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updateLinks="never" codeName="EstaPasta_de_trabalho"/>
  <mc:AlternateContent xmlns:mc="http://schemas.openxmlformats.org/markup-compatibility/2006">
    <mc:Choice Requires="x15">
      <x15ac:absPath xmlns:x15ac="http://schemas.microsoft.com/office/spreadsheetml/2010/11/ac" url="S:\DITEC\ASSESSORIAS\GLORIA\05. USINA E ASB\ATERRO - ASB\RQQ\"/>
    </mc:Choice>
  </mc:AlternateContent>
  <xr:revisionPtr revIDLastSave="0" documentId="13_ncr:1_{4B6059CC-9828-4BC2-954A-C491D78444C2}" xr6:coauthVersionLast="47" xr6:coauthVersionMax="47" xr10:uidLastSave="{00000000-0000-0000-0000-000000000000}"/>
  <bookViews>
    <workbookView xWindow="-120" yWindow="-120" windowWidth="29040" windowHeight="15840" xr2:uid="{00000000-000D-0000-FFFF-FFFF00000000}"/>
  </bookViews>
  <sheets>
    <sheet name="B - ORÇAMENTO" sheetId="1" r:id="rId1"/>
    <sheet name="C - FÍSICO FINANCEIRO" sheetId="5" r:id="rId2"/>
    <sheet name="D - DESEMBOLSO" sheetId="6" r:id="rId3"/>
    <sheet name="E - BDI" sheetId="7" r:id="rId4"/>
    <sheet name="J- COMPOSIÇÕES " sheetId="8" r:id="rId5"/>
    <sheet name="I - MODELO" sheetId="10" r:id="rId6"/>
    <sheet name="SINTETICO 04-2023" sheetId="3" r:id="rId7"/>
    <sheet name="INSUMOS 04-2023" sheetId="4" r:id="rId8"/>
    <sheet name="Mapa de cotações"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0">'[1]CR LOTE 02'!#REF!</definedName>
    <definedName name="\1">'[2]ALTERAÇÃO PROJETO'!#REF!</definedName>
    <definedName name="\A">#REF!</definedName>
    <definedName name="__________________OUT98" hidden="1">{#N/A,#N/A,TRUE,"Serviços"}</definedName>
    <definedName name="______________OUT98" hidden="1">{#N/A,#N/A,TRUE,"Serviços"}</definedName>
    <definedName name="_____________OUT98" hidden="1">{#N/A,#N/A,TRUE,"Serviços"}</definedName>
    <definedName name="____________OUT98" hidden="1">{#N/A,#N/A,TRUE,"Serviços"}</definedName>
    <definedName name="___________OUT98" hidden="1">{#N/A,#N/A,TRUE,"Serviços"}</definedName>
    <definedName name="__________OUT98" hidden="1">{#N/A,#N/A,TRUE,"Serviços"}</definedName>
    <definedName name="_________OUT98" hidden="1">{#N/A,#N/A,TRUE,"Serviços"}</definedName>
    <definedName name="________OUT98" hidden="1">{#N/A,#N/A,TRUE,"Serviços"}</definedName>
    <definedName name="_______OUT98" hidden="1">{#N/A,#N/A,TRUE,"Serviços"}</definedName>
    <definedName name="______OUT98" hidden="1">{#N/A,#N/A,TRUE,"Serviços"}</definedName>
    <definedName name="_____OUT98" hidden="1">{#N/A,#N/A,TRUE,"Serviços"}</definedName>
    <definedName name="____1Excel_BuiltIn_Print_Titles_15_1_1_1_1">#REF!</definedName>
    <definedName name="____2Excel_BuiltIn_Print_Titles_16_1">#REF!,#REF!</definedName>
    <definedName name="____3Excel_BuiltIn_Print_Titles_16_1_1_1">#REF!</definedName>
    <definedName name="____OUT98" hidden="1">{#N/A,#N/A,TRUE,"Serviços"}</definedName>
    <definedName name="___1Excel_BuiltIn_Print_Titles_15_1_1_1_1">#REF!</definedName>
    <definedName name="___2Excel_BuiltIn_Print_Titles_16_1">#REF!,#REF!</definedName>
    <definedName name="___3Excel_BuiltIn_Print_Titles_16_1_1_1">#REF!</definedName>
    <definedName name="___4Excel_BuiltIn_Print_Titles_17_1">'[3]rev int TP'!$A$1:$B$65536,'[3]rev int TP'!$A$1:$IV$6</definedName>
    <definedName name="___5Excel_BuiltIn_Print_Titles_18_1">#REF!,#REF!</definedName>
    <definedName name="___6Excel_BuiltIn_Print_Titles_19_1">#REF!,#REF!</definedName>
    <definedName name="___7Excel_BuiltIn_Print_Titles_21_1_1_1">#REF!,#REF!</definedName>
    <definedName name="___OUT98" hidden="1">{#N/A,#N/A,TRUE,"Serviços"}</definedName>
    <definedName name="__123Graph_A" hidden="1">[4]A!$B$4:$E$4</definedName>
    <definedName name="__123Graph_AGraph1" hidden="1">[4]A!$B$4:$B$8</definedName>
    <definedName name="__123Graph_AGraph10" hidden="1">[5]aux!$I$24:$M$24</definedName>
    <definedName name="__123Graph_AGraph11" hidden="1">[5]aux!$I$26:$M$26</definedName>
    <definedName name="__123Graph_AGraph12" hidden="1">[5]aux!$I$28:$M$28</definedName>
    <definedName name="__123Graph_AGraph2" hidden="1">[4]A!$C$4:$C$8</definedName>
    <definedName name="__123Graph_AGraph3" hidden="1">[4]A!$D$4:$D$8</definedName>
    <definedName name="__123Graph_AGraph4" hidden="1">[4]A!$B$4:$B$9</definedName>
    <definedName name="__123Graph_AGraph5" hidden="1">[4]A!$B$4:$B$9</definedName>
    <definedName name="__123Graph_AGraph6" hidden="1">[4]A!$E$4:$E$8</definedName>
    <definedName name="__123Graph_AGraph7" hidden="1">[4]A!$B$4:$E$4</definedName>
    <definedName name="__123Graph_AGraph8" hidden="1">[4]A!$B$4:$E$4</definedName>
    <definedName name="__123Graph_AGraph9" hidden="1">[5]aux!$I$22:$M$22</definedName>
    <definedName name="__123Graph_B" hidden="1">[4]A!$B$5:$E$5</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[4]A!$B$5:$E$5</definedName>
    <definedName name="__123Graph_BGraph8" hidden="1">[4]A!$B$5:$E$5</definedName>
    <definedName name="__123Graph_BGraph9" hidden="1">[5]aux!$B$22:$F$22</definedName>
    <definedName name="__123Graph_C" hidden="1">[4]A!$B$6:$E$6</definedName>
    <definedName name="__123Graph_CGraph7" hidden="1">[4]A!$B$6:$E$6</definedName>
    <definedName name="__123Graph_CGraph8" hidden="1">[4]A!$B$6:$E$6</definedName>
    <definedName name="__123Graph_D" hidden="1">[4]A!$B$7:$E$7</definedName>
    <definedName name="__123Graph_DGraph7" hidden="1">[4]A!$B$7:$E$7</definedName>
    <definedName name="__123Graph_DGraph8" hidden="1">[4]A!$B$7:$E$7</definedName>
    <definedName name="__123Graph_E" hidden="1">[4]A!$B$8:$E$8</definedName>
    <definedName name="__123Graph_EGraph7" hidden="1">[4]A!$B$8:$E$8</definedName>
    <definedName name="__123Graph_EGraph8" hidden="1">[4]A!$B$8:$E$8</definedName>
    <definedName name="__123Graph_X" hidden="1">[4]A!$B$3:$E$3</definedName>
    <definedName name="__123Graph_XGraph1" hidden="1">[4]A!$A$4:$A$8</definedName>
    <definedName name="__123Graph_XGraph10" hidden="1">[5]aux!$B$25:$F$25</definedName>
    <definedName name="__123Graph_XGraph11" hidden="1">[5]aux!$B$27:$F$27</definedName>
    <definedName name="__123Graph_XGraph12" hidden="1">[5]aux!$B$29:$F$29</definedName>
    <definedName name="__123Graph_XGraph2" hidden="1">[4]A!$A$4:$A$8</definedName>
    <definedName name="__123Graph_XGraph3" hidden="1">[4]A!$A$4:$A$8</definedName>
    <definedName name="__123Graph_XGraph4" hidden="1">[4]A!$A$4:$A$9</definedName>
    <definedName name="__123Graph_XGraph5" hidden="1">[4]A!$A$4:$A$9</definedName>
    <definedName name="__123Graph_XGraph6" hidden="1">[4]A!$A$4:$A$8</definedName>
    <definedName name="__123Graph_XGraph7" hidden="1">[4]A!$B$3:$E$3</definedName>
    <definedName name="__123Graph_XGraph8" hidden="1">[4]A!$B$3:$E$3</definedName>
    <definedName name="__123Graph_XGraph9" hidden="1">[5]aux!$B$23:$F$23</definedName>
    <definedName name="__12Excel_BuiltIn_Print_Titles_19_1">#REF!,#REF!</definedName>
    <definedName name="__14Excel_BuiltIn_Print_Titles_21_1_1_1">#REF!,#REF!</definedName>
    <definedName name="__1Excel_BuiltIn_Print_Titles_15_1_1_1_1">#REF!</definedName>
    <definedName name="__1Excel_BuiltIn_Print_Titles_16_1">'[6]Rev int TP ímpar'!$A$1:$B$65536,'[6]Rev int TP ímpar'!$A$1:$IV$6</definedName>
    <definedName name="__2Excel_BuiltIn_Print_Titles_15_1_1_1_1">#REF!</definedName>
    <definedName name="__2Excel_BuiltIn_Print_Titles_16_1">#REF!,#REF!</definedName>
    <definedName name="__2Excel_BuiltIn_Print_Titles_17_1">#REF!,#REF!</definedName>
    <definedName name="__3Excel_BuiltIn_Print_Titles_16_1_1_1">#REF!</definedName>
    <definedName name="__3Excel_BuiltIn_Print_Titles_18_1">#REF!,#REF!</definedName>
    <definedName name="__4Excel_BuiltIn_Print_Titles_16_1">#REF!,#REF!</definedName>
    <definedName name="__4Excel_BuiltIn_Print_Titles_17_1">'[3]rev int TP'!$A$1:$B$65536,'[3]rev int TP'!$A$1:$IV$6</definedName>
    <definedName name="__4Excel_BuiltIn_Print_Titles_19_1">#REF!,#REF!</definedName>
    <definedName name="__5Excel_BuiltIn_Print_Titles_18_1">#REF!,#REF!</definedName>
    <definedName name="__5Excel_BuiltIn_Print_Titles_21_1_1_1">#REF!,#REF!</definedName>
    <definedName name="__6Excel_BuiltIn_Print_Titles_16_1_1_1">#REF!</definedName>
    <definedName name="__6Excel_BuiltIn_Print_Titles_19_1">#REF!,#REF!</definedName>
    <definedName name="__7Excel_BuiltIn_Print_Titles_21_1_1_1">#REF!,#REF!</definedName>
    <definedName name="__8Excel_BuiltIn_Print_Titles_17_1">'[3]rev int TP'!$A$1:$B$65536,'[3]rev int TP'!$A$1:$IV$6</definedName>
    <definedName name="__IntlFixup" hidden="1">TRUE</definedName>
    <definedName name="__OUT98" hidden="1">{#N/A,#N/A,TRUE,"Serviços"}</definedName>
    <definedName name="__SM1">#REF!</definedName>
    <definedName name="__SM10">#REF!</definedName>
    <definedName name="__SM11">#REF!</definedName>
    <definedName name="__SM12">#REF!</definedName>
    <definedName name="__sm13">#REF!</definedName>
    <definedName name="__SM2">#REF!</definedName>
    <definedName name="__SM3">#REF!</definedName>
    <definedName name="__SM4">#REF!</definedName>
    <definedName name="__SM5">#REF!</definedName>
    <definedName name="__SM6">#REF!</definedName>
    <definedName name="__SM7">#REF!</definedName>
    <definedName name="__SM8">#REF!</definedName>
    <definedName name="__SM9">#REF!</definedName>
    <definedName name="__xlfn.AVERAGEIF" hidden="1">#NAME?</definedName>
    <definedName name="__xlfn.RTD" hidden="1">#NAME?</definedName>
    <definedName name="__xlnm.Print_Area_1">#REF!</definedName>
    <definedName name="__xlnm.Print_Area_3">#REF!</definedName>
    <definedName name="__xlnm.Print_Titles_3">#REF!</definedName>
    <definedName name="_02060.3.3.3">#REF!</definedName>
    <definedName name="_10Excel_BuiltIn_Print_Titles_16_1">'[7]rev int TP ímpar'!$A$1:$B$65535,'[7]rev int TP ímpar'!$A$1:$IV$6</definedName>
    <definedName name="_10Excel_BuiltIn_Print_Titles_17_1">'[8]rev int TP'!$A$1:$B$65536,'[8]rev int TP'!$A$1:$IV$6</definedName>
    <definedName name="_10Excel_BuiltIn_Print_Titles_18_1">#REF!,#REF!</definedName>
    <definedName name="_11Excel_BuiltIn_Print_Titles_18_1">#REF!,#REF!</definedName>
    <definedName name="_12Excel_BuiltIn_Print_Titles_17_1">'[7]rev int TP par'!$A$1:$B$65535,'[7]rev int TP par'!$A$1:$IV$6</definedName>
    <definedName name="_12Excel_BuiltIn_Print_Titles_19_1">#REF!,#REF!</definedName>
    <definedName name="_13Excel_BuiltIn_Print_Titles_21_1_1_1">#REF!,#REF!</definedName>
    <definedName name="_14Excel_BuiltIn_Print_Titles_21_1_1_1">#REF!,#REF!</definedName>
    <definedName name="_15Excel_BuiltIn_Print_Titles_17_1">#REF!,#REF!</definedName>
    <definedName name="_16Excel_BuiltIn_Print_Titles_18_1">#REF!,#REF!</definedName>
    <definedName name="_17Excel_BuiltIn_Print_Titles_18_1">'[7]rev int pav 21_'!$A$1:$B$65535,'[7]rev int pav 21_'!$A$1:$IV$6</definedName>
    <definedName name="_17Excel_BuiltIn_Print_Titles_19_1">#REF!,#REF!</definedName>
    <definedName name="_18Excel_BuiltIn_Print_Titles_21_1_1_1">#REF!,#REF!</definedName>
    <definedName name="_1Excel_BuiltIn_Print_Titles_15_1_1_1_1">#REF!</definedName>
    <definedName name="_1Excel_BuiltIn_Print_Titles_16_1">'[7]rev int TP ímpar'!$A$1:$B$65535,'[7]rev int TP ímpar'!$A$1:$IV$6</definedName>
    <definedName name="_20Excel_BuiltIn_Print_Titles_17_1">'[7]rev int TP par'!$A$1:$B$65535,'[7]rev int TP par'!$A$1:$IV$6</definedName>
    <definedName name="_22Excel_BuiltIn_Print_Titles_19_1">'[7]rev int pav 22_'!$A$1:$B$65535,'[7]rev int pav 22_'!$A$1:$IV$6</definedName>
    <definedName name="_23Excel_BuiltIn_Print_Titles_17_1">#REF!,#REF!</definedName>
    <definedName name="_24Excel_BuiltIn_Print_Titles_18_1">#REF!,#REF!</definedName>
    <definedName name="_25Excel_BuiltIn_Print_Titles_19_1">#REF!,#REF!</definedName>
    <definedName name="_26Excel_BuiltIn_Print_Titles_21_1_1_1">#REF!,#REF!</definedName>
    <definedName name="_27Excel_BuiltIn_Print_Titles_21_1_1_1">'[7]rev int pav 23_'!$A$1:$B$65530,'[7]rev int pav 23_'!$A$1:$IV$6</definedName>
    <definedName name="_2Excel_BuiltIn_Print_Titles_15_1_1_1_1">#REF!</definedName>
    <definedName name="_2Excel_BuiltIn_Print_Titles_16_1">#REF!,#REF!</definedName>
    <definedName name="_2Excel_BuiltIn_Print_Titles_17_1">'[7]rev int TP par'!$A$1:$B$65535,'[7]rev int TP par'!$A$1:$IV$6</definedName>
    <definedName name="_30Excel_BuiltIn_Print_Titles_18_1">'[7]rev int pav 21_'!$A$1:$B$65535,'[7]rev int pav 21_'!$A$1:$IV$6</definedName>
    <definedName name="_3Excel_BuiltIn_Print_Titles_16_1_1_1">#REF!</definedName>
    <definedName name="_3Excel_BuiltIn_Print_Titles_18_1">'[7]rev int pav 21_'!$A$1:$B$65535,'[7]rev int pav 21_'!$A$1:$IV$6</definedName>
    <definedName name="_40Excel_BuiltIn_Print_Titles_19_1">'[7]rev int pav 22_'!$A$1:$B$65535,'[7]rev int pav 22_'!$A$1:$IV$6</definedName>
    <definedName name="_4Excel_BuiltIn_Print_Titles_16_1">#REF!,#REF!</definedName>
    <definedName name="_4Excel_BuiltIn_Print_Titles_17_1">'[9]rev int TP'!$A$1:$B$65536,'[9]rev int TP'!$A$1:$IV$6</definedName>
    <definedName name="_4Excel_BuiltIn_Print_Titles_19_1">'[7]rev int pav 22_'!$A$1:$B$65535,'[7]rev int pav 22_'!$A$1:$IV$6</definedName>
    <definedName name="_50Excel_BuiltIn_Print_Titles_21_1_1_1">'[7]rev int pav 23_'!$A$1:$B$65530,'[7]rev int pav 23_'!$A$1:$IV$6</definedName>
    <definedName name="_5Excel_BuiltIn_Print_Titles_17_1">'[3]rev int TP'!$A$1:$B$65536,'[3]rev int TP'!$A$1:$IV$6</definedName>
    <definedName name="_5Excel_BuiltIn_Print_Titles_18_1">#REF!,#REF!</definedName>
    <definedName name="_5Excel_BuiltIn_Print_Titles_21_1_1_1">'[7]rev int pav 23_'!$A$1:$B$65530,'[7]rev int pav 23_'!$A$1:$IV$6</definedName>
    <definedName name="_6Excel_BuiltIn_Print_Titles_16_1">'[7]rev int TP ímpar'!$A$1:$B$65535,'[7]rev int TP ímpar'!$A$1:$IV$6</definedName>
    <definedName name="_6Excel_BuiltIn_Print_Titles_16_1_1_1">#REF!</definedName>
    <definedName name="_6Excel_BuiltIn_Print_Titles_18_1">#REF!,#REF!</definedName>
    <definedName name="_6Excel_BuiltIn_Print_Titles_19_1">#REF!,#REF!</definedName>
    <definedName name="_7Excel_BuiltIn_Print_Titles_16_1_1_1">#REF!</definedName>
    <definedName name="_7Excel_BuiltIn_Print_Titles_19_1">#REF!,#REF!</definedName>
    <definedName name="_7Excel_BuiltIn_Print_Titles_21_1_1_1">#REF!,#REF!</definedName>
    <definedName name="_8Excel_BuiltIn_Print_Titles_17_1">#REF!,#REF!</definedName>
    <definedName name="_8Excel_BuiltIn_Print_Titles_21_1_1_1">#REF!,#REF!</definedName>
    <definedName name="_A">NA()</definedName>
    <definedName name="_A_1">#REF!</definedName>
    <definedName name="_A_2">[10]PAVIMENTAÇÃO!#REF!</definedName>
    <definedName name="_A_3">NA()</definedName>
    <definedName name="_API1">#REF!</definedName>
    <definedName name="_API2">#REF!</definedName>
    <definedName name="_APT1">#REF!</definedName>
    <definedName name="_APT2">#REF!</definedName>
    <definedName name="_DPA1">#REF!</definedName>
    <definedName name="_DPA2">#REF!</definedName>
    <definedName name="_EMU03">#REF!</definedName>
    <definedName name="_Fill" hidden="1">#REF!</definedName>
    <definedName name="_IAU01">#REF!</definedName>
    <definedName name="_IAU02">#REF!</definedName>
    <definedName name="_IAU03">#REF!</definedName>
    <definedName name="_IAU04">#REF!</definedName>
    <definedName name="_IAU05">#REF!</definedName>
    <definedName name="_IAU07">#REF!</definedName>
    <definedName name="_IEC11">#REF!</definedName>
    <definedName name="_IEG01">#REF!</definedName>
    <definedName name="_IEG02">#REF!</definedName>
    <definedName name="_IEG03">#REF!</definedName>
    <definedName name="_IEH01">#REF!</definedName>
    <definedName name="_IEH02">#REF!</definedName>
    <definedName name="_IEH03">#REF!</definedName>
    <definedName name="_Key1" hidden="1">#REF!</definedName>
    <definedName name="_Key2" hidden="1">#REF!</definedName>
    <definedName name="_Mat2">#REF!</definedName>
    <definedName name="_Order1" hidden="1">255</definedName>
    <definedName name="_Order2" hidden="1">0</definedName>
    <definedName name="_OUT98" hidden="1">{#N/A,#N/A,TRUE,"Serviços"}</definedName>
    <definedName name="_Parse_Out" hidden="1">#REF!</definedName>
    <definedName name="_SM1">#REF!</definedName>
    <definedName name="_SM10">#REF!</definedName>
    <definedName name="_SM11">#REF!</definedName>
    <definedName name="_SM12">#REF!</definedName>
    <definedName name="_sm13">#REF!</definedName>
    <definedName name="_SM2">#REF!</definedName>
    <definedName name="_SM3">#REF!</definedName>
    <definedName name="_SM4">#REF!</definedName>
    <definedName name="_SM5">#REF!</definedName>
    <definedName name="_SM6">#REF!</definedName>
    <definedName name="_SM7">#REF!</definedName>
    <definedName name="_SM8">#REF!</definedName>
    <definedName name="_SM9">#REF!</definedName>
    <definedName name="_Sort" hidden="1">#REF!</definedName>
    <definedName name="_sss">#REF!</definedName>
    <definedName name="_Table1_In1" hidden="1">#REF!</definedName>
    <definedName name="_Table1_Out" hidden="1">#REF!</definedName>
    <definedName name="_wrn.pendencias" hidden="1">{#N/A,#N/A,FALSE,"GERAL";#N/A,#N/A,FALSE,"012-96";#N/A,#N/A,FALSE,"018-96";#N/A,#N/A,FALSE,"027-96";#N/A,#N/A,FALSE,"059-96";#N/A,#N/A,FALSE,"076-96";#N/A,#N/A,FALSE,"019-97";#N/A,#N/A,FALSE,"021-97";#N/A,#N/A,FALSE,"022-97";#N/A,#N/A,FALSE,"028-97"}</definedName>
    <definedName name="A">'[11]NBRES-92'!#REF!</definedName>
    <definedName name="A_15">#REF!</definedName>
    <definedName name="AAA" hidden="1">{#N/A,#N/A,FALSE,"SYSOC";#N/A,#N/A,FALSE,"RESU-GESTION";#N/A,#N/A,FALSE,"EVOL-MNA";#N/A,#N/A,FALSE,"VTAS-ANALI";#N/A,#N/A,FALSE,"ANALI-GSFIJOS";#N/A,#N/A,FALSE,"DETA-RUBROS";#N/A,#N/A,FALSE,"ANALI-CNF";#N/A,#N/A,FALSE,"BILAN";#N/A,#N/A,FALSE,"TAB_FIN";#N/A,#N/A,FALSE,"IND_ECO"}</definedName>
    <definedName name="aaaa">#REF!</definedName>
    <definedName name="aaaaaaaaaaa">#REF!</definedName>
    <definedName name="AAAAAAAAAAAAAAAAAA" hidden="1">#REF!</definedName>
    <definedName name="ABRA">#REF!</definedName>
    <definedName name="AccessDatabase" hidden="1">"D:\Arquivos do excel\Planilha modelo1.mdb"</definedName>
    <definedName name="AÇO"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2" hidden="1">{#N/A,#N/A,FALSE,"LEVFER V2 P";#N/A,#N/A,FALSE,"LEVFER V2 P10%"}</definedName>
    <definedName name="aço2_1" hidden="1">{#N/A,#N/A,FALSE,"LEVFER V2 P";#N/A,#N/A,FALSE,"LEVFER V2 P10%"}</definedName>
    <definedName name="ACOMPANHAMENTO" hidden="1">IF(VALUE([12]MENU!$O$4)=2,"BM","PLE")</definedName>
    <definedName name="ACUMULADO">'[13]Vínculos (Não Mexer)'!$B$4</definedName>
    <definedName name="ADIC2">'[14]Fator K'!#REF!</definedName>
    <definedName name="ADIC2_15">'[14]Fator K'!#REF!</definedName>
    <definedName name="Administração">#REF!</definedName>
    <definedName name="AGOA">#REF!</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ua" hidden="1">{#N/A,#N/A,FALSE,"GERAL";#N/A,#N/A,FALSE,"012-96";#N/A,#N/A,FALSE,"018-96";#N/A,#N/A,FALSE,"027-96";#N/A,#N/A,FALSE,"059-96";#N/A,#N/A,FALSE,"076-96";#N/A,#N/A,FALSE,"019-97";#N/A,#N/A,FALSE,"021-97";#N/A,#N/A,FALSE,"022-97";#N/A,#N/A,FALSE,"028-97"}</definedName>
    <definedName name="ALT_PLACA_OBRA">[13]Planejamento!$E$83</definedName>
    <definedName name="Alvenaria">[15]INS!$B$46:$B$59</definedName>
    <definedName name="AlvRacionalizada">[15]INS!$B$62:$B$66</definedName>
    <definedName name="am">#REF!</definedName>
    <definedName name="anel">#REF!</definedName>
    <definedName name="ANEL_C_100_AN">#REF!</definedName>
    <definedName name="ANEL_C_100_AT">#REF!</definedName>
    <definedName name="ANEL_P_150_AN">#REF!</definedName>
    <definedName name="ANEL_P_150_AT">#REF!</definedName>
    <definedName name="ANEL_P_200_AN">#REF!</definedName>
    <definedName name="ANEL_P_200_AT">#REF!</definedName>
    <definedName name="ANEL_P_250_AN">#REF!</definedName>
    <definedName name="ANEL_P_250_AT">#REF!</definedName>
    <definedName name="ANEL_P_300_AN">#REF!</definedName>
    <definedName name="ANEL_P_300_AT">#REF!</definedName>
    <definedName name="ANEL_R_150_AN">#REF!</definedName>
    <definedName name="ANEL_R_150_AT">#REF!</definedName>
    <definedName name="ANEL_R_300_AN">#REF!</definedName>
    <definedName name="ANEL_R_300_AT">#REF!</definedName>
    <definedName name="ANEXRE">'[16]Adicional sobre Materiais'!#REF!</definedName>
    <definedName name="ANEXRE_15">'[16]Adicional sobre Materiais'!#REF!</definedName>
    <definedName name="anscount" hidden="1">3</definedName>
    <definedName name="APTO_TIPO">#REF!</definedName>
    <definedName name="_xlnm.Extract">[17]GUARANTÃS!#REF!</definedName>
    <definedName name="_xlnm.Print_Area" localSheetId="0">'B - ORÇAMENTO'!$B$2:$G$105</definedName>
    <definedName name="_xlnm.Print_Area" localSheetId="1">'C - FÍSICO FINANCEIRO'!$B$2:$M$42</definedName>
    <definedName name="_xlnm.Print_Area" localSheetId="2">'D - DESEMBOLSO'!$B$2:$F$25</definedName>
    <definedName name="_xlnm.Print_Area" localSheetId="3">'E - BDI'!$B$2:$F$39</definedName>
    <definedName name="_xlnm.Print_Area" localSheetId="5">'I - MODELO'!$B$2:$G$100</definedName>
    <definedName name="_xlnm.Print_Area" localSheetId="4">'J- COMPOSIÇÕES '!$A$1:$G$38</definedName>
    <definedName name="_xlnm.Print_Area" localSheetId="8">'Mapa de cotações'!$A$1:$J$18</definedName>
    <definedName name="_xlnm.Print_Area">[18]CUSTOS!$A$1:$L$55</definedName>
    <definedName name="ÁREA_MANTA">[13]Planejamento!$E$247</definedName>
    <definedName name="ÁREA_MEIO_FIO_CAL">[13]Planejamento!$E$302</definedName>
    <definedName name="ÁREA_PROCH_PADRÕES">#REF!</definedName>
    <definedName name="ÁREA_PROCV_BAIRROS">[19]Códigos!$E$5:$O$38</definedName>
    <definedName name="ÁREA_PROCV_DADOS_MEDIÇÃO">[20]Códigos!$Q$5:$AB$32</definedName>
    <definedName name="ÁREA_PROCV_SUB_EMPREITEIRAS">[19]Códigos!$B$5:$C$38</definedName>
    <definedName name="ÁREA_REM_PLACA">[13]Planejamento!$E$149</definedName>
    <definedName name="AreaTeste">#REF!</definedName>
    <definedName name="AreaTeste2">#REF!</definedName>
    <definedName name="AS" hidden="1">{#N/A,#N/A,FALSE,"GERAL";#N/A,#N/A,FALSE,"012-96";#N/A,#N/A,FALSE,"018-96";#N/A,#N/A,FALSE,"027-96";#N/A,#N/A,FALSE,"059-96";#N/A,#N/A,FALSE,"076-96";#N/A,#N/A,FALSE,"019-97";#N/A,#N/A,FALSE,"021-97";#N/A,#N/A,FALSE,"022-97";#N/A,#N/A,FALSE,"028-97"}</definedName>
    <definedName name="ASDF" hidden="1">{#N/A,#N/A,TRUE,"Serviços"}</definedName>
    <definedName name="ASDFG" hidden="1">{#N/A,#N/A,TRUE,"Serviços"}</definedName>
    <definedName name="ASDSAD">#REF!</definedName>
    <definedName name="asew">[21]PLANILHA!#REF!</definedName>
    <definedName name="ASFGG" hidden="1">{#N/A,#N/A,TRUE,"Serviços"}</definedName>
    <definedName name="Assistente_Administrativo">#REF!</definedName>
    <definedName name="Assistente_Administrativo_15">#REF!</definedName>
    <definedName name="AUTOEVENTO" hidden="1">[12]CÁLCULO!$A$12</definedName>
    <definedName name="B">#REF!</definedName>
    <definedName name="b_15">#REF!</definedName>
    <definedName name="b1398.">#REF!</definedName>
    <definedName name="BAIRROS">'[13]Vínculos (Não Mexer)'!$I$3:$J$19</definedName>
    <definedName name="Bancada">[15]INS!$B$425:$B$428</definedName>
    <definedName name="_xlnm.Database">[17]GUARANTÃS!#REF!</definedName>
    <definedName name="batista" hidden="1">{#N/A,#N/A,FALSE,"SS 1";#N/A,#N/A,FALSE,"SS 2";#N/A,#N/A,FALSE,"TER 1 (1)";#N/A,#N/A,FALSE,"TER 1 (2)";#N/A,#N/A,FALSE,"TER 2 ";#N/A,#N/A,FALSE,"TP  (1)";#N/A,#N/A,FALSE,"TP  (2)";#N/A,#N/A,FALSE,"CM BAR"}</definedName>
    <definedName name="BBB" hidden="1">{#N/A,#N/A,FALSE,"SYSOC";#N/A,#N/A,FALSE,"RESU-GESTION";#N/A,#N/A,FALSE,"EVOL-MNA";#N/A,#N/A,FALSE,"VTAS-ANALI";#N/A,#N/A,FALSE,"ANALI-GSFIJOS";#N/A,#N/A,FALSE,"DETA-RUBROS";#N/A,#N/A,FALSE,"ANALI-CNF";#N/A,#N/A,FALSE,"BILAN";#N/A,#N/A,FALSE,"TAB_FIN";#N/A,#N/A,FALSE,"IND_ECO"}</definedName>
    <definedName name="BDI">[22]Planejamento!$E$13</definedName>
    <definedName name="BDI.Filtro" hidden="1">#REF!</definedName>
    <definedName name="BDI.Opcao" hidden="1">[12]DADOS!$F$18</definedName>
    <definedName name="BDI.TipoObra" hidden="1">#REF!</definedName>
    <definedName name="BDI_MATERIAL">[13]Planejamento!$E$8</definedName>
    <definedName name="bdiconst">'[16]Adicional sobre Materiais'!#REF!</definedName>
    <definedName name="bdiconst_15">'[16]Adicional sobre Materiais'!#REF!</definedName>
    <definedName name="bdiforn">#REF!</definedName>
    <definedName name="bdimo">'[23]Comp BDI'!$H$58</definedName>
    <definedName name="bdimo_15">'[23]Comp BDI'!$H$58</definedName>
    <definedName name="Betune">#REF!</definedName>
    <definedName name="BF" hidden="1">{#N/A,#N/A,FALSE,"CM BAR";#N/A,#N/A,FALSE,"SUBSOLO";#N/A,#N/A,FALSE,"TERREO";#N/A,#N/A,FALSE,"TIPO";#N/A,#N/A,FALSE,"DUP  INF";#N/A,#N/A,FALSE,"DUP SUP"}</definedName>
    <definedName name="BF_1" hidden="1">{#N/A,#N/A,FALSE,"CM BAR";#N/A,#N/A,FALSE,"SUBSOLO";#N/A,#N/A,FALSE,"TERREO";#N/A,#N/A,FALSE,"TIPO";#N/A,#N/A,FALSE,"DUP  INF";#N/A,#N/A,FALSE,"DUP SUP"}</definedName>
    <definedName name="BGFBGF">#REF!</definedName>
    <definedName name="BL_CAVALETES">[13]Planejamento!$E$347</definedName>
    <definedName name="BL_GRELHAS">[13]Planejamento!$E$349</definedName>
    <definedName name="BL_TAMPAS">[13]Planejamento!$E$348</definedName>
    <definedName name="BL_VIGAS">[13]Planejamento!$E$346</definedName>
    <definedName name="Bloco" hidden="1">#REF!</definedName>
    <definedName name="Bloco2" hidden="1">#REF!</definedName>
    <definedName name="BM.AFAcumulado" hidden="1">[12]BM!$R1</definedName>
    <definedName name="BM.AFAnterior" hidden="1">[12]BM!$Q1</definedName>
    <definedName name="BM.MaxMed" hidden="1">IF(RegimeExecucao="Global",1,[12]BM!$G1)</definedName>
    <definedName name="BM.MEDAcumulado" hidden="1">IF(COUNTIF([12]BM!$AB$13:$AM$13,BM.medicao)&gt;0,SUM(OFFSET([12]BM!$AB1,0,0,1,MATCH(BM.medicao,[12]BM!$AB$13:$AM$13,0))),0)</definedName>
    <definedName name="BM.MEDAnterior" hidden="1">IF(COUNTIF([12]BM!$AB$13:$AM$13,BM.medicao-1)&gt;0,SUM(OFFSET([12]BM!$AB1,0,0,1,MATCH(BM.medicao-1,[12]BM!$AB$13:$AM$13,0))),0)</definedName>
    <definedName name="BM.medicao" hidden="1">OFFSET([12]BM!$O$7,1,0)</definedName>
    <definedName name="BM.MinMed" hidden="1">IF(RegimeExecucao="Global",-1,-[12]BM!$G1)</definedName>
    <definedName name="BOLETINS">'[13]Vínculos (Não Mexer)'!$M$3:$N$19</definedName>
    <definedName name="BOMBA_AN">#REF!</definedName>
    <definedName name="BOMBA_AT">#REF!</definedName>
    <definedName name="BYANNA" hidden="1">{#N/A,#N/A,FALSE,"PR  06";#N/A,#N/A,FALSE,"PR  07";#N/A,#N/A,FALSE,"PR 08";#N/A,#N/A,FALSE,"PR 09";#N/A,#N/A,FALSE,"PR 40";#N/A,#N/A,FALSE,"PR 41";#N/A,#N/A,FALSE,"PR 45";#N/A,#N/A,FALSE,"PR 46";#N/A,#N/A,FALSE,"PR 55"}</definedName>
    <definedName name="C_">#REF!</definedName>
    <definedName name="CADASTRO_AN">#REF!</definedName>
    <definedName name="CADASTRO_AT">#REF!</definedName>
    <definedName name="CadIns" hidden="1">#REF!</definedName>
    <definedName name="CadSrv" hidden="1">#REF!</definedName>
    <definedName name="caixa" hidden="1">{#N/A,#N/A,FALSE,"GERAL";#N/A,#N/A,FALSE,"012-96";#N/A,#N/A,FALSE,"018-96";#N/A,#N/A,FALSE,"027-96";#N/A,#N/A,FALSE,"059-96";#N/A,#N/A,FALSE,"076-96";#N/A,#N/A,FALSE,"019-97";#N/A,#N/A,FALSE,"021-97";#N/A,#N/A,FALSE,"022-97";#N/A,#N/A,FALSE,"028-97"}</definedName>
    <definedName name="CAIXA.Modo" hidden="1">[12]BM!$A$3</definedName>
    <definedName name="caixas" hidden="1">{#N/A,#N/A,FALSE,"GERAL";#N/A,#N/A,FALSE,"012-96";#N/A,#N/A,FALSE,"018-96";#N/A,#N/A,FALSE,"027-96";#N/A,#N/A,FALSE,"059-96";#N/A,#N/A,FALSE,"076-96";#N/A,#N/A,FALSE,"019-97";#N/A,#N/A,FALSE,"021-97";#N/A,#N/A,FALSE,"022-97";#N/A,#N/A,FALSE,"028-97"}</definedName>
    <definedName name="CalçadasExt">[15]INS!$B$324:$B$334</definedName>
    <definedName name="CÁLCULO.NúmeroDeEventos" hidden="1">IF(AUTOEVENTO&lt;&gt;"manual",MAX([12]CÁLCULO!$M$15:$M$99),MAX(OFFSET([12]EVENTOS!$C$14:$C$21,1,0)))</definedName>
    <definedName name="CÁLCULO.NúmeroDeFrentes" hidden="1">COLUMN([12]CÁLCULO!$AA$15)-COLUMN([12]CÁLCULO!$Q$15)</definedName>
    <definedName name="CÁLCULO.TotalAdmLocal" hidden="1">IF(AUTOEVENTO="manual",SUMIF([12]CÁLCULO!$M$15:$M$99,1,[12]ORÇAMENTO!$X$15:$X$99),0)</definedName>
    <definedName name="Calhas">[15]INS!$B$157:$B$162</definedName>
    <definedName name="CANT_REDE">[22]Planejamento!#REF!</definedName>
    <definedName name="Canteiro">#REF!,#REF!</definedName>
    <definedName name="CAPA" hidden="1">{#N/A,#N/A,TRUE,"Serviços"}</definedName>
    <definedName name="capa1" hidden="1">{#N/A,#N/A,TRUE,"Serviços"}</definedName>
    <definedName name="capa2" hidden="1">{#N/A,#N/A,TRUE,"Serviços"}</definedName>
    <definedName name="CARGA_1_AN">#REF!</definedName>
    <definedName name="CARGA_1_AT">#REF!</definedName>
    <definedName name="CARGA_2_AN">#REF!</definedName>
    <definedName name="CARGA_2_AT">#REF!</definedName>
    <definedName name="CARGA_3_AN">#REF!</definedName>
    <definedName name="CARGA_3_AT">#REF!</definedName>
    <definedName name="CARGA_HOR_ENG_PLENO">[13]Planejamento!$E$31</definedName>
    <definedName name="CARGA_HOR_ENG_SENIOR">[13]Planejamento!$E$30</definedName>
    <definedName name="CARGA_ROCHA_AN">#REF!</definedName>
    <definedName name="CARGA_ROCHA_AT">#REF!</definedName>
    <definedName name="CARGA_TERRA_AN">#REF!</definedName>
    <definedName name="CARGA_TERRA_AT">#REF!</definedName>
    <definedName name="CARLA" hidden="1">{#N/A,#N/A,FALSE,"SS";#N/A,#N/A,FALSE,"TER1";#N/A,#N/A,FALSE,"TER2";#N/A,#N/A,FALSE,"TER3";#N/A,#N/A,FALSE,"TP1";#N/A,#N/A,FALSE,"TP2";#N/A,#N/A,FALSE,"TP3";#N/A,#N/A,FALSE,"DI1";#N/A,#N/A,FALSE,"DI2";#N/A,#N/A,FALSE,"DI3";#N/A,#N/A,FALSE,"DS1";#N/A,#N/A,FALSE,"DS2";#N/A,#N/A,FALSE,"CM"}</definedName>
    <definedName name="cb">#REF!</definedName>
    <definedName name="cch" hidden="1">#N/A</definedName>
    <definedName name="CCM" hidden="1">{#N/A,#N/A,FALSE,"GERAL";#N/A,#N/A,FALSE,"012-96";#N/A,#N/A,FALSE,"018-96";#N/A,#N/A,FALSE,"027-96";#N/A,#N/A,FALSE,"059-96";#N/A,#N/A,FALSE,"076-96";#N/A,#N/A,FALSE,"019-97";#N/A,#N/A,FALSE,"021-97";#N/A,#N/A,FALSE,"022-97";#N/A,#N/A,FALSE,"028-97"}</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élulaInicioPlanilha">#REF!</definedName>
    <definedName name="CélulaResumo">#REF!</definedName>
    <definedName name="CerâmicaExt">[15]INS!$B$213:$B$220</definedName>
    <definedName name="CerâmicaInt">[15]INS!$B$202:$B$209</definedName>
    <definedName name="CERCA_REDE">[22]Planejamento!#REF!</definedName>
    <definedName name="ChapiscoEst">[15]INS!$B$35:$B$37</definedName>
    <definedName name="Chave" hidden="1">#REF!</definedName>
    <definedName name="Chave1" hidden="1">#REF!</definedName>
    <definedName name="CIDADE">'[13]Vínculos (Não Mexer)'!$G$36</definedName>
    <definedName name="Clas" hidden="1">MAX(LEN(#REF!))</definedName>
    <definedName name="Cliente" hidden="1">""</definedName>
    <definedName name="Cls" hidden="1">#N/A</definedName>
    <definedName name="CMC" hidden="1">{#N/A,#N/A,FALSE,"GERAL";#N/A,#N/A,FALSE,"012-96";#N/A,#N/A,FALSE,"018-96";#N/A,#N/A,FALSE,"027-96";#N/A,#N/A,FALSE,"059-96";#N/A,#N/A,FALSE,"076-96";#N/A,#N/A,FALSE,"019-97";#N/A,#N/A,FALSE,"021-97";#N/A,#N/A,FALSE,"022-97";#N/A,#N/A,FALSE,"028-97"}</definedName>
    <definedName name="Cobertura">[15]INS!$B$140:$B$154</definedName>
    <definedName name="Cod" hidden="1">#REF!</definedName>
    <definedName name="CÓDIGO">#REF!</definedName>
    <definedName name="COEF_SIN_HORIZONTAL">[13]Planejamento!$E$281</definedName>
    <definedName name="COEF_SIN_PLACA">[13]Planejamento!$E$283</definedName>
    <definedName name="COEF_SIN_VERTICAL">[13]Planejamento!$E$282</definedName>
    <definedName name="Coluna" hidden="1">#REF!</definedName>
    <definedName name="Comp" hidden="1">#REF!</definedName>
    <definedName name="COMP_ÁREA">[13]Planejamento!$E$121</definedName>
    <definedName name="COMP_LOGRADOUROS">[13]Planejamento!$E$14</definedName>
    <definedName name="COMP_PLACA_OBRA">[13]Planejamento!$E$82</definedName>
    <definedName name="COMP_RAMAIS_DOMICILIARES">[13]Planejamento!$E$125</definedName>
    <definedName name="COMP_REM_CERCA">[13]Planejamento!$E$146</definedName>
    <definedName name="comp2">[24]PLANILHA!#REF!</definedName>
    <definedName name="compinst.">[25]PLANILHA!#REF!</definedName>
    <definedName name="CONC_1000_AN">#REF!</definedName>
    <definedName name="CONC_1000_AT">#REF!</definedName>
    <definedName name="CONC_1100_AN">#REF!</definedName>
    <definedName name="CONC_1100_AT">#REF!</definedName>
    <definedName name="CONC_1200_AN">#REF!</definedName>
    <definedName name="CONC_1200_AT">#REF!</definedName>
    <definedName name="CONC_1500_AN">#REF!</definedName>
    <definedName name="CONC_1500_AT">#REF!</definedName>
    <definedName name="CONC_400_AN">#REF!</definedName>
    <definedName name="CONC_400_AT">#REF!</definedName>
    <definedName name="CONC_500_AN">#REF!</definedName>
    <definedName name="CONC_500_AT">#REF!</definedName>
    <definedName name="CONC_600_AN">#REF!</definedName>
    <definedName name="CONC_600_AT">#REF!</definedName>
    <definedName name="CONC_700_AN">#REF!</definedName>
    <definedName name="CONC_700_AT">#REF!</definedName>
    <definedName name="CONC_800_AN">#REF!</definedName>
    <definedName name="CONC_800_AT">#REF!</definedName>
    <definedName name="CONC_900_AN">#REF!</definedName>
    <definedName name="CONC_900_AT">#REF!</definedName>
    <definedName name="CONCATENAR">CONCATENATE([12]Banco!$B1," ",[12]Banco!$C1)</definedName>
    <definedName name="CONCRETO_AN">#REF!</definedName>
    <definedName name="CONTÍNUO_3_AN">#REF!</definedName>
    <definedName name="CONTÍNUO_3_AT">#REF!</definedName>
    <definedName name="CONTÍNUO_7_AN">#REF!</definedName>
    <definedName name="CONTÍNUO_7_AT">#REF!</definedName>
    <definedName name="Contrapiso">[15]INS!$B$274:$B$276</definedName>
    <definedName name="CONV">#REF!</definedName>
    <definedName name="CONV1">#REF!</definedName>
    <definedName name="CONV2">#REF!</definedName>
    <definedName name="Corrimão">[15]INS!$B$128:$B$135</definedName>
    <definedName name="CORTE_MAN_AN">#REF!</definedName>
    <definedName name="CORTE_MAN_AT">#REF!</definedName>
    <definedName name="CORTE_MEC_AN">#REF!</definedName>
    <definedName name="CORTE_MEC_AT">#REF!</definedName>
    <definedName name="Cot.LP.Banco">#REF!</definedName>
    <definedName name="Cot.LP.Cot">#REF!</definedName>
    <definedName name="Cot.LP.Cotacao">#REF!</definedName>
    <definedName name="Cot.LP.Empresa">#REF!</definedName>
    <definedName name="Cot.LP.Indice">#REF!</definedName>
    <definedName name="CP">#REF!</definedName>
    <definedName name="CpuAux" hidden="1">#REF!</definedName>
    <definedName name="CPUs" hidden="1">#REF!</definedName>
    <definedName name="CRIT" hidden="1">#REF!</definedName>
    <definedName name="_xlnm.Criteria">[17]GUARANTÃS!#REF!</definedName>
    <definedName name="crogr">[26]PLANILHA!#REF!</definedName>
    <definedName name="CRONO.LinhasNecessarias" hidden="1">COUNTIF([12]QCI!$B$13:$B$24,"Manual")+COUNTIF([12]QCI!$B$13:$B$24,"SemiAuto")+COUNT(ORÇAMENTO.ListaCrono)</definedName>
    <definedName name="CRONO.MaxParc" hidden="1">[12]CRONO!$G1048576+[12]CRONO!A1</definedName>
    <definedName name="CRONO.NivelExibicao" hidden="1">[12]CRONO!$G$10</definedName>
    <definedName name="Cronogr.">'[1]CR LOTE 02'!#REF!</definedName>
    <definedName name="CRONOPLE.ValorDoEvento" hidden="1">SUMIF([12]CÁLCULO!$M$15:$M$99,[12]CRONOPLE!$B1,OFFSET([12]CÁLCULO!$AA$15:$AA$99,0,[12]CRONOPLE!A$12))</definedName>
    <definedName name="CTH" hidden="1">{#N/A,#N/A,FALSE,"GERAL";#N/A,#N/A,FALSE,"012-96";#N/A,#N/A,FALSE,"018-96";#N/A,#N/A,FALSE,"027-96";#N/A,#N/A,FALSE,"059-96";#N/A,#N/A,FALSE,"076-96";#N/A,#N/A,FALSE,"019-97";#N/A,#N/A,FALSE,"021-97";#N/A,#N/A,FALSE,"022-97";#N/A,#N/A,FALSE,"028-97"}</definedName>
    <definedName name="CTOK">'[27]CCALC  REDE REDE-01'!$F$2:$N$501</definedName>
    <definedName name="CunEq" hidden="1">SUM(IF(#REF! =#REF!,(#REF!)*(#REF!="EQ")))</definedName>
    <definedName name="CunMo" hidden="1">SUM(IF(#REF! =#REF!,(#REF!)*(#REF!="MO")))</definedName>
    <definedName name="CunMp" hidden="1">SUM(IF(#REF! =#REF!,(#REF!)*(#REF!="MP")))</definedName>
    <definedName name="curva">#REF!</definedName>
    <definedName name="CustoPreço">#REF!</definedName>
    <definedName name="cxczczxc">#REF!</definedName>
    <definedName name="d">#REF!</definedName>
    <definedName name="d_15">[28]BASE!#REF!</definedName>
    <definedName name="dados">#REF!</definedName>
    <definedName name="DADOS_01">[29]PISO!$J$1:$L$1302</definedName>
    <definedName name="dadsada">#REF!</definedName>
    <definedName name="DAER1" hidden="1">{#N/A,#N/A,TRUE,"Serviços"}</definedName>
    <definedName name="DATA">'[13]Vínculos (Não Mexer)'!$G$26</definedName>
    <definedName name="DDD" hidden="1">{#N/A,#N/A,FALSE,"GERAL";#N/A,#N/A,FALSE,"012-96";#N/A,#N/A,FALSE,"018-96";#N/A,#N/A,FALSE,"027-96";#N/A,#N/A,FALSE,"059-96";#N/A,#N/A,FALSE,"076-96";#N/A,#N/A,FALSE,"019-97";#N/A,#N/A,FALSE,"021-97";#N/A,#N/A,FALSE,"022-97";#N/A,#N/A,FALSE,"028-97"}</definedName>
    <definedName name="ddddddd">#REF!</definedName>
    <definedName name="DEMONSTRATIVO_DO_RESULTADO_GERENCIAL___DGR">#REF!</definedName>
    <definedName name="DescAux" hidden="1">#N/A</definedName>
    <definedName name="DESCIDA_DEGRAU">[13]Planejamento!$E$271</definedName>
    <definedName name="DESCIDA_LISA">[13]Planejamento!$E$270</definedName>
    <definedName name="DESCONTÍNUO_3_AN">#REF!</definedName>
    <definedName name="DESCONTÍNUO_3_AT">#REF!</definedName>
    <definedName name="DESCONTÍNUO_7_AN">#REF!</definedName>
    <definedName name="DESCONTÍNUO_7_AT">#REF!</definedName>
    <definedName name="Descrição">#REF!</definedName>
    <definedName name="DESONERACAO" hidden="1">IF(OR(Import.Desoneracao="DESONERADO",Import.Desoneracao="SIM"),"SIM","NÃO")</definedName>
    <definedName name="DEZA">#REF!</definedName>
    <definedName name="df">[28]BASE!#REF!</definedName>
    <definedName name="df_15">[28]BASE!#REF!</definedName>
    <definedName name="DFDSF">#REF!</definedName>
    <definedName name="DFGDGD">[26]PLANILHA!#REF!</definedName>
    <definedName name="DIAMETRO">#REF!</definedName>
    <definedName name="DIAS_MANUT_GAP">[13]Planejamento!$E$343</definedName>
    <definedName name="DIST_ÁRV">[13]Planejamento!$E$300</definedName>
    <definedName name="DN_SUMIDOURO">[13]Planejamento!$E$132</definedName>
    <definedName name="DRN" comment="Memória de cálculo que especifica os itens que compoem uma rede de drenagem segundo padrão NOVACAP.">#REF!</definedName>
    <definedName name="DRN_dados" comment="Dados auxiliares  da tubulação da Drenagem.">#REF!</definedName>
    <definedName name="DRN_FUNDO">#REF!</definedName>
    <definedName name="DRN_GALERIA">#REF!</definedName>
    <definedName name="DRN_PAVIMENTO">#REF!</definedName>
    <definedName name="DRN_PISO">#REF!</definedName>
    <definedName name="DRN_PISO_SIGLA">#REF!</definedName>
    <definedName name="dsad">'[29]MEMÓRIA DE CÁLCULO - DRN'!$A$212:$J$222</definedName>
    <definedName name="DT">[30]!DT="S"</definedName>
    <definedName name="DT_BF">[13]Planejamento!$E$18</definedName>
    <definedName name="DT_BF_MT">[13]Planejamento!$E$168</definedName>
    <definedName name="DT_COM_AREIA">[13]Planejamento!$E$185</definedName>
    <definedName name="DT_COM_BETUMINOSO">[13]Planejamento!$E$19</definedName>
    <definedName name="DT_COM_CIMENTO">[13]Planejamento!$E$199</definedName>
    <definedName name="DT_DEFENÇA_SEMI_MALEÁVEL_DUPLA">[13]Planejamento!$E$95</definedName>
    <definedName name="DT_EMPRÉSTIMO">[13]Planejamento!$E$176</definedName>
    <definedName name="DT_GRAMA">[13]Planejamento!$E$305</definedName>
    <definedName name="DT_LOCAL_AREIA">[13]Planejamento!$E$184</definedName>
    <definedName name="DT_LOCAL_CIMENTO">[13]Planejamento!$E$198</definedName>
    <definedName name="DT_MAT_BÁSICO">[13]Planejamento!$E$330</definedName>
    <definedName name="DTM_MOBILIZAÇÃO">[13]Planejamento!$E$66</definedName>
    <definedName name="DURAÇÃO_OBRA">[22]Planejamento!#REF!</definedName>
    <definedName name="DUTOS">#REF!</definedName>
    <definedName name="EEE">'[14]Anex V Plan. Equipam.'!#REF!</definedName>
    <definedName name="EEE_15">'[14]Anex V Plan. Equipam.'!#REF!</definedName>
    <definedName name="ele">[15]INS!$C$356:$C$359</definedName>
    <definedName name="ElétricaLista">[15]INS!$B$356:$B$362</definedName>
    <definedName name="EletricaPontos">[15]INS!$B$346:$B$353</definedName>
    <definedName name="EmpAux" hidden="1">""</definedName>
    <definedName name="EMPREITEIRAS">'[13]Vínculos (Não Mexer)'!$G$3:$H$19</definedName>
    <definedName name="EMPRESAS">OFFSET(#REF!,1,0):OFFSET(#REF!,-1,0)</definedName>
    <definedName name="Enc_Sociais_MOI">'[31]dados gerais'!$F$40</definedName>
    <definedName name="Enc_Sociais_MOI_15">'[31]dados gerais'!$F$40</definedName>
    <definedName name="ENTUPIMENTO_AN">#REF!</definedName>
    <definedName name="ENTUPIMENTO_AT">#REF!</definedName>
    <definedName name="epr">[32]BASE!#REF!</definedName>
    <definedName name="EQ" hidden="1">#REF!</definedName>
    <definedName name="EQUIP_TRANSP_AN">#REF!</definedName>
    <definedName name="EQUIP_TRANSP_AT">#REF!</definedName>
    <definedName name="ESGOTAMENTO_AN">#REF!</definedName>
    <definedName name="ESGOTAMENTO_AT">#REF!</definedName>
    <definedName name="ESP_CAM_CASCALHO_CALÇADA">[13]Planejamento!$E$325</definedName>
    <definedName name="ESP_CAM_LIMP_CALÇADA">[13]Planejamento!$E$324</definedName>
    <definedName name="ESP_CAM_SUJEIRA_ASF">[13]Planejamento!$E$370</definedName>
    <definedName name="ESP_ESCAVAÇÃO_CALÇADA">[13]Planejamento!$E$326</definedName>
    <definedName name="ESP_GRAMA">[13]Planejamento!$E$303</definedName>
    <definedName name="ESP_PLACA_REM">[13]Planejamento!$E$150</definedName>
    <definedName name="ESP_RASPAGEM_GAP">[13]Planejamento!$E$224</definedName>
    <definedName name="ESPALHAMENTO_AN">#REF!</definedName>
    <definedName name="ESPALHAMENTO_AT">#REF!</definedName>
    <definedName name="EspecialExt">[15]INS!$B$253:$B$259</definedName>
    <definedName name="EspecialInt">[15]INS!$B$245:$B$250</definedName>
    <definedName name="ETA" hidden="1">{#N/A,#N/A,FALSE,"Planilha";#N/A,#N/A,FALSE,"Resumo";#N/A,#N/A,FALSE,"Fisico";#N/A,#N/A,FALSE,"Financeiro";#N/A,#N/A,FALSE,"Financeiro"}</definedName>
    <definedName name="EVENTOS.Lista" hidden="1">[12]EVENTOS!$C$15:OFFSET([12]EVENTOS!$C$21,-1,0)</definedName>
    <definedName name="EVENTOS.ListaValidacao" hidden="1">[12]EVENTOS!$B$15:OFFSET([12]EVENTOS!$B$21,-1,0)</definedName>
    <definedName name="EVOLUTION_DES_ROI" hidden="1">{#N/A,#N/A,FALSE,"SYSOC";#N/A,#N/A,FALSE,"RESU-GESTION";#N/A,#N/A,FALSE,"EVOL-MNA";#N/A,#N/A,FALSE,"VTAS-ANALI";#N/A,#N/A,FALSE,"ANALI-GSFIJOS";#N/A,#N/A,FALSE,"DETA-RUBROS";#N/A,#N/A,FALSE,"ANALI-CNF";#N/A,#N/A,FALSE,"BILAN";#N/A,#N/A,FALSE,"TAB_FIN";#N/A,#N/A,FALSE,"IND_ECO"}</definedName>
    <definedName name="ewwrerewr" hidden="1">#REF!</definedName>
    <definedName name="Excel_BuiltIn__FilterDatabase_3">#REF!</definedName>
    <definedName name="Excel_BuiltIn_Criteria">[17]GUARANTÃS!#REF!</definedName>
    <definedName name="Excel_BuiltIn_Database">[17]GUARANTÃS!#REF!</definedName>
    <definedName name="Excel_BuiltIn_Extract">[17]GUARANTÃS!#REF!</definedName>
    <definedName name="Excel_BuiltIn_Print_Area">#REF!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#REF!</definedName>
    <definedName name="Excel_BuiltIn_Print_Area_12_1">#REF!</definedName>
    <definedName name="Excel_BuiltIn_Print_Area_12_1_1">#REF!</definedName>
    <definedName name="Excel_BuiltIn_Print_Area_13_1">#REF!</definedName>
    <definedName name="Excel_BuiltIn_Print_Area_13_1_1">#REF!</definedName>
    <definedName name="Excel_BuiltIn_Print_Area_14">#REF!</definedName>
    <definedName name="Excel_BuiltIn_Print_Area_14_1">#REF!</definedName>
    <definedName name="Excel_BuiltIn_Print_Area_15_1">#REF!</definedName>
    <definedName name="Excel_BuiltIn_Print_Area_2_1">#REF!</definedName>
    <definedName name="Excel_BuiltIn_Print_Area_21_1">#REF!</definedName>
    <definedName name="Excel_BuiltIn_Print_Area_23_1">#REF!</definedName>
    <definedName name="Excel_BuiltIn_Print_Area_26_1">#REF!</definedName>
    <definedName name="Excel_BuiltIn_Print_Area_3_1_1">#REF!</definedName>
    <definedName name="Excel_BuiltIn_Print_Area_4_1">#REF!</definedName>
    <definedName name="Excel_BuiltIn_Print_Area_5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8_1_1_1">#REF!</definedName>
    <definedName name="Excel_BuiltIn_Print_Area_9">#REF!</definedName>
    <definedName name="Excel_BuiltIn_Print_Area_9_1">#REF!</definedName>
    <definedName name="Excel_BuiltIn_Print_Area_9_1_1">#REF!</definedName>
    <definedName name="Excel_BuiltIn_Print_Titles">#REF!</definedName>
    <definedName name="Excel_BuiltIn_Print_Titles_1_1">#REF!</definedName>
    <definedName name="Excel_BuiltIn_Print_Titles_1_1_1">#REF!</definedName>
    <definedName name="Excel_BuiltIn_Print_Titles_10_1_1">#REF!</definedName>
    <definedName name="Excel_BuiltIn_Print_Titles_11_1_1">#REF!,#REF!</definedName>
    <definedName name="Excel_BuiltIn_Print_Titles_11_1_1_1">#REF!</definedName>
    <definedName name="Excel_BuiltIn_Print_Titles_12">#REF!</definedName>
    <definedName name="Excel_BuiltIn_Print_Titles_12_1">#REF!</definedName>
    <definedName name="Excel_BuiltIn_Print_Titles_13_1">#REF!</definedName>
    <definedName name="Excel_BuiltIn_Print_Titles_13_1_1">#REF!</definedName>
    <definedName name="Excel_BuiltIn_Print_Titles_14_1">#REF!,#REF!</definedName>
    <definedName name="Excel_BuiltIn_Print_Titles_14_1_1">#REF!</definedName>
    <definedName name="Excel_BuiltIn_Print_Titles_15_1">#REF!,#REF!</definedName>
    <definedName name="Excel_BuiltIn_Print_Titles_15_1_1">#REF!,#REF!</definedName>
    <definedName name="Excel_BuiltIn_Print_Titles_15_1_1_1">#REF!,#REF!</definedName>
    <definedName name="Excel_BuiltIn_Print_Titles_16_1">#REF!,#REF!</definedName>
    <definedName name="Excel_BuiltIn_Print_Titles_16_1_1">#REF!,#REF!</definedName>
    <definedName name="Excel_BuiltIn_Print_Titles_17_1">#REF!,#REF!</definedName>
    <definedName name="Excel_BuiltIn_Print_Titles_17_1_1">#REF!,#REF!</definedName>
    <definedName name="Excel_BuiltIn_Print_Titles_17_1_1_1">'[3]rev int TP'!$A$1:$B$65510,'[3]rev int TP'!$A$1:$IV$6</definedName>
    <definedName name="Excel_BuiltIn_Print_Titles_17_1_1_1_1">#REF!</definedName>
    <definedName name="Excel_BuiltIn_Print_Titles_17_1_1_1_1_1">#REF!</definedName>
    <definedName name="Excel_BuiltIn_Print_Titles_18_1">'[3]rev int TP'!$A$1:$B$65536,'[3]rev int TP'!$A$1:$IV$6</definedName>
    <definedName name="Excel_BuiltIn_Print_Titles_18_1_1">#REF!,#REF!</definedName>
    <definedName name="Excel_BuiltIn_Print_Titles_18_1_1_1">#REF!</definedName>
    <definedName name="Excel_BuiltIn_Print_Titles_18_1_1_1_1">#REF!</definedName>
    <definedName name="Excel_BuiltIn_Print_Titles_19_1">#REF!,#REF!</definedName>
    <definedName name="Excel_BuiltIn_Print_Titles_19_1_1">#REF!,#REF!</definedName>
    <definedName name="Excel_BuiltIn_Print_Titles_19_1_1_1">#REF!</definedName>
    <definedName name="Excel_BuiltIn_Print_Titles_19_1_1_1_1">#REF!</definedName>
    <definedName name="Excel_BuiltIn_Print_Titles_20_1">#REF!,#REF!</definedName>
    <definedName name="Excel_BuiltIn_Print_Titles_20_1_1">#REF!,#REF!</definedName>
    <definedName name="Excel_BuiltIn_Print_Titles_21_1">#REF!,#REF!</definedName>
    <definedName name="Excel_BuiltIn_Print_Titles_21_1_1">#REF!,#REF!</definedName>
    <definedName name="Excel_BuiltIn_Print_Titles_21_1_1_1">#REF!</definedName>
    <definedName name="Excel_BuiltIn_Print_Titles_21_1_1_1_1">#REF!</definedName>
    <definedName name="Excel_BuiltIn_Print_Titles_3_1_1">#REF!</definedName>
    <definedName name="Excel_BuiltIn_Print_Titles_4_1_1">#REF!</definedName>
    <definedName name="Excel_BuiltIn_Print_Titles_5_1">#REF!,#REF!</definedName>
    <definedName name="Excel_BuiltIn_Print_Titles_6_1">#REF!</definedName>
    <definedName name="Excel_BuiltIn_Print_Titles_6_1_1">#REF!</definedName>
    <definedName name="Excel_BuiltIn_Print_Titles_7">'[33]rev int TP'!$A$1:$B$65536,'[33]rev int TP'!$A$1:$IV$6</definedName>
    <definedName name="Excel_BuiltIn_Print_Titles_7_1">#REF!</definedName>
    <definedName name="Excel_BuiltIn_Print_Titles_8_1_1">#REF!</definedName>
    <definedName name="Excel_BuiltIn_Print_Titles_9_1_1">#REF!</definedName>
    <definedName name="f">#REF!</definedName>
    <definedName name="FAIXA_AN">#REF!</definedName>
    <definedName name="Fases">[15]INS!$B$7:$B$19</definedName>
    <definedName name="FATOR_A">'[14]Fator K'!#REF!</definedName>
    <definedName name="FATOR_B">'[14]Fator K'!#REF!</definedName>
    <definedName name="FATOR_B_15">'[14]Fator K'!#REF!</definedName>
    <definedName name="FATOR_CORR_PAVIM">#REF!</definedName>
    <definedName name="Fator_Eqptos">'[31]dados gerais'!$F$42</definedName>
    <definedName name="Fator_Eqptos_15">'[31]dados gerais'!$F$42</definedName>
    <definedName name="FATURAS2002" hidden="1">{#N/A,#N/A,TRUE,"Serviços"}</definedName>
    <definedName name="FD_1">#REF!</definedName>
    <definedName name="FD_2">#REF!</definedName>
    <definedName name="fdfdf" hidden="1">#REF!</definedName>
    <definedName name="fdjfksdjkfljsdlkfsjd">[17]GUARANTÃS!#REF!</definedName>
    <definedName name="fdsgdsgsdfgsdgsd">#REF!</definedName>
    <definedName name="FERIADOS_1">#REF!</definedName>
    <definedName name="FERIADOS_2">#REF!</definedName>
    <definedName name="FERIAS24m">[34]RESUMO!$H$12:$K$24</definedName>
    <definedName name="FERIAS24m_15">[34]RESUMO!$H$12:$K$24</definedName>
    <definedName name="FERIAS36m">[34]RESUMO!$I$12:$K$24</definedName>
    <definedName name="FERIAS36m_15">[34]RESUMO!$I$12:$K$24</definedName>
    <definedName name="fernanda" hidden="1">{#N/A,#N/A,FALSE,"GERAL";#N/A,#N/A,FALSE,"012-96";#N/A,#N/A,FALSE,"018-96";#N/A,#N/A,FALSE,"027-96";#N/A,#N/A,FALSE,"059-96";#N/A,#N/A,FALSE,"076-96";#N/A,#N/A,FALSE,"019-97";#N/A,#N/A,FALSE,"021-97";#N/A,#N/A,FALSE,"022-97";#N/A,#N/A,FALSE,"028-97"}</definedName>
    <definedName name="FEVA">#REF!</definedName>
    <definedName name="ff" hidden="1">#REF!</definedName>
    <definedName name="FFTY" hidden="1">{#N/A,#N/A,FALSE,"GERAL";#N/A,#N/A,FALSE,"012-96";#N/A,#N/A,FALSE,"018-96";#N/A,#N/A,FALSE,"027-96";#N/A,#N/A,FALSE,"059-96";#N/A,#N/A,FALSE,"076-96";#N/A,#N/A,FALSE,"019-97";#N/A,#N/A,FALSE,"021-97";#N/A,#N/A,FALSE,"022-97";#N/A,#N/A,FALSE,"028-97"}</definedName>
    <definedName name="FG_1">#REF!</definedName>
    <definedName name="FG_2">#REF!</definedName>
    <definedName name="FGDFGDF">#REF!</definedName>
    <definedName name="FGDSFD">#REF!</definedName>
    <definedName name="FGFDGD">#REF!</definedName>
    <definedName name="FGSDFS">#REF!</definedName>
    <definedName name="FI_1">#REF!</definedName>
    <definedName name="FI_2">#REF!</definedName>
    <definedName name="FiltroCot">#REF!</definedName>
    <definedName name="FOLHA01" hidden="1">{#N/A,#N/A,TRUE,"Serviços"}</definedName>
    <definedName name="folha1" hidden="1">{#N/A,#N/A,TRUE,"Serviços"}</definedName>
    <definedName name="FORMA_AN">#REF!</definedName>
    <definedName name="FORMA_AT">#REF!</definedName>
    <definedName name="FORMA_EL">[13]Planejamento!$E$251</definedName>
    <definedName name="FORN_MEIO_FIO_AN">#REF!</definedName>
    <definedName name="FORN_MEIO_FIO_AT">#REF!</definedName>
    <definedName name="FORNECIMENTO_AN">#REF!</definedName>
    <definedName name="FORNECIMENTO_AT">#REF!</definedName>
    <definedName name="Forro">[15]INS!$B$262:$B$265</definedName>
    <definedName name="Fresagem01" hidden="1">{#N/A,#N/A,TRUE,"Serviços"}</definedName>
    <definedName name="FUNCAO_3_6">[35]BASE!#REF!</definedName>
    <definedName name="FUNCAO_3_6_15">[35]BASE!#REF!</definedName>
    <definedName name="FUNCAO_7_6">[35]BASE!#REF!</definedName>
    <definedName name="FUNCAO_7_6_15">[35]BASE!#REF!</definedName>
    <definedName name="FUNCAO_8_6">[35]BASE!#REF!</definedName>
    <definedName name="FUNCAO_8_6_15">[35]BASE!#REF!</definedName>
    <definedName name="g">#REF!</definedName>
    <definedName name="galo" hidden="1">{#N/A,#N/A,FALSE,"GERAL";#N/A,#N/A,FALSE,"012-96";#N/A,#N/A,FALSE,"018-96";#N/A,#N/A,FALSE,"027-96";#N/A,#N/A,FALSE,"059-96";#N/A,#N/A,FALSE,"076-96";#N/A,#N/A,FALSE,"019-97";#N/A,#N/A,FALSE,"021-97";#N/A,#N/A,FALSE,"022-97";#N/A,#N/A,FALSE,"028-97"}</definedName>
    <definedName name="GDFGDFGG">#REF!</definedName>
    <definedName name="GDFGFD">#REF!</definedName>
    <definedName name="gdfsdfdsgsdgsd">#REF!</definedName>
    <definedName name="Geom1">#REF!</definedName>
    <definedName name="GFDGD">#REF!</definedName>
    <definedName name="GFDGDFGD">#REF!</definedName>
    <definedName name="GFDSG">#REF!</definedName>
    <definedName name="GIS_LENGTH">#REF!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rama">[15]INS!$B$337:$B$342</definedName>
    <definedName name="gran">'[36]#REF'!$A$57</definedName>
    <definedName name="Granito_01" hidden="1">{#N/A,#N/A,FALSE,"CM BAR";#N/A,#N/A,FALSE,"SUBSOLO";#N/A,#N/A,FALSE,"TERREO";#N/A,#N/A,FALSE,"TIPO";#N/A,#N/A,FALSE,"DUP  INF";#N/A,#N/A,FALSE,"DUP SUP"}</definedName>
    <definedName name="granito_02">#REF!</definedName>
    <definedName name="gtryfj" hidden="1">{#N/A,#N/A,TRUE,"Serviços"}</definedName>
    <definedName name="GUI" hidden="1">{#N/A,#N/A,FALSE,"GERAL";#N/A,#N/A,FALSE,"012-96";#N/A,#N/A,FALSE,"018-96";#N/A,#N/A,FALSE,"027-96";#N/A,#N/A,FALSE,"059-96";#N/A,#N/A,FALSE,"076-96";#N/A,#N/A,FALSE,"019-97";#N/A,#N/A,FALSE,"021-97";#N/A,#N/A,FALSE,"022-97";#N/A,#N/A,FALSE,"028-97"}</definedName>
    <definedName name="h">#REF!</definedName>
    <definedName name="h_15">#REF!</definedName>
    <definedName name="HGFHFGG">#REF!</definedName>
    <definedName name="HGHF">#REF!</definedName>
    <definedName name="HidroLista">[15]INS!$B$380:$B$387</definedName>
    <definedName name="HidroPontos">[15]INS!$B$365:$B$377</definedName>
    <definedName name="Histograma_Aço" hidden="1">#REF!</definedName>
    <definedName name="HORA_BOMBA_EL">[13]Planejamento!$E$263</definedName>
    <definedName name="HORAS_EXTRAS">[13]Planejamento!$E$33</definedName>
    <definedName name="HORAS_NORMAIS">[13]Planejamento!$E$28</definedName>
    <definedName name="HTML_CodePage" hidden="1">1252</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IAD">#REF!</definedName>
    <definedName name="IAD_15">#REF!</definedName>
    <definedName name="IAP">#REF!</definedName>
    <definedName name="IAP_15">#REF!</definedName>
    <definedName name="IAS">#REF!</definedName>
    <definedName name="IAS_15">#REF!</definedName>
    <definedName name="IAU01_15">#REF!</definedName>
    <definedName name="IAU02_15">#REF!</definedName>
    <definedName name="IAU03_15">#REF!</definedName>
    <definedName name="IAU04_15">#REF!</definedName>
    <definedName name="IAU05_15">#REF!</definedName>
    <definedName name="IAU07_15">#REF!</definedName>
    <definedName name="IAX">#REF!</definedName>
    <definedName name="IAX_15">#REF!</definedName>
    <definedName name="IBL">#REF!</definedName>
    <definedName name="IBL_15">#REF!</definedName>
    <definedName name="IDENT">#REF!</definedName>
    <definedName name="IDENTIDADE">#REF!</definedName>
    <definedName name="IEC11_15">#REF!</definedName>
    <definedName name="IEG">#REF!</definedName>
    <definedName name="IEG_15">#REF!</definedName>
    <definedName name="IEG01_15">#REF!</definedName>
    <definedName name="IEG02_15">#REF!</definedName>
    <definedName name="IEG03_15">#REF!</definedName>
    <definedName name="IEH01_15">#REF!</definedName>
    <definedName name="IEH02_15">#REF!</definedName>
    <definedName name="IEH03_15">#REF!</definedName>
    <definedName name="IEI">#REF!</definedName>
    <definedName name="IEI_15">#REF!</definedName>
    <definedName name="IKLIUL">#REF!</definedName>
    <definedName name="ILB">#REF!</definedName>
    <definedName name="ILB_15">#REF!</definedName>
    <definedName name="ILLILU">#REF!</definedName>
    <definedName name="IMD">#REF!</definedName>
    <definedName name="IMD_15">#REF!</definedName>
    <definedName name="IME">#REF!</definedName>
    <definedName name="IME_15">#REF!</definedName>
    <definedName name="IMO">#REF!</definedName>
    <definedName name="IMO_15">#REF!</definedName>
    <definedName name="IMPERMEABILIZACAO">#REF!</definedName>
    <definedName name="Impermeabilizações">[15]INS!$B$165:$B$170</definedName>
    <definedName name="Import.Apelido" hidden="1">[12]DADOS!$F$16</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OFFSET([12]BM!$R$15,1,0):OFFSET([12]BM!$R$99,-1,0)</definedName>
    <definedName name="Import.CNPJ" hidden="1">[12]DADOS!$F$38</definedName>
    <definedName name="Import.Código" hidden="1">OFFSET([12]ORÇAMENTO!$Q$15,1,0):OFFSET([12]ORÇAMENTO!$Q$99,-1,0)</definedName>
    <definedName name="Import.Contrapartida" hidden="1">[12]DADOS!$F$10</definedName>
    <definedName name="Import.CPMaxPerc" hidden="1">[12]DADOS!$F$13</definedName>
    <definedName name="Import.CPMinAbsoluta" hidden="1">[12]DADOS!$F$12</definedName>
    <definedName name="Import.CPMinPerc" hidden="1">[12]DADOS!$F$11</definedName>
    <definedName name="Import.CR" hidden="1">[12]DADOS!$F$7</definedName>
    <definedName name="Import.CRONOPLE" hidden="1">OFFSET([12]CRONOPLE!$F$15,1,1):OFFSET([12]CRONOPLE!$AF$21,-1,-1)</definedName>
    <definedName name="Import.CTEF" hidden="1">[12]DADOS!$F$36</definedName>
    <definedName name="Import.CustoUnitário" hidden="1">OFFSET([12]ORÇAMENTO!$U$15,1,0):OFFSET([12]ORÇAMENTO!$U$99,-1,0)</definedName>
    <definedName name="Import.DataBase" hidden="1">OFFSET([12]DADOS!$G$19,0,-1)</definedName>
    <definedName name="Import.DataBaseLicit" hidden="1">OFFSET([12]DADOS!$G$40,0,-1)</definedName>
    <definedName name="Import.DataInicioObra" hidden="1">[12]DADOS!$F$46</definedName>
    <definedName name="Import.DescLote" hidden="1">[12]DADOS!$F$17</definedName>
    <definedName name="Import.Descrição" hidden="1">OFFSET([12]ORÇAMENTO!$R$15,1,0):OFFSET([12]ORÇAMENTO!$R$99,-1,0)</definedName>
    <definedName name="Import.Desoneracao" hidden="1">OFFSET([12]DADOS!$G$18,0,-1)</definedName>
    <definedName name="Import.empresa" hidden="1">[12]DADOS!$F$37</definedName>
    <definedName name="Import.Eventos.Nomes" hidden="1">OFFSET([12]EVENTOS!$D$15,1,0):OFFSET([12]EVENTOS!$D$21,-1,0)</definedName>
    <definedName name="Import.Fonte" hidden="1">OFFSET([12]ORÇAMENTO!$P$15,1,0):OFFSET([12]ORÇAMENTO!$P$99,-1,0)</definedName>
    <definedName name="Import.FrenteDeObra" hidden="1">[12]CÁLCULO!$Q$12:OFFSET([12]CÁLCULO!$AA$12,0,-1)</definedName>
    <definedName name="Import.Município" hidden="1">[12]DADOS!$F$6</definedName>
    <definedName name="Import.Nível" hidden="1">OFFSET([12]ORÇAMENTO!$M$15,1,0):OFFSET([12]ORÇAMENTO!$M$99,-1,0)</definedName>
    <definedName name="Import.OpcaoBDI" hidden="1">OFFSET([12]ORÇAMENTO!$V$15,1,0):OFFSET([12]ORÇAMENTO!$V$99,-1,0)</definedName>
    <definedName name="Import.ORÇAMENTO.DivRecurso" hidden="1">OFFSET([12]ORÇAMENTO!$Y$15,1,0):OFFSET([12]ORÇAMENTO!$Y$99,-1,0)</definedName>
    <definedName name="Import.PLE" hidden="1">OFFSET([12]PLE!$G$15,1,1):OFFSET([12]PLE!$AG$21,-1,-1)</definedName>
    <definedName name="Import.PLQ" hidden="1">OFFSET([12]CÁLCULO!$P$15,1,1):OFFSET([12]CÁLCULO!$AA$99,-1,-1)</definedName>
    <definedName name="Import.PLQ.MemCalc" hidden="1">OFFSET([12]CÁLCULO!$I$15,1,0):OFFSET([12]CÁLCULO!$I$99,-1,0)</definedName>
    <definedName name="Import.Proponente" hidden="1">[12]DADOS!$F$5</definedName>
    <definedName name="Import.QCI.Divisao" hidden="1">OFFSET([12]QCI!$V$13,1,0):OFFSET([12]QCI!$V$24,-1,0)</definedName>
    <definedName name="Import.QCI.ItemInv" hidden="1">OFFSET([12]QCI!$E$13,1,0):OFFSET([12]QCI!$E$24,-1,0)</definedName>
    <definedName name="Import.QCI.Qtde" hidden="1">OFFSET([12]QCI!$I$13,1,0):OFFSET([12]QCI!$I$24,-1,0)</definedName>
    <definedName name="Import.QCI.Situacao" hidden="1">OFFSET([12]QCI!$H$13,1,0):OFFSET([12]QCI!$H$24,-1,0)</definedName>
    <definedName name="Import.QCI.SubItemInv" hidden="1">OFFSET([12]QCI!$F$13,1,0):OFFSET([12]QCI!$F$24,-1,0)</definedName>
    <definedName name="Import.QCICP" hidden="1">OFFSET([12]QCI!$W$13,1,0):OFFSET([12]QCI!$W$24,-1,0)</definedName>
    <definedName name="Import.QCIDesc" hidden="1">OFFSET([12]QCI!$R$13,1,0):OFFSET([12]QCI!$R$24,-1,0)</definedName>
    <definedName name="Import.QCIInv" hidden="1">OFFSET([12]QCI!$U$13,1,0):OFFSET([12]QCI!$U$24,-1,0)</definedName>
    <definedName name="Import.QCILote" hidden="1">OFFSET([12]QCI!$T$13,1,0):OFFSET([12]QCI!$T$24,-1,0)</definedName>
    <definedName name="Import.QCIOutros" hidden="1">OFFSET([12]QCI!$X$13,1,0):OFFSET([12]QCI!$X$24,-1,0)</definedName>
    <definedName name="Import.Quantidade" hidden="1">OFFSET([12]ORÇAMENTO!$AJ$15,1,0):OFFSET([12]ORÇAMENTO!$AJ$99,-1,0)</definedName>
    <definedName name="import.recurso" hidden="1">[12]DADOS!$F$4</definedName>
    <definedName name="Import.RegimeExecução" hidden="1">OFFSET([12]DADOS!$G$39,0,-1)</definedName>
    <definedName name="Import.Repasse" hidden="1">[12]DADOS!$F$9</definedName>
    <definedName name="Import.RespFiscalização" hidden="1">[12]DADOS!$F$50:$F$53</definedName>
    <definedName name="Import.RespOrçamento" hidden="1">[12]DADOS!$F$22:$F$24</definedName>
    <definedName name="Import.SICONV" hidden="1">[12]DADOS!$F$8</definedName>
    <definedName name="Import.Unidade" hidden="1">OFFSET([12]ORÇAMENTO!$S$15,1,0):OFFSET([12]ORÇAMENTO!$S$99,-1,0)</definedName>
    <definedName name="Import.UnitarioLicitado" hidden="1">OFFSET([12]ORÇAMENTO!$AL$15,1,0):OFFSET([12]ORÇAMENTO!$AL$99,-1,0)</definedName>
    <definedName name="IMR">#REF!</definedName>
    <definedName name="IMR_15">#REF!</definedName>
    <definedName name="INDICES">OFFSET(#REF!,1,0):OFFSET(#REF!,-1,0)</definedName>
    <definedName name="insthidro">[15]INS!$C$380:$C$385</definedName>
    <definedName name="Insumos" hidden="1">#REF!</definedName>
    <definedName name="ISS">#REF!</definedName>
    <definedName name="ISS_15">#REF!</definedName>
    <definedName name="Itens" hidden="1">#REF!</definedName>
    <definedName name="ITG">#REF!</definedName>
    <definedName name="ITG_15">#REF!</definedName>
    <definedName name="ITS">#REF!</definedName>
    <definedName name="ITS_15">#REF!</definedName>
    <definedName name="IVG">#REF!</definedName>
    <definedName name="IVG_15">#REF!</definedName>
    <definedName name="IZL">#REF!</definedName>
    <definedName name="IZL_15">#REF!</definedName>
    <definedName name="JAIRO" hidden="1">#REF!</definedName>
    <definedName name="JANA">#REF!</definedName>
    <definedName name="JANEIRO2003" hidden="1">{#N/A,#N/A,TRUE,"Serviços"}</definedName>
    <definedName name="Janelas">[15]INS!$B$103:$B$124</definedName>
    <definedName name="JKJ">#REF!</definedName>
    <definedName name="JMJHMJH">#REF!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A">#REF!</definedName>
    <definedName name="JUNA">#REF!</definedName>
    <definedName name="KJMNMH">[25]PLANILHA!#REF!</definedName>
    <definedName name="KUYKU">#REF!</definedName>
    <definedName name="KUYKUYK">[24]PLANILHA!#REF!</definedName>
    <definedName name="KYUYK">#REF!</definedName>
    <definedName name="l.sociais">[26]PLANILHA!#REF!</definedName>
    <definedName name="L_AREIA_AN">#REF!</definedName>
    <definedName name="L_AREIA_AT">#REF!</definedName>
    <definedName name="L_BRITA_AN">#REF!</definedName>
    <definedName name="L_BRITA_AT">#REF!</definedName>
    <definedName name="L_CASCALHO_AN">#REF!</definedName>
    <definedName name="L_CASCALHO_AT">#REF!</definedName>
    <definedName name="L_MARROADA_AN">#REF!</definedName>
    <definedName name="L_MARROADA_AT">#REF!</definedName>
    <definedName name="lab" hidden="1">{#N/A,#N/A,TRUE,"Serviços"}</definedName>
    <definedName name="LARG_ÁREA">[13]Planejamento!$E$122</definedName>
    <definedName name="LARG_CALÇADA">[13]Planejamento!$E$319</definedName>
    <definedName name="LARG_CANTEIRO">[13]Planejamento!$E$298</definedName>
    <definedName name="LARG_COMPACTAÇÃO_PASSEIO">[13]Planejamento!$E$328</definedName>
    <definedName name="LARG_LOTES">[13]Planejamento!$E$124</definedName>
    <definedName name="LARG_PASSEIO">[13]Planejamento!$E$318</definedName>
    <definedName name="LARG_REG_PASSEIO">[13]Planejamento!$E$327</definedName>
    <definedName name="LASTRO_AN">#REF!</definedName>
    <definedName name="LASTRO_AT">#REF!</definedName>
    <definedName name="LASTRO_CONC_BL">[13]Planejamento!$E$233</definedName>
    <definedName name="LIMP_DESCIDA">[13]Planejamento!$E$352</definedName>
    <definedName name="LIOLI">#REF!</definedName>
    <definedName name="LISTA" hidden="1">{#N/A,#N/A,FALSE,"GERAL";#N/A,#N/A,FALSE,"012-96";#N/A,#N/A,FALSE,"018-96";#N/A,#N/A,FALSE,"027-96";#N/A,#N/A,FALSE,"059-96";#N/A,#N/A,FALSE,"076-96";#N/A,#N/A,FALSE,"019-97";#N/A,#N/A,FALSE,"021-97";#N/A,#N/A,FALSE,"022-97";#N/A,#N/A,FALSE,"028-97"}</definedName>
    <definedName name="LISTA_CÓD_MEDIÇÕES">[30]Listas!$B$5:$B$38</definedName>
    <definedName name="LKMJ">#REF!</definedName>
    <definedName name="LLL">#REF!</definedName>
    <definedName name="lo" hidden="1">{#N/A,#N/A,FALSE,"CM BAR";#N/A,#N/A,FALSE,"SUBSOLO";#N/A,#N/A,FALSE,"TERREO";#N/A,#N/A,FALSE,"TIPO";#N/A,#N/A,FALSE,"DUP  INF";#N/A,#N/A,FALSE,"DUP SUP"}</definedName>
    <definedName name="lo_1" hidden="1">{#N/A,#N/A,FALSE,"CM BAR";#N/A,#N/A,FALSE,"SUBSOLO";#N/A,#N/A,FALSE,"TERREO";#N/A,#N/A,FALSE,"TIPO";#N/A,#N/A,FALSE,"DUP  INF";#N/A,#N/A,FALSE,"DUP SUP"}</definedName>
    <definedName name="LOCAÇÃO_AN">#REF!</definedName>
    <definedName name="LOCAÇÃO_AT">#REF!</definedName>
    <definedName name="Local" hidden="1">""</definedName>
    <definedName name="Louças">[15]INS!$B$390:$B$408</definedName>
    <definedName name="m">#REF!</definedName>
    <definedName name="MACEQUI">'[14]Anex V Plan. Equipam.'!#REF!</definedName>
    <definedName name="MACEQUI_15">'[14]Anex V Plan. Equipam.'!#REF!</definedName>
    <definedName name="MACLIM">'[14]Anex. I Lim. Sup'!#REF!</definedName>
    <definedName name="MACLIM_15">'[14]Anex. I Lim. Sup'!#REF!</definedName>
    <definedName name="MACNIV">#REF!</definedName>
    <definedName name="Macro1">[37]Macro1!$A$1</definedName>
    <definedName name="Macro2">[37]Macro1!$B$1</definedName>
    <definedName name="MACVEQ">'[14]Anex V Plan. Equipam.'!#REF!</definedName>
    <definedName name="MACVEQ_15">'[14]Anex V Plan. Equipam.'!#REF!</definedName>
    <definedName name="MACZEQ">'[14]Anex V Plan. Equipam.'!#REF!</definedName>
    <definedName name="MACZEQ_15">'[14]Anex V Plan. Equipam.'!#REF!</definedName>
    <definedName name="MAIA">#REF!</definedName>
    <definedName name="MAN_BARRO_2_AN">#REF!</definedName>
    <definedName name="MAN_BARRO_2_AT">#REF!</definedName>
    <definedName name="MAN_BARRO_4_AN">#REF!</definedName>
    <definedName name="MAN_BARRO_4_AT">#REF!</definedName>
    <definedName name="MAN_CAMADAS_AN">#REF!</definedName>
    <definedName name="MAN_CAMADAS_AT">#REF!</definedName>
    <definedName name="MAN_CASCALHO_2_AN">#REF!</definedName>
    <definedName name="MAN_CASCALHO_2_AT">#REF!</definedName>
    <definedName name="MAN_CASCALHO_4_AN">#REF!</definedName>
    <definedName name="MAN_CASCALHO_4_AT">#REF!</definedName>
    <definedName name="MAN_COMPRESSOR_2_AN">#REF!</definedName>
    <definedName name="MAN_COMPRESSOR_2_AT">#REF!</definedName>
    <definedName name="MAN_COMPRESSOR_4_AN">#REF!</definedName>
    <definedName name="MAN_COMPRESSOR_4_AT">#REF!</definedName>
    <definedName name="MAN_EXPLOSIVO_2_AN">#REF!</definedName>
    <definedName name="MAN_EXPLOSIVO_2_AT">#REF!</definedName>
    <definedName name="MAN_EXPLOSIVO_4_AN">#REF!</definedName>
    <definedName name="MAN_EXPLOSIVO_4_AT">#REF!</definedName>
    <definedName name="MAN_GST_AN">#REF!</definedName>
    <definedName name="MAN_GST_AT">#REF!</definedName>
    <definedName name="MAN_MATACÃO_2_AN">#REF!</definedName>
    <definedName name="MAN_MATACÃO_2_AT">#REF!</definedName>
    <definedName name="MAN_MATACÃO_4_AN">#REF!</definedName>
    <definedName name="MAN_MATACÃO_4_AT">#REF!</definedName>
    <definedName name="MAN_SEM_AN">#REF!</definedName>
    <definedName name="MAN_SEM_AT">#REF!</definedName>
    <definedName name="MAN_TERRA_2_AN">#REF!</definedName>
    <definedName name="MAN_TERRA_2_AT">#REF!</definedName>
    <definedName name="MAN_TERRA_4_AN">#REF!</definedName>
    <definedName name="MAN_TERRA_4_AT">#REF!</definedName>
    <definedName name="MANTO" hidden="1">{#N/A,#N/A,FALSE,"GERAL";#N/A,#N/A,FALSE,"012-96";#N/A,#N/A,FALSE,"018-96";#N/A,#N/A,FALSE,"027-96";#N/A,#N/A,FALSE,"059-96";#N/A,#N/A,FALSE,"076-96";#N/A,#N/A,FALSE,"019-97";#N/A,#N/A,FALSE,"021-97";#N/A,#N/A,FALSE,"022-97";#N/A,#N/A,FALSE,"028-97"}</definedName>
    <definedName name="MARA">#REF!</definedName>
    <definedName name="MASTER" hidden="1">{#N/A,#N/A,FALSE,"GERAL";#N/A,#N/A,FALSE,"012-96";#N/A,#N/A,FALSE,"018-96";#N/A,#N/A,FALSE,"027-96";#N/A,#N/A,FALSE,"059-96";#N/A,#N/A,FALSE,"076-96";#N/A,#N/A,FALSE,"019-97";#N/A,#N/A,FALSE,"021-97";#N/A,#N/A,FALSE,"022-97";#N/A,#N/A,FALSE,"028-97"}</definedName>
    <definedName name="Mat">#REF!</definedName>
    <definedName name="MAT_BÁSICO_M2_CALÇADA">[13]Planejamento!$E$329</definedName>
    <definedName name="Max" hidden="1">COUNTIF(#REF!,"&lt;&gt;0")+3</definedName>
    <definedName name="MBV_150_AN">#REF!</definedName>
    <definedName name="MBV_150_AT">#REF!</definedName>
    <definedName name="MBV_200_AN">#REF!</definedName>
    <definedName name="MBV_200_AT">#REF!</definedName>
    <definedName name="MBV_250_AN">#REF!</definedName>
    <definedName name="MBV_250_AT">#REF!</definedName>
    <definedName name="MBV_300_AN">#REF!</definedName>
    <definedName name="MBV_300_AT">#REF!</definedName>
    <definedName name="MBV_350_AN">#REF!</definedName>
    <definedName name="MBV_350_AT">#REF!</definedName>
    <definedName name="MBV_375_AN">#REF!</definedName>
    <definedName name="MBV_375_AT">#REF!</definedName>
    <definedName name="MBV_400_AN">#REF!</definedName>
    <definedName name="MBV_400_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C_BARRO_2_AN">#REF!</definedName>
    <definedName name="MEC_BARRO_2_AT">#REF!</definedName>
    <definedName name="MEC_BARRO_4_AN">#REF!</definedName>
    <definedName name="MEC_BARRO_4_AT">#REF!</definedName>
    <definedName name="MEC_BARRO_6_AN">#REF!</definedName>
    <definedName name="MEC_BARRO_6_AT">#REF!</definedName>
    <definedName name="MEC_CAMADAS_AN">#REF!</definedName>
    <definedName name="MEC_CAMADAS_AT">#REF!</definedName>
    <definedName name="MEC_GST_AN">#REF!</definedName>
    <definedName name="MEC_GST_AT">#REF!</definedName>
    <definedName name="MEC_MATACÃO_2_AN">#REF!</definedName>
    <definedName name="MEC_MATACÃO_2_AT">#REF!</definedName>
    <definedName name="MEC_MATACÃO_4_AN">#REF!</definedName>
    <definedName name="MEC_MATACÃO_4_AT">#REF!</definedName>
    <definedName name="MEC_MATACÃO_6_AN">#REF!</definedName>
    <definedName name="MEC_MATACÃO_6_AT">#REF!</definedName>
    <definedName name="MEC_SEM_AN">#REF!</definedName>
    <definedName name="MEC_SEM_AT">#REF!</definedName>
    <definedName name="MEC_TERRA_2_AN">#REF!</definedName>
    <definedName name="MEC_TERRA_2_AT">#REF!</definedName>
    <definedName name="MEC_TERRA_4_AN">#REF!</definedName>
    <definedName name="MEC_TERRA_4_AT">#REF!</definedName>
    <definedName name="MEC_TERRA_6_AN">#REF!</definedName>
    <definedName name="MEC_TERRA_6_AT">#REF!</definedName>
    <definedName name="MED_BACIA">IF(OR('[13]Vínculos (Não Mexer)'!$I$3=8,'[13]Vínculos (Não Mexer)'!$I$3=""),1,0)</definedName>
    <definedName name="MEDIÇÃO">'[13]Vínculos (Não Mexer)'!$G$23</definedName>
    <definedName name="MEDIÇÕES">'[13]Vínculos (Não Mexer)'!$E$3:$F$19</definedName>
    <definedName name="MEDIR_IRRIGAÇÃO_ÁRV">[13]Planejamento!$E$306="S"</definedName>
    <definedName name="MENU.CRONO" hidden="1">OFFSET([12]CRONO!$T$11,1,0)</definedName>
    <definedName name="MESTRE" hidden="1">{#N/A,#N/A,FALSE,"GERAL";#N/A,#N/A,FALSE,"012-96";#N/A,#N/A,FALSE,"018-96";#N/A,#N/A,FALSE,"027-96";#N/A,#N/A,FALSE,"059-96";#N/A,#N/A,FALSE,"076-96";#N/A,#N/A,FALSE,"019-97";#N/A,#N/A,FALSE,"021-97";#N/A,#N/A,FALSE,"022-97";#N/A,#N/A,FALSE,"028-97"}</definedName>
    <definedName name="Metais">[15]INS!$B$411:$B$422</definedName>
    <definedName name="METÁLICO_AN">#REF!</definedName>
    <definedName name="METÁLICO_AT">#REF!</definedName>
    <definedName name="MG">#REF!</definedName>
    <definedName name="MO" hidden="1">#REF!</definedName>
    <definedName name="Mod">#REF!</definedName>
    <definedName name="modelo" hidden="1">{#N/A,#N/A,FALSE,"CM BAR";#N/A,#N/A,FALSE,"SUBSOLO";#N/A,#N/A,FALSE,"TERREO";#N/A,#N/A,FALSE,"TIPO";#N/A,#N/A,FALSE,"DUP  INF";#N/A,#N/A,FALSE,"DUP SUP"}</definedName>
    <definedName name="modelo_1" hidden="1">{#N/A,#N/A,FALSE,"CM BAR";#N/A,#N/A,FALSE,"SUBSOLO";#N/A,#N/A,FALSE,"TERREO";#N/A,#N/A,FALSE,"TIPO";#N/A,#N/A,FALSE,"DUP  INF";#N/A,#N/A,FALSE,"DUP SUP"}</definedName>
    <definedName name="MOdir">#REF!</definedName>
    <definedName name="MOIND">#REF!</definedName>
    <definedName name="Movimento">[15]INS!$B$23:$B$25</definedName>
    <definedName name="MP" hidden="1">#REF!</definedName>
    <definedName name="NAME">#REF!</definedName>
    <definedName name="nao">#REF!</definedName>
    <definedName name="NCOMPOSICOES">8</definedName>
    <definedName name="NCOTACOES">21</definedName>
    <definedName name="NEMPRESAS">18</definedName>
    <definedName name="NHGNHG">#REF!</definedName>
    <definedName name="NINDICES">1</definedName>
    <definedName name="NLEq" hidden="1">4</definedName>
    <definedName name="NLMo" hidden="1">6</definedName>
    <definedName name="NLMp" hidden="1">5</definedName>
    <definedName name="NLTr" hidden="1">3</definedName>
    <definedName name="NOMLIC">'[14]Fator K'!$B$8</definedName>
    <definedName name="NOVA">#REF!</definedName>
    <definedName name="NRELATORIOS">COUNTA([12]Relatórios!$A:$A)-2</definedName>
    <definedName name="NumerEmpresa">20</definedName>
    <definedName name="NumerIndice">3</definedName>
    <definedName name="Objeto" hidden="1">[12]MENU!$J$1</definedName>
    <definedName name="OBRA">'[13]Vínculos (Não Mexer)'!$G$35</definedName>
    <definedName name="OnOff" hidden="1">"ON"</definedName>
    <definedName name="ORÇAMENTO.BancoRef" hidden="1">#REF!</definedName>
    <definedName name="ORÇAMENTO.CodBarra" hidden="1">IF(ORÇAMENTO.Fonte="Sinapi",SUBSTITUTE(SUBSTITUTE(ORÇAMENTO.Codigo,"/00","/"),"/0","/"),ORÇAMENTO.Codigo)</definedName>
    <definedName name="ORÇAMENTO.Codigo" hidden="1">[12]ORÇAMENTO!$Q1</definedName>
    <definedName name="ORÇAMENTO.CustoUnitario" hidden="1">ROUND([12]ORÇAMENTO!$U1,15-13*[12]ORÇAMENTO!$AF$8)</definedName>
    <definedName name="ORÇAMENTO.Descricao" hidden="1">[12]ORÇAMENTO!$R1</definedName>
    <definedName name="ORÇAMENTO.Fonte" hidden="1">[12]ORÇAMENTO!$P1</definedName>
    <definedName name="ORÇAMENTO.ListaCrono" hidden="1">OFFSET([12]ORÇAMENTO!$AD$15,1,0):OFFSET([12]ORÇAMENTO!$AD$99,-1,0)</definedName>
    <definedName name="ORÇAMENTO.MáximoListaCrono" hidden="1">MAX(ORÇAMENTO.ListaCrono)</definedName>
    <definedName name="ORÇAMENTO.Nivel" hidden="1">[12]ORÇAMENTO!$M1</definedName>
    <definedName name="ORÇAMENTO.OpcaoBDI" hidden="1">[12]ORÇAMENTO!$V1</definedName>
    <definedName name="ORÇAMENTO.PasteFormat1" hidden="1">OFFSET([12]ORÇAMENTO!$P$15,1,0):OFFSET([12]ORÇAMENTO!$S$99,-1,0)</definedName>
    <definedName name="ORÇAMENTO.PasteFormat2" hidden="1">OFFSET([12]ORÇAMENTO!$U$15,1,0):OFFSET([12]ORÇAMENTO!$V$99,-1,0)</definedName>
    <definedName name="ORÇAMENTO.PrecoUnitarioLicitado" hidden="1">[12]ORÇAMENTO!$AL1</definedName>
    <definedName name="ORÇAMENTO.RangeQuant" hidden="1">OFFSET([12]ORÇAMENTO!$T$15,1,0):OFFSET([12]ORÇAMENTO!$T$99,-1,0)</definedName>
    <definedName name="ORÇAMENTO.SumCPMANUAL" hidden="1">SUMIF([12]ORÇAMENTO!$Z$15:$Z$99,"CP",[12]ORÇAMENTO!$AA$15:$AA$99)</definedName>
    <definedName name="ORÇAMENTO.SumINVMANUAL" hidden="1">SUMIF([12]ORÇAMENTO!$Z$15:$Z$99,"RP",[12]ORÇAMENTO!$X$15:$X$99)+SUMIF([12]ORÇAMENTO!$Z$15:$Z$99,"CP",[12]ORÇAMENTO!$X$15:$X$99)+SUMIF([12]ORÇAMENTO!$Z$15:$Z$99,"OU",[12]ORÇAMENTO!$X$15:$X$99)</definedName>
    <definedName name="ORÇAMENTO.SumOUTROSMANUAL" hidden="1">SUMIF([12]ORÇAMENTO!$Z$15:$Z$99,"OU",[12]ORÇAMENTO!$AB$15:$AB$99)</definedName>
    <definedName name="ORÇAMENTO.SumREPASSEMANUAL" hidden="1">ORÇAMENTO.SumINVMANUAL-ORÇAMENTO.SumCPMANUAL-ORÇAMENTO.SumOUTROSMANUAL</definedName>
    <definedName name="ORÇAMENTO.Unidade" hidden="1">[12]ORÇAMENTO!$S1</definedName>
    <definedName name="orçamrest" hidden="1">{#N/A,#N/A,TRUE,"Serviços"}</definedName>
    <definedName name="Ordem" hidden="1">#REF!</definedName>
    <definedName name="Origem" hidden="1">#REF!</definedName>
    <definedName name="OUTA">#REF!</definedName>
    <definedName name="OutrosPisos">[15]INS!$B$292:$B$299</definedName>
    <definedName name="Painéis">[15]INS!$B$69:$B$73</definedName>
    <definedName name="PassaExtenso1">[0]!PassaExtenso1</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C_ATERRO_EMPRÉSTIMO">[13]Planejamento!$E$175</definedName>
    <definedName name="PERC_ATERRO_MANUAL">[13]Planejamento!$E$177</definedName>
    <definedName name="PERC_BL_ENTRADA_LATERAL">[13]Planejamento!$E$231</definedName>
    <definedName name="PERC_BL_LASTRO_CONC">[13]Planejamento!$E$232</definedName>
    <definedName name="PERC_BL_SIMPES">[13]Planejamento!$E$229</definedName>
    <definedName name="PERC_BL_TRIPLA">[13]Planejamento!$E$230</definedName>
    <definedName name="PERC_BLOKRET_REPOSTO">[13]Planejamento!$E$157</definedName>
    <definedName name="PERC_CALÇADA">[13]Planejamento!$E$317</definedName>
    <definedName name="PERC_CALÇADA_CAPINA">[13]Planejamento!$E$321</definedName>
    <definedName name="PERC_CALÇADA_CASCALHO">[13]Planejamento!$E$322</definedName>
    <definedName name="PERC_CALÇADA_ESCAVAÇÃO">[13]Planejamento!$E$323</definedName>
    <definedName name="PERC_CALÇADA_RASPAGEM">[13]Planejamento!$E$320</definedName>
    <definedName name="PERC_CALÇADA_REPOSTA">[13]Planejamento!$E$158</definedName>
    <definedName name="PERC_COLCHÃO_AREIA">[13]Planejamento!$E$182</definedName>
    <definedName name="PERC_CORTE_ÁRV">[13]Planejamento!$E$147</definedName>
    <definedName name="PERC_DRENO_POROSO">[13]Planejamento!$E$269</definedName>
    <definedName name="PERC_EMPOLAMENTO">[13]Planejamento!$E$16</definedName>
    <definedName name="PERC_EXAMES_PERIÓDICOS">[13]Planejamento!$E$57</definedName>
    <definedName name="PERC_GABIÃO_0_5">[13]Planejamento!$E$243</definedName>
    <definedName name="PERC_GABIÃO_RENO">[13]Planejamento!$E$244</definedName>
    <definedName name="PERC_GRAMA">[13]Planejamento!$E$299</definedName>
    <definedName name="PERC_JANTAS">[13]Planejamento!$E$53</definedName>
    <definedName name="PERC_LIMP_MF">[13]Planejamento!$E$351</definedName>
    <definedName name="PERC_MANUT_LEVES">[13]Planejamento!$E$65</definedName>
    <definedName name="PERC_MANUT_PESADOS">[13]Planejamento!$E$63</definedName>
    <definedName name="PERC_MF_CAL">[13]Planejamento!$E$301</definedName>
    <definedName name="PERC_PISTA_DUPLA">[13]Planejamento!$E$297</definedName>
    <definedName name="PERC_RAMAIS_DOMICILIARES">[13]Planejamento!$E$123</definedName>
    <definedName name="PERC_REDE_ÁGUA">[13]Planejamento!$E$126</definedName>
    <definedName name="PERC_REDE_ESGOTO">[13]Planejamento!$E$127</definedName>
    <definedName name="PERC_SUMIDOURO_CONSTRUÇÃO">[13]Planejamento!$E$130</definedName>
    <definedName name="PERC_SUMIDOURO_ENTUPIMENTO">[13]Planejamento!$E$129</definedName>
    <definedName name="PERC_SUMIDOURO_ESGOTAMENTO">[13]Planejamento!$E$128</definedName>
    <definedName name="PERC_TRANSP_DT_PEQUENO">[13]Planejamento!$E$169</definedName>
    <definedName name="PERC_VALETA_PROT">[13]Planejamento!$E$133</definedName>
    <definedName name="PERC_VALETA_SAÍDA">[13]Planejamento!$E$134</definedName>
    <definedName name="PERDA">#REF!</definedName>
    <definedName name="PERÍODO">'[13]Vínculos (Não Mexer)'!$G$24</definedName>
    <definedName name="PESO_ESP_AREIA">[13]Planejamento!$E$183</definedName>
    <definedName name="PESO_ESP_BRITA">[13]Planejamento!$E$17</definedName>
    <definedName name="PESO_ESP_CIMENTO">[13]Planejamento!$E$197</definedName>
    <definedName name="PESO_ESP_GRAMA">[13]Planejamento!$E$304</definedName>
    <definedName name="PESO_ESP_PMF">[13]Planejamento!$E$208</definedName>
    <definedName name="PESO_MAT_TRASNP">[13]Planejamento!$E$69</definedName>
    <definedName name="PESO_MD_EQUIP">[13]Planejamento!$E$67</definedName>
    <definedName name="PESO_METRO_LINEAR_DEFENÇA_SEMI_MALEÁVEL_DUPLA">[13]Planejamento!$E$94</definedName>
    <definedName name="PintForro">[15]INS!$B$231:$B$233</definedName>
    <definedName name="PinturaExt">[15]INS!$B$236:$B$241</definedName>
    <definedName name="PinturaInt">[15]INS!$B$223:$B$228</definedName>
    <definedName name="PISO">#REF!</definedName>
    <definedName name="PisoCerâmico">[15]INS!$B$280:$B$289</definedName>
    <definedName name="PLAN">#REF!</definedName>
    <definedName name="Plan_15">#REF!</definedName>
    <definedName name="Plan1" hidden="1">#REF!</definedName>
    <definedName name="planilha" hidden="1">{#N/A,#N/A,FALSE,"SS 1";#N/A,#N/A,FALSE,"SS 2";#N/A,#N/A,FALSE,"TER 1 (1)";#N/A,#N/A,FALSE,"TER 1 (2)";#N/A,#N/A,FALSE,"TER 2";#N/A,#N/A,FALSE,"TIPO";#N/A,#N/A,FALSE,"CM  BAR"}</definedName>
    <definedName name="PLANIV">#REF!</definedName>
    <definedName name="PLANO">'[13]Vínculos (Não Mexer)'!$B$24</definedName>
    <definedName name="PLANOS">'[13]Vínculos (Não Mexer)'!$P$3:$Q$19</definedName>
    <definedName name="PLE.firstrow" hidden="1">[12]PLE!$15:$15</definedName>
    <definedName name="PLE.lastrow" hidden="1">[12]PLE!$21:$21</definedName>
    <definedName name="PLE.Medicao" hidden="1">[12]PLE!$J$9</definedName>
    <definedName name="PLE.ValorDoEvento" hidden="1">SUMIF([12]CÁLCULO!$M$15:$M$99,[12]PLE!$B1,OFFSET([12]CÁLCULO!$AA$15:$AA$99,0,[12]PLE!A$12))</definedName>
    <definedName name="PLENSCO">'[14]Anex VIII Encargos Soc'!#REF!</definedName>
    <definedName name="PLENSCO_15">'[14]Anex VIII Encargos Soc'!#REF!</definedName>
    <definedName name="PMF_TX_RL1C">[13]Planejamento!$E$207</definedName>
    <definedName name="PN_95_AN">#REF!</definedName>
    <definedName name="PN_95_AT">#REF!</definedName>
    <definedName name="PO.ValoresBDI" hidden="1">OFFSET([12]ORÇAMENTO!$AH$15,1,0):OFFSET([12]ORÇAMENTO!$AH$99,-1,0)</definedName>
    <definedName name="POK">'[27]CCALC  REDE REDE-01'!$F$2:$J$720</definedName>
    <definedName name="PONTALETEAMENTO_AN">#REF!</definedName>
    <definedName name="PONTALETEAMENTO_AT">#REF!</definedName>
    <definedName name="popspkasdjhlasdbhasfknb">#REF!</definedName>
    <definedName name="Portas">[15]INS!$B$77:$B$100</definedName>
    <definedName name="Posição" hidden="1">#REF!</definedName>
    <definedName name="prazo">#REF!</definedName>
    <definedName name="Prd" hidden="1">#N/A</definedName>
    <definedName name="PrdAux" hidden="1">#N/A</definedName>
    <definedName name="PREC">'[31] PREC'!$B$6:$Q$538</definedName>
    <definedName name="PREC_15">'[31] PREC'!$B$6:$Q$538</definedName>
    <definedName name="Preço">#REF!</definedName>
    <definedName name="PREÇO_REDE">[22]Planejamento!#REF!</definedName>
    <definedName name="PREFEITO">'[13]Vínculos (Não Mexer)'!$G$38</definedName>
    <definedName name="Print_Area_MI">#REF!</definedName>
    <definedName name="Print_Titles_MI">[38]DRANPX14!$1:$39,[38]DRANPX14!$A:$E</definedName>
    <definedName name="PROC_BAIRROS">[20]Listas!$O$8:$P$41</definedName>
    <definedName name="PROC_BOLETINS">'[13]Vínculos (Não Mexer)'!$B$14:$C$19</definedName>
    <definedName name="PROC_EMPREITEIRAS">[20]Listas!$R$8:$S$41</definedName>
    <definedName name="PROC_MEDIÇÕES">[20]Listas!$D$8:$M$41</definedName>
    <definedName name="PROD_1" hidden="1">{#N/A,#N/A,TRUE,"Serviços"}</definedName>
    <definedName name="PROF_SUMIDOURO">[13]Planejamento!$E$131</definedName>
    <definedName name="PS_CALÇADA_AN">#REF!</definedName>
    <definedName name="PS_CALÇADA_AT">#REF!</definedName>
    <definedName name="PS_RUA_AN">#REF!</definedName>
    <definedName name="PS_RUA_AT">#REF!</definedName>
    <definedName name="PV_10_AN">#REF!</definedName>
    <definedName name="PV_10_AT">#REF!</definedName>
    <definedName name="PV_15_AN">#REF!</definedName>
    <definedName name="PV_15_AT">#REF!</definedName>
    <definedName name="PV_20_AN">#REF!</definedName>
    <definedName name="PV_20_AT">#REF!</definedName>
    <definedName name="PV_25_AN">#REF!</definedName>
    <definedName name="PV_25_AT">#REF!</definedName>
    <definedName name="PV_30_AN">#REF!</definedName>
    <definedName name="PV_30_AT">#REF!</definedName>
    <definedName name="PV_35_AN">#REF!</definedName>
    <definedName name="PV_35_AT">#REF!</definedName>
    <definedName name="PV_40_AN">#REF!</definedName>
    <definedName name="PV_40_AT">#REF!</definedName>
    <definedName name="PV_45_AN">#REF!</definedName>
    <definedName name="PV_45_AT">#REF!</definedName>
    <definedName name="PV_50_AN">#REF!</definedName>
    <definedName name="PV_50_AT">#REF!</definedName>
    <definedName name="PV_55_AN">#REF!</definedName>
    <definedName name="PV_55_AT">#REF!</definedName>
    <definedName name="PV_ATÉ_2_AN">SUM([22]Vínculos!$H$143:$H$145)</definedName>
    <definedName name="PV_ATÉ_2_AT">SUM([22]Vínculos!$G$143:$G$145)</definedName>
    <definedName name="PVC_100_AN">#REF!</definedName>
    <definedName name="PVC_100_AT">#REF!</definedName>
    <definedName name="PVC_150_AN">#REF!</definedName>
    <definedName name="PVC_150_AT">#REF!</definedName>
    <definedName name="PVC_200_AN">#REF!</definedName>
    <definedName name="PVC_200_AT">#REF!</definedName>
    <definedName name="PVC_250_AN">#REF!</definedName>
    <definedName name="PVC_250_AT">#REF!</definedName>
    <definedName name="PVC_300_AN">#REF!</definedName>
    <definedName name="PVC_300_AT">#REF!</definedName>
    <definedName name="PVC_350_AN">#REF!</definedName>
    <definedName name="PVC_350_AT">#REF!</definedName>
    <definedName name="PVC_375_AN">#REF!</definedName>
    <definedName name="PVC_375_AT">#REF!</definedName>
    <definedName name="PVC_75_AN">#REF!</definedName>
    <definedName name="PVC_75_AT">#REF!</definedName>
    <definedName name="QCI.CPManual" hidden="1">ROUND([12]QCI!$W1,2)</definedName>
    <definedName name="QCI.DescManual" hidden="1">[12]QCI!$R1</definedName>
    <definedName name="QCI.Divisao" hidden="1">[12]QCI!$V1</definedName>
    <definedName name="QCI.ExisteManual" hidden="1">(COUNTIF([12]QCI!$B$13:$B$24,"Manual")+COUNTIF([12]QCI!$B$13:$B$24,"SemiAuto"))&gt;0</definedName>
    <definedName name="QCI.InvManual" hidden="1">ROUND([12]QCI!$U1,2)</definedName>
    <definedName name="QCI.ItemInvestimento" hidden="1">OFFSET([12]DADOS!$J$2,1,0,COUNTA([12]DADOS!$J:$J)-1,1)</definedName>
    <definedName name="QCI.LoteManual" hidden="1">[12]QCI!$T1</definedName>
    <definedName name="QCI.MaxCPManual" hidden="1">[12]QCI!$O1-[12]QCI!$X1</definedName>
    <definedName name="QCI.MaxOUManual" hidden="1">[12]QCI!$O1-[12]QCI!$W1</definedName>
    <definedName name="QCI.OutrosManual" hidden="1">ROUND([12]QCI!$X1,2)</definedName>
    <definedName name="QCI.SubItemInvestimento" hidden="1">OFFSET([12]DADOS!$A$2,1,MATCH([12]QCI!$E1,[12]DADOS!$2:$2,0)-1,INDEX([12]DADOS!$2:$2,MATCH([12]QCI!$E1,[12]DADOS!$2:$2,0)+1))</definedName>
    <definedName name="QCI.SumCPMANUAL" hidden="1">SUMIF([12]QCI!$B$13:$B$24,"Manual",[12]QCI!$AA$13:$AA$24)</definedName>
    <definedName name="QCI.SumINVMANUAL" hidden="1">SUMIF([12]QCI!$B$13:$B$24,"Manual",[12]QCI!$O$13:$O$24)</definedName>
    <definedName name="QCI.SumOUTROSMANUAL" hidden="1">SUMIF([12]QCI!$B$13:$B$24,"Manual",[12]QCI!$AB$13:$AB$24)</definedName>
    <definedName name="QCI.SumREPASSEMANUAL" hidden="1">QCI.SumINVMANUAL-QCI.CPManual-QCI.OutrosManual</definedName>
    <definedName name="QD" hidden="1">#REF!</definedName>
    <definedName name="QTD" hidden="1">#REF!</definedName>
    <definedName name="QtEq" hidden="1">#REF!</definedName>
    <definedName name="QtMo" hidden="1">#REF!</definedName>
    <definedName name="QtMp" hidden="1">#REF!</definedName>
    <definedName name="QtTr" hidden="1">#REF!</definedName>
    <definedName name="QUAD1">#N/A</definedName>
    <definedName name="QUAD11">#N/A</definedName>
    <definedName name="QUAD21">#N/A</definedName>
    <definedName name="QUAD211">#N/A</definedName>
    <definedName name="QUAD22">#N/A</definedName>
    <definedName name="QUAD221">#N/A</definedName>
    <definedName name="QUAD23">#N/A</definedName>
    <definedName name="QUANT_ALMOÇOS">[13]Planejamento!$E$52</definedName>
    <definedName name="QUANT_ALMOXARIFE">[13]Planejamento!$E$40</definedName>
    <definedName name="QUANT_APONTADORES">[13]Planejamento!$E$51</definedName>
    <definedName name="QUANT_AUX_ALMOXARIFE">[13]Planejamento!$E$41</definedName>
    <definedName name="QUANT_AUX_ENGENHARIA">[13]Planejamento!$E$35</definedName>
    <definedName name="QUANT_AUX_ESCRITÓRIO">[13]Planejamento!$E$38</definedName>
    <definedName name="QUANT_AUX_LABORATÓRIO">[13]Planejamento!$E$50</definedName>
    <definedName name="QUANT_AUX_MECÂNICOS">[13]Planejamento!$E$44</definedName>
    <definedName name="QUANT_AUX_TOPOGRAFIA">[13]Planejamento!$E$48</definedName>
    <definedName name="QUANT_BAIRROS">[13]Planejamento!$E$12</definedName>
    <definedName name="QUANT_CAFÉ">[13]Planejamento!$E$54</definedName>
    <definedName name="QUANT_CAVALENTE">[13]Planejamento!$E$88</definedName>
    <definedName name="QUANT_CERCA_PROTEÇÃO">[13]Planejamento!$E$90</definedName>
    <definedName name="QUANT_CHEFE_ESCRITÓRIO">[13]Planejamento!$E$36</definedName>
    <definedName name="QUANT_CONE">[13]Planejamento!$E$89</definedName>
    <definedName name="QUANT_DEFENÇA_SEMI_MALEÁVEL_DUPLA">[13]Planejamento!$E$93</definedName>
    <definedName name="QUANT_DIAS_ÚTEIS">[13]Planejamento!$E$55</definedName>
    <definedName name="QUANT_EL">[13]Planejamento!$E$13</definedName>
    <definedName name="QUANT_ENCARREGADOS">[13]Planejamento!$E$45</definedName>
    <definedName name="QUANT_ENGENHEIRO">[13]Planejamento!$E$34</definedName>
    <definedName name="QUANT_EQUIP_LEVES">[13]Planejamento!$E$64</definedName>
    <definedName name="QUANT_EQUIP_PESADOS">[13]Planejamento!$E$62</definedName>
    <definedName name="QUANT_EXAMES_ADMISSIONAIS">[13]Planejamento!$E$56</definedName>
    <definedName name="QUANT_FAXINEIRO">[13]Planejamento!$E$39</definedName>
    <definedName name="QUANT_FERRAGEM_EL">[13]Planejamento!$E$249</definedName>
    <definedName name="QUANT_GAMBIARRA">[13]Planejamento!$E$87</definedName>
    <definedName name="QUANT_HORAS_TEC_SEGURANÇA">[13]Planejamento!$E$29</definedName>
    <definedName name="QUANT_HORAS_VIGIAS">[13]Planejamento!$E$32</definedName>
    <definedName name="QUANT_LABORATORISTA">[13]Planejamento!$E$49</definedName>
    <definedName name="QUANT_LANTERNA">[13]Planejamento!$E$86</definedName>
    <definedName name="QUANT_LICENÇA_AMBIENTAL">[13]Planejamento!$E$108</definedName>
    <definedName name="QUANT_MANUT_BL">[13]Planejamento!$E$344</definedName>
    <definedName name="QUANT_MECÂNICOS">[13]Planejamento!$E$43</definedName>
    <definedName name="QUANT_OPERADOR_COMPUT">[13]Planejamento!$E$37</definedName>
    <definedName name="QUANT_PASSADIÇO_MADEIRA">[13]Planejamento!$E$91</definedName>
    <definedName name="QUANT_PASSADIÇO_METÁLICO">[13]Planejamento!$E$92</definedName>
    <definedName name="QUANT_PLACA_OBRA">[13]Planejamento!$E$84</definedName>
    <definedName name="QUANT_PROJ_BDCC">[13]Planejamento!$E$109</definedName>
    <definedName name="QUANT_QUADRO_AVISO">[13]Planejamento!$E$72</definedName>
    <definedName name="QUANT_SONDAGEM">[13]Planejamento!$E$110</definedName>
    <definedName name="QUANT_TAMPÕES">[13]Planejamento!$E$350</definedName>
    <definedName name="QUANT_TANQUE_CONTENÇÃO">[13]Planejamento!$E$107</definedName>
    <definedName name="QUANT_TAPUME_MÓVEL">[13]Planejamento!$E$85</definedName>
    <definedName name="QUANT_TOPOGRAFO_CHEFE">[13]Planejamento!$E$46</definedName>
    <definedName name="QUANT_TOPÓGRAFOS">[13]Planejamento!$E$47</definedName>
    <definedName name="QUANT_VALES_TRANSP_PESSOA">[13]Planejamento!$E$59</definedName>
    <definedName name="QUANT_VEÍCULOS_LEVES">[13]Planejamento!$E$26</definedName>
    <definedName name="QUANT_VEÍCULOS_UTILIT">[13]Planejamento!$E$27</definedName>
    <definedName name="QUANT_VIGIAS">[13]Planejamento!$E$42</definedName>
    <definedName name="REC_ASFALTO_AN">#REF!</definedName>
    <definedName name="REC_ASFALTO_AT">#REF!</definedName>
    <definedName name="REC_CALÇADA_AN">#REF!</definedName>
    <definedName name="REC_CALÇADA_AT">#REF!</definedName>
    <definedName name="REFERENCIA.Descricao" hidden="1">IF(ISNUMBER(#REF!),OFFSET(INDIRECT(ORÇAMENTO.BancoRef),#REF!-1,3,1),#REF!)</definedName>
    <definedName name="REFERENCIA.Desonerado" hidden="1">IF(ISNUMBER([12]ORÇAMENTO!$AF1),VALUE(OFFSET(INDIRECT([0]!ORÇAMENTO.BancoRef),[12]ORÇAMENTO!$AF1-1,5,1)),0)</definedName>
    <definedName name="REFERENCIA.NaoDesonerado" hidden="1">IF(ISNUMBER([12]ORÇAMENTO!$AF1),VALUE(OFFSET(INDIRECT([0]!ORÇAMENTO.BancoRef),[12]ORÇAMENTO!$AF1-1,6,1)),0)</definedName>
    <definedName name="REFERENCIA.Unidade" hidden="1">IF(ISNUMBER([12]ORÇAMENTO!$AF1),OFFSET(INDIRECT([0]!ORÇAMENTO.BancoRef),[12]ORÇAMENTO!$AF1-1,4,1),"-")</definedName>
    <definedName name="REG_MAN_AN">#REF!</definedName>
    <definedName name="REG_MAN_AT">#REF!</definedName>
    <definedName name="REG_MEC_AN">#REF!</definedName>
    <definedName name="REG_MEC_AT">#REF!</definedName>
    <definedName name="RegimeExecucao" hidden="1">IF(OR(Import.RegimeExecução="",Import.RegimeExecução="Empreitada por Preço Global",Import.RegimeExecução="Empreitada Integral"),"Global","Unitário")</definedName>
    <definedName name="REGULARIZAÇÃO_AN">SUM([22]Vínculos!$H$59:$H$60)</definedName>
    <definedName name="REGULARIZAÇÃO_AT">SUM([22]Vínculos!$G$59:$G$60)</definedName>
    <definedName name="REL" hidden="1">{#N/A,#N/A,TRUE,"Serviços"}</definedName>
    <definedName name="Relat" hidden="1">#REF!</definedName>
    <definedName name="RelatoriosFontes">OFFSET([12]Relatórios!$A$5,1,0,NRELATORIOS)</definedName>
    <definedName name="RELMOBRA"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OBRAS">#REF!</definedName>
    <definedName name="REM_BLOKRET_AN">#REF!</definedName>
    <definedName name="REM_BLOKRET_AT">#REF!</definedName>
    <definedName name="REM_MEIO_FIO_AN">#REF!</definedName>
    <definedName name="REM_MEIO_FIO_AT">#REF!</definedName>
    <definedName name="REM_PARALELEP_AN">#REF!</definedName>
    <definedName name="REM_PARALELEP_AT">#REF!</definedName>
    <definedName name="REP_BLOKRET_AN">#REF!</definedName>
    <definedName name="REP_BLOKRET_AT">#REF!</definedName>
    <definedName name="REP_MEIO_FIO_AN">#REF!</definedName>
    <definedName name="REP_MEIO_FIO_AT">#REF!</definedName>
    <definedName name="REP_PARALELEP_AN">#REF!</definedName>
    <definedName name="REP_PARALELEP_AT">#REF!</definedName>
    <definedName name="Requadramento">[15]INS!$B$196:$B$197</definedName>
    <definedName name="rerf"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uniao" hidden="1">{#N/A,#N/A,FALSE,"CM BAR";#N/A,#N/A,FALSE,"SUBSOLO";#N/A,#N/A,FALSE,"TERREO";#N/A,#N/A,FALSE,"TIPO";#N/A,#N/A,FALSE,"DUP  INF";#N/A,#N/A,FALSE,"DUP SUP"}</definedName>
    <definedName name="Reuniao_1" hidden="1">{#N/A,#N/A,FALSE,"CM BAR";#N/A,#N/A,FALSE,"SUBSOLO";#N/A,#N/A,FALSE,"TERREO";#N/A,#N/A,FALSE,"TIPO";#N/A,#N/A,FALSE,"DUP  INF";#N/A,#N/A,FALSE,"DUP SUP"}</definedName>
    <definedName name="rev"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Ext">[15]INS!$B$187:$B$188</definedName>
    <definedName name="RevForro">[15]INS!$B$191:$B$193</definedName>
    <definedName name="RevInt">[15]INS!$B$183:$B$184</definedName>
    <definedName name="REWRWE">#REF!</definedName>
    <definedName name="RGEGRE">#REF!</definedName>
    <definedName name="rm">#REF!</definedName>
    <definedName name="Rodapé">[15]INS!$B$305:$B$311</definedName>
    <definedName name="rr" hidden="1">{#N/A,#N/A,TRUE,"Serviços"}</definedName>
    <definedName name="RRE.MaxCPAcum" hidden="1">[12]RRE!$AD$26</definedName>
    <definedName name="RRE.MaxCPAnt" hidden="1">[12]RRE!$AC$26</definedName>
    <definedName name="RRE.MaxOUAcum" hidden="1">[12]RRE!$AD$27</definedName>
    <definedName name="RRE.MaxOUAnt" hidden="1">[12]RRE!$AC$27</definedName>
    <definedName name="RRE.Numero" hidden="1">OFFSET([12]RRE!$O$7,0,1)</definedName>
    <definedName name="RRE.VIMeta" hidden="1">[12]RRE!$L1</definedName>
    <definedName name="rrff" hidden="1">{#N/A,#N/A,TRUE,"Serviços"}</definedName>
    <definedName name="RYTERTER">#REF!</definedName>
    <definedName name="s"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dd">#REF!</definedName>
    <definedName name="SDFSDF">#REF!</definedName>
    <definedName name="sdistrhsfr" hidden="1">#REF!</definedName>
    <definedName name="SE" hidden="1">#REF!</definedName>
    <definedName name="Segurança">[15]INS!$B$173:$B$178</definedName>
    <definedName name="sencount" hidden="1">1</definedName>
    <definedName name="SENHAGT" hidden="1">"PM3CAIXA"</definedName>
    <definedName name="Serralheria">[15]INS!$B$431:$B$435</definedName>
    <definedName name="SETA">#REF!</definedName>
    <definedName name="SETEMBRO" hidden="1">{#N/A,#N/A,TRUE,"Serviços"}</definedName>
    <definedName name="SH" hidden="1">{#N/A,#N/A,FALSE,"GERAL";#N/A,#N/A,FALSE,"012-96";#N/A,#N/A,FALSE,"018-96";#N/A,#N/A,FALSE,"027-96";#N/A,#N/A,FALSE,"059-96";#N/A,#N/A,FALSE,"076-96";#N/A,#N/A,FALSE,"019-97";#N/A,#N/A,FALSE,"021-97";#N/A,#N/A,FALSE,"022-97";#N/A,#N/A,FALSE,"028-97"}</definedName>
    <definedName name="SINTETICO" hidden="1">{#N/A,#N/A,TRUE,"TER  EXT";#N/A,#N/A,TRUE,"TER  EXT";#N/A,#N/A,TRUE,"LAT  ESQ";#N/A,#N/A,TRUE,"FRONTAL";#N/A,#N/A,TRUE,"POST";#N/A,#N/A,TRUE,"LAT  DIR"}</definedName>
    <definedName name="Soleiras">[15]INS!$B$314:$B$320</definedName>
    <definedName name="SomaAgrup" hidden="1">SUMIF(OFFSET([12]ORÇAMENTO!$C1,1,0,[12]ORÇAMENTO!$D1),"S",OFFSET([12]ORÇAMENTO!A1,1,0,[12]ORÇAMENTO!$D1))</definedName>
    <definedName name="SomaAgrupBM" hidden="1">SUMIF(OFFSET([12]BM!$A1,1,0,[12]BM!$B1),"S",OFFSET([12]BM!A1,1,0,[12]BM!$B1))</definedName>
    <definedName name="SRH"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hidden="1">#REF!</definedName>
    <definedName name="SSS" hidden="1">{#N/A,#N/A,FALSE,"GERAL";#N/A,#N/A,FALSE,"012-96";#N/A,#N/A,FALSE,"018-96";#N/A,#N/A,FALSE,"027-96";#N/A,#N/A,FALSE,"059-96";#N/A,#N/A,FALSE,"076-96";#N/A,#N/A,FALSE,"019-97";#N/A,#N/A,FALSE,"021-97";#N/A,#N/A,FALSE,"022-97";#N/A,#N/A,FALSE,"028-97"}</definedName>
    <definedName name="ssss">#REF!</definedName>
    <definedName name="sv">#REF!</definedName>
    <definedName name="sxcc" hidden="1">{#N/A,#N/A,FALSE,"SS";#N/A,#N/A,FALSE,"TER1";#N/A,#N/A,FALSE,"TER2";#N/A,#N/A,FALSE,"TER3";#N/A,#N/A,FALSE,"TP1";#N/A,#N/A,FALSE,"TP2";#N/A,#N/A,FALSE,"TP3";#N/A,#N/A,FALSE,"DI1";#N/A,#N/A,FALSE,"DI2";#N/A,#N/A,FALSE,"DI3";#N/A,#N/A,FALSE,"DS1";#N/A,#N/A,FALSE,"DS2";#N/A,#N/A,FALSE,"CM"}</definedName>
    <definedName name="TAB">#REF!</definedName>
    <definedName name="TAB_PSG">'[39]MEMÓRIA DE CÁLCULO_PSG'!$A$5:$K$94</definedName>
    <definedName name="TABELA">#REF!</definedName>
    <definedName name="TABELA_SIN">#REF!</definedName>
    <definedName name="Tabela02">[40]Tabela!$F$5:$G$83</definedName>
    <definedName name="TABELA2011">#REF!</definedName>
    <definedName name="Tabelaa1">[41]Tabela!$F$5:$G$83</definedName>
    <definedName name="Tabelaa2">[41]Tabela!$B$5:$C$83</definedName>
    <definedName name="Tabica">[15]INS!$B$268:$B$270</definedName>
    <definedName name="TABMES">#REF!</definedName>
    <definedName name="TALUDE">#REF!</definedName>
    <definedName name="TAMPÃO">[27]CÁLCULO!$AO:$AO</definedName>
    <definedName name="TAXA_BIDIRECIONAL">[13]Planejamento!$E$286</definedName>
    <definedName name="TAXA_MONODIRECIONAL">[13]Planejamento!$E$284</definedName>
    <definedName name="TAXÃO_BIDIRECIONAL">[13]Planejamento!$E$287</definedName>
    <definedName name="TAXÃO_MONODIRECIONAL">[13]Planejamento!$E$285</definedName>
    <definedName name="TelaAlv">[15]INS!$B$40:$B$42</definedName>
    <definedName name="TEMPO_CORRIDO">[13]Planejamento!$E$10</definedName>
    <definedName name="TEMPO_EXECUÇÃO">[13]Planejamento!$E$11</definedName>
    <definedName name="TESTE_01">#REF!</definedName>
    <definedName name="teste1" hidden="1">{#N/A,#N/A,FALSE,"GERAL";#N/A,#N/A,FALSE,"012-96";#N/A,#N/A,FALSE,"018-96";#N/A,#N/A,FALSE,"027-96";#N/A,#N/A,FALSE,"059-96";#N/A,#N/A,FALSE,"076-96";#N/A,#N/A,FALSE,"019-97";#N/A,#N/A,FALSE,"021-97";#N/A,#N/A,FALSE,"022-97";#N/A,#N/A,FALSE,"028-97"}</definedName>
    <definedName name="TEXTE">[35]BASE!#REF!</definedName>
    <definedName name="TEXTE_15">[35]BASE!#REF!</definedName>
    <definedName name="TGHGFB">#REF!</definedName>
    <definedName name="TIL_C_100_AN">#REF!</definedName>
    <definedName name="TIL_C_100_AT">#REF!</definedName>
    <definedName name="TIL_CALÇADA_AN">#REF!</definedName>
    <definedName name="TIL_CALÇADA_AT">#REF!</definedName>
    <definedName name="TIL_P_150_AN">#REF!</definedName>
    <definedName name="TIL_P_150_AT">#REF!</definedName>
    <definedName name="TIL_P_200_AN">#REF!</definedName>
    <definedName name="TIL_P_200_AT">#REF!</definedName>
    <definedName name="TIL_P_250_AN">#REF!</definedName>
    <definedName name="TIL_P_250_AT">#REF!</definedName>
    <definedName name="TIL_P_300_AN">#REF!</definedName>
    <definedName name="TIL_P_300_AT">#REF!</definedName>
    <definedName name="TIL_R_150_AN">#REF!</definedName>
    <definedName name="TIL_R_150_AT">#REF!</definedName>
    <definedName name="TIL_R_300_AN">#REF!</definedName>
    <definedName name="TIL_R_300_AT">#REF!</definedName>
    <definedName name="TIL_RUA_AN">#REF!</definedName>
    <definedName name="TIL_RUA_AT">#REF!</definedName>
    <definedName name="TIPO_SAPO_AN">#REF!</definedName>
    <definedName name="TIPO_SAPO_AT">#REF!</definedName>
    <definedName name="TIPOORCAMENTO" hidden="1">IF(VALUE([12]MENU!$O$3)=2,"Licitado","Proposto")</definedName>
    <definedName name="TOT" hidden="1">#REF!</definedName>
    <definedName name="Total1.1">[21]PLANILHA!#REF!</definedName>
    <definedName name="Total1.10">[21]PLANILHA!#REF!</definedName>
    <definedName name="Total1.11">[21]PLANILHA!#REF!</definedName>
    <definedName name="Total1.12">[21]PLANILHA!#REF!</definedName>
    <definedName name="Total1.2">[21]PLANILHA!#REF!</definedName>
    <definedName name="Total1.3">[21]PLANILHA!#REF!</definedName>
    <definedName name="Total1.4">[21]PLANILHA!#REF!</definedName>
    <definedName name="Total1.5">[21]PLANILHA!#REF!</definedName>
    <definedName name="Total1.6">[21]PLANILHA!#REF!</definedName>
    <definedName name="Total1.7">[21]PLANILHA!#REF!</definedName>
    <definedName name="Total1.8">[21]PLANILHA!#REF!</definedName>
    <definedName name="Total1.9">[21]PLANILHA!#REF!</definedName>
    <definedName name="Total2.10">[21]PLANILHA!#REF!</definedName>
    <definedName name="Total2.11">[21]PLANILHA!#REF!</definedName>
    <definedName name="Total2.12">[21]PLANILHA!#REF!</definedName>
    <definedName name="Total2.13">[21]PLANILHA!#REF!</definedName>
    <definedName name="Total2.16">[21]PLANILHA!#REF!</definedName>
    <definedName name="Total2.17">[21]PLANILHA!#REF!</definedName>
    <definedName name="Total2.4">[21]PLANILHA!#REF!</definedName>
    <definedName name="Total2.9">[21]PLANILHA!#REF!</definedName>
    <definedName name="Total3.1">[21]PLANILHA!#REF!</definedName>
    <definedName name="Total3.2">[21]PLANILHA!#REF!</definedName>
    <definedName name="Total3.3">[21]PLANILHA!#REF!</definedName>
    <definedName name="Total3.4">[21]PLANILHA!#REF!</definedName>
    <definedName name="Totalb1.1">[21]PLANILHA!#REF!</definedName>
    <definedName name="Totalb1.2">[21]PLANILHA!#REF!</definedName>
    <definedName name="Totalb1.3">[21]PLANILHA!#REF!</definedName>
    <definedName name="Totalb1.4">[21]PLANILHA!#REF!</definedName>
    <definedName name="Totalb1.5">[21]PLANILHA!#REF!</definedName>
    <definedName name="Totalb1.6">[21]PLANILHA!#REF!</definedName>
    <definedName name="Totalb2.1">[21]PLANILHA!#REF!</definedName>
    <definedName name="Totalb2.2">[21]PLANILHA!#REF!</definedName>
    <definedName name="Totalb2.3">[21]PLANILHA!#REF!</definedName>
    <definedName name="Totalb2.4">[21]PLANILHA!#REF!</definedName>
    <definedName name="Totalb2.5">[21]PLANILHA!#REF!</definedName>
    <definedName name="Totalb2.6">[21]PLANILHA!#REF!</definedName>
    <definedName name="Totalb2.7">[21]PLANILHA!#REF!</definedName>
    <definedName name="Totalc1.1">[21]PLANILHA!#REF!</definedName>
    <definedName name="Totalc1.2">[21]PLANILHA!#REF!</definedName>
    <definedName name="Totalc2.1">[21]PLANILHA!#REF!</definedName>
    <definedName name="Totald1.0">[21]PLANILHA!#REF!</definedName>
    <definedName name="Totald2.1">[21]PLANILHA!#REF!</definedName>
    <definedName name="Totale1.0">[21]PLANILHA!#REF!</definedName>
    <definedName name="Totalgeral1">[21]PLANILHA!#REF!</definedName>
    <definedName name="Totalgeral1a12">[21]PLANILHA!#REF!</definedName>
    <definedName name="Totalgeral2">[21]PLANILHA!#REF!</definedName>
    <definedName name="Totalgeral3">[21]PLANILHA!#REF!</definedName>
    <definedName name="TotalgeralA">[21]PLANILHA!#REF!</definedName>
    <definedName name="Totalgeralb1">[21]PLANILHA!#REF!</definedName>
    <definedName name="Totalgeralb2">[21]PLANILHA!#REF!</definedName>
    <definedName name="TotalgeralC">[21]PLANILHA!#REF!</definedName>
    <definedName name="Totalgeralc1">[21]PLANILHA!#REF!</definedName>
    <definedName name="Totalgeralc2">[21]PLANILHA!#REF!</definedName>
    <definedName name="TotalgeralD">[21]PLANILHA!#REF!</definedName>
    <definedName name="Totalgerald1">[21]PLANILHA!#REF!</definedName>
    <definedName name="Totalgerald2">[21]PLANILHA!#REF!</definedName>
    <definedName name="TotalgeralE">[21]PLANILHA!#REF!</definedName>
    <definedName name="Totalgerale1">[21]PLANILHA!#REF!</definedName>
    <definedName name="Toto" hidden="1">{#N/A,#N/A,FALSE,"SYSOC";#N/A,#N/A,FALSE,"RESU-GESTION";#N/A,#N/A,FALSE,"EVOL-MNA";#N/A,#N/A,FALSE,"VTAS-ANALI";#N/A,#N/A,FALSE,"ANALI-GSFIJOS";#N/A,#N/A,FALSE,"DETA-RUBROS";#N/A,#N/A,FALSE,"ANALI-CNF";#N/A,#N/A,FALSE,"BILAN";#N/A,#N/A,FALSE,"TAB_FIN";#N/A,#N/A,FALSE,"IND_ECO"}</definedName>
    <definedName name="TQ_150_AN">#REF!</definedName>
    <definedName name="TQ_150_AT">#REF!</definedName>
    <definedName name="TQ_200_AN">#REF!</definedName>
    <definedName name="TQ_200_AT">#REF!</definedName>
    <definedName name="TQ_250_AN">#REF!</definedName>
    <definedName name="TQ_250_AT">#REF!</definedName>
    <definedName name="TQ_300_AN">#REF!</definedName>
    <definedName name="TQ_300_AT">#REF!</definedName>
    <definedName name="TRANSP_1_AN">#REF!</definedName>
    <definedName name="TRANSP_1_AT">#REF!</definedName>
    <definedName name="TRANSP_3_AN">#REF!</definedName>
    <definedName name="TRANSP_3_AT">#REF!</definedName>
    <definedName name="TRAVESSIA_AN">#REF!</definedName>
    <definedName name="TRAVESSIA_AT">#REF!</definedName>
    <definedName name="TUNEL">#REF!</definedName>
    <definedName name="TYEYY">#REF!</definedName>
    <definedName name="TYUIO" hidden="1">{#N/A,#N/A,TRUE,"Serviços"}</definedName>
    <definedName name="UI" hidden="1">{#N/A,#N/A,FALSE,"GERAL";#N/A,#N/A,FALSE,"012-96";#N/A,#N/A,FALSE,"018-96";#N/A,#N/A,FALSE,"027-96";#N/A,#N/A,FALSE,"059-96";#N/A,#N/A,FALSE,"076-96";#N/A,#N/A,FALSE,"019-97";#N/A,#N/A,FALSE,"021-97";#N/A,#N/A,FALSE,"022-97";#N/A,#N/A,FALSE,"028-97"}</definedName>
    <definedName name="UKYK">#REF!</definedName>
    <definedName name="UMIDECIMENTO_AN">#REF!</definedName>
    <definedName name="UMIDECIMENTO_AT">#REF!</definedName>
    <definedName name="un" hidden="1">#N/A</definedName>
    <definedName name="Unidade">#REF!</definedName>
    <definedName name="UnidAux" hidden="1">#N/A</definedName>
    <definedName name="UTYU">#REF!</definedName>
    <definedName name="UTYUTYU">#REF!</definedName>
    <definedName name="uuu" hidden="1">{#N/A,#N/A,TRUE,"Serviços"}</definedName>
    <definedName name="UYTUTTYUTYN">#REF!</definedName>
    <definedName name="UYTUTYU">#REF!</definedName>
    <definedName name="Vergas">[15]INS!$B$29:$B$32</definedName>
    <definedName name="Versao" hidden="1">[12]MENU!$J$2</definedName>
    <definedName name="VIAS">#REF!</definedName>
    <definedName name="VOL_CONC_CICLÓPICO">[13]Planejamento!$E$248</definedName>
    <definedName name="VOL_CONC_EL">[13]Planejamento!$E$250</definedName>
    <definedName name="VOL_DEM_ALV">[13]Planejamento!$E$145</definedName>
    <definedName name="VOL_DEM_CONC_ARMADO">[13]Planejamento!$E$144</definedName>
    <definedName name="VOL_DEM_CONC_SIMPLES">[13]Planejamento!$E$143</definedName>
    <definedName name="VOL_ENRONCAMENTO_COM">[13]Planejamento!$E$246</definedName>
    <definedName name="VOL_ENRONCAMENTO_SEM">[13]Planejamento!$E$245</definedName>
    <definedName name="VOL_GABIÃO">[13]Planejamento!$E$242</definedName>
    <definedName name="VOL_REM_ÁRV">[13]Planejamento!$E$148</definedName>
    <definedName name="vr">#REF!</definedName>
    <definedName name="VR_CONTRATO">'[13]Vínculos (Não Mexer)'!$G$39</definedName>
    <definedName name="vt">#REF!</definedName>
    <definedName name="VTOTAL1" hidden="1">ROUND([12]ORÇAMENTO!$T1*[12]ORÇAMENTO!$W1,15-13*[12]ORÇAMENTO!$AF$11)</definedName>
    <definedName name="VTOTALBM" hidden="1">IF([12]BM!$I1=0,0,CHOOSE(MATCH(RegimeExecucao,{"Global","Unitário"},0),ROUND(ROUND([12]BM!XFB1,15-13*[12]BM!$A$9)/100*[12]BM!$I1,15-13*[12]ORÇAMENTO!$AF$11),ROUND(ROUND([12]BM!XFB1,15-13*[12]BM!$A$9)*ROUND([12]BM!$H1,15-13*[12]ORÇAMENTO!$AF$10),15-13*[12]ORÇAMENTO!$AF$11)))</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1" hidden="1">{#N/A,#N/A,FALSE,"SS";#N/A,#N/A,FALSE,"TER1";#N/A,#N/A,FALSE,"TER2";#N/A,#N/A,FALSE,"TER3";#N/A,#N/A,FALSE,"TP1";#N/A,#N/A,FALSE,"TP2";#N/A,#N/A,FALSE,"TP3";#N/A,#N/A,FALSE,"DI1";#N/A,#N/A,FALSE,"DI2";#N/A,#N/A,FALSE,"DI3";#N/A,#N/A,FALSE,"DS1";#N/A,#N/A,FALSE,"DS2";#N/A,#N/A,FALSE,"CM"}</definedName>
    <definedName name="wrn.ESQ._.TOT."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FACHADA." hidden="1">{#N/A,#N/A,TRUE,"TER  EXT";#N/A,#N/A,TRUE,"TER  EXT";#N/A,#N/A,TRUE,"LAT  ESQ";#N/A,#N/A,TRUE,"FRONTAL";#N/A,#N/A,TRUE,"POST";#N/A,#N/A,TRUE,"LAT  DIR"}</definedName>
    <definedName name="wrn.FACHADA._1" hidden="1">{#N/A,#N/A,TRUE,"TER  EXT";#N/A,#N/A,TRUE,"TER  EXT";#N/A,#N/A,TRUE,"LAT  ESQ";#N/A,#N/A,TRUE,"FRONTAL";#N/A,#N/A,TRUE,"POST";#N/A,#N/A,TRUE,"LAT  DIR"}</definedName>
    <definedName name="wrn.FERPILAR."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LEVFER." hidden="1">{#N/A,#N/A,FALSE,"LEVFER V2 P";#N/A,#N/A,FALSE,"LEVFER V2 P10%"}</definedName>
    <definedName name="wrn.LEVFER._1" hidden="1">{#N/A,#N/A,FALSE,"LEVFER V2 P";#N/A,#N/A,FALSE,"LEVFER V2 P10%"}</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SERV._.PAVTO."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xls." hidden="1">{#N/A,#N/A,FALSE,"CM BAR";#N/A,#N/A,FALSE,"SUBSOLO";#N/A,#N/A,FALSE,"TERREO";#N/A,#N/A,FALSE,"TIPO";#N/A,#N/A,FALSE,"DUP  INF";#N/A,#N/A,FALSE,"DUP SUP"}</definedName>
    <definedName name="wrn.serv.xls._1" hidden="1">{#N/A,#N/A,FALSE,"CM BAR";#N/A,#N/A,FALSE,"SUBSOLO";#N/A,#N/A,FALSE,"TERREO";#N/A,#N/A,FALSE,"TIPO";#N/A,#N/A,FALSE,"DUP  INF";#N/A,#N/A,FALSE,"DUP SUP"}</definedName>
    <definedName name="wrn.SOCIEDAD." hidden="1">{#N/A,#N/A,FALSE,"SYSOC";#N/A,#N/A,FALSE,"RESU-GESTION";#N/A,#N/A,FALSE,"EVOL-MNA";#N/A,#N/A,FALSE,"VTAS-ANALI";#N/A,#N/A,FALSE,"ANALI-GSFIJOS";#N/A,#N/A,FALSE,"DETA-RUBROS";#N/A,#N/A,FALSE,"ANALI-CNF";#N/A,#N/A,FALSE,"BILAN";#N/A,#N/A,FALSE,"TAB_FIN";#N/A,#N/A,FALSE,"IND_ECO"}</definedName>
    <definedName name="wrn.Tipo." hidden="1">{#N/A,#N/A,TRUE,"Serviços"}</definedName>
    <definedName name="yy" hidden="1">{#N/A,#N/A,TRUE,"Serviços"}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5" i="10" l="1"/>
  <c r="G92" i="10"/>
  <c r="E92" i="10"/>
  <c r="D92" i="10"/>
  <c r="C92" i="10"/>
  <c r="G91" i="10"/>
  <c r="D91" i="10"/>
  <c r="C91" i="10"/>
  <c r="G90" i="10"/>
  <c r="E90" i="10"/>
  <c r="D90" i="10"/>
  <c r="C90" i="10"/>
  <c r="G89" i="10"/>
  <c r="E89" i="10"/>
  <c r="D89" i="10"/>
  <c r="C89" i="10"/>
  <c r="E88" i="10"/>
  <c r="G87" i="10"/>
  <c r="E87" i="10"/>
  <c r="D87" i="10"/>
  <c r="C87" i="10"/>
  <c r="G84" i="10"/>
  <c r="G85" i="10" s="1"/>
  <c r="D84" i="10"/>
  <c r="C84" i="10"/>
  <c r="B84" i="10"/>
  <c r="G81" i="10"/>
  <c r="E81" i="10"/>
  <c r="D81" i="10"/>
  <c r="C81" i="10"/>
  <c r="G80" i="10"/>
  <c r="E80" i="10"/>
  <c r="D80" i="10"/>
  <c r="C80" i="10"/>
  <c r="G79" i="10"/>
  <c r="E79" i="10"/>
  <c r="D79" i="10"/>
  <c r="C79" i="10"/>
  <c r="G78" i="10"/>
  <c r="G75" i="10"/>
  <c r="E75" i="10"/>
  <c r="D75" i="10"/>
  <c r="C75" i="10"/>
  <c r="D73" i="10"/>
  <c r="C73" i="10"/>
  <c r="G72" i="10"/>
  <c r="E72" i="10"/>
  <c r="E73" i="10" s="1"/>
  <c r="D72" i="10"/>
  <c r="C72" i="10"/>
  <c r="G68" i="10"/>
  <c r="E68" i="10"/>
  <c r="D68" i="10"/>
  <c r="C68" i="10"/>
  <c r="G67" i="10"/>
  <c r="D67" i="10"/>
  <c r="C67" i="10"/>
  <c r="G66" i="10"/>
  <c r="E66" i="10"/>
  <c r="E67" i="10" s="1"/>
  <c r="D66" i="10"/>
  <c r="C66" i="10"/>
  <c r="G64" i="10"/>
  <c r="E64" i="10"/>
  <c r="D64" i="10"/>
  <c r="C64" i="10"/>
  <c r="G63" i="10"/>
  <c r="E63" i="10"/>
  <c r="D63" i="10"/>
  <c r="C63" i="10"/>
  <c r="D62" i="10"/>
  <c r="C62" i="10"/>
  <c r="E61" i="10"/>
  <c r="E62" i="10" s="1"/>
  <c r="D61" i="10"/>
  <c r="C61" i="10"/>
  <c r="G57" i="10"/>
  <c r="D57" i="10"/>
  <c r="C57" i="10"/>
  <c r="G56" i="10"/>
  <c r="D56" i="10"/>
  <c r="C56" i="10"/>
  <c r="B56" i="10"/>
  <c r="G55" i="10"/>
  <c r="E55" i="10"/>
  <c r="D55" i="10"/>
  <c r="C55" i="10"/>
  <c r="B55" i="10"/>
  <c r="G54" i="10"/>
  <c r="E54" i="10"/>
  <c r="D54" i="10"/>
  <c r="C54" i="10"/>
  <c r="G51" i="10"/>
  <c r="E51" i="10"/>
  <c r="D51" i="10"/>
  <c r="C51" i="10"/>
  <c r="E50" i="10"/>
  <c r="G50" i="10" s="1"/>
  <c r="D50" i="10"/>
  <c r="C50" i="10"/>
  <c r="B50" i="10"/>
  <c r="B88" i="10" s="1"/>
  <c r="G49" i="10"/>
  <c r="E49" i="10"/>
  <c r="D49" i="10"/>
  <c r="C49" i="10"/>
  <c r="G48" i="10"/>
  <c r="E48" i="10"/>
  <c r="D48" i="10"/>
  <c r="C48" i="10"/>
  <c r="G46" i="10"/>
  <c r="D46" i="10"/>
  <c r="C46" i="10"/>
  <c r="G45" i="10"/>
  <c r="D45" i="10"/>
  <c r="C45" i="10"/>
  <c r="G44" i="10"/>
  <c r="D44" i="10"/>
  <c r="C44" i="10"/>
  <c r="G43" i="10"/>
  <c r="E43" i="10"/>
  <c r="D43" i="10"/>
  <c r="C43" i="10"/>
  <c r="E42" i="10"/>
  <c r="G42" i="10" s="1"/>
  <c r="D42" i="10"/>
  <c r="C42" i="10"/>
  <c r="G41" i="10"/>
  <c r="D41" i="10"/>
  <c r="C41" i="10"/>
  <c r="G40" i="10"/>
  <c r="E40" i="10"/>
  <c r="D40" i="10"/>
  <c r="C40" i="10"/>
  <c r="G39" i="10"/>
  <c r="E39" i="10"/>
  <c r="D39" i="10"/>
  <c r="C39" i="10"/>
  <c r="G38" i="10"/>
  <c r="E38" i="10"/>
  <c r="D38" i="10"/>
  <c r="C38" i="10"/>
  <c r="G37" i="10"/>
  <c r="E37" i="10"/>
  <c r="D37" i="10"/>
  <c r="C37" i="10"/>
  <c r="G36" i="10"/>
  <c r="D36" i="10"/>
  <c r="C36" i="10"/>
  <c r="D35" i="10"/>
  <c r="C35" i="10"/>
  <c r="G34" i="10"/>
  <c r="E34" i="10"/>
  <c r="D34" i="10"/>
  <c r="C34" i="10"/>
  <c r="G33" i="10"/>
  <c r="E33" i="10"/>
  <c r="D33" i="10"/>
  <c r="C33" i="10"/>
  <c r="G32" i="10"/>
  <c r="E32" i="10"/>
  <c r="E35" i="10" s="1"/>
  <c r="G35" i="10" s="1"/>
  <c r="D32" i="10"/>
  <c r="C32" i="10"/>
  <c r="G31" i="10"/>
  <c r="E31" i="10"/>
  <c r="D31" i="10"/>
  <c r="C31" i="10"/>
  <c r="G30" i="10"/>
  <c r="E30" i="10"/>
  <c r="D30" i="10"/>
  <c r="C30" i="10"/>
  <c r="G26" i="10"/>
  <c r="E26" i="10"/>
  <c r="D26" i="10"/>
  <c r="C26" i="10"/>
  <c r="G25" i="10"/>
  <c r="D25" i="10"/>
  <c r="C25" i="10"/>
  <c r="G24" i="10"/>
  <c r="D24" i="10"/>
  <c r="C24" i="10"/>
  <c r="G23" i="10"/>
  <c r="D23" i="10"/>
  <c r="C23" i="10"/>
  <c r="G22" i="10"/>
  <c r="E22" i="10"/>
  <c r="D22" i="10"/>
  <c r="C22" i="10"/>
  <c r="G21" i="10"/>
  <c r="D21" i="10"/>
  <c r="C21" i="10"/>
  <c r="G20" i="10"/>
  <c r="D20" i="10"/>
  <c r="C20" i="10"/>
  <c r="G19" i="10"/>
  <c r="E19" i="10"/>
  <c r="D19" i="10"/>
  <c r="C19" i="10"/>
  <c r="G18" i="10"/>
  <c r="D18" i="10"/>
  <c r="C18" i="10"/>
  <c r="G17" i="10"/>
  <c r="E17" i="10"/>
  <c r="E23" i="10" s="1"/>
  <c r="E24" i="10" s="1"/>
  <c r="D17" i="10"/>
  <c r="C17" i="10"/>
  <c r="E14" i="10"/>
  <c r="G14" i="10" s="1"/>
  <c r="D14" i="10"/>
  <c r="C14" i="10"/>
  <c r="G13" i="10"/>
  <c r="E13" i="10"/>
  <c r="D13" i="10"/>
  <c r="C13" i="10"/>
  <c r="G12" i="10"/>
  <c r="E12" i="10"/>
  <c r="D12" i="10"/>
  <c r="C12" i="10"/>
  <c r="C73" i="1"/>
  <c r="D73" i="1"/>
  <c r="F73" i="1"/>
  <c r="F67" i="1"/>
  <c r="D67" i="1"/>
  <c r="C67" i="1"/>
  <c r="C62" i="1"/>
  <c r="D62" i="1"/>
  <c r="F62" i="1"/>
  <c r="C35" i="1"/>
  <c r="D35" i="1"/>
  <c r="F35" i="1"/>
  <c r="F24" i="1"/>
  <c r="D24" i="1"/>
  <c r="C24" i="1"/>
  <c r="E22" i="1"/>
  <c r="C22" i="1"/>
  <c r="D22" i="1"/>
  <c r="F22" i="1"/>
  <c r="G27" i="10" l="1"/>
  <c r="G15" i="10"/>
  <c r="G52" i="10"/>
  <c r="G88" i="10"/>
  <c r="G93" i="10" s="1"/>
  <c r="D88" i="10"/>
  <c r="C88" i="10"/>
  <c r="G82" i="10"/>
  <c r="G62" i="10"/>
  <c r="G58" i="10"/>
  <c r="G73" i="10"/>
  <c r="G76" i="10" s="1"/>
  <c r="G61" i="10"/>
  <c r="G22" i="1"/>
  <c r="G69" i="10" l="1"/>
  <c r="G94" i="10" s="1"/>
  <c r="G96" i="10" s="1"/>
  <c r="E79" i="1"/>
  <c r="J79" i="1"/>
  <c r="C79" i="1"/>
  <c r="D79" i="1"/>
  <c r="F79" i="1"/>
  <c r="G79" i="1" s="1"/>
  <c r="J16" i="9"/>
  <c r="J17" i="9" s="1"/>
  <c r="J15" i="9"/>
  <c r="J14" i="9"/>
  <c r="J10" i="9"/>
  <c r="J8" i="9"/>
  <c r="J9" i="9"/>
  <c r="J7" i="9"/>
  <c r="J65" i="10" l="1"/>
  <c r="C5" i="10"/>
  <c r="G3" i="10"/>
  <c r="G15" i="8"/>
  <c r="A12" i="9"/>
  <c r="I16" i="9"/>
  <c r="F26" i="8" s="1"/>
  <c r="G26" i="8" s="1"/>
  <c r="I15" i="9"/>
  <c r="I14" i="9"/>
  <c r="A5" i="9"/>
  <c r="I9" i="9"/>
  <c r="F13" i="8" s="1"/>
  <c r="I8" i="9"/>
  <c r="I7" i="9"/>
  <c r="H2" i="9"/>
  <c r="D56" i="1" l="1"/>
  <c r="C56" i="1"/>
  <c r="B56" i="1"/>
  <c r="G28" i="8"/>
  <c r="G27" i="8"/>
  <c r="G25" i="8"/>
  <c r="B55" i="1"/>
  <c r="G24" i="8" l="1"/>
  <c r="F56" i="1" s="1"/>
  <c r="D55" i="1"/>
  <c r="C55" i="1"/>
  <c r="G21" i="8"/>
  <c r="G20" i="8"/>
  <c r="G19" i="8"/>
  <c r="E92" i="1"/>
  <c r="C91" i="1"/>
  <c r="D91" i="1"/>
  <c r="F91" i="1"/>
  <c r="G91" i="1" s="1"/>
  <c r="C92" i="1"/>
  <c r="D92" i="1"/>
  <c r="F92" i="1"/>
  <c r="G92" i="1" s="1"/>
  <c r="C18" i="1"/>
  <c r="D18" i="1"/>
  <c r="F18" i="1"/>
  <c r="G18" i="1" s="1"/>
  <c r="I24" i="5"/>
  <c r="J24" i="5"/>
  <c r="H24" i="5"/>
  <c r="E48" i="1"/>
  <c r="E37" i="1"/>
  <c r="E49" i="1"/>
  <c r="F49" i="1"/>
  <c r="D49" i="1"/>
  <c r="C49" i="1"/>
  <c r="E39" i="1"/>
  <c r="E50" i="1"/>
  <c r="E88" i="1"/>
  <c r="E72" i="1"/>
  <c r="B50" i="1"/>
  <c r="F50" i="1" s="1"/>
  <c r="E40" i="1"/>
  <c r="C40" i="1"/>
  <c r="D40" i="1"/>
  <c r="F40" i="1"/>
  <c r="C39" i="1"/>
  <c r="D39" i="1"/>
  <c r="F39" i="1"/>
  <c r="E38" i="1"/>
  <c r="C38" i="1"/>
  <c r="D38" i="1"/>
  <c r="F38" i="1"/>
  <c r="C64" i="1"/>
  <c r="D64" i="1"/>
  <c r="E64" i="1"/>
  <c r="F64" i="1"/>
  <c r="E51" i="1"/>
  <c r="E26" i="1"/>
  <c r="C26" i="1"/>
  <c r="D26" i="1"/>
  <c r="F26" i="1"/>
  <c r="C51" i="1"/>
  <c r="D51" i="1"/>
  <c r="F51" i="1"/>
  <c r="E89" i="1"/>
  <c r="C89" i="1"/>
  <c r="D89" i="1"/>
  <c r="F89" i="1"/>
  <c r="E68" i="1"/>
  <c r="C54" i="1"/>
  <c r="E12" i="1"/>
  <c r="E14" i="1"/>
  <c r="E13" i="1"/>
  <c r="M28" i="5"/>
  <c r="M26" i="5"/>
  <c r="M24" i="5"/>
  <c r="M22" i="5"/>
  <c r="M20" i="5"/>
  <c r="K20" i="5"/>
  <c r="L20" i="5"/>
  <c r="J20" i="5"/>
  <c r="M16" i="5"/>
  <c r="C28" i="5"/>
  <c r="B28" i="5"/>
  <c r="C26" i="5"/>
  <c r="B26" i="5"/>
  <c r="C24" i="5"/>
  <c r="B24" i="5"/>
  <c r="C22" i="5"/>
  <c r="B22" i="5"/>
  <c r="C20" i="5"/>
  <c r="B20" i="5"/>
  <c r="B12" i="5"/>
  <c r="E75" i="1"/>
  <c r="F75" i="1"/>
  <c r="G75" i="1" s="1"/>
  <c r="D75" i="1"/>
  <c r="C75" i="1"/>
  <c r="E87" i="1"/>
  <c r="C87" i="1"/>
  <c r="D87" i="1"/>
  <c r="F87" i="1"/>
  <c r="E90" i="1"/>
  <c r="F90" i="1"/>
  <c r="D90" i="1"/>
  <c r="C90" i="1"/>
  <c r="E73" i="1" l="1"/>
  <c r="G73" i="1" s="1"/>
  <c r="G18" i="8"/>
  <c r="F55" i="1" s="1"/>
  <c r="G49" i="1"/>
  <c r="C50" i="1"/>
  <c r="B88" i="1"/>
  <c r="D50" i="1"/>
  <c r="G50" i="1"/>
  <c r="G40" i="1"/>
  <c r="G64" i="1"/>
  <c r="G39" i="1"/>
  <c r="G38" i="1"/>
  <c r="G26" i="1"/>
  <c r="G51" i="1"/>
  <c r="G89" i="1"/>
  <c r="G87" i="1"/>
  <c r="G90" i="1"/>
  <c r="C88" i="1" l="1"/>
  <c r="D88" i="1"/>
  <c r="F88" i="1"/>
  <c r="G88" i="1" s="1"/>
  <c r="G93" i="1" s="1"/>
  <c r="D84" i="1"/>
  <c r="C84" i="1"/>
  <c r="B84" i="1"/>
  <c r="I40" i="8"/>
  <c r="G13" i="8"/>
  <c r="G14" i="8"/>
  <c r="G12" i="8" l="1"/>
  <c r="F84" i="1" s="1"/>
  <c r="G84" i="1" s="1"/>
  <c r="C81" i="1"/>
  <c r="D81" i="1"/>
  <c r="F81" i="1"/>
  <c r="E80" i="1"/>
  <c r="E81" i="1" s="1"/>
  <c r="F28" i="5"/>
  <c r="G8" i="8"/>
  <c r="K29" i="5" l="1"/>
  <c r="L29" i="5"/>
  <c r="G81" i="1"/>
  <c r="F80" i="1"/>
  <c r="G80" i="1" s="1"/>
  <c r="D80" i="1"/>
  <c r="C80" i="1"/>
  <c r="C48" i="1"/>
  <c r="D48" i="1"/>
  <c r="F48" i="1"/>
  <c r="G48" i="1" s="1"/>
  <c r="C45" i="1"/>
  <c r="D45" i="1"/>
  <c r="F45" i="1"/>
  <c r="G45" i="1" s="1"/>
  <c r="C46" i="1"/>
  <c r="D46" i="1"/>
  <c r="F46" i="1"/>
  <c r="G46" i="1" s="1"/>
  <c r="C44" i="1"/>
  <c r="D44" i="1"/>
  <c r="F44" i="1"/>
  <c r="G44" i="1" s="1"/>
  <c r="F72" i="1"/>
  <c r="D72" i="1"/>
  <c r="C72" i="1"/>
  <c r="E66" i="1"/>
  <c r="E67" i="1" s="1"/>
  <c r="G67" i="1" s="1"/>
  <c r="F68" i="1"/>
  <c r="D68" i="1"/>
  <c r="C68" i="1"/>
  <c r="F66" i="1"/>
  <c r="D66" i="1"/>
  <c r="C66" i="1"/>
  <c r="E63" i="1"/>
  <c r="J68" i="1" s="1"/>
  <c r="E61" i="1"/>
  <c r="C61" i="1"/>
  <c r="D61" i="1"/>
  <c r="F61" i="1"/>
  <c r="C63" i="1"/>
  <c r="D63" i="1"/>
  <c r="F63" i="1"/>
  <c r="G56" i="1"/>
  <c r="C57" i="1"/>
  <c r="D57" i="1"/>
  <c r="F57" i="1"/>
  <c r="G57" i="1" s="1"/>
  <c r="E54" i="1"/>
  <c r="E55" i="1"/>
  <c r="E62" i="1" l="1"/>
  <c r="G62" i="1" s="1"/>
  <c r="G66" i="1"/>
  <c r="G63" i="1"/>
  <c r="G68" i="1"/>
  <c r="G72" i="1"/>
  <c r="G61" i="1"/>
  <c r="G55" i="1"/>
  <c r="G76" i="1" l="1"/>
  <c r="F22" i="5" s="1"/>
  <c r="K23" i="5" s="1"/>
  <c r="G69" i="1"/>
  <c r="F20" i="5" s="1"/>
  <c r="L23" i="5" l="1"/>
  <c r="L21" i="5"/>
  <c r="K21" i="5"/>
  <c r="J21" i="5"/>
  <c r="F54" i="1"/>
  <c r="G54" i="1" s="1"/>
  <c r="G58" i="1" s="1"/>
  <c r="F18" i="5" s="1"/>
  <c r="D54" i="1"/>
  <c r="E43" i="1"/>
  <c r="C43" i="1"/>
  <c r="D43" i="1"/>
  <c r="F43" i="1"/>
  <c r="E42" i="1"/>
  <c r="E31" i="1"/>
  <c r="E35" i="1" s="1"/>
  <c r="G35" i="1" s="1"/>
  <c r="E34" i="1"/>
  <c r="E30" i="1"/>
  <c r="E33" i="1"/>
  <c r="E32" i="1"/>
  <c r="G85" i="1"/>
  <c r="F26" i="5" s="1"/>
  <c r="J27" i="5" s="1"/>
  <c r="C31" i="1"/>
  <c r="D31" i="1"/>
  <c r="F31" i="1"/>
  <c r="C32" i="1"/>
  <c r="D32" i="1"/>
  <c r="F32" i="1"/>
  <c r="C33" i="1"/>
  <c r="D33" i="1"/>
  <c r="F33" i="1"/>
  <c r="C34" i="1"/>
  <c r="D34" i="1"/>
  <c r="F34" i="1"/>
  <c r="C36" i="1"/>
  <c r="D36" i="1"/>
  <c r="F36" i="1"/>
  <c r="G36" i="1" s="1"/>
  <c r="C37" i="1"/>
  <c r="D37" i="1"/>
  <c r="F37" i="1"/>
  <c r="C41" i="1"/>
  <c r="D41" i="1"/>
  <c r="F41" i="1"/>
  <c r="G41" i="1" s="1"/>
  <c r="C42" i="1"/>
  <c r="D42" i="1"/>
  <c r="F42" i="1"/>
  <c r="C17" i="1"/>
  <c r="E17" i="1"/>
  <c r="E19" i="1" s="1"/>
  <c r="D17" i="1"/>
  <c r="F17" i="1"/>
  <c r="C19" i="1"/>
  <c r="D19" i="1"/>
  <c r="F19" i="1"/>
  <c r="C20" i="1"/>
  <c r="D20" i="1"/>
  <c r="F20" i="1"/>
  <c r="G20" i="1" s="1"/>
  <c r="C21" i="1"/>
  <c r="D21" i="1"/>
  <c r="F21" i="1"/>
  <c r="G21" i="1" s="1"/>
  <c r="C23" i="1"/>
  <c r="D23" i="1"/>
  <c r="F23" i="1"/>
  <c r="C12" i="1"/>
  <c r="C13" i="1"/>
  <c r="D13" i="1"/>
  <c r="F13" i="1"/>
  <c r="C14" i="1"/>
  <c r="D14" i="1"/>
  <c r="F14" i="1"/>
  <c r="C5" i="1"/>
  <c r="D12" i="1"/>
  <c r="F12" i="1"/>
  <c r="M18" i="5"/>
  <c r="L12" i="5"/>
  <c r="K12" i="5"/>
  <c r="J12" i="5"/>
  <c r="I12" i="5"/>
  <c r="H12" i="5"/>
  <c r="G12" i="5"/>
  <c r="F2" i="8"/>
  <c r="J19" i="5" l="1"/>
  <c r="I19" i="5"/>
  <c r="M12" i="5"/>
  <c r="G12" i="1"/>
  <c r="G13" i="1"/>
  <c r="G43" i="1"/>
  <c r="G37" i="1"/>
  <c r="G34" i="1"/>
  <c r="G31" i="1"/>
  <c r="G32" i="1"/>
  <c r="G33" i="1"/>
  <c r="G14" i="1"/>
  <c r="G42" i="1"/>
  <c r="E23" i="1"/>
  <c r="G19" i="1"/>
  <c r="G17" i="1"/>
  <c r="G23" i="1" l="1"/>
  <c r="E24" i="1"/>
  <c r="G24" i="1" s="1"/>
  <c r="G15" i="1"/>
  <c r="C18" i="5"/>
  <c r="C16" i="5"/>
  <c r="I5" i="5" l="1"/>
  <c r="F30" i="1" l="1"/>
  <c r="G30" i="1" s="1"/>
  <c r="F25" i="1"/>
  <c r="G52" i="1" l="1"/>
  <c r="F16" i="5" s="1"/>
  <c r="M14" i="5"/>
  <c r="H17" i="5" l="1"/>
  <c r="G17" i="5"/>
  <c r="D30" i="1"/>
  <c r="C30" i="1"/>
  <c r="F12" i="5" l="1"/>
  <c r="K13" i="5" l="1"/>
  <c r="L13" i="5"/>
  <c r="G13" i="5"/>
  <c r="I13" i="5"/>
  <c r="H13" i="5"/>
  <c r="J13" i="5"/>
  <c r="K31" i="5" l="1"/>
  <c r="C5" i="7"/>
  <c r="C5" i="6"/>
  <c r="D5" i="5"/>
  <c r="D7" i="5" l="1"/>
  <c r="C7" i="6" s="1"/>
  <c r="C7" i="7" s="1"/>
  <c r="D6" i="5"/>
  <c r="C8" i="6" s="1"/>
  <c r="C8" i="7" s="1"/>
  <c r="C6" i="7"/>
  <c r="D5" i="6"/>
  <c r="E5" i="7"/>
  <c r="F22" i="7"/>
  <c r="F26" i="7" s="1"/>
  <c r="F16" i="7"/>
  <c r="F11" i="7"/>
  <c r="G95" i="1" l="1"/>
  <c r="K32" i="5" s="1"/>
  <c r="C25" i="1"/>
  <c r="G25" i="1" l="1"/>
  <c r="G27" i="1" s="1"/>
  <c r="F14" i="5" s="1"/>
  <c r="D25" i="1"/>
  <c r="G3" i="1" l="1"/>
  <c r="F3" i="7" l="1"/>
  <c r="M3" i="5"/>
  <c r="F3" i="6"/>
  <c r="H15" i="5" l="1"/>
  <c r="G15" i="5"/>
  <c r="K33" i="5" l="1"/>
  <c r="F14" i="6" s="1"/>
  <c r="G9" i="8" l="1"/>
  <c r="G7" i="8" l="1"/>
  <c r="F78" i="1" s="1"/>
  <c r="G78" i="1" s="1"/>
  <c r="G82" i="1" s="1"/>
  <c r="G94" i="1" s="1"/>
  <c r="G96" i="1" s="1"/>
  <c r="F24" i="5" l="1"/>
  <c r="H25" i="5" s="1"/>
  <c r="G31" i="5" s="1"/>
  <c r="G32" i="5" s="1"/>
  <c r="G33" i="5" s="1"/>
  <c r="D14" i="6" l="1"/>
  <c r="D15" i="6" s="1"/>
  <c r="G34" i="5"/>
  <c r="J25" i="5"/>
  <c r="I25" i="5"/>
  <c r="F31" i="5"/>
  <c r="F32" i="5" s="1"/>
  <c r="F33" i="5" s="1"/>
  <c r="I31" i="5" l="1"/>
  <c r="I32" i="5" s="1"/>
  <c r="I33" i="5" s="1"/>
  <c r="E14" i="6" s="1"/>
  <c r="D13" i="6"/>
  <c r="F13" i="6"/>
  <c r="I34" i="5" l="1"/>
  <c r="K34" i="5" s="1"/>
  <c r="E13" i="6"/>
  <c r="E15" i="6"/>
  <c r="F15" i="6" l="1"/>
  <c r="F16" i="6" s="1"/>
  <c r="F17" i="6" s="1"/>
  <c r="B8" i="8"/>
  <c r="D8" i="8"/>
</calcChain>
</file>

<file path=xl/sharedStrings.xml><?xml version="1.0" encoding="utf-8"?>
<sst xmlns="http://schemas.openxmlformats.org/spreadsheetml/2006/main" count="98042" uniqueCount="19018">
  <si>
    <t>BDI R$:</t>
  </si>
  <si>
    <t>Código</t>
  </si>
  <si>
    <t>Descrição</t>
  </si>
  <si>
    <t>Un</t>
  </si>
  <si>
    <t>Quantidade</t>
  </si>
  <si>
    <t>Preço Item</t>
  </si>
  <si>
    <t>Preço Total</t>
  </si>
  <si>
    <t>M</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</si>
  <si>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</si>
  <si>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</si>
  <si>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REATERRO MANUAL APILOADO COM SOQUETE. AF_10/2017</t>
  </si>
  <si>
    <t>REATERRO MECANIZADO DE VALA COM RETROESCAVADEIRA (CAPACIDADE DA CAÇAMBA DA RETRO: 0,26 M³ / POTÊNCIA: 88 HP), LARGURA DE 0,8 A 1,5 M, PROFUNDIDADE ATÉ 1,5 M, COM SOLO DE 1ª CATEGORIA EM LOCAIS COM ALTO NÍVEL DE INTERFERÊNCIA. AF_04/2016</t>
  </si>
  <si>
    <t>UN</t>
  </si>
  <si>
    <t>PROTEÇÃO SUPERFICIAL DE CANAL EM GABIÃO TIPO COLCHÃO, ALTURA DE 23 CENTÍMETROS, ENCHIMENTO COM PEDRA DE MÃO TIPO RACHÃO - FORNECIMENTO E EXECUÇÃO. AF_12/2015</t>
  </si>
  <si>
    <t>M2</t>
  </si>
  <si>
    <t>MURO DE GABIÃO, ENCHIMENTO COM PEDRA DE MÃO TIPO RACHÃO, DE GRAVIDADE, COM GAIOLAS DE COMPRIMENTO IGUAL A 2 M, PARA MUROS COM ALTURA MENOR OU IGUAL A 4 M  FORNECIMENTO E EXECUÇÃO. AF_12/2015</t>
  </si>
  <si>
    <t>M3</t>
  </si>
  <si>
    <t>SLU - SERVIÇO DE LIMPEZA URBANA DO DISTRITO FEDERAL</t>
  </si>
  <si>
    <t>Data-Base</t>
  </si>
  <si>
    <t>DIRETORIA TÉCNICA</t>
  </si>
  <si>
    <t>PLANILHA ORÇAMENTÁRIA</t>
  </si>
  <si>
    <t>Últ. atualização:</t>
  </si>
  <si>
    <t>Descrição:</t>
  </si>
  <si>
    <t>Endereço:</t>
  </si>
  <si>
    <t>Observações:</t>
  </si>
  <si>
    <t>1.1</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</si>
  <si>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</si>
  <si>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</si>
  <si>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</si>
  <si>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</si>
  <si>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</si>
  <si>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</si>
  <si>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</si>
  <si>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</si>
  <si>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</si>
  <si>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</si>
  <si>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</si>
  <si>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</si>
  <si>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</si>
  <si>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</si>
  <si>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</si>
  <si>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</si>
  <si>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</si>
  <si>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</si>
  <si>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</si>
  <si>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</si>
  <si>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</si>
  <si>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</si>
  <si>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</si>
  <si>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</si>
  <si>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</si>
  <si>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</si>
  <si>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</si>
  <si>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</si>
  <si>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</si>
  <si>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</si>
  <si>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</si>
  <si>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</si>
  <si>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</si>
  <si>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</si>
  <si>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</si>
  <si>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</si>
  <si>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</si>
  <si>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</si>
  <si>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</si>
  <si>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</si>
  <si>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</si>
  <si>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</si>
  <si>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</si>
  <si>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</si>
  <si>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</si>
  <si>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</si>
  <si>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</si>
  <si>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</si>
  <si>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</si>
  <si>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</si>
  <si>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</si>
  <si>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</si>
  <si>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</si>
  <si>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</si>
  <si>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</si>
  <si>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</si>
  <si>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</si>
  <si>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</si>
  <si>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</si>
  <si>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</si>
  <si>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</si>
  <si>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</si>
  <si>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</si>
  <si>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</si>
  <si>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</si>
  <si>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</si>
  <si>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</si>
  <si>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</si>
  <si>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</si>
  <si>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</si>
  <si>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</si>
  <si>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</si>
  <si>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</si>
  <si>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</si>
  <si>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</si>
  <si>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</si>
  <si>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</si>
  <si>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</si>
  <si>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</si>
  <si>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</si>
  <si>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</si>
  <si>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</si>
  <si>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</si>
  <si>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</si>
  <si>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</si>
  <si>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</si>
  <si>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</si>
  <si>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</si>
  <si>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</si>
  <si>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</si>
  <si>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</si>
  <si>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</si>
  <si>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</si>
  <si>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</si>
  <si>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</si>
  <si>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</si>
  <si>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</si>
  <si>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</si>
  <si>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</si>
  <si>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</si>
  <si>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</si>
  <si>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</si>
  <si>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</si>
  <si>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</si>
  <si>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</si>
  <si>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</si>
  <si>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</si>
  <si>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</si>
  <si>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</si>
  <si>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</si>
  <si>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</si>
  <si>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</si>
  <si>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</si>
  <si>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</si>
  <si>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</si>
  <si>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</si>
  <si>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</si>
  <si>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</si>
  <si>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</si>
  <si>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</si>
  <si>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</si>
  <si>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</si>
  <si>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</si>
  <si>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</si>
  <si>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</si>
  <si>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</si>
  <si>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</si>
  <si>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</si>
  <si>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</si>
  <si>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</si>
  <si>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</si>
  <si>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</si>
  <si>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</si>
  <si>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</si>
  <si>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</si>
  <si>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</si>
  <si>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</si>
  <si>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</si>
  <si>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</si>
  <si>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</si>
  <si>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</si>
  <si>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</si>
  <si>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</si>
  <si>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</si>
  <si>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</si>
  <si>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</si>
  <si>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</si>
  <si>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</si>
  <si>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</si>
  <si>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</si>
  <si>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</si>
  <si>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</si>
  <si>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</si>
  <si>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</si>
  <si>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</si>
  <si>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</si>
  <si>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</si>
  <si>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</si>
  <si>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</si>
  <si>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</si>
  <si>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</si>
  <si>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</si>
  <si>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</si>
  <si>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</si>
  <si>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</si>
  <si>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</si>
  <si>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</si>
  <si>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</si>
  <si>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</si>
  <si>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</si>
  <si>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</si>
  <si>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</si>
  <si>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</si>
  <si>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</si>
  <si>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</si>
  <si>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</si>
  <si>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</si>
  <si>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</si>
  <si>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</si>
  <si>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</si>
  <si>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</si>
  <si>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</si>
  <si>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</si>
  <si>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</si>
  <si>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</si>
  <si>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</si>
  <si>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</si>
  <si>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</si>
  <si>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</si>
  <si>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</si>
  <si>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</si>
  <si>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</si>
  <si>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</si>
  <si>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</si>
  <si>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</si>
  <si>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</si>
  <si>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</si>
  <si>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</si>
  <si>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</si>
  <si>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</si>
  <si>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</si>
  <si>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</si>
  <si>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</si>
  <si>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</si>
  <si>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</si>
  <si>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</si>
  <si>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</si>
  <si>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</si>
  <si>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</si>
  <si>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</si>
  <si>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</si>
  <si>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</si>
  <si>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</si>
  <si>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</si>
  <si>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</si>
  <si>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</si>
  <si>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</si>
  <si>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</si>
  <si>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</si>
  <si>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</si>
  <si>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</si>
  <si>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</si>
  <si>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</si>
  <si>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</si>
  <si>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</si>
  <si>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</si>
  <si>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</si>
  <si>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</si>
  <si>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</si>
  <si>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</si>
  <si>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</si>
  <si>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</si>
  <si>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</si>
  <si>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</si>
  <si>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</si>
  <si>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</si>
  <si>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</si>
  <si>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</si>
  <si>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</si>
  <si>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</si>
  <si>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</si>
  <si>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</si>
  <si>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</si>
  <si>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</si>
  <si>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</si>
  <si>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</si>
  <si>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</si>
  <si>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</si>
  <si>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</si>
  <si>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</si>
  <si>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</si>
  <si>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</si>
  <si>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</si>
  <si>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</si>
  <si>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</si>
  <si>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</si>
  <si>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</si>
  <si>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</si>
  <si>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</si>
  <si>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</si>
  <si>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</si>
  <si>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</si>
  <si>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</si>
  <si>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</si>
  <si>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</si>
  <si>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</si>
  <si>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</si>
  <si>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</si>
  <si>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</si>
  <si>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</si>
  <si>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</si>
  <si>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</si>
  <si>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</si>
  <si>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</si>
  <si>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</si>
  <si>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</si>
  <si>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</si>
  <si>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</si>
  <si>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</si>
  <si>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</si>
  <si>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</si>
  <si>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</si>
  <si>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</si>
  <si>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</si>
  <si>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</si>
  <si>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</si>
  <si>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</si>
  <si>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</si>
  <si>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</si>
  <si>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</si>
  <si>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</si>
  <si>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</si>
  <si>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</si>
  <si>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</si>
  <si>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</si>
  <si>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</si>
  <si>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</si>
  <si>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</si>
  <si>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</si>
  <si>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</si>
  <si>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</si>
  <si>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</si>
  <si>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</si>
  <si>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</si>
  <si>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</si>
  <si>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</si>
  <si>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</si>
  <si>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</si>
  <si>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</si>
  <si>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</si>
  <si>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</si>
  <si>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</si>
  <si>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</si>
  <si>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</si>
  <si>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</si>
  <si>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</si>
  <si>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</si>
  <si>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</si>
  <si>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</si>
  <si>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</si>
  <si>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</si>
  <si>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</si>
  <si>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</si>
  <si>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</si>
  <si>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</si>
  <si>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</si>
  <si>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</si>
  <si>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</si>
  <si>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</si>
  <si>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</si>
  <si>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</si>
  <si>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</si>
  <si>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</si>
  <si>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</si>
  <si>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</si>
  <si>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</si>
  <si>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</si>
  <si>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</si>
  <si>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</si>
  <si>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</si>
  <si>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</si>
  <si>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</si>
  <si>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</si>
  <si>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</si>
  <si>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</si>
  <si>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</si>
  <si>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</si>
  <si>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</si>
  <si>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</si>
  <si>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</si>
  <si>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</si>
  <si>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</si>
  <si>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</si>
  <si>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</si>
  <si>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</si>
  <si>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</si>
  <si>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</si>
  <si>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</si>
  <si>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</si>
  <si>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</si>
  <si>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</si>
  <si>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</si>
  <si>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</si>
  <si>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</si>
  <si>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</si>
  <si>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</si>
  <si>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</si>
  <si>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</si>
  <si>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</si>
  <si>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</si>
  <si>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</si>
  <si>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</si>
  <si>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</si>
  <si>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</si>
  <si>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</si>
  <si>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</si>
  <si>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</si>
  <si>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</si>
  <si>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</si>
  <si>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</si>
  <si>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</si>
  <si>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</si>
  <si>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</si>
  <si>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</si>
  <si>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</si>
  <si>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</si>
  <si>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</si>
  <si>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</si>
  <si>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</si>
  <si>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</si>
  <si>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</si>
  <si>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</si>
  <si>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</si>
  <si>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</si>
  <si>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</si>
  <si>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</si>
  <si>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</si>
  <si>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</si>
  <si>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</si>
  <si>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</si>
  <si>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</si>
  <si>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</si>
  <si>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</si>
  <si>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</si>
  <si>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</si>
  <si>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</si>
  <si>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</si>
  <si>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</si>
  <si>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</si>
  <si>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</si>
  <si>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</si>
  <si>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</si>
  <si>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</si>
  <si>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</si>
  <si>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</si>
  <si>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</si>
  <si>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</si>
  <si>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</si>
  <si>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</si>
  <si>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</si>
  <si>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</si>
  <si>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</si>
  <si>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</si>
  <si>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</si>
  <si>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</si>
  <si>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</si>
  <si>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</si>
  <si>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</si>
  <si>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</si>
  <si>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</si>
  <si>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</si>
  <si>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</si>
  <si>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</si>
  <si>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</si>
  <si>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</si>
  <si>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</si>
  <si>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</si>
  <si>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</si>
  <si>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</si>
  <si>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</si>
  <si>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</si>
  <si>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</si>
  <si>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</si>
  <si>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</si>
  <si>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</si>
  <si>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</si>
  <si>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</si>
  <si>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</si>
  <si>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</si>
  <si>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</si>
  <si>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</si>
  <si>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</si>
  <si>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</si>
  <si>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</si>
  <si>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</si>
  <si>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</si>
  <si>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</si>
  <si>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</si>
  <si>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</si>
  <si>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</si>
  <si>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</si>
  <si>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</si>
  <si>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</si>
  <si>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</si>
  <si>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</si>
  <si>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</si>
  <si>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</si>
  <si>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</si>
  <si>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</si>
  <si>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</si>
  <si>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</si>
  <si>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</si>
  <si>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</si>
  <si>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</si>
  <si>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</si>
  <si>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</si>
  <si>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</si>
  <si>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</si>
  <si>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</si>
  <si>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</si>
  <si>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</si>
  <si>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</si>
  <si>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</si>
  <si>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</si>
  <si>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</si>
  <si>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</si>
  <si>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</si>
  <si>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</si>
  <si>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</si>
  <si>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</si>
  <si>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</si>
  <si>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</si>
  <si>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</si>
  <si>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</si>
  <si>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</si>
  <si>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</si>
  <si>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</si>
  <si>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</si>
  <si>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</si>
  <si>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</si>
  <si>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</si>
  <si>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</si>
  <si>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</si>
  <si>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</si>
  <si>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</si>
  <si>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</si>
  <si>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</si>
  <si>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</si>
  <si>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</si>
  <si>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</si>
  <si>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</si>
  <si>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</si>
  <si>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</si>
  <si>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</si>
  <si>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</si>
  <si>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</si>
  <si>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</si>
  <si>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</si>
  <si>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</si>
  <si>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</si>
  <si>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</si>
  <si>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</si>
  <si>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</si>
  <si>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</si>
  <si>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</si>
  <si>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</si>
  <si>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</si>
  <si>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</si>
  <si>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</si>
  <si>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</si>
  <si>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</si>
  <si>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</si>
  <si>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</si>
  <si>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</si>
  <si>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</si>
  <si>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</si>
  <si>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</si>
  <si>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</si>
  <si>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</si>
  <si>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</si>
  <si>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</si>
  <si>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</si>
  <si>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</si>
  <si>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</si>
  <si>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</si>
  <si>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</si>
  <si>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</si>
  <si>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</si>
  <si>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</si>
  <si>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</si>
  <si>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</si>
  <si>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</si>
  <si>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</si>
  <si>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</si>
  <si>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</si>
  <si>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</si>
  <si>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</si>
  <si>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</si>
  <si>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</si>
  <si>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</si>
  <si>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</si>
  <si>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</si>
  <si>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</si>
  <si>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</si>
  <si>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</si>
  <si>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</si>
  <si>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</si>
  <si>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</si>
  <si>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</si>
  <si>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</si>
  <si>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</si>
  <si>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</si>
  <si>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</si>
  <si>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</si>
  <si>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</si>
  <si>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</si>
  <si>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</si>
  <si>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</si>
  <si>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</si>
  <si>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</si>
  <si>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</si>
  <si>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</si>
  <si>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</si>
  <si>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</si>
  <si>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</si>
  <si>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</si>
  <si>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</si>
  <si>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</si>
  <si>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</si>
  <si>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</si>
  <si>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</si>
  <si>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</si>
  <si>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</si>
  <si>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</si>
  <si>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</si>
  <si>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</si>
  <si>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</si>
  <si>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</si>
  <si>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</si>
  <si>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</si>
  <si>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</si>
  <si>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</si>
  <si>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</si>
  <si>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</si>
  <si>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</si>
  <si>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</si>
  <si>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</si>
  <si>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</si>
  <si>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</si>
  <si>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</si>
  <si>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</si>
  <si>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</si>
  <si>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</si>
  <si>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</si>
  <si>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</si>
  <si>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</si>
  <si>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</si>
  <si>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</si>
  <si>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</si>
  <si>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</si>
  <si>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</si>
  <si>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</si>
  <si>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</si>
  <si>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</si>
  <si>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</si>
  <si>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</si>
  <si>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</si>
  <si>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</si>
  <si>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</si>
  <si>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</si>
  <si>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</si>
  <si>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</si>
  <si>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</si>
  <si>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</si>
  <si>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</si>
  <si>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</si>
  <si>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</si>
  <si>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</si>
  <si>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</si>
  <si>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</si>
  <si>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</si>
  <si>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</si>
  <si>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</si>
  <si>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</si>
  <si>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</si>
  <si>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</si>
  <si>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</si>
  <si>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</si>
  <si>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</si>
  <si>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</si>
  <si>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</si>
  <si>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</si>
  <si>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</si>
  <si>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</si>
  <si>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</si>
  <si>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</si>
  <si>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</si>
  <si>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</si>
  <si>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</si>
  <si>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</si>
  <si>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</si>
  <si>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</si>
  <si>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</si>
  <si>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</si>
  <si>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</si>
  <si>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</si>
  <si>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</si>
  <si>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</si>
  <si>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</si>
  <si>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</si>
  <si>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</si>
  <si>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</si>
  <si>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</si>
  <si>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</si>
  <si>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</si>
  <si>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</si>
  <si>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</si>
  <si>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</si>
  <si>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</si>
  <si>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</si>
  <si>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</si>
  <si>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</si>
  <si>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</si>
  <si>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</si>
  <si>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</si>
  <si>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</si>
  <si>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</si>
  <si>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</si>
  <si>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</si>
  <si>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</si>
  <si>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</si>
  <si>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</si>
  <si>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</si>
  <si>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</si>
  <si>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</si>
  <si>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</si>
  <si>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</si>
  <si>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</si>
  <si>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</si>
  <si>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</si>
  <si>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</si>
  <si>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</si>
  <si>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</si>
  <si>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</si>
  <si>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</si>
  <si>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</si>
  <si>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</si>
  <si>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</si>
  <si>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</si>
  <si>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</si>
  <si>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</si>
  <si>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</si>
  <si>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</si>
  <si>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</si>
  <si>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</si>
  <si>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</si>
  <si>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</si>
  <si>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</si>
  <si>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</si>
  <si>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</si>
  <si>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</si>
  <si>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</si>
  <si>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</si>
  <si>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</si>
  <si>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</si>
  <si>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</si>
  <si>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</si>
  <si>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</si>
  <si>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</si>
  <si>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</si>
  <si>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</si>
  <si>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</si>
  <si>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</si>
  <si>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</si>
  <si>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</si>
  <si>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</si>
  <si>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</si>
  <si>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</si>
  <si>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</si>
  <si>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</si>
  <si>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</si>
  <si>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</si>
  <si>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</si>
  <si>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</si>
  <si>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</si>
  <si>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</si>
  <si>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</si>
  <si>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</si>
  <si>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</si>
  <si>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</si>
  <si>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</si>
  <si>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</si>
  <si>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</si>
  <si>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</si>
  <si>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</si>
  <si>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</si>
  <si>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</si>
  <si>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</si>
  <si>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</si>
  <si>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</si>
  <si>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</si>
  <si>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</si>
  <si>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</si>
  <si>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</si>
  <si>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</si>
  <si>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</si>
  <si>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</si>
  <si>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</si>
  <si>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</si>
  <si>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</si>
  <si>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</si>
  <si>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</si>
  <si>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</si>
  <si>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</si>
  <si>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</si>
  <si>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</si>
  <si>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</si>
  <si>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</si>
  <si>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</si>
  <si>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</si>
  <si>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</si>
  <si>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</si>
  <si>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</si>
  <si>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</si>
  <si>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</si>
  <si>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</si>
  <si>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</si>
  <si>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</si>
  <si>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</si>
  <si>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</si>
  <si>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</si>
  <si>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</si>
  <si>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</si>
  <si>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</si>
  <si>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</si>
  <si>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</si>
  <si>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</si>
  <si>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</si>
  <si>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</si>
  <si>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</si>
  <si>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</si>
  <si>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</si>
  <si>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</si>
  <si>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</si>
  <si>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</si>
  <si>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</si>
  <si>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</si>
  <si>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</si>
  <si>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</si>
  <si>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</si>
  <si>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</si>
  <si>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</si>
  <si>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</si>
  <si>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</si>
  <si>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</si>
  <si>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</si>
  <si>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</si>
  <si>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</si>
  <si>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</si>
  <si>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</si>
  <si>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</si>
  <si>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</si>
  <si>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</si>
  <si>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</si>
  <si>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</si>
  <si>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</si>
  <si>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</si>
  <si>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</si>
  <si>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</si>
  <si>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</si>
  <si>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</si>
  <si>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</si>
  <si>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</si>
  <si>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</si>
  <si>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</si>
  <si>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</si>
  <si>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</si>
  <si>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</si>
  <si>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</si>
  <si>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</si>
  <si>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</si>
  <si>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</si>
  <si>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</si>
  <si>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</si>
  <si>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</si>
  <si>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</si>
  <si>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</si>
  <si>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</si>
  <si>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</si>
  <si>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</si>
  <si>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</si>
  <si>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</si>
  <si>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</si>
  <si>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</si>
  <si>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</si>
  <si>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</si>
  <si>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</si>
  <si>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</si>
  <si>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</si>
  <si>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</si>
  <si>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</si>
  <si>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</si>
  <si>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</si>
  <si>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</si>
  <si>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</si>
  <si>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</si>
  <si>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</si>
  <si>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</si>
  <si>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</si>
  <si>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</si>
  <si>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</si>
  <si>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</si>
  <si>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</si>
  <si>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</si>
  <si>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</si>
  <si>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</si>
  <si>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</si>
  <si>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</si>
  <si>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</si>
  <si>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</si>
  <si>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</si>
  <si>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</si>
  <si>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</si>
  <si>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</si>
  <si>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</si>
  <si>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</si>
  <si>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</si>
  <si>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</si>
  <si>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</si>
  <si>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</si>
  <si>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</si>
  <si>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</si>
  <si>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</si>
  <si>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</si>
  <si>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</si>
  <si>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</si>
  <si>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</si>
  <si>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</si>
  <si>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</si>
  <si>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</si>
  <si>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</si>
  <si>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</si>
  <si>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</si>
  <si>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</si>
  <si>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</si>
  <si>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</si>
  <si>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</si>
  <si>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</si>
  <si>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</si>
  <si>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</si>
  <si>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</si>
  <si>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</si>
  <si>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</si>
  <si>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</si>
  <si>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</si>
  <si>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</si>
  <si>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</si>
  <si>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</si>
  <si>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</si>
  <si>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</si>
  <si>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</si>
  <si>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</si>
  <si>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</si>
  <si>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</si>
  <si>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</si>
  <si>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</si>
  <si>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</si>
  <si>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</si>
  <si>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</si>
  <si>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</si>
  <si>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</si>
  <si>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</si>
  <si>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</si>
  <si>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</si>
  <si>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</si>
  <si>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</si>
  <si>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</si>
  <si>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</si>
  <si>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</si>
  <si>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</si>
  <si>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</si>
  <si>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</si>
  <si>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</si>
  <si>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</si>
  <si>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</si>
  <si>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</si>
  <si>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</si>
  <si>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</si>
  <si>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</si>
  <si>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</si>
  <si>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</si>
  <si>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</si>
  <si>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</si>
  <si>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</si>
  <si>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</si>
  <si>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</si>
  <si>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</si>
  <si>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</si>
  <si>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</si>
  <si>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</si>
  <si>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</si>
  <si>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</si>
  <si>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</si>
  <si>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</si>
  <si>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</si>
  <si>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</si>
  <si>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</si>
  <si>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</si>
  <si>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</si>
  <si>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</si>
  <si>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</si>
  <si>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</si>
  <si>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</si>
  <si>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</si>
  <si>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</si>
  <si>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</si>
  <si>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</si>
  <si>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</si>
  <si>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</si>
  <si>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</si>
  <si>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</si>
  <si>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</si>
  <si>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</si>
  <si>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</si>
  <si>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</si>
  <si>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</si>
  <si>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</si>
  <si>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</si>
  <si>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</si>
  <si>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</si>
  <si>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</si>
  <si>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</si>
  <si>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</si>
  <si>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</si>
  <si>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</si>
  <si>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</si>
  <si>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</si>
  <si>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</si>
  <si>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</si>
  <si>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</si>
  <si>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</si>
  <si>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</si>
  <si>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</si>
  <si>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</si>
  <si>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</si>
  <si>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</si>
  <si>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</si>
  <si>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</si>
  <si>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</si>
  <si>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</si>
  <si>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</si>
  <si>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</si>
  <si>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</si>
  <si>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</si>
  <si>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</si>
  <si>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</si>
  <si>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</si>
  <si>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</si>
  <si>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</si>
  <si>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</si>
  <si>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</si>
  <si>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</si>
  <si>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</si>
  <si>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</si>
  <si>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</si>
  <si>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</si>
  <si>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</si>
  <si>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</si>
  <si>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</si>
  <si>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</si>
  <si>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</si>
  <si>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</si>
  <si>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</si>
  <si>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</si>
  <si>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</si>
  <si>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</si>
  <si>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</si>
  <si>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</si>
  <si>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</si>
  <si>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</si>
  <si>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</si>
  <si>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</si>
  <si>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</si>
  <si>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</si>
  <si>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</si>
  <si>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</si>
  <si>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</si>
  <si>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</si>
  <si>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</si>
  <si>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</si>
  <si>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</si>
  <si>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</si>
  <si>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</si>
  <si>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</si>
  <si>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</si>
  <si>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</si>
  <si>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</si>
  <si>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</si>
  <si>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</si>
  <si>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</si>
  <si>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</si>
  <si>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</si>
  <si>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</si>
  <si>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</si>
  <si>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</si>
  <si>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</si>
  <si>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</si>
  <si>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</si>
  <si>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</si>
  <si>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</si>
  <si>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</si>
  <si>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</si>
  <si>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</si>
  <si>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</si>
  <si>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</si>
  <si>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</si>
  <si>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</si>
  <si>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</si>
  <si>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</si>
  <si>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</si>
  <si>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</si>
  <si>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</si>
  <si>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</si>
  <si>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</si>
  <si>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</si>
  <si>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</si>
  <si>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</si>
  <si>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</si>
  <si>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</si>
  <si>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</si>
  <si>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</si>
  <si>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</si>
  <si>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</si>
  <si>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</si>
  <si>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</si>
  <si>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</si>
  <si>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</si>
  <si>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</si>
  <si>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</si>
  <si>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</si>
  <si>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</si>
  <si>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</si>
  <si>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</si>
  <si>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</si>
  <si>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</si>
  <si>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</si>
  <si>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</si>
  <si>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</si>
  <si>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</si>
  <si>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</si>
  <si>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</si>
  <si>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</si>
  <si>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</si>
  <si>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</si>
  <si>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</si>
  <si>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</si>
  <si>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</si>
  <si>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</si>
  <si>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</si>
  <si>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</si>
  <si>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</si>
  <si>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</si>
  <si>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</si>
  <si>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</si>
  <si>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</si>
  <si>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</si>
  <si>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</si>
  <si>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</si>
  <si>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</si>
  <si>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</si>
  <si>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</si>
  <si>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</si>
  <si>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</si>
  <si>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</si>
  <si>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</si>
  <si>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</si>
  <si>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</si>
  <si>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</si>
  <si>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</si>
  <si>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</si>
  <si>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</si>
  <si>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</si>
  <si>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</si>
  <si>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</si>
  <si>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</si>
  <si>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</si>
  <si>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</si>
  <si>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</si>
  <si>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</si>
  <si>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</si>
  <si>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</si>
  <si>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</si>
  <si>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</si>
  <si>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</si>
  <si>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</si>
  <si>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</si>
  <si>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</si>
  <si>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</si>
  <si>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</si>
  <si>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</si>
  <si>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</si>
  <si>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</si>
  <si>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</si>
  <si>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</si>
  <si>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</si>
  <si>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</si>
  <si>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</si>
  <si>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</si>
  <si>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</si>
  <si>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</si>
  <si>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</si>
  <si>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</si>
  <si>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</si>
  <si>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</si>
  <si>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</si>
  <si>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</si>
  <si>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</si>
  <si>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</si>
  <si>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</si>
  <si>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</si>
  <si>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</si>
  <si>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</si>
  <si>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</si>
  <si>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</si>
  <si>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</si>
  <si>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</si>
  <si>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</si>
  <si>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</si>
  <si>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</si>
  <si>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</si>
  <si>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</si>
  <si>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</si>
  <si>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</si>
  <si>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</si>
  <si>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</si>
  <si>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</si>
  <si>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</si>
  <si>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</si>
  <si>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</si>
  <si>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</si>
  <si>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</si>
  <si>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</si>
  <si>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</si>
  <si>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</si>
  <si>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</si>
  <si>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</si>
  <si>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</si>
  <si>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</si>
  <si>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</si>
  <si>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</si>
  <si>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</si>
  <si>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</si>
  <si>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</si>
  <si>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</si>
  <si>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</si>
  <si>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</si>
  <si>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</si>
  <si>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</si>
  <si>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</si>
  <si>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</si>
  <si>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</si>
  <si>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</si>
  <si>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</si>
  <si>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</si>
  <si>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</si>
  <si>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</si>
  <si>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</si>
  <si>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</si>
  <si>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</si>
  <si>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</si>
  <si>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</si>
  <si>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</si>
  <si>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</si>
  <si>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</si>
  <si>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</si>
  <si>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</si>
  <si>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</si>
  <si>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</si>
  <si>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</si>
  <si>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</si>
  <si>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</si>
  <si>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</si>
  <si>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</si>
  <si>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</si>
  <si>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</si>
  <si>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</si>
  <si>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</si>
  <si>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</si>
  <si>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</si>
  <si>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</si>
  <si>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</si>
  <si>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</si>
  <si>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</si>
  <si>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</si>
  <si>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</si>
  <si>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</si>
  <si>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</si>
  <si>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</si>
  <si>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</si>
  <si>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</si>
  <si>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</si>
  <si>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</si>
  <si>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</si>
  <si>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</si>
  <si>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</si>
  <si>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</si>
  <si>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</si>
  <si>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</si>
  <si>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</si>
  <si>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</si>
  <si>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</si>
  <si>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</si>
  <si>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</si>
  <si>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</si>
  <si>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</si>
  <si>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</si>
  <si>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</si>
  <si>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</si>
  <si>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</si>
  <si>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</si>
  <si>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</si>
  <si>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</si>
  <si>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</si>
  <si>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</si>
  <si>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</si>
  <si>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</si>
  <si>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</si>
  <si>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</si>
  <si>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</si>
  <si>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</si>
  <si>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</si>
  <si>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</si>
  <si>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</si>
  <si>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</si>
  <si>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</si>
  <si>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</si>
  <si>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</si>
  <si>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</si>
  <si>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</si>
  <si>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</si>
  <si>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</si>
  <si>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</si>
  <si>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</si>
  <si>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</si>
  <si>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</si>
  <si>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</si>
  <si>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</si>
  <si>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</si>
  <si>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</si>
  <si>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</si>
  <si>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</si>
  <si>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</si>
  <si>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</si>
  <si>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</si>
  <si>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</si>
  <si>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</si>
  <si>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</si>
  <si>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</si>
  <si>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</si>
  <si>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</si>
  <si>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</si>
  <si>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</si>
  <si>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</si>
  <si>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</si>
  <si>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</si>
  <si>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</si>
  <si>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</si>
  <si>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</si>
  <si>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</si>
  <si>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</si>
  <si>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</si>
  <si>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</si>
  <si>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</si>
  <si>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</si>
  <si>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</si>
  <si>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</si>
  <si>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</si>
  <si>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</si>
  <si>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</si>
  <si>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</si>
  <si>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</si>
  <si>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</si>
  <si>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</si>
  <si>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</si>
  <si>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</si>
  <si>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</si>
  <si>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</si>
  <si>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</si>
  <si>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</si>
  <si>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</si>
  <si>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</si>
  <si>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</si>
  <si>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</si>
  <si>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</si>
  <si>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</si>
  <si>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</si>
  <si>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</si>
  <si>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</si>
  <si>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</si>
  <si>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</si>
  <si>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</si>
  <si>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</si>
  <si>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</si>
  <si>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</si>
  <si>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</si>
  <si>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</si>
  <si>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</si>
  <si>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</si>
  <si>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</si>
  <si>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</si>
  <si>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</si>
  <si>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</si>
  <si>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</si>
  <si>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</si>
  <si>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</si>
  <si>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</si>
  <si>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</si>
  <si>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</si>
  <si>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</si>
  <si>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</si>
  <si>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</si>
  <si>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</si>
  <si>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</si>
  <si>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</si>
  <si>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</si>
  <si>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</si>
  <si>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</si>
  <si>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</si>
  <si>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</si>
  <si>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</si>
  <si>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</si>
  <si>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</si>
  <si>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</si>
  <si>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</si>
  <si>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</si>
  <si>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</si>
  <si>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</si>
  <si>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</si>
  <si>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</si>
  <si>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</si>
  <si>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</si>
  <si>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</si>
  <si>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</si>
  <si>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</si>
  <si>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</si>
  <si>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</si>
  <si>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</si>
  <si>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</si>
  <si>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</si>
  <si>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</si>
  <si>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</si>
  <si>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</si>
  <si>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</si>
  <si>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</si>
  <si>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</si>
  <si>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</si>
  <si>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</si>
  <si>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</si>
  <si>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</si>
  <si>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</si>
  <si>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</si>
  <si>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</si>
  <si>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</si>
  <si>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</si>
  <si>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</si>
  <si>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</si>
  <si>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</si>
  <si>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</si>
  <si>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</si>
  <si>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</si>
  <si>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</si>
  <si>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</si>
  <si>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</si>
  <si>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</si>
  <si>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</si>
  <si>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</si>
  <si>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</si>
  <si>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</si>
  <si>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</si>
  <si>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</si>
  <si>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</si>
  <si>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</si>
  <si>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</si>
  <si>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</si>
  <si>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</si>
  <si>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</si>
  <si>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</si>
  <si>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</si>
  <si>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</si>
  <si>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</si>
  <si>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</si>
  <si>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</si>
  <si>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</si>
  <si>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</si>
  <si>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</si>
  <si>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</si>
  <si>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</si>
  <si>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</si>
  <si>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</si>
  <si>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</si>
  <si>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</si>
  <si>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</si>
  <si>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</si>
  <si>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</si>
  <si>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</si>
  <si>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</si>
  <si>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</si>
  <si>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</si>
  <si>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</si>
  <si>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</si>
  <si>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</si>
  <si>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</si>
  <si>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</si>
  <si>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</si>
  <si>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</si>
  <si>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</si>
  <si>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</si>
  <si>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</si>
  <si>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</si>
  <si>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</si>
  <si>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</si>
  <si>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</si>
  <si>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</si>
  <si>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</si>
  <si>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</si>
  <si>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</si>
  <si>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</si>
  <si>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</si>
  <si>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</si>
  <si>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</si>
  <si>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</si>
  <si>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</si>
  <si>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</si>
  <si>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</si>
  <si>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</si>
  <si>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</si>
  <si>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</si>
  <si>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</si>
  <si>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</si>
  <si>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</si>
  <si>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</si>
  <si>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</si>
  <si>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</si>
  <si>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</si>
  <si>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</si>
  <si>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</si>
  <si>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</si>
  <si>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</si>
  <si>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</si>
  <si>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</si>
  <si>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</si>
  <si>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</si>
  <si>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</si>
  <si>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</si>
  <si>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</si>
  <si>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</si>
  <si>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</si>
  <si>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</si>
  <si>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</si>
  <si>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</si>
  <si>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</si>
  <si>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</si>
  <si>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</si>
  <si>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</si>
  <si>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</si>
  <si>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</si>
  <si>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</si>
  <si>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</si>
  <si>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</si>
  <si>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</si>
  <si>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</si>
  <si>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</si>
  <si>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</si>
  <si>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</si>
  <si>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</si>
  <si>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</si>
  <si>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</si>
  <si>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</si>
  <si>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</si>
  <si>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</si>
  <si>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</si>
  <si>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</si>
  <si>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</si>
  <si>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</si>
  <si>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</si>
  <si>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</si>
  <si>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</si>
  <si>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</si>
  <si>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</si>
  <si>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</si>
  <si>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</si>
  <si>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</si>
  <si>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</si>
  <si>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</si>
  <si>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</si>
  <si>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</si>
  <si>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</si>
  <si>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</si>
  <si>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</si>
  <si>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</si>
  <si>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</si>
  <si>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</si>
  <si>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</si>
  <si>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</si>
  <si>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</si>
  <si>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</si>
  <si>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</si>
  <si>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</si>
  <si>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</si>
  <si>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</si>
  <si>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</si>
  <si>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</si>
  <si>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</si>
  <si>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</si>
  <si>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</si>
  <si>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</si>
  <si>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</si>
  <si>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</si>
  <si>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</si>
  <si>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</si>
  <si>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</si>
  <si>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</si>
  <si>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</si>
  <si>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</si>
  <si>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</si>
  <si>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</si>
  <si>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</si>
  <si>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</si>
  <si>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</si>
  <si>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</si>
  <si>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</si>
  <si>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</si>
  <si>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</si>
  <si>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</si>
  <si>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</si>
  <si>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</si>
  <si>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</si>
  <si>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</si>
  <si>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</si>
  <si>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</si>
  <si>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</si>
  <si>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</si>
  <si>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</si>
  <si>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</si>
  <si>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</si>
  <si>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</si>
  <si>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</si>
  <si>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</si>
  <si>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</si>
  <si>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</si>
  <si>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</si>
  <si>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</si>
  <si>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</si>
  <si>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</si>
  <si>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</si>
  <si>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</si>
  <si>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</si>
  <si>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</si>
  <si>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</si>
  <si>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</si>
  <si>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</si>
  <si>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</si>
  <si>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</si>
  <si>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</si>
  <si>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</si>
  <si>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</si>
  <si>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</si>
  <si>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</si>
  <si>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</si>
  <si>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</si>
  <si>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</si>
  <si>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</si>
  <si>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</si>
  <si>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</si>
  <si>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</si>
  <si>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</si>
  <si>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</si>
  <si>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</si>
  <si>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</si>
  <si>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</si>
  <si>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</si>
  <si>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</si>
  <si>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</si>
  <si>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</si>
  <si>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</si>
  <si>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</si>
  <si>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</si>
  <si>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</si>
  <si>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</si>
  <si>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</si>
  <si>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</si>
  <si>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</si>
  <si>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</si>
  <si>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</si>
  <si>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</si>
  <si>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</si>
  <si>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</si>
  <si>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</si>
  <si>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</si>
  <si>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</si>
  <si>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</si>
  <si>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</si>
  <si>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</si>
  <si>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</si>
  <si>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</si>
  <si>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</si>
  <si>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</si>
  <si>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</si>
  <si>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</si>
  <si>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</si>
  <si>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</si>
  <si>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</si>
  <si>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</si>
  <si>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</si>
  <si>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</si>
  <si>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</si>
  <si>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</si>
  <si>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</si>
  <si>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</si>
  <si>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</si>
  <si>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</si>
  <si>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</si>
  <si>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</si>
  <si>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</si>
  <si>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</si>
  <si>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</si>
  <si>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</si>
  <si>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</si>
  <si>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</si>
  <si>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</si>
  <si>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</si>
  <si>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</si>
  <si>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</si>
  <si>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</si>
  <si>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</si>
  <si>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</si>
  <si>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</si>
  <si>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</si>
  <si>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</si>
  <si>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</si>
  <si>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</si>
  <si>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</si>
  <si>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</si>
  <si>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</si>
  <si>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</si>
  <si>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</si>
  <si>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</si>
  <si>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</si>
  <si>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</si>
  <si>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</si>
  <si>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</si>
  <si>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</si>
  <si>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</si>
  <si>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</si>
  <si>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</si>
  <si>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</si>
  <si>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</si>
  <si>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</si>
  <si>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</si>
  <si>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</si>
  <si>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</si>
  <si>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</si>
  <si>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</si>
  <si>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</si>
  <si>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</si>
  <si>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</si>
  <si>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</si>
  <si>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</si>
  <si>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</si>
  <si>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</si>
  <si>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</si>
  <si>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</si>
  <si>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</si>
  <si>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</si>
  <si>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</si>
  <si>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</si>
  <si>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</si>
  <si>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</si>
  <si>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</si>
  <si>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</si>
  <si>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</si>
  <si>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</si>
  <si>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</si>
  <si>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</si>
  <si>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</si>
  <si>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</si>
  <si>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</si>
  <si>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</si>
  <si>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</si>
  <si>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</si>
  <si>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</si>
  <si>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</si>
  <si>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</si>
  <si>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</si>
  <si>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</si>
  <si>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</si>
  <si>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</si>
  <si>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</si>
  <si>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</si>
  <si>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</si>
  <si>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</si>
  <si>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</si>
  <si>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</si>
  <si>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</si>
  <si>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</si>
  <si>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</si>
  <si>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</si>
  <si>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</si>
  <si>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</si>
  <si>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</si>
  <si>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</si>
  <si>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</si>
  <si>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</si>
  <si>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</si>
  <si>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T</t>
  </si>
  <si>
    <t>M3XKM</t>
  </si>
  <si>
    <t>UMIDIFICAÇÃO DE MATERIAL PARA VALAS COM CAMINHÃO PIPA 10000L. AF_11/2016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</si>
  <si>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</si>
  <si>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</si>
  <si>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</si>
  <si>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</si>
  <si>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</si>
  <si>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</si>
  <si>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</si>
  <si>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</si>
  <si>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</si>
  <si>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</si>
  <si>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</si>
  <si>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</si>
  <si>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</si>
  <si>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</si>
  <si>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</si>
  <si>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</si>
  <si>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</si>
  <si>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</si>
  <si>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</si>
  <si>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</si>
  <si>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</si>
  <si>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</si>
  <si>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</si>
  <si>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</si>
  <si>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</si>
  <si>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</si>
  <si>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</si>
  <si>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</si>
  <si>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</si>
  <si>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</si>
  <si>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</si>
  <si>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</si>
  <si>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</si>
  <si>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</si>
  <si>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</si>
  <si>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</si>
  <si>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</si>
  <si>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</si>
  <si>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</si>
  <si>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</si>
  <si>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</si>
  <si>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</si>
  <si>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</si>
  <si>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</si>
  <si>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</si>
  <si>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</si>
  <si>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</si>
  <si>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</si>
  <si>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</si>
  <si>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</si>
  <si>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</si>
  <si>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</si>
  <si>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</si>
  <si>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</si>
  <si>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</si>
  <si>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</si>
  <si>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</si>
  <si>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</si>
  <si>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</si>
  <si>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</si>
  <si>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</si>
  <si>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</si>
  <si>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</si>
  <si>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</si>
  <si>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</si>
  <si>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</si>
  <si>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</si>
  <si>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</si>
  <si>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</si>
  <si>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</si>
  <si>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</si>
  <si>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</si>
  <si>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</si>
  <si>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</si>
  <si>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</si>
  <si>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</si>
  <si>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</si>
  <si>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</si>
  <si>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</si>
  <si>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</si>
  <si>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</si>
  <si>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</si>
  <si>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</si>
  <si>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</si>
  <si>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</si>
  <si>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</si>
  <si>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</si>
  <si>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</si>
  <si>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</si>
  <si>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</si>
  <si>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</si>
  <si>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</si>
  <si>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</si>
  <si>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</si>
  <si>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</si>
  <si>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</si>
  <si>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</si>
  <si>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</si>
  <si>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</si>
  <si>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</si>
  <si>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</si>
  <si>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</si>
  <si>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</si>
  <si>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</si>
  <si>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</si>
  <si>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</si>
  <si>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</si>
  <si>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</si>
  <si>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</si>
  <si>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</si>
  <si>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</si>
  <si>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</si>
  <si>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</si>
  <si>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</si>
  <si>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</si>
  <si>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</si>
  <si>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</si>
  <si>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</si>
  <si>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</si>
  <si>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</si>
  <si>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</si>
  <si>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</si>
  <si>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</si>
  <si>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</si>
  <si>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</si>
  <si>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</si>
  <si>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</si>
  <si>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</si>
  <si>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</si>
  <si>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</si>
  <si>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</si>
  <si>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</si>
  <si>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</si>
  <si>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</si>
  <si>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</si>
  <si>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</si>
  <si>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</si>
  <si>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</si>
  <si>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</si>
  <si>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</si>
  <si>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</si>
  <si>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</si>
  <si>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</si>
  <si>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</si>
  <si>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</si>
  <si>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</si>
  <si>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</si>
  <si>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</si>
  <si>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</si>
  <si>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</si>
  <si>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</si>
  <si>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</si>
  <si>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</si>
  <si>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</si>
  <si>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</si>
  <si>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</si>
  <si>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</si>
  <si>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</si>
  <si>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</si>
  <si>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</si>
  <si>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</si>
  <si>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</si>
  <si>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</si>
  <si>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</si>
  <si>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</si>
  <si>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</si>
  <si>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</si>
  <si>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</si>
  <si>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</si>
  <si>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</si>
  <si>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</si>
  <si>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</si>
  <si>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</si>
  <si>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</si>
  <si>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</si>
  <si>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</si>
  <si>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</si>
  <si>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</si>
  <si>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</si>
  <si>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</si>
  <si>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</si>
  <si>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</si>
  <si>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</si>
  <si>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</si>
  <si>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</si>
  <si>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</si>
  <si>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</si>
  <si>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</si>
  <si>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</si>
  <si>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</si>
  <si>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</si>
  <si>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</si>
  <si>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</si>
  <si>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</si>
  <si>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</si>
  <si>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</si>
  <si>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</si>
  <si>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</si>
  <si>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</si>
  <si>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</si>
  <si>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</si>
  <si>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</si>
  <si>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</si>
  <si>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</si>
  <si>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</si>
  <si>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</si>
  <si>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</si>
  <si>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</si>
  <si>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</si>
  <si>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</si>
  <si>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</si>
  <si>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</si>
  <si>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</si>
  <si>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</si>
  <si>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</si>
  <si>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</si>
  <si>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</si>
  <si>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</si>
  <si>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</si>
  <si>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</si>
  <si>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</si>
  <si>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</si>
  <si>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</si>
  <si>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</si>
  <si>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</si>
  <si>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</si>
  <si>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</si>
  <si>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</si>
  <si>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</si>
  <si>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</si>
  <si>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</si>
  <si>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</si>
  <si>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</si>
  <si>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</si>
  <si>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</si>
  <si>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</si>
  <si>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</si>
  <si>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</si>
  <si>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</si>
  <si>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</si>
  <si>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</si>
  <si>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</si>
  <si>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</si>
  <si>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</si>
  <si>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</si>
  <si>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</si>
  <si>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</si>
  <si>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</si>
  <si>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</si>
  <si>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</si>
  <si>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</si>
  <si>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</si>
  <si>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</si>
  <si>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</si>
  <si>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</si>
  <si>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</si>
  <si>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</si>
  <si>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</si>
  <si>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</si>
  <si>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</si>
  <si>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</si>
  <si>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</si>
  <si>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</si>
  <si>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</si>
  <si>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</si>
  <si>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</si>
  <si>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</si>
  <si>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</si>
  <si>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</si>
  <si>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</si>
  <si>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</si>
  <si>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</si>
  <si>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</si>
  <si>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</si>
  <si>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</si>
  <si>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</si>
  <si>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</si>
  <si>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</si>
  <si>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</si>
  <si>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</si>
  <si>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</si>
  <si>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</si>
  <si>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</si>
  <si>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</si>
  <si>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</si>
  <si>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</si>
  <si>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</si>
  <si>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</si>
  <si>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</si>
  <si>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</si>
  <si>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</si>
  <si>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</si>
  <si>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</si>
  <si>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</si>
  <si>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</si>
  <si>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</si>
  <si>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</si>
  <si>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</si>
  <si>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</si>
  <si>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</si>
  <si>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</si>
  <si>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</si>
  <si>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</si>
  <si>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</si>
  <si>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</si>
  <si>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</si>
  <si>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</si>
  <si>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</si>
  <si>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</si>
  <si>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</si>
  <si>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</si>
  <si>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</si>
  <si>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</si>
  <si>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</si>
  <si>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</si>
  <si>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</si>
  <si>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</si>
  <si>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</si>
  <si>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</si>
  <si>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</si>
  <si>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</si>
  <si>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</si>
  <si>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</si>
  <si>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</si>
  <si>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</si>
  <si>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</si>
  <si>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</si>
  <si>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</si>
  <si>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</si>
  <si>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</si>
  <si>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</si>
  <si>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</si>
  <si>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</si>
  <si>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</si>
  <si>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</si>
  <si>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</si>
  <si>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</si>
  <si>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</si>
  <si>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</si>
  <si>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</si>
  <si>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</si>
  <si>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</si>
  <si>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</si>
  <si>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</si>
  <si>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</si>
  <si>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</si>
  <si>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</si>
  <si>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</si>
  <si>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</si>
  <si>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</si>
  <si>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</si>
  <si>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</si>
  <si>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</si>
  <si>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</si>
  <si>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</si>
  <si>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</si>
  <si>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</si>
  <si>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</si>
  <si>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</si>
  <si>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</si>
  <si>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</si>
  <si>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</si>
  <si>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</si>
  <si>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</si>
  <si>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</si>
  <si>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</si>
  <si>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</si>
  <si>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</si>
  <si>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</si>
  <si>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</si>
  <si>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</si>
  <si>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</si>
  <si>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</si>
  <si>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</si>
  <si>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</si>
  <si>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</si>
  <si>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</si>
  <si>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</si>
  <si>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</si>
  <si>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</si>
  <si>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</si>
  <si>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</si>
  <si>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</si>
  <si>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</si>
  <si>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</si>
  <si>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</si>
  <si>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</si>
  <si>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</si>
  <si>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</si>
  <si>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</si>
  <si>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</si>
  <si>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</si>
  <si>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</si>
  <si>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</si>
  <si>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</si>
  <si>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</si>
  <si>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</si>
  <si>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</si>
  <si>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</si>
  <si>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</si>
  <si>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</si>
  <si>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</si>
  <si>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</si>
  <si>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</si>
  <si>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</si>
  <si>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</si>
  <si>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</si>
  <si>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</si>
  <si>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</si>
  <si>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</si>
  <si>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</si>
  <si>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</si>
  <si>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</si>
  <si>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</si>
  <si>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</si>
  <si>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</si>
  <si>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</si>
  <si>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</si>
  <si>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</si>
  <si>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</si>
  <si>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</si>
  <si>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</si>
  <si>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</si>
  <si>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</si>
  <si>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</si>
  <si>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</si>
  <si>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</si>
  <si>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</si>
  <si>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</si>
  <si>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</si>
  <si>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</si>
  <si>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</si>
  <si>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</si>
  <si>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</si>
  <si>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</si>
  <si>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</si>
  <si>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</si>
  <si>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</si>
  <si>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</si>
  <si>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</si>
  <si>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</si>
  <si>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</si>
  <si>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</si>
  <si>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</si>
  <si>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</si>
  <si>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</si>
  <si>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</si>
  <si>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</si>
  <si>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</si>
  <si>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</si>
  <si>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</si>
  <si>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</si>
  <si>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</si>
  <si>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</si>
  <si>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</si>
  <si>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</si>
  <si>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</si>
  <si>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</si>
  <si>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</si>
  <si>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</si>
  <si>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</si>
  <si>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</si>
  <si>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</si>
  <si>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</si>
  <si>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</si>
  <si>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</si>
  <si>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</si>
  <si>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</si>
  <si>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</si>
  <si>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</si>
  <si>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</si>
  <si>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</si>
  <si>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</si>
  <si>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</si>
  <si>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</si>
  <si>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</si>
  <si>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</si>
  <si>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</si>
  <si>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</si>
  <si>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</si>
  <si>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</si>
  <si>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</si>
  <si>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</si>
  <si>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</si>
  <si>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</si>
  <si>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</si>
  <si>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</si>
  <si>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</si>
  <si>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</si>
  <si>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</si>
  <si>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</si>
  <si>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</si>
  <si>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</si>
  <si>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</si>
  <si>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</si>
  <si>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</si>
  <si>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</si>
  <si>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</si>
  <si>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</si>
  <si>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</si>
  <si>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</si>
  <si>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</si>
  <si>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</si>
  <si>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</si>
  <si>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</si>
  <si>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</si>
  <si>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</si>
  <si>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</si>
  <si>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</si>
  <si>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</si>
  <si>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</si>
  <si>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</si>
  <si>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</si>
  <si>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</si>
  <si>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</si>
  <si>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</si>
  <si>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</si>
  <si>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</si>
  <si>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</si>
  <si>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</si>
  <si>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</si>
  <si>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</si>
  <si>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</si>
  <si>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</si>
  <si>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</si>
  <si>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</si>
  <si>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</si>
  <si>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</si>
  <si>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</si>
  <si>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</si>
  <si>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</si>
  <si>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</si>
  <si>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</si>
  <si>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</si>
  <si>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</si>
  <si>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</si>
  <si>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</si>
  <si>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</si>
  <si>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</si>
  <si>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</si>
  <si>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</si>
  <si>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</si>
  <si>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</si>
  <si>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</si>
  <si>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</si>
  <si>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</si>
  <si>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</si>
  <si>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</si>
  <si>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</si>
  <si>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</si>
  <si>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</si>
  <si>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</si>
  <si>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</si>
  <si>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</si>
  <si>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</si>
  <si>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</si>
  <si>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</si>
  <si>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</si>
  <si>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</si>
  <si>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</si>
  <si>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</si>
  <si>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</si>
  <si>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</si>
  <si>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</si>
  <si>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</si>
  <si>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</si>
  <si>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</si>
  <si>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</si>
  <si>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</si>
  <si>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</si>
  <si>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</si>
  <si>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</si>
  <si>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</si>
  <si>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</si>
  <si>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</si>
  <si>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</si>
  <si>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</si>
  <si>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</si>
  <si>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</si>
  <si>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</si>
  <si>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</si>
  <si>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</si>
  <si>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</si>
  <si>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</si>
  <si>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</si>
  <si>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</si>
  <si>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</si>
  <si>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</si>
  <si>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</si>
  <si>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</si>
  <si>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</si>
  <si>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</si>
  <si>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</si>
  <si>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</si>
  <si>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</si>
  <si>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</si>
  <si>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</si>
  <si>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</si>
  <si>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</si>
  <si>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</si>
  <si>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</si>
  <si>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</si>
  <si>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</si>
  <si>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</si>
  <si>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</si>
  <si>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</si>
  <si>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</si>
  <si>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</si>
  <si>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</si>
  <si>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</si>
  <si>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</si>
  <si>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</si>
  <si>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</si>
  <si>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</si>
  <si>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</si>
  <si>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</si>
  <si>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</si>
  <si>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</si>
  <si>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</si>
  <si>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</si>
  <si>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</si>
  <si>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</si>
  <si>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</si>
  <si>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</si>
  <si>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</si>
  <si>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</si>
  <si>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</si>
  <si>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</si>
  <si>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</si>
  <si>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</si>
  <si>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</si>
  <si>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</si>
  <si>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</si>
  <si>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</si>
  <si>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</si>
  <si>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</si>
  <si>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</si>
  <si>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</si>
  <si>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</si>
  <si>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</si>
  <si>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</si>
  <si>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</si>
  <si>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</si>
  <si>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</si>
  <si>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</si>
  <si>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</si>
  <si>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</si>
  <si>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</si>
  <si>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</si>
  <si>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</si>
  <si>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</si>
  <si>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</si>
  <si>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</si>
  <si>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</si>
  <si>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</si>
  <si>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</si>
  <si>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</si>
  <si>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</si>
  <si>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</si>
  <si>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</si>
  <si>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</si>
  <si>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</si>
  <si>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</si>
  <si>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</si>
  <si>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</si>
  <si>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</si>
  <si>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</si>
  <si>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</si>
  <si>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</si>
  <si>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</si>
  <si>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</si>
  <si>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</si>
  <si>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</si>
  <si>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</si>
  <si>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</si>
  <si>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</si>
  <si>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</si>
  <si>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</si>
  <si>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</si>
  <si>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</si>
  <si>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</si>
  <si>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</si>
  <si>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</si>
  <si>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</si>
  <si>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</si>
  <si>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</si>
  <si>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</si>
  <si>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</si>
  <si>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</si>
  <si>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</si>
  <si>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</si>
  <si>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</si>
  <si>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</si>
  <si>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</si>
  <si>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</si>
  <si>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</si>
  <si>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</si>
  <si>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</si>
  <si>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</si>
  <si>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</si>
  <si>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</si>
  <si>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</si>
  <si>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</si>
  <si>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</si>
  <si>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CODIGO  DA COMPOSICAO</t>
  </si>
  <si>
    <t xml:space="preserve">CODIGO  </t>
  </si>
  <si>
    <t>DESCRICAO DO INSUMO</t>
  </si>
  <si>
    <t xml:space="preserve">KG    </t>
  </si>
  <si>
    <t xml:space="preserve">UN    </t>
  </si>
  <si>
    <t xml:space="preserve">M2    </t>
  </si>
  <si>
    <t xml:space="preserve">H     </t>
  </si>
  <si>
    <t xml:space="preserve">M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</si>
  <si>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</si>
  <si>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</si>
  <si>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</si>
  <si>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</si>
  <si>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</si>
  <si>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</si>
  <si>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</si>
  <si>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</si>
  <si>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</si>
  <si>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</si>
  <si>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</si>
  <si>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</si>
  <si>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</si>
  <si>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</si>
  <si>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DESCRICAO DA CLASSE</t>
  </si>
  <si>
    <t>SIGLA DA CLASSE</t>
  </si>
  <si>
    <t>DESCRICAO DO TIPO 1</t>
  </si>
  <si>
    <t>SIGLA DO TIPO 1</t>
  </si>
  <si>
    <t>CODIGO DO AGRUPADOR</t>
  </si>
  <si>
    <t>DESCRICAO DO AGRUPADOR</t>
  </si>
  <si>
    <t>ORIGEM DE PREÇO</t>
  </si>
  <si>
    <t>VINCULO</t>
  </si>
  <si>
    <t>ASSENTAMENTO DE TUBOS E PECAS</t>
  </si>
  <si>
    <t>ASTU</t>
  </si>
  <si>
    <t>FORNEC E/OU ASSENT DE TUBO DE FERRO FUNDIDO JUNTA ELASTICA</t>
  </si>
  <si>
    <t/>
  </si>
  <si>
    <t>ATRIBUÍDO SÃO PAULO</t>
  </si>
  <si>
    <t>CAIXA REFERENCIAL</t>
  </si>
  <si>
    <t>FORNEC E/OU ASSENT DE TUBO DE ACO COM JUNTA SOLDADA</t>
  </si>
  <si>
    <t>FORNEC E/OU ASSENT DE TUBO DE PVC COM JUNTA ELASTICA</t>
  </si>
  <si>
    <t>COEFICIENTE DE REPRESENTATIVIDADE</t>
  </si>
  <si>
    <t>FORNEC E/OU ASSENT DE TUBO DE CONCRETO COM JUNTA ELASTICA</t>
  </si>
  <si>
    <t>FORNEC E/OU ASSENT DE TUBO DE CONCRETO COM JUNTA ARGAMASSADA</t>
  </si>
  <si>
    <t>FORNEC E/OU ASSENT DE TUBO PVC DEFOFO COM JUNTA ELASTICA</t>
  </si>
  <si>
    <t>CANTEIRO DE OBRAS</t>
  </si>
  <si>
    <t>CANT</t>
  </si>
  <si>
    <t>CONSTRUCAO DO CANTEIRO</t>
  </si>
  <si>
    <t>CUSTOS HORÁRIOS DE MÁQUINAS E EQUIPAMENTOS</t>
  </si>
  <si>
    <t>CHOR</t>
  </si>
  <si>
    <t>CUSTO HORÁRIO PRODUTIVO DIURNO</t>
  </si>
  <si>
    <t>CUSTO HORÁRIO IMPRODUTIVO DIURNO</t>
  </si>
  <si>
    <t>COLETADO</t>
  </si>
  <si>
    <t>COMPOSIÇÕES AUXILIARES</t>
  </si>
  <si>
    <t>COBERTURA</t>
  </si>
  <si>
    <t>COBE</t>
  </si>
  <si>
    <t>MADEIRAMENTO</t>
  </si>
  <si>
    <t>TELHAMENTO COM TELHA CERAMICA</t>
  </si>
  <si>
    <t>TELHAMENTO COM TELHA DE FIBROCIMENTO</t>
  </si>
  <si>
    <t>TELHAMENTO COM TELHA METALICA</t>
  </si>
  <si>
    <t>CUMEEIRA CERAMICA</t>
  </si>
  <si>
    <t>CUMEEIRA DE FIBROCIMENTO</t>
  </si>
  <si>
    <t>CALHA DE PVC, PECAS E ACESSORIOS</t>
  </si>
  <si>
    <t>CALHA METALICA</t>
  </si>
  <si>
    <t>RUFO METALICO</t>
  </si>
  <si>
    <t>TELHAMENTO COM TELHA DE FIBRA DE VIDRO</t>
  </si>
  <si>
    <t>ESTRUTURA METALICA</t>
  </si>
  <si>
    <t>TELHAMENTO COM TELHA DE VIDRO</t>
  </si>
  <si>
    <t>DRENAGEM/OBRAS DE CONTENCAO/POCOS DE VISITA E CAIXAS</t>
  </si>
  <si>
    <t>DROP</t>
  </si>
  <si>
    <t>DRENOS</t>
  </si>
  <si>
    <t>GABIOES</t>
  </si>
  <si>
    <t>MUROS DE ARRIMO</t>
  </si>
  <si>
    <t>POCOS DE VISITA/BOCAS DE LOBO/CX. DE PASSAGEM/CX. DIVERSAS</t>
  </si>
  <si>
    <t>MEIO FIO, LINHA D'AGUA E SARJERTA</t>
  </si>
  <si>
    <t>ESCORAMENTO</t>
  </si>
  <si>
    <t>ESCO</t>
  </si>
  <si>
    <t>ESCORAMENTO DE MADEIRA EM VALAS</t>
  </si>
  <si>
    <t>ESQUADRIAS/FERRAGENS/VIDROS</t>
  </si>
  <si>
    <t>ESQV</t>
  </si>
  <si>
    <t>PORTA DE MADEIRA</t>
  </si>
  <si>
    <t>JANELA DE MADEIRA</t>
  </si>
  <si>
    <t>PORTA E/OU TAMPA DE FERRO</t>
  </si>
  <si>
    <t>JANELA DE FERRO</t>
  </si>
  <si>
    <t>GUARDA-CORPO DE FERRO</t>
  </si>
  <si>
    <t>PORTA E/OU TAMPA DE ALUMINIO</t>
  </si>
  <si>
    <t>FERRAGENS PARA PORTAS</t>
  </si>
  <si>
    <t>FERRAGENS DIVERSAS</t>
  </si>
  <si>
    <t>VIDROS/ESPELHOS</t>
  </si>
  <si>
    <t>JANELA DE ALUMINIO</t>
  </si>
  <si>
    <t>FUNDACOES E ESTRUTURAS</t>
  </si>
  <si>
    <t>FUES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</si>
  <si>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</si>
  <si>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</si>
  <si>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</si>
  <si>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</si>
  <si>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</si>
  <si>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</si>
  <si>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</si>
  <si>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</si>
  <si>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</si>
  <si>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</si>
  <si>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</si>
  <si>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</si>
  <si>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</si>
  <si>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</si>
  <si>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</si>
  <si>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</si>
  <si>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</si>
  <si>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</si>
  <si>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</si>
  <si>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INEL</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</si>
  <si>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</si>
  <si>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</si>
  <si>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</si>
  <si>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</si>
  <si>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</si>
  <si>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</si>
  <si>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</si>
  <si>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</si>
  <si>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</si>
  <si>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</si>
  <si>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</si>
  <si>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</si>
  <si>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</si>
  <si>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</si>
  <si>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</si>
  <si>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INSTALACOES ESPECIAIS</t>
  </si>
  <si>
    <t>INES</t>
  </si>
  <si>
    <t>INCENDIO</t>
  </si>
  <si>
    <t>TELEFONE</t>
  </si>
  <si>
    <t>AR CONDICIONADO</t>
  </si>
  <si>
    <t>GAS</t>
  </si>
  <si>
    <t>INSTALACAO DE LOGICA</t>
  </si>
  <si>
    <t>INSTALACOES HIDRO SANITARIAS</t>
  </si>
  <si>
    <t>INHI</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</si>
  <si>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</si>
  <si>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</si>
  <si>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</si>
  <si>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</si>
  <si>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</si>
  <si>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</si>
  <si>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</si>
  <si>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</si>
  <si>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LIGACOES PREDIAIS AGUA/ESGOTO/ENERGIA/TELEFONE</t>
  </si>
  <si>
    <t>LIPR</t>
  </si>
  <si>
    <t>LIGACOES PREDIAIS DE ESGOTO</t>
  </si>
  <si>
    <t>MOVIMENTO DE TERRA</t>
  </si>
  <si>
    <t>MOVT</t>
  </si>
  <si>
    <t>CORTE/ESCAVACAO EM JAZIDAS OU CAMPO ABERTO</t>
  </si>
  <si>
    <t>ESCAVACAO DE VALAS</t>
  </si>
  <si>
    <t>ATERRO COM OU S/COMPACTACAO</t>
  </si>
  <si>
    <t>ATERRO/REATERRO DE VALAS COM OU S/COMPACTACAO</t>
  </si>
  <si>
    <t>CARGA, DESCARGA E/OU TRANSPORTE DE MATERIAIS</t>
  </si>
  <si>
    <t>REGULARIZACAO E APILOAMENTO DE FUNDO DE VALAS</t>
  </si>
  <si>
    <t>COMPACTACAO OU APILOAMENTO</t>
  </si>
  <si>
    <t>PAREDES/PAINEIS</t>
  </si>
  <si>
    <t>PARE</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</si>
  <si>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</si>
  <si>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</si>
  <si>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</si>
  <si>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</si>
  <si>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</si>
  <si>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</si>
  <si>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</si>
  <si>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</si>
  <si>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PAVI</t>
  </si>
  <si>
    <t>RECOMPOSICAO DE PAVIMENTACAO</t>
  </si>
  <si>
    <t>EXECUCAO DE SUB-LEITO, LEITO, SUB-BASE, BASE ETC</t>
  </si>
  <si>
    <t>EXECUCAO DE PAVIMENTACOES DIVERSAS</t>
  </si>
  <si>
    <t>SINALIZACAO HORIZONTAL/VERTICAL</t>
  </si>
  <si>
    <t>FABRICACAO/EXECUCAO DE CBUQ/PRE-MISTURADOS</t>
  </si>
  <si>
    <t>PINTURAS</t>
  </si>
  <si>
    <t>PINT</t>
  </si>
  <si>
    <t>PINTURA DE PAREDE</t>
  </si>
  <si>
    <t>PINTURA EM MADEIRA</t>
  </si>
  <si>
    <t>PINTURA PARA METAL</t>
  </si>
  <si>
    <t>PINTURA PARA PISO</t>
  </si>
  <si>
    <t>PISOS</t>
  </si>
  <si>
    <t>PISO</t>
  </si>
  <si>
    <t>PISO DE MADEIRA</t>
  </si>
  <si>
    <t>PISO CERAMICO</t>
  </si>
  <si>
    <t>PISO DE PEDRA</t>
  </si>
  <si>
    <t>PISO VINILICO/BORRACHA</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</si>
  <si>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</si>
  <si>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</si>
  <si>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</si>
  <si>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</si>
  <si>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</si>
  <si>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</si>
  <si>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</si>
  <si>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</si>
  <si>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REVE</t>
  </si>
  <si>
    <t>CHAPISCO</t>
  </si>
  <si>
    <t>EMBOCO</t>
  </si>
  <si>
    <t>PASTILHAS,CERAMICAS, PLACAS PRE-MOLDADAS E OUTROS</t>
  </si>
  <si>
    <t>PEITORIL DE MARMORE/GRANITO</t>
  </si>
  <si>
    <t>FORRO DE MADEIRA</t>
  </si>
  <si>
    <t>FORRO DE GESSO</t>
  </si>
  <si>
    <t>FORRO METALICO/PVC</t>
  </si>
  <si>
    <t>RESTAURO</t>
  </si>
  <si>
    <t>SEDI</t>
  </si>
  <si>
    <t>ARGAMASSAS</t>
  </si>
  <si>
    <t>CARGA, DESCARGA E TRANSPORTE DE MATERIAIS</t>
  </si>
  <si>
    <t>LIMPEZA E ARREMATES FINAIS</t>
  </si>
  <si>
    <t>OUTROS</t>
  </si>
  <si>
    <t>SERVICOS PRELIMINARES</t>
  </si>
  <si>
    <t>SERP</t>
  </si>
  <si>
    <t>DEMOLICOES/RETIRADAS</t>
  </si>
  <si>
    <t>SERVICOS TECNICOS</t>
  </si>
  <si>
    <t>SERT</t>
  </si>
  <si>
    <t>CONTROLE TECNOLOGICO</t>
  </si>
  <si>
    <t>LOCACAO</t>
  </si>
  <si>
    <t>TRANPORTES, CARGAS E DESCARGAS</t>
  </si>
  <si>
    <t>TRAN</t>
  </si>
  <si>
    <t>TRANSPORTE COMERCIAL</t>
  </si>
  <si>
    <t>TRANSPORTE MATERIAIS BETUMINOSOS</t>
  </si>
  <si>
    <t>URBANIZACAO</t>
  </si>
  <si>
    <t>URBA</t>
  </si>
  <si>
    <t>CERCA/PROTETORES</t>
  </si>
  <si>
    <t>ALAMBRADO</t>
  </si>
  <si>
    <t>ARBORIZACAO, INCLUSIVE PREPARO DO SOLO</t>
  </si>
  <si>
    <t>GRAMA, INCLUSIVE PREPARO DO SOLO</t>
  </si>
  <si>
    <t>MANUTENCAO E LIMPEZA DE AREAS VERDES</t>
  </si>
  <si>
    <t>ENCARGOS COMPLEMENTARES REFERENCIAL</t>
  </si>
  <si>
    <t>LOCALIDADE: 4495 - BRASILIA</t>
  </si>
  <si>
    <t>ORIGEM DO PRECO</t>
  </si>
  <si>
    <t>CR</t>
  </si>
  <si>
    <t>AS</t>
  </si>
  <si>
    <t xml:space="preserve">C </t>
  </si>
  <si>
    <t>ITEM</t>
  </si>
  <si>
    <t>DISCRIMINAÇÃO DOS SERVIÇOS</t>
  </si>
  <si>
    <t>TOTAL (R$)</t>
  </si>
  <si>
    <t>MÊS</t>
  </si>
  <si>
    <t>TOTAL DO ITEM</t>
  </si>
  <si>
    <t>1º</t>
  </si>
  <si>
    <t>SUBTOTAL</t>
  </si>
  <si>
    <t>TOTAL GERAL</t>
  </si>
  <si>
    <t>TOTAL ACUMULADO</t>
  </si>
  <si>
    <r>
      <t>OBJETO</t>
    </r>
    <r>
      <rPr>
        <b/>
        <sz val="14"/>
        <rFont val="Arial"/>
        <family val="2"/>
      </rPr>
      <t xml:space="preserve">: </t>
    </r>
  </si>
  <si>
    <t>ANO</t>
  </si>
  <si>
    <t>DESCRIÇÃO</t>
  </si>
  <si>
    <t>MÊS 01</t>
  </si>
  <si>
    <t>Porcentagem de faturamento</t>
  </si>
  <si>
    <t xml:space="preserve">Valor do faturamento previsto </t>
  </si>
  <si>
    <t>Total  acumulado</t>
  </si>
  <si>
    <t>Valor Total desembolso (fatura)</t>
  </si>
  <si>
    <t>Planilha de Composição de BDI</t>
  </si>
  <si>
    <t>A</t>
  </si>
  <si>
    <t>DESPESAS LEGAIS</t>
  </si>
  <si>
    <t>ISS</t>
  </si>
  <si>
    <t>PIS</t>
  </si>
  <si>
    <t>COFINS</t>
  </si>
  <si>
    <t>B</t>
  </si>
  <si>
    <t>DESPESAS INDIRETAS ADMINISTRAÇÃO CENTRAL</t>
  </si>
  <si>
    <t>ADMINISTRAÇÃO CENTRAL</t>
  </si>
  <si>
    <t>SEGUROS+GARANTIAS</t>
  </si>
  <si>
    <t>RISCOS</t>
  </si>
  <si>
    <t>DESPESAS FINANCEIRAS</t>
  </si>
  <si>
    <t>C</t>
  </si>
  <si>
    <t>LUCRO DA EMPRESA</t>
  </si>
  <si>
    <t>LUCRO</t>
  </si>
  <si>
    <t>BDI</t>
  </si>
  <si>
    <t>Formula</t>
  </si>
  <si>
    <t>SERVIÇOS PRELIMINARES</t>
  </si>
  <si>
    <t>SUBTOTAL - 1</t>
  </si>
  <si>
    <t>TOTAL - R$:</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</si>
  <si>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</si>
  <si>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</si>
  <si>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</si>
  <si>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</si>
  <si>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</si>
  <si>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</si>
  <si>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</si>
  <si>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</si>
  <si>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</si>
  <si>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</si>
  <si>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</si>
  <si>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</si>
  <si>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</si>
  <si>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</si>
  <si>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</si>
  <si>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</si>
  <si>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</si>
  <si>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</si>
  <si>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</si>
  <si>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</si>
  <si>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</si>
  <si>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</si>
  <si>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</si>
  <si>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</si>
  <si>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</si>
  <si>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</si>
  <si>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</si>
  <si>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</si>
  <si>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</si>
  <si>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</si>
  <si>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</si>
  <si>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</si>
  <si>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</si>
  <si>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</si>
  <si>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</si>
  <si>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</si>
  <si>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</si>
  <si>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</si>
  <si>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</si>
  <si>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</si>
  <si>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</si>
  <si>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</si>
  <si>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</si>
  <si>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</si>
  <si>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</si>
  <si>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</si>
  <si>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</si>
  <si>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</si>
  <si>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</si>
  <si>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</si>
  <si>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</si>
  <si>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</si>
  <si>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</si>
  <si>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</si>
  <si>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</si>
  <si>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</si>
  <si>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</si>
  <si>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</si>
  <si>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</si>
  <si>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</si>
  <si>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</si>
  <si>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</si>
  <si>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</si>
  <si>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</si>
  <si>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</si>
  <si>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</si>
  <si>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</si>
  <si>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</si>
  <si>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</si>
  <si>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</si>
  <si>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</si>
  <si>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</si>
  <si>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</si>
  <si>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</si>
  <si>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</si>
  <si>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</si>
  <si>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</si>
  <si>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</si>
  <si>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</si>
  <si>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</si>
  <si>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</si>
  <si>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</si>
  <si>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</si>
  <si>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</si>
  <si>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</si>
  <si>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</si>
  <si>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</si>
  <si>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</si>
  <si>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</si>
  <si>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</si>
  <si>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</si>
  <si>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</si>
  <si>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</si>
  <si>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</si>
  <si>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</si>
  <si>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</si>
  <si>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</si>
  <si>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</si>
  <si>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</si>
  <si>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</si>
  <si>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</si>
  <si>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</si>
  <si>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</si>
  <si>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</si>
  <si>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</si>
  <si>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</si>
  <si>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</si>
  <si>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</si>
  <si>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</si>
  <si>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</si>
  <si>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</si>
  <si>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</si>
  <si>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</si>
  <si>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</si>
  <si>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</si>
  <si>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</si>
  <si>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</si>
  <si>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</si>
  <si>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</si>
  <si>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</si>
  <si>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</si>
  <si>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</si>
  <si>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</si>
  <si>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</si>
  <si>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</si>
  <si>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</si>
  <si>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</si>
  <si>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</si>
  <si>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</si>
  <si>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</si>
  <si>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</si>
  <si>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</si>
  <si>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</si>
  <si>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</si>
  <si>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</si>
  <si>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</si>
  <si>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</si>
  <si>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</si>
  <si>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</si>
  <si>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</si>
  <si>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</si>
  <si>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</si>
  <si>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</si>
  <si>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</si>
  <si>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</si>
  <si>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</si>
  <si>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</si>
  <si>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</si>
  <si>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</si>
  <si>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</si>
  <si>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</si>
  <si>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</si>
  <si>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</si>
  <si>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</si>
  <si>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</si>
  <si>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</si>
  <si>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</si>
  <si>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</si>
  <si>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</si>
  <si>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</si>
  <si>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</si>
  <si>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</si>
  <si>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</si>
  <si>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</si>
  <si>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</si>
  <si>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</si>
  <si>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</si>
  <si>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</si>
  <si>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</si>
  <si>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</si>
  <si>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</si>
  <si>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</si>
  <si>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</si>
  <si>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</si>
  <si>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</si>
  <si>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</si>
  <si>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</si>
  <si>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</si>
  <si>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</si>
  <si>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</si>
  <si>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</si>
  <si>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</si>
  <si>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</si>
  <si>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</si>
  <si>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</si>
  <si>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</si>
  <si>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</si>
  <si>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</si>
  <si>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</si>
  <si>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</si>
  <si>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</si>
  <si>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</si>
  <si>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</si>
  <si>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</si>
  <si>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</si>
  <si>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</si>
  <si>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</si>
  <si>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</si>
  <si>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</si>
  <si>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</si>
  <si>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</si>
  <si>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</si>
  <si>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</si>
  <si>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</si>
  <si>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</si>
  <si>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</si>
  <si>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</si>
  <si>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</si>
  <si>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</si>
  <si>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</si>
  <si>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</si>
  <si>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</si>
  <si>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</si>
  <si>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</si>
  <si>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</si>
  <si>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</si>
  <si>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</si>
  <si>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</si>
  <si>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</si>
  <si>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</si>
  <si>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</si>
  <si>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</si>
  <si>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</si>
  <si>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</si>
  <si>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</si>
  <si>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</si>
  <si>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</si>
  <si>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</si>
  <si>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</si>
  <si>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</si>
  <si>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</si>
  <si>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</si>
  <si>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</si>
  <si>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</si>
  <si>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</si>
  <si>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</si>
  <si>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</si>
  <si>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REGULARIZACAO/REFORCO DE SUBLEITO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</si>
  <si>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</si>
  <si>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</si>
  <si>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</si>
  <si>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</si>
  <si>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</si>
  <si>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</si>
  <si>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</si>
  <si>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</si>
  <si>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</si>
  <si>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</si>
  <si>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</si>
  <si>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</si>
  <si>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</si>
  <si>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</si>
  <si>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</si>
  <si>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</si>
  <si>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</si>
  <si>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</si>
  <si>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</si>
  <si>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</si>
  <si>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</si>
  <si>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</si>
  <si>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</si>
  <si>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</si>
  <si>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 xml:space="preserve">ADMINISTRAÇÃO </t>
  </si>
  <si>
    <t xml:space="preserve">MÃO DE OBRA LOCAL </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</si>
  <si>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</si>
  <si>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</si>
  <si>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</si>
  <si>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</si>
  <si>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</si>
  <si>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</si>
  <si>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</si>
  <si>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</si>
  <si>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</si>
  <si>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</si>
  <si>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</si>
  <si>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</si>
  <si>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</si>
  <si>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</si>
  <si>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</si>
  <si>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</si>
  <si>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</si>
  <si>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</si>
  <si>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</si>
  <si>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</si>
  <si>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</si>
  <si>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</si>
  <si>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</si>
  <si>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</si>
  <si>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</si>
  <si>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</si>
  <si>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</si>
  <si>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</si>
  <si>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</si>
  <si>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</si>
  <si>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</si>
  <si>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</si>
  <si>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</si>
  <si>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</si>
  <si>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</si>
  <si>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</si>
  <si>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</si>
  <si>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</si>
  <si>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</si>
  <si>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</si>
  <si>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</si>
  <si>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</si>
  <si>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</si>
  <si>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</si>
  <si>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</si>
  <si>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</si>
  <si>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</si>
  <si>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</si>
  <si>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</si>
  <si>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</si>
  <si>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</si>
  <si>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</si>
  <si>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</si>
  <si>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</si>
  <si>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</si>
  <si>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</si>
  <si>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</si>
  <si>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</si>
  <si>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</si>
  <si>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</si>
  <si>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</si>
  <si>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</si>
  <si>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</si>
  <si>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</si>
  <si>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</si>
  <si>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</si>
  <si>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</si>
  <si>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</si>
  <si>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</si>
  <si>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</si>
  <si>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</si>
  <si>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</si>
  <si>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</si>
  <si>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</si>
  <si>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</si>
  <si>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</si>
  <si>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</si>
  <si>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</si>
  <si>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</si>
  <si>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</si>
  <si>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</si>
  <si>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</si>
  <si>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</si>
  <si>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</si>
  <si>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</si>
  <si>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</si>
  <si>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</si>
  <si>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</si>
  <si>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</si>
  <si>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</si>
  <si>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</si>
  <si>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</si>
  <si>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</si>
  <si>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</si>
  <si>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</si>
  <si>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</si>
  <si>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</si>
  <si>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</si>
  <si>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</si>
  <si>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</si>
  <si>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</si>
  <si>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</si>
  <si>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</si>
  <si>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</si>
  <si>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</si>
  <si>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</si>
  <si>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</si>
  <si>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</si>
  <si>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</si>
  <si>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</si>
  <si>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</si>
  <si>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</si>
  <si>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</si>
  <si>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</si>
  <si>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</si>
  <si>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</si>
  <si>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</si>
  <si>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</si>
  <si>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</si>
  <si>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</si>
  <si>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</si>
  <si>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</si>
  <si>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</si>
  <si>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</si>
  <si>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</si>
  <si>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</si>
  <si>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</si>
  <si>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</si>
  <si>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</si>
  <si>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</si>
  <si>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</si>
  <si>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</si>
  <si>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</si>
  <si>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</si>
  <si>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</si>
  <si>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</si>
  <si>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</si>
  <si>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</si>
  <si>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</si>
  <si>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TOTAL GERAL SEM BDI - R$:</t>
  </si>
  <si>
    <t>0045</t>
  </si>
  <si>
    <t>0046</t>
  </si>
  <si>
    <t>0048</t>
  </si>
  <si>
    <t>0051</t>
  </si>
  <si>
    <t>0052</t>
  </si>
  <si>
    <t>0230</t>
  </si>
  <si>
    <t>0001</t>
  </si>
  <si>
    <t>0325</t>
  </si>
  <si>
    <t>0327</t>
  </si>
  <si>
    <t>0329</t>
  </si>
  <si>
    <t>0073</t>
  </si>
  <si>
    <t>0074</t>
  </si>
  <si>
    <t>0075</t>
  </si>
  <si>
    <t>0076</t>
  </si>
  <si>
    <t>0079</t>
  </si>
  <si>
    <t>0080</t>
  </si>
  <si>
    <t>0083</t>
  </si>
  <si>
    <t>0084</t>
  </si>
  <si>
    <t>0086</t>
  </si>
  <si>
    <t>0252</t>
  </si>
  <si>
    <t>0291</t>
  </si>
  <si>
    <t>0302</t>
  </si>
  <si>
    <t>0028</t>
  </si>
  <si>
    <t>0031</t>
  </si>
  <si>
    <t>0032</t>
  </si>
  <si>
    <t>0036</t>
  </si>
  <si>
    <t>0037</t>
  </si>
  <si>
    <t>0023</t>
  </si>
  <si>
    <t>0089</t>
  </si>
  <si>
    <t>0090</t>
  </si>
  <si>
    <t>0092</t>
  </si>
  <si>
    <t>0093</t>
  </si>
  <si>
    <t>0095</t>
  </si>
  <si>
    <t>0098</t>
  </si>
  <si>
    <t>0100</t>
  </si>
  <si>
    <t>0102</t>
  </si>
  <si>
    <t>0103</t>
  </si>
  <si>
    <t>0222</t>
  </si>
  <si>
    <t>0038</t>
  </si>
  <si>
    <t>0039</t>
  </si>
  <si>
    <t>0040</t>
  </si>
  <si>
    <t>0041</t>
  </si>
  <si>
    <t>0042</t>
  </si>
  <si>
    <t>0043</t>
  </si>
  <si>
    <t>0044</t>
  </si>
  <si>
    <t>0247</t>
  </si>
  <si>
    <t>0286</t>
  </si>
  <si>
    <t>0296</t>
  </si>
  <si>
    <t>0301</t>
  </si>
  <si>
    <t>0138</t>
  </si>
  <si>
    <t>0140</t>
  </si>
  <si>
    <t>0141</t>
  </si>
  <si>
    <t>IMPERMEABILIZAÇÃO DE SUPERFÍCIE COM MEMBRANA À BASE DE POLIURETANO, 2 DEMÃOS. AF_06/2018</t>
  </si>
  <si>
    <t>IMPERMEABILIZAÇÃO DE SUPERFÍCIE COM MEMBRANA À BASE DE RESINA ACRÍLICA, 3 DEMÃOS. AF_06/2018</t>
  </si>
  <si>
    <t>0145</t>
  </si>
  <si>
    <t>0150</t>
  </si>
  <si>
    <t>0165</t>
  </si>
  <si>
    <t>0166</t>
  </si>
  <si>
    <t>0167</t>
  </si>
  <si>
    <t>0168</t>
  </si>
  <si>
    <t>0169</t>
  </si>
  <si>
    <t>0170</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</si>
  <si>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</si>
  <si>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</si>
  <si>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</si>
  <si>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</si>
  <si>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</si>
  <si>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</si>
  <si>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</si>
  <si>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</si>
  <si>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</si>
  <si>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</si>
  <si>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</si>
  <si>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</si>
  <si>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</si>
  <si>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</si>
  <si>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</si>
  <si>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</si>
  <si>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</si>
  <si>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</si>
  <si>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</si>
  <si>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</si>
  <si>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</si>
  <si>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</si>
  <si>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</si>
  <si>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</si>
  <si>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</si>
  <si>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</si>
  <si>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</si>
  <si>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</si>
  <si>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</si>
  <si>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</si>
  <si>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0172</t>
  </si>
  <si>
    <t>0173</t>
  </si>
  <si>
    <t>0174</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</si>
  <si>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</si>
  <si>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</si>
  <si>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</si>
  <si>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</si>
  <si>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</si>
  <si>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</si>
  <si>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</si>
  <si>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0176</t>
  </si>
  <si>
    <t>0177</t>
  </si>
  <si>
    <t>0243</t>
  </si>
  <si>
    <t>0186</t>
  </si>
  <si>
    <t>0187</t>
  </si>
  <si>
    <t>0190</t>
  </si>
  <si>
    <t>0274</t>
  </si>
  <si>
    <t>0313</t>
  </si>
  <si>
    <t>0179</t>
  </si>
  <si>
    <t>0180</t>
  </si>
  <si>
    <t>0181</t>
  </si>
  <si>
    <t>0182</t>
  </si>
  <si>
    <t>0183</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</si>
  <si>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</si>
  <si>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</si>
  <si>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</si>
  <si>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</si>
  <si>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</si>
  <si>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0184</t>
  </si>
  <si>
    <t>0185</t>
  </si>
  <si>
    <t>0271</t>
  </si>
  <si>
    <t>0272</t>
  </si>
  <si>
    <t>0297</t>
  </si>
  <si>
    <t>0059</t>
  </si>
  <si>
    <t>0018</t>
  </si>
  <si>
    <t>0019</t>
  </si>
  <si>
    <t>0020</t>
  </si>
  <si>
    <t>0021</t>
  </si>
  <si>
    <t>0022</t>
  </si>
  <si>
    <t>0225</t>
  </si>
  <si>
    <t>0283</t>
  </si>
  <si>
    <t>0063</t>
  </si>
  <si>
    <t>0064</t>
  </si>
  <si>
    <t>0065</t>
  </si>
  <si>
    <t>0066</t>
  </si>
  <si>
    <t>0067</t>
  </si>
  <si>
    <t>0070</t>
  </si>
  <si>
    <t>0251</t>
  </si>
  <si>
    <t>0054</t>
  </si>
  <si>
    <t>0055</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</si>
  <si>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</si>
  <si>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</si>
  <si>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</si>
  <si>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</si>
  <si>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0057</t>
  </si>
  <si>
    <t>0249</t>
  </si>
  <si>
    <t>0287</t>
  </si>
  <si>
    <t>USINAGEM DE BRITA GRADUADA SIMPLES. AF_03/2020</t>
  </si>
  <si>
    <t>USINAGEM DE BRITA GRADUADA TRATADA COM CIMENTO. AF_03/2020</t>
  </si>
  <si>
    <t>USINAGEM DE CONCRETO PARA COMPACTAÇÃO COM ROLO. AF_03/2020</t>
  </si>
  <si>
    <t>0155</t>
  </si>
  <si>
    <t>0157</t>
  </si>
  <si>
    <t>0158</t>
  </si>
  <si>
    <t>0161</t>
  </si>
  <si>
    <t>0112</t>
  </si>
  <si>
    <t>0113</t>
  </si>
  <si>
    <t>0115</t>
  </si>
  <si>
    <t>0116</t>
  </si>
  <si>
    <t>0122</t>
  </si>
  <si>
    <t>0130</t>
  </si>
  <si>
    <t>0131</t>
  </si>
  <si>
    <t>0164</t>
  </si>
  <si>
    <t>0258</t>
  </si>
  <si>
    <t>0264</t>
  </si>
  <si>
    <t>0308</t>
  </si>
  <si>
    <t>0106</t>
  </si>
  <si>
    <t>0107</t>
  </si>
  <si>
    <t>0110</t>
  </si>
  <si>
    <t>0125</t>
  </si>
  <si>
    <t>0133</t>
  </si>
  <si>
    <t>0134</t>
  </si>
  <si>
    <t>0311</t>
  </si>
  <si>
    <t>0319</t>
  </si>
  <si>
    <t>0210</t>
  </si>
  <si>
    <t>ARGAMASSA TRAÇO 1:1,93 (EM VOLUME DE CIMENTO E AREIA MÉDIA ÚMIDA), FCK 20 MPA, PREPARO MECÂNICO COM MISTURADOR DUPLO HORIZONTAL DE ALTA TURBULÊNCIA. AF_03/2020</t>
  </si>
  <si>
    <t>0211</t>
  </si>
  <si>
    <t>0212</t>
  </si>
  <si>
    <t>0318</t>
  </si>
  <si>
    <t>0014</t>
  </si>
  <si>
    <t>0006</t>
  </si>
  <si>
    <t>0008</t>
  </si>
  <si>
    <t>0332</t>
  </si>
  <si>
    <t>0333</t>
  </si>
  <si>
    <t>0202</t>
  </si>
  <si>
    <t>0204</t>
  </si>
  <si>
    <t>0205</t>
  </si>
  <si>
    <t>0206</t>
  </si>
  <si>
    <t>0277</t>
  </si>
  <si>
    <t>2º</t>
  </si>
  <si>
    <t>15 DIAS</t>
  </si>
  <si>
    <t>MÊS 02</t>
  </si>
  <si>
    <t>Desembolso fatura principal para o ano de 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</si>
  <si>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</si>
  <si>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</si>
  <si>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</si>
  <si>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</si>
  <si>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</si>
  <si>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</si>
  <si>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</si>
  <si>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</si>
  <si>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</si>
  <si>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</si>
  <si>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</si>
  <si>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</si>
  <si>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</si>
  <si>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</si>
  <si>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</si>
  <si>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</si>
  <si>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</si>
  <si>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</si>
  <si>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</si>
  <si>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</si>
  <si>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</si>
  <si>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</si>
  <si>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</si>
  <si>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</si>
  <si>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</si>
  <si>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</si>
  <si>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</si>
  <si>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</si>
  <si>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</si>
  <si>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DE MARMORE/GRANITO</t>
  </si>
  <si>
    <t>0119</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</si>
  <si>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</si>
  <si>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</si>
  <si>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</si>
  <si>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</si>
  <si>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</si>
  <si>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</si>
  <si>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</si>
  <si>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</si>
  <si>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</si>
  <si>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</si>
  <si>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</si>
  <si>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</si>
  <si>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</si>
  <si>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</si>
  <si>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</si>
  <si>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</si>
  <si>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</si>
  <si>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</si>
  <si>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</si>
  <si>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</si>
  <si>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</si>
  <si>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</si>
  <si>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</si>
  <si>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</si>
  <si>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</si>
  <si>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</si>
  <si>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</si>
  <si>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</si>
  <si>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</si>
  <si>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</si>
  <si>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</si>
  <si>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</si>
  <si>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</si>
  <si>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</si>
  <si>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</si>
  <si>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</si>
  <si>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</si>
  <si>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</si>
  <si>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</si>
  <si>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</si>
  <si>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</si>
  <si>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</si>
  <si>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</si>
  <si>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</si>
  <si>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</si>
  <si>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</si>
  <si>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</si>
  <si>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</si>
  <si>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</si>
  <si>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</si>
  <si>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</si>
  <si>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</si>
  <si>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</si>
  <si>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</si>
  <si>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</si>
  <si>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</si>
  <si>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</si>
  <si>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</si>
  <si>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</si>
  <si>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</si>
  <si>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</si>
  <si>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</si>
  <si>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</si>
  <si>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</si>
  <si>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</si>
  <si>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</si>
  <si>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</si>
  <si>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</si>
  <si>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</si>
  <si>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</si>
  <si>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</si>
  <si>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</si>
  <si>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</si>
  <si>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</si>
  <si>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</si>
  <si>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</si>
  <si>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</si>
  <si>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</si>
  <si>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</si>
  <si>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</si>
  <si>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</si>
  <si>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</si>
  <si>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</si>
  <si>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</si>
  <si>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</si>
  <si>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</si>
  <si>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</si>
  <si>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</si>
  <si>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</si>
  <si>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</si>
  <si>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</si>
  <si>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</si>
  <si>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</si>
  <si>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</si>
  <si>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</si>
  <si>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</si>
  <si>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</si>
  <si>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</si>
  <si>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</si>
  <si>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</si>
  <si>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</si>
  <si>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</si>
  <si>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</si>
  <si>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</si>
  <si>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</si>
  <si>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</si>
  <si>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</si>
  <si>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</si>
  <si>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</si>
  <si>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</si>
  <si>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</si>
  <si>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</si>
  <si>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</si>
  <si>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</si>
  <si>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</si>
  <si>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</si>
  <si>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</si>
  <si>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</si>
  <si>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</si>
  <si>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</si>
  <si>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</si>
  <si>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</si>
  <si>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</si>
  <si>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</si>
  <si>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</si>
  <si>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</si>
  <si>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</si>
  <si>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</si>
  <si>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</si>
  <si>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</si>
  <si>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</si>
  <si>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</si>
  <si>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</si>
  <si>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</si>
  <si>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</si>
  <si>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</si>
  <si>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</si>
  <si>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</si>
  <si>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</si>
  <si>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</si>
  <si>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</si>
  <si>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</si>
  <si>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</si>
  <si>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</si>
  <si>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</si>
  <si>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</si>
  <si>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</si>
  <si>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</si>
  <si>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</si>
  <si>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</si>
  <si>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</si>
  <si>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</si>
  <si>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</si>
  <si>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</si>
  <si>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</si>
  <si>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</si>
  <si>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</si>
  <si>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</si>
  <si>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</si>
  <si>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</si>
  <si>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</si>
  <si>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</si>
  <si>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</si>
  <si>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</si>
  <si>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</si>
  <si>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</si>
  <si>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</si>
  <si>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</si>
  <si>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</si>
  <si>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</si>
  <si>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</si>
  <si>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</si>
  <si>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</si>
  <si>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</si>
  <si>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</si>
  <si>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</si>
  <si>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</si>
  <si>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</si>
  <si>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</si>
  <si>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</si>
  <si>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</si>
  <si>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</si>
  <si>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</si>
  <si>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</si>
  <si>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</si>
  <si>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</si>
  <si>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</si>
  <si>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</si>
  <si>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</si>
  <si>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</si>
  <si>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</si>
  <si>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</si>
  <si>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</si>
  <si>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</si>
  <si>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</si>
  <si>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</si>
  <si>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</si>
  <si>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</si>
  <si>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</si>
  <si>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</si>
  <si>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</si>
  <si>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</si>
  <si>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</si>
  <si>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</si>
  <si>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</si>
  <si>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</si>
  <si>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</si>
  <si>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</si>
  <si>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</si>
  <si>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</si>
  <si>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</si>
  <si>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</si>
  <si>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</si>
  <si>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</si>
  <si>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</si>
  <si>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</si>
  <si>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</si>
  <si>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</si>
  <si>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</si>
  <si>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</si>
  <si>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</si>
  <si>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</si>
  <si>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</si>
  <si>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</si>
  <si>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</si>
  <si>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</si>
  <si>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</si>
  <si>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</si>
  <si>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</si>
  <si>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</si>
  <si>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</si>
  <si>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</si>
  <si>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</si>
  <si>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</si>
  <si>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</si>
  <si>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</si>
  <si>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</si>
  <si>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</si>
  <si>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</si>
  <si>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</si>
  <si>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</si>
  <si>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</si>
  <si>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</si>
  <si>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</si>
  <si>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</si>
  <si>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</si>
  <si>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</si>
  <si>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</si>
  <si>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</si>
  <si>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</si>
  <si>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</si>
  <si>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</si>
  <si>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</si>
  <si>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</si>
  <si>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</si>
  <si>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</si>
  <si>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</si>
  <si>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</si>
  <si>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</si>
  <si>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</si>
  <si>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</si>
  <si>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</si>
  <si>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</si>
  <si>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</si>
  <si>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</si>
  <si>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</si>
  <si>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</si>
  <si>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</si>
  <si>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</si>
  <si>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</si>
  <si>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</si>
  <si>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</si>
  <si>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</si>
  <si>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</si>
  <si>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</si>
  <si>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</si>
  <si>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</si>
  <si>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</si>
  <si>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</si>
  <si>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</si>
  <si>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</si>
  <si>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</si>
  <si>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</si>
  <si>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</si>
  <si>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</si>
  <si>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</si>
  <si>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</si>
  <si>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</si>
  <si>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</si>
  <si>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</si>
  <si>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</si>
  <si>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</si>
  <si>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</si>
  <si>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</si>
  <si>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</si>
  <si>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</si>
  <si>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</si>
  <si>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</si>
  <si>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</si>
  <si>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</si>
  <si>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</si>
  <si>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</si>
  <si>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</si>
  <si>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</si>
  <si>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</si>
  <si>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</si>
  <si>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</si>
  <si>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</si>
  <si>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</si>
  <si>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</si>
  <si>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</si>
  <si>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</si>
  <si>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</si>
  <si>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</si>
  <si>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</si>
  <si>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</si>
  <si>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</si>
  <si>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</si>
  <si>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</si>
  <si>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</si>
  <si>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</si>
  <si>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</si>
  <si>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</si>
  <si>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</si>
  <si>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</si>
  <si>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</si>
  <si>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</si>
  <si>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</si>
  <si>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</si>
  <si>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</si>
  <si>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</si>
  <si>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</si>
  <si>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</si>
  <si>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</si>
  <si>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</si>
  <si>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</si>
  <si>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</si>
  <si>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</si>
  <si>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</si>
  <si>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</si>
  <si>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</si>
  <si>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</si>
  <si>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</si>
  <si>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</si>
  <si>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</si>
  <si>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</si>
  <si>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</si>
  <si>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</si>
  <si>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</si>
  <si>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</si>
  <si>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</si>
  <si>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</si>
  <si>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</si>
  <si>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</si>
  <si>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</si>
  <si>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</si>
  <si>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</si>
  <si>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</si>
  <si>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</si>
  <si>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</si>
  <si>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</si>
  <si>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</si>
  <si>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</si>
  <si>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</si>
  <si>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</si>
  <si>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</si>
  <si>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</si>
  <si>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</si>
  <si>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</si>
  <si>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</si>
  <si>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</si>
  <si>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</si>
  <si>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</si>
  <si>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</si>
  <si>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</si>
  <si>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</si>
  <si>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</si>
  <si>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</si>
  <si>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</si>
  <si>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</si>
  <si>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</si>
  <si>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</si>
  <si>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</si>
  <si>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</si>
  <si>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</si>
  <si>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</si>
  <si>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</si>
  <si>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</si>
  <si>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</si>
  <si>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</si>
  <si>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</si>
  <si>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</si>
  <si>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</si>
  <si>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</si>
  <si>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</si>
  <si>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</si>
  <si>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</si>
  <si>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</si>
  <si>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</si>
  <si>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</si>
  <si>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</si>
  <si>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</si>
  <si>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</si>
  <si>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</si>
  <si>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</si>
  <si>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</si>
  <si>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</si>
  <si>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</si>
  <si>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</si>
  <si>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</si>
  <si>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</si>
  <si>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</si>
  <si>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</si>
  <si>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</si>
  <si>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</si>
  <si>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</si>
  <si>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</si>
  <si>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</si>
  <si>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</si>
  <si>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</si>
  <si>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</si>
  <si>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</si>
  <si>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</si>
  <si>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</si>
  <si>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</si>
  <si>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</si>
  <si>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</si>
  <si>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</si>
  <si>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</si>
  <si>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</si>
  <si>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</si>
  <si>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</si>
  <si>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</si>
  <si>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</si>
  <si>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</si>
  <si>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</si>
  <si>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</si>
  <si>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</si>
  <si>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</si>
  <si>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</si>
  <si>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</si>
  <si>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</si>
  <si>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</si>
  <si>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</si>
  <si>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</si>
  <si>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</si>
  <si>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</si>
  <si>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</si>
  <si>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</si>
  <si>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</si>
  <si>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</si>
  <si>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</si>
  <si>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</si>
  <si>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</si>
  <si>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</si>
  <si>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</si>
  <si>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</si>
  <si>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</si>
  <si>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</si>
  <si>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</si>
  <si>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</si>
  <si>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</si>
  <si>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</si>
  <si>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</si>
  <si>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</si>
  <si>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</si>
  <si>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</si>
  <si>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</si>
  <si>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</si>
  <si>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</si>
  <si>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</si>
  <si>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</si>
  <si>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</si>
  <si>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</si>
  <si>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</si>
  <si>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</si>
  <si>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</si>
  <si>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</si>
  <si>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</si>
  <si>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</si>
  <si>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</si>
  <si>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</si>
  <si>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</si>
  <si>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</si>
  <si>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</si>
  <si>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</si>
  <si>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</si>
  <si>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</si>
  <si>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</si>
  <si>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</si>
  <si>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</si>
  <si>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</si>
  <si>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</si>
  <si>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</si>
  <si>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</si>
  <si>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</si>
  <si>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</si>
  <si>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</si>
  <si>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</si>
  <si>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</si>
  <si>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</si>
  <si>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</si>
  <si>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</si>
  <si>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</si>
  <si>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</si>
  <si>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</si>
  <si>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</si>
  <si>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</si>
  <si>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</si>
  <si>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</si>
  <si>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</si>
  <si>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</si>
  <si>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</si>
  <si>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</si>
  <si>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</si>
  <si>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</si>
  <si>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</si>
  <si>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</si>
  <si>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</si>
  <si>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</si>
  <si>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</si>
  <si>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</si>
  <si>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</si>
  <si>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</si>
  <si>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</si>
  <si>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</si>
  <si>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</si>
  <si>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</si>
  <si>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</si>
  <si>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</si>
  <si>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</si>
  <si>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</si>
  <si>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</si>
  <si>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</si>
  <si>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</si>
  <si>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</si>
  <si>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</si>
  <si>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</si>
  <si>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</si>
  <si>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</si>
  <si>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</si>
  <si>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</si>
  <si>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</si>
  <si>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</si>
  <si>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</si>
  <si>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</si>
  <si>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</si>
  <si>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</si>
  <si>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</si>
  <si>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</si>
  <si>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</si>
  <si>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</si>
  <si>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</si>
  <si>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</si>
  <si>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</si>
  <si>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</si>
  <si>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</si>
  <si>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</si>
  <si>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</si>
  <si>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</si>
  <si>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</si>
  <si>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</si>
  <si>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</si>
  <si>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</si>
  <si>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</si>
  <si>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</si>
  <si>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</si>
  <si>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</si>
  <si>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</si>
  <si>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</si>
  <si>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</si>
  <si>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</si>
  <si>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</si>
  <si>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</si>
  <si>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</si>
  <si>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</si>
  <si>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</si>
  <si>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</si>
  <si>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</si>
  <si>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</si>
  <si>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</si>
  <si>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</si>
  <si>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</si>
  <si>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</si>
  <si>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</si>
  <si>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</si>
  <si>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</si>
  <si>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</si>
  <si>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</si>
  <si>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</si>
  <si>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</si>
  <si>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</si>
  <si>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</si>
  <si>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</si>
  <si>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</si>
  <si>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</si>
  <si>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</si>
  <si>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</si>
  <si>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</si>
  <si>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</si>
  <si>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</si>
  <si>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</si>
  <si>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</si>
  <si>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</si>
  <si>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</si>
  <si>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</si>
  <si>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</si>
  <si>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</si>
  <si>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</si>
  <si>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</si>
  <si>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</si>
  <si>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</si>
  <si>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</si>
  <si>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</si>
  <si>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</si>
  <si>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</si>
  <si>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</si>
  <si>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</si>
  <si>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</si>
  <si>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</si>
  <si>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</si>
  <si>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</si>
  <si>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</si>
  <si>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</si>
  <si>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</si>
  <si>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</si>
  <si>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</si>
  <si>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</si>
  <si>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</si>
  <si>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</si>
  <si>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</si>
  <si>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</si>
  <si>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</si>
  <si>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</si>
  <si>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</si>
  <si>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</si>
  <si>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</si>
  <si>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</si>
  <si>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</si>
  <si>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</si>
  <si>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</si>
  <si>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</si>
  <si>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</si>
  <si>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</si>
  <si>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</si>
  <si>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</si>
  <si>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</si>
  <si>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</si>
  <si>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</si>
  <si>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</si>
  <si>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</si>
  <si>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</si>
  <si>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</si>
  <si>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</si>
  <si>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</si>
  <si>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</si>
  <si>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</si>
  <si>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</si>
  <si>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</si>
  <si>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</si>
  <si>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</si>
  <si>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</si>
  <si>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</si>
  <si>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</si>
  <si>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</si>
  <si>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</si>
  <si>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</si>
  <si>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</si>
  <si>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</si>
  <si>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</si>
  <si>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</si>
  <si>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</si>
  <si>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</si>
  <si>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</si>
  <si>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</si>
  <si>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</si>
  <si>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</si>
  <si>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</si>
  <si>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</si>
  <si>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</si>
  <si>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</si>
  <si>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</si>
  <si>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</si>
  <si>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</si>
  <si>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</si>
  <si>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</si>
  <si>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</si>
  <si>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</si>
  <si>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</si>
  <si>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</si>
  <si>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</si>
  <si>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</si>
  <si>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</si>
  <si>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</si>
  <si>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</si>
  <si>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</si>
  <si>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</si>
  <si>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</si>
  <si>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</si>
  <si>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</si>
  <si>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</si>
  <si>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</si>
  <si>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</si>
  <si>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</si>
  <si>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</si>
  <si>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</si>
  <si>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</si>
  <si>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</si>
  <si>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</si>
  <si>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</si>
  <si>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</si>
  <si>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</si>
  <si>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</si>
  <si>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</si>
  <si>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</si>
  <si>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</si>
  <si>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</si>
  <si>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</si>
  <si>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</si>
  <si>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</si>
  <si>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</si>
  <si>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</si>
  <si>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</si>
  <si>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</si>
  <si>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</si>
  <si>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</si>
  <si>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</si>
  <si>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</si>
  <si>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</si>
  <si>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</si>
  <si>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</si>
  <si>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</si>
  <si>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</si>
  <si>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</si>
  <si>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</si>
  <si>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</si>
  <si>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</si>
  <si>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</si>
  <si>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</si>
  <si>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</si>
  <si>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</si>
  <si>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</si>
  <si>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</si>
  <si>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</si>
  <si>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</si>
  <si>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</si>
  <si>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</si>
  <si>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</si>
  <si>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</si>
  <si>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</si>
  <si>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</si>
  <si>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</si>
  <si>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</si>
  <si>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</si>
  <si>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</si>
  <si>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</si>
  <si>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</si>
  <si>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</si>
  <si>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</si>
  <si>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</si>
  <si>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</si>
  <si>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</si>
  <si>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</si>
  <si>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</si>
  <si>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</si>
  <si>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</si>
  <si>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</si>
  <si>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</si>
  <si>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</si>
  <si>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</si>
  <si>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</si>
  <si>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</si>
  <si>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</si>
  <si>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</si>
  <si>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</si>
  <si>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</si>
  <si>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</si>
  <si>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</si>
  <si>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</si>
  <si>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</si>
  <si>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</si>
  <si>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</si>
  <si>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</si>
  <si>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</si>
  <si>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</si>
  <si>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</si>
  <si>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</si>
  <si>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</si>
  <si>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</si>
  <si>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</si>
  <si>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</si>
  <si>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</si>
  <si>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</si>
  <si>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</si>
  <si>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</si>
  <si>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</si>
  <si>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</si>
  <si>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</si>
  <si>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</si>
  <si>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</si>
  <si>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</si>
  <si>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</si>
  <si>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</si>
  <si>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</si>
  <si>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</si>
  <si>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</si>
  <si>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</si>
  <si>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</si>
  <si>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</si>
  <si>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</si>
  <si>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</si>
  <si>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</si>
  <si>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</si>
  <si>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</si>
  <si>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</si>
  <si>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</si>
  <si>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</si>
  <si>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</si>
  <si>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</si>
  <si>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</si>
  <si>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</si>
  <si>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</si>
  <si>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</si>
  <si>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</si>
  <si>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</si>
  <si>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</si>
  <si>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</si>
  <si>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</si>
  <si>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</si>
  <si>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</si>
  <si>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</si>
  <si>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</si>
  <si>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</si>
  <si>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</si>
  <si>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</si>
  <si>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</si>
  <si>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</si>
  <si>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</si>
  <si>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</si>
  <si>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</si>
  <si>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</si>
  <si>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</si>
  <si>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</si>
  <si>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</si>
  <si>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</si>
  <si>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</si>
  <si>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</si>
  <si>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</si>
  <si>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</si>
  <si>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</si>
  <si>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</si>
  <si>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</si>
  <si>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</si>
  <si>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</si>
  <si>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</si>
  <si>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</si>
  <si>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</si>
  <si>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</si>
  <si>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</si>
  <si>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</si>
  <si>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</si>
  <si>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</si>
  <si>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</si>
  <si>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</si>
  <si>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</si>
  <si>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</si>
  <si>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</si>
  <si>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</si>
  <si>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</si>
  <si>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</si>
  <si>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</si>
  <si>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</si>
  <si>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</si>
  <si>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</si>
  <si>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</si>
  <si>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</si>
  <si>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</si>
  <si>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</si>
  <si>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</si>
  <si>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</si>
  <si>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</si>
  <si>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</si>
  <si>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</si>
  <si>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</si>
  <si>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</si>
  <si>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</si>
  <si>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</si>
  <si>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</si>
  <si>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</si>
  <si>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</si>
  <si>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</si>
  <si>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</si>
  <si>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</si>
  <si>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</si>
  <si>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</si>
  <si>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</si>
  <si>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</si>
  <si>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</si>
  <si>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</si>
  <si>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</si>
  <si>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</si>
  <si>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</si>
  <si>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</si>
  <si>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</si>
  <si>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</si>
  <si>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</si>
  <si>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</si>
  <si>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</si>
  <si>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</si>
  <si>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</si>
  <si>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</si>
  <si>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</si>
  <si>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</si>
  <si>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</si>
  <si>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</si>
  <si>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</si>
  <si>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</si>
  <si>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</si>
  <si>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</si>
  <si>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</si>
  <si>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</si>
  <si>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</si>
  <si>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</si>
  <si>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</si>
  <si>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</si>
  <si>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</si>
  <si>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</si>
  <si>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</si>
  <si>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</si>
  <si>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</si>
  <si>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</si>
  <si>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</si>
  <si>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</si>
  <si>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</si>
  <si>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</si>
  <si>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</si>
  <si>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</si>
  <si>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</si>
  <si>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</si>
  <si>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</si>
  <si>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</si>
  <si>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</si>
  <si>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</si>
  <si>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</si>
  <si>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</si>
  <si>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</si>
  <si>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</si>
  <si>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</si>
  <si>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</si>
  <si>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</si>
  <si>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</si>
  <si>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</si>
  <si>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</si>
  <si>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</si>
  <si>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</si>
  <si>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</si>
  <si>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</si>
  <si>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</si>
  <si>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</si>
  <si>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</si>
  <si>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</si>
  <si>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</si>
  <si>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</si>
  <si>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</si>
  <si>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</si>
  <si>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</si>
  <si>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</si>
  <si>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</si>
  <si>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</si>
  <si>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</si>
  <si>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</si>
  <si>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</si>
  <si>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</si>
  <si>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</si>
  <si>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</si>
  <si>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</si>
  <si>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</si>
  <si>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</si>
  <si>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</si>
  <si>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</si>
  <si>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</si>
  <si>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</si>
  <si>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</si>
  <si>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</si>
  <si>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</si>
  <si>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</si>
  <si>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</si>
  <si>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</si>
  <si>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</si>
  <si>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</si>
  <si>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</si>
  <si>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</si>
  <si>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</si>
  <si>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</si>
  <si>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</si>
  <si>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</si>
  <si>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</si>
  <si>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</si>
  <si>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</si>
  <si>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</si>
  <si>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</si>
  <si>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</si>
  <si>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</si>
  <si>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</si>
  <si>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</si>
  <si>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</si>
  <si>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</si>
  <si>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</si>
  <si>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</si>
  <si>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</si>
  <si>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</si>
  <si>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</si>
  <si>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</si>
  <si>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</si>
  <si>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</si>
  <si>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</si>
  <si>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</si>
  <si>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</si>
  <si>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</si>
  <si>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</si>
  <si>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</si>
  <si>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</si>
  <si>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</si>
  <si>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</si>
  <si>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</si>
  <si>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</si>
  <si>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</si>
  <si>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</si>
  <si>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</si>
  <si>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</si>
  <si>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</si>
  <si>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</si>
  <si>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</si>
  <si>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</si>
  <si>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</si>
  <si>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</si>
  <si>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</si>
  <si>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</si>
  <si>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</si>
  <si>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</si>
  <si>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</si>
  <si>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</si>
  <si>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</si>
  <si>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</si>
  <si>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</si>
  <si>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</si>
  <si>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</si>
  <si>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</si>
  <si>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</si>
  <si>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</si>
  <si>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</si>
  <si>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</si>
  <si>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</si>
  <si>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</si>
  <si>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</si>
  <si>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</si>
  <si>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</si>
  <si>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</si>
  <si>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</si>
  <si>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</si>
  <si>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</si>
  <si>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</si>
  <si>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</si>
  <si>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</si>
  <si>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</si>
  <si>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</si>
  <si>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</si>
  <si>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</si>
  <si>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</si>
  <si>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</si>
  <si>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</si>
  <si>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</si>
  <si>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</si>
  <si>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</si>
  <si>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</si>
  <si>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</si>
  <si>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</si>
  <si>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</si>
  <si>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</si>
  <si>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</si>
  <si>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</si>
  <si>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</si>
  <si>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</si>
  <si>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</si>
  <si>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</si>
  <si>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</si>
  <si>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</si>
  <si>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</si>
  <si>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</si>
  <si>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</si>
  <si>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</si>
  <si>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</si>
  <si>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</si>
  <si>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</si>
  <si>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</si>
  <si>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</si>
  <si>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</si>
  <si>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</si>
  <si>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</si>
  <si>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</si>
  <si>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</si>
  <si>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</si>
  <si>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</si>
  <si>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</si>
  <si>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</si>
  <si>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</si>
  <si>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</si>
  <si>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</si>
  <si>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</si>
  <si>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</si>
  <si>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</si>
  <si>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</si>
  <si>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</si>
  <si>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</si>
  <si>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</si>
  <si>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</si>
  <si>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</si>
  <si>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</si>
  <si>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</si>
  <si>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</si>
  <si>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</si>
  <si>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</si>
  <si>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</si>
  <si>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</si>
  <si>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</si>
  <si>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</si>
  <si>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</si>
  <si>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</si>
  <si>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</si>
  <si>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</si>
  <si>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</si>
  <si>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</si>
  <si>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</si>
  <si>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</si>
  <si>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</si>
  <si>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</si>
  <si>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</si>
  <si>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</si>
  <si>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</si>
  <si>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</si>
  <si>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</si>
  <si>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</si>
  <si>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</si>
  <si>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</si>
  <si>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</si>
  <si>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</si>
  <si>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</si>
  <si>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</si>
  <si>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</si>
  <si>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</si>
  <si>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</si>
  <si>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</si>
  <si>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</si>
  <si>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</si>
  <si>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</si>
  <si>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</si>
  <si>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</si>
  <si>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</si>
  <si>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</si>
  <si>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</si>
  <si>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</si>
  <si>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</si>
  <si>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</si>
  <si>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</si>
  <si>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</si>
  <si>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</si>
  <si>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</si>
  <si>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</si>
  <si>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</si>
  <si>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</si>
  <si>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</si>
  <si>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</si>
  <si>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</si>
  <si>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</si>
  <si>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</si>
  <si>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</si>
  <si>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</si>
  <si>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</si>
  <si>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</si>
  <si>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</si>
  <si>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</si>
  <si>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</si>
  <si>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</si>
  <si>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</si>
  <si>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</si>
  <si>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</si>
  <si>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</si>
  <si>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</si>
  <si>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</si>
  <si>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</si>
  <si>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</si>
  <si>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</si>
  <si>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</si>
  <si>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</si>
  <si>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</si>
  <si>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</si>
  <si>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</si>
  <si>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</si>
  <si>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</si>
  <si>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</si>
  <si>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</si>
  <si>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</si>
  <si>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</si>
  <si>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</si>
  <si>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</si>
  <si>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</si>
  <si>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</si>
  <si>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</si>
  <si>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</si>
  <si>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</si>
  <si>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</si>
  <si>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</si>
  <si>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</si>
  <si>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</si>
  <si>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</si>
  <si>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</si>
  <si>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</si>
  <si>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</si>
  <si>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</si>
  <si>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</si>
  <si>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</si>
  <si>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</si>
  <si>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</si>
  <si>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</si>
  <si>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</si>
  <si>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</si>
  <si>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</si>
  <si>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</si>
  <si>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</si>
  <si>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</si>
  <si>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</si>
  <si>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</si>
  <si>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</si>
  <si>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</si>
  <si>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</si>
  <si>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</si>
  <si>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</si>
  <si>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</si>
  <si>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</si>
  <si>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</si>
  <si>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</si>
  <si>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</si>
  <si>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 xml:space="preserve">BDI </t>
  </si>
  <si>
    <t>ANEXO - C</t>
  </si>
  <si>
    <t>COMPOSIÇÃO DE PREÇO UNITÁRIO</t>
  </si>
  <si>
    <t>CPU 01/SLU/DF</t>
  </si>
  <si>
    <t>CÓDIGO</t>
  </si>
  <si>
    <t>COEF</t>
  </si>
  <si>
    <t>PREÇO(R$)</t>
  </si>
  <si>
    <t>PREÇO TOTAL (R$)</t>
  </si>
  <si>
    <t>8,69</t>
  </si>
  <si>
    <t>15,94</t>
  </si>
  <si>
    <t>17,77</t>
  </si>
  <si>
    <t>5,32</t>
  </si>
  <si>
    <t>8,67</t>
  </si>
  <si>
    <t>10,94</t>
  </si>
  <si>
    <t>21,87</t>
  </si>
  <si>
    <t>24,32</t>
  </si>
  <si>
    <t>22,17</t>
  </si>
  <si>
    <t>25,68</t>
  </si>
  <si>
    <t>29,22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</si>
  <si>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</si>
  <si>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</si>
  <si>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</si>
  <si>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</si>
  <si>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</si>
  <si>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</si>
  <si>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</si>
  <si>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</si>
  <si>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</si>
  <si>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</si>
  <si>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</si>
  <si>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</si>
  <si>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</si>
  <si>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</si>
  <si>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</si>
  <si>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</si>
  <si>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</si>
  <si>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</si>
  <si>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</si>
  <si>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</si>
  <si>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</si>
  <si>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</si>
  <si>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</si>
  <si>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</si>
  <si>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</si>
  <si>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3,14</t>
  </si>
  <si>
    <t>ASSENTAMENTO DE TUBO DE PVC PARA REDE COLETORA DE ESGOTO DE PAREDE MACIÇA, DN 200 MM, JUNTA ELÁSTICA (NÃO INCLUI FORNECIMENTO). AF_01/2021</t>
  </si>
  <si>
    <t>3,63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</si>
  <si>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</si>
  <si>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</si>
  <si>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</si>
  <si>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</si>
  <si>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</si>
  <si>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</si>
  <si>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</si>
  <si>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4,48</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</si>
  <si>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</si>
  <si>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</si>
  <si>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</si>
  <si>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7,24</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</si>
  <si>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</si>
  <si>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</si>
  <si>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</si>
  <si>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</si>
  <si>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</si>
  <si>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</si>
  <si>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</si>
  <si>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</si>
  <si>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1,63</t>
  </si>
  <si>
    <t>0,74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</si>
  <si>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</si>
  <si>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</si>
  <si>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</si>
  <si>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</si>
  <si>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</si>
  <si>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</si>
  <si>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18,59</t>
  </si>
  <si>
    <t>12,12</t>
  </si>
  <si>
    <t>11,47</t>
  </si>
  <si>
    <t>18,68</t>
  </si>
  <si>
    <t>1,97</t>
  </si>
  <si>
    <t>3,17</t>
  </si>
  <si>
    <t>4,96</t>
  </si>
  <si>
    <t>1,33</t>
  </si>
  <si>
    <t>11,06</t>
  </si>
  <si>
    <t>11,55</t>
  </si>
  <si>
    <t>0,18</t>
  </si>
  <si>
    <t>19,29</t>
  </si>
  <si>
    <t>0,06</t>
  </si>
  <si>
    <t>1,09</t>
  </si>
  <si>
    <t>MARTELO DEMOLIDOR ELÉTRICO, COM POTÊNCIA DE 2.000 W, 1.000 IMPACTOS POR MINUTO, PESO DE 30 KG - CHP DIURNO. AF_01/2021</t>
  </si>
  <si>
    <t>0,22</t>
  </si>
  <si>
    <t>31,63</t>
  </si>
  <si>
    <t>20,16</t>
  </si>
  <si>
    <t>0,26</t>
  </si>
  <si>
    <t>0,38</t>
  </si>
  <si>
    <t>0,28</t>
  </si>
  <si>
    <t>0,35</t>
  </si>
  <si>
    <t>1,38</t>
  </si>
  <si>
    <t>0,40</t>
  </si>
  <si>
    <t>3,54</t>
  </si>
  <si>
    <t>5,29</t>
  </si>
  <si>
    <t>0,78</t>
  </si>
  <si>
    <t>3,44</t>
  </si>
  <si>
    <t>0,53</t>
  </si>
  <si>
    <t>0,75</t>
  </si>
  <si>
    <t>0,82</t>
  </si>
  <si>
    <t>0,08</t>
  </si>
  <si>
    <t>0,20</t>
  </si>
  <si>
    <t>19,82</t>
  </si>
  <si>
    <t>0,34</t>
  </si>
  <si>
    <t>26,54</t>
  </si>
  <si>
    <t>2,98</t>
  </si>
  <si>
    <t>0,04</t>
  </si>
  <si>
    <t>19,63</t>
  </si>
  <si>
    <t>0,45</t>
  </si>
  <si>
    <t>0,44</t>
  </si>
  <si>
    <t>0,49</t>
  </si>
  <si>
    <t>6,75</t>
  </si>
  <si>
    <t>0,16</t>
  </si>
  <si>
    <t>0,13</t>
  </si>
  <si>
    <t>MARTELO DEMOLIDOR ELÉTRICO, COM POTÊNCIA DE 2.000 W, 1.000 IMPACTOS POR MINUTO, PESO DE 30 KG -  CHI DIURNO. AF_01/2021</t>
  </si>
  <si>
    <t>43,51</t>
  </si>
  <si>
    <t>17,49</t>
  </si>
  <si>
    <t>18,16</t>
  </si>
  <si>
    <t>9,96</t>
  </si>
  <si>
    <t>27,95</t>
  </si>
  <si>
    <t>0,58</t>
  </si>
  <si>
    <t>6,61</t>
  </si>
  <si>
    <t>0,24</t>
  </si>
  <si>
    <t>0,02</t>
  </si>
  <si>
    <t>0,27</t>
  </si>
  <si>
    <t>2,75</t>
  </si>
  <si>
    <t>38,58</t>
  </si>
  <si>
    <t>35,00</t>
  </si>
  <si>
    <t>1,27</t>
  </si>
  <si>
    <t>8,58</t>
  </si>
  <si>
    <t>0,32</t>
  </si>
  <si>
    <t>0,07</t>
  </si>
  <si>
    <t>0,83</t>
  </si>
  <si>
    <t>0,09</t>
  </si>
  <si>
    <t>0,99</t>
  </si>
  <si>
    <t>0,63</t>
  </si>
  <si>
    <t>1,24</t>
  </si>
  <si>
    <t>0,64</t>
  </si>
  <si>
    <t>0,25</t>
  </si>
  <si>
    <t>0,03</t>
  </si>
  <si>
    <t>0,23</t>
  </si>
  <si>
    <t>4,97</t>
  </si>
  <si>
    <t>14,55</t>
  </si>
  <si>
    <t>3,05</t>
  </si>
  <si>
    <t>0,31</t>
  </si>
  <si>
    <t>4,16</t>
  </si>
  <si>
    <t>60,72</t>
  </si>
  <si>
    <t>6,16</t>
  </si>
  <si>
    <t>2,55</t>
  </si>
  <si>
    <t>0,47</t>
  </si>
  <si>
    <t>2,69</t>
  </si>
  <si>
    <t>1,02</t>
  </si>
  <si>
    <t>0,12</t>
  </si>
  <si>
    <t>13,26</t>
  </si>
  <si>
    <t>11,71</t>
  </si>
  <si>
    <t>9,69</t>
  </si>
  <si>
    <t>5,36</t>
  </si>
  <si>
    <t>19,59</t>
  </si>
  <si>
    <t>0,14</t>
  </si>
  <si>
    <t>0,36</t>
  </si>
  <si>
    <t>1,94</t>
  </si>
  <si>
    <t>0,37</t>
  </si>
  <si>
    <t>3,46</t>
  </si>
  <si>
    <t>0,56</t>
  </si>
  <si>
    <t>0,77</t>
  </si>
  <si>
    <t>6,46</t>
  </si>
  <si>
    <t>0,39</t>
  </si>
  <si>
    <t>0,54</t>
  </si>
  <si>
    <t>5,18</t>
  </si>
  <si>
    <t>26,06</t>
  </si>
  <si>
    <t>4,91</t>
  </si>
  <si>
    <t>4,66</t>
  </si>
  <si>
    <t>2,85</t>
  </si>
  <si>
    <t>1,11</t>
  </si>
  <si>
    <t>0,59</t>
  </si>
  <si>
    <t>0,68</t>
  </si>
  <si>
    <t>0,85</t>
  </si>
  <si>
    <t>10,54</t>
  </si>
  <si>
    <t>1,13</t>
  </si>
  <si>
    <t>11,48</t>
  </si>
  <si>
    <t>1,08</t>
  </si>
  <si>
    <t>0,95</t>
  </si>
  <si>
    <t>5,25</t>
  </si>
  <si>
    <t>10,89</t>
  </si>
  <si>
    <t>1,99</t>
  </si>
  <si>
    <t>0,01</t>
  </si>
  <si>
    <t>0,05</t>
  </si>
  <si>
    <t>2,09</t>
  </si>
  <si>
    <t>0,57</t>
  </si>
  <si>
    <t>0,00</t>
  </si>
  <si>
    <t>0,10</t>
  </si>
  <si>
    <t>0,42</t>
  </si>
  <si>
    <t>3,31</t>
  </si>
  <si>
    <t>6,26</t>
  </si>
  <si>
    <t>0,29</t>
  </si>
  <si>
    <t>3,24</t>
  </si>
  <si>
    <t>0,30</t>
  </si>
  <si>
    <t>0,51</t>
  </si>
  <si>
    <t>6,92</t>
  </si>
  <si>
    <t>0,19</t>
  </si>
  <si>
    <t>0,17</t>
  </si>
  <si>
    <t>102,88</t>
  </si>
  <si>
    <t>20,04</t>
  </si>
  <si>
    <t>31,99</t>
  </si>
  <si>
    <t>5,04</t>
  </si>
  <si>
    <t>5,94</t>
  </si>
  <si>
    <t>0,41</t>
  </si>
  <si>
    <t>1,29</t>
  </si>
  <si>
    <t>0,11</t>
  </si>
  <si>
    <t>1,67</t>
  </si>
  <si>
    <t>5,72</t>
  </si>
  <si>
    <t>14,86</t>
  </si>
  <si>
    <t>14,72</t>
  </si>
  <si>
    <t>1,43</t>
  </si>
  <si>
    <t>1,59</t>
  </si>
  <si>
    <t>19,23</t>
  </si>
  <si>
    <t>1,69</t>
  </si>
  <si>
    <t>MARTELO DEMOLIDOR ELÉTRICO, COM POTÊNCIA DE 2.000 W, 1.000 IMPACTOS POR MINUTO, PESO DE 30 KG - DEPRECIAÇÃO. AF_01/2021</t>
  </si>
  <si>
    <t>0,60</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</si>
  <si>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</si>
  <si>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</si>
  <si>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</si>
  <si>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1,12</t>
  </si>
  <si>
    <t>13,74</t>
  </si>
  <si>
    <t>17,72</t>
  </si>
  <si>
    <t>14,64</t>
  </si>
  <si>
    <t>19,41</t>
  </si>
  <si>
    <t>15,81</t>
  </si>
  <si>
    <t>2,62</t>
  </si>
  <si>
    <t>21,07</t>
  </si>
  <si>
    <t>5,49</t>
  </si>
  <si>
    <t>15,17</t>
  </si>
  <si>
    <t>39,44</t>
  </si>
  <si>
    <t>22,55</t>
  </si>
  <si>
    <t>5,75</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</si>
  <si>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</si>
  <si>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</si>
  <si>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</si>
  <si>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</si>
  <si>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</si>
  <si>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</si>
  <si>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</si>
  <si>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</si>
  <si>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</si>
  <si>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</si>
  <si>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</si>
  <si>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</si>
  <si>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</si>
  <si>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</si>
  <si>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</si>
  <si>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</si>
  <si>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</si>
  <si>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</si>
  <si>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</si>
  <si>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13,32</t>
  </si>
  <si>
    <t>9,62</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</si>
  <si>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</si>
  <si>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</si>
  <si>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</si>
  <si>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</si>
  <si>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</si>
  <si>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19,57</t>
  </si>
  <si>
    <t>17,90</t>
  </si>
  <si>
    <t>17,06</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</si>
  <si>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</si>
  <si>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</si>
  <si>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</si>
  <si>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19,39</t>
  </si>
  <si>
    <t>21,13</t>
  </si>
  <si>
    <t>17,95</t>
  </si>
  <si>
    <t>12,68</t>
  </si>
  <si>
    <t>11,25</t>
  </si>
  <si>
    <t>12,95</t>
  </si>
  <si>
    <t>9,16</t>
  </si>
  <si>
    <t>15,42</t>
  </si>
  <si>
    <t>10,32</t>
  </si>
  <si>
    <t>15,60</t>
  </si>
  <si>
    <t>12,13</t>
  </si>
  <si>
    <t>13,84</t>
  </si>
  <si>
    <t>10,87</t>
  </si>
  <si>
    <t>17,81</t>
  </si>
  <si>
    <t>10,78</t>
  </si>
  <si>
    <t>13,85</t>
  </si>
  <si>
    <t>11,61</t>
  </si>
  <si>
    <t>9,66</t>
  </si>
  <si>
    <t>11,93</t>
  </si>
  <si>
    <t>11,34</t>
  </si>
  <si>
    <t>16,65</t>
  </si>
  <si>
    <t>11,07</t>
  </si>
  <si>
    <t>12,45</t>
  </si>
  <si>
    <t>40,20</t>
  </si>
  <si>
    <t>11,17</t>
  </si>
  <si>
    <t>15,57</t>
  </si>
  <si>
    <t>22,75</t>
  </si>
  <si>
    <t>6,19</t>
  </si>
  <si>
    <t>7,07</t>
  </si>
  <si>
    <t>12,30</t>
  </si>
  <si>
    <t>10,60</t>
  </si>
  <si>
    <t>7,14</t>
  </si>
  <si>
    <t>7,54</t>
  </si>
  <si>
    <t>14,07</t>
  </si>
  <si>
    <t>34,27</t>
  </si>
  <si>
    <t>6,36</t>
  </si>
  <si>
    <t>9,54</t>
  </si>
  <si>
    <t>5,35</t>
  </si>
  <si>
    <t>8,42</t>
  </si>
  <si>
    <t>12,27</t>
  </si>
  <si>
    <t>15,02</t>
  </si>
  <si>
    <t>18,86</t>
  </si>
  <si>
    <t>18,87</t>
  </si>
  <si>
    <t>24,04</t>
  </si>
  <si>
    <t>16,33</t>
  </si>
  <si>
    <t>8,83</t>
  </si>
  <si>
    <t>15,54</t>
  </si>
  <si>
    <t>11,98</t>
  </si>
  <si>
    <t>9,59</t>
  </si>
  <si>
    <t>24,09</t>
  </si>
  <si>
    <t>12,74</t>
  </si>
  <si>
    <t>22,95</t>
  </si>
  <si>
    <t>25,52</t>
  </si>
  <si>
    <t>24,15</t>
  </si>
  <si>
    <t>20,70</t>
  </si>
  <si>
    <t>6,33</t>
  </si>
  <si>
    <t>40,44</t>
  </si>
  <si>
    <t>24,51</t>
  </si>
  <si>
    <t>92,02</t>
  </si>
  <si>
    <t>26,13</t>
  </si>
  <si>
    <t>6,01</t>
  </si>
  <si>
    <t>21,80</t>
  </si>
  <si>
    <t>3,85</t>
  </si>
  <si>
    <t>6,07</t>
  </si>
  <si>
    <t>8,43</t>
  </si>
  <si>
    <t>14,16</t>
  </si>
  <si>
    <t>3,25</t>
  </si>
  <si>
    <t>4,63</t>
  </si>
  <si>
    <t>37,37</t>
  </si>
  <si>
    <t>28,16</t>
  </si>
  <si>
    <t>16,36</t>
  </si>
  <si>
    <t>19,33</t>
  </si>
  <si>
    <t>23,95</t>
  </si>
  <si>
    <t>17,62</t>
  </si>
  <si>
    <t>19,05</t>
  </si>
  <si>
    <t>11,92</t>
  </si>
  <si>
    <t>24,68</t>
  </si>
  <si>
    <t>12,85</t>
  </si>
  <si>
    <t>29,50</t>
  </si>
  <si>
    <t>8,11</t>
  </si>
  <si>
    <t>21,86</t>
  </si>
  <si>
    <t>8,24</t>
  </si>
  <si>
    <t>16,90</t>
  </si>
  <si>
    <t>7,16</t>
  </si>
  <si>
    <t>5,15</t>
  </si>
  <si>
    <t>9,87</t>
  </si>
  <si>
    <t>5,22</t>
  </si>
  <si>
    <t>12,40</t>
  </si>
  <si>
    <t>8,48</t>
  </si>
  <si>
    <t>25,96</t>
  </si>
  <si>
    <t>5,61</t>
  </si>
  <si>
    <t>10,49</t>
  </si>
  <si>
    <t>13,29</t>
  </si>
  <si>
    <t>10,91</t>
  </si>
  <si>
    <t>10,74</t>
  </si>
  <si>
    <t>13,02</t>
  </si>
  <si>
    <t>9,18</t>
  </si>
  <si>
    <t>10,09</t>
  </si>
  <si>
    <t>8,75</t>
  </si>
  <si>
    <t>12,63</t>
  </si>
  <si>
    <t>8,60</t>
  </si>
  <si>
    <t>13,40</t>
  </si>
  <si>
    <t>39,69</t>
  </si>
  <si>
    <t>13,62</t>
  </si>
  <si>
    <t>18,96</t>
  </si>
  <si>
    <t>11,84</t>
  </si>
  <si>
    <t>14,59</t>
  </si>
  <si>
    <t>19,80</t>
  </si>
  <si>
    <t>6,35</t>
  </si>
  <si>
    <t>24,28</t>
  </si>
  <si>
    <t>18,46</t>
  </si>
  <si>
    <t>8,54</t>
  </si>
  <si>
    <t>9,48</t>
  </si>
  <si>
    <t>12,41</t>
  </si>
  <si>
    <t>12,05</t>
  </si>
  <si>
    <t>32,04</t>
  </si>
  <si>
    <t>9,76</t>
  </si>
  <si>
    <t>16,10</t>
  </si>
  <si>
    <t>6,98</t>
  </si>
  <si>
    <t>24,50</t>
  </si>
  <si>
    <t>22,33</t>
  </si>
  <si>
    <t>8,25</t>
  </si>
  <si>
    <t>13,72</t>
  </si>
  <si>
    <t>17,11</t>
  </si>
  <si>
    <t>26,71</t>
  </si>
  <si>
    <t>13,61</t>
  </si>
  <si>
    <t>13,70</t>
  </si>
  <si>
    <t>21,97</t>
  </si>
  <si>
    <t>23,17</t>
  </si>
  <si>
    <t>14,43</t>
  </si>
  <si>
    <t>18,39</t>
  </si>
  <si>
    <t>38,08</t>
  </si>
  <si>
    <t>53,75</t>
  </si>
  <si>
    <t>28,29</t>
  </si>
  <si>
    <t>29,08</t>
  </si>
  <si>
    <t>9,85</t>
  </si>
  <si>
    <t>24,11</t>
  </si>
  <si>
    <t>24,03</t>
  </si>
  <si>
    <t>19,37</t>
  </si>
  <si>
    <t>9,89</t>
  </si>
  <si>
    <t>147,10</t>
  </si>
  <si>
    <t>10,37</t>
  </si>
  <si>
    <t>41,19</t>
  </si>
  <si>
    <t>19,74</t>
  </si>
  <si>
    <t>18,76</t>
  </si>
  <si>
    <t>22,25</t>
  </si>
  <si>
    <t>7,26</t>
  </si>
  <si>
    <t>24,78</t>
  </si>
  <si>
    <t>34,16</t>
  </si>
  <si>
    <t>26,81</t>
  </si>
  <si>
    <t>32,53</t>
  </si>
  <si>
    <t>16,27</t>
  </si>
  <si>
    <t>28,84</t>
  </si>
  <si>
    <t>32,26</t>
  </si>
  <si>
    <t>6,45</t>
  </si>
  <si>
    <t>7,95</t>
  </si>
  <si>
    <t>32,20</t>
  </si>
  <si>
    <t>24,56</t>
  </si>
  <si>
    <t>2,49</t>
  </si>
  <si>
    <t>8,38</t>
  </si>
  <si>
    <t>1,23</t>
  </si>
  <si>
    <t>5,39</t>
  </si>
  <si>
    <t>5,69</t>
  </si>
  <si>
    <t>4,64</t>
  </si>
  <si>
    <t>2,01</t>
  </si>
  <si>
    <t>12,39</t>
  </si>
  <si>
    <t>8,64</t>
  </si>
  <si>
    <t>10,27</t>
  </si>
  <si>
    <t>11,31</t>
  </si>
  <si>
    <t>9,74</t>
  </si>
  <si>
    <t>10,43</t>
  </si>
  <si>
    <t>6,29</t>
  </si>
  <si>
    <t>11,33</t>
  </si>
  <si>
    <t>15,82</t>
  </si>
  <si>
    <t>11,39</t>
  </si>
  <si>
    <t>13,14</t>
  </si>
  <si>
    <t>14,61</t>
  </si>
  <si>
    <t>12,80</t>
  </si>
  <si>
    <t>6,74</t>
  </si>
  <si>
    <t>12,28</t>
  </si>
  <si>
    <t>10,81</t>
  </si>
  <si>
    <t>13,83</t>
  </si>
  <si>
    <t>15,28</t>
  </si>
  <si>
    <t>6,63</t>
  </si>
  <si>
    <t>3,66</t>
  </si>
  <si>
    <t>3,32</t>
  </si>
  <si>
    <t>ESCAVAÇÃO MANUAL DE VALA COM PROFUNDIDADE MENOR OU IGUAL A 1,30 M. AF_02/2021</t>
  </si>
  <si>
    <t>3,47</t>
  </si>
  <si>
    <t>6,56</t>
  </si>
  <si>
    <t>6,54</t>
  </si>
  <si>
    <t>5,00</t>
  </si>
  <si>
    <t>8,31</t>
  </si>
  <si>
    <t>4,15</t>
  </si>
  <si>
    <t>13,38</t>
  </si>
  <si>
    <t>20,19</t>
  </si>
  <si>
    <t>25,85</t>
  </si>
  <si>
    <t>23,03</t>
  </si>
  <si>
    <t>12,29</t>
  </si>
  <si>
    <t>11,27</t>
  </si>
  <si>
    <t>13,09</t>
  </si>
  <si>
    <t>1,25</t>
  </si>
  <si>
    <t>63,52</t>
  </si>
  <si>
    <t>25,69</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</si>
  <si>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</si>
  <si>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</si>
  <si>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</si>
  <si>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</si>
  <si>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</si>
  <si>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</si>
  <si>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0,71</t>
  </si>
  <si>
    <t>0,94</t>
  </si>
  <si>
    <t>11,69</t>
  </si>
  <si>
    <t>2,02</t>
  </si>
  <si>
    <t>29,35</t>
  </si>
  <si>
    <t>20,22</t>
  </si>
  <si>
    <t>8,15</t>
  </si>
  <si>
    <t>8,57</t>
  </si>
  <si>
    <t>24,52</t>
  </si>
  <si>
    <t>17,43</t>
  </si>
  <si>
    <t>24,21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</si>
  <si>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</si>
  <si>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</si>
  <si>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</si>
  <si>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</si>
  <si>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15,64</t>
  </si>
  <si>
    <t>APLICAÇÃO MASSA EPÓXI PARA MADEIRA, PARA PINTURA COM TINTA PU DE ACABAMENTO (PIGMENTADA). AF_01/2021</t>
  </si>
  <si>
    <t>PINTURA VERNIZ (INCOLOR) ALQUÍDICO EM MADEIRA, USO INTERNO E EXTERNO, 1 DEMÃO. AF_01/2021</t>
  </si>
  <si>
    <t>8,50</t>
  </si>
  <si>
    <t>PINTURA VERNIZ (INCOLOR) ALQUÍDICO EM MADEIRA, USO INTERNO, 1 DEMÃO. AF_01/2021</t>
  </si>
  <si>
    <t>PINTURA VERNIZ (INCOLOR) POLIURETÂNICO (RESINA ALQUÍDICA MODIFICADA) EM MADEIRA, 1 DEMÃO. AF_01/2021</t>
  </si>
  <si>
    <t>7,81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</si>
  <si>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</si>
  <si>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</si>
  <si>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</si>
  <si>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</si>
  <si>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</si>
  <si>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</si>
  <si>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</si>
  <si>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</si>
  <si>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</si>
  <si>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12,81</t>
  </si>
  <si>
    <t>PINTURA TINTA DE ACABAMENTO (PIGMENTADA) ESMALTE SINTÉTICO ACETINADO EM MADEIRA, 2 DEMÃOS. AF_01/2021</t>
  </si>
  <si>
    <t>13,17</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</si>
  <si>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</si>
  <si>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</si>
  <si>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</si>
  <si>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</si>
  <si>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</si>
  <si>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20,01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</si>
  <si>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</si>
  <si>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</si>
  <si>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</si>
  <si>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</si>
  <si>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</si>
  <si>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19,01</t>
  </si>
  <si>
    <t>19,70</t>
  </si>
  <si>
    <t>12,59</t>
  </si>
  <si>
    <t>17,42</t>
  </si>
  <si>
    <t>7,48</t>
  </si>
  <si>
    <t>38,22</t>
  </si>
  <si>
    <t>12,94</t>
  </si>
  <si>
    <t>37,20</t>
  </si>
  <si>
    <t>25,81</t>
  </si>
  <si>
    <t>5,54</t>
  </si>
  <si>
    <t>3,41</t>
  </si>
  <si>
    <t>17,47</t>
  </si>
  <si>
    <t>17,93</t>
  </si>
  <si>
    <t>15,76</t>
  </si>
  <si>
    <t>51,60</t>
  </si>
  <si>
    <t>28,58</t>
  </si>
  <si>
    <t>40,12</t>
  </si>
  <si>
    <t>42,36</t>
  </si>
  <si>
    <t>2,27</t>
  </si>
  <si>
    <t>0,21</t>
  </si>
  <si>
    <t>0,55</t>
  </si>
  <si>
    <t>0,81</t>
  </si>
  <si>
    <t>2,22</t>
  </si>
  <si>
    <t>4,35</t>
  </si>
  <si>
    <t>0,66</t>
  </si>
  <si>
    <t>0,61</t>
  </si>
  <si>
    <t>1,66</t>
  </si>
  <si>
    <t>0,91</t>
  </si>
  <si>
    <t>13,22</t>
  </si>
  <si>
    <t>2,71</t>
  </si>
  <si>
    <t>14,80</t>
  </si>
  <si>
    <t>9,97</t>
  </si>
  <si>
    <t>3,51</t>
  </si>
  <si>
    <t>7,22</t>
  </si>
  <si>
    <t>6,32</t>
  </si>
  <si>
    <t>1,95</t>
  </si>
  <si>
    <t>1,00</t>
  </si>
  <si>
    <t>4,19</t>
  </si>
  <si>
    <t>0,52</t>
  </si>
  <si>
    <t>4,89</t>
  </si>
  <si>
    <t>5,42</t>
  </si>
  <si>
    <t>1,28</t>
  </si>
  <si>
    <t>4,28</t>
  </si>
  <si>
    <t>3,78</t>
  </si>
  <si>
    <t>2,84</t>
  </si>
  <si>
    <t>17,33</t>
  </si>
  <si>
    <t>11,00</t>
  </si>
  <si>
    <t>8,03</t>
  </si>
  <si>
    <t>53,72</t>
  </si>
  <si>
    <t>14,21</t>
  </si>
  <si>
    <t>17,78</t>
  </si>
  <si>
    <t>22,76</t>
  </si>
  <si>
    <t>18,15</t>
  </si>
  <si>
    <t>23,79</t>
  </si>
  <si>
    <t>17,37</t>
  </si>
  <si>
    <t>0,15</t>
  </si>
  <si>
    <t>52,95</t>
  </si>
  <si>
    <t>22,43</t>
  </si>
  <si>
    <t>26,11</t>
  </si>
  <si>
    <t>14,58</t>
  </si>
  <si>
    <t>18,77</t>
  </si>
  <si>
    <t>12,84</t>
  </si>
  <si>
    <t>21,15</t>
  </si>
  <si>
    <t>3º</t>
  </si>
  <si>
    <t>20,74</t>
  </si>
  <si>
    <t>7,01</t>
  </si>
  <si>
    <t>11,29</t>
  </si>
  <si>
    <t>56,54</t>
  </si>
  <si>
    <t>34,22</t>
  </si>
  <si>
    <t>45,04</t>
  </si>
  <si>
    <t>5,06</t>
  </si>
  <si>
    <t>4,29</t>
  </si>
  <si>
    <t>10,02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</si>
  <si>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</si>
  <si>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</si>
  <si>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</si>
  <si>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</si>
  <si>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</si>
  <si>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</si>
  <si>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23,39</t>
  </si>
  <si>
    <t>26,05</t>
  </si>
  <si>
    <t>30,71</t>
  </si>
  <si>
    <t>603,07</t>
  </si>
  <si>
    <t>23,78</t>
  </si>
  <si>
    <t>5,12</t>
  </si>
  <si>
    <t>7,49</t>
  </si>
  <si>
    <t>9,83</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</si>
  <si>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</si>
  <si>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</si>
  <si>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</si>
  <si>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</si>
  <si>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</si>
  <si>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</si>
  <si>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</si>
  <si>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</si>
  <si>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</si>
  <si>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</si>
  <si>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</si>
  <si>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</si>
  <si>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</si>
  <si>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</si>
  <si>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</si>
  <si>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</si>
  <si>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</si>
  <si>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</si>
  <si>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</si>
  <si>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44,82</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</si>
  <si>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</si>
  <si>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</si>
  <si>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</si>
  <si>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</si>
  <si>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</si>
  <si>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</si>
  <si>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</si>
  <si>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</si>
  <si>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</si>
  <si>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</si>
  <si>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</si>
  <si>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</si>
  <si>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</si>
  <si>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</si>
  <si>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</si>
  <si>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</si>
  <si>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</si>
  <si>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</si>
  <si>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</si>
  <si>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</si>
  <si>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</si>
  <si>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</si>
  <si>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</si>
  <si>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</si>
  <si>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</si>
  <si>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</si>
  <si>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</si>
  <si>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</si>
  <si>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</si>
  <si>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</si>
  <si>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</si>
  <si>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</si>
  <si>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</si>
  <si>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</si>
  <si>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</si>
  <si>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</si>
  <si>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</si>
  <si>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</si>
  <si>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</si>
  <si>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142,72</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</si>
  <si>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</si>
  <si>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</si>
  <si>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</si>
  <si>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</si>
  <si>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</si>
  <si>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</si>
  <si>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</si>
  <si>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</si>
  <si>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</si>
  <si>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</si>
  <si>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</si>
  <si>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</si>
  <si>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</si>
  <si>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</si>
  <si>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</si>
  <si>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</si>
  <si>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</si>
  <si>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</si>
  <si>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</si>
  <si>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</si>
  <si>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</si>
  <si>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</si>
  <si>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</si>
  <si>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</si>
  <si>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</si>
  <si>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</si>
  <si>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</si>
  <si>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</si>
  <si>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</si>
  <si>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</si>
  <si>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</si>
  <si>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29,75</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</si>
  <si>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</si>
  <si>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</si>
  <si>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</si>
  <si>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41,83</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</si>
  <si>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</si>
  <si>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</si>
  <si>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</si>
  <si>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</si>
  <si>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</si>
  <si>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</si>
  <si>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7,43</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</si>
  <si>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</si>
  <si>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</si>
  <si>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</si>
  <si>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</si>
  <si>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</si>
  <si>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59,51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</si>
  <si>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</si>
  <si>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</si>
  <si>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</si>
  <si>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</si>
  <si>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</si>
  <si>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</si>
  <si>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</si>
  <si>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</si>
  <si>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</si>
  <si>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</si>
  <si>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</si>
  <si>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</si>
  <si>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</si>
  <si>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</si>
  <si>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</si>
  <si>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</si>
  <si>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</si>
  <si>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</si>
  <si>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</si>
  <si>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</si>
  <si>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</si>
  <si>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</si>
  <si>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</si>
  <si>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</si>
  <si>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</si>
  <si>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</si>
  <si>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</si>
  <si>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</si>
  <si>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</si>
  <si>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</si>
  <si>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147,97</t>
  </si>
  <si>
    <t>3,35</t>
  </si>
  <si>
    <t>15,37</t>
  </si>
  <si>
    <t>6,47</t>
  </si>
  <si>
    <t>9,33</t>
  </si>
  <si>
    <t>23,21</t>
  </si>
  <si>
    <t>23,36</t>
  </si>
  <si>
    <t>DESEMPENADEIRA DE CONCRETO, PESO DE 78 KG, 4 PÁS, MOTOR A GASOLINA, POTÊNCIA 5,5 HP - CHP DIURNO. AF_09/2016</t>
  </si>
  <si>
    <t>3,21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</si>
  <si>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</si>
  <si>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</si>
  <si>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57,68</t>
  </si>
  <si>
    <t>25,65</t>
  </si>
  <si>
    <t>24,07</t>
  </si>
  <si>
    <t>5,34</t>
  </si>
  <si>
    <t>1,10</t>
  </si>
  <si>
    <t>7,47</t>
  </si>
  <si>
    <t>22,54</t>
  </si>
  <si>
    <t>0,50</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</si>
  <si>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</si>
  <si>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</si>
  <si>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</si>
  <si>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59,50</t>
  </si>
  <si>
    <t>17,88</t>
  </si>
  <si>
    <t>6,15</t>
  </si>
  <si>
    <t>8,81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</si>
  <si>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</si>
  <si>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</si>
  <si>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</si>
  <si>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</si>
  <si>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1,19</t>
  </si>
  <si>
    <t>1,04</t>
  </si>
  <si>
    <t>0,73</t>
  </si>
  <si>
    <t>8,21</t>
  </si>
  <si>
    <t>3,88</t>
  </si>
  <si>
    <t>7,62</t>
  </si>
  <si>
    <t>22,32</t>
  </si>
  <si>
    <t>24,00</t>
  </si>
  <si>
    <t>7,18</t>
  </si>
  <si>
    <t>0,62</t>
  </si>
  <si>
    <t>0,65</t>
  </si>
  <si>
    <t>31,71</t>
  </si>
  <si>
    <t>4,40</t>
  </si>
  <si>
    <t>20,60</t>
  </si>
  <si>
    <t>16,77</t>
  </si>
  <si>
    <t>9,24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</si>
  <si>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</si>
  <si>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</si>
  <si>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</si>
  <si>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</si>
  <si>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1,85</t>
  </si>
  <si>
    <t>2,31</t>
  </si>
  <si>
    <t>60,63</t>
  </si>
  <si>
    <t>4,76</t>
  </si>
  <si>
    <t>5,21</t>
  </si>
  <si>
    <t>4,31</t>
  </si>
  <si>
    <t>15,71</t>
  </si>
  <si>
    <t>26,72</t>
  </si>
  <si>
    <t>16,71</t>
  </si>
  <si>
    <t>3,29</t>
  </si>
  <si>
    <t>0,76</t>
  </si>
  <si>
    <t>2,39</t>
  </si>
  <si>
    <t>3,42</t>
  </si>
  <si>
    <t>18,43</t>
  </si>
  <si>
    <t>15,88</t>
  </si>
  <si>
    <t>2,94</t>
  </si>
  <si>
    <t>7,88</t>
  </si>
  <si>
    <t>6,24</t>
  </si>
  <si>
    <t>1,39</t>
  </si>
  <si>
    <t>5,79</t>
  </si>
  <si>
    <t>70,97</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</si>
  <si>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</si>
  <si>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</si>
  <si>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</si>
  <si>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</si>
  <si>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26,43</t>
  </si>
  <si>
    <t>158,78</t>
  </si>
  <si>
    <t>8,71</t>
  </si>
  <si>
    <t>8,68</t>
  </si>
  <si>
    <t>7,73</t>
  </si>
  <si>
    <t>9,09</t>
  </si>
  <si>
    <t>42,71</t>
  </si>
  <si>
    <t>53,24</t>
  </si>
  <si>
    <t>0,46</t>
  </si>
  <si>
    <t>1,70</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</si>
  <si>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</si>
  <si>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</si>
  <si>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</si>
  <si>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</si>
  <si>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5,13</t>
  </si>
  <si>
    <t>2,74</t>
  </si>
  <si>
    <t>69,76</t>
  </si>
  <si>
    <t>7,29</t>
  </si>
  <si>
    <t>9,41</t>
  </si>
  <si>
    <t>23,30</t>
  </si>
  <si>
    <t>19,69</t>
  </si>
  <si>
    <t>4,24</t>
  </si>
  <si>
    <t>18,25</t>
  </si>
  <si>
    <t>3,07</t>
  </si>
  <si>
    <t>2,96</t>
  </si>
  <si>
    <t>159,46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</si>
  <si>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</si>
  <si>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</si>
  <si>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</si>
  <si>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4,27</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</si>
  <si>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</si>
  <si>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</si>
  <si>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</si>
  <si>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</si>
  <si>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</si>
  <si>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</si>
  <si>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</si>
  <si>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</si>
  <si>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</si>
  <si>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</si>
  <si>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</si>
  <si>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</si>
  <si>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</si>
  <si>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65,49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</si>
  <si>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</si>
  <si>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</si>
  <si>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</si>
  <si>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</si>
  <si>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</si>
  <si>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</si>
  <si>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</si>
  <si>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</si>
  <si>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</si>
  <si>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</si>
  <si>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</si>
  <si>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</si>
  <si>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</si>
  <si>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</si>
  <si>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</si>
  <si>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2,92</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</si>
  <si>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</si>
  <si>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</si>
  <si>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</si>
  <si>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</si>
  <si>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</si>
  <si>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</si>
  <si>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</si>
  <si>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</si>
  <si>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</si>
  <si>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</si>
  <si>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</si>
  <si>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</si>
  <si>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</si>
  <si>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</si>
  <si>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</si>
  <si>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</si>
  <si>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</si>
  <si>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29,06</t>
  </si>
  <si>
    <t>19,38</t>
  </si>
  <si>
    <t>26,27</t>
  </si>
  <si>
    <t>TELHAMENTO COM TELHA ESTRUTURAL DE FIBROCIMENTO E= 8 MM, COM ATÉ 2 ÁGUAS, INCLUSO IÇAMENTO. AF_07/2019_PS</t>
  </si>
  <si>
    <t>14,05</t>
  </si>
  <si>
    <t>TRAMA DE AÇO COMPOSTA POR TERÇAS PARA TELHADOS DE ATÉ 2 ÁGUAS PARA TELHA ONDULADA DE FIBROCIMENTO, METÁLICA, PLÁSTICA OU TERMOACÚSTICA, INCLUSO TRANSPORTE VERTICAL (EM KG). AF_07/2019</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</si>
  <si>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</si>
  <si>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</si>
  <si>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</si>
  <si>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</si>
  <si>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</si>
  <si>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</si>
  <si>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</si>
  <si>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</si>
  <si>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</si>
  <si>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</si>
  <si>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</si>
  <si>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</si>
  <si>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</si>
  <si>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</si>
  <si>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</si>
  <si>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</si>
  <si>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</si>
  <si>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</si>
  <si>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</si>
  <si>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</si>
  <si>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</si>
  <si>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</si>
  <si>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</si>
  <si>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</si>
  <si>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</si>
  <si>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</si>
  <si>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</si>
  <si>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</si>
  <si>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</si>
  <si>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</si>
  <si>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</si>
  <si>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</si>
  <si>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</si>
  <si>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</si>
  <si>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</si>
  <si>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</si>
  <si>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</si>
  <si>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</si>
  <si>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</si>
  <si>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</si>
  <si>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</si>
  <si>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</si>
  <si>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</si>
  <si>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</si>
  <si>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</si>
  <si>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</si>
  <si>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</si>
  <si>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</si>
  <si>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</si>
  <si>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12,55</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</si>
  <si>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</si>
  <si>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</si>
  <si>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</si>
  <si>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</si>
  <si>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</si>
  <si>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</si>
  <si>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</si>
  <si>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</si>
  <si>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</si>
  <si>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</si>
  <si>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</si>
  <si>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</si>
  <si>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</si>
  <si>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</si>
  <si>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</si>
  <si>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</si>
  <si>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</si>
  <si>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</si>
  <si>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</si>
  <si>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</si>
  <si>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</si>
  <si>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</si>
  <si>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</si>
  <si>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</si>
  <si>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</si>
  <si>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</si>
  <si>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</si>
  <si>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</si>
  <si>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</si>
  <si>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</si>
  <si>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</si>
  <si>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</si>
  <si>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</si>
  <si>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</si>
  <si>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</si>
  <si>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</si>
  <si>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</si>
  <si>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</si>
  <si>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</si>
  <si>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</si>
  <si>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</si>
  <si>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</si>
  <si>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</si>
  <si>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</si>
  <si>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</si>
  <si>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</si>
  <si>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</si>
  <si>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</si>
  <si>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</si>
  <si>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</si>
  <si>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</si>
  <si>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</si>
  <si>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</si>
  <si>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</si>
  <si>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</si>
  <si>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</si>
  <si>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</si>
  <si>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</si>
  <si>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</si>
  <si>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</si>
  <si>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</si>
  <si>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</si>
  <si>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</si>
  <si>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</si>
  <si>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</si>
  <si>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</si>
  <si>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</si>
  <si>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</si>
  <si>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</si>
  <si>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</si>
  <si>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</si>
  <si>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</si>
  <si>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</si>
  <si>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</si>
  <si>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</si>
  <si>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</si>
  <si>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</si>
  <si>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</si>
  <si>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</si>
  <si>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</si>
  <si>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</si>
  <si>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</si>
  <si>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</si>
  <si>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</si>
  <si>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</si>
  <si>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</si>
  <si>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</si>
  <si>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</si>
  <si>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</si>
  <si>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</si>
  <si>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</si>
  <si>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</si>
  <si>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</si>
  <si>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</si>
  <si>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</si>
  <si>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</si>
  <si>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</si>
  <si>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</si>
  <si>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</si>
  <si>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</si>
  <si>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</si>
  <si>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</si>
  <si>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</si>
  <si>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</si>
  <si>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</si>
  <si>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34,26</t>
  </si>
  <si>
    <t>38,01</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</si>
  <si>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</si>
  <si>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</si>
  <si>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</si>
  <si>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</si>
  <si>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</si>
  <si>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</si>
  <si>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</si>
  <si>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56,95</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</si>
  <si>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</si>
  <si>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</si>
  <si>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</si>
  <si>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</si>
  <si>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</si>
  <si>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</si>
  <si>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</si>
  <si>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</si>
  <si>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</si>
  <si>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</si>
  <si>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</si>
  <si>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</si>
  <si>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</si>
  <si>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</si>
  <si>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</si>
  <si>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</si>
  <si>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</si>
  <si>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</si>
  <si>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</si>
  <si>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</si>
  <si>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</si>
  <si>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</si>
  <si>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</si>
  <si>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</si>
  <si>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</si>
  <si>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</si>
  <si>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</si>
  <si>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</si>
  <si>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</si>
  <si>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</si>
  <si>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</si>
  <si>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</si>
  <si>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</si>
  <si>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</si>
  <si>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</si>
  <si>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</si>
  <si>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</si>
  <si>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</si>
  <si>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</si>
  <si>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</si>
  <si>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</si>
  <si>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</si>
  <si>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</si>
  <si>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</si>
  <si>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</si>
  <si>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</si>
  <si>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</si>
  <si>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</si>
  <si>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</si>
  <si>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</si>
  <si>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</si>
  <si>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</si>
  <si>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</si>
  <si>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</si>
  <si>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</si>
  <si>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</si>
  <si>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</si>
  <si>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</si>
  <si>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</si>
  <si>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</si>
  <si>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</si>
  <si>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</si>
  <si>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</si>
  <si>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</si>
  <si>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</si>
  <si>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</si>
  <si>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</si>
  <si>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</si>
  <si>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</si>
  <si>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</si>
  <si>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</si>
  <si>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</si>
  <si>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</si>
  <si>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</si>
  <si>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</si>
  <si>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</si>
  <si>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</si>
  <si>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</si>
  <si>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</si>
  <si>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</si>
  <si>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</si>
  <si>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</si>
  <si>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</si>
  <si>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</si>
  <si>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</si>
  <si>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</si>
  <si>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</si>
  <si>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</si>
  <si>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</si>
  <si>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</si>
  <si>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</si>
  <si>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</si>
  <si>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</si>
  <si>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</si>
  <si>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</si>
  <si>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</si>
  <si>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</si>
  <si>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</si>
  <si>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</si>
  <si>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</si>
  <si>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</si>
  <si>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</si>
  <si>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</si>
  <si>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CONTRAMARCO DE ALUMÍNIO, FIXAÇÃO COM ARGAMASSA - FORNECIMENTO E INSTALAÇÃO. AF_12/2019</t>
  </si>
  <si>
    <t>21,82</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</si>
  <si>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</si>
  <si>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</si>
  <si>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</si>
  <si>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</si>
  <si>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</si>
  <si>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</si>
  <si>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</si>
  <si>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</si>
  <si>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</si>
  <si>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82,86</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</si>
  <si>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</si>
  <si>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</si>
  <si>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</si>
  <si>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38,50</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</si>
  <si>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</si>
  <si>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</si>
  <si>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</si>
  <si>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0,69</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</si>
  <si>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</si>
  <si>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</si>
  <si>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</si>
  <si>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</si>
  <si>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</si>
  <si>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</si>
  <si>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</si>
  <si>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</si>
  <si>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</si>
  <si>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</si>
  <si>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</si>
  <si>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</si>
  <si>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</si>
  <si>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</si>
  <si>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</si>
  <si>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</si>
  <si>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</si>
  <si>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</si>
  <si>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</si>
  <si>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</si>
  <si>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</si>
  <si>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</si>
  <si>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41,64</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</si>
  <si>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</si>
  <si>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</si>
  <si>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</si>
  <si>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</si>
  <si>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</si>
  <si>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</si>
  <si>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</si>
  <si>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</si>
  <si>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</si>
  <si>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</si>
  <si>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13,78</t>
  </si>
  <si>
    <t>ARMAÇÃO DE PILAR OU VIGA DE ESTRUTURA CONVENCIONAL DE CONCRETO ARMADO UTILIZANDO AÇO CA-60 DE 5,0 MM - MONTAGEM. AF_06/2022</t>
  </si>
  <si>
    <t>ARMAÇÃO DE PILAR OU VIGA DE ESTRUTURA CONVENCIONAL DE CONCRETO ARMADO UTILIZANDO AÇO CA-50 DE 6,3 MM - MONTAGEM. AF_06/2022</t>
  </si>
  <si>
    <t>15,45</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</si>
  <si>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</si>
  <si>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</si>
  <si>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</si>
  <si>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</si>
  <si>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</si>
  <si>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</si>
  <si>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</si>
  <si>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</si>
  <si>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</si>
  <si>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</si>
  <si>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</si>
  <si>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</si>
  <si>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10,73</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</si>
  <si>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</si>
  <si>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</si>
  <si>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</si>
  <si>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</si>
  <si>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</si>
  <si>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</si>
  <si>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</si>
  <si>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12,18</t>
  </si>
  <si>
    <t>CORTE E DOBRA DE AÇO CA-50, DIÂMETRO DE 10,0 MM. AF_06/2022</t>
  </si>
  <si>
    <t>CORTE E DOBRA DE AÇO CA-50, DIÂMETRO DE 12,5 MM. AF_06/2022</t>
  </si>
  <si>
    <t>CORTE E DOBRA DE AÇO CA-50, DIÂMETRO DE 16,0 MM. AF_06/2022</t>
  </si>
  <si>
    <t>9,61</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</si>
  <si>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</si>
  <si>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</si>
  <si>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</si>
  <si>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</si>
  <si>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</si>
  <si>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</si>
  <si>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11,94</t>
  </si>
  <si>
    <t>CORTE E DOBRA DE AÇO CA-25, DIÂMETRO DE 20,0 MM. AF_06/2022</t>
  </si>
  <si>
    <t>CORTE E DOBRA DE AÇO CA-25, DIÂMETRO DE 25,0 MM. AF_06/2022</t>
  </si>
  <si>
    <t>ARMAÇÃO UTILIZANDO AÇO CA-25 DE 6,3 MM - MONTAGEM. AF_06/2022</t>
  </si>
  <si>
    <t>ARMAÇÃO UTILIZANDO AÇO CA-25 DE 8,0 MM - MONTAGEM. AF_06/2022</t>
  </si>
  <si>
    <t>14,23</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</si>
  <si>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</si>
  <si>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</si>
  <si>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</si>
  <si>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</si>
  <si>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</si>
  <si>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13,08</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</si>
  <si>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</si>
  <si>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</si>
  <si>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</si>
  <si>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</si>
  <si>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</si>
  <si>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11,80</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</si>
  <si>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</si>
  <si>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</si>
  <si>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</si>
  <si>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</si>
  <si>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</si>
  <si>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</si>
  <si>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</si>
  <si>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10,76</t>
  </si>
  <si>
    <t>MONTAGEM DE ARMADURA DE ESTACAS, DIÂMETRO = 16,0 MM. AF_09/2021_PS</t>
  </si>
  <si>
    <t>MONTAGEM DE ARMADURA DE ESTACAS, DIÂMETRO = 20,0 MM. AF_09/2021_PS</t>
  </si>
  <si>
    <t>MONTAGEM DE ARMADURA DE ESTACAS, DIÂMETRO = 25,0 MM. AF_09/2021_PS</t>
  </si>
  <si>
    <t>13,13</t>
  </si>
  <si>
    <t>MONTAGEM DE ARMADURA TRANSVERSAL DE ESTACAS DE SEÇÃO CIRCULAR, DIÂMETRO = 5,0 MM. AF_09/2021_PS</t>
  </si>
  <si>
    <t>MONTAGEM DE ARMADURA TRANSVERSAL DE ESTACAS DE SEÇÃO CIRCULAR, DIÂMETRO = 6,30 MM. AF_09/2021_PS</t>
  </si>
  <si>
    <t>16,21</t>
  </si>
  <si>
    <t>MONTAGEM DE ARMADURA TRANVERSAL DE ESTACAS DE SEÇÃO RETANGULAR, DIÂMETRO = 5,0 MM. AF_09/2021_PS</t>
  </si>
  <si>
    <t>MONTAGEM DE ARMADURA TRANSVERSAL DE ESTACAS DE SEÇÃO RETANGULAR, DIÂMETRO = 6,30 MM. AF_09/2021_PS</t>
  </si>
  <si>
    <t>ARMAÇÃO DO SISTEMA DE PAREDES DE CONCRETO, EXECUTADA COMO ARMADURA POSITIVA DE LAJES, TELA Q-159. AF_06/2019</t>
  </si>
  <si>
    <t>10,98</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</si>
  <si>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</si>
  <si>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</si>
  <si>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</si>
  <si>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</si>
  <si>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</si>
  <si>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</si>
  <si>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</si>
  <si>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</si>
  <si>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</si>
  <si>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</si>
  <si>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14,98</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</si>
  <si>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</si>
  <si>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</si>
  <si>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20,18</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</si>
  <si>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</si>
  <si>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</si>
  <si>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</si>
  <si>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</si>
  <si>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</si>
  <si>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</si>
  <si>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</si>
  <si>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</si>
  <si>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</si>
  <si>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</si>
  <si>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</si>
  <si>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</si>
  <si>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</si>
  <si>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</si>
  <si>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</si>
  <si>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</si>
  <si>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</si>
  <si>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</si>
  <si>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</si>
  <si>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</si>
  <si>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</si>
  <si>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</si>
  <si>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</si>
  <si>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</si>
  <si>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</si>
  <si>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</si>
  <si>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</si>
  <si>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</si>
  <si>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</si>
  <si>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</si>
  <si>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</si>
  <si>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</si>
  <si>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</si>
  <si>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</si>
  <si>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</si>
  <si>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</si>
  <si>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</si>
  <si>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</si>
  <si>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</si>
  <si>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</si>
  <si>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</si>
  <si>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</si>
  <si>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</si>
  <si>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</si>
  <si>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</si>
  <si>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</si>
  <si>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</si>
  <si>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</si>
  <si>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</si>
  <si>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</si>
  <si>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</si>
  <si>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</si>
  <si>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</si>
  <si>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</si>
  <si>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</si>
  <si>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</si>
  <si>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</si>
  <si>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</si>
  <si>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</si>
  <si>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</si>
  <si>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</si>
  <si>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</si>
  <si>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</si>
  <si>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</si>
  <si>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</si>
  <si>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</si>
  <si>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</si>
  <si>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</si>
  <si>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</si>
  <si>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43,22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</si>
  <si>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</si>
  <si>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</si>
  <si>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</si>
  <si>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</si>
  <si>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</si>
  <si>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18,22</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</si>
  <si>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</si>
  <si>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</si>
  <si>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</si>
  <si>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22,04</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</si>
  <si>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</si>
  <si>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</si>
  <si>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</si>
  <si>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22,13</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</si>
  <si>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</si>
  <si>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</si>
  <si>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</si>
  <si>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</si>
  <si>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</si>
  <si>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</si>
  <si>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</si>
  <si>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</si>
  <si>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</si>
  <si>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</si>
  <si>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</si>
  <si>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</si>
  <si>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</si>
  <si>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</si>
  <si>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</si>
  <si>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</si>
  <si>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</si>
  <si>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</si>
  <si>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</si>
  <si>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</si>
  <si>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</si>
  <si>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</si>
  <si>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</si>
  <si>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</si>
  <si>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</si>
  <si>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</si>
  <si>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</si>
  <si>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</si>
  <si>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</si>
  <si>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</si>
  <si>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</si>
  <si>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</si>
  <si>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87,21</t>
  </si>
  <si>
    <t>8,94</t>
  </si>
  <si>
    <t>17,39</t>
  </si>
  <si>
    <t>12,51</t>
  </si>
  <si>
    <t>10,39</t>
  </si>
  <si>
    <t>11,99</t>
  </si>
  <si>
    <t>11,05</t>
  </si>
  <si>
    <t>20,00</t>
  </si>
  <si>
    <t>23,38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</si>
  <si>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</si>
  <si>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</si>
  <si>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</si>
  <si>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</si>
  <si>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</si>
  <si>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</si>
  <si>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</si>
  <si>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</si>
  <si>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</si>
  <si>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</si>
  <si>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</si>
  <si>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</si>
  <si>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5,38</t>
  </si>
  <si>
    <t>14,30</t>
  </si>
  <si>
    <t>12,10</t>
  </si>
  <si>
    <t>14,93</t>
  </si>
  <si>
    <t>23,27</t>
  </si>
  <si>
    <t>18,95</t>
  </si>
  <si>
    <t>22,64</t>
  </si>
  <si>
    <t>25,72</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</si>
  <si>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</si>
  <si>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</si>
  <si>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</si>
  <si>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</si>
  <si>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</si>
  <si>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</si>
  <si>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</si>
  <si>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</si>
  <si>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</si>
  <si>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</si>
  <si>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15,80</t>
  </si>
  <si>
    <t>CONDULETE DE PVC, TIPO E, PARA ELETRODUTO DE PVC SOLDÁVEL DN 20 MM (1/2''), APARENTE - FORNECIMENTO E INSTALAÇÃO. AF_10/2022</t>
  </si>
  <si>
    <t>24,82</t>
  </si>
  <si>
    <t>25,99</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</si>
  <si>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</si>
  <si>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</si>
  <si>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</si>
  <si>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</si>
  <si>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</si>
  <si>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</si>
  <si>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</si>
  <si>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</si>
  <si>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</si>
  <si>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</si>
  <si>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17,73</t>
  </si>
  <si>
    <t>27,53</t>
  </si>
  <si>
    <t>9,21</t>
  </si>
  <si>
    <t>13,53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</si>
  <si>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</si>
  <si>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</si>
  <si>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</si>
  <si>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</si>
  <si>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</si>
  <si>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32,40</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</si>
  <si>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</si>
  <si>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</si>
  <si>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</si>
  <si>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</si>
  <si>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</si>
  <si>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</si>
  <si>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</si>
  <si>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</si>
  <si>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</si>
  <si>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36,68</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</si>
  <si>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</si>
  <si>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</si>
  <si>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</si>
  <si>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</si>
  <si>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</si>
  <si>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</si>
  <si>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</si>
  <si>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</si>
  <si>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</si>
  <si>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</si>
  <si>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</si>
  <si>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</si>
  <si>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</si>
  <si>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</si>
  <si>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</si>
  <si>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</si>
  <si>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</si>
  <si>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</si>
  <si>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</si>
  <si>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</si>
  <si>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</si>
  <si>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</si>
  <si>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</si>
  <si>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</si>
  <si>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</si>
  <si>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</si>
  <si>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</si>
  <si>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28,15</t>
  </si>
  <si>
    <t>22,86</t>
  </si>
  <si>
    <t>31,56</t>
  </si>
  <si>
    <t>84,49</t>
  </si>
  <si>
    <t>71,58</t>
  </si>
  <si>
    <t>24,02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</si>
  <si>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</si>
  <si>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</si>
  <si>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</si>
  <si>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</si>
  <si>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</si>
  <si>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</si>
  <si>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</si>
  <si>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</si>
  <si>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</si>
  <si>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</si>
  <si>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</si>
  <si>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</si>
  <si>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</si>
  <si>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</si>
  <si>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</si>
  <si>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</si>
  <si>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</si>
  <si>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</si>
  <si>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</si>
  <si>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</si>
  <si>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</si>
  <si>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</si>
  <si>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</si>
  <si>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</si>
  <si>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</si>
  <si>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</si>
  <si>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</si>
  <si>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</si>
  <si>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</si>
  <si>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</si>
  <si>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</si>
  <si>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</si>
  <si>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</si>
  <si>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</si>
  <si>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</si>
  <si>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</si>
  <si>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</si>
  <si>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</si>
  <si>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</si>
  <si>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</si>
  <si>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</si>
  <si>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</si>
  <si>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</si>
  <si>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</si>
  <si>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</si>
  <si>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</si>
  <si>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</si>
  <si>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</si>
  <si>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</si>
  <si>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</si>
  <si>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</si>
  <si>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</si>
  <si>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</si>
  <si>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</si>
  <si>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</si>
  <si>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17,64</t>
  </si>
  <si>
    <t>22,28</t>
  </si>
  <si>
    <t>50,74</t>
  </si>
  <si>
    <t>27,35</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</si>
  <si>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</si>
  <si>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</si>
  <si>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</si>
  <si>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</si>
  <si>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</si>
  <si>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</si>
  <si>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</si>
  <si>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</si>
  <si>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</si>
  <si>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</si>
  <si>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</si>
  <si>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</si>
  <si>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65,14</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</si>
  <si>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</si>
  <si>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</si>
  <si>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</si>
  <si>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</si>
  <si>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</si>
  <si>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</si>
  <si>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</si>
  <si>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</si>
  <si>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</si>
  <si>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</si>
  <si>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3,28</t>
  </si>
  <si>
    <t>2,30</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</si>
  <si>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</si>
  <si>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</si>
  <si>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</si>
  <si>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</si>
  <si>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</si>
  <si>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</si>
  <si>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</si>
  <si>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</si>
  <si>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</si>
  <si>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</si>
  <si>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</si>
  <si>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</si>
  <si>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</si>
  <si>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</si>
  <si>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</si>
  <si>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</si>
  <si>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</si>
  <si>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</si>
  <si>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</si>
  <si>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</si>
  <si>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</si>
  <si>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</si>
  <si>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</si>
  <si>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</si>
  <si>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</si>
  <si>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</si>
  <si>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</si>
  <si>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</si>
  <si>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</si>
  <si>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</si>
  <si>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</si>
  <si>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</si>
  <si>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</si>
  <si>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</si>
  <si>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</si>
  <si>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</si>
  <si>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</si>
  <si>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</si>
  <si>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</si>
  <si>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</si>
  <si>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CABO ELETRÔNICO CATEGORIA 6A, INSTALADO EM EDIFICAÇÃO RESIDENCIAL - FORNECIMENTO E INSTALAÇÃO. AF_11/2019</t>
  </si>
  <si>
    <t>CABO ELETRÔNICO CATEGORIA 6A, INSTALADO EM EDIFICAÇÃO INSTITUCIONAL - FORNECIMENTO E INSTALAÇÃO. AF_11/2019</t>
  </si>
  <si>
    <t>22,03</t>
  </si>
  <si>
    <t>CABO COAXIAL RG6 95% - FORNECIMENTO E INSTALAÇÃO. AF_11/2019</t>
  </si>
  <si>
    <t>5,77</t>
  </si>
  <si>
    <t>RACK FECHADO PARA SERVIDOR - FORNECIMENTO E INSTALAÇÃO. AF_11/2019</t>
  </si>
  <si>
    <t>BLOCO DE ENGATE RÁPIDO PARA BASTIDOR TIPO M10 - FORNECIMENTO E INSTALAÇÃO. AF_11/2019</t>
  </si>
  <si>
    <t>CABO COAXIAL RG11 95% - FORNECIMENTO E INSTALAÇÃO. AF_11/2019</t>
  </si>
  <si>
    <t>25,11</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</si>
  <si>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</si>
  <si>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</si>
  <si>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</si>
  <si>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</si>
  <si>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</si>
  <si>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</si>
  <si>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</si>
  <si>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</si>
  <si>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</si>
  <si>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</si>
  <si>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</si>
  <si>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</si>
  <si>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</si>
  <si>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</si>
  <si>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</si>
  <si>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69,01</t>
  </si>
  <si>
    <t>TUBO PVC, SÉRIE R, ÁGUA PLUVIAL, DN 40 MM, FORNECIDO E INSTALADO EM RAMAL DE ENCAMINHAMENTO. AF_06/2022</t>
  </si>
  <si>
    <t>TUBO PVC, SÉRIE R, ÁGUA PLUVIAL, DN 50 MM, FORNECIDO E INSTALADO EM RAMAL DE ENCAMINHAMENTO. AF_06/2022</t>
  </si>
  <si>
    <t>22,68</t>
  </si>
  <si>
    <t>TUBO PVC, SÉRIE R, ÁGUA PLUVIAL, DN 75 MM, FORNECIDO E INSTALADO EM RAMAL DE ENCAMINHAMENTO. AF_06/2022</t>
  </si>
  <si>
    <t>38,65</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</si>
  <si>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</si>
  <si>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</si>
  <si>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</si>
  <si>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</si>
  <si>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</si>
  <si>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22,60</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</si>
  <si>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</si>
  <si>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</si>
  <si>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</si>
  <si>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</si>
  <si>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</si>
  <si>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27,12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</si>
  <si>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</si>
  <si>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</si>
  <si>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</si>
  <si>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</si>
  <si>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</si>
  <si>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</si>
  <si>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</si>
  <si>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</si>
  <si>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</si>
  <si>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13,44</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</si>
  <si>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</si>
  <si>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</si>
  <si>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</si>
  <si>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</si>
  <si>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</si>
  <si>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35,24</t>
  </si>
  <si>
    <t>43,17</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</si>
  <si>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</si>
  <si>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</si>
  <si>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</si>
  <si>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</si>
  <si>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</si>
  <si>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</si>
  <si>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</si>
  <si>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</si>
  <si>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</si>
  <si>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</si>
  <si>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</si>
  <si>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</si>
  <si>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</si>
  <si>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</si>
  <si>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</si>
  <si>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</si>
  <si>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69,39</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</si>
  <si>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</si>
  <si>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</si>
  <si>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</si>
  <si>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</si>
  <si>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</si>
  <si>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</si>
  <si>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</si>
  <si>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</si>
  <si>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26,45</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</si>
  <si>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</si>
  <si>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</si>
  <si>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</si>
  <si>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</si>
  <si>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</si>
  <si>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</si>
  <si>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</si>
  <si>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</si>
  <si>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</si>
  <si>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</si>
  <si>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</si>
  <si>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</si>
  <si>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</si>
  <si>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</si>
  <si>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</si>
  <si>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</si>
  <si>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</si>
  <si>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</si>
  <si>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</si>
  <si>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</si>
  <si>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</si>
  <si>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</si>
  <si>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</si>
  <si>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</si>
  <si>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</si>
  <si>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18,75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</si>
  <si>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</si>
  <si>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</si>
  <si>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</si>
  <si>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</si>
  <si>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</si>
  <si>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</si>
  <si>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</si>
  <si>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</si>
  <si>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</si>
  <si>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38,72</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</si>
  <si>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</si>
  <si>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</si>
  <si>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26,03</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</si>
  <si>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</si>
  <si>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</si>
  <si>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46,91</t>
  </si>
  <si>
    <t>TUBO, PEX, MULTICAMADA, COM TUBO LUVA, DN 32, INSTALADO EM RAMAL INTERNO DE INSTALAÇÕES DE GÁS - FORNECIMENTO E INSTALAÇÃO. AF_01/2020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</si>
  <si>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</si>
  <si>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</si>
  <si>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</si>
  <si>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</si>
  <si>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</si>
  <si>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</si>
  <si>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</si>
  <si>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</si>
  <si>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</si>
  <si>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</si>
  <si>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</si>
  <si>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</si>
  <si>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</si>
  <si>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</si>
  <si>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</si>
  <si>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</si>
  <si>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</si>
  <si>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</si>
  <si>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</si>
  <si>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</si>
  <si>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</si>
  <si>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</si>
  <si>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</si>
  <si>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</si>
  <si>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</si>
  <si>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</si>
  <si>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</si>
  <si>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</si>
  <si>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</si>
  <si>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16,58</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</si>
  <si>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</si>
  <si>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</si>
  <si>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</si>
  <si>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</si>
  <si>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</si>
  <si>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</si>
  <si>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</si>
  <si>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</si>
  <si>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10,28</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</si>
  <si>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</si>
  <si>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</si>
  <si>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</si>
  <si>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</si>
  <si>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</si>
  <si>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10,05</t>
  </si>
  <si>
    <t>LUVA COM BUCHA DE LATÃO, PVC, SOLDÁVEL, DN 25MM X 3/4 , INSTALADO EM RAMAL OU SUB-RAMAL DE ÁGUA - FORNECIMENTO E INSTALAÇÃO. AF_06/2022</t>
  </si>
  <si>
    <t>UNIÃO, PVC, SOLDÁVEL, DN 25MM, INSTALADO EM RAMAL OU SUB-RAMAL DE ÁGUA - FORNECIMENTO E INSTALAÇÃO. AF_06/2022</t>
  </si>
  <si>
    <t>14,66</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</si>
  <si>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</si>
  <si>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</si>
  <si>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</si>
  <si>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7,19</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</si>
  <si>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</si>
  <si>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</si>
  <si>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</si>
  <si>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</si>
  <si>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</si>
  <si>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</si>
  <si>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</si>
  <si>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</si>
  <si>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</si>
  <si>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</si>
  <si>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</si>
  <si>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</si>
  <si>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</si>
  <si>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</si>
  <si>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20,03</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</si>
  <si>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</si>
  <si>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</si>
  <si>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</si>
  <si>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</si>
  <si>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</si>
  <si>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</si>
  <si>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9,35</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</si>
  <si>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</si>
  <si>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</si>
  <si>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</si>
  <si>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</si>
  <si>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</si>
  <si>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</si>
  <si>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</si>
  <si>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14,22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</si>
  <si>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</si>
  <si>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</si>
  <si>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</si>
  <si>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</si>
  <si>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</si>
  <si>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</si>
  <si>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6,37</t>
  </si>
  <si>
    <t>LUVA DE CORRER, PVC, SOLDÁVEL, DN 25MM, INSTALADO EM RAMAL DE DISTRIBUIÇÃO DE ÁGUA - FORNECIMENTO E INSTALAÇÃO. AF_06/2022</t>
  </si>
  <si>
    <t>18,80</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</si>
  <si>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</si>
  <si>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</si>
  <si>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</si>
  <si>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</si>
  <si>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</si>
  <si>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</si>
  <si>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8,87</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</si>
  <si>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</si>
  <si>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</si>
  <si>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</si>
  <si>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</si>
  <si>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</si>
  <si>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</si>
  <si>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</si>
  <si>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</si>
  <si>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</si>
  <si>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</si>
  <si>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</si>
  <si>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</si>
  <si>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</si>
  <si>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</si>
  <si>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</si>
  <si>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</si>
  <si>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7,69</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</si>
  <si>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</si>
  <si>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</si>
  <si>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</si>
  <si>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</si>
  <si>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</si>
  <si>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</si>
  <si>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</si>
  <si>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</si>
  <si>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</si>
  <si>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</si>
  <si>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14,19</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</si>
  <si>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</si>
  <si>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</si>
  <si>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</si>
  <si>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</si>
  <si>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</si>
  <si>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</si>
  <si>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</si>
  <si>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</si>
  <si>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</si>
  <si>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</si>
  <si>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</si>
  <si>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</si>
  <si>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</si>
  <si>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</si>
  <si>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</si>
  <si>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14,99</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</si>
  <si>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</si>
  <si>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</si>
  <si>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</si>
  <si>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</si>
  <si>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</si>
  <si>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</si>
  <si>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</si>
  <si>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</si>
  <si>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</si>
  <si>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</si>
  <si>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</si>
  <si>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</si>
  <si>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7,08</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</si>
  <si>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</si>
  <si>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</si>
  <si>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</si>
  <si>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</si>
  <si>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</si>
  <si>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27,81</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</si>
  <si>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</si>
  <si>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</si>
  <si>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</si>
  <si>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</si>
  <si>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</si>
  <si>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21,63</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</si>
  <si>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</si>
  <si>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</si>
  <si>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</si>
  <si>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</si>
  <si>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</si>
  <si>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</si>
  <si>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</si>
  <si>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</si>
  <si>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</si>
  <si>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</si>
  <si>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</si>
  <si>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</si>
  <si>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</si>
  <si>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</si>
  <si>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</si>
  <si>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</si>
  <si>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</si>
  <si>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</si>
  <si>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</si>
  <si>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</si>
  <si>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</si>
  <si>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</si>
  <si>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</si>
  <si>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</si>
  <si>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</si>
  <si>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</si>
  <si>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</si>
  <si>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</si>
  <si>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</si>
  <si>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</si>
  <si>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</si>
  <si>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</si>
  <si>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</si>
  <si>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</si>
  <si>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</si>
  <si>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</si>
  <si>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</si>
  <si>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</si>
  <si>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</si>
  <si>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</si>
  <si>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</si>
  <si>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14,51</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</si>
  <si>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</si>
  <si>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</si>
  <si>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</si>
  <si>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</si>
  <si>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</si>
  <si>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</si>
  <si>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</si>
  <si>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</si>
  <si>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</si>
  <si>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</si>
  <si>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</si>
  <si>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</si>
  <si>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</si>
  <si>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</si>
  <si>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</si>
  <si>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</si>
  <si>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</si>
  <si>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</si>
  <si>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</si>
  <si>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</si>
  <si>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</si>
  <si>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</si>
  <si>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48,32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</si>
  <si>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</si>
  <si>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</si>
  <si>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</si>
  <si>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</si>
  <si>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</si>
  <si>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</si>
  <si>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</si>
  <si>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</si>
  <si>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</si>
  <si>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</si>
  <si>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</si>
  <si>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</si>
  <si>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</si>
  <si>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</si>
  <si>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</si>
  <si>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</si>
  <si>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</si>
  <si>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</si>
  <si>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</si>
  <si>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</si>
  <si>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</si>
  <si>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</si>
  <si>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</si>
  <si>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</si>
  <si>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</si>
  <si>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</si>
  <si>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</si>
  <si>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</si>
  <si>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8,97</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</si>
  <si>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</si>
  <si>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</si>
  <si>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</si>
  <si>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</si>
  <si>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</si>
  <si>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</si>
  <si>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</si>
  <si>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</si>
  <si>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</si>
  <si>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</si>
  <si>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</si>
  <si>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</si>
  <si>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</si>
  <si>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24,40</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</si>
  <si>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</si>
  <si>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</si>
  <si>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</si>
  <si>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</si>
  <si>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</si>
  <si>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</si>
  <si>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</si>
  <si>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</si>
  <si>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</si>
  <si>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</si>
  <si>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</si>
  <si>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</si>
  <si>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43,34</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</si>
  <si>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</si>
  <si>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</si>
  <si>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</si>
  <si>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</si>
  <si>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</si>
  <si>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</si>
  <si>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</si>
  <si>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17,26</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</si>
  <si>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</si>
  <si>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</si>
  <si>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</si>
  <si>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</si>
  <si>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</si>
  <si>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</si>
  <si>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</si>
  <si>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</si>
  <si>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</si>
  <si>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</si>
  <si>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</si>
  <si>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</si>
  <si>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</si>
  <si>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</si>
  <si>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</si>
  <si>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</si>
  <si>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</si>
  <si>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</si>
  <si>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</si>
  <si>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</si>
  <si>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10,24</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</si>
  <si>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</si>
  <si>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</si>
  <si>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</si>
  <si>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</si>
  <si>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</si>
  <si>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</si>
  <si>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</si>
  <si>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</si>
  <si>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</si>
  <si>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</si>
  <si>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</si>
  <si>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</si>
  <si>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</si>
  <si>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</si>
  <si>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</si>
  <si>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</si>
  <si>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</si>
  <si>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</si>
  <si>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</si>
  <si>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</si>
  <si>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</si>
  <si>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13,77</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</si>
  <si>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</si>
  <si>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</si>
  <si>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</si>
  <si>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</si>
  <si>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</si>
  <si>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</si>
  <si>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</si>
  <si>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23,83</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</si>
  <si>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</si>
  <si>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</si>
  <si>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</si>
  <si>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</si>
  <si>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</si>
  <si>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</si>
  <si>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</si>
  <si>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</si>
  <si>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</si>
  <si>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</si>
  <si>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</si>
  <si>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</si>
  <si>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</si>
  <si>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</si>
  <si>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</si>
  <si>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</si>
  <si>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</si>
  <si>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</si>
  <si>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</si>
  <si>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</si>
  <si>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14,48</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</si>
  <si>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</si>
  <si>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</si>
  <si>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</si>
  <si>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</si>
  <si>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</si>
  <si>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</si>
  <si>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</si>
  <si>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</si>
  <si>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</si>
  <si>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</si>
  <si>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</si>
  <si>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</si>
  <si>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</si>
  <si>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</si>
  <si>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</si>
  <si>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</si>
  <si>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</si>
  <si>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</si>
  <si>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</si>
  <si>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</si>
  <si>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</si>
  <si>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</si>
  <si>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</si>
  <si>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</si>
  <si>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</si>
  <si>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</si>
  <si>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</si>
  <si>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</si>
  <si>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</si>
  <si>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</si>
  <si>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</si>
  <si>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</si>
  <si>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</si>
  <si>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</si>
  <si>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</si>
  <si>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</si>
  <si>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</si>
  <si>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</si>
  <si>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29,94</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</si>
  <si>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</si>
  <si>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</si>
  <si>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</si>
  <si>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</si>
  <si>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</si>
  <si>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34,48</t>
  </si>
  <si>
    <t>JUNÇÃO SIMPLES, PVC, SERIE NORMAL, ESGOTO PREDIAL, DN 75 X 75 MM, JUNTA ELÁSTICA, FORNECIDO E INSTALADO EM PRUMADA DE ESGOTO SANITÁRIO OU VENTILAÇÃO. AF_08/2022</t>
  </si>
  <si>
    <t>36,55</t>
  </si>
  <si>
    <t>CONECTOR, CPVC, SOLDÁVEL, DN 42MM X 1.1/2 , INSTALADO EM PRUMADA DE ÁGUA   FORNECIMENTO E INSTALAÇÃO. AF_06/2022</t>
  </si>
  <si>
    <t>48,33</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</si>
  <si>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</si>
  <si>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</si>
  <si>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</si>
  <si>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</si>
  <si>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</si>
  <si>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</si>
  <si>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</si>
  <si>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</si>
  <si>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</si>
  <si>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</si>
  <si>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</si>
  <si>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</si>
  <si>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</si>
  <si>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</si>
  <si>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</si>
  <si>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</si>
  <si>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</si>
  <si>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</si>
  <si>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</si>
  <si>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</si>
  <si>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</si>
  <si>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</si>
  <si>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</si>
  <si>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</si>
  <si>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</si>
  <si>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</si>
  <si>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</si>
  <si>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</si>
  <si>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</si>
  <si>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</si>
  <si>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</si>
  <si>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</si>
  <si>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13,15</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</si>
  <si>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</si>
  <si>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</si>
  <si>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</si>
  <si>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</si>
  <si>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</si>
  <si>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</si>
  <si>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</si>
  <si>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</si>
  <si>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</si>
  <si>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18,42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</si>
  <si>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</si>
  <si>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</si>
  <si>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</si>
  <si>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</si>
  <si>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</si>
  <si>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</si>
  <si>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</si>
  <si>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</si>
  <si>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</si>
  <si>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</si>
  <si>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</si>
  <si>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</si>
  <si>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</si>
  <si>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</si>
  <si>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</si>
  <si>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</si>
  <si>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</si>
  <si>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</si>
  <si>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30,70</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</si>
  <si>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</si>
  <si>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</si>
  <si>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</si>
  <si>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</si>
  <si>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</si>
  <si>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</si>
  <si>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</si>
  <si>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</si>
  <si>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</si>
  <si>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</si>
  <si>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33,97</t>
  </si>
  <si>
    <t>59,01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</si>
  <si>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</si>
  <si>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</si>
  <si>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</si>
  <si>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</si>
  <si>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</si>
  <si>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</si>
  <si>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</si>
  <si>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</si>
  <si>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</si>
  <si>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</si>
  <si>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</si>
  <si>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</si>
  <si>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</si>
  <si>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</si>
  <si>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</si>
  <si>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</si>
  <si>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</si>
  <si>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</si>
  <si>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</si>
  <si>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</si>
  <si>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</si>
  <si>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</si>
  <si>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</si>
  <si>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</si>
  <si>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</si>
  <si>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</si>
  <si>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</si>
  <si>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</si>
  <si>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</si>
  <si>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</si>
  <si>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</si>
  <si>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</si>
  <si>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</si>
  <si>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</si>
  <si>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</si>
  <si>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21,25</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</si>
  <si>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</si>
  <si>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</si>
  <si>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</si>
  <si>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</si>
  <si>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</si>
  <si>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</si>
  <si>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</si>
  <si>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</si>
  <si>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</si>
  <si>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</si>
  <si>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</si>
  <si>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</si>
  <si>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</si>
  <si>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</si>
  <si>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</si>
  <si>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</si>
  <si>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</si>
  <si>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</si>
  <si>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17,14</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</si>
  <si>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</si>
  <si>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</si>
  <si>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</si>
  <si>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</si>
  <si>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</si>
  <si>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</si>
  <si>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</si>
  <si>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</si>
  <si>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</si>
  <si>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</si>
  <si>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</si>
  <si>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</si>
  <si>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</si>
  <si>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</si>
  <si>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</si>
  <si>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</si>
  <si>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</si>
  <si>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</si>
  <si>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</si>
  <si>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</si>
  <si>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6,30</t>
  </si>
  <si>
    <t>13,07</t>
  </si>
  <si>
    <t>26,98</t>
  </si>
  <si>
    <t>17,46</t>
  </si>
  <si>
    <t>16,48</t>
  </si>
  <si>
    <t>21,69</t>
  </si>
  <si>
    <t>28,39</t>
  </si>
  <si>
    <t>24,84</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</si>
  <si>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</si>
  <si>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</si>
  <si>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</si>
  <si>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</si>
  <si>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</si>
  <si>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12,65</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</si>
  <si>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</si>
  <si>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</si>
  <si>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</si>
  <si>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</si>
  <si>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</si>
  <si>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33,67</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</si>
  <si>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</si>
  <si>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</si>
  <si>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</si>
  <si>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</si>
  <si>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</si>
  <si>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</si>
  <si>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</si>
  <si>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</si>
  <si>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</si>
  <si>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109,56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</si>
  <si>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</si>
  <si>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</si>
  <si>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</si>
  <si>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</si>
  <si>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</si>
  <si>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</si>
  <si>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</si>
  <si>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</si>
  <si>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</si>
  <si>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17,15</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</si>
  <si>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</si>
  <si>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</si>
  <si>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</si>
  <si>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</si>
  <si>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</si>
  <si>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</si>
  <si>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</si>
  <si>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</si>
  <si>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</si>
  <si>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</si>
  <si>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</si>
  <si>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</si>
  <si>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</si>
  <si>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</si>
  <si>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</si>
  <si>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</si>
  <si>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</si>
  <si>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</si>
  <si>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</si>
  <si>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</si>
  <si>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</si>
  <si>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</si>
  <si>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</si>
  <si>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</si>
  <si>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</si>
  <si>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</si>
  <si>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</si>
  <si>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</si>
  <si>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</si>
  <si>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</si>
  <si>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</si>
  <si>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</si>
  <si>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</si>
  <si>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</si>
  <si>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</si>
  <si>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</si>
  <si>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</si>
  <si>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</si>
  <si>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</si>
  <si>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</si>
  <si>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</si>
  <si>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</si>
  <si>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</si>
  <si>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</si>
  <si>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</si>
  <si>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</si>
  <si>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</si>
  <si>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</si>
  <si>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</si>
  <si>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</si>
  <si>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</si>
  <si>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</si>
  <si>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</si>
  <si>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</si>
  <si>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23,91</t>
  </si>
  <si>
    <t>36,23</t>
  </si>
  <si>
    <t>14,35</t>
  </si>
  <si>
    <t>67,82</t>
  </si>
  <si>
    <t>70,16</t>
  </si>
  <si>
    <t>58,72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</si>
  <si>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</si>
  <si>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</si>
  <si>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</si>
  <si>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</si>
  <si>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</si>
  <si>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</si>
  <si>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</si>
  <si>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</si>
  <si>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</si>
  <si>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52,88</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</si>
  <si>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</si>
  <si>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</si>
  <si>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</si>
  <si>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</si>
  <si>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</si>
  <si>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</si>
  <si>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</si>
  <si>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</si>
  <si>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</si>
  <si>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</si>
  <si>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</si>
  <si>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</si>
  <si>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</si>
  <si>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</si>
  <si>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33,04</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</si>
  <si>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</si>
  <si>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</si>
  <si>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</si>
  <si>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</si>
  <si>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</si>
  <si>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</si>
  <si>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</si>
  <si>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</si>
  <si>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</si>
  <si>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18,19</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</si>
  <si>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</si>
  <si>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</si>
  <si>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</si>
  <si>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</si>
  <si>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</si>
  <si>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</si>
  <si>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</si>
  <si>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</si>
  <si>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</si>
  <si>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</si>
  <si>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</si>
  <si>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</si>
  <si>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</si>
  <si>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</si>
  <si>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</si>
  <si>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19,52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</si>
  <si>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</si>
  <si>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</si>
  <si>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</si>
  <si>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17,00</t>
  </si>
  <si>
    <t>CONECTOR EM BRONZE/LATÃO, DN 22 MM X 1/2", SEM ANEL DE SOLDA, BOLSA X ROSCA F, INSTALADO EM RAMAL E SUB-RAMAL DE GÁS MEDICINAL - FORNECIMENTO E INSTALAÇÃO. AF_04/2022</t>
  </si>
  <si>
    <t>23,49</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</si>
  <si>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</si>
  <si>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</si>
  <si>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</si>
  <si>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</si>
  <si>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</si>
  <si>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</si>
  <si>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</si>
  <si>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</si>
  <si>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</si>
  <si>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</si>
  <si>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</si>
  <si>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</si>
  <si>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</si>
  <si>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</si>
  <si>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</si>
  <si>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</si>
  <si>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</si>
  <si>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</si>
  <si>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</si>
  <si>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</si>
  <si>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</si>
  <si>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</si>
  <si>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</si>
  <si>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</si>
  <si>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</si>
  <si>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</si>
  <si>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</si>
  <si>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</si>
  <si>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</si>
  <si>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</si>
  <si>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</si>
  <si>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</si>
  <si>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</si>
  <si>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</si>
  <si>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</si>
  <si>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</si>
  <si>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</si>
  <si>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</si>
  <si>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</si>
  <si>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</si>
  <si>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</si>
  <si>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</si>
  <si>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</si>
  <si>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</si>
  <si>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</si>
  <si>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</si>
  <si>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</si>
  <si>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</si>
  <si>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</si>
  <si>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</si>
  <si>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</si>
  <si>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</si>
  <si>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</si>
  <si>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</si>
  <si>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</si>
  <si>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</si>
  <si>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</si>
  <si>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</si>
  <si>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</si>
  <si>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</si>
  <si>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</si>
  <si>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</si>
  <si>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</si>
  <si>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</si>
  <si>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</si>
  <si>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</si>
  <si>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</si>
  <si>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</si>
  <si>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</si>
  <si>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</si>
  <si>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</si>
  <si>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</si>
  <si>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</si>
  <si>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</si>
  <si>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</si>
  <si>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</si>
  <si>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</si>
  <si>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</si>
  <si>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</si>
  <si>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</si>
  <si>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</si>
  <si>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</si>
  <si>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</si>
  <si>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</si>
  <si>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</si>
  <si>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</si>
  <si>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</si>
  <si>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</si>
  <si>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</si>
  <si>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</si>
  <si>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</si>
  <si>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</si>
  <si>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</si>
  <si>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</si>
  <si>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</si>
  <si>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</si>
  <si>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</si>
  <si>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</si>
  <si>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</si>
  <si>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</si>
  <si>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</si>
  <si>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</si>
  <si>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</si>
  <si>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</si>
  <si>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</si>
  <si>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</si>
  <si>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</si>
  <si>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</si>
  <si>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</si>
  <si>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</si>
  <si>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</si>
  <si>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</si>
  <si>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</si>
  <si>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</si>
  <si>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</si>
  <si>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</si>
  <si>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</si>
  <si>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</si>
  <si>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</si>
  <si>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</si>
  <si>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</si>
  <si>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</si>
  <si>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</si>
  <si>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</si>
  <si>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</si>
  <si>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</si>
  <si>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</si>
  <si>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28,80</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</si>
  <si>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</si>
  <si>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</si>
  <si>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</si>
  <si>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</si>
  <si>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</si>
  <si>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</si>
  <si>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</si>
  <si>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</si>
  <si>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</si>
  <si>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</si>
  <si>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</si>
  <si>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</si>
  <si>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</si>
  <si>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5,05</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</si>
  <si>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</si>
  <si>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</si>
  <si>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</si>
  <si>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</si>
  <si>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</si>
  <si>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</si>
  <si>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</si>
  <si>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</si>
  <si>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</si>
  <si>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</si>
  <si>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</si>
  <si>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28,46</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</si>
  <si>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</si>
  <si>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</si>
  <si>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</si>
  <si>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</si>
  <si>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</si>
  <si>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</si>
  <si>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</si>
  <si>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</si>
  <si>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</si>
  <si>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</si>
  <si>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</si>
  <si>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</si>
  <si>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</si>
  <si>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</si>
  <si>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</si>
  <si>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</si>
  <si>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</si>
  <si>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6,95</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</si>
  <si>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</si>
  <si>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</si>
  <si>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</si>
  <si>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</si>
  <si>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</si>
  <si>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</si>
  <si>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</si>
  <si>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</si>
  <si>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</si>
  <si>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</si>
  <si>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</si>
  <si>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</si>
  <si>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</si>
  <si>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</si>
  <si>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</si>
  <si>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</si>
  <si>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</si>
  <si>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</si>
  <si>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</si>
  <si>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</si>
  <si>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</si>
  <si>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</si>
  <si>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</si>
  <si>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</si>
  <si>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</si>
  <si>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</si>
  <si>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</si>
  <si>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</si>
  <si>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</si>
  <si>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</si>
  <si>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</si>
  <si>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</si>
  <si>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</si>
  <si>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</si>
  <si>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</si>
  <si>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</si>
  <si>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</si>
  <si>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</si>
  <si>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</si>
  <si>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</si>
  <si>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</si>
  <si>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</si>
  <si>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</si>
  <si>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</si>
  <si>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</si>
  <si>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</si>
  <si>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</si>
  <si>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</si>
  <si>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</si>
  <si>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</si>
  <si>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</si>
  <si>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</si>
  <si>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</si>
  <si>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</si>
  <si>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</si>
  <si>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</si>
  <si>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</si>
  <si>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</si>
  <si>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</si>
  <si>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</si>
  <si>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</si>
  <si>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</si>
  <si>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</si>
  <si>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</si>
  <si>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</si>
  <si>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</si>
  <si>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</si>
  <si>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</si>
  <si>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</si>
  <si>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</si>
  <si>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</si>
  <si>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</si>
  <si>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</si>
  <si>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</si>
  <si>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</si>
  <si>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</si>
  <si>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</si>
  <si>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</si>
  <si>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</si>
  <si>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</si>
  <si>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</si>
  <si>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</si>
  <si>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</si>
  <si>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</si>
  <si>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</si>
  <si>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</si>
  <si>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</si>
  <si>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</si>
  <si>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</si>
  <si>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</si>
  <si>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</si>
  <si>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</si>
  <si>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</si>
  <si>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</si>
  <si>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</si>
  <si>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</si>
  <si>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</si>
  <si>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</si>
  <si>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</si>
  <si>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</si>
  <si>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</si>
  <si>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</si>
  <si>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</si>
  <si>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</si>
  <si>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</si>
  <si>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</si>
  <si>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</si>
  <si>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</si>
  <si>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</si>
  <si>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</si>
  <si>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</si>
  <si>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</si>
  <si>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</si>
  <si>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</si>
  <si>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</si>
  <si>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</si>
  <si>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</si>
  <si>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</si>
  <si>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</si>
  <si>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</si>
  <si>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</si>
  <si>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</si>
  <si>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</si>
  <si>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</si>
  <si>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</si>
  <si>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</si>
  <si>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</si>
  <si>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</si>
  <si>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</si>
  <si>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</si>
  <si>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</si>
  <si>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</si>
  <si>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</si>
  <si>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</si>
  <si>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</si>
  <si>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</si>
  <si>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</si>
  <si>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</si>
  <si>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</si>
  <si>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</si>
  <si>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67,69</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</si>
  <si>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</si>
  <si>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</si>
  <si>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</si>
  <si>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</si>
  <si>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</si>
  <si>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</si>
  <si>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</si>
  <si>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</si>
  <si>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</si>
  <si>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42,84</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</si>
  <si>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</si>
  <si>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</si>
  <si>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</si>
  <si>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</si>
  <si>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</si>
  <si>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</si>
  <si>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</si>
  <si>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</si>
  <si>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26,64</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</si>
  <si>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</si>
  <si>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</si>
  <si>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</si>
  <si>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</si>
  <si>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</si>
  <si>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</si>
  <si>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</si>
  <si>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</si>
  <si>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</si>
  <si>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</si>
  <si>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</si>
  <si>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</si>
  <si>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</si>
  <si>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</si>
  <si>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</si>
  <si>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</si>
  <si>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</si>
  <si>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</si>
  <si>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</si>
  <si>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</si>
  <si>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</si>
  <si>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</si>
  <si>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</si>
  <si>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</si>
  <si>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</si>
  <si>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</si>
  <si>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</si>
  <si>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</si>
  <si>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</si>
  <si>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</si>
  <si>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</si>
  <si>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</si>
  <si>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</si>
  <si>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</si>
  <si>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15,33</t>
  </si>
  <si>
    <t>6,90</t>
  </si>
  <si>
    <t>1,56</t>
  </si>
  <si>
    <t>5,03</t>
  </si>
  <si>
    <t>13,59</t>
  </si>
  <si>
    <t>7,65</t>
  </si>
  <si>
    <t>6,23</t>
  </si>
  <si>
    <t>5,81</t>
  </si>
  <si>
    <t>6,43</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</si>
  <si>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</si>
  <si>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</si>
  <si>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</si>
  <si>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</si>
  <si>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</si>
  <si>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</si>
  <si>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</si>
  <si>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</si>
  <si>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</si>
  <si>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</si>
  <si>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</si>
  <si>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</si>
  <si>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</si>
  <si>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22,37</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</si>
  <si>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</si>
  <si>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</si>
  <si>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</si>
  <si>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</si>
  <si>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</si>
  <si>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</si>
  <si>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</si>
  <si>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</si>
  <si>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</si>
  <si>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</si>
  <si>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</si>
  <si>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</si>
  <si>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8,32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</si>
  <si>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</si>
  <si>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</si>
  <si>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</si>
  <si>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</si>
  <si>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</si>
  <si>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</si>
  <si>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</si>
  <si>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</si>
  <si>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</si>
  <si>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</si>
  <si>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</si>
  <si>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</si>
  <si>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</si>
  <si>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</si>
  <si>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</si>
  <si>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</si>
  <si>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</si>
  <si>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</si>
  <si>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</si>
  <si>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</si>
  <si>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</si>
  <si>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</si>
  <si>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</si>
  <si>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</si>
  <si>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</si>
  <si>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</si>
  <si>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</si>
  <si>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</si>
  <si>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</si>
  <si>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</si>
  <si>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</si>
  <si>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</si>
  <si>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</si>
  <si>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</si>
  <si>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</si>
  <si>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</si>
  <si>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</si>
  <si>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</si>
  <si>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</si>
  <si>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</si>
  <si>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</si>
  <si>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2,14</t>
  </si>
  <si>
    <t>15,25</t>
  </si>
  <si>
    <t>29,95</t>
  </si>
  <si>
    <t>17,07</t>
  </si>
  <si>
    <t>30,28</t>
  </si>
  <si>
    <t>17,99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</si>
  <si>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</si>
  <si>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</si>
  <si>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</si>
  <si>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22,66</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</si>
  <si>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</si>
  <si>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</si>
  <si>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</si>
  <si>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</si>
  <si>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</si>
  <si>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</si>
  <si>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</si>
  <si>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</si>
  <si>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</si>
  <si>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</si>
  <si>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</si>
  <si>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</si>
  <si>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</si>
  <si>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</si>
  <si>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</si>
  <si>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11,85</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</si>
  <si>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</si>
  <si>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</si>
  <si>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</si>
  <si>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</si>
  <si>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</si>
  <si>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</si>
  <si>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</si>
  <si>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9,71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</si>
  <si>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</si>
  <si>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</si>
  <si>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</si>
  <si>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</si>
  <si>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</si>
  <si>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</si>
  <si>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</si>
  <si>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</si>
  <si>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</si>
  <si>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</si>
  <si>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</si>
  <si>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</si>
  <si>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7,63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</si>
  <si>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</si>
  <si>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</si>
  <si>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</si>
  <si>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</si>
  <si>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</si>
  <si>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</si>
  <si>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</si>
  <si>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5,58</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</si>
  <si>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</si>
  <si>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</si>
  <si>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14,65</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</si>
  <si>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</si>
  <si>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</si>
  <si>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</si>
  <si>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</si>
  <si>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</si>
  <si>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</si>
  <si>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</si>
  <si>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</si>
  <si>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</si>
  <si>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</si>
  <si>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</si>
  <si>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</si>
  <si>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</si>
  <si>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</si>
  <si>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</si>
  <si>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</si>
  <si>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</si>
  <si>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</si>
  <si>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</si>
  <si>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</si>
  <si>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6,69</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</si>
  <si>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</si>
  <si>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</si>
  <si>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</si>
  <si>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</si>
  <si>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</si>
  <si>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</si>
  <si>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</si>
  <si>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</si>
  <si>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</si>
  <si>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</si>
  <si>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111,48</t>
  </si>
  <si>
    <t>21,65</t>
  </si>
  <si>
    <t>13,41</t>
  </si>
  <si>
    <t>22,65</t>
  </si>
  <si>
    <t>14,44</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</si>
  <si>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</si>
  <si>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</si>
  <si>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</si>
  <si>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</si>
  <si>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</si>
  <si>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</si>
  <si>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</si>
  <si>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</si>
  <si>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</si>
  <si>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</si>
  <si>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</si>
  <si>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</si>
  <si>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</si>
  <si>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</si>
  <si>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</si>
  <si>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</si>
  <si>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</si>
  <si>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</si>
  <si>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73,77</t>
  </si>
  <si>
    <t>82,55</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</si>
  <si>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</si>
  <si>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</si>
  <si>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</si>
  <si>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</si>
  <si>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</si>
  <si>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</si>
  <si>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</si>
  <si>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</si>
  <si>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</si>
  <si>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</si>
  <si>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</si>
  <si>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</si>
  <si>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</si>
  <si>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</si>
  <si>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</si>
  <si>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</si>
  <si>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</si>
  <si>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</si>
  <si>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</si>
  <si>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</si>
  <si>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</si>
  <si>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</si>
  <si>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</si>
  <si>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</si>
  <si>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</si>
  <si>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</si>
  <si>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</si>
  <si>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</si>
  <si>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</si>
  <si>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</si>
  <si>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</si>
  <si>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</si>
  <si>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</si>
  <si>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</si>
  <si>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</si>
  <si>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</si>
  <si>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</si>
  <si>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</si>
  <si>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</si>
  <si>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</si>
  <si>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</si>
  <si>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</si>
  <si>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</si>
  <si>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</si>
  <si>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</si>
  <si>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</si>
  <si>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</si>
  <si>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</si>
  <si>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</si>
  <si>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</si>
  <si>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</si>
  <si>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</si>
  <si>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</si>
  <si>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</si>
  <si>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</si>
  <si>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</si>
  <si>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</si>
  <si>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</si>
  <si>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</si>
  <si>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</si>
  <si>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</si>
  <si>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</si>
  <si>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</si>
  <si>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</si>
  <si>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</si>
  <si>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</si>
  <si>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</si>
  <si>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</si>
  <si>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</si>
  <si>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</si>
  <si>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</si>
  <si>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</si>
  <si>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</si>
  <si>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</si>
  <si>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32,56</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</si>
  <si>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</si>
  <si>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</si>
  <si>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</si>
  <si>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</si>
  <si>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</si>
  <si>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</si>
  <si>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41,12</t>
  </si>
  <si>
    <t>REASSENTAMENTO DE BLOCOS RETANGULAR PARA PISO INTERTRAVADO, ESPESSURA DE 6 CM, EM VIA/ESTACIONAMENTO, COM REAPROVEITAMENTO DOS BLOCOS RETANGULAR - INCLUSO RETIRADA E COLOCAÇÃO DO MATERIAL. AF_12/2020</t>
  </si>
  <si>
    <t>33,51</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</si>
  <si>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</si>
  <si>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</si>
  <si>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</si>
  <si>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</si>
  <si>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</si>
  <si>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</si>
  <si>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</si>
  <si>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</si>
  <si>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</si>
  <si>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196,19</t>
  </si>
  <si>
    <t>41,89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</si>
  <si>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</si>
  <si>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</si>
  <si>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</si>
  <si>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</si>
  <si>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</si>
  <si>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</si>
  <si>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</si>
  <si>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</si>
  <si>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98,98</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</si>
  <si>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</si>
  <si>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</si>
  <si>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</si>
  <si>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</si>
  <si>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</si>
  <si>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</si>
  <si>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</si>
  <si>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</si>
  <si>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</si>
  <si>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</si>
  <si>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</si>
  <si>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</si>
  <si>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</si>
  <si>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</si>
  <si>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</si>
  <si>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</si>
  <si>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</si>
  <si>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</si>
  <si>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</si>
  <si>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</si>
  <si>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</si>
  <si>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</si>
  <si>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</si>
  <si>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</si>
  <si>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</si>
  <si>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</si>
  <si>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</si>
  <si>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</si>
  <si>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</si>
  <si>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</si>
  <si>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</si>
  <si>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</si>
  <si>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</si>
  <si>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</si>
  <si>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</si>
  <si>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</si>
  <si>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</si>
  <si>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</si>
  <si>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</si>
  <si>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</si>
  <si>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</si>
  <si>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</si>
  <si>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</si>
  <si>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</si>
  <si>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2,67</t>
  </si>
  <si>
    <t>24,23</t>
  </si>
  <si>
    <t>15,04</t>
  </si>
  <si>
    <t>21,16</t>
  </si>
  <si>
    <t>31,38</t>
  </si>
  <si>
    <t>APLICAÇÃO MASSA ACRÍLICA PARA MADEIRA, PARA PINTURA COM TINTA DE ACABAMENTO (PIGMENTADA). AF_01/2021</t>
  </si>
  <si>
    <t>25,73</t>
  </si>
  <si>
    <t>10,07</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</si>
  <si>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</si>
  <si>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</si>
  <si>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24,87</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</si>
  <si>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</si>
  <si>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</si>
  <si>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</si>
  <si>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</si>
  <si>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</si>
  <si>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13,19</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</si>
  <si>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</si>
  <si>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</si>
  <si>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</si>
  <si>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25,04</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</si>
  <si>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</si>
  <si>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</si>
  <si>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</si>
  <si>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</si>
  <si>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</si>
  <si>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</si>
  <si>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</si>
  <si>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50,10</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</si>
  <si>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</si>
  <si>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</si>
  <si>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49,79</t>
  </si>
  <si>
    <t>50,67</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</si>
  <si>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</si>
  <si>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</si>
  <si>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</si>
  <si>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</si>
  <si>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</si>
  <si>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</si>
  <si>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</si>
  <si>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</si>
  <si>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1,64</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</si>
  <si>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</si>
  <si>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</si>
  <si>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</si>
  <si>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</si>
  <si>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</si>
  <si>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</si>
  <si>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</si>
  <si>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</si>
  <si>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</si>
  <si>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</si>
  <si>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</si>
  <si>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</si>
  <si>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PODOTÁTIL DE ALERTA OU DIRECIONAL, DE BORRACHA, ASSENTADO SOBRE ARGAMASSA. AF_05/2020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</si>
  <si>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</si>
  <si>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</si>
  <si>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</si>
  <si>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</si>
  <si>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</si>
  <si>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</si>
  <si>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</si>
  <si>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</si>
  <si>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</si>
  <si>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</si>
  <si>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</si>
  <si>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</si>
  <si>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</si>
  <si>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</si>
  <si>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</si>
  <si>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</si>
  <si>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</si>
  <si>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</si>
  <si>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</si>
  <si>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</si>
  <si>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</si>
  <si>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53,26</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</si>
  <si>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</si>
  <si>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</si>
  <si>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</si>
  <si>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</si>
  <si>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</si>
  <si>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</si>
  <si>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</si>
  <si>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</si>
  <si>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</si>
  <si>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</si>
  <si>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</si>
  <si>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</si>
  <si>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</si>
  <si>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</si>
  <si>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</si>
  <si>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</si>
  <si>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</si>
  <si>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</si>
  <si>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</si>
  <si>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</si>
  <si>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</si>
  <si>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</si>
  <si>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</si>
  <si>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</si>
  <si>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</si>
  <si>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</si>
  <si>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</si>
  <si>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</si>
  <si>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</si>
  <si>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</si>
  <si>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</si>
  <si>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</si>
  <si>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</si>
  <si>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</si>
  <si>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</si>
  <si>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</si>
  <si>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</si>
  <si>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</si>
  <si>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</si>
  <si>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</si>
  <si>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</si>
  <si>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</si>
  <si>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</si>
  <si>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</si>
  <si>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</si>
  <si>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</si>
  <si>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</si>
  <si>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</si>
  <si>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</si>
  <si>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</si>
  <si>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</si>
  <si>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</si>
  <si>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</si>
  <si>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7,20</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</si>
  <si>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</si>
  <si>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</si>
  <si>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</si>
  <si>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</si>
  <si>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</si>
  <si>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</si>
  <si>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</si>
  <si>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</si>
  <si>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</si>
  <si>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5,70</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</si>
  <si>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</si>
  <si>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</si>
  <si>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</si>
  <si>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</si>
  <si>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</si>
  <si>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</si>
  <si>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</si>
  <si>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</si>
  <si>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</si>
  <si>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</si>
  <si>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</si>
  <si>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</si>
  <si>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</si>
  <si>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18,38</t>
  </si>
  <si>
    <t>37,96</t>
  </si>
  <si>
    <t>25,90</t>
  </si>
  <si>
    <t>40,59</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</si>
  <si>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</si>
  <si>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</si>
  <si>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</si>
  <si>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</si>
  <si>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75,15</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</si>
  <si>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</si>
  <si>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</si>
  <si>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</si>
  <si>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</si>
  <si>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</si>
  <si>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</si>
  <si>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</si>
  <si>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</si>
  <si>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</si>
  <si>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</si>
  <si>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</si>
  <si>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</si>
  <si>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</si>
  <si>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</si>
  <si>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</si>
  <si>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</si>
  <si>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</si>
  <si>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</si>
  <si>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</si>
  <si>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</si>
  <si>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</si>
  <si>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</si>
  <si>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</si>
  <si>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</si>
  <si>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</si>
  <si>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</si>
  <si>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</si>
  <si>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</si>
  <si>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</si>
  <si>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</si>
  <si>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</si>
  <si>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</si>
  <si>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</si>
  <si>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</si>
  <si>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</si>
  <si>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</si>
  <si>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</si>
  <si>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54,48</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</si>
  <si>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</si>
  <si>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</si>
  <si>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</si>
  <si>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</si>
  <si>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</si>
  <si>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</si>
  <si>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</si>
  <si>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</si>
  <si>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</si>
  <si>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</si>
  <si>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</si>
  <si>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</si>
  <si>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</si>
  <si>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</si>
  <si>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</si>
  <si>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</si>
  <si>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</si>
  <si>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</si>
  <si>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</si>
  <si>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</si>
  <si>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</si>
  <si>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</si>
  <si>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</si>
  <si>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</si>
  <si>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</si>
  <si>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</si>
  <si>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</si>
  <si>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</si>
  <si>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</si>
  <si>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</si>
  <si>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</si>
  <si>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</si>
  <si>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</si>
  <si>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</si>
  <si>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</si>
  <si>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</si>
  <si>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</si>
  <si>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</si>
  <si>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</si>
  <si>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</si>
  <si>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</si>
  <si>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</si>
  <si>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</si>
  <si>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</si>
  <si>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</si>
  <si>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</si>
  <si>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</si>
  <si>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</si>
  <si>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</si>
  <si>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</si>
  <si>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</si>
  <si>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</si>
  <si>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</si>
  <si>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</si>
  <si>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</si>
  <si>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</si>
  <si>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</si>
  <si>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</si>
  <si>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</si>
  <si>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</si>
  <si>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</si>
  <si>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</si>
  <si>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65,63</t>
  </si>
  <si>
    <t>65,00</t>
  </si>
  <si>
    <t>(COMPOSIÇÃO REPRESENTATIVA) DO SERVIÇO DE REVESTIMENTO CERÂMICO PARA PAREDES INTERNAS, MEIA OU PAREDE INTEIRA, PLACAS TIPO ESMALTADA EXTRA DE 20X20 CM, PARA EDIFICAÇÕES HABITACIONAIS UNIFAMILIAR (CASAS) E EDIFICAÇÕES PÚBLICAS PADRÃO. AF_11/2014</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</si>
  <si>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</si>
  <si>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</si>
  <si>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</si>
  <si>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</si>
  <si>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</si>
  <si>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</si>
  <si>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</si>
  <si>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</si>
  <si>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</si>
  <si>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</si>
  <si>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</si>
  <si>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6,28</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</si>
  <si>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</si>
  <si>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</si>
  <si>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</si>
  <si>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</si>
  <si>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</si>
  <si>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</si>
  <si>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</si>
  <si>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</si>
  <si>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</si>
  <si>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</si>
  <si>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</si>
  <si>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</si>
  <si>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</si>
  <si>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</si>
  <si>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</si>
  <si>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</si>
  <si>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</si>
  <si>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</si>
  <si>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1,93</t>
  </si>
  <si>
    <t>0,92</t>
  </si>
  <si>
    <t>4,37</t>
  </si>
  <si>
    <t>8,74</t>
  </si>
  <si>
    <t>3,22</t>
  </si>
  <si>
    <t>13,49</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</si>
  <si>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</si>
  <si>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</si>
  <si>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</si>
  <si>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</si>
  <si>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</si>
  <si>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</si>
  <si>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</si>
  <si>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</si>
  <si>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</si>
  <si>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</si>
  <si>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</si>
  <si>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</si>
  <si>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</si>
  <si>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</si>
  <si>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1,52</t>
  </si>
  <si>
    <t>22,41</t>
  </si>
  <si>
    <t>2,57</t>
  </si>
  <si>
    <t>2,90</t>
  </si>
  <si>
    <t>1,98</t>
  </si>
  <si>
    <t>5,52</t>
  </si>
  <si>
    <t>1,81</t>
  </si>
  <si>
    <t>CARGA, MANOBRA E DESCARGA MANUAL DE TUBOS PLÁSTICOS, DN 150 MM, EM CAMINHÃO CARROCERIA 9T. AF_06/2021</t>
  </si>
  <si>
    <t>5,87</t>
  </si>
  <si>
    <t>28,55</t>
  </si>
  <si>
    <t>45,81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</si>
  <si>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</si>
  <si>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</si>
  <si>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</si>
  <si>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</si>
  <si>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5,23</t>
  </si>
  <si>
    <t>PLANTIO DE GRAMA BATATAIS EM PLACAS.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</si>
  <si>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</si>
  <si>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</si>
  <si>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</si>
  <si>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</si>
  <si>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</si>
  <si>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</si>
  <si>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</si>
  <si>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</si>
  <si>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</si>
  <si>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</si>
  <si>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</si>
  <si>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</si>
  <si>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</si>
  <si>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</si>
  <si>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</si>
  <si>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</si>
  <si>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</si>
  <si>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</si>
  <si>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</si>
  <si>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</si>
  <si>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</si>
  <si>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</si>
  <si>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</si>
  <si>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</si>
  <si>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</si>
  <si>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</si>
  <si>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22,27</t>
  </si>
  <si>
    <t>40,79</t>
  </si>
  <si>
    <t>21,06</t>
  </si>
  <si>
    <t>22,52</t>
  </si>
  <si>
    <t>25,82</t>
  </si>
  <si>
    <t>74,90</t>
  </si>
  <si>
    <t>0,33</t>
  </si>
  <si>
    <t>2,17</t>
  </si>
  <si>
    <t>24,10</t>
  </si>
  <si>
    <t>21,48</t>
  </si>
  <si>
    <t>18,45</t>
  </si>
  <si>
    <t>16,43</t>
  </si>
  <si>
    <t>20,05</t>
  </si>
  <si>
    <t xml:space="preserve">        PRECOS DE INSUMOS - BANCO NACIONAL</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</si>
  <si>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</si>
  <si>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</si>
  <si>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</si>
  <si>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</si>
  <si>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</si>
  <si>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</si>
  <si>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</si>
  <si>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</si>
  <si>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</si>
  <si>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</si>
  <si>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</si>
  <si>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</si>
  <si>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</si>
  <si>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</si>
  <si>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</si>
  <si>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</si>
  <si>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</si>
  <si>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</si>
  <si>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</si>
  <si>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</si>
  <si>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</si>
  <si>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</si>
  <si>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</si>
  <si>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</si>
  <si>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</si>
  <si>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</si>
  <si>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</si>
  <si>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</si>
  <si>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</si>
  <si>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</si>
  <si>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</si>
  <si>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</si>
  <si>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</si>
  <si>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</si>
  <si>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</si>
  <si>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</si>
  <si>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</si>
  <si>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</si>
  <si>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</si>
  <si>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</si>
  <si>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</si>
  <si>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</si>
  <si>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</si>
  <si>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</si>
  <si>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</si>
  <si>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</si>
  <si>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</si>
  <si>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</si>
  <si>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</si>
  <si>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</si>
  <si>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</si>
  <si>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</si>
  <si>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</si>
  <si>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</si>
  <si>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</si>
  <si>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</si>
  <si>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</si>
  <si>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</si>
  <si>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</si>
  <si>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</si>
  <si>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</si>
  <si>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</si>
  <si>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</si>
  <si>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</si>
  <si>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</si>
  <si>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</si>
  <si>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</si>
  <si>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</si>
  <si>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</si>
  <si>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</si>
  <si>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</si>
  <si>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</si>
  <si>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</si>
  <si>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</si>
  <si>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</si>
  <si>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</si>
  <si>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</si>
  <si>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</si>
  <si>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</si>
  <si>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</si>
  <si>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</si>
  <si>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</si>
  <si>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</si>
  <si>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</si>
  <si>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</si>
  <si>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</si>
  <si>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</si>
  <si>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</si>
  <si>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</si>
  <si>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</si>
  <si>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</si>
  <si>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</si>
  <si>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</si>
  <si>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</si>
  <si>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</si>
  <si>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</si>
  <si>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</si>
  <si>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</si>
  <si>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</si>
  <si>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</si>
  <si>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</si>
  <si>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</si>
  <si>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</si>
  <si>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</si>
  <si>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</si>
  <si>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</si>
  <si>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</si>
  <si>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</si>
  <si>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</si>
  <si>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</si>
  <si>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</si>
  <si>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</si>
  <si>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</si>
  <si>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</si>
  <si>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</si>
  <si>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</si>
  <si>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</si>
  <si>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</si>
  <si>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</si>
  <si>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</si>
  <si>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</si>
  <si>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</si>
  <si>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</si>
  <si>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</si>
  <si>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</si>
  <si>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</si>
  <si>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</si>
  <si>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</si>
  <si>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</si>
  <si>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</si>
  <si>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</si>
  <si>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</si>
  <si>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</si>
  <si>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</si>
  <si>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</si>
  <si>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</si>
  <si>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</si>
  <si>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</si>
  <si>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</si>
  <si>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</si>
  <si>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</si>
  <si>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</si>
  <si>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</si>
  <si>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</si>
  <si>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</si>
  <si>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</si>
  <si>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</si>
  <si>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</si>
  <si>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</si>
  <si>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</si>
  <si>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</si>
  <si>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</si>
  <si>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</si>
  <si>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</si>
  <si>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</si>
  <si>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</si>
  <si>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</si>
  <si>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</si>
  <si>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</si>
  <si>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</si>
  <si>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</si>
  <si>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</si>
  <si>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</si>
  <si>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</si>
  <si>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</si>
  <si>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</si>
  <si>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</si>
  <si>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</si>
  <si>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</si>
  <si>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</si>
  <si>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</si>
  <si>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</si>
  <si>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</si>
  <si>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</si>
  <si>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</si>
  <si>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</si>
  <si>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</si>
  <si>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</si>
  <si>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</si>
  <si>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</si>
  <si>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</si>
  <si>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</si>
  <si>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</si>
  <si>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</si>
  <si>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</si>
  <si>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</si>
  <si>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</si>
  <si>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</si>
  <si>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</si>
  <si>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</si>
  <si>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</si>
  <si>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</si>
  <si>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</si>
  <si>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</si>
  <si>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</si>
  <si>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</si>
  <si>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</si>
  <si>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</si>
  <si>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</si>
  <si>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</si>
  <si>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</si>
  <si>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</si>
  <si>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</si>
  <si>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</si>
  <si>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</si>
  <si>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</si>
  <si>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</si>
  <si>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</si>
  <si>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</si>
  <si>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</si>
  <si>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</si>
  <si>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</si>
  <si>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</si>
  <si>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</si>
  <si>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</si>
  <si>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</si>
  <si>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</si>
  <si>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</si>
  <si>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</si>
  <si>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</si>
  <si>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</si>
  <si>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</si>
  <si>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</si>
  <si>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</si>
  <si>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</si>
  <si>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</si>
  <si>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</si>
  <si>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</si>
  <si>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</si>
  <si>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</si>
  <si>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</si>
  <si>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</si>
  <si>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</si>
  <si>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</si>
  <si>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</si>
  <si>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</si>
  <si>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</si>
  <si>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</si>
  <si>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</si>
  <si>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</si>
  <si>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</si>
  <si>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</si>
  <si>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</si>
  <si>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</si>
  <si>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</si>
  <si>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</si>
  <si>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</si>
  <si>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</si>
  <si>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</si>
  <si>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</si>
  <si>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</si>
  <si>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</si>
  <si>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</si>
  <si>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</si>
  <si>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</si>
  <si>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</si>
  <si>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</si>
  <si>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</si>
  <si>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</si>
  <si>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</si>
  <si>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</si>
  <si>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</si>
  <si>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</si>
  <si>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</si>
  <si>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</si>
  <si>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</si>
  <si>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</si>
  <si>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</si>
  <si>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</si>
  <si>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</si>
  <si>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</si>
  <si>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</si>
  <si>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</si>
  <si>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</si>
  <si>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</si>
  <si>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</si>
  <si>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</si>
  <si>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</si>
  <si>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</si>
  <si>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</si>
  <si>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</si>
  <si>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</si>
  <si>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</si>
  <si>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</si>
  <si>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</si>
  <si>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</si>
  <si>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</si>
  <si>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</si>
  <si>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</si>
  <si>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</si>
  <si>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</si>
  <si>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</si>
  <si>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</si>
  <si>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</si>
  <si>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</si>
  <si>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</si>
  <si>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</si>
  <si>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</si>
  <si>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</si>
  <si>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</si>
  <si>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</si>
  <si>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</si>
  <si>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</si>
  <si>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</si>
  <si>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</si>
  <si>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</si>
  <si>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</si>
  <si>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</si>
  <si>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</si>
  <si>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</si>
  <si>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</si>
  <si>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</si>
  <si>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</si>
  <si>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</si>
  <si>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</si>
  <si>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</si>
  <si>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</si>
  <si>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</si>
  <si>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</si>
  <si>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</si>
  <si>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</si>
  <si>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</si>
  <si>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</si>
  <si>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</si>
  <si>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</si>
  <si>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</si>
  <si>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</si>
  <si>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</si>
  <si>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</si>
  <si>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</si>
  <si>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</si>
  <si>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</si>
  <si>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</si>
  <si>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</si>
  <si>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</si>
  <si>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</si>
  <si>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</si>
  <si>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</si>
  <si>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</si>
  <si>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</si>
  <si>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</si>
  <si>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</si>
  <si>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</si>
  <si>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</si>
  <si>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</si>
  <si>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</si>
  <si>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</si>
  <si>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</si>
  <si>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</si>
  <si>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</si>
  <si>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</si>
  <si>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</si>
  <si>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</si>
  <si>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</si>
  <si>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</si>
  <si>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</si>
  <si>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</si>
  <si>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</si>
  <si>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</si>
  <si>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</si>
  <si>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</si>
  <si>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</si>
  <si>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</si>
  <si>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</si>
  <si>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</si>
  <si>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</si>
  <si>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</si>
  <si>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</si>
  <si>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</si>
  <si>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</si>
  <si>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</si>
  <si>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</si>
  <si>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</si>
  <si>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</si>
  <si>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</si>
  <si>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</si>
  <si>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</si>
  <si>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</si>
  <si>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</si>
  <si>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</si>
  <si>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</si>
  <si>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</si>
  <si>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</si>
  <si>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</si>
  <si>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</si>
  <si>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</si>
  <si>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</si>
  <si>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</si>
  <si>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</si>
  <si>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</si>
  <si>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</si>
  <si>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</si>
  <si>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</si>
  <si>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</si>
  <si>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</si>
  <si>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</si>
  <si>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</si>
  <si>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</si>
  <si>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</si>
  <si>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</si>
  <si>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</si>
  <si>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</si>
  <si>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</si>
  <si>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</si>
  <si>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</si>
  <si>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</si>
  <si>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</si>
  <si>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</si>
  <si>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</si>
  <si>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</si>
  <si>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</si>
  <si>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</si>
  <si>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</si>
  <si>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</si>
  <si>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</si>
  <si>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</si>
  <si>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</si>
  <si>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</si>
  <si>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</si>
  <si>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</si>
  <si>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</si>
  <si>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</si>
  <si>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</si>
  <si>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</si>
  <si>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</si>
  <si>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</si>
  <si>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</si>
  <si>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</si>
  <si>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</si>
  <si>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</si>
  <si>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</si>
  <si>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</si>
  <si>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</si>
  <si>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</si>
  <si>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</si>
  <si>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</si>
  <si>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</si>
  <si>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</si>
  <si>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</si>
  <si>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</si>
  <si>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</si>
  <si>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</si>
  <si>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</si>
  <si>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</si>
  <si>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</si>
  <si>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</si>
  <si>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</si>
  <si>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</si>
  <si>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</si>
  <si>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</si>
  <si>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</si>
  <si>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</si>
  <si>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</si>
  <si>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</si>
  <si>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</si>
  <si>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</si>
  <si>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</si>
  <si>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</si>
  <si>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</si>
  <si>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</si>
  <si>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</si>
  <si>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</si>
  <si>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</si>
  <si>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</si>
  <si>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</si>
  <si>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</si>
  <si>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</si>
  <si>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</si>
  <si>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</si>
  <si>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</si>
  <si>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</si>
  <si>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</si>
  <si>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</si>
  <si>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</si>
  <si>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</si>
  <si>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</si>
  <si>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</si>
  <si>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</si>
  <si>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</si>
  <si>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</si>
  <si>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</si>
  <si>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</si>
  <si>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</si>
  <si>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</si>
  <si>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</si>
  <si>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</si>
  <si>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</si>
  <si>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</si>
  <si>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</si>
  <si>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</si>
  <si>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</si>
  <si>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</si>
  <si>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</si>
  <si>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</si>
  <si>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</si>
  <si>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</si>
  <si>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</si>
  <si>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</si>
  <si>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</si>
  <si>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</si>
  <si>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</si>
  <si>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</si>
  <si>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</si>
  <si>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</si>
  <si>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</si>
  <si>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</si>
  <si>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</si>
  <si>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</si>
  <si>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</si>
  <si>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</si>
  <si>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</si>
  <si>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</si>
  <si>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</si>
  <si>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</si>
  <si>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</si>
  <si>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</si>
  <si>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</si>
  <si>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</si>
  <si>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</si>
  <si>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</si>
  <si>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</si>
  <si>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</si>
  <si>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</si>
  <si>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</si>
  <si>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</si>
  <si>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</si>
  <si>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</si>
  <si>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</si>
  <si>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</si>
  <si>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</si>
  <si>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</si>
  <si>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</si>
  <si>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</si>
  <si>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</si>
  <si>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</si>
  <si>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</si>
  <si>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</si>
  <si>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</si>
  <si>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</si>
  <si>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</si>
  <si>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</si>
  <si>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</si>
  <si>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</si>
  <si>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</si>
  <si>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</si>
  <si>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</si>
  <si>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</si>
  <si>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</si>
  <si>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</si>
  <si>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</si>
  <si>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</si>
  <si>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</si>
  <si>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</si>
  <si>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</si>
  <si>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</si>
  <si>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</si>
  <si>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</si>
  <si>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</si>
  <si>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</si>
  <si>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</si>
  <si>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</si>
  <si>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</si>
  <si>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</si>
  <si>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</si>
  <si>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</si>
  <si>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</si>
  <si>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</si>
  <si>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</si>
  <si>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</si>
  <si>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</si>
  <si>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</si>
  <si>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</si>
  <si>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</si>
  <si>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</si>
  <si>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</si>
  <si>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</si>
  <si>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</si>
  <si>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</si>
  <si>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</si>
  <si>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</si>
  <si>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</si>
  <si>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</si>
  <si>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</si>
  <si>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</si>
  <si>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</si>
  <si>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</si>
  <si>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</si>
  <si>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</si>
  <si>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</si>
  <si>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</si>
  <si>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</si>
  <si>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</si>
  <si>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</si>
  <si>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</si>
  <si>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</si>
  <si>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</si>
  <si>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</si>
  <si>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</si>
  <si>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</si>
  <si>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</si>
  <si>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</si>
  <si>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</si>
  <si>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</si>
  <si>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</si>
  <si>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</si>
  <si>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</si>
  <si>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</si>
  <si>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</si>
  <si>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</si>
  <si>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</si>
  <si>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</si>
  <si>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</si>
  <si>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</si>
  <si>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</si>
  <si>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</si>
  <si>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</si>
  <si>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</si>
  <si>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</si>
  <si>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</si>
  <si>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</si>
  <si>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</si>
  <si>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</si>
  <si>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</si>
  <si>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</si>
  <si>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</si>
  <si>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</si>
  <si>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</si>
  <si>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</si>
  <si>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</si>
  <si>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</si>
  <si>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</si>
  <si>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</si>
  <si>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</si>
  <si>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</si>
  <si>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</si>
  <si>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</si>
  <si>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</si>
  <si>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</si>
  <si>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</si>
  <si>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</si>
  <si>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</si>
  <si>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</si>
  <si>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</si>
  <si>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</si>
  <si>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</si>
  <si>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</si>
  <si>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</si>
  <si>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</si>
  <si>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</si>
  <si>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</si>
  <si>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</si>
  <si>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</si>
  <si>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</si>
  <si>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</si>
  <si>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</si>
  <si>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</si>
  <si>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</si>
  <si>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</si>
  <si>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</si>
  <si>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</si>
  <si>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</si>
  <si>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</si>
  <si>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</si>
  <si>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</si>
  <si>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</si>
  <si>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</si>
  <si>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</si>
  <si>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</si>
  <si>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</si>
  <si>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</si>
  <si>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</si>
  <si>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</si>
  <si>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</si>
  <si>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</si>
  <si>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</si>
  <si>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</si>
  <si>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</si>
  <si>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</si>
  <si>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</si>
  <si>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</si>
  <si>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</si>
  <si>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</si>
  <si>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</si>
  <si>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</si>
  <si>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</si>
  <si>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</si>
  <si>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</si>
  <si>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</si>
  <si>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</si>
  <si>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</si>
  <si>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</si>
  <si>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</si>
  <si>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</si>
  <si>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</si>
  <si>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</si>
  <si>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</si>
  <si>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</si>
  <si>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</si>
  <si>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</si>
  <si>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</si>
  <si>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</si>
  <si>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</si>
  <si>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</si>
  <si>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</si>
  <si>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</si>
  <si>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</si>
  <si>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</si>
  <si>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</si>
  <si>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</si>
  <si>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</si>
  <si>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</si>
  <si>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</si>
  <si>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</si>
  <si>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</si>
  <si>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</si>
  <si>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</si>
  <si>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</si>
  <si>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</si>
  <si>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</si>
  <si>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</si>
  <si>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</si>
  <si>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</si>
  <si>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</si>
  <si>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</si>
  <si>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</si>
  <si>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</si>
  <si>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</si>
  <si>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</si>
  <si>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</si>
  <si>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</si>
  <si>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</si>
  <si>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</si>
  <si>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</si>
  <si>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</si>
  <si>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</si>
  <si>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</si>
  <si>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</si>
  <si>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</si>
  <si>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</si>
  <si>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</si>
  <si>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</si>
  <si>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</si>
  <si>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</si>
  <si>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</si>
  <si>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</si>
  <si>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</si>
  <si>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</si>
  <si>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</si>
  <si>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</si>
  <si>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</si>
  <si>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</si>
  <si>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</si>
  <si>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</si>
  <si>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</si>
  <si>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</si>
  <si>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</si>
  <si>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</si>
  <si>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</si>
  <si>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</si>
  <si>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</si>
  <si>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</si>
  <si>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</si>
  <si>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</si>
  <si>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</si>
  <si>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</si>
  <si>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</si>
  <si>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</si>
  <si>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</si>
  <si>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</si>
  <si>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</si>
  <si>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</si>
  <si>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</si>
  <si>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</si>
  <si>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</si>
  <si>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</si>
  <si>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</si>
  <si>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</si>
  <si>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</si>
  <si>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</si>
  <si>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</si>
  <si>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</si>
  <si>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</si>
  <si>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</si>
  <si>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</si>
  <si>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</si>
  <si>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</si>
  <si>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</si>
  <si>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</si>
  <si>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</si>
  <si>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</si>
  <si>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</si>
  <si>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</si>
  <si>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</si>
  <si>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</si>
  <si>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</si>
  <si>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</si>
  <si>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</si>
  <si>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</si>
  <si>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</si>
  <si>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</si>
  <si>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</si>
  <si>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</si>
  <si>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</si>
  <si>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</si>
  <si>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</si>
  <si>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</si>
  <si>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</si>
  <si>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</si>
  <si>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</si>
  <si>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</si>
  <si>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</si>
  <si>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</si>
  <si>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</si>
  <si>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</si>
  <si>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</si>
  <si>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</si>
  <si>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</si>
  <si>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</si>
  <si>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</si>
  <si>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</si>
  <si>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</si>
  <si>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</si>
  <si>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</si>
  <si>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</si>
  <si>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</si>
  <si>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</si>
  <si>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</si>
  <si>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</si>
  <si>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</si>
  <si>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</si>
  <si>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</si>
  <si>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</si>
  <si>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</si>
  <si>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</si>
  <si>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</si>
  <si>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</si>
  <si>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</si>
  <si>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</si>
  <si>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</si>
  <si>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</si>
  <si>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</si>
  <si>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</si>
  <si>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</si>
  <si>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</si>
  <si>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</si>
  <si>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</si>
  <si>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</si>
  <si>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</si>
  <si>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</si>
  <si>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</si>
  <si>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</si>
  <si>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</si>
  <si>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</si>
  <si>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</si>
  <si>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</si>
  <si>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</si>
  <si>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</si>
  <si>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</si>
  <si>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</si>
  <si>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</si>
  <si>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</si>
  <si>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</si>
  <si>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</si>
  <si>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</si>
  <si>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</si>
  <si>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</si>
  <si>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</si>
  <si>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</si>
  <si>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</si>
  <si>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</si>
  <si>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</si>
  <si>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</si>
  <si>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</si>
  <si>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</si>
  <si>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</si>
  <si>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</si>
  <si>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</si>
  <si>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</si>
  <si>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</si>
  <si>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</si>
  <si>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</si>
  <si>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</si>
  <si>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</si>
  <si>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</si>
  <si>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</si>
  <si>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</si>
  <si>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</si>
  <si>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</si>
  <si>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</si>
  <si>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</si>
  <si>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</si>
  <si>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</si>
  <si>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</si>
  <si>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</si>
  <si>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</si>
  <si>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</si>
  <si>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</si>
  <si>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</si>
  <si>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</si>
  <si>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</si>
  <si>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</si>
  <si>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</si>
  <si>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</si>
  <si>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</si>
  <si>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</si>
  <si>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</si>
  <si>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</si>
  <si>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</si>
  <si>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</si>
  <si>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</si>
  <si>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</si>
  <si>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</si>
  <si>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</si>
  <si>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</si>
  <si>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</si>
  <si>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</si>
  <si>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</si>
  <si>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</si>
  <si>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</si>
  <si>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</si>
  <si>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</si>
  <si>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</si>
  <si>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</si>
  <si>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</si>
  <si>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</si>
  <si>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</si>
  <si>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</si>
  <si>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</si>
  <si>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</si>
  <si>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</si>
  <si>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</si>
  <si>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</si>
  <si>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</si>
  <si>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</si>
  <si>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</si>
  <si>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</si>
  <si>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</si>
  <si>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</si>
  <si>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</si>
  <si>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</si>
  <si>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</si>
  <si>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</si>
  <si>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</si>
  <si>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</si>
  <si>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</si>
  <si>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</si>
  <si>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</si>
  <si>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</si>
  <si>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</si>
  <si>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</si>
  <si>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</si>
  <si>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</si>
  <si>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</si>
  <si>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</si>
  <si>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</si>
  <si>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</si>
  <si>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</si>
  <si>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</si>
  <si>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</si>
  <si>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</si>
  <si>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</si>
  <si>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</si>
  <si>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</si>
  <si>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</si>
  <si>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</si>
  <si>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</si>
  <si>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</si>
  <si>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</si>
  <si>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</si>
  <si>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</si>
  <si>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</si>
  <si>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</si>
  <si>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</si>
  <si>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</si>
  <si>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</si>
  <si>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</si>
  <si>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</si>
  <si>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</si>
  <si>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</si>
  <si>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</si>
  <si>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</si>
  <si>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</si>
  <si>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</si>
  <si>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</si>
  <si>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</si>
  <si>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</si>
  <si>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</si>
  <si>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</si>
  <si>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</si>
  <si>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</si>
  <si>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</si>
  <si>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</si>
  <si>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</si>
  <si>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</si>
  <si>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</si>
  <si>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</si>
  <si>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</si>
  <si>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</si>
  <si>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</si>
  <si>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</si>
  <si>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</si>
  <si>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</si>
  <si>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</si>
  <si>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</si>
  <si>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</si>
  <si>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</si>
  <si>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</si>
  <si>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</si>
  <si>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</si>
  <si>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</si>
  <si>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</si>
  <si>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</si>
  <si>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</si>
  <si>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</si>
  <si>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</si>
  <si>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</si>
  <si>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</si>
  <si>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</si>
  <si>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</si>
  <si>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</si>
  <si>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</si>
  <si>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</si>
  <si>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</si>
  <si>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</si>
  <si>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</si>
  <si>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</si>
  <si>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</si>
  <si>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</si>
  <si>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</si>
  <si>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</si>
  <si>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</si>
  <si>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</si>
  <si>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</si>
  <si>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</si>
  <si>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</si>
  <si>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</si>
  <si>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</si>
  <si>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</si>
  <si>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</si>
  <si>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</si>
  <si>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</si>
  <si>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</si>
  <si>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</si>
  <si>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</si>
  <si>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</si>
  <si>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</si>
  <si>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</si>
  <si>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</si>
  <si>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</si>
  <si>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</si>
  <si>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</si>
  <si>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</si>
  <si>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</si>
  <si>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</si>
  <si>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</si>
  <si>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</si>
  <si>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</si>
  <si>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</si>
  <si>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</si>
  <si>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</si>
  <si>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</si>
  <si>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</si>
  <si>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</si>
  <si>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</si>
  <si>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</si>
  <si>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</si>
  <si>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</si>
  <si>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</si>
  <si>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</si>
  <si>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</si>
  <si>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</si>
  <si>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</si>
  <si>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</si>
  <si>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</si>
  <si>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</si>
  <si>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</si>
  <si>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</si>
  <si>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</si>
  <si>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</si>
  <si>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</si>
  <si>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</si>
  <si>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</si>
  <si>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</si>
  <si>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</si>
  <si>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</si>
  <si>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</si>
  <si>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</si>
  <si>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</si>
  <si>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</si>
  <si>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</si>
  <si>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</si>
  <si>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</si>
  <si>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</si>
  <si>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</si>
  <si>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</si>
  <si>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</si>
  <si>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</si>
  <si>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</si>
  <si>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</si>
  <si>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</si>
  <si>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</si>
  <si>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</si>
  <si>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</si>
  <si>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</si>
  <si>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</si>
  <si>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</si>
  <si>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</si>
  <si>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</si>
  <si>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</si>
  <si>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</si>
  <si>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</si>
  <si>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</si>
  <si>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</si>
  <si>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</si>
  <si>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</si>
  <si>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</si>
  <si>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</si>
  <si>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</si>
  <si>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</si>
  <si>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</si>
  <si>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</si>
  <si>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</si>
  <si>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</si>
  <si>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</si>
  <si>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</si>
  <si>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</si>
  <si>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</si>
  <si>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</si>
  <si>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</si>
  <si>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</si>
  <si>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</si>
  <si>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</si>
  <si>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</si>
  <si>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</si>
  <si>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</si>
  <si>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</si>
  <si>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</si>
  <si>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</si>
  <si>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</si>
  <si>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</si>
  <si>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</si>
  <si>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</si>
  <si>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</si>
  <si>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</si>
  <si>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</si>
  <si>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</si>
  <si>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</si>
  <si>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</si>
  <si>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</si>
  <si>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</si>
  <si>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</si>
  <si>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</si>
  <si>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</si>
  <si>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</si>
  <si>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</si>
  <si>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</si>
  <si>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</si>
  <si>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</si>
  <si>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</si>
  <si>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</si>
  <si>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</si>
  <si>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</si>
  <si>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</si>
  <si>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</si>
  <si>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</si>
  <si>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</si>
  <si>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</si>
  <si>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</si>
  <si>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</si>
  <si>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</si>
  <si>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</si>
  <si>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</si>
  <si>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</si>
  <si>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</si>
  <si>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</si>
  <si>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</si>
  <si>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</si>
  <si>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</si>
  <si>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</si>
  <si>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</si>
  <si>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</si>
  <si>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</si>
  <si>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</si>
  <si>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</si>
  <si>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</si>
  <si>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</si>
  <si>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</si>
  <si>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</si>
  <si>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</si>
  <si>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</si>
  <si>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</si>
  <si>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</si>
  <si>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</si>
  <si>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</si>
  <si>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</si>
  <si>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</si>
  <si>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</si>
  <si>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</si>
  <si>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</si>
  <si>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</si>
  <si>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</si>
  <si>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</si>
  <si>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</si>
  <si>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</si>
  <si>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</si>
  <si>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</si>
  <si>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</si>
  <si>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</si>
  <si>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</si>
  <si>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</si>
  <si>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</si>
  <si>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</si>
  <si>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</si>
  <si>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</si>
  <si>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</si>
  <si>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</si>
  <si>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</si>
  <si>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</si>
  <si>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</si>
  <si>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</si>
  <si>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</si>
  <si>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</si>
  <si>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</si>
  <si>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</si>
  <si>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</si>
  <si>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</si>
  <si>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</si>
  <si>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</si>
  <si>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</si>
  <si>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</si>
  <si>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</si>
  <si>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</si>
  <si>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</si>
  <si>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</si>
  <si>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</si>
  <si>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</si>
  <si>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</si>
  <si>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</si>
  <si>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</si>
  <si>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</si>
  <si>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</si>
  <si>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</si>
  <si>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</si>
  <si>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</si>
  <si>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</si>
  <si>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</si>
  <si>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</si>
  <si>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</si>
  <si>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</si>
  <si>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</si>
  <si>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</si>
  <si>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</si>
  <si>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</si>
  <si>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</si>
  <si>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</si>
  <si>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</si>
  <si>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</si>
  <si>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</si>
  <si>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</si>
  <si>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</si>
  <si>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</si>
  <si>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</si>
  <si>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</si>
  <si>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</si>
  <si>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</si>
  <si>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</si>
  <si>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</si>
  <si>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</si>
  <si>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</si>
  <si>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</si>
  <si>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</si>
  <si>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</si>
  <si>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</si>
  <si>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</si>
  <si>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</si>
  <si>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</si>
  <si>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</si>
  <si>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</si>
  <si>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</si>
  <si>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</si>
  <si>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</si>
  <si>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</si>
  <si>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</si>
  <si>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</si>
  <si>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</si>
  <si>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</si>
  <si>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</si>
  <si>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</si>
  <si>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</si>
  <si>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</si>
  <si>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</si>
  <si>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</si>
  <si>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</si>
  <si>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</si>
  <si>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</si>
  <si>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</si>
  <si>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</si>
  <si>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</si>
  <si>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</si>
  <si>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</si>
  <si>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</si>
  <si>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</si>
  <si>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</si>
  <si>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</si>
  <si>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</si>
  <si>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</si>
  <si>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</si>
  <si>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</si>
  <si>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</si>
  <si>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</si>
  <si>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</si>
  <si>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</si>
  <si>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</si>
  <si>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</si>
  <si>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</si>
  <si>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</si>
  <si>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</si>
  <si>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</si>
  <si>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</si>
  <si>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</si>
  <si>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</si>
  <si>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</si>
  <si>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</si>
  <si>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</si>
  <si>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</si>
  <si>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</si>
  <si>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</si>
  <si>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</si>
  <si>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</si>
  <si>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</si>
  <si>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</si>
  <si>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</si>
  <si>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</si>
  <si>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</si>
  <si>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</si>
  <si>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</si>
  <si>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</si>
  <si>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</si>
  <si>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</si>
  <si>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</si>
  <si>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</si>
  <si>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</si>
  <si>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</si>
  <si>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</si>
  <si>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</si>
  <si>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</si>
  <si>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</si>
  <si>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</si>
  <si>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</si>
  <si>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</si>
  <si>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</si>
  <si>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</si>
  <si>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</si>
  <si>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</si>
  <si>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</si>
  <si>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</si>
  <si>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</si>
  <si>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</si>
  <si>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</si>
  <si>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</si>
  <si>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</si>
  <si>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</si>
  <si>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</si>
  <si>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</si>
  <si>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</si>
  <si>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</si>
  <si>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</si>
  <si>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</si>
  <si>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</si>
  <si>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</si>
  <si>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</si>
  <si>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</si>
  <si>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</si>
  <si>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</si>
  <si>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</si>
  <si>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</si>
  <si>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</si>
  <si>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</si>
  <si>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</si>
  <si>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</si>
  <si>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</si>
  <si>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</si>
  <si>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</si>
  <si>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</si>
  <si>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</si>
  <si>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</si>
  <si>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</si>
  <si>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</si>
  <si>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</si>
  <si>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</si>
  <si>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</si>
  <si>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</si>
  <si>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</si>
  <si>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</si>
  <si>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</si>
  <si>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</si>
  <si>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</si>
  <si>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</si>
  <si>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</si>
  <si>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</si>
  <si>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</si>
  <si>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</si>
  <si>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</si>
  <si>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</si>
  <si>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</si>
  <si>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</si>
  <si>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</si>
  <si>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</si>
  <si>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</si>
  <si>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</si>
  <si>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</si>
  <si>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</si>
  <si>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</si>
  <si>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</si>
  <si>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</si>
  <si>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</si>
  <si>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</si>
  <si>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</si>
  <si>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</si>
  <si>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</si>
  <si>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</si>
  <si>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</si>
  <si>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</si>
  <si>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</si>
  <si>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</si>
  <si>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</si>
  <si>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</si>
  <si>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</si>
  <si>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</si>
  <si>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</si>
  <si>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</si>
  <si>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</si>
  <si>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</si>
  <si>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</si>
  <si>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</si>
  <si>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</si>
  <si>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</si>
  <si>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</si>
  <si>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</si>
  <si>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</si>
  <si>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</si>
  <si>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</si>
  <si>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</si>
  <si>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</si>
  <si>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</si>
  <si>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</si>
  <si>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</si>
  <si>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</si>
  <si>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</si>
  <si>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</si>
  <si>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</si>
  <si>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</si>
  <si>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</si>
  <si>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</si>
  <si>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</si>
  <si>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</si>
  <si>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</si>
  <si>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</si>
  <si>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</si>
  <si>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</si>
  <si>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</si>
  <si>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</si>
  <si>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</si>
  <si>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</si>
  <si>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</si>
  <si>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</si>
  <si>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</si>
  <si>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</si>
  <si>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</si>
  <si>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</si>
  <si>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</si>
  <si>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</si>
  <si>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</si>
  <si>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</si>
  <si>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</si>
  <si>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</si>
  <si>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</si>
  <si>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</si>
  <si>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</si>
  <si>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</si>
  <si>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</si>
  <si>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</si>
  <si>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</si>
  <si>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</si>
  <si>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</si>
  <si>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</si>
  <si>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</si>
  <si>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</si>
  <si>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</si>
  <si>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</si>
  <si>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</si>
  <si>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</si>
  <si>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</si>
  <si>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</si>
  <si>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</si>
  <si>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</si>
  <si>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</si>
  <si>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</si>
  <si>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</si>
  <si>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</si>
  <si>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</si>
  <si>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</si>
  <si>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</si>
  <si>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</si>
  <si>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</si>
  <si>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</si>
  <si>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</si>
  <si>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</si>
  <si>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</si>
  <si>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</si>
  <si>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</si>
  <si>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</si>
  <si>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</si>
  <si>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</si>
  <si>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</si>
  <si>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</si>
  <si>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</si>
  <si>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</si>
  <si>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</si>
  <si>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</si>
  <si>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</si>
  <si>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</si>
  <si>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</si>
  <si>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</si>
  <si>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</si>
  <si>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</si>
  <si>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</si>
  <si>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</si>
  <si>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</si>
  <si>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</si>
  <si>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</si>
  <si>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</si>
  <si>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</si>
  <si>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</si>
  <si>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</si>
  <si>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</si>
  <si>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</si>
  <si>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</si>
  <si>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</si>
  <si>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</si>
  <si>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</si>
  <si>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</si>
  <si>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</si>
  <si>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</si>
  <si>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</si>
  <si>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</si>
  <si>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</si>
  <si>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</si>
  <si>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</si>
  <si>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</si>
  <si>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</si>
  <si>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</si>
  <si>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</si>
  <si>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</si>
  <si>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</si>
  <si>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</si>
  <si>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</si>
  <si>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</si>
  <si>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</si>
  <si>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</si>
  <si>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</si>
  <si>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</si>
  <si>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</si>
  <si>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</si>
  <si>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</si>
  <si>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</si>
  <si>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</si>
  <si>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</si>
  <si>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</si>
  <si>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</si>
  <si>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</si>
  <si>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</si>
  <si>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</si>
  <si>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</si>
  <si>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</si>
  <si>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</si>
  <si>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</si>
  <si>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</si>
  <si>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</si>
  <si>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</si>
  <si>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</si>
  <si>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</si>
  <si>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</si>
  <si>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</si>
  <si>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</si>
  <si>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</si>
  <si>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</si>
  <si>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</si>
  <si>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</si>
  <si>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</si>
  <si>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</si>
  <si>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</si>
  <si>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</si>
  <si>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</si>
  <si>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</si>
  <si>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</si>
  <si>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</si>
  <si>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</si>
  <si>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</si>
  <si>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</si>
  <si>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</si>
  <si>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</si>
  <si>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</si>
  <si>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</si>
  <si>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</si>
  <si>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</si>
  <si>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</si>
  <si>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</si>
  <si>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</si>
  <si>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</si>
  <si>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</si>
  <si>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</si>
  <si>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</si>
  <si>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</si>
  <si>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</si>
  <si>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</si>
  <si>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</si>
  <si>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</si>
  <si>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</si>
  <si>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</si>
  <si>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</si>
  <si>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</si>
  <si>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</si>
  <si>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</si>
  <si>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</si>
  <si>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</si>
  <si>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</si>
  <si>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</si>
  <si>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</si>
  <si>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</si>
  <si>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</si>
  <si>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</si>
  <si>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</si>
  <si>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</si>
  <si>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</si>
  <si>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</si>
  <si>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</si>
  <si>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</si>
  <si>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</si>
  <si>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</si>
  <si>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</si>
  <si>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</si>
  <si>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</si>
  <si>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</si>
  <si>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</si>
  <si>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</si>
  <si>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</si>
  <si>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</si>
  <si>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</si>
  <si>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</si>
  <si>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</si>
  <si>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</si>
  <si>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</si>
  <si>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</si>
  <si>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</si>
  <si>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</si>
  <si>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</si>
  <si>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</si>
  <si>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</si>
  <si>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</si>
  <si>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</si>
  <si>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</si>
  <si>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</si>
  <si>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</si>
  <si>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</si>
  <si>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</si>
  <si>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</si>
  <si>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</si>
  <si>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</si>
  <si>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</si>
  <si>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</si>
  <si>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</si>
  <si>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</si>
  <si>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</si>
  <si>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</si>
  <si>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</si>
  <si>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</si>
  <si>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</si>
  <si>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</si>
  <si>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</si>
  <si>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</si>
  <si>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</si>
  <si>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</si>
  <si>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</si>
  <si>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</si>
  <si>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</si>
  <si>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</si>
  <si>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</si>
  <si>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</si>
  <si>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</si>
  <si>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</si>
  <si>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</si>
  <si>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</si>
  <si>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</si>
  <si>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</si>
  <si>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</si>
  <si>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</si>
  <si>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</si>
  <si>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</si>
  <si>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</si>
  <si>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</si>
  <si>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</si>
  <si>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</si>
  <si>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</si>
  <si>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</si>
  <si>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</si>
  <si>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</si>
  <si>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</si>
  <si>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</si>
  <si>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</si>
  <si>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</si>
  <si>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</si>
  <si>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</si>
  <si>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</si>
  <si>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</si>
  <si>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</si>
  <si>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</si>
  <si>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</si>
  <si>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</si>
  <si>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</si>
  <si>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</si>
  <si>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</si>
  <si>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</si>
  <si>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</si>
  <si>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</si>
  <si>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</si>
  <si>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</si>
  <si>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</si>
  <si>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</si>
  <si>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</si>
  <si>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</si>
  <si>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</si>
  <si>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</si>
  <si>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</si>
  <si>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</si>
  <si>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</si>
  <si>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</si>
  <si>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</si>
  <si>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</si>
  <si>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</si>
  <si>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</si>
  <si>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</si>
  <si>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</si>
  <si>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</si>
  <si>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</si>
  <si>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</si>
  <si>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</si>
  <si>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</si>
  <si>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</si>
  <si>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</si>
  <si>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</si>
  <si>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</si>
  <si>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</si>
  <si>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</si>
  <si>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</si>
  <si>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</si>
  <si>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</si>
  <si>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</si>
  <si>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</si>
  <si>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</si>
  <si>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</si>
  <si>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</si>
  <si>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</si>
  <si>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</si>
  <si>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</si>
  <si>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</si>
  <si>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</si>
  <si>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</si>
  <si>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</si>
  <si>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</si>
  <si>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</si>
  <si>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</si>
  <si>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</si>
  <si>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</si>
  <si>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</si>
  <si>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</si>
  <si>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</si>
  <si>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</si>
  <si>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</si>
  <si>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</si>
  <si>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</si>
  <si>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</si>
  <si>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</si>
  <si>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</si>
  <si>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</si>
  <si>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</si>
  <si>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</si>
  <si>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</si>
  <si>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</si>
  <si>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</si>
  <si>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</si>
  <si>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</si>
  <si>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</si>
  <si>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</si>
  <si>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</si>
  <si>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</si>
  <si>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</si>
  <si>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</si>
  <si>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</si>
  <si>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</si>
  <si>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</si>
  <si>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</si>
  <si>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</si>
  <si>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</si>
  <si>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</si>
  <si>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</si>
  <si>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</si>
  <si>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</si>
  <si>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</si>
  <si>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</si>
  <si>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</si>
  <si>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</si>
  <si>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</si>
  <si>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</si>
  <si>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</si>
  <si>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</si>
  <si>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</si>
  <si>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</si>
  <si>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</si>
  <si>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</si>
  <si>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</si>
  <si>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</si>
  <si>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</si>
  <si>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</si>
  <si>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</si>
  <si>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</si>
  <si>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</si>
  <si>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</si>
  <si>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</si>
  <si>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</si>
  <si>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</si>
  <si>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</si>
  <si>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</si>
  <si>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</si>
  <si>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</si>
  <si>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</si>
  <si>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</si>
  <si>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</si>
  <si>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</si>
  <si>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</si>
  <si>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</si>
  <si>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</si>
  <si>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</si>
  <si>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</si>
  <si>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</si>
  <si>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</si>
  <si>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</si>
  <si>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</si>
  <si>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</si>
  <si>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</si>
  <si>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</si>
  <si>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</si>
  <si>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</si>
  <si>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</si>
  <si>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</si>
  <si>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</si>
  <si>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</si>
  <si>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</si>
  <si>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</si>
  <si>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</si>
  <si>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</si>
  <si>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</si>
  <si>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</si>
  <si>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</si>
  <si>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</si>
  <si>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</si>
  <si>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</si>
  <si>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</si>
  <si>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</si>
  <si>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</si>
  <si>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</si>
  <si>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</si>
  <si>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</si>
  <si>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</si>
  <si>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</si>
  <si>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</si>
  <si>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</si>
  <si>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</si>
  <si>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</si>
  <si>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</si>
  <si>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</si>
  <si>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</si>
  <si>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</si>
  <si>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</si>
  <si>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</si>
  <si>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</si>
  <si>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</si>
  <si>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</si>
  <si>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</si>
  <si>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</si>
  <si>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</si>
  <si>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</si>
  <si>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</si>
  <si>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</si>
  <si>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</si>
  <si>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</si>
  <si>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</si>
  <si>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</si>
  <si>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</si>
  <si>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</si>
  <si>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</si>
  <si>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</si>
  <si>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</si>
  <si>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</si>
  <si>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</si>
  <si>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</si>
  <si>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</si>
  <si>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</si>
  <si>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</si>
  <si>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</si>
  <si>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</si>
  <si>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</si>
  <si>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</si>
  <si>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</si>
  <si>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</si>
  <si>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</si>
  <si>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</si>
  <si>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</si>
  <si>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</si>
  <si>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</si>
  <si>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</si>
  <si>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</si>
  <si>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</si>
  <si>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</si>
  <si>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</si>
  <si>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</si>
  <si>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</si>
  <si>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</si>
  <si>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</si>
  <si>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</si>
  <si>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</si>
  <si>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</si>
  <si>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</si>
  <si>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</si>
  <si>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</si>
  <si>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</si>
  <si>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</si>
  <si>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</si>
  <si>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</si>
  <si>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</si>
  <si>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</si>
  <si>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</si>
  <si>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</si>
  <si>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</si>
  <si>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</si>
  <si>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</si>
  <si>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</si>
  <si>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</si>
  <si>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</si>
  <si>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</si>
  <si>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</si>
  <si>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</si>
  <si>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</si>
  <si>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</si>
  <si>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</si>
  <si>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</si>
  <si>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</si>
  <si>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</si>
  <si>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</si>
  <si>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</si>
  <si>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</si>
  <si>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</si>
  <si>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</si>
  <si>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</si>
  <si>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</si>
  <si>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</si>
  <si>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</si>
  <si>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</si>
  <si>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</si>
  <si>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</si>
  <si>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</si>
  <si>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</si>
  <si>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</si>
  <si>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</si>
  <si>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</si>
  <si>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</si>
  <si>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</si>
  <si>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</si>
  <si>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</si>
  <si>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</si>
  <si>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</si>
  <si>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</si>
  <si>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</si>
  <si>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</si>
  <si>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</si>
  <si>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</si>
  <si>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</si>
  <si>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</si>
  <si>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</si>
  <si>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</si>
  <si>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</si>
  <si>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</si>
  <si>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</si>
  <si>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</si>
  <si>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</si>
  <si>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</si>
  <si>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</si>
  <si>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</si>
  <si>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</si>
  <si>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</si>
  <si>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</si>
  <si>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</si>
  <si>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</si>
  <si>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</si>
  <si>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</si>
  <si>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</si>
  <si>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</si>
  <si>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</si>
  <si>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</si>
  <si>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</si>
  <si>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</si>
  <si>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</si>
  <si>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</si>
  <si>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</si>
  <si>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</si>
  <si>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</si>
  <si>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</si>
  <si>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</si>
  <si>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</si>
  <si>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</si>
  <si>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</si>
  <si>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</si>
  <si>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</si>
  <si>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</si>
  <si>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</si>
  <si>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</si>
  <si>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</si>
  <si>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</si>
  <si>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</si>
  <si>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</si>
  <si>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</si>
  <si>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</si>
  <si>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</si>
  <si>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</si>
  <si>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</si>
  <si>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</si>
  <si>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</si>
  <si>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</si>
  <si>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</si>
  <si>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</si>
  <si>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</si>
  <si>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</si>
  <si>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</si>
  <si>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</si>
  <si>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</si>
  <si>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</si>
  <si>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</si>
  <si>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</si>
  <si>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</si>
  <si>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</si>
  <si>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</si>
  <si>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</si>
  <si>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</si>
  <si>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</si>
  <si>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</si>
  <si>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</si>
  <si>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</si>
  <si>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</si>
  <si>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</si>
  <si>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</si>
  <si>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</si>
  <si>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</si>
  <si>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</si>
  <si>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</si>
  <si>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</si>
  <si>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</si>
  <si>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</si>
  <si>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</si>
  <si>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</si>
  <si>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</si>
  <si>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</si>
  <si>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</si>
  <si>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</si>
  <si>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</si>
  <si>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</si>
  <si>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</si>
  <si>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</si>
  <si>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</si>
  <si>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</si>
  <si>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</si>
  <si>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</si>
  <si>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</si>
  <si>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</si>
  <si>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</si>
  <si>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</si>
  <si>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</si>
  <si>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</si>
  <si>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</si>
  <si>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</si>
  <si>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</si>
  <si>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</si>
  <si>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</si>
  <si>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</si>
  <si>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</si>
  <si>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</si>
  <si>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</si>
  <si>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</si>
  <si>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</si>
  <si>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</si>
  <si>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</si>
  <si>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</si>
  <si>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</si>
  <si>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</si>
  <si>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</si>
  <si>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</si>
  <si>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</si>
  <si>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</si>
  <si>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</si>
  <si>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</si>
  <si>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</si>
  <si>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</si>
  <si>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</si>
  <si>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</si>
  <si>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</si>
  <si>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</si>
  <si>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</si>
  <si>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</si>
  <si>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</si>
  <si>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</si>
  <si>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</si>
  <si>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</si>
  <si>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</si>
  <si>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</si>
  <si>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</si>
  <si>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</si>
  <si>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</si>
  <si>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</si>
  <si>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</si>
  <si>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</si>
  <si>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</si>
  <si>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</si>
  <si>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</si>
  <si>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</si>
  <si>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</si>
  <si>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</si>
  <si>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</si>
  <si>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</si>
  <si>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</si>
  <si>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</si>
  <si>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</si>
  <si>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</si>
  <si>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</si>
  <si>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</si>
  <si>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</si>
  <si>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</si>
  <si>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</si>
  <si>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</si>
  <si>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</si>
  <si>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</si>
  <si>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</si>
  <si>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</si>
  <si>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</si>
  <si>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</si>
  <si>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</si>
  <si>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</si>
  <si>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</si>
  <si>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</si>
  <si>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</si>
  <si>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</si>
  <si>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</si>
  <si>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</si>
  <si>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</si>
  <si>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</si>
  <si>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</si>
  <si>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</si>
  <si>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</si>
  <si>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</si>
  <si>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</si>
  <si>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</si>
  <si>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</si>
  <si>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</si>
  <si>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</si>
  <si>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</si>
  <si>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</si>
  <si>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</si>
  <si>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</si>
  <si>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</si>
  <si>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</si>
  <si>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</si>
  <si>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</si>
  <si>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</si>
  <si>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</si>
  <si>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</si>
  <si>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</si>
  <si>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</si>
  <si>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</si>
  <si>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</si>
  <si>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</si>
  <si>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</si>
  <si>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</si>
  <si>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</si>
  <si>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</si>
  <si>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</si>
  <si>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</si>
  <si>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</si>
  <si>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</si>
  <si>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</si>
  <si>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</si>
  <si>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</si>
  <si>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</si>
  <si>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</si>
  <si>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</si>
  <si>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</si>
  <si>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</si>
  <si>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</si>
  <si>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</si>
  <si>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</si>
  <si>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</si>
  <si>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</si>
  <si>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</si>
  <si>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</si>
  <si>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</si>
  <si>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</si>
  <si>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</si>
  <si>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</si>
  <si>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</si>
  <si>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</si>
  <si>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</si>
  <si>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</si>
  <si>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</si>
  <si>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</si>
  <si>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</si>
  <si>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</si>
  <si>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</si>
  <si>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</si>
  <si>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</si>
  <si>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</si>
  <si>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</si>
  <si>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</si>
  <si>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</si>
  <si>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</si>
  <si>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</si>
  <si>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</si>
  <si>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</si>
  <si>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</si>
  <si>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</si>
  <si>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</si>
  <si>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</si>
  <si>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</si>
  <si>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</si>
  <si>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</si>
  <si>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</si>
  <si>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</si>
  <si>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</si>
  <si>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</si>
  <si>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</si>
  <si>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</si>
  <si>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</si>
  <si>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</si>
  <si>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</si>
  <si>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</si>
  <si>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</si>
  <si>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</si>
  <si>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</si>
  <si>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</si>
  <si>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</si>
  <si>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</si>
  <si>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</si>
  <si>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</si>
  <si>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</si>
  <si>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</si>
  <si>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</si>
  <si>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</si>
  <si>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</si>
  <si>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</si>
  <si>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</si>
  <si>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</si>
  <si>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</si>
  <si>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</si>
  <si>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</si>
  <si>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</si>
  <si>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</si>
  <si>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</si>
  <si>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</si>
  <si>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</si>
  <si>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</si>
  <si>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</si>
  <si>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</si>
  <si>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</si>
  <si>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</si>
  <si>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</si>
  <si>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</si>
  <si>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</si>
  <si>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</si>
  <si>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</si>
  <si>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</si>
  <si>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</si>
  <si>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</si>
  <si>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</si>
  <si>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</si>
  <si>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</si>
  <si>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</si>
  <si>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</si>
  <si>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</si>
  <si>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</si>
  <si>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</si>
  <si>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</si>
  <si>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</si>
  <si>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</si>
  <si>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</si>
  <si>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</si>
  <si>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</si>
  <si>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</si>
  <si>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</si>
  <si>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</si>
  <si>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</si>
  <si>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</si>
  <si>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</si>
  <si>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</si>
  <si>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</si>
  <si>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</si>
  <si>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</si>
  <si>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</si>
  <si>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</si>
  <si>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</si>
  <si>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</si>
  <si>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</si>
  <si>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</si>
  <si>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</si>
  <si>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</si>
  <si>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</si>
  <si>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</si>
  <si>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</si>
  <si>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</si>
  <si>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</si>
  <si>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</si>
  <si>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</si>
  <si>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</si>
  <si>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</si>
  <si>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</si>
  <si>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</si>
  <si>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</si>
  <si>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</si>
  <si>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</si>
  <si>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</si>
  <si>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</si>
  <si>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</si>
  <si>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</si>
  <si>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</si>
  <si>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</si>
  <si>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</si>
  <si>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</si>
  <si>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</si>
  <si>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</si>
  <si>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</si>
  <si>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</si>
  <si>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</si>
  <si>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</si>
  <si>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</si>
  <si>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</si>
  <si>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</si>
  <si>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</si>
  <si>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</si>
  <si>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</si>
  <si>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</si>
  <si>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</si>
  <si>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</si>
  <si>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</si>
  <si>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</si>
  <si>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</si>
  <si>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</si>
  <si>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</si>
  <si>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</si>
  <si>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</si>
  <si>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</si>
  <si>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</si>
  <si>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</si>
  <si>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</si>
  <si>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</si>
  <si>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</si>
  <si>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</si>
  <si>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</si>
  <si>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</si>
  <si>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</si>
  <si>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</si>
  <si>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</si>
  <si>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</si>
  <si>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</si>
  <si>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</si>
  <si>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</si>
  <si>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</si>
  <si>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</si>
  <si>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</si>
  <si>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</si>
  <si>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</si>
  <si>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</si>
  <si>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</si>
  <si>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</si>
  <si>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</si>
  <si>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</si>
  <si>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</si>
  <si>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</si>
  <si>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</si>
  <si>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</si>
  <si>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</si>
  <si>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</si>
  <si>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</si>
  <si>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</si>
  <si>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</si>
  <si>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</si>
  <si>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</si>
  <si>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</si>
  <si>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</si>
  <si>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</si>
  <si>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</si>
  <si>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</si>
  <si>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</si>
  <si>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</si>
  <si>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</si>
  <si>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</si>
  <si>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</si>
  <si>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</si>
  <si>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</si>
  <si>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</si>
  <si>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</si>
  <si>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</si>
  <si>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</si>
  <si>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</si>
  <si>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</si>
  <si>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</si>
  <si>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</si>
  <si>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</si>
  <si>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</si>
  <si>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</si>
  <si>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</si>
  <si>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</si>
  <si>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</si>
  <si>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</si>
  <si>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</si>
  <si>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</si>
  <si>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</si>
  <si>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</si>
  <si>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</si>
  <si>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</si>
  <si>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</si>
  <si>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</si>
  <si>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</si>
  <si>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</si>
  <si>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</si>
  <si>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</si>
  <si>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</si>
  <si>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</si>
  <si>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</si>
  <si>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</si>
  <si>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</si>
  <si>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</si>
  <si>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</si>
  <si>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</si>
  <si>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</si>
  <si>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</si>
  <si>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</si>
  <si>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</si>
  <si>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</si>
  <si>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</si>
  <si>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</si>
  <si>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</si>
  <si>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</si>
  <si>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</si>
  <si>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</si>
  <si>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</si>
  <si>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</si>
  <si>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</si>
  <si>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</si>
  <si>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</si>
  <si>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</si>
  <si>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</si>
  <si>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</si>
  <si>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</si>
  <si>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</si>
  <si>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</si>
  <si>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</si>
  <si>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</si>
  <si>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</si>
  <si>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</si>
  <si>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</si>
  <si>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</si>
  <si>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</si>
  <si>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</si>
  <si>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</si>
  <si>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</si>
  <si>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</si>
  <si>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</si>
  <si>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</si>
  <si>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</si>
  <si>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</si>
  <si>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</si>
  <si>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</si>
  <si>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</si>
  <si>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</si>
  <si>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</si>
  <si>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</si>
  <si>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</si>
  <si>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</si>
  <si>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</si>
  <si>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</si>
  <si>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</si>
  <si>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</si>
  <si>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</si>
  <si>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</si>
  <si>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</si>
  <si>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</si>
  <si>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</si>
  <si>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</si>
  <si>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</si>
  <si>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</si>
  <si>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</si>
  <si>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</si>
  <si>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</si>
  <si>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</si>
  <si>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</si>
  <si>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</si>
  <si>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</si>
  <si>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</si>
  <si>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</si>
  <si>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</si>
  <si>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</si>
  <si>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</si>
  <si>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</si>
  <si>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</si>
  <si>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</si>
  <si>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</si>
  <si>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</si>
  <si>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</si>
  <si>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</si>
  <si>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</si>
  <si>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</si>
  <si>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</si>
  <si>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</si>
  <si>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</si>
  <si>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</si>
  <si>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</si>
  <si>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</si>
  <si>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</si>
  <si>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</si>
  <si>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</si>
  <si>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</si>
  <si>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</si>
  <si>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</si>
  <si>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</si>
  <si>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</si>
  <si>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</si>
  <si>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</si>
  <si>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</si>
  <si>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</si>
  <si>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</si>
  <si>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</si>
  <si>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</si>
  <si>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</si>
  <si>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</si>
  <si>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</si>
  <si>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</si>
  <si>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</si>
  <si>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</si>
  <si>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</si>
  <si>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</si>
  <si>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</si>
  <si>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</si>
  <si>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</si>
  <si>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</si>
  <si>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</si>
  <si>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</si>
  <si>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</si>
  <si>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</si>
  <si>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</si>
  <si>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</si>
  <si>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</si>
  <si>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</si>
  <si>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</si>
  <si>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</si>
  <si>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</si>
  <si>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</si>
  <si>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</si>
  <si>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</si>
  <si>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</si>
  <si>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</si>
  <si>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</si>
  <si>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</si>
  <si>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</si>
  <si>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</si>
  <si>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</si>
  <si>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</si>
  <si>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</si>
  <si>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</si>
  <si>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</si>
  <si>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</si>
  <si>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</si>
  <si>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</si>
  <si>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</si>
  <si>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</si>
  <si>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</si>
  <si>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</si>
  <si>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</si>
  <si>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</si>
  <si>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</si>
  <si>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</si>
  <si>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</si>
  <si>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</si>
  <si>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</si>
  <si>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</si>
  <si>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</si>
  <si>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</si>
  <si>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</si>
  <si>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</si>
  <si>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</si>
  <si>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</si>
  <si>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</si>
  <si>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</si>
  <si>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</si>
  <si>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</si>
  <si>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</si>
  <si>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</si>
  <si>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</si>
  <si>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</si>
  <si>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</si>
  <si>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</si>
  <si>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</si>
  <si>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</si>
  <si>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</si>
  <si>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</si>
  <si>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</si>
  <si>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</si>
  <si>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</si>
  <si>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</si>
  <si>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</si>
  <si>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</si>
  <si>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</si>
  <si>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</si>
  <si>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</si>
  <si>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</si>
  <si>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</si>
  <si>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</si>
  <si>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</si>
  <si>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</si>
  <si>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</si>
  <si>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</si>
  <si>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</si>
  <si>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</si>
  <si>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</si>
  <si>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</si>
  <si>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</si>
  <si>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</si>
  <si>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</si>
  <si>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</si>
  <si>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</si>
  <si>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</si>
  <si>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</si>
  <si>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</si>
  <si>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</si>
  <si>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</si>
  <si>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</si>
  <si>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</si>
  <si>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</si>
  <si>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</si>
  <si>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</si>
  <si>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</si>
  <si>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</si>
  <si>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</si>
  <si>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</si>
  <si>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</si>
  <si>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</si>
  <si>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</si>
  <si>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</si>
  <si>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</si>
  <si>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</si>
  <si>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</si>
  <si>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</si>
  <si>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</si>
  <si>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</si>
  <si>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</si>
  <si>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</si>
  <si>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</si>
  <si>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</si>
  <si>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</si>
  <si>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</si>
  <si>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</si>
  <si>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</si>
  <si>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</si>
  <si>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</si>
  <si>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</si>
  <si>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</si>
  <si>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</si>
  <si>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</si>
  <si>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</si>
  <si>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</si>
  <si>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</si>
  <si>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</si>
  <si>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</si>
  <si>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</si>
  <si>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</si>
  <si>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</si>
  <si>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</si>
  <si>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</si>
  <si>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</si>
  <si>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</si>
  <si>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</si>
  <si>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</si>
  <si>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</si>
  <si>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</si>
  <si>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</si>
  <si>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</si>
  <si>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</si>
  <si>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</si>
  <si>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</si>
  <si>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</si>
  <si>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</si>
  <si>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</si>
  <si>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</si>
  <si>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</si>
  <si>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</si>
  <si>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</si>
  <si>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</si>
  <si>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</si>
  <si>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</si>
  <si>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</si>
  <si>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</si>
  <si>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</si>
  <si>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</si>
  <si>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</si>
  <si>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</si>
  <si>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</si>
  <si>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</si>
  <si>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</si>
  <si>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</si>
  <si>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</si>
  <si>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</si>
  <si>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</si>
  <si>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</si>
  <si>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</si>
  <si>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</si>
  <si>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</si>
  <si>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</si>
  <si>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</si>
  <si>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</si>
  <si>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</si>
  <si>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</si>
  <si>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</si>
  <si>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</si>
  <si>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</si>
  <si>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</si>
  <si>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</si>
  <si>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</si>
  <si>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</si>
  <si>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</si>
  <si>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</si>
  <si>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</si>
  <si>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</si>
  <si>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</si>
  <si>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</si>
  <si>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</si>
  <si>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</si>
  <si>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</si>
  <si>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</si>
  <si>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</si>
  <si>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</si>
  <si>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</si>
  <si>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</si>
  <si>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</si>
  <si>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</si>
  <si>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</si>
  <si>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</si>
  <si>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</si>
  <si>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</si>
  <si>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</si>
  <si>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</si>
  <si>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</si>
  <si>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</si>
  <si>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</si>
  <si>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</si>
  <si>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</si>
  <si>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</si>
  <si>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</si>
  <si>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</si>
  <si>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</si>
  <si>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</si>
  <si>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</si>
  <si>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</si>
  <si>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</si>
  <si>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</si>
  <si>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</si>
  <si>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</si>
  <si>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</si>
  <si>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</si>
  <si>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</si>
  <si>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</si>
  <si>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</si>
  <si>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</si>
  <si>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</si>
  <si>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</si>
  <si>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</si>
  <si>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</si>
  <si>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</si>
  <si>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</si>
  <si>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</si>
  <si>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</si>
  <si>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</si>
  <si>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</si>
  <si>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</si>
  <si>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</si>
  <si>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</si>
  <si>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</si>
  <si>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</si>
  <si>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</si>
  <si>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</si>
  <si>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</si>
  <si>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</si>
  <si>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</si>
  <si>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</si>
  <si>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</si>
  <si>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</si>
  <si>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</si>
  <si>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</si>
  <si>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</si>
  <si>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</si>
  <si>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</si>
  <si>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</si>
  <si>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</si>
  <si>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</si>
  <si>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</si>
  <si>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</si>
  <si>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</si>
  <si>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</si>
  <si>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</si>
  <si>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</si>
  <si>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</si>
  <si>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</si>
  <si>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</si>
  <si>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</si>
  <si>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</si>
  <si>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</si>
  <si>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</si>
  <si>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</si>
  <si>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</si>
  <si>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</si>
  <si>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</si>
  <si>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</si>
  <si>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</si>
  <si>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</si>
  <si>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</si>
  <si>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</si>
  <si>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</si>
  <si>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</si>
  <si>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</si>
  <si>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</si>
  <si>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</si>
  <si>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</si>
  <si>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</si>
  <si>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</si>
  <si>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</si>
  <si>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</si>
  <si>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</si>
  <si>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</si>
  <si>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</si>
  <si>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</si>
  <si>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</si>
  <si>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</si>
  <si>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</si>
  <si>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</si>
  <si>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</si>
  <si>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</si>
  <si>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</si>
  <si>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</si>
  <si>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</si>
  <si>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</si>
  <si>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</si>
  <si>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</si>
  <si>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</si>
  <si>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</si>
  <si>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</si>
  <si>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</si>
  <si>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</si>
  <si>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</si>
  <si>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</si>
  <si>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</si>
  <si>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</si>
  <si>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</si>
  <si>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</si>
  <si>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</si>
  <si>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</si>
  <si>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</si>
  <si>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</si>
  <si>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</si>
  <si>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</si>
  <si>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</si>
  <si>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</si>
  <si>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</si>
  <si>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</si>
  <si>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</si>
  <si>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</si>
  <si>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</si>
  <si>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</si>
  <si>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</si>
  <si>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</si>
  <si>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</si>
  <si>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</si>
  <si>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</si>
  <si>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</si>
  <si>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</si>
  <si>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</si>
  <si>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</si>
  <si>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</si>
  <si>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</si>
  <si>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</si>
  <si>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</si>
  <si>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</si>
  <si>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</si>
  <si>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</si>
  <si>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</si>
  <si>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</si>
  <si>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</si>
  <si>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</si>
  <si>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</si>
  <si>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</si>
  <si>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</si>
  <si>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</si>
  <si>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</si>
  <si>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</si>
  <si>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</si>
  <si>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</si>
  <si>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</si>
  <si>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</si>
  <si>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</si>
  <si>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</si>
  <si>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</si>
  <si>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</si>
  <si>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</si>
  <si>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</si>
  <si>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</si>
  <si>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</si>
  <si>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</si>
  <si>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</si>
  <si>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</si>
  <si>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</si>
  <si>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</si>
  <si>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</si>
  <si>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</si>
  <si>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</si>
  <si>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</si>
  <si>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</si>
  <si>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</si>
  <si>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</si>
  <si>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</si>
  <si>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</si>
  <si>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</si>
  <si>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</si>
  <si>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</si>
  <si>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</si>
  <si>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</si>
  <si>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</si>
  <si>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</si>
  <si>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</si>
  <si>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</si>
  <si>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</si>
  <si>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</si>
  <si>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</si>
  <si>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</si>
  <si>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</si>
  <si>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</si>
  <si>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</si>
  <si>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</si>
  <si>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</si>
  <si>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</si>
  <si>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</si>
  <si>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</si>
  <si>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</si>
  <si>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</si>
  <si>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</si>
  <si>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</si>
  <si>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</si>
  <si>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</si>
  <si>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</si>
  <si>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</si>
  <si>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</si>
  <si>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</si>
  <si>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</si>
  <si>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</si>
  <si>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</si>
  <si>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</si>
  <si>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</si>
  <si>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</si>
  <si>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</si>
  <si>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</si>
  <si>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</si>
  <si>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</si>
  <si>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</si>
  <si>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</si>
  <si>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</si>
  <si>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</si>
  <si>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</si>
  <si>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</si>
  <si>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</si>
  <si>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</si>
  <si>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</si>
  <si>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</si>
  <si>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</si>
  <si>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</si>
  <si>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</si>
  <si>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</si>
  <si>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</si>
  <si>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</si>
  <si>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</si>
  <si>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</si>
  <si>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</si>
  <si>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</si>
  <si>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</si>
  <si>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</si>
  <si>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</si>
  <si>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</si>
  <si>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</si>
  <si>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</si>
  <si>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</si>
  <si>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</si>
  <si>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</si>
  <si>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</si>
  <si>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</si>
  <si>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</si>
  <si>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</si>
  <si>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</si>
  <si>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</si>
  <si>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</si>
  <si>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</si>
  <si>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</si>
  <si>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</si>
  <si>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</si>
  <si>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</si>
  <si>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</si>
  <si>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</si>
  <si>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</si>
  <si>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</si>
  <si>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</si>
  <si>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</si>
  <si>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</si>
  <si>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</si>
  <si>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</si>
  <si>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</si>
  <si>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</si>
  <si>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</si>
  <si>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</si>
  <si>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</si>
  <si>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</si>
  <si>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</si>
  <si>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</si>
  <si>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</si>
  <si>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</si>
  <si>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</si>
  <si>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</si>
  <si>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</si>
  <si>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</si>
  <si>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</si>
  <si>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</si>
  <si>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</si>
  <si>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</si>
  <si>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</si>
  <si>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</si>
  <si>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</si>
  <si>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</si>
  <si>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</si>
  <si>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</si>
  <si>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</si>
  <si>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</si>
  <si>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</si>
  <si>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</si>
  <si>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</si>
  <si>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</si>
  <si>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</si>
  <si>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</si>
  <si>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</si>
  <si>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</si>
  <si>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</si>
  <si>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</si>
  <si>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</si>
  <si>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</si>
  <si>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</si>
  <si>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</si>
  <si>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</si>
  <si>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</si>
  <si>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</si>
  <si>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</si>
  <si>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</si>
  <si>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</si>
  <si>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</si>
  <si>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</si>
  <si>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</si>
  <si>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</si>
  <si>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</si>
  <si>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</si>
  <si>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</si>
  <si>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</si>
  <si>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</si>
  <si>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</si>
  <si>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</si>
  <si>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</si>
  <si>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</si>
  <si>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</si>
  <si>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</si>
  <si>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</si>
  <si>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</si>
  <si>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</si>
  <si>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</si>
  <si>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</si>
  <si>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</si>
  <si>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</si>
  <si>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</si>
  <si>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</si>
  <si>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</si>
  <si>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</si>
  <si>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</si>
  <si>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</si>
  <si>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</si>
  <si>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</si>
  <si>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</si>
  <si>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</si>
  <si>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</si>
  <si>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</si>
  <si>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</si>
  <si>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</si>
  <si>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</si>
  <si>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</si>
  <si>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</si>
  <si>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</si>
  <si>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</si>
  <si>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</si>
  <si>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</si>
  <si>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</si>
  <si>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</si>
  <si>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</si>
  <si>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</si>
  <si>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</si>
  <si>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</si>
  <si>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</si>
  <si>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</si>
  <si>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</si>
  <si>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</si>
  <si>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</si>
  <si>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</si>
  <si>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</si>
  <si>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</si>
  <si>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</si>
  <si>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</si>
  <si>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</si>
  <si>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</si>
  <si>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</si>
  <si>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</si>
  <si>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</si>
  <si>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</si>
  <si>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</si>
  <si>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</si>
  <si>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</si>
  <si>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</si>
  <si>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</si>
  <si>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</si>
  <si>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</si>
  <si>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</si>
  <si>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</si>
  <si>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</si>
  <si>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</si>
  <si>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</si>
  <si>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</si>
  <si>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</si>
  <si>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</si>
  <si>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</si>
  <si>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</si>
  <si>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</si>
  <si>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</si>
  <si>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</si>
  <si>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</si>
  <si>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</si>
  <si>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</si>
  <si>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</si>
  <si>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</si>
  <si>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</si>
  <si>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</si>
  <si>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</si>
  <si>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</si>
  <si>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</si>
  <si>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</si>
  <si>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</si>
  <si>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</si>
  <si>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</si>
  <si>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</si>
  <si>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</si>
  <si>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</si>
  <si>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</si>
  <si>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</si>
  <si>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</si>
  <si>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</si>
  <si>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</si>
  <si>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</si>
  <si>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</si>
  <si>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</si>
  <si>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</si>
  <si>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</si>
  <si>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</si>
  <si>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</si>
  <si>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</si>
  <si>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</si>
  <si>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</si>
  <si>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</si>
  <si>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</si>
  <si>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</si>
  <si>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</si>
  <si>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</si>
  <si>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</si>
  <si>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</si>
  <si>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</si>
  <si>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</si>
  <si>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</si>
  <si>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</si>
  <si>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</si>
  <si>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</si>
  <si>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</si>
  <si>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</si>
  <si>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</si>
  <si>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</si>
  <si>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</si>
  <si>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</si>
  <si>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</si>
  <si>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</si>
  <si>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</si>
  <si>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</si>
  <si>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</si>
  <si>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</si>
  <si>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</si>
  <si>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</si>
  <si>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</si>
  <si>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</si>
  <si>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</si>
  <si>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</si>
  <si>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</si>
  <si>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</si>
  <si>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</si>
  <si>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</si>
  <si>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</si>
  <si>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</si>
  <si>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</si>
  <si>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</si>
  <si>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</si>
  <si>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</si>
  <si>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</si>
  <si>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</si>
  <si>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</si>
  <si>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</si>
  <si>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</si>
  <si>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</si>
  <si>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</si>
  <si>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</si>
  <si>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</si>
  <si>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</si>
  <si>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</si>
  <si>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</si>
  <si>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</si>
  <si>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</si>
  <si>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</si>
  <si>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</si>
  <si>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</si>
  <si>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</si>
  <si>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</si>
  <si>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</si>
  <si>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</si>
  <si>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</si>
  <si>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</si>
  <si>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</si>
  <si>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</si>
  <si>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</si>
  <si>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</si>
  <si>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</si>
  <si>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</si>
  <si>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</si>
  <si>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</si>
  <si>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</si>
  <si>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</si>
  <si>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</si>
  <si>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</si>
  <si>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</si>
  <si>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</si>
  <si>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</si>
  <si>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</si>
  <si>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</si>
  <si>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</si>
  <si>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</si>
  <si>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</si>
  <si>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</si>
  <si>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</si>
  <si>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</si>
  <si>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</si>
  <si>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</si>
  <si>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</si>
  <si>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</si>
  <si>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</si>
  <si>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</si>
  <si>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</si>
  <si>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</si>
  <si>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</si>
  <si>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</si>
  <si>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</si>
  <si>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</si>
  <si>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</si>
  <si>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</si>
  <si>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</si>
  <si>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</si>
  <si>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</si>
  <si>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</si>
  <si>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</si>
  <si>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</si>
  <si>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</si>
  <si>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</si>
  <si>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</si>
  <si>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</si>
  <si>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</si>
  <si>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</si>
  <si>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</si>
  <si>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</si>
  <si>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</si>
  <si>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</si>
  <si>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</si>
  <si>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</si>
  <si>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</si>
  <si>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</si>
  <si>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</si>
  <si>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</si>
  <si>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</si>
  <si>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</si>
  <si>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</si>
  <si>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</si>
  <si>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</si>
  <si>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</si>
  <si>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</si>
  <si>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</si>
  <si>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</si>
  <si>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</si>
  <si>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</si>
  <si>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</si>
  <si>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</si>
  <si>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</si>
  <si>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</si>
  <si>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</si>
  <si>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</si>
  <si>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</si>
  <si>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</si>
  <si>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</si>
  <si>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</si>
  <si>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</si>
  <si>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</si>
  <si>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</si>
  <si>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</si>
  <si>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</si>
  <si>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</si>
  <si>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</si>
  <si>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</si>
  <si>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</si>
  <si>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</si>
  <si>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</si>
  <si>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</si>
  <si>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</si>
  <si>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</si>
  <si>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</si>
  <si>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</si>
  <si>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</si>
  <si>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</si>
  <si>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</si>
  <si>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</si>
  <si>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</si>
  <si>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</si>
  <si>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</si>
  <si>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</si>
  <si>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</si>
  <si>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</si>
  <si>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</si>
  <si>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</si>
  <si>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</si>
  <si>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</si>
  <si>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</si>
  <si>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</si>
  <si>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</si>
  <si>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</si>
  <si>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</si>
  <si>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</si>
  <si>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</si>
  <si>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</si>
  <si>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</si>
  <si>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</si>
  <si>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</si>
  <si>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</si>
  <si>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</si>
  <si>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</si>
  <si>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</si>
  <si>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</si>
  <si>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</si>
  <si>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</si>
  <si>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</si>
  <si>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</si>
  <si>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</si>
  <si>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</si>
  <si>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</si>
  <si>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</si>
  <si>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</si>
  <si>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</si>
  <si>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</si>
  <si>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</si>
  <si>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</si>
  <si>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</si>
  <si>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</si>
  <si>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</si>
  <si>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</si>
  <si>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</si>
  <si>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</si>
  <si>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</si>
  <si>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</si>
  <si>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</si>
  <si>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</si>
  <si>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</si>
  <si>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</si>
  <si>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</si>
  <si>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</si>
  <si>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</si>
  <si>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</si>
  <si>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</si>
  <si>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</si>
  <si>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</si>
  <si>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</si>
  <si>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</si>
  <si>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</si>
  <si>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</si>
  <si>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</si>
  <si>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</si>
  <si>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</si>
  <si>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</si>
  <si>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</si>
  <si>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</si>
  <si>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</si>
  <si>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</si>
  <si>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</si>
  <si>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</si>
  <si>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</si>
  <si>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</si>
  <si>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</si>
  <si>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</si>
  <si>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</si>
  <si>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</si>
  <si>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</si>
  <si>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</si>
  <si>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</si>
  <si>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</si>
  <si>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</si>
  <si>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</si>
  <si>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</si>
  <si>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</si>
  <si>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</si>
  <si>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</si>
  <si>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</si>
  <si>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</si>
  <si>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</si>
  <si>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</si>
  <si>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</si>
  <si>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</si>
  <si>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</si>
  <si>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</si>
  <si>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</si>
  <si>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</si>
  <si>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</si>
  <si>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</si>
  <si>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</si>
  <si>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</si>
  <si>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</si>
  <si>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</si>
  <si>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</si>
  <si>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</si>
  <si>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</si>
  <si>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</si>
  <si>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</si>
  <si>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</si>
  <si>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</si>
  <si>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</si>
  <si>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</si>
  <si>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</si>
  <si>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</si>
  <si>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</si>
  <si>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</si>
  <si>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</si>
  <si>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</si>
  <si>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</si>
  <si>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</si>
  <si>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</si>
  <si>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</si>
  <si>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</si>
  <si>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</si>
  <si>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</si>
  <si>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</si>
  <si>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</si>
  <si>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</si>
  <si>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</si>
  <si>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</si>
  <si>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</si>
  <si>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</si>
  <si>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</si>
  <si>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</si>
  <si>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</si>
  <si>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</si>
  <si>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</si>
  <si>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</si>
  <si>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</si>
  <si>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</si>
  <si>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</si>
  <si>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</si>
  <si>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</si>
  <si>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</si>
  <si>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</si>
  <si>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</si>
  <si>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</si>
  <si>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</si>
  <si>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</si>
  <si>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</si>
  <si>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</si>
  <si>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</si>
  <si>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</si>
  <si>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</si>
  <si>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</si>
  <si>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</si>
  <si>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</si>
  <si>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</si>
  <si>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</si>
  <si>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</si>
  <si>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</si>
  <si>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</si>
  <si>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</si>
  <si>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</si>
  <si>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</si>
  <si>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</si>
  <si>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</si>
  <si>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</si>
  <si>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</si>
  <si>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</si>
  <si>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</si>
  <si>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</si>
  <si>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</si>
  <si>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</si>
  <si>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</si>
  <si>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</si>
  <si>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</si>
  <si>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</si>
  <si>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</si>
  <si>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</si>
  <si>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</si>
  <si>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</si>
  <si>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</si>
  <si>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</si>
  <si>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</si>
  <si>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</si>
  <si>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</si>
  <si>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</si>
  <si>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</si>
  <si>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</si>
  <si>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</si>
  <si>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</si>
  <si>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</si>
  <si>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</si>
  <si>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</si>
  <si>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</si>
  <si>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</si>
  <si>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</si>
  <si>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</si>
  <si>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</si>
  <si>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</si>
  <si>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</si>
  <si>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</si>
  <si>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</si>
  <si>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</si>
  <si>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</si>
  <si>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</si>
  <si>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</si>
  <si>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</si>
  <si>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</si>
  <si>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</si>
  <si>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</si>
  <si>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</si>
  <si>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</si>
  <si>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</si>
  <si>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</si>
  <si>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</si>
  <si>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</si>
  <si>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</si>
  <si>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</si>
  <si>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</si>
  <si>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</si>
  <si>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</si>
  <si>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</si>
  <si>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</si>
  <si>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</si>
  <si>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</si>
  <si>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</si>
  <si>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</si>
  <si>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</si>
  <si>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</si>
  <si>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</si>
  <si>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</si>
  <si>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</si>
  <si>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</si>
  <si>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</si>
  <si>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</si>
  <si>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</si>
  <si>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</si>
  <si>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</si>
  <si>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</si>
  <si>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</si>
  <si>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</si>
  <si>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</si>
  <si>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</si>
  <si>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</si>
  <si>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</si>
  <si>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</si>
  <si>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</si>
  <si>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</si>
  <si>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</si>
  <si>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</si>
  <si>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</si>
  <si>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</si>
  <si>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</si>
  <si>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</si>
  <si>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</si>
  <si>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</si>
  <si>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</si>
  <si>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</si>
  <si>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</si>
  <si>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</si>
  <si>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</si>
  <si>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</si>
  <si>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</si>
  <si>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</si>
  <si>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</si>
  <si>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</si>
  <si>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</si>
  <si>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</si>
  <si>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</si>
  <si>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</si>
  <si>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</si>
  <si>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</si>
  <si>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</si>
  <si>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</si>
  <si>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</si>
  <si>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</si>
  <si>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</si>
  <si>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</si>
  <si>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</si>
  <si>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</si>
  <si>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</si>
  <si>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</si>
  <si>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</si>
  <si>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</si>
  <si>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</si>
  <si>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</si>
  <si>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</si>
  <si>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</si>
  <si>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</si>
  <si>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</si>
  <si>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</si>
  <si>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</si>
  <si>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</si>
  <si>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</si>
  <si>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</si>
  <si>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</si>
  <si>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</si>
  <si>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</si>
  <si>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</si>
  <si>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</si>
  <si>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</si>
  <si>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</si>
  <si>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</si>
  <si>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</si>
  <si>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</si>
  <si>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</si>
  <si>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</si>
  <si>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</si>
  <si>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</si>
  <si>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</si>
  <si>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</si>
  <si>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</si>
  <si>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</si>
  <si>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</si>
  <si>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</si>
  <si>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</si>
  <si>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</si>
  <si>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</si>
  <si>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</si>
  <si>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</si>
  <si>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</si>
  <si>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</si>
  <si>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</si>
  <si>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</si>
  <si>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</si>
  <si>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</si>
  <si>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</si>
  <si>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</si>
  <si>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</si>
  <si>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</si>
  <si>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</si>
  <si>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</si>
  <si>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</si>
  <si>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</si>
  <si>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</si>
  <si>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</si>
  <si>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</si>
  <si>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</si>
  <si>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</si>
  <si>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</si>
  <si>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</si>
  <si>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</si>
  <si>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</si>
  <si>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</si>
  <si>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</si>
  <si>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</si>
  <si>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</si>
  <si>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</si>
  <si>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</si>
  <si>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</si>
  <si>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</si>
  <si>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</si>
  <si>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</si>
  <si>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</si>
  <si>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</si>
  <si>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</si>
  <si>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</si>
  <si>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</si>
  <si>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</si>
  <si>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</si>
  <si>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</si>
  <si>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</si>
  <si>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</si>
  <si>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</si>
  <si>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</si>
  <si>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</si>
  <si>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</si>
  <si>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</si>
  <si>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</si>
  <si>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</si>
  <si>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</si>
  <si>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</si>
  <si>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</si>
  <si>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</si>
  <si>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</si>
  <si>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</si>
  <si>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</si>
  <si>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</si>
  <si>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</si>
  <si>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</si>
  <si>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</si>
  <si>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</si>
  <si>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</si>
  <si>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</si>
  <si>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</si>
  <si>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</si>
  <si>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</si>
  <si>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</si>
  <si>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</si>
  <si>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</si>
  <si>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</si>
  <si>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</si>
  <si>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</si>
  <si>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</si>
  <si>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</si>
  <si>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</si>
  <si>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</si>
  <si>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</si>
  <si>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</si>
  <si>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</si>
  <si>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</si>
  <si>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</si>
  <si>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</si>
  <si>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</si>
  <si>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</si>
  <si>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</si>
  <si>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</si>
  <si>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</si>
  <si>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</si>
  <si>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</si>
  <si>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</si>
  <si>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</si>
  <si>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</si>
  <si>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</si>
  <si>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</si>
  <si>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</si>
  <si>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</si>
  <si>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</si>
  <si>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</si>
  <si>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</si>
  <si>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</si>
  <si>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</si>
  <si>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</si>
  <si>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</si>
  <si>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</si>
  <si>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</si>
  <si>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</si>
  <si>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</si>
  <si>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</si>
  <si>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</si>
  <si>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</si>
  <si>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</si>
  <si>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</si>
  <si>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</si>
  <si>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</si>
  <si>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</si>
  <si>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</si>
  <si>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</si>
  <si>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</si>
  <si>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</si>
  <si>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</si>
  <si>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</si>
  <si>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</si>
  <si>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</si>
  <si>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</si>
  <si>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</si>
  <si>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</si>
  <si>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</si>
  <si>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</si>
  <si>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</si>
  <si>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</si>
  <si>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</si>
  <si>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</si>
  <si>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</si>
  <si>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</si>
  <si>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</si>
  <si>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</si>
  <si>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</si>
  <si>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</si>
  <si>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</si>
  <si>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</si>
  <si>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</si>
  <si>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</si>
  <si>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</si>
  <si>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</si>
  <si>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</si>
  <si>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</si>
  <si>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</si>
  <si>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</si>
  <si>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</si>
  <si>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</si>
  <si>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</si>
  <si>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</si>
  <si>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</si>
  <si>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</si>
  <si>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</si>
  <si>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</si>
  <si>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</si>
  <si>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</si>
  <si>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</si>
  <si>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</si>
  <si>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</si>
  <si>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</si>
  <si>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</si>
  <si>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</si>
  <si>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</si>
  <si>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</si>
  <si>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</si>
  <si>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</si>
  <si>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</si>
  <si>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</si>
  <si>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</si>
  <si>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</si>
  <si>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</si>
  <si>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</si>
  <si>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</si>
  <si>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</si>
  <si>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</si>
  <si>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</si>
  <si>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</si>
  <si>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</si>
  <si>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</si>
  <si>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</si>
  <si>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</si>
  <si>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</si>
  <si>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</si>
  <si>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</si>
  <si>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</si>
  <si>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</si>
  <si>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</si>
  <si>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</si>
  <si>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</si>
  <si>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</si>
  <si>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</si>
  <si>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</si>
  <si>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</si>
  <si>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</si>
  <si>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</si>
  <si>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</si>
  <si>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</si>
  <si>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</si>
  <si>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</si>
  <si>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</si>
  <si>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</si>
  <si>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</si>
  <si>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</si>
  <si>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</si>
  <si>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</si>
  <si>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</si>
  <si>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</si>
  <si>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</si>
  <si>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</si>
  <si>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</si>
  <si>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</si>
  <si>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</si>
  <si>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</si>
  <si>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</si>
  <si>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</si>
  <si>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</si>
  <si>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</si>
  <si>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</si>
  <si>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</si>
  <si>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</si>
  <si>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</si>
  <si>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</si>
  <si>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</si>
  <si>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</si>
  <si>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</si>
  <si>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</si>
  <si>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</si>
  <si>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</si>
  <si>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</si>
  <si>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</si>
  <si>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</si>
  <si>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</si>
  <si>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</si>
  <si>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</si>
  <si>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</si>
  <si>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</si>
  <si>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</si>
  <si>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</si>
  <si>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</si>
  <si>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</si>
  <si>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</si>
  <si>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</si>
  <si>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</si>
  <si>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</si>
  <si>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</si>
  <si>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</si>
  <si>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</si>
  <si>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</si>
  <si>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</si>
  <si>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</si>
  <si>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</si>
  <si>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</si>
  <si>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</si>
  <si>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</si>
  <si>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</si>
  <si>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</si>
  <si>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</si>
  <si>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</si>
  <si>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</si>
  <si>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</si>
  <si>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</si>
  <si>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</si>
  <si>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</si>
  <si>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</si>
  <si>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</si>
  <si>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</si>
  <si>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</si>
  <si>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</si>
  <si>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</si>
  <si>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</si>
  <si>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</si>
  <si>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</si>
  <si>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</si>
  <si>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</si>
  <si>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</si>
  <si>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</si>
  <si>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</si>
  <si>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</si>
  <si>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</si>
  <si>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</si>
  <si>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</si>
  <si>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</si>
  <si>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</si>
  <si>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</si>
  <si>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</si>
  <si>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</si>
  <si>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</si>
  <si>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</si>
  <si>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</si>
  <si>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</si>
  <si>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</si>
  <si>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</si>
  <si>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</si>
  <si>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</si>
  <si>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</si>
  <si>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</si>
  <si>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</si>
  <si>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</si>
  <si>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</si>
  <si>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</si>
  <si>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</si>
  <si>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</si>
  <si>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</si>
  <si>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</si>
  <si>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</si>
  <si>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</si>
  <si>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</si>
  <si>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</si>
  <si>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</si>
  <si>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</si>
  <si>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</si>
  <si>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</si>
  <si>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</si>
  <si>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</si>
  <si>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</si>
  <si>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</si>
  <si>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</si>
  <si>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</si>
  <si>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</si>
  <si>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</si>
  <si>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</si>
  <si>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</si>
  <si>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</si>
  <si>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</si>
  <si>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</si>
  <si>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</si>
  <si>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</si>
  <si>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</si>
  <si>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</si>
  <si>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</si>
  <si>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</si>
  <si>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</si>
  <si>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</si>
  <si>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</si>
  <si>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</si>
  <si>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</si>
  <si>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</si>
  <si>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</si>
  <si>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</si>
  <si>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</si>
  <si>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</si>
  <si>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</si>
  <si>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</si>
  <si>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</si>
  <si>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</si>
  <si>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</si>
  <si>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</si>
  <si>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</si>
  <si>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</si>
  <si>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</si>
  <si>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</si>
  <si>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</si>
  <si>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</si>
  <si>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</si>
  <si>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</si>
  <si>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</si>
  <si>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</si>
  <si>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</si>
  <si>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</si>
  <si>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</si>
  <si>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</si>
  <si>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</si>
  <si>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</si>
  <si>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</si>
  <si>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</si>
  <si>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</si>
  <si>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</si>
  <si>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</si>
  <si>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</si>
  <si>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</si>
  <si>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</si>
  <si>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</si>
  <si>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</si>
  <si>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</si>
  <si>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</si>
  <si>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</si>
  <si>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</si>
  <si>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</si>
  <si>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</si>
  <si>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</si>
  <si>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</si>
  <si>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</si>
  <si>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</si>
  <si>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</si>
  <si>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</si>
  <si>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</si>
  <si>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</si>
  <si>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</si>
  <si>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</si>
  <si>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</si>
  <si>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</si>
  <si>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</si>
  <si>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</si>
  <si>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</si>
  <si>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</si>
  <si>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</si>
  <si>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</si>
  <si>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</si>
  <si>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</si>
  <si>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</si>
  <si>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</si>
  <si>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</si>
  <si>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</si>
  <si>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</si>
  <si>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</si>
  <si>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</si>
  <si>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</si>
  <si>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</si>
  <si>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</si>
  <si>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</si>
  <si>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</si>
  <si>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</si>
  <si>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</si>
  <si>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</si>
  <si>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</si>
  <si>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</si>
  <si>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</si>
  <si>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</si>
  <si>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</si>
  <si>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</si>
  <si>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</si>
  <si>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</si>
  <si>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</si>
  <si>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</si>
  <si>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</si>
  <si>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</si>
  <si>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</si>
  <si>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</si>
  <si>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</si>
  <si>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</si>
  <si>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</si>
  <si>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</si>
  <si>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</si>
  <si>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</si>
  <si>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</si>
  <si>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</si>
  <si>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</si>
  <si>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</si>
  <si>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</si>
  <si>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</si>
  <si>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</si>
  <si>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</si>
  <si>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</si>
  <si>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</si>
  <si>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</si>
  <si>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</si>
  <si>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</si>
  <si>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</si>
  <si>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</si>
  <si>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</si>
  <si>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</si>
  <si>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</si>
  <si>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</si>
  <si>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</si>
  <si>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</si>
  <si>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</si>
  <si>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</si>
  <si>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</si>
  <si>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</si>
  <si>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</si>
  <si>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</si>
  <si>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</si>
  <si>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</si>
  <si>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</si>
  <si>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</si>
  <si>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</si>
  <si>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</si>
  <si>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</si>
  <si>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</si>
  <si>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</si>
  <si>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</si>
  <si>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</si>
  <si>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</si>
  <si>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</si>
  <si>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</si>
  <si>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</si>
  <si>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</si>
  <si>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</si>
  <si>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</si>
  <si>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</si>
  <si>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</si>
  <si>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</si>
  <si>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</si>
  <si>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</si>
  <si>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</si>
  <si>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</si>
  <si>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</si>
  <si>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</si>
  <si>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</si>
  <si>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</si>
  <si>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</si>
  <si>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</si>
  <si>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</si>
  <si>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</si>
  <si>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</si>
  <si>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</si>
  <si>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</si>
  <si>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</si>
  <si>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</si>
  <si>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</si>
  <si>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</si>
  <si>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</si>
  <si>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</si>
  <si>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</si>
  <si>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</si>
  <si>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</si>
  <si>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</si>
  <si>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</si>
  <si>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</si>
  <si>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</si>
  <si>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</si>
  <si>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</si>
  <si>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</si>
  <si>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</si>
  <si>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</si>
  <si>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</si>
  <si>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</si>
  <si>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</si>
  <si>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</si>
  <si>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</si>
  <si>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</si>
  <si>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</si>
  <si>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</si>
  <si>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</si>
  <si>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</si>
  <si>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</si>
  <si>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</si>
  <si>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</si>
  <si>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</si>
  <si>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</si>
  <si>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</si>
  <si>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</si>
  <si>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</si>
  <si>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</si>
  <si>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</si>
  <si>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</si>
  <si>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</si>
  <si>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</si>
  <si>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</si>
  <si>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</si>
  <si>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</si>
  <si>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</si>
  <si>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</si>
  <si>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</si>
  <si>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</si>
  <si>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</si>
  <si>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</si>
  <si>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</si>
  <si>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</si>
  <si>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</si>
  <si>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</si>
  <si>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</si>
  <si>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</si>
  <si>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</si>
  <si>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</si>
  <si>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</si>
  <si>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</si>
  <si>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</si>
  <si>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</si>
  <si>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</si>
  <si>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</si>
  <si>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</si>
  <si>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</si>
  <si>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</si>
  <si>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</si>
  <si>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</si>
  <si>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</si>
  <si>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</si>
  <si>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</si>
  <si>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</si>
  <si>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</si>
  <si>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</si>
  <si>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</si>
  <si>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</si>
  <si>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</si>
  <si>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</si>
  <si>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</si>
  <si>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</si>
  <si>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</si>
  <si>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</si>
  <si>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</si>
  <si>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</si>
  <si>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</si>
  <si>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</si>
  <si>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</si>
  <si>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</si>
  <si>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</si>
  <si>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</si>
  <si>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</si>
  <si>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</si>
  <si>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</si>
  <si>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</si>
  <si>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</si>
  <si>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</si>
  <si>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</si>
  <si>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</si>
  <si>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</si>
  <si>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</si>
  <si>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</si>
  <si>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</si>
  <si>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</si>
  <si>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</si>
  <si>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</si>
  <si>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</si>
  <si>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</si>
  <si>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</si>
  <si>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</si>
  <si>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</si>
  <si>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</si>
  <si>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</si>
  <si>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</si>
  <si>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</si>
  <si>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</si>
  <si>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</si>
  <si>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</si>
  <si>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</si>
  <si>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</si>
  <si>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</si>
  <si>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</si>
  <si>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</si>
  <si>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</si>
  <si>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</si>
  <si>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</si>
  <si>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</si>
  <si>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</si>
  <si>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</si>
  <si>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</si>
  <si>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</si>
  <si>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</si>
  <si>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</si>
  <si>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</si>
  <si>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</si>
  <si>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</si>
  <si>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</si>
  <si>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</si>
  <si>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</si>
  <si>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</si>
  <si>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</si>
  <si>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</si>
  <si>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</si>
  <si>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</si>
  <si>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</si>
  <si>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</si>
  <si>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</si>
  <si>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</si>
  <si>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</si>
  <si>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</si>
  <si>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</si>
  <si>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</si>
  <si>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</si>
  <si>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</si>
  <si>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</si>
  <si>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</si>
  <si>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</si>
  <si>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</si>
  <si>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</si>
  <si>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</si>
  <si>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</si>
  <si>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</si>
  <si>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</si>
  <si>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</si>
  <si>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</si>
  <si>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</si>
  <si>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</si>
  <si>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</si>
  <si>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</si>
  <si>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</si>
  <si>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</si>
  <si>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</si>
  <si>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</si>
  <si>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</si>
  <si>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</si>
  <si>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</si>
  <si>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</si>
  <si>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</si>
  <si>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</si>
  <si>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</si>
  <si>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</si>
  <si>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</si>
  <si>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</si>
  <si>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</si>
  <si>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</si>
  <si>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</si>
  <si>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</si>
  <si>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</si>
  <si>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</si>
  <si>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</si>
  <si>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</si>
  <si>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</si>
  <si>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</si>
  <si>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</si>
  <si>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</si>
  <si>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</si>
  <si>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</si>
  <si>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</si>
  <si>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</si>
  <si>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</si>
  <si>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</si>
  <si>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</si>
  <si>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</si>
  <si>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</si>
  <si>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</si>
  <si>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</si>
  <si>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</si>
  <si>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</si>
  <si>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</si>
  <si>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</si>
  <si>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</si>
  <si>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</si>
  <si>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</si>
  <si>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</si>
  <si>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</si>
  <si>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</si>
  <si>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</si>
  <si>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</si>
  <si>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</si>
  <si>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</si>
  <si>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</si>
  <si>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</si>
  <si>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</si>
  <si>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</si>
  <si>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</si>
  <si>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</si>
  <si>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</si>
  <si>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</si>
  <si>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</si>
  <si>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</si>
  <si>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</si>
  <si>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</si>
  <si>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</si>
  <si>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</si>
  <si>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</si>
  <si>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</si>
  <si>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</si>
  <si>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</si>
  <si>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</si>
  <si>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</si>
  <si>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</si>
  <si>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</si>
  <si>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</si>
  <si>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</si>
  <si>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</si>
  <si>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</si>
  <si>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</si>
  <si>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</si>
  <si>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</si>
  <si>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</si>
  <si>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</si>
  <si>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</si>
  <si>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</si>
  <si>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</si>
  <si>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</si>
  <si>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</si>
  <si>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</si>
  <si>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</si>
  <si>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</si>
  <si>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</si>
  <si>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</si>
  <si>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</si>
  <si>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</si>
  <si>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</si>
  <si>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</si>
  <si>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</si>
  <si>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</si>
  <si>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</si>
  <si>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</si>
  <si>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</si>
  <si>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</si>
  <si>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</si>
  <si>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</si>
  <si>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</si>
  <si>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</si>
  <si>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</si>
  <si>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</si>
  <si>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</si>
  <si>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</si>
  <si>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</si>
  <si>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</si>
  <si>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</si>
  <si>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</si>
  <si>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</si>
  <si>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</si>
  <si>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</si>
  <si>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</si>
  <si>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</si>
  <si>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</si>
  <si>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</si>
  <si>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</si>
  <si>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</si>
  <si>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</si>
  <si>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</si>
  <si>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</si>
  <si>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</si>
  <si>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</si>
  <si>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</si>
  <si>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</si>
  <si>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</si>
  <si>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</si>
  <si>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</si>
  <si>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</si>
  <si>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</si>
  <si>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</si>
  <si>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</si>
  <si>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</si>
  <si>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</si>
  <si>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</si>
  <si>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</si>
  <si>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</si>
  <si>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</si>
  <si>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</si>
  <si>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</si>
  <si>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</si>
  <si>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</si>
  <si>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</si>
  <si>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</si>
  <si>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</si>
  <si>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</si>
  <si>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</si>
  <si>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</si>
  <si>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</si>
  <si>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</si>
  <si>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</si>
  <si>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</si>
  <si>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</si>
  <si>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</si>
  <si>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</si>
  <si>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</si>
  <si>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</si>
  <si>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</si>
  <si>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</si>
  <si>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</si>
  <si>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</si>
  <si>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</si>
  <si>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</si>
  <si>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</si>
  <si>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</si>
  <si>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</si>
  <si>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</si>
  <si>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</si>
  <si>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</si>
  <si>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</si>
  <si>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</si>
  <si>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</si>
  <si>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</si>
  <si>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</si>
  <si>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</si>
  <si>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</si>
  <si>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</si>
  <si>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</si>
  <si>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</si>
  <si>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</si>
  <si>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</si>
  <si>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</si>
  <si>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</si>
  <si>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</si>
  <si>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</si>
  <si>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</si>
  <si>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</si>
  <si>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</si>
  <si>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</si>
  <si>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</si>
  <si>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</si>
  <si>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</si>
  <si>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</si>
  <si>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</si>
  <si>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</si>
  <si>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</si>
  <si>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</si>
  <si>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</si>
  <si>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</si>
  <si>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</si>
  <si>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</si>
  <si>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</si>
  <si>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</si>
  <si>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</si>
  <si>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</si>
  <si>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</si>
  <si>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</si>
  <si>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</si>
  <si>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</si>
  <si>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</si>
  <si>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</si>
  <si>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</si>
  <si>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</si>
  <si>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</si>
  <si>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</si>
  <si>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</si>
  <si>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</si>
  <si>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</si>
  <si>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</si>
  <si>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</si>
  <si>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</si>
  <si>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</si>
  <si>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</si>
  <si>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</si>
  <si>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</si>
  <si>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</si>
  <si>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</si>
  <si>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</si>
  <si>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</si>
  <si>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</si>
  <si>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</si>
  <si>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</si>
  <si>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</si>
  <si>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</si>
  <si>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</si>
  <si>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</si>
  <si>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</si>
  <si>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</si>
  <si>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</si>
  <si>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</si>
  <si>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</si>
  <si>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</si>
  <si>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</si>
  <si>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</si>
  <si>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</si>
  <si>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</si>
  <si>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</si>
  <si>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</si>
  <si>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</si>
  <si>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</si>
  <si>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</si>
  <si>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</si>
  <si>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</si>
  <si>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</si>
  <si>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</si>
  <si>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</si>
  <si>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</si>
  <si>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</si>
  <si>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</si>
  <si>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</si>
  <si>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</si>
  <si>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</si>
  <si>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</si>
  <si>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</si>
  <si>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</si>
  <si>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</si>
  <si>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</si>
  <si>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</si>
  <si>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</si>
  <si>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</si>
  <si>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</si>
  <si>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</si>
  <si>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</si>
  <si>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</si>
  <si>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</si>
  <si>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</si>
  <si>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</si>
  <si>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</si>
  <si>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</si>
  <si>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</si>
  <si>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</si>
  <si>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</si>
  <si>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</si>
  <si>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</si>
  <si>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</si>
  <si>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</si>
  <si>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</si>
  <si>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</si>
  <si>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</si>
  <si>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</si>
  <si>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</si>
  <si>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</si>
  <si>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</si>
  <si>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</si>
  <si>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</si>
  <si>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</si>
  <si>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</si>
  <si>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</si>
  <si>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</si>
  <si>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</si>
  <si>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</si>
  <si>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</si>
  <si>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</si>
  <si>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</si>
  <si>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</si>
  <si>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</si>
  <si>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</si>
  <si>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</si>
  <si>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</si>
  <si>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</si>
  <si>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</si>
  <si>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</si>
  <si>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</si>
  <si>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</si>
  <si>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</si>
  <si>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</si>
  <si>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</si>
  <si>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</si>
  <si>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</si>
  <si>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</si>
  <si>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</si>
  <si>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</si>
  <si>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</si>
  <si>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</si>
  <si>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</si>
  <si>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</si>
  <si>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</si>
  <si>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</si>
  <si>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</si>
  <si>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</si>
  <si>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</si>
  <si>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</si>
  <si>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</si>
  <si>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</si>
  <si>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</si>
  <si>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</si>
  <si>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</si>
  <si>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</si>
  <si>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</si>
  <si>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</si>
  <si>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</si>
  <si>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</si>
  <si>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</si>
  <si>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</si>
  <si>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</si>
  <si>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</si>
  <si>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</si>
  <si>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</si>
  <si>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</si>
  <si>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</si>
  <si>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</si>
  <si>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</si>
  <si>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</si>
  <si>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</si>
  <si>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</si>
  <si>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</si>
  <si>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</si>
  <si>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</si>
  <si>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</si>
  <si>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</si>
  <si>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</si>
  <si>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</si>
  <si>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</si>
  <si>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</si>
  <si>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</si>
  <si>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</si>
  <si>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</si>
  <si>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</si>
  <si>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</si>
  <si>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</si>
  <si>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</si>
  <si>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</si>
  <si>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</si>
  <si>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</si>
  <si>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</si>
  <si>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</si>
  <si>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</si>
  <si>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</si>
  <si>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</si>
  <si>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</si>
  <si>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</si>
  <si>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</si>
  <si>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</si>
  <si>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</si>
  <si>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</si>
  <si>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</si>
  <si>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</si>
  <si>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</si>
  <si>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</si>
  <si>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</si>
  <si>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</si>
  <si>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</si>
  <si>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</si>
  <si>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</si>
  <si>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</si>
  <si>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</si>
  <si>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</si>
  <si>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</si>
  <si>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</si>
  <si>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</si>
  <si>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</si>
  <si>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</si>
  <si>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</si>
  <si>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</si>
  <si>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</si>
  <si>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</si>
  <si>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</si>
  <si>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</si>
  <si>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</si>
  <si>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</si>
  <si>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</si>
  <si>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</si>
  <si>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</si>
  <si>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</si>
  <si>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</si>
  <si>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</si>
  <si>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</si>
  <si>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</si>
  <si>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</si>
  <si>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</si>
  <si>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</si>
  <si>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</si>
  <si>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</si>
  <si>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</si>
  <si>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</si>
  <si>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</si>
  <si>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</si>
  <si>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</si>
  <si>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</si>
  <si>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</si>
  <si>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</si>
  <si>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</si>
  <si>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</si>
  <si>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</si>
  <si>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</si>
  <si>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</si>
  <si>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</si>
  <si>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</si>
  <si>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</si>
  <si>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</si>
  <si>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</si>
  <si>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</si>
  <si>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</si>
  <si>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</si>
  <si>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</si>
  <si>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</si>
  <si>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</si>
  <si>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</si>
  <si>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</si>
  <si>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</si>
  <si>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</si>
  <si>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</si>
  <si>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</si>
  <si>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</si>
  <si>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</si>
  <si>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</si>
  <si>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</si>
  <si>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</si>
  <si>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</si>
  <si>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</si>
  <si>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</si>
  <si>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</si>
  <si>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</si>
  <si>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</si>
  <si>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</si>
  <si>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</si>
  <si>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</si>
  <si>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</si>
  <si>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</si>
  <si>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5018</t>
  </si>
  <si>
    <t>RESERVATÓRIO DE QUALIDADE E QUANTIDADE - RQQ</t>
  </si>
  <si>
    <t>ASB SLU - SAMAMBAIA/DF</t>
  </si>
  <si>
    <t>RQQ - ATERRO DE SAMAMBAIA</t>
  </si>
  <si>
    <t xml:space="preserve">  </t>
  </si>
  <si>
    <t>SUBTOTAL - 2</t>
  </si>
  <si>
    <t>SUBTOTAL - 3</t>
  </si>
  <si>
    <t>SUBTOTAL - 4</t>
  </si>
  <si>
    <t xml:space="preserve">TUBOS E CONEXÕES </t>
  </si>
  <si>
    <t xml:space="preserve">PAVIMENTAÇÃO EM CONCRETO </t>
  </si>
  <si>
    <t>SUBTOTAL - 5</t>
  </si>
  <si>
    <t>IMPERMEABILIZAÇÃO</t>
  </si>
  <si>
    <t>SUBTOTAL - 6</t>
  </si>
  <si>
    <t>SUBTOTAL - 7</t>
  </si>
  <si>
    <t>SUBTOTAL - 8</t>
  </si>
  <si>
    <t>subir o nivel dos PVs</t>
  </si>
  <si>
    <t>descer o nivel do PV 19</t>
  </si>
  <si>
    <t>5.1</t>
  </si>
  <si>
    <t>PAVIMENTAÇÃO EM CONCRETO - PISO DAS LAGOAS DE QUALIDADE</t>
  </si>
  <si>
    <t>5.2</t>
  </si>
  <si>
    <t>PAVIMENTAÇÃO EM CONCRETO - CALÇAMENTO AO REDOR DAS LAGOAS</t>
  </si>
  <si>
    <t>Escada dissipador de energia nos bueiros de entrada</t>
  </si>
  <si>
    <t>CP-SLU/01</t>
  </si>
  <si>
    <t>MANTA PEAD- E=2,00 MM - FORNECIMENTO E INSTALAÇÃO</t>
  </si>
  <si>
    <t>DISPOSITIVO DE BY PASS</t>
  </si>
  <si>
    <t xml:space="preserve">REF. SINAPI - 11/2022 não desonerado </t>
  </si>
  <si>
    <t>FONTE</t>
  </si>
  <si>
    <t>COMPOSIÇÃO SINAPI</t>
  </si>
  <si>
    <t>INSUMOS  SINAPI</t>
  </si>
  <si>
    <t>CPU 02/SLU/DF</t>
  </si>
  <si>
    <t>CONJUNTO DE 4 COMPORTAS PARA O SISTEMA DE BY PASS- FORNECIMENTO E INSTALAÇÃO</t>
  </si>
  <si>
    <t>COTAÇÃO</t>
  </si>
  <si>
    <t>CONJ.</t>
  </si>
  <si>
    <t xml:space="preserve">VEGETAÇÃO </t>
  </si>
  <si>
    <t>VEGETAÇÃO- TALUDES E FUNDO DAS LAGOAS DE QUANTIDADE</t>
  </si>
  <si>
    <t>VEGETAÇÃO- URBANIZAÇÃO AO REDOR DAS LAGOAS</t>
  </si>
  <si>
    <t>ADMINISTRAÇÃO</t>
  </si>
  <si>
    <t>SERVIÇOS DE DRENAGEM PLUVIAL</t>
  </si>
  <si>
    <t>CRONOGRAMA DE DESEMBOLSO - 2023</t>
  </si>
  <si>
    <t>RQQ do Aterro Sanitário de Brasília</t>
  </si>
  <si>
    <t>MÊS 03</t>
  </si>
  <si>
    <t>consumo de 3,11 kg/m²</t>
  </si>
  <si>
    <t>3.2</t>
  </si>
  <si>
    <t>DISSIPADORES DE ENERGIA</t>
  </si>
  <si>
    <t>3.1</t>
  </si>
  <si>
    <t>COMPONENTES DE DRENAGEM PLUVIAL</t>
  </si>
  <si>
    <t>VERTEDOURO SUPERFICIAL E CAIXA VERTEDOURA</t>
  </si>
  <si>
    <t>CPU 03/SLU/DF</t>
  </si>
  <si>
    <t>TUBO DE PEAD DN 200mm PARA REDE DE ESGOTO OU PLUVIAL</t>
  </si>
  <si>
    <t>TUBO DE POLIETILENO DE ALTA DENSIDADE, PEAD, PE-80, DE= 200 MM X 18,2 MM PAREDE, (SDR 11 - PN 12,5 ) PARA REDE DE AGUA OU ESGOTO ( NBR 15561)</t>
  </si>
  <si>
    <t>CPU 04/SLU/DF</t>
  </si>
  <si>
    <t>FITA VEDA ROSCA EM ROLOS DE 18 MM X 50 M (L X C)</t>
  </si>
  <si>
    <t>COTAÇÃO DE MERCADO</t>
  </si>
  <si>
    <t>DATA DA COTAÇÃO</t>
  </si>
  <si>
    <t xml:space="preserve">UNIDADE </t>
  </si>
  <si>
    <t>RAZÃO SOCIAL</t>
  </si>
  <si>
    <t xml:space="preserve">MENOR PREÇO </t>
  </si>
  <si>
    <t>TW SANEAMENTO</t>
  </si>
  <si>
    <t>CONJUNTO</t>
  </si>
  <si>
    <t>PREÇO UNITÁRIO (R$)</t>
  </si>
  <si>
    <t>QUANTIDADE</t>
  </si>
  <si>
    <t>NAQUA Soluções em água</t>
  </si>
  <si>
    <t xml:space="preserve">CalderFiber </t>
  </si>
  <si>
    <t>PROPOSTA</t>
  </si>
  <si>
    <t>COMPORTA UNIDIRECIONAL P/ FECHAMENTO DE TUBULAÇÃO</t>
  </si>
  <si>
    <t>Wm Valvulas de Controle e Equipamentos Ltda</t>
  </si>
  <si>
    <t xml:space="preserve">REGISTRO GAVETA BRUTO EM LATAO FORJADO, BITOLA 8 " COM FLANGE </t>
  </si>
  <si>
    <t>M3H EQUIPAMENTOS HIDRÁULICOS LTD</t>
  </si>
  <si>
    <t>Painel de Preços</t>
  </si>
  <si>
    <t>ENCARGOS SOCIAIS SOBRE PREÇOS DA MÃO-DE-OBRA: 110,69%(HORA)   70,40%(MÊS)</t>
  </si>
  <si>
    <t>9,19</t>
  </si>
  <si>
    <t>11,52</t>
  </si>
  <si>
    <t>23,18</t>
  </si>
  <si>
    <t>25,56</t>
  </si>
  <si>
    <t>5,62</t>
  </si>
  <si>
    <t>7,05</t>
  </si>
  <si>
    <t>8,45</t>
  </si>
  <si>
    <t>23,12</t>
  </si>
  <si>
    <t>26,17</t>
  </si>
  <si>
    <t>44,56</t>
  </si>
  <si>
    <t>31,67</t>
  </si>
  <si>
    <t>36,74</t>
  </si>
  <si>
    <t>87,54</t>
  </si>
  <si>
    <t>4,32</t>
  </si>
  <si>
    <t>5,53</t>
  </si>
  <si>
    <t>6,14</t>
  </si>
  <si>
    <t>126,85</t>
  </si>
  <si>
    <t>1,83</t>
  </si>
  <si>
    <t>2,58</t>
  </si>
  <si>
    <t>41,73</t>
  </si>
  <si>
    <t>62,23</t>
  </si>
  <si>
    <t>16,99</t>
  </si>
  <si>
    <t>40,02</t>
  </si>
  <si>
    <t>52,15</t>
  </si>
  <si>
    <t>102,45</t>
  </si>
  <si>
    <t>4,95</t>
  </si>
  <si>
    <t>14,71</t>
  </si>
  <si>
    <t>23,58</t>
  </si>
  <si>
    <t>36,06</t>
  </si>
  <si>
    <t>76,98</t>
  </si>
  <si>
    <t>87,60</t>
  </si>
  <si>
    <t>72,39</t>
  </si>
  <si>
    <t>11,12</t>
  </si>
  <si>
    <t>3,73</t>
  </si>
  <si>
    <t>5,99</t>
  </si>
  <si>
    <t>20,59</t>
  </si>
  <si>
    <t>58,99</t>
  </si>
  <si>
    <t>66,48</t>
  </si>
  <si>
    <t>147,63</t>
  </si>
  <si>
    <t>17,10</t>
  </si>
  <si>
    <t>8,73</t>
  </si>
  <si>
    <t>82,71</t>
  </si>
  <si>
    <t>25,57</t>
  </si>
  <si>
    <t>25,05</t>
  </si>
  <si>
    <t>254,11</t>
  </si>
  <si>
    <t>81,26</t>
  </si>
  <si>
    <t>59,43</t>
  </si>
  <si>
    <t>4,67</t>
  </si>
  <si>
    <t>44,83</t>
  </si>
  <si>
    <t>11,19</t>
  </si>
  <si>
    <t>25,51</t>
  </si>
  <si>
    <t>73,75</t>
  </si>
  <si>
    <t>40,17</t>
  </si>
  <si>
    <t>1,14</t>
  </si>
  <si>
    <t>45,09</t>
  </si>
  <si>
    <t>47,20</t>
  </si>
  <si>
    <t>38,39</t>
  </si>
  <si>
    <t>28,10</t>
  </si>
  <si>
    <t>22,70</t>
  </si>
  <si>
    <t>5,16</t>
  </si>
  <si>
    <t>50,32</t>
  </si>
  <si>
    <t>16,47</t>
  </si>
  <si>
    <t>116,68</t>
  </si>
  <si>
    <t>39,14</t>
  </si>
  <si>
    <t>72,01</t>
  </si>
  <si>
    <t>50,90</t>
  </si>
  <si>
    <t>7,06</t>
  </si>
  <si>
    <t>63,69</t>
  </si>
  <si>
    <t>56,49</t>
  </si>
  <si>
    <t>56,04</t>
  </si>
  <si>
    <t>125,22</t>
  </si>
  <si>
    <t>66,00</t>
  </si>
  <si>
    <t>8,28</t>
  </si>
  <si>
    <t>70,10</t>
  </si>
  <si>
    <t>20,88</t>
  </si>
  <si>
    <t>4,38</t>
  </si>
  <si>
    <t>98,74</t>
  </si>
  <si>
    <t>31,06</t>
  </si>
  <si>
    <t>41,88</t>
  </si>
  <si>
    <t>4,52</t>
  </si>
  <si>
    <t>43,43</t>
  </si>
  <si>
    <t>79,34</t>
  </si>
  <si>
    <t>5,55</t>
  </si>
  <si>
    <t>13,79</t>
  </si>
  <si>
    <t>16,42</t>
  </si>
  <si>
    <t>6,89</t>
  </si>
  <si>
    <t>17,76</t>
  </si>
  <si>
    <t>4,93</t>
  </si>
  <si>
    <t>5,92</t>
  </si>
  <si>
    <t>4,94</t>
  </si>
  <si>
    <t>3,68</t>
  </si>
  <si>
    <t>6,17</t>
  </si>
  <si>
    <t>73,64</t>
  </si>
  <si>
    <t>43,83</t>
  </si>
  <si>
    <t>8,12</t>
  </si>
  <si>
    <t>51,59</t>
  </si>
  <si>
    <t>3,37</t>
  </si>
  <si>
    <t>26,61</t>
  </si>
  <si>
    <t>3,34</t>
  </si>
  <si>
    <t>26,33</t>
  </si>
  <si>
    <t>2,60</t>
  </si>
  <si>
    <t>20,54</t>
  </si>
  <si>
    <t>33,72</t>
  </si>
  <si>
    <t>2,91</t>
  </si>
  <si>
    <t>7,50</t>
  </si>
  <si>
    <t>9,29</t>
  </si>
  <si>
    <t>LIXADEIRA DE PAREDE, COM LED, POTÊNCIA 750 W, FREQUÊNCIA 60 HZ, VELOCIDADE 1000 A 2100 RPM, DIÂMETRO DA LIXA 225 MM - MATERIAIS NA OPERAÇÃO. AF_12/2022</t>
  </si>
  <si>
    <t>45,86</t>
  </si>
  <si>
    <t>59,62</t>
  </si>
  <si>
    <t>32,96</t>
  </si>
  <si>
    <t>26,37</t>
  </si>
  <si>
    <t>44,53</t>
  </si>
  <si>
    <t>40,71</t>
  </si>
  <si>
    <t>27,62</t>
  </si>
  <si>
    <t>3,00</t>
  </si>
  <si>
    <t>61,09</t>
  </si>
  <si>
    <t>25,30</t>
  </si>
  <si>
    <t>218,43</t>
  </si>
  <si>
    <t>92,46</t>
  </si>
  <si>
    <t>175,81</t>
  </si>
  <si>
    <t>61,11</t>
  </si>
  <si>
    <t>14,56</t>
  </si>
  <si>
    <t>ESGOTAMENTO COM BOMBA</t>
  </si>
  <si>
    <t>0026</t>
  </si>
  <si>
    <t>ESGOTAMENTO DE VALA COM BOMBA SUBMERSÍVEL. AF_12/2022</t>
  </si>
  <si>
    <t>29,70</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</si>
  <si>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</si>
  <si>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</si>
  <si>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</si>
  <si>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</si>
  <si>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</si>
  <si>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</si>
  <si>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123,55</t>
  </si>
  <si>
    <t>24,43</t>
  </si>
  <si>
    <t>8,14</t>
  </si>
  <si>
    <t>30,84</t>
  </si>
  <si>
    <t>30,27</t>
  </si>
  <si>
    <t>180,59</t>
  </si>
  <si>
    <t>157,86</t>
  </si>
  <si>
    <t>157,95</t>
  </si>
  <si>
    <t>179,26</t>
  </si>
  <si>
    <t>12,04</t>
  </si>
  <si>
    <t>85,04</t>
  </si>
  <si>
    <t>1.796,29</t>
  </si>
  <si>
    <t>53,83</t>
  </si>
  <si>
    <t>58,54</t>
  </si>
  <si>
    <t>101,42</t>
  </si>
  <si>
    <t>56,05</t>
  </si>
  <si>
    <t>70,45</t>
  </si>
  <si>
    <t>72,71</t>
  </si>
  <si>
    <t>86,23</t>
  </si>
  <si>
    <t>79,03</t>
  </si>
  <si>
    <t>15,30</t>
  </si>
  <si>
    <t>15,83</t>
  </si>
  <si>
    <t>74,97</t>
  </si>
  <si>
    <t>491,24</t>
  </si>
  <si>
    <t>84,94</t>
  </si>
  <si>
    <t>78,54</t>
  </si>
  <si>
    <t>122,59</t>
  </si>
  <si>
    <t>176,76</t>
  </si>
  <si>
    <t>22,92</t>
  </si>
  <si>
    <t>128,33</t>
  </si>
  <si>
    <t>36,85</t>
  </si>
  <si>
    <t>327,15</t>
  </si>
  <si>
    <t>16,62</t>
  </si>
  <si>
    <t>16,50</t>
  </si>
  <si>
    <t>67,79</t>
  </si>
  <si>
    <t>16,66</t>
  </si>
  <si>
    <t>45,84</t>
  </si>
  <si>
    <t>210,19</t>
  </si>
  <si>
    <t>368,96</t>
  </si>
  <si>
    <t>72,42</t>
  </si>
  <si>
    <t>15,43</t>
  </si>
  <si>
    <t>56,62</t>
  </si>
  <si>
    <t>69,62</t>
  </si>
  <si>
    <t>51,12</t>
  </si>
  <si>
    <t>115,60</t>
  </si>
  <si>
    <t>96,13</t>
  </si>
  <si>
    <t>72,73</t>
  </si>
  <si>
    <t>91,33</t>
  </si>
  <si>
    <t>47,28</t>
  </si>
  <si>
    <t>172,42</t>
  </si>
  <si>
    <t>180,24</t>
  </si>
  <si>
    <t>224,16</t>
  </si>
  <si>
    <t>183,31</t>
  </si>
  <si>
    <t>15,10</t>
  </si>
  <si>
    <t>13,94</t>
  </si>
  <si>
    <t>13,54</t>
  </si>
  <si>
    <t>11,13</t>
  </si>
  <si>
    <t>10,86</t>
  </si>
  <si>
    <t>11,68</t>
  </si>
  <si>
    <t>13,31</t>
  </si>
  <si>
    <t>12,54</t>
  </si>
  <si>
    <t>9,90</t>
  </si>
  <si>
    <t>12,57</t>
  </si>
  <si>
    <t>17,84</t>
  </si>
  <si>
    <t>16,51</t>
  </si>
  <si>
    <t>12,44</t>
  </si>
  <si>
    <t>MONTAGEM DE ARMADURA DE ESTACAS, DIÂMETRO = 32,0 MM. AF_09/2021_PE</t>
  </si>
  <si>
    <t>13,51</t>
  </si>
  <si>
    <t>18,30</t>
  </si>
  <si>
    <t>9,88</t>
  </si>
  <si>
    <t>13,67</t>
  </si>
  <si>
    <t>12,98</t>
  </si>
  <si>
    <t>15,34</t>
  </si>
  <si>
    <t>22,88</t>
  </si>
  <si>
    <t>773,43</t>
  </si>
  <si>
    <t>763,09</t>
  </si>
  <si>
    <t>43,37</t>
  </si>
  <si>
    <t>55,94</t>
  </si>
  <si>
    <t>44,37</t>
  </si>
  <si>
    <t>135,57</t>
  </si>
  <si>
    <t>82,63</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</si>
  <si>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</si>
  <si>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</si>
  <si>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</si>
  <si>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30,40</t>
  </si>
  <si>
    <t>CONTRAVENTAMENTO COM CANTONEIRAS DE AÇO, ABAS IGUAIS, COM CONEXÕES SOLDADAS, INCLUSOS MÃO DE OBRA, TRANSPORTE E IÇAMENTO UTILIZANDO GRUA, PARA EDIFÍCIOS DE 6 A 10 PAVIMENTOS - FORNECIMENTO E INSTALAÇÃO. AF_01/2020_PA</t>
  </si>
  <si>
    <t>14,03</t>
  </si>
  <si>
    <t>16,01</t>
  </si>
  <si>
    <t>593,61</t>
  </si>
  <si>
    <t>55,84</t>
  </si>
  <si>
    <t>43,57</t>
  </si>
  <si>
    <t>49,01</t>
  </si>
  <si>
    <t>30,51</t>
  </si>
  <si>
    <t>53,62</t>
  </si>
  <si>
    <t>86,42</t>
  </si>
  <si>
    <t>7,44</t>
  </si>
  <si>
    <t>11,09</t>
  </si>
  <si>
    <t>9,43</t>
  </si>
  <si>
    <t>13,64</t>
  </si>
  <si>
    <t>13,03</t>
  </si>
  <si>
    <t>9,05</t>
  </si>
  <si>
    <t>11,08</t>
  </si>
  <si>
    <t>20,07</t>
  </si>
  <si>
    <t>23,46</t>
  </si>
  <si>
    <t>11,97</t>
  </si>
  <si>
    <t>22,74</t>
  </si>
  <si>
    <t>11,01</t>
  </si>
  <si>
    <t>10,31</t>
  </si>
  <si>
    <t>12,16</t>
  </si>
  <si>
    <t>22,51</t>
  </si>
  <si>
    <t>13,99</t>
  </si>
  <si>
    <t>6,81</t>
  </si>
  <si>
    <t>11,23</t>
  </si>
  <si>
    <t>27,14</t>
  </si>
  <si>
    <t>16,15</t>
  </si>
  <si>
    <t>30,72</t>
  </si>
  <si>
    <t>16,75</t>
  </si>
  <si>
    <t>38,27</t>
  </si>
  <si>
    <t>9,27</t>
  </si>
  <si>
    <t>29,30</t>
  </si>
  <si>
    <t>13,60</t>
  </si>
  <si>
    <t>27,37</t>
  </si>
  <si>
    <t>30,65</t>
  </si>
  <si>
    <t>30,34</t>
  </si>
  <si>
    <t>32,43</t>
  </si>
  <si>
    <t>36,93</t>
  </si>
  <si>
    <t>51,24</t>
  </si>
  <si>
    <t>15,26</t>
  </si>
  <si>
    <t>93,59</t>
  </si>
  <si>
    <t>97,41</t>
  </si>
  <si>
    <t>10,50</t>
  </si>
  <si>
    <t>8,82</t>
  </si>
  <si>
    <t>16,18</t>
  </si>
  <si>
    <t>49,71</t>
  </si>
  <si>
    <t>59,60</t>
  </si>
  <si>
    <t>61,73</t>
  </si>
  <si>
    <t>73,01</t>
  </si>
  <si>
    <t>34,73</t>
  </si>
  <si>
    <t>33,90</t>
  </si>
  <si>
    <t>36,48</t>
  </si>
  <si>
    <t>57,74</t>
  </si>
  <si>
    <t>76,46</t>
  </si>
  <si>
    <t>80,49</t>
  </si>
  <si>
    <t>98,11</t>
  </si>
  <si>
    <t>44,88</t>
  </si>
  <si>
    <t>24,22</t>
  </si>
  <si>
    <t>33,33</t>
  </si>
  <si>
    <t>58,61</t>
  </si>
  <si>
    <t>41,54</t>
  </si>
  <si>
    <t>66,87</t>
  </si>
  <si>
    <t>113,51</t>
  </si>
  <si>
    <t>57,86</t>
  </si>
  <si>
    <t>122,72</t>
  </si>
  <si>
    <t>7,75</t>
  </si>
  <si>
    <t>102,85</t>
  </si>
  <si>
    <t>136,06</t>
  </si>
  <si>
    <t>50,75</t>
  </si>
  <si>
    <t>44,30</t>
  </si>
  <si>
    <t>228,05</t>
  </si>
  <si>
    <t>117,59</t>
  </si>
  <si>
    <t>27,50</t>
  </si>
  <si>
    <t>37,00</t>
  </si>
  <si>
    <t>66,99</t>
  </si>
  <si>
    <t>65,41</t>
  </si>
  <si>
    <t>4,83</t>
  </si>
  <si>
    <t>6,64</t>
  </si>
  <si>
    <t>9,03</t>
  </si>
  <si>
    <t>2,44</t>
  </si>
  <si>
    <t>4,25</t>
  </si>
  <si>
    <t>18,23</t>
  </si>
  <si>
    <t>23,14</t>
  </si>
  <si>
    <t>46,38</t>
  </si>
  <si>
    <t>34,43</t>
  </si>
  <si>
    <t>48,07</t>
  </si>
  <si>
    <t>76,44</t>
  </si>
  <si>
    <t>212,35</t>
  </si>
  <si>
    <t>41,86</t>
  </si>
  <si>
    <t>43,97</t>
  </si>
  <si>
    <t>62,81</t>
  </si>
  <si>
    <t>56,19</t>
  </si>
  <si>
    <t>17,61</t>
  </si>
  <si>
    <t>51,71</t>
  </si>
  <si>
    <t>18,27</t>
  </si>
  <si>
    <t>224,78</t>
  </si>
  <si>
    <t>27,63</t>
  </si>
  <si>
    <t>19,53</t>
  </si>
  <si>
    <t>37,02</t>
  </si>
  <si>
    <t>18,02</t>
  </si>
  <si>
    <t>35,07</t>
  </si>
  <si>
    <t>47,31</t>
  </si>
  <si>
    <t>25,34</t>
  </si>
  <si>
    <t>59,73</t>
  </si>
  <si>
    <t>31,83</t>
  </si>
  <si>
    <t>56,87</t>
  </si>
  <si>
    <t>23,25</t>
  </si>
  <si>
    <t>9,78</t>
  </si>
  <si>
    <t>9,47</t>
  </si>
  <si>
    <t>15,18</t>
  </si>
  <si>
    <t>10,66</t>
  </si>
  <si>
    <t>7,04</t>
  </si>
  <si>
    <t>20,17</t>
  </si>
  <si>
    <t>10,33</t>
  </si>
  <si>
    <t>15,21</t>
  </si>
  <si>
    <t>9,73</t>
  </si>
  <si>
    <t>26,24</t>
  </si>
  <si>
    <t>21,49</t>
  </si>
  <si>
    <t>15,16</t>
  </si>
  <si>
    <t>26,15</t>
  </si>
  <si>
    <t>8,99</t>
  </si>
  <si>
    <t>11,22</t>
  </si>
  <si>
    <t>16,85</t>
  </si>
  <si>
    <t>12,58</t>
  </si>
  <si>
    <t>11,32</t>
  </si>
  <si>
    <t>11,82</t>
  </si>
  <si>
    <t>19,40</t>
  </si>
  <si>
    <t>7,93</t>
  </si>
  <si>
    <t>7,32</t>
  </si>
  <si>
    <t>13,75</t>
  </si>
  <si>
    <t>17,48</t>
  </si>
  <si>
    <t>23,81</t>
  </si>
  <si>
    <t>41,96</t>
  </si>
  <si>
    <t>111,65</t>
  </si>
  <si>
    <t>8,16</t>
  </si>
  <si>
    <t>28,87</t>
  </si>
  <si>
    <t>38,05</t>
  </si>
  <si>
    <t>35,76</t>
  </si>
  <si>
    <t>40,29</t>
  </si>
  <si>
    <t>38,88</t>
  </si>
  <si>
    <t>46,07</t>
  </si>
  <si>
    <t>78,50</t>
  </si>
  <si>
    <t>33,31</t>
  </si>
  <si>
    <t>15,13</t>
  </si>
  <si>
    <t>53,17</t>
  </si>
  <si>
    <t>90,34</t>
  </si>
  <si>
    <t>33,56</t>
  </si>
  <si>
    <t>178,08</t>
  </si>
  <si>
    <t>42,87</t>
  </si>
  <si>
    <t>7,59</t>
  </si>
  <si>
    <t>50,47</t>
  </si>
  <si>
    <t>85,49</t>
  </si>
  <si>
    <t>10,56</t>
  </si>
  <si>
    <t>11,04</t>
  </si>
  <si>
    <t>12,78</t>
  </si>
  <si>
    <t>16,59</t>
  </si>
  <si>
    <t>9,00</t>
  </si>
  <si>
    <t>25,09</t>
  </si>
  <si>
    <t>14,75</t>
  </si>
  <si>
    <t>43,68</t>
  </si>
  <si>
    <t>87,32</t>
  </si>
  <si>
    <t>77,31</t>
  </si>
  <si>
    <t>17,79</t>
  </si>
  <si>
    <t>15,51</t>
  </si>
  <si>
    <t>16,81</t>
  </si>
  <si>
    <t>147,50</t>
  </si>
  <si>
    <t>23,47</t>
  </si>
  <si>
    <t>10,19</t>
  </si>
  <si>
    <t>14,36</t>
  </si>
  <si>
    <t>22,81</t>
  </si>
  <si>
    <t>19,08</t>
  </si>
  <si>
    <t>39,43</t>
  </si>
  <si>
    <t>23,98</t>
  </si>
  <si>
    <t>78,25</t>
  </si>
  <si>
    <t>7,55</t>
  </si>
  <si>
    <t>10,59</t>
  </si>
  <si>
    <t>44,57</t>
  </si>
  <si>
    <t>46,21</t>
  </si>
  <si>
    <t>24,80</t>
  </si>
  <si>
    <t>29,99</t>
  </si>
  <si>
    <t>53,81</t>
  </si>
  <si>
    <t>37,25</t>
  </si>
  <si>
    <t>20,35</t>
  </si>
  <si>
    <t>47,49</t>
  </si>
  <si>
    <t>8,22</t>
  </si>
  <si>
    <t>204,96</t>
  </si>
  <si>
    <t>14,49</t>
  </si>
  <si>
    <t>39,77</t>
  </si>
  <si>
    <t>69,55</t>
  </si>
  <si>
    <t>55,83</t>
  </si>
  <si>
    <t>65,80</t>
  </si>
  <si>
    <t>103,39</t>
  </si>
  <si>
    <t>100,99</t>
  </si>
  <si>
    <t>49,75</t>
  </si>
  <si>
    <t>59,70</t>
  </si>
  <si>
    <t>23,70</t>
  </si>
  <si>
    <t>38,36</t>
  </si>
  <si>
    <t>21,76</t>
  </si>
  <si>
    <t>20,36</t>
  </si>
  <si>
    <t>33,32</t>
  </si>
  <si>
    <t>85,29</t>
  </si>
  <si>
    <t>48,77</t>
  </si>
  <si>
    <t>144,98</t>
  </si>
  <si>
    <t>147,88</t>
  </si>
  <si>
    <t>29,18</t>
  </si>
  <si>
    <t>92,28</t>
  </si>
  <si>
    <t>49,98</t>
  </si>
  <si>
    <t>15,31</t>
  </si>
  <si>
    <t>21,29</t>
  </si>
  <si>
    <t>21,61</t>
  </si>
  <si>
    <t>35,91</t>
  </si>
  <si>
    <t>20,43</t>
  </si>
  <si>
    <t>27,08</t>
  </si>
  <si>
    <t>54,88</t>
  </si>
  <si>
    <t>35,53</t>
  </si>
  <si>
    <t>18,81</t>
  </si>
  <si>
    <t>54,65</t>
  </si>
  <si>
    <t>54,68</t>
  </si>
  <si>
    <t>81,22</t>
  </si>
  <si>
    <t>6,51</t>
  </si>
  <si>
    <t>16,96</t>
  </si>
  <si>
    <t>117,08</t>
  </si>
  <si>
    <t>11,54</t>
  </si>
  <si>
    <t>46,55</t>
  </si>
  <si>
    <t>25,93</t>
  </si>
  <si>
    <t>18,21</t>
  </si>
  <si>
    <t>27,55</t>
  </si>
  <si>
    <t>11,86</t>
  </si>
  <si>
    <t>15,58</t>
  </si>
  <si>
    <t>39,22</t>
  </si>
  <si>
    <t>29,57</t>
  </si>
  <si>
    <t>31,91</t>
  </si>
  <si>
    <t>34,91</t>
  </si>
  <si>
    <t>40,37</t>
  </si>
  <si>
    <t>25,98</t>
  </si>
  <si>
    <t>10,92</t>
  </si>
  <si>
    <t>21,24</t>
  </si>
  <si>
    <t>15,87</t>
  </si>
  <si>
    <t>11,46</t>
  </si>
  <si>
    <t>16,60</t>
  </si>
  <si>
    <t>38,87</t>
  </si>
  <si>
    <t>100,95</t>
  </si>
  <si>
    <t>114,32</t>
  </si>
  <si>
    <t>8,00</t>
  </si>
  <si>
    <t>23,99</t>
  </si>
  <si>
    <t>68,85</t>
  </si>
  <si>
    <t>22,02</t>
  </si>
  <si>
    <t>25,07</t>
  </si>
  <si>
    <t>18,83</t>
  </si>
  <si>
    <t>44,32</t>
  </si>
  <si>
    <t>38,16</t>
  </si>
  <si>
    <t>32,85</t>
  </si>
  <si>
    <t>33,26</t>
  </si>
  <si>
    <t>15,41</t>
  </si>
  <si>
    <t>20,52</t>
  </si>
  <si>
    <t>18,88</t>
  </si>
  <si>
    <t>19,19</t>
  </si>
  <si>
    <t>25,78</t>
  </si>
  <si>
    <t>25,87</t>
  </si>
  <si>
    <t>30,57</t>
  </si>
  <si>
    <t>29,12</t>
  </si>
  <si>
    <t>32,18</t>
  </si>
  <si>
    <t>84,60</t>
  </si>
  <si>
    <t>100,00</t>
  </si>
  <si>
    <t>32,59</t>
  </si>
  <si>
    <t>49,34</t>
  </si>
  <si>
    <t>141,68</t>
  </si>
  <si>
    <t>73,26</t>
  </si>
  <si>
    <t>132,77</t>
  </si>
  <si>
    <t>37,10</t>
  </si>
  <si>
    <t>81,24</t>
  </si>
  <si>
    <t>138,46</t>
  </si>
  <si>
    <t>27,45</t>
  </si>
  <si>
    <t>30,48</t>
  </si>
  <si>
    <t>18,97</t>
  </si>
  <si>
    <t>40,53</t>
  </si>
  <si>
    <t>12,37</t>
  </si>
  <si>
    <t>30,18</t>
  </si>
  <si>
    <t>41,22</t>
  </si>
  <si>
    <t>17,05</t>
  </si>
  <si>
    <t>23,53</t>
  </si>
  <si>
    <t>39,70</t>
  </si>
  <si>
    <t>18,99</t>
  </si>
  <si>
    <t>23,86</t>
  </si>
  <si>
    <t>29,20</t>
  </si>
  <si>
    <t>29,58</t>
  </si>
  <si>
    <t>17,53</t>
  </si>
  <si>
    <t>17,09</t>
  </si>
  <si>
    <t>94,85</t>
  </si>
  <si>
    <t>6,27</t>
  </si>
  <si>
    <t>10,17</t>
  </si>
  <si>
    <t>18,09</t>
  </si>
  <si>
    <t>37,65</t>
  </si>
  <si>
    <t>41,78</t>
  </si>
  <si>
    <t>37,98</t>
  </si>
  <si>
    <t>34,24</t>
  </si>
  <si>
    <t>136,43</t>
  </si>
  <si>
    <t>176,77</t>
  </si>
  <si>
    <t>74,10</t>
  </si>
  <si>
    <t>29,87</t>
  </si>
  <si>
    <t>7,40</t>
  </si>
  <si>
    <t>10,58</t>
  </si>
  <si>
    <t>30,66</t>
  </si>
  <si>
    <t>4,26</t>
  </si>
  <si>
    <t>4,81</t>
  </si>
  <si>
    <t>8,18</t>
  </si>
  <si>
    <t>25,95</t>
  </si>
  <si>
    <t>38,99</t>
  </si>
  <si>
    <t>306,28</t>
  </si>
  <si>
    <t>109,89</t>
  </si>
  <si>
    <t>396,33</t>
  </si>
  <si>
    <t>48,90</t>
  </si>
  <si>
    <t>32,45</t>
  </si>
  <si>
    <t>34,75</t>
  </si>
  <si>
    <t>82,13</t>
  </si>
  <si>
    <t>33,57</t>
  </si>
  <si>
    <t>218,14</t>
  </si>
  <si>
    <t>185,03</t>
  </si>
  <si>
    <t>55,29</t>
  </si>
  <si>
    <t>117,35</t>
  </si>
  <si>
    <t>26,85</t>
  </si>
  <si>
    <t>52,83</t>
  </si>
  <si>
    <t>27,21</t>
  </si>
  <si>
    <t>105,14</t>
  </si>
  <si>
    <t>14,04</t>
  </si>
  <si>
    <t>30,07</t>
  </si>
  <si>
    <t>4,73</t>
  </si>
  <si>
    <t>7,83</t>
  </si>
  <si>
    <t>1,68</t>
  </si>
  <si>
    <t>146,00</t>
  </si>
  <si>
    <t>150,35</t>
  </si>
  <si>
    <t>22,44</t>
  </si>
  <si>
    <t>7,99</t>
  </si>
  <si>
    <t>8,30</t>
  </si>
  <si>
    <t>26,30</t>
  </si>
  <si>
    <t>72,43</t>
  </si>
  <si>
    <t>149,49</t>
  </si>
  <si>
    <t>353,46</t>
  </si>
  <si>
    <t>7,68</t>
  </si>
  <si>
    <t>13,48</t>
  </si>
  <si>
    <t>13,10</t>
  </si>
  <si>
    <t>13,23</t>
  </si>
  <si>
    <t>19,22</t>
  </si>
  <si>
    <t>10,44</t>
  </si>
  <si>
    <t>18,65</t>
  </si>
  <si>
    <t>9,37</t>
  </si>
  <si>
    <t>20,61</t>
  </si>
  <si>
    <t>15,67</t>
  </si>
  <si>
    <t>18,60</t>
  </si>
  <si>
    <t>31,52</t>
  </si>
  <si>
    <t>10,30</t>
  </si>
  <si>
    <t>20,78</t>
  </si>
  <si>
    <t>22,69</t>
  </si>
  <si>
    <t>9,31</t>
  </si>
  <si>
    <t>5,97</t>
  </si>
  <si>
    <t>84,18</t>
  </si>
  <si>
    <t>6,22</t>
  </si>
  <si>
    <t>7,98</t>
  </si>
  <si>
    <t>6,41</t>
  </si>
  <si>
    <t>103,22</t>
  </si>
  <si>
    <t>102,71</t>
  </si>
  <si>
    <t>21,62</t>
  </si>
  <si>
    <t>6,34</t>
  </si>
  <si>
    <t>3,12</t>
  </si>
  <si>
    <t>369,25</t>
  </si>
  <si>
    <t>81,07</t>
  </si>
  <si>
    <t>86,62</t>
  </si>
  <si>
    <t>88,32</t>
  </si>
  <si>
    <t>93,15</t>
  </si>
  <si>
    <t>145,93</t>
  </si>
  <si>
    <t>101,69</t>
  </si>
  <si>
    <t>73,68</t>
  </si>
  <si>
    <t>73,65</t>
  </si>
  <si>
    <t>88,09</t>
  </si>
  <si>
    <t>39,63</t>
  </si>
  <si>
    <t>36,38</t>
  </si>
  <si>
    <t>40,23</t>
  </si>
  <si>
    <t>2,33</t>
  </si>
  <si>
    <t>48,80</t>
  </si>
  <si>
    <t>77,44</t>
  </si>
  <si>
    <t>165,89</t>
  </si>
  <si>
    <t>80,30</t>
  </si>
  <si>
    <t>117,27</t>
  </si>
  <si>
    <t>102,53</t>
  </si>
  <si>
    <t>233,90</t>
  </si>
  <si>
    <t>2,42</t>
  </si>
  <si>
    <t>138,91</t>
  </si>
  <si>
    <t>141,72</t>
  </si>
  <si>
    <t>24,46</t>
  </si>
  <si>
    <t>16,35</t>
  </si>
  <si>
    <t>33,77</t>
  </si>
  <si>
    <t>22,59</t>
  </si>
  <si>
    <t>19,93</t>
  </si>
  <si>
    <t>17,21</t>
  </si>
  <si>
    <t>11,42</t>
  </si>
  <si>
    <t>25,53</t>
  </si>
  <si>
    <t>24,83</t>
  </si>
  <si>
    <t>30,38</t>
  </si>
  <si>
    <t>31,08</t>
  </si>
  <si>
    <t>5,10</t>
  </si>
  <si>
    <t>1,65</t>
  </si>
  <si>
    <t>4,41</t>
  </si>
  <si>
    <t>10,00</t>
  </si>
  <si>
    <t>45,23</t>
  </si>
  <si>
    <t>57,97</t>
  </si>
  <si>
    <t>139,61</t>
  </si>
  <si>
    <t>129,80</t>
  </si>
  <si>
    <t>45,02</t>
  </si>
  <si>
    <t>48,22</t>
  </si>
  <si>
    <t>91,55</t>
  </si>
  <si>
    <t>46,50</t>
  </si>
  <si>
    <t>75,69</t>
  </si>
  <si>
    <t>111,90</t>
  </si>
  <si>
    <t>48,04</t>
  </si>
  <si>
    <t>46,46</t>
  </si>
  <si>
    <t>53,61</t>
  </si>
  <si>
    <t>6,84</t>
  </si>
  <si>
    <t>19,31</t>
  </si>
  <si>
    <t>18,56</t>
  </si>
  <si>
    <t>39,49</t>
  </si>
  <si>
    <t>37,59</t>
  </si>
  <si>
    <t>34,09</t>
  </si>
  <si>
    <t>97,39</t>
  </si>
  <si>
    <t>59,61</t>
  </si>
  <si>
    <t>113,94</t>
  </si>
  <si>
    <t>81,01</t>
  </si>
  <si>
    <t>160,51</t>
  </si>
  <si>
    <t>115,66</t>
  </si>
  <si>
    <t>111,15</t>
  </si>
  <si>
    <t>41,43</t>
  </si>
  <si>
    <t>110,59</t>
  </si>
  <si>
    <t>44,52</t>
  </si>
  <si>
    <t>94,17</t>
  </si>
  <si>
    <t>75,71</t>
  </si>
  <si>
    <t>71,49</t>
  </si>
  <si>
    <t>3,30</t>
  </si>
  <si>
    <t>664,52</t>
  </si>
  <si>
    <t>648,41</t>
  </si>
  <si>
    <t>51,02</t>
  </si>
  <si>
    <t>1,30</t>
  </si>
  <si>
    <t>0,79</t>
  </si>
  <si>
    <t>17,71</t>
  </si>
  <si>
    <t>6,83</t>
  </si>
  <si>
    <t>3,56</t>
  </si>
  <si>
    <t>0,96</t>
  </si>
  <si>
    <t>6,60</t>
  </si>
  <si>
    <t>3,96</t>
  </si>
  <si>
    <t>2,64</t>
  </si>
  <si>
    <t>62,15</t>
  </si>
  <si>
    <t>27,64</t>
  </si>
  <si>
    <t>17,87</t>
  </si>
  <si>
    <t>32,61</t>
  </si>
  <si>
    <t>41,71</t>
  </si>
  <si>
    <t>2,06</t>
  </si>
  <si>
    <t>5,33</t>
  </si>
  <si>
    <t>1,61</t>
  </si>
  <si>
    <t>8,86</t>
  </si>
  <si>
    <t>1,88</t>
  </si>
  <si>
    <t>1,53</t>
  </si>
  <si>
    <t>129,38</t>
  </si>
  <si>
    <t>22,57</t>
  </si>
  <si>
    <t>7,53</t>
  </si>
  <si>
    <t>8,90</t>
  </si>
  <si>
    <t>139,00</t>
  </si>
  <si>
    <t>64,67</t>
  </si>
  <si>
    <t>114,42</t>
  </si>
  <si>
    <t>0,90</t>
  </si>
  <si>
    <t>1,77</t>
  </si>
  <si>
    <t>2,10</t>
  </si>
  <si>
    <t>1,42</t>
  </si>
  <si>
    <t>5,50</t>
  </si>
  <si>
    <t>2,28</t>
  </si>
  <si>
    <t>4,75</t>
  </si>
  <si>
    <t>5,63</t>
  </si>
  <si>
    <t>5,74</t>
  </si>
  <si>
    <t>6,72</t>
  </si>
  <si>
    <t>32,44</t>
  </si>
  <si>
    <t>10,64</t>
  </si>
  <si>
    <t>78,42</t>
  </si>
  <si>
    <t>50,29</t>
  </si>
  <si>
    <t>2,03</t>
  </si>
  <si>
    <t>3,13</t>
  </si>
  <si>
    <t>271,60</t>
  </si>
  <si>
    <t>21,30</t>
  </si>
  <si>
    <t>22,00</t>
  </si>
  <si>
    <t>21,14</t>
  </si>
  <si>
    <t>28,91</t>
  </si>
  <si>
    <t>28,82</t>
  </si>
  <si>
    <t>26,76</t>
  </si>
  <si>
    <t>22,56</t>
  </si>
  <si>
    <t>22,09</t>
  </si>
  <si>
    <t>27,20</t>
  </si>
  <si>
    <t>25,66</t>
  </si>
  <si>
    <t>29,93</t>
  </si>
  <si>
    <t>24,45</t>
  </si>
  <si>
    <t>19,92</t>
  </si>
  <si>
    <t>32,90</t>
  </si>
  <si>
    <t>106,12</t>
  </si>
  <si>
    <t>13,66</t>
  </si>
  <si>
    <t>21,98</t>
  </si>
  <si>
    <t>16,34</t>
  </si>
  <si>
    <t>60,02</t>
  </si>
  <si>
    <t>129,56</t>
  </si>
  <si>
    <t>23,54</t>
  </si>
  <si>
    <t>82,91</t>
  </si>
  <si>
    <t>25,58</t>
  </si>
  <si>
    <t>103,45</t>
  </si>
  <si>
    <t>109,92</t>
  </si>
  <si>
    <t>17,23</t>
  </si>
  <si>
    <t>26,25</t>
  </si>
  <si>
    <t>23,40</t>
  </si>
  <si>
    <t>23,42</t>
  </si>
  <si>
    <t>32,64</t>
  </si>
  <si>
    <t>33,88</t>
  </si>
  <si>
    <t>21,34</t>
  </si>
  <si>
    <t>45,33</t>
  </si>
  <si>
    <t>73,99</t>
  </si>
  <si>
    <t>39,34</t>
  </si>
  <si>
    <t>19,85</t>
  </si>
  <si>
    <t>49,61</t>
  </si>
  <si>
    <t>10,93</t>
  </si>
  <si>
    <t>26,68</t>
  </si>
  <si>
    <t>35,17</t>
  </si>
  <si>
    <t>20,11</t>
  </si>
  <si>
    <t>17,91</t>
  </si>
  <si>
    <t>20,44</t>
  </si>
  <si>
    <t>9,34</t>
  </si>
  <si>
    <t>39,24</t>
  </si>
  <si>
    <t>52,73</t>
  </si>
  <si>
    <t>37,58</t>
  </si>
  <si>
    <t>5.126,71</t>
  </si>
  <si>
    <t>5.093,44</t>
  </si>
  <si>
    <t>5.388,35</t>
  </si>
  <si>
    <t>5.283,45</t>
  </si>
  <si>
    <t>3.720,51</t>
  </si>
  <si>
    <t>3.618,01</t>
  </si>
  <si>
    <t>3.858,97</t>
  </si>
  <si>
    <t>5.285,50</t>
  </si>
  <si>
    <t>5.918,84</t>
  </si>
  <si>
    <t>8.458,65</t>
  </si>
  <si>
    <t>6.072,74</t>
  </si>
  <si>
    <t>5.050,46</t>
  </si>
  <si>
    <t>4.771,63</t>
  </si>
  <si>
    <t>3.829,14</t>
  </si>
  <si>
    <t>ENCARGOS SOCIAIS (%) HORISTA 110,69  MENSALISTA  70,40</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</si>
  <si>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</si>
  <si>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</si>
  <si>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</si>
  <si>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</si>
  <si>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TOTAL DE INSUMOS : 5016</t>
  </si>
  <si>
    <t>ANEXO - D</t>
  </si>
  <si>
    <t>ANEXO - E</t>
  </si>
  <si>
    <t>ANEXO J</t>
  </si>
  <si>
    <t>REF. SINAPI - 12/2022_não desonerado</t>
  </si>
  <si>
    <t>ANEXO - B</t>
  </si>
  <si>
    <t>ANEXO - I</t>
  </si>
  <si>
    <t xml:space="preserve">PLANILHA ORÇAMENTÁRIA MODELO </t>
  </si>
  <si>
    <t>REGISTRO DE GAVETA BRUTO,FERRO, ROSCÁVEL, 8" - FORNECIMENTO E INSTALAÇÃO</t>
  </si>
  <si>
    <t>PCI.817.01 - CUSTO DE COMPOSIÇÕES - SINTÉTICO                                               DATA DE EMISSÃO: 18/05/2023 23:20:35            DATA DE RT: 18/05/2023</t>
  </si>
  <si>
    <t>ABRANGÊNCIA : NACIONAL                                              LOCALIDADE  : BRASILIA                                                                                                            DATA DE PREÇO   : 04/2023 REFERÊNCIA COLETA : MEDIANO</t>
  </si>
  <si>
    <t>9,06</t>
  </si>
  <si>
    <t>11,36</t>
  </si>
  <si>
    <t>15,98</t>
  </si>
  <si>
    <t>22,93</t>
  </si>
  <si>
    <t>25,28</t>
  </si>
  <si>
    <t>36,89</t>
  </si>
  <si>
    <t>47,05</t>
  </si>
  <si>
    <t>52,23</t>
  </si>
  <si>
    <t>57,44</t>
  </si>
  <si>
    <t>68,28</t>
  </si>
  <si>
    <t>11,18</t>
  </si>
  <si>
    <t>12,61</t>
  </si>
  <si>
    <t>31,98</t>
  </si>
  <si>
    <t>35,20</t>
  </si>
  <si>
    <t>42,03</t>
  </si>
  <si>
    <t>38,32</t>
  </si>
  <si>
    <t>50,44</t>
  </si>
  <si>
    <t>68,61</t>
  </si>
  <si>
    <t>80,73</t>
  </si>
  <si>
    <t>92,84</t>
  </si>
  <si>
    <t>104,95</t>
  </si>
  <si>
    <t>121,36</t>
  </si>
  <si>
    <t>133,93</t>
  </si>
  <si>
    <t>57,06</t>
  </si>
  <si>
    <t>67,24</t>
  </si>
  <si>
    <t>77,38</t>
  </si>
  <si>
    <t>100,88</t>
  </si>
  <si>
    <t>111,39</t>
  </si>
  <si>
    <t>49,74</t>
  </si>
  <si>
    <t>158,75</t>
  </si>
  <si>
    <t>246,58</t>
  </si>
  <si>
    <t>377,18</t>
  </si>
  <si>
    <t>531,13</t>
  </si>
  <si>
    <t>619,90</t>
  </si>
  <si>
    <t>74,15</t>
  </si>
  <si>
    <t>123,11</t>
  </si>
  <si>
    <t>192,90</t>
  </si>
  <si>
    <t>286,48</t>
  </si>
  <si>
    <t>375,46</t>
  </si>
  <si>
    <t>497,27</t>
  </si>
  <si>
    <t>681,74</t>
  </si>
  <si>
    <t>34,42</t>
  </si>
  <si>
    <t>39,87</t>
  </si>
  <si>
    <t>45,30</t>
  </si>
  <si>
    <t>61,63</t>
  </si>
  <si>
    <t>77,95</t>
  </si>
  <si>
    <t>5,09</t>
  </si>
  <si>
    <t>6,31</t>
  </si>
  <si>
    <t>16,03</t>
  </si>
  <si>
    <t>120,20</t>
  </si>
  <si>
    <t>187,98</t>
  </si>
  <si>
    <t>1.106,82</t>
  </si>
  <si>
    <t>31,45</t>
  </si>
  <si>
    <t>1.703,90</t>
  </si>
  <si>
    <t>2.345,80</t>
  </si>
  <si>
    <t>60,45</t>
  </si>
  <si>
    <t>2,73</t>
  </si>
  <si>
    <t>0,88</t>
  </si>
  <si>
    <t>99,70</t>
  </si>
  <si>
    <t>126,98</t>
  </si>
  <si>
    <t>143,30</t>
  </si>
  <si>
    <t>175,94</t>
  </si>
  <si>
    <t>206,21</t>
  </si>
  <si>
    <t>215,47</t>
  </si>
  <si>
    <t>11,15</t>
  </si>
  <si>
    <t>383,04</t>
  </si>
  <si>
    <t>13,37</t>
  </si>
  <si>
    <t>468,82</t>
  </si>
  <si>
    <t>15,84</t>
  </si>
  <si>
    <t>610,79</t>
  </si>
  <si>
    <t>18,10</t>
  </si>
  <si>
    <t>631,50</t>
  </si>
  <si>
    <t>20,58</t>
  </si>
  <si>
    <t>938,37</t>
  </si>
  <si>
    <t>22,80</t>
  </si>
  <si>
    <t>962,31</t>
  </si>
  <si>
    <t>213,99</t>
  </si>
  <si>
    <t>225,18</t>
  </si>
  <si>
    <t>20,86</t>
  </si>
  <si>
    <t>395,06</t>
  </si>
  <si>
    <t>25,39</t>
  </si>
  <si>
    <t>482,91</t>
  </si>
  <si>
    <t>626,93</t>
  </si>
  <si>
    <t>649,80</t>
  </si>
  <si>
    <t>958,97</t>
  </si>
  <si>
    <t>43,40</t>
  </si>
  <si>
    <t>984,94</t>
  </si>
  <si>
    <t>47,93</t>
  </si>
  <si>
    <t>168,53</t>
  </si>
  <si>
    <t>202,58</t>
  </si>
  <si>
    <t>301,74</t>
  </si>
  <si>
    <t>479,07</t>
  </si>
  <si>
    <t>550,47</t>
  </si>
  <si>
    <t>576,58</t>
  </si>
  <si>
    <t>178,23</t>
  </si>
  <si>
    <t>214,60</t>
  </si>
  <si>
    <t>315,81</t>
  </si>
  <si>
    <t>412,68</t>
  </si>
  <si>
    <t>497,37</t>
  </si>
  <si>
    <t>570,78</t>
  </si>
  <si>
    <t>599,30</t>
  </si>
  <si>
    <t>85,48</t>
  </si>
  <si>
    <t>99,61</t>
  </si>
  <si>
    <t>114,48</t>
  </si>
  <si>
    <t>131,96</t>
  </si>
  <si>
    <t>829,16</t>
  </si>
  <si>
    <t>165,10</t>
  </si>
  <si>
    <t>1.184,32</t>
  </si>
  <si>
    <t>222,25</t>
  </si>
  <si>
    <t>47,02</t>
  </si>
  <si>
    <t>60,37</t>
  </si>
  <si>
    <t>87,75</t>
  </si>
  <si>
    <t>101,83</t>
  </si>
  <si>
    <t>117,91</t>
  </si>
  <si>
    <t>134,79</t>
  </si>
  <si>
    <t>154,68</t>
  </si>
  <si>
    <t>855,94</t>
  </si>
  <si>
    <t>191,88</t>
  </si>
  <si>
    <t>1.217,15</t>
  </si>
  <si>
    <t>255,08</t>
  </si>
  <si>
    <t>143,88</t>
  </si>
  <si>
    <t>151,46</t>
  </si>
  <si>
    <t>88,27</t>
  </si>
  <si>
    <t>108,37</t>
  </si>
  <si>
    <t>147,61</t>
  </si>
  <si>
    <t>95,85</t>
  </si>
  <si>
    <t>118,07</t>
  </si>
  <si>
    <t>159,63</t>
  </si>
  <si>
    <t>4,99</t>
  </si>
  <si>
    <t>14,60</t>
  </si>
  <si>
    <t>16,88</t>
  </si>
  <si>
    <t>19,16</t>
  </si>
  <si>
    <t>9,80</t>
  </si>
  <si>
    <t>36,40</t>
  </si>
  <si>
    <t>54,35</t>
  </si>
  <si>
    <t>59,75</t>
  </si>
  <si>
    <t>72,33</t>
  </si>
  <si>
    <t>77,71</t>
  </si>
  <si>
    <t>88,43</t>
  </si>
  <si>
    <t>94,40</t>
  </si>
  <si>
    <t>104,01</t>
  </si>
  <si>
    <t>119,78</t>
  </si>
  <si>
    <t>154,75</t>
  </si>
  <si>
    <t>45,18</t>
  </si>
  <si>
    <t>54,11</t>
  </si>
  <si>
    <t>162,99</t>
  </si>
  <si>
    <t>185,29</t>
  </si>
  <si>
    <t>249,54</t>
  </si>
  <si>
    <t>271,85</t>
  </si>
  <si>
    <t>336,09</t>
  </si>
  <si>
    <t>358,41</t>
  </si>
  <si>
    <t>403,03</t>
  </si>
  <si>
    <t>489,58</t>
  </si>
  <si>
    <t>534,22</t>
  </si>
  <si>
    <t>620,77</t>
  </si>
  <si>
    <t>665,40</t>
  </si>
  <si>
    <t>796,58</t>
  </si>
  <si>
    <t>59,65</t>
  </si>
  <si>
    <t>73,03</t>
  </si>
  <si>
    <t>106,51</t>
  </si>
  <si>
    <t>139,96</t>
  </si>
  <si>
    <t>236,33</t>
  </si>
  <si>
    <t>269,79</t>
  </si>
  <si>
    <t>366,17</t>
  </si>
  <si>
    <t>399,63</t>
  </si>
  <si>
    <t>496,01</t>
  </si>
  <si>
    <t>529,46</t>
  </si>
  <si>
    <t>596,40</t>
  </si>
  <si>
    <t>726,23</t>
  </si>
  <si>
    <t>793,17</t>
  </si>
  <si>
    <t>923,01</t>
  </si>
  <si>
    <t>989,95</t>
  </si>
  <si>
    <t>1.186,72</t>
  </si>
  <si>
    <t>30,76</t>
  </si>
  <si>
    <t>35,21</t>
  </si>
  <si>
    <t>57,52</t>
  </si>
  <si>
    <t>89,65</t>
  </si>
  <si>
    <t>100,79</t>
  </si>
  <si>
    <t>132,93</t>
  </si>
  <si>
    <t>144,08</t>
  </si>
  <si>
    <t>176,21</t>
  </si>
  <si>
    <t>187,35</t>
  </si>
  <si>
    <t>209,67</t>
  </si>
  <si>
    <t>252,96</t>
  </si>
  <si>
    <t>275,25</t>
  </si>
  <si>
    <t>318,50</t>
  </si>
  <si>
    <t>340,85</t>
  </si>
  <si>
    <t>406,43</t>
  </si>
  <si>
    <t>135,09</t>
  </si>
  <si>
    <t>289,17</t>
  </si>
  <si>
    <t>450,25</t>
  </si>
  <si>
    <t>1.103,38</t>
  </si>
  <si>
    <t>1.778,82</t>
  </si>
  <si>
    <t>3.120,94</t>
  </si>
  <si>
    <t>4.641,38</t>
  </si>
  <si>
    <t>3.055,10</t>
  </si>
  <si>
    <t>4.995,67</t>
  </si>
  <si>
    <t>5.509,74</t>
  </si>
  <si>
    <t>4.080,36</t>
  </si>
  <si>
    <t>2.025,36</t>
  </si>
  <si>
    <t>1.365,41</t>
  </si>
  <si>
    <t>16,86</t>
  </si>
  <si>
    <t>29,97</t>
  </si>
  <si>
    <t>37,47</t>
  </si>
  <si>
    <t>42,15</t>
  </si>
  <si>
    <t>46,83</t>
  </si>
  <si>
    <t>52,45</t>
  </si>
  <si>
    <t>59,02</t>
  </si>
  <si>
    <t>66,51</t>
  </si>
  <si>
    <t>74,94</t>
  </si>
  <si>
    <t>23,60</t>
  </si>
  <si>
    <t>59,95</t>
  </si>
  <si>
    <t>67,45</t>
  </si>
  <si>
    <t>84,31</t>
  </si>
  <si>
    <t>93,68</t>
  </si>
  <si>
    <t>104,92</t>
  </si>
  <si>
    <t>118,05</t>
  </si>
  <si>
    <t>133,03</t>
  </si>
  <si>
    <t>149,90</t>
  </si>
  <si>
    <t>262,88</t>
  </si>
  <si>
    <t>2.925,47</t>
  </si>
  <si>
    <t>61,61</t>
  </si>
  <si>
    <t>1.660,91</t>
  </si>
  <si>
    <t>34,85</t>
  </si>
  <si>
    <t>48,20</t>
  </si>
  <si>
    <t>89,66</t>
  </si>
  <si>
    <t>2.352,71</t>
  </si>
  <si>
    <t>186,04</t>
  </si>
  <si>
    <t>219,25</t>
  </si>
  <si>
    <t>418,85</t>
  </si>
  <si>
    <t>424,23</t>
  </si>
  <si>
    <t>554,05</t>
  </si>
  <si>
    <t>1.219,32</t>
  </si>
  <si>
    <t>1.237,07</t>
  </si>
  <si>
    <t>986,02</t>
  </si>
  <si>
    <t>990,33</t>
  </si>
  <si>
    <t>644,01</t>
  </si>
  <si>
    <t>630,18</t>
  </si>
  <si>
    <t>1.082,38</t>
  </si>
  <si>
    <t>1.077,40</t>
  </si>
  <si>
    <t>7.226,40</t>
  </si>
  <si>
    <t>11.196,69</t>
  </si>
  <si>
    <t>312,15</t>
  </si>
  <si>
    <t>504,31</t>
  </si>
  <si>
    <t>977,40</t>
  </si>
  <si>
    <t>1.377,25</t>
  </si>
  <si>
    <t>170,30</t>
  </si>
  <si>
    <t>173,77</t>
  </si>
  <si>
    <t>149,05</t>
  </si>
  <si>
    <t>151,53</t>
  </si>
  <si>
    <t>206,48</t>
  </si>
  <si>
    <t>265,93</t>
  </si>
  <si>
    <t>223,20</t>
  </si>
  <si>
    <t>211,12</t>
  </si>
  <si>
    <t>216,19</t>
  </si>
  <si>
    <t>186,90</t>
  </si>
  <si>
    <t>189,97</t>
  </si>
  <si>
    <t>253,23</t>
  </si>
  <si>
    <t>220,55</t>
  </si>
  <si>
    <t>280,43</t>
  </si>
  <si>
    <t>164,50</t>
  </si>
  <si>
    <t>133,20</t>
  </si>
  <si>
    <t>197,90</t>
  </si>
  <si>
    <t>6.286,73</t>
  </si>
  <si>
    <t>9.468,72</t>
  </si>
  <si>
    <t>196,95</t>
  </si>
  <si>
    <t>138,14</t>
  </si>
  <si>
    <t>126,29</t>
  </si>
  <si>
    <t>158,09</t>
  </si>
  <si>
    <t>190,93</t>
  </si>
  <si>
    <t>196,66</t>
  </si>
  <si>
    <t>204,12</t>
  </si>
  <si>
    <t>382,19</t>
  </si>
  <si>
    <t>159,02</t>
  </si>
  <si>
    <t>239,90</t>
  </si>
  <si>
    <t>228,71</t>
  </si>
  <si>
    <t>612,48</t>
  </si>
  <si>
    <t>24,53</t>
  </si>
  <si>
    <t>161,12</t>
  </si>
  <si>
    <t>127,11</t>
  </si>
  <si>
    <t>144,85</t>
  </si>
  <si>
    <t>111,96</t>
  </si>
  <si>
    <t>191,87</t>
  </si>
  <si>
    <t>200,06</t>
  </si>
  <si>
    <t>302,13</t>
  </si>
  <si>
    <t>257,75</t>
  </si>
  <si>
    <t>238,45</t>
  </si>
  <si>
    <t>174,34</t>
  </si>
  <si>
    <t>211,90</t>
  </si>
  <si>
    <t>57,69</t>
  </si>
  <si>
    <t>242,48</t>
  </si>
  <si>
    <t>210,81</t>
  </si>
  <si>
    <t>256,58</t>
  </si>
  <si>
    <t>23,43</t>
  </si>
  <si>
    <t>220,10</t>
  </si>
  <si>
    <t>174,60</t>
  </si>
  <si>
    <t>182,76</t>
  </si>
  <si>
    <t>206,04</t>
  </si>
  <si>
    <t>234,48</t>
  </si>
  <si>
    <t>249,07</t>
  </si>
  <si>
    <t>5,20</t>
  </si>
  <si>
    <t>3,33</t>
  </si>
  <si>
    <t>191,27</t>
  </si>
  <si>
    <t>233,44</t>
  </si>
  <si>
    <t>172,82</t>
  </si>
  <si>
    <t>172,11</t>
  </si>
  <si>
    <t>119,17</t>
  </si>
  <si>
    <t>584,64</t>
  </si>
  <si>
    <t>1.379,71</t>
  </si>
  <si>
    <t>1.195,37</t>
  </si>
  <si>
    <t>329,20</t>
  </si>
  <si>
    <t>197,44</t>
  </si>
  <si>
    <t>197,38</t>
  </si>
  <si>
    <t>298,77</t>
  </si>
  <si>
    <t>331,64</t>
  </si>
  <si>
    <t>133,74</t>
  </si>
  <si>
    <t>27,60</t>
  </si>
  <si>
    <t>31,42</t>
  </si>
  <si>
    <t>643,49</t>
  </si>
  <si>
    <t>389,87</t>
  </si>
  <si>
    <t>152,29</t>
  </si>
  <si>
    <t>114,14</t>
  </si>
  <si>
    <t>31,32</t>
  </si>
  <si>
    <t>74,86</t>
  </si>
  <si>
    <t>193,27</t>
  </si>
  <si>
    <t>191,42</t>
  </si>
  <si>
    <t>245,47</t>
  </si>
  <si>
    <t>9,23</t>
  </si>
  <si>
    <t>252,09</t>
  </si>
  <si>
    <t>29,84</t>
  </si>
  <si>
    <t>217,59</t>
  </si>
  <si>
    <t>432,86</t>
  </si>
  <si>
    <t>330,67</t>
  </si>
  <si>
    <t>88,75</t>
  </si>
  <si>
    <t>71,59</t>
  </si>
  <si>
    <t>377,17</t>
  </si>
  <si>
    <t>82,65</t>
  </si>
  <si>
    <t>18,48</t>
  </si>
  <si>
    <t>959,87</t>
  </si>
  <si>
    <t>5,40</t>
  </si>
  <si>
    <t>84,66</t>
  </si>
  <si>
    <t>314,63</t>
  </si>
  <si>
    <t>252,21</t>
  </si>
  <si>
    <t>72,90</t>
  </si>
  <si>
    <t>165,44</t>
  </si>
  <si>
    <t>2.503,60</t>
  </si>
  <si>
    <t>233,65</t>
  </si>
  <si>
    <t>298,42</t>
  </si>
  <si>
    <t>199,42</t>
  </si>
  <si>
    <t>159,62</t>
  </si>
  <si>
    <t>144,04</t>
  </si>
  <si>
    <t>9,07</t>
  </si>
  <si>
    <t>25,00</t>
  </si>
  <si>
    <t>229,02</t>
  </si>
  <si>
    <t>130,91</t>
  </si>
  <si>
    <t>239,94</t>
  </si>
  <si>
    <t>235,21</t>
  </si>
  <si>
    <t>280,53</t>
  </si>
  <si>
    <t>168,18</t>
  </si>
  <si>
    <t>167,65</t>
  </si>
  <si>
    <t>127,80</t>
  </si>
  <si>
    <t>261,01</t>
  </si>
  <si>
    <t>128,62</t>
  </si>
  <si>
    <t>99,55</t>
  </si>
  <si>
    <t>218,05</t>
  </si>
  <si>
    <t>3,19</t>
  </si>
  <si>
    <t>4.548,74</t>
  </si>
  <si>
    <t>6.152,40</t>
  </si>
  <si>
    <t>25,19</t>
  </si>
  <si>
    <t>78,79</t>
  </si>
  <si>
    <t>53,59</t>
  </si>
  <si>
    <t>53,25</t>
  </si>
  <si>
    <t>145,72</t>
  </si>
  <si>
    <t>141,04</t>
  </si>
  <si>
    <t>69,60</t>
  </si>
  <si>
    <t>69,90</t>
  </si>
  <si>
    <t>178,27</t>
  </si>
  <si>
    <t>69,92</t>
  </si>
  <si>
    <t>75,29</t>
  </si>
  <si>
    <t>48,76</t>
  </si>
  <si>
    <t>64,76</t>
  </si>
  <si>
    <t>59,63</t>
  </si>
  <si>
    <t>84,45</t>
  </si>
  <si>
    <t>81,78</t>
  </si>
  <si>
    <t>24,18</t>
  </si>
  <si>
    <t>6,09</t>
  </si>
  <si>
    <t>53,29</t>
  </si>
  <si>
    <t>53,18</t>
  </si>
  <si>
    <t>82,90</t>
  </si>
  <si>
    <t>5,96</t>
  </si>
  <si>
    <t>76,05</t>
  </si>
  <si>
    <t>54,38</t>
  </si>
  <si>
    <t>40,09</t>
  </si>
  <si>
    <t>76,43</t>
  </si>
  <si>
    <t>1,05</t>
  </si>
  <si>
    <t>6,88</t>
  </si>
  <si>
    <t>9,12</t>
  </si>
  <si>
    <t>4,84</t>
  </si>
  <si>
    <t>59,00</t>
  </si>
  <si>
    <t>38,96</t>
  </si>
  <si>
    <t>1,71</t>
  </si>
  <si>
    <t>183,44</t>
  </si>
  <si>
    <t>393,41</t>
  </si>
  <si>
    <t>345,29</t>
  </si>
  <si>
    <t>120,32</t>
  </si>
  <si>
    <t>88,90</t>
  </si>
  <si>
    <t>2,08</t>
  </si>
  <si>
    <t>73,00</t>
  </si>
  <si>
    <t>74,89</t>
  </si>
  <si>
    <t>7,90</t>
  </si>
  <si>
    <t>5,14</t>
  </si>
  <si>
    <t>5,51</t>
  </si>
  <si>
    <t>263,99</t>
  </si>
  <si>
    <t>156,23</t>
  </si>
  <si>
    <t>61,69</t>
  </si>
  <si>
    <t>48,68</t>
  </si>
  <si>
    <t>8,13</t>
  </si>
  <si>
    <t>20,71</t>
  </si>
  <si>
    <t>9,68</t>
  </si>
  <si>
    <t>58,56</t>
  </si>
  <si>
    <t>62,98</t>
  </si>
  <si>
    <t>50,65</t>
  </si>
  <si>
    <t>58,19</t>
  </si>
  <si>
    <t>52,02</t>
  </si>
  <si>
    <t>79,69</t>
  </si>
  <si>
    <t>78,51</t>
  </si>
  <si>
    <t>38,89</t>
  </si>
  <si>
    <t>4,88</t>
  </si>
  <si>
    <t>398,11</t>
  </si>
  <si>
    <t>62,63</t>
  </si>
  <si>
    <t>53,22</t>
  </si>
  <si>
    <t>56,88</t>
  </si>
  <si>
    <t>33,96</t>
  </si>
  <si>
    <t>7,25</t>
  </si>
  <si>
    <t>273,49</t>
  </si>
  <si>
    <t>117,93</t>
  </si>
  <si>
    <t>184,27</t>
  </si>
  <si>
    <t>41,25</t>
  </si>
  <si>
    <t>80,72</t>
  </si>
  <si>
    <t>24,01</t>
  </si>
  <si>
    <t>23,77</t>
  </si>
  <si>
    <t>26,80</t>
  </si>
  <si>
    <t>87,69</t>
  </si>
  <si>
    <t>85,44</t>
  </si>
  <si>
    <t>49,44</t>
  </si>
  <si>
    <t>43,36</t>
  </si>
  <si>
    <t>43,63</t>
  </si>
  <si>
    <t>55,46</t>
  </si>
  <si>
    <t>225,97</t>
  </si>
  <si>
    <t>446,37</t>
  </si>
  <si>
    <t>23,32</t>
  </si>
  <si>
    <t>44,26</t>
  </si>
  <si>
    <t>45,42</t>
  </si>
  <si>
    <t>56,78</t>
  </si>
  <si>
    <t>61,38</t>
  </si>
  <si>
    <t>2,59</t>
  </si>
  <si>
    <t>32,65</t>
  </si>
  <si>
    <t>29,04</t>
  </si>
  <si>
    <t>43,66</t>
  </si>
  <si>
    <t>42,57</t>
  </si>
  <si>
    <t>41,14</t>
  </si>
  <si>
    <t>39,90</t>
  </si>
  <si>
    <t>71,44</t>
  </si>
  <si>
    <t>156,34</t>
  </si>
  <si>
    <t>84,81</t>
  </si>
  <si>
    <t>64,18</t>
  </si>
  <si>
    <t>101,23</t>
  </si>
  <si>
    <t>89,31</t>
  </si>
  <si>
    <t>206,56</t>
  </si>
  <si>
    <t>52,27</t>
  </si>
  <si>
    <t>38,93</t>
  </si>
  <si>
    <t>31,50</t>
  </si>
  <si>
    <t>39,78</t>
  </si>
  <si>
    <t>46,48</t>
  </si>
  <si>
    <t>58,16</t>
  </si>
  <si>
    <t>150,65</t>
  </si>
  <si>
    <t>34,47</t>
  </si>
  <si>
    <t>37,85</t>
  </si>
  <si>
    <t>54,06</t>
  </si>
  <si>
    <t>74,26</t>
  </si>
  <si>
    <t>67,03</t>
  </si>
  <si>
    <t>244,30</t>
  </si>
  <si>
    <t>53,16</t>
  </si>
  <si>
    <t>7,38</t>
  </si>
  <si>
    <t>66,53</t>
  </si>
  <si>
    <t>47,15</t>
  </si>
  <si>
    <t>42,59</t>
  </si>
  <si>
    <t>77,63</t>
  </si>
  <si>
    <t>19,99</t>
  </si>
  <si>
    <t>2,77</t>
  </si>
  <si>
    <t>92,11</t>
  </si>
  <si>
    <t>48,62</t>
  </si>
  <si>
    <t>54,43</t>
  </si>
  <si>
    <t>96,50</t>
  </si>
  <si>
    <t>110,97</t>
  </si>
  <si>
    <t>69,07</t>
  </si>
  <si>
    <t>69,50</t>
  </si>
  <si>
    <t>227,65</t>
  </si>
  <si>
    <t>10,26</t>
  </si>
  <si>
    <t>108,64</t>
  </si>
  <si>
    <t>79,74</t>
  </si>
  <si>
    <t>43,54</t>
  </si>
  <si>
    <t>63,09</t>
  </si>
  <si>
    <t>44,91</t>
  </si>
  <si>
    <t>6,91</t>
  </si>
  <si>
    <t>35,36</t>
  </si>
  <si>
    <t>169,68</t>
  </si>
  <si>
    <t>147,45</t>
  </si>
  <si>
    <t>47,82</t>
  </si>
  <si>
    <t>3,99</t>
  </si>
  <si>
    <t>1,03</t>
  </si>
  <si>
    <t>10,20</t>
  </si>
  <si>
    <t>5,88</t>
  </si>
  <si>
    <t>54,18</t>
  </si>
  <si>
    <t>60,81</t>
  </si>
  <si>
    <t>56,11</t>
  </si>
  <si>
    <t>74,44</t>
  </si>
  <si>
    <t>26,12</t>
  </si>
  <si>
    <t>23,23</t>
  </si>
  <si>
    <t>3,15</t>
  </si>
  <si>
    <t>50,54</t>
  </si>
  <si>
    <t>6,85</t>
  </si>
  <si>
    <t>63,17</t>
  </si>
  <si>
    <t>85,67</t>
  </si>
  <si>
    <t>25,20</t>
  </si>
  <si>
    <t>127,33</t>
  </si>
  <si>
    <t>28,66</t>
  </si>
  <si>
    <t>38,63</t>
  </si>
  <si>
    <t>4,11</t>
  </si>
  <si>
    <t>162,84</t>
  </si>
  <si>
    <t>29,98</t>
  </si>
  <si>
    <t>34,01</t>
  </si>
  <si>
    <t>4,72</t>
  </si>
  <si>
    <t>4,55</t>
  </si>
  <si>
    <t>88,46</t>
  </si>
  <si>
    <t>46,20</t>
  </si>
  <si>
    <t>135,67</t>
  </si>
  <si>
    <t>242,00</t>
  </si>
  <si>
    <t>159,20</t>
  </si>
  <si>
    <t>316,92</t>
  </si>
  <si>
    <t>50,21</t>
  </si>
  <si>
    <t>565,30</t>
  </si>
  <si>
    <t>421,00</t>
  </si>
  <si>
    <t>97,26</t>
  </si>
  <si>
    <t>17,50</t>
  </si>
  <si>
    <t>275,38</t>
  </si>
  <si>
    <t>491,21</t>
  </si>
  <si>
    <t>358,87</t>
  </si>
  <si>
    <t>79,70</t>
  </si>
  <si>
    <t>14,34</t>
  </si>
  <si>
    <t>128,12</t>
  </si>
  <si>
    <t>80,76</t>
  </si>
  <si>
    <t>27,88</t>
  </si>
  <si>
    <t>5,24</t>
  </si>
  <si>
    <t>47,47</t>
  </si>
  <si>
    <t>4,44</t>
  </si>
  <si>
    <t>3,52</t>
  </si>
  <si>
    <t>7,17</t>
  </si>
  <si>
    <t>80,90</t>
  </si>
  <si>
    <t>1,86</t>
  </si>
  <si>
    <t>41,77</t>
  </si>
  <si>
    <t>35,82</t>
  </si>
  <si>
    <t>61,04</t>
  </si>
  <si>
    <t>167,97</t>
  </si>
  <si>
    <t>38,43</t>
  </si>
  <si>
    <t>64,84</t>
  </si>
  <si>
    <t>193,80</t>
  </si>
  <si>
    <t>2,26</t>
  </si>
  <si>
    <t>46,24</t>
  </si>
  <si>
    <t>4,60</t>
  </si>
  <si>
    <t>14,25</t>
  </si>
  <si>
    <t>212,21</t>
  </si>
  <si>
    <t>29,46</t>
  </si>
  <si>
    <t>265,56</t>
  </si>
  <si>
    <t>104,84</t>
  </si>
  <si>
    <t>146,26</t>
  </si>
  <si>
    <t>87,38</t>
  </si>
  <si>
    <t>33,28</t>
  </si>
  <si>
    <t>3,95</t>
  </si>
  <si>
    <t>54,20</t>
  </si>
  <si>
    <t>2,52</t>
  </si>
  <si>
    <t>22,77</t>
  </si>
  <si>
    <t>149,79</t>
  </si>
  <si>
    <t>1,18</t>
  </si>
  <si>
    <t>10,63</t>
  </si>
  <si>
    <t>78,43</t>
  </si>
  <si>
    <t>5,26</t>
  </si>
  <si>
    <t>4,17</t>
  </si>
  <si>
    <t>139,76</t>
  </si>
  <si>
    <t>8,09</t>
  </si>
  <si>
    <t>3,86</t>
  </si>
  <si>
    <t>3,39</t>
  </si>
  <si>
    <t>3,55</t>
  </si>
  <si>
    <t>4,23</t>
  </si>
  <si>
    <t>29,91</t>
  </si>
  <si>
    <t>5,89</t>
  </si>
  <si>
    <t>54,02</t>
  </si>
  <si>
    <t>19,91</t>
  </si>
  <si>
    <t>4,06</t>
  </si>
  <si>
    <t>30,53</t>
  </si>
  <si>
    <t>25,54</t>
  </si>
  <si>
    <t>0,93</t>
  </si>
  <si>
    <t>22,12</t>
  </si>
  <si>
    <t>4,21</t>
  </si>
  <si>
    <t>38,07</t>
  </si>
  <si>
    <t>127,50</t>
  </si>
  <si>
    <t>6,02</t>
  </si>
  <si>
    <t>66,24</t>
  </si>
  <si>
    <t>286,93</t>
  </si>
  <si>
    <t>1,62</t>
  </si>
  <si>
    <t>16,29</t>
  </si>
  <si>
    <t>4,77</t>
  </si>
  <si>
    <t>37,33</t>
  </si>
  <si>
    <t>27,04</t>
  </si>
  <si>
    <t>48,12</t>
  </si>
  <si>
    <t>263,05</t>
  </si>
  <si>
    <t>82,32</t>
  </si>
  <si>
    <t>1,74</t>
  </si>
  <si>
    <t>329,98</t>
  </si>
  <si>
    <t>412,94</t>
  </si>
  <si>
    <t>148,82</t>
  </si>
  <si>
    <t>11,40</t>
  </si>
  <si>
    <t>25,18</t>
  </si>
  <si>
    <t>96,78</t>
  </si>
  <si>
    <t>155,57</t>
  </si>
  <si>
    <t>3,92</t>
  </si>
  <si>
    <t>44,68</t>
  </si>
  <si>
    <t>9,45</t>
  </si>
  <si>
    <t>13,89</t>
  </si>
  <si>
    <t>63,89</t>
  </si>
  <si>
    <t>152,70</t>
  </si>
  <si>
    <t>142,37</t>
  </si>
  <si>
    <t>178,11</t>
  </si>
  <si>
    <t>2.052,00</t>
  </si>
  <si>
    <t>106,98</t>
  </si>
  <si>
    <t>1,35</t>
  </si>
  <si>
    <t>65,30</t>
  </si>
  <si>
    <t>140,27</t>
  </si>
  <si>
    <t>52,17</t>
  </si>
  <si>
    <t>1,20</t>
  </si>
  <si>
    <t>1,50</t>
  </si>
  <si>
    <t>50,88</t>
  </si>
  <si>
    <t>63,68</t>
  </si>
  <si>
    <t>4,01</t>
  </si>
  <si>
    <t>5,01</t>
  </si>
  <si>
    <t>66,58</t>
  </si>
  <si>
    <t>51,28</t>
  </si>
  <si>
    <t>64,10</t>
  </si>
  <si>
    <t>8,78</t>
  </si>
  <si>
    <t>260,14</t>
  </si>
  <si>
    <t>9,84</t>
  </si>
  <si>
    <t>26,36</t>
  </si>
  <si>
    <t>26,10</t>
  </si>
  <si>
    <t>18,52</t>
  </si>
  <si>
    <t>2,56</t>
  </si>
  <si>
    <t>20,26</t>
  </si>
  <si>
    <t>6,48</t>
  </si>
  <si>
    <t>58,13</t>
  </si>
  <si>
    <t>23,37</t>
  </si>
  <si>
    <t>46,79</t>
  </si>
  <si>
    <t>70,62</t>
  </si>
  <si>
    <t>56,43</t>
  </si>
  <si>
    <t>174,88</t>
  </si>
  <si>
    <t>27,56</t>
  </si>
  <si>
    <t>218,77</t>
  </si>
  <si>
    <t>4.104,00</t>
  </si>
  <si>
    <t>358,34</t>
  </si>
  <si>
    <t>64,50</t>
  </si>
  <si>
    <t>576,03</t>
  </si>
  <si>
    <t>5.130,00</t>
  </si>
  <si>
    <t>128,25</t>
  </si>
  <si>
    <t>62,70</t>
  </si>
  <si>
    <t>171,00</t>
  </si>
  <si>
    <t>11,11</t>
  </si>
  <si>
    <t>33,40</t>
  </si>
  <si>
    <t>146,71</t>
  </si>
  <si>
    <t>10,82</t>
  </si>
  <si>
    <t>533,59</t>
  </si>
  <si>
    <t>600,33</t>
  </si>
  <si>
    <t>665,04</t>
  </si>
  <si>
    <t>769,23</t>
  </si>
  <si>
    <t>91,65</t>
  </si>
  <si>
    <t>99,14</t>
  </si>
  <si>
    <t>119,54</t>
  </si>
  <si>
    <t>28,06</t>
  </si>
  <si>
    <t>1.172,66</t>
  </si>
  <si>
    <t>1.440,89</t>
  </si>
  <si>
    <t>1.530,83</t>
  </si>
  <si>
    <t>1.705,17</t>
  </si>
  <si>
    <t>2.120,59</t>
  </si>
  <si>
    <t>2.614,39</t>
  </si>
  <si>
    <t>2.730,11</t>
  </si>
  <si>
    <t>2.967,70</t>
  </si>
  <si>
    <t>3.394,68</t>
  </si>
  <si>
    <t>3.527,40</t>
  </si>
  <si>
    <t>1.155,00</t>
  </si>
  <si>
    <t>1.409,94</t>
  </si>
  <si>
    <t>1.499,88</t>
  </si>
  <si>
    <t>1.687,51</t>
  </si>
  <si>
    <t>2.087,70</t>
  </si>
  <si>
    <t>2.569,60</t>
  </si>
  <si>
    <t>2.686,54</t>
  </si>
  <si>
    <t>2.893,18</t>
  </si>
  <si>
    <t>3.307,54</t>
  </si>
  <si>
    <t>3.420,66</t>
  </si>
  <si>
    <t>58,05</t>
  </si>
  <si>
    <t>64,83</t>
  </si>
  <si>
    <t>31,89</t>
  </si>
  <si>
    <t>62,75</t>
  </si>
  <si>
    <t>19,12</t>
  </si>
  <si>
    <t>25,71</t>
  </si>
  <si>
    <t>20,25</t>
  </si>
  <si>
    <t>44,20</t>
  </si>
  <si>
    <t>58,93</t>
  </si>
  <si>
    <t>27,68</t>
  </si>
  <si>
    <t>47,61</t>
  </si>
  <si>
    <t>50,56</t>
  </si>
  <si>
    <t>121,84</t>
  </si>
  <si>
    <t>77,00</t>
  </si>
  <si>
    <t>220,83</t>
  </si>
  <si>
    <t>58,38</t>
  </si>
  <si>
    <t>28,12</t>
  </si>
  <si>
    <t>51,43</t>
  </si>
  <si>
    <t>82,43</t>
  </si>
  <si>
    <t>91,79</t>
  </si>
  <si>
    <t>89,17</t>
  </si>
  <si>
    <t>72,19</t>
  </si>
  <si>
    <t>25,32</t>
  </si>
  <si>
    <t>175,71</t>
  </si>
  <si>
    <t>61,92</t>
  </si>
  <si>
    <t>107,27</t>
  </si>
  <si>
    <t>208,02</t>
  </si>
  <si>
    <t>64,41</t>
  </si>
  <si>
    <t>176,17</t>
  </si>
  <si>
    <t>216,10</t>
  </si>
  <si>
    <t>255,66</t>
  </si>
  <si>
    <t>319,27</t>
  </si>
  <si>
    <t>145,76</t>
  </si>
  <si>
    <t>51,42</t>
  </si>
  <si>
    <t>153,75</t>
  </si>
  <si>
    <t>92,30</t>
  </si>
  <si>
    <t>54,79</t>
  </si>
  <si>
    <t>74,28</t>
  </si>
  <si>
    <t>156,51</t>
  </si>
  <si>
    <t>43,28</t>
  </si>
  <si>
    <t>53,86</t>
  </si>
  <si>
    <t>56,37</t>
  </si>
  <si>
    <t>766,81</t>
  </si>
  <si>
    <t>906,65</t>
  </si>
  <si>
    <t>1.046,50</t>
  </si>
  <si>
    <t>1.321,80</t>
  </si>
  <si>
    <t>1.461,64</t>
  </si>
  <si>
    <t>1.641,05</t>
  </si>
  <si>
    <t>1.911,81</t>
  </si>
  <si>
    <t>2.121,25</t>
  </si>
  <si>
    <t>2.261,10</t>
  </si>
  <si>
    <t>2.436,32</t>
  </si>
  <si>
    <t>FABRICAÇÃO E INSTALAÇÃO DE TESOURA INTEIRA EM AÇO, VÃO DE 3 M, PARA TELHA ONDULADA DE FIBROCIMENTO, METÁLICA, PLÁSTICA OU TERMOACÚSTICA, INCLUSO IÇAMENTO. AF_12/2015</t>
  </si>
  <si>
    <t>871,26</t>
  </si>
  <si>
    <t>1.011,10</t>
  </si>
  <si>
    <t>1.251,02</t>
  </si>
  <si>
    <t>1.390,86</t>
  </si>
  <si>
    <t>1.570,26</t>
  </si>
  <si>
    <t>1.770,24</t>
  </si>
  <si>
    <t>2.015,08</t>
  </si>
  <si>
    <t>2.154,92</t>
  </si>
  <si>
    <t>2.294,75</t>
  </si>
  <si>
    <t>1.222,54</t>
  </si>
  <si>
    <t>1.644,42</t>
  </si>
  <si>
    <t>1.736,42</t>
  </si>
  <si>
    <t>1.929,26</t>
  </si>
  <si>
    <t>2.390,32</t>
  </si>
  <si>
    <t>3.190,70</t>
  </si>
  <si>
    <t>3.303,02</t>
  </si>
  <si>
    <t>3.588,34</t>
  </si>
  <si>
    <t>4.117,39</t>
  </si>
  <si>
    <t>4.419,50</t>
  </si>
  <si>
    <t>1.187,22</t>
  </si>
  <si>
    <t>1.600,85</t>
  </si>
  <si>
    <t>1.692,85</t>
  </si>
  <si>
    <t>2.020,66</t>
  </si>
  <si>
    <t>2.274,12</t>
  </si>
  <si>
    <t>2.991,60</t>
  </si>
  <si>
    <t>3.103,08</t>
  </si>
  <si>
    <t>3.325,06</t>
  </si>
  <si>
    <t>3.725,03</t>
  </si>
  <si>
    <t>3.639,27</t>
  </si>
  <si>
    <t>28,24</t>
  </si>
  <si>
    <t>675,09</t>
  </si>
  <si>
    <t>30,02</t>
  </si>
  <si>
    <t>37,11</t>
  </si>
  <si>
    <t>269,36</t>
  </si>
  <si>
    <t>666,01</t>
  </si>
  <si>
    <t>52,97</t>
  </si>
  <si>
    <t>113,29</t>
  </si>
  <si>
    <t>71,22</t>
  </si>
  <si>
    <t>70,67</t>
  </si>
  <si>
    <t>130,99</t>
  </si>
  <si>
    <t>89,72</t>
  </si>
  <si>
    <t>182,87</t>
  </si>
  <si>
    <t>256,37</t>
  </si>
  <si>
    <t>226,43</t>
  </si>
  <si>
    <t>202,71</t>
  </si>
  <si>
    <t>266,22</t>
  </si>
  <si>
    <t>226,50</t>
  </si>
  <si>
    <t>192,18</t>
  </si>
  <si>
    <t>212,77</t>
  </si>
  <si>
    <t>202,88</t>
  </si>
  <si>
    <t>266,40</t>
  </si>
  <si>
    <t>232,70</t>
  </si>
  <si>
    <t>223,46</t>
  </si>
  <si>
    <t>286,98</t>
  </si>
  <si>
    <t>248,06</t>
  </si>
  <si>
    <t>59,21</t>
  </si>
  <si>
    <t>111,80</t>
  </si>
  <si>
    <t>76,91</t>
  </si>
  <si>
    <t>134,63</t>
  </si>
  <si>
    <t>123,44</t>
  </si>
  <si>
    <t>180,93</t>
  </si>
  <si>
    <t>141,50</t>
  </si>
  <si>
    <t>198,98</t>
  </si>
  <si>
    <t>11,03</t>
  </si>
  <si>
    <t>67,57</t>
  </si>
  <si>
    <t>61,65</t>
  </si>
  <si>
    <t>8,89</t>
  </si>
  <si>
    <t>12,22</t>
  </si>
  <si>
    <t>24,17</t>
  </si>
  <si>
    <t>254,89</t>
  </si>
  <si>
    <t>221,19</t>
  </si>
  <si>
    <t>266,00</t>
  </si>
  <si>
    <t>232,30</t>
  </si>
  <si>
    <t>31,59</t>
  </si>
  <si>
    <t>704,44</t>
  </si>
  <si>
    <t>657,13</t>
  </si>
  <si>
    <t>840,69</t>
  </si>
  <si>
    <t>760,43</t>
  </si>
  <si>
    <t>917,93</t>
  </si>
  <si>
    <t>819,35</t>
  </si>
  <si>
    <t>937,13</t>
  </si>
  <si>
    <t>1.502,20</t>
  </si>
  <si>
    <t>1.829,56</t>
  </si>
  <si>
    <t>2.155,29</t>
  </si>
  <si>
    <t>558,59</t>
  </si>
  <si>
    <t>509,13</t>
  </si>
  <si>
    <t>232,56</t>
  </si>
  <si>
    <t>269,26</t>
  </si>
  <si>
    <t>313,36</t>
  </si>
  <si>
    <t>749,52</t>
  </si>
  <si>
    <t>127,89</t>
  </si>
  <si>
    <t>143,71</t>
  </si>
  <si>
    <t>172,62</t>
  </si>
  <si>
    <t>188,42</t>
  </si>
  <si>
    <t>142,16</t>
  </si>
  <si>
    <t>189,11</t>
  </si>
  <si>
    <t>151,57</t>
  </si>
  <si>
    <t>178,66</t>
  </si>
  <si>
    <t>158,13</t>
  </si>
  <si>
    <t>185,00</t>
  </si>
  <si>
    <t>167,78</t>
  </si>
  <si>
    <t>207,42</t>
  </si>
  <si>
    <t>139,24</t>
  </si>
  <si>
    <t>155,40</t>
  </si>
  <si>
    <t>185,64</t>
  </si>
  <si>
    <t>201,99</t>
  </si>
  <si>
    <t>151,15</t>
  </si>
  <si>
    <t>168,99</t>
  </si>
  <si>
    <t>199,25</t>
  </si>
  <si>
    <t>217,55</t>
  </si>
  <si>
    <t>158,43</t>
  </si>
  <si>
    <t>185,95</t>
  </si>
  <si>
    <t>161,91</t>
  </si>
  <si>
    <t>189,23</t>
  </si>
  <si>
    <t>174,33</t>
  </si>
  <si>
    <t>203,25</t>
  </si>
  <si>
    <t>183,61</t>
  </si>
  <si>
    <t>212,49</t>
  </si>
  <si>
    <t>202,50</t>
  </si>
  <si>
    <t>193,09</t>
  </si>
  <si>
    <t>186,44</t>
  </si>
  <si>
    <t>181,17</t>
  </si>
  <si>
    <t>234,37</t>
  </si>
  <si>
    <t>217,77</t>
  </si>
  <si>
    <t>207,93</t>
  </si>
  <si>
    <t>200,97</t>
  </si>
  <si>
    <t>195,53</t>
  </si>
  <si>
    <t>205,56</t>
  </si>
  <si>
    <t>189,94</t>
  </si>
  <si>
    <t>171,76</t>
  </si>
  <si>
    <t>168,77</t>
  </si>
  <si>
    <t>221,78</t>
  </si>
  <si>
    <t>205,24</t>
  </si>
  <si>
    <t>195,39</t>
  </si>
  <si>
    <t>188,52</t>
  </si>
  <si>
    <t>177,35</t>
  </si>
  <si>
    <t>949,29</t>
  </si>
  <si>
    <t>577,45</t>
  </si>
  <si>
    <t>747,83</t>
  </si>
  <si>
    <t>468,95</t>
  </si>
  <si>
    <t>38,24</t>
  </si>
  <si>
    <t>14,68</t>
  </si>
  <si>
    <t>11,87</t>
  </si>
  <si>
    <t>594,11</t>
  </si>
  <si>
    <t>32,66</t>
  </si>
  <si>
    <t>51,25</t>
  </si>
  <si>
    <t>73,72</t>
  </si>
  <si>
    <t>96,15</t>
  </si>
  <si>
    <t>160,19</t>
  </si>
  <si>
    <t>59,68</t>
  </si>
  <si>
    <t>113,25</t>
  </si>
  <si>
    <t>107,96</t>
  </si>
  <si>
    <t>136,67</t>
  </si>
  <si>
    <t>137,25</t>
  </si>
  <si>
    <t>238,58</t>
  </si>
  <si>
    <t>297,13</t>
  </si>
  <si>
    <t>414,29</t>
  </si>
  <si>
    <t>622,77</t>
  </si>
  <si>
    <t>851,74</t>
  </si>
  <si>
    <t>1.120,87</t>
  </si>
  <si>
    <t>1.050,53</t>
  </si>
  <si>
    <t>2.499,00</t>
  </si>
  <si>
    <t>868,06</t>
  </si>
  <si>
    <t>2.167,46</t>
  </si>
  <si>
    <t>1.823,52</t>
  </si>
  <si>
    <t>3.361,78</t>
  </si>
  <si>
    <t>1.849,00</t>
  </si>
  <si>
    <t>3.258,63</t>
  </si>
  <si>
    <t>2.947,14</t>
  </si>
  <si>
    <t>5.103,52</t>
  </si>
  <si>
    <t>1.411,75</t>
  </si>
  <si>
    <t>3.083,25</t>
  </si>
  <si>
    <t>1.549,83</t>
  </si>
  <si>
    <t>2.770,74</t>
  </si>
  <si>
    <t>2.490,85</t>
  </si>
  <si>
    <t>4.667,56</t>
  </si>
  <si>
    <t>521,53</t>
  </si>
  <si>
    <t>1.250,50</t>
  </si>
  <si>
    <t>1.754,57</t>
  </si>
  <si>
    <t>1.018,65</t>
  </si>
  <si>
    <t>2.266,00</t>
  </si>
  <si>
    <t>1.244,46</t>
  </si>
  <si>
    <t>503,87</t>
  </si>
  <si>
    <t>1.495,92</t>
  </si>
  <si>
    <t>670,40</t>
  </si>
  <si>
    <t>3.319,42</t>
  </si>
  <si>
    <t>1.747,29</t>
  </si>
  <si>
    <t>918,88</t>
  </si>
  <si>
    <t>4.252,68</t>
  </si>
  <si>
    <t>2.124,47</t>
  </si>
  <si>
    <t>2.900,47</t>
  </si>
  <si>
    <t>1.394,35</t>
  </si>
  <si>
    <t>3.669,37</t>
  </si>
  <si>
    <t>1.665,29</t>
  </si>
  <si>
    <t>1.936,32</t>
  </si>
  <si>
    <t>2.207,26</t>
  </si>
  <si>
    <t>6.006,50</t>
  </si>
  <si>
    <t>2.478,27</t>
  </si>
  <si>
    <t>2.749,32</t>
  </si>
  <si>
    <t>7.551,93</t>
  </si>
  <si>
    <t>3.020,26</t>
  </si>
  <si>
    <t>4.550,97</t>
  </si>
  <si>
    <t>5.547,45</t>
  </si>
  <si>
    <t>6.519,56</t>
  </si>
  <si>
    <t>7.491,63</t>
  </si>
  <si>
    <t>8.463,86</t>
  </si>
  <si>
    <t>9.435,93</t>
  </si>
  <si>
    <t>3.317,07</t>
  </si>
  <si>
    <t>6.711,09</t>
  </si>
  <si>
    <t>2.504,16</t>
  </si>
  <si>
    <t>7.869,98</t>
  </si>
  <si>
    <t>2.775,10</t>
  </si>
  <si>
    <t>9.082,76</t>
  </si>
  <si>
    <t>3.046,13</t>
  </si>
  <si>
    <t>10.248,46</t>
  </si>
  <si>
    <t>11.414,21</t>
  </si>
  <si>
    <t>3.593,38</t>
  </si>
  <si>
    <t>9.303,15</t>
  </si>
  <si>
    <t>3.051,53</t>
  </si>
  <si>
    <t>10.708,46</t>
  </si>
  <si>
    <t>3.322,46</t>
  </si>
  <si>
    <t>12.113,71</t>
  </si>
  <si>
    <t>13.519,03</t>
  </si>
  <si>
    <t>3.869,70</t>
  </si>
  <si>
    <t>12.370,42</t>
  </si>
  <si>
    <t>3.598,77</t>
  </si>
  <si>
    <t>13.986,63</t>
  </si>
  <si>
    <t>15.602,88</t>
  </si>
  <si>
    <t>4.146,13</t>
  </si>
  <si>
    <t>15.859,65</t>
  </si>
  <si>
    <t>17.686,62</t>
  </si>
  <si>
    <t>4.422,47</t>
  </si>
  <si>
    <t>19.770,47</t>
  </si>
  <si>
    <t>4.646,12</t>
  </si>
  <si>
    <t>278,44</t>
  </si>
  <si>
    <t>1.003,53</t>
  </si>
  <si>
    <t>2.790,78</t>
  </si>
  <si>
    <t>6.779,18</t>
  </si>
  <si>
    <t>4.438,13</t>
  </si>
  <si>
    <t>5.207,01</t>
  </si>
  <si>
    <t>381,64</t>
  </si>
  <si>
    <t>1.309,18</t>
  </si>
  <si>
    <t>666,11</t>
  </si>
  <si>
    <t>1.846,40</t>
  </si>
  <si>
    <t>3.197,15</t>
  </si>
  <si>
    <t>1.631,50</t>
  </si>
  <si>
    <t>5.400,55</t>
  </si>
  <si>
    <t>913,03</t>
  </si>
  <si>
    <t>2.104,13</t>
  </si>
  <si>
    <t>4.105,12</t>
  </si>
  <si>
    <t>1.990,65</t>
  </si>
  <si>
    <t>2.823,90</t>
  </si>
  <si>
    <t>1.330,88</t>
  </si>
  <si>
    <t>6.346,19</t>
  </si>
  <si>
    <t>3.571,66</t>
  </si>
  <si>
    <t>1.588,61</t>
  </si>
  <si>
    <t>2.361,91</t>
  </si>
  <si>
    <t>4.319,30</t>
  </si>
  <si>
    <t>5.067,04</t>
  </si>
  <si>
    <t>516,05</t>
  </si>
  <si>
    <t>658,12</t>
  </si>
  <si>
    <t>7.291,76</t>
  </si>
  <si>
    <t>1.195,46</t>
  </si>
  <si>
    <t>1.657,02</t>
  </si>
  <si>
    <t>5.845,41</t>
  </si>
  <si>
    <t>1.007,91</t>
  </si>
  <si>
    <t>2.619,73</t>
  </si>
  <si>
    <t>379,03</t>
  </si>
  <si>
    <t>6.596,95</t>
  </si>
  <si>
    <t>2.169,57</t>
  </si>
  <si>
    <t>2.903,92</t>
  </si>
  <si>
    <t>1.152,68</t>
  </si>
  <si>
    <t>8.237,49</t>
  </si>
  <si>
    <t>1.379,58</t>
  </si>
  <si>
    <t>7.348,58</t>
  </si>
  <si>
    <t>10.420,35</t>
  </si>
  <si>
    <t>500,46</t>
  </si>
  <si>
    <t>2.877,46</t>
  </si>
  <si>
    <t>4.430,57</t>
  </si>
  <si>
    <t>2.680,84</t>
  </si>
  <si>
    <t>1.392,13</t>
  </si>
  <si>
    <t>9.183,07</t>
  </si>
  <si>
    <t>3.161,64</t>
  </si>
  <si>
    <t>3.157,07</t>
  </si>
  <si>
    <t>11.786,89</t>
  </si>
  <si>
    <t>3.419,32</t>
  </si>
  <si>
    <t>13.153,50</t>
  </si>
  <si>
    <t>6.532,14</t>
  </si>
  <si>
    <t>3.681,61</t>
  </si>
  <si>
    <t>12.036,20</t>
  </si>
  <si>
    <t>3.423,89</t>
  </si>
  <si>
    <t>13.608,05</t>
  </si>
  <si>
    <t>2.383,82</t>
  </si>
  <si>
    <t>15.179,95</t>
  </si>
  <si>
    <t>3.943,98</t>
  </si>
  <si>
    <t>15.429,30</t>
  </si>
  <si>
    <t>7.659,84</t>
  </si>
  <si>
    <t>17.206,30</t>
  </si>
  <si>
    <t>4.206,27</t>
  </si>
  <si>
    <t>19.232,75</t>
  </si>
  <si>
    <t>2.641,55</t>
  </si>
  <si>
    <t>277,27</t>
  </si>
  <si>
    <t>926,75</t>
  </si>
  <si>
    <t>8.841,40</t>
  </si>
  <si>
    <t>2.899,35</t>
  </si>
  <si>
    <t>9.975,90</t>
  </si>
  <si>
    <t>11.110,43</t>
  </si>
  <si>
    <t>9.053,75</t>
  </si>
  <si>
    <t>4.423,97</t>
  </si>
  <si>
    <t>1.538,46</t>
  </si>
  <si>
    <t>1.119,06</t>
  </si>
  <si>
    <t>564,97</t>
  </si>
  <si>
    <t>523,39</t>
  </si>
  <si>
    <t>533,37</t>
  </si>
  <si>
    <t>3.343,63</t>
  </si>
  <si>
    <t>1.794,36</t>
  </si>
  <si>
    <t>2.756,21</t>
  </si>
  <si>
    <t>2.707,71</t>
  </si>
  <si>
    <t>1.736,88</t>
  </si>
  <si>
    <t>34,39</t>
  </si>
  <si>
    <t>38,13</t>
  </si>
  <si>
    <t>48,84</t>
  </si>
  <si>
    <t>53,66</t>
  </si>
  <si>
    <t>76,13</t>
  </si>
  <si>
    <t>92,38</t>
  </si>
  <si>
    <t>101,14</t>
  </si>
  <si>
    <t>58,03</t>
  </si>
  <si>
    <t>48,24</t>
  </si>
  <si>
    <t>52,67</t>
  </si>
  <si>
    <t>42,77</t>
  </si>
  <si>
    <t>47,21</t>
  </si>
  <si>
    <t>48,91</t>
  </si>
  <si>
    <t>53,35</t>
  </si>
  <si>
    <t>56,66</t>
  </si>
  <si>
    <t>70,18</t>
  </si>
  <si>
    <t>85,91</t>
  </si>
  <si>
    <t>87,47</t>
  </si>
  <si>
    <t>56,39</t>
  </si>
  <si>
    <t>67,87</t>
  </si>
  <si>
    <t>66,93</t>
  </si>
  <si>
    <t>78,74</t>
  </si>
  <si>
    <t>172,63</t>
  </si>
  <si>
    <t>10,83</t>
  </si>
  <si>
    <t>GALERIAS PLUVIAIS</t>
  </si>
  <si>
    <t>0266</t>
  </si>
  <si>
    <t>ADUELA/ GALERIA FECHADA PRE-MOLDADA DE CONCRETO ARMADO, SECAO QUADRANGULAR INTERNA DE 1,50 X 1,50 M (L X A), MISULA DE 20 X 20 CM, C = 1,00 M, ESPESSURA MIN = 15 CM, TB-45 E FCK DO CONCRETO = 30 MPA   FORNECIMENTO E ASSENTAMENTO. AF_01/2023</t>
  </si>
  <si>
    <t>3.804,23</t>
  </si>
  <si>
    <t>ADUELA/ GALERIA FECHADA PRE-MOLDADA DE CONCRETO ARMADO, SECAO QUADRANGULAR INTERNA DE 2,00 X 2,00 M (L X A), MISULA DE 20 X 20 CM, C = 1,00 M, ESPESSURA MIN = 15 CM, TB-45 E FCK DO CONCRETO = 30 MPA   FORNECIMENTO E ASSENTAMENTO. AF_01/2023</t>
  </si>
  <si>
    <t>4.757,11</t>
  </si>
  <si>
    <t>ADUELA/ GALERIA FECHADA PRE-MOLDADA DE CONCRETO ARMADO, SECAO QUADRANGULAR INTERNA DE 2,50 X 2,50 M (L X A), MISULA DE 20 X 20 CM, C = 1,00 M, ESPESSURA MIN = 15 CM, TB-45 E FCK DO CONCRETO = 30 MPA   FORNECIMENTO E ASSENTAMENTO. AF_01/2023</t>
  </si>
  <si>
    <t>6.424,21</t>
  </si>
  <si>
    <t>ADUELA/ GALERIA FECHADA PRE-MOLDADA DE CONCRETO ARMADO, SECAO QUADRANGULAR INTERNA DE 3,00 X 3,00 M (L X A), MISULA DE 20 X 20 CM, C = 1,00 M, ESPESSURA MIN = 20 CM, TB-45 E FCK DO CONCRETO = 30 MPA   FORNECIMENTO E ASSENTAMENTO. AF_01/2023</t>
  </si>
  <si>
    <t>7.692,04</t>
  </si>
  <si>
    <t>APLICAÇÃO DE MANTA GEOTÊXTIL NAS JUNTAS RÍGIDAS DE ADUELAS PRÉ-MOLDADAS DE CONCRETO ARMADO. AF_01/2023</t>
  </si>
  <si>
    <t>24,95</t>
  </si>
  <si>
    <t>97,34</t>
  </si>
  <si>
    <t>14,90</t>
  </si>
  <si>
    <t>575,99</t>
  </si>
  <si>
    <t>1.144,01</t>
  </si>
  <si>
    <t>2.351,11</t>
  </si>
  <si>
    <t>3.941,49</t>
  </si>
  <si>
    <t>5.915,96</t>
  </si>
  <si>
    <t>8.315,27</t>
  </si>
  <si>
    <t>14.421,52</t>
  </si>
  <si>
    <t>4.785,62</t>
  </si>
  <si>
    <t>7.178,16</t>
  </si>
  <si>
    <t>10.102,50</t>
  </si>
  <si>
    <t>17.543,19</t>
  </si>
  <si>
    <t>8.927,02</t>
  </si>
  <si>
    <t>12.507,91</t>
  </si>
  <si>
    <t>21.512,10</t>
  </si>
  <si>
    <t>2.870,28</t>
  </si>
  <si>
    <t>4.999,90</t>
  </si>
  <si>
    <t>7.981,55</t>
  </si>
  <si>
    <t>11.835,45</t>
  </si>
  <si>
    <t>22.549,24</t>
  </si>
  <si>
    <t>11.171,78</t>
  </si>
  <si>
    <t>16.617,51</t>
  </si>
  <si>
    <t>30.978,84</t>
  </si>
  <si>
    <t>14.378,21</t>
  </si>
  <si>
    <t>21.424,22</t>
  </si>
  <si>
    <t>39.569,27</t>
  </si>
  <si>
    <t>13.602,46</t>
  </si>
  <si>
    <t>21.099,39</t>
  </si>
  <si>
    <t>29.456,58</t>
  </si>
  <si>
    <t>41.724,18</t>
  </si>
  <si>
    <t>16.911,54</t>
  </si>
  <si>
    <t>25.613,80</t>
  </si>
  <si>
    <t>36.062,70</t>
  </si>
  <si>
    <t>50.650,46</t>
  </si>
  <si>
    <t>19.573,95</t>
  </si>
  <si>
    <t>30.194,17</t>
  </si>
  <si>
    <t>42.489,97</t>
  </si>
  <si>
    <t>60.222,03</t>
  </si>
  <si>
    <t>8.328,12</t>
  </si>
  <si>
    <t>12.554,76</t>
  </si>
  <si>
    <t>19.081,02</t>
  </si>
  <si>
    <t>28.173,79</t>
  </si>
  <si>
    <t>9.571,08</t>
  </si>
  <si>
    <t>14.326,05</t>
  </si>
  <si>
    <t>15.908,10</t>
  </si>
  <si>
    <t>21.191,40</t>
  </si>
  <si>
    <t>32.720,17</t>
  </si>
  <si>
    <t>10.624,80</t>
  </si>
  <si>
    <t>17.454,66</t>
  </si>
  <si>
    <t>23.088,88</t>
  </si>
  <si>
    <t>37.857,93</t>
  </si>
  <si>
    <t>30.644,54</t>
  </si>
  <si>
    <t>49.896,46</t>
  </si>
  <si>
    <t>67.052,83</t>
  </si>
  <si>
    <t>96.449,17</t>
  </si>
  <si>
    <t>32.588,66</t>
  </si>
  <si>
    <t>52.636,70</t>
  </si>
  <si>
    <t>74.473,14</t>
  </si>
  <si>
    <t>91.418,52</t>
  </si>
  <si>
    <t>33.293,10</t>
  </si>
  <si>
    <t>57.690,03</t>
  </si>
  <si>
    <t>80.627,50</t>
  </si>
  <si>
    <t>96.817,52</t>
  </si>
  <si>
    <t>28,75</t>
  </si>
  <si>
    <t>46,60</t>
  </si>
  <si>
    <t>57,81</t>
  </si>
  <si>
    <t>38,78</t>
  </si>
  <si>
    <t>34,86</t>
  </si>
  <si>
    <t>76,76</t>
  </si>
  <si>
    <t>94,19</t>
  </si>
  <si>
    <t>63,49</t>
  </si>
  <si>
    <t>80,91</t>
  </si>
  <si>
    <t>55,66</t>
  </si>
  <si>
    <t>89,06</t>
  </si>
  <si>
    <t>129,22</t>
  </si>
  <si>
    <t>67,73</t>
  </si>
  <si>
    <t>107,91</t>
  </si>
  <si>
    <t>48,40</t>
  </si>
  <si>
    <t>88,72</t>
  </si>
  <si>
    <t>24,33</t>
  </si>
  <si>
    <t>20,08</t>
  </si>
  <si>
    <t>7,97</t>
  </si>
  <si>
    <t>912,86</t>
  </si>
  <si>
    <t>914,67</t>
  </si>
  <si>
    <t>943,43</t>
  </si>
  <si>
    <t>1.106,06</t>
  </si>
  <si>
    <t>1.163,41</t>
  </si>
  <si>
    <t>788,96</t>
  </si>
  <si>
    <t>796,68</t>
  </si>
  <si>
    <t>804,42</t>
  </si>
  <si>
    <t>812,13</t>
  </si>
  <si>
    <t>1.178,63</t>
  </si>
  <si>
    <t>1.216,20</t>
  </si>
  <si>
    <t>382,94</t>
  </si>
  <si>
    <t>479,96</t>
  </si>
  <si>
    <t>363,32</t>
  </si>
  <si>
    <t>370,35</t>
  </si>
  <si>
    <t>396,31</t>
  </si>
  <si>
    <t>484,65</t>
  </si>
  <si>
    <t>688,13</t>
  </si>
  <si>
    <t>765,08</t>
  </si>
  <si>
    <t>172,58</t>
  </si>
  <si>
    <t>151,08</t>
  </si>
  <si>
    <t>1.133,46</t>
  </si>
  <si>
    <t>1.143,39</t>
  </si>
  <si>
    <t>1.193,75</t>
  </si>
  <si>
    <t>1.284,98</t>
  </si>
  <si>
    <t>1.485,57</t>
  </si>
  <si>
    <t>1.565,41</t>
  </si>
  <si>
    <t>982,38</t>
  </si>
  <si>
    <t>992,31</t>
  </si>
  <si>
    <t>1.021,17</t>
  </si>
  <si>
    <t>1.112,40</t>
  </si>
  <si>
    <t>1.312,99</t>
  </si>
  <si>
    <t>1.392,83</t>
  </si>
  <si>
    <t>375,80</t>
  </si>
  <si>
    <t>383,42</t>
  </si>
  <si>
    <t>446,99</t>
  </si>
  <si>
    <t>495,71</t>
  </si>
  <si>
    <t>994,86</t>
  </si>
  <si>
    <t>1.005,38</t>
  </si>
  <si>
    <t>1.071,85</t>
  </si>
  <si>
    <t>1.123,46</t>
  </si>
  <si>
    <t>277,11</t>
  </si>
  <si>
    <t>374,13</t>
  </si>
  <si>
    <t>386,61</t>
  </si>
  <si>
    <t>413,62</t>
  </si>
  <si>
    <t>454,19</t>
  </si>
  <si>
    <t>909,18</t>
  </si>
  <si>
    <t>1.266,31</t>
  </si>
  <si>
    <t>105,92</t>
  </si>
  <si>
    <t>105,22</t>
  </si>
  <si>
    <t>89,75</t>
  </si>
  <si>
    <t>936,07</t>
  </si>
  <si>
    <t>929,58</t>
  </si>
  <si>
    <t>973,66</t>
  </si>
  <si>
    <t>1.063,94</t>
  </si>
  <si>
    <t>1.265,48</t>
  </si>
  <si>
    <t>1.344,37</t>
  </si>
  <si>
    <t>830,85</t>
  </si>
  <si>
    <t>839,83</t>
  </si>
  <si>
    <t>867,74</t>
  </si>
  <si>
    <t>958,02</t>
  </si>
  <si>
    <t>1.159,56</t>
  </si>
  <si>
    <t>1.238,45</t>
  </si>
  <si>
    <t>843,33</t>
  </si>
  <si>
    <t>852,90</t>
  </si>
  <si>
    <t>918,42</t>
  </si>
  <si>
    <t>969,08</t>
  </si>
  <si>
    <t>1.005,67</t>
  </si>
  <si>
    <t>854,14</t>
  </si>
  <si>
    <t>1.035,58</t>
  </si>
  <si>
    <t>883,10</t>
  </si>
  <si>
    <t>1.079,05</t>
  </si>
  <si>
    <t>925,62</t>
  </si>
  <si>
    <t>1.534,04</t>
  </si>
  <si>
    <t>1.380,61</t>
  </si>
  <si>
    <t>1.891,17</t>
  </si>
  <si>
    <t>1.737,74</t>
  </si>
  <si>
    <t>1.036,12</t>
  </si>
  <si>
    <t>234,18</t>
  </si>
  <si>
    <t>1.145,94</t>
  </si>
  <si>
    <t>948,55</t>
  </si>
  <si>
    <t>1.156,46</t>
  </si>
  <si>
    <t>1.186,66</t>
  </si>
  <si>
    <t>972,85</t>
  </si>
  <si>
    <t>1.244,43</t>
  </si>
  <si>
    <t>1.024,34</t>
  </si>
  <si>
    <t>1.296,04</t>
  </si>
  <si>
    <t>1.075,00</t>
  </si>
  <si>
    <t>1.156,75</t>
  </si>
  <si>
    <t>959,36</t>
  </si>
  <si>
    <t>1.251,63</t>
  </si>
  <si>
    <t>1.031,54</t>
  </si>
  <si>
    <t>1.706,62</t>
  </si>
  <si>
    <t>1.486,53</t>
  </si>
  <si>
    <t>2.063,75</t>
  </si>
  <si>
    <t>1.843,66</t>
  </si>
  <si>
    <t>61,59</t>
  </si>
  <si>
    <t>68,50</t>
  </si>
  <si>
    <t>75,44</t>
  </si>
  <si>
    <t>82,38</t>
  </si>
  <si>
    <t>98,03</t>
  </si>
  <si>
    <t>965,33</t>
  </si>
  <si>
    <t>942,65</t>
  </si>
  <si>
    <t>1.118,79</t>
  </si>
  <si>
    <t>884,75</t>
  </si>
  <si>
    <t>1.449,65</t>
  </si>
  <si>
    <t>1.754,67</t>
  </si>
  <si>
    <t>1.041,33</t>
  </si>
  <si>
    <t>1.399,58</t>
  </si>
  <si>
    <t>1.736,04</t>
  </si>
  <si>
    <t>1.122,42</t>
  </si>
  <si>
    <t>477,73</t>
  </si>
  <si>
    <t>682,83</t>
  </si>
  <si>
    <t>627,22</t>
  </si>
  <si>
    <t>64,59</t>
  </si>
  <si>
    <t>619,00</t>
  </si>
  <si>
    <t>514,70</t>
  </si>
  <si>
    <t>723,70</t>
  </si>
  <si>
    <t>114,51</t>
  </si>
  <si>
    <t>92,35</t>
  </si>
  <si>
    <t>643,72</t>
  </si>
  <si>
    <t>596,48</t>
  </si>
  <si>
    <t>1.230,89</t>
  </si>
  <si>
    <t>670,06</t>
  </si>
  <si>
    <t>541,09</t>
  </si>
  <si>
    <t>626,73</t>
  </si>
  <si>
    <t>595,89</t>
  </si>
  <si>
    <t>547,82</t>
  </si>
  <si>
    <t>350,54</t>
  </si>
  <si>
    <t>931,81</t>
  </si>
  <si>
    <t>252,10</t>
  </si>
  <si>
    <t>31,79</t>
  </si>
  <si>
    <t>66,78</t>
  </si>
  <si>
    <t>77,97</t>
  </si>
  <si>
    <t>70,84</t>
  </si>
  <si>
    <t>141,28</t>
  </si>
  <si>
    <t>176,34</t>
  </si>
  <si>
    <t>131,94</t>
  </si>
  <si>
    <t>106,31</t>
  </si>
  <si>
    <t>114,70</t>
  </si>
  <si>
    <t>137,06</t>
  </si>
  <si>
    <t>116,60</t>
  </si>
  <si>
    <t>134,90</t>
  </si>
  <si>
    <t>124,46</t>
  </si>
  <si>
    <t>163,61</t>
  </si>
  <si>
    <t>186,86</t>
  </si>
  <si>
    <t>103,51</t>
  </si>
  <si>
    <t>242,17</t>
  </si>
  <si>
    <t>250,56</t>
  </si>
  <si>
    <t>272,92</t>
  </si>
  <si>
    <t>227,49</t>
  </si>
  <si>
    <t>245,79</t>
  </si>
  <si>
    <t>210,34</t>
  </si>
  <si>
    <t>249,49</t>
  </si>
  <si>
    <t>242,30</t>
  </si>
  <si>
    <t>239,37</t>
  </si>
  <si>
    <t>316,97</t>
  </si>
  <si>
    <t>288,63</t>
  </si>
  <si>
    <t>507,35</t>
  </si>
  <si>
    <t>892,08</t>
  </si>
  <si>
    <t>998,95</t>
  </si>
  <si>
    <t>260,54</t>
  </si>
  <si>
    <t>288,71</t>
  </si>
  <si>
    <t>328,78</t>
  </si>
  <si>
    <t>691,56</t>
  </si>
  <si>
    <t>1.395,41</t>
  </si>
  <si>
    <t>1.600,55</t>
  </si>
  <si>
    <t>3.213,05</t>
  </si>
  <si>
    <t>16,37</t>
  </si>
  <si>
    <t>687,80</t>
  </si>
  <si>
    <t>355,18</t>
  </si>
  <si>
    <t>504,29</t>
  </si>
  <si>
    <t>411,34</t>
  </si>
  <si>
    <t>563,20</t>
  </si>
  <si>
    <t>733,31</t>
  </si>
  <si>
    <t>TUBULÃO A CÉU ABERTO, DIÂMETRO DO FUSTE DE 70CM, ESCAVAÇÃO MANUAL, SEM ALARGAMENTO DE BASE, CONCRETO FEITO EM OBRA E LANÇADO COM JERICA. AF_05/2020_PA</t>
  </si>
  <si>
    <t>1.347,05</t>
  </si>
  <si>
    <t>TUBULÃO A CÉU ABERTO, DIÂMETRO DO FUSTE DE 80CM, ESCAVAÇÃO MANUAL, SEM ALARGAMENTO DE BASE, CONCRETO FEITO EM OBRA E LANÇADO COM JERICA. AF_05/2020_PA</t>
  </si>
  <si>
    <t>1.286,51</t>
  </si>
  <si>
    <t>TUBULÃO A CÉU ABERTO, DIÂMETRO DO FUSTE DE 100CM, ESCAVAÇÃO MANUAL, SEM ALARGAMENTO DE BASE, CONCRETO FEITO EM OBRA E LANÇADO COM JERICA. AF_05/2020_PA</t>
  </si>
  <si>
    <t>1.212,27</t>
  </si>
  <si>
    <t>TUBULÃO A CÉU ABERTO, DIÂMETRO DO FUSTE DE 120CM, ESCAVAÇÃO MANUAL, SEM ALARGAMENTO DE BASE, CONCRETO FEITO EM OBRA E LANÇADO COM JERICA. AF_05/2020_PA</t>
  </si>
  <si>
    <t>1.118,52</t>
  </si>
  <si>
    <t>TUBULÃO A CÉU ABERTO, DIÂMETRO DO FUSTE DE 70CM, ESCAVAÇÃO MECÂNICA, SEM ALARGAMENTO DE BASE, CONCRETO FEITO EM OBRA E LANÇADO COM JERICA. AF_05/2020_PA</t>
  </si>
  <si>
    <t>1.063,71</t>
  </si>
  <si>
    <t>TUBULÃO A CÉU ABERTO, DIÂMETRO DO FUSTE DE 80CM, ESCAVAÇÃO MECÂNICA, SEM ALARGAMENTO DE BASE, CONCRETO FEITO EM OBRA E LANÇADO COM JERICA (EXCLUSIVE MOBILIZAÇÃO E DESMOBILIZAÇÃO). AF_05/2020_PA</t>
  </si>
  <si>
    <t>1.041,89</t>
  </si>
  <si>
    <t>TUBULÃO A CÉU ABERTO, DIÂMETRO DO FUSTE DE 100CM, ESCAVAÇÃO MECÂNICA, SEM ALARGAMENTO DE BASE, CONCRETO FEITO EM OBRA E LANÇADO COM JERICA (EXCLUSIVE MOBILIZAÇÃO E DESMOBILIZAÇÃO). AF_05/2020_PA</t>
  </si>
  <si>
    <t>1.021,12</t>
  </si>
  <si>
    <t>TUBULÃO A CÉU ABERTO, DIÂMETRO DO FUSTE DE 120CM, ESCAVAÇÃO MECÂNICA, SEM ALARGAMENTO DE BASE, CONCRETO FEITO EM OBRA E LANÇADO COM JERICA (EXCLUSIVE MOBILIZAÇÃO E DESMOBILIZAÇÃO). AF_05/2020_PA</t>
  </si>
  <si>
    <t>962,06</t>
  </si>
  <si>
    <t>TUBULÃO A CÉU ABERTO, DIÂMETRO DO FUSTE DE 70CM, ESCAVAÇÃO MANUAL, SEM ALARGAMENTO DE BASE, CONCRETO USINADO E LANÇADO COM BOMBA OU DIRETAMENTE DO CAMINHÃO (EXCLUSIVE BOMBEAMENTO). AF_05/2020_PA</t>
  </si>
  <si>
    <t>1.196,29</t>
  </si>
  <si>
    <t>TUBULÃO A CÉU ABERTO, DIÂMETRO DO FUSTE DE 80CM, ESCAVAÇÃO MANUAL, SEM ALARGAMENTO DE BASE, CONCRETO USINADO E LANÇADO COM BOMBA OU DIRETAMENTE DO CAMINHÃO (EXCLUSIVE BOMBEAMENTO). AF_05/2020_PA</t>
  </si>
  <si>
    <t>1.138,40</t>
  </si>
  <si>
    <t>TUBULÃO A CÉU ABERTO, DIÂMETRO DO FUSTE DE 100CM, ESCAVAÇÃO MANUAL, SEM ALARGAMENTO DE BASE, CONCRETO USINADO E LANÇADO COM BOMBA OU DIRETAMENTE DO CAMINHÃO (EXCLUSIVE BOMBEAMENTO). AF_05/2020_PA</t>
  </si>
  <si>
    <t>1.068,61</t>
  </si>
  <si>
    <t>TUBULÃO A CÉU ABERTO, DIÂMETRO DO FUSTE DE 120CM, ESCAVAÇÃO MANUAL, SEM ALARGAMENTO DE BASE, CONCRETO USINADO E LANÇADO COM BOMBA OU DIRETAMENTE DO CAMINHÃO (EXCLUSIVE BOMBEAMENTO). AF_05/2020_PA</t>
  </si>
  <si>
    <t>980,20</t>
  </si>
  <si>
    <t>TUBULÃO A CÉU ABERTO, DIÂMETRO DO FUSTE DE 70CM, ESCAVAÇÃO MECÂNICA, SEM ALARGAMENTO DE BASE, CONCRETO USINADO E LANÇADO COM BOMBA OU DIRETAMENTE DO CAMINHÃO (EXCLUSIVE BOMBEAMENTO, MOBILIZAÇÃO E DESMOBILIZAÇÃO). AF_05/2020_PA</t>
  </si>
  <si>
    <t>908,11</t>
  </si>
  <si>
    <t>TUBULÃO A CÉU ABERTO, DIÂMETRO DO FUSTE DE 80CM, ESCAVAÇÃO MECÂNICA, SEM ALARGAMENTO DE BASE, CONCRETO USINADO E LANÇADO COM BOMBA OU DIRETAMENTE DO CAMINHÃO (EXCLUSIVE BOMBEAMENTO, MOBILIZAÇÃO E DESMOBILIZAÇÃO). AF_05/2020_PA</t>
  </si>
  <si>
    <t>889,18</t>
  </si>
  <si>
    <t>TUBULÃO A CÉU ABERTO, DIÂMETRO DO FUSTE DE 100CM, ESCAVAÇÃO MECÂNICA, SEM ALARGAMENTO DE BASE, CONCRETO USINADO E LANÇADO COM BOMBA OU DIRETAMENTE DO CAMINHÃO (EXCLUSIVE BOMBEAMENTO, MOBILIZAÇÃO E DESMOBILIZAÇÃO). AF_05/2020_PA</t>
  </si>
  <si>
    <t>873,41</t>
  </si>
  <si>
    <t>TUBULÃO A CÉU ABERTO, DIÂMETRO DO FUSTE DE 120CM, ESCAVAÇÃO MECÂNICA, SEM ALARGAMENTO DE BASE, CONCRETO USINADO E LANÇADO COM BOMBA OU DIRETAMENTE DO CAMINHÃO (EXCLUSIVE BOMBEAMENTO, MOBILIZAÇÃO E DESMOBILIZAÇÃO). AF_05/2020_PA</t>
  </si>
  <si>
    <t>820,26</t>
  </si>
  <si>
    <t>985,07</t>
  </si>
  <si>
    <t>ALARGAMENTO DE BASE DE TUBULÃO A CÉU ABERTO, ESCAVAÇÃO MANUAL, CONCRETO USINADO E LANÇADO COM BOMBA OU DIRETAMENTE DO CAMINHÃO (EXCLUSIVE BOMBEAMENTO). AF_05/2020</t>
  </si>
  <si>
    <t>836,45</t>
  </si>
  <si>
    <t>26,38</t>
  </si>
  <si>
    <t>69,86</t>
  </si>
  <si>
    <t>128,27</t>
  </si>
  <si>
    <t>21,26</t>
  </si>
  <si>
    <t>39,11</t>
  </si>
  <si>
    <t>132,56</t>
  </si>
  <si>
    <t>250,86</t>
  </si>
  <si>
    <t>417,06</t>
  </si>
  <si>
    <t>572,54</t>
  </si>
  <si>
    <t>659,47</t>
  </si>
  <si>
    <t>108,49</t>
  </si>
  <si>
    <t>140,28</t>
  </si>
  <si>
    <t>324,57</t>
  </si>
  <si>
    <t>14,62</t>
  </si>
  <si>
    <t>14,46</t>
  </si>
  <si>
    <t>114,25</t>
  </si>
  <si>
    <t>218,79</t>
  </si>
  <si>
    <t>83,71</t>
  </si>
  <si>
    <t>ESTACA ESCAVADA MECANICAMENTE, SEM FLUIDO ESTABILIZANTE, COM 60CM DE DIÂMETRO, CONCRETO LANÇADO POR BOMBA LANÇA (EXCLUSIVE BOMBEAMENTO, MOBILIZAÇÃO E DESMOBILIZAÇÃO). AF_01/2020</t>
  </si>
  <si>
    <t>250,36</t>
  </si>
  <si>
    <t>68,34</t>
  </si>
  <si>
    <t>94,78</t>
  </si>
  <si>
    <t>129,59</t>
  </si>
  <si>
    <t>163,47</t>
  </si>
  <si>
    <t>105,81</t>
  </si>
  <si>
    <t>155,25</t>
  </si>
  <si>
    <t>204,67</t>
  </si>
  <si>
    <t>37,36</t>
  </si>
  <si>
    <t>774,17</t>
  </si>
  <si>
    <t>38,70</t>
  </si>
  <si>
    <t>747,52</t>
  </si>
  <si>
    <t>325,15</t>
  </si>
  <si>
    <t>246,87</t>
  </si>
  <si>
    <t>306,90</t>
  </si>
  <si>
    <t>240,44</t>
  </si>
  <si>
    <t>61,82</t>
  </si>
  <si>
    <t>137,95</t>
  </si>
  <si>
    <t>13,69</t>
  </si>
  <si>
    <t>561,54</t>
  </si>
  <si>
    <t>173,20</t>
  </si>
  <si>
    <t>214,71</t>
  </si>
  <si>
    <t>252,50</t>
  </si>
  <si>
    <t>228,16</t>
  </si>
  <si>
    <t>272,00</t>
  </si>
  <si>
    <t>297,12</t>
  </si>
  <si>
    <t>357,58</t>
  </si>
  <si>
    <t>170,47</t>
  </si>
  <si>
    <t>218,08</t>
  </si>
  <si>
    <t>150,80</t>
  </si>
  <si>
    <t>192,31</t>
  </si>
  <si>
    <t>230,09</t>
  </si>
  <si>
    <t>274,72</t>
  </si>
  <si>
    <t>335,18</t>
  </si>
  <si>
    <t>165,80</t>
  </si>
  <si>
    <t>214,42</t>
  </si>
  <si>
    <t>121,45</t>
  </si>
  <si>
    <t>163,15</t>
  </si>
  <si>
    <t>94,15</t>
  </si>
  <si>
    <t>265,39</t>
  </si>
  <si>
    <t>200,68</t>
  </si>
  <si>
    <t>369,26</t>
  </si>
  <si>
    <t>227,75</t>
  </si>
  <si>
    <t>140,16</t>
  </si>
  <si>
    <t>138,30</t>
  </si>
  <si>
    <t>161,82</t>
  </si>
  <si>
    <t>86,50</t>
  </si>
  <si>
    <t>104,54</t>
  </si>
  <si>
    <t>70,38</t>
  </si>
  <si>
    <t>86,06</t>
  </si>
  <si>
    <t>72,52</t>
  </si>
  <si>
    <t>55,62</t>
  </si>
  <si>
    <t>68,96</t>
  </si>
  <si>
    <t>53,40</t>
  </si>
  <si>
    <t>66,40</t>
  </si>
  <si>
    <t>48,61</t>
  </si>
  <si>
    <t>61,15</t>
  </si>
  <si>
    <t>333,60</t>
  </si>
  <si>
    <t>229,00</t>
  </si>
  <si>
    <t>176,46</t>
  </si>
  <si>
    <t>280,98</t>
  </si>
  <si>
    <t>327,87</t>
  </si>
  <si>
    <t>191,25</t>
  </si>
  <si>
    <t>165,74</t>
  </si>
  <si>
    <t>240,31</t>
  </si>
  <si>
    <t>296,98</t>
  </si>
  <si>
    <t>156,72</t>
  </si>
  <si>
    <t>134,60</t>
  </si>
  <si>
    <t>209,18</t>
  </si>
  <si>
    <t>277,42</t>
  </si>
  <si>
    <t>133,40</t>
  </si>
  <si>
    <t>109,87</t>
  </si>
  <si>
    <t>193,24</t>
  </si>
  <si>
    <t>265,06</t>
  </si>
  <si>
    <t>121,09</t>
  </si>
  <si>
    <t>258,73</t>
  </si>
  <si>
    <t>100,73</t>
  </si>
  <si>
    <t>97,53</t>
  </si>
  <si>
    <t>141,76</t>
  </si>
  <si>
    <t>251,75</t>
  </si>
  <si>
    <t>91,41</t>
  </si>
  <si>
    <t>130,71</t>
  </si>
  <si>
    <t>245,75</t>
  </si>
  <si>
    <t>107,10</t>
  </si>
  <si>
    <t>69,80</t>
  </si>
  <si>
    <t>75,85</t>
  </si>
  <si>
    <t>377,34</t>
  </si>
  <si>
    <t>255,94</t>
  </si>
  <si>
    <t>179,55</t>
  </si>
  <si>
    <t>120,53</t>
  </si>
  <si>
    <t>75,02</t>
  </si>
  <si>
    <t>114,73</t>
  </si>
  <si>
    <t>70,34</t>
  </si>
  <si>
    <t>66,45</t>
  </si>
  <si>
    <t>106,01</t>
  </si>
  <si>
    <t>67,56</t>
  </si>
  <si>
    <t>58,08</t>
  </si>
  <si>
    <t>117,55</t>
  </si>
  <si>
    <t>101,46</t>
  </si>
  <si>
    <t>55,21</t>
  </si>
  <si>
    <t>93,41</t>
  </si>
  <si>
    <t>48,30</t>
  </si>
  <si>
    <t>88,12</t>
  </si>
  <si>
    <t>44,06</t>
  </si>
  <si>
    <t>87,68</t>
  </si>
  <si>
    <t>44,60</t>
  </si>
  <si>
    <t>84,23</t>
  </si>
  <si>
    <t>42,04</t>
  </si>
  <si>
    <t>75,50</t>
  </si>
  <si>
    <t>35,59</t>
  </si>
  <si>
    <t>261,02</t>
  </si>
  <si>
    <t>211,68</t>
  </si>
  <si>
    <t>198,90</t>
  </si>
  <si>
    <t>236,67</t>
  </si>
  <si>
    <t>382,75</t>
  </si>
  <si>
    <t>215,46</t>
  </si>
  <si>
    <t>146,43</t>
  </si>
  <si>
    <t>239,03</t>
  </si>
  <si>
    <t>130,60</t>
  </si>
  <si>
    <t>99,57</t>
  </si>
  <si>
    <t>164,19</t>
  </si>
  <si>
    <t>86,43</t>
  </si>
  <si>
    <t>205,29</t>
  </si>
  <si>
    <t>280,05</t>
  </si>
  <si>
    <t>128,56</t>
  </si>
  <si>
    <t>141,51</t>
  </si>
  <si>
    <t>197,80</t>
  </si>
  <si>
    <t>95,90</t>
  </si>
  <si>
    <t>20,49</t>
  </si>
  <si>
    <t>220,41</t>
  </si>
  <si>
    <t>17,44</t>
  </si>
  <si>
    <t>195,02</t>
  </si>
  <si>
    <t>151,42</t>
  </si>
  <si>
    <t>246,51</t>
  </si>
  <si>
    <t>531,79</t>
  </si>
  <si>
    <t>453,63</t>
  </si>
  <si>
    <t>296,82</t>
  </si>
  <si>
    <t>266,73</t>
  </si>
  <si>
    <t>228,39</t>
  </si>
  <si>
    <t>201,32</t>
  </si>
  <si>
    <t>184,30</t>
  </si>
  <si>
    <t>204,99</t>
  </si>
  <si>
    <t>149,57</t>
  </si>
  <si>
    <t>292,81</t>
  </si>
  <si>
    <t>202,42</t>
  </si>
  <si>
    <t>159,37</t>
  </si>
  <si>
    <t>265,32</t>
  </si>
  <si>
    <t>205,08</t>
  </si>
  <si>
    <t>152,09</t>
  </si>
  <si>
    <t>344,85</t>
  </si>
  <si>
    <t>215,00</t>
  </si>
  <si>
    <t>166,68</t>
  </si>
  <si>
    <t>285,93</t>
  </si>
  <si>
    <t>150,77</t>
  </si>
  <si>
    <t>370,07</t>
  </si>
  <si>
    <t>551,75</t>
  </si>
  <si>
    <t>477,35</t>
  </si>
  <si>
    <t>294,40</t>
  </si>
  <si>
    <t>265,58</t>
  </si>
  <si>
    <t>232,60</t>
  </si>
  <si>
    <t>204,44</t>
  </si>
  <si>
    <t>186,72</t>
  </si>
  <si>
    <t>528,80</t>
  </si>
  <si>
    <t>442,88</t>
  </si>
  <si>
    <t>299,90</t>
  </si>
  <si>
    <t>267,62</t>
  </si>
  <si>
    <t>226,99</t>
  </si>
  <si>
    <t>199,12</t>
  </si>
  <si>
    <t>183,60</t>
  </si>
  <si>
    <t>604,00</t>
  </si>
  <si>
    <t>507,17</t>
  </si>
  <si>
    <t>293,29</t>
  </si>
  <si>
    <t>262,68</t>
  </si>
  <si>
    <t>227,84</t>
  </si>
  <si>
    <t>199,67</t>
  </si>
  <si>
    <t>184,00</t>
  </si>
  <si>
    <t>554,22</t>
  </si>
  <si>
    <t>462,58</t>
  </si>
  <si>
    <t>302,15</t>
  </si>
  <si>
    <t>267,54</t>
  </si>
  <si>
    <t>200,94</t>
  </si>
  <si>
    <t>184,67</t>
  </si>
  <si>
    <t>618,33</t>
  </si>
  <si>
    <t>529,41</t>
  </si>
  <si>
    <t>288,54</t>
  </si>
  <si>
    <t>255,44</t>
  </si>
  <si>
    <t>222,70</t>
  </si>
  <si>
    <t>194,55</t>
  </si>
  <si>
    <t>178,88</t>
  </si>
  <si>
    <t>517,04</t>
  </si>
  <si>
    <t>435,47</t>
  </si>
  <si>
    <t>277,68</t>
  </si>
  <si>
    <t>250,84</t>
  </si>
  <si>
    <t>212,72</t>
  </si>
  <si>
    <t>185,35</t>
  </si>
  <si>
    <t>170,17</t>
  </si>
  <si>
    <t>546,56</t>
  </si>
  <si>
    <t>469,97</t>
  </si>
  <si>
    <t>261,70</t>
  </si>
  <si>
    <t>236,58</t>
  </si>
  <si>
    <t>205,69</t>
  </si>
  <si>
    <t>179,59</t>
  </si>
  <si>
    <t>169,34</t>
  </si>
  <si>
    <t>3.691,86</t>
  </si>
  <si>
    <t>4.515,33</t>
  </si>
  <si>
    <t>4.762,32</t>
  </si>
  <si>
    <t>4.868,58</t>
  </si>
  <si>
    <t>5.359,09</t>
  </si>
  <si>
    <t>5.397,88</t>
  </si>
  <si>
    <t>5.236,45</t>
  </si>
  <si>
    <t>4.626,24</t>
  </si>
  <si>
    <t>206,06</t>
  </si>
  <si>
    <t>160,86</t>
  </si>
  <si>
    <t>265,53</t>
  </si>
  <si>
    <t>143,28</t>
  </si>
  <si>
    <t>311,74</t>
  </si>
  <si>
    <t>128,29</t>
  </si>
  <si>
    <t>85,06</t>
  </si>
  <si>
    <t>72,49</t>
  </si>
  <si>
    <t>63,60</t>
  </si>
  <si>
    <t>10,65</t>
  </si>
  <si>
    <t>8,02</t>
  </si>
  <si>
    <t>13,36</t>
  </si>
  <si>
    <t>15,50</t>
  </si>
  <si>
    <t>16,30</t>
  </si>
  <si>
    <t>14,00</t>
  </si>
  <si>
    <t>11,83</t>
  </si>
  <si>
    <t>11,53</t>
  </si>
  <si>
    <t>13,12</t>
  </si>
  <si>
    <t>15,07</t>
  </si>
  <si>
    <t>11,26</t>
  </si>
  <si>
    <t>13,06</t>
  </si>
  <si>
    <t>13,80</t>
  </si>
  <si>
    <t>12,14</t>
  </si>
  <si>
    <t>12,87</t>
  </si>
  <si>
    <t>16,02</t>
  </si>
  <si>
    <t>15,01</t>
  </si>
  <si>
    <t>14,79</t>
  </si>
  <si>
    <t>13,97</t>
  </si>
  <si>
    <t>19,60</t>
  </si>
  <si>
    <t>18,33</t>
  </si>
  <si>
    <t>17,02</t>
  </si>
  <si>
    <t>12,50</t>
  </si>
  <si>
    <t>12,03</t>
  </si>
  <si>
    <t>13,42</t>
  </si>
  <si>
    <t>15,79</t>
  </si>
  <si>
    <t>11,16</t>
  </si>
  <si>
    <t>12,92</t>
  </si>
  <si>
    <t>12,88</t>
  </si>
  <si>
    <t>18,74</t>
  </si>
  <si>
    <t>17,08</t>
  </si>
  <si>
    <t>25,03</t>
  </si>
  <si>
    <t>12,34</t>
  </si>
  <si>
    <t>12,66</t>
  </si>
  <si>
    <t>10,47</t>
  </si>
  <si>
    <t>14,89</t>
  </si>
  <si>
    <t>14,20</t>
  </si>
  <si>
    <t>12,70</t>
  </si>
  <si>
    <t>1.127,36</t>
  </si>
  <si>
    <t>979,75</t>
  </si>
  <si>
    <t>1.089,61</t>
  </si>
  <si>
    <t>600,01</t>
  </si>
  <si>
    <t>642,06</t>
  </si>
  <si>
    <t>686,33</t>
  </si>
  <si>
    <t>763,07</t>
  </si>
  <si>
    <t>587,70</t>
  </si>
  <si>
    <t>629,94</t>
  </si>
  <si>
    <t>679,30</t>
  </si>
  <si>
    <t>498,44</t>
  </si>
  <si>
    <t>533,69</t>
  </si>
  <si>
    <t>565,32</t>
  </si>
  <si>
    <t>577,91</t>
  </si>
  <si>
    <t>590,66</t>
  </si>
  <si>
    <t>648,50</t>
  </si>
  <si>
    <t>496,03</t>
  </si>
  <si>
    <t>527,79</t>
  </si>
  <si>
    <t>553,44</t>
  </si>
  <si>
    <t>572,15</t>
  </si>
  <si>
    <t>584,81</t>
  </si>
  <si>
    <t>640,90</t>
  </si>
  <si>
    <t>562,75</t>
  </si>
  <si>
    <t>591,27</t>
  </si>
  <si>
    <t>793,72</t>
  </si>
  <si>
    <t>884,07</t>
  </si>
  <si>
    <t>608,98</t>
  </si>
  <si>
    <t>616,93</t>
  </si>
  <si>
    <t>589,98</t>
  </si>
  <si>
    <t>612,07</t>
  </si>
  <si>
    <t>594,18</t>
  </si>
  <si>
    <t>646,13</t>
  </si>
  <si>
    <t>616,37</t>
  </si>
  <si>
    <t>597,14</t>
  </si>
  <si>
    <t>668,58</t>
  </si>
  <si>
    <t>626,09</t>
  </si>
  <si>
    <t>632,26</t>
  </si>
  <si>
    <t>602,80</t>
  </si>
  <si>
    <t>754,62</t>
  </si>
  <si>
    <t>782,89</t>
  </si>
  <si>
    <t>819,23</t>
  </si>
  <si>
    <t>829,62</t>
  </si>
  <si>
    <t>860,08</t>
  </si>
  <si>
    <t>892,50</t>
  </si>
  <si>
    <t>753,52</t>
  </si>
  <si>
    <t>777,90</t>
  </si>
  <si>
    <t>808,61</t>
  </si>
  <si>
    <t>828,62</t>
  </si>
  <si>
    <t>855,38</t>
  </si>
  <si>
    <t>892,78</t>
  </si>
  <si>
    <t>825,49</t>
  </si>
  <si>
    <t>843,34</t>
  </si>
  <si>
    <t>692,10</t>
  </si>
  <si>
    <t>645,22</t>
  </si>
  <si>
    <t>602,44</t>
  </si>
  <si>
    <t>878,10</t>
  </si>
  <si>
    <t>298,64</t>
  </si>
  <si>
    <t>627,88</t>
  </si>
  <si>
    <t>CONCRETAGEM DE PILARES, FCK = 25 MPA, COM USO DE BOMBA - LANÇAMENTO, ADENSAMENTO E ACABAMENTO. AF_02/2022_PS</t>
  </si>
  <si>
    <t>587,61</t>
  </si>
  <si>
    <t>41,51</t>
  </si>
  <si>
    <t>CONCRETAGEM DE VIGAS E LAJES, FCK=25 MPA, PARA LAJES PREMOLDADAS COM USO DE BOMBA - LANÇAMENTO, ADENSAMENTO E ACABAMENTO. AF_02/2022_PS</t>
  </si>
  <si>
    <t>609,01</t>
  </si>
  <si>
    <t>CONCRETAGEM DE VIGAS E LAJES, FCK=25 MPA, PARA LAJES MACIÇAS OU NERVURADAS COM USO DE BOMBA - LANÇAMENTO, ADENSAMENTO E ACABAMENTO. AF_02/2022_PS</t>
  </si>
  <si>
    <t>588,92</t>
  </si>
  <si>
    <t>932,66</t>
  </si>
  <si>
    <t>762,53</t>
  </si>
  <si>
    <t>836,94</t>
  </si>
  <si>
    <t>719,96</t>
  </si>
  <si>
    <t>771,51</t>
  </si>
  <si>
    <t>655,02</t>
  </si>
  <si>
    <t>895,33</t>
  </si>
  <si>
    <t>1.184,56</t>
  </si>
  <si>
    <t>CONCRETAGEM DE RESERVATÓRIOS, FCK=25 MPA, COM USO DE BOMBA - LANÇAMENTO, ADENSAMENTO E ACABAMENTO. AF_02/2022_PS</t>
  </si>
  <si>
    <t>606,23</t>
  </si>
  <si>
    <t>CONCRETAGEM DE MURETAS, FCK=25 MPA, COM USO DE BOMBA - LANÇAMENTO, ADENSAMENTO E ACABAMENTO. AF_02/2022_PS</t>
  </si>
  <si>
    <t>CONCRETAGEM DE ESCADAS, FCK=25 MPA, COM USO DE BOMBA - LANÇAMENTO, ADENSAMENTO E ACABAMENTO. AF_02/2022_PS</t>
  </si>
  <si>
    <t>656,41</t>
  </si>
  <si>
    <t>1.001,38</t>
  </si>
  <si>
    <t>756,36</t>
  </si>
  <si>
    <t>191,47</t>
  </si>
  <si>
    <t>179,31</t>
  </si>
  <si>
    <t>998,35</t>
  </si>
  <si>
    <t>654,06</t>
  </si>
  <si>
    <t>114,29</t>
  </si>
  <si>
    <t>51,86</t>
  </si>
  <si>
    <t>42,60</t>
  </si>
  <si>
    <t>105,56</t>
  </si>
  <si>
    <t>121,20</t>
  </si>
  <si>
    <t>97,17</t>
  </si>
  <si>
    <t>122,09</t>
  </si>
  <si>
    <t>52,24</t>
  </si>
  <si>
    <t>54,66</t>
  </si>
  <si>
    <t>57,08</t>
  </si>
  <si>
    <t>55,72</t>
  </si>
  <si>
    <t>56,48</t>
  </si>
  <si>
    <t>102,70</t>
  </si>
  <si>
    <t>115,45</t>
  </si>
  <si>
    <t>3,76</t>
  </si>
  <si>
    <t>27,46</t>
  </si>
  <si>
    <t>74,48</t>
  </si>
  <si>
    <t>3.589,13</t>
  </si>
  <si>
    <t>3.131,29</t>
  </si>
  <si>
    <t>2.605,55</t>
  </si>
  <si>
    <t>1.701,70</t>
  </si>
  <si>
    <t>3.489,52</t>
  </si>
  <si>
    <t>5.280,11</t>
  </si>
  <si>
    <t>3.053,82</t>
  </si>
  <si>
    <t>2.293,33</t>
  </si>
  <si>
    <t>137,68</t>
  </si>
  <si>
    <t>107,05</t>
  </si>
  <si>
    <t>98,64</t>
  </si>
  <si>
    <t>122,83</t>
  </si>
  <si>
    <t>116,39</t>
  </si>
  <si>
    <t>152,95</t>
  </si>
  <si>
    <t>137,50</t>
  </si>
  <si>
    <t>172,08</t>
  </si>
  <si>
    <t>163,42</t>
  </si>
  <si>
    <t>158,97</t>
  </si>
  <si>
    <t>723,46</t>
  </si>
  <si>
    <t>733,45</t>
  </si>
  <si>
    <t>743,45</t>
  </si>
  <si>
    <t>753,44</t>
  </si>
  <si>
    <t>70,32</t>
  </si>
  <si>
    <t>102,06</t>
  </si>
  <si>
    <t>202,28</t>
  </si>
  <si>
    <t>270,49</t>
  </si>
  <si>
    <t>17,56</t>
  </si>
  <si>
    <t>17,65</t>
  </si>
  <si>
    <t>22,48</t>
  </si>
  <si>
    <t>18,00</t>
  </si>
  <si>
    <t>21,44</t>
  </si>
  <si>
    <t>13,35</t>
  </si>
  <si>
    <t>15,56</t>
  </si>
  <si>
    <t>83,07</t>
  </si>
  <si>
    <t>56,74</t>
  </si>
  <si>
    <t>593,04</t>
  </si>
  <si>
    <t>526,46</t>
  </si>
  <si>
    <t>601,57</t>
  </si>
  <si>
    <t>742,45</t>
  </si>
  <si>
    <t>1.686,03</t>
  </si>
  <si>
    <t>1.346,21</t>
  </si>
  <si>
    <t>1.309,91</t>
  </si>
  <si>
    <t>860,05</t>
  </si>
  <si>
    <t>666,72</t>
  </si>
  <si>
    <t>638,39</t>
  </si>
  <si>
    <t>1.528,28</t>
  </si>
  <si>
    <t>31,00</t>
  </si>
  <si>
    <t>55,56</t>
  </si>
  <si>
    <t>32,46</t>
  </si>
  <si>
    <t>42,62</t>
  </si>
  <si>
    <t>2.344,20</t>
  </si>
  <si>
    <t>3.940,31</t>
  </si>
  <si>
    <t>3.107,64</t>
  </si>
  <si>
    <t>3.363,38</t>
  </si>
  <si>
    <t>2.727,78</t>
  </si>
  <si>
    <t>2.659,18</t>
  </si>
  <si>
    <t>4.009,97</t>
  </si>
  <si>
    <t>2.601,59</t>
  </si>
  <si>
    <t>53,12</t>
  </si>
  <si>
    <t>49,17</t>
  </si>
  <si>
    <t>47,63</t>
  </si>
  <si>
    <t>31,02</t>
  </si>
  <si>
    <t>107,99</t>
  </si>
  <si>
    <t>200,47</t>
  </si>
  <si>
    <t>54,51</t>
  </si>
  <si>
    <t>53,70</t>
  </si>
  <si>
    <t>70,37</t>
  </si>
  <si>
    <t>70,50</t>
  </si>
  <si>
    <t>86,17</t>
  </si>
  <si>
    <t>87,15</t>
  </si>
  <si>
    <t>102,87</t>
  </si>
  <si>
    <t>41,93</t>
  </si>
  <si>
    <t>51,73</t>
  </si>
  <si>
    <t>66,98</t>
  </si>
  <si>
    <t>ELETRODUTO FLEXÍVEL CORRUGADO, PVC, DN 20 MM (1/2"), PARA CIRCUITOS TERMINAIS, INSTALADO EM FORRO - FORNECIMENTO E INSTALAÇÃO. AF_03/2023</t>
  </si>
  <si>
    <t>10,51</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</si>
  <si>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</si>
  <si>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</si>
  <si>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11,35</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</si>
  <si>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</si>
  <si>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</si>
  <si>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</si>
  <si>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</si>
  <si>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11,37</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</si>
  <si>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</si>
  <si>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</si>
  <si>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</si>
  <si>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</si>
  <si>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</si>
  <si>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7,13</t>
  </si>
  <si>
    <t>ELETRODUTO FLEXÍVEL CORRUGADO REFORÇADO, PVC, DN 25 MM (3/4"), PARA CIRCUITOS TERMINAIS, INSTALADO EM LAJE - FORNECIMENTO E INSTALAÇÃO. AF_03/2023</t>
  </si>
  <si>
    <t>8,92</t>
  </si>
  <si>
    <t>ELETRODUTO FLEXÍVEL CORRUGADO, PVC, DN 32 MM (1"), PARA CIRCUITOS TERMINAIS, INSTALADO EM LAJE - FORNECIMENTO E INSTALAÇÃO. AF_03/2023</t>
  </si>
  <si>
    <t>10,34</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</si>
  <si>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</si>
  <si>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</si>
  <si>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</si>
  <si>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</si>
  <si>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8,85</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</si>
  <si>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</si>
  <si>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</si>
  <si>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9,99</t>
  </si>
  <si>
    <t>ELETRODUTO FLEXÍVEL CORRUGADO, PVC, DN 25 MM (3/4"), PARA CIRCUITOS TERMINAIS, INSTALADO EM PAREDE - FORNECIMENTO E INSTALAÇÃO. AF_03/2023</t>
  </si>
  <si>
    <t>10,11</t>
  </si>
  <si>
    <t>ELETRODUTO FLEXÍVEL CORRUGADO REFORÇADO, PVC, DN 25 MM (3/4"), PARA CIRCUITOS TERMINAIS, INSTALADO EM PAREDE - FORNECIMENTO E INSTALAÇÃO. AF_03/2023</t>
  </si>
  <si>
    <t>11,77</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</si>
  <si>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</si>
  <si>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</si>
  <si>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</si>
  <si>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</si>
  <si>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</si>
  <si>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</si>
  <si>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</si>
  <si>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</si>
  <si>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</si>
  <si>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20,90</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</si>
  <si>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</si>
  <si>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</si>
  <si>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</si>
  <si>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</si>
  <si>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19,58</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</si>
  <si>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</si>
  <si>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</si>
  <si>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15,20</t>
  </si>
  <si>
    <t>ELETRODUTO RÍGIDO ROSCÁVEL, PVC, DN 32 MM (1"), PARA CIRCUITOS TERMINAIS, INSTALADO EM PAREDE - FORNECIMENTO E INSTALAÇÃO. AF_03/2023</t>
  </si>
  <si>
    <t>19,61</t>
  </si>
  <si>
    <t>ELETRODUTO RÍGIDO ROSCÁVEL, PVC, DN 40 MM (1 1/4"), PARA CIRCUITOS TERMINAIS, INSTALADO EM PAREDE - FORNECIMENTO E INSTALAÇÃO. AF_03/2023</t>
  </si>
  <si>
    <t>20,67</t>
  </si>
  <si>
    <t>30,96</t>
  </si>
  <si>
    <t>53,27</t>
  </si>
  <si>
    <t>8,17</t>
  </si>
  <si>
    <t>11,64</t>
  </si>
  <si>
    <t>17,29</t>
  </si>
  <si>
    <t>22,11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</si>
  <si>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</si>
  <si>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</si>
  <si>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</si>
  <si>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10,70</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</si>
  <si>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</si>
  <si>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</si>
  <si>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</si>
  <si>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</si>
  <si>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</si>
  <si>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</si>
  <si>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10,57</t>
  </si>
  <si>
    <t>LUVA PARA ELETRODUTO, PVC, ROSCÁVEL, DN 25 MM (3/4"), PARA CIRCUITOS TERMINAIS, INSTALADA EM PAREDE - FORNECIMENTO E INSTALAÇÃO. AF_03/2023</t>
  </si>
  <si>
    <t>11,95</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</si>
  <si>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</si>
  <si>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</si>
  <si>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16,39</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</si>
  <si>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</si>
  <si>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</si>
  <si>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</si>
  <si>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</si>
  <si>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</si>
  <si>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18,47</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</si>
  <si>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</si>
  <si>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</si>
  <si>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21,20</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</si>
  <si>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</si>
  <si>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</si>
  <si>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</si>
  <si>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</si>
  <si>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</si>
  <si>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</si>
  <si>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</si>
  <si>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</si>
  <si>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</si>
  <si>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</si>
  <si>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18,03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</si>
  <si>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</si>
  <si>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</si>
  <si>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</si>
  <si>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</si>
  <si>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23,05</t>
  </si>
  <si>
    <t>CURVA 180 GRAUS PARA ELETRODUTO, PVC, ROSCÁVEL, DN 32 MM (1"), PARA CIRCUITOS TERMINAIS, INSTALADA EM PAREDE - FORNECIMENTO E INSTALAÇÃO. AF_03/2023</t>
  </si>
  <si>
    <t>25,92</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</si>
  <si>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</si>
  <si>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</si>
  <si>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28,81</t>
  </si>
  <si>
    <t>16,76</t>
  </si>
  <si>
    <t>20,79</t>
  </si>
  <si>
    <t>39,85</t>
  </si>
  <si>
    <t>60,92</t>
  </si>
  <si>
    <t>25,67</t>
  </si>
  <si>
    <t>33,41</t>
  </si>
  <si>
    <t>57,96</t>
  </si>
  <si>
    <t>101,45</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</si>
  <si>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</si>
  <si>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</si>
  <si>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</si>
  <si>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</si>
  <si>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</si>
  <si>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</si>
  <si>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</si>
  <si>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</si>
  <si>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</si>
  <si>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</si>
  <si>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</si>
  <si>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</si>
  <si>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17,69</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</si>
  <si>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</si>
  <si>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</si>
  <si>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</si>
  <si>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16,91</t>
  </si>
  <si>
    <t>40,94</t>
  </si>
  <si>
    <t>59,48</t>
  </si>
  <si>
    <t>82,41</t>
  </si>
  <si>
    <t>106,58</t>
  </si>
  <si>
    <t>138,54</t>
  </si>
  <si>
    <t>167,63</t>
  </si>
  <si>
    <t>205,49</t>
  </si>
  <si>
    <t>272,12</t>
  </si>
  <si>
    <t>351,94</t>
  </si>
  <si>
    <t>11,56</t>
  </si>
  <si>
    <t>26,02</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</si>
  <si>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</si>
  <si>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</si>
  <si>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</si>
  <si>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</si>
  <si>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</si>
  <si>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</si>
  <si>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37,23</t>
  </si>
  <si>
    <t>CAIXA RETANGULAR 4" X 4" MÉDIA (1,30 M DO PISO), PVC, INSTALADA EM PAREDE - FORNECIMENTO E INSTALAÇÃO. AF_03/2023</t>
  </si>
  <si>
    <t>23,28</t>
  </si>
  <si>
    <t>CAIXA RETANGULAR 4" X 4" BAIXA (0,30 M DO PISO), PVC, INSTALADA EM PAREDE - FORNECIMENTO E INSTALAÇÃO. AF_03/2023</t>
  </si>
  <si>
    <t>CAIXA OCTOGONAL 4" X 4", METÁLICA, INSTALADA EM LAJE - FORNECIMENTO E INSTALAÇÃO. AF_03/2023</t>
  </si>
  <si>
    <t>16,11</t>
  </si>
  <si>
    <t>CAIXA SEXTAVADA 3" X 3", METÁLICA, INSTALADA EM LAJE - FORNECIMENTO E INSTALAÇÃO. AF_03/2023</t>
  </si>
  <si>
    <t>13,63</t>
  </si>
  <si>
    <t>CAIXA RETANGULAR 4" X 2" ALTA (2,00 M DO PISO), METÁLICA, INSTALADA EM PAREDE - FORNECIMENTO E INSTALAÇÃO. AF_03/2023</t>
  </si>
  <si>
    <t>31,41</t>
  </si>
  <si>
    <t>CAIXA RETANGULAR 4" X 2" MÉDIA (1,30 M DO PISO), METÁLICA, INSTALADA EM PAREDE - FORNECIMENTO E INSTALAÇÃO. AF_03/2023</t>
  </si>
  <si>
    <t>17,94</t>
  </si>
  <si>
    <t>CAIXA RETANGULAR 4" X 2" BAIXA (0,30 M DO PISO), METÁLICA, INSTALADA EM PAREDE - FORNECIMENTO E INSTALAÇÃO. AF_03/2023</t>
  </si>
  <si>
    <t>CAIXA RETANGULAR 4" X 4" ALTA (2,00 M DO PISO), METÁLICA, INSTALADA EM PAREDE - FORNECIMENTO E INSTALAÇÃO. AF_03/2023</t>
  </si>
  <si>
    <t>35,02</t>
  </si>
  <si>
    <t>CAIXA RETANGULAR 4" X 4" MÉDIA (1,30 M DO PISO), METÁLICA, INSTALADA EM PAREDE - FORNECIMENTO E INSTALAÇÃO. AF_03/2023</t>
  </si>
  <si>
    <t>CAIXA RETANGULAR 4" X 4" BAIXA (0,30 M DO PISO), METÁLICA, INSTALADA EM PAREDE - FORNECIMENTO E INSTALAÇÃO. AF_03/2023</t>
  </si>
  <si>
    <t>23,50</t>
  </si>
  <si>
    <t>27,83</t>
  </si>
  <si>
    <t>36,09</t>
  </si>
  <si>
    <t>30,41</t>
  </si>
  <si>
    <t>42,35</t>
  </si>
  <si>
    <t>58,25</t>
  </si>
  <si>
    <t>36,17</t>
  </si>
  <si>
    <t>65,09</t>
  </si>
  <si>
    <t>30,54</t>
  </si>
  <si>
    <t>42,47</t>
  </si>
  <si>
    <t>28,30</t>
  </si>
  <si>
    <t>41,10</t>
  </si>
  <si>
    <t>59,40</t>
  </si>
  <si>
    <t>136,55</t>
  </si>
  <si>
    <t>214,33</t>
  </si>
  <si>
    <t>413,14</t>
  </si>
  <si>
    <t>805,51</t>
  </si>
  <si>
    <t>1.237,19</t>
  </si>
  <si>
    <t>173,35</t>
  </si>
  <si>
    <t>272,18</t>
  </si>
  <si>
    <t>524,06</t>
  </si>
  <si>
    <t>712,97</t>
  </si>
  <si>
    <t>820,10</t>
  </si>
  <si>
    <t>215,10</t>
  </si>
  <si>
    <t>403,37</t>
  </si>
  <si>
    <t>559,01</t>
  </si>
  <si>
    <t>633,57</t>
  </si>
  <si>
    <t>30,83</t>
  </si>
  <si>
    <t>29,09</t>
  </si>
  <si>
    <t>37,18</t>
  </si>
  <si>
    <t>38,23</t>
  </si>
  <si>
    <t>27,26</t>
  </si>
  <si>
    <t>77,20</t>
  </si>
  <si>
    <t>87,92</t>
  </si>
  <si>
    <t>96,17</t>
  </si>
  <si>
    <t>101,95</t>
  </si>
  <si>
    <t>106,62</t>
  </si>
  <si>
    <t>113,88</t>
  </si>
  <si>
    <t>123,27</t>
  </si>
  <si>
    <t>5.099,59</t>
  </si>
  <si>
    <t>9.858,54</t>
  </si>
  <si>
    <t>13.144,73</t>
  </si>
  <si>
    <t>2.458,91</t>
  </si>
  <si>
    <t>523,69</t>
  </si>
  <si>
    <t>109,30</t>
  </si>
  <si>
    <t>713,79</t>
  </si>
  <si>
    <t>759,92</t>
  </si>
  <si>
    <t>874,71</t>
  </si>
  <si>
    <t>1.260,88</t>
  </si>
  <si>
    <t>1.793,19</t>
  </si>
  <si>
    <t>724,16</t>
  </si>
  <si>
    <t>20,94</t>
  </si>
  <si>
    <t>35,86</t>
  </si>
  <si>
    <t>96,51</t>
  </si>
  <si>
    <t>122,79</t>
  </si>
  <si>
    <t>202,04</t>
  </si>
  <si>
    <t>563,27</t>
  </si>
  <si>
    <t>855,11</t>
  </si>
  <si>
    <t>1.378,62</t>
  </si>
  <si>
    <t>1.854,47</t>
  </si>
  <si>
    <t>2.986,35</t>
  </si>
  <si>
    <t>6.264,77</t>
  </si>
  <si>
    <t>149,71</t>
  </si>
  <si>
    <t>385,78</t>
  </si>
  <si>
    <t>1.416,67</t>
  </si>
  <si>
    <t>200,37</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</si>
  <si>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</si>
  <si>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</si>
  <si>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</si>
  <si>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9,94</t>
  </si>
  <si>
    <t>SUPORTE PARAFUSADO COM PLACA DE ENCAIXE 4" X 4" ALTO (2,00 M DO PISO) PARA PONTO ELÉTRICO - FORNECIMENTO E INSTALAÇÃO. AF_03/2023</t>
  </si>
  <si>
    <t>21,45</t>
  </si>
  <si>
    <t>SUPORTE PARAFUSADO COM PLACA DE ENCAIXE 4" X 4" MÉDIO (1,30 M DO PISO) PARA PONTO ELÉTRICO - FORNECIMENTO E INSTALAÇÃO. AF_03/2023</t>
  </si>
  <si>
    <t>17,70</t>
  </si>
  <si>
    <t>SUPORTE PARAFUSADO COM PLACA DE ENCAIXE 4" X 4" BAIXO (0,30 M DO PISO) PARA PONTO ELÉTRICO - FORNECIMENTO E INSTALAÇÃO. AF_03/2023</t>
  </si>
  <si>
    <t>15,47</t>
  </si>
  <si>
    <t>INTERRUPTOR SIMPLES (1 MÓDULO), 10A/250V, SEM SUPORTE E SEM PLACA - FORNECIMENTO E INSTALAÇÃO. AF_03/2023</t>
  </si>
  <si>
    <t>INTERRUPTOR SIMPLES (1 MÓDULO), 10A/250V, INCLUINDO SUPORTE E PLACA - FORNECIMENTO E INSTALAÇÃO. AF_03/2023</t>
  </si>
  <si>
    <t>32,05</t>
  </si>
  <si>
    <t>INTERRUPTOR PARALELO (1 MÓDULO), 10A/250V, SEM SUPORTE E SEM PLACA - FORNECIMENTO E INSTALAÇÃO. AF_03/2023</t>
  </si>
  <si>
    <t>27,06</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</si>
  <si>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</si>
  <si>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</si>
  <si>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</si>
  <si>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</si>
  <si>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37,14</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</si>
  <si>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</si>
  <si>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</si>
  <si>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</si>
  <si>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62,77</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</si>
  <si>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</si>
  <si>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</si>
  <si>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</si>
  <si>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60,94</t>
  </si>
  <si>
    <t>INTERRUPTOR SIMPLES (2 MÓDULOS) COM INTERRUPTOR PARALELO (1 MÓDULO), 10A/250V, INCLUINDO SUPORTE E PLACA - FORNECIMENTO E INSTALAÇÃO. AF_03/2023</t>
  </si>
  <si>
    <t>72,81</t>
  </si>
  <si>
    <t>INTERRUPTOR SIMPLES (3 MÓDULOS), 10A/250V, SEM SUPORTE E SEM PLACA - FORNECIMENTO E INSTALAÇÃO. AF_03/2023</t>
  </si>
  <si>
    <t>54,10</t>
  </si>
  <si>
    <t>INTERRUPTOR SIMPLES (3 MÓDULOS), 10A/250V, INCLUINDO SUPORTE E PLACA - FORNECIMENTO E INSTALAÇÃO. AF_03/2023</t>
  </si>
  <si>
    <t>65,97</t>
  </si>
  <si>
    <t>INTERRUPTOR PARALELO (3 MÓDULOS), 10A/250V, SEM SUPORTE E SEM PLACA - FORNECIMENTO E INSTALAÇÃO. AF_03/2023</t>
  </si>
  <si>
    <t>74,70</t>
  </si>
  <si>
    <t>INTERRUPTOR PARALELO (3 MÓDULOS), 10A/250V, INCLUINDO SUPORTE E PLACA - FORNECIMENTO E INSTALAÇÃO. AF_03/2023</t>
  </si>
  <si>
    <t>86,57</t>
  </si>
  <si>
    <t>INTERRUPTOR SIMPLES (3 MÓDULOS) COM INTERRUPTOR PARALELO (1 MÓDULO), 10A/250V, SEM SUPORTE E SEM PLACA - FORNECIMENTO E INSTALAÇÃO. AF_03/2023</t>
  </si>
  <si>
    <t>78,26</t>
  </si>
  <si>
    <t>INTERRUPTOR SIMPLES (3 MÓDULOS) COM INTERRUPTOR PARALELO (1 MÓDULO), 10A/250V, INCLUINDO SUPORTE E PLACA - FORNECIMENTO E INSTALAÇÃO. AF_03/2023</t>
  </si>
  <si>
    <t>95,96</t>
  </si>
  <si>
    <t>INTERRUPTOR SIMPLES (2 MÓDULOS) COM INTERRUPTOR PARALELO (2 MÓDULOS), 10A/250V, SEM SUPORTE E SEM PLACA - FORNECIMENTO E INSTALAÇÃO. AF_03/2023</t>
  </si>
  <si>
    <t>85,19</t>
  </si>
  <si>
    <t>INTERRUPTOR SIMPLES (2 MÓDULOS) COM INTERRUPTOR PARALELO (2 MÓDULOS), 10A/250V, INCLUINDO SUPORTE E PLACA - FORNECIMENTO E INSTALAÇÃO. AF_03/2023</t>
  </si>
  <si>
    <t>102,89</t>
  </si>
  <si>
    <t>INTERRUPTOR SIMPLES (4 MÓDULOS), 10A/250V, SEM SUPORTE E SEM PLACA - FORNECIMENTO E INSTALAÇÃO. AF_03/2023</t>
  </si>
  <si>
    <t>71,38</t>
  </si>
  <si>
    <t>INTERRUPTOR SIMPLES (4 MÓDULOS), 10A/250V, INCLUINDO SUPORTE E PLACA - FORNECIMENTO E INSTALAÇÃO. AF_03/2023</t>
  </si>
  <si>
    <t>89,08</t>
  </si>
  <si>
    <t>INTERRUPTOR SIMPLES (6 MÓDULOS), 10A/250V, SEM SUPORTE E SEM PLACA - FORNECIMENTO E INSTALAÇÃO. AF_03/2023</t>
  </si>
  <si>
    <t>105,36</t>
  </si>
  <si>
    <t>INTERRUPTOR SIMPLES (6 MÓDULOS), 10A/250V, INCLUINDO SUPORTE E PLACA - FORNECIMENTO E INSTALAÇÃO. AF_03/2023</t>
  </si>
  <si>
    <t>123,06</t>
  </si>
  <si>
    <t>INTERRUPTOR INTERMEDIÁRIO (1 MÓDULO), 10A/250V, SEM SUPORTE E SEM PLACA - FORNECIMENTO E INSTALAÇÃO. AF_03/2023</t>
  </si>
  <si>
    <t>INTERRUPTOR INTERMEDIÁRIO (1 MÓDULO), 10A/250V, INCLUINDO SUPORTE E PLACA - FORNECIMENTO E INSTALAÇÃO. AF_03/2023</t>
  </si>
  <si>
    <t>55,24</t>
  </si>
  <si>
    <t>INTERRUPTOR BIPOLAR (1 MÓDULO), 10A/250V, SEM SUPORTE E SEM PLACA - FORNECIMENTO E INSTALAÇÃO. AF_03/2023</t>
  </si>
  <si>
    <t>41,94</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</si>
  <si>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</si>
  <si>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</si>
  <si>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</si>
  <si>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</si>
  <si>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</si>
  <si>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30,73</t>
  </si>
  <si>
    <t>CAMPAINHA CIGARRA (1 MÓDULO), 10A/250V, SEM SUPORTE E SEM PLACA - FORNECIMENTO E INSTALAÇÃO. AF_03/2023</t>
  </si>
  <si>
    <t>CAMPAINHA CIGARRA (1 MÓDULO), 10A/250V, INCLUINDO SUPORTE E PLACA - FORNECIMENTO E INSTALAÇÃO. AF_03/2023</t>
  </si>
  <si>
    <t>52,40</t>
  </si>
  <si>
    <t>INTERRUPTOR PULSADOR MINUTERIA (1 MÓDULO), 10A/250V, SEM SUPORTE E SEM PLACA - FORNECIMENTO E INSTALAÇÃO. AF_03/2023</t>
  </si>
  <si>
    <t>23,65</t>
  </si>
  <si>
    <t>INTERRUPTOR PULSADOR MINUTERIA (1 MÓDULO), 10A/250V, INCLUINDO SUPORTE E PLACA - FORNECIMENTO E INSTALAÇÃO. AF_03/2023</t>
  </si>
  <si>
    <t>35,52</t>
  </si>
  <si>
    <t>TOMADA ALTA DE EMBUTIR (1 MÓDULO), 2P+T 10 A, SEM SUPORTE E SEM PLACA - FORNECIMENTO E INSTALAÇÃO. AF_03/2023</t>
  </si>
  <si>
    <t>35,81</t>
  </si>
  <si>
    <t>TOMADA ALTA DE EMBUTIR (1 MÓDULO), 2P+T 20 A, SEM SUPORTE E SEM PLACA - FORNECIMENTO E INSTALAÇÃO. AF_03/2023</t>
  </si>
  <si>
    <t>TOMADA ALTA DE EMBUTIR (1 MÓDULO), 2P+T 10 A, INCLUINDO SUPORTE E PLACA - FORNECIMENTO E INSTALAÇÃO. AF_03/2023</t>
  </si>
  <si>
    <t>47,68</t>
  </si>
  <si>
    <t>TOMADA ALTA DE EMBUTIR (1 MÓDULO), 2P+T 20 A, INCLUINDO SUPORTE E PLACA - FORNECIMENTO E INSTALAÇÃO. AF_03/2023</t>
  </si>
  <si>
    <t>50,26</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</si>
  <si>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</si>
  <si>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</si>
  <si>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</si>
  <si>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</si>
  <si>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</si>
  <si>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</si>
  <si>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</si>
  <si>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33,69</t>
  </si>
  <si>
    <t>TOMADA BAIXA DE EMBUTIR (1 MÓDULO), 2P+T 20 A, INCLUINDO SUPORTE E PLACA - FORNECIMENTO E INSTALAÇÃO. AF_03/2023</t>
  </si>
  <si>
    <t>36,27</t>
  </si>
  <si>
    <t>TOMADA MÉDIA DE EMBUTIR (2 MÓDULOS), 2P+T 10 A, SEM SUPORTE E SEM PLACA - FORNECIMENTO E INSTALAÇÃO. AF_03/2023</t>
  </si>
  <si>
    <t>TOMADA MÉDIA DE EMBUTIR (2 MÓDULOS), 2P+T 20 A, SEM SUPORTE E SEM PLACA - FORNECIMENTO E INSTALAÇÃO. AF_03/2023</t>
  </si>
  <si>
    <t>53,38</t>
  </si>
  <si>
    <t>TOMADA MÉDIA DE EMBUTIR (2 MÓDULOS), 2P+T 10 A, INCLUINDO SUPORTE E PLACA - FORNECIMENTO E INSTALAÇÃO. AF_03/2023</t>
  </si>
  <si>
    <t>60,09</t>
  </si>
  <si>
    <t>TOMADA MÉDIA DE EMBUTIR (2 MÓDULOS), 2P+T 20 A, INCLUINDO SUPORTE E PLACA - FORNECIMENTO E INSTALAÇÃO. AF_03/2023</t>
  </si>
  <si>
    <t>65,25</t>
  </si>
  <si>
    <t>TOMADA BAIXA DE EMBUTIR (2 MÓDULOS), 2P+T 10 A, SEM SUPORTE E SEM PLACA - FORNECIMENTO E INSTALAÇÃO. AF_03/2023</t>
  </si>
  <si>
    <t>TOMADA BAIXA DE EMBUTIR (2 MÓDULOS), 2P+T 20 A, SEM SUPORTE E SEM PLACA - FORNECIMENTO E INSTALAÇÃO. AF_03/2023</t>
  </si>
  <si>
    <t>45,53</t>
  </si>
  <si>
    <t>TOMADA BAIXA DE EMBUTIR (2 MÓDULOS), 2P+T 10 A, INCLUINDO SUPORTE E PLACA - FORNECIMENTO E INSTALAÇÃO. AF_03/2023</t>
  </si>
  <si>
    <t>TOMADA BAIXA DE EMBUTIR (2 MÓDULOS), 2P+T 20 A, INCLUINDO SUPORTE E PLACA - FORNECIMENTO E INSTALAÇÃO. AF_03/2023</t>
  </si>
  <si>
    <t>57,40</t>
  </si>
  <si>
    <t>TOMADA MÉDIA DE EMBUTIR (3 MÓDULOS), 2P+T 10 A, SEM SUPORTE E SEM PLACA - FORNECIMENTO E INSTALAÇÃO. AF_03/2023</t>
  </si>
  <si>
    <t>70,68</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</si>
  <si>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</si>
  <si>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</si>
  <si>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</si>
  <si>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90,29</t>
  </si>
  <si>
    <t>TOMADA BAIXA DE EMBUTIR (3 MÓDULOS), 2P+T 10 A, SEM SUPORTE E SEM PLACA - FORNECIMENTO E INSTALAÇÃO. AF_03/2023</t>
  </si>
  <si>
    <t>TOMADA BAIXA DE EMBUTIR (3 MÓDULOS), 2P+T 20 A, SEM SUPORTE E SEM PLACA - FORNECIMENTO E INSTALAÇÃO. AF_03/2023</t>
  </si>
  <si>
    <t>66,67</t>
  </si>
  <si>
    <t>TOMADA BAIXA DE EMBUTIR (3 MÓDULOS), 2P+T 10 A, INCLUINDO SUPORTE E PLACA - FORNECIMENTO E INSTALAÇÃO. AF_03/2023</t>
  </si>
  <si>
    <t>70,80</t>
  </si>
  <si>
    <t>TOMADA BAIXA DE EMBUTIR (3 MÓDULOS), 2P+T 20 A, INCLUINDO SUPORTE E PLACA - FORNECIMENTO E INSTALAÇÃO. AF_03/2023</t>
  </si>
  <si>
    <t>TOMADA BAIXA DE EMBUTIR (4 MÓDULOS), 2P+T 10 A, SEM SUPORTE E SEM PLACA - FORNECIMENTO E INSTALAÇÃO. AF_03/2023</t>
  </si>
  <si>
    <t>78,04</t>
  </si>
  <si>
    <t>TOMADA BAIXA DE EMBUTIR (4 MÓDULOS), 2P+T 10 A, INCLUINDO SUPORTE E PLACA - FORNECIMENTO E INSTALAÇÃO. AF_03/2023</t>
  </si>
  <si>
    <t>95,74</t>
  </si>
  <si>
    <t>TOMADA BAIXA DE EMBUTIR (6 MÓDULOS), 2P+T 10 A, SEM SUPORTE E SEM PLACA - FORNECIMENTO E INSTALAÇÃO. AF_03/2023</t>
  </si>
  <si>
    <t>115,41</t>
  </si>
  <si>
    <t>TOMADA BAIXA DE EMBUTIR (6 MÓDULOS), 2P+T 10 A, INCLUINDO SUPORTE E PLACA - FORNECIMENTO E INSTALAÇÃO. AF_03/2023</t>
  </si>
  <si>
    <t>133,11</t>
  </si>
  <si>
    <t>INTERRUPTOR SIMPLES (1 MÓDULO) COM 1 TOMADA DE EMBUTIR 2P+T 10 A, SEM SUPORTE E SEM PLACA - FORNECIMENTO E INSTALAÇÃO. AF_03/2023</t>
  </si>
  <si>
    <t>42,63</t>
  </si>
  <si>
    <t>INTERRUPTOR SIMPLES (1 MÓDULO) COM 1 TOMADA DE EMBUTIR 2P+T 10 A, INCLUINDO SUPORTE E PLACA - FORNECIMENTO E INSTALAÇÃO. AF_03/2023</t>
  </si>
  <si>
    <t>54,50</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</si>
  <si>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</si>
  <si>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</si>
  <si>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77,01</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</si>
  <si>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</si>
  <si>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</si>
  <si>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71,47</t>
  </si>
  <si>
    <t>INTERRUPTOR PARALELO (1 MÓDULO) COM 1 TOMADA DE EMBUTIR 2P+T 10 A, SEM SUPORTE E SEM PLACA - FORNECIMENTO E INSTALAÇÃO. AF_03/2023</t>
  </si>
  <si>
    <t>49,56</t>
  </si>
  <si>
    <t>INTERRUPTOR PARALELO (1 MÓDULO) COM 1 TOMADA DE EMBUTIR 2P+T 10 A, INCLUINDO SUPORTE E PLACA - FORNECIMENTO E INSTALAÇÃO. AF_03/2023</t>
  </si>
  <si>
    <t>61,43</t>
  </si>
  <si>
    <t>INTERRUPTOR PARALELO (1 MÓDULO) COM 2 TOMADAS DE EMBUTIR 2P+T 10 A, SEM SUPORTE E SEM PLACA - FORNECIMENTO E INSTALAÇÃO. AF_03/2023</t>
  </si>
  <si>
    <t>72,02</t>
  </si>
  <si>
    <t>INTERRUPTOR PARALELO (1 MÓDULO) COM 2 TOMADAS DE EMBUTIR 2P+T 10 A, INCLUINDO SUPORTE E PLACA - FORNECIMENTO E INSTALAÇÃO. AF_03/2023</t>
  </si>
  <si>
    <t>83,89</t>
  </si>
  <si>
    <t>INTERRUPTOR PARALELO (2 MÓDULOS) COM 1 TOMADA DE EMBUTIR 2P+T 10 A, SEM SUPORTE E SEM PLACA - FORNECIMENTO E INSTALAÇÃO. AF_03/2023</t>
  </si>
  <si>
    <t>73,36</t>
  </si>
  <si>
    <t>INTERRUPTOR PARALELO (2 MÓDULOS) COM 1 TOMADA DE EMBUTIR 2P+T 10 A, INCLUINDO SUPORTE E PLACA - FORNECIMENTO E INSTALAÇÃO. AF_03/2023</t>
  </si>
  <si>
    <t>85,23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</si>
  <si>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</si>
  <si>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</si>
  <si>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78,35</t>
  </si>
  <si>
    <t>84,06</t>
  </si>
  <si>
    <t>117,31</t>
  </si>
  <si>
    <t>112,98</t>
  </si>
  <si>
    <t>153,14</t>
  </si>
  <si>
    <t>278,65</t>
  </si>
  <si>
    <t>42,29</t>
  </si>
  <si>
    <t>97,77</t>
  </si>
  <si>
    <t>128,60</t>
  </si>
  <si>
    <t>140,13</t>
  </si>
  <si>
    <t>128,96</t>
  </si>
  <si>
    <t>100,42</t>
  </si>
  <si>
    <t>69,24</t>
  </si>
  <si>
    <t>53,01</t>
  </si>
  <si>
    <t>60,71</t>
  </si>
  <si>
    <t>60,38</t>
  </si>
  <si>
    <t>55,97</t>
  </si>
  <si>
    <t>26,01</t>
  </si>
  <si>
    <t>225,96</t>
  </si>
  <si>
    <t>65,76</t>
  </si>
  <si>
    <t>54,32</t>
  </si>
  <si>
    <t>37,62</t>
  </si>
  <si>
    <t>1.556,10</t>
  </si>
  <si>
    <t>1.663,35</t>
  </si>
  <si>
    <t>1.693,82</t>
  </si>
  <si>
    <t>1.852,68</t>
  </si>
  <si>
    <t>1.540,01</t>
  </si>
  <si>
    <t>1.647,26</t>
  </si>
  <si>
    <t>1.677,73</t>
  </si>
  <si>
    <t>1.836,59</t>
  </si>
  <si>
    <t>1.880,42</t>
  </si>
  <si>
    <t>2.042,76</t>
  </si>
  <si>
    <t>2.088,88</t>
  </si>
  <si>
    <t>2.311,93</t>
  </si>
  <si>
    <t>1.873,29</t>
  </si>
  <si>
    <t>2.035,63</t>
  </si>
  <si>
    <t>2.081,75</t>
  </si>
  <si>
    <t>2.304,80</t>
  </si>
  <si>
    <t>2.004,21</t>
  </si>
  <si>
    <t>2.220,66</t>
  </si>
  <si>
    <t>2.282,15</t>
  </si>
  <si>
    <t>2.568,24</t>
  </si>
  <si>
    <t>2.081,62</t>
  </si>
  <si>
    <t>2.298,07</t>
  </si>
  <si>
    <t>2.359,56</t>
  </si>
  <si>
    <t>2.645,65</t>
  </si>
  <si>
    <t>862,29</t>
  </si>
  <si>
    <t>990,99</t>
  </si>
  <si>
    <t>1.027,55</t>
  </si>
  <si>
    <t>1.177,50</t>
  </si>
  <si>
    <t>846,19</t>
  </si>
  <si>
    <t>974,89</t>
  </si>
  <si>
    <t>1.011,45</t>
  </si>
  <si>
    <t>1.161,40</t>
  </si>
  <si>
    <t>1.202,82</t>
  </si>
  <si>
    <t>1.395,87</t>
  </si>
  <si>
    <t>1.450,72</t>
  </si>
  <si>
    <t>1.675,65</t>
  </si>
  <si>
    <t>1.195,69</t>
  </si>
  <si>
    <t>1.388,74</t>
  </si>
  <si>
    <t>1.443,59</t>
  </si>
  <si>
    <t>1.668,52</t>
  </si>
  <si>
    <t>1.344,52</t>
  </si>
  <si>
    <t>1.601,92</t>
  </si>
  <si>
    <t>1.675,05</t>
  </si>
  <si>
    <t>1.974,95</t>
  </si>
  <si>
    <t>1.421,93</t>
  </si>
  <si>
    <t>1.679,33</t>
  </si>
  <si>
    <t>1.752,46</t>
  </si>
  <si>
    <t>2.052,36</t>
  </si>
  <si>
    <t>130,83</t>
  </si>
  <si>
    <t>55,14</t>
  </si>
  <si>
    <t>153,20</t>
  </si>
  <si>
    <t>199,60</t>
  </si>
  <si>
    <t>41,46</t>
  </si>
  <si>
    <t>171,35</t>
  </si>
  <si>
    <t>28,72</t>
  </si>
  <si>
    <t>89,38</t>
  </si>
  <si>
    <t>17,52</t>
  </si>
  <si>
    <t>38,29</t>
  </si>
  <si>
    <t>56,58</t>
  </si>
  <si>
    <t>79,14</t>
  </si>
  <si>
    <t>102,73</t>
  </si>
  <si>
    <t>134,31</t>
  </si>
  <si>
    <t>164,78</t>
  </si>
  <si>
    <t>255,70</t>
  </si>
  <si>
    <t>144,38</t>
  </si>
  <si>
    <t>75,98</t>
  </si>
  <si>
    <t>39,18</t>
  </si>
  <si>
    <t>36,51</t>
  </si>
  <si>
    <t>98,93</t>
  </si>
  <si>
    <t>150,06</t>
  </si>
  <si>
    <t>144,30</t>
  </si>
  <si>
    <t>98,00</t>
  </si>
  <si>
    <t>50,77</t>
  </si>
  <si>
    <t>25,49</t>
  </si>
  <si>
    <t>59,96</t>
  </si>
  <si>
    <t>28,41</t>
  </si>
  <si>
    <t>37,71</t>
  </si>
  <si>
    <t>69,23</t>
  </si>
  <si>
    <t>53,56</t>
  </si>
  <si>
    <t>61,70</t>
  </si>
  <si>
    <t>71,71</t>
  </si>
  <si>
    <t>64,58</t>
  </si>
  <si>
    <t>494,85</t>
  </si>
  <si>
    <t>276,09</t>
  </si>
  <si>
    <t>280,12</t>
  </si>
  <si>
    <t>454,39</t>
  </si>
  <si>
    <t>495,07</t>
  </si>
  <si>
    <t>581,74</t>
  </si>
  <si>
    <t>759,96</t>
  </si>
  <si>
    <t>870,80</t>
  </si>
  <si>
    <t>1.394,03</t>
  </si>
  <si>
    <t>116,09</t>
  </si>
  <si>
    <t>683,57</t>
  </si>
  <si>
    <t>33,76</t>
  </si>
  <si>
    <t>390,24</t>
  </si>
  <si>
    <t>194,04</t>
  </si>
  <si>
    <t>526,18</t>
  </si>
  <si>
    <t>577,58</t>
  </si>
  <si>
    <t>628,03</t>
  </si>
  <si>
    <t>694,00</t>
  </si>
  <si>
    <t>630,21</t>
  </si>
  <si>
    <t>684,88</t>
  </si>
  <si>
    <t>683,09</t>
  </si>
  <si>
    <t>770,20</t>
  </si>
  <si>
    <t>737,66</t>
  </si>
  <si>
    <t>805,40</t>
  </si>
  <si>
    <t>811,95</t>
  </si>
  <si>
    <t>878,88</t>
  </si>
  <si>
    <t>810,03</t>
  </si>
  <si>
    <t>865,50</t>
  </si>
  <si>
    <t>867,65</t>
  </si>
  <si>
    <t>961,69</t>
  </si>
  <si>
    <t>1.040,54</t>
  </si>
  <si>
    <t>1.167,42</t>
  </si>
  <si>
    <t>1.198,96</t>
  </si>
  <si>
    <t>1.303,56</t>
  </si>
  <si>
    <t>561,45</t>
  </si>
  <si>
    <t>670,51</t>
  </si>
  <si>
    <t>860,17</t>
  </si>
  <si>
    <t>1.096,71</t>
  </si>
  <si>
    <t>1.703,21</t>
  </si>
  <si>
    <t>710,51</t>
  </si>
  <si>
    <t>1.145,79</t>
  </si>
  <si>
    <t>1.763,91</t>
  </si>
  <si>
    <t>729,43</t>
  </si>
  <si>
    <t>1.170,01</t>
  </si>
  <si>
    <t>748,28</t>
  </si>
  <si>
    <t>945,95</t>
  </si>
  <si>
    <t>1.193,68</t>
  </si>
  <si>
    <t>1.827,82</t>
  </si>
  <si>
    <t>988,00</t>
  </si>
  <si>
    <t>1.240,56</t>
  </si>
  <si>
    <t>1.893,85</t>
  </si>
  <si>
    <t>1.287,14</t>
  </si>
  <si>
    <t>1.968,57</t>
  </si>
  <si>
    <t>601,10</t>
  </si>
  <si>
    <t>3.623,30</t>
  </si>
  <si>
    <t>4.085,63</t>
  </si>
  <si>
    <t>2.548,68</t>
  </si>
  <si>
    <t>2.733,66</t>
  </si>
  <si>
    <t>432,10</t>
  </si>
  <si>
    <t>450,93</t>
  </si>
  <si>
    <t>90,74</t>
  </si>
  <si>
    <t>98,75</t>
  </si>
  <si>
    <t>109,34</t>
  </si>
  <si>
    <t>10.230,55</t>
  </si>
  <si>
    <t>11.382,42</t>
  </si>
  <si>
    <t>14.593,51</t>
  </si>
  <si>
    <t>17.929,91</t>
  </si>
  <si>
    <t>22.483,00</t>
  </si>
  <si>
    <t>31.361,48</t>
  </si>
  <si>
    <t>36.516,09</t>
  </si>
  <si>
    <t>71,43</t>
  </si>
  <si>
    <t>233,98</t>
  </si>
  <si>
    <t>59.129,53</t>
  </si>
  <si>
    <t>80.990,62</t>
  </si>
  <si>
    <t>113.222,66</t>
  </si>
  <si>
    <t>174,66</t>
  </si>
  <si>
    <t>373,59</t>
  </si>
  <si>
    <t>148,88</t>
  </si>
  <si>
    <t>188,71</t>
  </si>
  <si>
    <t>147,93</t>
  </si>
  <si>
    <t>326,28</t>
  </si>
  <si>
    <t>129,85</t>
  </si>
  <si>
    <t>147,08</t>
  </si>
  <si>
    <t>347,61</t>
  </si>
  <si>
    <t>50,06</t>
  </si>
  <si>
    <t>67,10</t>
  </si>
  <si>
    <t>88,71</t>
  </si>
  <si>
    <t>149,42</t>
  </si>
  <si>
    <t>85,11</t>
  </si>
  <si>
    <t>66,81</t>
  </si>
  <si>
    <t>106,10</t>
  </si>
  <si>
    <t>104,97</t>
  </si>
  <si>
    <t>144,27</t>
  </si>
  <si>
    <t>120,69</t>
  </si>
  <si>
    <t>23,66</t>
  </si>
  <si>
    <t>3.290,22</t>
  </si>
  <si>
    <t>924,35</t>
  </si>
  <si>
    <t>1.414,91</t>
  </si>
  <si>
    <t>221,32</t>
  </si>
  <si>
    <t>647,52</t>
  </si>
  <si>
    <t>699,45</t>
  </si>
  <si>
    <t>214,83</t>
  </si>
  <si>
    <t>249,45</t>
  </si>
  <si>
    <t>292,71</t>
  </si>
  <si>
    <t>335,98</t>
  </si>
  <si>
    <t>1.817,59</t>
  </si>
  <si>
    <t>348,39</t>
  </si>
  <si>
    <t>444,34</t>
  </si>
  <si>
    <t>317,14</t>
  </si>
  <si>
    <t>3.591,69</t>
  </si>
  <si>
    <t>157,16</t>
  </si>
  <si>
    <t>4,87</t>
  </si>
  <si>
    <t>7,02</t>
  </si>
  <si>
    <t>17,04</t>
  </si>
  <si>
    <t>107,52</t>
  </si>
  <si>
    <t>13,90</t>
  </si>
  <si>
    <t>7,91</t>
  </si>
  <si>
    <t>10,29</t>
  </si>
  <si>
    <t>14,92</t>
  </si>
  <si>
    <t>1,46</t>
  </si>
  <si>
    <t>2,24</t>
  </si>
  <si>
    <t>48,75</t>
  </si>
  <si>
    <t>628,61</t>
  </si>
  <si>
    <t>132,86</t>
  </si>
  <si>
    <t>246,70</t>
  </si>
  <si>
    <t>384,64</t>
  </si>
  <si>
    <t>556,82</t>
  </si>
  <si>
    <t>613,86</t>
  </si>
  <si>
    <t>369,21</t>
  </si>
  <si>
    <t>893,77</t>
  </si>
  <si>
    <t>2.301,92</t>
  </si>
  <si>
    <t>1.818,69</t>
  </si>
  <si>
    <t>1.982,11</t>
  </si>
  <si>
    <t>2.553,27</t>
  </si>
  <si>
    <t>2.089,12</t>
  </si>
  <si>
    <t>2.243,34</t>
  </si>
  <si>
    <t>3.702,40</t>
  </si>
  <si>
    <t>2.927,19</t>
  </si>
  <si>
    <t>3.239,81</t>
  </si>
  <si>
    <t>5.041,76</t>
  </si>
  <si>
    <t>3.774,38</t>
  </si>
  <si>
    <t>4.221,55</t>
  </si>
  <si>
    <t>9.351,06</t>
  </si>
  <si>
    <t>5.349,81</t>
  </si>
  <si>
    <t>10.452,41</t>
  </si>
  <si>
    <t>5.640,41</t>
  </si>
  <si>
    <t>5.793,54</t>
  </si>
  <si>
    <t>11.789,98</t>
  </si>
  <si>
    <t>7.405,60</t>
  </si>
  <si>
    <t>16.327,98</t>
  </si>
  <si>
    <t>9.149,48</t>
  </si>
  <si>
    <t>19.688,09</t>
  </si>
  <si>
    <t>10.220,26</t>
  </si>
  <si>
    <t>5.846,43</t>
  </si>
  <si>
    <t>6.937,11</t>
  </si>
  <si>
    <t>7.182,71</t>
  </si>
  <si>
    <t>7.455,18</t>
  </si>
  <si>
    <t>10.557,32</t>
  </si>
  <si>
    <t>10.903,81</t>
  </si>
  <si>
    <t>11.179,66</t>
  </si>
  <si>
    <t>12.809,26</t>
  </si>
  <si>
    <t>12.742,73</t>
  </si>
  <si>
    <t>13.373,00</t>
  </si>
  <si>
    <t>24.678,40</t>
  </si>
  <si>
    <t>31.603,22</t>
  </si>
  <si>
    <t>35,05</t>
  </si>
  <si>
    <t>56,14</t>
  </si>
  <si>
    <t>70,13</t>
  </si>
  <si>
    <t>84,80</t>
  </si>
  <si>
    <t>8.937,82</t>
  </si>
  <si>
    <t>16.037,11</t>
  </si>
  <si>
    <t>9,17</t>
  </si>
  <si>
    <t>8,01</t>
  </si>
  <si>
    <t>22,21</t>
  </si>
  <si>
    <t>5,73</t>
  </si>
  <si>
    <t>646,23</t>
  </si>
  <si>
    <t>1.189,39</t>
  </si>
  <si>
    <t>3.696,26</t>
  </si>
  <si>
    <t>2.687,40</t>
  </si>
  <si>
    <t>64,11</t>
  </si>
  <si>
    <t>52,96</t>
  </si>
  <si>
    <t>34,66</t>
  </si>
  <si>
    <t>2.588,74</t>
  </si>
  <si>
    <t>5,48</t>
  </si>
  <si>
    <t>1.347,85</t>
  </si>
  <si>
    <t>21,01</t>
  </si>
  <si>
    <t>24,20</t>
  </si>
  <si>
    <t>5,83</t>
  </si>
  <si>
    <t>11,67</t>
  </si>
  <si>
    <t>19,77</t>
  </si>
  <si>
    <t>31,72</t>
  </si>
  <si>
    <t>51,74</t>
  </si>
  <si>
    <t>71,29</t>
  </si>
  <si>
    <t>24,12</t>
  </si>
  <si>
    <t>52,18</t>
  </si>
  <si>
    <t>28,83</t>
  </si>
  <si>
    <t>35,72</t>
  </si>
  <si>
    <t>74,00</t>
  </si>
  <si>
    <t>47,23</t>
  </si>
  <si>
    <t>28,50</t>
  </si>
  <si>
    <t>35,58</t>
  </si>
  <si>
    <t>22,71</t>
  </si>
  <si>
    <t>35,13</t>
  </si>
  <si>
    <t>47,75</t>
  </si>
  <si>
    <t>174,84</t>
  </si>
  <si>
    <t>29,32</t>
  </si>
  <si>
    <t>60,76</t>
  </si>
  <si>
    <t>48,54</t>
  </si>
  <si>
    <t>33,23</t>
  </si>
  <si>
    <t>44,71</t>
  </si>
  <si>
    <t>53,30</t>
  </si>
  <si>
    <t>61,91</t>
  </si>
  <si>
    <t>80,61</t>
  </si>
  <si>
    <t>99,90</t>
  </si>
  <si>
    <t>74,04</t>
  </si>
  <si>
    <t>63,08</t>
  </si>
  <si>
    <t>80,13</t>
  </si>
  <si>
    <t>115,82</t>
  </si>
  <si>
    <t>155,90</t>
  </si>
  <si>
    <t>225,42</t>
  </si>
  <si>
    <t>316,55</t>
  </si>
  <si>
    <t>143,20</t>
  </si>
  <si>
    <t>163,52</t>
  </si>
  <si>
    <t>221,20</t>
  </si>
  <si>
    <t>276,02</t>
  </si>
  <si>
    <t>462,10</t>
  </si>
  <si>
    <t>42,24</t>
  </si>
  <si>
    <t>68,79</t>
  </si>
  <si>
    <t>86,09</t>
  </si>
  <si>
    <t>62,14</t>
  </si>
  <si>
    <t>151,73</t>
  </si>
  <si>
    <t>172,31</t>
  </si>
  <si>
    <t>53,94</t>
  </si>
  <si>
    <t>88,94</t>
  </si>
  <si>
    <t>113,49</t>
  </si>
  <si>
    <t>71,03</t>
  </si>
  <si>
    <t>169,08</t>
  </si>
  <si>
    <t>196,90</t>
  </si>
  <si>
    <t>97,60</t>
  </si>
  <si>
    <t>119,94</t>
  </si>
  <si>
    <t>158,07</t>
  </si>
  <si>
    <t>164,17</t>
  </si>
  <si>
    <t>250,57</t>
  </si>
  <si>
    <t>108,33</t>
  </si>
  <si>
    <t>130,74</t>
  </si>
  <si>
    <t>168,98</t>
  </si>
  <si>
    <t>78,78</t>
  </si>
  <si>
    <t>105,33</t>
  </si>
  <si>
    <t>142,01</t>
  </si>
  <si>
    <t>227,53</t>
  </si>
  <si>
    <t>59,24</t>
  </si>
  <si>
    <t>68,18</t>
  </si>
  <si>
    <t>95,06</t>
  </si>
  <si>
    <t>116,86</t>
  </si>
  <si>
    <t>154,53</t>
  </si>
  <si>
    <t>82,76</t>
  </si>
  <si>
    <t>109,31</t>
  </si>
  <si>
    <t>119,58</t>
  </si>
  <si>
    <t>231,53</t>
  </si>
  <si>
    <t>64,13</t>
  </si>
  <si>
    <t>73,12</t>
  </si>
  <si>
    <t>121,91</t>
  </si>
  <si>
    <t>159,58</t>
  </si>
  <si>
    <t>29,96</t>
  </si>
  <si>
    <t>57,79</t>
  </si>
  <si>
    <t>82,06</t>
  </si>
  <si>
    <t>105,24</t>
  </si>
  <si>
    <t>106,92</t>
  </si>
  <si>
    <t>125,63</t>
  </si>
  <si>
    <t>177,21</t>
  </si>
  <si>
    <t>239,05</t>
  </si>
  <si>
    <t>322,70</t>
  </si>
  <si>
    <t>442,11</t>
  </si>
  <si>
    <t>634,13</t>
  </si>
  <si>
    <t>17,12</t>
  </si>
  <si>
    <t>27,23</t>
  </si>
  <si>
    <t>62,01</t>
  </si>
  <si>
    <t>88,69</t>
  </si>
  <si>
    <t>123,42</t>
  </si>
  <si>
    <t>32,16</t>
  </si>
  <si>
    <t>77,72</t>
  </si>
  <si>
    <t>116,85</t>
  </si>
  <si>
    <t>202,89</t>
  </si>
  <si>
    <t>359,92</t>
  </si>
  <si>
    <t>42,99</t>
  </si>
  <si>
    <t>45,70</t>
  </si>
  <si>
    <t>21,41</t>
  </si>
  <si>
    <t>26,34</t>
  </si>
  <si>
    <t>32,81</t>
  </si>
  <si>
    <t>43,71</t>
  </si>
  <si>
    <t>24,44</t>
  </si>
  <si>
    <t>57,03</t>
  </si>
  <si>
    <t>117,03</t>
  </si>
  <si>
    <t>170,55</t>
  </si>
  <si>
    <t>31,53</t>
  </si>
  <si>
    <t>65,24</t>
  </si>
  <si>
    <t>108,47</t>
  </si>
  <si>
    <t>146,21</t>
  </si>
  <si>
    <t>332,79</t>
  </si>
  <si>
    <t>38,74</t>
  </si>
  <si>
    <t>55,57</t>
  </si>
  <si>
    <t>113,75</t>
  </si>
  <si>
    <t>161,43</t>
  </si>
  <si>
    <t>24,05</t>
  </si>
  <si>
    <t>31,55</t>
  </si>
  <si>
    <t>64,53</t>
  </si>
  <si>
    <t>142,51</t>
  </si>
  <si>
    <t>228,28</t>
  </si>
  <si>
    <t>301,15</t>
  </si>
  <si>
    <t>TUBO, PEX, MONOCAMADA, DN 16, INSTALADO EM RAMAL/SUB-RAMAL OU DISTRIBUIÇÃO DE ÁGUA - FORNECIMENTO E INSTALAÇÃO. AF_02/2023</t>
  </si>
  <si>
    <t>8,76</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</si>
  <si>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</si>
  <si>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</si>
  <si>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</si>
  <si>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23,45</t>
  </si>
  <si>
    <t>80,25</t>
  </si>
  <si>
    <t>66,14</t>
  </si>
  <si>
    <t>80,81</t>
  </si>
  <si>
    <t>90,88</t>
  </si>
  <si>
    <t>173,98</t>
  </si>
  <si>
    <t>209,34</t>
  </si>
  <si>
    <t>226,70</t>
  </si>
  <si>
    <t>109,52</t>
  </si>
  <si>
    <t>151,27</t>
  </si>
  <si>
    <t>218,06</t>
  </si>
  <si>
    <t>264,77</t>
  </si>
  <si>
    <t>366,09</t>
  </si>
  <si>
    <t>474,43</t>
  </si>
  <si>
    <t>72,04</t>
  </si>
  <si>
    <t>156,53</t>
  </si>
  <si>
    <t>82,80</t>
  </si>
  <si>
    <t>132,90</t>
  </si>
  <si>
    <t>181,73</t>
  </si>
  <si>
    <t>64,23</t>
  </si>
  <si>
    <t>807,64</t>
  </si>
  <si>
    <t>27,24</t>
  </si>
  <si>
    <t>35,96</t>
  </si>
  <si>
    <t>48,28</t>
  </si>
  <si>
    <t>27,75</t>
  </si>
  <si>
    <t>36,45</t>
  </si>
  <si>
    <t>46,47</t>
  </si>
  <si>
    <t>25,22</t>
  </si>
  <si>
    <t>59,05</t>
  </si>
  <si>
    <t>225,04</t>
  </si>
  <si>
    <t>421,87</t>
  </si>
  <si>
    <t>200,87</t>
  </si>
  <si>
    <t>229,33</t>
  </si>
  <si>
    <t>188,96</t>
  </si>
  <si>
    <t>316,14</t>
  </si>
  <si>
    <t>407,55</t>
  </si>
  <si>
    <t>209,77</t>
  </si>
  <si>
    <t>427,72</t>
  </si>
  <si>
    <t>206,72</t>
  </si>
  <si>
    <t>235,18</t>
  </si>
  <si>
    <t>194,81</t>
  </si>
  <si>
    <t>324,93</t>
  </si>
  <si>
    <t>419,25</t>
  </si>
  <si>
    <t>44,48</t>
  </si>
  <si>
    <t>76,47</t>
  </si>
  <si>
    <t>92,87</t>
  </si>
  <si>
    <t>69,48</t>
  </si>
  <si>
    <t>108,24</t>
  </si>
  <si>
    <t>136,56</t>
  </si>
  <si>
    <t>54,58</t>
  </si>
  <si>
    <t>83,54</t>
  </si>
  <si>
    <t>102,92</t>
  </si>
  <si>
    <t>71,55</t>
  </si>
  <si>
    <t>163,56</t>
  </si>
  <si>
    <t>186,22</t>
  </si>
  <si>
    <t>31,62</t>
  </si>
  <si>
    <t>58,02</t>
  </si>
  <si>
    <t>80,05</t>
  </si>
  <si>
    <t>22,99</t>
  </si>
  <si>
    <t>24,48</t>
  </si>
  <si>
    <t>9,64</t>
  </si>
  <si>
    <t>15,69</t>
  </si>
  <si>
    <t>6,10</t>
  </si>
  <si>
    <t>7,45</t>
  </si>
  <si>
    <t>32,09</t>
  </si>
  <si>
    <t>20,73</t>
  </si>
  <si>
    <t>16,94</t>
  </si>
  <si>
    <t>19,48</t>
  </si>
  <si>
    <t>14,63</t>
  </si>
  <si>
    <t>31,43</t>
  </si>
  <si>
    <t>25,48</t>
  </si>
  <si>
    <t>7,41</t>
  </si>
  <si>
    <t>10,46</t>
  </si>
  <si>
    <t>13,04</t>
  </si>
  <si>
    <t>13,25</t>
  </si>
  <si>
    <t>17,63</t>
  </si>
  <si>
    <t>49,42</t>
  </si>
  <si>
    <t>110,22</t>
  </si>
  <si>
    <t>73,40</t>
  </si>
  <si>
    <t>49,55</t>
  </si>
  <si>
    <t>131,39</t>
  </si>
  <si>
    <t>30,50</t>
  </si>
  <si>
    <t>107,33</t>
  </si>
  <si>
    <t>31,01</t>
  </si>
  <si>
    <t>92,37</t>
  </si>
  <si>
    <t>4,39</t>
  </si>
  <si>
    <t>37,79</t>
  </si>
  <si>
    <t>17,24</t>
  </si>
  <si>
    <t>38,92</t>
  </si>
  <si>
    <t>43,74</t>
  </si>
  <si>
    <t>17,36</t>
  </si>
  <si>
    <t>22,97</t>
  </si>
  <si>
    <t>42,68</t>
  </si>
  <si>
    <t>5,95</t>
  </si>
  <si>
    <t>10,16</t>
  </si>
  <si>
    <t>69,77</t>
  </si>
  <si>
    <t>36,99</t>
  </si>
  <si>
    <t>35,63</t>
  </si>
  <si>
    <t>57,78</t>
  </si>
  <si>
    <t>48,73</t>
  </si>
  <si>
    <t>83,08</t>
  </si>
  <si>
    <t>97,52</t>
  </si>
  <si>
    <t>71,68</t>
  </si>
  <si>
    <t>79,07</t>
  </si>
  <si>
    <t>161,54</t>
  </si>
  <si>
    <t>12,00</t>
  </si>
  <si>
    <t>38,98</t>
  </si>
  <si>
    <t>12,25</t>
  </si>
  <si>
    <t>34,53</t>
  </si>
  <si>
    <t>35,04</t>
  </si>
  <si>
    <t>45,07</t>
  </si>
  <si>
    <t>136,66</t>
  </si>
  <si>
    <t>133,22</t>
  </si>
  <si>
    <t>26,26</t>
  </si>
  <si>
    <t>37,95</t>
  </si>
  <si>
    <t>23,75</t>
  </si>
  <si>
    <t>52,62</t>
  </si>
  <si>
    <t>89,01</t>
  </si>
  <si>
    <t>20,45</t>
  </si>
  <si>
    <t>175,13</t>
  </si>
  <si>
    <t>206,83</t>
  </si>
  <si>
    <t>7,76</t>
  </si>
  <si>
    <t>18,70</t>
  </si>
  <si>
    <t>23,61</t>
  </si>
  <si>
    <t>31,57</t>
  </si>
  <si>
    <t>21,00</t>
  </si>
  <si>
    <t>50,35</t>
  </si>
  <si>
    <t>85,00</t>
  </si>
  <si>
    <t>64,40</t>
  </si>
  <si>
    <t>111,74</t>
  </si>
  <si>
    <t>129,99</t>
  </si>
  <si>
    <t>13,20</t>
  </si>
  <si>
    <t>20,29</t>
  </si>
  <si>
    <t>27,69</t>
  </si>
  <si>
    <t>12,20</t>
  </si>
  <si>
    <t>9,55</t>
  </si>
  <si>
    <t>25,77</t>
  </si>
  <si>
    <t>45,37</t>
  </si>
  <si>
    <t>24,58</t>
  </si>
  <si>
    <t>13,43</t>
  </si>
  <si>
    <t>20,81</t>
  </si>
  <si>
    <t>74,62</t>
  </si>
  <si>
    <t>30,80</t>
  </si>
  <si>
    <t>79,13</t>
  </si>
  <si>
    <t>126,28</t>
  </si>
  <si>
    <t>27,39</t>
  </si>
  <si>
    <t>295,67</t>
  </si>
  <si>
    <t>63,15</t>
  </si>
  <si>
    <t>92,78</t>
  </si>
  <si>
    <t>105,77</t>
  </si>
  <si>
    <t>81,38</t>
  </si>
  <si>
    <t>18,31</t>
  </si>
  <si>
    <t>274,62</t>
  </si>
  <si>
    <t>207,21</t>
  </si>
  <si>
    <t>201,40</t>
  </si>
  <si>
    <t>40,52</t>
  </si>
  <si>
    <t>155,59</t>
  </si>
  <si>
    <t>48,99</t>
  </si>
  <si>
    <t>44,77</t>
  </si>
  <si>
    <t>15,78</t>
  </si>
  <si>
    <t>26,62</t>
  </si>
  <si>
    <t>19,67</t>
  </si>
  <si>
    <t>41,55</t>
  </si>
  <si>
    <t>64,05</t>
  </si>
  <si>
    <t>27,86</t>
  </si>
  <si>
    <t>28,78</t>
  </si>
  <si>
    <t>44,31</t>
  </si>
  <si>
    <t>7,86</t>
  </si>
  <si>
    <t>26,70</t>
  </si>
  <si>
    <t>31,19</t>
  </si>
  <si>
    <t>69,57</t>
  </si>
  <si>
    <t>26,16</t>
  </si>
  <si>
    <t>35,74</t>
  </si>
  <si>
    <t>15,35</t>
  </si>
  <si>
    <t>15,46</t>
  </si>
  <si>
    <t>30,69</t>
  </si>
  <si>
    <t>55,43</t>
  </si>
  <si>
    <t>126,56</t>
  </si>
  <si>
    <t>122,38</t>
  </si>
  <si>
    <t>150,71</t>
  </si>
  <si>
    <t>176,71</t>
  </si>
  <si>
    <t>44,05</t>
  </si>
  <si>
    <t>52,84</t>
  </si>
  <si>
    <t>21,38</t>
  </si>
  <si>
    <t>21,95</t>
  </si>
  <si>
    <t>39,55</t>
  </si>
  <si>
    <t>62,05</t>
  </si>
  <si>
    <t>30,01</t>
  </si>
  <si>
    <t>45,54</t>
  </si>
  <si>
    <t>83,86</t>
  </si>
  <si>
    <t>6,12</t>
  </si>
  <si>
    <t>18,14</t>
  </si>
  <si>
    <t>19,28</t>
  </si>
  <si>
    <t>22,07</t>
  </si>
  <si>
    <t>36,56</t>
  </si>
  <si>
    <t>32,31</t>
  </si>
  <si>
    <t>100,04</t>
  </si>
  <si>
    <t>20,10</t>
  </si>
  <si>
    <t>49,00</t>
  </si>
  <si>
    <t>37,03</t>
  </si>
  <si>
    <t>39,30</t>
  </si>
  <si>
    <t>52,03</t>
  </si>
  <si>
    <t>54,49</t>
  </si>
  <si>
    <t>36,90</t>
  </si>
  <si>
    <t>156,82</t>
  </si>
  <si>
    <t>121,86</t>
  </si>
  <si>
    <t>137,70</t>
  </si>
  <si>
    <t>144,71</t>
  </si>
  <si>
    <t>208,99</t>
  </si>
  <si>
    <t>81,81</t>
  </si>
  <si>
    <t>170,63</t>
  </si>
  <si>
    <t>205,30</t>
  </si>
  <si>
    <t>32,14</t>
  </si>
  <si>
    <t>33,06</t>
  </si>
  <si>
    <t>48,59</t>
  </si>
  <si>
    <t>86,91</t>
  </si>
  <si>
    <t>109,38</t>
  </si>
  <si>
    <t>115,08</t>
  </si>
  <si>
    <t>8,36</t>
  </si>
  <si>
    <t>23,31</t>
  </si>
  <si>
    <t>30,60</t>
  </si>
  <si>
    <t>54,60</t>
  </si>
  <si>
    <t>83,01</t>
  </si>
  <si>
    <t>128,88</t>
  </si>
  <si>
    <t>401,81</t>
  </si>
  <si>
    <t>35,39</t>
  </si>
  <si>
    <t>46,96</t>
  </si>
  <si>
    <t>73,05</t>
  </si>
  <si>
    <t>206,73</t>
  </si>
  <si>
    <t>25,40</t>
  </si>
  <si>
    <t>102,69</t>
  </si>
  <si>
    <t>189,26</t>
  </si>
  <si>
    <t>493,89</t>
  </si>
  <si>
    <t>13,76</t>
  </si>
  <si>
    <t>19,55</t>
  </si>
  <si>
    <t>44,13</t>
  </si>
  <si>
    <t>40,16</t>
  </si>
  <si>
    <t>25,01</t>
  </si>
  <si>
    <t>19,90</t>
  </si>
  <si>
    <t>35,27</t>
  </si>
  <si>
    <t>51,62</t>
  </si>
  <si>
    <t>69,45</t>
  </si>
  <si>
    <t>91,76</t>
  </si>
  <si>
    <t>102,37</t>
  </si>
  <si>
    <t>129,50</t>
  </si>
  <si>
    <t>138,94</t>
  </si>
  <si>
    <t>103,31</t>
  </si>
  <si>
    <t>158,01</t>
  </si>
  <si>
    <t>210,53</t>
  </si>
  <si>
    <t>190,52</t>
  </si>
  <si>
    <t>134,58</t>
  </si>
  <si>
    <t>202,05</t>
  </si>
  <si>
    <t>252,11</t>
  </si>
  <si>
    <t>38,90</t>
  </si>
  <si>
    <t>44,90</t>
  </si>
  <si>
    <t>46,67</t>
  </si>
  <si>
    <t>53,21</t>
  </si>
  <si>
    <t>69,42</t>
  </si>
  <si>
    <t>93,47</t>
  </si>
  <si>
    <t>104,08</t>
  </si>
  <si>
    <t>142,47</t>
  </si>
  <si>
    <t>53,51</t>
  </si>
  <si>
    <t>71,00</t>
  </si>
  <si>
    <t>65,96</t>
  </si>
  <si>
    <t>81,55</t>
  </si>
  <si>
    <t>78,07</t>
  </si>
  <si>
    <t>100,86</t>
  </si>
  <si>
    <t>160,64</t>
  </si>
  <si>
    <t>150,26</t>
  </si>
  <si>
    <t>215,83</t>
  </si>
  <si>
    <t>195,82</t>
  </si>
  <si>
    <t>72,30</t>
  </si>
  <si>
    <t>88,60</t>
  </si>
  <si>
    <t>102,76</t>
  </si>
  <si>
    <t>134,42</t>
  </si>
  <si>
    <t>259,18</t>
  </si>
  <si>
    <t>29,36</t>
  </si>
  <si>
    <t>34,05</t>
  </si>
  <si>
    <t>40,84</t>
  </si>
  <si>
    <t>55,19</t>
  </si>
  <si>
    <t>55,16</t>
  </si>
  <si>
    <t>76,40</t>
  </si>
  <si>
    <t>87,01</t>
  </si>
  <si>
    <t>113,20</t>
  </si>
  <si>
    <t>122,64</t>
  </si>
  <si>
    <t>41,70</t>
  </si>
  <si>
    <t>39,17</t>
  </si>
  <si>
    <t>54,74</t>
  </si>
  <si>
    <t>49,70</t>
  </si>
  <si>
    <t>63,02</t>
  </si>
  <si>
    <t>59,54</t>
  </si>
  <si>
    <t>81,90</t>
  </si>
  <si>
    <t>79,54</t>
  </si>
  <si>
    <t>124,71</t>
  </si>
  <si>
    <t>186,09</t>
  </si>
  <si>
    <t>166,08</t>
  </si>
  <si>
    <t>66,83</t>
  </si>
  <si>
    <t>106,00</t>
  </si>
  <si>
    <t>171,46</t>
  </si>
  <si>
    <t>219,50</t>
  </si>
  <si>
    <t>14,76</t>
  </si>
  <si>
    <t>36,58</t>
  </si>
  <si>
    <t>38,49</t>
  </si>
  <si>
    <t>33,47</t>
  </si>
  <si>
    <t>55,49</t>
  </si>
  <si>
    <t>27,52</t>
  </si>
  <si>
    <t>138,34</t>
  </si>
  <si>
    <t>308,68</t>
  </si>
  <si>
    <t>84,78</t>
  </si>
  <si>
    <t>101,39</t>
  </si>
  <si>
    <t>138,28</t>
  </si>
  <si>
    <t>312,21</t>
  </si>
  <si>
    <t>49,86</t>
  </si>
  <si>
    <t>73,93</t>
  </si>
  <si>
    <t>89,02</t>
  </si>
  <si>
    <t>124,05</t>
  </si>
  <si>
    <t>194,83</t>
  </si>
  <si>
    <t>292,38</t>
  </si>
  <si>
    <t>34,00</t>
  </si>
  <si>
    <t>48,48</t>
  </si>
  <si>
    <t>73,46</t>
  </si>
  <si>
    <t>106,85</t>
  </si>
  <si>
    <t>143,84</t>
  </si>
  <si>
    <t>146,77</t>
  </si>
  <si>
    <t>39,01</t>
  </si>
  <si>
    <t>48,09</t>
  </si>
  <si>
    <t>48,08</t>
  </si>
  <si>
    <t>55,03</t>
  </si>
  <si>
    <t>108,56</t>
  </si>
  <si>
    <t>150,30</t>
  </si>
  <si>
    <t>29,47</t>
  </si>
  <si>
    <t>37,24</t>
  </si>
  <si>
    <t>42,66</t>
  </si>
  <si>
    <t>59,17</t>
  </si>
  <si>
    <t>91,49</t>
  </si>
  <si>
    <t>130,47</t>
  </si>
  <si>
    <t>25,17</t>
  </si>
  <si>
    <t>12,42</t>
  </si>
  <si>
    <t>586,31</t>
  </si>
  <si>
    <t>50,42</t>
  </si>
  <si>
    <t>644,93</t>
  </si>
  <si>
    <t>88,48</t>
  </si>
  <si>
    <t>739,01</t>
  </si>
  <si>
    <t>54,71</t>
  </si>
  <si>
    <t>49,12</t>
  </si>
  <si>
    <t>927,44</t>
  </si>
  <si>
    <t>81,49</t>
  </si>
  <si>
    <t>69,26</t>
  </si>
  <si>
    <t>1.285,64</t>
  </si>
  <si>
    <t>190,05</t>
  </si>
  <si>
    <t>1.696,78</t>
  </si>
  <si>
    <t>14,37</t>
  </si>
  <si>
    <t>21,68</t>
  </si>
  <si>
    <t>23,26</t>
  </si>
  <si>
    <t>34,69</t>
  </si>
  <si>
    <t>507,46</t>
  </si>
  <si>
    <t>589,15</t>
  </si>
  <si>
    <t>18,18</t>
  </si>
  <si>
    <t>647,57</t>
  </si>
  <si>
    <t>91,12</t>
  </si>
  <si>
    <t>21,81</t>
  </si>
  <si>
    <t>26,40</t>
  </si>
  <si>
    <t>9,51</t>
  </si>
  <si>
    <t>507,64</t>
  </si>
  <si>
    <t>591,26</t>
  </si>
  <si>
    <t>55,37</t>
  </si>
  <si>
    <t>94,89</t>
  </si>
  <si>
    <t>651,34</t>
  </si>
  <si>
    <t>95,53</t>
  </si>
  <si>
    <t>28,71</t>
  </si>
  <si>
    <t>28,60</t>
  </si>
  <si>
    <t>101,41</t>
  </si>
  <si>
    <t>149,26</t>
  </si>
  <si>
    <t>330,92</t>
  </si>
  <si>
    <t>21,12</t>
  </si>
  <si>
    <t>54,37</t>
  </si>
  <si>
    <t>54,40</t>
  </si>
  <si>
    <t>84,26</t>
  </si>
  <si>
    <t>122,46</t>
  </si>
  <si>
    <t>113,02</t>
  </si>
  <si>
    <t>78,41</t>
  </si>
  <si>
    <t>80,77</t>
  </si>
  <si>
    <t>120,65</t>
  </si>
  <si>
    <t>131,03</t>
  </si>
  <si>
    <t>165,85</t>
  </si>
  <si>
    <t>185,86</t>
  </si>
  <si>
    <t>104,34</t>
  </si>
  <si>
    <t>219,04</t>
  </si>
  <si>
    <t>88,55</t>
  </si>
  <si>
    <t>324,69</t>
  </si>
  <si>
    <t>455,80</t>
  </si>
  <si>
    <t>149,88</t>
  </si>
  <si>
    <t>170,26</t>
  </si>
  <si>
    <t>417,83</t>
  </si>
  <si>
    <t>346,94</t>
  </si>
  <si>
    <t>410,27</t>
  </si>
  <si>
    <t>940,52</t>
  </si>
  <si>
    <t>219,37</t>
  </si>
  <si>
    <t>517,42</t>
  </si>
  <si>
    <t>787,84</t>
  </si>
  <si>
    <t>1.640,70</t>
  </si>
  <si>
    <t>7,70</t>
  </si>
  <si>
    <t>28,40</t>
  </si>
  <si>
    <t>37,73</t>
  </si>
  <si>
    <t>58,64</t>
  </si>
  <si>
    <t>77,65</t>
  </si>
  <si>
    <t>111,78</t>
  </si>
  <si>
    <t>26,18</t>
  </si>
  <si>
    <t>58,62</t>
  </si>
  <si>
    <t>115,79</t>
  </si>
  <si>
    <t>78,97</t>
  </si>
  <si>
    <t>111,75</t>
  </si>
  <si>
    <t>267,55</t>
  </si>
  <si>
    <t>241,65</t>
  </si>
  <si>
    <t>26,77</t>
  </si>
  <si>
    <t>36,19</t>
  </si>
  <si>
    <t>63,20</t>
  </si>
  <si>
    <t>92,71</t>
  </si>
  <si>
    <t>76,17</t>
  </si>
  <si>
    <t>161,13</t>
  </si>
  <si>
    <t>238,34</t>
  </si>
  <si>
    <t>210,15</t>
  </si>
  <si>
    <t>22,49</t>
  </si>
  <si>
    <t>29,42</t>
  </si>
  <si>
    <t>46,80</t>
  </si>
  <si>
    <t>68,64</t>
  </si>
  <si>
    <t>262,08</t>
  </si>
  <si>
    <t>364,39</t>
  </si>
  <si>
    <t>321,80</t>
  </si>
  <si>
    <t>21,55</t>
  </si>
  <si>
    <t>26,52</t>
  </si>
  <si>
    <t>8,47</t>
  </si>
  <si>
    <t>41,38</t>
  </si>
  <si>
    <t>18,64</t>
  </si>
  <si>
    <t>283,26</t>
  </si>
  <si>
    <t>416,14</t>
  </si>
  <si>
    <t>142,50</t>
  </si>
  <si>
    <t>1.236,29</t>
  </si>
  <si>
    <t>162,58</t>
  </si>
  <si>
    <t>16,67</t>
  </si>
  <si>
    <t>64,95</t>
  </si>
  <si>
    <t>123,24</t>
  </si>
  <si>
    <t>153,62</t>
  </si>
  <si>
    <t>203,14</t>
  </si>
  <si>
    <t>12,11</t>
  </si>
  <si>
    <t>15,91</t>
  </si>
  <si>
    <t>165,02</t>
  </si>
  <si>
    <t>207,17</t>
  </si>
  <si>
    <t>249,40</t>
  </si>
  <si>
    <t>32,58</t>
  </si>
  <si>
    <t>51,91</t>
  </si>
  <si>
    <t>58,18</t>
  </si>
  <si>
    <t>79,88</t>
  </si>
  <si>
    <t>37,99</t>
  </si>
  <si>
    <t>41,17</t>
  </si>
  <si>
    <t>57,32</t>
  </si>
  <si>
    <t>63,59</t>
  </si>
  <si>
    <t>87,05</t>
  </si>
  <si>
    <t>21,39</t>
  </si>
  <si>
    <t>250,52</t>
  </si>
  <si>
    <t>344,97</t>
  </si>
  <si>
    <t>454,44</t>
  </si>
  <si>
    <t>25,75</t>
  </si>
  <si>
    <t>54,07</t>
  </si>
  <si>
    <t>55,39</t>
  </si>
  <si>
    <t>62,67</t>
  </si>
  <si>
    <t>16,06</t>
  </si>
  <si>
    <t>27,74</t>
  </si>
  <si>
    <t>18,28</t>
  </si>
  <si>
    <t>48,46</t>
  </si>
  <si>
    <t>9,13</t>
  </si>
  <si>
    <t>9,57</t>
  </si>
  <si>
    <t>16,69</t>
  </si>
  <si>
    <t>22,67</t>
  </si>
  <si>
    <t>16,22</t>
  </si>
  <si>
    <t>34,70</t>
  </si>
  <si>
    <t>9,81</t>
  </si>
  <si>
    <t>16,98</t>
  </si>
  <si>
    <t>18,72</t>
  </si>
  <si>
    <t>11,62</t>
  </si>
  <si>
    <t>12,06</t>
  </si>
  <si>
    <t>22,63</t>
  </si>
  <si>
    <t>28,61</t>
  </si>
  <si>
    <t>31,76</t>
  </si>
  <si>
    <t>41,23</t>
  </si>
  <si>
    <t>98,16</t>
  </si>
  <si>
    <t>122,75</t>
  </si>
  <si>
    <t>368,75</t>
  </si>
  <si>
    <t>17,89</t>
  </si>
  <si>
    <t>12,01</t>
  </si>
  <si>
    <t>21,54</t>
  </si>
  <si>
    <t>37,94</t>
  </si>
  <si>
    <t>61,62</t>
  </si>
  <si>
    <t>93,99</t>
  </si>
  <si>
    <t>120,08</t>
  </si>
  <si>
    <t>32,95</t>
  </si>
  <si>
    <t>51,15</t>
  </si>
  <si>
    <t>73,21</t>
  </si>
  <si>
    <t>132,07</t>
  </si>
  <si>
    <t>333,96</t>
  </si>
  <si>
    <t>36,28</t>
  </si>
  <si>
    <t>17,86</t>
  </si>
  <si>
    <t>33,54</t>
  </si>
  <si>
    <t>60,46</t>
  </si>
  <si>
    <t>90,05</t>
  </si>
  <si>
    <t>120,35</t>
  </si>
  <si>
    <t>9,32</t>
  </si>
  <si>
    <t>12,62</t>
  </si>
  <si>
    <t>28,70</t>
  </si>
  <si>
    <t>38,68</t>
  </si>
  <si>
    <t>96,38</t>
  </si>
  <si>
    <t>116,81</t>
  </si>
  <si>
    <t>369,17</t>
  </si>
  <si>
    <t>22,15</t>
  </si>
  <si>
    <t>47,09</t>
  </si>
  <si>
    <t>64,34</t>
  </si>
  <si>
    <t>129,68</t>
  </si>
  <si>
    <t>164,48</t>
  </si>
  <si>
    <t>334,51</t>
  </si>
  <si>
    <t>KIT CHASSI PEX, PRÉ-FABRICADO, PARA CHUVEIRO, INCLUSO QUADRO METÁLICO, TUBOS, REGISTROS DE PRESSÃO E CONEXÕES POR CRIMPAGEM - FORNECIMENTO E INSTALAÇÃO. AF_02/2023</t>
  </si>
  <si>
    <t>232,27</t>
  </si>
  <si>
    <t>KIT CHASSI PEX, PRÉ-FABRICADO, PARA COZINHA COM CUBA SIMPLES, INCLUSO QUADRO METÁLICO, TUBOS E CONEXÕES POR CRIMPAGEM - FORNECIMENTO E INSTALAÇÃO. AF_02/2023</t>
  </si>
  <si>
    <t>122,25</t>
  </si>
  <si>
    <t>KIT CHASSI PEX, PRÉ-FABRICADO, PARA ÁREA DE SERVIÇO COM TANQUE E MÁQUINA DE LAVAR ROUPA, INCLUSO QUADRO METÁLICO, TUBOS E CONEXÕES POR CRIMPAGEM - FORNECIMENTO E INSTALAÇÃO. AF_02/2023</t>
  </si>
  <si>
    <t>219,35</t>
  </si>
  <si>
    <t>KIT CHASSI PEX, PRÉ-FABRICADO, PARA CHUVEIRO, INCLUSO QUADRO METÁLICO, TUBOS, REGISTROS DE PRESSÃO E CONEXÕES POR ANEL DESLIZANTE - FORNECIMENTO E INSTALAÇÃO. AF_02/2023</t>
  </si>
  <si>
    <t>239,68</t>
  </si>
  <si>
    <t>KIT CHASSI PEX, PRÉ-FABRICADO, PARA COZINHA COM CUBA SIMPLES, INCLUSO QUADRO METÁLICO, TUBOS E CONEXÕES POR ANEL DESLIZANTE - FORNECIMENTO E INSTALAÇÃO. AF_02/2023</t>
  </si>
  <si>
    <t>119,62</t>
  </si>
  <si>
    <t>KIT CHASSI PEX, PRÉ-FABRICADO, PARA ÁREA DE SERVIÇO COM TANQUE E MÁQUINA DE LAVAR ROUPA, INCLUSO QUADRO METÁLICO, TUBOS E CONEXÕES POR ANEL DESLIZANTE - FORNECIMENTO E INSTALAÇÃO. AF_02/2023</t>
  </si>
  <si>
    <t>200,85</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</si>
  <si>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</si>
  <si>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</si>
  <si>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16,82</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</si>
  <si>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</si>
  <si>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</si>
  <si>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</si>
  <si>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17,57</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</si>
  <si>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</si>
  <si>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</si>
  <si>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</si>
  <si>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29,53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</si>
  <si>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</si>
  <si>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</si>
  <si>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</si>
  <si>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</si>
  <si>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20,46</t>
  </si>
  <si>
    <t>UNIÃO METÁLICA PARA INSTALAÇÕES EM PEX ÁGUA, DN 32 MM, COM ANEL DESLIZANTE - FORNECIMENTO E INSTALAÇÃO. AF_02/2023</t>
  </si>
  <si>
    <t>35,54</t>
  </si>
  <si>
    <t>CONEXÃO FIXA, ROSCA FÊMEA, METÁLICA, PARA INSTALAÇÕES EM PEX ÁGUA, DN 32 MM X 1", COM ANEL DESLIZANTE - FORNECIMENTO E INSTALAÇÃO. AF_02/2023</t>
  </si>
  <si>
    <t>33,08</t>
  </si>
  <si>
    <t>UNIÃO DE REDUÇÃO, METÁLICA, PARA INSTALAÇÕES EM PEX ÁGUA, DN 32 X 25 MM, CONEXÃO POR ANEL DESLIZANTE - FORNECIMENTO E INSTALAÇÃO. AF_02/2023</t>
  </si>
  <si>
    <t>26,75</t>
  </si>
  <si>
    <t>LUVA PARA INSTALAÇÕES EM PEX ÁGUA, DN 16 MM, CONEXÃO POR CRIMPAGEM - FORNECIMENTO E INSTALAÇÃO. AF_02/2023</t>
  </si>
  <si>
    <t>CONEXÃO FIXA, ROSCA FÊMEA, PARA INSTALAÇÕES EM PEX ÁGUA, DN 16MM X 1/2", CONEXÃO POR CRIMPAGEM - FORNECIMENTO E INSTALAÇÃO. AF_02/2023</t>
  </si>
  <si>
    <t>15,73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</si>
  <si>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</si>
  <si>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</si>
  <si>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</si>
  <si>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20,98</t>
  </si>
  <si>
    <t>LUVA DE REDUÇÃO PARA INSTALAÇÕES EM PEX ÁGUA, DN 20 X 16 MM, CONEXÃO POR CRIMPAGEM - FORNECIMENTO E INSTALAÇÃO. AF_02/2023</t>
  </si>
  <si>
    <t>18,57</t>
  </si>
  <si>
    <t>LUVA PARA INSTALAÇÕES EM PEX ÁGUA, DN 25 MM, CONEXÃO POR CRIMPAGEM - FORNECIMENTO E INSTALAÇÃO. AF_02/2023</t>
  </si>
  <si>
    <t>27,10</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</si>
  <si>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</si>
  <si>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</si>
  <si>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</si>
  <si>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38,95</t>
  </si>
  <si>
    <t>LUVA DE REDUÇÃO PARA INSTALAÇÕES EM PEX ÁGUA, DN 32 X 25 MM, CONEXÃO POR CRIMPAGEM - FORNECIMENTO E INSTALAÇÃO. AF_02/2023</t>
  </si>
  <si>
    <t>35,37</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</si>
  <si>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</si>
  <si>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</si>
  <si>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</si>
  <si>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</si>
  <si>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</si>
  <si>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</si>
  <si>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28,79</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</si>
  <si>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</si>
  <si>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</si>
  <si>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30,05</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</si>
  <si>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</si>
  <si>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</si>
  <si>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33,38</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</si>
  <si>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</si>
  <si>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</si>
  <si>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46,36</t>
  </si>
  <si>
    <t>JOELHO 90 GRAUS, PARA INSTALAÇÕES EM PEX ÁGUA, DN 16 MM, CONEXÃO POR CRIMPAGEM - FORNECIMENTO E INSTALAÇÃO. AF_02/2023</t>
  </si>
  <si>
    <t>14,82</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</si>
  <si>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</si>
  <si>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</si>
  <si>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</si>
  <si>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</si>
  <si>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27,78</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</si>
  <si>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</si>
  <si>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</si>
  <si>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</si>
  <si>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</si>
  <si>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</si>
  <si>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32,74</t>
  </si>
  <si>
    <t>TÊ, ROSCA FÊMEA, METÁLICO, PARA INSTALAÇÕES EM PEX ÁGUA, DN 20 MM X 1/2", CONEXÃO POR ANEL DESLIZANTE - FORNECIMENTO E INSTALAÇÃO. AF_02/2023</t>
  </si>
  <si>
    <t>34,68</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</si>
  <si>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</si>
  <si>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</si>
  <si>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40,95</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</si>
  <si>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</si>
  <si>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</si>
  <si>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</si>
  <si>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</si>
  <si>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39,31</t>
  </si>
  <si>
    <t>TÊ, PARA INSTALAÇÕES EM PEX ÁGUA, DN 32 MM, CONEXÃO POR CRIMPAGEM - FORNECIMENTO E INSTALAÇÃO. AF_02/2023</t>
  </si>
  <si>
    <t>45,06</t>
  </si>
  <si>
    <t>DISTRIBUIDOR 2 SAÍDAS, METÁLICO, PARA INSTALAÇÕES EM PEX ÁGUA, ENTRADA DE 3/4" X 2 SAÍDAS DE 1/2", CONEXÃO POR ANEL DESLIZANTE - FORNECIMENTO E INSTALAÇÃO. AF_02/2023</t>
  </si>
  <si>
    <t>42,21</t>
  </si>
  <si>
    <t>DISTRIBUIDOR 2 SAÍDAS, METÁLICO, PARA INSTALAÇÕES EM PEX ÁGUA, ENTRADA DE 1" X 2 SAÍDAS DE 1/2", CONEXÃO POR ANEL DESLIZANTE - FORNECIMENTO E INSTALAÇÃO. AF_02/2023</t>
  </si>
  <si>
    <t>55,76</t>
  </si>
  <si>
    <t>DISTRIBUIDOR 3 SAÍDAS, METÁLICO, PARA INSTALAÇÕES EM PEX ÁGUA, ENTRADA DE 3/4" X 3 SAÍDAS DE 1/2", CONEXÃO POR ANEL DESLIZANTE - FORNECIMENTO E INSTALAÇÃO. AF_02/2023</t>
  </si>
  <si>
    <t>51,26</t>
  </si>
  <si>
    <t>DISTRIBUIDOR 3 SAÍDAS, METÁLICO, PARA INSTALAÇÕES EM PEX ÁGUA, ENTRADA DE 1" X 3 SAÍDAS DE 1/2", CONEXÃO POR ANEL DESLIZANTE - FORNECIMENTO E INSTALAÇÃO. AF_02/2023</t>
  </si>
  <si>
    <t>66,71</t>
  </si>
  <si>
    <t>DISTRIBUIDOR 2 SAÍDAS, PARA INSTALAÇÕES EM PEX ÁGUA, ENTRADA DE 32 MM X 2 SAÍDAS DE 16 MM, CONEXÃO POR CRIMPAGEM FORNECIMENTO E INSTALAÇÃO. AF_02/2023</t>
  </si>
  <si>
    <t>153,40</t>
  </si>
  <si>
    <t>DISTRIBUIDOR 2 SAÍDAS, PARA INSTALAÇÕES EM PEX ÁGUA, ENTRADA DE 32 MM X 2 SAÍDAS DE 25 MM, CONEXÃO POR CRIMPAGEM - FORNECIMENTO E INSTALAÇÃO. AF_02/2023</t>
  </si>
  <si>
    <t>171,79</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</si>
  <si>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</si>
  <si>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</si>
  <si>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197,02</t>
  </si>
  <si>
    <t>32,48</t>
  </si>
  <si>
    <t>68,09</t>
  </si>
  <si>
    <t>95,66</t>
  </si>
  <si>
    <t>97,45</t>
  </si>
  <si>
    <t>111,91</t>
  </si>
  <si>
    <t>115,35</t>
  </si>
  <si>
    <t>128,06</t>
  </si>
  <si>
    <t>131,74</t>
  </si>
  <si>
    <t>173,48</t>
  </si>
  <si>
    <t>191,62</t>
  </si>
  <si>
    <t>115,47</t>
  </si>
  <si>
    <t>136,20</t>
  </si>
  <si>
    <t>236,69</t>
  </si>
  <si>
    <t>308,55</t>
  </si>
  <si>
    <t>190,12</t>
  </si>
  <si>
    <t>201,95</t>
  </si>
  <si>
    <t>325,04</t>
  </si>
  <si>
    <t>343,96</t>
  </si>
  <si>
    <t>739,08</t>
  </si>
  <si>
    <t>654,19</t>
  </si>
  <si>
    <t>301,07</t>
  </si>
  <si>
    <t>518,40</t>
  </si>
  <si>
    <t>798,24</t>
  </si>
  <si>
    <t>52,57</t>
  </si>
  <si>
    <t>66,72</t>
  </si>
  <si>
    <t>79,83</t>
  </si>
  <si>
    <t>98,65</t>
  </si>
  <si>
    <t>119,38</t>
  </si>
  <si>
    <t>180,84</t>
  </si>
  <si>
    <t>222,74</t>
  </si>
  <si>
    <t>241,01</t>
  </si>
  <si>
    <t>297,45</t>
  </si>
  <si>
    <t>58,80</t>
  </si>
  <si>
    <t>119,53</t>
  </si>
  <si>
    <t>164,93</t>
  </si>
  <si>
    <t>304,15</t>
  </si>
  <si>
    <t>323,07</t>
  </si>
  <si>
    <t>722,41</t>
  </si>
  <si>
    <t>637,52</t>
  </si>
  <si>
    <t>90,94</t>
  </si>
  <si>
    <t>133,54</t>
  </si>
  <si>
    <t>172,23</t>
  </si>
  <si>
    <t>267,41</t>
  </si>
  <si>
    <t>490,51</t>
  </si>
  <si>
    <t>776,07</t>
  </si>
  <si>
    <t>47,53</t>
  </si>
  <si>
    <t>109,33</t>
  </si>
  <si>
    <t>166,41</t>
  </si>
  <si>
    <t>208,31</t>
  </si>
  <si>
    <t>222,05</t>
  </si>
  <si>
    <t>278,49</t>
  </si>
  <si>
    <t>54,73</t>
  </si>
  <si>
    <t>78,12</t>
  </si>
  <si>
    <t>108,84</t>
  </si>
  <si>
    <t>149,86</t>
  </si>
  <si>
    <t>161,69</t>
  </si>
  <si>
    <t>282,38</t>
  </si>
  <si>
    <t>301,30</t>
  </si>
  <si>
    <t>694,03</t>
  </si>
  <si>
    <t>609,14</t>
  </si>
  <si>
    <t>85,60</t>
  </si>
  <si>
    <t>123,97</t>
  </si>
  <si>
    <t>247,33</t>
  </si>
  <si>
    <t>465,79</t>
  </si>
  <si>
    <t>738,21</t>
  </si>
  <si>
    <t>25,24</t>
  </si>
  <si>
    <t>33,82</t>
  </si>
  <si>
    <t>35,28</t>
  </si>
  <si>
    <t>52,21</t>
  </si>
  <si>
    <t>86,46</t>
  </si>
  <si>
    <t>51,44</t>
  </si>
  <si>
    <t>127,93</t>
  </si>
  <si>
    <t>19,17</t>
  </si>
  <si>
    <t>19,14</t>
  </si>
  <si>
    <t>37,06</t>
  </si>
  <si>
    <t>40,93</t>
  </si>
  <si>
    <t>510,68</t>
  </si>
  <si>
    <t>22,14</t>
  </si>
  <si>
    <t>23,64</t>
  </si>
  <si>
    <t>597,53</t>
  </si>
  <si>
    <t>61,64</t>
  </si>
  <si>
    <t>659,84</t>
  </si>
  <si>
    <t>40,10</t>
  </si>
  <si>
    <t>34,21</t>
  </si>
  <si>
    <t>41,63</t>
  </si>
  <si>
    <t>12,02</t>
  </si>
  <si>
    <t>510,19</t>
  </si>
  <si>
    <t>21,89</t>
  </si>
  <si>
    <t>593,69</t>
  </si>
  <si>
    <t>57,80</t>
  </si>
  <si>
    <t>28,57</t>
  </si>
  <si>
    <t>97,23</t>
  </si>
  <si>
    <t>653,68</t>
  </si>
  <si>
    <t>23,63</t>
  </si>
  <si>
    <t>40,11</t>
  </si>
  <si>
    <t>56,28</t>
  </si>
  <si>
    <t>19,24</t>
  </si>
  <si>
    <t>19,21</t>
  </si>
  <si>
    <t>33,79</t>
  </si>
  <si>
    <t>41,41</t>
  </si>
  <si>
    <t>39,41</t>
  </si>
  <si>
    <t>510,71</t>
  </si>
  <si>
    <t>593,11</t>
  </si>
  <si>
    <t>57,22</t>
  </si>
  <si>
    <t>28,26</t>
  </si>
  <si>
    <t>95,70</t>
  </si>
  <si>
    <t>652,15</t>
  </si>
  <si>
    <t>36,26</t>
  </si>
  <si>
    <t>22,46</t>
  </si>
  <si>
    <t>6,42</t>
  </si>
  <si>
    <t>5,91</t>
  </si>
  <si>
    <t>9,02</t>
  </si>
  <si>
    <t>6,68</t>
  </si>
  <si>
    <t>10,04</t>
  </si>
  <si>
    <t>17,51</t>
  </si>
  <si>
    <t>7,27</t>
  </si>
  <si>
    <t>20,09</t>
  </si>
  <si>
    <t>24,86</t>
  </si>
  <si>
    <t>37,30</t>
  </si>
  <si>
    <t>10,08</t>
  </si>
  <si>
    <t>42,49</t>
  </si>
  <si>
    <t>29,59</t>
  </si>
  <si>
    <t>24,26</t>
  </si>
  <si>
    <t>15,86</t>
  </si>
  <si>
    <t>21,11</t>
  </si>
  <si>
    <t>35,55</t>
  </si>
  <si>
    <t>35,35</t>
  </si>
  <si>
    <t>52,04</t>
  </si>
  <si>
    <t>102,90</t>
  </si>
  <si>
    <t>54,89</t>
  </si>
  <si>
    <t>52,55</t>
  </si>
  <si>
    <t>125,99</t>
  </si>
  <si>
    <t>122,55</t>
  </si>
  <si>
    <t>152,75</t>
  </si>
  <si>
    <t>71,84</t>
  </si>
  <si>
    <t>288,56</t>
  </si>
  <si>
    <t>87,43</t>
  </si>
  <si>
    <t>195,99</t>
  </si>
  <si>
    <t>144,37</t>
  </si>
  <si>
    <t>260,40</t>
  </si>
  <si>
    <t>187,18</t>
  </si>
  <si>
    <t>86,74</t>
  </si>
  <si>
    <t>181,19</t>
  </si>
  <si>
    <t>12,08</t>
  </si>
  <si>
    <t>9,56</t>
  </si>
  <si>
    <t>14,42</t>
  </si>
  <si>
    <t>41,74</t>
  </si>
  <si>
    <t>44,01</t>
  </si>
  <si>
    <t>46,23</t>
  </si>
  <si>
    <t>49,16</t>
  </si>
  <si>
    <t>24,55</t>
  </si>
  <si>
    <t>42,79</t>
  </si>
  <si>
    <t>46,45</t>
  </si>
  <si>
    <t>49,38</t>
  </si>
  <si>
    <t>19,76</t>
  </si>
  <si>
    <t>179,66</t>
  </si>
  <si>
    <t>331,80</t>
  </si>
  <si>
    <t>431,21</t>
  </si>
  <si>
    <t>843,88</t>
  </si>
  <si>
    <t>193,52</t>
  </si>
  <si>
    <t>302,98</t>
  </si>
  <si>
    <t>587,14</t>
  </si>
  <si>
    <t>819,36</t>
  </si>
  <si>
    <t>977,04</t>
  </si>
  <si>
    <t>252,51</t>
  </si>
  <si>
    <t>469,05</t>
  </si>
  <si>
    <t>668,67</t>
  </si>
  <si>
    <t>798,73</t>
  </si>
  <si>
    <t>170,76</t>
  </si>
  <si>
    <t>375,85</t>
  </si>
  <si>
    <t>656,37</t>
  </si>
  <si>
    <t>1.080,85</t>
  </si>
  <si>
    <t>284,58</t>
  </si>
  <si>
    <t>508,94</t>
  </si>
  <si>
    <t>187,86</t>
  </si>
  <si>
    <t>293,26</t>
  </si>
  <si>
    <t>789,44</t>
  </si>
  <si>
    <t>938,35</t>
  </si>
  <si>
    <t>246,34</t>
  </si>
  <si>
    <t>455,31</t>
  </si>
  <si>
    <t>649,06</t>
  </si>
  <si>
    <t>772,23</t>
  </si>
  <si>
    <t>7,09</t>
  </si>
  <si>
    <t>7,10</t>
  </si>
  <si>
    <t>295,58</t>
  </si>
  <si>
    <t>455,53</t>
  </si>
  <si>
    <t>487,61</t>
  </si>
  <si>
    <t>1.118,05</t>
  </si>
  <si>
    <t>1.270,32</t>
  </si>
  <si>
    <t>CAIXA D´ÁGUA EM POLIETILENO, 3000 LITROS - FORNECIMENTO E INSTALAÇÃO. AF_06/2021</t>
  </si>
  <si>
    <t>2.183,59</t>
  </si>
  <si>
    <t>CAIXA D´ÁGUA EM POLIÉSTER REFORÇADO COM FIBRA DE VIDRO, 750 LITROS - FORNECIMENTO E INSTALAÇÃO. AF_06/2021</t>
  </si>
  <si>
    <t>705,36</t>
  </si>
  <si>
    <t>683,68</t>
  </si>
  <si>
    <t>1.051,35</t>
  </si>
  <si>
    <t>1.319,43</t>
  </si>
  <si>
    <t>CAIXA D´ÁGUA EM POLIÉSTER REFORÇADO COM FIBRA DE VIDRO, 3000 LITROS - FORNECIMENTO E INSTALAÇÃO. AF_06/2021</t>
  </si>
  <si>
    <t>1.953,28</t>
  </si>
  <si>
    <t>3.499,59</t>
  </si>
  <si>
    <t>CAIXA D´ÁGUA EM POLIÉSTER REFORÇADO COM FIBRA DE VIDRO, 7000 LITROS - FORNECIMENTO E INSTALAÇÃO. AF_06/2021</t>
  </si>
  <si>
    <t>4.232,56</t>
  </si>
  <si>
    <t>5.719,62</t>
  </si>
  <si>
    <t>CAIXA D´ÁGUA EM POLIÉSTER REFORÇADO COM FIBRA DE VIDRO, 15000 LITROS - FORNECIMENTO E INSTALAÇÃO. AF_06/2021</t>
  </si>
  <si>
    <t>8.359,48</t>
  </si>
  <si>
    <t>CAIXA D´ÁGUA EM POLIÉSTER REFORÇADO COM FIBRA DE VIDRO, 20000 LITROS - FORNECIMENTO E INSTALAÇÃO. AF_06/2021</t>
  </si>
  <si>
    <t>12.908,65</t>
  </si>
  <si>
    <t>746,20</t>
  </si>
  <si>
    <t>1.004,72</t>
  </si>
  <si>
    <t>49,21</t>
  </si>
  <si>
    <t>127,19</t>
  </si>
  <si>
    <t>130,86</t>
  </si>
  <si>
    <t>88,20</t>
  </si>
  <si>
    <t>100,82</t>
  </si>
  <si>
    <t>748,69</t>
  </si>
  <si>
    <t>524,27</t>
  </si>
  <si>
    <t>504,56</t>
  </si>
  <si>
    <t>290,17</t>
  </si>
  <si>
    <t>55,50</t>
  </si>
  <si>
    <t>59,72</t>
  </si>
  <si>
    <t>166,22</t>
  </si>
  <si>
    <t>12,23</t>
  </si>
  <si>
    <t>41,30</t>
  </si>
  <si>
    <t>44,69</t>
  </si>
  <si>
    <t>511,52</t>
  </si>
  <si>
    <t>628,50</t>
  </si>
  <si>
    <t>546,44</t>
  </si>
  <si>
    <t>292,37</t>
  </si>
  <si>
    <t>321,26</t>
  </si>
  <si>
    <t>290,48</t>
  </si>
  <si>
    <t>199,85</t>
  </si>
  <si>
    <t>151,61</t>
  </si>
  <si>
    <t>321,65</t>
  </si>
  <si>
    <t>364,38</t>
  </si>
  <si>
    <t>336,97</t>
  </si>
  <si>
    <t>62,43</t>
  </si>
  <si>
    <t>400,83</t>
  </si>
  <si>
    <t>108,41</t>
  </si>
  <si>
    <t>106,33</t>
  </si>
  <si>
    <t>73,10</t>
  </si>
  <si>
    <t>46,44</t>
  </si>
  <si>
    <t>82,25</t>
  </si>
  <si>
    <t>118,77</t>
  </si>
  <si>
    <t>898,47</t>
  </si>
  <si>
    <t>816,85</t>
  </si>
  <si>
    <t>793,00</t>
  </si>
  <si>
    <t>828,24</t>
  </si>
  <si>
    <t>602,49</t>
  </si>
  <si>
    <t>578,64</t>
  </si>
  <si>
    <t>572,72</t>
  </si>
  <si>
    <t>548,87</t>
  </si>
  <si>
    <t>368,39</t>
  </si>
  <si>
    <t>344,54</t>
  </si>
  <si>
    <t>358,33</t>
  </si>
  <si>
    <t>334,48</t>
  </si>
  <si>
    <t>523,75</t>
  </si>
  <si>
    <t>556,21</t>
  </si>
  <si>
    <t>413,58</t>
  </si>
  <si>
    <t>403,52</t>
  </si>
  <si>
    <t>425,79</t>
  </si>
  <si>
    <t>219,14</t>
  </si>
  <si>
    <t>373,33</t>
  </si>
  <si>
    <t>416,61</t>
  </si>
  <si>
    <t>1.012,45</t>
  </si>
  <si>
    <t>749,56</t>
  </si>
  <si>
    <t>257,11</t>
  </si>
  <si>
    <t>247,05</t>
  </si>
  <si>
    <t>1.090,16</t>
  </si>
  <si>
    <t>613,64</t>
  </si>
  <si>
    <t>984,01</t>
  </si>
  <si>
    <t>1.091,45</t>
  </si>
  <si>
    <t>311,32</t>
  </si>
  <si>
    <t>320,76</t>
  </si>
  <si>
    <t>804,24</t>
  </si>
  <si>
    <t>813,68</t>
  </si>
  <si>
    <t>54,56</t>
  </si>
  <si>
    <t>89,85</t>
  </si>
  <si>
    <t>68,01</t>
  </si>
  <si>
    <t>212,65</t>
  </si>
  <si>
    <t>577,57</t>
  </si>
  <si>
    <t>47,46</t>
  </si>
  <si>
    <t>94,95</t>
  </si>
  <si>
    <t>218,73</t>
  </si>
  <si>
    <t>286,96</t>
  </si>
  <si>
    <t>1.481,02</t>
  </si>
  <si>
    <t>435,32</t>
  </si>
  <si>
    <t>725,17</t>
  </si>
  <si>
    <t>1.059,57</t>
  </si>
  <si>
    <t>94,07</t>
  </si>
  <si>
    <t>40,18</t>
  </si>
  <si>
    <t>44,28</t>
  </si>
  <si>
    <t>521,64</t>
  </si>
  <si>
    <t>567,69</t>
  </si>
  <si>
    <t>480,47</t>
  </si>
  <si>
    <t>277,15</t>
  </si>
  <si>
    <t>292,34</t>
  </si>
  <si>
    <t>302,44</t>
  </si>
  <si>
    <t>310,19</t>
  </si>
  <si>
    <t>304,32</t>
  </si>
  <si>
    <t>328,44</t>
  </si>
  <si>
    <t>343,84</t>
  </si>
  <si>
    <t>890,55</t>
  </si>
  <si>
    <t>687,43</t>
  </si>
  <si>
    <t>2.009,35</t>
  </si>
  <si>
    <t>2.765,72</t>
  </si>
  <si>
    <t>4.499,06</t>
  </si>
  <si>
    <t>6.131,76</t>
  </si>
  <si>
    <t>7.130,45</t>
  </si>
  <si>
    <t>8.523,04</t>
  </si>
  <si>
    <t>1.807,37</t>
  </si>
  <si>
    <t>3.963,81</t>
  </si>
  <si>
    <t>5.593,40</t>
  </si>
  <si>
    <t>7.827,81</t>
  </si>
  <si>
    <t>3.018,79</t>
  </si>
  <si>
    <t>4.605,12</t>
  </si>
  <si>
    <t>5.299,47</t>
  </si>
  <si>
    <t>7.367,17</t>
  </si>
  <si>
    <t>4.836,77</t>
  </si>
  <si>
    <t>6.433,10</t>
  </si>
  <si>
    <t>9.078,64</t>
  </si>
  <si>
    <t>12.249,36</t>
  </si>
  <si>
    <t>13.949,86</t>
  </si>
  <si>
    <t>15.122,30</t>
  </si>
  <si>
    <t>4.116,40</t>
  </si>
  <si>
    <t>6.528,64</t>
  </si>
  <si>
    <t>10.263,10</t>
  </si>
  <si>
    <t>13.413,42</t>
  </si>
  <si>
    <t>15.535,79</t>
  </si>
  <si>
    <t>18.337,68</t>
  </si>
  <si>
    <t>4.341,44</t>
  </si>
  <si>
    <t>7.660,82</t>
  </si>
  <si>
    <t>9.933,74</t>
  </si>
  <si>
    <t>14.780,46</t>
  </si>
  <si>
    <t>3.916,88</t>
  </si>
  <si>
    <t>5.155,70</t>
  </si>
  <si>
    <t>7.221,00</t>
  </si>
  <si>
    <t>9.812,14</t>
  </si>
  <si>
    <t>11.048,40</t>
  </si>
  <si>
    <t>11.734,62</t>
  </si>
  <si>
    <t>3.418,71</t>
  </si>
  <si>
    <t>5.458,64</t>
  </si>
  <si>
    <t>8.656,38</t>
  </si>
  <si>
    <t>11.352,03</t>
  </si>
  <si>
    <t>13.234,85</t>
  </si>
  <si>
    <t>15.653,70</t>
  </si>
  <si>
    <t>2.791,27</t>
  </si>
  <si>
    <t>4.794,07</t>
  </si>
  <si>
    <t>6.335,47</t>
  </si>
  <si>
    <t>9.401,01</t>
  </si>
  <si>
    <t>825,15</t>
  </si>
  <si>
    <t>536,20</t>
  </si>
  <si>
    <t>70,96</t>
  </si>
  <si>
    <t>695,02</t>
  </si>
  <si>
    <t>104,90</t>
  </si>
  <si>
    <t>153,38</t>
  </si>
  <si>
    <t>232,43</t>
  </si>
  <si>
    <t>40,51</t>
  </si>
  <si>
    <t>49,10</t>
  </si>
  <si>
    <t>454,85</t>
  </si>
  <si>
    <t>49,37</t>
  </si>
  <si>
    <t>56,50</t>
  </si>
  <si>
    <t>62,60</t>
  </si>
  <si>
    <t>644,95</t>
  </si>
  <si>
    <t>287,06</t>
  </si>
  <si>
    <t>105,93</t>
  </si>
  <si>
    <t>103,18</t>
  </si>
  <si>
    <t>117,17</t>
  </si>
  <si>
    <t>40,08</t>
  </si>
  <si>
    <t>60,99</t>
  </si>
  <si>
    <t>82,75</t>
  </si>
  <si>
    <t>85,17</t>
  </si>
  <si>
    <t>155,94</t>
  </si>
  <si>
    <t>103,80</t>
  </si>
  <si>
    <t>131,42</t>
  </si>
  <si>
    <t>181,65</t>
  </si>
  <si>
    <t>363,81</t>
  </si>
  <si>
    <t>441,40</t>
  </si>
  <si>
    <t>895,87</t>
  </si>
  <si>
    <t>142,87</t>
  </si>
  <si>
    <t>196,21</t>
  </si>
  <si>
    <t>207,61</t>
  </si>
  <si>
    <t>94,92</t>
  </si>
  <si>
    <t>105,37</t>
  </si>
  <si>
    <t>384,32</t>
  </si>
  <si>
    <t>469,91</t>
  </si>
  <si>
    <t>76,88</t>
  </si>
  <si>
    <t>103,77</t>
  </si>
  <si>
    <t>153,67</t>
  </si>
  <si>
    <t>186,16</t>
  </si>
  <si>
    <t>283,63</t>
  </si>
  <si>
    <t>118,63</t>
  </si>
  <si>
    <t>161,16</t>
  </si>
  <si>
    <t>240,22</t>
  </si>
  <si>
    <t>270,35</t>
  </si>
  <si>
    <t>377,26</t>
  </si>
  <si>
    <t>537,85</t>
  </si>
  <si>
    <t>739,84</t>
  </si>
  <si>
    <t>1.139,24</t>
  </si>
  <si>
    <t>78,10</t>
  </si>
  <si>
    <t>86,77</t>
  </si>
  <si>
    <t>129,11</t>
  </si>
  <si>
    <t>150,28</t>
  </si>
  <si>
    <t>216,69</t>
  </si>
  <si>
    <t>465,13</t>
  </si>
  <si>
    <t>793,59</t>
  </si>
  <si>
    <t>353,09</t>
  </si>
  <si>
    <t>96,93</t>
  </si>
  <si>
    <t>342,57</t>
  </si>
  <si>
    <t>73,50</t>
  </si>
  <si>
    <t>81,96</t>
  </si>
  <si>
    <t>129,23</t>
  </si>
  <si>
    <t>139,13</t>
  </si>
  <si>
    <t>209,21</t>
  </si>
  <si>
    <t>369,94</t>
  </si>
  <si>
    <t>505,74</t>
  </si>
  <si>
    <t>882,87</t>
  </si>
  <si>
    <t>288,74</t>
  </si>
  <si>
    <t>223,41</t>
  </si>
  <si>
    <t>56,26</t>
  </si>
  <si>
    <t>63,76</t>
  </si>
  <si>
    <t>85,35</t>
  </si>
  <si>
    <t>92,22</t>
  </si>
  <si>
    <t>137,87</t>
  </si>
  <si>
    <t>31,18</t>
  </si>
  <si>
    <t>31,04</t>
  </si>
  <si>
    <t>26,19</t>
  </si>
  <si>
    <t>30,78</t>
  </si>
  <si>
    <t>239,65</t>
  </si>
  <si>
    <t>253,85</t>
  </si>
  <si>
    <t>391,59</t>
  </si>
  <si>
    <t>606,25</t>
  </si>
  <si>
    <t>737,75</t>
  </si>
  <si>
    <t>946,15</t>
  </si>
  <si>
    <t>334,68</t>
  </si>
  <si>
    <t>495,42</t>
  </si>
  <si>
    <t>649,11</t>
  </si>
  <si>
    <t>245,78</t>
  </si>
  <si>
    <t>453,11</t>
  </si>
  <si>
    <t>675,75</t>
  </si>
  <si>
    <t>887,38</t>
  </si>
  <si>
    <t>476,65</t>
  </si>
  <si>
    <t>828,35</t>
  </si>
  <si>
    <t>1.212,47</t>
  </si>
  <si>
    <t>1.577,20</t>
  </si>
  <si>
    <t>592,90</t>
  </si>
  <si>
    <t>1.059,37</t>
  </si>
  <si>
    <t>1.562,70</t>
  </si>
  <si>
    <t>2.041,21</t>
  </si>
  <si>
    <t>288,53</t>
  </si>
  <si>
    <t>542,53</t>
  </si>
  <si>
    <t>760,16</t>
  </si>
  <si>
    <t>1.080,18</t>
  </si>
  <si>
    <t>372,90</t>
  </si>
  <si>
    <t>712,52</t>
  </si>
  <si>
    <t>1.075,18</t>
  </si>
  <si>
    <t>1.416,62</t>
  </si>
  <si>
    <t>301,84</t>
  </si>
  <si>
    <t>573,94</t>
  </si>
  <si>
    <t>857,69</t>
  </si>
  <si>
    <t>1.125,27</t>
  </si>
  <si>
    <t>399,07</t>
  </si>
  <si>
    <t>742,36</t>
  </si>
  <si>
    <t>1.114,26</t>
  </si>
  <si>
    <t>1.489,40</t>
  </si>
  <si>
    <t>150,59</t>
  </si>
  <si>
    <t>124,44</t>
  </si>
  <si>
    <t>66,08</t>
  </si>
  <si>
    <t>105,84</t>
  </si>
  <si>
    <t>135,18</t>
  </si>
  <si>
    <t>28,36</t>
  </si>
  <si>
    <t>32,88</t>
  </si>
  <si>
    <t>5,60</t>
  </si>
  <si>
    <t>4,57</t>
  </si>
  <si>
    <t>10,41</t>
  </si>
  <si>
    <t>29,54</t>
  </si>
  <si>
    <t>41,65</t>
  </si>
  <si>
    <t>7,60</t>
  </si>
  <si>
    <t>14,29</t>
  </si>
  <si>
    <t>12,52</t>
  </si>
  <si>
    <t>9,46</t>
  </si>
  <si>
    <t>4,02</t>
  </si>
  <si>
    <t>30,11</t>
  </si>
  <si>
    <t>30,13</t>
  </si>
  <si>
    <t>6,53</t>
  </si>
  <si>
    <t>2.987,95</t>
  </si>
  <si>
    <t>2.083,76</t>
  </si>
  <si>
    <t>1.644,99</t>
  </si>
  <si>
    <t>1.381,95</t>
  </si>
  <si>
    <t>5,07</t>
  </si>
  <si>
    <t>33,53</t>
  </si>
  <si>
    <t>21,31</t>
  </si>
  <si>
    <t>14,85</t>
  </si>
  <si>
    <t>1.718,94</t>
  </si>
  <si>
    <t>1.801,04</t>
  </si>
  <si>
    <t>1.143,01</t>
  </si>
  <si>
    <t>1.449,06</t>
  </si>
  <si>
    <t>1.848,59</t>
  </si>
  <si>
    <t>1.218,76</t>
  </si>
  <si>
    <t>144,23</t>
  </si>
  <si>
    <t>1.959,18</t>
  </si>
  <si>
    <t>3.429,38</t>
  </si>
  <si>
    <t>2.094,00</t>
  </si>
  <si>
    <t>2.865,40</t>
  </si>
  <si>
    <t>156,10</t>
  </si>
  <si>
    <t>195,85</t>
  </si>
  <si>
    <t>9.762,48</t>
  </si>
  <si>
    <t>74,49</t>
  </si>
  <si>
    <t>225,61</t>
  </si>
  <si>
    <t>3.305,17</t>
  </si>
  <si>
    <t>5.440,84</t>
  </si>
  <si>
    <t>7.224,51</t>
  </si>
  <si>
    <t>7.267,49</t>
  </si>
  <si>
    <t>10.943,10</t>
  </si>
  <si>
    <t>23,74</t>
  </si>
  <si>
    <t>37,64</t>
  </si>
  <si>
    <t>38,83</t>
  </si>
  <si>
    <t>8,49</t>
  </si>
  <si>
    <t>8,80</t>
  </si>
  <si>
    <t>31,61</t>
  </si>
  <si>
    <t>16,19</t>
  </si>
  <si>
    <t>169,00</t>
  </si>
  <si>
    <t>250,88</t>
  </si>
  <si>
    <t>332,76</t>
  </si>
  <si>
    <t>271,80</t>
  </si>
  <si>
    <t>425,22</t>
  </si>
  <si>
    <t>578,65</t>
  </si>
  <si>
    <t>76,39</t>
  </si>
  <si>
    <t>72,53</t>
  </si>
  <si>
    <t>187,15</t>
  </si>
  <si>
    <t>158,10</t>
  </si>
  <si>
    <t>287,37</t>
  </si>
  <si>
    <t>47,74</t>
  </si>
  <si>
    <t>31,09</t>
  </si>
  <si>
    <t>86,64</t>
  </si>
  <si>
    <t>102,84</t>
  </si>
  <si>
    <t>363,93</t>
  </si>
  <si>
    <t>559,82</t>
  </si>
  <si>
    <t>756,88</t>
  </si>
  <si>
    <t>514,11</t>
  </si>
  <si>
    <t>810,07</t>
  </si>
  <si>
    <t>1.109,00</t>
  </si>
  <si>
    <t>102,04</t>
  </si>
  <si>
    <t>43,41</t>
  </si>
  <si>
    <t>155,78</t>
  </si>
  <si>
    <t>189,38</t>
  </si>
  <si>
    <t>315,04</t>
  </si>
  <si>
    <t>236,30</t>
  </si>
  <si>
    <t>3,77</t>
  </si>
  <si>
    <t>3,18</t>
  </si>
  <si>
    <t>2,80</t>
  </si>
  <si>
    <t>3,82</t>
  </si>
  <si>
    <t>11,96</t>
  </si>
  <si>
    <t>12,77</t>
  </si>
  <si>
    <t>16,46</t>
  </si>
  <si>
    <t>13,39</t>
  </si>
  <si>
    <t>14,84</t>
  </si>
  <si>
    <t>16,89</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</si>
  <si>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</si>
  <si>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</si>
  <si>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</si>
  <si>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</si>
  <si>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8,95</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</si>
  <si>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</si>
  <si>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</si>
  <si>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</si>
  <si>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19,98</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</si>
  <si>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</si>
  <si>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</si>
  <si>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</si>
  <si>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</si>
  <si>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</si>
  <si>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18,71</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</si>
  <si>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</si>
  <si>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</si>
  <si>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</si>
  <si>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15,03</t>
  </si>
  <si>
    <t>ESCAVAÇÃO VERTICAL PARA  EDIFICAÇÃO, COM CARGA, DESCARGA E TRANSPORTE DE SOLO DE 1ª CATEGORIA, COM ESCAVADEIRA HIDRÁULICA (CAÇAMBA: 1,2 M³ / 155 HP), FROTA DE 5 CAMINHÕES BASCULANTES DE 14 M³, DMT DE 2 KM E VELOCIDADE MÉDIA 19 KM/H. AF_05/2020</t>
  </si>
  <si>
    <t>15,92</t>
  </si>
  <si>
    <t>ESCAVAÇÃO VERTICAL PARA  EDIFICAÇÃO, COM CARGA, DESCARGA E TRANSPORTE DE SOLO DE 1ª CATEGORIA, COM ESCAVADEIRA HIDRÁULICA (CAÇAMBA: 1,2 M³ / 155 HP), FROTA DE 6 CAMINHÕES BASCULANTES DE 14 M³, DMT DE 3 KM E VELOCIDADE MÉDIA 20 KM/H. AF_05/2020</t>
  </si>
  <si>
    <t>18,50</t>
  </si>
  <si>
    <t>ESCAVAÇÃO VERTICAL PARA  EDIFICAÇÃO, COM CARGA, DESCARGA E TRANSPORTE DE SOLO DE 1ª CATEGORIA, COM ESCAVADEIRA HIDRÁULICA (CAÇAMBA: 1,2 M³ / 155 HP), FROTA DE 7 CAMINHÕES BASCULANTES DE 14 M³, DMT DE 4 KM E VELOCIDADE MÉDIA 22 KM/H. AF_05/2020</t>
  </si>
  <si>
    <t>20,56</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</si>
  <si>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</si>
  <si>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</si>
  <si>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</si>
  <si>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</si>
  <si>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</si>
  <si>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18,07</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</si>
  <si>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</si>
  <si>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</si>
  <si>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</si>
  <si>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</si>
  <si>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</si>
  <si>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</si>
  <si>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15,61</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</si>
  <si>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</si>
  <si>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</si>
  <si>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</si>
  <si>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20,47</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</si>
  <si>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</si>
  <si>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</si>
  <si>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</si>
  <si>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</si>
  <si>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</si>
  <si>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</si>
  <si>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</si>
  <si>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</si>
  <si>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</si>
  <si>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</si>
  <si>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</si>
  <si>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24,72</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</si>
  <si>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</si>
  <si>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</si>
  <si>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</si>
  <si>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15,96</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</si>
  <si>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</si>
  <si>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</si>
  <si>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</si>
  <si>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</si>
  <si>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</si>
  <si>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</si>
  <si>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</si>
  <si>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</si>
  <si>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25,12</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</si>
  <si>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</si>
  <si>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</si>
  <si>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</si>
  <si>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</si>
  <si>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</si>
  <si>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23,72</t>
  </si>
  <si>
    <t>ESCAVAÇÃO VERTICAL PARA  EDIFICAÇÃO, COM CARGA, DESCARGA E TRANSPORTE DE SOLO DE 1ª CATEGORIA, COM ESCAVADEIRA HIDRÁULICA (CAÇAMBA: 1,2 M³ / 155HP), FROTA DE 10 CAMINHÕES BASCULANTES DE 10 M³, DMT DE 6 KM E VELOCIDADE MÉDIA 22 KM/H. AF_05/2020</t>
  </si>
  <si>
    <t>29,60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</si>
  <si>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</si>
  <si>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</si>
  <si>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</si>
  <si>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16,83</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</si>
  <si>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</si>
  <si>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</si>
  <si>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</si>
  <si>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</si>
  <si>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</si>
  <si>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16,08</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</si>
  <si>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</si>
  <si>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</si>
  <si>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</si>
  <si>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</si>
  <si>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147,55</t>
  </si>
  <si>
    <t>173,01</t>
  </si>
  <si>
    <t>9,63</t>
  </si>
  <si>
    <t>8,79</t>
  </si>
  <si>
    <t>5,68</t>
  </si>
  <si>
    <t>14,91</t>
  </si>
  <si>
    <t>11,38</t>
  </si>
  <si>
    <t>6,99</t>
  </si>
  <si>
    <t>84,22</t>
  </si>
  <si>
    <t>11,30</t>
  </si>
  <si>
    <t>10,69</t>
  </si>
  <si>
    <t>5,27</t>
  </si>
  <si>
    <t>16,57</t>
  </si>
  <si>
    <t>7,66</t>
  </si>
  <si>
    <t>6,97</t>
  </si>
  <si>
    <t>11,70</t>
  </si>
  <si>
    <t>11,45</t>
  </si>
  <si>
    <t>6,06</t>
  </si>
  <si>
    <t>15,62</t>
  </si>
  <si>
    <t>8,61</t>
  </si>
  <si>
    <t>7,85</t>
  </si>
  <si>
    <t>145,94</t>
  </si>
  <si>
    <t>142,38</t>
  </si>
  <si>
    <t>136,09</t>
  </si>
  <si>
    <t>137,38</t>
  </si>
  <si>
    <t>152,28</t>
  </si>
  <si>
    <t>144,20</t>
  </si>
  <si>
    <t>140,65</t>
  </si>
  <si>
    <t>156,48</t>
  </si>
  <si>
    <t>141,42</t>
  </si>
  <si>
    <t>142,46</t>
  </si>
  <si>
    <t>139,64</t>
  </si>
  <si>
    <t>140,93</t>
  </si>
  <si>
    <t>138,73</t>
  </si>
  <si>
    <t>155,83</t>
  </si>
  <si>
    <t>147,75</t>
  </si>
  <si>
    <t>160,03</t>
  </si>
  <si>
    <t>13,87</t>
  </si>
  <si>
    <t>51,06</t>
  </si>
  <si>
    <t>0,72</t>
  </si>
  <si>
    <t>354,77</t>
  </si>
  <si>
    <t>381,99</t>
  </si>
  <si>
    <t>329,46</t>
  </si>
  <si>
    <t>356,69</t>
  </si>
  <si>
    <t>321,41</t>
  </si>
  <si>
    <t>340,88</t>
  </si>
  <si>
    <t>297,19</t>
  </si>
  <si>
    <t>283,28</t>
  </si>
  <si>
    <t>2,19</t>
  </si>
  <si>
    <t>138,96</t>
  </si>
  <si>
    <t>55,78</t>
  </si>
  <si>
    <t>57,10</t>
  </si>
  <si>
    <t>74,80</t>
  </si>
  <si>
    <t>76,30</t>
  </si>
  <si>
    <t>89,79</t>
  </si>
  <si>
    <t>91,54</t>
  </si>
  <si>
    <t>90,21</t>
  </si>
  <si>
    <t>91,37</t>
  </si>
  <si>
    <t>81,61</t>
  </si>
  <si>
    <t>118,66</t>
  </si>
  <si>
    <t>119,99</t>
  </si>
  <si>
    <t>142,66</t>
  </si>
  <si>
    <t>177,50</t>
  </si>
  <si>
    <t>55,65</t>
  </si>
  <si>
    <t>ALVENARIA ESTRUTURAL DE BLOCOS CERÂMICOS 14X19X39, (ESPESSURA DE 14 CM), UTILIZANDO PALHETA E ARGAMASSA DE ASSENTAMENTO COM PREPARO EM BETONEIRA. AF_03/2023</t>
  </si>
  <si>
    <t>68,20</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</si>
  <si>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</si>
  <si>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</si>
  <si>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77,84</t>
  </si>
  <si>
    <t>ALVENARIA ESTRUTURAL DE BLOCOS CERÂMICOS 14X19X29, (ESPESSURA DE 14 CM), UTILIZANDO PALHETA E ARGAMASSA DE ASSENTAMENTO COM PREPARO MANUAL. AF_03/2023</t>
  </si>
  <si>
    <t>79,56</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</si>
  <si>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</si>
  <si>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</si>
  <si>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</si>
  <si>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94,53</t>
  </si>
  <si>
    <t>ALVENARIA ESTRUTURAL DE BLOCOS CERÂMICOS 14X19X29, (ESPESSURA DE 14 CM), UTILIZANDO COLHER DE PEDREIRO E ARGAMASSA DE ASSENTAMENTO COM PREPARO MANUAL. AF_03/2023</t>
  </si>
  <si>
    <t>96,85</t>
  </si>
  <si>
    <t>56,69</t>
  </si>
  <si>
    <t>73,67</t>
  </si>
  <si>
    <t>151,78</t>
  </si>
  <si>
    <t>78,48</t>
  </si>
  <si>
    <t>100,12</t>
  </si>
  <si>
    <t>120,56</t>
  </si>
  <si>
    <t>122,18</t>
  </si>
  <si>
    <t>86,82</t>
  </si>
  <si>
    <t>113,92</t>
  </si>
  <si>
    <t>115,22</t>
  </si>
  <si>
    <t>137,98</t>
  </si>
  <si>
    <t>139,60</t>
  </si>
  <si>
    <t>116,93</t>
  </si>
  <si>
    <t>118,36</t>
  </si>
  <si>
    <t>88,54</t>
  </si>
  <si>
    <t>106,88</t>
  </si>
  <si>
    <t>116,29</t>
  </si>
  <si>
    <t>100,68</t>
  </si>
  <si>
    <t>119,90</t>
  </si>
  <si>
    <t>135,89</t>
  </si>
  <si>
    <t>156,87</t>
  </si>
  <si>
    <t>228,15</t>
  </si>
  <si>
    <t>696,99</t>
  </si>
  <si>
    <t>708,30</t>
  </si>
  <si>
    <t>82,89</t>
  </si>
  <si>
    <t>111,88</t>
  </si>
  <si>
    <t>133,86</t>
  </si>
  <si>
    <t>106,35</t>
  </si>
  <si>
    <t>118,01</t>
  </si>
  <si>
    <t>135,33</t>
  </si>
  <si>
    <t>157,69</t>
  </si>
  <si>
    <t>141,81</t>
  </si>
  <si>
    <t>181,51</t>
  </si>
  <si>
    <t>56,53</t>
  </si>
  <si>
    <t>67,59</t>
  </si>
  <si>
    <t>11,21</t>
  </si>
  <si>
    <t>35,84</t>
  </si>
  <si>
    <t>DIVISÓRIA FIXA EM VIDRO TEMPERADO 10 MM, SEM ABERTURA. AF_01/2021_PS</t>
  </si>
  <si>
    <t>301,50</t>
  </si>
  <si>
    <t>685,93</t>
  </si>
  <si>
    <t>658,52</t>
  </si>
  <si>
    <t>708,83</t>
  </si>
  <si>
    <t>682,72</t>
  </si>
  <si>
    <t>351,83</t>
  </si>
  <si>
    <t>383,50</t>
  </si>
  <si>
    <t>170,56</t>
  </si>
  <si>
    <t>248,89</t>
  </si>
  <si>
    <t>61,44</t>
  </si>
  <si>
    <t>85,51</t>
  </si>
  <si>
    <t>63,93</t>
  </si>
  <si>
    <t>77,43</t>
  </si>
  <si>
    <t>47,86</t>
  </si>
  <si>
    <t>115,10</t>
  </si>
  <si>
    <t>146,89</t>
  </si>
  <si>
    <t>176,49</t>
  </si>
  <si>
    <t>233,71</t>
  </si>
  <si>
    <t>262,86</t>
  </si>
  <si>
    <t>238,23</t>
  </si>
  <si>
    <t>318,34</t>
  </si>
  <si>
    <t>344,18</t>
  </si>
  <si>
    <t>369,66</t>
  </si>
  <si>
    <t>294,70</t>
  </si>
  <si>
    <t>321,03</t>
  </si>
  <si>
    <t>347,01</t>
  </si>
  <si>
    <t>393,52</t>
  </si>
  <si>
    <t>56,82</t>
  </si>
  <si>
    <t>187,31</t>
  </si>
  <si>
    <t>172,79</t>
  </si>
  <si>
    <t>148,16</t>
  </si>
  <si>
    <t>228,27</t>
  </si>
  <si>
    <t>279,59</t>
  </si>
  <si>
    <t>204,63</t>
  </si>
  <si>
    <t>230,96</t>
  </si>
  <si>
    <t>256,94</t>
  </si>
  <si>
    <t>303,45</t>
  </si>
  <si>
    <t>69,16</t>
  </si>
  <si>
    <t>32,75</t>
  </si>
  <si>
    <t>39,42</t>
  </si>
  <si>
    <t>40,69</t>
  </si>
  <si>
    <t>38,44</t>
  </si>
  <si>
    <t>41,36</t>
  </si>
  <si>
    <t>33,71</t>
  </si>
  <si>
    <t>42,73</t>
  </si>
  <si>
    <t>38,67</t>
  </si>
  <si>
    <t>35,51</t>
  </si>
  <si>
    <t>40,03</t>
  </si>
  <si>
    <t>1.981,65</t>
  </si>
  <si>
    <t>61,56</t>
  </si>
  <si>
    <t>47,81</t>
  </si>
  <si>
    <t>75,67</t>
  </si>
  <si>
    <t>105,17</t>
  </si>
  <si>
    <t>133,60</t>
  </si>
  <si>
    <t>291,03</t>
  </si>
  <si>
    <t>345,01</t>
  </si>
  <si>
    <t>419,54</t>
  </si>
  <si>
    <t>199,15</t>
  </si>
  <si>
    <t>169,30</t>
  </si>
  <si>
    <t>144,77</t>
  </si>
  <si>
    <t>250,72</t>
  </si>
  <si>
    <t>276,10</t>
  </si>
  <si>
    <t>201,14</t>
  </si>
  <si>
    <t>229,71</t>
  </si>
  <si>
    <t>253,54</t>
  </si>
  <si>
    <t>174,46</t>
  </si>
  <si>
    <t>149,93</t>
  </si>
  <si>
    <t>79,16</t>
  </si>
  <si>
    <t>78,33</t>
  </si>
  <si>
    <t>95,93</t>
  </si>
  <si>
    <t>82,22</t>
  </si>
  <si>
    <t>100,77</t>
  </si>
  <si>
    <t>79,78</t>
  </si>
  <si>
    <t>98,32</t>
  </si>
  <si>
    <t>108,25</t>
  </si>
  <si>
    <t>129,05</t>
  </si>
  <si>
    <t>145,22</t>
  </si>
  <si>
    <t>160,39</t>
  </si>
  <si>
    <t>184,06</t>
  </si>
  <si>
    <t>235,17</t>
  </si>
  <si>
    <t>243,90</t>
  </si>
  <si>
    <t>213,61</t>
  </si>
  <si>
    <t>68,07</t>
  </si>
  <si>
    <t>25,63</t>
  </si>
  <si>
    <t>339,82</t>
  </si>
  <si>
    <t>353,84</t>
  </si>
  <si>
    <t>72,61</t>
  </si>
  <si>
    <t>97,18</t>
  </si>
  <si>
    <t>125,70</t>
  </si>
  <si>
    <t>132,51</t>
  </si>
  <si>
    <t>165,23</t>
  </si>
  <si>
    <t>155,93</t>
  </si>
  <si>
    <t>179,04</t>
  </si>
  <si>
    <t>206,77</t>
  </si>
  <si>
    <t>101,19</t>
  </si>
  <si>
    <t>118,39</t>
  </si>
  <si>
    <t>138,92</t>
  </si>
  <si>
    <t>174,18</t>
  </si>
  <si>
    <t>199,37</t>
  </si>
  <si>
    <t>210,38</t>
  </si>
  <si>
    <t>FORNECIMENTO E INSTALAÇÃO DE PLACA DE OBRA COM CHAPA GALVANIZADA E ESTRUTURA DE MADEIRA. AF_03/2022_PS</t>
  </si>
  <si>
    <t>310,45</t>
  </si>
  <si>
    <t>114,15</t>
  </si>
  <si>
    <t>141,90</t>
  </si>
  <si>
    <t>130,46</t>
  </si>
  <si>
    <t>1.622,69</t>
  </si>
  <si>
    <t>1.404,88</t>
  </si>
  <si>
    <t>278,42</t>
  </si>
  <si>
    <t>330,71</t>
  </si>
  <si>
    <t>406,93</t>
  </si>
  <si>
    <t>5,11</t>
  </si>
  <si>
    <t>26,29</t>
  </si>
  <si>
    <t>17,82</t>
  </si>
  <si>
    <t>35,57</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</si>
  <si>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</si>
  <si>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</si>
  <si>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</si>
  <si>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</si>
  <si>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12,72</t>
  </si>
  <si>
    <t>EMASSAMENTO COM MASSA LÁTEX, APLICAÇÃO EM TETO, UMA DEMÃO, LIXAMENTO MANUAL. AF_04/2023</t>
  </si>
  <si>
    <t>21,83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</si>
  <si>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</si>
  <si>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</si>
  <si>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</si>
  <si>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</si>
  <si>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</si>
  <si>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27,05</t>
  </si>
  <si>
    <t>31,13</t>
  </si>
  <si>
    <t>46,73</t>
  </si>
  <si>
    <t>31,74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</si>
  <si>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</si>
  <si>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</si>
  <si>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</si>
  <si>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</si>
  <si>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10,68</t>
  </si>
  <si>
    <t>8,44</t>
  </si>
  <si>
    <t>21,37</t>
  </si>
  <si>
    <t>19,97</t>
  </si>
  <si>
    <t>17,17</t>
  </si>
  <si>
    <t>27,02</t>
  </si>
  <si>
    <t>25,79</t>
  </si>
  <si>
    <t>24,24</t>
  </si>
  <si>
    <t>27,16</t>
  </si>
  <si>
    <t>10,23</t>
  </si>
  <si>
    <t>1,41</t>
  </si>
  <si>
    <t>25,55</t>
  </si>
  <si>
    <t>12,33</t>
  </si>
  <si>
    <t>14,88</t>
  </si>
  <si>
    <t>28,92</t>
  </si>
  <si>
    <t>16,95</t>
  </si>
  <si>
    <t>11,14</t>
  </si>
  <si>
    <t>42,76</t>
  </si>
  <si>
    <t>50,02</t>
  </si>
  <si>
    <t>30,94</t>
  </si>
  <si>
    <t>51,93</t>
  </si>
  <si>
    <t>51,38</t>
  </si>
  <si>
    <t>52,07</t>
  </si>
  <si>
    <t>31,92</t>
  </si>
  <si>
    <t>26,60</t>
  </si>
  <si>
    <t>13,92</t>
  </si>
  <si>
    <t>2,99</t>
  </si>
  <si>
    <t>25,29</t>
  </si>
  <si>
    <t>47,79</t>
  </si>
  <si>
    <t>83,29</t>
  </si>
  <si>
    <t>58,94</t>
  </si>
  <si>
    <t>56,41</t>
  </si>
  <si>
    <t>231,29</t>
  </si>
  <si>
    <t>354,89</t>
  </si>
  <si>
    <t>237,93</t>
  </si>
  <si>
    <t>REVESTIMENTO CERÂMICO PARA PISO COM PLACAS TIPO ESMALTADA EXTRA DE DIMENSÕES 35X35 CM APLICADA EM AMBIENTES DE ÁREA MENOR QUE 5 M2. AF_02/2023_PE</t>
  </si>
  <si>
    <t>62,53</t>
  </si>
  <si>
    <t>REVESTIMENTO CERÂMICO PARA PISO COM PLACAS TIPO ESMALTADA EXTRA DE DIMENSÕES 35X35 CM APLICADA EM AMBIENTES DE ÁREA ENTRE 5 M2 E 10 M2. AF_02/2023_PE</t>
  </si>
  <si>
    <t>55,48</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</si>
  <si>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</si>
  <si>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</si>
  <si>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67,28</t>
  </si>
  <si>
    <t>REVESTIMENTO CERÂMICO PARA PISO COM PLACAS TIPO ESMALTADA EXTRA DE DIMENSÕES 45X45 CM APLICADA EM AMBIENTES DE ÁREA ENTRE 5 M2 E 10 M2. AF_02/2023_PE</t>
  </si>
  <si>
    <t>56,83</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</si>
  <si>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</si>
  <si>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</si>
  <si>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</si>
  <si>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92,67</t>
  </si>
  <si>
    <t>REVESTIMENTO CERÂMICO PARA PISO COM PLACAS TIPO ESMALTADA EXTRA DE DIMENSÕES 60X60 CM APLICADA EM AMBIENTES DE ÁREA MAIOR QUE 10 M2. AF_02/2023_PE</t>
  </si>
  <si>
    <t>82,73</t>
  </si>
  <si>
    <t>REVESTIMENTO CERÂMICO PARA PISO COM PLACAS TIPO PORCELANATO DE DIMENSÕES 45X45 CM APLICADA EM AMBIENTES DE ÁREA MENOR QUE 5 M². AF_02/2023_PE</t>
  </si>
  <si>
    <t>143,92</t>
  </si>
  <si>
    <t>REVESTIMENTO CERÂMICO PARA PISO COM PLACAS TIPO PORCELANATO DE DIMENSÕES 45X45 CM APLICADA EM AMBIENTES DE ÁREA ENTRE 5 M² E 10 M². AF_02/2023_PE</t>
  </si>
  <si>
    <t>131,35</t>
  </si>
  <si>
    <t>REVESTIMENTO CERÂMICO PARA PISO COM PLACAS TIPO PORCELANATO DE DIMENSÕES 45X45 CM APLICADA EM AMBIENTES DE ÁREA MAIOR QUE 10 M². AF_02/2023_PE</t>
  </si>
  <si>
    <t>122,23</t>
  </si>
  <si>
    <t>REVESTIMENTO CERÂMICO PARA PISO COM PLACAS TIPO PORCELANATO DE DIMENSÕES 60X60 CM APLICADA EM AMBIENTES DE ÁREA MENOR QUE 5 M². AF_02/2023_PE</t>
  </si>
  <si>
    <t>164,34</t>
  </si>
  <si>
    <t>REVESTIMENTO CERÂMICO PARA PISO COM PLACAS TIPO PORCELANATO DE DIMENSÕES 60X60 CM APLICADA EM AMBIENTES DE ÁREA ENTRE 5 M² E 10 M². AF_02/2023_PE</t>
  </si>
  <si>
    <t>150,17</t>
  </si>
  <si>
    <t>REVESTIMENTO CERÂMICO PARA PISO COM PLACAS TIPO PORCELANATO DE DIMENSÕES 60X60 CM APLICADA EM AMBIENTES DE ÁREA MAIOR QUE 10 M². AF_02/2023_PE</t>
  </si>
  <si>
    <t>51,32</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</si>
  <si>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</si>
  <si>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</si>
  <si>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</si>
  <si>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42,65</t>
  </si>
  <si>
    <t>REVESTIMENTO CERÂMICO PARA PISO COM PLACAS TIPO ESMALTADA EXTRA DE DIMENSÕES 80X80 CM APLICADA EM AMBIENTES DE ÁREA MENOR QUE 5 M². AF_02/2023_PE</t>
  </si>
  <si>
    <t>109,14</t>
  </si>
  <si>
    <t>REVESTIMENTO CERÂMICO PARA PISO COM PLACAS TIPO ESMALTADA EXTRA DE DIMENSÕES 80X80 CM APLICADA EM AMBIENTES DE ÁREA ENTRE 5 M² E 10 M². AF_02/2023_PE</t>
  </si>
  <si>
    <t>95,08</t>
  </si>
  <si>
    <t>REVESTIMENTO CERÂMICO PARA PISO COM PLACAS TIPO ESMALTADA EXTRA DE DIMENSÕES 80X80 CM APLICADA EM AMBIENTES DE ÁREA MAIOR QUE 10 M². AF_02/2023_PE</t>
  </si>
  <si>
    <t>83,27</t>
  </si>
  <si>
    <t>REVESTIMENTO CERÂMICO PARA PISO COM PLACAS TIPO PORCELANATO DE DIMENSÕES 80X80 CM APLICADA EM AMBIENTES DE ÁREA MENOR QUE 5 M². AF_02/2023_PE</t>
  </si>
  <si>
    <t>169,02</t>
  </si>
  <si>
    <t>REVESTIMENTO CERÂMICO PARA PISO COM PLACAS TIPO PORCELANATO DE DIMENSÕES 80X80 CM APLICADA EM AMBIENTES DE ÁREA ENTRE 5 M² E 10 M². AF_02/2023_PE</t>
  </si>
  <si>
    <t>153,06</t>
  </si>
  <si>
    <t>REVESTIMENTO CERÂMICO PARA PISO COM PLACAS TIPO PORCELANATO DE DIMENSÕES 80X80 CM APLICADA EM AMBIENTES DE ÁREA MAIOR QUE 10 M². AF_02/2023_PE</t>
  </si>
  <si>
    <t>140,30</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</si>
  <si>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</si>
  <si>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</si>
  <si>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</si>
  <si>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</si>
  <si>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54,81</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</si>
  <si>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</si>
  <si>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</si>
  <si>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45,00</t>
  </si>
  <si>
    <t>REVESTIMENTO CERÂMICO PARA PISO COM PLACAS TIPO ESMALTADA EXTRA DE DIMENSÕES 45X45 CM APLICADA EM DIAGONAL EM AMBIENTES DE ÁREA MENOR QUE 5 M². AF_02/2023_PE</t>
  </si>
  <si>
    <t>94,73</t>
  </si>
  <si>
    <t>REVESTIMENTO CERÂMICO PARA PISO COM PLACAS TIPO ESMALTADA EXTRA DE DIMENSÕES 45X45 CM APLICADA EM DIAGONAL EM AMBIENTES DE ÁREA ENTRE 5 M² E 10 M². AF_02/2023_PE</t>
  </si>
  <si>
    <t>64,62</t>
  </si>
  <si>
    <t>REVESTIMENTO CERÂMICO PARA PISO COM PLACAS TIPO ESMALTADA EXTRA DE DIMENSÕES 45X45 CM APLICADA EM DIAGONAL EM AMBIENTES DE ÁREA MAIOR QUE 10 M². AF_02/2023_PE</t>
  </si>
  <si>
    <t>51,79</t>
  </si>
  <si>
    <t>REVESTIMENTO CERÂMICO PARA PISO COM PLACAS TIPO PORCELANATO DE DIMENSÕES 45X45 CM APLICADA EM DIAGONAL EM AMBIENTES DE ÁREA MENOR QUE 5 M². AF_02/2023_PE</t>
  </si>
  <si>
    <t>180,44</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</si>
  <si>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</si>
  <si>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</si>
  <si>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346,46</t>
  </si>
  <si>
    <t>454,84</t>
  </si>
  <si>
    <t>385,13</t>
  </si>
  <si>
    <t>40,15</t>
  </si>
  <si>
    <t>50,49</t>
  </si>
  <si>
    <t>47,96</t>
  </si>
  <si>
    <t>63,77</t>
  </si>
  <si>
    <t>42,50</t>
  </si>
  <si>
    <t>74,73</t>
  </si>
  <si>
    <t>91,87</t>
  </si>
  <si>
    <t>237,80</t>
  </si>
  <si>
    <t>138,01</t>
  </si>
  <si>
    <t>273,96</t>
  </si>
  <si>
    <t>180,31</t>
  </si>
  <si>
    <t>347,60</t>
  </si>
  <si>
    <t>104,68</t>
  </si>
  <si>
    <t>151,38</t>
  </si>
  <si>
    <t>177,52</t>
  </si>
  <si>
    <t>245,59</t>
  </si>
  <si>
    <t>378,22</t>
  </si>
  <si>
    <t>120,62</t>
  </si>
  <si>
    <t>3,64</t>
  </si>
  <si>
    <t>90,53</t>
  </si>
  <si>
    <t>357,69</t>
  </si>
  <si>
    <t>466,07</t>
  </si>
  <si>
    <t>83,78</t>
  </si>
  <si>
    <t>54,90</t>
  </si>
  <si>
    <t>36,75</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</si>
  <si>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</si>
  <si>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</si>
  <si>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</si>
  <si>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15,32</t>
  </si>
  <si>
    <t>RODAPÉ CERÂMICO DE 7CM DE ALTURA COM PLACAS TIPO ESMALTADA COMERCIAL DE DIMENSÕES 35X35CM (PADRAO POPULAR). AF_02/2023</t>
  </si>
  <si>
    <t>51,39</t>
  </si>
  <si>
    <t>874,02</t>
  </si>
  <si>
    <t>EXECUÇÃO DE PASSEIO (CALÇADA) OU PISO DE CONCRETO COM CONCRETO MOLDADO IN LOCO, USINADO C20, ACABAMENTO CONVENCIONAL, NÃO ARMADO. AF_08/2022</t>
  </si>
  <si>
    <t>662,44</t>
  </si>
  <si>
    <t>85,13</t>
  </si>
  <si>
    <t>102,98</t>
  </si>
  <si>
    <t>86,05</t>
  </si>
  <si>
    <t>85,46</t>
  </si>
  <si>
    <t>EXECUÇÃO DE PASSEIO (CALÇADA) OU PISO DE CONCRETO COM CONCRETO MOLDADO IN LOCO, USINADO C25, ACABAMENTO CONVENCIONAL, NÃO ARMADO. AF_03/2023</t>
  </si>
  <si>
    <t>677,86</t>
  </si>
  <si>
    <t>33,85</t>
  </si>
  <si>
    <t>37,63</t>
  </si>
  <si>
    <t>62,52</t>
  </si>
  <si>
    <t>43,46</t>
  </si>
  <si>
    <t>83,33</t>
  </si>
  <si>
    <t>51,35</t>
  </si>
  <si>
    <t>57,82</t>
  </si>
  <si>
    <t>100,37</t>
  </si>
  <si>
    <t>52,93</t>
  </si>
  <si>
    <t>95,48</t>
  </si>
  <si>
    <t>107,01</t>
  </si>
  <si>
    <t>60,65</t>
  </si>
  <si>
    <t>57,53</t>
  </si>
  <si>
    <t>65,60</t>
  </si>
  <si>
    <t>118,67</t>
  </si>
  <si>
    <t>133,05</t>
  </si>
  <si>
    <t>50,01</t>
  </si>
  <si>
    <t>81,64</t>
  </si>
  <si>
    <t>95,71</t>
  </si>
  <si>
    <t>105,09</t>
  </si>
  <si>
    <t>53,28</t>
  </si>
  <si>
    <t>58,55</t>
  </si>
  <si>
    <t>61,23</t>
  </si>
  <si>
    <t>67,70</t>
  </si>
  <si>
    <t>110,25</t>
  </si>
  <si>
    <t>121,78</t>
  </si>
  <si>
    <t>30,21</t>
  </si>
  <si>
    <t>94,32</t>
  </si>
  <si>
    <t>143,05</t>
  </si>
  <si>
    <t>156,26</t>
  </si>
  <si>
    <t>92,54</t>
  </si>
  <si>
    <t>100,61</t>
  </si>
  <si>
    <t>153,68</t>
  </si>
  <si>
    <t>168,06</t>
  </si>
  <si>
    <t>102,82</t>
  </si>
  <si>
    <t>112,10</t>
  </si>
  <si>
    <t>173,12</t>
  </si>
  <si>
    <t>189,65</t>
  </si>
  <si>
    <t>47,51</t>
  </si>
  <si>
    <t>45,94</t>
  </si>
  <si>
    <t>2,36</t>
  </si>
  <si>
    <t>4,61</t>
  </si>
  <si>
    <t>8,29</t>
  </si>
  <si>
    <t>9,58</t>
  </si>
  <si>
    <t>8,77</t>
  </si>
  <si>
    <t>8,27</t>
  </si>
  <si>
    <t>6,86</t>
  </si>
  <si>
    <t>20,40</t>
  </si>
  <si>
    <t>5,31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</si>
  <si>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</si>
  <si>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</si>
  <si>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</si>
  <si>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</si>
  <si>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</si>
  <si>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32,98</t>
  </si>
  <si>
    <t>APLICAÇÃO MANUAL DE GESSO DESEMPENADO (SEM TALISCAS) EM TETO DE AMBIENTES DE ÁREA MENOR QUE 5M², ESPESSURA DE 1,0CM. AF_03/2023</t>
  </si>
  <si>
    <t>37,81</t>
  </si>
  <si>
    <t>APLICAÇÃO MANUAL DE GESSO DESEMPENADO (SEM TALISCAS) EM PAREDES, ESPESSURA DE 0,5CM. AF_03/2023</t>
  </si>
  <si>
    <t>18,24</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</si>
  <si>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</si>
  <si>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</si>
  <si>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</si>
  <si>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43,53</t>
  </si>
  <si>
    <t>APLICAÇÃO DE GESSO PROJETADO COM EQUIPAMENTO DE PROJEÇÃO EM PAREDES, DESEMPENADO (SEM TALISCAS), ESPESSURA DE 0,5CM. AF_03/2023</t>
  </si>
  <si>
    <t>APLICAÇÃO DE GESSO PROJETADO COM EQUIPAMENTO DE PROJEÇÃO EM PAREDES, DESEMPENADO (SEM TALISCAS), ESPESSURA DE 1,0CM. AF_03/2023</t>
  </si>
  <si>
    <t>25,88</t>
  </si>
  <si>
    <t>APLICAÇÃO DE GESSO PROJETADO COM EQUIPAMENTO DE PROJEÇÃO EM PAREDES, SARRAFEADO (COM TALISCAS), ESPESSURA DE 1,0CM. AF_03/2023</t>
  </si>
  <si>
    <t>29,69</t>
  </si>
  <si>
    <t>APLICAÇÃO DE GESSO PROJETADO COM EQUIPAMENTO DE PROJEÇÃO EM PAREDES, SARRAFEADO (COM TALISCAS), ESPESSURA DE 1,5CM. AF_03/2023</t>
  </si>
  <si>
    <t>47,30</t>
  </si>
  <si>
    <t>43,30</t>
  </si>
  <si>
    <t>46,65</t>
  </si>
  <si>
    <t>37,88</t>
  </si>
  <si>
    <t>71,13</t>
  </si>
  <si>
    <t>66,47</t>
  </si>
  <si>
    <t>27,58</t>
  </si>
  <si>
    <t>26,14</t>
  </si>
  <si>
    <t>43,85</t>
  </si>
  <si>
    <t>58,21</t>
  </si>
  <si>
    <t>62,19</t>
  </si>
  <si>
    <t>102,67</t>
  </si>
  <si>
    <t>82,62</t>
  </si>
  <si>
    <t>118,12</t>
  </si>
  <si>
    <t>97,09</t>
  </si>
  <si>
    <t>104,45</t>
  </si>
  <si>
    <t>130,20</t>
  </si>
  <si>
    <t>43,60</t>
  </si>
  <si>
    <t>47,32</t>
  </si>
  <si>
    <t>63,61</t>
  </si>
  <si>
    <t>60,11</t>
  </si>
  <si>
    <t>86,69</t>
  </si>
  <si>
    <t>67,09</t>
  </si>
  <si>
    <t>73,34</t>
  </si>
  <si>
    <t>101,13</t>
  </si>
  <si>
    <t>73,31</t>
  </si>
  <si>
    <t>80,20</t>
  </si>
  <si>
    <t>107,65</t>
  </si>
  <si>
    <t>81,08</t>
  </si>
  <si>
    <t>97,59</t>
  </si>
  <si>
    <t>102,57</t>
  </si>
  <si>
    <t>120,52</t>
  </si>
  <si>
    <t>104,57</t>
  </si>
  <si>
    <t>110,82</t>
  </si>
  <si>
    <t>134,96</t>
  </si>
  <si>
    <t>134,83</t>
  </si>
  <si>
    <t>157,05</t>
  </si>
  <si>
    <t>81,31</t>
  </si>
  <si>
    <t>98,90</t>
  </si>
  <si>
    <t>93,40</t>
  </si>
  <si>
    <t>99,50</t>
  </si>
  <si>
    <t>123,90</t>
  </si>
  <si>
    <t>163,54</t>
  </si>
  <si>
    <t>113,71</t>
  </si>
  <si>
    <t>155,60</t>
  </si>
  <si>
    <t>106,56</t>
  </si>
  <si>
    <t>171,24</t>
  </si>
  <si>
    <t>119,71</t>
  </si>
  <si>
    <t>161,36</t>
  </si>
  <si>
    <t>175,76</t>
  </si>
  <si>
    <t>160,68</t>
  </si>
  <si>
    <t>117,16</t>
  </si>
  <si>
    <t>128,24</t>
  </si>
  <si>
    <t>168,69</t>
  </si>
  <si>
    <t>119,64</t>
  </si>
  <si>
    <t>185,81</t>
  </si>
  <si>
    <t>134,28</t>
  </si>
  <si>
    <t>174,41</t>
  </si>
  <si>
    <t>123,64</t>
  </si>
  <si>
    <t>190,29</t>
  </si>
  <si>
    <t>145,98</t>
  </si>
  <si>
    <t>130,22</t>
  </si>
  <si>
    <t>125,19</t>
  </si>
  <si>
    <t>146,28</t>
  </si>
  <si>
    <t>44,15</t>
  </si>
  <si>
    <t>54,96</t>
  </si>
  <si>
    <t>41,59</t>
  </si>
  <si>
    <t>61,83</t>
  </si>
  <si>
    <t>80,07</t>
  </si>
  <si>
    <t>64,17</t>
  </si>
  <si>
    <t>71,81</t>
  </si>
  <si>
    <t>74,81</t>
  </si>
  <si>
    <t>86,25</t>
  </si>
  <si>
    <t>104,00</t>
  </si>
  <si>
    <t>81,51</t>
  </si>
  <si>
    <t>99,29</t>
  </si>
  <si>
    <t>58,30</t>
  </si>
  <si>
    <t>75,04</t>
  </si>
  <si>
    <t>57,76</t>
  </si>
  <si>
    <t>98,13</t>
  </si>
  <si>
    <t>74,79</t>
  </si>
  <si>
    <t>84,32</t>
  </si>
  <si>
    <t>113,58</t>
  </si>
  <si>
    <t>82,92</t>
  </si>
  <si>
    <t>90,90</t>
  </si>
  <si>
    <t>98,26</t>
  </si>
  <si>
    <t>91,60</t>
  </si>
  <si>
    <t>61,47</t>
  </si>
  <si>
    <t>56,71</t>
  </si>
  <si>
    <t>83,59</t>
  </si>
  <si>
    <t>60,56</t>
  </si>
  <si>
    <t>69,94</t>
  </si>
  <si>
    <t>104,65</t>
  </si>
  <si>
    <t>71,32</t>
  </si>
  <si>
    <t>77,82</t>
  </si>
  <si>
    <t>78,93</t>
  </si>
  <si>
    <t>89,51</t>
  </si>
  <si>
    <t>94,49</t>
  </si>
  <si>
    <t>95,54</t>
  </si>
  <si>
    <t>96,49</t>
  </si>
  <si>
    <t>102,74</t>
  </si>
  <si>
    <t>127,69</t>
  </si>
  <si>
    <t>123,82</t>
  </si>
  <si>
    <t>148,08</t>
  </si>
  <si>
    <t>122,32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</si>
  <si>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</si>
  <si>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</si>
  <si>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29,14</t>
  </si>
  <si>
    <t>APLICAÇÃO MANUAL DE GESSO DESEMPENADO (SEM TALISCAS) EM TETO DE AMBIENTES COM PAREDES EM PÉ DIREITO DUPLO E ÁREA MENOR QUE 5M², ESPESSURA DE 0,5CM. AF_03/2023</t>
  </si>
  <si>
    <t>35,43</t>
  </si>
  <si>
    <t>APLICAÇÃO MANUAL DE GESSO DESEMPENADO (SEM TALISCAS) EM TETO DE AMBIENTES COM PAREDES EM PÉ DIREITO DUPLO E ÁREA MAIOR QUE 10M², ESPESSURA DE 1,0CM. AF_03/2023</t>
  </si>
  <si>
    <t>28,37</t>
  </si>
  <si>
    <t>APLICAÇÃO MANUAL DE GESSO DESEMPENADO (SEM TALISCAS) EM TETO DE AMBIENTES COM PAREDES EM PÉ DIREITO DUPLO E ÁREA ENTRE 5M² E 10M², ESPESSURA DE 1,0CM. AF_03/2023</t>
  </si>
  <si>
    <t>39,29</t>
  </si>
  <si>
    <t>APLICAÇÃO MANUAL DE GESSO DESEMPENADO (SEM TALISCAS) EM TETO DE AMBIENTES COM PAREDES EM PÉ DIREITO DUPLO E ÁREA MENOR QUE 5M², ESPESSURA DE 1,0CM. AF_03/2023</t>
  </si>
  <si>
    <t>45,57</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</si>
  <si>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</si>
  <si>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</si>
  <si>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</si>
  <si>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52,58</t>
  </si>
  <si>
    <t>APLICAÇÃO MANUAL DE GESSO SARRAFEADO (COM TALISCAS) EM PAREDES COM PÉ DIREITO DUPLO, ESPESSURA DE 1,5CM. AF_03/2023</t>
  </si>
  <si>
    <t>60,78</t>
  </si>
  <si>
    <t>REVESTIMENTO CERÂMICO PARA PAREDES EXTERNAS EM PASTILHAS DE PORCELANA 5 X 5 CM (PLACAS DE 30 X 30 CM), ALINHADAS A PRUMO. AF_02/2023</t>
  </si>
  <si>
    <t>185,87</t>
  </si>
  <si>
    <t>REVESTIMENTO CERÂMICO PARA PAREDES EXTERNAS EM PASTILHAS DE PORCELANA 5 X 5 CM (PLACAS DE 30 X 30 CM), ALINHADAS A PRUMO, APLICADO EM SUPERFÍCIES INTERNAS DE SACADA. AF_02/2023</t>
  </si>
  <si>
    <t>221,31</t>
  </si>
  <si>
    <t>REVESTIMENTO CERÂMICO PARA PAREDES INTERNAS COM PLACAS TIPO ESMALTADA EXTRA DE DIMENSÕES 20X20 CM APLICADAS NA ALTURA INTEIRA DAS PAREDES.  AF_02/2023_PE</t>
  </si>
  <si>
    <t>56,93</t>
  </si>
  <si>
    <t>REVESTIMENTO CERÂMICO PARA PAREDES INTERNAS COM PLACAS TIPO ESMALTADA EXTRA DE DIMENSÕES 20X20 CM APLICADAS A MEIA ALTURA DAS PAREDES. AF_02/2023_PE</t>
  </si>
  <si>
    <t>62,11</t>
  </si>
  <si>
    <t>REVESTIMENTO CERÂMICO PARA PAREDES INTERNAS COM PLACAS TIPO ESMALTADA EXTRA DE DIMENSÕES 25X35 CM APLICADAS NA ALTURA INTEIRA DAS PAREDES. AF_02/2023_PE</t>
  </si>
  <si>
    <t>60,88</t>
  </si>
  <si>
    <t>REVESTIMENTO CERÂMICO PARA PAREDES INTERNAS COM PLACAS TIPO ESMALTADA EXTRA DE DIMENSÕES 25X35 CM APLICADAS A MEIA ALTURA DAS PAREDES. AF_02/2023_PE</t>
  </si>
  <si>
    <t>66,13</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</si>
  <si>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</si>
  <si>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</si>
  <si>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70,72</t>
  </si>
  <si>
    <t>REVESTIMENTO CERÂMICO PARA PAREDES EXTERNAS EM PASTILHAS DE PORCELANA 2,5 X 2,5 CM (PLACAS DE 30 X 30 CM), ALINHADAS A PRUMO. AF_02/2023</t>
  </si>
  <si>
    <t>260,16</t>
  </si>
  <si>
    <t>REVESTIMENTO CERÂMICO PARA PAREDES EXTERNAS EM PASTILHAS DE PORCELANA 2,5 X 2,5 CM (PLACAS DE 30 X 30 CM), ALINHADAS A PRUMO, APLICADO EM SUPERFÍCIES INTERNAS DE SACADA. AF_02/2023</t>
  </si>
  <si>
    <t>311,09</t>
  </si>
  <si>
    <t>REVESTIMENTO CERÂMICO PARA PAREDES INTERNAS COM PLACAS TIPO ESMALTADA PADRÃO POPULAR DE DIMENSÕES 20X20 CM, ARGAMASSA TIPO AC I, APLICADAS NA ALTURA INTEIRA DAS PAREDES. AF_02/2023_PE</t>
  </si>
  <si>
    <t>48,58</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</si>
  <si>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</si>
  <si>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</si>
  <si>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</si>
  <si>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60,30</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</si>
  <si>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</si>
  <si>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</si>
  <si>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</si>
  <si>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60,39</t>
  </si>
  <si>
    <t>REVESTIMENTO CERÂMICO PARA PAREDES INTERNAS COM PLACAS TIPO ESMALTADA EXTRA DE DIMENSÕES 20X20 CM APLICADAS EM DIAGONAL, A MEIA ALTURA DAS PAREDES. AF_02/2023_PE</t>
  </si>
  <si>
    <t>67,15</t>
  </si>
  <si>
    <t>REVESTIMENTO CERÂMICO PARA PAREDES INTERNAS COM PLACAS TIPO PASTILHA DE DIMENSÕES 5 X 5 CM (PLACAS DE 30 X 30 CM) CM APLICADAS NA ALTURA INTEIRA DAS PAREDES. AF_02/2023</t>
  </si>
  <si>
    <t>182,36</t>
  </si>
  <si>
    <t>REVESTIMENTO CERÂMICO PARA PAREDES INTERNAS COM PLACAS TIPO PASTILHA DE DIMENSÕES 2,5 X 2,5 CM (PLACAS DE 30 X 30 CM) CM APLICADAS NA ALTURA INTEIRA DAS PAREDES. AF_02/2023</t>
  </si>
  <si>
    <t>259,36</t>
  </si>
  <si>
    <t>REVESTIMENTO CERÂMICO PARA PAREDES INTERNAS COM PLACAS TIPO PASTILHA DE DIMENSÕES 5 X 5 CM (PLACAS DE 30 X 30 CM) CM APLICADAS A MEIA ALTURA DAS PAREDES. AF_02/2023</t>
  </si>
  <si>
    <t>192,83</t>
  </si>
  <si>
    <t>REVESTIMENTO CERÂMICO PARA PAREDES INTERNAS COM PLACAS TIPO PASTILHA DE DIMENSÕES 2,5 X 2,5 CM (PLACAS DE 30 X 30 CM) CM APLICADAS A MEIA ALTURA DAS PAREDES. AF_02/2023</t>
  </si>
  <si>
    <t>269,83</t>
  </si>
  <si>
    <t>RODAPÉ CERÂMICO DE 7CM DE ALTURA COM PLACAS TIPO ESMALTADA EXTRA DE DIMENSÕES 80X80CM. AF_02/2023</t>
  </si>
  <si>
    <t>111,77</t>
  </si>
  <si>
    <t>137,99</t>
  </si>
  <si>
    <t>147,21</t>
  </si>
  <si>
    <t>195,90</t>
  </si>
  <si>
    <t>64,07</t>
  </si>
  <si>
    <t>37,52</t>
  </si>
  <si>
    <t>66,20</t>
  </si>
  <si>
    <t>31,27</t>
  </si>
  <si>
    <t>54,91</t>
  </si>
  <si>
    <t>63,13</t>
  </si>
  <si>
    <t>66,85</t>
  </si>
  <si>
    <t>8,63</t>
  </si>
  <si>
    <t>2,76</t>
  </si>
  <si>
    <t>13,96</t>
  </si>
  <si>
    <t>538,84</t>
  </si>
  <si>
    <t>532,90</t>
  </si>
  <si>
    <t>548,88</t>
  </si>
  <si>
    <t>541,93</t>
  </si>
  <si>
    <t>684,69</t>
  </si>
  <si>
    <t>669,96</t>
  </si>
  <si>
    <t>677,22</t>
  </si>
  <si>
    <t>668,51</t>
  </si>
  <si>
    <t>697,78</t>
  </si>
  <si>
    <t>672,32</t>
  </si>
  <si>
    <t>695,81</t>
  </si>
  <si>
    <t>670,39</t>
  </si>
  <si>
    <t>740,13</t>
  </si>
  <si>
    <t>540,03</t>
  </si>
  <si>
    <t>693,25</t>
  </si>
  <si>
    <t>685,55</t>
  </si>
  <si>
    <t>649,93</t>
  </si>
  <si>
    <t>652,65</t>
  </si>
  <si>
    <t>634,07</t>
  </si>
  <si>
    <t>623,80</t>
  </si>
  <si>
    <t>511,17</t>
  </si>
  <si>
    <t>501,87</t>
  </si>
  <si>
    <t>576,86</t>
  </si>
  <si>
    <t>569,16</t>
  </si>
  <si>
    <t>543,91</t>
  </si>
  <si>
    <t>529,33</t>
  </si>
  <si>
    <t>3.720,96</t>
  </si>
  <si>
    <t>3.728,44</t>
  </si>
  <si>
    <t>3.812,11</t>
  </si>
  <si>
    <t>3.812,13</t>
  </si>
  <si>
    <t>3.739,68</t>
  </si>
  <si>
    <t>3.751,48</t>
  </si>
  <si>
    <t>558,37</t>
  </si>
  <si>
    <t>502,26</t>
  </si>
  <si>
    <t>585,38</t>
  </si>
  <si>
    <t>521,65</t>
  </si>
  <si>
    <t>703,56</t>
  </si>
  <si>
    <t>645,64</t>
  </si>
  <si>
    <t>676,59</t>
  </si>
  <si>
    <t>641,86</t>
  </si>
  <si>
    <t>670,72</t>
  </si>
  <si>
    <t>666,69</t>
  </si>
  <si>
    <t>671,48</t>
  </si>
  <si>
    <t>662,78</t>
  </si>
  <si>
    <t>854,82</t>
  </si>
  <si>
    <t>736,20</t>
  </si>
  <si>
    <t>705,93</t>
  </si>
  <si>
    <t>759,40</t>
  </si>
  <si>
    <t>692,00</t>
  </si>
  <si>
    <t>655,34</t>
  </si>
  <si>
    <t>703,86</t>
  </si>
  <si>
    <t>619,54</t>
  </si>
  <si>
    <t>662,92</t>
  </si>
  <si>
    <t>591,08</t>
  </si>
  <si>
    <t>552,85</t>
  </si>
  <si>
    <t>484,33</t>
  </si>
  <si>
    <t>653,39</t>
  </si>
  <si>
    <t>578,62</t>
  </si>
  <si>
    <t>546,25</t>
  </si>
  <si>
    <t>578,76</t>
  </si>
  <si>
    <t>529,31</t>
  </si>
  <si>
    <t>504,92</t>
  </si>
  <si>
    <t>3.677,66</t>
  </si>
  <si>
    <t>3.651,52</t>
  </si>
  <si>
    <t>3.762,02</t>
  </si>
  <si>
    <t>3.721,88</t>
  </si>
  <si>
    <t>3.722,83</t>
  </si>
  <si>
    <t>3.706,00</t>
  </si>
  <si>
    <t>3.683,01</t>
  </si>
  <si>
    <t>659,32</t>
  </si>
  <si>
    <t>683,08</t>
  </si>
  <si>
    <t>805,59</t>
  </si>
  <si>
    <t>801,12</t>
  </si>
  <si>
    <t>824,59</t>
  </si>
  <si>
    <t>800,96</t>
  </si>
  <si>
    <t>800,20</t>
  </si>
  <si>
    <t>879,89</t>
  </si>
  <si>
    <t>815,33</t>
  </si>
  <si>
    <t>780,88</t>
  </si>
  <si>
    <t>760,68</t>
  </si>
  <si>
    <t>641,28</t>
  </si>
  <si>
    <t>711,54</t>
  </si>
  <si>
    <t>664,36</t>
  </si>
  <si>
    <t>3.829,51</t>
  </si>
  <si>
    <t>3.904,32</t>
  </si>
  <si>
    <t>3.853,96</t>
  </si>
  <si>
    <t>1.408,45</t>
  </si>
  <si>
    <t>1.400,63</t>
  </si>
  <si>
    <t>1.390,45</t>
  </si>
  <si>
    <t>1.631,67</t>
  </si>
  <si>
    <t>1.618,22</t>
  </si>
  <si>
    <t>1.609,39</t>
  </si>
  <si>
    <t>3.873,24</t>
  </si>
  <si>
    <t>3.882,63</t>
  </si>
  <si>
    <t>3.898,07</t>
  </si>
  <si>
    <t>4.297,59</t>
  </si>
  <si>
    <t>4.329,54</t>
  </si>
  <si>
    <t>4.362,67</t>
  </si>
  <si>
    <t>2.714,07</t>
  </si>
  <si>
    <t>2.724,75</t>
  </si>
  <si>
    <t>2.737,55</t>
  </si>
  <si>
    <t>1.609,94</t>
  </si>
  <si>
    <t>1.835,75</t>
  </si>
  <si>
    <t>4.585,30</t>
  </si>
  <si>
    <t>2.969,35</t>
  </si>
  <si>
    <t>4.045,47</t>
  </si>
  <si>
    <t>4.046,92</t>
  </si>
  <si>
    <t>1.443,86</t>
  </si>
  <si>
    <t>1.429,16</t>
  </si>
  <si>
    <t>752,62</t>
  </si>
  <si>
    <t>643,52</t>
  </si>
  <si>
    <t>744,88</t>
  </si>
  <si>
    <t>617,16</t>
  </si>
  <si>
    <t>723,68</t>
  </si>
  <si>
    <t>564,16</t>
  </si>
  <si>
    <t>672,69</t>
  </si>
  <si>
    <t>667,63</t>
  </si>
  <si>
    <t>849,02</t>
  </si>
  <si>
    <t>629,14</t>
  </si>
  <si>
    <t>612,01</t>
  </si>
  <si>
    <t>731,02</t>
  </si>
  <si>
    <t>606,27</t>
  </si>
  <si>
    <t>572,97</t>
  </si>
  <si>
    <t>614,68</t>
  </si>
  <si>
    <t>568,20</t>
  </si>
  <si>
    <t>548,65</t>
  </si>
  <si>
    <t>805,90</t>
  </si>
  <si>
    <t>861,59</t>
  </si>
  <si>
    <t>790,63</t>
  </si>
  <si>
    <t>775,42</t>
  </si>
  <si>
    <t>911,33</t>
  </si>
  <si>
    <t>719,26</t>
  </si>
  <si>
    <t>759,91</t>
  </si>
  <si>
    <t>714,60</t>
  </si>
  <si>
    <t>697,37</t>
  </si>
  <si>
    <t>830,29</t>
  </si>
  <si>
    <t>639,34</t>
  </si>
  <si>
    <t>636,80</t>
  </si>
  <si>
    <t>615,86</t>
  </si>
  <si>
    <t>568,64</t>
  </si>
  <si>
    <t>805,81</t>
  </si>
  <si>
    <t>719,61</t>
  </si>
  <si>
    <t>51,05</t>
  </si>
  <si>
    <t>55,54</t>
  </si>
  <si>
    <t>1.454,24</t>
  </si>
  <si>
    <t>1.051,17</t>
  </si>
  <si>
    <t>425,17</t>
  </si>
  <si>
    <t>3,57</t>
  </si>
  <si>
    <t>31,33</t>
  </si>
  <si>
    <t>39,07</t>
  </si>
  <si>
    <t>62,18</t>
  </si>
  <si>
    <t>27,65</t>
  </si>
  <si>
    <t>32,62</t>
  </si>
  <si>
    <t>39,67</t>
  </si>
  <si>
    <t>155,34</t>
  </si>
  <si>
    <t>8,33</t>
  </si>
  <si>
    <t>78,91</t>
  </si>
  <si>
    <t>108,65</t>
  </si>
  <si>
    <t>79,79</t>
  </si>
  <si>
    <t>65,21</t>
  </si>
  <si>
    <t>52,49</t>
  </si>
  <si>
    <t>43,01</t>
  </si>
  <si>
    <t>108,27</t>
  </si>
  <si>
    <t>65,47</t>
  </si>
  <si>
    <t>114,05</t>
  </si>
  <si>
    <t>67,23</t>
  </si>
  <si>
    <t>49,31</t>
  </si>
  <si>
    <t>319,98</t>
  </si>
  <si>
    <t>106,04</t>
  </si>
  <si>
    <t>838,26</t>
  </si>
  <si>
    <t>55,92</t>
  </si>
  <si>
    <t>171,30</t>
  </si>
  <si>
    <t>51,01</t>
  </si>
  <si>
    <t>595,25</t>
  </si>
  <si>
    <t>283,13</t>
  </si>
  <si>
    <t>276,36</t>
  </si>
  <si>
    <t>126,75</t>
  </si>
  <si>
    <t>20,02</t>
  </si>
  <si>
    <t>32,11</t>
  </si>
  <si>
    <t>81,93</t>
  </si>
  <si>
    <t>185,74</t>
  </si>
  <si>
    <t>121,60</t>
  </si>
  <si>
    <t>150,03</t>
  </si>
  <si>
    <t>31,96</t>
  </si>
  <si>
    <t>297,21</t>
  </si>
  <si>
    <t>589,10</t>
  </si>
  <si>
    <t>194,43</t>
  </si>
  <si>
    <t>271,73</t>
  </si>
  <si>
    <t>8,96</t>
  </si>
  <si>
    <t>63,48</t>
  </si>
  <si>
    <t>171,64</t>
  </si>
  <si>
    <t>112,53</t>
  </si>
  <si>
    <t>2,50</t>
  </si>
  <si>
    <t>2,46</t>
  </si>
  <si>
    <t>2,13</t>
  </si>
  <si>
    <t>1,22</t>
  </si>
  <si>
    <t>3,45</t>
  </si>
  <si>
    <t>3,90</t>
  </si>
  <si>
    <t>1,47</t>
  </si>
  <si>
    <t>8,19</t>
  </si>
  <si>
    <t>7,79</t>
  </si>
  <si>
    <t>546,03</t>
  </si>
  <si>
    <t>159,09</t>
  </si>
  <si>
    <t>271,00</t>
  </si>
  <si>
    <t>5,45</t>
  </si>
  <si>
    <t>6,18</t>
  </si>
  <si>
    <t>19,68</t>
  </si>
  <si>
    <t>42,28</t>
  </si>
  <si>
    <t>38,75</t>
  </si>
  <si>
    <t>31,82</t>
  </si>
  <si>
    <t>36,84</t>
  </si>
  <si>
    <t>27,93</t>
  </si>
  <si>
    <t>42,41</t>
  </si>
  <si>
    <t>24,90</t>
  </si>
  <si>
    <t>26,48</t>
  </si>
  <si>
    <t>62,06</t>
  </si>
  <si>
    <t>34,78</t>
  </si>
  <si>
    <t>138,36</t>
  </si>
  <si>
    <t>124,63</t>
  </si>
  <si>
    <t>91,25</t>
  </si>
  <si>
    <t>78,96</t>
  </si>
  <si>
    <t>65,52</t>
  </si>
  <si>
    <t>64,87</t>
  </si>
  <si>
    <t>65,19</t>
  </si>
  <si>
    <t>59,93</t>
  </si>
  <si>
    <t>131,28</t>
  </si>
  <si>
    <t>89,13</t>
  </si>
  <si>
    <t>89,94</t>
  </si>
  <si>
    <t>62,97</t>
  </si>
  <si>
    <t>42,08</t>
  </si>
  <si>
    <t>41,27</t>
  </si>
  <si>
    <t>176,24</t>
  </si>
  <si>
    <t>190,71</t>
  </si>
  <si>
    <t>217,05</t>
  </si>
  <si>
    <t>76,34</t>
  </si>
  <si>
    <t>144,61</t>
  </si>
  <si>
    <t>361,46</t>
  </si>
  <si>
    <t>176,41</t>
  </si>
  <si>
    <t>15,05</t>
  </si>
  <si>
    <t>6.156,64</t>
  </si>
  <si>
    <t>6.488,11</t>
  </si>
  <si>
    <t>4.879,16</t>
  </si>
  <si>
    <t>5.244,59</t>
  </si>
  <si>
    <t>2.629,19</t>
  </si>
  <si>
    <t>4.099,55</t>
  </si>
  <si>
    <t>2.396,28</t>
  </si>
  <si>
    <t>2.549,92</t>
  </si>
  <si>
    <t>1.968,65</t>
  </si>
  <si>
    <t>2.826,62</t>
  </si>
  <si>
    <t>2.208,68</t>
  </si>
  <si>
    <t>4.108,99</t>
  </si>
  <si>
    <t>2.405,72</t>
  </si>
  <si>
    <t>2.559,36</t>
  </si>
  <si>
    <t>1.978,09</t>
  </si>
  <si>
    <t>2.836,06</t>
  </si>
  <si>
    <t>2.312,56</t>
  </si>
  <si>
    <t>1.249,32</t>
  </si>
  <si>
    <t>1.343,22</t>
  </si>
  <si>
    <t>1.291,97</t>
  </si>
  <si>
    <t>324,39</t>
  </si>
  <si>
    <t>315,89</t>
  </si>
  <si>
    <t>3.650,76</t>
  </si>
  <si>
    <t>170,20</t>
  </si>
  <si>
    <t>248,91</t>
  </si>
  <si>
    <t>67,64</t>
  </si>
  <si>
    <t>120,49</t>
  </si>
  <si>
    <t>269,21</t>
  </si>
  <si>
    <t>112,13</t>
  </si>
  <si>
    <t>304,52</t>
  </si>
  <si>
    <t>783,23</t>
  </si>
  <si>
    <t>1.234,39</t>
  </si>
  <si>
    <t>24,38</t>
  </si>
  <si>
    <t>22,72</t>
  </si>
  <si>
    <t>31,23</t>
  </si>
  <si>
    <t>22,61</t>
  </si>
  <si>
    <t>43,94</t>
  </si>
  <si>
    <t>21,22</t>
  </si>
  <si>
    <t>26,65</t>
  </si>
  <si>
    <t>28,21</t>
  </si>
  <si>
    <t>35,47</t>
  </si>
  <si>
    <t>28,59</t>
  </si>
  <si>
    <t>29,83</t>
  </si>
  <si>
    <t>22,18</t>
  </si>
  <si>
    <t>22,10</t>
  </si>
  <si>
    <t>22,36</t>
  </si>
  <si>
    <t>25,36</t>
  </si>
  <si>
    <t>26,28</t>
  </si>
  <si>
    <t>24,16</t>
  </si>
  <si>
    <t>30,17</t>
  </si>
  <si>
    <t>29,23</t>
  </si>
  <si>
    <t>32,79</t>
  </si>
  <si>
    <t>29,01</t>
  </si>
  <si>
    <t>21,36</t>
  </si>
  <si>
    <t>32,91</t>
  </si>
  <si>
    <t>113,86</t>
  </si>
  <si>
    <t>24,97</t>
  </si>
  <si>
    <t>23,07</t>
  </si>
  <si>
    <t>124,43</t>
  </si>
  <si>
    <t>169,38</t>
  </si>
  <si>
    <t>119,98</t>
  </si>
  <si>
    <t>4.246,19</t>
  </si>
  <si>
    <t>3.782,68</t>
  </si>
  <si>
    <t>1.771,48</t>
  </si>
  <si>
    <t>3.004,56</t>
  </si>
  <si>
    <t>2.429,36</t>
  </si>
  <si>
    <t>5.871,21</t>
  </si>
  <si>
    <t>5.673,96</t>
  </si>
  <si>
    <t>19.444,56</t>
  </si>
  <si>
    <t>4.461,72</t>
  </si>
  <si>
    <t>22.081,54</t>
  </si>
  <si>
    <t>30.051,12</t>
  </si>
  <si>
    <t>14.357,63</t>
  </si>
  <si>
    <t>20.240,61</t>
  </si>
  <si>
    <t>26.642,51</t>
  </si>
  <si>
    <t>4.115,32</t>
  </si>
  <si>
    <t>8.335,97</t>
  </si>
  <si>
    <t>3.977,72</t>
  </si>
  <si>
    <t>0,80</t>
  </si>
  <si>
    <t>0,86</t>
  </si>
  <si>
    <t>219,91</t>
  </si>
  <si>
    <t>250,30</t>
  </si>
  <si>
    <t>342,15</t>
  </si>
  <si>
    <t>129,73</t>
  </si>
  <si>
    <t>171,52</t>
  </si>
  <si>
    <t>158,11</t>
  </si>
  <si>
    <t>110,76</t>
  </si>
  <si>
    <t>124,70</t>
  </si>
  <si>
    <t>46,32</t>
  </si>
  <si>
    <t>111,14</t>
  </si>
  <si>
    <t>159,87</t>
  </si>
  <si>
    <t>174,32</t>
  </si>
  <si>
    <t>196,67</t>
  </si>
  <si>
    <t>3.965,35</t>
  </si>
  <si>
    <t>28.122,92</t>
  </si>
  <si>
    <t>15.926,06</t>
  </si>
  <si>
    <t>19.674,10</t>
  </si>
  <si>
    <t>22.149,56</t>
  </si>
  <si>
    <t>8.230,84</t>
  </si>
  <si>
    <t>3.251,63</t>
  </si>
  <si>
    <t>74,36</t>
  </si>
  <si>
    <t>30,47</t>
  </si>
  <si>
    <t>48,70</t>
  </si>
  <si>
    <t>75,31</t>
  </si>
  <si>
    <t>107,49</t>
  </si>
  <si>
    <t>115,44</t>
  </si>
  <si>
    <t>269,51</t>
  </si>
  <si>
    <t>596,03</t>
  </si>
  <si>
    <t>84,01</t>
  </si>
  <si>
    <t>25,76</t>
  </si>
  <si>
    <t>42,53</t>
  </si>
  <si>
    <t>170,19</t>
  </si>
  <si>
    <t>3.866,00</t>
  </si>
  <si>
    <t>4.105,49</t>
  </si>
  <si>
    <t>3.195,70</t>
  </si>
  <si>
    <t>4.407,65</t>
  </si>
  <si>
    <t>4.103,38</t>
  </si>
  <si>
    <t>4.072,20</t>
  </si>
  <si>
    <t>5.127,80</t>
  </si>
  <si>
    <t>4.038,05</t>
  </si>
  <si>
    <t>3.871,95</t>
  </si>
  <si>
    <t>4.032,43</t>
  </si>
  <si>
    <t>5.570,98</t>
  </si>
  <si>
    <t>3.630,92</t>
  </si>
  <si>
    <t>3.842,16</t>
  </si>
  <si>
    <t>1.993,75</t>
  </si>
  <si>
    <t>7.826,22</t>
  </si>
  <si>
    <t>5.136,94</t>
  </si>
  <si>
    <t>3.840,37</t>
  </si>
  <si>
    <t>4.786,91</t>
  </si>
  <si>
    <t>4.075,69</t>
  </si>
  <si>
    <t>4.892,10</t>
  </si>
  <si>
    <t>5.094,53</t>
  </si>
  <si>
    <t>3.485,00</t>
  </si>
  <si>
    <t>5.262,94</t>
  </si>
  <si>
    <t>6.358,53</t>
  </si>
  <si>
    <t>5.081,33</t>
  </si>
  <si>
    <t>30.218,86</t>
  </si>
  <si>
    <t>23.093,26</t>
  </si>
  <si>
    <t>21.347,94</t>
  </si>
  <si>
    <t>5.155,18</t>
  </si>
  <si>
    <t>4.080,28</t>
  </si>
  <si>
    <t>4.090,30</t>
  </si>
  <si>
    <t>4.758,98</t>
  </si>
  <si>
    <t>5.213,38</t>
  </si>
  <si>
    <t>4.838,23</t>
  </si>
  <si>
    <t>5.374,46</t>
  </si>
  <si>
    <t>5.492,89</t>
  </si>
  <si>
    <t>4.672,32</t>
  </si>
  <si>
    <t>3.947,14</t>
  </si>
  <si>
    <t>5.454,80</t>
  </si>
  <si>
    <t>4.078,21</t>
  </si>
  <si>
    <t>5.239,06</t>
  </si>
  <si>
    <t>4.017,27</t>
  </si>
  <si>
    <t>4.001,09</t>
  </si>
  <si>
    <t>4.041,51</t>
  </si>
  <si>
    <t>2.441,67</t>
  </si>
  <si>
    <t>4.368,26</t>
  </si>
  <si>
    <t>3.961,81</t>
  </si>
  <si>
    <t>3.868,27</t>
  </si>
  <si>
    <t>4.031,21</t>
  </si>
  <si>
    <t>4.579,27</t>
  </si>
  <si>
    <t>4.902,71</t>
  </si>
  <si>
    <t>4.523,79</t>
  </si>
  <si>
    <t>4.036,55</t>
  </si>
  <si>
    <t>4.104,41</t>
  </si>
  <si>
    <t>4.635,39</t>
  </si>
  <si>
    <t>5.395,04</t>
  </si>
  <si>
    <t>4.418,47</t>
  </si>
  <si>
    <t>4.743,92</t>
  </si>
  <si>
    <t>4.048,02</t>
  </si>
  <si>
    <t>4.031,12</t>
  </si>
  <si>
    <t>4.255,58</t>
  </si>
  <si>
    <t>5.453,92</t>
  </si>
  <si>
    <t>5.347,16</t>
  </si>
  <si>
    <t>3.721,60</t>
  </si>
  <si>
    <t>3.619,10</t>
  </si>
  <si>
    <t>3.860,06</t>
  </si>
  <si>
    <t>5.286,59</t>
  </si>
  <si>
    <t>5.919,93</t>
  </si>
  <si>
    <t>8.459,74</t>
  </si>
  <si>
    <t>6.073,83</t>
  </si>
  <si>
    <t>5.051,55</t>
  </si>
  <si>
    <t>4.772,72</t>
  </si>
  <si>
    <t>3.830,23</t>
  </si>
  <si>
    <t>MES DE COLETA: 04/2023</t>
  </si>
  <si>
    <t xml:space="preserve">ALIMENTACAO - MENSALISTA (COLETADO CAIXA - ENCARGOS COMPLEMENTARES)                                                                                                                                                                                                                                                                                                                                                                                                                                       </t>
  </si>
  <si>
    <t xml:space="preserve">ARGAMASSA USINADA AUTOADENSAVEL E AUTONIVELANTE PARA CONTRAPISO, COM BOMBEAMENTO (DISPONIBILIZACAO DE BOMBA), SEM O LANCAMENTO                                                                                                                                                                                                                                                                                                                                                                            </t>
  </si>
  <si>
    <t xml:space="preserve">BANCADA/ BANCA/ BALCAO/ TAMPO EM MARMORE BRANCO COMUM, POLIDO, LISO, ACABAMENTO RETO, E= *3* CM (SEM FUROS)                                                                                                                                                                                                                                                                                                                                                                                               </t>
  </si>
  <si>
    <t xml:space="preserve">CAIBRO NAO APARELHADO *6 X 6* CM, EM MACARANDUBA,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</si>
  <si>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</si>
  <si>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</si>
  <si>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</si>
  <si>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</si>
  <si>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</si>
  <si>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</si>
  <si>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</si>
  <si>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</si>
  <si>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</si>
  <si>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</si>
  <si>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</si>
  <si>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</si>
  <si>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</si>
  <si>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</si>
  <si>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</si>
  <si>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</si>
  <si>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</si>
  <si>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</si>
  <si>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CIMENTO BRANCO NAO ESTRUTURAL (CPB - NAO ESTRUTURAL)                                                                                                                                                                                                                                                                                                                                                                                                                                                      </t>
  </si>
  <si>
    <t xml:space="preserve">CIMENTO PORTLAND ESTRUTURAL BRANCO CPB - 32 ou CPB - 40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</si>
  <si>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</si>
  <si>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</si>
  <si>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</si>
  <si>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</si>
  <si>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</si>
  <si>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</si>
  <si>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</si>
  <si>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</si>
  <si>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</si>
  <si>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</si>
  <si>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</si>
  <si>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</si>
  <si>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</si>
  <si>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</si>
  <si>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</si>
  <si>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</si>
  <si>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</si>
  <si>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</si>
  <si>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</si>
  <si>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</si>
  <si>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</si>
  <si>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</si>
  <si>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</si>
  <si>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</si>
  <si>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</si>
  <si>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CONJUNTO PARA FUTSAL COM PAR DE TRAVES OFICIAIS DE 3,00 X 2,00 M EM TUBO DE ACO GALVANIZADO 3" COM REQUADROS EM TUBO DE 1", PINTURA EM PRIMER COM TINTA ESMALTE SINTETICO E REDES DE POLIETILENO FIO 4 MM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</si>
  <si>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</si>
  <si>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</si>
  <si>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</si>
  <si>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</si>
  <si>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</si>
  <si>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</si>
  <si>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</si>
  <si>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</si>
  <si>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</si>
  <si>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</si>
  <si>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</si>
  <si>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</si>
  <si>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</si>
  <si>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</si>
  <si>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</si>
  <si>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</si>
  <si>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</si>
  <si>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</si>
  <si>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</si>
  <si>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</si>
  <si>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</si>
  <si>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</si>
  <si>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</si>
  <si>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</si>
  <si>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</si>
  <si>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</si>
  <si>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</si>
  <si>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</si>
  <si>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</si>
  <si>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</si>
  <si>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</si>
  <si>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</si>
  <si>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</si>
  <si>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</si>
  <si>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</si>
  <si>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</si>
  <si>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</si>
  <si>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</si>
  <si>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</si>
  <si>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</si>
  <si>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</si>
  <si>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</si>
  <si>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</si>
  <si>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</si>
  <si>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</si>
  <si>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</si>
  <si>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</si>
  <si>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</si>
  <si>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</si>
  <si>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</si>
  <si>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</si>
  <si>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MANTA / LENCOL DE BORRACHA, SBR, ANTIRRUIDO, E = 5 MM                                                                                                                                                                                                                                                                                                                                                                                                                                                     </t>
  </si>
  <si>
    <t xml:space="preserve">SERVICO DE BOMBEAMENTO DE CONCRETO COM CONSUMO MINIMO DE 40 M3, (DISPONIBILIZACAO DE BOMBA), SEM O LANCAMENTO                                                                                                                                                                                                                                                                                                                                                                                             </t>
  </si>
  <si>
    <t xml:space="preserve">TAMPAO / CAP, ROSCA MACHO, DN 1", PARA TUBO PEX PARA INST. AGUA QUENTE/FRIA                                                                                                                                                                                                                                                                                                                                                                                                                               </t>
  </si>
  <si>
    <t xml:space="preserve">TAMPAO / CAP, ROSCA MACHO, DN 3/4", PARA TUBO PEX PARA INST. AGUA QUENTE/FRIA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</si>
  <si>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</si>
  <si>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</si>
  <si>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</si>
  <si>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</si>
  <si>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</si>
  <si>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</si>
  <si>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</si>
  <si>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</si>
  <si>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</si>
  <si>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</si>
  <si>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TINTA/RESINA ACRILICA PREMIUM PARA CERAMICA, PEDRAS E OUTROS                                                                                                                                                                                                                                                                                                                                                                                                                                              </t>
  </si>
  <si>
    <t xml:space="preserve">VEU DE POLIESTER PARA IMPERMEABILIZACAO                                                                                                                                                                                                                                                                                                                                                                                                                                                                   </t>
  </si>
  <si>
    <t xml:space="preserve">VIDRO PLANO ARAMADO E = 7MM - SEM COLOCACAO                                                                                                                                                                                                                                                                                                                                                                                                                                                               </t>
  </si>
  <si>
    <t>TOTAL DE INSUMOS : 4942</t>
  </si>
  <si>
    <t>DATA DA ATUALIZAÇÃO</t>
  </si>
  <si>
    <t>INDICE DE ATUALIZAÇÃO -INCC</t>
  </si>
  <si>
    <t>PREÇO TOTAL ATUALIZADO (R$)</t>
  </si>
  <si>
    <t>REF. SINAPI - 04/2023_não desonerado</t>
  </si>
  <si>
    <t>peso específico (g/cm³)</t>
  </si>
  <si>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</sst>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0\ ;\(\$#,##0\)"/>
    <numFmt numFmtId="167" formatCode="_-* #,##0.00\ [$€]_-;\-* #,##0.00\ [$€]_-;_-* &quot;-&quot;??\ [$€]_-;_-@_-"/>
    <numFmt numFmtId="168" formatCode="&quot; &quot;#,##0.00&quot; &quot;;&quot; (&quot;#,##0.00&quot;)&quot;;&quot; -&quot;00&quot; &quot;;&quot; &quot;@&quot; &quot;"/>
    <numFmt numFmtId="169" formatCode="#,##0.00;&quot;-&quot;#,##0.00"/>
    <numFmt numFmtId="170" formatCode="&quot;R$ &quot;#,##0.00"/>
    <numFmt numFmtId="171" formatCode="0.0%"/>
    <numFmt numFmtId="172" formatCode="_-[$R$-416]\ * #,##0.00_-;\-[$R$-416]\ * #,##0.00_-;_-[$R$-416]\ * &quot;-&quot;??_-;_-@_-"/>
    <numFmt numFmtId="173" formatCode="&quot;R$&quot;#,##0.00"/>
    <numFmt numFmtId="174" formatCode="0.00000"/>
    <numFmt numFmtId="175" formatCode="0.0"/>
  </numFmts>
  <fonts count="4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8"/>
      <color theme="3"/>
      <name val="Calibri Light"/>
      <family val="2"/>
      <scheme val="major"/>
    </font>
    <font>
      <sz val="11"/>
      <color theme="1"/>
      <name val="Calibri"/>
      <family val="2"/>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rgb="FF000000"/>
      <name val="Arial"/>
      <family val="2"/>
    </font>
    <font>
      <sz val="8"/>
      <name val="Arial"/>
      <family val="2"/>
    </font>
    <font>
      <b/>
      <sz val="14"/>
      <color rgb="FF000000"/>
      <name val="Calibri"/>
      <family val="2"/>
    </font>
    <font>
      <b/>
      <sz val="12"/>
      <color rgb="FF000000"/>
      <name val="Calibri"/>
      <family val="2"/>
    </font>
    <font>
      <b/>
      <sz val="11"/>
      <color rgb="FF000000"/>
      <name val="Calibri"/>
      <family val="2"/>
    </font>
    <font>
      <sz val="10"/>
      <name val="Arial"/>
      <family val="2"/>
    </font>
    <font>
      <b/>
      <sz val="14"/>
      <color theme="1"/>
      <name val="Calibri"/>
      <family val="2"/>
      <scheme val="minor"/>
    </font>
    <font>
      <b/>
      <sz val="12"/>
      <color theme="1"/>
      <name val="Calibri"/>
      <family val="2"/>
      <scheme val="minor"/>
    </font>
    <font>
      <b/>
      <sz val="9"/>
      <color rgb="FF000000"/>
      <name val="Arial"/>
      <family val="2"/>
    </font>
    <font>
      <sz val="9"/>
      <color rgb="FF000000"/>
      <name val="Arial"/>
      <family val="2"/>
    </font>
    <font>
      <b/>
      <sz val="10"/>
      <name val="Arial"/>
      <family val="2"/>
    </font>
    <font>
      <b/>
      <sz val="14"/>
      <name val="Arial"/>
      <family val="2"/>
    </font>
    <font>
      <b/>
      <u/>
      <sz val="14"/>
      <name val="Arial"/>
      <family val="2"/>
    </font>
    <font>
      <sz val="11"/>
      <name val="Arial"/>
      <family val="2"/>
    </font>
    <font>
      <b/>
      <sz val="12"/>
      <name val="Arial"/>
      <family val="2"/>
    </font>
    <font>
      <sz val="12"/>
      <name val="Arial"/>
      <family val="2"/>
    </font>
    <font>
      <b/>
      <sz val="14"/>
      <color indexed="8"/>
      <name val="Arial"/>
      <family val="2"/>
    </font>
    <font>
      <sz val="14"/>
      <color indexed="8"/>
      <name val="Calibri"/>
      <family val="2"/>
    </font>
    <font>
      <b/>
      <sz val="14"/>
      <color indexed="8"/>
      <name val="Calibri"/>
      <family val="2"/>
    </font>
    <font>
      <b/>
      <sz val="16"/>
      <color indexed="8"/>
      <name val="Calibri"/>
      <family val="2"/>
    </font>
    <font>
      <b/>
      <sz val="12"/>
      <color indexed="8"/>
      <name val="Calibri"/>
      <family val="2"/>
    </font>
    <font>
      <b/>
      <sz val="10"/>
      <color indexed="8"/>
      <name val="Arial"/>
      <family val="2"/>
    </font>
    <font>
      <b/>
      <sz val="9"/>
      <name val="Arial"/>
      <family val="2"/>
    </font>
    <font>
      <b/>
      <sz val="16"/>
      <color theme="0"/>
      <name val="Calibri"/>
      <family val="2"/>
    </font>
    <font>
      <sz val="11"/>
      <color rgb="FF000000"/>
      <name val="Calibri"/>
      <family val="2"/>
    </font>
    <font>
      <b/>
      <sz val="14"/>
      <color theme="0"/>
      <name val="Calibri"/>
      <family val="2"/>
      <scheme val="minor"/>
    </font>
    <font>
      <b/>
      <sz val="10"/>
      <color rgb="FF000000"/>
      <name val="Arial"/>
      <family val="2"/>
    </font>
    <font>
      <b/>
      <sz val="8"/>
      <color rgb="FF000000"/>
      <name val="Arial"/>
      <family val="2"/>
    </font>
    <font>
      <b/>
      <sz val="9"/>
      <color theme="1"/>
      <name val="Calibri"/>
      <family val="2"/>
      <scheme val="minor"/>
    </font>
    <font>
      <sz val="8"/>
      <name val="Calibri"/>
      <family val="2"/>
      <scheme val="minor"/>
    </font>
    <font>
      <sz val="8"/>
      <color theme="1"/>
      <name val="Calibri"/>
      <family val="2"/>
      <scheme val="minor"/>
    </font>
    <font>
      <sz val="10"/>
      <name val="Courier New"/>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rgb="FFC0C0C0"/>
      </patternFill>
    </fill>
    <fill>
      <patternFill patternType="solid">
        <fgColor rgb="FF99FF99"/>
        <bgColor indexed="64"/>
      </patternFill>
    </fill>
    <fill>
      <patternFill patternType="solid">
        <fgColor rgb="FF99FF99"/>
        <bgColor rgb="FFC0C0C0"/>
      </patternFill>
    </fill>
    <fill>
      <patternFill patternType="solid">
        <fgColor indexed="9"/>
        <bgColor indexed="64"/>
      </patternFill>
    </fill>
    <fill>
      <patternFill patternType="solid">
        <fgColor theme="0"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bgColor rgb="FFDBE5F1"/>
      </patternFill>
    </fill>
    <fill>
      <patternFill patternType="solid">
        <fgColor theme="0" tint="-0.34998626667073579"/>
        <bgColor rgb="FFC0C0C0"/>
      </patternFill>
    </fill>
    <fill>
      <patternFill patternType="solid">
        <fgColor theme="9"/>
        <bgColor indexed="64"/>
      </patternFill>
    </fill>
    <fill>
      <patternFill patternType="solid">
        <fgColor rgb="FFFFFF00"/>
        <bgColor indexed="64"/>
      </patternFill>
    </fill>
    <fill>
      <patternFill patternType="solid">
        <fgColor rgb="FFFFFFCC"/>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rgb="FF000000"/>
      </bottom>
      <diagonal/>
    </border>
    <border>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95">
    <xf numFmtId="0" fontId="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0" fontId="8" fillId="0" borderId="0" applyNumberFormat="0" applyFill="0" applyBorder="0" applyAlignment="0" applyProtection="0"/>
    <xf numFmtId="164" fontId="3"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4" fontId="10" fillId="0" borderId="0" applyNumberFormat="0" applyFont="0" applyFill="0" applyBorder="0" applyAlignment="0" applyProtection="0">
      <alignment vertical="center" wrapText="1"/>
      <protection locked="0"/>
    </xf>
    <xf numFmtId="165" fontId="3" fillId="0" borderId="0" applyFont="0" applyFill="0" applyBorder="0" applyAlignment="0" applyProtection="0"/>
    <xf numFmtId="44" fontId="1" fillId="0" borderId="0" applyFont="0" applyFill="0" applyBorder="0" applyAlignment="0" applyProtection="0"/>
    <xf numFmtId="166" fontId="9" fillId="0" borderId="0" applyFont="0" applyFill="0" applyBorder="0" applyAlignment="0" applyProtection="0"/>
    <xf numFmtId="4" fontId="9" fillId="0" borderId="0">
      <alignment vertical="center" wrapText="1"/>
      <protection locked="0"/>
    </xf>
    <xf numFmtId="0" fontId="3" fillId="0" borderId="0"/>
    <xf numFmtId="0" fontId="1" fillId="0" borderId="0"/>
    <xf numFmtId="4" fontId="9" fillId="0" borderId="0">
      <alignment vertical="center" wrapText="1"/>
      <protection locked="0"/>
    </xf>
    <xf numFmtId="0" fontId="1" fillId="0" borderId="0"/>
    <xf numFmtId="0" fontId="1" fillId="0" borderId="0"/>
    <xf numFmtId="0" fontId="6" fillId="0" borderId="0"/>
    <xf numFmtId="0" fontId="3" fillId="0" borderId="0"/>
    <xf numFmtId="0" fontId="11" fillId="0" borderId="0"/>
    <xf numFmtId="0" fontId="11" fillId="0" borderId="0"/>
    <xf numFmtId="0" fontId="3" fillId="0" borderId="0"/>
    <xf numFmtId="0" fontId="12" fillId="0" borderId="0"/>
    <xf numFmtId="0" fontId="11" fillId="0" borderId="0"/>
    <xf numFmtId="0" fontId="1" fillId="0" borderId="0"/>
    <xf numFmtId="0" fontId="11" fillId="0" borderId="0"/>
    <xf numFmtId="0" fontId="11" fillId="0" borderId="0"/>
    <xf numFmtId="0" fontId="11" fillId="0" borderId="0"/>
    <xf numFmtId="0" fontId="3" fillId="0" borderId="0"/>
    <xf numFmtId="4" fontId="9" fillId="0" borderId="0">
      <alignment vertical="center" wrapText="1"/>
      <protection locked="0"/>
    </xf>
    <xf numFmtId="0" fontId="11" fillId="0" borderId="0"/>
    <xf numFmtId="0" fontId="3" fillId="0" borderId="0"/>
    <xf numFmtId="0" fontId="11" fillId="0" borderId="0"/>
    <xf numFmtId="0" fontId="3" fillId="0" borderId="0"/>
    <xf numFmtId="0" fontId="11" fillId="0" borderId="0"/>
    <xf numFmtId="4" fontId="10" fillId="0" borderId="0">
      <alignment vertical="center" wrapText="1"/>
      <protection locked="0"/>
    </xf>
    <xf numFmtId="9" fontId="3" fillId="0" borderId="0" applyFont="0" applyFill="0" applyBorder="0" applyAlignment="0" applyProtection="0"/>
    <xf numFmtId="9" fontId="10" fillId="0" borderId="0" applyFont="0" applyFill="0" applyBorder="0" applyAlignment="0" applyProtection="0">
      <alignment vertical="center" wrapText="1"/>
      <protection locked="0"/>
    </xf>
    <xf numFmtId="10" fontId="10" fillId="0" borderId="0" applyFont="0" applyFill="0" applyBorder="0" applyAlignment="0" applyProtection="0">
      <alignment vertical="center" wrapText="1"/>
      <protection locked="0"/>
    </xf>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7" fontId="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2" fillId="0" borderId="6" applyNumberFormat="0" applyFill="0" applyAlignment="0" applyProtection="0"/>
    <xf numFmtId="164" fontId="13" fillId="0" borderId="0" applyFont="0" applyFill="0" applyBorder="0" applyAlignment="0" applyProtection="0"/>
    <xf numFmtId="43" fontId="11" fillId="0" borderId="0" applyFont="0" applyFill="0" applyBorder="0" applyAlignment="0" applyProtection="0"/>
    <xf numFmtId="3" fontId="9" fillId="0" borderId="0" applyFont="0" applyFill="0" applyBorder="0" applyAlignment="0" applyProtection="0"/>
    <xf numFmtId="0" fontId="17" fillId="0" borderId="0"/>
    <xf numFmtId="0" fontId="12" fillId="0" borderId="0" applyFill="0" applyBorder="0" applyAlignment="0" applyProtection="0">
      <alignment vertical="center" wrapText="1"/>
      <protection locked="0"/>
    </xf>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cellStyleXfs>
  <cellXfs count="398">
    <xf numFmtId="0" fontId="0" fillId="0" borderId="0" xfId="0"/>
    <xf numFmtId="0" fontId="0" fillId="2" borderId="0" xfId="0" applyFill="1" applyAlignment="1">
      <alignment horizontal="center"/>
    </xf>
    <xf numFmtId="0" fontId="0" fillId="2" borderId="0" xfId="0" applyFill="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17" fontId="5" fillId="0" borderId="15" xfId="0" applyNumberFormat="1" applyFont="1" applyBorder="1" applyAlignment="1">
      <alignment horizontal="center" vertical="center" wrapText="1"/>
    </xf>
    <xf numFmtId="0" fontId="5" fillId="0" borderId="0" xfId="0" applyFont="1"/>
    <xf numFmtId="0" fontId="5" fillId="0" borderId="0" xfId="0" applyFont="1" applyAlignment="1">
      <alignment horizontal="center" vertical="center"/>
    </xf>
    <xf numFmtId="0" fontId="0" fillId="2" borderId="0" xfId="0" applyFill="1" applyAlignment="1">
      <alignment vertical="center"/>
    </xf>
    <xf numFmtId="0" fontId="0" fillId="2" borderId="1" xfId="0" applyFill="1" applyBorder="1" applyAlignment="1">
      <alignment vertical="center" wrapText="1"/>
    </xf>
    <xf numFmtId="0" fontId="0" fillId="2" borderId="3" xfId="0" applyFill="1" applyBorder="1" applyAlignment="1">
      <alignment horizontal="right" vertical="center" wrapText="1"/>
    </xf>
    <xf numFmtId="0" fontId="0" fillId="2" borderId="3" xfId="0" applyFill="1" applyBorder="1" applyAlignment="1">
      <alignment vertical="center"/>
    </xf>
    <xf numFmtId="0" fontId="0" fillId="2" borderId="1" xfId="0" applyFill="1" applyBorder="1" applyAlignment="1">
      <alignment horizontal="center" vertical="center" wrapText="1"/>
    </xf>
    <xf numFmtId="2" fontId="0" fillId="0" borderId="0" xfId="0" applyNumberFormat="1"/>
    <xf numFmtId="4" fontId="10" fillId="0" borderId="0" xfId="49">
      <alignment vertical="center" wrapText="1"/>
      <protection locked="0"/>
    </xf>
    <xf numFmtId="0" fontId="0" fillId="0" borderId="14" xfId="0" applyBorder="1" applyAlignment="1">
      <alignment horizontal="center" vertical="center" wrapText="1"/>
    </xf>
    <xf numFmtId="17" fontId="0" fillId="0" borderId="15" xfId="0" applyNumberFormat="1" applyBorder="1" applyAlignment="1">
      <alignment horizontal="center" vertical="center" wrapText="1"/>
    </xf>
    <xf numFmtId="0" fontId="20" fillId="2" borderId="18" xfId="49" applyNumberFormat="1" applyFont="1" applyFill="1" applyBorder="1" applyAlignment="1" applyProtection="1">
      <alignment horizontal="center" vertical="center" wrapText="1"/>
    </xf>
    <xf numFmtId="168" fontId="20" fillId="2" borderId="1" xfId="65" applyNumberFormat="1" applyFont="1" applyFill="1" applyBorder="1" applyAlignment="1">
      <alignment horizontal="center" vertical="center" wrapText="1"/>
      <protection locked="0"/>
    </xf>
    <xf numFmtId="168" fontId="21" fillId="2" borderId="1" xfId="49" applyNumberFormat="1" applyFont="1" applyFill="1" applyBorder="1" applyAlignment="1" applyProtection="1">
      <alignment horizontal="center" vertical="center" wrapText="1"/>
    </xf>
    <xf numFmtId="168" fontId="20" fillId="0" borderId="1" xfId="65" applyNumberFormat="1" applyFont="1" applyFill="1" applyBorder="1" applyAlignment="1">
      <alignment horizontal="center" vertical="center" wrapText="1"/>
      <protection locked="0"/>
    </xf>
    <xf numFmtId="168" fontId="21" fillId="0" borderId="1" xfId="49" applyNumberFormat="1" applyFont="1" applyBorder="1" applyAlignment="1" applyProtection="1">
      <alignment horizontal="center" vertical="center" wrapText="1"/>
    </xf>
    <xf numFmtId="168" fontId="20" fillId="0" borderId="25" xfId="65" applyNumberFormat="1" applyFont="1" applyFill="1" applyBorder="1" applyAlignment="1" applyProtection="1">
      <alignment horizontal="center" vertical="center" wrapText="1"/>
    </xf>
    <xf numFmtId="168" fontId="20" fillId="0" borderId="26" xfId="65" applyNumberFormat="1" applyFont="1" applyFill="1" applyBorder="1" applyAlignment="1">
      <alignment horizontal="center" vertical="center" wrapText="1"/>
      <protection locked="0"/>
    </xf>
    <xf numFmtId="4" fontId="20" fillId="6" borderId="29" xfId="49" applyFont="1" applyFill="1" applyBorder="1" applyAlignment="1" applyProtection="1">
      <alignment horizontal="center" vertical="center" wrapText="1"/>
    </xf>
    <xf numFmtId="4" fontId="20" fillId="0" borderId="32" xfId="49" applyFont="1" applyBorder="1" applyAlignment="1" applyProtection="1">
      <alignment horizontal="center" vertical="center" wrapText="1"/>
    </xf>
    <xf numFmtId="0" fontId="0" fillId="8" borderId="0" xfId="0" applyFill="1"/>
    <xf numFmtId="0" fontId="6" fillId="2" borderId="0" xfId="13" applyFill="1"/>
    <xf numFmtId="0" fontId="0" fillId="0" borderId="0" xfId="0" applyAlignment="1">
      <alignment horizontal="center" vertical="center"/>
    </xf>
    <xf numFmtId="0" fontId="2" fillId="0" borderId="7"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6" fillId="2" borderId="10" xfId="13" applyFill="1" applyBorder="1"/>
    <xf numFmtId="0" fontId="29" fillId="2" borderId="0" xfId="13" applyFont="1" applyFill="1"/>
    <xf numFmtId="0" fontId="29" fillId="2" borderId="11" xfId="13" applyFont="1" applyFill="1" applyBorder="1"/>
    <xf numFmtId="0" fontId="30" fillId="2" borderId="10" xfId="13" applyFont="1" applyFill="1" applyBorder="1"/>
    <xf numFmtId="0" fontId="30" fillId="2" borderId="36" xfId="13" applyFont="1" applyFill="1" applyBorder="1"/>
    <xf numFmtId="0" fontId="30" fillId="2" borderId="3" xfId="13" applyFont="1" applyFill="1" applyBorder="1"/>
    <xf numFmtId="10" fontId="30" fillId="2" borderId="35" xfId="13" applyNumberFormat="1" applyFont="1" applyFill="1" applyBorder="1" applyAlignment="1">
      <alignment horizontal="center" vertical="center"/>
    </xf>
    <xf numFmtId="0" fontId="30" fillId="2" borderId="0" xfId="13" applyFont="1" applyFill="1"/>
    <xf numFmtId="0" fontId="29" fillId="2" borderId="10" xfId="13" applyFont="1" applyFill="1" applyBorder="1"/>
    <xf numFmtId="0" fontId="29" fillId="2" borderId="0" xfId="13" applyFont="1" applyFill="1" applyAlignment="1">
      <alignment horizontal="center" vertical="center"/>
    </xf>
    <xf numFmtId="10" fontId="29" fillId="2" borderId="11" xfId="14" applyNumberFormat="1" applyFont="1" applyFill="1" applyBorder="1" applyAlignment="1">
      <alignment horizontal="center" vertical="center"/>
    </xf>
    <xf numFmtId="0" fontId="30" fillId="2" borderId="3" xfId="13" applyFont="1" applyFill="1" applyBorder="1" applyAlignment="1">
      <alignment horizontal="left" vertical="center"/>
    </xf>
    <xf numFmtId="0" fontId="6" fillId="2" borderId="11" xfId="13" applyFill="1" applyBorder="1"/>
    <xf numFmtId="0" fontId="6" fillId="2" borderId="38" xfId="13" applyFill="1" applyBorder="1"/>
    <xf numFmtId="0" fontId="6" fillId="2" borderId="39" xfId="13" applyFill="1" applyBorder="1"/>
    <xf numFmtId="0" fontId="6" fillId="2" borderId="40" xfId="13" applyFill="1" applyBorder="1"/>
    <xf numFmtId="0" fontId="31" fillId="2" borderId="0" xfId="13" applyFont="1" applyFill="1"/>
    <xf numFmtId="0" fontId="31" fillId="2" borderId="0" xfId="13" applyFont="1" applyFill="1" applyAlignment="1">
      <alignment horizontal="right"/>
    </xf>
    <xf numFmtId="10" fontId="31" fillId="2" borderId="11" xfId="14" applyNumberFormat="1" applyFont="1" applyFill="1" applyBorder="1" applyAlignment="1">
      <alignment horizontal="center"/>
    </xf>
    <xf numFmtId="0" fontId="33" fillId="2" borderId="0" xfId="13" applyFont="1" applyFill="1"/>
    <xf numFmtId="0" fontId="6" fillId="2" borderId="12" xfId="13" applyFill="1" applyBorder="1"/>
    <xf numFmtId="0" fontId="6" fillId="2" borderId="13" xfId="13" applyFill="1" applyBorder="1"/>
    <xf numFmtId="0" fontId="6" fillId="2" borderId="5" xfId="13" applyFill="1" applyBorder="1"/>
    <xf numFmtId="0" fontId="35" fillId="10" borderId="15"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vertical="center"/>
    </xf>
    <xf numFmtId="0" fontId="0" fillId="4" borderId="1" xfId="0" applyFill="1" applyBorder="1" applyAlignment="1">
      <alignment horizontal="center" vertical="center"/>
    </xf>
    <xf numFmtId="0" fontId="2" fillId="9" borderId="1" xfId="0" applyFont="1" applyFill="1" applyBorder="1" applyAlignment="1">
      <alignment vertical="center"/>
    </xf>
    <xf numFmtId="0" fontId="0" fillId="9" borderId="1" xfId="0" applyFill="1" applyBorder="1" applyAlignment="1">
      <alignment horizontal="center" vertical="center"/>
    </xf>
    <xf numFmtId="0" fontId="0" fillId="9" borderId="1" xfId="0" applyFill="1" applyBorder="1" applyAlignment="1">
      <alignment vertical="center"/>
    </xf>
    <xf numFmtId="0" fontId="0" fillId="4" borderId="1" xfId="0" applyFill="1" applyBorder="1" applyAlignment="1">
      <alignment vertical="center"/>
    </xf>
    <xf numFmtId="44" fontId="0" fillId="0" borderId="0" xfId="12" applyFont="1" applyAlignment="1">
      <alignment vertical="center"/>
    </xf>
    <xf numFmtId="44" fontId="0" fillId="9" borderId="1" xfId="12" applyFont="1" applyFill="1" applyBorder="1" applyAlignment="1">
      <alignment vertical="center"/>
    </xf>
    <xf numFmtId="44" fontId="0" fillId="4" borderId="1" xfId="12" applyFont="1" applyFill="1" applyBorder="1" applyAlignment="1">
      <alignment vertical="center"/>
    </xf>
    <xf numFmtId="44" fontId="0" fillId="2" borderId="1" xfId="12" applyFont="1" applyFill="1" applyBorder="1" applyAlignment="1">
      <alignment horizontal="right" vertical="center" wrapText="1"/>
    </xf>
    <xf numFmtId="44" fontId="0" fillId="0" borderId="0" xfId="0" applyNumberFormat="1" applyAlignment="1">
      <alignment vertical="center"/>
    </xf>
    <xf numFmtId="0" fontId="0" fillId="11" borderId="3" xfId="0" applyFill="1" applyBorder="1" applyAlignment="1">
      <alignment horizontal="right" vertical="center" wrapText="1"/>
    </xf>
    <xf numFmtId="0" fontId="0" fillId="11" borderId="3" xfId="0" applyFill="1" applyBorder="1" applyAlignment="1">
      <alignment horizontal="center" vertical="center"/>
    </xf>
    <xf numFmtId="0" fontId="0" fillId="11" borderId="3" xfId="0" applyFill="1" applyBorder="1" applyAlignment="1">
      <alignment vertical="center"/>
    </xf>
    <xf numFmtId="44" fontId="2" fillId="11" borderId="3" xfId="12" applyFont="1" applyFill="1" applyBorder="1" applyAlignment="1">
      <alignment horizontal="right" vertical="center" wrapText="1"/>
    </xf>
    <xf numFmtId="0" fontId="0" fillId="0" borderId="0" xfId="0" applyAlignment="1">
      <alignment horizontal="right"/>
    </xf>
    <xf numFmtId="4" fontId="0" fillId="0" borderId="0" xfId="0" applyNumberFormat="1" applyAlignment="1">
      <alignment horizontal="right"/>
    </xf>
    <xf numFmtId="0" fontId="0" fillId="0" borderId="1" xfId="0" applyBorder="1" applyAlignment="1">
      <alignment vertical="center" wrapText="1"/>
    </xf>
    <xf numFmtId="0" fontId="0" fillId="12" borderId="3" xfId="0" applyFill="1" applyBorder="1" applyAlignment="1">
      <alignment horizontal="right" wrapText="1"/>
    </xf>
    <xf numFmtId="0" fontId="0" fillId="12" borderId="3" xfId="0" applyFill="1" applyBorder="1" applyAlignment="1">
      <alignment horizontal="center" vertical="center"/>
    </xf>
    <xf numFmtId="0" fontId="0" fillId="12" borderId="3" xfId="0" applyFill="1" applyBorder="1" applyAlignment="1">
      <alignment vertical="center"/>
    </xf>
    <xf numFmtId="44" fontId="2" fillId="12" borderId="3" xfId="0" applyNumberFormat="1" applyFont="1" applyFill="1" applyBorder="1" applyAlignment="1">
      <alignment horizontal="right" vertical="center" wrapText="1"/>
    </xf>
    <xf numFmtId="0" fontId="0" fillId="2" borderId="4" xfId="0" applyFill="1" applyBorder="1" applyAlignment="1">
      <alignment horizontal="center" vertical="center"/>
    </xf>
    <xf numFmtId="164" fontId="0" fillId="0" borderId="0" xfId="0" applyNumberFormat="1"/>
    <xf numFmtId="168" fontId="20" fillId="3" borderId="1" xfId="65" applyNumberFormat="1" applyFont="1" applyFill="1" applyBorder="1" applyAlignment="1" applyProtection="1">
      <alignment horizontal="center" vertical="center" wrapText="1"/>
    </xf>
    <xf numFmtId="171" fontId="21" fillId="14" borderId="1" xfId="51" applyNumberFormat="1" applyFont="1" applyFill="1" applyBorder="1" applyAlignment="1">
      <alignment horizontal="center" vertical="center" wrapText="1"/>
      <protection locked="0"/>
    </xf>
    <xf numFmtId="10" fontId="21" fillId="14" borderId="1" xfId="51" applyNumberFormat="1" applyFont="1" applyFill="1" applyBorder="1" applyAlignment="1">
      <alignment horizontal="center" vertical="center" wrapText="1"/>
      <protection locked="0"/>
    </xf>
    <xf numFmtId="10" fontId="21" fillId="3" borderId="1" xfId="51" applyNumberFormat="1" applyFont="1" applyFill="1" applyBorder="1" applyAlignment="1">
      <alignment horizontal="center" vertical="center" wrapText="1"/>
      <protection locked="0"/>
    </xf>
    <xf numFmtId="0" fontId="20" fillId="3" borderId="18" xfId="49" applyNumberFormat="1" applyFont="1" applyFill="1" applyBorder="1" applyAlignment="1" applyProtection="1">
      <alignment horizontal="center" vertical="center" wrapText="1"/>
    </xf>
    <xf numFmtId="4" fontId="10" fillId="3" borderId="1" xfId="49" applyFill="1" applyBorder="1">
      <alignment vertical="center" wrapText="1"/>
      <protection locked="0"/>
    </xf>
    <xf numFmtId="2" fontId="10" fillId="0" borderId="42" xfId="49" applyNumberFormat="1" applyBorder="1">
      <alignment vertical="center" wrapText="1"/>
      <protection locked="0"/>
    </xf>
    <xf numFmtId="2" fontId="20" fillId="0" borderId="42" xfId="65" applyNumberFormat="1" applyFont="1" applyFill="1" applyBorder="1" applyAlignment="1">
      <alignment horizontal="left" vertical="center" wrapText="1"/>
      <protection locked="0"/>
    </xf>
    <xf numFmtId="2" fontId="21" fillId="0" borderId="42" xfId="58" applyNumberFormat="1" applyFont="1" applyFill="1" applyBorder="1" applyAlignment="1">
      <alignment horizontal="center" vertical="center" wrapText="1"/>
      <protection locked="0"/>
    </xf>
    <xf numFmtId="169" fontId="20" fillId="5" borderId="43" xfId="74" applyNumberFormat="1" applyFont="1" applyFill="1" applyBorder="1" applyAlignment="1" applyProtection="1">
      <alignment horizontal="center" vertical="center" wrapText="1"/>
    </xf>
    <xf numFmtId="168" fontId="20" fillId="6" borderId="33" xfId="65" applyNumberFormat="1" applyFont="1" applyFill="1" applyBorder="1" applyAlignment="1" applyProtection="1">
      <alignment horizontal="center" vertical="center" wrapText="1"/>
    </xf>
    <xf numFmtId="4" fontId="10" fillId="6" borderId="46" xfId="49" applyFill="1" applyBorder="1">
      <alignment vertical="center" wrapText="1"/>
      <protection locked="0"/>
    </xf>
    <xf numFmtId="169" fontId="20" fillId="7" borderId="48" xfId="74" applyNumberFormat="1" applyFont="1" applyFill="1" applyBorder="1" applyAlignment="1">
      <alignment vertical="center" wrapText="1"/>
      <protection locked="0"/>
    </xf>
    <xf numFmtId="169" fontId="20" fillId="5" borderId="49" xfId="74" applyNumberFormat="1" applyFont="1" applyFill="1" applyBorder="1" applyAlignment="1">
      <alignment vertical="center" wrapText="1"/>
      <protection locked="0"/>
    </xf>
    <xf numFmtId="9" fontId="20" fillId="3" borderId="19" xfId="1" applyFont="1" applyFill="1" applyBorder="1" applyAlignment="1" applyProtection="1">
      <alignment horizontal="center" vertical="center" wrapText="1"/>
    </xf>
    <xf numFmtId="9" fontId="20" fillId="2" borderId="19" xfId="1" applyFont="1" applyFill="1" applyBorder="1" applyAlignment="1" applyProtection="1">
      <alignment horizontal="center" vertical="center" wrapText="1"/>
    </xf>
    <xf numFmtId="9" fontId="20" fillId="0" borderId="19" xfId="1" applyFont="1" applyBorder="1" applyAlignment="1" applyProtection="1">
      <alignment horizontal="center" vertical="center" wrapText="1"/>
    </xf>
    <xf numFmtId="0" fontId="26" fillId="6" borderId="41" xfId="0" applyFont="1" applyFill="1" applyBorder="1" applyAlignment="1">
      <alignment horizontal="center" vertical="center"/>
    </xf>
    <xf numFmtId="0" fontId="26" fillId="6" borderId="50" xfId="0" applyFont="1" applyFill="1" applyBorder="1" applyAlignment="1">
      <alignment horizontal="center" vertical="center"/>
    </xf>
    <xf numFmtId="170" fontId="27" fillId="8" borderId="1" xfId="0" applyNumberFormat="1" applyFont="1" applyFill="1" applyBorder="1" applyAlignment="1">
      <alignment horizontal="center" vertical="center"/>
    </xf>
    <xf numFmtId="0" fontId="27" fillId="3" borderId="54" xfId="0" applyFont="1" applyFill="1" applyBorder="1" applyAlignment="1">
      <alignment vertical="center" wrapText="1"/>
    </xf>
    <xf numFmtId="0" fontId="27" fillId="3" borderId="3" xfId="0" applyFont="1" applyFill="1" applyBorder="1" applyAlignment="1">
      <alignment vertical="center" wrapText="1"/>
    </xf>
    <xf numFmtId="0" fontId="27" fillId="8" borderId="37" xfId="0" applyFont="1" applyFill="1" applyBorder="1" applyAlignment="1">
      <alignment vertical="center"/>
    </xf>
    <xf numFmtId="0" fontId="27" fillId="8" borderId="21" xfId="0" applyFont="1" applyFill="1" applyBorder="1" applyAlignment="1">
      <alignment vertical="center"/>
    </xf>
    <xf numFmtId="172" fontId="0" fillId="2" borderId="1" xfId="12" applyNumberFormat="1" applyFont="1" applyFill="1" applyBorder="1" applyAlignment="1">
      <alignment horizontal="right" vertical="center" wrapText="1"/>
    </xf>
    <xf numFmtId="44" fontId="0" fillId="0" borderId="0" xfId="12" applyFont="1" applyBorder="1" applyAlignment="1">
      <alignment vertical="center"/>
    </xf>
    <xf numFmtId="0" fontId="36" fillId="0" borderId="0" xfId="0" applyFont="1" applyAlignment="1">
      <alignment vertical="center"/>
    </xf>
    <xf numFmtId="0" fontId="0" fillId="16" borderId="0" xfId="0" applyFill="1"/>
    <xf numFmtId="0" fontId="27" fillId="8" borderId="10" xfId="0" applyFont="1" applyFill="1" applyBorder="1" applyAlignment="1">
      <alignment vertical="center"/>
    </xf>
    <xf numFmtId="0" fontId="27" fillId="8" borderId="0" xfId="0" applyFont="1" applyFill="1" applyAlignment="1">
      <alignment vertical="center"/>
    </xf>
    <xf numFmtId="170" fontId="27" fillId="3" borderId="19" xfId="0" applyNumberFormat="1" applyFont="1" applyFill="1" applyBorder="1" applyAlignment="1">
      <alignment horizontal="center" vertical="center"/>
    </xf>
    <xf numFmtId="170" fontId="27" fillId="8" borderId="19" xfId="0" applyNumberFormat="1" applyFont="1" applyFill="1" applyBorder="1" applyAlignment="1">
      <alignment horizontal="center" vertical="center"/>
    </xf>
    <xf numFmtId="170" fontId="27" fillId="8" borderId="55" xfId="0" applyNumberFormat="1" applyFont="1" applyFill="1" applyBorder="1" applyAlignment="1">
      <alignment vertical="center"/>
    </xf>
    <xf numFmtId="4" fontId="10" fillId="0" borderId="8" xfId="49" applyBorder="1">
      <alignment vertical="center" wrapText="1"/>
      <protection locked="0"/>
    </xf>
    <xf numFmtId="0" fontId="2" fillId="0" borderId="0" xfId="0" applyFont="1"/>
    <xf numFmtId="0" fontId="0" fillId="2" borderId="2" xfId="0" applyFill="1" applyBorder="1" applyAlignment="1">
      <alignment horizontal="center" vertical="center"/>
    </xf>
    <xf numFmtId="0" fontId="2" fillId="9" borderId="18" xfId="0" applyFont="1" applyFill="1" applyBorder="1" applyAlignment="1">
      <alignment horizontal="center"/>
    </xf>
    <xf numFmtId="44" fontId="0" fillId="9" borderId="19" xfId="0" applyNumberFormat="1" applyFill="1" applyBorder="1" applyAlignment="1">
      <alignment vertical="center"/>
    </xf>
    <xf numFmtId="0" fontId="2" fillId="4" borderId="18" xfId="0" applyFont="1" applyFill="1" applyBorder="1" applyAlignment="1">
      <alignment horizontal="center"/>
    </xf>
    <xf numFmtId="44" fontId="0" fillId="4" borderId="19" xfId="0" applyNumberFormat="1" applyFill="1" applyBorder="1" applyAlignment="1">
      <alignment vertical="center"/>
    </xf>
    <xf numFmtId="44" fontId="0" fillId="0" borderId="19" xfId="0" applyNumberFormat="1" applyBorder="1" applyAlignment="1">
      <alignment vertical="center" wrapText="1"/>
    </xf>
    <xf numFmtId="0" fontId="0" fillId="11" borderId="36" xfId="0" applyFill="1" applyBorder="1" applyAlignment="1">
      <alignment horizontal="center"/>
    </xf>
    <xf numFmtId="44" fontId="2" fillId="11" borderId="19" xfId="0" applyNumberFormat="1" applyFont="1" applyFill="1" applyBorder="1" applyAlignment="1">
      <alignment horizontal="right" vertical="center"/>
    </xf>
    <xf numFmtId="0" fontId="0" fillId="2" borderId="18" xfId="0" applyFill="1" applyBorder="1" applyAlignment="1">
      <alignment horizontal="center" vertical="center"/>
    </xf>
    <xf numFmtId="0" fontId="0" fillId="12" borderId="36" xfId="0" applyFill="1" applyBorder="1" applyAlignment="1">
      <alignment horizontal="center"/>
    </xf>
    <xf numFmtId="0" fontId="0" fillId="2" borderId="36" xfId="0" applyFill="1" applyBorder="1" applyAlignment="1">
      <alignment horizontal="center"/>
    </xf>
    <xf numFmtId="10" fontId="2" fillId="0" borderId="19" xfId="1" applyNumberFormat="1" applyFont="1" applyBorder="1" applyAlignment="1">
      <alignment vertical="center"/>
    </xf>
    <xf numFmtId="0" fontId="0" fillId="2" borderId="10" xfId="0" applyFill="1" applyBorder="1" applyAlignment="1">
      <alignment horizontal="center"/>
    </xf>
    <xf numFmtId="44" fontId="0" fillId="0" borderId="11" xfId="0" applyNumberFormat="1" applyBorder="1" applyAlignment="1">
      <alignment vertical="center"/>
    </xf>
    <xf numFmtId="0" fontId="0" fillId="2" borderId="12" xfId="0" applyFill="1" applyBorder="1" applyAlignment="1">
      <alignment horizontal="center"/>
    </xf>
    <xf numFmtId="0" fontId="0" fillId="2" borderId="13" xfId="0" applyFill="1" applyBorder="1" applyAlignment="1">
      <alignment vertical="center"/>
    </xf>
    <xf numFmtId="0" fontId="0" fillId="2" borderId="13" xfId="0" applyFill="1" applyBorder="1" applyAlignment="1">
      <alignment horizontal="center" vertical="center"/>
    </xf>
    <xf numFmtId="44" fontId="0" fillId="0" borderId="13" xfId="12" applyFont="1" applyBorder="1" applyAlignment="1">
      <alignment vertical="center"/>
    </xf>
    <xf numFmtId="44" fontId="0" fillId="0" borderId="5" xfId="0" applyNumberFormat="1" applyBorder="1" applyAlignment="1">
      <alignment vertical="center"/>
    </xf>
    <xf numFmtId="44" fontId="0" fillId="0" borderId="0" xfId="0" applyNumberFormat="1"/>
    <xf numFmtId="0" fontId="0" fillId="0" borderId="18" xfId="0" applyBorder="1" applyAlignment="1">
      <alignment horizontal="center" vertical="center"/>
    </xf>
    <xf numFmtId="0" fontId="0" fillId="0" borderId="1" xfId="0" applyBorder="1" applyAlignment="1">
      <alignment horizontal="center" vertical="center" wrapText="1"/>
    </xf>
    <xf numFmtId="4" fontId="22" fillId="2" borderId="7" xfId="49" applyFont="1" applyFill="1" applyBorder="1" applyAlignment="1">
      <alignment horizontal="center" vertical="center" wrapText="1"/>
      <protection locked="0"/>
    </xf>
    <xf numFmtId="4" fontId="22" fillId="2" borderId="8" xfId="49" applyFont="1" applyFill="1" applyBorder="1" applyAlignment="1">
      <alignment horizontal="center" vertical="center" wrapText="1"/>
      <protection locked="0"/>
    </xf>
    <xf numFmtId="4" fontId="22" fillId="2" borderId="9" xfId="49" applyFont="1" applyFill="1" applyBorder="1" applyAlignment="1">
      <alignment horizontal="center" vertical="center" wrapText="1"/>
      <protection locked="0"/>
    </xf>
    <xf numFmtId="4" fontId="22" fillId="2" borderId="10" xfId="49" applyFont="1" applyFill="1" applyBorder="1" applyAlignment="1">
      <alignment horizontal="center" vertical="center" wrapText="1"/>
      <protection locked="0"/>
    </xf>
    <xf numFmtId="4" fontId="22" fillId="2" borderId="0" xfId="49" applyFont="1" applyFill="1" applyAlignment="1">
      <alignment horizontal="center" vertical="center" wrapText="1"/>
      <protection locked="0"/>
    </xf>
    <xf numFmtId="4" fontId="22" fillId="2" borderId="11" xfId="49" applyFont="1" applyFill="1" applyBorder="1" applyAlignment="1">
      <alignment horizontal="center" vertical="center" wrapText="1"/>
      <protection locked="0"/>
    </xf>
    <xf numFmtId="4" fontId="22" fillId="2" borderId="12" xfId="49" applyFont="1" applyFill="1" applyBorder="1" applyAlignment="1">
      <alignment horizontal="center" vertical="center" wrapText="1"/>
      <protection locked="0"/>
    </xf>
    <xf numFmtId="4" fontId="22" fillId="2" borderId="13" xfId="49" applyFont="1" applyFill="1" applyBorder="1" applyAlignment="1">
      <alignment horizontal="center" vertical="center" wrapText="1"/>
      <protection locked="0"/>
    </xf>
    <xf numFmtId="4" fontId="22" fillId="2" borderId="5" xfId="49" applyFont="1" applyFill="1" applyBorder="1" applyAlignment="1">
      <alignment horizontal="center" vertical="center" wrapText="1"/>
      <protection locked="0"/>
    </xf>
    <xf numFmtId="0" fontId="0" fillId="0" borderId="9" xfId="0" applyBorder="1" applyAlignment="1">
      <alignment horizontal="center" vertical="center" wrapText="1"/>
    </xf>
    <xf numFmtId="17" fontId="0" fillId="0" borderId="0" xfId="0" applyNumberFormat="1" applyAlignment="1">
      <alignment horizontal="center" vertical="center" wrapText="1"/>
    </xf>
    <xf numFmtId="17" fontId="0" fillId="0" borderId="11" xfId="0" applyNumberFormat="1" applyBorder="1" applyAlignment="1">
      <alignment horizontal="center" vertical="center" wrapText="1"/>
    </xf>
    <xf numFmtId="0" fontId="35" fillId="10" borderId="0" xfId="0" applyFont="1" applyFill="1" applyAlignment="1">
      <alignment horizontal="center" vertical="center"/>
    </xf>
    <xf numFmtId="0" fontId="35" fillId="10" borderId="11" xfId="0" applyFont="1" applyFill="1" applyBorder="1" applyAlignment="1">
      <alignment horizontal="center" vertical="center"/>
    </xf>
    <xf numFmtId="44" fontId="2" fillId="0" borderId="3" xfId="12" applyFont="1" applyBorder="1" applyAlignment="1">
      <alignment horizontal="right" vertical="center"/>
    </xf>
    <xf numFmtId="0" fontId="5" fillId="0" borderId="14" xfId="0" applyFont="1" applyBorder="1" applyAlignment="1">
      <alignment horizontal="center" vertical="center" wrapText="1"/>
    </xf>
    <xf numFmtId="0" fontId="20" fillId="13" borderId="1" xfId="49"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7" xfId="0" applyFont="1" applyBorder="1" applyAlignment="1">
      <alignment horizontal="left" vertical="center" wrapText="1"/>
    </xf>
    <xf numFmtId="0" fontId="2" fillId="0" borderId="10" xfId="0" applyFont="1" applyBorder="1" applyAlignment="1">
      <alignment horizontal="left" vertical="center" wrapText="1"/>
    </xf>
    <xf numFmtId="44" fontId="2" fillId="11" borderId="19" xfId="12" applyFont="1" applyFill="1" applyBorder="1" applyAlignment="1">
      <alignment horizontal="right" vertical="center"/>
    </xf>
    <xf numFmtId="44" fontId="19" fillId="12" borderId="19" xfId="0" applyNumberFormat="1" applyFont="1" applyFill="1" applyBorder="1" applyAlignment="1">
      <alignment vertical="center"/>
    </xf>
    <xf numFmtId="0" fontId="18" fillId="0" borderId="8" xfId="0" applyFont="1" applyBorder="1" applyAlignment="1">
      <alignment horizontal="center" vertical="center" wrapText="1"/>
    </xf>
    <xf numFmtId="0" fontId="19" fillId="0" borderId="0" xfId="0" applyFont="1" applyAlignment="1">
      <alignment horizontal="center" vertical="center" wrapText="1"/>
    </xf>
    <xf numFmtId="0" fontId="22" fillId="17" borderId="41" xfId="0" applyFont="1" applyFill="1" applyBorder="1" applyAlignment="1">
      <alignment horizontal="center"/>
    </xf>
    <xf numFmtId="0" fontId="22" fillId="17" borderId="42" xfId="0" applyFont="1" applyFill="1" applyBorder="1" applyAlignment="1">
      <alignment vertical="center"/>
    </xf>
    <xf numFmtId="0" fontId="0" fillId="17" borderId="42" xfId="0" applyFill="1" applyBorder="1" applyAlignment="1">
      <alignment horizontal="center"/>
    </xf>
    <xf numFmtId="0" fontId="0" fillId="17" borderId="42" xfId="0" applyFill="1" applyBorder="1" applyAlignment="1">
      <alignment horizontal="center" vertical="center"/>
    </xf>
    <xf numFmtId="0" fontId="0" fillId="17" borderId="42" xfId="0" applyFill="1" applyBorder="1" applyAlignment="1">
      <alignment vertical="center"/>
    </xf>
    <xf numFmtId="0" fontId="0" fillId="17" borderId="43" xfId="0" applyFill="1" applyBorder="1" applyAlignment="1">
      <alignment vertical="center"/>
    </xf>
    <xf numFmtId="0" fontId="22" fillId="4" borderId="16" xfId="0" applyFont="1" applyFill="1" applyBorder="1" applyAlignment="1">
      <alignment horizontal="center" vertical="center"/>
    </xf>
    <xf numFmtId="0" fontId="22" fillId="4" borderId="17" xfId="0" applyFont="1" applyFill="1" applyBorder="1" applyAlignment="1">
      <alignment horizontal="center" vertical="center"/>
    </xf>
    <xf numFmtId="0" fontId="38" fillId="4" borderId="56" xfId="0" applyFont="1" applyFill="1" applyBorder="1" applyAlignment="1">
      <alignment horizontal="center" vertical="center" wrapText="1"/>
    </xf>
    <xf numFmtId="0" fontId="39" fillId="0" borderId="18" xfId="0" applyFont="1" applyBorder="1" applyAlignment="1">
      <alignment horizontal="center" vertical="top" wrapText="1"/>
    </xf>
    <xf numFmtId="0" fontId="38" fillId="0" borderId="1" xfId="0" applyFont="1" applyBorder="1" applyAlignment="1">
      <alignment horizontal="left" vertical="top" wrapText="1"/>
    </xf>
    <xf numFmtId="4" fontId="12" fillId="0" borderId="1" xfId="0" applyNumberFormat="1" applyFont="1" applyBorder="1" applyAlignment="1">
      <alignment horizontal="center" vertical="center" wrapText="1"/>
    </xf>
    <xf numFmtId="0" fontId="0" fillId="0" borderId="1" xfId="0" applyBorder="1" applyAlignment="1">
      <alignment wrapText="1"/>
    </xf>
    <xf numFmtId="168" fontId="20" fillId="0" borderId="0" xfId="74" applyNumberFormat="1" applyFont="1" applyFill="1" applyBorder="1" applyAlignment="1">
      <alignment vertical="center" wrapText="1"/>
      <protection locked="0"/>
    </xf>
    <xf numFmtId="44" fontId="2" fillId="0" borderId="19" xfId="0" applyNumberFormat="1" applyFont="1" applyBorder="1" applyAlignment="1">
      <alignment vertical="center"/>
    </xf>
    <xf numFmtId="0" fontId="38" fillId="0" borderId="1" xfId="0" applyFont="1" applyBorder="1" applyAlignment="1">
      <alignment horizontal="center" vertical="center" wrapText="1"/>
    </xf>
    <xf numFmtId="0" fontId="0" fillId="0" borderId="10" xfId="0" applyBorder="1" applyAlignment="1">
      <alignment vertical="center" wrapText="1"/>
    </xf>
    <xf numFmtId="10" fontId="21" fillId="3" borderId="2" xfId="51" applyNumberFormat="1" applyFont="1" applyFill="1" applyBorder="1" applyAlignment="1">
      <alignment horizontal="center" vertical="center" wrapText="1"/>
      <protection locked="0"/>
    </xf>
    <xf numFmtId="168" fontId="21" fillId="0" borderId="2" xfId="49" applyNumberFormat="1" applyFont="1" applyBorder="1" applyAlignment="1" applyProtection="1">
      <alignment horizontal="center" vertical="center" wrapText="1"/>
    </xf>
    <xf numFmtId="4" fontId="10" fillId="0" borderId="1" xfId="49" applyBorder="1">
      <alignment vertical="center" wrapText="1"/>
      <protection locked="0"/>
    </xf>
    <xf numFmtId="0" fontId="2" fillId="2" borderId="44" xfId="0" applyFont="1" applyFill="1" applyBorder="1" applyAlignment="1">
      <alignment horizontal="center"/>
    </xf>
    <xf numFmtId="0" fontId="2" fillId="2" borderId="33" xfId="0" applyFont="1" applyFill="1" applyBorder="1" applyAlignment="1">
      <alignment horizontal="center" vertical="center"/>
    </xf>
    <xf numFmtId="44" fontId="2" fillId="0" borderId="33" xfId="12" applyFont="1" applyBorder="1" applyAlignment="1">
      <alignment horizontal="center" vertical="center"/>
    </xf>
    <xf numFmtId="0" fontId="2" fillId="0" borderId="46" xfId="0" applyFont="1" applyBorder="1" applyAlignment="1">
      <alignment horizontal="center" vertical="center"/>
    </xf>
    <xf numFmtId="0" fontId="16" fillId="0" borderId="57" xfId="0" applyFont="1" applyBorder="1" applyAlignment="1">
      <alignment vertical="center" wrapText="1"/>
    </xf>
    <xf numFmtId="0" fontId="16" fillId="0" borderId="58" xfId="0" applyFont="1" applyBorder="1" applyAlignment="1">
      <alignment vertical="center" wrapText="1"/>
    </xf>
    <xf numFmtId="0" fontId="16" fillId="0" borderId="44" xfId="0" applyFont="1" applyBorder="1" applyAlignment="1">
      <alignment vertical="center" wrapText="1"/>
    </xf>
    <xf numFmtId="22" fontId="0" fillId="0" borderId="8" xfId="0" applyNumberFormat="1" applyBorder="1" applyAlignment="1">
      <alignment horizontal="left" vertical="center" wrapText="1"/>
    </xf>
    <xf numFmtId="0" fontId="2" fillId="9" borderId="18" xfId="0" applyFont="1" applyFill="1" applyBorder="1" applyAlignment="1">
      <alignment horizontal="center"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173" fontId="0" fillId="9" borderId="19" xfId="12"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173" fontId="2" fillId="11" borderId="19" xfId="12" applyNumberFormat="1" applyFont="1" applyFill="1" applyBorder="1" applyAlignment="1">
      <alignment horizontal="right" vertical="center"/>
    </xf>
    <xf numFmtId="0" fontId="0" fillId="0" borderId="1" xfId="0" applyBorder="1" applyAlignment="1">
      <alignment horizontal="center" vertical="center"/>
    </xf>
    <xf numFmtId="2" fontId="0" fillId="0" borderId="1" xfId="0" applyNumberFormat="1" applyBorder="1" applyAlignment="1">
      <alignment horizontal="center"/>
    </xf>
    <xf numFmtId="44" fontId="0" fillId="0" borderId="1" xfId="12" applyFont="1" applyBorder="1" applyAlignment="1">
      <alignment horizontal="center"/>
    </xf>
    <xf numFmtId="44" fontId="0" fillId="0" borderId="19" xfId="12" applyFont="1" applyBorder="1" applyAlignment="1">
      <alignment horizontal="center"/>
    </xf>
    <xf numFmtId="0" fontId="0" fillId="0" borderId="1" xfId="0" applyBorder="1" applyAlignment="1">
      <alignment horizontal="center"/>
    </xf>
    <xf numFmtId="0" fontId="42" fillId="0" borderId="1" xfId="0" applyFont="1" applyBorder="1" applyAlignment="1">
      <alignment wrapText="1"/>
    </xf>
    <xf numFmtId="4" fontId="0" fillId="0" borderId="0" xfId="0" applyNumberFormat="1"/>
    <xf numFmtId="44" fontId="38" fillId="0" borderId="1" xfId="12" applyFont="1" applyBorder="1" applyAlignment="1">
      <alignment horizontal="right" vertical="center" wrapText="1"/>
    </xf>
    <xf numFmtId="0" fontId="0" fillId="2" borderId="33" xfId="0" applyFill="1" applyBorder="1" applyAlignment="1">
      <alignment horizontal="center" vertical="center"/>
    </xf>
    <xf numFmtId="0" fontId="0" fillId="2" borderId="33" xfId="0" applyFill="1" applyBorder="1" applyAlignment="1">
      <alignment horizontal="left" vertical="center"/>
    </xf>
    <xf numFmtId="44" fontId="1" fillId="0" borderId="33" xfId="12" applyFont="1" applyBorder="1" applyAlignment="1">
      <alignment horizontal="center" vertical="center"/>
    </xf>
    <xf numFmtId="0" fontId="20" fillId="3" borderId="2" xfId="49" applyNumberFormat="1" applyFont="1" applyFill="1" applyBorder="1" applyAlignment="1" applyProtection="1">
      <alignment horizontal="left" vertical="center" wrapText="1"/>
    </xf>
    <xf numFmtId="0" fontId="20" fillId="3" borderId="3" xfId="49" applyNumberFormat="1" applyFont="1" applyFill="1" applyBorder="1" applyAlignment="1" applyProtection="1">
      <alignment horizontal="left" vertical="center" wrapText="1"/>
    </xf>
    <xf numFmtId="0" fontId="20" fillId="3" borderId="4" xfId="49" applyNumberFormat="1" applyFont="1" applyFill="1" applyBorder="1" applyAlignment="1" applyProtection="1">
      <alignment horizontal="left" vertical="center" wrapText="1"/>
    </xf>
    <xf numFmtId="0" fontId="20" fillId="3" borderId="18" xfId="1" applyNumberFormat="1" applyFont="1" applyFill="1" applyBorder="1" applyAlignment="1" applyProtection="1">
      <alignment horizontal="center" vertical="center" wrapText="1"/>
    </xf>
    <xf numFmtId="4" fontId="10" fillId="3" borderId="0" xfId="49" applyFill="1">
      <alignment vertical="center" wrapText="1"/>
      <protection locked="0"/>
    </xf>
    <xf numFmtId="0" fontId="27" fillId="8" borderId="61" xfId="0" applyFont="1" applyFill="1" applyBorder="1" applyAlignment="1">
      <alignment vertical="center"/>
    </xf>
    <xf numFmtId="0" fontId="27" fillId="3" borderId="3" xfId="0" applyFont="1" applyFill="1" applyBorder="1" applyAlignment="1">
      <alignment vertical="center"/>
    </xf>
    <xf numFmtId="0" fontId="27" fillId="8" borderId="3" xfId="0" applyFont="1" applyFill="1" applyBorder="1" applyAlignment="1">
      <alignment vertical="center"/>
    </xf>
    <xf numFmtId="17" fontId="26" fillId="6" borderId="62" xfId="0" applyNumberFormat="1" applyFont="1" applyFill="1" applyBorder="1" applyAlignment="1">
      <alignment horizontal="center" vertical="center"/>
    </xf>
    <xf numFmtId="17" fontId="26" fillId="6" borderId="63" xfId="0" applyNumberFormat="1" applyFont="1" applyFill="1" applyBorder="1" applyAlignment="1">
      <alignment horizontal="center" vertical="center"/>
    </xf>
    <xf numFmtId="0" fontId="27" fillId="3" borderId="61" xfId="0" applyFont="1" applyFill="1" applyBorder="1" applyAlignment="1">
      <alignment vertical="center" wrapText="1"/>
    </xf>
    <xf numFmtId="170" fontId="27" fillId="3" borderId="64" xfId="0" applyNumberFormat="1" applyFont="1" applyFill="1" applyBorder="1" applyAlignment="1">
      <alignment vertical="center" wrapText="1"/>
    </xf>
    <xf numFmtId="170" fontId="27" fillId="3" borderId="1" xfId="0" applyNumberFormat="1" applyFont="1" applyFill="1" applyBorder="1" applyAlignment="1">
      <alignment horizontal="center" vertical="center"/>
    </xf>
    <xf numFmtId="169" fontId="20" fillId="7" borderId="23" xfId="74" applyNumberFormat="1" applyFont="1" applyFill="1" applyBorder="1" applyAlignment="1" applyProtection="1">
      <alignment horizontal="centerContinuous" vertical="center" wrapText="1"/>
    </xf>
    <xf numFmtId="169" fontId="20" fillId="7" borderId="47" xfId="74" applyNumberFormat="1" applyFont="1" applyFill="1" applyBorder="1" applyAlignment="1" applyProtection="1">
      <alignment horizontal="centerContinuous" vertical="center" wrapText="1"/>
    </xf>
    <xf numFmtId="169" fontId="20" fillId="7" borderId="34" xfId="74" applyNumberFormat="1" applyFont="1" applyFill="1" applyBorder="1" applyAlignment="1" applyProtection="1">
      <alignment horizontal="centerContinuous" vertical="center" wrapText="1"/>
    </xf>
    <xf numFmtId="169" fontId="20" fillId="7" borderId="45" xfId="74" applyNumberFormat="1" applyFont="1" applyFill="1" applyBorder="1" applyAlignment="1" applyProtection="1">
      <alignment horizontal="centerContinuous" vertical="center" wrapText="1"/>
    </xf>
    <xf numFmtId="168" fontId="20" fillId="0" borderId="20" xfId="65" applyNumberFormat="1" applyFont="1" applyFill="1" applyBorder="1" applyAlignment="1" applyProtection="1">
      <alignment horizontal="centerContinuous" vertical="center" wrapText="1"/>
    </xf>
    <xf numFmtId="168" fontId="20" fillId="0" borderId="22" xfId="65" applyNumberFormat="1" applyFont="1" applyFill="1" applyBorder="1" applyAlignment="1" applyProtection="1">
      <alignment horizontal="centerContinuous" vertical="center" wrapText="1"/>
    </xf>
    <xf numFmtId="10" fontId="27" fillId="8" borderId="1" xfId="1" applyNumberFormat="1" applyFont="1" applyFill="1" applyBorder="1" applyAlignment="1">
      <alignment horizontal="center" vertical="center"/>
    </xf>
    <xf numFmtId="22" fontId="0" fillId="0" borderId="65" xfId="0" applyNumberFormat="1" applyBorder="1" applyAlignment="1">
      <alignment horizontal="left" vertical="center" wrapText="1"/>
    </xf>
    <xf numFmtId="0" fontId="2" fillId="0" borderId="44" xfId="0" applyFont="1" applyBorder="1" applyAlignment="1">
      <alignment horizontal="center"/>
    </xf>
    <xf numFmtId="0" fontId="0" fillId="8" borderId="8" xfId="0" applyFill="1" applyBorder="1"/>
    <xf numFmtId="0" fontId="0" fillId="8" borderId="68" xfId="0" applyFill="1" applyBorder="1"/>
    <xf numFmtId="0" fontId="0" fillId="8" borderId="11" xfId="0" applyFill="1" applyBorder="1"/>
    <xf numFmtId="0" fontId="0" fillId="8" borderId="64" xfId="0" applyFill="1" applyBorder="1"/>
    <xf numFmtId="10" fontId="27" fillId="8" borderId="19" xfId="0" applyNumberFormat="1" applyFont="1" applyFill="1" applyBorder="1" applyAlignment="1">
      <alignment horizontal="center" vertical="center"/>
    </xf>
    <xf numFmtId="43" fontId="0" fillId="0" borderId="0" xfId="94" applyFont="1"/>
    <xf numFmtId="43" fontId="0" fillId="2" borderId="1" xfId="94" applyFont="1" applyFill="1" applyBorder="1" applyAlignment="1">
      <alignment horizontal="center" vertical="center" wrapText="1"/>
    </xf>
    <xf numFmtId="43" fontId="0" fillId="2" borderId="1" xfId="94" applyFont="1" applyFill="1" applyBorder="1" applyAlignment="1">
      <alignment horizontal="center" vertical="center"/>
    </xf>
    <xf numFmtId="43" fontId="0" fillId="11" borderId="3" xfId="94" applyFont="1" applyFill="1" applyBorder="1" applyAlignment="1">
      <alignment horizontal="center" vertical="center"/>
    </xf>
    <xf numFmtId="43" fontId="2" fillId="9" borderId="1" xfId="94" applyFont="1" applyFill="1" applyBorder="1" applyAlignment="1">
      <alignment horizontal="center" vertical="center" wrapText="1"/>
    </xf>
    <xf numFmtId="43" fontId="0" fillId="0" borderId="1" xfId="94" applyFont="1" applyBorder="1" applyAlignment="1">
      <alignment horizontal="center" vertical="center" wrapText="1"/>
    </xf>
    <xf numFmtId="43" fontId="0" fillId="4" borderId="1" xfId="94" applyFont="1" applyFill="1" applyBorder="1" applyAlignment="1">
      <alignment horizontal="center" vertical="center"/>
    </xf>
    <xf numFmtId="43" fontId="0" fillId="2" borderId="33" xfId="94" applyFont="1" applyFill="1" applyBorder="1" applyAlignment="1">
      <alignment horizontal="center" vertical="center"/>
    </xf>
    <xf numFmtId="44" fontId="2" fillId="9" borderId="1" xfId="12" applyFont="1" applyFill="1" applyBorder="1" applyAlignment="1">
      <alignment horizontal="center" vertical="center" wrapText="1"/>
    </xf>
    <xf numFmtId="44" fontId="0" fillId="0" borderId="1" xfId="12" applyFont="1" applyFill="1" applyBorder="1" applyAlignment="1">
      <alignment horizontal="right" vertical="center" wrapText="1"/>
    </xf>
    <xf numFmtId="174" fontId="0" fillId="0" borderId="1" xfId="0" applyNumberFormat="1" applyBorder="1" applyAlignment="1">
      <alignment horizontal="center"/>
    </xf>
    <xf numFmtId="43" fontId="0" fillId="0" borderId="1" xfId="94" applyFont="1" applyFill="1" applyBorder="1" applyAlignment="1">
      <alignment horizontal="center" vertical="center" wrapText="1"/>
    </xf>
    <xf numFmtId="0" fontId="22" fillId="4" borderId="69" xfId="0" applyFont="1" applyFill="1" applyBorder="1" applyAlignment="1">
      <alignment horizontal="center" vertical="center"/>
    </xf>
    <xf numFmtId="0" fontId="22" fillId="4" borderId="70" xfId="0" applyFont="1" applyFill="1" applyBorder="1" applyAlignment="1">
      <alignment horizontal="center" vertical="center"/>
    </xf>
    <xf numFmtId="0" fontId="38" fillId="4" borderId="63" xfId="0" applyFont="1" applyFill="1" applyBorder="1" applyAlignment="1">
      <alignment horizontal="center" vertical="center" wrapText="1"/>
    </xf>
    <xf numFmtId="0" fontId="0" fillId="0" borderId="1" xfId="0" applyBorder="1"/>
    <xf numFmtId="14" fontId="0" fillId="0" borderId="1" xfId="0" applyNumberFormat="1" applyBorder="1" applyAlignment="1">
      <alignment horizontal="center" vertical="center" wrapText="1"/>
    </xf>
    <xf numFmtId="0" fontId="22" fillId="4" borderId="70" xfId="0" applyFont="1" applyFill="1" applyBorder="1" applyAlignment="1">
      <alignment horizontal="center" vertical="center" wrapText="1"/>
    </xf>
    <xf numFmtId="44" fontId="0" fillId="0" borderId="0" xfId="12" applyFont="1"/>
    <xf numFmtId="175" fontId="0" fillId="0" borderId="1" xfId="0" applyNumberFormat="1" applyBorder="1" applyAlignment="1">
      <alignment horizontal="center"/>
    </xf>
    <xf numFmtId="44" fontId="19" fillId="9" borderId="0" xfId="0" applyNumberFormat="1" applyFont="1" applyFill="1"/>
    <xf numFmtId="8" fontId="0" fillId="0" borderId="0" xfId="0" applyNumberFormat="1"/>
    <xf numFmtId="0" fontId="43" fillId="0" borderId="0" xfId="0" applyFont="1" applyAlignment="1">
      <alignment horizontal="left"/>
    </xf>
    <xf numFmtId="0" fontId="43" fillId="0" borderId="0" xfId="0" applyFont="1" applyAlignment="1">
      <alignment horizontal="right"/>
    </xf>
    <xf numFmtId="0" fontId="0" fillId="0" borderId="0" xfId="0" applyAlignment="1">
      <alignment wrapText="1"/>
    </xf>
    <xf numFmtId="10" fontId="0" fillId="0" borderId="1" xfId="1" applyNumberFormat="1" applyFont="1" applyBorder="1" applyAlignment="1">
      <alignment horizontal="center" vertical="center" wrapText="1"/>
    </xf>
    <xf numFmtId="0" fontId="19" fillId="9" borderId="0" xfId="0" applyFont="1" applyFill="1" applyAlignment="1">
      <alignment horizontal="right"/>
    </xf>
    <xf numFmtId="44" fontId="2" fillId="0" borderId="36" xfId="12" applyFont="1" applyBorder="1" applyAlignment="1">
      <alignment horizontal="right" vertical="center"/>
    </xf>
    <xf numFmtId="44" fontId="2" fillId="0" borderId="3" xfId="12" applyFont="1" applyBorder="1" applyAlignment="1">
      <alignment horizontal="right" vertical="center"/>
    </xf>
    <xf numFmtId="44" fontId="2" fillId="0" borderId="4" xfId="12" applyFont="1" applyBorder="1" applyAlignment="1">
      <alignment horizontal="right" vertical="center"/>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0" fillId="0" borderId="0" xfId="0" applyAlignment="1">
      <alignment horizontal="left" vertical="center" wrapText="1"/>
    </xf>
    <xf numFmtId="0" fontId="0" fillId="0" borderId="11" xfId="0" applyBorder="1" applyAlignment="1">
      <alignment horizontal="left" vertical="center" wrapText="1"/>
    </xf>
    <xf numFmtId="0" fontId="0" fillId="0" borderId="13" xfId="0" applyBorder="1" applyAlignment="1">
      <alignment horizontal="left" vertical="center" wrapText="1"/>
    </xf>
    <xf numFmtId="0" fontId="0" fillId="0" borderId="5" xfId="0" applyBorder="1" applyAlignment="1">
      <alignment horizontal="left"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0" xfId="0" applyFont="1" applyAlignment="1">
      <alignment horizontal="center" vertical="center" wrapText="1"/>
    </xf>
    <xf numFmtId="0" fontId="0" fillId="0" borderId="10" xfId="0" applyBorder="1" applyAlignment="1">
      <alignment horizontal="center" vertical="center" wrapText="1"/>
    </xf>
    <xf numFmtId="0" fontId="0" fillId="0" borderId="0" xfId="0" applyAlignment="1">
      <alignment horizontal="center" vertical="center"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22" fontId="0" fillId="0" borderId="8" xfId="0" applyNumberFormat="1" applyBorder="1" applyAlignment="1">
      <alignment horizontal="left"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20" fillId="0" borderId="30" xfId="49" applyNumberFormat="1" applyFont="1" applyBorder="1" applyAlignment="1" applyProtection="1">
      <alignment horizontal="right" vertical="center" wrapText="1"/>
    </xf>
    <xf numFmtId="0" fontId="20" fillId="0" borderId="31" xfId="49" applyNumberFormat="1" applyFont="1" applyBorder="1" applyAlignment="1" applyProtection="1">
      <alignment horizontal="right" vertical="center" wrapText="1"/>
    </xf>
    <xf numFmtId="0" fontId="20" fillId="6" borderId="27" xfId="49" applyNumberFormat="1" applyFont="1" applyFill="1" applyBorder="1" applyAlignment="1" applyProtection="1">
      <alignment horizontal="right" vertical="center" wrapText="1"/>
    </xf>
    <xf numFmtId="0" fontId="20" fillId="6" borderId="28" xfId="49" applyNumberFormat="1" applyFont="1" applyFill="1" applyBorder="1" applyAlignment="1" applyProtection="1">
      <alignment horizontal="right" vertical="center" wrapText="1"/>
    </xf>
    <xf numFmtId="0" fontId="20" fillId="0" borderId="24" xfId="49" applyNumberFormat="1" applyFont="1" applyBorder="1" applyAlignment="1" applyProtection="1">
      <alignment horizontal="right" vertical="center" wrapText="1"/>
    </xf>
    <xf numFmtId="0" fontId="20" fillId="0" borderId="25" xfId="49" applyNumberFormat="1" applyFont="1" applyBorder="1" applyAlignment="1" applyProtection="1">
      <alignment horizontal="right" vertical="center" wrapText="1"/>
    </xf>
    <xf numFmtId="0" fontId="20" fillId="13" borderId="1" xfId="49" applyNumberFormat="1" applyFont="1" applyFill="1" applyBorder="1" applyAlignment="1" applyProtection="1">
      <alignment horizontal="center" vertical="center" wrapText="1"/>
    </xf>
    <xf numFmtId="2" fontId="20" fillId="0" borderId="41" xfId="49" applyNumberFormat="1" applyFont="1" applyBorder="1" applyAlignment="1" applyProtection="1">
      <alignment horizontal="center" vertical="center" wrapText="1"/>
    </xf>
    <xf numFmtId="2" fontId="20" fillId="0" borderId="42" xfId="49" applyNumberFormat="1" applyFont="1" applyBorder="1" applyAlignment="1" applyProtection="1">
      <alignment horizontal="center" vertical="center" wrapText="1"/>
    </xf>
    <xf numFmtId="0" fontId="20" fillId="6" borderId="44" xfId="49" applyNumberFormat="1" applyFont="1" applyFill="1" applyBorder="1" applyAlignment="1" applyProtection="1">
      <alignment horizontal="right" vertical="center" wrapText="1"/>
    </xf>
    <xf numFmtId="0" fontId="20" fillId="6" borderId="33" xfId="49" applyNumberFormat="1" applyFont="1" applyFill="1" applyBorder="1" applyAlignment="1" applyProtection="1">
      <alignment horizontal="right" vertical="center" wrapText="1"/>
    </xf>
    <xf numFmtId="0" fontId="20" fillId="3" borderId="1" xfId="49" applyNumberFormat="1" applyFont="1" applyFill="1" applyBorder="1" applyAlignment="1" applyProtection="1">
      <alignment horizontal="justify" vertical="center" wrapText="1"/>
    </xf>
    <xf numFmtId="0" fontId="20" fillId="3" borderId="2" xfId="49" applyNumberFormat="1" applyFont="1" applyFill="1" applyBorder="1" applyAlignment="1" applyProtection="1">
      <alignment horizontal="left" vertical="center" wrapText="1"/>
    </xf>
    <xf numFmtId="0" fontId="20" fillId="3" borderId="3" xfId="49" applyNumberFormat="1" applyFont="1" applyFill="1" applyBorder="1" applyAlignment="1" applyProtection="1">
      <alignment horizontal="left" vertical="center" wrapText="1"/>
    </xf>
    <xf numFmtId="0" fontId="20" fillId="3" borderId="4" xfId="49" applyNumberFormat="1" applyFont="1" applyFill="1" applyBorder="1" applyAlignment="1" applyProtection="1">
      <alignment horizontal="left" vertical="center" wrapText="1"/>
    </xf>
    <xf numFmtId="0" fontId="20" fillId="0" borderId="2" xfId="49" applyNumberFormat="1" applyFont="1" applyBorder="1" applyAlignment="1" applyProtection="1">
      <alignment horizontal="center" vertical="center" wrapText="1"/>
    </xf>
    <xf numFmtId="0" fontId="20" fillId="0" borderId="3" xfId="49" applyNumberFormat="1" applyFont="1" applyBorder="1" applyAlignment="1" applyProtection="1">
      <alignment horizontal="center" vertical="center" wrapText="1"/>
    </xf>
    <xf numFmtId="0" fontId="20" fillId="0" borderId="4" xfId="49" applyNumberFormat="1" applyFont="1" applyBorder="1" applyAlignment="1" applyProtection="1">
      <alignment horizontal="center" vertical="center" wrapText="1"/>
    </xf>
    <xf numFmtId="0" fontId="20" fillId="2" borderId="2" xfId="49" applyNumberFormat="1" applyFont="1" applyFill="1" applyBorder="1" applyAlignment="1" applyProtection="1">
      <alignment horizontal="center" vertical="center" wrapText="1"/>
    </xf>
    <xf numFmtId="0" fontId="20" fillId="2" borderId="3" xfId="49" applyNumberFormat="1" applyFont="1" applyFill="1" applyBorder="1" applyAlignment="1" applyProtection="1">
      <alignment horizontal="center" vertical="center" wrapText="1"/>
    </xf>
    <xf numFmtId="0" fontId="20" fillId="2" borderId="4" xfId="49" applyNumberFormat="1" applyFont="1" applyFill="1" applyBorder="1" applyAlignment="1" applyProtection="1">
      <alignment horizontal="center" vertical="center" wrapText="1"/>
    </xf>
    <xf numFmtId="49" fontId="20" fillId="3" borderId="2" xfId="51" applyNumberFormat="1" applyFont="1" applyFill="1" applyBorder="1" applyAlignment="1">
      <alignment horizontal="left" vertical="center" wrapText="1"/>
      <protection locked="0"/>
    </xf>
    <xf numFmtId="49" fontId="20" fillId="3" borderId="3" xfId="51" applyNumberFormat="1" applyFont="1" applyFill="1" applyBorder="1" applyAlignment="1">
      <alignment horizontal="left" vertical="center" wrapText="1"/>
      <protection locked="0"/>
    </xf>
    <xf numFmtId="49" fontId="20" fillId="3" borderId="4" xfId="51" applyNumberFormat="1" applyFont="1" applyFill="1" applyBorder="1" applyAlignment="1">
      <alignment horizontal="left" vertical="center" wrapText="1"/>
      <protection locked="0"/>
    </xf>
    <xf numFmtId="0" fontId="20" fillId="3" borderId="36" xfId="49" applyNumberFormat="1" applyFont="1" applyFill="1" applyBorder="1" applyAlignment="1" applyProtection="1">
      <alignment horizontal="left" vertical="center" wrapText="1"/>
    </xf>
    <xf numFmtId="0" fontId="0" fillId="0" borderId="12" xfId="0"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center" wrapText="1"/>
    </xf>
    <xf numFmtId="0" fontId="0" fillId="0" borderId="10" xfId="0" applyBorder="1" applyAlignment="1">
      <alignment horizontal="left" vertical="center" wrapText="1"/>
    </xf>
    <xf numFmtId="168" fontId="20" fillId="13" borderId="1" xfId="74" applyNumberFormat="1" applyFont="1" applyFill="1" applyBorder="1" applyAlignment="1">
      <alignment horizontal="center" vertical="center" wrapText="1"/>
      <protection locked="0"/>
    </xf>
    <xf numFmtId="0" fontId="27" fillId="8" borderId="7" xfId="0" applyFont="1" applyFill="1" applyBorder="1" applyAlignment="1">
      <alignment horizontal="center" vertical="center" wrapText="1"/>
    </xf>
    <xf numFmtId="0" fontId="27" fillId="8" borderId="8"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0" xfId="0" applyFont="1" applyFill="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3" fillId="8" borderId="18" xfId="0" applyFont="1" applyFill="1" applyBorder="1" applyAlignment="1">
      <alignment horizontal="center" vertical="center"/>
    </xf>
    <xf numFmtId="0" fontId="23" fillId="8" borderId="33" xfId="0" applyFont="1" applyFill="1" applyBorder="1" applyAlignment="1">
      <alignment horizontal="center" vertical="center"/>
    </xf>
    <xf numFmtId="0" fontId="23" fillId="8" borderId="46" xfId="0" applyFont="1" applyFill="1" applyBorder="1" applyAlignment="1">
      <alignment horizontal="center" vertical="center"/>
    </xf>
    <xf numFmtId="0" fontId="23" fillId="8" borderId="1" xfId="0" applyFont="1" applyFill="1" applyBorder="1" applyAlignment="1">
      <alignment horizontal="center" vertical="center"/>
    </xf>
    <xf numFmtId="0" fontId="23" fillId="8" borderId="19" xfId="0" applyFont="1" applyFill="1" applyBorder="1" applyAlignment="1">
      <alignment horizontal="center" vertical="center"/>
    </xf>
    <xf numFmtId="0" fontId="25" fillId="15" borderId="60" xfId="0" applyFont="1" applyFill="1" applyBorder="1" applyAlignment="1">
      <alignment horizontal="center" vertical="center"/>
    </xf>
    <xf numFmtId="0" fontId="25" fillId="15" borderId="13" xfId="0" applyFont="1" applyFill="1" applyBorder="1" applyAlignment="1">
      <alignment horizontal="center" vertical="center"/>
    </xf>
    <xf numFmtId="0" fontId="25" fillId="15" borderId="5" xfId="0" applyFont="1" applyFill="1" applyBorder="1" applyAlignment="1">
      <alignment horizontal="center" vertical="center"/>
    </xf>
    <xf numFmtId="0" fontId="26" fillId="6" borderId="51" xfId="0" applyFont="1" applyFill="1" applyBorder="1" applyAlignment="1">
      <alignment horizontal="center" vertical="center" textRotation="90"/>
    </xf>
    <xf numFmtId="0" fontId="26" fillId="6" borderId="52" xfId="0" applyFont="1" applyFill="1" applyBorder="1" applyAlignment="1">
      <alignment horizontal="center" vertical="center" textRotation="90"/>
    </xf>
    <xf numFmtId="0" fontId="26" fillId="6" borderId="53" xfId="0" applyFont="1" applyFill="1" applyBorder="1" applyAlignment="1">
      <alignment horizontal="center" vertical="center" textRotation="90"/>
    </xf>
    <xf numFmtId="0" fontId="2" fillId="0" borderId="66" xfId="0" applyFont="1" applyBorder="1" applyAlignment="1">
      <alignment horizontal="left" vertical="center" wrapText="1"/>
    </xf>
    <xf numFmtId="0" fontId="0" fillId="0" borderId="67" xfId="0" applyBorder="1" applyAlignment="1">
      <alignment horizontal="left" vertical="center" wrapText="1"/>
    </xf>
    <xf numFmtId="0" fontId="0" fillId="0" borderId="34" xfId="0" applyBorder="1" applyAlignment="1">
      <alignment horizontal="left" vertical="center" wrapText="1"/>
    </xf>
    <xf numFmtId="0" fontId="0" fillId="0" borderId="61" xfId="0" applyBorder="1" applyAlignment="1">
      <alignment horizontal="left" vertical="center" wrapText="1"/>
    </xf>
    <xf numFmtId="0" fontId="24" fillId="15" borderId="58" xfId="0" applyFont="1" applyFill="1" applyBorder="1" applyAlignment="1">
      <alignment horizontal="center" vertical="center"/>
    </xf>
    <xf numFmtId="0" fontId="24" fillId="15" borderId="59" xfId="0" applyFont="1" applyFill="1" applyBorder="1" applyAlignment="1">
      <alignment horizontal="center" vertical="center"/>
    </xf>
    <xf numFmtId="0" fontId="34" fillId="2" borderId="0" xfId="15" applyFont="1" applyFill="1" applyAlignment="1">
      <alignment horizontal="center"/>
    </xf>
    <xf numFmtId="0" fontId="34" fillId="2" borderId="0" xfId="15" applyFont="1" applyFill="1" applyAlignment="1">
      <alignment horizontal="center" vertical="center"/>
    </xf>
    <xf numFmtId="0" fontId="22" fillId="2" borderId="0" xfId="15" applyFont="1" applyFill="1" applyAlignment="1">
      <alignment horizontal="right"/>
    </xf>
    <xf numFmtId="0" fontId="28" fillId="2" borderId="38" xfId="13" applyFont="1" applyFill="1" applyBorder="1" applyAlignment="1">
      <alignment horizontal="center" wrapText="1"/>
    </xf>
    <xf numFmtId="0" fontId="28" fillId="2" borderId="39" xfId="13" applyFont="1" applyFill="1" applyBorder="1" applyAlignment="1">
      <alignment horizontal="center" wrapText="1"/>
    </xf>
    <xf numFmtId="0" fontId="28" fillId="2" borderId="40" xfId="13" applyFont="1" applyFill="1" applyBorder="1" applyAlignment="1">
      <alignment horizontal="center" wrapText="1"/>
    </xf>
    <xf numFmtId="0" fontId="32" fillId="2" borderId="0" xfId="13" applyFont="1" applyFill="1" applyAlignment="1">
      <alignment horizontal="left"/>
    </xf>
    <xf numFmtId="0" fontId="6" fillId="2" borderId="0" xfId="13" applyFill="1" applyAlignment="1">
      <alignment horizontal="center" vertical="center"/>
    </xf>
    <xf numFmtId="0" fontId="18"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23" fillId="0" borderId="41" xfId="0" applyFont="1" applyBorder="1" applyAlignment="1">
      <alignment horizontal="center" vertical="center"/>
    </xf>
    <xf numFmtId="0" fontId="23" fillId="0" borderId="42" xfId="0" applyFont="1" applyBorder="1" applyAlignment="1">
      <alignment horizontal="center" vertical="center"/>
    </xf>
    <xf numFmtId="0" fontId="23" fillId="0" borderId="43" xfId="0" applyFont="1" applyBorder="1" applyAlignment="1">
      <alignment horizontal="center" vertical="center"/>
    </xf>
    <xf numFmtId="0" fontId="0" fillId="0" borderId="37" xfId="0" applyBorder="1" applyAlignment="1">
      <alignment horizontal="center"/>
    </xf>
    <xf numFmtId="0" fontId="0" fillId="0" borderId="21" xfId="0" applyBorder="1" applyAlignment="1">
      <alignment horizontal="center"/>
    </xf>
    <xf numFmtId="0" fontId="0" fillId="0" borderId="55" xfId="0" applyBorder="1" applyAlignment="1">
      <alignment horizontal="center"/>
    </xf>
    <xf numFmtId="0" fontId="40" fillId="0" borderId="13" xfId="0" applyFont="1" applyBorder="1" applyAlignment="1">
      <alignment horizontal="center" vertical="center" wrapText="1"/>
    </xf>
    <xf numFmtId="0" fontId="40" fillId="0" borderId="5" xfId="0" applyFont="1" applyBorder="1" applyAlignment="1">
      <alignment horizontal="center" vertical="center" wrapText="1"/>
    </xf>
    <xf numFmtId="0" fontId="0" fillId="0" borderId="14" xfId="0" applyBorder="1" applyAlignment="1">
      <alignment horizontal="center" vertical="center"/>
    </xf>
    <xf numFmtId="0" fontId="0" fillId="0" borderId="15" xfId="0"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center" vertical="center"/>
    </xf>
    <xf numFmtId="17" fontId="0" fillId="0" borderId="10" xfId="0" applyNumberFormat="1" applyBorder="1" applyAlignment="1">
      <alignment horizontal="center" vertical="center"/>
    </xf>
    <xf numFmtId="17" fontId="0" fillId="0" borderId="11" xfId="0" applyNumberFormat="1" applyBorder="1" applyAlignment="1">
      <alignment horizontal="center" vertical="center"/>
    </xf>
    <xf numFmtId="0" fontId="37" fillId="10" borderId="10" xfId="0" applyFont="1" applyFill="1" applyBorder="1" applyAlignment="1">
      <alignment horizontal="center" vertical="center"/>
    </xf>
    <xf numFmtId="0" fontId="37" fillId="10" borderId="11" xfId="0" applyFont="1" applyFill="1" applyBorder="1" applyAlignment="1">
      <alignment horizontal="center" vertical="center"/>
    </xf>
    <xf numFmtId="0" fontId="43" fillId="0" borderId="0" xfId="0" applyFont="1" applyAlignment="1">
      <alignment horizontal="left" wrapText="1"/>
    </xf>
    <xf numFmtId="0" fontId="0" fillId="0" borderId="0" xfId="0"/>
    <xf numFmtId="0" fontId="22" fillId="17" borderId="41" xfId="0" applyFont="1" applyFill="1" applyBorder="1" applyAlignment="1">
      <alignment horizontal="left"/>
    </xf>
    <xf numFmtId="0" fontId="22" fillId="17" borderId="42" xfId="0" applyFont="1" applyFill="1" applyBorder="1" applyAlignment="1">
      <alignment horizontal="left"/>
    </xf>
    <xf numFmtId="0" fontId="22" fillId="17" borderId="43" xfId="0" applyFont="1" applyFill="1" applyBorder="1" applyAlignment="1">
      <alignment horizontal="left"/>
    </xf>
    <xf numFmtId="0" fontId="19" fillId="9" borderId="66" xfId="0" applyFont="1" applyFill="1" applyBorder="1" applyAlignment="1">
      <alignment horizontal="right"/>
    </xf>
    <xf numFmtId="0" fontId="0" fillId="0" borderId="8" xfId="0" applyBorder="1" applyAlignment="1">
      <alignment horizontal="center" vertical="center"/>
    </xf>
    <xf numFmtId="17" fontId="0" fillId="0" borderId="0" xfId="0" applyNumberFormat="1" applyAlignment="1">
      <alignment horizontal="center" vertical="center"/>
    </xf>
    <xf numFmtId="0" fontId="37" fillId="10" borderId="0" xfId="0" applyFont="1" applyFill="1" applyAlignment="1">
      <alignment horizontal="center" vertical="center"/>
    </xf>
    <xf numFmtId="43" fontId="0" fillId="0" borderId="0" xfId="0" applyNumberFormat="1"/>
    <xf numFmtId="0" fontId="0" fillId="0" borderId="18" xfId="0" applyFill="1" applyBorder="1" applyAlignment="1">
      <alignment horizontal="center" vertical="center"/>
    </xf>
    <xf numFmtId="1" fontId="13" fillId="0" borderId="18" xfId="0" applyNumberFormat="1" applyFont="1" applyFill="1" applyBorder="1" applyAlignment="1">
      <alignment horizontal="center" vertical="center"/>
    </xf>
    <xf numFmtId="0" fontId="2" fillId="9" borderId="1" xfId="0" applyFont="1" applyFill="1" applyBorder="1" applyAlignment="1">
      <alignment horizontal="left" vertical="center" wrapText="1"/>
    </xf>
    <xf numFmtId="0" fontId="2" fillId="0" borderId="18" xfId="0" applyFont="1" applyFill="1" applyBorder="1" applyAlignment="1">
      <alignment horizontal="center" vertical="center" wrapText="1"/>
    </xf>
    <xf numFmtId="4" fontId="10" fillId="0" borderId="34" xfId="49" applyBorder="1">
      <alignment vertical="center" wrapText="1"/>
      <protection locked="0"/>
    </xf>
  </cellXfs>
  <cellStyles count="95">
    <cellStyle name="Cabeçalho 1" xfId="16" xr:uid="{00000000-0005-0000-0000-000000000000}"/>
    <cellStyle name="Cabeçalho 2" xfId="17" xr:uid="{00000000-0005-0000-0000-000001000000}"/>
    <cellStyle name="Comma 2" xfId="18" xr:uid="{00000000-0005-0000-0000-000002000000}"/>
    <cellStyle name="Comma 2 2" xfId="79" xr:uid="{571D01BD-126E-4A14-84AD-EC1713BF497D}"/>
    <cellStyle name="Data" xfId="19" xr:uid="{00000000-0005-0000-0000-000003000000}"/>
    <cellStyle name="Fixo" xfId="20" xr:uid="{00000000-0005-0000-0000-000004000000}"/>
    <cellStyle name="Graphics" xfId="21" xr:uid="{00000000-0005-0000-0000-000005000000}"/>
    <cellStyle name="Moeda" xfId="12" builtinId="4"/>
    <cellStyle name="Moeda 2" xfId="78" xr:uid="{4585FA63-AEEA-4E57-A8BB-03CF6BD87842}"/>
    <cellStyle name="Moeda 2 2" xfId="22" xr:uid="{00000000-0005-0000-0000-000007000000}"/>
    <cellStyle name="Moeda 3" xfId="23" xr:uid="{00000000-0005-0000-0000-000008000000}"/>
    <cellStyle name="Moeda 3 2" xfId="80" xr:uid="{03F8956D-74EE-492F-964F-1DD34F3FE30A}"/>
    <cellStyle name="Moeda0" xfId="24" xr:uid="{00000000-0005-0000-0000-000009000000}"/>
    <cellStyle name="Normal" xfId="0" builtinId="0"/>
    <cellStyle name="Normal 10" xfId="25" xr:uid="{00000000-0005-0000-0000-00000B000000}"/>
    <cellStyle name="Normal 10 2" xfId="26" xr:uid="{00000000-0005-0000-0000-00000C000000}"/>
    <cellStyle name="Normal 10 2 14" xfId="4" xr:uid="{00000000-0005-0000-0000-00000D000000}"/>
    <cellStyle name="Normal 10 4" xfId="27" xr:uid="{00000000-0005-0000-0000-00000E000000}"/>
    <cellStyle name="Normal 100 2 2" xfId="2" xr:uid="{00000000-0005-0000-0000-00000F000000}"/>
    <cellStyle name="Normal 12" xfId="28" xr:uid="{00000000-0005-0000-0000-000010000000}"/>
    <cellStyle name="Normal 12 2 2" xfId="29" xr:uid="{00000000-0005-0000-0000-000011000000}"/>
    <cellStyle name="Normal 145" xfId="30" xr:uid="{00000000-0005-0000-0000-000012000000}"/>
    <cellStyle name="Normal 15 2 3" xfId="7" xr:uid="{00000000-0005-0000-0000-000013000000}"/>
    <cellStyle name="Normal 2" xfId="31" xr:uid="{00000000-0005-0000-0000-000014000000}"/>
    <cellStyle name="Normal 2 10" xfId="32" xr:uid="{00000000-0005-0000-0000-000015000000}"/>
    <cellStyle name="Normal 2 2" xfId="15" xr:uid="{00000000-0005-0000-0000-000016000000}"/>
    <cellStyle name="Normal 2 2 15" xfId="33" xr:uid="{00000000-0005-0000-0000-000017000000}"/>
    <cellStyle name="Normal 2 3" xfId="34" xr:uid="{00000000-0005-0000-0000-000018000000}"/>
    <cellStyle name="Normal 2 4" xfId="35" xr:uid="{00000000-0005-0000-0000-000019000000}"/>
    <cellStyle name="Normal 2 5" xfId="13" xr:uid="{00000000-0005-0000-0000-00001A000000}"/>
    <cellStyle name="Normal 2 6" xfId="36" xr:uid="{00000000-0005-0000-0000-00001B000000}"/>
    <cellStyle name="Normal 202" xfId="37" xr:uid="{00000000-0005-0000-0000-00001C000000}"/>
    <cellStyle name="Normal 3" xfId="38" xr:uid="{00000000-0005-0000-0000-00001D000000}"/>
    <cellStyle name="Normal 3 2" xfId="39" xr:uid="{00000000-0005-0000-0000-00001E000000}"/>
    <cellStyle name="Normal 3 3" xfId="40" xr:uid="{00000000-0005-0000-0000-00001F000000}"/>
    <cellStyle name="Normal 4" xfId="41" xr:uid="{00000000-0005-0000-0000-000020000000}"/>
    <cellStyle name="Normal 4 2" xfId="42" xr:uid="{00000000-0005-0000-0000-000021000000}"/>
    <cellStyle name="Normal 46" xfId="43" xr:uid="{00000000-0005-0000-0000-000022000000}"/>
    <cellStyle name="Normal 5" xfId="44" xr:uid="{00000000-0005-0000-0000-000023000000}"/>
    <cellStyle name="Normal 5 2" xfId="45" xr:uid="{00000000-0005-0000-0000-000024000000}"/>
    <cellStyle name="Normal 6" xfId="73" xr:uid="{00000000-0005-0000-0000-000025000000}"/>
    <cellStyle name="Normal 6 2" xfId="46" xr:uid="{00000000-0005-0000-0000-000026000000}"/>
    <cellStyle name="Normal 6 3" xfId="47" xr:uid="{00000000-0005-0000-0000-000027000000}"/>
    <cellStyle name="Normal 7" xfId="48" xr:uid="{00000000-0005-0000-0000-000028000000}"/>
    <cellStyle name="Normal 8" xfId="49" xr:uid="{00000000-0005-0000-0000-000029000000}"/>
    <cellStyle name="Porcentagem" xfId="1" builtinId="5"/>
    <cellStyle name="Porcentagem 10 2 2" xfId="10" xr:uid="{00000000-0005-0000-0000-00002B000000}"/>
    <cellStyle name="Porcentagem 12" xfId="9" xr:uid="{00000000-0005-0000-0000-00002C000000}"/>
    <cellStyle name="Porcentagem 2" xfId="14" xr:uid="{00000000-0005-0000-0000-00002D000000}"/>
    <cellStyle name="Porcentagem 3" xfId="50" xr:uid="{00000000-0005-0000-0000-00002E000000}"/>
    <cellStyle name="Porcentagem 3 2" xfId="51" xr:uid="{00000000-0005-0000-0000-00002F000000}"/>
    <cellStyle name="Porcentagem 4" xfId="5" xr:uid="{00000000-0005-0000-0000-000030000000}"/>
    <cellStyle name="Porcentagem 4 2" xfId="52" xr:uid="{00000000-0005-0000-0000-000031000000}"/>
    <cellStyle name="Porcentagem 9 2 2" xfId="11" xr:uid="{00000000-0005-0000-0000-000032000000}"/>
    <cellStyle name="Separador de milhares 10" xfId="53" xr:uid="{00000000-0005-0000-0000-000033000000}"/>
    <cellStyle name="Separador de milhares 10 2" xfId="81" xr:uid="{8464F30A-FBD3-4A1F-8D45-2EA1258D02B9}"/>
    <cellStyle name="Separador de milhares 12" xfId="54" xr:uid="{00000000-0005-0000-0000-000034000000}"/>
    <cellStyle name="Separador de milhares 12 2" xfId="82" xr:uid="{A9CF4D64-ABD5-4FDA-8FBC-5E552EEAB8DD}"/>
    <cellStyle name="Separador de milhares 2" xfId="55" xr:uid="{00000000-0005-0000-0000-000035000000}"/>
    <cellStyle name="Separador de milhares 2 10 2" xfId="56" xr:uid="{00000000-0005-0000-0000-000036000000}"/>
    <cellStyle name="Separador de milhares 2 10 2 2" xfId="84" xr:uid="{3EC00BE1-9120-44C1-86D0-71E1306CBA77}"/>
    <cellStyle name="Separador de milhares 2 2" xfId="57" xr:uid="{00000000-0005-0000-0000-000037000000}"/>
    <cellStyle name="Separador de milhares 2 2 2" xfId="85" xr:uid="{5A0668F9-7E72-462D-AB02-24BA650CC1C7}"/>
    <cellStyle name="Separador de milhares 2 3" xfId="58" xr:uid="{00000000-0005-0000-0000-000038000000}"/>
    <cellStyle name="Separador de milhares 2 4" xfId="83" xr:uid="{160BCE30-6A1C-4600-9430-8842D3553066}"/>
    <cellStyle name="Separador de milhares 3" xfId="59" xr:uid="{00000000-0005-0000-0000-000039000000}"/>
    <cellStyle name="Separador de milhares 3 2" xfId="86" xr:uid="{093F0501-E416-434E-A314-AC2343A77FE7}"/>
    <cellStyle name="Separador de milhares 3 3" xfId="60" xr:uid="{00000000-0005-0000-0000-00003A000000}"/>
    <cellStyle name="Separador de milhares 3 3 2" xfId="87" xr:uid="{F293D10E-09A0-4B08-AD78-473969F5556D}"/>
    <cellStyle name="Separador de milhares 4" xfId="61" xr:uid="{00000000-0005-0000-0000-00003B000000}"/>
    <cellStyle name="Separador de milhares 4 2" xfId="88" xr:uid="{C62AFFB2-DB36-429E-BD1E-A6D03AB256F7}"/>
    <cellStyle name="Separador de milhares 5" xfId="62" xr:uid="{00000000-0005-0000-0000-00003C000000}"/>
    <cellStyle name="Separador de milhares 5 2" xfId="63" xr:uid="{00000000-0005-0000-0000-00003D000000}"/>
    <cellStyle name="Separador de milhares 5 2 2" xfId="64" xr:uid="{00000000-0005-0000-0000-00003E000000}"/>
    <cellStyle name="Separador de milhares 5 2 2 2" xfId="89" xr:uid="{6CE73930-DFF8-45F4-A5B8-26C4F7DB081B}"/>
    <cellStyle name="Separador de milhares 6" xfId="65" xr:uid="{00000000-0005-0000-0000-00003F000000}"/>
    <cellStyle name="Separador de milhares 7" xfId="66" xr:uid="{00000000-0005-0000-0000-000040000000}"/>
    <cellStyle name="Separador de milhares 7 2" xfId="90" xr:uid="{3D01AFA8-B433-474C-953E-CDE56ECEBA3F}"/>
    <cellStyle name="Separador de milhares 9" xfId="67" xr:uid="{00000000-0005-0000-0000-000041000000}"/>
    <cellStyle name="Separador de milhares 9 2" xfId="91" xr:uid="{7CD929C0-1F86-4714-9BE7-8302C25F6782}"/>
    <cellStyle name="Separador de milhares_Pasta1" xfId="74" xr:uid="{00000000-0005-0000-0000-000042000000}"/>
    <cellStyle name="Título 5" xfId="68" xr:uid="{00000000-0005-0000-0000-000043000000}"/>
    <cellStyle name="Total 4" xfId="69" xr:uid="{00000000-0005-0000-0000-000044000000}"/>
    <cellStyle name="Vírgula" xfId="94" builtinId="3"/>
    <cellStyle name="Vírgula 2" xfId="70" xr:uid="{00000000-0005-0000-0000-000046000000}"/>
    <cellStyle name="Vírgula 2 2" xfId="71" xr:uid="{00000000-0005-0000-0000-000047000000}"/>
    <cellStyle name="Vírgula 2 2 2" xfId="93" xr:uid="{118FE4D8-092E-4A7A-8FDA-4158AE5BBE7B}"/>
    <cellStyle name="Vírgula 2 2 2 3" xfId="8" xr:uid="{00000000-0005-0000-0000-000048000000}"/>
    <cellStyle name="Vírgula 2 2 2 3 2" xfId="77" xr:uid="{47EA50D2-C2D2-48D3-98FB-F72360CC3EFA}"/>
    <cellStyle name="Vírgula 2 2 4" xfId="6" xr:uid="{00000000-0005-0000-0000-000049000000}"/>
    <cellStyle name="Vírgula 2 2 4 2" xfId="76" xr:uid="{EF8D33E6-BBA3-4404-81D7-E6D1BCE38F14}"/>
    <cellStyle name="Vírgula 2 3" xfId="92" xr:uid="{AF8EDF98-BEAB-4E73-9C32-A610241A34E5}"/>
    <cellStyle name="Vírgula 8 2 2" xfId="3" xr:uid="{00000000-0005-0000-0000-00004A000000}"/>
    <cellStyle name="Vírgula 8 2 2 2" xfId="75" xr:uid="{3E185A6F-ECD0-4FAD-A36B-BCFA13A41F3C}"/>
    <cellStyle name="Vírgula0" xfId="72" xr:uid="{00000000-0005-0000-0000-00004B000000}"/>
  </cellStyles>
  <dxfs count="68">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5" name="Imagem 10" descr="SLU_logonova">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24" y="317501"/>
          <a:ext cx="888177" cy="497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3970868</xdr:colOff>
      <xdr:row>96</xdr:row>
      <xdr:rowOff>137584</xdr:rowOff>
    </xdr:from>
    <xdr:to>
      <xdr:col>2</xdr:col>
      <xdr:colOff>5993912</xdr:colOff>
      <xdr:row>100</xdr:row>
      <xdr:rowOff>137584</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156201" y="31548917"/>
          <a:ext cx="2023044" cy="762000"/>
          <a:chOff x="2686051" y="32023050"/>
          <a:chExt cx="2023044" cy="762000"/>
        </a:xfrm>
      </xdr:grpSpPr>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1" r="-471" b="40034"/>
          <a:stretch/>
        </xdr:blipFill>
        <xdr:spPr>
          <a:xfrm>
            <a:off x="2686051" y="32023050"/>
            <a:ext cx="2023044" cy="762000"/>
          </a:xfrm>
          <a:prstGeom prst="rect">
            <a:avLst/>
          </a:prstGeom>
        </xdr:spPr>
      </xdr:pic>
      <xdr:sp macro="" textlink="">
        <xdr:nvSpPr>
          <xdr:cNvPr id="7" name="Rectangle 6">
            <a:extLst>
              <a:ext uri="{FF2B5EF4-FFF2-40B4-BE49-F238E27FC236}">
                <a16:creationId xmlns:a16="http://schemas.microsoft.com/office/drawing/2014/main" id="{00000000-0008-0000-0000-000007000000}"/>
              </a:ext>
            </a:extLst>
          </xdr:cNvPr>
          <xdr:cNvSpPr/>
        </xdr:nvSpPr>
        <xdr:spPr>
          <a:xfrm>
            <a:off x="3076575" y="32623125"/>
            <a:ext cx="1000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2</xdr:col>
      <xdr:colOff>3580342</xdr:colOff>
      <xdr:row>100</xdr:row>
      <xdr:rowOff>154517</xdr:rowOff>
    </xdr:from>
    <xdr:to>
      <xdr:col>3</xdr:col>
      <xdr:colOff>155575</xdr:colOff>
      <xdr:row>104</xdr:row>
      <xdr:rowOff>125942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765675" y="13267267"/>
          <a:ext cx="29146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2</xdr:col>
      <xdr:colOff>3570817</xdr:colOff>
      <xdr:row>100</xdr:row>
      <xdr:rowOff>154517</xdr:rowOff>
    </xdr:from>
    <xdr:to>
      <xdr:col>3</xdr:col>
      <xdr:colOff>146050</xdr:colOff>
      <xdr:row>100</xdr:row>
      <xdr:rowOff>154517</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756150" y="13267267"/>
          <a:ext cx="2914650"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31</xdr:row>
      <xdr:rowOff>114300</xdr:rowOff>
    </xdr:from>
    <xdr:to>
      <xdr:col>6</xdr:col>
      <xdr:colOff>0</xdr:colOff>
      <xdr:row>32</xdr:row>
      <xdr:rowOff>152400</xdr:rowOff>
    </xdr:to>
    <xdr:pic>
      <xdr:nvPicPr>
        <xdr:cNvPr id="2" name="Imagem 1" descr="Logo SLU.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6343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1</xdr:row>
      <xdr:rowOff>136526</xdr:rowOff>
    </xdr:from>
    <xdr:to>
      <xdr:col>2</xdr:col>
      <xdr:colOff>283634</xdr:colOff>
      <xdr:row>3</xdr:row>
      <xdr:rowOff>189444</xdr:rowOff>
    </xdr:to>
    <xdr:pic>
      <xdr:nvPicPr>
        <xdr:cNvPr id="3" name="Imagem 10" descr="SLU_logonov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336551"/>
          <a:ext cx="836084" cy="53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783166</xdr:colOff>
      <xdr:row>34</xdr:row>
      <xdr:rowOff>154354</xdr:rowOff>
    </xdr:from>
    <xdr:to>
      <xdr:col>8</xdr:col>
      <xdr:colOff>734239</xdr:colOff>
      <xdr:row>38</xdr:row>
      <xdr:rowOff>14321</xdr:rowOff>
    </xdr:to>
    <xdr:grpSp>
      <xdr:nvGrpSpPr>
        <xdr:cNvPr id="5" name="Group 3">
          <a:extLst>
            <a:ext uri="{FF2B5EF4-FFF2-40B4-BE49-F238E27FC236}">
              <a16:creationId xmlns:a16="http://schemas.microsoft.com/office/drawing/2014/main" id="{A918B044-C2D0-4F40-9639-114475F6723E}"/>
            </a:ext>
          </a:extLst>
        </xdr:cNvPr>
        <xdr:cNvGrpSpPr/>
      </xdr:nvGrpSpPr>
      <xdr:grpSpPr>
        <a:xfrm>
          <a:off x="6279091" y="6964729"/>
          <a:ext cx="1770348" cy="621967"/>
          <a:chOff x="2686051" y="32023050"/>
          <a:chExt cx="2023044" cy="762000"/>
        </a:xfrm>
      </xdr:grpSpPr>
      <xdr:pic>
        <xdr:nvPicPr>
          <xdr:cNvPr id="6" name="Picture 5">
            <a:extLst>
              <a:ext uri="{FF2B5EF4-FFF2-40B4-BE49-F238E27FC236}">
                <a16:creationId xmlns:a16="http://schemas.microsoft.com/office/drawing/2014/main" id="{B77C71FD-03DC-4828-8CC5-D8FFCA9D97E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71" r="-471" b="40034"/>
          <a:stretch/>
        </xdr:blipFill>
        <xdr:spPr>
          <a:xfrm>
            <a:off x="2686051" y="32023050"/>
            <a:ext cx="2023044" cy="762000"/>
          </a:xfrm>
          <a:prstGeom prst="rect">
            <a:avLst/>
          </a:prstGeom>
        </xdr:spPr>
      </xdr:pic>
      <xdr:sp macro="" textlink="">
        <xdr:nvSpPr>
          <xdr:cNvPr id="7" name="Rectangle 6">
            <a:extLst>
              <a:ext uri="{FF2B5EF4-FFF2-40B4-BE49-F238E27FC236}">
                <a16:creationId xmlns:a16="http://schemas.microsoft.com/office/drawing/2014/main" id="{ECDC6DC7-7FDC-4DC7-BCD2-6D79C8A937FD}"/>
              </a:ext>
            </a:extLst>
          </xdr:cNvPr>
          <xdr:cNvSpPr/>
        </xdr:nvSpPr>
        <xdr:spPr>
          <a:xfrm>
            <a:off x="3076575" y="32623125"/>
            <a:ext cx="1000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5</xdr:col>
      <xdr:colOff>478365</xdr:colOff>
      <xdr:row>38</xdr:row>
      <xdr:rowOff>28575</xdr:rowOff>
    </xdr:from>
    <xdr:to>
      <xdr:col>10</xdr:col>
      <xdr:colOff>171450</xdr:colOff>
      <xdr:row>41</xdr:row>
      <xdr:rowOff>180975</xdr:rowOff>
    </xdr:to>
    <xdr:sp macro="" textlink="">
      <xdr:nvSpPr>
        <xdr:cNvPr id="9" name="TextBox 8">
          <a:extLst>
            <a:ext uri="{FF2B5EF4-FFF2-40B4-BE49-F238E27FC236}">
              <a16:creationId xmlns:a16="http://schemas.microsoft.com/office/drawing/2014/main" id="{75668350-5CF4-4C18-8301-F17B6F5FFD76}"/>
            </a:ext>
          </a:extLst>
        </xdr:cNvPr>
        <xdr:cNvSpPr txBox="1"/>
      </xdr:nvSpPr>
      <xdr:spPr>
        <a:xfrm>
          <a:off x="4364565" y="5591175"/>
          <a:ext cx="430318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6</xdr:col>
      <xdr:colOff>306915</xdr:colOff>
      <xdr:row>37</xdr:row>
      <xdr:rowOff>159808</xdr:rowOff>
    </xdr:from>
    <xdr:to>
      <xdr:col>9</xdr:col>
      <xdr:colOff>419100</xdr:colOff>
      <xdr:row>37</xdr:row>
      <xdr:rowOff>159808</xdr:rowOff>
    </xdr:to>
    <xdr:cxnSp macro="">
      <xdr:nvCxnSpPr>
        <xdr:cNvPr id="10" name="Straight Connector 9">
          <a:extLst>
            <a:ext uri="{FF2B5EF4-FFF2-40B4-BE49-F238E27FC236}">
              <a16:creationId xmlns:a16="http://schemas.microsoft.com/office/drawing/2014/main" id="{3105EF5D-B194-4300-9532-57B913F318F2}"/>
            </a:ext>
          </a:extLst>
        </xdr:cNvPr>
        <xdr:cNvCxnSpPr/>
      </xdr:nvCxnSpPr>
      <xdr:spPr>
        <a:xfrm>
          <a:off x="5802840" y="7532158"/>
          <a:ext cx="2807760"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22</xdr:row>
      <xdr:rowOff>114300</xdr:rowOff>
    </xdr:from>
    <xdr:to>
      <xdr:col>2</xdr:col>
      <xdr:colOff>0</xdr:colOff>
      <xdr:row>23</xdr:row>
      <xdr:rowOff>152400</xdr:rowOff>
    </xdr:to>
    <xdr:pic>
      <xdr:nvPicPr>
        <xdr:cNvPr id="2" name="Imagem 1" descr="Logo SLU.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6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88901</xdr:rowOff>
    </xdr:from>
    <xdr:to>
      <xdr:col>1</xdr:col>
      <xdr:colOff>923925</xdr:colOff>
      <xdr:row>3</xdr:row>
      <xdr:rowOff>141819</xdr:rowOff>
    </xdr:to>
    <xdr:pic>
      <xdr:nvPicPr>
        <xdr:cNvPr id="3" name="Imagem 10" descr="SLU_logonova">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88926"/>
          <a:ext cx="809625"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1535641</xdr:colOff>
      <xdr:row>17</xdr:row>
      <xdr:rowOff>47625</xdr:rowOff>
    </xdr:from>
    <xdr:to>
      <xdr:col>3</xdr:col>
      <xdr:colOff>1048564</xdr:colOff>
      <xdr:row>20</xdr:row>
      <xdr:rowOff>180975</xdr:rowOff>
    </xdr:to>
    <xdr:grpSp>
      <xdr:nvGrpSpPr>
        <xdr:cNvPr id="5" name="Group 3">
          <a:extLst>
            <a:ext uri="{FF2B5EF4-FFF2-40B4-BE49-F238E27FC236}">
              <a16:creationId xmlns:a16="http://schemas.microsoft.com/office/drawing/2014/main" id="{D5DAB532-96C3-4616-9051-8D4CF3A34D56}"/>
            </a:ext>
          </a:extLst>
        </xdr:cNvPr>
        <xdr:cNvGrpSpPr/>
      </xdr:nvGrpSpPr>
      <xdr:grpSpPr>
        <a:xfrm>
          <a:off x="2735791" y="4019550"/>
          <a:ext cx="1770348" cy="704850"/>
          <a:chOff x="2686051" y="32023050"/>
          <a:chExt cx="2023044" cy="762000"/>
        </a:xfrm>
      </xdr:grpSpPr>
      <xdr:pic>
        <xdr:nvPicPr>
          <xdr:cNvPr id="6" name="Picture 5">
            <a:extLst>
              <a:ext uri="{FF2B5EF4-FFF2-40B4-BE49-F238E27FC236}">
                <a16:creationId xmlns:a16="http://schemas.microsoft.com/office/drawing/2014/main" id="{A52ECD58-1B19-4173-8AB5-7D7CFBC90F5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71" r="-471" b="40034"/>
          <a:stretch/>
        </xdr:blipFill>
        <xdr:spPr>
          <a:xfrm>
            <a:off x="2686051" y="32023050"/>
            <a:ext cx="2023044" cy="762000"/>
          </a:xfrm>
          <a:prstGeom prst="rect">
            <a:avLst/>
          </a:prstGeom>
        </xdr:spPr>
      </xdr:pic>
      <xdr:sp macro="" textlink="">
        <xdr:nvSpPr>
          <xdr:cNvPr id="7" name="Rectangle 6">
            <a:extLst>
              <a:ext uri="{FF2B5EF4-FFF2-40B4-BE49-F238E27FC236}">
                <a16:creationId xmlns:a16="http://schemas.microsoft.com/office/drawing/2014/main" id="{F8E516A4-84B9-4B6E-9621-4D8F1F30A233}"/>
              </a:ext>
            </a:extLst>
          </xdr:cNvPr>
          <xdr:cNvSpPr/>
        </xdr:nvSpPr>
        <xdr:spPr>
          <a:xfrm>
            <a:off x="3076575" y="32623125"/>
            <a:ext cx="1000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2</xdr:col>
      <xdr:colOff>1145115</xdr:colOff>
      <xdr:row>20</xdr:row>
      <xdr:rowOff>112345</xdr:rowOff>
    </xdr:from>
    <xdr:to>
      <xdr:col>3</xdr:col>
      <xdr:colOff>1438275</xdr:colOff>
      <xdr:row>24</xdr:row>
      <xdr:rowOff>170712</xdr:rowOff>
    </xdr:to>
    <xdr:sp macro="" textlink="">
      <xdr:nvSpPr>
        <xdr:cNvPr id="9" name="TextBox 8">
          <a:extLst>
            <a:ext uri="{FF2B5EF4-FFF2-40B4-BE49-F238E27FC236}">
              <a16:creationId xmlns:a16="http://schemas.microsoft.com/office/drawing/2014/main" id="{A04E1C55-0230-4221-A313-1C3F0A5DEC96}"/>
            </a:ext>
          </a:extLst>
        </xdr:cNvPr>
        <xdr:cNvSpPr txBox="1"/>
      </xdr:nvSpPr>
      <xdr:spPr>
        <a:xfrm>
          <a:off x="2345265" y="4665295"/>
          <a:ext cx="2550585" cy="8203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2</xdr:col>
      <xdr:colOff>1135590</xdr:colOff>
      <xdr:row>20</xdr:row>
      <xdr:rowOff>43554</xdr:rowOff>
    </xdr:from>
    <xdr:to>
      <xdr:col>3</xdr:col>
      <xdr:colOff>1428750</xdr:colOff>
      <xdr:row>20</xdr:row>
      <xdr:rowOff>43554</xdr:rowOff>
    </xdr:to>
    <xdr:cxnSp macro="">
      <xdr:nvCxnSpPr>
        <xdr:cNvPr id="10" name="Straight Connector 9">
          <a:extLst>
            <a:ext uri="{FF2B5EF4-FFF2-40B4-BE49-F238E27FC236}">
              <a16:creationId xmlns:a16="http://schemas.microsoft.com/office/drawing/2014/main" id="{775EBBE8-3B8D-4A94-9A46-40C2EF03D949}"/>
            </a:ext>
          </a:extLst>
        </xdr:cNvPr>
        <xdr:cNvCxnSpPr/>
      </xdr:nvCxnSpPr>
      <xdr:spPr>
        <a:xfrm>
          <a:off x="2335740" y="4596504"/>
          <a:ext cx="2550585"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861039</xdr:colOff>
      <xdr:row>28</xdr:row>
      <xdr:rowOff>176935</xdr:rowOff>
    </xdr:from>
    <xdr:ext cx="3215661" cy="720044"/>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2061189" y="6520585"/>
          <a:ext cx="3215661" cy="720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i="0" u="none" strike="noStrike">
              <a:solidFill>
                <a:schemeClr val="tx1"/>
              </a:solidFill>
              <a:effectLst/>
              <a:latin typeface="+mn-lt"/>
              <a:ea typeface="+mn-ea"/>
              <a:cs typeface="+mn-cs"/>
            </a:rPr>
            <a:t>BDI ={ [ ( 1+ AC + DF + SG + R ) / ( 1 – I– L) ] – 1} x 100</a:t>
          </a:r>
          <a:endParaRPr lang="pt-BR" sz="1100" b="0" i="0" u="none" strike="noStrike">
            <a:solidFill>
              <a:schemeClr val="tx1"/>
            </a:solidFill>
            <a:effectLst/>
            <a:latin typeface="+mn-lt"/>
            <a:ea typeface="+mn-ea"/>
            <a:cs typeface="+mn-cs"/>
          </a:endParaRPr>
        </a:p>
        <a:p>
          <a:pPr algn="ctr"/>
          <a:endParaRPr lang="pt-BR" sz="1400"/>
        </a:p>
      </xdr:txBody>
    </xdr:sp>
    <xdr:clientData/>
  </xdr:oneCellAnchor>
  <xdr:twoCellAnchor editAs="oneCell">
    <xdr:from>
      <xdr:col>4</xdr:col>
      <xdr:colOff>1376796</xdr:colOff>
      <xdr:row>8</xdr:row>
      <xdr:rowOff>86591</xdr:rowOff>
    </xdr:from>
    <xdr:to>
      <xdr:col>4</xdr:col>
      <xdr:colOff>1381372</xdr:colOff>
      <xdr:row>8</xdr:row>
      <xdr:rowOff>191027</xdr:rowOff>
    </xdr:to>
    <xdr:pic>
      <xdr:nvPicPr>
        <xdr:cNvPr id="3" name="Imagem 2" descr="logo verde-sit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421" y="1829666"/>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21991</xdr:colOff>
      <xdr:row>1</xdr:row>
      <xdr:rowOff>127001</xdr:rowOff>
    </xdr:from>
    <xdr:to>
      <xdr:col>1</xdr:col>
      <xdr:colOff>995893</xdr:colOff>
      <xdr:row>3</xdr:row>
      <xdr:rowOff>179919</xdr:rowOff>
    </xdr:to>
    <xdr:pic>
      <xdr:nvPicPr>
        <xdr:cNvPr id="4" name="Imagem 10" descr="SLU_logonov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966" y="327026"/>
          <a:ext cx="973902" cy="53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64588</xdr:colOff>
      <xdr:row>0</xdr:row>
      <xdr:rowOff>67470</xdr:rowOff>
    </xdr:from>
    <xdr:to>
      <xdr:col>0</xdr:col>
      <xdr:colOff>886090</xdr:colOff>
      <xdr:row>2</xdr:row>
      <xdr:rowOff>101338</xdr:rowOff>
    </xdr:to>
    <xdr:pic>
      <xdr:nvPicPr>
        <xdr:cNvPr id="2" name="Imagem 10" descr="SLU_logonova">
          <a:extLst>
            <a:ext uri="{FF2B5EF4-FFF2-40B4-BE49-F238E27FC236}">
              <a16:creationId xmlns:a16="http://schemas.microsoft.com/office/drawing/2014/main" id="{F9A1B1E1-0060-47B9-8EA6-4D79EB1D0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88" y="67470"/>
          <a:ext cx="821502" cy="472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1943101</xdr:colOff>
      <xdr:row>12</xdr:row>
      <xdr:rowOff>0</xdr:rowOff>
    </xdr:from>
    <xdr:to>
      <xdr:col>2</xdr:col>
      <xdr:colOff>55849</xdr:colOff>
      <xdr:row>12</xdr:row>
      <xdr:rowOff>0</xdr:rowOff>
    </xdr:to>
    <xdr:grpSp>
      <xdr:nvGrpSpPr>
        <xdr:cNvPr id="3" name="Group 3">
          <a:extLst>
            <a:ext uri="{FF2B5EF4-FFF2-40B4-BE49-F238E27FC236}">
              <a16:creationId xmlns:a16="http://schemas.microsoft.com/office/drawing/2014/main" id="{A3813F8E-D1C0-448D-8C2F-95052F5EB20F}"/>
            </a:ext>
          </a:extLst>
        </xdr:cNvPr>
        <xdr:cNvGrpSpPr/>
      </xdr:nvGrpSpPr>
      <xdr:grpSpPr>
        <a:xfrm>
          <a:off x="2943226" y="3305175"/>
          <a:ext cx="1770348" cy="0"/>
          <a:chOff x="2686051" y="32023050"/>
          <a:chExt cx="2023044" cy="762000"/>
        </a:xfrm>
      </xdr:grpSpPr>
      <xdr:pic>
        <xdr:nvPicPr>
          <xdr:cNvPr id="4" name="Picture 5">
            <a:extLst>
              <a:ext uri="{FF2B5EF4-FFF2-40B4-BE49-F238E27FC236}">
                <a16:creationId xmlns:a16="http://schemas.microsoft.com/office/drawing/2014/main" id="{C234127D-F031-4C93-B8CA-92ED495B34C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1" r="-471" b="40034"/>
          <a:stretch/>
        </xdr:blipFill>
        <xdr:spPr>
          <a:xfrm>
            <a:off x="2686051" y="32023050"/>
            <a:ext cx="2023044" cy="762000"/>
          </a:xfrm>
          <a:prstGeom prst="rect">
            <a:avLst/>
          </a:prstGeom>
        </xdr:spPr>
      </xdr:pic>
      <xdr:sp macro="" textlink="">
        <xdr:nvSpPr>
          <xdr:cNvPr id="5" name="Rectangle 6">
            <a:extLst>
              <a:ext uri="{FF2B5EF4-FFF2-40B4-BE49-F238E27FC236}">
                <a16:creationId xmlns:a16="http://schemas.microsoft.com/office/drawing/2014/main" id="{824FABAC-FDD6-4EA8-AF2D-61F934944A3E}"/>
              </a:ext>
            </a:extLst>
          </xdr:cNvPr>
          <xdr:cNvSpPr/>
        </xdr:nvSpPr>
        <xdr:spPr>
          <a:xfrm>
            <a:off x="3076575" y="32623125"/>
            <a:ext cx="1000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xdr:col>
      <xdr:colOff>1543050</xdr:colOff>
      <xdr:row>37</xdr:row>
      <xdr:rowOff>912445</xdr:rowOff>
    </xdr:from>
    <xdr:to>
      <xdr:col>2</xdr:col>
      <xdr:colOff>283635</xdr:colOff>
      <xdr:row>37</xdr:row>
      <xdr:rowOff>1457325</xdr:rowOff>
    </xdr:to>
    <xdr:sp macro="" textlink="">
      <xdr:nvSpPr>
        <xdr:cNvPr id="6" name="TextBox 8">
          <a:extLst>
            <a:ext uri="{FF2B5EF4-FFF2-40B4-BE49-F238E27FC236}">
              <a16:creationId xmlns:a16="http://schemas.microsoft.com/office/drawing/2014/main" id="{6907A901-0860-4892-B695-701603229253}"/>
            </a:ext>
          </a:extLst>
        </xdr:cNvPr>
        <xdr:cNvSpPr txBox="1"/>
      </xdr:nvSpPr>
      <xdr:spPr>
        <a:xfrm>
          <a:off x="2543175" y="4779595"/>
          <a:ext cx="2398185" cy="544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latin typeface="Arial" panose="020B0604020202020204" pitchFamily="34" charset="0"/>
              <a:cs typeface="Arial" panose="020B0604020202020204" pitchFamily="34" charset="0"/>
            </a:rPr>
            <a:t>GLORIA LUSTOSA PIRES</a:t>
          </a:r>
          <a:endParaRPr lang="pt-BR" sz="1100" b="1" baseline="0">
            <a:latin typeface="Arial" panose="020B0604020202020204" pitchFamily="34" charset="0"/>
            <a:cs typeface="Arial" panose="020B0604020202020204" pitchFamily="34" charset="0"/>
          </a:endParaRPr>
        </a:p>
        <a:p>
          <a:pPr algn="ctr"/>
          <a:r>
            <a:rPr lang="pt-BR" sz="900" b="0" baseline="0">
              <a:latin typeface="Arial" panose="020B0604020202020204" pitchFamily="34" charset="0"/>
              <a:cs typeface="Arial" panose="020B0604020202020204" pitchFamily="34" charset="0"/>
            </a:rPr>
            <a:t>ARQUITETA E URBANISTA- CAU A135918-5</a:t>
          </a:r>
        </a:p>
        <a:p>
          <a:pPr algn="ctr"/>
          <a:r>
            <a:rPr lang="pt-BR" sz="900" b="0" baseline="0">
              <a:latin typeface="Arial" panose="020B0604020202020204" pitchFamily="34" charset="0"/>
              <a:cs typeface="Arial" panose="020B0604020202020204" pitchFamily="34" charset="0"/>
            </a:rPr>
            <a:t>DITEC/SLU </a:t>
          </a:r>
        </a:p>
        <a:p>
          <a:pPr algn="ctr"/>
          <a:r>
            <a:rPr lang="pt-BR" sz="900" b="0" baseline="0">
              <a:latin typeface="Arial" panose="020B0604020202020204" pitchFamily="34" charset="0"/>
              <a:cs typeface="Arial" panose="020B0604020202020204" pitchFamily="34" charset="0"/>
            </a:rPr>
            <a:t>Mat.</a:t>
          </a:r>
          <a:r>
            <a:rPr lang="pt-BR" sz="1100" b="0" i="0" u="none" strike="noStrike">
              <a:solidFill>
                <a:schemeClr val="dk1"/>
              </a:solidFill>
              <a:effectLst/>
              <a:latin typeface="+mn-lt"/>
              <a:ea typeface="+mn-ea"/>
              <a:cs typeface="+mn-cs"/>
            </a:rPr>
            <a:t>276.287-0</a:t>
          </a:r>
          <a:endParaRPr lang="pt-BR" sz="800" b="0">
            <a:latin typeface="Arial" panose="020B0604020202020204" pitchFamily="34" charset="0"/>
            <a:cs typeface="Arial" panose="020B0604020202020204" pitchFamily="34" charset="0"/>
          </a:endParaRPr>
        </a:p>
      </xdr:txBody>
    </xdr:sp>
    <xdr:clientData/>
  </xdr:twoCellAnchor>
  <xdr:twoCellAnchor>
    <xdr:from>
      <xdr:col>1</xdr:col>
      <xdr:colOff>1533525</xdr:colOff>
      <xdr:row>37</xdr:row>
      <xdr:rowOff>843654</xdr:rowOff>
    </xdr:from>
    <xdr:to>
      <xdr:col>2</xdr:col>
      <xdr:colOff>274110</xdr:colOff>
      <xdr:row>37</xdr:row>
      <xdr:rowOff>843654</xdr:rowOff>
    </xdr:to>
    <xdr:cxnSp macro="">
      <xdr:nvCxnSpPr>
        <xdr:cNvPr id="7" name="Straight Connector 9">
          <a:extLst>
            <a:ext uri="{FF2B5EF4-FFF2-40B4-BE49-F238E27FC236}">
              <a16:creationId xmlns:a16="http://schemas.microsoft.com/office/drawing/2014/main" id="{B81959F1-6BDA-4166-967E-F5E9B1A60926}"/>
            </a:ext>
          </a:extLst>
        </xdr:cNvPr>
        <xdr:cNvCxnSpPr/>
      </xdr:nvCxnSpPr>
      <xdr:spPr>
        <a:xfrm>
          <a:off x="2533650" y="4710804"/>
          <a:ext cx="2398185"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2038350</xdr:colOff>
      <xdr:row>37</xdr:row>
      <xdr:rowOff>190500</xdr:rowOff>
    </xdr:from>
    <xdr:to>
      <xdr:col>2</xdr:col>
      <xdr:colOff>151098</xdr:colOff>
      <xdr:row>37</xdr:row>
      <xdr:rowOff>790575</xdr:rowOff>
    </xdr:to>
    <xdr:grpSp>
      <xdr:nvGrpSpPr>
        <xdr:cNvPr id="8" name="Group 3">
          <a:extLst>
            <a:ext uri="{FF2B5EF4-FFF2-40B4-BE49-F238E27FC236}">
              <a16:creationId xmlns:a16="http://schemas.microsoft.com/office/drawing/2014/main" id="{0052189F-9762-4BA9-A064-17B3E057BD58}"/>
            </a:ext>
          </a:extLst>
        </xdr:cNvPr>
        <xdr:cNvGrpSpPr/>
      </xdr:nvGrpSpPr>
      <xdr:grpSpPr>
        <a:xfrm>
          <a:off x="3038475" y="8486775"/>
          <a:ext cx="1770348" cy="600075"/>
          <a:chOff x="2686051" y="32023050"/>
          <a:chExt cx="2023044" cy="762000"/>
        </a:xfrm>
      </xdr:grpSpPr>
      <xdr:pic>
        <xdr:nvPicPr>
          <xdr:cNvPr id="9" name="Picture 5">
            <a:extLst>
              <a:ext uri="{FF2B5EF4-FFF2-40B4-BE49-F238E27FC236}">
                <a16:creationId xmlns:a16="http://schemas.microsoft.com/office/drawing/2014/main" id="{FA3993E3-F761-28D6-9AE7-EE6DE8E5FC7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1" r="-471" b="40034"/>
          <a:stretch/>
        </xdr:blipFill>
        <xdr:spPr>
          <a:xfrm>
            <a:off x="2686051" y="32023050"/>
            <a:ext cx="2023044" cy="762000"/>
          </a:xfrm>
          <a:prstGeom prst="rect">
            <a:avLst/>
          </a:prstGeom>
        </xdr:spPr>
      </xdr:pic>
      <xdr:sp macro="" textlink="">
        <xdr:nvSpPr>
          <xdr:cNvPr id="10" name="Rectangle 6">
            <a:extLst>
              <a:ext uri="{FF2B5EF4-FFF2-40B4-BE49-F238E27FC236}">
                <a16:creationId xmlns:a16="http://schemas.microsoft.com/office/drawing/2014/main" id="{71BC3355-7B57-27E6-E1C8-A2BD1A8F567F}"/>
              </a:ext>
            </a:extLst>
          </xdr:cNvPr>
          <xdr:cNvSpPr/>
        </xdr:nvSpPr>
        <xdr:spPr>
          <a:xfrm>
            <a:off x="3076575" y="32623125"/>
            <a:ext cx="1000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0</xdr:colOff>
      <xdr:row>37</xdr:row>
      <xdr:rowOff>0</xdr:rowOff>
    </xdr:from>
    <xdr:to>
      <xdr:col>0</xdr:col>
      <xdr:colOff>0</xdr:colOff>
      <xdr:row>37</xdr:row>
      <xdr:rowOff>0</xdr:rowOff>
    </xdr:to>
    <xdr:grpSp>
      <xdr:nvGrpSpPr>
        <xdr:cNvPr id="11" name="Group 3">
          <a:extLst>
            <a:ext uri="{FF2B5EF4-FFF2-40B4-BE49-F238E27FC236}">
              <a16:creationId xmlns:a16="http://schemas.microsoft.com/office/drawing/2014/main" id="{F1F594CA-4FCF-4D24-93BF-0915D39C17DA}"/>
            </a:ext>
          </a:extLst>
        </xdr:cNvPr>
        <xdr:cNvGrpSpPr/>
      </xdr:nvGrpSpPr>
      <xdr:grpSpPr>
        <a:xfrm>
          <a:off x="0" y="8296275"/>
          <a:ext cx="0" cy="0"/>
          <a:chOff x="2686051" y="32023050"/>
          <a:chExt cx="2023044" cy="762000"/>
        </a:xfrm>
      </xdr:grpSpPr>
      <xdr:pic>
        <xdr:nvPicPr>
          <xdr:cNvPr id="12" name="Picture 5">
            <a:extLst>
              <a:ext uri="{FF2B5EF4-FFF2-40B4-BE49-F238E27FC236}">
                <a16:creationId xmlns:a16="http://schemas.microsoft.com/office/drawing/2014/main" id="{76D38C79-A8E1-148E-9E6F-51BDFF0461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1" r="-471" b="40034"/>
          <a:stretch/>
        </xdr:blipFill>
        <xdr:spPr>
          <a:xfrm>
            <a:off x="2686051" y="32023050"/>
            <a:ext cx="2023044" cy="762000"/>
          </a:xfrm>
          <a:prstGeom prst="rect">
            <a:avLst/>
          </a:prstGeom>
        </xdr:spPr>
      </xdr:pic>
      <xdr:sp macro="" textlink="">
        <xdr:nvSpPr>
          <xdr:cNvPr id="13" name="Rectangle 6">
            <a:extLst>
              <a:ext uri="{FF2B5EF4-FFF2-40B4-BE49-F238E27FC236}">
                <a16:creationId xmlns:a16="http://schemas.microsoft.com/office/drawing/2014/main" id="{2FBB883B-A5E8-D863-34B4-745385D596CF}"/>
              </a:ext>
            </a:extLst>
          </xdr:cNvPr>
          <xdr:cNvSpPr/>
        </xdr:nvSpPr>
        <xdr:spPr>
          <a:xfrm>
            <a:off x="3076575" y="32623125"/>
            <a:ext cx="1000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48251A84-0330-4669-9508-BBAE224EA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64588</xdr:colOff>
      <xdr:row>0</xdr:row>
      <xdr:rowOff>67470</xdr:rowOff>
    </xdr:from>
    <xdr:to>
      <xdr:col>0</xdr:col>
      <xdr:colOff>886090</xdr:colOff>
      <xdr:row>2</xdr:row>
      <xdr:rowOff>101338</xdr:rowOff>
    </xdr:to>
    <xdr:pic>
      <xdr:nvPicPr>
        <xdr:cNvPr id="2" name="Imagem 10" descr="SLU_logonova">
          <a:extLst>
            <a:ext uri="{FF2B5EF4-FFF2-40B4-BE49-F238E27FC236}">
              <a16:creationId xmlns:a16="http://schemas.microsoft.com/office/drawing/2014/main" id="{3BC83DB3-A94D-487D-B57E-9195299102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88" y="67470"/>
          <a:ext cx="821502" cy="472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PLANILHA\drgoor02_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oncorrencia_Tecpav\Propostas\MFP\2019\PREFEITURA%20DE%20GOI&#194;NIA\CP%20003-19\PREF%20DE%20GOI&#194;NIA-ESTUDO\CUSTO%20-%20PARA%20ROG&#201;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M\VOL\ARQUIVOS\DPL\OBRAS\0092\NB_92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quivos\Desktop\PREF.%20DE%20MINEIROS\CP%20002-19\01-%20Or&#231;amentos\Pra&#231;a%20Primavera%20Mineiros\Arquivos%20para%20Recurso%20Tesouro%20Municipal%20-%20FEVEREIRO%202019\Planilha%20or&#231;amentaria%20e%20complement"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eus%20Documentos\PT-22000\Boletim%20de%20Medi&#231;&#227;o%20-%20CEF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TS.GRP\DCAST.GRP\Editais\Concorrencias\CO02402(CSC)\Orcamento\Orcamento%20CS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19\PREFEITURA%20DE%20AN&#193;POLIS\PREF%20DE%20ANAPOLIS\CP%20007-19\LICITA&#199;&#195;O\dados\H%20-%20OBRAS\Prefeitura%20de%20Itumbiara\LAGO\TEMP-Planilha%20LQ%20-%20Pier%20Itumbiara%20-%20R0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ERENCIAL\AGA\Moderniza&#231;&#227;o%20Estreito\Sugest&#245;es%20Estreito\Adicionais%20para%20Servi&#231;os%20Complementa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M\SYS\ARQUIVOS\DPL\AREA_EQU\AEQ_CON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dm002\Editais\exe%20plan%20pax\CASH%20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eus%20documentos\An&#225;polis\Boletim%20de%20Medi&#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edicao\Meus%20Documentos\Meus%20Documentos\Mineiros%20(2001)\Boletim%20de%20Medi&#231;&#227;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erencia\Meus%20documentos_HD_D_Gerencia\Arquivos%20de%20Dados\Odair-Gae\Or&#231;amentos\Or&#231;amentos\pm_morr_edi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Meus%20Documentos\Aparecida%20de%20Goi&#226;nia\Prefeitura\Boletim%20de%20Medi&#231;&#227;o%20-%20Ban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R2038~1.COR\CONFIG~1\Temp\Encargos%20Sociais%20e%20BDI%20Clovis%2015_03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JETOS\EXTREMA\BURITIS\03-PROJ\08-PLANILHAS\REDE_V002\DIM_TODAS_V00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6642\CONFIG~1\Temp\notesF7EC6E\DOCUME~1\fc71032\CONFIG~1\Temp\n.notes\~30311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EMP\_PSUL\OR&#199;AMENTO\ORC_PSUL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0.1.206\or&#231;amentos\Documents%20and%20Settings\Tesouraria\Meus%20documentos\cynthia\levantamentos%20versailles-R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eus%20documentos\Aparecida%20de%20Goi&#226;nia\Boletim%20de%20Medi&#231;&#227;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EDITAIS\2007\RESTAURANTE\Or&#231;amento\REV%2003\CCU_PROJETAD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DOCUME~1\fc71032\CONFIG~1\Temp\n.notes\~30311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COM\Or&#231;amento\ab\OPUS\AREIAO\CLARICE\Levantamento%20-%20Dom%20Victo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backup\DCAD\Estudos\Or&#231;amento\EncargosSociais\Encargos%20Sociais%20R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1032\CONFIG~1\Temp\n.notes\~303113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COM\Or&#231;amento\DOCUME~1\HELVEC~1\CONFIG~1\Temp\SZ4003\Levto%2016&#186;%20TIP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M-MTZ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dos\PLANILHA\ptana064.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01\Editais\C\E\I\Gerencia%20de%20Pavimentos\Paragon%20II%201.10\indices%20caracterizador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TS.GRP\DCAST.GRP\Editais\Concorre\CO02402(CSC)\Orcamento\Efetivo%20com%20sal&#225;ri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TS.GRP\DCAST.GRP\Editais\Concorre\CO02402(CSC)\Orcamento\Efetivo%20com%20sal&#225;ri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ITEC/ASSESSORIAS/HENRIQUE/RQQ%20-%20ASB/C&#243;pia%20de%20Planilha%20Or&#231;ament&#225;ria%20-%20RQQ%20V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1\Editais\Users\Alexsander\Downloads\30&#170;%20Medi&#231;&#227;o%20-%20DNIT\Obra%20107\CD%2029\Medi&#231;&#227;o\C\E\I\Gerencia%20de%20Pavimentos\Paragon%20II%201.10\Grafic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OM\Or&#231;amento\Documents%20and%20Settings\INF\Meus%20documentos\Terral\Vie%20en%20Rose\La%20Vie%20en%20Rose%20Residence_Levtos%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c\AAA\OPUS\ALAMEDA\ALAMEDA_Levtos%20R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0.1.206\or&#231;amentos\d\TERRAL\NOROESTE\T23_or&#231;amento_R02%202001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0.1.206\or&#231;amentos\or&#231;amentos\Documents%20and%20Settings\Tesouraria\Meus%20documentos\cynthia\levantamentos%20versailles-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RETO (2)"/>
      <sheetName val="FECHAMENTO"/>
      <sheetName val="CURVA ABC"/>
      <sheetName val="CURVA ABC INSUMOS"/>
      <sheetName val="REEQUILIB."/>
      <sheetName val="REEQUIL.S-TOTAL"/>
      <sheetName val="COMPOSIÇÕES"/>
      <sheetName val="COMPOSIÇÕES abertas"/>
      <sheetName val="LEVANTAMENTO PAV"/>
      <sheetName val="LEVANTAMENTO GAP"/>
      <sheetName val="CRONOGRAMA"/>
      <sheetName val="RESUMO"/>
      <sheetName val="PRELIMINARES"/>
      <sheetName val="PAVIMENTAÇÃO"/>
      <sheetName val="GALERIAS"/>
      <sheetName val="QUADRO DMT"/>
      <sheetName val="INDIRETO"/>
      <sheetName val="COMPORCUSTO"/>
      <sheetName val="INSCUSTO"/>
      <sheetName val="SALÁRIO"/>
      <sheetName val="TRANSP. CMVE"/>
      <sheetName val="CBUQ"/>
      <sheetName val="COMPARATIVO TUBOS"/>
      <sheetName val="COMPARATIVO BETUMINOSOS"/>
      <sheetName val="BUEIRO METÁLICO"/>
      <sheetName val="PRÉ-MOLDADO"/>
      <sheetName val="GABIÃO"/>
      <sheetName val="BETUMINOSO"/>
      <sheetName val="SUB EMPREITEIRO"/>
      <sheetName val="MADEIRA"/>
      <sheetName val="BRITA"/>
      <sheetName val="AREIA"/>
      <sheetName val="DIESEL"/>
      <sheetName val="SINALIZAÇÃO"/>
      <sheetName val="AÇO"/>
      <sheetName val="CIMENTO"/>
      <sheetName val="CONCRETO"/>
    </sheetNames>
    <sheetDataSet>
      <sheetData sheetId="0" refreshError="1"/>
      <sheetData sheetId="1"/>
      <sheetData sheetId="2">
        <row r="2">
          <cell r="AQ2">
            <v>4617676.3331436357</v>
          </cell>
        </row>
      </sheetData>
      <sheetData sheetId="3">
        <row r="144">
          <cell r="G144">
            <v>228068.79</v>
          </cell>
        </row>
      </sheetData>
      <sheetData sheetId="4" refreshError="1"/>
      <sheetData sheetId="5">
        <row r="26">
          <cell r="M26">
            <v>3.8414742270252766E-2</v>
          </cell>
        </row>
      </sheetData>
      <sheetData sheetId="6" refreshError="1"/>
      <sheetData sheetId="7" refreshError="1"/>
      <sheetData sheetId="8" refreshError="1"/>
      <sheetData sheetId="9" refreshError="1"/>
      <sheetData sheetId="10" refreshError="1"/>
      <sheetData sheetId="11" refreshError="1"/>
      <sheetData sheetId="12">
        <row r="65">
          <cell r="K65">
            <v>312704.31670999998</v>
          </cell>
        </row>
      </sheetData>
      <sheetData sheetId="13">
        <row r="57">
          <cell r="J57">
            <v>67216.100000000006</v>
          </cell>
        </row>
      </sheetData>
      <sheetData sheetId="14">
        <row r="73">
          <cell r="H73">
            <v>29.26</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BRES-92"/>
      <sheetName val="NBRES_92"/>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Tutorial"/>
      <sheetName val="Analitico"/>
      <sheetName val="Banco"/>
      <sheetName val="Composições"/>
      <sheetName val="Cotações"/>
      <sheetName val="Relatórios"/>
      <sheetName val="Busca"/>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MUNICIPIO DE MINEIROS</v>
          </cell>
          <cell r="J5" t="str">
            <v>Pavimentação</v>
          </cell>
        </row>
        <row r="6">
          <cell r="F6" t="str">
            <v>MINEIROS/GO</v>
          </cell>
          <cell r="J6" t="str">
            <v xml:space="preserve">Drenagem </v>
          </cell>
        </row>
        <row r="7">
          <cell r="J7" t="str">
            <v>Abastecimento de água</v>
          </cell>
        </row>
        <row r="8">
          <cell r="F8" t="str">
            <v>054177/2018</v>
          </cell>
          <cell r="J8" t="str">
            <v>Esgotamento sanitário</v>
          </cell>
        </row>
        <row r="9">
          <cell r="F9">
            <v>270476.19</v>
          </cell>
          <cell r="J9" t="str">
            <v>Energia elétrica e iluminação pública</v>
          </cell>
        </row>
        <row r="10">
          <cell r="F10">
            <v>17440.580000000002</v>
          </cell>
          <cell r="J10" t="str">
            <v>Coleta e tratamento de resíduos sólidos</v>
          </cell>
        </row>
        <row r="11">
          <cell r="F11">
            <v>0.01</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Implantação da Praça Pública na divisa dos setores Jardim Floresta e Primavera</v>
          </cell>
          <cell r="J16" t="str">
            <v>Instrumentos e ações em planejamento e gestão pública</v>
          </cell>
        </row>
        <row r="17">
          <cell r="F17" t="str">
            <v>Implantação da Praça Pública na divisa dos setores Jardim Floresta e Primavera</v>
          </cell>
          <cell r="J17" t="str">
            <v>Ações complementares às obras</v>
          </cell>
        </row>
        <row r="18">
          <cell r="F18" t="str">
            <v>DESONERADO</v>
          </cell>
          <cell r="J18" t="str">
            <v>Gerenciamento</v>
          </cell>
        </row>
        <row r="19">
          <cell r="J19" t="str">
            <v>Trabalho social</v>
          </cell>
        </row>
      </sheetData>
      <sheetData sheetId="2"/>
      <sheetData sheetId="3"/>
      <sheetData sheetId="4">
        <row r="8">
          <cell r="AF8" t="b">
            <v>1</v>
          </cell>
        </row>
        <row r="10">
          <cell r="AF10" t="b">
            <v>1</v>
          </cell>
        </row>
        <row r="11">
          <cell r="AF11" t="b">
            <v>1</v>
          </cell>
        </row>
        <row r="15">
          <cell r="M15" t="str">
            <v>LOTE</v>
          </cell>
          <cell r="X15">
            <v>287916.77</v>
          </cell>
          <cell r="Z15" t="str">
            <v/>
          </cell>
          <cell r="AA15">
            <v>17440.580000000016</v>
          </cell>
          <cell r="AB15">
            <v>0</v>
          </cell>
        </row>
        <row r="16">
          <cell r="X16">
            <v>287916.77</v>
          </cell>
          <cell r="Z16" t="str">
            <v/>
          </cell>
          <cell r="AA16">
            <v>17440.580000000016</v>
          </cell>
          <cell r="AB16">
            <v>0</v>
          </cell>
        </row>
        <row r="17">
          <cell r="X17">
            <v>4532.2700000000004</v>
          </cell>
          <cell r="Z17" t="str">
            <v/>
          </cell>
          <cell r="AA17">
            <v>274.54259616971967</v>
          </cell>
          <cell r="AB17">
            <v>0</v>
          </cell>
        </row>
        <row r="18">
          <cell r="X18">
            <v>3663.24</v>
          </cell>
          <cell r="Z18" t="str">
            <v>RA</v>
          </cell>
          <cell r="AA18">
            <v>221.90103855082859</v>
          </cell>
          <cell r="AB18">
            <v>0</v>
          </cell>
        </row>
        <row r="19">
          <cell r="X19">
            <v>869.03</v>
          </cell>
          <cell r="Z19" t="str">
            <v>RA</v>
          </cell>
          <cell r="AA19">
            <v>52.641557618891085</v>
          </cell>
          <cell r="AB19">
            <v>0</v>
          </cell>
        </row>
        <row r="20">
          <cell r="X20">
            <v>13056.94</v>
          </cell>
          <cell r="Z20" t="str">
            <v/>
          </cell>
          <cell r="AA20">
            <v>790.92512264985533</v>
          </cell>
          <cell r="AB20">
            <v>0</v>
          </cell>
        </row>
        <row r="21">
          <cell r="X21">
            <v>13056.94</v>
          </cell>
          <cell r="Z21" t="str">
            <v>RA</v>
          </cell>
          <cell r="AA21">
            <v>790.92512264985533</v>
          </cell>
          <cell r="AB21">
            <v>0</v>
          </cell>
        </row>
        <row r="22">
          <cell r="X22">
            <v>3508.63</v>
          </cell>
          <cell r="Z22" t="str">
            <v/>
          </cell>
          <cell r="AA22">
            <v>212.53552617098353</v>
          </cell>
          <cell r="AB22">
            <v>0</v>
          </cell>
        </row>
        <row r="23">
          <cell r="X23">
            <v>434.7</v>
          </cell>
          <cell r="Z23" t="str">
            <v>RA</v>
          </cell>
          <cell r="AA23">
            <v>26.331985198361338</v>
          </cell>
          <cell r="AB23">
            <v>0</v>
          </cell>
        </row>
        <row r="24">
          <cell r="X24">
            <v>1956.14</v>
          </cell>
          <cell r="Z24" t="str">
            <v>RA</v>
          </cell>
          <cell r="AA24">
            <v>118.49332764187383</v>
          </cell>
          <cell r="AB24">
            <v>0</v>
          </cell>
        </row>
        <row r="25">
          <cell r="X25">
            <v>1117.79</v>
          </cell>
          <cell r="Z25" t="str">
            <v>RA</v>
          </cell>
          <cell r="AA25">
            <v>67.710213330748374</v>
          </cell>
          <cell r="AB25">
            <v>0</v>
          </cell>
        </row>
        <row r="26">
          <cell r="X26">
            <v>117376.48</v>
          </cell>
          <cell r="Z26" t="str">
            <v/>
          </cell>
          <cell r="AA26">
            <v>7110.0891051202125</v>
          </cell>
          <cell r="AB26">
            <v>0</v>
          </cell>
        </row>
        <row r="27">
          <cell r="X27">
            <v>66557.77</v>
          </cell>
          <cell r="Z27" t="str">
            <v>RA</v>
          </cell>
          <cell r="AA27">
            <v>4031.7419242602682</v>
          </cell>
          <cell r="AB27">
            <v>0</v>
          </cell>
        </row>
        <row r="28">
          <cell r="X28">
            <v>126.34</v>
          </cell>
          <cell r="Z28" t="str">
            <v>RA</v>
          </cell>
          <cell r="AA28">
            <v>7.6530550033608735</v>
          </cell>
          <cell r="AB28">
            <v>0</v>
          </cell>
        </row>
        <row r="29">
          <cell r="X29">
            <v>16745.16</v>
          </cell>
          <cell r="Z29" t="str">
            <v>RA</v>
          </cell>
          <cell r="AA29">
            <v>1014.3393265796926</v>
          </cell>
          <cell r="AB29">
            <v>0</v>
          </cell>
        </row>
        <row r="30">
          <cell r="X30">
            <v>8845.6</v>
          </cell>
          <cell r="Z30" t="str">
            <v>RA</v>
          </cell>
          <cell r="AA30">
            <v>535.82288537065813</v>
          </cell>
          <cell r="AB30">
            <v>0</v>
          </cell>
        </row>
        <row r="31">
          <cell r="X31">
            <v>15316.71</v>
          </cell>
          <cell r="Z31" t="str">
            <v>RA</v>
          </cell>
          <cell r="AA31">
            <v>927.81086038093645</v>
          </cell>
          <cell r="AB31">
            <v>0</v>
          </cell>
        </row>
        <row r="32">
          <cell r="X32">
            <v>8652.41</v>
          </cell>
          <cell r="Z32" t="str">
            <v>RA</v>
          </cell>
          <cell r="AA32">
            <v>524.12038658880522</v>
          </cell>
          <cell r="AB32">
            <v>0</v>
          </cell>
        </row>
        <row r="33">
          <cell r="X33">
            <v>779.65</v>
          </cell>
          <cell r="Z33" t="str">
            <v>RA</v>
          </cell>
          <cell r="AA33">
            <v>47.227357395680741</v>
          </cell>
          <cell r="AB33">
            <v>0</v>
          </cell>
        </row>
        <row r="34">
          <cell r="X34">
            <v>352.84</v>
          </cell>
          <cell r="Z34" t="str">
            <v>RA</v>
          </cell>
          <cell r="AA34">
            <v>21.373309540809327</v>
          </cell>
          <cell r="AB34">
            <v>0</v>
          </cell>
        </row>
        <row r="35">
          <cell r="X35">
            <v>6834.55</v>
          </cell>
          <cell r="Z35" t="str">
            <v/>
          </cell>
          <cell r="AA35">
            <v>414.00338034842537</v>
          </cell>
          <cell r="AB35">
            <v>0</v>
          </cell>
        </row>
        <row r="36">
          <cell r="X36">
            <v>2356.9</v>
          </cell>
          <cell r="Z36" t="str">
            <v>RA</v>
          </cell>
          <cell r="AA36">
            <v>142.76939478725063</v>
          </cell>
          <cell r="AB36">
            <v>0</v>
          </cell>
        </row>
        <row r="37">
          <cell r="X37">
            <v>877.83</v>
          </cell>
          <cell r="Z37" t="str">
            <v>RA</v>
          </cell>
          <cell r="AA37">
            <v>53.174618280831687</v>
          </cell>
          <cell r="AB37">
            <v>0</v>
          </cell>
        </row>
        <row r="38">
          <cell r="X38">
            <v>925.93</v>
          </cell>
          <cell r="Z38" t="str">
            <v>RA</v>
          </cell>
          <cell r="AA38">
            <v>56.088279398938838</v>
          </cell>
          <cell r="AB38">
            <v>0</v>
          </cell>
        </row>
        <row r="39">
          <cell r="X39">
            <v>733.53</v>
          </cell>
          <cell r="Z39" t="str">
            <v>RA</v>
          </cell>
          <cell r="AA39">
            <v>44.433634926510223</v>
          </cell>
          <cell r="AB39">
            <v>0</v>
          </cell>
        </row>
        <row r="40">
          <cell r="X40">
            <v>1190.48</v>
          </cell>
          <cell r="Z40" t="str">
            <v>RA</v>
          </cell>
          <cell r="AA40">
            <v>72.113415548528195</v>
          </cell>
          <cell r="AB40">
            <v>0</v>
          </cell>
        </row>
        <row r="41">
          <cell r="X41">
            <v>749.88</v>
          </cell>
          <cell r="Z41" t="str">
            <v>RA</v>
          </cell>
          <cell r="AA41">
            <v>45.42403740636577</v>
          </cell>
          <cell r="AB41">
            <v>0</v>
          </cell>
        </row>
        <row r="42">
          <cell r="X42">
            <v>23281.200000000001</v>
          </cell>
          <cell r="Z42" t="str">
            <v/>
          </cell>
          <cell r="AA42">
            <v>1410.2604412240396</v>
          </cell>
          <cell r="AB42">
            <v>0</v>
          </cell>
        </row>
        <row r="43">
          <cell r="X43">
            <v>1599.33</v>
          </cell>
          <cell r="Z43" t="str">
            <v>RA</v>
          </cell>
          <cell r="AA43">
            <v>96.87953505243901</v>
          </cell>
          <cell r="AB43">
            <v>0</v>
          </cell>
        </row>
        <row r="44">
          <cell r="X44">
            <v>1851.85</v>
          </cell>
          <cell r="Z44" t="str">
            <v>RA</v>
          </cell>
          <cell r="AA44">
            <v>112.17595304712547</v>
          </cell>
          <cell r="AB44">
            <v>0</v>
          </cell>
        </row>
        <row r="45">
          <cell r="X45">
            <v>5218.8500000000004</v>
          </cell>
          <cell r="Z45" t="str">
            <v>RA</v>
          </cell>
          <cell r="AA45">
            <v>316.13223131462638</v>
          </cell>
          <cell r="AB45">
            <v>0</v>
          </cell>
        </row>
        <row r="46">
          <cell r="X46">
            <v>1683.5</v>
          </cell>
          <cell r="Z46" t="str">
            <v>RA</v>
          </cell>
          <cell r="AA46">
            <v>101.97813913375043</v>
          </cell>
          <cell r="AB46">
            <v>0</v>
          </cell>
        </row>
        <row r="47">
          <cell r="X47">
            <v>3126.5</v>
          </cell>
          <cell r="Z47" t="str">
            <v>RA</v>
          </cell>
          <cell r="AA47">
            <v>189.38797267696509</v>
          </cell>
          <cell r="AB47">
            <v>0</v>
          </cell>
        </row>
        <row r="48">
          <cell r="X48">
            <v>4545.45</v>
          </cell>
          <cell r="Z48" t="str">
            <v>RA</v>
          </cell>
          <cell r="AA48">
            <v>275.34097566112615</v>
          </cell>
          <cell r="AB48">
            <v>0</v>
          </cell>
        </row>
        <row r="49">
          <cell r="X49">
            <v>4761.8999999999996</v>
          </cell>
          <cell r="Z49" t="str">
            <v>RA</v>
          </cell>
          <cell r="AA49">
            <v>288.45245069260835</v>
          </cell>
          <cell r="AB49">
            <v>0</v>
          </cell>
        </row>
        <row r="50">
          <cell r="X50">
            <v>493.82</v>
          </cell>
          <cell r="Z50" t="str">
            <v>RA</v>
          </cell>
          <cell r="AA50">
            <v>29.913183645398657</v>
          </cell>
          <cell r="AB50">
            <v>0</v>
          </cell>
        </row>
        <row r="51">
          <cell r="X51">
            <v>32517.19</v>
          </cell>
          <cell r="Z51" t="str">
            <v/>
          </cell>
          <cell r="AA51">
            <v>1969.7312302100379</v>
          </cell>
          <cell r="AB51">
            <v>0</v>
          </cell>
        </row>
        <row r="52">
          <cell r="X52">
            <v>8056.75</v>
          </cell>
          <cell r="Z52" t="str">
            <v>RA</v>
          </cell>
          <cell r="AA52">
            <v>488.0382372829485</v>
          </cell>
          <cell r="AB52">
            <v>0</v>
          </cell>
        </row>
        <row r="53">
          <cell r="X53">
            <v>2164.5</v>
          </cell>
          <cell r="Z53" t="str">
            <v>RA</v>
          </cell>
          <cell r="AA53">
            <v>131.114750314822</v>
          </cell>
          <cell r="AB53">
            <v>0</v>
          </cell>
        </row>
        <row r="54">
          <cell r="X54">
            <v>5529.1</v>
          </cell>
          <cell r="Z54" t="str">
            <v>RA</v>
          </cell>
          <cell r="AA54">
            <v>334.92564840179364</v>
          </cell>
          <cell r="AB54">
            <v>0</v>
          </cell>
        </row>
        <row r="55">
          <cell r="X55">
            <v>4304.96</v>
          </cell>
          <cell r="Z55" t="str">
            <v>RA</v>
          </cell>
          <cell r="AA55">
            <v>260.77327582134262</v>
          </cell>
          <cell r="AB55">
            <v>0</v>
          </cell>
        </row>
        <row r="56">
          <cell r="X56">
            <v>3607.5</v>
          </cell>
          <cell r="Z56" t="str">
            <v>RA</v>
          </cell>
          <cell r="AA56">
            <v>218.52458385803666</v>
          </cell>
          <cell r="AB56">
            <v>0</v>
          </cell>
        </row>
        <row r="57">
          <cell r="X57">
            <v>1544.01</v>
          </cell>
          <cell r="Z57" t="str">
            <v>RA</v>
          </cell>
          <cell r="AA57">
            <v>93.528521891239691</v>
          </cell>
          <cell r="AB57">
            <v>0</v>
          </cell>
        </row>
        <row r="58">
          <cell r="X58">
            <v>1557.24</v>
          </cell>
          <cell r="Z58" t="str">
            <v>RA</v>
          </cell>
          <cell r="AA58">
            <v>94.329930136407214</v>
          </cell>
          <cell r="AB58">
            <v>0</v>
          </cell>
        </row>
        <row r="59">
          <cell r="X59">
            <v>1455.03</v>
          </cell>
          <cell r="Z59" t="str">
            <v>RA</v>
          </cell>
          <cell r="AA59">
            <v>88.138551698117553</v>
          </cell>
          <cell r="AB59">
            <v>0</v>
          </cell>
        </row>
        <row r="60">
          <cell r="X60">
            <v>4298.1000000000004</v>
          </cell>
          <cell r="Z60" t="str">
            <v>RA</v>
          </cell>
          <cell r="AA60">
            <v>260.35773080532982</v>
          </cell>
          <cell r="AB60">
            <v>0</v>
          </cell>
        </row>
        <row r="61">
          <cell r="X61">
            <v>49082.5</v>
          </cell>
          <cell r="Z61" t="str">
            <v/>
          </cell>
          <cell r="AA61">
            <v>2973.1761295113201</v>
          </cell>
          <cell r="AB61">
            <v>0</v>
          </cell>
        </row>
        <row r="62">
          <cell r="X62">
            <v>467.09</v>
          </cell>
          <cell r="Z62" t="str">
            <v>RA</v>
          </cell>
          <cell r="AA62">
            <v>28.294011884754077</v>
          </cell>
          <cell r="AB62">
            <v>0</v>
          </cell>
        </row>
        <row r="63">
          <cell r="X63">
            <v>5638.11</v>
          </cell>
          <cell r="Z63" t="str">
            <v>RA</v>
          </cell>
          <cell r="AA63">
            <v>341.52893735158278</v>
          </cell>
          <cell r="AB63">
            <v>0</v>
          </cell>
        </row>
        <row r="64">
          <cell r="X64">
            <v>2151.5700000000002</v>
          </cell>
          <cell r="Z64" t="str">
            <v>RA</v>
          </cell>
          <cell r="AA64">
            <v>130.33151459222063</v>
          </cell>
          <cell r="AB64">
            <v>0</v>
          </cell>
        </row>
        <row r="65">
          <cell r="X65">
            <v>2578.84</v>
          </cell>
          <cell r="Z65" t="str">
            <v>RA</v>
          </cell>
          <cell r="AA65">
            <v>156.21342698169349</v>
          </cell>
          <cell r="AB65">
            <v>0</v>
          </cell>
        </row>
        <row r="66">
          <cell r="X66">
            <v>3837.15</v>
          </cell>
          <cell r="Z66" t="str">
            <v>RA</v>
          </cell>
          <cell r="AA66">
            <v>232.43564988242977</v>
          </cell>
          <cell r="AB66">
            <v>0</v>
          </cell>
        </row>
        <row r="67">
          <cell r="X67">
            <v>57.28</v>
          </cell>
          <cell r="Z67" t="str">
            <v>RA</v>
          </cell>
          <cell r="AA67">
            <v>3.4697403086315566</v>
          </cell>
          <cell r="AB67">
            <v>0</v>
          </cell>
        </row>
        <row r="68">
          <cell r="X68">
            <v>36.950000000000003</v>
          </cell>
          <cell r="Z68" t="str">
            <v>RA</v>
          </cell>
          <cell r="AA68">
            <v>2.2382490293983244</v>
          </cell>
          <cell r="AB68">
            <v>0</v>
          </cell>
        </row>
        <row r="69">
          <cell r="X69">
            <v>628.79</v>
          </cell>
          <cell r="Z69" t="str">
            <v>RA</v>
          </cell>
          <cell r="AA69">
            <v>38.089001547912645</v>
          </cell>
          <cell r="AB69">
            <v>0</v>
          </cell>
        </row>
        <row r="70">
          <cell r="X70">
            <v>320.25</v>
          </cell>
          <cell r="Z70" t="str">
            <v>RA</v>
          </cell>
          <cell r="AA70">
            <v>19.399167839372485</v>
          </cell>
          <cell r="AB70">
            <v>0</v>
          </cell>
        </row>
        <row r="71">
          <cell r="X71">
            <v>510.44</v>
          </cell>
          <cell r="Z71" t="str">
            <v>RA</v>
          </cell>
          <cell r="AA71">
            <v>30.91994139556375</v>
          </cell>
          <cell r="AB71">
            <v>0</v>
          </cell>
        </row>
        <row r="72">
          <cell r="X72">
            <v>623.58000000000004</v>
          </cell>
          <cell r="Z72" t="str">
            <v>RA</v>
          </cell>
          <cell r="AA72">
            <v>37.773405406013723</v>
          </cell>
          <cell r="AB72">
            <v>0</v>
          </cell>
        </row>
        <row r="73">
          <cell r="X73">
            <v>648.75</v>
          </cell>
          <cell r="Z73" t="str">
            <v>RA</v>
          </cell>
          <cell r="AA73">
            <v>39.298080049314287</v>
          </cell>
          <cell r="AB73">
            <v>0</v>
          </cell>
        </row>
        <row r="74">
          <cell r="X74">
            <v>1967.04</v>
          </cell>
          <cell r="Z74" t="str">
            <v>RA</v>
          </cell>
          <cell r="AA74">
            <v>119.15359596177753</v>
          </cell>
          <cell r="AB74">
            <v>0</v>
          </cell>
        </row>
        <row r="75">
          <cell r="X75">
            <v>10128</v>
          </cell>
          <cell r="Z75" t="str">
            <v>RA</v>
          </cell>
          <cell r="AA75">
            <v>613.50436183345676</v>
          </cell>
          <cell r="AB75">
            <v>0</v>
          </cell>
        </row>
        <row r="76">
          <cell r="X76">
            <v>1967.04</v>
          </cell>
          <cell r="Z76" t="str">
            <v>RA</v>
          </cell>
          <cell r="AA76">
            <v>119.15359596177753</v>
          </cell>
          <cell r="AB76">
            <v>0</v>
          </cell>
        </row>
        <row r="77">
          <cell r="X77">
            <v>2294.7199999999998</v>
          </cell>
          <cell r="Z77" t="str">
            <v>RA</v>
          </cell>
          <cell r="AA77">
            <v>139.00283661003849</v>
          </cell>
          <cell r="AB77">
            <v>0</v>
          </cell>
        </row>
        <row r="78">
          <cell r="X78">
            <v>275.12</v>
          </cell>
          <cell r="Z78" t="str">
            <v>RA</v>
          </cell>
          <cell r="AA78">
            <v>16.665414694670282</v>
          </cell>
          <cell r="AB78">
            <v>0</v>
          </cell>
        </row>
        <row r="79">
          <cell r="X79">
            <v>425.09</v>
          </cell>
          <cell r="Z79" t="str">
            <v>RA</v>
          </cell>
          <cell r="AA79">
            <v>25.749858725492114</v>
          </cell>
          <cell r="AB79">
            <v>0</v>
          </cell>
        </row>
        <row r="80">
          <cell r="X80">
            <v>11740.24</v>
          </cell>
          <cell r="Z80" t="str">
            <v>RA</v>
          </cell>
          <cell r="AA80">
            <v>711.16592110699276</v>
          </cell>
          <cell r="AB80">
            <v>0</v>
          </cell>
        </row>
        <row r="81">
          <cell r="X81">
            <v>1387.12</v>
          </cell>
          <cell r="Z81" t="str">
            <v>RA</v>
          </cell>
          <cell r="AA81">
            <v>84.024898339891834</v>
          </cell>
          <cell r="AB81">
            <v>0</v>
          </cell>
        </row>
        <row r="82">
          <cell r="X82">
            <v>447.66</v>
          </cell>
          <cell r="Z82" t="str">
            <v>RA</v>
          </cell>
          <cell r="AA82">
            <v>27.117038173219321</v>
          </cell>
          <cell r="AB82">
            <v>0</v>
          </cell>
        </row>
        <row r="83">
          <cell r="X83">
            <v>33.840000000000003</v>
          </cell>
          <cell r="Z83" t="str">
            <v>RA</v>
          </cell>
          <cell r="AA83">
            <v>2.0498605454624981</v>
          </cell>
          <cell r="AB83">
            <v>0</v>
          </cell>
        </row>
        <row r="84">
          <cell r="X84">
            <v>552.02</v>
          </cell>
          <cell r="Z84" t="str">
            <v>RA</v>
          </cell>
          <cell r="AA84">
            <v>33.438653023233094</v>
          </cell>
          <cell r="AB84">
            <v>0</v>
          </cell>
        </row>
        <row r="85">
          <cell r="X85">
            <v>37.61</v>
          </cell>
          <cell r="Z85" t="str">
            <v>RA</v>
          </cell>
          <cell r="AA85">
            <v>2.2782285790438692</v>
          </cell>
          <cell r="AB85">
            <v>0</v>
          </cell>
        </row>
        <row r="86">
          <cell r="X86">
            <v>136.84</v>
          </cell>
          <cell r="Z86" t="str">
            <v>RA</v>
          </cell>
          <cell r="AA86">
            <v>8.2890932931763643</v>
          </cell>
          <cell r="AB86">
            <v>0</v>
          </cell>
        </row>
        <row r="87">
          <cell r="X87">
            <v>122.54</v>
          </cell>
          <cell r="Z87" t="str">
            <v>RA</v>
          </cell>
          <cell r="AA87">
            <v>7.4228697175228868</v>
          </cell>
          <cell r="AB87">
            <v>0</v>
          </cell>
        </row>
        <row r="88">
          <cell r="X88">
            <v>50.12</v>
          </cell>
          <cell r="Z88" t="str">
            <v>RA</v>
          </cell>
          <cell r="AA88">
            <v>3.0360227700526115</v>
          </cell>
          <cell r="AB88">
            <v>0</v>
          </cell>
        </row>
        <row r="89">
          <cell r="X89">
            <v>18.7</v>
          </cell>
          <cell r="Z89" t="str">
            <v>RA</v>
          </cell>
          <cell r="AA89">
            <v>1.1327539066237797</v>
          </cell>
          <cell r="AB89">
            <v>0</v>
          </cell>
        </row>
        <row r="90">
          <cell r="X90">
            <v>14256.55</v>
          </cell>
          <cell r="Z90" t="str">
            <v/>
          </cell>
          <cell r="AA90">
            <v>863.59158863514688</v>
          </cell>
          <cell r="AB90">
            <v>0</v>
          </cell>
        </row>
        <row r="91">
          <cell r="X91">
            <v>9664.01</v>
          </cell>
          <cell r="Z91" t="str">
            <v>RA</v>
          </cell>
          <cell r="AA91">
            <v>585.3981326818863</v>
          </cell>
          <cell r="AB91">
            <v>0</v>
          </cell>
        </row>
        <row r="92">
          <cell r="X92">
            <v>3483.9</v>
          </cell>
          <cell r="Z92" t="str">
            <v>RA</v>
          </cell>
          <cell r="AA92">
            <v>211.03750456078001</v>
          </cell>
          <cell r="AB92">
            <v>0</v>
          </cell>
        </row>
        <row r="93">
          <cell r="X93">
            <v>1108.6400000000001</v>
          </cell>
          <cell r="Z93" t="str">
            <v>RA</v>
          </cell>
          <cell r="AA93">
            <v>67.155951392480603</v>
          </cell>
          <cell r="AB93">
            <v>0</v>
          </cell>
        </row>
        <row r="94">
          <cell r="X94">
            <v>15894.31</v>
          </cell>
          <cell r="Z94" t="str">
            <v/>
          </cell>
          <cell r="AA94">
            <v>962.79902382831074</v>
          </cell>
          <cell r="AB94">
            <v>0</v>
          </cell>
        </row>
        <row r="95">
          <cell r="X95">
            <v>14820.77</v>
          </cell>
          <cell r="Z95" t="str">
            <v>RA</v>
          </cell>
          <cell r="AA95">
            <v>897.76925757607046</v>
          </cell>
          <cell r="AB95">
            <v>0</v>
          </cell>
        </row>
        <row r="96">
          <cell r="X96">
            <v>1073.54</v>
          </cell>
          <cell r="Z96" t="str">
            <v>RA</v>
          </cell>
          <cell r="AA96">
            <v>65.029766252240236</v>
          </cell>
          <cell r="AB96">
            <v>0</v>
          </cell>
        </row>
        <row r="97">
          <cell r="X97">
            <v>7576.15</v>
          </cell>
          <cell r="Z97" t="str">
            <v/>
          </cell>
          <cell r="AA97">
            <v>458.92585613196513</v>
          </cell>
          <cell r="AB97">
            <v>0</v>
          </cell>
        </row>
        <row r="98">
          <cell r="X98">
            <v>7576.15</v>
          </cell>
          <cell r="Z98" t="str">
            <v>RA</v>
          </cell>
          <cell r="AA98">
            <v>458.92585613196513</v>
          </cell>
          <cell r="AB98">
            <v>0</v>
          </cell>
        </row>
      </sheetData>
      <sheetData sheetId="5">
        <row r="12">
          <cell r="A12" t="str">
            <v>Manual</v>
          </cell>
          <cell r="Q12" t="str">
            <v>Único</v>
          </cell>
          <cell r="AA12" t="str">
            <v>.</v>
          </cell>
        </row>
        <row r="15">
          <cell r="M15">
            <v>0</v>
          </cell>
          <cell r="Q15">
            <v>274859.83</v>
          </cell>
        </row>
        <row r="16">
          <cell r="M16" t="str">
            <v/>
          </cell>
        </row>
        <row r="17">
          <cell r="M17" t="str">
            <v/>
          </cell>
        </row>
        <row r="18">
          <cell r="M18">
            <v>2</v>
          </cell>
        </row>
        <row r="19">
          <cell r="M19">
            <v>2</v>
          </cell>
        </row>
        <row r="20">
          <cell r="M20" t="str">
            <v/>
          </cell>
        </row>
        <row r="21">
          <cell r="M21">
            <v>1</v>
          </cell>
        </row>
        <row r="22">
          <cell r="M22" t="str">
            <v/>
          </cell>
        </row>
        <row r="23">
          <cell r="M23">
            <v>2</v>
          </cell>
        </row>
        <row r="24">
          <cell r="M24">
            <v>2</v>
          </cell>
        </row>
        <row r="25">
          <cell r="M25">
            <v>2</v>
          </cell>
        </row>
        <row r="26">
          <cell r="M26" t="str">
            <v/>
          </cell>
        </row>
        <row r="27">
          <cell r="M27">
            <v>3</v>
          </cell>
        </row>
        <row r="28">
          <cell r="M28">
            <v>3</v>
          </cell>
        </row>
        <row r="29">
          <cell r="M29">
            <v>3</v>
          </cell>
        </row>
        <row r="30">
          <cell r="M30">
            <v>3</v>
          </cell>
        </row>
        <row r="31">
          <cell r="M31">
            <v>3</v>
          </cell>
        </row>
        <row r="32">
          <cell r="M32">
            <v>3</v>
          </cell>
        </row>
        <row r="33">
          <cell r="M33">
            <v>3</v>
          </cell>
        </row>
        <row r="34">
          <cell r="M34">
            <v>3</v>
          </cell>
        </row>
        <row r="35">
          <cell r="M35" t="str">
            <v/>
          </cell>
        </row>
        <row r="36">
          <cell r="M36">
            <v>4</v>
          </cell>
        </row>
        <row r="37">
          <cell r="M37">
            <v>4</v>
          </cell>
        </row>
        <row r="38">
          <cell r="M38">
            <v>4</v>
          </cell>
        </row>
        <row r="39">
          <cell r="M39">
            <v>4</v>
          </cell>
        </row>
        <row r="40">
          <cell r="M40">
            <v>4</v>
          </cell>
        </row>
        <row r="41">
          <cell r="M41">
            <v>4</v>
          </cell>
        </row>
        <row r="42">
          <cell r="M42" t="str">
            <v/>
          </cell>
        </row>
        <row r="43">
          <cell r="M43">
            <v>4</v>
          </cell>
        </row>
        <row r="44">
          <cell r="M44">
            <v>4</v>
          </cell>
        </row>
        <row r="45">
          <cell r="M45">
            <v>4</v>
          </cell>
        </row>
        <row r="46">
          <cell r="M46">
            <v>4</v>
          </cell>
        </row>
        <row r="47">
          <cell r="M47">
            <v>4</v>
          </cell>
        </row>
        <row r="48">
          <cell r="M48">
            <v>4</v>
          </cell>
        </row>
        <row r="49">
          <cell r="M49">
            <v>4</v>
          </cell>
        </row>
        <row r="50">
          <cell r="M50">
            <v>4</v>
          </cell>
        </row>
        <row r="51">
          <cell r="M51" t="str">
            <v/>
          </cell>
        </row>
        <row r="52">
          <cell r="M52">
            <v>4</v>
          </cell>
        </row>
        <row r="53">
          <cell r="M53">
            <v>4</v>
          </cell>
        </row>
        <row r="54">
          <cell r="M54">
            <v>4</v>
          </cell>
        </row>
        <row r="55">
          <cell r="M55">
            <v>4</v>
          </cell>
        </row>
        <row r="56">
          <cell r="M56">
            <v>4</v>
          </cell>
        </row>
        <row r="57">
          <cell r="M57">
            <v>4</v>
          </cell>
        </row>
        <row r="58">
          <cell r="M58">
            <v>4</v>
          </cell>
        </row>
        <row r="59">
          <cell r="M59">
            <v>4</v>
          </cell>
        </row>
        <row r="60">
          <cell r="M60">
            <v>4</v>
          </cell>
        </row>
        <row r="61">
          <cell r="M61" t="str">
            <v/>
          </cell>
        </row>
        <row r="62">
          <cell r="M62">
            <v>5</v>
          </cell>
        </row>
        <row r="63">
          <cell r="M63">
            <v>5</v>
          </cell>
        </row>
        <row r="64">
          <cell r="M64">
            <v>5</v>
          </cell>
        </row>
        <row r="65">
          <cell r="M65">
            <v>5</v>
          </cell>
        </row>
        <row r="66">
          <cell r="M66">
            <v>5</v>
          </cell>
        </row>
        <row r="67">
          <cell r="M67">
            <v>5</v>
          </cell>
        </row>
        <row r="68">
          <cell r="M68">
            <v>5</v>
          </cell>
        </row>
        <row r="69">
          <cell r="M69">
            <v>5</v>
          </cell>
        </row>
        <row r="70">
          <cell r="M70">
            <v>5</v>
          </cell>
        </row>
        <row r="71">
          <cell r="M71">
            <v>5</v>
          </cell>
        </row>
        <row r="72">
          <cell r="M72">
            <v>5</v>
          </cell>
        </row>
        <row r="73">
          <cell r="M73">
            <v>5</v>
          </cell>
        </row>
        <row r="74">
          <cell r="M74">
            <v>5</v>
          </cell>
        </row>
        <row r="75">
          <cell r="M75">
            <v>5</v>
          </cell>
        </row>
        <row r="76">
          <cell r="M76">
            <v>5</v>
          </cell>
        </row>
        <row r="77">
          <cell r="M77">
            <v>5</v>
          </cell>
        </row>
        <row r="78">
          <cell r="M78">
            <v>5</v>
          </cell>
        </row>
        <row r="79">
          <cell r="M79">
            <v>5</v>
          </cell>
        </row>
        <row r="80">
          <cell r="M80">
            <v>5</v>
          </cell>
        </row>
        <row r="81">
          <cell r="M81">
            <v>5</v>
          </cell>
        </row>
        <row r="82">
          <cell r="M82">
            <v>5</v>
          </cell>
        </row>
        <row r="83">
          <cell r="M83">
            <v>5</v>
          </cell>
        </row>
        <row r="84">
          <cell r="M84">
            <v>5</v>
          </cell>
        </row>
        <row r="85">
          <cell r="M85">
            <v>5</v>
          </cell>
        </row>
        <row r="86">
          <cell r="M86">
            <v>5</v>
          </cell>
        </row>
        <row r="87">
          <cell r="M87">
            <v>5</v>
          </cell>
        </row>
        <row r="88">
          <cell r="M88">
            <v>5</v>
          </cell>
        </row>
        <row r="89">
          <cell r="M89">
            <v>5</v>
          </cell>
        </row>
        <row r="90">
          <cell r="M90" t="str">
            <v/>
          </cell>
        </row>
        <row r="91">
          <cell r="M91">
            <v>6</v>
          </cell>
        </row>
        <row r="92">
          <cell r="M92">
            <v>6</v>
          </cell>
        </row>
        <row r="93">
          <cell r="M93">
            <v>6</v>
          </cell>
        </row>
        <row r="94">
          <cell r="M94" t="str">
            <v/>
          </cell>
        </row>
        <row r="95">
          <cell r="M95">
            <v>6</v>
          </cell>
        </row>
        <row r="96">
          <cell r="M96">
            <v>6</v>
          </cell>
        </row>
        <row r="97">
          <cell r="M97" t="str">
            <v/>
          </cell>
        </row>
        <row r="98">
          <cell r="M98">
            <v>6</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sheetData>
      <sheetData sheetId="7">
        <row r="10">
          <cell r="G10">
            <v>2</v>
          </cell>
        </row>
      </sheetData>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1">
          <cell r="A21"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287916.77</v>
          </cell>
          <cell r="AA14">
            <v>17440.580000000016</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287916.77</v>
          </cell>
          <cell r="AA24">
            <v>17440.580000000002</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287916.77</v>
          </cell>
        </row>
        <row r="26">
          <cell r="AC26">
            <v>0</v>
          </cell>
          <cell r="AD26">
            <v>0</v>
          </cell>
        </row>
        <row r="27">
          <cell r="AC27">
            <v>0</v>
          </cell>
          <cell r="AD27">
            <v>0</v>
          </cell>
        </row>
      </sheetData>
      <sheetData sheetId="13"/>
      <sheetData sheetId="14"/>
      <sheetData sheetId="15"/>
      <sheetData sheetId="16"/>
      <sheetData sheetId="17"/>
      <sheetData sheetId="18"/>
      <sheetData sheetId="19">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SINAPI</v>
          </cell>
        </row>
        <row r="11">
          <cell r="A11" t="str">
            <v>SINAPI</v>
          </cell>
        </row>
      </sheetData>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Planejamento"/>
      <sheetName val="Medições Diretas"/>
      <sheetName val="Vínculos"/>
      <sheetName val="Boletim de Medição"/>
      <sheetName val="Comparativo Quantitativo"/>
      <sheetName val="Comparativo Preços"/>
      <sheetName val="Comparação de Preços"/>
      <sheetName val="Previsão Aprovação CEF"/>
      <sheetName val="Orçamento"/>
      <sheetName val="Cronograma"/>
      <sheetName val="Resumo para Conferência"/>
      <sheetName val="Resumo da Proposta"/>
      <sheetName val="Carta à C. E. F."/>
      <sheetName val="Canteiro"/>
      <sheetName val="Plan1"/>
    </sheetNames>
    <sheetDataSet>
      <sheetData sheetId="0" refreshError="1">
        <row r="3">
          <cell r="E3">
            <v>50</v>
          </cell>
          <cell r="G3" t="str">
            <v/>
          </cell>
          <cell r="I3">
            <v>12</v>
          </cell>
          <cell r="M3">
            <v>1</v>
          </cell>
          <cell r="P3">
            <v>4</v>
          </cell>
        </row>
        <row r="4">
          <cell r="B4">
            <v>50</v>
          </cell>
          <cell r="E4" t="str">
            <v/>
          </cell>
          <cell r="G4" t="str">
            <v/>
          </cell>
          <cell r="I4" t="str">
            <v/>
          </cell>
          <cell r="M4">
            <v>2</v>
          </cell>
          <cell r="P4" t="str">
            <v/>
          </cell>
        </row>
        <row r="5">
          <cell r="E5" t="str">
            <v/>
          </cell>
          <cell r="G5" t="str">
            <v/>
          </cell>
          <cell r="I5" t="str">
            <v/>
          </cell>
          <cell r="M5">
            <v>3</v>
          </cell>
          <cell r="P5" t="str">
            <v/>
          </cell>
        </row>
        <row r="6">
          <cell r="E6" t="str">
            <v/>
          </cell>
          <cell r="G6" t="str">
            <v/>
          </cell>
          <cell r="I6" t="str">
            <v/>
          </cell>
          <cell r="M6">
            <v>4</v>
          </cell>
          <cell r="P6" t="str">
            <v/>
          </cell>
        </row>
        <row r="7">
          <cell r="E7" t="str">
            <v/>
          </cell>
          <cell r="G7" t="str">
            <v/>
          </cell>
          <cell r="I7" t="str">
            <v/>
          </cell>
          <cell r="M7" t="str">
            <v/>
          </cell>
          <cell r="P7" t="str">
            <v/>
          </cell>
        </row>
        <row r="8">
          <cell r="E8" t="str">
            <v/>
          </cell>
          <cell r="G8" t="str">
            <v/>
          </cell>
          <cell r="I8" t="str">
            <v/>
          </cell>
          <cell r="M8">
            <v>6</v>
          </cell>
          <cell r="P8" t="str">
            <v/>
          </cell>
        </row>
        <row r="9">
          <cell r="E9" t="str">
            <v/>
          </cell>
          <cell r="G9" t="str">
            <v/>
          </cell>
          <cell r="I9" t="str">
            <v/>
          </cell>
          <cell r="M9" t="str">
            <v/>
          </cell>
          <cell r="P9" t="str">
            <v/>
          </cell>
        </row>
        <row r="10">
          <cell r="E10" t="str">
            <v/>
          </cell>
          <cell r="G10" t="str">
            <v/>
          </cell>
          <cell r="I10" t="str">
            <v/>
          </cell>
          <cell r="M10" t="str">
            <v/>
          </cell>
          <cell r="P10" t="str">
            <v/>
          </cell>
        </row>
        <row r="11">
          <cell r="E11" t="str">
            <v/>
          </cell>
          <cell r="G11" t="str">
            <v/>
          </cell>
          <cell r="I11" t="str">
            <v/>
          </cell>
          <cell r="M11" t="str">
            <v/>
          </cell>
          <cell r="P11" t="str">
            <v/>
          </cell>
        </row>
        <row r="12">
          <cell r="E12" t="str">
            <v/>
          </cell>
          <cell r="G12" t="str">
            <v/>
          </cell>
          <cell r="I12" t="str">
            <v/>
          </cell>
          <cell r="M12" t="str">
            <v/>
          </cell>
          <cell r="P12" t="str">
            <v/>
          </cell>
        </row>
        <row r="13">
          <cell r="E13" t="str">
            <v/>
          </cell>
          <cell r="G13" t="str">
            <v/>
          </cell>
          <cell r="I13" t="str">
            <v/>
          </cell>
          <cell r="M13" t="str">
            <v/>
          </cell>
          <cell r="P13" t="str">
            <v/>
          </cell>
        </row>
        <row r="14">
          <cell r="B14">
            <v>1</v>
          </cell>
          <cell r="C14" t="str">
            <v>BANCO</v>
          </cell>
          <cell r="E14" t="str">
            <v/>
          </cell>
          <cell r="G14" t="str">
            <v/>
          </cell>
          <cell r="I14" t="str">
            <v/>
          </cell>
          <cell r="M14" t="str">
            <v/>
          </cell>
          <cell r="P14" t="str">
            <v/>
          </cell>
        </row>
        <row r="15">
          <cell r="B15">
            <v>2</v>
          </cell>
          <cell r="C15" t="str">
            <v>SANEAGO</v>
          </cell>
          <cell r="E15" t="str">
            <v/>
          </cell>
          <cell r="G15" t="str">
            <v/>
          </cell>
          <cell r="I15" t="str">
            <v/>
          </cell>
          <cell r="M15" t="str">
            <v/>
          </cell>
          <cell r="P15" t="str">
            <v/>
          </cell>
        </row>
        <row r="16">
          <cell r="B16">
            <v>3</v>
          </cell>
          <cell r="C16" t="str">
            <v>PREFEITURA</v>
          </cell>
          <cell r="E16" t="str">
            <v/>
          </cell>
          <cell r="G16" t="str">
            <v/>
          </cell>
          <cell r="I16" t="str">
            <v/>
          </cell>
          <cell r="M16" t="str">
            <v/>
          </cell>
          <cell r="P16" t="str">
            <v/>
          </cell>
        </row>
        <row r="17">
          <cell r="B17" t="str">
            <v/>
          </cell>
          <cell r="C17" t="str">
            <v/>
          </cell>
          <cell r="E17" t="str">
            <v/>
          </cell>
          <cell r="G17" t="str">
            <v/>
          </cell>
          <cell r="I17" t="str">
            <v/>
          </cell>
          <cell r="M17" t="str">
            <v/>
          </cell>
          <cell r="P17" t="str">
            <v/>
          </cell>
        </row>
        <row r="18">
          <cell r="B18" t="str">
            <v/>
          </cell>
          <cell r="C18" t="str">
            <v/>
          </cell>
          <cell r="E18" t="str">
            <v/>
          </cell>
          <cell r="G18" t="str">
            <v/>
          </cell>
          <cell r="I18" t="str">
            <v/>
          </cell>
          <cell r="M18" t="str">
            <v/>
          </cell>
          <cell r="P18" t="str">
            <v/>
          </cell>
        </row>
        <row r="19">
          <cell r="B19" t="str">
            <v/>
          </cell>
          <cell r="C19" t="str">
            <v/>
          </cell>
          <cell r="E19" t="str">
            <v/>
          </cell>
          <cell r="G19" t="str">
            <v/>
          </cell>
          <cell r="I19" t="str">
            <v/>
          </cell>
          <cell r="M19" t="str">
            <v/>
          </cell>
          <cell r="P19" t="str">
            <v/>
          </cell>
        </row>
        <row r="23">
          <cell r="G23" t="str">
            <v xml:space="preserve"> </v>
          </cell>
        </row>
        <row r="24">
          <cell r="B24">
            <v>4</v>
          </cell>
          <cell r="G24" t="str">
            <v>PLANEJAMENTO</v>
          </cell>
        </row>
        <row r="26">
          <cell r="G26" t="str">
            <v>-</v>
          </cell>
        </row>
        <row r="35">
          <cell r="G35" t="str">
            <v>INFRA-ESTRUTURA URBANA (PT-22000)</v>
          </cell>
        </row>
        <row r="36">
          <cell r="G36" t="str">
            <v>ANÁPOLIS, GO</v>
          </cell>
        </row>
        <row r="38">
          <cell r="G38" t="str">
            <v xml:space="preserve"> </v>
          </cell>
        </row>
        <row r="39">
          <cell r="G39">
            <v>0</v>
          </cell>
        </row>
      </sheetData>
      <sheetData sheetId="1" refreshError="1"/>
      <sheetData sheetId="2" refreshError="1">
        <row r="8">
          <cell r="E8">
            <v>0.16</v>
          </cell>
        </row>
        <row r="10">
          <cell r="E10">
            <v>12</v>
          </cell>
        </row>
        <row r="11">
          <cell r="E11">
            <v>10</v>
          </cell>
        </row>
        <row r="12">
          <cell r="E12">
            <v>6</v>
          </cell>
        </row>
        <row r="13">
          <cell r="E13">
            <v>2</v>
          </cell>
        </row>
        <row r="14">
          <cell r="E14">
            <v>11600.092999999999</v>
          </cell>
        </row>
        <row r="16">
          <cell r="E16">
            <v>0.3</v>
          </cell>
        </row>
        <row r="17">
          <cell r="E17">
            <v>1600</v>
          </cell>
        </row>
        <row r="18">
          <cell r="E18">
            <v>5</v>
          </cell>
        </row>
        <row r="19">
          <cell r="E19">
            <v>95</v>
          </cell>
        </row>
        <row r="26">
          <cell r="E26">
            <v>2</v>
          </cell>
        </row>
        <row r="27">
          <cell r="E27">
            <v>1</v>
          </cell>
        </row>
        <row r="28">
          <cell r="E28">
            <v>220</v>
          </cell>
        </row>
        <row r="29">
          <cell r="E29">
            <v>110</v>
          </cell>
        </row>
        <row r="30">
          <cell r="E30">
            <v>20</v>
          </cell>
        </row>
        <row r="31">
          <cell r="E31">
            <v>110</v>
          </cell>
        </row>
        <row r="32">
          <cell r="E32">
            <v>220</v>
          </cell>
        </row>
        <row r="33">
          <cell r="E33">
            <v>0</v>
          </cell>
        </row>
        <row r="34">
          <cell r="E34">
            <v>1</v>
          </cell>
        </row>
        <row r="35">
          <cell r="E35">
            <v>1</v>
          </cell>
        </row>
        <row r="36">
          <cell r="E36">
            <v>0</v>
          </cell>
        </row>
        <row r="37">
          <cell r="E37">
            <v>0</v>
          </cell>
        </row>
        <row r="38">
          <cell r="E38">
            <v>2</v>
          </cell>
        </row>
        <row r="39">
          <cell r="E39">
            <v>1</v>
          </cell>
        </row>
        <row r="40">
          <cell r="E40">
            <v>0</v>
          </cell>
        </row>
        <row r="41">
          <cell r="E41">
            <v>0</v>
          </cell>
        </row>
        <row r="42">
          <cell r="E42">
            <v>2</v>
          </cell>
        </row>
        <row r="43">
          <cell r="E43">
            <v>0</v>
          </cell>
        </row>
        <row r="44">
          <cell r="E44">
            <v>0</v>
          </cell>
        </row>
        <row r="45">
          <cell r="E45">
            <v>0</v>
          </cell>
        </row>
        <row r="46">
          <cell r="E46">
            <v>1</v>
          </cell>
        </row>
        <row r="47">
          <cell r="E47">
            <v>0</v>
          </cell>
        </row>
        <row r="48">
          <cell r="E48">
            <v>2</v>
          </cell>
        </row>
        <row r="49">
          <cell r="E49">
            <v>1</v>
          </cell>
        </row>
        <row r="50">
          <cell r="E50">
            <v>2</v>
          </cell>
        </row>
        <row r="51">
          <cell r="E51">
            <v>2</v>
          </cell>
        </row>
        <row r="52">
          <cell r="E52">
            <v>40</v>
          </cell>
        </row>
        <row r="53">
          <cell r="E53">
            <v>0</v>
          </cell>
        </row>
        <row r="54">
          <cell r="E54">
            <v>80</v>
          </cell>
        </row>
        <row r="55">
          <cell r="E55">
            <v>22</v>
          </cell>
        </row>
        <row r="56">
          <cell r="E56">
            <v>40</v>
          </cell>
        </row>
        <row r="57">
          <cell r="E57">
            <v>0.2</v>
          </cell>
        </row>
        <row r="59">
          <cell r="E59">
            <v>2</v>
          </cell>
        </row>
        <row r="62">
          <cell r="E62">
            <v>18</v>
          </cell>
        </row>
        <row r="63">
          <cell r="E63">
            <v>0.25</v>
          </cell>
        </row>
        <row r="64">
          <cell r="E64">
            <v>23</v>
          </cell>
        </row>
        <row r="65">
          <cell r="E65">
            <v>0.25</v>
          </cell>
        </row>
        <row r="66">
          <cell r="E66">
            <v>60</v>
          </cell>
        </row>
        <row r="67">
          <cell r="E67">
            <v>4.5</v>
          </cell>
        </row>
        <row r="69">
          <cell r="E69">
            <v>19.75</v>
          </cell>
        </row>
        <row r="72">
          <cell r="E72">
            <v>1</v>
          </cell>
        </row>
        <row r="82">
          <cell r="E82">
            <v>4.5</v>
          </cell>
        </row>
        <row r="83">
          <cell r="E83">
            <v>2.5</v>
          </cell>
        </row>
        <row r="84">
          <cell r="E84">
            <v>1</v>
          </cell>
        </row>
        <row r="85">
          <cell r="E85">
            <v>0</v>
          </cell>
        </row>
        <row r="86">
          <cell r="E86">
            <v>0</v>
          </cell>
        </row>
        <row r="87">
          <cell r="E87">
            <v>0</v>
          </cell>
        </row>
        <row r="88">
          <cell r="E88">
            <v>10</v>
          </cell>
        </row>
        <row r="89">
          <cell r="E89">
            <v>15</v>
          </cell>
        </row>
        <row r="90">
          <cell r="E90">
            <v>0</v>
          </cell>
        </row>
        <row r="91">
          <cell r="E91">
            <v>0</v>
          </cell>
        </row>
        <row r="92">
          <cell r="E92">
            <v>0</v>
          </cell>
        </row>
        <row r="93">
          <cell r="E93">
            <v>0</v>
          </cell>
        </row>
        <row r="94">
          <cell r="E94">
            <v>40.53</v>
          </cell>
        </row>
        <row r="95">
          <cell r="E95">
            <v>80</v>
          </cell>
        </row>
        <row r="107">
          <cell r="E107">
            <v>0</v>
          </cell>
        </row>
        <row r="108">
          <cell r="E108">
            <v>0</v>
          </cell>
        </row>
        <row r="109">
          <cell r="E109">
            <v>0</v>
          </cell>
        </row>
        <row r="110">
          <cell r="E110">
            <v>0</v>
          </cell>
        </row>
        <row r="121">
          <cell r="E121">
            <v>30</v>
          </cell>
        </row>
        <row r="122">
          <cell r="E122">
            <v>15</v>
          </cell>
        </row>
        <row r="123">
          <cell r="E123">
            <v>0.2</v>
          </cell>
        </row>
        <row r="124">
          <cell r="E124">
            <v>15</v>
          </cell>
        </row>
        <row r="125">
          <cell r="E125">
            <v>6</v>
          </cell>
        </row>
        <row r="126">
          <cell r="E126">
            <v>0</v>
          </cell>
        </row>
        <row r="127">
          <cell r="E127">
            <v>0</v>
          </cell>
        </row>
        <row r="128">
          <cell r="E128">
            <v>0</v>
          </cell>
        </row>
        <row r="129">
          <cell r="E129">
            <v>0</v>
          </cell>
        </row>
        <row r="130">
          <cell r="E130">
            <v>0</v>
          </cell>
        </row>
        <row r="131">
          <cell r="E131">
            <v>2.4</v>
          </cell>
        </row>
        <row r="132">
          <cell r="E132">
            <v>2</v>
          </cell>
        </row>
        <row r="133">
          <cell r="E133">
            <v>0</v>
          </cell>
        </row>
        <row r="134">
          <cell r="E134">
            <v>0</v>
          </cell>
        </row>
        <row r="143">
          <cell r="E143">
            <v>0</v>
          </cell>
        </row>
        <row r="144">
          <cell r="E144">
            <v>0</v>
          </cell>
        </row>
        <row r="145">
          <cell r="E145">
            <v>0</v>
          </cell>
        </row>
        <row r="146">
          <cell r="E146">
            <v>20</v>
          </cell>
        </row>
        <row r="147">
          <cell r="E147">
            <v>0.02</v>
          </cell>
        </row>
        <row r="148">
          <cell r="E148">
            <v>12.25</v>
          </cell>
        </row>
        <row r="149">
          <cell r="E149">
            <v>46.65</v>
          </cell>
        </row>
        <row r="150">
          <cell r="E150">
            <v>0.1</v>
          </cell>
        </row>
        <row r="157">
          <cell r="E157">
            <v>0</v>
          </cell>
        </row>
        <row r="158">
          <cell r="E158">
            <v>1</v>
          </cell>
        </row>
        <row r="168">
          <cell r="E168">
            <v>5</v>
          </cell>
        </row>
        <row r="169">
          <cell r="E169">
            <v>0</v>
          </cell>
        </row>
        <row r="175">
          <cell r="E175">
            <v>0</v>
          </cell>
        </row>
        <row r="176">
          <cell r="E176">
            <v>5</v>
          </cell>
        </row>
        <row r="177">
          <cell r="E177">
            <v>0</v>
          </cell>
        </row>
        <row r="182">
          <cell r="E182">
            <v>0</v>
          </cell>
        </row>
        <row r="183">
          <cell r="E183">
            <v>1500</v>
          </cell>
        </row>
        <row r="184">
          <cell r="E184">
            <v>10</v>
          </cell>
        </row>
        <row r="185">
          <cell r="E185">
            <v>60</v>
          </cell>
        </row>
        <row r="197">
          <cell r="E197">
            <v>1430</v>
          </cell>
        </row>
        <row r="198">
          <cell r="E198">
            <v>10</v>
          </cell>
        </row>
        <row r="199">
          <cell r="E199">
            <v>40</v>
          </cell>
        </row>
        <row r="207">
          <cell r="E207">
            <v>0.1</v>
          </cell>
        </row>
        <row r="208">
          <cell r="E208">
            <v>2305</v>
          </cell>
        </row>
        <row r="224">
          <cell r="E224">
            <v>0.15</v>
          </cell>
        </row>
        <row r="229">
          <cell r="E229">
            <v>0</v>
          </cell>
        </row>
        <row r="230">
          <cell r="E230">
            <v>0</v>
          </cell>
        </row>
        <row r="231">
          <cell r="E231">
            <v>0.1</v>
          </cell>
        </row>
        <row r="232">
          <cell r="E232">
            <v>0</v>
          </cell>
        </row>
        <row r="233">
          <cell r="E233">
            <v>0.24</v>
          </cell>
        </row>
        <row r="242">
          <cell r="E242">
            <v>70</v>
          </cell>
        </row>
        <row r="243">
          <cell r="E243">
            <v>0</v>
          </cell>
        </row>
        <row r="244">
          <cell r="E244">
            <v>0.3</v>
          </cell>
        </row>
        <row r="245">
          <cell r="E245">
            <v>0</v>
          </cell>
        </row>
        <row r="246">
          <cell r="E246">
            <v>0</v>
          </cell>
        </row>
        <row r="247">
          <cell r="E247">
            <v>80</v>
          </cell>
        </row>
        <row r="248">
          <cell r="E248">
            <v>0</v>
          </cell>
        </row>
        <row r="249">
          <cell r="E249">
            <v>0</v>
          </cell>
        </row>
        <row r="250">
          <cell r="E250">
            <v>0</v>
          </cell>
        </row>
        <row r="251">
          <cell r="E251">
            <v>0</v>
          </cell>
        </row>
        <row r="263">
          <cell r="E263">
            <v>15</v>
          </cell>
        </row>
        <row r="269">
          <cell r="E269">
            <v>0.01</v>
          </cell>
        </row>
        <row r="270">
          <cell r="E270">
            <v>0</v>
          </cell>
        </row>
        <row r="271">
          <cell r="E271">
            <v>0</v>
          </cell>
        </row>
        <row r="281">
          <cell r="E281">
            <v>9.6879999999999994E-5</v>
          </cell>
        </row>
        <row r="282">
          <cell r="E282">
            <v>1.6388799999999999E-3</v>
          </cell>
        </row>
        <row r="283">
          <cell r="E283">
            <v>9.3386000000000001E-4</v>
          </cell>
        </row>
        <row r="284">
          <cell r="E284">
            <v>0</v>
          </cell>
        </row>
        <row r="285">
          <cell r="E285">
            <v>0</v>
          </cell>
        </row>
        <row r="286">
          <cell r="E286">
            <v>0</v>
          </cell>
        </row>
        <row r="287">
          <cell r="E287">
            <v>0</v>
          </cell>
        </row>
        <row r="297">
          <cell r="E297">
            <v>0</v>
          </cell>
        </row>
        <row r="298">
          <cell r="E298">
            <v>2</v>
          </cell>
        </row>
        <row r="299">
          <cell r="E299">
            <v>0.8</v>
          </cell>
        </row>
        <row r="300">
          <cell r="E300">
            <v>6</v>
          </cell>
        </row>
        <row r="301">
          <cell r="E301">
            <v>0</v>
          </cell>
        </row>
        <row r="302">
          <cell r="E302">
            <v>0.3</v>
          </cell>
        </row>
        <row r="303">
          <cell r="E303">
            <v>0.1</v>
          </cell>
        </row>
        <row r="304">
          <cell r="E304">
            <v>1.5</v>
          </cell>
        </row>
        <row r="305">
          <cell r="E305">
            <v>60</v>
          </cell>
        </row>
        <row r="306">
          <cell r="E306" t="str">
            <v>N</v>
          </cell>
        </row>
        <row r="317">
          <cell r="E317">
            <v>0.2</v>
          </cell>
        </row>
        <row r="318">
          <cell r="E318">
            <v>2.5</v>
          </cell>
        </row>
        <row r="319">
          <cell r="E319">
            <v>1.5</v>
          </cell>
        </row>
        <row r="320">
          <cell r="E320">
            <v>0.2</v>
          </cell>
        </row>
        <row r="321">
          <cell r="E321">
            <v>0.4</v>
          </cell>
        </row>
        <row r="322">
          <cell r="E322">
            <v>0.2</v>
          </cell>
        </row>
        <row r="323">
          <cell r="E323">
            <v>0.1</v>
          </cell>
        </row>
        <row r="324">
          <cell r="E324">
            <v>0.1</v>
          </cell>
        </row>
        <row r="325">
          <cell r="E325">
            <v>0.15</v>
          </cell>
        </row>
        <row r="326">
          <cell r="E326">
            <v>0.15</v>
          </cell>
        </row>
        <row r="327">
          <cell r="E327">
            <v>1.5</v>
          </cell>
        </row>
        <row r="328">
          <cell r="E328">
            <v>1.5</v>
          </cell>
        </row>
        <row r="329">
          <cell r="E329">
            <v>0.25</v>
          </cell>
        </row>
        <row r="330">
          <cell r="E330">
            <v>30</v>
          </cell>
        </row>
        <row r="343">
          <cell r="E343">
            <v>0</v>
          </cell>
        </row>
        <row r="344">
          <cell r="E344">
            <v>0</v>
          </cell>
        </row>
        <row r="346">
          <cell r="E346">
            <v>0.2</v>
          </cell>
        </row>
        <row r="347">
          <cell r="E347">
            <v>0.3</v>
          </cell>
        </row>
        <row r="348">
          <cell r="E348">
            <v>0.5</v>
          </cell>
        </row>
        <row r="349">
          <cell r="E349">
            <v>0.25</v>
          </cell>
        </row>
        <row r="350">
          <cell r="E350">
            <v>0</v>
          </cell>
        </row>
        <row r="351">
          <cell r="E351">
            <v>0</v>
          </cell>
        </row>
        <row r="352">
          <cell r="E352">
            <v>0</v>
          </cell>
        </row>
        <row r="370">
          <cell r="E370">
            <v>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Financeira"/>
      <sheetName val="Prev díssidio "/>
      <sheetName val="Anex VIII Encargos Soc"/>
      <sheetName val="Anex VIII Enc Soc A"/>
      <sheetName val="Anex IX Enc  Soc B"/>
      <sheetName val="Anex IX Encargos Soc"/>
      <sheetName val="Mem Enc Soc TA"/>
      <sheetName val="Mem Enc Soc TB"/>
      <sheetName val="D"/>
      <sheetName val="Anexos RE"/>
      <sheetName val="Fator K"/>
      <sheetName val="Comp BDI"/>
      <sheetName val="Anexos do Edital"/>
      <sheetName val="Anex. I Lim. Sup"/>
      <sheetName val="Anex. II Plan.A"/>
      <sheetName val="Anex. III Plan.B"/>
      <sheetName val="Anex. IV Adicionais"/>
      <sheetName val="Anex V Plan. Equipam."/>
      <sheetName val="Anex VI Fornec. Div"/>
      <sheetName val="Anex VII Resumo"/>
      <sheetName val="Anexo IC RE (2)"/>
      <sheetName val="Anexo IC RE"/>
      <sheetName val="Relação Obras "/>
      <sheetName val="Capa"/>
      <sheetName val="Relação Obras  (2)"/>
      <sheetName val="CR2880"/>
      <sheetName val="PlanA"/>
      <sheetName val="PlanB"/>
      <sheetName val="EFETIVO ORC"/>
      <sheetName val="Capa (2)"/>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Totais"/>
      <sheetName val="2.0.0"/>
      <sheetName val="3.0.0"/>
      <sheetName val="4.0.0"/>
      <sheetName val="4.3.0"/>
      <sheetName val="5.0.0"/>
      <sheetName val="6.0.0 a 7.0.0 Interno"/>
      <sheetName val="6.0.0 a 7.0.0 Externo"/>
      <sheetName val="6.1.3 e 6.1.4"/>
      <sheetName val="8.1.1 e 8.2.1"/>
      <sheetName val="8.1.2"/>
      <sheetName val="8.2.2"/>
      <sheetName val="8.3.0 e 8.5.0"/>
      <sheetName val="INS"/>
      <sheetName val="Revisões"/>
      <sheetName val="Plan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B7" t="str">
            <v>Total</v>
          </cell>
        </row>
        <row r="8">
          <cell r="B8" t="str">
            <v>Restaurante</v>
          </cell>
        </row>
        <row r="9">
          <cell r="B9" t="str">
            <v>Vestiários</v>
          </cell>
        </row>
        <row r="10">
          <cell r="B10" t="str">
            <v>Quiosque</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3">
          <cell r="B23" t="str">
            <v>Corte</v>
          </cell>
        </row>
        <row r="24">
          <cell r="B24" t="str">
            <v>Aterro</v>
          </cell>
        </row>
        <row r="25">
          <cell r="B25" t="str">
            <v>Diferença</v>
          </cell>
        </row>
        <row r="29">
          <cell r="B29" t="str">
            <v>Vergas</v>
          </cell>
        </row>
        <row r="30">
          <cell r="B30" t="str">
            <v>ContraVergas</v>
          </cell>
        </row>
        <row r="31">
          <cell r="B31" t="str">
            <v>Cinta de Amarração</v>
          </cell>
        </row>
        <row r="32">
          <cell r="B32" t="str">
            <v>-</v>
          </cell>
        </row>
        <row r="35">
          <cell r="B35" t="str">
            <v>-</v>
          </cell>
        </row>
        <row r="36">
          <cell r="B36" t="str">
            <v>-</v>
          </cell>
        </row>
        <row r="37">
          <cell r="B37" t="str">
            <v>-</v>
          </cell>
        </row>
        <row r="40">
          <cell r="B40" t="str">
            <v>-</v>
          </cell>
        </row>
        <row r="41">
          <cell r="B41" t="str">
            <v>-</v>
          </cell>
        </row>
        <row r="42">
          <cell r="B42" t="str">
            <v>-</v>
          </cell>
        </row>
        <row r="46">
          <cell r="B46" t="str">
            <v>Alvenaria de 15cm</v>
          </cell>
        </row>
        <row r="47">
          <cell r="B47" t="str">
            <v>Alvenaria em Blocos de Concreto</v>
          </cell>
        </row>
        <row r="48">
          <cell r="B48" t="str">
            <v>Elemento Vazado</v>
          </cell>
        </row>
        <row r="49">
          <cell r="B49" t="str">
            <v>Gesso Seco/Seco</v>
          </cell>
        </row>
        <row r="50">
          <cell r="B50" t="str">
            <v>Gesso Seco/Molhado</v>
          </cell>
        </row>
        <row r="51">
          <cell r="B51" t="str">
            <v>Gesso Molhado/Molhado</v>
          </cell>
        </row>
        <row r="52">
          <cell r="B52" t="str">
            <v>Muro de Arrimo</v>
          </cell>
        </row>
        <row r="53">
          <cell r="B53" t="str">
            <v>Acunhamento</v>
          </cell>
        </row>
        <row r="54">
          <cell r="B54" t="str">
            <v>Tijolo Maciço</v>
          </cell>
        </row>
        <row r="55">
          <cell r="B55" t="str">
            <v>Elemento Vazado Suplan - Goiarte</v>
          </cell>
        </row>
        <row r="56">
          <cell r="B56" t="str">
            <v>Alvenaria 15cm Resistente ao fogo por 2h</v>
          </cell>
        </row>
        <row r="57">
          <cell r="B57" t="str">
            <v>Mureta Jardim h=1m</v>
          </cell>
        </row>
        <row r="58">
          <cell r="B58" t="str">
            <v>Mureta Espelho D'água h=30cm</v>
          </cell>
        </row>
        <row r="59">
          <cell r="B59" t="str">
            <v>-</v>
          </cell>
        </row>
        <row r="62">
          <cell r="B62" t="str">
            <v>-</v>
          </cell>
        </row>
        <row r="63">
          <cell r="B63" t="str">
            <v>-</v>
          </cell>
        </row>
        <row r="64">
          <cell r="B64" t="str">
            <v>-</v>
          </cell>
        </row>
        <row r="65">
          <cell r="B65" t="str">
            <v>-</v>
          </cell>
        </row>
        <row r="66">
          <cell r="B66" t="str">
            <v>-</v>
          </cell>
        </row>
        <row r="69">
          <cell r="B69" t="str">
            <v>Fechamento em Vidro Temperado</v>
          </cell>
        </row>
        <row r="70">
          <cell r="B70" t="str">
            <v>-</v>
          </cell>
        </row>
        <row r="71">
          <cell r="B71" t="str">
            <v>-</v>
          </cell>
        </row>
        <row r="72">
          <cell r="B72" t="str">
            <v>-</v>
          </cell>
        </row>
        <row r="73">
          <cell r="B73" t="str">
            <v>-</v>
          </cell>
        </row>
        <row r="77">
          <cell r="B77" t="str">
            <v>P1</v>
          </cell>
        </row>
        <row r="78">
          <cell r="B78" t="str">
            <v>P6</v>
          </cell>
        </row>
        <row r="79">
          <cell r="B79" t="str">
            <v>P2</v>
          </cell>
        </row>
        <row r="80">
          <cell r="B80" t="str">
            <v>P3</v>
          </cell>
        </row>
        <row r="81">
          <cell r="B81" t="str">
            <v>P4</v>
          </cell>
        </row>
        <row r="82">
          <cell r="B82" t="str">
            <v>P5</v>
          </cell>
        </row>
        <row r="83">
          <cell r="B83" t="str">
            <v>P90</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3">
          <cell r="B103" t="str">
            <v>J1</v>
          </cell>
        </row>
        <row r="104">
          <cell r="B104" t="str">
            <v>J2</v>
          </cell>
        </row>
        <row r="105">
          <cell r="B105" t="str">
            <v>J3</v>
          </cell>
        </row>
        <row r="106">
          <cell r="B106" t="str">
            <v>J4</v>
          </cell>
        </row>
        <row r="107">
          <cell r="B107" t="str">
            <v>J5</v>
          </cell>
        </row>
        <row r="108">
          <cell r="B108" t="str">
            <v>J6</v>
          </cell>
        </row>
        <row r="109">
          <cell r="B109" t="str">
            <v>J7</v>
          </cell>
        </row>
        <row r="110">
          <cell r="B110" t="str">
            <v>Painel Vidro 150x140</v>
          </cell>
        </row>
        <row r="111">
          <cell r="B111" t="str">
            <v>Painel Vidro 130x140</v>
          </cell>
        </row>
        <row r="112">
          <cell r="B112" t="str">
            <v>Painel Vidro 162x140</v>
          </cell>
        </row>
        <row r="113">
          <cell r="B113" t="str">
            <v>Painel Vidro 120x140</v>
          </cell>
        </row>
        <row r="114">
          <cell r="B114" t="str">
            <v>Painel Vidro 083x140</v>
          </cell>
        </row>
        <row r="115">
          <cell r="B115" t="str">
            <v>Painel Vidro 095x240</v>
          </cell>
        </row>
        <row r="116">
          <cell r="B116" t="str">
            <v>Painel Vidro 074x240</v>
          </cell>
        </row>
        <row r="117">
          <cell r="B117" t="str">
            <v>Painel Vidro 150x240</v>
          </cell>
        </row>
        <row r="118">
          <cell r="B118" t="str">
            <v>Painel Vidro 130x240</v>
          </cell>
        </row>
        <row r="119">
          <cell r="B119" t="str">
            <v>Painel Vidro 162x240</v>
          </cell>
        </row>
        <row r="120">
          <cell r="B120" t="str">
            <v>Painel Vidro 120x240</v>
          </cell>
        </row>
        <row r="121">
          <cell r="B121" t="str">
            <v>Painel Vidro 083x240</v>
          </cell>
        </row>
        <row r="122">
          <cell r="B122" t="str">
            <v>Painel Vidro 308x346</v>
          </cell>
        </row>
        <row r="123">
          <cell r="B123" t="str">
            <v>Painel Vidro 323x346</v>
          </cell>
        </row>
        <row r="124">
          <cell r="B124" t="str">
            <v>-</v>
          </cell>
        </row>
        <row r="128">
          <cell r="B128" t="str">
            <v>Corrimão escada</v>
          </cell>
        </row>
        <row r="129">
          <cell r="B129" t="str">
            <v>Guarda-corpo em perfil metálico com pintura eletrostática</v>
          </cell>
        </row>
        <row r="130">
          <cell r="B130" t="str">
            <v>Corrimão Rampa</v>
          </cell>
        </row>
        <row r="131">
          <cell r="B131" t="str">
            <v>-</v>
          </cell>
        </row>
        <row r="132">
          <cell r="B132" t="str">
            <v>-</v>
          </cell>
        </row>
        <row r="133">
          <cell r="B133" t="str">
            <v>-</v>
          </cell>
        </row>
        <row r="134">
          <cell r="B134" t="str">
            <v>-</v>
          </cell>
        </row>
        <row r="135">
          <cell r="B135" t="str">
            <v>-</v>
          </cell>
        </row>
        <row r="140">
          <cell r="B140" t="str">
            <v>Telha Fibrocimento</v>
          </cell>
        </row>
        <row r="141">
          <cell r="B141" t="str">
            <v>Telha Metálica</v>
          </cell>
        </row>
        <row r="142">
          <cell r="B142" t="str">
            <v>Telha Ondulada</v>
          </cell>
        </row>
        <row r="143">
          <cell r="B143" t="str">
            <v>Telha Cerâmica</v>
          </cell>
        </row>
        <row r="144">
          <cell r="B144" t="str">
            <v>Telha Sanduíche Isotérmica</v>
          </cell>
        </row>
        <row r="145">
          <cell r="B145" t="str">
            <v>Telha Sanduíche Pré-Pintada</v>
          </cell>
        </row>
        <row r="146">
          <cell r="B146" t="str">
            <v>Telha Americana</v>
          </cell>
        </row>
        <row r="147">
          <cell r="B147" t="str">
            <v>Cumeeira para telha Americana (m)</v>
          </cell>
        </row>
        <row r="148">
          <cell r="B148" t="str">
            <v>Telha Capa-canal</v>
          </cell>
        </row>
        <row r="149">
          <cell r="B149" t="str">
            <v>Estrutura Metálica Simples</v>
          </cell>
        </row>
        <row r="150">
          <cell r="B150" t="str">
            <v>Estrutura Metálica com terças</v>
          </cell>
        </row>
        <row r="151">
          <cell r="B151" t="str">
            <v>Telha ecológica ante térmica</v>
          </cell>
        </row>
        <row r="152">
          <cell r="B152" t="str">
            <v>Cumeeira para telha Capa-canal (m)</v>
          </cell>
        </row>
        <row r="153">
          <cell r="B153" t="str">
            <v>Cumeeira para Telha ecológica ante térmica (m)</v>
          </cell>
        </row>
        <row r="154">
          <cell r="B154" t="str">
            <v>-</v>
          </cell>
        </row>
        <row r="157">
          <cell r="B157" t="str">
            <v>Calha</v>
          </cell>
        </row>
        <row r="158">
          <cell r="B158" t="str">
            <v>Rufo Pingadeira</v>
          </cell>
        </row>
        <row r="159">
          <cell r="B159" t="str">
            <v>Rufo Interno</v>
          </cell>
        </row>
        <row r="160">
          <cell r="B160" t="str">
            <v>-</v>
          </cell>
        </row>
        <row r="161">
          <cell r="B161" t="str">
            <v>-</v>
          </cell>
        </row>
        <row r="162">
          <cell r="B162" t="str">
            <v>-</v>
          </cell>
        </row>
        <row r="165">
          <cell r="B165" t="str">
            <v>Manta Asfáltica</v>
          </cell>
        </row>
        <row r="166">
          <cell r="B166" t="str">
            <v>Argamassa Polimérica</v>
          </cell>
        </row>
        <row r="167">
          <cell r="B167" t="str">
            <v>Impermeabilização Parede Externa com aditivo até H=1m (dentro e fora)</v>
          </cell>
        </row>
        <row r="168">
          <cell r="B168" t="str">
            <v>Betume nas Baldrames</v>
          </cell>
        </row>
        <row r="169">
          <cell r="B169" t="str">
            <v>Impermeabilização Radier com aditivo</v>
          </cell>
        </row>
        <row r="170">
          <cell r="B170" t="str">
            <v>-</v>
          </cell>
        </row>
        <row r="173">
          <cell r="B173" t="str">
            <v>-</v>
          </cell>
        </row>
        <row r="174">
          <cell r="B174" t="str">
            <v>-</v>
          </cell>
        </row>
        <row r="175">
          <cell r="B175" t="str">
            <v>-</v>
          </cell>
        </row>
        <row r="176">
          <cell r="B176" t="str">
            <v>-</v>
          </cell>
        </row>
        <row r="177">
          <cell r="B177" t="str">
            <v>-</v>
          </cell>
        </row>
        <row r="178">
          <cell r="B178" t="str">
            <v>-</v>
          </cell>
        </row>
        <row r="183">
          <cell r="B183" t="str">
            <v>-</v>
          </cell>
        </row>
        <row r="184">
          <cell r="B184" t="str">
            <v>-</v>
          </cell>
        </row>
        <row r="187">
          <cell r="B187" t="str">
            <v>-</v>
          </cell>
        </row>
        <row r="188">
          <cell r="B188" t="str">
            <v>-</v>
          </cell>
        </row>
        <row r="191">
          <cell r="B191" t="str">
            <v>Gesso Corrido e Massa Corrida</v>
          </cell>
        </row>
        <row r="192">
          <cell r="B192" t="str">
            <v>-</v>
          </cell>
        </row>
        <row r="193">
          <cell r="B193" t="str">
            <v>-</v>
          </cell>
        </row>
        <row r="196">
          <cell r="B196" t="str">
            <v>Requadramento</v>
          </cell>
        </row>
        <row r="197">
          <cell r="B197" t="str">
            <v>-</v>
          </cell>
        </row>
        <row r="202">
          <cell r="B202" t="str">
            <v>Espelho D'água</v>
          </cell>
        </row>
        <row r="203">
          <cell r="B203" t="str">
            <v>Faixa Cerâmica em Ráfia azul, da linha INCEPA 8x30, Ref. 228795 (m)</v>
          </cell>
        </row>
        <row r="204">
          <cell r="B204" t="str">
            <v>Faixa Cerâmica linha INCEPA DECOR, 8X30, Ref. 32326 (m)</v>
          </cell>
        </row>
        <row r="205">
          <cell r="B205" t="str">
            <v xml:space="preserve">Cerâmica Idealle 32x57 estilo Boné Ref. 31666 </v>
          </cell>
        </row>
        <row r="206">
          <cell r="B206" t="str">
            <v>Cerâmica linha CECAFI - 29,3X42,7 Ref. 26706</v>
          </cell>
        </row>
        <row r="207">
          <cell r="B207" t="str">
            <v>-</v>
          </cell>
        </row>
        <row r="208">
          <cell r="B208" t="str">
            <v>-</v>
          </cell>
        </row>
        <row r="209">
          <cell r="B209" t="str">
            <v>-</v>
          </cell>
        </row>
        <row r="213">
          <cell r="B213" t="str">
            <v>Porcelanato brilhante</v>
          </cell>
        </row>
        <row r="214">
          <cell r="B214" t="str">
            <v>Espelho D'água</v>
          </cell>
        </row>
        <row r="215">
          <cell r="B215" t="str">
            <v>-</v>
          </cell>
        </row>
        <row r="216">
          <cell r="B216" t="str">
            <v>-</v>
          </cell>
        </row>
        <row r="217">
          <cell r="B217" t="str">
            <v>-</v>
          </cell>
        </row>
        <row r="218">
          <cell r="B218" t="str">
            <v>-</v>
          </cell>
        </row>
        <row r="219">
          <cell r="B219" t="str">
            <v>-</v>
          </cell>
        </row>
        <row r="220">
          <cell r="B220" t="str">
            <v>-</v>
          </cell>
        </row>
        <row r="223">
          <cell r="B223" t="str">
            <v>Pintura Acrílica</v>
          </cell>
        </row>
        <row r="224">
          <cell r="B224" t="str">
            <v>Pintura PVA</v>
          </cell>
        </row>
        <row r="225">
          <cell r="B225" t="str">
            <v>-</v>
          </cell>
        </row>
        <row r="226">
          <cell r="B226" t="str">
            <v>-</v>
          </cell>
        </row>
        <row r="227">
          <cell r="B227" t="str">
            <v>-</v>
          </cell>
        </row>
        <row r="228">
          <cell r="B228" t="str">
            <v>-</v>
          </cell>
        </row>
        <row r="231">
          <cell r="B231" t="str">
            <v>Pintura PVA</v>
          </cell>
        </row>
        <row r="232">
          <cell r="B232" t="str">
            <v>-</v>
          </cell>
        </row>
        <row r="233">
          <cell r="B233" t="str">
            <v>-</v>
          </cell>
        </row>
        <row r="236">
          <cell r="B236" t="str">
            <v>Textura Acrílica</v>
          </cell>
        </row>
        <row r="237">
          <cell r="B237" t="str">
            <v>-</v>
          </cell>
        </row>
        <row r="238">
          <cell r="B238" t="str">
            <v>-</v>
          </cell>
        </row>
        <row r="239">
          <cell r="B239" t="str">
            <v>-</v>
          </cell>
        </row>
        <row r="240">
          <cell r="B240" t="str">
            <v>-</v>
          </cell>
        </row>
        <row r="241">
          <cell r="B241" t="str">
            <v>-</v>
          </cell>
        </row>
        <row r="245">
          <cell r="B245" t="str">
            <v>-</v>
          </cell>
        </row>
        <row r="246">
          <cell r="B246" t="str">
            <v>-</v>
          </cell>
        </row>
        <row r="247">
          <cell r="B247" t="str">
            <v>-</v>
          </cell>
        </row>
        <row r="248">
          <cell r="B248" t="str">
            <v>-</v>
          </cell>
        </row>
        <row r="249">
          <cell r="B249" t="str">
            <v>-</v>
          </cell>
        </row>
        <row r="250">
          <cell r="B250" t="str">
            <v>-</v>
          </cell>
        </row>
        <row r="253">
          <cell r="B253" t="str">
            <v>Pele de Vidro</v>
          </cell>
        </row>
        <row r="254">
          <cell r="B254" t="str">
            <v>ACM</v>
          </cell>
        </row>
        <row r="255">
          <cell r="B255" t="str">
            <v>Telha Metálica Pintada</v>
          </cell>
        </row>
        <row r="256">
          <cell r="B256" t="str">
            <v>Fechamento em Vidro Temperado 10mm</v>
          </cell>
        </row>
        <row r="257">
          <cell r="B257" t="str">
            <v>-</v>
          </cell>
        </row>
        <row r="258">
          <cell r="B258" t="str">
            <v>-</v>
          </cell>
        </row>
        <row r="259">
          <cell r="B259" t="str">
            <v>-</v>
          </cell>
        </row>
        <row r="262">
          <cell r="B262" t="str">
            <v>Gesso Corrido</v>
          </cell>
        </row>
        <row r="263">
          <cell r="B263" t="str">
            <v>Gesso em Placas</v>
          </cell>
        </row>
        <row r="264">
          <cell r="B264" t="str">
            <v>Forro PVC</v>
          </cell>
        </row>
        <row r="265">
          <cell r="B265" t="str">
            <v>-</v>
          </cell>
        </row>
        <row r="268">
          <cell r="B268" t="str">
            <v>Tabica</v>
          </cell>
        </row>
        <row r="269">
          <cell r="B269" t="str">
            <v>-</v>
          </cell>
        </row>
        <row r="270">
          <cell r="B270" t="str">
            <v>-</v>
          </cell>
        </row>
        <row r="274">
          <cell r="B274" t="str">
            <v>Contrapiso e Regularização</v>
          </cell>
        </row>
        <row r="275">
          <cell r="B275" t="str">
            <v>Regularização</v>
          </cell>
        </row>
        <row r="276">
          <cell r="B276" t="str">
            <v>-</v>
          </cell>
        </row>
        <row r="280">
          <cell r="B280" t="str">
            <v>Restaurante - INCEFRA, fosco, ante derrapantes,  50x50 - PEI 05 - Ref.50300</v>
          </cell>
        </row>
        <row r="281">
          <cell r="B281" t="str">
            <v>San Restaurante - CECAFI - PEI 05 - 37.8x37.8 - Ref.27.792</v>
          </cell>
        </row>
        <row r="282">
          <cell r="B282" t="str">
            <v>Serviço - CECAFI - PEI 05 - 37,8x37,8 - Ref. 27792</v>
          </cell>
        </row>
        <row r="283">
          <cell r="B283" t="str">
            <v>Espelho D'água</v>
          </cell>
        </row>
        <row r="284">
          <cell r="B284" t="str">
            <v>Tablado de Madeira</v>
          </cell>
        </row>
        <row r="285">
          <cell r="B285" t="str">
            <v>-</v>
          </cell>
        </row>
        <row r="286">
          <cell r="B286" t="str">
            <v>-</v>
          </cell>
        </row>
        <row r="287">
          <cell r="B287" t="str">
            <v>-</v>
          </cell>
        </row>
        <row r="288">
          <cell r="B288" t="str">
            <v>-</v>
          </cell>
        </row>
        <row r="289">
          <cell r="B289" t="str">
            <v>-</v>
          </cell>
        </row>
        <row r="292">
          <cell r="B292" t="str">
            <v>Piso Rampa PNE</v>
          </cell>
        </row>
        <row r="293">
          <cell r="B293" t="str">
            <v>-</v>
          </cell>
        </row>
        <row r="294">
          <cell r="B294" t="str">
            <v>-</v>
          </cell>
        </row>
        <row r="295">
          <cell r="B295" t="str">
            <v>-</v>
          </cell>
        </row>
        <row r="296">
          <cell r="B296" t="str">
            <v>-</v>
          </cell>
        </row>
        <row r="297">
          <cell r="B297" t="str">
            <v>-</v>
          </cell>
        </row>
        <row r="298">
          <cell r="B298" t="str">
            <v>-</v>
          </cell>
        </row>
        <row r="299">
          <cell r="B299" t="str">
            <v>-</v>
          </cell>
        </row>
        <row r="305">
          <cell r="B305" t="str">
            <v>Rodapé Cerâmico 10x50cm (cerâmica restaurante)</v>
          </cell>
        </row>
        <row r="306">
          <cell r="B306" t="str">
            <v>Rodapé para o tablado de madeira (se houver)</v>
          </cell>
        </row>
        <row r="307">
          <cell r="B307" t="str">
            <v>Rodapé Cerâmico 8x37,8cm (cerâmica a. serviço)</v>
          </cell>
        </row>
        <row r="308">
          <cell r="B308" t="str">
            <v>-</v>
          </cell>
        </row>
        <row r="309">
          <cell r="B309" t="str">
            <v>-</v>
          </cell>
        </row>
        <row r="310">
          <cell r="B310" t="str">
            <v>-</v>
          </cell>
        </row>
        <row r="311">
          <cell r="B311" t="str">
            <v>-</v>
          </cell>
        </row>
        <row r="314">
          <cell r="B314" t="str">
            <v>Soleira em Granito 10cm</v>
          </cell>
        </row>
        <row r="315">
          <cell r="B315" t="str">
            <v>Soleira em Granito 15cm</v>
          </cell>
        </row>
        <row r="316">
          <cell r="B316" t="str">
            <v>Soleira em Granito 20cm</v>
          </cell>
        </row>
        <row r="317">
          <cell r="B317" t="str">
            <v>-</v>
          </cell>
        </row>
        <row r="318">
          <cell r="B318" t="str">
            <v>-</v>
          </cell>
        </row>
        <row r="319">
          <cell r="B319" t="str">
            <v>-</v>
          </cell>
        </row>
        <row r="320">
          <cell r="B320" t="str">
            <v>-</v>
          </cell>
        </row>
        <row r="324">
          <cell r="B324" t="str">
            <v>Revestimento Asfáltico</v>
          </cell>
        </row>
        <row r="325">
          <cell r="B325" t="str">
            <v>Calçamento</v>
          </cell>
        </row>
        <row r="326">
          <cell r="B326" t="str">
            <v>Meio-fio (m)</v>
          </cell>
        </row>
        <row r="327">
          <cell r="B327" t="str">
            <v>Pintura Vaga de Garagem (m)</v>
          </cell>
        </row>
        <row r="328">
          <cell r="B328" t="str">
            <v>Pintura Vaga de Garagem PNE (un)</v>
          </cell>
        </row>
        <row r="329">
          <cell r="B329" t="str">
            <v>Concreto Polido 20Mpa 8cm</v>
          </cell>
        </row>
        <row r="330">
          <cell r="B330" t="str">
            <v>Estacionamento Carros (Placas de concreto)</v>
          </cell>
        </row>
        <row r="331">
          <cell r="B331" t="str">
            <v>Estacionamento Motos (Brita)</v>
          </cell>
        </row>
        <row r="332">
          <cell r="B332" t="str">
            <v>Piso Tátil (m)</v>
          </cell>
        </row>
        <row r="333">
          <cell r="B333" t="str">
            <v>Concreto Desempenado</v>
          </cell>
        </row>
        <row r="334">
          <cell r="B334" t="str">
            <v>-</v>
          </cell>
        </row>
        <row r="337">
          <cell r="B337" t="str">
            <v>Área Permeável</v>
          </cell>
        </row>
        <row r="338">
          <cell r="B338" t="str">
            <v>Pergolado Eucalipto 17m2 (un)</v>
          </cell>
        </row>
        <row r="339">
          <cell r="B339" t="str">
            <v>Pergolado Eucalipto 15m2 (un)</v>
          </cell>
        </row>
        <row r="340">
          <cell r="B340" t="str">
            <v>-</v>
          </cell>
        </row>
        <row r="341">
          <cell r="B341" t="str">
            <v>-</v>
          </cell>
        </row>
        <row r="342">
          <cell r="B342" t="str">
            <v>-</v>
          </cell>
        </row>
        <row r="346">
          <cell r="B346" t="str">
            <v>Tomada</v>
          </cell>
        </row>
        <row r="347">
          <cell r="B347" t="str">
            <v>Interruptor</v>
          </cell>
        </row>
        <row r="348">
          <cell r="B348" t="str">
            <v>Iluminação Teto</v>
          </cell>
        </row>
        <row r="349">
          <cell r="B349" t="str">
            <v>Arandela</v>
          </cell>
        </row>
        <row r="350">
          <cell r="B350" t="str">
            <v>-</v>
          </cell>
        </row>
        <row r="351">
          <cell r="B351" t="str">
            <v>-</v>
          </cell>
        </row>
        <row r="352">
          <cell r="B352" t="str">
            <v>-</v>
          </cell>
        </row>
        <row r="353">
          <cell r="B353" t="str">
            <v>-</v>
          </cell>
        </row>
        <row r="356">
          <cell r="B356" t="str">
            <v>-</v>
          </cell>
          <cell r="C356" t="str">
            <v>Elétrico</v>
          </cell>
        </row>
        <row r="357">
          <cell r="B357" t="str">
            <v>-</v>
          </cell>
          <cell r="C357" t="str">
            <v>Telefone/Lógica</v>
          </cell>
        </row>
        <row r="358">
          <cell r="B358" t="str">
            <v>-</v>
          </cell>
          <cell r="C358" t="str">
            <v>Telefone</v>
          </cell>
        </row>
        <row r="359">
          <cell r="B359" t="str">
            <v>-</v>
          </cell>
          <cell r="C359" t="str">
            <v>Lógica</v>
          </cell>
        </row>
        <row r="360">
          <cell r="B360" t="str">
            <v>-</v>
          </cell>
        </row>
        <row r="361">
          <cell r="B361" t="str">
            <v>-</v>
          </cell>
        </row>
        <row r="365">
          <cell r="B365" t="str">
            <v>Pia</v>
          </cell>
        </row>
        <row r="366">
          <cell r="B366" t="str">
            <v>Vaso Sanitário com Caixa Acoplada</v>
          </cell>
        </row>
        <row r="367">
          <cell r="B367" t="str">
            <v>Vaso Sanitário com Válvula de Descarga</v>
          </cell>
        </row>
        <row r="368">
          <cell r="B368" t="str">
            <v>Lavatório</v>
          </cell>
        </row>
        <row r="369">
          <cell r="B369" t="str">
            <v>Ralo</v>
          </cell>
        </row>
        <row r="370">
          <cell r="B370" t="str">
            <v>Tanque</v>
          </cell>
        </row>
        <row r="371">
          <cell r="B371" t="str">
            <v>Chuveiro</v>
          </cell>
        </row>
        <row r="372">
          <cell r="B372" t="str">
            <v>Ducha Higiênica</v>
          </cell>
        </row>
        <row r="373">
          <cell r="B373" t="str">
            <v>Pia de Lavagem</v>
          </cell>
        </row>
        <row r="374">
          <cell r="B374" t="str">
            <v>Mictório</v>
          </cell>
        </row>
        <row r="375">
          <cell r="B375" t="str">
            <v>Caixa de Gordura</v>
          </cell>
        </row>
        <row r="376">
          <cell r="B376" t="str">
            <v>-</v>
          </cell>
        </row>
        <row r="377">
          <cell r="B377" t="str">
            <v>-</v>
          </cell>
        </row>
        <row r="380">
          <cell r="B380" t="str">
            <v>-</v>
          </cell>
          <cell r="C380" t="str">
            <v>Hidrossanitário</v>
          </cell>
        </row>
        <row r="381">
          <cell r="B381" t="str">
            <v>-</v>
          </cell>
          <cell r="C381" t="str">
            <v>Gás</v>
          </cell>
        </row>
        <row r="382">
          <cell r="B382" t="str">
            <v>-</v>
          </cell>
          <cell r="C382" t="str">
            <v>Incêndio</v>
          </cell>
        </row>
        <row r="383">
          <cell r="B383" t="str">
            <v>-</v>
          </cell>
          <cell r="C383" t="str">
            <v>Rede de Esgoto</v>
          </cell>
        </row>
        <row r="384">
          <cell r="B384" t="str">
            <v>-</v>
          </cell>
          <cell r="C384" t="str">
            <v>Rede Pluvial</v>
          </cell>
        </row>
        <row r="385">
          <cell r="B385" t="str">
            <v>-</v>
          </cell>
          <cell r="C385" t="str">
            <v>Rede de Água</v>
          </cell>
        </row>
        <row r="386">
          <cell r="B386" t="str">
            <v>-</v>
          </cell>
        </row>
        <row r="390">
          <cell r="B390" t="str">
            <v>Cuba Metálica</v>
          </cell>
        </row>
        <row r="391">
          <cell r="B391" t="str">
            <v>Lavatório de bancada</v>
          </cell>
        </row>
        <row r="392">
          <cell r="B392" t="str">
            <v>Vaso Sanitário com Caixa Acoplada</v>
          </cell>
        </row>
        <row r="393">
          <cell r="B393" t="str">
            <v>Vaso Sanitário com Caixa Acoplada PNE</v>
          </cell>
        </row>
        <row r="394">
          <cell r="B394" t="str">
            <v>Lavatório Suspenso PNE</v>
          </cell>
        </row>
        <row r="395">
          <cell r="B395" t="str">
            <v>Mictório</v>
          </cell>
        </row>
        <row r="396">
          <cell r="B396" t="str">
            <v>Tanque Duplo</v>
          </cell>
        </row>
        <row r="397">
          <cell r="B397" t="str">
            <v>Tanque</v>
          </cell>
        </row>
        <row r="398">
          <cell r="B398" t="str">
            <v>Pia</v>
          </cell>
        </row>
        <row r="399">
          <cell r="B399" t="str">
            <v>Lavatório Suspenso</v>
          </cell>
        </row>
        <row r="400">
          <cell r="B400" t="str">
            <v>Pia de Lavagem</v>
          </cell>
        </row>
        <row r="401">
          <cell r="B401" t="str">
            <v>Lavatório sem coluna</v>
          </cell>
        </row>
        <row r="402">
          <cell r="B402" t="str">
            <v>Bancada com cuba acoplada</v>
          </cell>
        </row>
        <row r="403">
          <cell r="B403" t="str">
            <v>Tanque com batedor</v>
          </cell>
        </row>
        <row r="404">
          <cell r="B404" t="str">
            <v>Vaso Sanitário com Válvula de descarga</v>
          </cell>
        </row>
        <row r="405">
          <cell r="B405" t="str">
            <v>-</v>
          </cell>
        </row>
        <row r="406">
          <cell r="B406" t="str">
            <v>-</v>
          </cell>
        </row>
        <row r="407">
          <cell r="B407" t="str">
            <v>-</v>
          </cell>
        </row>
        <row r="408">
          <cell r="B408" t="str">
            <v>-</v>
          </cell>
        </row>
        <row r="411">
          <cell r="B411" t="str">
            <v>Torneira para Pia de Cozinha</v>
          </cell>
        </row>
        <row r="412">
          <cell r="B412" t="str">
            <v>Torneira para Lavatório</v>
          </cell>
        </row>
        <row r="413">
          <cell r="B413" t="str">
            <v>Torneira para Tanque</v>
          </cell>
        </row>
        <row r="414">
          <cell r="B414" t="str">
            <v>Barra PNE</v>
          </cell>
        </row>
        <row r="415">
          <cell r="B415" t="str">
            <v>Banco Retrátil PNE</v>
          </cell>
        </row>
        <row r="416">
          <cell r="B416" t="str">
            <v>Barra PNE para lavatório</v>
          </cell>
        </row>
        <row r="417">
          <cell r="B417" t="str">
            <v>-</v>
          </cell>
        </row>
        <row r="418">
          <cell r="B418" t="str">
            <v>-</v>
          </cell>
        </row>
        <row r="419">
          <cell r="B419" t="str">
            <v>-</v>
          </cell>
        </row>
        <row r="420">
          <cell r="B420" t="str">
            <v>-</v>
          </cell>
        </row>
        <row r="421">
          <cell r="B421" t="str">
            <v>-</v>
          </cell>
        </row>
        <row r="422">
          <cell r="B422" t="str">
            <v>-</v>
          </cell>
        </row>
        <row r="425">
          <cell r="B425" t="str">
            <v>Bancada em Granito</v>
          </cell>
        </row>
        <row r="426">
          <cell r="B426" t="str">
            <v>Divisória Banheiros</v>
          </cell>
        </row>
        <row r="427">
          <cell r="B427" t="str">
            <v>Granito Andorinha</v>
          </cell>
        </row>
        <row r="428">
          <cell r="B428" t="str">
            <v>-</v>
          </cell>
        </row>
        <row r="431">
          <cell r="B431" t="str">
            <v>Escada Marinheiro (m)</v>
          </cell>
        </row>
        <row r="432">
          <cell r="B432" t="str">
            <v>Alambrado Externo</v>
          </cell>
        </row>
        <row r="433">
          <cell r="B433" t="str">
            <v>Alambrado Quadra (m2)</v>
          </cell>
        </row>
        <row r="434">
          <cell r="B434" t="str">
            <v>-</v>
          </cell>
        </row>
        <row r="435">
          <cell r="B435" t="str">
            <v>-</v>
          </cell>
        </row>
      </sheetData>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cional sobre Materiais"/>
      <sheetName val="Adicional sobre a Mão-de-Obra"/>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ARANTÃ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SH FLOW"/>
      <sheetName val="B200_300"/>
      <sheetName val="BDI"/>
      <sheetName val="Gráf1"/>
      <sheetName val="ES"/>
      <sheetName val="MDOIND"/>
      <sheetName val="BDIALT"/>
      <sheetName val="Chart1"/>
      <sheetName val="PSQP"/>
    </sheetNames>
    <sheetDataSet>
      <sheetData sheetId="0" refreshError="1">
        <row r="1">
          <cell r="A1" t="str">
            <v>TERMINAL DE EMBARQUE DE PASSAGEIROS DO CLA - ALCÂNTARA</v>
          </cell>
        </row>
        <row r="2">
          <cell r="A2" t="str">
            <v>RESUMO DO CUSTO E DESEMBOLSOS</v>
          </cell>
        </row>
        <row r="4">
          <cell r="A4" t="str">
            <v>CUSTOS</v>
          </cell>
        </row>
        <row r="6">
          <cell r="A6" t="str">
            <v>ITEM</v>
          </cell>
          <cell r="B6" t="str">
            <v>DESCRICAO</v>
          </cell>
          <cell r="C6" t="str">
            <v>CUSTO TOTAL</v>
          </cell>
          <cell r="D6" t="str">
            <v>MES</v>
          </cell>
        </row>
        <row r="7">
          <cell r="D7">
            <v>1</v>
          </cell>
          <cell r="E7">
            <v>2</v>
          </cell>
          <cell r="F7">
            <v>3</v>
          </cell>
          <cell r="G7">
            <v>4</v>
          </cell>
          <cell r="H7">
            <v>5</v>
          </cell>
          <cell r="I7">
            <v>6</v>
          </cell>
          <cell r="J7">
            <v>7</v>
          </cell>
          <cell r="K7">
            <v>8</v>
          </cell>
          <cell r="L7">
            <v>9</v>
          </cell>
        </row>
        <row r="8">
          <cell r="A8" t="str">
            <v>1.1</v>
          </cell>
          <cell r="B8" t="str">
            <v>Custo Direto</v>
          </cell>
          <cell r="C8" t="e">
            <v>#N/A</v>
          </cell>
          <cell r="D8" t="e">
            <v>#N/A</v>
          </cell>
          <cell r="E8" t="e">
            <v>#N/A</v>
          </cell>
          <cell r="F8" t="e">
            <v>#N/A</v>
          </cell>
          <cell r="G8" t="e">
            <v>#N/A</v>
          </cell>
          <cell r="H8" t="e">
            <v>#N/A</v>
          </cell>
          <cell r="I8" t="e">
            <v>#N/A</v>
          </cell>
          <cell r="J8" t="e">
            <v>#N/A</v>
          </cell>
          <cell r="K8" t="e">
            <v>#N/A</v>
          </cell>
          <cell r="L8" t="e">
            <v>#N/A</v>
          </cell>
        </row>
        <row r="9">
          <cell r="A9" t="str">
            <v>1.1.1</v>
          </cell>
          <cell r="B9" t="str">
            <v>Mao de Obra</v>
          </cell>
          <cell r="C9" t="e">
            <v>#N/A</v>
          </cell>
          <cell r="D9" t="e">
            <v>#N/A</v>
          </cell>
          <cell r="E9" t="e">
            <v>#N/A</v>
          </cell>
          <cell r="F9" t="e">
            <v>#N/A</v>
          </cell>
          <cell r="G9" t="e">
            <v>#N/A</v>
          </cell>
          <cell r="H9" t="e">
            <v>#N/A</v>
          </cell>
          <cell r="I9" t="e">
            <v>#N/A</v>
          </cell>
          <cell r="J9" t="e">
            <v>#N/A</v>
          </cell>
          <cell r="K9" t="e">
            <v>#N/A</v>
          </cell>
          <cell r="L9" t="e">
            <v>#N/A</v>
          </cell>
        </row>
        <row r="10">
          <cell r="A10" t="str">
            <v>1.1.2</v>
          </cell>
          <cell r="B10" t="str">
            <v>Equipamentos</v>
          </cell>
          <cell r="C10" t="e">
            <v>#N/A</v>
          </cell>
          <cell r="D10" t="e">
            <v>#N/A</v>
          </cell>
          <cell r="E10" t="e">
            <v>#N/A</v>
          </cell>
          <cell r="F10" t="e">
            <v>#N/A</v>
          </cell>
          <cell r="G10" t="e">
            <v>#N/A</v>
          </cell>
          <cell r="H10" t="e">
            <v>#N/A</v>
          </cell>
          <cell r="I10" t="e">
            <v>#N/A</v>
          </cell>
          <cell r="J10" t="e">
            <v>#N/A</v>
          </cell>
          <cell r="K10" t="e">
            <v>#N/A</v>
          </cell>
          <cell r="L10" t="e">
            <v>#N/A</v>
          </cell>
        </row>
        <row r="11">
          <cell r="A11" t="str">
            <v>1.1.3</v>
          </cell>
          <cell r="B11" t="str">
            <v>Materiais</v>
          </cell>
          <cell r="C11" t="e">
            <v>#N/A</v>
          </cell>
          <cell r="D11" t="e">
            <v>#N/A</v>
          </cell>
          <cell r="E11" t="e">
            <v>#N/A</v>
          </cell>
          <cell r="F11" t="e">
            <v>#N/A</v>
          </cell>
          <cell r="G11" t="e">
            <v>#N/A</v>
          </cell>
          <cell r="H11" t="e">
            <v>#N/A</v>
          </cell>
          <cell r="I11" t="e">
            <v>#N/A</v>
          </cell>
          <cell r="J11" t="e">
            <v>#N/A</v>
          </cell>
          <cell r="K11" t="e">
            <v>#N/A</v>
          </cell>
          <cell r="L11" t="e">
            <v>#N/A</v>
          </cell>
        </row>
        <row r="12">
          <cell r="A12" t="str">
            <v>1.1.4</v>
          </cell>
          <cell r="B12" t="str">
            <v>Subempreiteiros</v>
          </cell>
          <cell r="C12" t="e">
            <v>#N/A</v>
          </cell>
          <cell r="D12" t="e">
            <v>#N/A</v>
          </cell>
          <cell r="E12" t="e">
            <v>#N/A</v>
          </cell>
          <cell r="F12" t="e">
            <v>#N/A</v>
          </cell>
          <cell r="G12" t="e">
            <v>#N/A</v>
          </cell>
          <cell r="H12" t="e">
            <v>#N/A</v>
          </cell>
          <cell r="I12" t="e">
            <v>#N/A</v>
          </cell>
          <cell r="J12" t="e">
            <v>#N/A</v>
          </cell>
          <cell r="K12" t="e">
            <v>#N/A</v>
          </cell>
          <cell r="L12" t="e">
            <v>#N/A</v>
          </cell>
        </row>
        <row r="13">
          <cell r="B13" t="str">
            <v>CONTINGENCIA</v>
          </cell>
          <cell r="C13">
            <v>0</v>
          </cell>
        </row>
        <row r="15">
          <cell r="A15">
            <v>2</v>
          </cell>
          <cell r="B15" t="str">
            <v>Custo Indireto</v>
          </cell>
          <cell r="C15">
            <v>0</v>
          </cell>
          <cell r="D15">
            <v>0</v>
          </cell>
          <cell r="E15">
            <v>0</v>
          </cell>
          <cell r="F15">
            <v>0</v>
          </cell>
          <cell r="G15">
            <v>0</v>
          </cell>
          <cell r="H15">
            <v>0</v>
          </cell>
          <cell r="I15">
            <v>0</v>
          </cell>
          <cell r="J15">
            <v>0</v>
          </cell>
          <cell r="K15">
            <v>0</v>
          </cell>
          <cell r="L15">
            <v>0</v>
          </cell>
        </row>
        <row r="16">
          <cell r="A16" t="str">
            <v>2.1</v>
          </cell>
          <cell r="B16" t="str">
            <v>GERENCIA DA OBRA</v>
          </cell>
          <cell r="C16">
            <v>0</v>
          </cell>
          <cell r="D16">
            <v>0</v>
          </cell>
          <cell r="E16">
            <v>0</v>
          </cell>
          <cell r="F16">
            <v>0</v>
          </cell>
          <cell r="G16">
            <v>0</v>
          </cell>
          <cell r="H16">
            <v>0</v>
          </cell>
          <cell r="I16">
            <v>0</v>
          </cell>
          <cell r="J16">
            <v>0</v>
          </cell>
          <cell r="K16">
            <v>0</v>
          </cell>
          <cell r="L16">
            <v>0</v>
          </cell>
        </row>
        <row r="17">
          <cell r="A17" t="str">
            <v>2.2</v>
          </cell>
          <cell r="B17" t="str">
            <v>Aluguel Republicas</v>
          </cell>
          <cell r="C17">
            <v>0</v>
          </cell>
          <cell r="D17">
            <v>0</v>
          </cell>
          <cell r="E17">
            <v>0</v>
          </cell>
          <cell r="F17">
            <v>0</v>
          </cell>
          <cell r="G17">
            <v>0</v>
          </cell>
          <cell r="H17">
            <v>0</v>
          </cell>
          <cell r="I17">
            <v>0</v>
          </cell>
          <cell r="J17">
            <v>0</v>
          </cell>
          <cell r="K17">
            <v>0</v>
          </cell>
          <cell r="L17">
            <v>0</v>
          </cell>
        </row>
        <row r="18">
          <cell r="A18" t="str">
            <v>2.3</v>
          </cell>
          <cell r="B18" t="str">
            <v>Micro computadores</v>
          </cell>
          <cell r="C18">
            <v>0</v>
          </cell>
          <cell r="D18">
            <v>0</v>
          </cell>
          <cell r="E18">
            <v>0</v>
          </cell>
          <cell r="F18">
            <v>0</v>
          </cell>
          <cell r="G18">
            <v>0</v>
          </cell>
          <cell r="H18">
            <v>0</v>
          </cell>
          <cell r="I18">
            <v>0</v>
          </cell>
          <cell r="J18">
            <v>0</v>
          </cell>
          <cell r="K18">
            <v>0</v>
          </cell>
          <cell r="L18">
            <v>0</v>
          </cell>
        </row>
        <row r="19">
          <cell r="A19" t="str">
            <v>2.4</v>
          </cell>
          <cell r="B19" t="str">
            <v>Vigilancia</v>
          </cell>
          <cell r="C19">
            <v>0</v>
          </cell>
          <cell r="D19">
            <v>0</v>
          </cell>
          <cell r="E19">
            <v>0</v>
          </cell>
          <cell r="F19">
            <v>0</v>
          </cell>
          <cell r="G19">
            <v>0</v>
          </cell>
          <cell r="H19">
            <v>0</v>
          </cell>
          <cell r="I19">
            <v>0</v>
          </cell>
          <cell r="J19">
            <v>0</v>
          </cell>
          <cell r="K19">
            <v>0</v>
          </cell>
          <cell r="L19">
            <v>0</v>
          </cell>
        </row>
        <row r="20">
          <cell r="A20" t="str">
            <v>2.5</v>
          </cell>
          <cell r="B20" t="str">
            <v>Pick Fiat</v>
          </cell>
          <cell r="C20">
            <v>0</v>
          </cell>
          <cell r="D20">
            <v>0</v>
          </cell>
          <cell r="E20">
            <v>0</v>
          </cell>
          <cell r="F20">
            <v>0</v>
          </cell>
          <cell r="G20">
            <v>0</v>
          </cell>
          <cell r="H20">
            <v>0</v>
          </cell>
          <cell r="I20">
            <v>0</v>
          </cell>
          <cell r="J20">
            <v>0</v>
          </cell>
          <cell r="K20">
            <v>0</v>
          </cell>
          <cell r="L20">
            <v>0</v>
          </cell>
        </row>
        <row r="21">
          <cell r="A21" t="str">
            <v>2.6</v>
          </cell>
          <cell r="B21" t="str">
            <v>Gastos Gerais</v>
          </cell>
          <cell r="C21">
            <v>0</v>
          </cell>
          <cell r="D21">
            <v>0</v>
          </cell>
          <cell r="E21">
            <v>0</v>
          </cell>
          <cell r="F21">
            <v>0</v>
          </cell>
          <cell r="G21">
            <v>0</v>
          </cell>
          <cell r="H21">
            <v>0</v>
          </cell>
          <cell r="I21">
            <v>0</v>
          </cell>
          <cell r="J21">
            <v>0</v>
          </cell>
          <cell r="K21">
            <v>0</v>
          </cell>
          <cell r="L21">
            <v>0</v>
          </cell>
        </row>
        <row r="22">
          <cell r="A22" t="str">
            <v>2.7</v>
          </cell>
          <cell r="B22">
            <v>0</v>
          </cell>
          <cell r="C22">
            <v>0</v>
          </cell>
        </row>
        <row r="23">
          <cell r="A23" t="str">
            <v>2.8</v>
          </cell>
          <cell r="B23">
            <v>0</v>
          </cell>
          <cell r="C23">
            <v>0</v>
          </cell>
        </row>
        <row r="24">
          <cell r="A24" t="str">
            <v>2.9</v>
          </cell>
          <cell r="B24">
            <v>0</v>
          </cell>
          <cell r="C24">
            <v>0</v>
          </cell>
        </row>
        <row r="25">
          <cell r="A25" t="str">
            <v>2.10</v>
          </cell>
          <cell r="B25">
            <v>0</v>
          </cell>
          <cell r="C25">
            <v>0</v>
          </cell>
        </row>
        <row r="26">
          <cell r="B26" t="str">
            <v>TOTAL</v>
          </cell>
          <cell r="C26" t="e">
            <v>#N/A</v>
          </cell>
          <cell r="D26" t="e">
            <v>#N/A</v>
          </cell>
          <cell r="E26" t="e">
            <v>#N/A</v>
          </cell>
          <cell r="F26" t="e">
            <v>#N/A</v>
          </cell>
          <cell r="G26" t="e">
            <v>#N/A</v>
          </cell>
          <cell r="H26" t="e">
            <v>#N/A</v>
          </cell>
          <cell r="I26" t="e">
            <v>#N/A</v>
          </cell>
          <cell r="J26" t="e">
            <v>#N/A</v>
          </cell>
          <cell r="K26" t="e">
            <v>#N/A</v>
          </cell>
          <cell r="L26" t="e">
            <v>#N/A</v>
          </cell>
        </row>
        <row r="27">
          <cell r="A27" t="str">
            <v>DESEMBOLSOS</v>
          </cell>
        </row>
        <row r="28">
          <cell r="A28" t="str">
            <v>ITEM</v>
          </cell>
          <cell r="B28" t="str">
            <v>DESCRICAO</v>
          </cell>
          <cell r="C28" t="str">
            <v>DESEMBOLSO TOTAL</v>
          </cell>
          <cell r="D28" t="str">
            <v>MES</v>
          </cell>
        </row>
        <row r="29">
          <cell r="D29">
            <v>1</v>
          </cell>
          <cell r="E29">
            <v>2</v>
          </cell>
          <cell r="F29">
            <v>3</v>
          </cell>
          <cell r="G29">
            <v>4</v>
          </cell>
          <cell r="H29">
            <v>5</v>
          </cell>
          <cell r="I29">
            <v>6</v>
          </cell>
          <cell r="J29">
            <v>7</v>
          </cell>
          <cell r="K29">
            <v>8</v>
          </cell>
          <cell r="L29">
            <v>9</v>
          </cell>
        </row>
        <row r="30">
          <cell r="A30" t="str">
            <v>1.1</v>
          </cell>
          <cell r="B30" t="str">
            <v>Desembolso  Direto</v>
          </cell>
          <cell r="C30" t="e">
            <v>#N/A</v>
          </cell>
          <cell r="D30" t="e">
            <v>#N/A</v>
          </cell>
          <cell r="E30" t="e">
            <v>#N/A</v>
          </cell>
          <cell r="F30" t="e">
            <v>#N/A</v>
          </cell>
          <cell r="G30" t="e">
            <v>#N/A</v>
          </cell>
          <cell r="H30" t="e">
            <v>#N/A</v>
          </cell>
          <cell r="I30" t="e">
            <v>#N/A</v>
          </cell>
          <cell r="J30" t="e">
            <v>#N/A</v>
          </cell>
          <cell r="K30" t="e">
            <v>#N/A</v>
          </cell>
          <cell r="L30" t="e">
            <v>#N/A</v>
          </cell>
        </row>
        <row r="31">
          <cell r="A31" t="str">
            <v>1.1.1</v>
          </cell>
          <cell r="B31" t="str">
            <v>Mao de Obra</v>
          </cell>
          <cell r="C31" t="e">
            <v>#N/A</v>
          </cell>
          <cell r="D31" t="e">
            <v>#N/A</v>
          </cell>
          <cell r="E31" t="e">
            <v>#N/A</v>
          </cell>
          <cell r="F31" t="e">
            <v>#N/A</v>
          </cell>
          <cell r="G31" t="e">
            <v>#N/A</v>
          </cell>
          <cell r="H31" t="e">
            <v>#N/A</v>
          </cell>
          <cell r="I31" t="e">
            <v>#N/A</v>
          </cell>
          <cell r="J31" t="e">
            <v>#N/A</v>
          </cell>
          <cell r="K31" t="e">
            <v>#N/A</v>
          </cell>
          <cell r="L31" t="e">
            <v>#N/A</v>
          </cell>
        </row>
        <row r="32">
          <cell r="A32" t="str">
            <v>1.1.2</v>
          </cell>
          <cell r="B32" t="str">
            <v>Equipamentos</v>
          </cell>
          <cell r="C32" t="e">
            <v>#N/A</v>
          </cell>
          <cell r="D32">
            <v>0</v>
          </cell>
          <cell r="E32" t="e">
            <v>#N/A</v>
          </cell>
          <cell r="F32" t="e">
            <v>#N/A</v>
          </cell>
          <cell r="G32" t="e">
            <v>#N/A</v>
          </cell>
          <cell r="H32" t="e">
            <v>#N/A</v>
          </cell>
          <cell r="I32" t="e">
            <v>#N/A</v>
          </cell>
          <cell r="J32" t="e">
            <v>#N/A</v>
          </cell>
          <cell r="K32" t="e">
            <v>#N/A</v>
          </cell>
          <cell r="L32" t="e">
            <v>#N/A</v>
          </cell>
        </row>
        <row r="33">
          <cell r="A33" t="str">
            <v>1.1.3</v>
          </cell>
          <cell r="B33" t="str">
            <v>Materiais</v>
          </cell>
          <cell r="C33" t="e">
            <v>#N/A</v>
          </cell>
          <cell r="E33" t="e">
            <v>#N/A</v>
          </cell>
          <cell r="F33" t="e">
            <v>#N/A</v>
          </cell>
          <cell r="G33" t="e">
            <v>#N/A</v>
          </cell>
          <cell r="H33" t="e">
            <v>#N/A</v>
          </cell>
          <cell r="I33" t="e">
            <v>#N/A</v>
          </cell>
          <cell r="J33" t="e">
            <v>#N/A</v>
          </cell>
          <cell r="K33" t="e">
            <v>#N/A</v>
          </cell>
          <cell r="L33" t="e">
            <v>#N/A</v>
          </cell>
        </row>
        <row r="34">
          <cell r="A34" t="str">
            <v>1.1.4</v>
          </cell>
          <cell r="B34" t="str">
            <v>Subempreiteiros</v>
          </cell>
          <cell r="C34" t="e">
            <v>#N/A</v>
          </cell>
          <cell r="D34">
            <v>0</v>
          </cell>
          <cell r="E34" t="e">
            <v>#N/A</v>
          </cell>
          <cell r="F34" t="e">
            <v>#N/A</v>
          </cell>
          <cell r="G34" t="e">
            <v>#N/A</v>
          </cell>
          <cell r="H34" t="e">
            <v>#N/A</v>
          </cell>
          <cell r="I34" t="e">
            <v>#N/A</v>
          </cell>
          <cell r="J34" t="e">
            <v>#N/A</v>
          </cell>
          <cell r="K34" t="e">
            <v>#N/A</v>
          </cell>
          <cell r="L34" t="e">
            <v>#N/A</v>
          </cell>
        </row>
        <row r="35">
          <cell r="C35">
            <v>0</v>
          </cell>
        </row>
        <row r="36">
          <cell r="A36">
            <v>2</v>
          </cell>
          <cell r="B36" t="str">
            <v>Desembolso Indireto</v>
          </cell>
          <cell r="C36">
            <v>0</v>
          </cell>
          <cell r="D36">
            <v>0</v>
          </cell>
          <cell r="E36">
            <v>0</v>
          </cell>
          <cell r="F36">
            <v>0</v>
          </cell>
          <cell r="G36">
            <v>0</v>
          </cell>
          <cell r="H36">
            <v>0</v>
          </cell>
          <cell r="I36">
            <v>0</v>
          </cell>
          <cell r="J36">
            <v>0</v>
          </cell>
          <cell r="K36">
            <v>0</v>
          </cell>
          <cell r="L36">
            <v>0</v>
          </cell>
        </row>
        <row r="37">
          <cell r="A37" t="str">
            <v>2.1</v>
          </cell>
          <cell r="B37" t="str">
            <v>GERENCIA DA OBRA</v>
          </cell>
          <cell r="C37">
            <v>0</v>
          </cell>
          <cell r="D37">
            <v>0</v>
          </cell>
          <cell r="E37">
            <v>0</v>
          </cell>
          <cell r="F37">
            <v>0</v>
          </cell>
          <cell r="G37">
            <v>0</v>
          </cell>
          <cell r="H37">
            <v>0</v>
          </cell>
          <cell r="I37">
            <v>0</v>
          </cell>
          <cell r="J37">
            <v>0</v>
          </cell>
          <cell r="K37">
            <v>0</v>
          </cell>
          <cell r="L37">
            <v>0</v>
          </cell>
        </row>
        <row r="38">
          <cell r="A38" t="str">
            <v>2.2</v>
          </cell>
          <cell r="B38" t="str">
            <v>Aluguel Republicas</v>
          </cell>
          <cell r="C38">
            <v>0</v>
          </cell>
          <cell r="E38">
            <v>0</v>
          </cell>
          <cell r="F38">
            <v>0</v>
          </cell>
          <cell r="G38">
            <v>0</v>
          </cell>
          <cell r="H38">
            <v>0</v>
          </cell>
          <cell r="I38">
            <v>0</v>
          </cell>
          <cell r="J38">
            <v>0</v>
          </cell>
          <cell r="K38">
            <v>0</v>
          </cell>
          <cell r="L38">
            <v>0</v>
          </cell>
        </row>
        <row r="39">
          <cell r="A39" t="str">
            <v>2.3</v>
          </cell>
          <cell r="B39" t="str">
            <v>Micro computadores</v>
          </cell>
          <cell r="C39">
            <v>0</v>
          </cell>
          <cell r="E39">
            <v>0</v>
          </cell>
          <cell r="F39">
            <v>0</v>
          </cell>
          <cell r="G39">
            <v>0</v>
          </cell>
          <cell r="H39">
            <v>0</v>
          </cell>
          <cell r="I39">
            <v>0</v>
          </cell>
          <cell r="J39">
            <v>0</v>
          </cell>
          <cell r="K39">
            <v>0</v>
          </cell>
          <cell r="L39">
            <v>0</v>
          </cell>
        </row>
        <row r="40">
          <cell r="A40" t="str">
            <v>2.4</v>
          </cell>
          <cell r="B40" t="str">
            <v>Vigilancia</v>
          </cell>
          <cell r="C40">
            <v>0</v>
          </cell>
          <cell r="D40">
            <v>0</v>
          </cell>
          <cell r="E40">
            <v>0</v>
          </cell>
          <cell r="F40">
            <v>0</v>
          </cell>
          <cell r="G40">
            <v>0</v>
          </cell>
          <cell r="H40">
            <v>0</v>
          </cell>
          <cell r="I40">
            <v>0</v>
          </cell>
          <cell r="J40">
            <v>0</v>
          </cell>
          <cell r="K40">
            <v>0</v>
          </cell>
          <cell r="L40">
            <v>0</v>
          </cell>
        </row>
        <row r="41">
          <cell r="A41" t="str">
            <v>2.5</v>
          </cell>
          <cell r="B41" t="str">
            <v>Pick Fiat</v>
          </cell>
          <cell r="C41">
            <v>0</v>
          </cell>
          <cell r="E41">
            <v>0</v>
          </cell>
          <cell r="F41">
            <v>0</v>
          </cell>
          <cell r="G41">
            <v>0</v>
          </cell>
          <cell r="H41">
            <v>0</v>
          </cell>
          <cell r="I41">
            <v>0</v>
          </cell>
          <cell r="J41">
            <v>0</v>
          </cell>
          <cell r="K41">
            <v>0</v>
          </cell>
          <cell r="L41">
            <v>0</v>
          </cell>
        </row>
        <row r="42">
          <cell r="A42" t="str">
            <v>2.6</v>
          </cell>
          <cell r="B42" t="str">
            <v>Gastos Gerais</v>
          </cell>
          <cell r="C42">
            <v>0</v>
          </cell>
          <cell r="D42">
            <v>0</v>
          </cell>
          <cell r="E42">
            <v>0</v>
          </cell>
          <cell r="F42">
            <v>0</v>
          </cell>
          <cell r="G42">
            <v>0</v>
          </cell>
          <cell r="H42">
            <v>0</v>
          </cell>
          <cell r="I42">
            <v>0</v>
          </cell>
          <cell r="J42">
            <v>0</v>
          </cell>
          <cell r="K42">
            <v>0</v>
          </cell>
          <cell r="L42">
            <v>0</v>
          </cell>
        </row>
        <row r="43">
          <cell r="A43" t="str">
            <v>2.7</v>
          </cell>
          <cell r="B43">
            <v>0</v>
          </cell>
          <cell r="C43">
            <v>0</v>
          </cell>
          <cell r="D43">
            <v>0</v>
          </cell>
          <cell r="E43">
            <v>0</v>
          </cell>
        </row>
        <row r="44">
          <cell r="A44" t="str">
            <v>2.8</v>
          </cell>
          <cell r="B44">
            <v>0</v>
          </cell>
          <cell r="C44">
            <v>0</v>
          </cell>
          <cell r="D44">
            <v>0</v>
          </cell>
          <cell r="E44">
            <v>0</v>
          </cell>
          <cell r="F44">
            <v>0</v>
          </cell>
          <cell r="G44">
            <v>0</v>
          </cell>
          <cell r="H44">
            <v>0</v>
          </cell>
          <cell r="I44">
            <v>0</v>
          </cell>
          <cell r="J44">
            <v>0</v>
          </cell>
          <cell r="K44">
            <v>0</v>
          </cell>
          <cell r="L44">
            <v>0</v>
          </cell>
        </row>
        <row r="45">
          <cell r="A45" t="str">
            <v>2.9</v>
          </cell>
          <cell r="B45">
            <v>0</v>
          </cell>
          <cell r="C45">
            <v>0</v>
          </cell>
          <cell r="D45">
            <v>0</v>
          </cell>
          <cell r="E45">
            <v>0</v>
          </cell>
          <cell r="F45">
            <v>0</v>
          </cell>
          <cell r="G45">
            <v>0</v>
          </cell>
          <cell r="H45">
            <v>0</v>
          </cell>
          <cell r="I45">
            <v>0</v>
          </cell>
          <cell r="J45">
            <v>0</v>
          </cell>
          <cell r="K45">
            <v>0</v>
          </cell>
          <cell r="L45">
            <v>0</v>
          </cell>
        </row>
        <row r="46">
          <cell r="A46" t="str">
            <v>2.10</v>
          </cell>
          <cell r="B46">
            <v>0</v>
          </cell>
          <cell r="C46">
            <v>0</v>
          </cell>
          <cell r="D46">
            <v>0</v>
          </cell>
          <cell r="E46">
            <v>0</v>
          </cell>
          <cell r="F46">
            <v>0</v>
          </cell>
          <cell r="G46">
            <v>0</v>
          </cell>
          <cell r="H46">
            <v>0</v>
          </cell>
          <cell r="I46">
            <v>0</v>
          </cell>
          <cell r="J46">
            <v>0</v>
          </cell>
          <cell r="K46">
            <v>0</v>
          </cell>
          <cell r="L46">
            <v>0</v>
          </cell>
        </row>
        <row r="48">
          <cell r="B48" t="str">
            <v>CONTIGENCIA</v>
          </cell>
          <cell r="C48">
            <v>0</v>
          </cell>
          <cell r="D48">
            <v>0</v>
          </cell>
          <cell r="E48">
            <v>0</v>
          </cell>
          <cell r="F48">
            <v>0</v>
          </cell>
          <cell r="G48">
            <v>0</v>
          </cell>
          <cell r="H48">
            <v>0</v>
          </cell>
          <cell r="I48">
            <v>0</v>
          </cell>
          <cell r="J48">
            <v>0</v>
          </cell>
          <cell r="K48">
            <v>0</v>
          </cell>
          <cell r="L48">
            <v>0</v>
          </cell>
        </row>
        <row r="50">
          <cell r="B50" t="str">
            <v>TOTAL</v>
          </cell>
          <cell r="C50" t="e">
            <v>#N/A</v>
          </cell>
          <cell r="D50" t="e">
            <v>#N/A</v>
          </cell>
          <cell r="E50" t="e">
            <v>#N/A</v>
          </cell>
          <cell r="F50" t="e">
            <v>#N/A</v>
          </cell>
          <cell r="G50" t="e">
            <v>#N/A</v>
          </cell>
          <cell r="H50" t="e">
            <v>#N/A</v>
          </cell>
          <cell r="I50" t="e">
            <v>#N/A</v>
          </cell>
          <cell r="J50" t="e">
            <v>#N/A</v>
          </cell>
          <cell r="K50" t="e">
            <v>#N/A</v>
          </cell>
          <cell r="L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sheetData sheetId="1" refreshError="1">
        <row r="5">
          <cell r="B5" t="str">
            <v>APLICAR PERCEN-</v>
          </cell>
          <cell r="I5">
            <v>99</v>
          </cell>
          <cell r="M5">
            <v>3</v>
          </cell>
          <cell r="O5" t="str">
            <v>BANCO E SANEAGO</v>
          </cell>
        </row>
        <row r="6">
          <cell r="B6" t="str">
            <v>TUAIS PADRÕES</v>
          </cell>
          <cell r="M6">
            <v>4</v>
          </cell>
          <cell r="O6" t="str">
            <v>BANCO E PREFEITURA</v>
          </cell>
        </row>
        <row r="7">
          <cell r="B7" t="str">
            <v>S</v>
          </cell>
          <cell r="M7" t="str">
            <v/>
          </cell>
          <cell r="O7" t="str">
            <v>SANEAGO E PREFEITURA</v>
          </cell>
        </row>
        <row r="8">
          <cell r="B8" t="str">
            <v>CÓDIGO DO CONTRATANTE</v>
          </cell>
          <cell r="M8">
            <v>6</v>
          </cell>
          <cell r="O8" t="str">
            <v>BANCO</v>
          </cell>
        </row>
        <row r="9">
          <cell r="B9" t="str">
            <v>DA MEDIÇÃO ATUAL</v>
          </cell>
          <cell r="M9" t="str">
            <v/>
          </cell>
          <cell r="O9" t="str">
            <v>SANEAGO</v>
          </cell>
        </row>
        <row r="10">
          <cell r="B10">
            <v>1</v>
          </cell>
          <cell r="M10" t="str">
            <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3">
          <cell r="F23" t="str">
            <v>50-01-13</v>
          </cell>
          <cell r="G23" t="str">
            <v>Planej.</v>
          </cell>
        </row>
        <row r="24">
          <cell r="F24" t="str">
            <v>50-01-13</v>
          </cell>
          <cell r="G24" t="str">
            <v>Prev.-OGU/01-11.935</v>
          </cell>
        </row>
        <row r="25">
          <cell r="F25" t="str">
            <v>50-01-13</v>
          </cell>
          <cell r="G25" t="str">
            <v>JULHO/01</v>
          </cell>
        </row>
        <row r="26">
          <cell r="F26" t="str">
            <v>50-01-13</v>
          </cell>
          <cell r="G26">
            <v>37094</v>
          </cell>
        </row>
        <row r="27">
          <cell r="F27" t="str">
            <v>50-01-13</v>
          </cell>
          <cell r="G27">
            <v>0</v>
          </cell>
        </row>
        <row r="28">
          <cell r="F28" t="str">
            <v>50-01-13</v>
          </cell>
          <cell r="G28">
            <v>0</v>
          </cell>
        </row>
        <row r="29">
          <cell r="F29" t="str">
            <v>50-01-13</v>
          </cell>
          <cell r="G29">
            <v>0</v>
          </cell>
        </row>
        <row r="30">
          <cell r="F30" t="str">
            <v>50-01-13</v>
          </cell>
          <cell r="G30">
            <v>0</v>
          </cell>
        </row>
        <row r="31">
          <cell r="F31" t="str">
            <v>50-01-13</v>
          </cell>
          <cell r="G31">
            <v>0</v>
          </cell>
        </row>
        <row r="32">
          <cell r="F32">
            <v>44</v>
          </cell>
          <cell r="G32" t="str">
            <v>L. ONIBUS - PQ. S. JOÃO</v>
          </cell>
        </row>
        <row r="33">
          <cell r="F33">
            <v>1</v>
          </cell>
          <cell r="G33" t="str">
            <v>BANCO</v>
          </cell>
        </row>
        <row r="34">
          <cell r="F34" t="str">
            <v/>
          </cell>
          <cell r="G34" t="str">
            <v>(TODAS)</v>
          </cell>
        </row>
        <row r="35">
          <cell r="F35">
            <v>13</v>
          </cell>
          <cell r="G35" t="str">
            <v xml:space="preserve"> PL.TR. 11.935_Planej. OGU-2001</v>
          </cell>
        </row>
        <row r="36">
          <cell r="F36" t="str">
            <v>-</v>
          </cell>
          <cell r="G36" t="str">
            <v>ANÁPOLIS, GO</v>
          </cell>
        </row>
        <row r="37">
          <cell r="F37">
            <v>13</v>
          </cell>
          <cell r="G37">
            <v>0</v>
          </cell>
        </row>
        <row r="38">
          <cell r="F38" t="str">
            <v>-</v>
          </cell>
          <cell r="G38" t="str">
            <v>Adhemar Santillo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refreshError="1">
        <row r="8">
          <cell r="D8" t="str">
            <v/>
          </cell>
          <cell r="E8" t="str">
            <v/>
          </cell>
          <cell r="F8" t="str">
            <v/>
          </cell>
          <cell r="G8" t="str">
            <v/>
          </cell>
          <cell r="H8" t="str">
            <v/>
          </cell>
          <cell r="L8" t="str">
            <v/>
          </cell>
          <cell r="M8" t="str">
            <v/>
          </cell>
          <cell r="O8" t="str">
            <v/>
          </cell>
          <cell r="P8" t="str">
            <v/>
          </cell>
        </row>
        <row r="9">
          <cell r="D9" t="str">
            <v/>
          </cell>
          <cell r="E9" t="str">
            <v/>
          </cell>
          <cell r="F9" t="str">
            <v/>
          </cell>
          <cell r="G9" t="str">
            <v/>
          </cell>
          <cell r="H9" t="str">
            <v/>
          </cell>
          <cell r="L9" t="str">
            <v/>
          </cell>
          <cell r="M9" t="str">
            <v/>
          </cell>
          <cell r="O9" t="str">
            <v/>
          </cell>
          <cell r="P9" t="str">
            <v/>
          </cell>
        </row>
        <row r="10">
          <cell r="D10" t="str">
            <v/>
          </cell>
          <cell r="E10" t="str">
            <v/>
          </cell>
          <cell r="F10" t="str">
            <v/>
          </cell>
          <cell r="G10" t="str">
            <v/>
          </cell>
          <cell r="H10" t="str">
            <v/>
          </cell>
          <cell r="L10" t="str">
            <v/>
          </cell>
          <cell r="M10" t="str">
            <v/>
          </cell>
          <cell r="O10" t="str">
            <v/>
          </cell>
          <cell r="P10" t="str">
            <v/>
          </cell>
        </row>
        <row r="11">
          <cell r="D11" t="str">
            <v/>
          </cell>
          <cell r="E11" t="str">
            <v/>
          </cell>
          <cell r="F11" t="str">
            <v/>
          </cell>
          <cell r="G11" t="str">
            <v/>
          </cell>
          <cell r="H11" t="str">
            <v/>
          </cell>
          <cell r="L11" t="str">
            <v/>
          </cell>
          <cell r="M11" t="str">
            <v/>
          </cell>
          <cell r="O11" t="str">
            <v/>
          </cell>
          <cell r="P11" t="str">
            <v/>
          </cell>
        </row>
        <row r="12">
          <cell r="D12" t="str">
            <v/>
          </cell>
          <cell r="E12" t="str">
            <v/>
          </cell>
          <cell r="F12" t="str">
            <v/>
          </cell>
          <cell r="G12" t="str">
            <v/>
          </cell>
          <cell r="H12" t="str">
            <v/>
          </cell>
          <cell r="L12" t="str">
            <v/>
          </cell>
          <cell r="M12" t="str">
            <v/>
          </cell>
          <cell r="O12" t="str">
            <v/>
          </cell>
          <cell r="P12" t="str">
            <v/>
          </cell>
        </row>
        <row r="13">
          <cell r="D13" t="str">
            <v/>
          </cell>
          <cell r="E13" t="str">
            <v/>
          </cell>
          <cell r="F13" t="str">
            <v/>
          </cell>
          <cell r="G13" t="str">
            <v/>
          </cell>
          <cell r="H13" t="str">
            <v/>
          </cell>
          <cell r="L13" t="str">
            <v/>
          </cell>
          <cell r="M13" t="str">
            <v/>
          </cell>
          <cell r="O13" t="str">
            <v/>
          </cell>
          <cell r="P13" t="str">
            <v/>
          </cell>
        </row>
        <row r="14">
          <cell r="D14" t="str">
            <v/>
          </cell>
          <cell r="E14" t="str">
            <v/>
          </cell>
          <cell r="F14" t="str">
            <v/>
          </cell>
          <cell r="G14" t="str">
            <v/>
          </cell>
          <cell r="H14" t="str">
            <v/>
          </cell>
          <cell r="L14" t="str">
            <v/>
          </cell>
          <cell r="M14" t="str">
            <v/>
          </cell>
          <cell r="O14" t="str">
            <v/>
          </cell>
          <cell r="P14" t="str">
            <v/>
          </cell>
        </row>
        <row r="15">
          <cell r="D15" t="str">
            <v/>
          </cell>
          <cell r="E15" t="str">
            <v/>
          </cell>
          <cell r="F15" t="str">
            <v/>
          </cell>
          <cell r="G15" t="str">
            <v/>
          </cell>
          <cell r="H15" t="str">
            <v/>
          </cell>
          <cell r="L15" t="str">
            <v/>
          </cell>
          <cell r="M15" t="str">
            <v/>
          </cell>
          <cell r="O15" t="str">
            <v/>
          </cell>
          <cell r="P15" t="str">
            <v/>
          </cell>
        </row>
        <row r="16">
          <cell r="D16" t="str">
            <v/>
          </cell>
          <cell r="E16" t="str">
            <v/>
          </cell>
          <cell r="F16" t="str">
            <v/>
          </cell>
          <cell r="G16" t="str">
            <v/>
          </cell>
          <cell r="H16" t="str">
            <v/>
          </cell>
          <cell r="L16" t="str">
            <v/>
          </cell>
          <cell r="M16" t="str">
            <v/>
          </cell>
          <cell r="O16" t="str">
            <v/>
          </cell>
          <cell r="P16" t="str">
            <v/>
          </cell>
        </row>
        <row r="17">
          <cell r="D17" t="str">
            <v/>
          </cell>
          <cell r="E17" t="str">
            <v/>
          </cell>
          <cell r="F17" t="str">
            <v/>
          </cell>
          <cell r="G17" t="str">
            <v/>
          </cell>
          <cell r="H17" t="str">
            <v/>
          </cell>
          <cell r="L17" t="str">
            <v/>
          </cell>
          <cell r="M17" t="str">
            <v/>
          </cell>
          <cell r="O17" t="str">
            <v/>
          </cell>
          <cell r="P17" t="str">
            <v/>
          </cell>
        </row>
        <row r="18">
          <cell r="D18" t="str">
            <v/>
          </cell>
          <cell r="E18" t="str">
            <v/>
          </cell>
          <cell r="F18" t="str">
            <v/>
          </cell>
          <cell r="G18" t="str">
            <v/>
          </cell>
          <cell r="H18" t="str">
            <v/>
          </cell>
          <cell r="L18" t="str">
            <v/>
          </cell>
          <cell r="M18" t="str">
            <v/>
          </cell>
          <cell r="O18" t="str">
            <v/>
          </cell>
          <cell r="P18" t="str">
            <v/>
          </cell>
        </row>
        <row r="19">
          <cell r="D19" t="str">
            <v/>
          </cell>
          <cell r="E19" t="str">
            <v/>
          </cell>
          <cell r="F19" t="str">
            <v/>
          </cell>
          <cell r="G19" t="str">
            <v/>
          </cell>
          <cell r="H19" t="str">
            <v/>
          </cell>
          <cell r="L19" t="str">
            <v/>
          </cell>
          <cell r="M19" t="str">
            <v/>
          </cell>
          <cell r="O19" t="str">
            <v/>
          </cell>
          <cell r="P19" t="str">
            <v/>
          </cell>
        </row>
        <row r="20">
          <cell r="D20" t="str">
            <v/>
          </cell>
          <cell r="E20" t="str">
            <v/>
          </cell>
          <cell r="F20" t="str">
            <v/>
          </cell>
          <cell r="G20" t="str">
            <v/>
          </cell>
          <cell r="H20" t="str">
            <v/>
          </cell>
          <cell r="L20" t="str">
            <v/>
          </cell>
          <cell r="M20" t="str">
            <v/>
          </cell>
          <cell r="O20" t="str">
            <v/>
          </cell>
          <cell r="P20" t="str">
            <v/>
          </cell>
        </row>
        <row r="21">
          <cell r="D21" t="str">
            <v/>
          </cell>
          <cell r="E21" t="str">
            <v/>
          </cell>
          <cell r="F21" t="str">
            <v/>
          </cell>
          <cell r="G21" t="str">
            <v/>
          </cell>
          <cell r="H21" t="str">
            <v/>
          </cell>
          <cell r="L21" t="str">
            <v/>
          </cell>
          <cell r="M21" t="str">
            <v/>
          </cell>
          <cell r="O21" t="str">
            <v/>
          </cell>
          <cell r="P21" t="str">
            <v/>
          </cell>
        </row>
        <row r="22">
          <cell r="D22" t="str">
            <v/>
          </cell>
          <cell r="E22" t="str">
            <v/>
          </cell>
          <cell r="F22" t="str">
            <v/>
          </cell>
          <cell r="G22" t="str">
            <v/>
          </cell>
          <cell r="H22" t="str">
            <v/>
          </cell>
          <cell r="L22" t="str">
            <v/>
          </cell>
          <cell r="M22" t="str">
            <v/>
          </cell>
          <cell r="O22" t="str">
            <v/>
          </cell>
          <cell r="P22" t="str">
            <v/>
          </cell>
        </row>
        <row r="23">
          <cell r="D23" t="str">
            <v/>
          </cell>
          <cell r="E23" t="str">
            <v/>
          </cell>
          <cell r="F23" t="str">
            <v/>
          </cell>
          <cell r="G23" t="str">
            <v/>
          </cell>
          <cell r="H23" t="str">
            <v/>
          </cell>
          <cell r="L23" t="str">
            <v/>
          </cell>
          <cell r="M23" t="str">
            <v/>
          </cell>
          <cell r="O23" t="str">
            <v/>
          </cell>
          <cell r="P23" t="str">
            <v/>
          </cell>
        </row>
        <row r="24">
          <cell r="D24" t="str">
            <v/>
          </cell>
          <cell r="E24" t="str">
            <v/>
          </cell>
          <cell r="F24" t="str">
            <v/>
          </cell>
          <cell r="G24" t="str">
            <v/>
          </cell>
          <cell r="H24" t="str">
            <v/>
          </cell>
          <cell r="L24" t="str">
            <v/>
          </cell>
          <cell r="M24" t="str">
            <v/>
          </cell>
          <cell r="O24" t="str">
            <v/>
          </cell>
          <cell r="P24" t="str">
            <v/>
          </cell>
        </row>
        <row r="25">
          <cell r="D25" t="str">
            <v/>
          </cell>
          <cell r="E25" t="str">
            <v/>
          </cell>
          <cell r="F25" t="str">
            <v/>
          </cell>
          <cell r="G25" t="str">
            <v/>
          </cell>
          <cell r="H25" t="str">
            <v/>
          </cell>
          <cell r="L25" t="str">
            <v/>
          </cell>
          <cell r="M25" t="str">
            <v/>
          </cell>
          <cell r="O25" t="str">
            <v/>
          </cell>
          <cell r="P25" t="str">
            <v/>
          </cell>
        </row>
        <row r="26">
          <cell r="D26" t="str">
            <v/>
          </cell>
          <cell r="E26" t="str">
            <v/>
          </cell>
          <cell r="F26" t="str">
            <v/>
          </cell>
          <cell r="G26" t="str">
            <v/>
          </cell>
          <cell r="H26" t="str">
            <v/>
          </cell>
          <cell r="L26" t="str">
            <v/>
          </cell>
          <cell r="M26" t="str">
            <v/>
          </cell>
          <cell r="O26" t="str">
            <v/>
          </cell>
          <cell r="P26" t="str">
            <v/>
          </cell>
        </row>
        <row r="27">
          <cell r="D27" t="str">
            <v/>
          </cell>
          <cell r="E27" t="str">
            <v/>
          </cell>
          <cell r="F27" t="str">
            <v/>
          </cell>
          <cell r="G27" t="str">
            <v/>
          </cell>
          <cell r="H27" t="str">
            <v/>
          </cell>
          <cell r="L27" t="str">
            <v/>
          </cell>
          <cell r="M27" t="str">
            <v/>
          </cell>
          <cell r="O27" t="str">
            <v/>
          </cell>
          <cell r="P27" t="str">
            <v/>
          </cell>
        </row>
        <row r="28">
          <cell r="D28" t="str">
            <v/>
          </cell>
          <cell r="E28" t="str">
            <v/>
          </cell>
          <cell r="F28" t="str">
            <v/>
          </cell>
          <cell r="G28" t="str">
            <v/>
          </cell>
          <cell r="H28" t="str">
            <v/>
          </cell>
          <cell r="L28" t="str">
            <v/>
          </cell>
          <cell r="M28" t="str">
            <v/>
          </cell>
          <cell r="O28" t="str">
            <v/>
          </cell>
          <cell r="P28" t="str">
            <v/>
          </cell>
        </row>
        <row r="29">
          <cell r="D29" t="str">
            <v/>
          </cell>
          <cell r="E29" t="str">
            <v/>
          </cell>
          <cell r="F29" t="str">
            <v/>
          </cell>
          <cell r="G29" t="str">
            <v/>
          </cell>
          <cell r="H29" t="str">
            <v/>
          </cell>
          <cell r="L29" t="str">
            <v/>
          </cell>
          <cell r="M29" t="str">
            <v/>
          </cell>
          <cell r="O29" t="str">
            <v/>
          </cell>
          <cell r="P29" t="str">
            <v/>
          </cell>
        </row>
        <row r="30">
          <cell r="D30" t="str">
            <v/>
          </cell>
          <cell r="E30" t="str">
            <v/>
          </cell>
          <cell r="F30" t="str">
            <v/>
          </cell>
          <cell r="G30" t="str">
            <v/>
          </cell>
          <cell r="H30" t="str">
            <v/>
          </cell>
          <cell r="L30" t="str">
            <v/>
          </cell>
          <cell r="M30" t="str">
            <v/>
          </cell>
          <cell r="O30" t="str">
            <v/>
          </cell>
          <cell r="P30" t="str">
            <v/>
          </cell>
        </row>
        <row r="31">
          <cell r="D31" t="str">
            <v/>
          </cell>
          <cell r="E31" t="str">
            <v/>
          </cell>
          <cell r="F31" t="str">
            <v/>
          </cell>
          <cell r="G31" t="str">
            <v/>
          </cell>
          <cell r="H31" t="str">
            <v/>
          </cell>
          <cell r="L31" t="str">
            <v/>
          </cell>
          <cell r="M31" t="str">
            <v/>
          </cell>
          <cell r="O31" t="str">
            <v/>
          </cell>
          <cell r="P31" t="str">
            <v/>
          </cell>
        </row>
        <row r="32">
          <cell r="D32" t="str">
            <v/>
          </cell>
          <cell r="E32" t="str">
            <v/>
          </cell>
          <cell r="F32" t="str">
            <v/>
          </cell>
          <cell r="G32" t="str">
            <v/>
          </cell>
          <cell r="H32" t="str">
            <v/>
          </cell>
          <cell r="L32" t="str">
            <v/>
          </cell>
          <cell r="M32" t="str">
            <v/>
          </cell>
          <cell r="O32" t="str">
            <v/>
          </cell>
          <cell r="P32" t="str">
            <v/>
          </cell>
        </row>
        <row r="33">
          <cell r="D33" t="str">
            <v/>
          </cell>
          <cell r="E33" t="str">
            <v/>
          </cell>
          <cell r="F33" t="str">
            <v/>
          </cell>
          <cell r="G33" t="str">
            <v/>
          </cell>
          <cell r="H33" t="str">
            <v/>
          </cell>
          <cell r="L33" t="str">
            <v/>
          </cell>
          <cell r="M33" t="str">
            <v/>
          </cell>
          <cell r="O33" t="str">
            <v/>
          </cell>
          <cell r="P33" t="str">
            <v/>
          </cell>
        </row>
        <row r="34">
          <cell r="D34" t="str">
            <v/>
          </cell>
          <cell r="E34" t="str">
            <v/>
          </cell>
          <cell r="F34" t="str">
            <v/>
          </cell>
          <cell r="G34" t="str">
            <v/>
          </cell>
          <cell r="H34" t="str">
            <v/>
          </cell>
          <cell r="L34" t="str">
            <v/>
          </cell>
          <cell r="M34" t="str">
            <v/>
          </cell>
          <cell r="O34" t="str">
            <v/>
          </cell>
          <cell r="P34" t="str">
            <v/>
          </cell>
        </row>
        <row r="35">
          <cell r="D35" t="str">
            <v/>
          </cell>
          <cell r="E35" t="str">
            <v/>
          </cell>
          <cell r="F35" t="str">
            <v/>
          </cell>
          <cell r="G35" t="str">
            <v/>
          </cell>
          <cell r="H35" t="str">
            <v/>
          </cell>
          <cell r="L35" t="str">
            <v/>
          </cell>
          <cell r="M35" t="str">
            <v/>
          </cell>
          <cell r="O35" t="str">
            <v/>
          </cell>
          <cell r="P35" t="str">
            <v/>
          </cell>
        </row>
        <row r="36">
          <cell r="D36" t="str">
            <v/>
          </cell>
          <cell r="E36" t="str">
            <v/>
          </cell>
          <cell r="F36" t="str">
            <v/>
          </cell>
          <cell r="G36" t="str">
            <v/>
          </cell>
          <cell r="H36" t="str">
            <v/>
          </cell>
          <cell r="L36" t="str">
            <v/>
          </cell>
          <cell r="M36" t="str">
            <v/>
          </cell>
          <cell r="O36" t="str">
            <v/>
          </cell>
          <cell r="P36" t="str">
            <v/>
          </cell>
        </row>
        <row r="37">
          <cell r="D37" t="str">
            <v/>
          </cell>
          <cell r="E37" t="str">
            <v/>
          </cell>
          <cell r="F37" t="str">
            <v/>
          </cell>
          <cell r="G37" t="str">
            <v/>
          </cell>
          <cell r="H37" t="str">
            <v/>
          </cell>
          <cell r="L37" t="str">
            <v/>
          </cell>
          <cell r="M37" t="str">
            <v/>
          </cell>
          <cell r="O37" t="str">
            <v/>
          </cell>
          <cell r="P37" t="str">
            <v/>
          </cell>
        </row>
        <row r="38">
          <cell r="D38" t="str">
            <v/>
          </cell>
          <cell r="E38" t="str">
            <v/>
          </cell>
          <cell r="F38" t="str">
            <v/>
          </cell>
          <cell r="G38" t="str">
            <v/>
          </cell>
          <cell r="H38" t="str">
            <v/>
          </cell>
          <cell r="L38" t="str">
            <v/>
          </cell>
          <cell r="M38" t="str">
            <v/>
          </cell>
          <cell r="O38" t="str">
            <v/>
          </cell>
          <cell r="P38" t="str">
            <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ódigos"/>
      <sheetName val="PORIGINAL"/>
      <sheetName val="pm_morr_edit"/>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Medições Diretas"/>
      <sheetName val="Boletim de Medição"/>
      <sheetName val="S. L. V."/>
      <sheetName val="Carta à C. E. F."/>
      <sheetName val="Vínculos"/>
      <sheetName val="Planejamento"/>
      <sheetName val="Canteiro"/>
    </sheetNames>
    <sheetDataSet>
      <sheetData sheetId="0"/>
      <sheetData sheetId="1"/>
      <sheetData sheetId="2"/>
      <sheetData sheetId="3"/>
      <sheetData sheetId="4"/>
      <sheetData sheetId="5"/>
      <sheetData sheetId="6"/>
      <sheetData sheetId="7">
        <row r="13">
          <cell r="E13">
            <v>0.2</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 VIII Enc Soc A"/>
      <sheetName val="Mem Enc Soc TA"/>
      <sheetName val="Anex VIII Enc Soc A HE"/>
      <sheetName val="Mem Enc Soc TA HE"/>
      <sheetName val="Comp BDI"/>
      <sheetName val="Plan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Boletim de Medição"/>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s>
    <definedNames>
      <definedName name="DT" refersTo="='Códigos'!$B$28"/>
    </definedNames>
    <sheetDataSet>
      <sheetData sheetId="0" refreshError="1">
        <row r="5">
          <cell r="B5">
            <v>0</v>
          </cell>
        </row>
        <row r="6">
          <cell r="B6">
            <v>1</v>
          </cell>
        </row>
        <row r="7">
          <cell r="B7">
            <v>50</v>
          </cell>
        </row>
        <row r="8">
          <cell r="B8">
            <v>50</v>
          </cell>
        </row>
        <row r="9">
          <cell r="B9">
            <v>50</v>
          </cell>
        </row>
        <row r="10">
          <cell r="B10">
            <v>50</v>
          </cell>
        </row>
        <row r="11">
          <cell r="B11">
            <v>50</v>
          </cell>
        </row>
        <row r="12">
          <cell r="B12">
            <v>50</v>
          </cell>
        </row>
        <row r="13">
          <cell r="B13">
            <v>50</v>
          </cell>
        </row>
        <row r="14">
          <cell r="B14">
            <v>50</v>
          </cell>
        </row>
        <row r="15">
          <cell r="B15">
            <v>50</v>
          </cell>
        </row>
        <row r="16">
          <cell r="B16">
            <v>50</v>
          </cell>
        </row>
        <row r="17">
          <cell r="B17">
            <v>50</v>
          </cell>
        </row>
        <row r="18">
          <cell r="B18">
            <v>51</v>
          </cell>
        </row>
        <row r="19">
          <cell r="B19">
            <v>2</v>
          </cell>
        </row>
        <row r="20">
          <cell r="B20">
            <v>1</v>
          </cell>
        </row>
        <row r="21">
          <cell r="B21">
            <v>1</v>
          </cell>
        </row>
        <row r="22">
          <cell r="B22">
            <v>50</v>
          </cell>
        </row>
        <row r="23">
          <cell r="B23">
            <v>50</v>
          </cell>
        </row>
        <row r="24">
          <cell r="B24">
            <v>1</v>
          </cell>
        </row>
        <row r="25">
          <cell r="B25">
            <v>3</v>
          </cell>
        </row>
        <row r="26">
          <cell r="B26">
            <v>2</v>
          </cell>
        </row>
        <row r="27">
          <cell r="B27">
            <v>1</v>
          </cell>
        </row>
        <row r="28">
          <cell r="B28">
            <v>50</v>
          </cell>
        </row>
        <row r="29">
          <cell r="B29">
            <v>1</v>
          </cell>
        </row>
        <row r="30">
          <cell r="B30">
            <v>1</v>
          </cell>
        </row>
        <row r="31">
          <cell r="B31">
            <v>1</v>
          </cell>
        </row>
        <row r="32">
          <cell r="B32">
            <v>50</v>
          </cell>
        </row>
        <row r="33">
          <cell r="B33">
            <v>51</v>
          </cell>
        </row>
        <row r="34">
          <cell r="B34">
            <v>1</v>
          </cell>
        </row>
        <row r="35">
          <cell r="B35">
            <v>3</v>
          </cell>
        </row>
        <row r="36">
          <cell r="B36">
            <v>1</v>
          </cell>
        </row>
        <row r="37">
          <cell r="B37">
            <v>1</v>
          </cell>
        </row>
        <row r="38">
          <cell r="B38">
            <v>1</v>
          </cell>
        </row>
      </sheetData>
      <sheetData sheetId="1" refreshError="1">
        <row r="5">
          <cell r="B5">
            <v>0</v>
          </cell>
        </row>
        <row r="28">
          <cell r="B28" t="str">
            <v>S</v>
          </cell>
        </row>
      </sheetData>
      <sheetData sheetId="2" refreshError="1">
        <row r="28">
          <cell r="B28" t="str">
            <v>S</v>
          </cell>
        </row>
      </sheetData>
      <sheetData sheetId="3" refreshError="1">
        <row r="28">
          <cell r="B28">
            <v>50</v>
          </cell>
        </row>
      </sheetData>
      <sheetData sheetId="4" refreshError="1">
        <row r="28">
          <cell r="B28" t="str">
            <v>S</v>
          </cell>
        </row>
      </sheetData>
      <sheetData sheetId="5" refreshError="1">
        <row r="28">
          <cell r="B28" t="str">
            <v>S</v>
          </cell>
        </row>
      </sheetData>
      <sheetData sheetId="6" refreshError="1">
        <row r="28">
          <cell r="B28" t="str">
            <v>S</v>
          </cell>
        </row>
      </sheetData>
      <sheetData sheetId="7" refreshError="1"/>
      <sheetData sheetId="8" refreshError="1"/>
      <sheetData sheetId="9" refreshError="1">
        <row r="28">
          <cell r="B28">
            <v>50</v>
          </cell>
        </row>
      </sheetData>
      <sheetData sheetId="10" refreshError="1">
        <row r="28">
          <cell r="B28">
            <v>50</v>
          </cell>
        </row>
      </sheetData>
      <sheetData sheetId="11" refreshError="1">
        <row r="28">
          <cell r="B28">
            <v>50</v>
          </cell>
        </row>
      </sheetData>
      <sheetData sheetId="12" refreshError="1">
        <row r="28">
          <cell r="B28">
            <v>50</v>
          </cell>
        </row>
      </sheetData>
      <sheetData sheetId="13" refreshError="1">
        <row r="28">
          <cell r="B28" t="str">
            <v>S</v>
          </cell>
        </row>
      </sheetData>
      <sheetData sheetId="14" refreshError="1">
        <row r="28">
          <cell r="B28">
            <v>50</v>
          </cell>
        </row>
      </sheetData>
      <sheetData sheetId="15" refreshError="1">
        <row r="28">
          <cell r="B28" t="str">
            <v>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PLANILHA"/>
      <sheetName val="CRONO"/>
      <sheetName val="ADM LOCAL"/>
      <sheetName val="CCU'S"/>
      <sheetName val="CCU LANÇ"/>
      <sheetName val=" PREC"/>
      <sheetName val="ENCARGOS"/>
      <sheetName val="RECURSOS"/>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térreo"/>
      <sheetName val="rev int TP"/>
      <sheetName val="EsquadRIA"/>
      <sheetName val="Alv térreo"/>
      <sheetName val="Alv tipo"/>
      <sheetName val="Alv cobertura"/>
      <sheetName val="Diversos"/>
      <sheetName val="banca"/>
      <sheetName val="Rev Externo"/>
      <sheetName val="lev. imperm."/>
      <sheetName val="resumo concreto e forma"/>
      <sheetName val="Vigas Baldrames"/>
      <sheetName val="Quadro de áreas"/>
    </sheetNames>
    <sheetDataSet>
      <sheetData sheetId="0" refreshError="1"/>
      <sheetData sheetId="1" refreshError="1">
        <row r="1">
          <cell r="C1" t="str">
            <v xml:space="preserve">REVESTIMENTO INTERNO </v>
          </cell>
          <cell r="G1" t="str">
            <v xml:space="preserve">  OBRA:  DOM VICTÓRIO</v>
          </cell>
          <cell r="P1" t="str">
            <v>FOLHA:</v>
          </cell>
        </row>
        <row r="2">
          <cell r="P2" t="str">
            <v>01/01</v>
          </cell>
        </row>
        <row r="3">
          <cell r="G3" t="str">
            <v xml:space="preserve">  DATA:  ABRIL / 08</v>
          </cell>
        </row>
        <row r="4">
          <cell r="B4" t="str">
            <v>TIPO  (X3)</v>
          </cell>
          <cell r="C4" t="str">
            <v xml:space="preserve">APARTAMENTO </v>
          </cell>
          <cell r="M4" t="str">
            <v>ÁREA COMUM</v>
          </cell>
        </row>
        <row r="5">
          <cell r="A5" t="str">
            <v>PEÇA</v>
          </cell>
          <cell r="C5" t="str">
            <v>Sala</v>
          </cell>
          <cell r="D5" t="str">
            <v>Circulação</v>
          </cell>
          <cell r="E5" t="str">
            <v>Quarto</v>
          </cell>
          <cell r="F5" t="str">
            <v>Suite</v>
          </cell>
          <cell r="G5" t="str">
            <v>Sacada</v>
          </cell>
          <cell r="H5" t="str">
            <v>Banho</v>
          </cell>
          <cell r="I5" t="str">
            <v>Banho Suite</v>
          </cell>
          <cell r="J5" t="str">
            <v>Cozinha</v>
          </cell>
          <cell r="K5" t="str">
            <v>Lavanderia</v>
          </cell>
          <cell r="L5" t="str">
            <v>TOTAL DOS APTOS (X4)</v>
          </cell>
          <cell r="M5" t="str">
            <v>Circulação</v>
          </cell>
          <cell r="N5" t="str">
            <v>escada</v>
          </cell>
          <cell r="O5" t="str">
            <v>TOTAL ÁREA COMUM</v>
          </cell>
          <cell r="P5" t="str">
            <v xml:space="preserve">TOTAL TIPO  </v>
          </cell>
        </row>
        <row r="6">
          <cell r="A6" t="str">
            <v>Nº VEZES</v>
          </cell>
          <cell r="C6">
            <v>4</v>
          </cell>
          <cell r="D6">
            <v>4</v>
          </cell>
          <cell r="E6">
            <v>4</v>
          </cell>
          <cell r="F6">
            <v>4</v>
          </cell>
          <cell r="G6">
            <v>4</v>
          </cell>
          <cell r="H6">
            <v>4</v>
          </cell>
          <cell r="I6">
            <v>4</v>
          </cell>
          <cell r="J6">
            <v>4</v>
          </cell>
          <cell r="K6">
            <v>4</v>
          </cell>
          <cell r="M6">
            <v>1</v>
          </cell>
          <cell r="N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Cerâmica 30x30cm</v>
          </cell>
        </row>
        <row r="17">
          <cell r="B17" t="str">
            <v>Pintura acrílica para cimentado</v>
          </cell>
        </row>
        <row r="18">
          <cell r="B18" t="str">
            <v>Impermeabilização Áreas úmidas</v>
          </cell>
        </row>
        <row r="21">
          <cell r="A21" t="str">
            <v>T E T O S</v>
          </cell>
          <cell r="B21" t="str">
            <v>Área Total</v>
          </cell>
        </row>
        <row r="22">
          <cell r="B22" t="str">
            <v>Pintura PVA sobre massa PVA</v>
          </cell>
        </row>
        <row r="23">
          <cell r="B23" t="str">
            <v>Pintura PVA sobre massa ACRÍLICA</v>
          </cell>
        </row>
        <row r="24">
          <cell r="B24" t="str">
            <v>Massa de gesso</v>
          </cell>
        </row>
        <row r="25">
          <cell r="B25" t="str">
            <v>Forro de gesso</v>
          </cell>
        </row>
        <row r="26">
          <cell r="B26" t="str">
            <v>Tabica de gesso</v>
          </cell>
        </row>
        <row r="27">
          <cell r="A27" t="str">
            <v>P A R E D E S</v>
          </cell>
          <cell r="B27" t="str">
            <v>Perímetro</v>
          </cell>
        </row>
        <row r="28">
          <cell r="B28" t="str">
            <v>Pé Direito</v>
          </cell>
        </row>
        <row r="29">
          <cell r="B29" t="str">
            <v>Área Bruta</v>
          </cell>
        </row>
        <row r="30">
          <cell r="B30" t="str">
            <v>Desconto</v>
          </cell>
        </row>
        <row r="31">
          <cell r="B31" t="str">
            <v>Área Unitária</v>
          </cell>
        </row>
        <row r="32">
          <cell r="B32" t="str">
            <v>Área Total</v>
          </cell>
        </row>
        <row r="33">
          <cell r="B33" t="str">
            <v>Reboco Paulista</v>
          </cell>
        </row>
        <row r="34">
          <cell r="B34" t="str">
            <v>Cerâmica 30x30cm</v>
          </cell>
        </row>
        <row r="35">
          <cell r="B35" t="str">
            <v>Pintura PVA sobre massa</v>
          </cell>
        </row>
        <row r="36">
          <cell r="B36" t="str">
            <v>Textura</v>
          </cell>
        </row>
        <row r="38">
          <cell r="A38" t="str">
            <v>R  O  D  A  P  É</v>
          </cell>
          <cell r="B38" t="str">
            <v>Perímetro Unit.</v>
          </cell>
        </row>
        <row r="39">
          <cell r="B39" t="str">
            <v>Perímetro Total</v>
          </cell>
        </row>
        <row r="40">
          <cell r="B40" t="str">
            <v>Cerâmica 30x30cm (h=7cm)</v>
          </cell>
        </row>
        <row r="41">
          <cell r="B41" t="str">
            <v>Pintura acrílica para cimentado (7cm)</v>
          </cell>
        </row>
        <row r="43">
          <cell r="A43" t="str">
            <v>soleira / filetes</v>
          </cell>
          <cell r="B43" t="str">
            <v>peça (metros)</v>
          </cell>
        </row>
        <row r="44">
          <cell r="B44" t="str">
            <v>peça (metros) TOTAL</v>
          </cell>
        </row>
        <row r="45">
          <cell r="B45" t="str">
            <v>Soleira granito</v>
          </cell>
        </row>
        <row r="46">
          <cell r="B46" t="str">
            <v>Filete de granito em piso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NCARGOS"/>
      <sheetName val="GRAF MO DIR 24"/>
      <sheetName val="GRAF MO DIR 36"/>
      <sheetName val="GRAF MO IND 24"/>
      <sheetName val="GRAF MO IND 36"/>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to 16º TIPO"/>
      <sheetName val="#REF"/>
      <sheetName val="GUARANTÃS"/>
      <sheetName val="NBRES-92"/>
      <sheetName val="Ind Orçto"/>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linhDM1[1] (4)"/>
      <sheetName val="AlinhDM1[1] (2)"/>
    </sheetNames>
    <sheetDataSet>
      <sheetData sheetId="0" refreshError="1">
        <row r="1">
          <cell r="A1" t="str">
            <v>Macro1</v>
          </cell>
          <cell r="B1" t="str">
            <v>Macro2</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t="str">
            <v xml:space="preserve"> </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t="str">
            <v xml:space="preserve"> </v>
          </cell>
          <cell r="C63" t="str">
            <v xml:space="preserve"> </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t="str">
            <v xml:space="preserve"> </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t="str">
            <v xml:space="preserve"> </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t="str">
            <v xml:space="preserve"> </v>
          </cell>
          <cell r="B125" t="str">
            <v xml:space="preserve"> </v>
          </cell>
          <cell r="C125" t="str">
            <v xml:space="preserve"> </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efreshError="1">
        <row r="3">
          <cell r="B3" t="str">
            <v>ISP</v>
          </cell>
          <cell r="C3" t="str">
            <v>ICDS</v>
          </cell>
          <cell r="D3" t="str">
            <v>ICDP</v>
          </cell>
          <cell r="E3" t="str">
            <v>ICDE</v>
          </cell>
        </row>
        <row r="4">
          <cell r="A4" t="str">
            <v>EXCELENTE</v>
          </cell>
          <cell r="B4">
            <v>0</v>
          </cell>
          <cell r="C4">
            <v>2.52</v>
          </cell>
          <cell r="D4">
            <v>1.1200000000000001</v>
          </cell>
          <cell r="E4">
            <v>0</v>
          </cell>
        </row>
        <row r="5">
          <cell r="A5" t="str">
            <v>BOM</v>
          </cell>
          <cell r="B5">
            <v>9.86</v>
          </cell>
          <cell r="C5">
            <v>32.18</v>
          </cell>
          <cell r="D5">
            <v>39.72</v>
          </cell>
          <cell r="E5">
            <v>8.2799999999999994</v>
          </cell>
        </row>
        <row r="6">
          <cell r="A6" t="str">
            <v>REGULAR</v>
          </cell>
          <cell r="B6">
            <v>75.14</v>
          </cell>
          <cell r="C6">
            <v>12.9</v>
          </cell>
          <cell r="D6">
            <v>44.48</v>
          </cell>
          <cell r="E6">
            <v>52.96</v>
          </cell>
        </row>
        <row r="7">
          <cell r="A7" t="str">
            <v>MAU</v>
          </cell>
          <cell r="B7">
            <v>0.32</v>
          </cell>
          <cell r="C7">
            <v>37.72</v>
          </cell>
          <cell r="D7">
            <v>0</v>
          </cell>
          <cell r="E7">
            <v>24.08</v>
          </cell>
        </row>
        <row r="8">
          <cell r="A8" t="str">
            <v>PÉSSIMO</v>
          </cell>
          <cell r="B8">
            <v>0</v>
          </cell>
          <cell r="C8">
            <v>0</v>
          </cell>
          <cell r="D8">
            <v>0</v>
          </cell>
          <cell r="E8">
            <v>0</v>
          </cell>
        </row>
        <row r="9">
          <cell r="A9" t="str">
            <v>Total</v>
          </cell>
          <cell r="B9">
            <v>85.32</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 ORÇAMENTO"/>
      <sheetName val="B.1 - Comp. SLU"/>
      <sheetName val="B.2 - COTAÇÂO"/>
      <sheetName val="C - FÍSICO FINANCEIRO"/>
      <sheetName val="D - DESEMBOLSO"/>
      <sheetName val="E - BDI"/>
      <sheetName val="SINTETICO 08-2020"/>
      <sheetName val="INSUMOS 02-2020"/>
    </sheetNames>
    <sheetDataSet>
      <sheetData sheetId="0"/>
      <sheetData sheetId="1"/>
      <sheetData sheetId="2"/>
      <sheetData sheetId="3"/>
      <sheetData sheetId="4"/>
      <sheetData sheetId="5"/>
      <sheetData sheetId="6">
        <row r="1">
          <cell r="G1"/>
          <cell r="H1"/>
          <cell r="I1"/>
          <cell r="J1"/>
          <cell r="K1"/>
          <cell r="L1"/>
          <cell r="M1"/>
        </row>
        <row r="2">
          <cell r="G2"/>
          <cell r="H2"/>
          <cell r="I2"/>
          <cell r="J2"/>
          <cell r="K2"/>
          <cell r="L2"/>
          <cell r="M2"/>
        </row>
        <row r="3">
          <cell r="G3"/>
          <cell r="H3"/>
          <cell r="I3"/>
          <cell r="J3"/>
          <cell r="K3"/>
          <cell r="L3"/>
          <cell r="M3"/>
        </row>
        <row r="5">
          <cell r="G5" t="str">
            <v>CODIGO  DA COMPOSICAO</v>
          </cell>
          <cell r="H5" t="str">
            <v>DESCRICAO DA COMPOSICAO</v>
          </cell>
          <cell r="I5" t="str">
            <v>UNIDADE</v>
          </cell>
          <cell r="J5" t="str">
            <v>ORIGEM DE PREÇO</v>
          </cell>
          <cell r="K5" t="str">
            <v>CUSTO TOTAL</v>
          </cell>
          <cell r="L5" t="str">
            <v>VINCULO</v>
          </cell>
        </row>
        <row r="7">
          <cell r="G7">
            <v>97141</v>
          </cell>
          <cell r="H7" t="str">
            <v>ASSENTAMENTO DE TUBO DE FERRO FUNDIDO PARA REDE DE ÁGUA, DN 80 MM, JUNTA ELÁSTICA, INSTALADO EM LOCAL COM NÍVEL ALTO DE INTERFERÊNCIAS (NÃO INCLUI FORNECIMENTO). AF_11/2017</v>
          </cell>
          <cell r="I7" t="str">
            <v>M</v>
          </cell>
          <cell r="J7" t="str">
            <v>ATRIBUÍDO SÃO PAULO</v>
          </cell>
          <cell r="K7">
            <v>5.83</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ATRIBUÍDO SÃO PAULO</v>
          </cell>
          <cell r="K8">
            <v>6.51</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ATRIBUÍDO SÃO PAULO</v>
          </cell>
          <cell r="K9">
            <v>8.1999999999999993</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ATRIBUÍDO SÃO PAULO</v>
          </cell>
          <cell r="K10">
            <v>9.91</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ATRIBUÍDO SÃO PAULO</v>
          </cell>
          <cell r="K11">
            <v>11.62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ATRIBUÍDO SÃO PAULO</v>
          </cell>
          <cell r="K12">
            <v>13.34</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ATRIBUÍDO SÃO PAULO</v>
          </cell>
          <cell r="K13">
            <v>15.07</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ATRIBUÍDO SÃO PAULO</v>
          </cell>
          <cell r="K14">
            <v>16.8</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ATRIBUÍDO SÃO PAULO</v>
          </cell>
          <cell r="K15">
            <v>18.510000000000002</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ATRIBUÍDO SÃO PAULO</v>
          </cell>
          <cell r="K16">
            <v>22.59</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ATRIBUÍDO SÃO PAULO</v>
          </cell>
          <cell r="K17">
            <v>26.39</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ATRIBUÍDO SÃO PAULO</v>
          </cell>
          <cell r="K18">
            <v>30.02</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ATRIBUÍDO SÃO PAULO</v>
          </cell>
          <cell r="K19">
            <v>33.74</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ATRIBUÍDO SÃO PAULO</v>
          </cell>
          <cell r="K20">
            <v>37.479999999999997</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ATRIBUÍDO SÃO PAULO</v>
          </cell>
          <cell r="K21">
            <v>41.25</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ATRIBUÍDO SÃO PAULO</v>
          </cell>
          <cell r="K22">
            <v>49.1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ATRIBUÍDO SÃO PAULO</v>
          </cell>
          <cell r="K23">
            <v>3.51</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ATRIBUÍDO SÃO PAULO</v>
          </cell>
          <cell r="K24">
            <v>3.94</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ATRIBUÍDO SÃO PAULO</v>
          </cell>
          <cell r="K25">
            <v>4.97</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ATRIBUÍDO SÃO PAULO</v>
          </cell>
          <cell r="K26">
            <v>6.01</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ATRIBUÍDO SÃO PAULO</v>
          </cell>
          <cell r="K27">
            <v>7.07</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ATRIBUÍDO SÃO PAULO</v>
          </cell>
          <cell r="K28">
            <v>8.11</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ATRIBUÍDO SÃO PAULO</v>
          </cell>
          <cell r="K29">
            <v>9.16</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ATRIBUÍDO SÃO PAULO</v>
          </cell>
          <cell r="K30">
            <v>10.23</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ATRIBUÍDO SÃO PAULO</v>
          </cell>
          <cell r="K31">
            <v>11.29</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ATRIBUÍDO SÃO PAULO</v>
          </cell>
          <cell r="K32">
            <v>13.79</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ATRIBUÍDO SÃO PAULO</v>
          </cell>
          <cell r="K33">
            <v>16.13</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ATRIBUÍDO SÃO PAULO</v>
          </cell>
          <cell r="K34">
            <v>18.29</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ATRIBUÍDO SÃO PAULO</v>
          </cell>
          <cell r="K35">
            <v>20.56</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ATRIBUÍDO SÃO PAULO</v>
          </cell>
          <cell r="K36">
            <v>22.84</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ATRIBUÍDO SÃO PAULO</v>
          </cell>
          <cell r="K37">
            <v>25.15</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ATRIBUÍDO SÃO PAULO</v>
          </cell>
          <cell r="K38">
            <v>30.08</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ATRIBUÍDO SÃO PAULO</v>
          </cell>
          <cell r="K39">
            <v>25.61</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ATRIBUÍDO SÃO PAULO</v>
          </cell>
          <cell r="K40">
            <v>29.64</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ATRIBUÍDO SÃO PAULO</v>
          </cell>
          <cell r="K41">
            <v>33.65</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ATRIBUÍDO SÃO PAULO</v>
          </cell>
          <cell r="K42">
            <v>37.67</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ATRIBUÍDO SÃO PAULO</v>
          </cell>
          <cell r="K43">
            <v>45.68</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ATRIBUÍDO SÃO PAULO</v>
          </cell>
          <cell r="K44">
            <v>53.73</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ATRIBUÍDO SÃO PAULO</v>
          </cell>
          <cell r="K45">
            <v>61.76</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ATRIBUÍDO SÃO PAULO</v>
          </cell>
          <cell r="K46">
            <v>69.78</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ATRIBUÍDO SÃO PAULO</v>
          </cell>
          <cell r="K47">
            <v>80.27</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ATRIBUÍDO SÃO PAULO</v>
          </cell>
          <cell r="K48">
            <v>88.57</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ATRIBUÍDO SÃO PAULO</v>
          </cell>
          <cell r="K49">
            <v>21.06</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ATRIBUÍDO SÃO PAULO</v>
          </cell>
          <cell r="K50">
            <v>24.43</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ATRIBUÍDO SÃO PAULO</v>
          </cell>
          <cell r="K51">
            <v>27.78</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ATRIBUÍDO SÃO PAULO</v>
          </cell>
          <cell r="K52">
            <v>31.15</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ATRIBUÍDO SÃO PAULO</v>
          </cell>
          <cell r="K53">
            <v>37.85</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ATRIBUÍDO SÃO PAULO</v>
          </cell>
          <cell r="K54">
            <v>44.59</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ATRIBUÍDO SÃO PAULO</v>
          </cell>
          <cell r="K55">
            <v>51.3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ATRIBUÍDO SÃO PAULO</v>
          </cell>
          <cell r="K56">
            <v>58.02</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ATRIBUÍDO SÃO PAULO</v>
          </cell>
          <cell r="K57">
            <v>66.569999999999993</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ATRIBUÍDO SÃO PAULO</v>
          </cell>
          <cell r="K58">
            <v>73.48</v>
          </cell>
          <cell r="L58" t="str">
            <v>CAIXA REFERENCIAL</v>
          </cell>
        </row>
        <row r="59">
          <cell r="G59">
            <v>90694</v>
          </cell>
          <cell r="H59" t="str">
            <v>TUBO DE PVC PARA REDE COLETORA DE ESGOTO DE PAREDE MACIÇA, DN 100 MM, JUNTA ELÁSTICA, INSTALADO EM LOCAL COM NÍVEL BAIXO DE INTERFERÊNCIAS - FORNECIMENTO E ASSENTAMENTO. AF_06/2015</v>
          </cell>
          <cell r="I59" t="str">
            <v>M</v>
          </cell>
          <cell r="J59" t="str">
            <v>ATRIBUÍDO SÃO PAULO</v>
          </cell>
          <cell r="K59">
            <v>20.22</v>
          </cell>
          <cell r="L59" t="str">
            <v>CAIXA REFERENCIAL</v>
          </cell>
        </row>
        <row r="60">
          <cell r="G60">
            <v>90695</v>
          </cell>
          <cell r="H60" t="str">
            <v>TUBO DE PVC PARA REDE COLETORA DE ESGOTO DE PAREDE MACIÇA, DN 150 MM, JUNTA ELÁSTICA, INSTALADO EM LOCAL COM NÍVEL BAIXO DE INTERFERÊNCIAS - FORNECIMENTO E ASSENTAMENTO. AF_06/2015</v>
          </cell>
          <cell r="I60" t="str">
            <v>M</v>
          </cell>
          <cell r="J60" t="str">
            <v>ATRIBUÍDO SÃO PAULO</v>
          </cell>
          <cell r="K60">
            <v>41.54</v>
          </cell>
          <cell r="L60" t="str">
            <v>CAIXA REFERENCIAL</v>
          </cell>
        </row>
        <row r="61">
          <cell r="G61">
            <v>90696</v>
          </cell>
          <cell r="H61" t="str">
            <v>TUBO DE PVC PARA REDE COLETORA DE ESGOTO DE PAREDE MACIÇA, DN 200 MM, JUNTA ELÁSTICA, INSTALADO EM LOCAL COM NÍVEL BAIXO DE INTERFERÊNCIAS - FORNECIMENTO E ASSENTAMENTO. AF_06/2015</v>
          </cell>
          <cell r="I61" t="str">
            <v>M</v>
          </cell>
          <cell r="J61" t="str">
            <v>ATRIBUÍDO SÃO PAULO</v>
          </cell>
          <cell r="K61">
            <v>61.48</v>
          </cell>
          <cell r="L61" t="str">
            <v>CAIXA REFERENCIAL</v>
          </cell>
        </row>
        <row r="62">
          <cell r="G62">
            <v>90697</v>
          </cell>
          <cell r="H62" t="str">
            <v>TUBO DE PVC PARA REDE COLETORA DE ESGOTO DE PAREDE MACIÇA, DN 250 MM, JUNTA ELÁSTICA, INSTALADO EM LOCAL COM NÍVEL BAIXO DE INTERFERÊNCIAS - FORNECIMENTO E ASSENTAMENTO. AF_06/2015</v>
          </cell>
          <cell r="I62" t="str">
            <v>M</v>
          </cell>
          <cell r="J62" t="str">
            <v>ATRIBUÍDO SÃO PAULO</v>
          </cell>
          <cell r="K62">
            <v>103.05</v>
          </cell>
          <cell r="L62" t="str">
            <v>CAIXA REFERENCIAL</v>
          </cell>
        </row>
        <row r="63">
          <cell r="G63">
            <v>90698</v>
          </cell>
          <cell r="H63" t="str">
            <v>TUBO DE PVC PARA REDE COLETORA DE ESGOTO DE PAREDE MACIÇA, DN 300 MM, JUNTA ELÁSTICA, INSTALADO EM LOCAL COM NÍVEL BAIXO DE INTERFERÊNCIAS - FORNECIMENTO E ASSENTAMENTO. AF_06/2015</v>
          </cell>
          <cell r="I63" t="str">
            <v>M</v>
          </cell>
          <cell r="J63" t="str">
            <v>ATRIBUÍDO SÃO PAULO</v>
          </cell>
          <cell r="K63">
            <v>164.66</v>
          </cell>
          <cell r="L63" t="str">
            <v>CAIXA REFERENCIAL</v>
          </cell>
        </row>
        <row r="64">
          <cell r="G64">
            <v>90699</v>
          </cell>
          <cell r="H64" t="str">
            <v>TUBO DE PVC PARA REDE COLETORA DE ESGOTO DE PAREDE MACIÇA, DN 350 MM, JUNTA ELÁSTICA, INSTALADO EM LOCAL COM NÍVEL BAIXO DE INTERFERÊNCIAS - FORNECIMENTO E ASSENTAMENTO. AF_06/2015</v>
          </cell>
          <cell r="I64" t="str">
            <v>M</v>
          </cell>
          <cell r="J64" t="str">
            <v>ATRIBUÍDO SÃO PAULO</v>
          </cell>
          <cell r="K64">
            <v>203.41</v>
          </cell>
          <cell r="L64" t="str">
            <v>CAIXA REFERENCIAL</v>
          </cell>
        </row>
        <row r="65">
          <cell r="G65">
            <v>90700</v>
          </cell>
          <cell r="H65" t="str">
            <v>TUBO DE PVC PARA REDE COLETORA DE ESGOTO DE PAREDE MACIÇA, DN 400 MM, JUNTA ELÁSTICA, INSTALADO EM LOCAL COM NÍVEL BAIXO DE INTERFERÊNCIAS - FORNECIMENTO E ASSENTAMENTO. AF_06/2015</v>
          </cell>
          <cell r="I65" t="str">
            <v>M</v>
          </cell>
          <cell r="J65" t="str">
            <v>ATRIBUÍDO SÃO PAULO</v>
          </cell>
          <cell r="K65">
            <v>267.52</v>
          </cell>
          <cell r="L65" t="str">
            <v>CAIXA REFERENCIAL</v>
          </cell>
        </row>
        <row r="66">
          <cell r="G66">
            <v>90701</v>
          </cell>
          <cell r="H66" t="str">
            <v>TUBO DE PVC CORRUGADO DE DUPLA PAREDE PARA REDE COLETORA DE ESGOTO, DN 150 MM, JUNTA ELÁSTICA, INSTALADO EM LOCAL COM NÍVEL BAIXO DE INTERFERÊNCIAS - FORNECIMENTO E ASSENTAMENTO. AF_06/2015</v>
          </cell>
          <cell r="I66" t="str">
            <v>M</v>
          </cell>
          <cell r="J66" t="str">
            <v>ATRIBUÍDO SÃO PAULO</v>
          </cell>
          <cell r="K66">
            <v>36.15</v>
          </cell>
          <cell r="L66" t="str">
            <v>CAIXA REFERENCIAL</v>
          </cell>
        </row>
        <row r="67">
          <cell r="G67">
            <v>90702</v>
          </cell>
          <cell r="H67" t="str">
            <v>TUBO DE PVC CORRUGADO DE DUPLA PAREDE PARA REDE COLETORA DE ESGOTO, DN 200 MM, JUNTA ELÁSTICA, INSTALADO EM LOCAL COM NÍVEL BAIXO DE INTERFERÊNCIAS - FORNECIMENTO E ASSENTAMENTO. AF_06/2015</v>
          </cell>
          <cell r="I67" t="str">
            <v>M</v>
          </cell>
          <cell r="J67" t="str">
            <v>ATRIBUÍDO SÃO PAULO</v>
          </cell>
          <cell r="K67">
            <v>56.03</v>
          </cell>
          <cell r="L67" t="str">
            <v>CAIXA REFERENCIAL</v>
          </cell>
        </row>
        <row r="68">
          <cell r="G68">
            <v>90703</v>
          </cell>
          <cell r="H68" t="str">
            <v>TUBO DE PVC CORRUGADO DE DUPLA PAREDE PARA REDE COLETORA DE ESGOTO, DN 250 MM, JUNTA ELÁSTICA, INSTALADO EM LOCAL COM NÍVEL BAIXO DE INTERFERÊNCIAS - FORNECIMENTO E ASSENTAMENTO. AF_06/2015</v>
          </cell>
          <cell r="I68" t="str">
            <v>M</v>
          </cell>
          <cell r="J68" t="str">
            <v>ATRIBUÍDO SÃO PAULO</v>
          </cell>
          <cell r="K68">
            <v>90.18</v>
          </cell>
          <cell r="L68" t="str">
            <v>CAIXA REFERENCIAL</v>
          </cell>
        </row>
        <row r="69">
          <cell r="G69">
            <v>90704</v>
          </cell>
          <cell r="H69" t="str">
            <v>TUBO DE PVC CORRUGADO DE DUPLA PAREDE PARA REDE COLETORA DE ESGOTO, DN 300 MM, JUNTA ELÁSTICA, INSTALADO EM LOCAL COM NÍVEL BAIXO DE INTERFERÊNCIAS - FORNECIMENTO E ASSENTAMENTO. AF_06/2015</v>
          </cell>
          <cell r="I69" t="str">
            <v>M</v>
          </cell>
          <cell r="J69" t="str">
            <v>ATRIBUÍDO SÃO PAULO</v>
          </cell>
          <cell r="K69">
            <v>123.68</v>
          </cell>
          <cell r="L69" t="str">
            <v>CAIXA REFERENCIAL</v>
          </cell>
        </row>
        <row r="70">
          <cell r="G70">
            <v>90705</v>
          </cell>
          <cell r="H70" t="str">
            <v>TUBO DE PVC CORRUGADO DE DUPLA PAREDE PARA REDE COLETORA DE ESGOTO, DN 350 MM, JUNTA ELÁSTICA, INSTALADO EM LOCAL COM NÍVEL BAIXO DE INTERFERÊNCIAS - FORNECIMENTO E ASSENTAMENTO. AF_06/2015</v>
          </cell>
          <cell r="I70" t="str">
            <v>M</v>
          </cell>
          <cell r="J70" t="str">
            <v>ATRIBUÍDO SÃO PAULO</v>
          </cell>
          <cell r="K70">
            <v>172.91</v>
          </cell>
          <cell r="L70" t="str">
            <v>CAIXA REFERENCIAL</v>
          </cell>
        </row>
        <row r="71">
          <cell r="G71">
            <v>90706</v>
          </cell>
          <cell r="H71" t="str">
            <v>TUBO DE PVC CORRUGADO DE DUPLA PAREDE PARA REDE COLETORA DE ESGOTO, DN 400 MM, JUNTA ELÁSTICA, INSTALADO EM LOCAL COM NÍVEL BAIXO DE INTERFERÊNCIAS - FORNECIMENTO E ASSENTAMENTO. AF_06/2015</v>
          </cell>
          <cell r="I71" t="str">
            <v>M</v>
          </cell>
          <cell r="J71" t="str">
            <v>ATRIBUÍDO SÃO PAULO</v>
          </cell>
          <cell r="K71">
            <v>207.67</v>
          </cell>
          <cell r="L71" t="str">
            <v>CAIXA REFERENCIAL</v>
          </cell>
        </row>
        <row r="72">
          <cell r="G72">
            <v>90708</v>
          </cell>
          <cell r="H72" t="str">
            <v>TUBO DE PEAD CORRUGADO DE DUPLA PAREDE PARA REDE COLETORA DE ESGOTO, DN 600 MM, JUNTA ELÁSTICA INTEGRADA, INSTALADO EM LOCAL COM NÍVEL BAIXO DE INTERFERÊNCIAS - FORNECIMENTO E ASSENTAMENTO. AF_06/2015</v>
          </cell>
          <cell r="I72" t="str">
            <v>M</v>
          </cell>
          <cell r="J72" t="str">
            <v>ATRIBUÍDO SÃO PAULO</v>
          </cell>
          <cell r="K72">
            <v>558.61</v>
          </cell>
          <cell r="L72" t="str">
            <v>CAIXA REFERENCIAL</v>
          </cell>
        </row>
        <row r="73">
          <cell r="G73">
            <v>90709</v>
          </cell>
          <cell r="H73" t="str">
            <v>TUBO DE PVC PARA REDE COLETORA DE ESGOTO DE PAREDE MACIÇA, DN 100 MM, JUNTA ELÁSTICA, INSTALADO EM LOCAL COM NÍVEL ALTO DE INTERFERÊNCIAS - FORNECIMENTO E ASSENTAMENTO. AF_06/2015</v>
          </cell>
          <cell r="I73" t="str">
            <v>M</v>
          </cell>
          <cell r="J73" t="str">
            <v>ATRIBUÍDO SÃO PAULO</v>
          </cell>
          <cell r="K73">
            <v>21.84</v>
          </cell>
          <cell r="L73" t="str">
            <v>CAIXA REFERENCIAL</v>
          </cell>
        </row>
        <row r="74">
          <cell r="G74">
            <v>90710</v>
          </cell>
          <cell r="H74" t="str">
            <v>TUBO DE PVC PARA REDE COLETORA DE ESGOTO DE PAREDE MACIÇA, DN 150 MM, JUNTA ELÁSTICA, INSTALADO EM LOCAL COM NÍVEL ALTO DE INTERFERÊNCIAS - FORNECIMENTO E ASSENTAMENTO. AF_06/2015</v>
          </cell>
          <cell r="I74" t="str">
            <v>M</v>
          </cell>
          <cell r="J74" t="str">
            <v>ATRIBUÍDO SÃO PAULO</v>
          </cell>
          <cell r="K74">
            <v>43.17</v>
          </cell>
          <cell r="L74" t="str">
            <v>CAIXA REFERENCIAL</v>
          </cell>
        </row>
        <row r="75">
          <cell r="G75">
            <v>90711</v>
          </cell>
          <cell r="H75" t="str">
            <v>TUBO DE PVC PARA REDE COLETORA DE ESGOTO DE PAREDE MACIÇA, DN 200 MM, JUNTA ELÁSTICA, INSTALADO EM LOCAL COM NÍVEL ALTO DE INTERFERÊNCIAS - FORNECIMENTO E ASSENTAMENTO. AF_06/2015</v>
          </cell>
          <cell r="I75" t="str">
            <v>M</v>
          </cell>
          <cell r="J75" t="str">
            <v>ATRIBUÍDO SÃO PAULO</v>
          </cell>
          <cell r="K75">
            <v>63.1</v>
          </cell>
          <cell r="L75" t="str">
            <v>CAIXA REFERENCIAL</v>
          </cell>
        </row>
        <row r="76">
          <cell r="G76">
            <v>90712</v>
          </cell>
          <cell r="H76" t="str">
            <v>TUBO DE PVC PARA REDE COLETORA DE ESGOTO DE PAREDE MACIÇA, DN 250 MM, JUNTA ELÁSTICA, INSTALADO EM LOCAL COM NÍVEL ALTO DE INTERFERÊNCIAS - FORNECIMENTO E ASSENTAMENTO. AF_06/2015</v>
          </cell>
          <cell r="I76" t="str">
            <v>M</v>
          </cell>
          <cell r="J76" t="str">
            <v>ATRIBUÍDO SÃO PAULO</v>
          </cell>
          <cell r="K76">
            <v>104.68</v>
          </cell>
          <cell r="L76" t="str">
            <v>CAIXA REFERENCIAL</v>
          </cell>
        </row>
        <row r="77">
          <cell r="G77">
            <v>90713</v>
          </cell>
          <cell r="H77" t="str">
            <v>TUBO DE PVC PARA REDE COLETORA DE ESGOTO DE PAREDE MACIÇA, DN 300 MM, JUNTA ELÁSTICA, INSTALADO EM LOCAL COM NÍVEL ALTO DE INTERFERÊNCIAS - FORNECIMENTO E ASSENTAMENTO. AF_06/2015</v>
          </cell>
          <cell r="I77" t="str">
            <v>M</v>
          </cell>
          <cell r="J77" t="str">
            <v>ATRIBUÍDO SÃO PAULO</v>
          </cell>
          <cell r="K77">
            <v>166.27</v>
          </cell>
          <cell r="L77" t="str">
            <v>CAIXA REFERENCIAL</v>
          </cell>
        </row>
        <row r="78">
          <cell r="G78">
            <v>90714</v>
          </cell>
          <cell r="H78" t="str">
            <v>TUBO DE PVC PARA REDE COLETORA DE ESGOTO DE PAREDE MACIÇA, DN 350 MM, JUNTA ELÁSTICA, INSTALADO EM LOCAL COM NÍVEL ALTO DE INTERFERÊNCIAS - FORNECIMENTO E ASSENTAMENTO. AF_06/2015</v>
          </cell>
          <cell r="I78" t="str">
            <v>M</v>
          </cell>
          <cell r="J78" t="str">
            <v>ATRIBUÍDO SÃO PAULO</v>
          </cell>
          <cell r="K78">
            <v>205.03</v>
          </cell>
          <cell r="L78" t="str">
            <v>CAIXA REFERENCIAL</v>
          </cell>
        </row>
        <row r="79">
          <cell r="G79">
            <v>90715</v>
          </cell>
          <cell r="H79" t="str">
            <v>TUBO DE PVC PARA REDE COLETORA DE ESGOTO DE PAREDE MACIÇA, DN 400 MM, JUNTA ELÁSTICA, INSTALADO EM LOCAL COM NÍVEL ALTO DE INTERFERÊNCIAS - FORNECIMENTO E ASSENTAMENTO. AF_06/2015</v>
          </cell>
          <cell r="I79" t="str">
            <v>M</v>
          </cell>
          <cell r="J79" t="str">
            <v>ATRIBUÍDO SÃO PAULO</v>
          </cell>
          <cell r="K79">
            <v>270.82</v>
          </cell>
          <cell r="L79" t="str">
            <v>CAIXA REFERENCIAL</v>
          </cell>
        </row>
        <row r="80">
          <cell r="G80">
            <v>90716</v>
          </cell>
          <cell r="H80" t="str">
            <v>TUBO DE PVC CORRUGADO DE DUPLA PAREDE PARA REDE COLETORA DE ESGOTO, DN 150 MM, JUNTA ELÁSTICA, INSTALADO EM LOCAL COM NÍVEL ALTO DE INTERFERÊNCIAS - FORNECIMENTO E ASSENTAMENTO. AF_06/2015</v>
          </cell>
          <cell r="I80" t="str">
            <v>M</v>
          </cell>
          <cell r="J80" t="str">
            <v>ATRIBUÍDO SÃO PAULO</v>
          </cell>
          <cell r="K80">
            <v>37.770000000000003</v>
          </cell>
          <cell r="L80" t="str">
            <v>CAIXA REFERENCIAL</v>
          </cell>
        </row>
        <row r="81">
          <cell r="G81">
            <v>90717</v>
          </cell>
          <cell r="H81" t="str">
            <v>TUBO DE PVC CORRUGADO DE DUPLA PAREDE PARA REDE COLETORA DE ESGOTO, DN 200 MM, JUNTA ELÁSTICA, INSTALADO EM LOCAL COM NÍVEL ALTO DE INTERFERÊNCIAS - FORNECIMENTO E ASSENTAMENTO. AF_06/2015</v>
          </cell>
          <cell r="I81" t="str">
            <v>M</v>
          </cell>
          <cell r="J81" t="str">
            <v>ATRIBUÍDO SÃO PAULO</v>
          </cell>
          <cell r="K81">
            <v>57.64</v>
          </cell>
          <cell r="L81" t="str">
            <v>CAIXA REFERENCIAL</v>
          </cell>
        </row>
        <row r="82">
          <cell r="G82">
            <v>90718</v>
          </cell>
          <cell r="H82" t="str">
            <v>TUBO DE PVC CORRUGADO DE DUPLA PAREDE PARA REDE COLETORA DE ESGOTO, DN 250 MM, JUNTA ELÁSTICA, INSTALADO EM LOCAL COM NÍVEL ALTO DE INTERFERÊNCIAS - FORNECIMENTO E ASSENTAMENTO. AF_06/2015</v>
          </cell>
          <cell r="I82" t="str">
            <v>M</v>
          </cell>
          <cell r="J82" t="str">
            <v>ATRIBUÍDO SÃO PAULO</v>
          </cell>
          <cell r="K82">
            <v>91.81</v>
          </cell>
          <cell r="L82" t="str">
            <v>CAIXA REFERENCIAL</v>
          </cell>
        </row>
        <row r="83">
          <cell r="G83">
            <v>90719</v>
          </cell>
          <cell r="H83" t="str">
            <v>TUBO DE PVC CORRUGADO DE DUPLA PAREDE PARA REDE COLETORA DE ESGOTO, DN 300 MM, JUNTA ELÁSTICA, INSTALADO EM LOCAL COM NÍVEL ALTO DE INTERFERÊNCIAS - FORNECIMENTO E ASSENTAMENTO. AF_06/2015</v>
          </cell>
          <cell r="I83" t="str">
            <v>M</v>
          </cell>
          <cell r="J83" t="str">
            <v>ATRIBUÍDO SÃO PAULO</v>
          </cell>
          <cell r="K83">
            <v>125.3</v>
          </cell>
          <cell r="L83" t="str">
            <v>CAIXA REFERENCIAL</v>
          </cell>
        </row>
        <row r="84">
          <cell r="G84">
            <v>90720</v>
          </cell>
          <cell r="H84" t="str">
            <v>TUBO DE PVC CORRUGADO DE DUPLA PAREDE PARA REDE COLETORA DE ESGOTO, DN 350 MM, JUNTA ELÁSTICA, INSTALADO EM LOCAL COM NÍVEL ALTO DE INTERFERÊNCIAS - FORNECIMENTO E ASSENTAMENTO. AF_06/2015</v>
          </cell>
          <cell r="I84" t="str">
            <v>M</v>
          </cell>
          <cell r="J84" t="str">
            <v>ATRIBUÍDO SÃO PAULO</v>
          </cell>
          <cell r="K84">
            <v>174.53</v>
          </cell>
          <cell r="L84" t="str">
            <v>CAIXA REFERENCIAL</v>
          </cell>
        </row>
        <row r="85">
          <cell r="G85">
            <v>90721</v>
          </cell>
          <cell r="H85" t="str">
            <v>TUBO DE PVC CORRUGADO DE DUPLA PAREDE PARA REDE COLETORA DE ESGOTO, DN 400 MM, EM JUNTA ELÁSTICA, INSTALADO EM LOCAL COM NÍVEL ALTO DE INTERFERÊNCIAS - FORNECIMENTO E ASSENTAMENTO. AF_06/2015</v>
          </cell>
          <cell r="I85" t="str">
            <v>M</v>
          </cell>
          <cell r="J85" t="str">
            <v>ATRIBUÍDO SÃO PAULO</v>
          </cell>
          <cell r="K85">
            <v>210.98</v>
          </cell>
          <cell r="L85" t="str">
            <v>CAIXA REFERENCIAL</v>
          </cell>
        </row>
        <row r="86">
          <cell r="G86">
            <v>90723</v>
          </cell>
          <cell r="H86" t="str">
            <v>TUBO DE PEAD CORRUGADO DE DUPLA PAREDE PARA REDE COLETORA DE ESGOTO, DN 600 MM, JUNTA ELÁSTICA INTEGRADA, INSTALADO EM LOCAL COM NÍVEL ALTO DE INTERFERÊNCIAS - FORNECIMENTO E ASSENTAMENTO. AF_06/2015</v>
          </cell>
          <cell r="I86" t="str">
            <v>M</v>
          </cell>
          <cell r="J86" t="str">
            <v>ATRIBUÍDO SÃO PAULO</v>
          </cell>
          <cell r="K86">
            <v>560.66999999999996</v>
          </cell>
          <cell r="L86" t="str">
            <v>CAIXA REFERENCIAL</v>
          </cell>
        </row>
        <row r="87">
          <cell r="G87">
            <v>90724</v>
          </cell>
          <cell r="H87" t="str">
            <v>JUNTA ARGAMASSADA ENTRE TUBO DN 100 MM E O POÇO DE VISITA/ CAIXA DE CONCRETO OU ALVENARIA EM REDES DE ESGOTO. AF_06/2015</v>
          </cell>
          <cell r="I87" t="str">
            <v>UN</v>
          </cell>
          <cell r="J87" t="str">
            <v>COEFICIENTE DE REPRESENTATIVIDADE</v>
          </cell>
          <cell r="K87">
            <v>19.05</v>
          </cell>
          <cell r="L87" t="str">
            <v>CAIXA REFERENCIAL</v>
          </cell>
        </row>
        <row r="88">
          <cell r="G88">
            <v>90725</v>
          </cell>
          <cell r="H88" t="str">
            <v>JUNTA ARGAMASSADA ENTRE TUBO DN 150 MM E O POÇO DE VISITA/ CAIXA DE CONCRETO OU ALVENARIA EM REDES DE ESGOTO. AF_06/2015</v>
          </cell>
          <cell r="I88" t="str">
            <v>UN</v>
          </cell>
          <cell r="J88" t="str">
            <v>COEFICIENTE DE REPRESENTATIVIDADE</v>
          </cell>
          <cell r="K88">
            <v>23.55</v>
          </cell>
          <cell r="L88" t="str">
            <v>CAIXA REFERENCIAL</v>
          </cell>
        </row>
        <row r="89">
          <cell r="G89">
            <v>90726</v>
          </cell>
          <cell r="H89" t="str">
            <v>JUNTA ARGAMASSADA ENTRE TUBO DN 200 MM E O POÇO/ CAIXA DE CONCRETO OU ALVENARIA EM REDES DE ESGOTO. AF_06/2015</v>
          </cell>
          <cell r="I89" t="str">
            <v>UN</v>
          </cell>
          <cell r="J89" t="str">
            <v>COEFICIENTE DE REPRESENTATIVIDADE</v>
          </cell>
          <cell r="K89">
            <v>28.06</v>
          </cell>
          <cell r="L89" t="str">
            <v>CAIXA REFERENCIAL</v>
          </cell>
        </row>
        <row r="90">
          <cell r="G90">
            <v>90727</v>
          </cell>
          <cell r="H90" t="str">
            <v>JUNTA ARGAMASSADA ENTRE TUBO DN 250 MM E O POÇO DE VISITA/ CAIXA DE CONCRETO OU ALVENARIA EM REDES DE ESGOTO. AF_06/2015</v>
          </cell>
          <cell r="I90" t="str">
            <v>UN</v>
          </cell>
          <cell r="J90" t="str">
            <v>COEFICIENTE DE REPRESENTATIVIDADE</v>
          </cell>
          <cell r="K90">
            <v>32.549999999999997</v>
          </cell>
          <cell r="L90" t="str">
            <v>CAIXA REFERENCIAL</v>
          </cell>
        </row>
        <row r="91">
          <cell r="G91">
            <v>90728</v>
          </cell>
          <cell r="H91" t="str">
            <v>JUNTA ARGAMASSADA ENTRE TUBO DN 300 MM E O POÇO DE VISITA/ CAIXA DE CONCRETO OU ALVENARIA EM REDES DE ESGOTO. AF_06/2015</v>
          </cell>
          <cell r="I91" t="str">
            <v>UN</v>
          </cell>
          <cell r="J91" t="str">
            <v>COEFICIENTE DE REPRESENTATIVIDADE</v>
          </cell>
          <cell r="K91">
            <v>37.06</v>
          </cell>
          <cell r="L91" t="str">
            <v>CAIXA REFERENCIAL</v>
          </cell>
        </row>
        <row r="92">
          <cell r="G92">
            <v>90729</v>
          </cell>
          <cell r="H92" t="str">
            <v>JUNTA ARGAMASSADA ENTRE TUBO DN 350 MM E O POÇO DE VISITA/ CAIXA DE CONCRETO OU ALVENARIA EM REDES DE ESGOTO. AF_06/2015</v>
          </cell>
          <cell r="I92" t="str">
            <v>UN</v>
          </cell>
          <cell r="J92" t="str">
            <v>COEFICIENTE DE REPRESENTATIVIDADE</v>
          </cell>
          <cell r="K92">
            <v>41.56</v>
          </cell>
          <cell r="L92" t="str">
            <v>CAIXA REFERENCIAL</v>
          </cell>
        </row>
        <row r="93">
          <cell r="G93">
            <v>90730</v>
          </cell>
          <cell r="H93" t="str">
            <v>JUNTA ARGAMASSADA ENTRE TUBO DN 400 MM E O POÇO DE VISITA/ CAIXA DE CONCRETO OU ALVENARIA EM REDES DE ESGOTO. AF_06/2015</v>
          </cell>
          <cell r="I93" t="str">
            <v>UN</v>
          </cell>
          <cell r="J93" t="str">
            <v>COEFICIENTE DE REPRESENTATIVIDADE</v>
          </cell>
          <cell r="K93">
            <v>46.11</v>
          </cell>
          <cell r="L93" t="str">
            <v>CAIXA REFERENCIAL</v>
          </cell>
        </row>
        <row r="94">
          <cell r="G94">
            <v>90731</v>
          </cell>
          <cell r="H94" t="str">
            <v>JUNTA ARGAMASSADA ENTRE TUBO DN 450 MM E O POÇO DE VISITA/ CAIXA DE CONCRETO OU ALVENARIA EM REDES DE ESGOTO. AF_06/2015</v>
          </cell>
          <cell r="I94" t="str">
            <v>UN</v>
          </cell>
          <cell r="J94" t="str">
            <v>COEFICIENTE DE REPRESENTATIVIDADE</v>
          </cell>
          <cell r="K94">
            <v>50.61</v>
          </cell>
          <cell r="L94" t="str">
            <v>CAIXA REFERENCIAL</v>
          </cell>
        </row>
        <row r="95">
          <cell r="G95">
            <v>90732</v>
          </cell>
          <cell r="H95" t="str">
            <v>JUNTA ARGAMASSADA ENTRE TUBO DN 600 MM E O POÇO DE VISITA/ CAIXA DE CONCRETO OU ALVENARIA EM REDES DE ESGOTO. AF_06/2015</v>
          </cell>
          <cell r="I95" t="str">
            <v>UN</v>
          </cell>
          <cell r="J95" t="str">
            <v>COEFICIENTE DE REPRESENTATIVIDADE</v>
          </cell>
          <cell r="K95">
            <v>64.12</v>
          </cell>
          <cell r="L95" t="str">
            <v>CAIXA REFERENCIAL</v>
          </cell>
        </row>
        <row r="96">
          <cell r="G96">
            <v>90733</v>
          </cell>
          <cell r="H96" t="str">
            <v>ASSENTAMENTO DE TUBO DE PVC PARA REDE COLETORA DE ESGOTO DE PAREDE MACIÇA, DN 100 MM, JUNTA ELÁSTICA, INSTALADO EM LOCAL COM NÍVEL BAIXO DE INTERFERÊNCIAS (NÃO INCLUI FORNECIMENTO). AF_06/2015</v>
          </cell>
          <cell r="I96" t="str">
            <v>M</v>
          </cell>
          <cell r="J96" t="str">
            <v>COEFICIENTE DE REPRESENTATIVIDADE</v>
          </cell>
          <cell r="K96">
            <v>2.04</v>
          </cell>
          <cell r="L96" t="str">
            <v>CAIXA REFERENCIAL</v>
          </cell>
        </row>
        <row r="97">
          <cell r="G97">
            <v>90734</v>
          </cell>
          <cell r="H97" t="str">
            <v>ASSENTAMENTO DE TUBO DE PVC PARA REDE COLETORA DE ESGOTO DE PAREDE MACIÇA, DN 150 MM, JUNTA ELÁSTICA, INSTALADO EM LOCAL COM NÍVEL BAIXO DE INTERFERÊNCIAS (NÃO INCLUI FORNECIMENTO). AF_06/2015</v>
          </cell>
          <cell r="I97" t="str">
            <v>M</v>
          </cell>
          <cell r="J97" t="str">
            <v>COEFICIENTE DE REPRESENTATIVIDADE</v>
          </cell>
          <cell r="K97">
            <v>2.4900000000000002</v>
          </cell>
          <cell r="L97" t="str">
            <v>CAIXA REFERENCIAL</v>
          </cell>
        </row>
        <row r="98">
          <cell r="G98">
            <v>90735</v>
          </cell>
          <cell r="H98" t="str">
            <v>ASSENTAMENTO DE TUBO DE PVC PARA REDE COLETORA DE ESGOTO DE PAREDE MACIÇA, DN 200 MM, JUNTA ELÁSTICA, INSTALADO EM LOCAL COM NÍVEL BAIXO DE INTERFERÊNCIAS (NÃO INCLUI FORNECIMENTO). AF_06/2015</v>
          </cell>
          <cell r="I98" t="str">
            <v>M</v>
          </cell>
          <cell r="J98" t="str">
            <v>COEFICIENTE DE REPRESENTATIVIDADE</v>
          </cell>
          <cell r="K98">
            <v>2.95</v>
          </cell>
          <cell r="L98" t="str">
            <v>CAIXA REFERENCIAL</v>
          </cell>
        </row>
        <row r="99">
          <cell r="G99">
            <v>90736</v>
          </cell>
          <cell r="H99" t="str">
            <v>ASSENTAMENTO DE TUBO DE PVC PARA REDE COLETORA DE ESGOTO DE PAREDE MACIÇA, DN 250 MM, JUNTA ELÁSTICA, INSTALADO EM LOCAL COM NÍVEL BAIXO DE INTERFERÊNCIAS (NÃO INCLUI FORNECIMENTO). AF_06/2015</v>
          </cell>
          <cell r="I99" t="str">
            <v>M</v>
          </cell>
          <cell r="J99" t="str">
            <v>COEFICIENTE DE REPRESENTATIVIDADE</v>
          </cell>
          <cell r="K99">
            <v>3.4</v>
          </cell>
          <cell r="L99" t="str">
            <v>CAIXA REFERENCIAL</v>
          </cell>
        </row>
        <row r="100">
          <cell r="G100">
            <v>90737</v>
          </cell>
          <cell r="H100" t="str">
            <v>ASSENTAMENTO DE TUBO DE PVC PARA REDE COLETORA DE ESGOTO DE PAREDE MACIÇA, DN 300 MM, JUNTA ELÁSTICA, INSTALADO EM LOCAL COM NÍVEL BAIXO DE INTERFERÊNCIAS (NÃO INCLUI FORNECIMENTO). AF_06/2015</v>
          </cell>
          <cell r="I100" t="str">
            <v>M</v>
          </cell>
          <cell r="J100" t="str">
            <v>COEFICIENTE DE REPRESENTATIVIDADE</v>
          </cell>
          <cell r="K100">
            <v>3.87</v>
          </cell>
          <cell r="L100" t="str">
            <v>CAIXA REFERENCIAL</v>
          </cell>
        </row>
        <row r="101">
          <cell r="G101">
            <v>90738</v>
          </cell>
          <cell r="H101" t="str">
            <v>ASSENTAMENTO DE TUBO DE PVC PARA REDE COLETORA DE ESGOTO DE PAREDE MACIÇA, DN 350 MM, JUNTA ELÁSTICA, INSTALADO EM LOCAL COM NÍVEL BAIXO DE INTERFERÊNCIAS (NÃO INCLUI FORNECIMENTO). AF_06/2015</v>
          </cell>
          <cell r="I101" t="str">
            <v>M</v>
          </cell>
          <cell r="J101" t="str">
            <v>COEFICIENTE DE REPRESENTATIVIDADE</v>
          </cell>
          <cell r="K101">
            <v>4.32</v>
          </cell>
          <cell r="L101" t="str">
            <v>CAIXA REFERENCIAL</v>
          </cell>
        </row>
        <row r="102">
          <cell r="G102">
            <v>90739</v>
          </cell>
          <cell r="H102" t="str">
            <v>ASSENTAMENTO DE TUBO DE PVC PARA REDE COLETORA DE ESGOTO DE PAREDE MACIÇA, DN 400 MM, JUNTA ELÁSTICA, INSTALADO EM LOCAL COM NÍVEL BAIXO DE INTERFERÊNCIAS (NÃO INCLUI FORNECIMENTO). AF_06/2015</v>
          </cell>
          <cell r="I102" t="str">
            <v>M</v>
          </cell>
          <cell r="J102" t="str">
            <v>ATRIBUÍDO SÃO PAULO</v>
          </cell>
          <cell r="K102">
            <v>9.74</v>
          </cell>
          <cell r="L102" t="str">
            <v>CAIXA REFERENCIAL</v>
          </cell>
        </row>
        <row r="103">
          <cell r="G103">
            <v>90740</v>
          </cell>
          <cell r="H103" t="str">
            <v>ASSENTAMENTO DE TUBO DE PVC CORRUGADO DE DUPLA PAREDE PARA REDE COLETORA DE ESGOTO, DN 150 MM, JUNTA ELÁSTICA, INSTALADO EM LOCAL COM NÍVEL BAIXO DE INTERFERÊNCIAS (NÃO INCLUI FORNECIMENTO). AF_06/2015</v>
          </cell>
          <cell r="I103" t="str">
            <v>M</v>
          </cell>
          <cell r="J103" t="str">
            <v>COEFICIENTE DE REPRESENTATIVIDADE</v>
          </cell>
          <cell r="K103">
            <v>4.55</v>
          </cell>
          <cell r="L103" t="str">
            <v>CAIXA REFERENCIAL</v>
          </cell>
        </row>
        <row r="104">
          <cell r="G104">
            <v>90741</v>
          </cell>
          <cell r="H104" t="str">
            <v>ASSENTAMENTO DE TUBO DE PVC CORRUGADO DE DUPLA PAREDE PARA REDE COLETORA DE ESGOTO, DN 200 MM, JUNTA ELÁSTICA, INSTALADO EM LOCAL COM NÍVEL BAIXO DE INTERFERÊNCIAS (NÃO INCLUI FORNECIMENTO). AF_06/2015</v>
          </cell>
          <cell r="I104" t="str">
            <v>M</v>
          </cell>
          <cell r="J104" t="str">
            <v>COEFICIENTE DE REPRESENTATIVIDADE</v>
          </cell>
          <cell r="K104">
            <v>5.01</v>
          </cell>
          <cell r="L104" t="str">
            <v>CAIXA REFERENCIAL</v>
          </cell>
        </row>
        <row r="105">
          <cell r="G105">
            <v>90742</v>
          </cell>
          <cell r="H105" t="str">
            <v>ASSENTAMENTO DE TUBO DE PVC CORRUGADO DE DUPLA PAREDE PARA REDE COLETORA DE ESGOTO, DN 250 MM, JUNTA ELÁSTICA, INSTALADO EM LOCAL COM NÍVEL BAIXO DE INTERFERÊNCIAS (NÃO INCLUI FORNECIMENTO). AF_06/2015</v>
          </cell>
          <cell r="I105" t="str">
            <v>M</v>
          </cell>
          <cell r="J105" t="str">
            <v>COEFICIENTE DE REPRESENTATIVIDADE</v>
          </cell>
          <cell r="K105">
            <v>5.46</v>
          </cell>
          <cell r="L105" t="str">
            <v>CAIXA REFERENCIAL</v>
          </cell>
        </row>
        <row r="106">
          <cell r="G106">
            <v>90743</v>
          </cell>
          <cell r="H106" t="str">
            <v>ASSENTAMENTO DE TUBO DE PVC CORRUGADO DE DUPLA PAREDE PARA REDE COLETORA DE ESGOTO, DN 300 MM, JUNTA ELÁSTICA, INSTALADO EM LOCAL COM NÍVEL BAIXO DE INTERFERÊNCIAS (NÃO INCLUI FORNECIMENTO). AF_06/2015</v>
          </cell>
          <cell r="I106" t="str">
            <v>M</v>
          </cell>
          <cell r="J106" t="str">
            <v>COEFICIENTE DE REPRESENTATIVIDADE</v>
          </cell>
          <cell r="K106">
            <v>5.92</v>
          </cell>
          <cell r="L106" t="str">
            <v>CAIXA REFERENCIAL</v>
          </cell>
        </row>
        <row r="107">
          <cell r="G107">
            <v>90744</v>
          </cell>
          <cell r="H107" t="str">
            <v>ASSENTAMENTO DE TUBO DE PVC CORRUGADO DE DUPLA PAREDE PARA REDE COLETORA DE ESGOTO, DN 350 MM, JUNTA ELÁSTICA, INSTALADO EM LOCAL COM NÍVEL BAIXO DE INTERFERÊNCIAS (NÃO INCLUI FORNECIMENTO). AF_06/2015</v>
          </cell>
          <cell r="I107" t="str">
            <v>M</v>
          </cell>
          <cell r="J107" t="str">
            <v>COEFICIENTE DE REPRESENTATIVIDADE</v>
          </cell>
          <cell r="K107">
            <v>6.37</v>
          </cell>
          <cell r="L107" t="str">
            <v>CAIXA REFERENCIAL</v>
          </cell>
        </row>
        <row r="108">
          <cell r="G108">
            <v>90745</v>
          </cell>
          <cell r="H108" t="str">
            <v>ASSENTAMENTO DE TUBO DE PVC CORRUGADO DE DUPLA PAREDE PARA REDE COLETORA DE ESGOTO, DN 400 MM, JUNTA ELÁSTICA, INSTALADO EM LOCAL COM NÍVEL BAIXO DE INTERFERÊNCIAS (NÃO INCLUI FORNECIMENTO). AF_06/2015</v>
          </cell>
          <cell r="I108" t="str">
            <v>M</v>
          </cell>
          <cell r="J108" t="str">
            <v>ATRIBUÍDO SÃO PAULO</v>
          </cell>
          <cell r="K108">
            <v>13.92</v>
          </cell>
          <cell r="L108" t="str">
            <v>CAIXA REFERENCIAL</v>
          </cell>
        </row>
        <row r="109">
          <cell r="G109">
            <v>90746</v>
          </cell>
          <cell r="H109" t="str">
            <v>ASSENTAMENTO DE TUBO DE PEAD CORRUGADO DE DUPLA PAREDE PARA REDE COLETORA DE ESGOTO, DN 450 MM, JUNTA ELÁSTICA INTEGRADA, INSTALADO EM LOCAL COM NÍVEL BAIXO DE INTERFERÊNCIAS (NÃO INCLUI FORNECIMENTO). AF_06/2015</v>
          </cell>
          <cell r="I109" t="str">
            <v>M</v>
          </cell>
          <cell r="J109" t="str">
            <v>COEFICIENTE DE REPRESENTATIVIDADE</v>
          </cell>
          <cell r="K109">
            <v>2.77</v>
          </cell>
          <cell r="L109" t="str">
            <v>CAIXA REFERENCIAL</v>
          </cell>
        </row>
        <row r="110">
          <cell r="G110">
            <v>90747</v>
          </cell>
          <cell r="H110" t="str">
            <v>ASSENTAMENTO DE TUBO DE PEAD CORRUGADO DE DUPLA PAREDE PARA REDE COLETORA DE ESGOTO, DN 600 MM, JUNTA ELÁSTICA INTEGRADA, INSTALADO EM LOCAL COM NÍVEL BAIXO DE INTERFERÊNCIAS (NÃO INCLUI FORNECIMENTO). AF_06/2015</v>
          </cell>
          <cell r="I110" t="str">
            <v>M</v>
          </cell>
          <cell r="J110" t="str">
            <v>ATRIBUÍDO SÃO PAULO</v>
          </cell>
          <cell r="K110">
            <v>10.79</v>
          </cell>
          <cell r="L110" t="str">
            <v>CAIXA REFERENCIAL</v>
          </cell>
        </row>
        <row r="111">
          <cell r="G111">
            <v>90748</v>
          </cell>
          <cell r="H111" t="str">
            <v>ASSENTAMENTO DE TUBO DE PVC PARA REDE COLETORA DE ESGOTO DE PAREDE MACIÇA, DN 100 MM, JUNTA ELÁSTICA, INSTALADO EM LOCAL COM NÍVEL ALTO DE INTERFERÊNCIAS (NÃO INCLUI FORNECIMENTO). AF_06/2015</v>
          </cell>
          <cell r="I111" t="str">
            <v>M</v>
          </cell>
          <cell r="J111" t="str">
            <v>COEFICIENTE DE REPRESENTATIVIDADE</v>
          </cell>
          <cell r="K111">
            <v>3.66</v>
          </cell>
          <cell r="L111" t="str">
            <v>CAIXA REFERENCIAL</v>
          </cell>
        </row>
        <row r="112">
          <cell r="G112">
            <v>90749</v>
          </cell>
          <cell r="H112" t="str">
            <v>ASSENTAMENTO DE TUBO DE PVC PARA REDE COLETORA DE ESGOTO DE PAREDE MACIÇA, DN 150 MM, JUNTA ELÁSTICA, INSTALADO EM LOCAL COM NÍVEL ALTO DE INTERFERÊNCIAS (NÃO INCLUI FORNECIMENTO). AF_06/2015</v>
          </cell>
          <cell r="I112" t="str">
            <v>M</v>
          </cell>
          <cell r="J112" t="str">
            <v>COEFICIENTE DE REPRESENTATIVIDADE</v>
          </cell>
          <cell r="K112">
            <v>4.12</v>
          </cell>
          <cell r="L112" t="str">
            <v>CAIXA REFERENCIAL</v>
          </cell>
        </row>
        <row r="113">
          <cell r="G113">
            <v>90750</v>
          </cell>
          <cell r="H113" t="str">
            <v>ASSENTAMENTO DE TUBO DE PVC PARA REDE COLETORA DE ESGOTO DE PAREDE MACIÇA, DN 200 MM, JUNTA ELÁSTICA, INSTALADO EM LOCAL COM NÍVEL ALTO DE INTERFERÊNCIAS (NÃO INCLUI FORNECIMENTO). AF_06/2015</v>
          </cell>
          <cell r="I113" t="str">
            <v>M</v>
          </cell>
          <cell r="J113" t="str">
            <v>COEFICIENTE DE REPRESENTATIVIDADE</v>
          </cell>
          <cell r="K113">
            <v>4.57</v>
          </cell>
          <cell r="L113" t="str">
            <v>CAIXA REFERENCIAL</v>
          </cell>
        </row>
        <row r="114">
          <cell r="G114">
            <v>90751</v>
          </cell>
          <cell r="H114" t="str">
            <v>ASSENTAMENTO DE TUBO DE PVC PARA REDE COLETORA DE ESGOTO DE PAREDE MACIÇA, DN 250 MM, JUNTA ELÁSTICA, INSTALADO EM LOCAL COM NÍVEL ALTO DE INTERFERÊNCIAS (NÃO INCLUI FORNECIMENTO). AF_06/2015</v>
          </cell>
          <cell r="I114" t="str">
            <v>M</v>
          </cell>
          <cell r="J114" t="str">
            <v>COEFICIENTE DE REPRESENTATIVIDADE</v>
          </cell>
          <cell r="K114">
            <v>5.03</v>
          </cell>
          <cell r="L114" t="str">
            <v>CAIXA REFERENCIAL</v>
          </cell>
        </row>
        <row r="115">
          <cell r="G115">
            <v>90752</v>
          </cell>
          <cell r="H115" t="str">
            <v>ASSENTAMENTO DE TUBO DE PVC PARA REDE COLETORA DE ESGOTO DE PAREDE MACIÇA, DN 300 MM, JUNTA ELÁSTICA, INSTALADO EM LOCAL COM NÍVEL ALTO DE INTERFERÊNCIAS (NÃO INCLUI FORNECIMENTO). AF_06/2015</v>
          </cell>
          <cell r="I115" t="str">
            <v>M</v>
          </cell>
          <cell r="J115" t="str">
            <v>COEFICIENTE DE REPRESENTATIVIDADE</v>
          </cell>
          <cell r="K115">
            <v>5.48</v>
          </cell>
          <cell r="L115" t="str">
            <v>CAIXA REFERENCIAL</v>
          </cell>
        </row>
        <row r="116">
          <cell r="G116">
            <v>90753</v>
          </cell>
          <cell r="H116" t="str">
            <v>ASSENTAMENTO DE TUBO DE PVC PARA REDE COLETORA DE ESGOTO DE PAREDE MACIÇA, DN 350 MM, JUNTA ELÁSTICA, INSTALADO EM LOCAL COM NÍVEL ALTO DE INTERFERÊNCIAS (NÃO INCLUI FORNECIMENTO). AF_06/2015</v>
          </cell>
          <cell r="I116" t="str">
            <v>M</v>
          </cell>
          <cell r="J116" t="str">
            <v>COEFICIENTE DE REPRESENTATIVIDADE</v>
          </cell>
          <cell r="K116">
            <v>5.94</v>
          </cell>
          <cell r="L116" t="str">
            <v>CAIXA REFERENCIAL</v>
          </cell>
        </row>
        <row r="117">
          <cell r="G117">
            <v>90754</v>
          </cell>
          <cell r="H117" t="str">
            <v>ASSENTAMENTO DE TUBO DE PVC PARA REDE COLETORA DE ESGOTO DE PAREDE MACIÇA, DN 400 MM, JUNTA ELÁSTICA, INSTALADO EM LOCAL COM NÍVEL ALTO DE INTERFERÊNCIAS (NÃO INCLUI FORNECIMENTO). AF_06/2015</v>
          </cell>
          <cell r="I117" t="str">
            <v>M</v>
          </cell>
          <cell r="J117" t="str">
            <v>ATRIBUÍDO SÃO PAULO</v>
          </cell>
          <cell r="K117">
            <v>13.04</v>
          </cell>
          <cell r="L117" t="str">
            <v>CAIXA REFERENCIAL</v>
          </cell>
        </row>
        <row r="118">
          <cell r="G118">
            <v>90755</v>
          </cell>
          <cell r="H118" t="str">
            <v>ASSENTAMENTO DE TUBO DE PVC CORRUGADO DE DUPLA PAREDE PARA REDE COLETORA DE ESGOTO, DN 150 MM, JUNTA ELÁSTICA, INSTALADO EM LOCAL COM NÍVEL ALTO DE INTERFERÊNCIAS (NÃO INCLUI FORNECIMENTO). AF_06/2015</v>
          </cell>
          <cell r="I118" t="str">
            <v>M</v>
          </cell>
          <cell r="J118" t="str">
            <v>COEFICIENTE DE REPRESENTATIVIDADE</v>
          </cell>
          <cell r="K118">
            <v>6.17</v>
          </cell>
          <cell r="L118" t="str">
            <v>CAIXA REFERENCIAL</v>
          </cell>
        </row>
        <row r="119">
          <cell r="G119">
            <v>90756</v>
          </cell>
          <cell r="H119" t="str">
            <v>ASSENTAMENTO DE TUBO DE PVC CORRUGADO DE DUPLA PAREDE PARA REDE COLETORA DE ESGOTO, DN 200 MM, JUNTA ELÁSTICA, INSTALADO EM LOCAL COM NÍVEL ALTO DE INTERFERÊNCIAS (NÃO INCLUI FORNECIMENTO). AF_06/2015</v>
          </cell>
          <cell r="I119" t="str">
            <v>M</v>
          </cell>
          <cell r="J119" t="str">
            <v>COEFICIENTE DE REPRESENTATIVIDADE</v>
          </cell>
          <cell r="K119">
            <v>6.62</v>
          </cell>
          <cell r="L119" t="str">
            <v>CAIXA REFERENCIAL</v>
          </cell>
        </row>
        <row r="120">
          <cell r="G120">
            <v>90757</v>
          </cell>
          <cell r="H120" t="str">
            <v>ASSENTAMENTO DE TUBO DE PVC CORRUGADO DE DUPLA PAREDE PARA REDE COLETORA DE ESGOTO, DN 250 MM, JUNTA ELÁSTICA, INSTALADO EM LOCAL COM NÍVEL ALTO DE INTERFERÊNCIAS (NÃO INCLUI FORNECIMENTO). AF_06/2015</v>
          </cell>
          <cell r="I120" t="str">
            <v>M</v>
          </cell>
          <cell r="J120" t="str">
            <v>COEFICIENTE DE REPRESENTATIVIDADE</v>
          </cell>
          <cell r="K120">
            <v>7.09</v>
          </cell>
          <cell r="L120" t="str">
            <v>CAIXA REFERENCIAL</v>
          </cell>
        </row>
        <row r="121">
          <cell r="G121">
            <v>90758</v>
          </cell>
          <cell r="H121" t="str">
            <v>ASSENTAMENTO DE TUBO DE PVC CORRUGADO DE DUPLA PAREDE PARA REDE COLETORA DE ESGOTO, DN 300 MM, JUNTA ELÁSTICA, INSTALADO EM LOCAL COM NÍVEL ALTO DE INTERFERÊNCIAS (NÃO INCLUI FORNECIMENTO). AF_06/2015</v>
          </cell>
          <cell r="I121" t="str">
            <v>M</v>
          </cell>
          <cell r="J121" t="str">
            <v>COEFICIENTE DE REPRESENTATIVIDADE</v>
          </cell>
          <cell r="K121">
            <v>7.54</v>
          </cell>
          <cell r="L121" t="str">
            <v>CAIXA REFERENCIAL</v>
          </cell>
        </row>
        <row r="122">
          <cell r="G122">
            <v>90759</v>
          </cell>
          <cell r="H122" t="str">
            <v>ASSENTAMENTO DE TUBO DE PVC CORRUGADO DE DUPLA PAREDE PARA REDE COLETORA DE ESGOTO, DN 350 MM, JUNTA ELÁSTICA, INSTALADO EM LOCAL COM NÍVEL ALTO DE INTERFERÊNCIAS (NÃO INCLUI FORNECIMENTO). AF_06/2015</v>
          </cell>
          <cell r="I122" t="str">
            <v>M</v>
          </cell>
          <cell r="J122" t="str">
            <v>COEFICIENTE DE REPRESENTATIVIDADE</v>
          </cell>
          <cell r="K122">
            <v>7.99</v>
          </cell>
          <cell r="L122" t="str">
            <v>CAIXA REFERENCIAL</v>
          </cell>
        </row>
        <row r="123">
          <cell r="G123">
            <v>90760</v>
          </cell>
          <cell r="H123" t="str">
            <v>ASSENTAMENTO DE TUBO DE PVC CORRUGADO DE DUPLA PAREDE PARA REDE COLETORA DE ESGOTO, DN 400 MM, EM JUNTA ELÁSTICA, INSTALADO EM LOCAL COM NÍVEL ALTO DE INTERFERÊNCIAS (NÃO INCLUI FORNECIMENTO). AF_06/2015</v>
          </cell>
          <cell r="I123" t="str">
            <v>M</v>
          </cell>
          <cell r="J123" t="str">
            <v>ATRIBUÍDO SÃO PAULO</v>
          </cell>
          <cell r="K123">
            <v>17.23</v>
          </cell>
          <cell r="L123" t="str">
            <v>CAIXA REFERENCIAL</v>
          </cell>
        </row>
        <row r="124">
          <cell r="G124">
            <v>90761</v>
          </cell>
          <cell r="H124" t="str">
            <v>ASSENTAMENTO DE TUBO DE PEAD CORRUGADO DE DUPLA PAREDE PARA REDE COLETORA DE ESGOTO, DN 450 MM, JUNTA ELÁSTICA INTEGRADA, INSTALADO EM LOCAL COM NÍVEL ALTO DE INTERFERÊNCIAS (NÃO INCLUI FORNECIMENTO). AF_06/2015</v>
          </cell>
          <cell r="I124" t="str">
            <v>M</v>
          </cell>
          <cell r="J124" t="str">
            <v>COEFICIENTE DE REPRESENTATIVIDADE</v>
          </cell>
          <cell r="K124">
            <v>3.4</v>
          </cell>
          <cell r="L124" t="str">
            <v>CAIXA REFERENCIAL</v>
          </cell>
        </row>
        <row r="125">
          <cell r="G125">
            <v>90762</v>
          </cell>
          <cell r="H125" t="str">
            <v>ASSENTAMENTO DE TUBO DE PEAD CORRUGADO DE DUPLA PAREDE PARA REDE COLETORA DE ESGOTO, DN 600 MM, JUNTA ELÁSTICA INTEGRADA, INSTALADO EM LOCAL COM NÍVEL ALTO DE INTERFERÊNCIAS (NÃO INCLUI FORNECIMENTO). AF_06/2015</v>
          </cell>
          <cell r="I125" t="str">
            <v>M</v>
          </cell>
          <cell r="J125" t="str">
            <v>ATRIBUÍDO SÃO PAULO</v>
          </cell>
          <cell r="K125">
            <v>12.85</v>
          </cell>
          <cell r="L125" t="str">
            <v>CAIXA REFERENCIAL</v>
          </cell>
        </row>
        <row r="126">
          <cell r="G126">
            <v>94869</v>
          </cell>
          <cell r="H126" t="str">
            <v>TUBO DE PEAD CORRUGADO DE DUPLA PAREDE PARA REDE COLETORA DE ESGOTO, DN 250 MM, JUNTA ELÁSTICA INTEGRADA, INSTALADO EM LOCAL COM NÍVEL BAIXO DE INTERFERÊNCIAS - FORNECIMENTO E ASSENTAMENTO. AF_06/2016</v>
          </cell>
          <cell r="I126" t="str">
            <v>M</v>
          </cell>
          <cell r="J126" t="str">
            <v>ATRIBUÍDO SÃO PAULO</v>
          </cell>
          <cell r="K126">
            <v>113.52</v>
          </cell>
          <cell r="L126" t="str">
            <v>CAIXA REFERENCIAL</v>
          </cell>
        </row>
        <row r="127">
          <cell r="G127">
            <v>94870</v>
          </cell>
          <cell r="H127" t="str">
            <v>ASSENTAMENTO DE TUBO DE PEAD CORRUGADO DE DUPLA PAREDE PARA REDE COLETORA DE ESGOTO, DN 250 MM, JUNTA ELÁSTICA INTEGRADA, INSTALADO EM LOCAL COM NÍVEL BAIXO DE INTERFERÊNCIAS (NÃO INCLUI FORNECIMENTO). AF_06/2016</v>
          </cell>
          <cell r="I127" t="str">
            <v>M</v>
          </cell>
          <cell r="J127" t="str">
            <v>COEFICIENTE DE REPRESENTATIVIDADE</v>
          </cell>
          <cell r="K127">
            <v>0.68</v>
          </cell>
          <cell r="L127" t="str">
            <v>CAIXA REFERENCIAL</v>
          </cell>
        </row>
        <row r="128">
          <cell r="G128">
            <v>94871</v>
          </cell>
          <cell r="H128" t="str">
            <v>TUBO DE PEAD CORRUGADO DE DUPLA PAREDE PARA REDE COLETORA DE ESGOTO, DN 300 MM, JUNTA ELÁSTICA INTEGRADA, INSTALADO EM LOCAL COM NÍVEL BAIXO DE INTERFERÊNCIAS - FORNECIMENTO E ASSENTAMENTO. AF_06/2016</v>
          </cell>
          <cell r="I128" t="str">
            <v>M</v>
          </cell>
          <cell r="J128" t="str">
            <v>ATRIBUÍDO SÃO PAULO</v>
          </cell>
          <cell r="K128">
            <v>134.58000000000001</v>
          </cell>
          <cell r="L128" t="str">
            <v>CAIXA REFERENCIAL</v>
          </cell>
        </row>
        <row r="129">
          <cell r="G129">
            <v>94872</v>
          </cell>
          <cell r="H129" t="str">
            <v>ASSENTAMENTO DE TUBO DE PEAD CORRUGADO DE DUPLA PAREDE PARA REDE COLETORA DE ESGOTO, DN 300 MM, JUNTA ELÁSTICA INTEGRADA, INSTALADO EM LOCAL COM NÍVEL BAIXO DE INTERFERÊNCIAS (NÃO INCLUI FORNECIMENTO). AF_06/2016</v>
          </cell>
          <cell r="I129" t="str">
            <v>M</v>
          </cell>
          <cell r="J129" t="str">
            <v>COEFICIENTE DE REPRESENTATIVIDADE</v>
          </cell>
          <cell r="K129">
            <v>1.18</v>
          </cell>
          <cell r="L129" t="str">
            <v>CAIXA REFERENCIAL</v>
          </cell>
        </row>
        <row r="130">
          <cell r="G130">
            <v>94875</v>
          </cell>
          <cell r="H130" t="str">
            <v>TUBO DE PEAD CORRUGADO DE DUPLA PAREDE PARA REDE COLETORA DE ESGOTO, DN 750 MM, JUNTA ELÁSTICA INTEGRADA, INSTALADO EM LOCAL COM NÍVEL BAIXO DE INTERFERÊNCIAS - FORNECIMENTO E ASSENTAMENTO. AF_06/2016</v>
          </cell>
          <cell r="I130" t="str">
            <v>M</v>
          </cell>
          <cell r="J130" t="str">
            <v>ATRIBUÍDO SÃO PAULO</v>
          </cell>
          <cell r="K130">
            <v>789.56</v>
          </cell>
          <cell r="L130" t="str">
            <v>CAIXA REFERENCIAL</v>
          </cell>
        </row>
        <row r="131">
          <cell r="G131">
            <v>94876</v>
          </cell>
          <cell r="H131" t="str">
            <v>ASSENTAMENTO DE TUBO DE PEAD CORRUGADO DE DUPLA PAREDE PARA REDE COLETORA DE ESGOTO, DN 750 MM, JUNTA ELÁSTICA INTEGRADA, INSTALADO EM LOCAL COM NÍVEL BAIXO DE INTERFERÊNCIAS (NÃO INCLUI FORNECIMENTO). AF_06/2016</v>
          </cell>
          <cell r="I131" t="str">
            <v>M</v>
          </cell>
          <cell r="J131" t="str">
            <v>ATRIBUÍDO SÃO PAULO</v>
          </cell>
          <cell r="K131">
            <v>16.34</v>
          </cell>
          <cell r="L131" t="str">
            <v>CAIXA REFERENCIAL</v>
          </cell>
        </row>
        <row r="132">
          <cell r="G132">
            <v>94878</v>
          </cell>
          <cell r="H132" t="str">
            <v>ASSENTAMENTO DE TUBO DE PEAD CORRUGADO DE DUPLA PAREDE PARA REDE COLETORA DE ESGOTO, DN 900 MM, JUNTA ELÁSTICA INTEGRADA, INSTALADO EM LOCAL COM NÍVEL BAIXO DE INTERFERÊNCIAS (NÃO INCLUI FORNECIMENTO). AF_06/2016</v>
          </cell>
          <cell r="I132" t="str">
            <v>M</v>
          </cell>
          <cell r="J132" t="str">
            <v>ATRIBUÍDO SÃO PAULO</v>
          </cell>
          <cell r="K132">
            <v>19.190000000000001</v>
          </cell>
          <cell r="L132" t="str">
            <v>CAIXA REFERENCIAL</v>
          </cell>
        </row>
        <row r="133">
          <cell r="G133">
            <v>94879</v>
          </cell>
          <cell r="H133" t="str">
            <v>TUBO DE PEAD CORRUGADO DE DUPLA PAREDE PARA REDE COLETORA DE ESGOTO, DN 1000 MM, JUNTA ELÁSTICA INTEGRADA, INSTALADO EM LOCAL COM NÍVEL BAIXO DE INTERFERÊNCIAS - FORNECIMENTO E ASSENTAMENTO. AF_06/2016</v>
          </cell>
          <cell r="I133" t="str">
            <v>M</v>
          </cell>
          <cell r="J133" t="str">
            <v>ATRIBUÍDO SÃO PAULO</v>
          </cell>
          <cell r="K133">
            <v>1052.7</v>
          </cell>
          <cell r="L133" t="str">
            <v>CAIXA REFERENCIAL</v>
          </cell>
        </row>
        <row r="134">
          <cell r="G134">
            <v>94880</v>
          </cell>
          <cell r="H134" t="str">
            <v>ASSENTAMENTO DE TUBO DE PEAD CORRUGADO DE DUPLA PAREDE PARA REDE COLETORA DE ESGOTO, DN 1000 MM, JUNTA ELÁSTICA INTEGRADA, INSTALADO EM LOCAL COM NÍVEL BAIXO DE INTERFERÊNCIAS (NÃO INCLUI FORNECIMENTO). AF_06/2016</v>
          </cell>
          <cell r="I134" t="str">
            <v>M</v>
          </cell>
          <cell r="J134" t="str">
            <v>ATRIBUÍDO SÃO PAULO</v>
          </cell>
          <cell r="K134">
            <v>23.49</v>
          </cell>
          <cell r="L134" t="str">
            <v>CAIXA REFERENCIAL</v>
          </cell>
        </row>
        <row r="135">
          <cell r="G135">
            <v>94881</v>
          </cell>
          <cell r="H135" t="str">
            <v>TUBO DE PEAD CORRUGADO DE DUPLA PAREDE PARA REDE COLETORA DE ESGOTO, DN 1200 MM, JUNTA ELÁSTICA INTEGRADA, INSTALADO EM LOCAL COM NÍVEL BAIXO DE INTERFERÊNCIAS - FORNECIMENTO E ASSENTAMENTO. AF_06/2016</v>
          </cell>
          <cell r="I135" t="str">
            <v>M</v>
          </cell>
          <cell r="J135" t="str">
            <v>ATRIBUÍDO SÃO PAULO</v>
          </cell>
          <cell r="K135">
            <v>1640.74</v>
          </cell>
          <cell r="L135" t="str">
            <v>CAIXA REFERENCIAL</v>
          </cell>
        </row>
        <row r="136">
          <cell r="G136">
            <v>94882</v>
          </cell>
          <cell r="H136" t="str">
            <v>ASSENTAMENTO DE TUBO DE PEAD CORRUGADO DE DUPLA PAREDE PARA REDE COLETORA DE ESGOTO, DN 1200 MM, JUNTA ELÁSTICA INTEGRADA, INSTALADO EM LOCAL COM NÍVEL BAIXO DE INTERFERÊNCIAS (NÃO INCLUI FORNECIMENTO). AF_06/2016</v>
          </cell>
          <cell r="I136" t="str">
            <v>M</v>
          </cell>
          <cell r="J136" t="str">
            <v>ATRIBUÍDO SÃO PAULO</v>
          </cell>
          <cell r="K136">
            <v>27.88</v>
          </cell>
          <cell r="L136" t="str">
            <v>CAIXA REFERENCIAL</v>
          </cell>
        </row>
        <row r="137">
          <cell r="G137">
            <v>94884</v>
          </cell>
          <cell r="H137" t="str">
            <v>ASSENTAMENTO DE TUBO DE PEAD CORRUGADO DE DUPLA PAREDE PARA REDE COLETORA DE ESGOTO, DN 1500 MM, JUNTA ELÁSTICA INTEGRADA, INSTALADO EM LOCAL COM NÍVEL BAIXO DE INTERFERÊNCIAS (NÃO INCLUI FORNECIMENTO). AF_06/2016</v>
          </cell>
          <cell r="I137" t="str">
            <v>M</v>
          </cell>
          <cell r="J137" t="str">
            <v>ATRIBUÍDO SÃO PAULO</v>
          </cell>
          <cell r="K137">
            <v>36.75</v>
          </cell>
          <cell r="L137" t="str">
            <v>CAIXA REFERENCIAL</v>
          </cell>
        </row>
        <row r="138">
          <cell r="G138">
            <v>94885</v>
          </cell>
          <cell r="H138" t="str">
            <v>TUBO DE PEAD CORRUGADO DE DUPLA PAREDE PARA REDE COLETORA DE ESGOTO, DN 250 MM, JUNTA ELÁSTICA INTEGRADA, INSTALADO EM LOCAL COM NÍVEL ALTO DE INTERFERÊNCIAS - FORNECIMENTO E ASSENTAMENTO. AF_06/2016</v>
          </cell>
          <cell r="I138" t="str">
            <v>M</v>
          </cell>
          <cell r="J138" t="str">
            <v>ATRIBUÍDO SÃO PAULO</v>
          </cell>
          <cell r="K138">
            <v>113.71</v>
          </cell>
          <cell r="L138" t="str">
            <v>CAIXA REFERENCIAL</v>
          </cell>
        </row>
        <row r="139">
          <cell r="G139">
            <v>94886</v>
          </cell>
          <cell r="H139" t="str">
            <v>ASSENTAMENTO DE TUBO DE PEAD CORRUGADO DE DUPLA PAREDE PARA REDE COLETORA DE ESGOTO, DN 250 MM, JUNTA ELÁSTICA INTEGRADA, INSTALADO EM LOCAL COM NÍVEL ALTO DE INTERFERÊNCIAS (NÃO INCLUI FORNECIMENTO). AF_06/2016</v>
          </cell>
          <cell r="I139" t="str">
            <v>M</v>
          </cell>
          <cell r="J139" t="str">
            <v>COEFICIENTE DE REPRESENTATIVIDADE</v>
          </cell>
          <cell r="K139">
            <v>0.87</v>
          </cell>
          <cell r="L139" t="str">
            <v>CAIXA REFERENCIAL</v>
          </cell>
        </row>
        <row r="140">
          <cell r="G140">
            <v>94887</v>
          </cell>
          <cell r="H140" t="str">
            <v>TUBO DE PEAD CORRUGADO DE DUPLA PAREDE PARA REDE COLETORA DE ESGOTO, DN 300 MM, JUNTA ELÁSTICA INTEGRADA, INSTALADO EM LOCAL COM NÍVEL ALTO DE INTERFERÊNCIAS - FORNECIMENTO E ASSENTAMENTO. AF_06/2016</v>
          </cell>
          <cell r="I140" t="str">
            <v>M</v>
          </cell>
          <cell r="J140" t="str">
            <v>ATRIBUÍDO SÃO PAULO</v>
          </cell>
          <cell r="K140">
            <v>134.9</v>
          </cell>
          <cell r="L140" t="str">
            <v>CAIXA REFERENCIAL</v>
          </cell>
        </row>
        <row r="141">
          <cell r="G141">
            <v>94888</v>
          </cell>
          <cell r="H141" t="str">
            <v>ASSENTAMENTO DE TUBO DE PEAD CORRUGADO DE DUPLA PAREDE PARA REDE COLETORA DE ESGOTO, DN 300 MM, JUNTA ELÁSTICA INTEGRADA, INSTALADO EM LOCAL COM NÍVEL ALTO DE INTERFERÊNCIAS (NÃO INCLUI FORNECIMENTO). AF_06/2016</v>
          </cell>
          <cell r="I141" t="str">
            <v>M</v>
          </cell>
          <cell r="J141" t="str">
            <v>COEFICIENTE DE REPRESENTATIVIDADE</v>
          </cell>
          <cell r="K141">
            <v>1.5</v>
          </cell>
          <cell r="L141" t="str">
            <v>CAIXA REFERENCIAL</v>
          </cell>
        </row>
        <row r="142">
          <cell r="G142">
            <v>94891</v>
          </cell>
          <cell r="H142" t="str">
            <v>TUBO DE PEAD CORRUGADO DE DUPLA PAREDE PARA REDE COLETORA DE ESGOTO, DN 750 MM, JUNTA ELÁSTICA INTEGRADA, INSTALADO EM LOCAL COM NÍVEL ALTO DE INTERFERÊNCIAS - FORNECIMENTO E ASSENTAMENTO. AF_06/2016</v>
          </cell>
          <cell r="I142" t="str">
            <v>M</v>
          </cell>
          <cell r="J142" t="str">
            <v>ATRIBUÍDO SÃO PAULO</v>
          </cell>
          <cell r="K142">
            <v>792.21</v>
          </cell>
          <cell r="L142" t="str">
            <v>CAIXA REFERENCIAL</v>
          </cell>
        </row>
        <row r="143">
          <cell r="G143">
            <v>94892</v>
          </cell>
          <cell r="H143" t="str">
            <v>ASSENTAMENTO DE TUBO DE PEAD CORRUGADO DE DUPLA PAREDE PARA REDE COLETORA DE ESGOTO, DN 750 MM, JUNTA ELÁSTICA INTEGRADA, INSTALADO EM LOCAL COM NÍVEL ALTO DE INTERFERÊNCIAS (NÃO INCLUI FORNECIMENTO). AF_06/2016</v>
          </cell>
          <cell r="I143" t="str">
            <v>M</v>
          </cell>
          <cell r="J143" t="str">
            <v>ATRIBUÍDO SÃO PAULO</v>
          </cell>
          <cell r="K143">
            <v>18.989999999999998</v>
          </cell>
          <cell r="L143" t="str">
            <v>CAIXA REFERENCIAL</v>
          </cell>
        </row>
        <row r="144">
          <cell r="G144">
            <v>94894</v>
          </cell>
          <cell r="H144" t="str">
            <v>ASSENTAMENTO DE TUBO DE PEAD CORRUGADO DE DUPLA PAREDE PARA REDE COLETORA DE ESGOTO, DN 900 MM, JUNTA ELÁSTICA INTEGRADA, INSTALADO EM LOCAL COM NÍVEL ALTO DE INTERFERÊNCIAS (NÃO INCLUI FORNECIMENTO). AF_06/2016</v>
          </cell>
          <cell r="I144" t="str">
            <v>M</v>
          </cell>
          <cell r="J144" t="str">
            <v>ATRIBUÍDO SÃO PAULO</v>
          </cell>
          <cell r="K144">
            <v>22.06</v>
          </cell>
          <cell r="L144" t="str">
            <v>CAIXA REFERENCIAL</v>
          </cell>
        </row>
        <row r="145">
          <cell r="G145">
            <v>94895</v>
          </cell>
          <cell r="H145" t="str">
            <v>TUBO DE PEAD CORRUGADO DE DUPLA PAREDE PARA REDE COLETORA DE ESGOTO, DN 1000 MM, JUNTA ELÁSTICA INTEGRADA, INSTALADO EM LOCAL COM NÍVEL ALTO DE INTERFERÊNCIAS - FORNECIMENTO E ASSENTAMENTO. AF_06/2016</v>
          </cell>
          <cell r="I145" t="str">
            <v>M</v>
          </cell>
          <cell r="J145" t="str">
            <v>ATRIBUÍDO SÃO PAULO</v>
          </cell>
          <cell r="K145">
            <v>1055.8499999999999</v>
          </cell>
          <cell r="L145" t="str">
            <v>CAIXA REFERENCIAL</v>
          </cell>
        </row>
        <row r="146">
          <cell r="G146">
            <v>94896</v>
          </cell>
          <cell r="H146" t="str">
            <v>ASSENTAMENTO DE TUBO DE PEAD CORRUGADO DE DUPLA PAREDE PARA REDE COLETORA DE ESGOTO, DN 1000 MM, JUNTA ELÁSTICA INTEGRADA, INSTALADO EM LOCAL COM NÍVEL ALTO DE INTERFERÊNCIAS (NÃO INCLUI FORNECIMENTO). AF_06/2016</v>
          </cell>
          <cell r="I146" t="str">
            <v>M</v>
          </cell>
          <cell r="J146" t="str">
            <v>ATRIBUÍDO SÃO PAULO</v>
          </cell>
          <cell r="K146">
            <v>26.64</v>
          </cell>
          <cell r="L146" t="str">
            <v>CAIXA REFERENCIAL</v>
          </cell>
        </row>
        <row r="147">
          <cell r="G147">
            <v>94897</v>
          </cell>
          <cell r="H147" t="str">
            <v>TUBO DE PEAD CORRUGADO DE DUPLA PAREDE PARA REDE COLETORA DE ESGOTO, DN 1200 MM, JUNTA ELÁSTICA INTEGRADA, INSTALADO EM LOCAL COM NÍVEL ALTO DE INTERFERÊNCIAS - FORNECIMENTO E ASSENTAMENTO. AF_06/2016</v>
          </cell>
          <cell r="I147" t="str">
            <v>M</v>
          </cell>
          <cell r="J147" t="str">
            <v>ATRIBUÍDO SÃO PAULO</v>
          </cell>
          <cell r="K147">
            <v>1644.1</v>
          </cell>
          <cell r="L147" t="str">
            <v>CAIXA REFERENCIAL</v>
          </cell>
        </row>
        <row r="148">
          <cell r="G148">
            <v>94898</v>
          </cell>
          <cell r="H148" t="str">
            <v>ASSENTAMENTO DE TUBO DE PEAD CORRUGADO DE DUPLA PAREDE PARA REDE COLETORA DE ESGOTO, DN 1200 MM, JUNTA ELÁSTICA INTEGRADA, INSTALADO EM LOCAL COM NÍVEL ALTO DE INTERFERÊNCIAS (NÃO INCLUI FORNECIMENTO). AF_06/2016</v>
          </cell>
          <cell r="I148" t="str">
            <v>M</v>
          </cell>
          <cell r="J148" t="str">
            <v>ATRIBUÍDO SÃO PAULO</v>
          </cell>
          <cell r="K148">
            <v>31.24</v>
          </cell>
          <cell r="L148" t="str">
            <v>CAIXA REFERENCIAL</v>
          </cell>
        </row>
        <row r="149">
          <cell r="G149">
            <v>94900</v>
          </cell>
          <cell r="H149" t="str">
            <v>ASSENTAMENTO DE TUBO DE PEAD CORRUGADO DE DUPLA PAREDE PARA REDE COLETORA DE ESGOTO, DN 1500 MM, JUNTA ELÁSTICA INTEGRADA, INSTALADO EM LOCAL COM NÍVEL ALTO DE INTERFERÊNCIAS (NÃO INCLUI FORNECIMENTO). AF_06/2016</v>
          </cell>
          <cell r="I149" t="str">
            <v>M</v>
          </cell>
          <cell r="J149" t="str">
            <v>ATRIBUÍDO SÃO PAULO</v>
          </cell>
          <cell r="K149">
            <v>40.44</v>
          </cell>
          <cell r="L149" t="str">
            <v>CAIXA REFERENCIAL</v>
          </cell>
        </row>
        <row r="150">
          <cell r="G150">
            <v>97121</v>
          </cell>
          <cell r="H150" t="str">
            <v>ASSENTAMENTO DE TUBO DE PVC PBA PARA REDE DE ÁGUA, DN 50 MM, JUNTA ELÁSTICA INTEGRADA, INSTALADO EM LOCAL COM NÍVEL ALTO DE INTERFERÊNCIAS (NÃO INCLUI FORNECIMENTO). AF_11/2017</v>
          </cell>
          <cell r="I150" t="str">
            <v>M</v>
          </cell>
          <cell r="J150" t="str">
            <v>COEFICIENTE DE REPRESENTATIVIDADE</v>
          </cell>
          <cell r="K150">
            <v>1.52</v>
          </cell>
          <cell r="L150" t="str">
            <v>CAIXA REFERENCIAL</v>
          </cell>
        </row>
        <row r="151">
          <cell r="G151">
            <v>97122</v>
          </cell>
          <cell r="H151" t="str">
            <v>ASSENTAMENTO DE TUBO DE PVC PBA PARA REDE DE ÁGUA, DN 75 MM, JUNTA ELÁSTICA INTEGRADA, INSTALADO EM LOCAL COM NÍVEL ALTO DE INTERFERÊNCIAS (NÃO INCLUI FORNECIMENTO). AF_11/2017</v>
          </cell>
          <cell r="I151" t="str">
            <v>M</v>
          </cell>
          <cell r="J151" t="str">
            <v>COEFICIENTE DE REPRESENTATIVIDADE</v>
          </cell>
          <cell r="K151">
            <v>2.13</v>
          </cell>
          <cell r="L151" t="str">
            <v>CAIXA REFERENCIAL</v>
          </cell>
        </row>
        <row r="152">
          <cell r="G152">
            <v>97123</v>
          </cell>
          <cell r="H152" t="str">
            <v>ASSENTAMENTO DE TUBO DE PVC PBA PARA REDE DE ÁGUA, DN 100 MM, JUNTA ELÁSTICA INTEGRADA, INSTALADO EM LOCAL COM NÍVEL ALTO DE INTERFERÊNCIAS (NÃO INCLUI FORNECIMENTO). AF_11/2017</v>
          </cell>
          <cell r="I152" t="str">
            <v>M</v>
          </cell>
          <cell r="J152" t="str">
            <v>COEFICIENTE DE REPRESENTATIVIDADE</v>
          </cell>
          <cell r="K152">
            <v>2.7</v>
          </cell>
          <cell r="L152" t="str">
            <v>CAIXA REFERENCIAL</v>
          </cell>
        </row>
        <row r="153">
          <cell r="G153">
            <v>97124</v>
          </cell>
          <cell r="H153" t="str">
            <v>ASSENTAMENTO DE TUBO DE PVC PBA PARA REDE DE ÁGUA, DN 50 MM, JUNTA ELÁSTICA INTEGRADA, INSTALADO EM LOCAL COM NÍVEL BAIXO DE INTERFERÊNCIAS (NÃO INCLUI FORNECIMENTO). AF_11/2017</v>
          </cell>
          <cell r="I153" t="str">
            <v>M</v>
          </cell>
          <cell r="J153" t="str">
            <v>COEFICIENTE DE REPRESENTATIVIDADE</v>
          </cell>
          <cell r="K153">
            <v>0.67</v>
          </cell>
          <cell r="L153" t="str">
            <v>CAIXA REFERENCIAL</v>
          </cell>
        </row>
        <row r="154">
          <cell r="G154">
            <v>97125</v>
          </cell>
          <cell r="H154" t="str">
            <v>ASSENTAMENTO DE TUBO DE PVC PBA PARA REDE DE ÁGUA, DN 75 MM, JUNTA ELÁSTICA INTEGRADA, INSTALADO EM LOCAL COM NÍVEL BAIXO DE INTERFERÊNCIAS (NÃO INCLUI FORNECIMENTO). AF_11/2017</v>
          </cell>
          <cell r="I154" t="str">
            <v>M</v>
          </cell>
          <cell r="J154" t="str">
            <v>COEFICIENTE DE REPRESENTATIVIDADE</v>
          </cell>
          <cell r="K154">
            <v>0.96</v>
          </cell>
          <cell r="L154" t="str">
            <v>CAIXA REFERENCIAL</v>
          </cell>
        </row>
        <row r="155">
          <cell r="G155">
            <v>97126</v>
          </cell>
          <cell r="H155" t="str">
            <v>ASSENTAMENTO DE TUBO DE PVC PBA PARA REDE DE ÁGUA, DN 100 MM, JUNTA ELÁSTICA INTEGRADA, INSTALADO EM LOCAL COM NÍVEL BAIXO DE INTERFERÊNCIAS (NÃO INCLUI FORNECIMENTO). AF_11/2017</v>
          </cell>
          <cell r="I155" t="str">
            <v>M</v>
          </cell>
          <cell r="J155" t="str">
            <v>COEFICIENTE DE REPRESENTATIVIDADE</v>
          </cell>
          <cell r="K155">
            <v>1.22</v>
          </cell>
          <cell r="L155" t="str">
            <v>CAIXA REFERENCIAL</v>
          </cell>
        </row>
        <row r="156">
          <cell r="G156">
            <v>92833</v>
          </cell>
          <cell r="H156" t="str">
            <v>TUBO DE CONCRETO PARA REDES COLETORAS DE ESGOTO SANITÁRIO, DIÂMETRO DE 300 MM, JUNTA ELÁSTICA, INSTALADO EM LOCAL COM BAIXO NÍVEL DE INTERFERÊNCIAS - FORNECIMENTO E ASSENTAMENTO. AF_12/2015</v>
          </cell>
          <cell r="I156" t="str">
            <v>M</v>
          </cell>
          <cell r="J156" t="str">
            <v>ATRIBUÍDO SÃO PAULO</v>
          </cell>
          <cell r="K156">
            <v>162.03</v>
          </cell>
          <cell r="L156" t="str">
            <v>CAIXA REFERENCIAL</v>
          </cell>
        </row>
        <row r="157">
          <cell r="G157">
            <v>92834</v>
          </cell>
          <cell r="H157" t="str">
            <v>ASSENTAMENTO DE TUBO DE CONCRETO PARA REDES COLETORAS DE ESGOTO SANITÁRIO, DIÂMETRO DE 300 MM, JUNTA ELÁSTICA, INSTALADO EM LOCAL COM BAIXO NÍVEL DE INTERFERÊNCIAS (NÃO INCLUI FORNECIMENTO). AF_12/2015</v>
          </cell>
          <cell r="I157" t="str">
            <v>M</v>
          </cell>
          <cell r="J157" t="str">
            <v>ATRIBUÍDO SÃO PAULO</v>
          </cell>
          <cell r="K157">
            <v>6.07</v>
          </cell>
          <cell r="L157" t="str">
            <v>CAIXA REFERENCIAL</v>
          </cell>
        </row>
        <row r="158">
          <cell r="G158">
            <v>92835</v>
          </cell>
          <cell r="H158" t="str">
            <v>TUBO DE CONCRETO PARA REDES COLETORAS DE ESGOTO SANITÁRIO, DIÂMETRO DE 400 MM, JUNTA ELÁSTICA, INSTALADO EM LOCAL COM BAIXO NÍVEL DE INTERFERÊNCIAS - FORNECIMENTO E ASSENTAMENTO. AF_12/2015</v>
          </cell>
          <cell r="I158" t="str">
            <v>M</v>
          </cell>
          <cell r="J158" t="str">
            <v>ATRIBUÍDO SÃO PAULO</v>
          </cell>
          <cell r="K158">
            <v>172.15</v>
          </cell>
          <cell r="L158" t="str">
            <v>CAIXA REFERENCIAL</v>
          </cell>
        </row>
        <row r="159">
          <cell r="G159">
            <v>92836</v>
          </cell>
          <cell r="H159" t="str">
            <v>ASSENTAMENTO DE TUBO DE CONCRETO PARA REDES COLETORAS DE ESGOTO SANITÁRIO, DIÂMETRO DE 400 MM, JUNTA ELÁSTICA, INSTALADO EM LOCAL COM BAIXO NÍVEL DE INTERFERÊNCIAS (NÃO INCLUI FORNECIMENTO). AF_12/2015</v>
          </cell>
          <cell r="I159" t="str">
            <v>M</v>
          </cell>
          <cell r="J159" t="str">
            <v>ATRIBUÍDO SÃO PAULO</v>
          </cell>
          <cell r="K159">
            <v>7.74</v>
          </cell>
          <cell r="L159" t="str">
            <v>CAIXA REFERENCIAL</v>
          </cell>
        </row>
        <row r="160">
          <cell r="G160">
            <v>92837</v>
          </cell>
          <cell r="H160" t="str">
            <v>TUBO DE CONCRETO PARA REDES COLETORAS DE ESGOTO SANITÁRIO, DIÂMETRO DE 500 MM, JUNTA ELÁSTICA, INSTALADO EM LOCAL COM BAIXO NÍVEL DE INTERFERÊNCIAS - FORNECIMENTO E ASSENTAMENTO. AF_12/2015</v>
          </cell>
          <cell r="I160" t="str">
            <v>M</v>
          </cell>
          <cell r="J160" t="str">
            <v>ATRIBUÍDO SÃO PAULO</v>
          </cell>
          <cell r="K160">
            <v>294.11</v>
          </cell>
          <cell r="L160" t="str">
            <v>CAIXA REFERENCIAL</v>
          </cell>
        </row>
        <row r="161">
          <cell r="G161">
            <v>92838</v>
          </cell>
          <cell r="H161" t="str">
            <v>ASSENTAMENTO DE TUBO DE CONCRETO PARA REDES COLETORAS DE ESGOTO SANITÁRIO, DIÂMETRO DE 500 MM, JUNTA ELÁSTICA, INSTALADO EM LOCAL COM BAIXO NÍVEL DE INTERFERÊNCIAS (NÃO INCLUI FORNECIMENTO). AF_12/2015</v>
          </cell>
          <cell r="I161" t="str">
            <v>M</v>
          </cell>
          <cell r="J161" t="str">
            <v>ATRIBUÍDO SÃO PAULO</v>
          </cell>
          <cell r="K161">
            <v>9.31</v>
          </cell>
          <cell r="L161" t="str">
            <v>CAIXA REFERENCIAL</v>
          </cell>
        </row>
        <row r="162">
          <cell r="G162">
            <v>92839</v>
          </cell>
          <cell r="H162" t="str">
            <v>TUBO DE CONCRETO PARA REDES COLETORAS DE ESGOTO SANITÁRIO, DIÂMETRO DE 600 MM, JUNTA ELÁSTICA, INSTALADO EM LOCAL COM BAIXO NÍVEL DE INTERFERÊNCIAS - FORNECIMENTO E ASSENTAMENTO. AF_12/2015</v>
          </cell>
          <cell r="I162" t="str">
            <v>M</v>
          </cell>
          <cell r="J162" t="str">
            <v>ATRIBUÍDO SÃO PAULO</v>
          </cell>
          <cell r="K162">
            <v>360.5</v>
          </cell>
          <cell r="L162" t="str">
            <v>CAIXA REFERENCIAL</v>
          </cell>
        </row>
        <row r="163">
          <cell r="G163">
            <v>92840</v>
          </cell>
          <cell r="H163" t="str">
            <v>ASSENTAMENTO DE TUBO DE CONCRETO PARA REDES COLETORAS DE ESGOTO SANITÁRIO, DIÂMETRO DE 600 MM, JUNTA ELÁSTICA, INSTALADO EM LOCAL COM BAIXO NÍVEL DE INTERFERÊNCIAS (NÃO INCLUI FORNECIMENTO). AF_12/2015</v>
          </cell>
          <cell r="I163" t="str">
            <v>M</v>
          </cell>
          <cell r="J163" t="str">
            <v>ATRIBUÍDO SÃO PAULO</v>
          </cell>
          <cell r="K163">
            <v>11.03</v>
          </cell>
          <cell r="L163" t="str">
            <v>CAIXA REFERENCIAL</v>
          </cell>
        </row>
        <row r="164">
          <cell r="G164">
            <v>92841</v>
          </cell>
          <cell r="H164" t="str">
            <v>TUBO DE CONCRETO PARA REDES COLETORAS DE ESGOTO SANITÁRIO, DIÂMETRO DE 700 MM, JUNTA ELÁSTICA, INSTALADO EM LOCAL COM BAIXO NÍVEL DE INTERFERÊNCIAS - FORNECIMENTO E ASSENTAMENTO. AF_12/2015</v>
          </cell>
          <cell r="I164" t="str">
            <v>M</v>
          </cell>
          <cell r="J164" t="str">
            <v>ATRIBUÍDO SÃO PAULO</v>
          </cell>
          <cell r="K164">
            <v>456.2</v>
          </cell>
          <cell r="L164" t="str">
            <v>CAIXA REFERENCIAL</v>
          </cell>
        </row>
        <row r="165">
          <cell r="G165">
            <v>92842</v>
          </cell>
          <cell r="H165" t="str">
            <v>ASSENTAMENTO DE TUBO DE CONCRETO PARA REDES COLETORAS DE ESGOTO SANITÁRIO, DIÂMETRO DE 700 MM, JUNTA ELÁSTICA, INSTALADO EM LOCAL COM BAIXO NÍVEL DE INTERFERÊNCIAS (NÃO INCLUI FORNECIMENTO). AF_12/2015</v>
          </cell>
          <cell r="I165" t="str">
            <v>M</v>
          </cell>
          <cell r="J165" t="str">
            <v>ATRIBUÍDO SÃO PAULO</v>
          </cell>
          <cell r="K165">
            <v>12.6</v>
          </cell>
          <cell r="L165" t="str">
            <v>CAIXA REFERENCIAL</v>
          </cell>
        </row>
        <row r="166">
          <cell r="G166">
            <v>92843</v>
          </cell>
          <cell r="H166" t="str">
            <v>TUBO DE CONCRETO PARA REDES COLETORAS DE ESGOTO SANITÁRIO, DIÂMETRO DE 800 MM, JUNTA ELÁSTICA, INSTALADO EM LOCAL COM BAIXO NÍVEL DE INTERFERÊNCIAS - FORNECIMENTO E ASSENTAMENTO. AF_12/2015</v>
          </cell>
          <cell r="I166" t="str">
            <v>M</v>
          </cell>
          <cell r="J166" t="str">
            <v>ATRIBUÍDO SÃO PAULO</v>
          </cell>
          <cell r="K166">
            <v>480.07</v>
          </cell>
          <cell r="L166" t="str">
            <v>CAIXA REFERENCIAL</v>
          </cell>
        </row>
        <row r="167">
          <cell r="G167">
            <v>92844</v>
          </cell>
          <cell r="H167" t="str">
            <v>ASSENTAMENTO DE TUBO DE CONCRETO PARA REDES COLETORAS DE ESGOTO SANITÁRIO, DIÂMETRO DE 800 MM, JUNTA ELÁSTICA, INSTALADO EM LOCAL COM BAIXO NÍVEL DE INTERFERÊNCIAS (NÃO INCLUI FORNECIMENTO). AF_12/2015</v>
          </cell>
          <cell r="I167" t="str">
            <v>M</v>
          </cell>
          <cell r="J167" t="str">
            <v>ATRIBUÍDO SÃO PAULO</v>
          </cell>
          <cell r="K167">
            <v>14.32</v>
          </cell>
          <cell r="L167" t="str">
            <v>CAIXA REFERENCIAL</v>
          </cell>
        </row>
        <row r="168">
          <cell r="G168">
            <v>92845</v>
          </cell>
          <cell r="H168" t="str">
            <v>TUBO DE CONCRETO PARA REDES COLETORAS DE ESGOTO SANITÁRIO, DIÂMETRO DE 900 MM, JUNTA ELÁSTICA, INSTALADO EM LOCAL COM BAIXO NÍVEL DE INTERFERÊNCIAS - FORNECIMENTO E ASSENTAMENTO. AF_12/2015</v>
          </cell>
          <cell r="I168" t="str">
            <v>M</v>
          </cell>
          <cell r="J168" t="str">
            <v>ATRIBUÍDO SÃO PAULO</v>
          </cell>
          <cell r="K168">
            <v>682.79</v>
          </cell>
          <cell r="L168" t="str">
            <v>CAIXA REFERENCIAL</v>
          </cell>
        </row>
        <row r="169">
          <cell r="G169">
            <v>92846</v>
          </cell>
          <cell r="H169" t="str">
            <v>ASSENTAMENTO DE TUBO DE CONCRETO PARA REDES COLETORAS DE ESGOTO SANITÁRIO, DIÂMETRO DE 900 MM, JUNTA ELÁSTICA, INSTALADO EM LOCAL COM BAIXO NÍVEL DE INTERFERÊNCIAS (NÃO INCLUI FORNECIMENTO). AF_12/2015</v>
          </cell>
          <cell r="I169" t="str">
            <v>M</v>
          </cell>
          <cell r="J169" t="str">
            <v>ATRIBUÍDO SÃO PAULO</v>
          </cell>
          <cell r="K169">
            <v>15.86</v>
          </cell>
          <cell r="L169" t="str">
            <v>CAIXA REFERENCIAL</v>
          </cell>
        </row>
        <row r="170">
          <cell r="G170">
            <v>92847</v>
          </cell>
          <cell r="H170" t="str">
            <v>TUBO DE CONCRETO PARA REDES COLETORAS DE ESGOTO SANITÁRIO, DIÂMETRO DE 1000 MM, JUNTA ELÁSTICA, INSTALADO EM LOCAL COM BAIXO NÍVEL DE INTERFERÊNCIAS - FORNECIMENTO E ASSENTAMENTO. AF_12/2015</v>
          </cell>
          <cell r="I170" t="str">
            <v>M</v>
          </cell>
          <cell r="J170" t="str">
            <v>ATRIBUÍDO SÃO PAULO</v>
          </cell>
          <cell r="K170">
            <v>708.27</v>
          </cell>
          <cell r="L170" t="str">
            <v>CAIXA REFERENCIAL</v>
          </cell>
        </row>
        <row r="171">
          <cell r="G171">
            <v>92848</v>
          </cell>
          <cell r="H171" t="str">
            <v>ASSENTAMENTO DE TUBO DE CONCRETO PARA REDES COLETORAS DE ESGOTO SANITÁRIO, DIÂMETRO DE 1000 MM, JUNTA ELÁSTICA, INSTALADO EM LOCAL COM BAIXO NÍVEL DE INTERFERÊNCIAS (NÃO INCLUI FORNECIMENTO). AF_12/2015</v>
          </cell>
          <cell r="I171" t="str">
            <v>M</v>
          </cell>
          <cell r="J171" t="str">
            <v>ATRIBUÍDO SÃO PAULO</v>
          </cell>
          <cell r="K171">
            <v>17.600000000000001</v>
          </cell>
          <cell r="L171" t="str">
            <v>CAIXA REFERENCIAL</v>
          </cell>
        </row>
        <row r="172">
          <cell r="G172">
            <v>92849</v>
          </cell>
          <cell r="H172" t="str">
            <v>TUBO DE CONCRETO PARA REDES COLETORAS DE ESGOTO SANITÁRIO, DIÂMETRO DE 300 MM, JUNTA ELÁSTICA, INSTALADO EM LOCAL COM ALTO NÍVEL DE INTERFERÊNCIAS - FORNECIMENTO E ASSENTAMENTO. AF_12/2015</v>
          </cell>
          <cell r="I172" t="str">
            <v>M</v>
          </cell>
          <cell r="J172" t="str">
            <v>ATRIBUÍDO SÃO PAULO</v>
          </cell>
          <cell r="K172">
            <v>167.45</v>
          </cell>
          <cell r="L172" t="str">
            <v>CAIXA REFERENCIAL</v>
          </cell>
        </row>
        <row r="173">
          <cell r="G173">
            <v>92850</v>
          </cell>
          <cell r="H173" t="str">
            <v>ASSENTAMENTO DE TUBO DE CONCRETO PARA REDES COLETORAS DE ESGOTO SANITÁRIO, DIÂMETRO DE 300 MM, JUNTA ELÁSTICA, INSTALADO EM LOCAL COM ALTO NÍVEL DE INTERFERÊNCIAS (NÃO INCLUI FORNECIMENTO). AF_12/2015</v>
          </cell>
          <cell r="I173" t="str">
            <v>M</v>
          </cell>
          <cell r="J173" t="str">
            <v>ATRIBUÍDO SÃO PAULO</v>
          </cell>
          <cell r="K173">
            <v>11.48</v>
          </cell>
          <cell r="L173" t="str">
            <v>CAIXA REFERENCIAL</v>
          </cell>
        </row>
        <row r="174">
          <cell r="G174">
            <v>92851</v>
          </cell>
          <cell r="H174" t="str">
            <v>TUBO DE CONCRETO PARA REDES COLETORAS DE ESGOTO SANITÁRIO, DIÂMETRO DE 400 MM, JUNTA ELÁSTICA, INSTALADO EM LOCAL COM ALTO NÍVEL DE INTERFERÊNCIAS - FORNECIMENTO E ASSENTAMENTO. AF_12/2015</v>
          </cell>
          <cell r="I174" t="str">
            <v>M</v>
          </cell>
          <cell r="J174" t="str">
            <v>ATRIBUÍDO SÃO PAULO</v>
          </cell>
          <cell r="K174">
            <v>178.95</v>
          </cell>
          <cell r="L174" t="str">
            <v>CAIXA REFERENCIAL</v>
          </cell>
        </row>
        <row r="175">
          <cell r="G175">
            <v>92852</v>
          </cell>
          <cell r="H175" t="str">
            <v>ASSENTAMENTO DE TUBO DE CONCRETO PARA REDES COLETORAS DE ESGOTO SANITÁRIO, DIÂMETRO DE 400 MM, JUNTA ELÁSTICA, INSTALADO EM LOCAL COM ALTO NÍVEL DE INTERFERÊNCIAS (NÃO INCLUI FORNECIMENTO). AF_12/2015</v>
          </cell>
          <cell r="I175" t="str">
            <v>M</v>
          </cell>
          <cell r="J175" t="str">
            <v>ATRIBUÍDO SÃO PAULO</v>
          </cell>
          <cell r="K175">
            <v>14.52</v>
          </cell>
          <cell r="L175" t="str">
            <v>CAIXA REFERENCIAL</v>
          </cell>
        </row>
        <row r="176">
          <cell r="G176">
            <v>92853</v>
          </cell>
          <cell r="H176" t="str">
            <v>TUBO DE CONCRETO PARA REDES COLETORAS DE ESGOTO SANITÁRIO, DIÂMETRO DE 500 MM, JUNTA ELÁSTICA, INSTALADO EM LOCAL COM ALTO NÍVEL DE INTERFERÊNCIAS - FORNECIMENTO E ASSENTAMENTO. AF_12/2015</v>
          </cell>
          <cell r="I176" t="str">
            <v>M</v>
          </cell>
          <cell r="J176" t="str">
            <v>ATRIBUÍDO SÃO PAULO</v>
          </cell>
          <cell r="K176">
            <v>302.49</v>
          </cell>
          <cell r="L176" t="str">
            <v>CAIXA REFERENCIAL</v>
          </cell>
        </row>
        <row r="177">
          <cell r="G177">
            <v>92854</v>
          </cell>
          <cell r="H177" t="str">
            <v>ASSENTAMENTO DE TUBO DE CONCRETO PARA REDES COLETORAS DE ESGOTO SANITÁRIO, DIÂMETRO DE 500 MM, JUNTA ELÁSTICA, INSTALADO EM LOCAL COM ALTO NÍVEL DE INTERFERÊNCIAS (NÃO INCLUI FORNECIMENTO). AF_12/2015</v>
          </cell>
          <cell r="I177" t="str">
            <v>M</v>
          </cell>
          <cell r="J177" t="str">
            <v>ATRIBUÍDO SÃO PAULO</v>
          </cell>
          <cell r="K177">
            <v>17.66</v>
          </cell>
          <cell r="L177" t="str">
            <v>CAIXA REFERENCIAL</v>
          </cell>
        </row>
        <row r="178">
          <cell r="G178">
            <v>92855</v>
          </cell>
          <cell r="H178" t="str">
            <v>TUBO DE CONCRETO PARA REDES COLETORAS DE ESGOTO SANITÁRIO, DIÂMETRO DE 600 MM, JUNTA ELÁSTICA, INSTALADO EM LOCAL COM ALTO NÍVEL DE INTERFERÊNCIAS - FORNECIMENTO E ASSENTAMENTO. AF_12/2015</v>
          </cell>
          <cell r="I178" t="str">
            <v>M</v>
          </cell>
          <cell r="J178" t="str">
            <v>ATRIBUÍDO SÃO PAULO</v>
          </cell>
          <cell r="K178">
            <v>370.32</v>
          </cell>
          <cell r="L178" t="str">
            <v>CAIXA REFERENCIAL</v>
          </cell>
        </row>
        <row r="179">
          <cell r="G179">
            <v>92856</v>
          </cell>
          <cell r="H179" t="str">
            <v>ASSENTAMENTO DE TUBO DE CONCRETO PARA REDES COLETORAS DE ESGOTO SANITÁRIO, DIÂMETRO DE 600 MM, JUNTA ELÁSTICA, INSTALADO EM LOCAL COM ALTO NÍVEL DE INTERFERÊNCIAS (NÃO INCLUI FORNECIMENTO). AF_12/2015</v>
          </cell>
          <cell r="I179" t="str">
            <v>M</v>
          </cell>
          <cell r="J179" t="str">
            <v>ATRIBUÍDO SÃO PAULO</v>
          </cell>
          <cell r="K179">
            <v>20.83</v>
          </cell>
          <cell r="L179" t="str">
            <v>CAIXA REFERENCIAL</v>
          </cell>
        </row>
        <row r="180">
          <cell r="G180">
            <v>92857</v>
          </cell>
          <cell r="H180" t="str">
            <v>TUBO DE CONCRETO PARA REDES COLETORAS DE ESGOTO SANITÁRIO, DIÂMETRO DE 700 MM, JUNTA ELÁSTICA, INSTALADO EM LOCAL COM ALTO NÍVEL DE INTERFERÊNCIAS - FORNECIMENTO E ASSENTAMENTO. AF_12/2015</v>
          </cell>
          <cell r="I180" t="str">
            <v>M</v>
          </cell>
          <cell r="J180" t="str">
            <v>ATRIBUÍDO SÃO PAULO</v>
          </cell>
          <cell r="K180">
            <v>467.46</v>
          </cell>
          <cell r="L180" t="str">
            <v>CAIXA REFERENCIAL</v>
          </cell>
        </row>
        <row r="181">
          <cell r="G181">
            <v>92858</v>
          </cell>
          <cell r="H181" t="str">
            <v>ASSENTAMENTO DE TUBO DE CONCRETO PARA REDES COLETORAS DE ESGOTO SANITÁRIO, DIÂMETRO DE 700 MM, JUNTA ELÁSTICA, INSTALADO EM LOCAL COM ALTO NÍVEL DE INTERFERÊNCIAS (NÃO INCLUI FORNECIMENTO). AF_12/2015</v>
          </cell>
          <cell r="I181" t="str">
            <v>M</v>
          </cell>
          <cell r="J181" t="str">
            <v>ATRIBUÍDO SÃO PAULO</v>
          </cell>
          <cell r="K181">
            <v>23.83</v>
          </cell>
          <cell r="L181" t="str">
            <v>CAIXA REFERENCIAL</v>
          </cell>
        </row>
        <row r="182">
          <cell r="G182">
            <v>92859</v>
          </cell>
          <cell r="H182" t="str">
            <v>TUBO DE CONCRETO PARA REDES COLETORAS DE ESGOTO SANITÁRIO, DIÂMETRO DE 800 MM, JUNTA ELÁSTICA, INSTALADO EM LOCAL COM ALTO NÍVEL DE INTERFERÊNCIAS - FORNECIMENTO E ASSENTAMENTO. AF_12/2015</v>
          </cell>
          <cell r="I182" t="str">
            <v>M</v>
          </cell>
          <cell r="J182" t="str">
            <v>ATRIBUÍDO SÃO PAULO</v>
          </cell>
          <cell r="K182">
            <v>492.8</v>
          </cell>
          <cell r="L182" t="str">
            <v>CAIXA REFERENCIAL</v>
          </cell>
        </row>
        <row r="183">
          <cell r="G183">
            <v>92860</v>
          </cell>
          <cell r="H183" t="str">
            <v>ASSENTAMENTO DE TUBO DE CONCRETO PARA REDES COLETORAS DE ESGOTO SANITÁRIO, DIÂMETRO DE 800 MM, JUNTA ELÁSTICA, INSTALADO EM LOCAL COM ALTO NÍVEL DE INTERFERÊNCIAS (NÃO INCLUI FORNECIMENTO). AF_12/2015</v>
          </cell>
          <cell r="I183" t="str">
            <v>M</v>
          </cell>
          <cell r="J183" t="str">
            <v>ATRIBUÍDO SÃO PAULO</v>
          </cell>
          <cell r="K183">
            <v>27.05</v>
          </cell>
          <cell r="L183" t="str">
            <v>CAIXA REFERENCIAL</v>
          </cell>
        </row>
        <row r="184">
          <cell r="G184">
            <v>92861</v>
          </cell>
          <cell r="H184" t="str">
            <v>TUBO DE CONCRETO PARA REDES COLETORAS DE ESGOTO SANITÁRIO, DIÂMETRO DE 900 MM, JUNTA ELÁSTICA, INSTALADO EM LOCAL COM ALTO NÍVEL DE INTERFERÊNCIAS - FORNECIMENTO E ASSENTAMENTO. AF_12/2015</v>
          </cell>
          <cell r="I184" t="str">
            <v>M</v>
          </cell>
          <cell r="J184" t="str">
            <v>ATRIBUÍDO SÃO PAULO</v>
          </cell>
          <cell r="K184">
            <v>697.13</v>
          </cell>
          <cell r="L184" t="str">
            <v>CAIXA REFERENCIAL</v>
          </cell>
        </row>
        <row r="185">
          <cell r="G185">
            <v>92862</v>
          </cell>
          <cell r="H185" t="str">
            <v>ASSENTAMENTO DE TUBO DE CONCRETO PARA REDES COLETORAS DE ESGOTO SANITÁRIO, DIÂMETRO DE 900 MM, JUNTA ELÁSTICA, INSTALADO EM LOCAL COM ALTO NÍVEL DE INTERFERÊNCIAS (NÃO INCLUI FORNECIMENTO). AF_12/2015</v>
          </cell>
          <cell r="I185" t="str">
            <v>M</v>
          </cell>
          <cell r="J185" t="str">
            <v>ATRIBUÍDO SÃO PAULO</v>
          </cell>
          <cell r="K185">
            <v>30.2</v>
          </cell>
          <cell r="L185" t="str">
            <v>CAIXA REFERENCIAL</v>
          </cell>
        </row>
        <row r="186">
          <cell r="G186">
            <v>92863</v>
          </cell>
          <cell r="H186" t="str">
            <v>TUBO DE CONCRETO PARA REDES COLETORAS DE ESGOTO SANITÁRIO, DIÂMETRO DE 1000 MM, JUNTA ELÁSTICA, INSTALADO EM LOCAL COM ALTO NÍVEL DE INTERFERÊNCIAS - FORNECIMENTO E ASSENTAMENTO. AF_12/2015</v>
          </cell>
          <cell r="I186" t="str">
            <v>M</v>
          </cell>
          <cell r="J186" t="str">
            <v>ATRIBUÍDO SÃO PAULO</v>
          </cell>
          <cell r="K186">
            <v>724.06</v>
          </cell>
          <cell r="L186" t="str">
            <v>CAIXA REFERENCIAL</v>
          </cell>
        </row>
        <row r="187">
          <cell r="G187">
            <v>92864</v>
          </cell>
          <cell r="H187" t="str">
            <v>ASSENTAMENTO DE TUBO DE CONCRETO PARA REDES COLETORAS DE ESGOTO SANITÁRIO, DIÂMETRO DE 1000 MM, JUNTA ELÁSTICA, INSTALADO EM LOCAL COM ALTO NÍVEL DE INTERFERÊNCIAS (NÃO INCLUI FORNECIMENTO). AF_12/2015</v>
          </cell>
          <cell r="I187" t="str">
            <v>M</v>
          </cell>
          <cell r="J187" t="str">
            <v>ATRIBUÍDO SÃO PAULO</v>
          </cell>
          <cell r="K187">
            <v>33.35</v>
          </cell>
          <cell r="L187" t="str">
            <v>CAIXA REFERENCIAL</v>
          </cell>
        </row>
        <row r="188">
          <cell r="G188">
            <v>92210</v>
          </cell>
          <cell r="H188" t="str">
            <v>TUBO DE CONCRETO PARA REDES COLETORAS DE ÁGUAS PLUVIAIS, DIÂMETRO DE 400 MM, JUNTA RÍGIDA, INSTALADO EM LOCAL COM BAIXO NÍVEL DE INTERFERÊNCIAS - FORNECIMENTO E ASSENTAMENTO. AF_12/2015</v>
          </cell>
          <cell r="I188" t="str">
            <v>M</v>
          </cell>
          <cell r="J188" t="str">
            <v>ATRIBUÍDO SÃO PAULO</v>
          </cell>
          <cell r="K188">
            <v>115.82</v>
          </cell>
          <cell r="L188" t="str">
            <v>CAIXA REFERENCIAL</v>
          </cell>
        </row>
        <row r="189">
          <cell r="G189">
            <v>92211</v>
          </cell>
          <cell r="H189" t="str">
            <v>TUBO DE CONCRETO PARA REDES COLETORAS DE ÁGUAS PLUVIAIS, DIÂMETRO DE 500 MM, JUNTA RÍGIDA, INSTALADO EM LOCAL COM BAIXO NÍVEL DE INTERFERÊNCIAS - FORNECIMENTO E ASSENTAMENTO. AF_12/2015</v>
          </cell>
          <cell r="I189" t="str">
            <v>M</v>
          </cell>
          <cell r="J189" t="str">
            <v>ATRIBUÍDO SÃO PAULO</v>
          </cell>
          <cell r="K189">
            <v>139.22</v>
          </cell>
          <cell r="L189" t="str">
            <v>CAIXA REFERENCIAL</v>
          </cell>
        </row>
        <row r="190">
          <cell r="G190">
            <v>92212</v>
          </cell>
          <cell r="H190" t="str">
            <v>TUBO DE CONCRETO PARA REDES COLETORAS DE ÁGUAS PLUVIAIS, DIÂMETRO DE 600 MM, JUNTA RÍGIDA, INSTALADO EM LOCAL COM BAIXO NÍVEL DE INTERFERÊNCIAS - FORNECIMENTO E ASSENTAMENTO. AF_12/2015</v>
          </cell>
          <cell r="I190" t="str">
            <v>M</v>
          </cell>
          <cell r="J190" t="str">
            <v>ATRIBUÍDO SÃO PAULO</v>
          </cell>
          <cell r="K190">
            <v>207.12</v>
          </cell>
          <cell r="L190" t="str">
            <v>CAIXA REFERENCIAL</v>
          </cell>
        </row>
        <row r="191">
          <cell r="G191">
            <v>92213</v>
          </cell>
          <cell r="H191" t="str">
            <v>TUBO DE CONCRETO PARA REDES COLETORAS DE ÁGUAS PLUVIAIS, DIÂMETRO DE 700 MM, JUNTA RÍGIDA, INSTALADO EM LOCAL COM BAIXO NÍVEL DE INTERFERÊNCIAS - FORNECIMENTO E ASSENTAMENTO. AF_12/2015</v>
          </cell>
          <cell r="I191" t="str">
            <v>M</v>
          </cell>
          <cell r="J191" t="str">
            <v>ATRIBUÍDO SÃO PAULO</v>
          </cell>
          <cell r="K191">
            <v>271.89999999999998</v>
          </cell>
          <cell r="L191" t="str">
            <v>CAIXA REFERENCIAL</v>
          </cell>
        </row>
        <row r="192">
          <cell r="G192">
            <v>92214</v>
          </cell>
          <cell r="H192" t="str">
            <v>TUBO DE CONCRETO PARA REDES COLETORAS DE ÁGUAS PLUVIAIS, DIÂMETRO DE 800 MM, JUNTA RÍGIDA, INSTALADO EM LOCAL COM BAIXO NÍVEL DE INTERFERÊNCIAS - FORNECIMENTO E ASSENTAMENTO. AF_12/2015</v>
          </cell>
          <cell r="I192" t="str">
            <v>M</v>
          </cell>
          <cell r="J192" t="str">
            <v>ATRIBUÍDO SÃO PAULO</v>
          </cell>
          <cell r="K192">
            <v>328.44</v>
          </cell>
          <cell r="L192" t="str">
            <v>CAIXA REFERENCIAL</v>
          </cell>
        </row>
        <row r="193">
          <cell r="G193">
            <v>92215</v>
          </cell>
          <cell r="H193" t="str">
            <v>TUBO DE CONCRETO PARA REDES COLETORAS DE ÁGUAS PLUVIAIS, DIÂMETRO DE 900 MM, JUNTA RÍGIDA, INSTALADO EM LOCAL COM BAIXO NÍVEL DE INTERFERÊNCIAS - FORNECIMENTO E ASSENTAMENTO. AF_12/2015</v>
          </cell>
          <cell r="I193" t="str">
            <v>M</v>
          </cell>
          <cell r="J193" t="str">
            <v>ATRIBUÍDO SÃO PAULO</v>
          </cell>
          <cell r="K193">
            <v>377.19</v>
          </cell>
          <cell r="L193" t="str">
            <v>CAIXA REFERENCIAL</v>
          </cell>
        </row>
        <row r="194">
          <cell r="G194">
            <v>92216</v>
          </cell>
          <cell r="H194" t="str">
            <v>TUBO DE CONCRETO PARA REDES COLETORAS DE ÁGUAS PLUVIAIS, DIÂMETRO DE 1000 MM, JUNTA RÍGIDA, INSTALADO EM LOCAL COM BAIXO NÍVEL DE INTERFERÊNCIAS - FORNECIMENTO E ASSENTAMENTO. AF_12/2015</v>
          </cell>
          <cell r="I194" t="str">
            <v>M</v>
          </cell>
          <cell r="J194" t="str">
            <v>ATRIBUÍDO SÃO PAULO</v>
          </cell>
          <cell r="K194">
            <v>394.8</v>
          </cell>
          <cell r="L194" t="str">
            <v>CAIXA REFERENCIAL</v>
          </cell>
        </row>
        <row r="195">
          <cell r="G195">
            <v>92219</v>
          </cell>
          <cell r="H195" t="str">
            <v>TUBO DE CONCRETO PARA REDES COLETORAS DE ÁGUAS PLUVIAIS, DIÂMETRO DE 400 MM, JUNTA RÍGIDA, INSTALADO EM LOCAL COM ALTO NÍVEL DE INTERFERÊNCIAS - FORNECIMENTO E ASSENTAMENTO. AF_12/2015</v>
          </cell>
          <cell r="I195" t="str">
            <v>M</v>
          </cell>
          <cell r="J195" t="str">
            <v>ATRIBUÍDO SÃO PAULO</v>
          </cell>
          <cell r="K195">
            <v>122.57</v>
          </cell>
          <cell r="L195" t="str">
            <v>CAIXA REFERENCIAL</v>
          </cell>
        </row>
        <row r="196">
          <cell r="G196">
            <v>92220</v>
          </cell>
          <cell r="H196" t="str">
            <v>TUBO DE CONCRETO PARA REDES COLETORAS DE ÁGUAS PLUVIAIS, DIÂMETRO DE 500 MM, JUNTA RÍGIDA, INSTALADO EM LOCAL COM ALTO NÍVEL DE INTERFERÊNCIAS - FORNECIMENTO E ASSENTAMENTO. AF_12/2015</v>
          </cell>
          <cell r="I196" t="str">
            <v>M</v>
          </cell>
          <cell r="J196" t="str">
            <v>ATRIBUÍDO SÃO PAULO</v>
          </cell>
          <cell r="K196">
            <v>147.58000000000001</v>
          </cell>
          <cell r="L196" t="str">
            <v>CAIXA REFERENCIAL</v>
          </cell>
        </row>
        <row r="197">
          <cell r="G197">
            <v>92221</v>
          </cell>
          <cell r="H197" t="str">
            <v>TUBO DE CONCRETO PARA REDES COLETORAS DE ÁGUAS PLUVIAIS, DIÂMETRO DE 600 MM, JUNTA RÍGIDA, INSTALADO EM LOCAL COM ALTO NÍVEL DE INTERFERÊNCIAS - FORNECIMENTO E ASSENTAMENTO. AF_12/2015</v>
          </cell>
          <cell r="I197" t="str">
            <v>M</v>
          </cell>
          <cell r="J197" t="str">
            <v>ATRIBUÍDO SÃO PAULO</v>
          </cell>
          <cell r="K197">
            <v>216.93</v>
          </cell>
          <cell r="L197" t="str">
            <v>CAIXA REFERENCIAL</v>
          </cell>
        </row>
        <row r="198">
          <cell r="G198">
            <v>92222</v>
          </cell>
          <cell r="H198" t="str">
            <v>TUBO DE CONCRETO PARA REDES COLETORAS DE ÁGUAS PLUVIAIS, DIÂMETRO DE 700 MM, JUNTA RÍGIDA, INSTALADO EM LOCAL COM ALTO NÍVEL DE INTERFERÊNCIAS - FORNECIMENTO E ASSENTAMENTO. AF_12/2015</v>
          </cell>
          <cell r="I198" t="str">
            <v>M</v>
          </cell>
          <cell r="J198" t="str">
            <v>ATRIBUÍDO SÃO PAULO</v>
          </cell>
          <cell r="K198">
            <v>283.27999999999997</v>
          </cell>
          <cell r="L198" t="str">
            <v>CAIXA REFERENCIAL</v>
          </cell>
        </row>
        <row r="199">
          <cell r="G199">
            <v>92223</v>
          </cell>
          <cell r="H199" t="str">
            <v>TUBO DE CONCRETO PARA REDES COLETORAS DE ÁGUAS PLUVIAIS, DIÂMETRO DE 800 MM, JUNTA RÍGIDA, INSTALADO EM LOCAL COM ALTO NÍVEL DE INTERFERÊNCIAS - FORNECIMENTO E ASSENTAMENTO. AF_12/2015</v>
          </cell>
          <cell r="I199" t="str">
            <v>M</v>
          </cell>
          <cell r="J199" t="str">
            <v>ATRIBUÍDO SÃO PAULO</v>
          </cell>
          <cell r="K199">
            <v>341.2</v>
          </cell>
          <cell r="L199" t="str">
            <v>CAIXA REFERENCIAL</v>
          </cell>
        </row>
        <row r="200">
          <cell r="G200">
            <v>92224</v>
          </cell>
          <cell r="H200" t="str">
            <v>TUBO DE CONCRETO PARA REDES COLETORAS DE ÁGUAS PLUVIAIS, DIÂMETRO DE 900 MM, JUNTA RÍGIDA, INSTALADO EM LOCAL COM ALTO NÍVEL DE INTERFERÊNCIAS - FORNECIMENTO E ASSENTAMENTO. AF_12/2015</v>
          </cell>
          <cell r="I200" t="str">
            <v>M</v>
          </cell>
          <cell r="J200" t="str">
            <v>ATRIBUÍDO SÃO PAULO</v>
          </cell>
          <cell r="K200">
            <v>391.37</v>
          </cell>
          <cell r="L200" t="str">
            <v>CAIXA REFERENCIAL</v>
          </cell>
        </row>
        <row r="201">
          <cell r="G201">
            <v>92226</v>
          </cell>
          <cell r="H201" t="str">
            <v>TUBO DE CONCRETO PARA REDES COLETORAS DE ÁGUAS PLUVIAIS, DIÂMETRO DE 1000 MM, JUNTA RÍGIDA, INSTALADO EM LOCAL COM ALTO NÍVEL DE INTERFERÊNCIAS - FORNECIMENTO E ASSENTAMENTO. AF_12/2015</v>
          </cell>
          <cell r="I201" t="str">
            <v>M</v>
          </cell>
          <cell r="J201" t="str">
            <v>ATRIBUÍDO SÃO PAULO</v>
          </cell>
          <cell r="K201">
            <v>410.61</v>
          </cell>
          <cell r="L201" t="str">
            <v>CAIXA REFERENCIAL</v>
          </cell>
        </row>
        <row r="202">
          <cell r="G202">
            <v>92808</v>
          </cell>
          <cell r="H202" t="str">
            <v>ASSENTAMENTO DE TUBO DE CONCRETO PARA REDES COLETORAS DE ÁGUAS PLUVIAIS, DIÂMETRO DE 300 MM, JUNTA RÍGIDA, INSTALADO EM LOCAL COM BAIXO NÍVEL DE INTERFERÊNCIAS (NÃO INCLUI FORNECIMENTO). AF_12/2015</v>
          </cell>
          <cell r="I202" t="str">
            <v>M</v>
          </cell>
          <cell r="J202" t="str">
            <v>ATRIBUÍDO SÃO PAULO</v>
          </cell>
          <cell r="K202">
            <v>27.39</v>
          </cell>
          <cell r="L202" t="str">
            <v>CAIXA REFERENCIAL</v>
          </cell>
        </row>
        <row r="203">
          <cell r="G203">
            <v>92809</v>
          </cell>
          <cell r="H203" t="str">
            <v>ASSENTAMENTO DE TUBO DE CONCRETO PARA REDES COLETORAS DE ÁGUAS PLUVIAIS, DIÂMETRO DE 400 MM, JUNTA RÍGIDA, INSTALADO EM LOCAL COM BAIXO NÍVEL DE INTERFERÊNCIAS (NÃO INCLUI FORNECIMENTO). AF_12/2015</v>
          </cell>
          <cell r="I203" t="str">
            <v>M</v>
          </cell>
          <cell r="J203" t="str">
            <v>ATRIBUÍDO SÃO PAULO</v>
          </cell>
          <cell r="K203">
            <v>35.159999999999997</v>
          </cell>
          <cell r="L203" t="str">
            <v>CAIXA REFERENCIAL</v>
          </cell>
        </row>
        <row r="204">
          <cell r="G204">
            <v>92810</v>
          </cell>
          <cell r="H204" t="str">
            <v>ASSENTAMENTO DE TUBO DE CONCRETO PARA REDES COLETORAS DE ÁGUAS PLUVIAIS, DIÂMETRO DE 500 MM, JUNTA RÍGIDA, INSTALADO EM LOCAL COM BAIXO NÍVEL DE INTERFERÊNCIAS (NÃO INCLUI FORNECIMENTO). AF_12/2015</v>
          </cell>
          <cell r="I204" t="str">
            <v>M</v>
          </cell>
          <cell r="J204" t="str">
            <v>ATRIBUÍDO SÃO PAULO</v>
          </cell>
          <cell r="K204">
            <v>42.82</v>
          </cell>
          <cell r="L204" t="str">
            <v>CAIXA REFERENCIAL</v>
          </cell>
        </row>
        <row r="205">
          <cell r="G205">
            <v>92811</v>
          </cell>
          <cell r="H205" t="str">
            <v>ASSENTAMENTO DE TUBO DE CONCRETO PARA REDES COLETORAS DE ÁGUAS PLUVIAIS, DIÂMETRO DE 600 MM, JUNTA RÍGIDA, INSTALADO EM LOCAL COM BAIXO NÍVEL DE INTERFERÊNCIAS (NÃO INCLUI FORNECIMENTO). AF_12/2015</v>
          </cell>
          <cell r="I205" t="str">
            <v>M</v>
          </cell>
          <cell r="J205" t="str">
            <v>ATRIBUÍDO SÃO PAULO</v>
          </cell>
          <cell r="K205">
            <v>51.03</v>
          </cell>
          <cell r="L205" t="str">
            <v>CAIXA REFERENCIAL</v>
          </cell>
        </row>
        <row r="206">
          <cell r="G206">
            <v>92812</v>
          </cell>
          <cell r="H206" t="str">
            <v>ASSENTAMENTO DE TUBO DE CONCRETO PARA REDES COLETORAS DE ÁGUAS PLUVIAIS, DIÂMETRO DE 700 MM, JUNTA RÍGIDA, INSTALADO EM LOCAL COM BAIXO NÍVEL DE INTERFERÊNCIAS (NÃO INCLUI FORNECIMENTO). AF_12/2015</v>
          </cell>
          <cell r="I206" t="str">
            <v>M</v>
          </cell>
          <cell r="J206" t="str">
            <v>ATRIBUÍDO SÃO PAULO</v>
          </cell>
          <cell r="K206">
            <v>59.15</v>
          </cell>
          <cell r="L206" t="str">
            <v>CAIXA REFERENCIAL</v>
          </cell>
        </row>
        <row r="207">
          <cell r="G207">
            <v>92813</v>
          </cell>
          <cell r="H207" t="str">
            <v>ASSENTAMENTO DE TUBO DE CONCRETO PARA REDES COLETORAS DE ÁGUAS PLUVIAIS, DIÂMETRO DE 800 MM, JUNTA RÍGIDA, INSTALADO EM LOCAL COM BAIXO NÍVEL DE INTERFERÊNCIAS (NÃO INCLUI FORNECIMENTO). AF_12/2015</v>
          </cell>
          <cell r="I207" t="str">
            <v>M</v>
          </cell>
          <cell r="J207" t="str">
            <v>ATRIBUÍDO SÃO PAULO</v>
          </cell>
          <cell r="K207">
            <v>68.73</v>
          </cell>
          <cell r="L207" t="str">
            <v>CAIXA REFERENCIAL</v>
          </cell>
        </row>
        <row r="208">
          <cell r="G208">
            <v>92814</v>
          </cell>
          <cell r="H208" t="str">
            <v>ASSENTAMENTO DE TUBO DE CONCRETO PARA REDES COLETORAS DE ÁGUAS PLUVIAIS, DIÂMETRO DE 900 MM, JUNTA RÍGIDA, INSTALADO EM LOCAL COM BAIXO NÍVEL DE INTERFERÊNCIAS (NÃO INCLUI FORNECIMENTO). AF_12/2015</v>
          </cell>
          <cell r="I208" t="str">
            <v>M</v>
          </cell>
          <cell r="J208" t="str">
            <v>ATRIBUÍDO SÃO PAULO</v>
          </cell>
          <cell r="K208">
            <v>78.78</v>
          </cell>
          <cell r="L208" t="str">
            <v>CAIXA REFERENCIAL</v>
          </cell>
        </row>
        <row r="209">
          <cell r="G209">
            <v>92815</v>
          </cell>
          <cell r="H209" t="str">
            <v>ASSENTAMENTO DE TUBO DE CONCRETO PARA REDES COLETORAS DE ÁGUAS PLUVIAIS, DIÂMETRO DE 1000 MM, JUNTA RÍGIDA, INSTALADO EM LOCAL COM BAIXO NÍVEL DE INTERFERÊNCIAS (NÃO INCLUI FORNECIMENTO). AF_12/2015</v>
          </cell>
          <cell r="I209" t="str">
            <v>M</v>
          </cell>
          <cell r="J209" t="str">
            <v>ATRIBUÍDO SÃO PAULO</v>
          </cell>
          <cell r="K209">
            <v>90.49</v>
          </cell>
          <cell r="L209" t="str">
            <v>CAIXA REFERENCIAL</v>
          </cell>
        </row>
        <row r="210">
          <cell r="G210">
            <v>92816</v>
          </cell>
          <cell r="H210" t="str">
            <v>TUBO DE CONCRETO PARA REDES COLETORAS DE ÁGUAS PLUVIAIS, DIÂMETRO DE 1200 MM, JUNTA RÍGIDA, INSTALADO EM LOCAL COM BAIXO NÍVEL DE INTERFERÊNCIAS - FORNECIMENTO E ASSENTAMENTO. AF_12/2015</v>
          </cell>
          <cell r="I210" t="str">
            <v>M</v>
          </cell>
          <cell r="J210" t="str">
            <v>ATRIBUÍDO SÃO PAULO</v>
          </cell>
          <cell r="K210">
            <v>567.72</v>
          </cell>
          <cell r="L210" t="str">
            <v>CAIXA REFERENCIAL</v>
          </cell>
        </row>
        <row r="211">
          <cell r="G211">
            <v>92817</v>
          </cell>
          <cell r="H211" t="str">
            <v>ASSENTAMENTO DE TUBO DE CONCRETO PARA REDES COLETORAS DE ÁGUAS PLUVIAIS, DIÂMETRO DE 1200 MM, JUNTA RÍGIDA, INSTALADO EM LOCAL COM BAIXO NÍVEL DE INTERFERÊNCIAS (NÃO INCLUI FORNECIMENTO). AF_12/2015</v>
          </cell>
          <cell r="I211" t="str">
            <v>M</v>
          </cell>
          <cell r="J211" t="str">
            <v>ATRIBUÍDO SÃO PAULO</v>
          </cell>
          <cell r="K211">
            <v>113.22</v>
          </cell>
          <cell r="L211" t="str">
            <v>CAIXA REFERENCIAL</v>
          </cell>
        </row>
        <row r="212">
          <cell r="G212">
            <v>92818</v>
          </cell>
          <cell r="H212" t="str">
            <v>TUBO DE CONCRETO PARA REDES COLETORAS DE ÁGUAS PLUVIAIS, DIÂMETRO DE 1500 MM, JUNTA RÍGIDA, INSTALADO EM LOCAL COM BAIXO NÍVEL DE INTERFERÊNCIAS - FORNECIMENTO E ASSENTAMENTO. AF_12/2015</v>
          </cell>
          <cell r="I212" t="str">
            <v>M</v>
          </cell>
          <cell r="J212" t="str">
            <v>ATRIBUÍDO SÃO PAULO</v>
          </cell>
          <cell r="K212">
            <v>810.9</v>
          </cell>
          <cell r="L212" t="str">
            <v>CAIXA REFERENCIAL</v>
          </cell>
        </row>
        <row r="213">
          <cell r="G213">
            <v>92819</v>
          </cell>
          <cell r="H213" t="str">
            <v>ASSENTAMENTO DE TUBO DE CONCRETO PARA REDES COLETORAS DE ÁGUAS PLUVIAIS, DIÂMETRO DE 1500 MM, JUNTA RÍGIDA, INSTALADO EM LOCAL COM BAIXO NÍVEL DE INTERFERÊNCIAS (NÃO INCLUI FORNECIMENTO). AF_12/2015</v>
          </cell>
          <cell r="I213" t="str">
            <v>M</v>
          </cell>
          <cell r="J213" t="str">
            <v>ATRIBUÍDO SÃO PAULO</v>
          </cell>
          <cell r="K213">
            <v>152.41999999999999</v>
          </cell>
          <cell r="L213" t="str">
            <v>CAIXA REFERENCIAL</v>
          </cell>
        </row>
        <row r="214">
          <cell r="G214">
            <v>92820</v>
          </cell>
          <cell r="H214" t="str">
            <v>ASSENTAMENTO DE TUBO DE CONCRETO PARA REDES COLETORAS DE ÁGUAS PLUVIAIS, DIÂMETRO DE 300 MM, JUNTA RÍGIDA, INSTALADO EM LOCAL COM ALTO NÍVEL DE INTERFERÊNCIAS (NÃO INCLUI FORNECIMENTO). AF_12/2015</v>
          </cell>
          <cell r="I214" t="str">
            <v>M</v>
          </cell>
          <cell r="J214" t="str">
            <v>ATRIBUÍDO SÃO PAULO</v>
          </cell>
          <cell r="K214">
            <v>32.68</v>
          </cell>
          <cell r="L214" t="str">
            <v>CAIXA REFERENCIAL</v>
          </cell>
        </row>
        <row r="215">
          <cell r="G215">
            <v>92821</v>
          </cell>
          <cell r="H215" t="str">
            <v>ASSENTAMENTO DE TUBO DE CONCRETO PARA REDES COLETORAS DE ÁGUAS PLUVIAIS, DIÂMETRO DE 400 MM, JUNTA RÍGIDA, INSTALADO EM LOCAL COM ALTO NÍVEL DE INTERFERÊNCIAS (NÃO INCLUI FORNECIMENTO). AF_12/2015</v>
          </cell>
          <cell r="I215" t="str">
            <v>M</v>
          </cell>
          <cell r="J215" t="str">
            <v>ATRIBUÍDO SÃO PAULO</v>
          </cell>
          <cell r="K215">
            <v>41.91</v>
          </cell>
          <cell r="L215" t="str">
            <v>CAIXA REFERENCIAL</v>
          </cell>
        </row>
        <row r="216">
          <cell r="G216">
            <v>92822</v>
          </cell>
          <cell r="H216" t="str">
            <v>ASSENTAMENTO DE TUBO DE CONCRETO PARA REDES COLETORAS DE ÁGUAS PLUVIAIS, DIÂMETRO DE 500 MM, JUNTA RÍGIDA, INSTALADO EM LOCAL COM ALTO NÍVEL DE INTERFERÊNCIAS (NÃO INCLUI FORNECIMENTO). AF_12/2015</v>
          </cell>
          <cell r="I216" t="str">
            <v>M</v>
          </cell>
          <cell r="J216" t="str">
            <v>ATRIBUÍDO SÃO PAULO</v>
          </cell>
          <cell r="K216">
            <v>51.18</v>
          </cell>
          <cell r="L216" t="str">
            <v>CAIXA REFERENCIAL</v>
          </cell>
        </row>
        <row r="217">
          <cell r="G217">
            <v>92824</v>
          </cell>
          <cell r="H217" t="str">
            <v>ASSENTAMENTO DE TUBO DE CONCRETO PARA REDES COLETORAS DE ÁGUAS PLUVIAIS, DIÂMETRO DE 600 MM, JUNTA RÍGIDA, INSTALADO EM LOCAL COM ALTO NÍVEL DE INTERFERÊNCIAS (NÃO INCLUI FORNECIMENTO). AF_12/2015</v>
          </cell>
          <cell r="I217" t="str">
            <v>M</v>
          </cell>
          <cell r="J217" t="str">
            <v>ATRIBUÍDO SÃO PAULO</v>
          </cell>
          <cell r="K217">
            <v>60.84</v>
          </cell>
          <cell r="L217" t="str">
            <v>CAIXA REFERENCIAL</v>
          </cell>
        </row>
        <row r="218">
          <cell r="G218">
            <v>92825</v>
          </cell>
          <cell r="H218" t="str">
            <v>ASSENTAMENTO DE TUBO DE CONCRETO PARA REDES COLETORAS DE ÁGUAS PLUVIAIS, DIÂMETRO DE 700 MM, JUNTA RÍGIDA, INSTALADO EM LOCAL COM ALTO NÍVEL DE INTERFERÊNCIAS (NÃO INCLUI FORNECIMENTO). AF_12/2015</v>
          </cell>
          <cell r="I218" t="str">
            <v>M</v>
          </cell>
          <cell r="J218" t="str">
            <v>ATRIBUÍDO SÃO PAULO</v>
          </cell>
          <cell r="K218">
            <v>70.53</v>
          </cell>
          <cell r="L218" t="str">
            <v>CAIXA REFERENCIAL</v>
          </cell>
        </row>
        <row r="219">
          <cell r="G219">
            <v>92826</v>
          </cell>
          <cell r="H219" t="str">
            <v>ASSENTAMENTO DE TUBO DE CONCRETO PARA REDES COLETORAS DE ÁGUAS PLUVIAIS, DIÂMETRO DE 800 MM, JUNTA RÍGIDA, INSTALADO EM LOCAL COM ALTO NÍVEL DE INTERFERÊNCIAS (NÃO INCLUI FORNECIMENTO). AF_12/2015</v>
          </cell>
          <cell r="I219" t="str">
            <v>M</v>
          </cell>
          <cell r="J219" t="str">
            <v>ATRIBUÍDO SÃO PAULO</v>
          </cell>
          <cell r="K219">
            <v>81.489999999999995</v>
          </cell>
          <cell r="L219" t="str">
            <v>CAIXA REFERENCIAL</v>
          </cell>
        </row>
        <row r="220">
          <cell r="G220">
            <v>92827</v>
          </cell>
          <cell r="H220" t="str">
            <v>ASSENTAMENTO DE TUBO DE CONCRETO PARA REDES COLETORAS DE ÁGUAS PLUVIAIS, DIÂMETRO DE 900 MM, JUNTA RÍGIDA, INSTALADO EM LOCAL COM ALTO NÍVEL DE INTERFERÊNCIAS (NÃO INCLUI FORNECIMENTO). AF_12/2015</v>
          </cell>
          <cell r="I220" t="str">
            <v>M</v>
          </cell>
          <cell r="J220" t="str">
            <v>ATRIBUÍDO SÃO PAULO</v>
          </cell>
          <cell r="K220">
            <v>92.96</v>
          </cell>
          <cell r="L220" t="str">
            <v>CAIXA REFERENCIAL</v>
          </cell>
        </row>
        <row r="221">
          <cell r="G221">
            <v>92828</v>
          </cell>
          <cell r="H221" t="str">
            <v>ASSENTAMENTO DE TUBO DE CONCRETO PARA REDES COLETORAS DE ÁGUAS PLUVIAIS, DIÂMETRO DE 1000 MM, JUNTA RÍGIDA, INSTALADO EM LOCAL COM ALTO NÍVEL DE INTERFERÊNCIAS (NÃO INCLUI FORNECIMENTO). AF_12/2015</v>
          </cell>
          <cell r="I221" t="str">
            <v>M</v>
          </cell>
          <cell r="J221" t="str">
            <v>ATRIBUÍDO SÃO PAULO</v>
          </cell>
          <cell r="K221">
            <v>106.3</v>
          </cell>
          <cell r="L221" t="str">
            <v>CAIXA REFERENCIAL</v>
          </cell>
        </row>
        <row r="222">
          <cell r="G222">
            <v>92829</v>
          </cell>
          <cell r="H222" t="str">
            <v>TUBO DE CONCRETO PARA REDES COLETORAS DE ÁGUAS PLUVIAIS, DIÂMETRO DE 1200 MM, JUNTA RÍGIDA, INSTALADO EM LOCAL COM ALTO NÍVEL DE INTERFERÊNCIAS - FORNECIMENTO E ASSENTAMENTO. AF_12/2015</v>
          </cell>
          <cell r="I222" t="str">
            <v>M</v>
          </cell>
          <cell r="J222" t="str">
            <v>ATRIBUÍDO SÃO PAULO</v>
          </cell>
          <cell r="K222">
            <v>586.38</v>
          </cell>
          <cell r="L222" t="str">
            <v>CAIXA REFERENCIAL</v>
          </cell>
        </row>
        <row r="223">
          <cell r="G223">
            <v>92830</v>
          </cell>
          <cell r="H223" t="str">
            <v>ASSENTAMENTO DE TUBO DE CONCRETO PARA REDES COLETORAS DE ÁGUAS PLUVIAIS, DIÂMETRO DE 1200 MM, JUNTA RÍGIDA, INSTALADO EM LOCAL COM ALTO NÍVEL DE INTERFERÊNCIAS (NÃO INCLUI FORNECIMENTO). AF_12/2015</v>
          </cell>
          <cell r="I223" t="str">
            <v>M</v>
          </cell>
          <cell r="J223" t="str">
            <v>ATRIBUÍDO SÃO PAULO</v>
          </cell>
          <cell r="K223">
            <v>131.88</v>
          </cell>
          <cell r="L223" t="str">
            <v>CAIXA REFERENCIAL</v>
          </cell>
        </row>
        <row r="224">
          <cell r="G224">
            <v>92831</v>
          </cell>
          <cell r="H224" t="str">
            <v>TUBO DE CONCRETO PARA REDES COLETORAS DE ÁGUAS PLUVIAIS, DIÂMETRO DE 1500 MM, JUNTA RÍGIDA, INSTALADO EM LOCAL COM ALTO NÍVEL DE INTERFERÊNCIAS - FORNECIMENTO E ASSENTAMENTO. AF_12/2015</v>
          </cell>
          <cell r="I224" t="str">
            <v>M</v>
          </cell>
          <cell r="J224" t="str">
            <v>ATRIBUÍDO SÃO PAULO</v>
          </cell>
          <cell r="K224">
            <v>833.8</v>
          </cell>
          <cell r="L224" t="str">
            <v>CAIXA REFERENCIAL</v>
          </cell>
        </row>
        <row r="225">
          <cell r="G225">
            <v>92832</v>
          </cell>
          <cell r="H225" t="str">
            <v>ASSENTAMENTO DE TUBO DE CONCRETO PARA REDES COLETORAS DE ÁGUAS PLUVIAIS, DIÂMETRO DE 1500 MM, JUNTA RÍGIDA, INSTALADO EM LOCAL COM ALTO NÍVEL DE INTERFERÊNCIAS (NÃO INCLUI FORNECIMENTO). AF_12/2015</v>
          </cell>
          <cell r="I225" t="str">
            <v>M</v>
          </cell>
          <cell r="J225" t="str">
            <v>ATRIBUÍDO SÃO PAULO</v>
          </cell>
          <cell r="K225">
            <v>175.32</v>
          </cell>
          <cell r="L225" t="str">
            <v>CAIXA REFERENCIAL</v>
          </cell>
        </row>
        <row r="226">
          <cell r="G226">
            <v>95565</v>
          </cell>
          <cell r="H226" t="str">
            <v>TUBO DE CONCRETO PARA REDES COLETORAS DE ÁGUAS PLUVIAIS, DIÂMETRO DE 300MM, JUNTA RÍGIDA, INSTALADO EM LOCAL COM BAIXO NÍVEL DE INTERFERÊNCIAS - FORNECIMENTO E ASSENTAMENTO. AF_12/2015</v>
          </cell>
          <cell r="I226" t="str">
            <v>M</v>
          </cell>
          <cell r="J226" t="str">
            <v>ATRIBUÍDO SÃO PAULO</v>
          </cell>
          <cell r="K226">
            <v>98.92</v>
          </cell>
          <cell r="L226" t="str">
            <v>CAIXA REFERENCIAL</v>
          </cell>
        </row>
        <row r="227">
          <cell r="G227">
            <v>95566</v>
          </cell>
          <cell r="H227" t="str">
            <v>TUBO DE CONCRETO PARA REDES COLETORAS DE ÁGUAS PLUVIAIS, DIÂMETRO DE 300MM, JUNTA RÍGIDA, INSTALADO EM LOCAL COM ALTO NÍVEL DE INTERFERÊNCIAS - FORNECIMENTO E ASSENTAMENTO. AF_12/2015</v>
          </cell>
          <cell r="I227" t="str">
            <v>M</v>
          </cell>
          <cell r="J227" t="str">
            <v>ATRIBUÍDO SÃO PAULO</v>
          </cell>
          <cell r="K227">
            <v>104.22</v>
          </cell>
          <cell r="L227" t="str">
            <v>CAIXA REFERENCIAL</v>
          </cell>
        </row>
        <row r="228">
          <cell r="G228">
            <v>95567</v>
          </cell>
          <cell r="H228" t="str">
            <v>TUBO DE CONCRETO (SIMPLES) PARA REDES COLETORAS DE ÁGUAS PLUVIAIS, DIÂMETRO DE 300 MM, JUNTA RÍGIDA, INSTALADO EM LOCAL COM BAIXO NÍVEL DE INTERFERÊNCIAS - FORNECIMENTO E ASSENTAMENTO. AF_12/2015</v>
          </cell>
          <cell r="I228" t="str">
            <v>M</v>
          </cell>
          <cell r="J228" t="str">
            <v>ATRIBUÍDO SÃO PAULO</v>
          </cell>
          <cell r="K228">
            <v>67.17</v>
          </cell>
          <cell r="L228" t="str">
            <v>CAIXA REFERENCIAL</v>
          </cell>
        </row>
        <row r="229">
          <cell r="G229">
            <v>95568</v>
          </cell>
          <cell r="H229" t="str">
            <v>TUBO DE CONCRETO (SIMPLES) PARA REDES COLETORAS DE ÁGUAS PLUVIAIS, DIÂMETRO DE 400 MM, JUNTA RÍGIDA, INSTALADO EM LOCAL COM BAIXO NÍVEL DE INTERFERÊNCIAS - FORNECIMENTO E ASSENTAMENTO. AF_12/2015</v>
          </cell>
          <cell r="I229" t="str">
            <v>M</v>
          </cell>
          <cell r="J229" t="str">
            <v>ATRIBUÍDO SÃO PAULO</v>
          </cell>
          <cell r="K229">
            <v>82.18</v>
          </cell>
          <cell r="L229" t="str">
            <v>CAIXA REFERENCIAL</v>
          </cell>
        </row>
        <row r="230">
          <cell r="G230">
            <v>95569</v>
          </cell>
          <cell r="H230" t="str">
            <v>TUBO DE CONCRETO (SIMPLES) PARA REDES COLETORAS DE ÁGUAS PLUVIAIS, DIÂMETRO DE 500 MM, JUNTA RÍGIDA, INSTALADO EM LOCAL COM BAIXO NÍVEL DE INTERFERÊNCIAS - FORNECIMENTO E ASSENTAMENTO. AF_12/2015</v>
          </cell>
          <cell r="I230" t="str">
            <v>M</v>
          </cell>
          <cell r="J230" t="str">
            <v>ATRIBUÍDO SÃO PAULO</v>
          </cell>
          <cell r="K230">
            <v>112.78</v>
          </cell>
          <cell r="L230" t="str">
            <v>CAIXA REFERENCIAL</v>
          </cell>
        </row>
        <row r="231">
          <cell r="G231">
            <v>95570</v>
          </cell>
          <cell r="H231" t="str">
            <v>TUBO DE CONCRETO (SIMPLES) PARA REDES COLETORAS DE ÁGUAS PLUVIAIS, DIÂMETRO DE 300 MM, JUNTA RÍGIDA, INSTALADO EM LOCAL COM ALTO NÍVEL DE INTERFERÊNCIAS - FORNECIMENTO E ASSENTAMENTO. AF_12/2015</v>
          </cell>
          <cell r="I231" t="str">
            <v>M</v>
          </cell>
          <cell r="J231" t="str">
            <v>ATRIBUÍDO SÃO PAULO</v>
          </cell>
          <cell r="K231">
            <v>72.47</v>
          </cell>
          <cell r="L231" t="str">
            <v>CAIXA REFERENCIAL</v>
          </cell>
        </row>
        <row r="232">
          <cell r="G232">
            <v>95571</v>
          </cell>
          <cell r="H232" t="str">
            <v>TUBO DE CONCRETO (SIMPLES) PARA REDES COLETORAS DE ÁGUAS PLUVIAIS, DIÂMETRO DE 400 MM, JUNTA RÍGIDA, INSTALADO EM LOCAL COM ALTO NÍVEL DE INTERFERÊNCIAS - FORNECIMENTO E ASSENTAMENTO. AF_12/2015</v>
          </cell>
          <cell r="I232" t="str">
            <v>M</v>
          </cell>
          <cell r="J232" t="str">
            <v>ATRIBUÍDO SÃO PAULO</v>
          </cell>
          <cell r="K232">
            <v>88.94</v>
          </cell>
          <cell r="L232" t="str">
            <v>CAIXA REFERENCIAL</v>
          </cell>
        </row>
        <row r="233">
          <cell r="G233">
            <v>95572</v>
          </cell>
          <cell r="H233" t="str">
            <v>TUBO DE CONCRETO (SIMPLES) PARA REDES COLETORAS DE ÁGUAS PLUVIAIS, DIÂMETRO DE 500 MM, JUNTA RÍGIDA, INSTALADO EM LOCAL COM ALTO NÍVEL DE INTERFERÊNCIAS - FORNECIMENTO E ASSENTAMENTO. AF_12/2015</v>
          </cell>
          <cell r="I233" t="str">
            <v>M</v>
          </cell>
          <cell r="J233" t="str">
            <v>ATRIBUÍDO SÃO PAULO</v>
          </cell>
          <cell r="K233">
            <v>121.16</v>
          </cell>
          <cell r="L233" t="str">
            <v>CAIXA REFERENCIAL</v>
          </cell>
        </row>
        <row r="234">
          <cell r="G234">
            <v>97127</v>
          </cell>
          <cell r="H234" t="str">
            <v>ASSENTAMENTO DE TUBO DE PVC DEFOFO OU PRFV OU RPVC PARA REDE DE ÁGUA, DN 150 MM, JUNTA ELÁSTICA INTEGRADA, INSTALADO EM LOCAL COM NÍVEL ALTO DE INTERFERÊNCIAS (NÃO INCLUI FORNECIMENTO). AF_11/2017</v>
          </cell>
          <cell r="I234" t="str">
            <v>M</v>
          </cell>
          <cell r="J234" t="str">
            <v>COEFICIENTE DE REPRESENTATIVIDADE</v>
          </cell>
          <cell r="K234">
            <v>3.88</v>
          </cell>
          <cell r="L234" t="str">
            <v>CAIXA REFERENCIAL</v>
          </cell>
        </row>
        <row r="235">
          <cell r="G235">
            <v>97128</v>
          </cell>
          <cell r="H235" t="str">
            <v>ASSENTAMENTO DE TUBO DE PVC DEFOFO OU PRFV OU RPVC PARA REDE DE ÁGUA, DN 200 MM, JUNTA ELÁSTICA INTEGRADA, INSTALADO EM LOCAL COM NÍVEL ALTO DE INTERFERÊNCIAS (NÃO INCLUI FORNECIMENTO). AF_11/2017</v>
          </cell>
          <cell r="I235" t="str">
            <v>M</v>
          </cell>
          <cell r="J235" t="str">
            <v>ATRIBUÍDO SÃO PAULO</v>
          </cell>
          <cell r="K235">
            <v>7.33</v>
          </cell>
          <cell r="L235" t="str">
            <v>CAIXA REFERENCIAL</v>
          </cell>
        </row>
        <row r="236">
          <cell r="G236">
            <v>97129</v>
          </cell>
          <cell r="H236" t="str">
            <v>ASSENTAMENTO DE TUBO DE PVC DEFOFO OU PRFV OU RPVC PARA REDE DE ÁGUA, DN 250 MM, JUNTA ELÁSTICA INTEGRADA, INSTALADO EM LOCAL COM NÍVEL ALTO DE INTERFERÊNCIAS (NÃO INCLUI FORNECIMENTO). AF_11/2017</v>
          </cell>
          <cell r="I236" t="str">
            <v>M</v>
          </cell>
          <cell r="J236" t="str">
            <v>ATRIBUÍDO SÃO PAULO</v>
          </cell>
          <cell r="K236">
            <v>9.01</v>
          </cell>
          <cell r="L236" t="str">
            <v>CAIXA REFERENCIAL</v>
          </cell>
        </row>
        <row r="237">
          <cell r="G237">
            <v>97130</v>
          </cell>
          <cell r="H237" t="str">
            <v>ASSENTAMENTO DE TUBO DE PVC DEFOFO OU PRFV OU RPVC PARA REDE DE ÁGUA, DN 300 MM, JUNTA ELÁSTICA INTEGRADA, INSTALADO EM LOCAL COM NÍVEL ALTO DE INTERFERÊNCIAS (NÃO INCLUI FORNECIMENTO). AF_11/2017</v>
          </cell>
          <cell r="I237" t="str">
            <v>M</v>
          </cell>
          <cell r="J237" t="str">
            <v>ATRIBUÍDO SÃO PAULO</v>
          </cell>
          <cell r="K237">
            <v>10.71</v>
          </cell>
          <cell r="L237" t="str">
            <v>CAIXA REFERENCIAL</v>
          </cell>
        </row>
        <row r="238">
          <cell r="G238">
            <v>97131</v>
          </cell>
          <cell r="H238" t="str">
            <v>ASSENTAMENTO DE TUBO DE PVC DEFOFO OU PRFV OU RPVC PARA REDE DE ÁGUA, DN 350 MM, JUNTA ELÁSTICA INTEGRADA, INSTALADO EM LOCAL COM NÍVEL ALTO DE INTERFERÊNCIAS (NÃO INCLUI FORNECIMENTO). AF_11/2017</v>
          </cell>
          <cell r="I238" t="str">
            <v>M</v>
          </cell>
          <cell r="J238" t="str">
            <v>ATRIBUÍDO SÃO PAULO</v>
          </cell>
          <cell r="K238">
            <v>12.38</v>
          </cell>
          <cell r="L238" t="str">
            <v>CAIXA REFERENCIAL</v>
          </cell>
        </row>
        <row r="239">
          <cell r="G239">
            <v>97132</v>
          </cell>
          <cell r="H239" t="str">
            <v>ASSENTAMENTO DE TUBO DE PVC DEFOFO OU PRFV OU RPVC PARA REDE DE ÁGUA, DN 400 MM, JUNTA ELÁSTICA INTEGRADA, INSTALADO EM LOCAL COM NÍVEL ALTO DE INTERFERÊNCIAS (NÃO INCLUI FORNECIMENTO). AF_11/2017</v>
          </cell>
          <cell r="I239" t="str">
            <v>M</v>
          </cell>
          <cell r="J239" t="str">
            <v>ATRIBUÍDO SÃO PAULO</v>
          </cell>
          <cell r="K239">
            <v>14.06</v>
          </cell>
          <cell r="L239" t="str">
            <v>CAIXA REFERENCIAL</v>
          </cell>
        </row>
        <row r="240">
          <cell r="G240">
            <v>97133</v>
          </cell>
          <cell r="H240" t="str">
            <v>ASSENTAMENTO DE TUBO DE PVC DEFOFO OU PRFV OU RPVC PARA REDE DE ÁGUA, DN 500 MM, JUNTA ELÁSTICA INTEGRADA, INSTALADO EM LOCAL COM NÍVEL ALTO DE INTERFERÊNCIAS (NÃO INCLUI FORNECIMENTO). AF_11/2017</v>
          </cell>
          <cell r="I240" t="str">
            <v>M</v>
          </cell>
          <cell r="J240" t="str">
            <v>ATRIBUÍDO SÃO PAULO</v>
          </cell>
          <cell r="K240">
            <v>17.45</v>
          </cell>
          <cell r="L240" t="str">
            <v>CAIXA REFERENCIAL</v>
          </cell>
        </row>
        <row r="241">
          <cell r="G241">
            <v>97134</v>
          </cell>
          <cell r="H241" t="str">
            <v>ASSENTAMENTO DE TUBO DE PVC DEFOFO OU PRFV OU RPVC PARA REDE DE ÁGUA, DN 150 MM, JUNTA ELÁSTICA INTEGRADA, INSTALADO EM LOCAL COM NÍVEL BAIXO DE INTERFERÊNCIAS (NÃO INCLUI FORNECIMENTO). AF_11/2017</v>
          </cell>
          <cell r="I241" t="str">
            <v>M</v>
          </cell>
          <cell r="J241" t="str">
            <v>COEFICIENTE DE REPRESENTATIVIDADE</v>
          </cell>
          <cell r="K241">
            <v>1.78</v>
          </cell>
          <cell r="L241" t="str">
            <v>CAIXA REFERENCIAL</v>
          </cell>
        </row>
        <row r="242">
          <cell r="G242">
            <v>97135</v>
          </cell>
          <cell r="H242" t="str">
            <v>ASSENTAMENTO DE TUBO DE PVC DEFOFO OU PRFV OU RPVC PARA REDE DE ÁGUA, DN 200 MM, JUNTA ELÁSTICA INTEGRADA, INSTALADO EM LOCAL COM NÍVEL BAIXO DE INTERFERÊNCIAS (NÃO INCLUI FORNECIMENTO). AF_11/2017</v>
          </cell>
          <cell r="I242" t="str">
            <v>M</v>
          </cell>
          <cell r="J242" t="str">
            <v>ATRIBUÍDO SÃO PAULO</v>
          </cell>
          <cell r="K242">
            <v>3.66</v>
          </cell>
          <cell r="L242" t="str">
            <v>CAIXA REFERENCIAL</v>
          </cell>
        </row>
        <row r="243">
          <cell r="G243">
            <v>97136</v>
          </cell>
          <cell r="H243" t="str">
            <v>ASSENTAMENTO DE TUBO DE PVC DEFOFO OU PRFV OU RPVC PARA REDE DE ÁGUA, DN 250 MM, JUNTA ELÁSTICA INTEGRADA, INSTALADO EM LOCAL COM NÍVEL BAIXO DE INTERFERÊNCIAS (NÃO INCLUI FORNECIMENTO). AF_11/2017</v>
          </cell>
          <cell r="I243" t="str">
            <v>M</v>
          </cell>
          <cell r="J243" t="str">
            <v>ATRIBUÍDO SÃO PAULO</v>
          </cell>
          <cell r="K243">
            <v>4.51</v>
          </cell>
          <cell r="L243" t="str">
            <v>CAIXA REFERENCIAL</v>
          </cell>
        </row>
        <row r="244">
          <cell r="G244">
            <v>97137</v>
          </cell>
          <cell r="H244" t="str">
            <v>ASSENTAMENTO DE TUBO DE PVC DEFOFO OU PRFV OU RPVC PARA REDE DE ÁGUA, DN 300 MM, JUNTA ELÁSTICA INTEGRADA, INSTALADO EM LOCAL COM NÍVEL BAIXO DE INTERFERÊNCIAS (NÃO INCLUI FORNECIMENTO). AF_11/2017</v>
          </cell>
          <cell r="I244" t="str">
            <v>M</v>
          </cell>
          <cell r="J244" t="str">
            <v>ATRIBUÍDO SÃO PAULO</v>
          </cell>
          <cell r="K244">
            <v>5.37</v>
          </cell>
          <cell r="L244" t="str">
            <v>CAIXA REFERENCIAL</v>
          </cell>
        </row>
        <row r="245">
          <cell r="G245">
            <v>97138</v>
          </cell>
          <cell r="H245" t="str">
            <v>ASSENTAMENTO DE TUBO DE PVC DEFOFO OU PRFV OU RPVC PARA REDE DE ÁGUA, DN 350 MM, JUNTA ELÁSTICA INTEGRADA, INSTALADO EM LOCAL COM NÍVEL BAIXO DE INTERFERÊNCIAS (NÃO INCLUI FORNECIMENTO). AF_11/2017</v>
          </cell>
          <cell r="I245" t="str">
            <v>M</v>
          </cell>
          <cell r="J245" t="str">
            <v>ATRIBUÍDO SÃO PAULO</v>
          </cell>
          <cell r="K245">
            <v>6.21</v>
          </cell>
          <cell r="L245" t="str">
            <v>CAIXA REFERENCIAL</v>
          </cell>
        </row>
        <row r="246">
          <cell r="G246">
            <v>97139</v>
          </cell>
          <cell r="H246" t="str">
            <v>ASSENTAMENTO DE TUBO DE PVC DEFOFO OU PRFV OU RPVC PARA REDE DE ÁGUA, DN 400 MM, JUNTA ELÁSTICA INTEGRADA, INSTALADO EM LOCAL COM NÍVEL BAIXO DE INTERFERÊNCIAS (NÃO INCLUI FORNECIMENTO). AF_11/2017</v>
          </cell>
          <cell r="I246" t="str">
            <v>M</v>
          </cell>
          <cell r="J246" t="str">
            <v>ATRIBUÍDO SÃO PAULO</v>
          </cell>
          <cell r="K246">
            <v>7.04</v>
          </cell>
          <cell r="L246" t="str">
            <v>CAIXA REFERENCIAL</v>
          </cell>
        </row>
        <row r="247">
          <cell r="G247">
            <v>97140</v>
          </cell>
          <cell r="H247" t="str">
            <v>ASSENTAMENTO DE TUBO DE PVC DEFOFO OU PRFV OU RPVC PARA REDE DE ÁGUA, DN 500 MM, JUNTA ELÁSTICA INTEGRADA, INSTALADO EM LOCAL COM NÍVEL BAIXO DE INTERFERÊNCIAS (NÃO INCLUI FORNECIMENTO). AF_11/2017</v>
          </cell>
          <cell r="I247" t="str">
            <v>M</v>
          </cell>
          <cell r="J247" t="str">
            <v>ATRIBUÍDO SÃO PAULO</v>
          </cell>
          <cell r="K247">
            <v>8.75</v>
          </cell>
          <cell r="L247" t="str">
            <v>CAIXA REFERENCIAL</v>
          </cell>
        </row>
        <row r="248">
          <cell r="G248">
            <v>93206</v>
          </cell>
          <cell r="H248" t="str">
            <v>EXECUÇÃO DE ESCRITÓRIO EM CANTEIRO DE OBRA EM ALVENARIA, NÃO INCLUSO MOBILIÁRIO E EQUIPAMENTOS. AF_02/2016</v>
          </cell>
          <cell r="I248" t="str">
            <v>M2</v>
          </cell>
          <cell r="J248" t="str">
            <v>ATRIBUÍDO SÃO PAULO</v>
          </cell>
          <cell r="K248">
            <v>855.39</v>
          </cell>
          <cell r="L248" t="str">
            <v>CAIXA REFERENCIAL</v>
          </cell>
        </row>
        <row r="249">
          <cell r="G249">
            <v>93207</v>
          </cell>
          <cell r="H249" t="str">
            <v>EXECUÇÃO DE ESCRITÓRIO EM CANTEIRO DE OBRA EM CHAPA DE MADEIRA COMPENSADA, NÃO INCLUSO MOBILIÁRIO E EQUIPAMENTOS. AF_02/2016</v>
          </cell>
          <cell r="I249" t="str">
            <v>M2</v>
          </cell>
          <cell r="J249" t="str">
            <v>ATRIBUÍDO SÃO PAULO</v>
          </cell>
          <cell r="K249">
            <v>794.28</v>
          </cell>
          <cell r="L249" t="str">
            <v>CAIXA REFERENCIAL</v>
          </cell>
        </row>
        <row r="250">
          <cell r="G250">
            <v>93208</v>
          </cell>
          <cell r="H250" t="str">
            <v>EXECUÇÃO DE ALMOXARIFADO EM CANTEIRO DE OBRA EM CHAPA DE MADEIRA COMPENSADA, INCLUSO PRATELEIRAS. AF_02/2016</v>
          </cell>
          <cell r="I250" t="str">
            <v>M2</v>
          </cell>
          <cell r="J250" t="str">
            <v>ATRIBUÍDO SÃO PAULO</v>
          </cell>
          <cell r="K250">
            <v>608.1</v>
          </cell>
          <cell r="L250" t="str">
            <v>CAIXA REFERENCIAL</v>
          </cell>
        </row>
        <row r="251">
          <cell r="G251">
            <v>93209</v>
          </cell>
          <cell r="H251" t="str">
            <v>EXECUÇÃO DE ALMOXARIFADO EM CANTEIRO DE OBRA EM ALVENARIA, INCLUSO PRATELEIRAS. AF_02/2016</v>
          </cell>
          <cell r="I251" t="str">
            <v>M2</v>
          </cell>
          <cell r="J251" t="str">
            <v>ATRIBUÍDO SÃO PAULO</v>
          </cell>
          <cell r="K251">
            <v>670.94</v>
          </cell>
          <cell r="L251" t="str">
            <v>CAIXA REFERENCIAL</v>
          </cell>
        </row>
        <row r="252">
          <cell r="G252">
            <v>93210</v>
          </cell>
          <cell r="H252" t="str">
            <v>EXECUÇÃO DE REFEITÓRIO EM CANTEIRO DE OBRA EM CHAPA DE MADEIRA COMPENSADA, NÃO INCLUSO MOBILIÁRIO E EQUIPAMENTOS. AF_02/2016</v>
          </cell>
          <cell r="I252" t="str">
            <v>M2</v>
          </cell>
          <cell r="J252" t="str">
            <v>ATRIBUÍDO SÃO PAULO</v>
          </cell>
          <cell r="K252">
            <v>410.42</v>
          </cell>
          <cell r="L252" t="str">
            <v>CAIXA REFERENCIAL</v>
          </cell>
        </row>
        <row r="253">
          <cell r="G253">
            <v>93211</v>
          </cell>
          <cell r="H253" t="str">
            <v>EXECUÇÃO DE REFEITÓRIO EM CANTEIRO DE OBRA EM ALVENARIA, NÃO INCLUSO MOBILIÁRIO E EQUIPAMENTOS. AF_02/2016</v>
          </cell>
          <cell r="I253" t="str">
            <v>M2</v>
          </cell>
          <cell r="J253" t="str">
            <v>ATRIBUÍDO SÃO PAULO</v>
          </cell>
          <cell r="K253">
            <v>414.04</v>
          </cell>
          <cell r="L253" t="str">
            <v>CAIXA REFERENCIAL</v>
          </cell>
        </row>
        <row r="254">
          <cell r="G254">
            <v>93212</v>
          </cell>
          <cell r="H254" t="str">
            <v>EXECUÇÃO DE SANITÁRIO E VESTIÁRIO EM CANTEIRO DE OBRA EM CHAPA DE MADEIRA COMPENSADA, NÃO INCLUSO MOBILIÁRIO. AF_02/2016</v>
          </cell>
          <cell r="I254" t="str">
            <v>M2</v>
          </cell>
          <cell r="J254" t="str">
            <v>ATRIBUÍDO SÃO PAULO</v>
          </cell>
          <cell r="K254">
            <v>707.17</v>
          </cell>
          <cell r="L254" t="str">
            <v>CAIXA REFERENCIAL</v>
          </cell>
        </row>
        <row r="255">
          <cell r="G255">
            <v>93213</v>
          </cell>
          <cell r="H255" t="str">
            <v>EXECUÇÃO DE SANITÁRIO E VESTIÁRIO EM CANTEIRO DE OBRA EM ALVENARIA, NÃO INCLUSO MOBILIÁRIO. AF_02/2016</v>
          </cell>
          <cell r="I255" t="str">
            <v>M2</v>
          </cell>
          <cell r="J255" t="str">
            <v>ATRIBUÍDO SÃO PAULO</v>
          </cell>
          <cell r="K255">
            <v>755.67</v>
          </cell>
          <cell r="L255" t="str">
            <v>CAIXA REFERENCIAL</v>
          </cell>
        </row>
        <row r="256">
          <cell r="G256">
            <v>93214</v>
          </cell>
          <cell r="H256" t="str">
            <v>EXECUÇÃO DE RESERVATÓRIO ELEVADO DE ÁGUA (1000 LITROS) EM CANTEIRO DE OBRA, APOIADO EM ESTRUTURA DE MADEIRA. AF_02/2016</v>
          </cell>
          <cell r="I256" t="str">
            <v>UN</v>
          </cell>
          <cell r="J256" t="str">
            <v>ATRIBUÍDO SÃO PAULO</v>
          </cell>
          <cell r="K256">
            <v>4614.01</v>
          </cell>
          <cell r="L256" t="str">
            <v>CAIXA REFERENCIAL</v>
          </cell>
        </row>
        <row r="257">
          <cell r="G257">
            <v>93243</v>
          </cell>
          <cell r="H257" t="str">
            <v>EXECUÇÃO DE RESERVATÓRIO ELEVADO DE ÁGUA (2000 LITROS) EM CANTEIRO DE OBRA, APOIADO EM ESTRUTURA DE MADEIRA. AF_02/2016</v>
          </cell>
          <cell r="I257" t="str">
            <v>UN</v>
          </cell>
          <cell r="J257" t="str">
            <v>ATRIBUÍDO SÃO PAULO</v>
          </cell>
          <cell r="K257">
            <v>6937.56</v>
          </cell>
          <cell r="L257" t="str">
            <v>CAIXA REFERENCIAL</v>
          </cell>
        </row>
        <row r="258">
          <cell r="G258">
            <v>93582</v>
          </cell>
          <cell r="H258" t="str">
            <v>EXECUÇÃO DE CENTRAL DE ARMADURA EM CANTEIRO DE OBRA, NÃO INCLUSO MOBILIÁRIO E EQUIPAMENTOS. AF_04/2016</v>
          </cell>
          <cell r="I258" t="str">
            <v>M2</v>
          </cell>
          <cell r="J258" t="str">
            <v>ATRIBUÍDO SÃO PAULO</v>
          </cell>
          <cell r="K258">
            <v>195.46</v>
          </cell>
          <cell r="L258" t="str">
            <v>CAIXA REFERENCIAL</v>
          </cell>
        </row>
        <row r="259">
          <cell r="G259">
            <v>93583</v>
          </cell>
          <cell r="H259" t="str">
            <v>EXECUÇÃO DE CENTRAL DE FÔRMAS, PRODUÇÃO DE ARGAMASSA OU CONCRETO EM CANTEIRO DE OBRA, NÃO INCLUSO MOBILIÁRIO E EQUIPAMENTOS. AF_04/2016</v>
          </cell>
          <cell r="I259" t="str">
            <v>M2</v>
          </cell>
          <cell r="J259" t="str">
            <v>ATRIBUÍDO SÃO PAULO</v>
          </cell>
          <cell r="K259">
            <v>325.64999999999998</v>
          </cell>
          <cell r="L259" t="str">
            <v>CAIXA REFERENCIAL</v>
          </cell>
        </row>
        <row r="260">
          <cell r="G260">
            <v>93584</v>
          </cell>
          <cell r="H260" t="str">
            <v>EXECUÇÃO DE DEPÓSITO EM CANTEIRO DE OBRA EM CHAPA DE MADEIRA COMPENSADA, NÃO INCLUSO MOBILIÁRIO. AF_04/2016</v>
          </cell>
          <cell r="I260" t="str">
            <v>M2</v>
          </cell>
          <cell r="J260" t="str">
            <v>ATRIBUÍDO SÃO PAULO</v>
          </cell>
          <cell r="K260">
            <v>626.24</v>
          </cell>
          <cell r="L260" t="str">
            <v>CAIXA REFERENCIAL</v>
          </cell>
        </row>
        <row r="261">
          <cell r="G261">
            <v>93585</v>
          </cell>
          <cell r="H261" t="str">
            <v>EXECUÇÃO DE GUARITA EM CANTEIRO DE OBRA EM CHAPA DE MADEIRA COMPENSADA, NÃO INCLUSO MOBILIÁRIO. AF_04/2016</v>
          </cell>
          <cell r="I261" t="str">
            <v>M2</v>
          </cell>
          <cell r="J261" t="str">
            <v>ATRIBUÍDO SÃO PAULO</v>
          </cell>
          <cell r="K261">
            <v>864.74</v>
          </cell>
          <cell r="L261" t="str">
            <v>CAIXA REFERENCIAL</v>
          </cell>
        </row>
        <row r="262">
          <cell r="G262">
            <v>98441</v>
          </cell>
          <cell r="H262" t="str">
            <v>PAREDE DE MADEIRA COMPENSADA PARA CONSTRUÇÃO TEMPORÁRIA EM CHAPA SIMPLES, EXTERNA, COM ÁREA LÍQUIDA MAIOR OU IGUAL A 6 M², SEM VÃO. AF_05/2018</v>
          </cell>
          <cell r="I262" t="str">
            <v>M2</v>
          </cell>
          <cell r="J262" t="str">
            <v>COEFICIENTE DE REPRESENTATIVIDADE</v>
          </cell>
          <cell r="K262">
            <v>102.96</v>
          </cell>
          <cell r="L262" t="str">
            <v>CAIXA REFERENCIAL</v>
          </cell>
        </row>
        <row r="263">
          <cell r="G263">
            <v>98442</v>
          </cell>
          <cell r="H263" t="str">
            <v>PAREDE DE MADEIRA COMPENSADA PARA CONSTRUÇÃO TEMPORÁRIA EM CHAPA SIMPLES, EXTERNA, COM ÁREA LÍQUIDA MENOR QUE 6 M², SEM VÃO. AF_05/2018</v>
          </cell>
          <cell r="I263" t="str">
            <v>M2</v>
          </cell>
          <cell r="J263" t="str">
            <v>COEFICIENTE DE REPRESENTATIVIDADE</v>
          </cell>
          <cell r="K263">
            <v>105.73</v>
          </cell>
          <cell r="L263" t="str">
            <v>CAIXA REFERENCIAL</v>
          </cell>
        </row>
        <row r="264">
          <cell r="G264">
            <v>98443</v>
          </cell>
          <cell r="H264" t="str">
            <v>PAREDE DE MADEIRA COMPENSADA PARA CONSTRUÇÃO TEMPORÁRIA EM CHAPA SIMPLES, INTERNA, COM ÁREA LÍQUIDA MAIOR OU IGUAL A 6 M², SEM VÃO. AF_05/2018</v>
          </cell>
          <cell r="I264" t="str">
            <v>M2</v>
          </cell>
          <cell r="J264" t="str">
            <v>COEFICIENTE DE REPRESENTATIVIDADE</v>
          </cell>
          <cell r="K264">
            <v>89.28</v>
          </cell>
          <cell r="L264" t="str">
            <v>CAIXA REFERENCIAL</v>
          </cell>
        </row>
        <row r="265">
          <cell r="G265">
            <v>98444</v>
          </cell>
          <cell r="H265" t="str">
            <v>PAREDE DE MADEIRA COMPENSADA PARA CONSTRUÇÃO TEMPORÁRIA EM CHAPA SIMPLES, INTERNA, COM ÁREA LÍQUIDA MENOR QUE 6 M², SEM VÃO. AF_05/2018</v>
          </cell>
          <cell r="I265" t="str">
            <v>M2</v>
          </cell>
          <cell r="J265" t="str">
            <v>COEFICIENTE DE REPRESENTATIVIDADE</v>
          </cell>
          <cell r="K265">
            <v>91.26</v>
          </cell>
          <cell r="L265" t="str">
            <v>CAIXA REFERENCIAL</v>
          </cell>
        </row>
        <row r="266">
          <cell r="G266">
            <v>98445</v>
          </cell>
          <cell r="H266" t="str">
            <v>PAREDE DE MADEIRA COMPENSADA PARA CONSTRUÇÃO TEMPORÁRIA EM CHAPA SIMPLES, EXTERNA, COM ÁREA LÍQUIDA MAIOR OU IGUAL A 6 M², COM VÃO. AF_05/2018</v>
          </cell>
          <cell r="I266" t="str">
            <v>M2</v>
          </cell>
          <cell r="J266" t="str">
            <v>COEFICIENTE DE REPRESENTATIVIDADE</v>
          </cell>
          <cell r="K266">
            <v>123.35</v>
          </cell>
          <cell r="L266" t="str">
            <v>CAIXA REFERENCIAL</v>
          </cell>
        </row>
        <row r="267">
          <cell r="G267">
            <v>98446</v>
          </cell>
          <cell r="H267" t="str">
            <v>PAREDE DE MADEIRA COMPENSADA PARA CONSTRUÇÃO TEMPORÁRIA EM CHAPA SIMPLES, EXTERNA, COM ÁREA LÍQUIDA MENOR QUE 6 M², COM VÃO. AF_05/2018</v>
          </cell>
          <cell r="I267" t="str">
            <v>M2</v>
          </cell>
          <cell r="J267" t="str">
            <v>COEFICIENTE DE REPRESENTATIVIDADE</v>
          </cell>
          <cell r="K267">
            <v>158.82</v>
          </cell>
          <cell r="L267" t="str">
            <v>CAIXA REFERENCIAL</v>
          </cell>
        </row>
        <row r="268">
          <cell r="G268">
            <v>98447</v>
          </cell>
          <cell r="H268" t="str">
            <v>PAREDE DE MADEIRA COMPENSADA PARA CONSTRUÇÃO TEMPORÁRIA EM CHAPA SIMPLES, INTERNA, COM ÁREA LÍQUIDA MAIOR OU IGUAL A 6 M², COM VÃO. AF_05/2018</v>
          </cell>
          <cell r="I268" t="str">
            <v>M2</v>
          </cell>
          <cell r="J268" t="str">
            <v>COEFICIENTE DE REPRESENTATIVIDADE</v>
          </cell>
          <cell r="K268">
            <v>104.44</v>
          </cell>
          <cell r="L268" t="str">
            <v>CAIXA REFERENCIAL</v>
          </cell>
        </row>
        <row r="269">
          <cell r="G269">
            <v>98448</v>
          </cell>
          <cell r="H269" t="str">
            <v>PAREDE DE MADEIRA COMPENSADA PARA CONSTRUÇÃO TEMPORÁRIA EM CHAPA SIMPLES, INTERNA, COM ÁREA LÍQUIDA MENOR QUE 6 M², COM VÃO. AF_05/2018</v>
          </cell>
          <cell r="I269" t="str">
            <v>M2</v>
          </cell>
          <cell r="J269" t="str">
            <v>COEFICIENTE DE REPRESENTATIVIDADE</v>
          </cell>
          <cell r="K269">
            <v>131.66999999999999</v>
          </cell>
          <cell r="L269" t="str">
            <v>CAIXA REFERENCIAL</v>
          </cell>
        </row>
        <row r="270">
          <cell r="G270">
            <v>98449</v>
          </cell>
          <cell r="H270" t="str">
            <v>PAREDE DE MADEIRA COMPENSADA PARA CONSTRUÇÃO TEMPORÁRIA EM CHAPA DUPLA, EXTERNA, COM ÁREA LÍQUIDA MAIOR OU IGUAL A 6 M², SEM VÃO. AF_05/2018</v>
          </cell>
          <cell r="I270" t="str">
            <v>M2</v>
          </cell>
          <cell r="J270" t="str">
            <v>COEFICIENTE DE REPRESENTATIVIDADE</v>
          </cell>
          <cell r="K270">
            <v>126.39</v>
          </cell>
          <cell r="L270" t="str">
            <v>CAIXA REFERENCIAL</v>
          </cell>
        </row>
        <row r="271">
          <cell r="G271">
            <v>98450</v>
          </cell>
          <cell r="H271" t="str">
            <v>PAREDE DE MADEIRA COMPENSADA PARA CONSTRUÇÃO TEMPORÁRIA EM CHAPA DUPLA, EXTERNA, COM ÁREA LÍQUIDA MENOR QUE 6 M², SEM VÃO. AF_05/2018</v>
          </cell>
          <cell r="I271" t="str">
            <v>M2</v>
          </cell>
          <cell r="J271" t="str">
            <v>COEFICIENTE DE REPRESENTATIVIDADE</v>
          </cell>
          <cell r="K271">
            <v>130.44</v>
          </cell>
          <cell r="L271" t="str">
            <v>CAIXA REFERENCIAL</v>
          </cell>
        </row>
        <row r="272">
          <cell r="G272">
            <v>98451</v>
          </cell>
          <cell r="H272" t="str">
            <v>PAREDE DE MADEIRA COMPENSADA PARA CONSTRUÇÃO TEMPORÁRIA EM CHAPA DUPLA, INTERNA, COM ÁREA LÍQUIDA MAIOR OU IGUAL A 6 M², SEM VÃO. AF_05/2018</v>
          </cell>
          <cell r="I272" t="str">
            <v>M2</v>
          </cell>
          <cell r="J272" t="str">
            <v>COEFICIENTE DE REPRESENTATIVIDADE</v>
          </cell>
          <cell r="K272">
            <v>110.32</v>
          </cell>
          <cell r="L272" t="str">
            <v>CAIXA REFERENCIAL</v>
          </cell>
        </row>
        <row r="273">
          <cell r="G273">
            <v>98452</v>
          </cell>
          <cell r="H273" t="str">
            <v>PAREDE DE MADEIRA COMPENSADA PARA CONSTRUÇÃO TEMPORÁRIA EM CHAPA DUPLA, INTERNA, COM ÁREA LÍQUIDA MENOR QUE 6 M², SEM VÃO. AF_05/2018</v>
          </cell>
          <cell r="I273" t="str">
            <v>M2</v>
          </cell>
          <cell r="J273" t="str">
            <v>COEFICIENTE DE REPRESENTATIVIDADE</v>
          </cell>
          <cell r="K273">
            <v>112.77</v>
          </cell>
          <cell r="L273" t="str">
            <v>CAIXA REFERENCIAL</v>
          </cell>
        </row>
        <row r="274">
          <cell r="G274">
            <v>98453</v>
          </cell>
          <cell r="H274" t="str">
            <v>PAREDE DE MADEIRA COMPENSADA PARA CONSTRUÇÃO TEMPORÁRIA EM CHAPA DUPLA, EXTERNA, COM ÁREA LÍQUIDA MAIOR OU IGUAL A QUE 6 M², COM VÃO. AF_05/2018</v>
          </cell>
          <cell r="I274" t="str">
            <v>M2</v>
          </cell>
          <cell r="J274" t="str">
            <v>COEFICIENTE DE REPRESENTATIVIDADE</v>
          </cell>
          <cell r="K274">
            <v>151.44999999999999</v>
          </cell>
          <cell r="L274" t="str">
            <v>CAIXA REFERENCIAL</v>
          </cell>
        </row>
        <row r="275">
          <cell r="G275">
            <v>98454</v>
          </cell>
          <cell r="H275" t="str">
            <v>PAREDE DE MADEIRA COMPENSADA PARA CONSTRUÇÃO TEMPORÁRIA EM CHAPA DUPLA, EXTERNA, COM ÁREA LÍQUIDA MENOR QUE 6 M², COM VÃO. AF_05/2018</v>
          </cell>
          <cell r="I275" t="str">
            <v>M2</v>
          </cell>
          <cell r="J275" t="str">
            <v>COEFICIENTE DE REPRESENTATIVIDADE</v>
          </cell>
          <cell r="K275">
            <v>198.39</v>
          </cell>
          <cell r="L275" t="str">
            <v>CAIXA REFERENCIAL</v>
          </cell>
        </row>
        <row r="276">
          <cell r="G276">
            <v>98455</v>
          </cell>
          <cell r="H276" t="str">
            <v>PAREDE DE MADEIRA COMPENSADA PARA CONSTRUÇÃO TEMPORÁRIA EM CHAPA DUPLA, INTERNA, COM ÁREA LÍQUIDA MAIOR OU IGUAL A 6 M², COM VÃO. AF_05/2018</v>
          </cell>
          <cell r="I276" t="str">
            <v>M2</v>
          </cell>
          <cell r="J276" t="str">
            <v>COEFICIENTE DE REPRESENTATIVIDADE</v>
          </cell>
          <cell r="K276">
            <v>130.15</v>
          </cell>
          <cell r="L276" t="str">
            <v>CAIXA REFERENCIAL</v>
          </cell>
        </row>
        <row r="277">
          <cell r="G277">
            <v>98456</v>
          </cell>
          <cell r="H277" t="str">
            <v>PAREDE DE MADEIRA COMPENSADA PARA CONSTRUÇÃO TEMPORÁRIA EM CHAPA DUPLA, INTERNA, COM ÁREA LÍQUIDA MENOR QUE 6 M², COM VÃO. AF_05/2018</v>
          </cell>
          <cell r="I277" t="str">
            <v>M2</v>
          </cell>
          <cell r="J277" t="str">
            <v>COEFICIENTE DE REPRESENTATIVIDADE</v>
          </cell>
          <cell r="K277">
            <v>168.05</v>
          </cell>
          <cell r="L277" t="str">
            <v>CAIXA REFERENCIAL</v>
          </cell>
        </row>
        <row r="278">
          <cell r="G278">
            <v>98458</v>
          </cell>
          <cell r="H278" t="str">
            <v>TAPUME COM COMPENSADO DE MADEIRA. AF_05/2018</v>
          </cell>
          <cell r="I278" t="str">
            <v>M2</v>
          </cell>
          <cell r="J278" t="str">
            <v>COEFICIENTE DE REPRESENTATIVIDADE</v>
          </cell>
          <cell r="K278">
            <v>98.42</v>
          </cell>
          <cell r="L278" t="str">
            <v>CAIXA REFERENCIAL</v>
          </cell>
        </row>
        <row r="279">
          <cell r="G279">
            <v>98459</v>
          </cell>
          <cell r="H279" t="str">
            <v>TAPUME COM TELHA METÁLICA. AF_05/2018</v>
          </cell>
          <cell r="I279" t="str">
            <v>M2</v>
          </cell>
          <cell r="J279" t="str">
            <v>ATRIBUÍDO SÃO PAULO</v>
          </cell>
          <cell r="K279">
            <v>80.010000000000005</v>
          </cell>
          <cell r="L279" t="str">
            <v>CAIXA REFERENCIAL</v>
          </cell>
        </row>
        <row r="280">
          <cell r="G280">
            <v>98460</v>
          </cell>
          <cell r="H280" t="str">
            <v>PISO PARA CONSTRUÇÃO TEMPORÁRIA EM MADEIRA, SEM REAPROVEITAMENTO. AF_05/2018</v>
          </cell>
          <cell r="I280" t="str">
            <v>M2</v>
          </cell>
          <cell r="J280" t="str">
            <v>COEFICIENTE DE REPRESENTATIVIDADE</v>
          </cell>
          <cell r="K280">
            <v>83.03</v>
          </cell>
          <cell r="L280" t="str">
            <v>CAIXA REFERENCIAL</v>
          </cell>
        </row>
        <row r="281">
          <cell r="G281">
            <v>98461</v>
          </cell>
          <cell r="H281" t="str">
            <v>ESTRUTURA DE MADEIRA PROVISÓRIA PARA SUPORTE DE CAIXA D ÁGUA ELEVADA DE 1000 LITROS. AF_05/2018_P</v>
          </cell>
          <cell r="I281" t="str">
            <v>UN</v>
          </cell>
          <cell r="J281" t="str">
            <v>ATRIBUÍDO SÃO PAULO</v>
          </cell>
          <cell r="K281">
            <v>3987.8</v>
          </cell>
          <cell r="L281" t="str">
            <v>CAIXA REFERENCIAL</v>
          </cell>
        </row>
        <row r="282">
          <cell r="G282">
            <v>98462</v>
          </cell>
          <cell r="H282" t="str">
            <v>ESTRUTURA DE MADEIRA PROVISÓRIA PARA SUPORTE DE CAIXA D ÁGUA ELEVADA DE 3000 LITROS. AF_05/2018_P</v>
          </cell>
          <cell r="I282" t="str">
            <v>UN</v>
          </cell>
          <cell r="J282" t="str">
            <v>ATRIBUÍDO SÃO PAULO</v>
          </cell>
          <cell r="K282">
            <v>5877.92</v>
          </cell>
          <cell r="L282" t="str">
            <v>CAIXA REFERENCIAL</v>
          </cell>
        </row>
        <row r="283">
          <cell r="G283">
            <v>5631</v>
          </cell>
          <cell r="H283" t="str">
            <v>ESCAVADEIRA HIDRÁULICA SOBRE ESTEIRAS, CAÇAMBA 0,80 M3, PESO OPERACIONAL 17 T, POTENCIA BRUTA 111 HP - CHP DIURNO. AF_06/2014</v>
          </cell>
          <cell r="I283" t="str">
            <v>CHP</v>
          </cell>
          <cell r="J283" t="str">
            <v>ATRIBUÍDO SÃO PAULO</v>
          </cell>
          <cell r="K283">
            <v>119.4</v>
          </cell>
          <cell r="L283" t="str">
            <v>CAIXA REFERENCIAL</v>
          </cell>
        </row>
        <row r="284">
          <cell r="G284">
            <v>5678</v>
          </cell>
          <cell r="H284" t="str">
            <v>RETROESCAVADEIRA SOBRE RODAS COM CARREGADEIRA, TRAÇÃO 4X4, POTÊNCIA LÍQ. 88 HP, CAÇAMBA CARREG. CAP. MÍN. 1 M3, CAÇAMBA RETRO CAP. 0,26 M3, PESO OPERACIONAL MÍN. 6.674 KG, PROFUNDIDADE ESCAVAÇÃO MÁX. 4,37 M - CHP DIURNO. AF_06/2014</v>
          </cell>
          <cell r="I284" t="str">
            <v>CHP</v>
          </cell>
          <cell r="J284" t="str">
            <v>ATRIBUÍDO SÃO PAULO</v>
          </cell>
          <cell r="K284">
            <v>85.97</v>
          </cell>
          <cell r="L284" t="str">
            <v>CAIXA REFERENCIAL</v>
          </cell>
        </row>
        <row r="285">
          <cell r="G285">
            <v>5680</v>
          </cell>
          <cell r="H285" t="str">
            <v>RETROESCAVADEIRA SOBRE RODAS COM CARREGADEIRA, TRAÇÃO 4X2, POTÊNCIA LÍQ. 79 HP, CAÇAMBA CARREG. CAP. MÍN. 1 M3, CAÇAMBA RETRO CAP. 0,20 M3, PESO OPERACIONAL MÍN. 6.570 KG, PROFUNDIDADE ESCAVAÇÃO MÁX. 4,37 M - CHP DIURNO. AF_06/2014</v>
          </cell>
          <cell r="I285" t="str">
            <v>CHP</v>
          </cell>
          <cell r="J285" t="str">
            <v>ATRIBUÍDO SÃO PAULO</v>
          </cell>
          <cell r="K285">
            <v>79.88</v>
          </cell>
          <cell r="L285" t="str">
            <v>CAIXA REFERENCIAL</v>
          </cell>
        </row>
        <row r="286">
          <cell r="G286">
            <v>5684</v>
          </cell>
          <cell r="H286" t="str">
            <v>ROLO COMPACTADOR VIBRATÓRIO DE UM CILINDRO AÇO LISO, POTÊNCIA 80 HP, PESO OPERACIONAL MÁXIMO 8,1 T, IMPACTO DINÂMICO 16,15 / 9,5 T, LARGURA DE TRABALHO 1,68 M - CHP DIURNO. AF_06/2014</v>
          </cell>
          <cell r="I286" t="str">
            <v>CHP</v>
          </cell>
          <cell r="J286" t="str">
            <v>ATRIBUÍDO SÃO PAULO</v>
          </cell>
          <cell r="K286">
            <v>88.04</v>
          </cell>
          <cell r="L286" t="str">
            <v>CAIXA REFERENCIAL</v>
          </cell>
        </row>
        <row r="287">
          <cell r="G287">
            <v>5689</v>
          </cell>
          <cell r="H287" t="str">
            <v>GRADE DE DISCO CONTROLE REMOTO REBOCÁVEL, COM 24 DISCOS 24 X 6 MM COM PNEUS PARA TRANSPORTE - CHP DIURNO. AF_06/2014</v>
          </cell>
          <cell r="I287" t="str">
            <v>CHP</v>
          </cell>
          <cell r="J287" t="str">
            <v>ATRIBUÍDO SÃO PAULO</v>
          </cell>
          <cell r="K287">
            <v>3.22</v>
          </cell>
          <cell r="L287" t="str">
            <v>CAIXA REFERENCIAL</v>
          </cell>
        </row>
        <row r="288">
          <cell r="G288">
            <v>5795</v>
          </cell>
          <cell r="H288" t="str">
            <v>MARTELETE OU ROMPEDOR PNEUMÁTICO MANUAL, 28 KG, COM SILENCIADOR - CHP DIURNO. AF_07/2016</v>
          </cell>
          <cell r="I288" t="str">
            <v>CHP</v>
          </cell>
          <cell r="J288" t="str">
            <v>ATRIBUÍDO SÃO PAULO</v>
          </cell>
          <cell r="K288">
            <v>20.51</v>
          </cell>
          <cell r="L288" t="str">
            <v>CAIXA REFERENCIAL</v>
          </cell>
        </row>
        <row r="289">
          <cell r="G289">
            <v>5811</v>
          </cell>
          <cell r="H289" t="str">
            <v>CAMINHÃO BASCULANTE 6 M3, PESO BRUTO TOTAL 16.000 KG, CARGA ÚTIL MÁXIMA 13.071 KG, DISTÂNCIA ENTRE EIXOS 4,80 M, POTÊNCIA 230 CV INCLUSIVE CAÇAMBA METÁLICA - CHP DIURNO. AF_06/2014</v>
          </cell>
          <cell r="I289" t="str">
            <v>CHP</v>
          </cell>
          <cell r="J289" t="str">
            <v>ATRIBUÍDO SÃO PAULO</v>
          </cell>
          <cell r="K289">
            <v>114.86</v>
          </cell>
          <cell r="L289" t="str">
            <v>CAIXA REFERENCIAL</v>
          </cell>
        </row>
        <row r="290">
          <cell r="G290">
            <v>5823</v>
          </cell>
          <cell r="H290" t="str">
            <v>USINA DE CONCRETO FIXA, CAPACIDADE NOMINAL DE 90 A 120 M3/H, SEM SILO - CHP DIURNO. AF_07/2016</v>
          </cell>
          <cell r="I290" t="str">
            <v>CHP</v>
          </cell>
          <cell r="J290" t="str">
            <v>ATRIBUÍDO SÃO PAULO</v>
          </cell>
          <cell r="K290">
            <v>170.97</v>
          </cell>
          <cell r="L290" t="str">
            <v>CAIXA REFERENCIAL</v>
          </cell>
        </row>
        <row r="291">
          <cell r="G291">
            <v>5824</v>
          </cell>
          <cell r="H291" t="str">
            <v>CAMINHÃO TOCO, PBT 16.000 KG, CARGA ÚTIL MÁX. 10.685 KG, DIST. ENTRE EIXOS 4,8 M, POTÊNCIA 189 CV, INCLUSIVE CARROCERIA FIXA ABERTA DE MADEIRA P/ TRANSPORTE GERAL DE CARGA SECA, DIMEN. APROX. 2,5 X 7,00 X 0,50 M - CHP DIURNO. AF_06/2014</v>
          </cell>
          <cell r="I291" t="str">
            <v>CHP</v>
          </cell>
          <cell r="J291" t="str">
            <v>ATRIBUÍDO SÃO PAULO</v>
          </cell>
          <cell r="K291">
            <v>109.36</v>
          </cell>
          <cell r="L291" t="str">
            <v>CAIXA REFERENCIAL</v>
          </cell>
        </row>
        <row r="292">
          <cell r="G292">
            <v>5835</v>
          </cell>
          <cell r="H292" t="str">
            <v>VIBROACABADORA DE ASFALTO SOBRE ESTEIRAS, LARGURA DE PAVIMENTAÇÃO 1,90 M A 5,30 M, POTÊNCIA 105 HP CAPACIDADE 450 T/H - CHP DIURNO. AF_11/2014</v>
          </cell>
          <cell r="I292" t="str">
            <v>CHP</v>
          </cell>
          <cell r="J292" t="str">
            <v>ATRIBUÍDO SÃO PAULO</v>
          </cell>
          <cell r="K292">
            <v>250.65</v>
          </cell>
          <cell r="L292" t="str">
            <v>CAIXA REFERENCIAL</v>
          </cell>
        </row>
        <row r="293">
          <cell r="G293">
            <v>5839</v>
          </cell>
          <cell r="H293" t="str">
            <v>VASSOURA MECÂNICA REBOCÁVEL COM ESCOVA CILÍNDRICA, LARGURA ÚTIL DE VARRIMENTO DE 2,44 M - CHP DIURNO. AF_06/2014</v>
          </cell>
          <cell r="I293" t="str">
            <v>CHP</v>
          </cell>
          <cell r="J293" t="str">
            <v>ATRIBUÍDO SÃO PAULO</v>
          </cell>
          <cell r="K293">
            <v>4.84</v>
          </cell>
          <cell r="L293" t="str">
            <v>CAIXA REFERENCIAL</v>
          </cell>
        </row>
        <row r="294">
          <cell r="G294">
            <v>5843</v>
          </cell>
          <cell r="H294" t="str">
            <v>TRATOR DE PNEUS, POTÊNCIA 122 CV, TRAÇÃO 4X4, PESO COM LASTRO DE 4.510 KG - CHP DIURNO. AF_06/2014</v>
          </cell>
          <cell r="I294" t="str">
            <v>CHP</v>
          </cell>
          <cell r="J294" t="str">
            <v>ATRIBUÍDO SÃO PAULO</v>
          </cell>
          <cell r="K294">
            <v>138.03</v>
          </cell>
          <cell r="L294" t="str">
            <v>CAIXA REFERENCIAL</v>
          </cell>
        </row>
        <row r="295">
          <cell r="G295">
            <v>5847</v>
          </cell>
          <cell r="H295" t="str">
            <v>TRATOR DE ESTEIRAS, POTÊNCIA 170 HP, PESO OPERACIONAL 19 T, CAÇAMBA 5,2 M3 - CHP DIURNO. AF_06/2014</v>
          </cell>
          <cell r="I295" t="str">
            <v>CHP</v>
          </cell>
          <cell r="J295" t="str">
            <v>ATRIBUÍDO SÃO PAULO</v>
          </cell>
          <cell r="K295">
            <v>152.06</v>
          </cell>
          <cell r="L295" t="str">
            <v>CAIXA REFERENCIAL</v>
          </cell>
        </row>
        <row r="296">
          <cell r="G296">
            <v>5851</v>
          </cell>
          <cell r="H296" t="str">
            <v>TRATOR DE ESTEIRAS, POTÊNCIA 150 HP, PESO OPERACIONAL 16,7 T, COM RODA MOTRIZ ELEVADA E LÂMINA 3,18 M3 - CHP DIURNO. AF_06/2014</v>
          </cell>
          <cell r="I296" t="str">
            <v>CHP</v>
          </cell>
          <cell r="J296" t="str">
            <v>ATRIBUÍDO SÃO PAULO</v>
          </cell>
          <cell r="K296">
            <v>145.47999999999999</v>
          </cell>
          <cell r="L296" t="str">
            <v>CAIXA REFERENCIAL</v>
          </cell>
        </row>
        <row r="297">
          <cell r="G297">
            <v>5855</v>
          </cell>
          <cell r="H297" t="str">
            <v>TRATOR DE ESTEIRAS, POTÊNCIA 347 HP, PESO OPERACIONAL 38,5 T, COM LÂMINA 8,70 M3 - CHP DIURNO. AF_06/2014</v>
          </cell>
          <cell r="I297" t="str">
            <v>CHP</v>
          </cell>
          <cell r="J297" t="str">
            <v>ATRIBUÍDO SÃO PAULO</v>
          </cell>
          <cell r="K297">
            <v>385.57</v>
          </cell>
          <cell r="L297" t="str">
            <v>CAIXA REFERENCIAL</v>
          </cell>
        </row>
        <row r="298">
          <cell r="G298">
            <v>5863</v>
          </cell>
          <cell r="H298" t="str">
            <v>ROLO COMPACTADOR VIBRATÓRIO REBOCÁVEL, CILINDRO DE AÇO LISO, POTÊNCIA DE TRAÇÃO DE 65 CV, PESO 4,7 T, IMPACTO DINÂMICO 18,3 T, LARGURA DE TRABALHO 1,67 M - CHP DIURNO. AF_02/2016</v>
          </cell>
          <cell r="I298" t="str">
            <v>CHP</v>
          </cell>
          <cell r="J298" t="str">
            <v>ATRIBUÍDO SÃO PAULO</v>
          </cell>
          <cell r="K298">
            <v>11.49</v>
          </cell>
          <cell r="L298" t="str">
            <v>CAIXA REFERENCIAL</v>
          </cell>
        </row>
        <row r="299">
          <cell r="G299">
            <v>5867</v>
          </cell>
          <cell r="H299" t="str">
            <v>ROLO COMPACTADOR VIBRATÓRIO TANDEM AÇO LISO, POTÊNCIA 58 HP, PESO SEM/COM LASTRO 6,5 / 9,4 T, LARGURA DE TRABALHO 1,2 M - CHP DIURNO. AF_06/2014</v>
          </cell>
          <cell r="I299" t="str">
            <v>CHP</v>
          </cell>
          <cell r="J299" t="str">
            <v>ATRIBUÍDO SÃO PAULO</v>
          </cell>
          <cell r="K299">
            <v>87.85</v>
          </cell>
          <cell r="L299" t="str">
            <v>CAIXA REFERENCIAL</v>
          </cell>
        </row>
        <row r="300">
          <cell r="G300">
            <v>5875</v>
          </cell>
          <cell r="H300" t="str">
            <v>RETROESCAVADEIRA SOBRE RODAS COM CARREGADEIRA, TRAÇÃO 4X4, POTÊNCIA LÍQ. 72 HP, CAÇAMBA CARREG. CAP. MÍN. 0,79 M3, CAÇAMBA RETRO CAP. 0,18 M3, PESO OPERACIONAL MÍN. 7.140 KG, PROFUNDIDADE ESCAVAÇÃO MÁX. 4,50 M - CHP DIURNO. AF_06/2014</v>
          </cell>
          <cell r="I300" t="str">
            <v>CHP</v>
          </cell>
          <cell r="J300" t="str">
            <v>ATRIBUÍDO SÃO PAULO</v>
          </cell>
          <cell r="K300">
            <v>80.16</v>
          </cell>
          <cell r="L300" t="str">
            <v>CAIXA REFERENCIAL</v>
          </cell>
        </row>
        <row r="301">
          <cell r="G301">
            <v>5879</v>
          </cell>
          <cell r="H301" t="str">
            <v>ROLO COMPACTADOR VIBRATÓRIO PÉ DE CARNEIRO, OPERADO POR CONTROLE REMOTO, POTÊNCIA 12,5 KW, PESO OPERACIONAL 1,675 T, LARGURA DE TRABALHO 0,85 M - CHP DIURNO. AF_02/2016</v>
          </cell>
          <cell r="I301" t="str">
            <v>CHP</v>
          </cell>
          <cell r="J301" t="str">
            <v>ATRIBUÍDO SÃO PAULO</v>
          </cell>
          <cell r="K301">
            <v>76.5</v>
          </cell>
          <cell r="L301" t="str">
            <v>CAIXA REFERENCIAL</v>
          </cell>
        </row>
        <row r="302">
          <cell r="G302">
            <v>5882</v>
          </cell>
          <cell r="H302" t="str">
            <v>USINA DE LAMA ASFÁLTICA, PROD 30 A 50 T/H, SILO DE AGREGADO 7 M3, RESERVATÓRIOS PARA EMULSÃO E ÁGUA DE 2,3 M3 CADA, MISTURADOR TIPO PUG MILL A SER MONTADO SOBRE CAMINHÃO - CHP DIURNO. AF_10/2014</v>
          </cell>
          <cell r="I302" t="str">
            <v>CHP</v>
          </cell>
          <cell r="J302" t="str">
            <v>ATRIBUÍDO SÃO PAULO</v>
          </cell>
          <cell r="K302">
            <v>77.05</v>
          </cell>
          <cell r="L302" t="str">
            <v>CAIXA REFERENCIAL</v>
          </cell>
        </row>
        <row r="303">
          <cell r="G303">
            <v>5890</v>
          </cell>
          <cell r="H303" t="str">
            <v>CAMINHÃO TOCO, PESO BRUTO TOTAL 14.300 KG, CARGA ÚTIL MÁXIMA 9590 KG, DISTÂNCIA ENTRE EIXOS 4,76 M, POTÊNCIA 185 CV (NÃO INCLUI CARROCERIA) - CHP DIURNO. AF_06/2014</v>
          </cell>
          <cell r="I303" t="str">
            <v>CHP</v>
          </cell>
          <cell r="J303" t="str">
            <v>ATRIBUÍDO SÃO PAULO</v>
          </cell>
          <cell r="K303">
            <v>110.27</v>
          </cell>
          <cell r="L303" t="str">
            <v>CAIXA REFERENCIAL</v>
          </cell>
        </row>
        <row r="304">
          <cell r="G304">
            <v>5894</v>
          </cell>
          <cell r="H304" t="str">
            <v>CAMINHÃO TOCO, PESO BRUTO TOTAL 16.000 KG, CARGA ÚTIL MÁXIMA DE 10.685 KG, DISTÂNCIA ENTRE EIXOS 4,80 M, POTÊNCIA 189 CV EXCLUSIVE CARROCERIA - CHP DIURNO. AF_06/2014</v>
          </cell>
          <cell r="I304" t="str">
            <v>CHP</v>
          </cell>
          <cell r="J304" t="str">
            <v>ATRIBUÍDO SÃO PAULO</v>
          </cell>
          <cell r="K304">
            <v>107.34</v>
          </cell>
          <cell r="L304" t="str">
            <v>CAIXA REFERENCIAL</v>
          </cell>
        </row>
        <row r="305">
          <cell r="G305">
            <v>5901</v>
          </cell>
          <cell r="H305" t="str">
            <v>CAMINHÃO PIPA 10.000 L TRUCADO, PESO BRUTO TOTAL 23.000 KG, CARGA ÚTIL MÁXIMA 15.935 KG, DISTÂNCIA ENTRE EIXOS 4,8 M, POTÊNCIA 230 CV, INCLUSIVE TANQUE DE AÇO PARA TRANSPORTE DE ÁGUA - CHP DIURNO. AF_06/2014</v>
          </cell>
          <cell r="I305" t="str">
            <v>CHP</v>
          </cell>
          <cell r="J305" t="str">
            <v>ATRIBUÍDO SÃO PAULO</v>
          </cell>
          <cell r="K305">
            <v>167.14</v>
          </cell>
          <cell r="L305" t="str">
            <v>CAIXA REFERENCIAL</v>
          </cell>
        </row>
        <row r="306">
          <cell r="G306">
            <v>5909</v>
          </cell>
          <cell r="H306" t="str">
            <v>ESPARGIDOR DE ASFALTO PRESSURIZADO COM TANQUE DE 2500 L, REBOCÁVEL COM MOTOR A GASOLINA POTÊNCIA 3,4 HP - CHP DIURNO. AF_07/2014</v>
          </cell>
          <cell r="I306" t="str">
            <v>CHP</v>
          </cell>
          <cell r="J306" t="str">
            <v>ATRIBUÍDO SÃO PAULO</v>
          </cell>
          <cell r="K306">
            <v>24.42</v>
          </cell>
          <cell r="L306" t="str">
            <v>CAIXA REFERENCIAL</v>
          </cell>
        </row>
        <row r="307">
          <cell r="G307">
            <v>5921</v>
          </cell>
          <cell r="H307" t="str">
            <v>GRADE DE DISCO REBOCÁVEL COM 20 DISCOS 24" X 6 MM COM PNEUS PARA TRANSPORTE - CHP DIURNO. AF_06/2014</v>
          </cell>
          <cell r="I307" t="str">
            <v>CHP</v>
          </cell>
          <cell r="J307" t="str">
            <v>ATRIBUÍDO SÃO PAULO</v>
          </cell>
          <cell r="K307">
            <v>2.5299999999999998</v>
          </cell>
          <cell r="L307" t="str">
            <v>CAIXA REFERENCIAL</v>
          </cell>
        </row>
        <row r="308">
          <cell r="G308">
            <v>5928</v>
          </cell>
          <cell r="H308" t="str">
            <v>GUINDAUTO HIDRÁULICO, CAPACIDADE MÁXIMA DE CARGA 6200 KG, MOMENTO MÁXIMO DE CARGA 11,7 TM, ALCANCE MÁXIMO HORIZONTAL 9,70 M, INCLUSIVE CAMINHÃO TOCO PBT 16.000 KG, POTÊNCIA DE 189 CV - CHP DIURNO. AF_06/2014</v>
          </cell>
          <cell r="I308" t="str">
            <v>CHP</v>
          </cell>
          <cell r="J308" t="str">
            <v>ATRIBUÍDO SÃO PAULO</v>
          </cell>
          <cell r="K308">
            <v>137.87</v>
          </cell>
          <cell r="L308" t="str">
            <v>CAIXA REFERENCIAL</v>
          </cell>
        </row>
        <row r="309">
          <cell r="G309">
            <v>5932</v>
          </cell>
          <cell r="H309" t="str">
            <v>MOTONIVELADORA POTÊNCIA BÁSICA LÍQUIDA (PRIMEIRA MARCHA) 125 HP, PESO BRUTO 13032 KG, LARGURA DA LÂMINA DE 3,7 M - CHP DIURNO. AF_06/2014</v>
          </cell>
          <cell r="I309" t="str">
            <v>CHP</v>
          </cell>
          <cell r="J309" t="str">
            <v>ATRIBUÍDO SÃO PAULO</v>
          </cell>
          <cell r="K309">
            <v>136.47999999999999</v>
          </cell>
          <cell r="L309" t="str">
            <v>CAIXA REFERENCIAL</v>
          </cell>
        </row>
        <row r="310">
          <cell r="G310">
            <v>5940</v>
          </cell>
          <cell r="H310" t="str">
            <v>PÁ CARREGADEIRA SOBRE RODAS, POTÊNCIA LÍQUIDA 128 HP, CAPACIDADE DA CAÇAMBA 1,7 A 2,8 M3, PESO OPERACIONAL 11632 KG - CHP DIURNO. AF_06/2014</v>
          </cell>
          <cell r="I310" t="str">
            <v>CHP</v>
          </cell>
          <cell r="J310" t="str">
            <v>ATRIBUÍDO SÃO PAULO</v>
          </cell>
          <cell r="K310">
            <v>113.49</v>
          </cell>
          <cell r="L310" t="str">
            <v>CAIXA REFERENCIAL</v>
          </cell>
        </row>
        <row r="311">
          <cell r="G311">
            <v>5944</v>
          </cell>
          <cell r="H311" t="str">
            <v>PÁ CARREGADEIRA SOBRE RODAS, POTÊNCIA 197 HP, CAPACIDADE DA CAÇAMBA 2,5 A 3,5 M3, PESO OPERACIONAL 18338 KG - CHP DIURNO. AF_06/2014</v>
          </cell>
          <cell r="I311" t="str">
            <v>CHP</v>
          </cell>
          <cell r="J311" t="str">
            <v>ATRIBUÍDO SÃO PAULO</v>
          </cell>
          <cell r="K311">
            <v>126.97</v>
          </cell>
          <cell r="L311" t="str">
            <v>CAIXA REFERENCIAL</v>
          </cell>
        </row>
        <row r="312">
          <cell r="G312">
            <v>5953</v>
          </cell>
          <cell r="H312" t="str">
            <v>COMPRESSOR DE AR REBOCÁVEL, VAZÃO 189 PCM, PRESSÃO EFETIVA DE TRABALHO 102 PSI, MOTOR DIESEL, POTÊNCIA 63 CV - CHP DIURNO. AF_06/2015</v>
          </cell>
          <cell r="I312" t="str">
            <v>CHP</v>
          </cell>
          <cell r="J312" t="str">
            <v>ATRIBUÍDO SÃO PAULO</v>
          </cell>
          <cell r="K312">
            <v>33.29</v>
          </cell>
          <cell r="L312" t="str">
            <v>CAIXA REFERENCIAL</v>
          </cell>
        </row>
        <row r="313">
          <cell r="G313">
            <v>6259</v>
          </cell>
          <cell r="H313" t="str">
            <v>CAMINHÃO PIPA 6.000 L, PESO BRUTO TOTAL 13.000 KG, DISTÂNCIA ENTRE EIXOS 4,80 M, POTÊNCIA 189 CV INCLUSIVE TANQUE DE AÇO PARA TRANSPORTE DE ÁGUA, CAPACIDADE 6 M3 - CHP DIURNO. AF_06/2014</v>
          </cell>
          <cell r="I313" t="str">
            <v>CHP</v>
          </cell>
          <cell r="J313" t="str">
            <v>ATRIBUÍDO SÃO PAULO</v>
          </cell>
          <cell r="K313">
            <v>138.99</v>
          </cell>
          <cell r="L313" t="str">
            <v>CAIXA REFERENCIAL</v>
          </cell>
        </row>
        <row r="314">
          <cell r="G314">
            <v>6879</v>
          </cell>
          <cell r="H314" t="str">
            <v>ROLO COMPACTADOR DE PNEUS ESTÁTICO, PRESSÃO VARIÁVEL, POTÊNCIA 111 HP, PESO SEM/COM LASTRO 9,5 / 26 T, LARGURA DE TRABALHO 1,90 M - CHP DIURNO. AF_07/2014</v>
          </cell>
          <cell r="I314" t="str">
            <v>CHP</v>
          </cell>
          <cell r="J314" t="str">
            <v>ATRIBUÍDO SÃO PAULO</v>
          </cell>
          <cell r="K314">
            <v>113.65</v>
          </cell>
          <cell r="L314" t="str">
            <v>CAIXA REFERENCIAL</v>
          </cell>
        </row>
        <row r="315">
          <cell r="G315">
            <v>7030</v>
          </cell>
          <cell r="H315" t="str">
            <v>TANQUE DE ASFALTO ESTACIONÁRIO COM SERPENTINA, CAPACIDADE 30.000 L - CHP DIURNO. AF_06/2014</v>
          </cell>
          <cell r="I315" t="str">
            <v>CHP</v>
          </cell>
          <cell r="J315" t="str">
            <v>ATRIBUÍDO SÃO PAULO</v>
          </cell>
          <cell r="K315">
            <v>130.51</v>
          </cell>
          <cell r="L315" t="str">
            <v>CAIXA REFERENCIAL</v>
          </cell>
        </row>
        <row r="316">
          <cell r="G316">
            <v>7042</v>
          </cell>
          <cell r="H316" t="str">
            <v>MOTOBOMBA TRASH (PARA ÁGUA SUJA) AUTO ESCORVANTE, MOTOR GASOLINA DE 6,41 HP, DIÂMETROS DE SUCÇÃO X RECALQUE: 3" X 3", HM/Q = 10 MCA / 60 M3/H A 23 MCA / 0 M3/H - CHP DIURNO. AF_10/2014</v>
          </cell>
          <cell r="I316" t="str">
            <v>CHP</v>
          </cell>
          <cell r="J316" t="str">
            <v>COEFICIENTE DE REPRESENTATIVIDADE</v>
          </cell>
          <cell r="K316">
            <v>7.29</v>
          </cell>
          <cell r="L316" t="str">
            <v>CAIXA REFERENCIAL</v>
          </cell>
        </row>
        <row r="317">
          <cell r="G317">
            <v>7049</v>
          </cell>
          <cell r="H317" t="str">
            <v>ROLO COMPACTADOR PE DE CARNEIRO VIBRATORIO, POTENCIA 125 HP, PESO OPERACIONAL SEM/COM LASTRO 11,95 / 13,30 T, IMPACTO DINAMICO 38,5 / 22,5 T, LARGURA DE TRABALHO 2,15 M - CHP DIURNO. AF_06/2014</v>
          </cell>
          <cell r="I317" t="str">
            <v>CHP</v>
          </cell>
          <cell r="J317" t="str">
            <v>ATRIBUÍDO SÃO PAULO</v>
          </cell>
          <cell r="K317">
            <v>120.93</v>
          </cell>
          <cell r="L317" t="str">
            <v>CAIXA REFERENCIAL</v>
          </cell>
        </row>
        <row r="318">
          <cell r="G318">
            <v>67826</v>
          </cell>
          <cell r="H318" t="str">
            <v>CAMINHÃO BASCULANTE 6 M3 TOCO, PESO BRUTO TOTAL 16.000 KG, CARGA ÚTIL MÁXIMA 11.130 KG, DISTÂNCIA ENTRE EIXOS 5,36 M, POTÊNCIA 185 CV, INCLUSIVE CAÇAMBA METÁLICA - CHP DIURNO. AF_06/2014</v>
          </cell>
          <cell r="I318" t="str">
            <v>CHP</v>
          </cell>
          <cell r="J318" t="str">
            <v>ATRIBUÍDO SÃO PAULO</v>
          </cell>
          <cell r="K318">
            <v>101.88</v>
          </cell>
          <cell r="L318" t="str">
            <v>CAIXA REFERENCIAL</v>
          </cell>
        </row>
        <row r="319">
          <cell r="G319">
            <v>73417</v>
          </cell>
          <cell r="H319" t="str">
            <v>GRUPO GERADOR ESTACIONÁRIO, MOTOR DIESEL POTÊNCIA 170 KVA - CHP DIURNO. AF_02/2016</v>
          </cell>
          <cell r="I319" t="str">
            <v>CHP</v>
          </cell>
          <cell r="J319" t="str">
            <v>ATRIBUÍDO SÃO PAULO</v>
          </cell>
          <cell r="K319">
            <v>108.92</v>
          </cell>
          <cell r="L319" t="str">
            <v>CAIXA REFERENCIAL</v>
          </cell>
        </row>
        <row r="320">
          <cell r="G320">
            <v>73436</v>
          </cell>
          <cell r="H320" t="str">
            <v>ROLO COMPACTADOR VIBRATÓRIO PÉ DE CARNEIRO PARA SOLOS, POTÊNCIA 80 HP, PESO OPERACIONAL SEM/COM LASTRO 7,4 / 8,8 T, LARGURA DE TRABALHO 1,68 M - CHP DIURNO. AF_02/2016</v>
          </cell>
          <cell r="I320" t="str">
            <v>CHP</v>
          </cell>
          <cell r="J320" t="str">
            <v>ATRIBUÍDO SÃO PAULO</v>
          </cell>
          <cell r="K320">
            <v>124.84</v>
          </cell>
          <cell r="L320" t="str">
            <v>CAIXA REFERENCIAL</v>
          </cell>
        </row>
        <row r="321">
          <cell r="G321">
            <v>73467</v>
          </cell>
          <cell r="H321" t="str">
            <v>CAMINHÃO TOCO, PBT 14.300 KG, CARGA ÚTIL MÁX. 9.710 KG, DIST. ENTRE EIXOS 3,56 M, POTÊNCIA 185 CV, INCLUSIVE CARROCERIA FIXA ABERTA DE MADEIRA P/ TRANSPORTE GERAL DE CARGA SECA, DIMEN. APROX. 2,50 X 6,50 X 0,50 M - CHP DIURNO. AF_06/2014</v>
          </cell>
          <cell r="I321" t="str">
            <v>CHP</v>
          </cell>
          <cell r="J321" t="str">
            <v>ATRIBUÍDO SÃO PAULO</v>
          </cell>
          <cell r="K321">
            <v>94.24</v>
          </cell>
          <cell r="L321" t="str">
            <v>CAIXA REFERENCIAL</v>
          </cell>
        </row>
        <row r="322">
          <cell r="G322">
            <v>73536</v>
          </cell>
          <cell r="H322" t="str">
            <v>MOTOBOMBA CENTRÍFUGA, MOTOR A GASOLINA, POTÊNCIA 5,42 HP, BOCAIS 1 1/2" X 1", DIÂMETRO ROTOR 143 MM HM/Q = 6 MCA / 16,8 M3/H A 38 MCA / 6,6 M3/H - CHP DIURNO. AF_06/2014</v>
          </cell>
          <cell r="I322" t="str">
            <v>CHP</v>
          </cell>
          <cell r="J322" t="str">
            <v>COEFICIENTE DE REPRESENTATIVIDADE</v>
          </cell>
          <cell r="K322">
            <v>6.17</v>
          </cell>
          <cell r="L322" t="str">
            <v>CAIXA REFERENCIAL</v>
          </cell>
        </row>
        <row r="323">
          <cell r="G323">
            <v>83362</v>
          </cell>
          <cell r="H323" t="str">
            <v>ESPARGIDOR DE ASFALTO PRESSURIZADO, TANQUE 6 M3 COM ISOLAÇÃO TÉRMICA, AQUECIDO COM 2 MAÇARICOS, COM BARRA ESPARGIDORA 3,60 M, MONTADO SOBRE CAMINHÃO  TOCO, PBT 14.300 KG, POTÊNCIA 185 CV - CHP DIURNO. AF_08/2015</v>
          </cell>
          <cell r="I323" t="str">
            <v>CHP</v>
          </cell>
          <cell r="J323" t="str">
            <v>ATRIBUÍDO SÃO PAULO</v>
          </cell>
          <cell r="K323">
            <v>167.88</v>
          </cell>
          <cell r="L323" t="str">
            <v>CAIXA REFERENCIAL</v>
          </cell>
        </row>
        <row r="324">
          <cell r="G324">
            <v>83765</v>
          </cell>
          <cell r="H324" t="str">
            <v>GRUPO DE SOLDAGEM COM GERADOR A DIESEL 60 CV PARA SOLDA ELÉTRICA, SOBRE 04 RODAS, COM MOTOR 4 CILINDROS 600 A - CHP DIURNO. AF_02/2016</v>
          </cell>
          <cell r="I324" t="str">
            <v>CHP</v>
          </cell>
          <cell r="J324" t="str">
            <v>ATRIBUÍDO SÃO PAULO</v>
          </cell>
          <cell r="K324">
            <v>73.540000000000006</v>
          </cell>
          <cell r="L324" t="str">
            <v>CAIXA REFERENCIAL</v>
          </cell>
        </row>
        <row r="325">
          <cell r="G325">
            <v>87445</v>
          </cell>
          <cell r="H325" t="str">
            <v>BETONEIRA CAPACIDADE NOMINAL 400 L, CAPACIDADE DE MISTURA 310 L, MOTOR A DIESEL POTÊNCIA 5,0 HP, SEM CARREGADOR - CHP DIURNO. AF_06/2014</v>
          </cell>
          <cell r="I325" t="str">
            <v>CHP</v>
          </cell>
          <cell r="J325" t="str">
            <v>COEFICIENTE DE REPRESENTATIVIDADE</v>
          </cell>
          <cell r="K325">
            <v>3.06</v>
          </cell>
          <cell r="L325" t="str">
            <v>CAIXA REFERENCIAL</v>
          </cell>
        </row>
        <row r="326">
          <cell r="G326">
            <v>88386</v>
          </cell>
          <cell r="H326" t="str">
            <v>MISTURADOR DE ARGAMASSA, EIXO HORIZONTAL, CAPACIDADE DE MISTURA 300 KG, MOTOR ELÉTRICO POTÊNCIA 5 CV - CHP DIURNO. AF_06/2014</v>
          </cell>
          <cell r="I326" t="str">
            <v>CHP</v>
          </cell>
          <cell r="J326" t="str">
            <v>COEFICIENTE DE REPRESENTATIVIDADE</v>
          </cell>
          <cell r="K326">
            <v>3.35</v>
          </cell>
          <cell r="L326" t="str">
            <v>CAIXA REFERENCIAL</v>
          </cell>
        </row>
        <row r="327">
          <cell r="G327">
            <v>88393</v>
          </cell>
          <cell r="H327" t="str">
            <v>MISTURADOR DE ARGAMASSA, EIXO HORIZONTAL, CAPACIDADE DE MISTURA 600 KG, MOTOR ELÉTRICO POTÊNCIA 7,5 CV - CHP DIURNO. AF_06/2014</v>
          </cell>
          <cell r="I327" t="str">
            <v>CHP</v>
          </cell>
          <cell r="J327" t="str">
            <v>COEFICIENTE DE REPRESENTATIVIDADE</v>
          </cell>
          <cell r="K327">
            <v>4.5599999999999996</v>
          </cell>
          <cell r="L327" t="str">
            <v>CAIXA REFERENCIAL</v>
          </cell>
        </row>
        <row r="328">
          <cell r="G328">
            <v>88399</v>
          </cell>
          <cell r="H328" t="str">
            <v>MISTURADOR DE ARGAMASSA, EIXO HORIZONTAL, CAPACIDADE DE MISTURA 160 KG, MOTOR ELÉTRICO POTÊNCIA 3 CV - CHP DIURNO. AF_06/2014</v>
          </cell>
          <cell r="I328" t="str">
            <v>CHP</v>
          </cell>
          <cell r="J328" t="str">
            <v>COEFICIENTE DE REPRESENTATIVIDADE</v>
          </cell>
          <cell r="K328">
            <v>2.5299999999999998</v>
          </cell>
          <cell r="L328" t="str">
            <v>CAIXA REFERENCIAL</v>
          </cell>
        </row>
        <row r="329">
          <cell r="G329">
            <v>88418</v>
          </cell>
          <cell r="H329" t="str">
            <v>PROJETOR DE ARGAMASSA, CAPACIDADE DE PROJEÇÃO 1,5 M3/H, ALCANCE DE 30 ATÉ 60 M, MOTOR ELÉTRICO POTÊNCIA 7,5 HP - CHP DIURNO. AF_06/2014</v>
          </cell>
          <cell r="I329" t="str">
            <v>CHP</v>
          </cell>
          <cell r="J329" t="str">
            <v>COEFICIENTE DE REPRESENTATIVIDADE</v>
          </cell>
          <cell r="K329">
            <v>11.56</v>
          </cell>
          <cell r="L329" t="str">
            <v>CAIXA REFERENCIAL</v>
          </cell>
        </row>
        <row r="330">
          <cell r="G330">
            <v>88433</v>
          </cell>
          <cell r="H330" t="str">
            <v>PROJETOR DE ARGAMASSA, CAPACIDADE DE PROJEÇÃO 2 M3/H, ALCANCE ATÉ 50 M, MOTOR ELÉTRICO POTÊNCIA 7,5 HP - CHP DIURNO. AF_06/2014</v>
          </cell>
          <cell r="I330" t="str">
            <v>CHP</v>
          </cell>
          <cell r="J330" t="str">
            <v>COEFICIENTE DE REPRESENTATIVIDADE</v>
          </cell>
          <cell r="K330">
            <v>14.41</v>
          </cell>
          <cell r="L330" t="str">
            <v>CAIXA REFERENCIAL</v>
          </cell>
        </row>
        <row r="331">
          <cell r="G331">
            <v>88830</v>
          </cell>
          <cell r="H331" t="str">
            <v>BETONEIRA CAPACIDADE NOMINAL DE 400 L, CAPACIDADE DE MISTURA 280 L, MOTOR ELÉTRICO TRIFÁSICO POTÊNCIA DE 2 CV, SEM CARREGADOR - CHP DIURNO. AF_10/2014</v>
          </cell>
          <cell r="I331" t="str">
            <v>CHP</v>
          </cell>
          <cell r="J331" t="str">
            <v>COEFICIENTE DE REPRESENTATIVIDADE</v>
          </cell>
          <cell r="K331">
            <v>1.21</v>
          </cell>
          <cell r="L331" t="str">
            <v>CAIXA REFERENCIAL</v>
          </cell>
        </row>
        <row r="332">
          <cell r="G332">
            <v>88843</v>
          </cell>
          <cell r="H332" t="str">
            <v>TRATOR DE ESTEIRAS, POTÊNCIA 125 HP, PESO OPERACIONAL 12,9 T, COM LÂMINA 2,7 M3 - CHP DIURNO. AF_10/2014</v>
          </cell>
          <cell r="I332" t="str">
            <v>CHP</v>
          </cell>
          <cell r="J332" t="str">
            <v>ATRIBUÍDO SÃO PAULO</v>
          </cell>
          <cell r="K332">
            <v>122.21</v>
          </cell>
          <cell r="L332" t="str">
            <v>CAIXA REFERENCIAL</v>
          </cell>
        </row>
        <row r="333">
          <cell r="G333">
            <v>88907</v>
          </cell>
          <cell r="H333" t="str">
            <v>ESCAVADEIRA HIDRÁULICA SOBRE ESTEIRAS, CAÇAMBA 1,20 M3, PESO OPERACIONAL 21 T, POTÊNCIA BRUTA 155 HP - CHP DIURNO. AF_06/2014</v>
          </cell>
          <cell r="I333" t="str">
            <v>CHP</v>
          </cell>
          <cell r="J333" t="str">
            <v>ATRIBUÍDO SÃO PAULO</v>
          </cell>
          <cell r="K333">
            <v>140.69999999999999</v>
          </cell>
          <cell r="L333" t="str">
            <v>CAIXA REFERENCIAL</v>
          </cell>
        </row>
        <row r="334">
          <cell r="G334">
            <v>89021</v>
          </cell>
          <cell r="H334" t="str">
            <v>BOMBA SUBMERSÍVEL ELÉTRICA TRIFÁSICA, POTÊNCIA 2,96 HP, Ø ROTOR 144 MM SEMI-ABERTO, BOCAL DE SAÍDA Ø 2, HM/Q = 2 MCA / 38,8 M3/H A 28 MCA / 5 M3/H - CHP DIURNO. AF_06/2014</v>
          </cell>
          <cell r="I334" t="str">
            <v>CHP</v>
          </cell>
          <cell r="J334" t="str">
            <v>COEFICIENTE DE REPRESENTATIVIDADE</v>
          </cell>
          <cell r="K334">
            <v>1.74</v>
          </cell>
          <cell r="L334" t="str">
            <v>CAIXA REFERENCIAL</v>
          </cell>
        </row>
        <row r="335">
          <cell r="G335">
            <v>89028</v>
          </cell>
          <cell r="H335" t="str">
            <v>TANQUE DE ASFALTO ESTACIONÁRIO COM MAÇARICO, CAPACIDADE 20.000 L - CHP DIURNO. AF_06/2014</v>
          </cell>
          <cell r="I335" t="str">
            <v>CHP</v>
          </cell>
          <cell r="J335" t="str">
            <v>ATRIBUÍDO SÃO PAULO</v>
          </cell>
          <cell r="K335">
            <v>120.44</v>
          </cell>
          <cell r="L335" t="str">
            <v>CAIXA REFERENCIAL</v>
          </cell>
        </row>
        <row r="336">
          <cell r="G336">
            <v>89032</v>
          </cell>
          <cell r="H336" t="str">
            <v>TRATOR DE ESTEIRAS, POTÊNCIA 100 HP, PESO OPERACIONAL 9,4 T, COM LÂMINA 2,19 M3 - CHP DIURNO. AF_06/2014</v>
          </cell>
          <cell r="I336" t="str">
            <v>CHP</v>
          </cell>
          <cell r="J336" t="str">
            <v>ATRIBUÍDO SÃO PAULO</v>
          </cell>
          <cell r="K336">
            <v>110.65</v>
          </cell>
          <cell r="L336" t="str">
            <v>CAIXA REFERENCIAL</v>
          </cell>
        </row>
        <row r="337">
          <cell r="G337">
            <v>89035</v>
          </cell>
          <cell r="H337" t="str">
            <v>TRATOR DE PNEUS, POTÊNCIA 85 CV, TRAÇÃO 4X4, PESO COM LASTRO DE 4.675 KG - CHP DIURNO. AF_06/2014</v>
          </cell>
          <cell r="I337" t="str">
            <v>CHP</v>
          </cell>
          <cell r="J337" t="str">
            <v>ATRIBUÍDO SÃO PAULO</v>
          </cell>
          <cell r="K337">
            <v>102.34</v>
          </cell>
          <cell r="L337" t="str">
            <v>CAIXA REFERENCIAL</v>
          </cell>
        </row>
        <row r="338">
          <cell r="G338">
            <v>89225</v>
          </cell>
          <cell r="H338" t="str">
            <v>BETONEIRA CAPACIDADE NOMINAL DE 600 L, CAPACIDADE DE MISTURA 360 L, MOTOR ELÉTRICO TRIFÁSICO POTÊNCIA DE 4 CV, SEM CARREGADOR - CHP DIURNO. AF_11/2014</v>
          </cell>
          <cell r="I338" t="str">
            <v>CHP</v>
          </cell>
          <cell r="J338" t="str">
            <v>COEFICIENTE DE REPRESENTATIVIDADE</v>
          </cell>
          <cell r="K338">
            <v>3.48</v>
          </cell>
          <cell r="L338" t="str">
            <v>CAIXA REFERENCIAL</v>
          </cell>
        </row>
        <row r="339">
          <cell r="G339">
            <v>89234</v>
          </cell>
          <cell r="H339" t="str">
            <v>FRESADORA DE ASFALTO A FRIO SOBRE RODAS, LARGURA FRESAGEM DE 1,0 M, POTÊNCIA 208 HP - CHP DIURNO. AF_11/2014</v>
          </cell>
          <cell r="I339" t="str">
            <v>CHP</v>
          </cell>
          <cell r="J339" t="str">
            <v>ATRIBUÍDO SÃO PAULO</v>
          </cell>
          <cell r="K339">
            <v>379.55</v>
          </cell>
          <cell r="L339" t="str">
            <v>CAIXA REFERENCIAL</v>
          </cell>
        </row>
        <row r="340">
          <cell r="G340">
            <v>89242</v>
          </cell>
          <cell r="H340" t="str">
            <v>FRESADORA DE ASFALTO A FRIO SOBRE RODAS, LARGURA FRESAGEM DE 2,0 M, POTÊNCIA 550 HP - CHP DIURNO. AF_11/2014</v>
          </cell>
          <cell r="I340" t="str">
            <v>CHP</v>
          </cell>
          <cell r="J340" t="str">
            <v>ATRIBUÍDO SÃO PAULO</v>
          </cell>
          <cell r="K340">
            <v>887.96</v>
          </cell>
          <cell r="L340" t="str">
            <v>CAIXA REFERENCIAL</v>
          </cell>
        </row>
        <row r="341">
          <cell r="G341">
            <v>89250</v>
          </cell>
          <cell r="H341" t="str">
            <v>RECICLADORA DE ASFALTO A FRIO SOBRE RODAS, LARGURA FRESAGEM DE 2,0 M, POTÊNCIA 422 HP - CHP DIURNO. AF_11/2014</v>
          </cell>
          <cell r="I341" t="str">
            <v>CHP</v>
          </cell>
          <cell r="J341" t="str">
            <v>ATRIBUÍDO SÃO PAULO</v>
          </cell>
          <cell r="K341">
            <v>770.18</v>
          </cell>
          <cell r="L341" t="str">
            <v>CAIXA REFERENCIAL</v>
          </cell>
        </row>
        <row r="342">
          <cell r="G342">
            <v>89257</v>
          </cell>
          <cell r="H342" t="str">
            <v>VIBROACABADORA DE ASFALTO SOBRE ESTEIRAS, LARGURA DE PAVIMENTAÇÃO 2,13 M A 4,55 M, POTÊNCIA 100 HP CAPACIDADE 400 T/H - CHP DIURNO. AF_11/2014</v>
          </cell>
          <cell r="I342" t="str">
            <v>CHP</v>
          </cell>
          <cell r="J342" t="str">
            <v>ATRIBUÍDO SÃO PAULO</v>
          </cell>
          <cell r="K342">
            <v>215.84</v>
          </cell>
          <cell r="L342" t="str">
            <v>CAIXA REFERENCIAL</v>
          </cell>
        </row>
        <row r="343">
          <cell r="G343">
            <v>89272</v>
          </cell>
          <cell r="H343" t="str">
            <v>GUINDASTE HIDRÁULICO AUTOPROPELIDO, COM LANÇA TELESCÓPICA 28,80 M, CAPACIDADE MÁXIMA 30 T, POTÊNCIA 97 KW, TRAÇÃO 4 X 4 - CHP DIURNO. AF_11/2014</v>
          </cell>
          <cell r="I343" t="str">
            <v>CHP</v>
          </cell>
          <cell r="J343" t="str">
            <v>ATRIBUÍDO SÃO PAULO</v>
          </cell>
          <cell r="K343">
            <v>109.49</v>
          </cell>
          <cell r="L343" t="str">
            <v>CAIXA REFERENCIAL</v>
          </cell>
        </row>
        <row r="344">
          <cell r="G344">
            <v>89278</v>
          </cell>
          <cell r="H344" t="str">
            <v>BETONEIRA CAPACIDADE NOMINAL DE 600 L, CAPACIDADE DE MISTURA 440 L, MOTOR A DIESEL POTÊNCIA 10 HP, COM CARREGADOR - CHP DIURNO. AF_11/2014</v>
          </cell>
          <cell r="I344" t="str">
            <v>CHP</v>
          </cell>
          <cell r="J344" t="str">
            <v>COEFICIENTE DE REPRESENTATIVIDADE</v>
          </cell>
          <cell r="K344">
            <v>7.25</v>
          </cell>
          <cell r="L344" t="str">
            <v>CAIXA REFERENCIAL</v>
          </cell>
        </row>
        <row r="345">
          <cell r="G345">
            <v>89843</v>
          </cell>
          <cell r="H345" t="str">
            <v>BATE-ESTACAS POR GRAVIDADE, POTÊNCIA DE 160 HP, PESO DO MARTELO ATÉ 3 TONELADAS - CHP DIURNO. AF_11/2014</v>
          </cell>
          <cell r="I345" t="str">
            <v>CHP</v>
          </cell>
          <cell r="J345" t="str">
            <v>ATRIBUÍDO SÃO PAULO</v>
          </cell>
          <cell r="K345">
            <v>122.45</v>
          </cell>
          <cell r="L345" t="str">
            <v>CAIXA REFERENCIAL</v>
          </cell>
        </row>
        <row r="346">
          <cell r="G346">
            <v>89876</v>
          </cell>
          <cell r="H346" t="str">
            <v>CAMINHÃO BASCULANTE 14 M3, COM CAVALO MECÂNICO DE CAPACIDADE MÁXIMA DE TRAÇÃO COMBINADO DE 36000 KG, POTÊNCIA 286 CV, INCLUSIVE SEMIREBOQUE COM CAÇAMBA METÁLICA - CHP DIURNO. AF_12/2014</v>
          </cell>
          <cell r="I346" t="str">
            <v>CHP</v>
          </cell>
          <cell r="J346" t="str">
            <v>ATRIBUÍDO SÃO PAULO</v>
          </cell>
          <cell r="K346">
            <v>184.01</v>
          </cell>
          <cell r="L346" t="str">
            <v>CAIXA REFERENCIAL</v>
          </cell>
        </row>
        <row r="347">
          <cell r="G347">
            <v>89883</v>
          </cell>
          <cell r="H347" t="str">
            <v>CAMINHÃO BASCULANTE 18 M3, COM CAVALO MECÂNICO DE CAPACIDADE MÁXIMA DE TRAÇÃO COMBINADO DE 45000 KG, POTÊNCIA 330 CV, INCLUSIVE SEMIREBOQUE COM CAÇAMBA METÁLICA - CHP DIURNO. AF_12/2014</v>
          </cell>
          <cell r="I347" t="str">
            <v>CHP</v>
          </cell>
          <cell r="J347" t="str">
            <v>ATRIBUÍDO SÃO PAULO</v>
          </cell>
          <cell r="K347">
            <v>202.96</v>
          </cell>
          <cell r="L347" t="str">
            <v>CAIXA REFERENCIAL</v>
          </cell>
        </row>
        <row r="348">
          <cell r="G348">
            <v>90586</v>
          </cell>
          <cell r="H348" t="str">
            <v>VIBRADOR DE IMERSÃO, DIÂMETRO DE PONTEIRA 45MM, MOTOR ELÉTRICO TRIFÁSICO POTÊNCIA DE 2 CV - CHP DIURNO. AF_06/2015</v>
          </cell>
          <cell r="I348" t="str">
            <v>CHP</v>
          </cell>
          <cell r="J348" t="str">
            <v>ATRIBUÍDO SÃO PAULO</v>
          </cell>
          <cell r="K348">
            <v>1.31</v>
          </cell>
          <cell r="L348" t="str">
            <v>CAIXA REFERENCIAL</v>
          </cell>
        </row>
        <row r="349">
          <cell r="G349">
            <v>90625</v>
          </cell>
          <cell r="H349" t="str">
            <v>PERFURATRIZ MANUAL, TORQUE MÁXIMO 83 N.M, POTÊNCIA 5 CV, COM DIÂMETRO MÁXIMO 4" - CHP DIURNO. AF_06/2015</v>
          </cell>
          <cell r="I349" t="str">
            <v>CHP</v>
          </cell>
          <cell r="J349" t="str">
            <v>ATRIBUÍDO SÃO PAULO</v>
          </cell>
          <cell r="K349">
            <v>5.32</v>
          </cell>
          <cell r="L349" t="str">
            <v>CAIXA REFERENCIAL</v>
          </cell>
        </row>
        <row r="350">
          <cell r="G350">
            <v>90631</v>
          </cell>
          <cell r="H350" t="str">
            <v>PERFURATRIZ SOBRE ESTEIRA, TORQUE MÁXIMO 600 KGF, PESO MÉDIO 1000 KG, POTÊNCIA 20 HP, DIÂMETRO MÁXIMO 10" - CHP DIURNO. AF_06/2015</v>
          </cell>
          <cell r="I350" t="str">
            <v>CHP</v>
          </cell>
          <cell r="J350" t="str">
            <v>ATRIBUÍDO SÃO PAULO</v>
          </cell>
          <cell r="K350">
            <v>87.82</v>
          </cell>
          <cell r="L350" t="str">
            <v>CAIXA REFERENCIAL</v>
          </cell>
        </row>
        <row r="351">
          <cell r="G351">
            <v>90637</v>
          </cell>
          <cell r="H351" t="str">
            <v>MISTURADOR DUPLO HORIZONTAL DE ALTA TURBULÊNCIA, CAPACIDADE / VOLUME 2 X 500 LITROS, MOTORES ELÉTRICOS MÍNIMO 5 CV CADA, PARA NATA CIMENTO, ARGAMASSA E OUTROS - CHP DIURNO. AF_06/2015</v>
          </cell>
          <cell r="I351" t="str">
            <v>CHP</v>
          </cell>
          <cell r="J351" t="str">
            <v>COEFICIENTE DE REPRESENTATIVIDADE</v>
          </cell>
          <cell r="K351">
            <v>10.43</v>
          </cell>
          <cell r="L351" t="str">
            <v>CAIXA REFERENCIAL</v>
          </cell>
        </row>
        <row r="352">
          <cell r="G352">
            <v>90643</v>
          </cell>
          <cell r="H352" t="str">
            <v>BOMBA TRIPLEX, PARA INJEÇÃO DE NATA DE CIMENTO, VAZÃO MÁXIMA DE 100 LITROS/MINUTO, PRESSÃO MÁXIMA DE 70 BAR - CHP DIURNO. AF_06/2015</v>
          </cell>
          <cell r="I352" t="str">
            <v>CHP</v>
          </cell>
          <cell r="J352" t="str">
            <v>COEFICIENTE DE REPRESENTATIVIDADE</v>
          </cell>
          <cell r="K352">
            <v>15.27</v>
          </cell>
          <cell r="L352" t="str">
            <v>CAIXA REFERENCIAL</v>
          </cell>
        </row>
        <row r="353">
          <cell r="G353">
            <v>90650</v>
          </cell>
          <cell r="H353" t="str">
            <v>BOMBA CENTRÍFUGA MONOESTÁGIO COM MOTOR ELÉTRICO MONOFÁSICO, POTÊNCIA 15 HP, DIÂMETRO DO ROTOR 173 MM, HM/Q = 30 MCA / 90 M3/H A 45 MCA / 55 M3/H - CHP DIURNO. AF_06/2015</v>
          </cell>
          <cell r="I353" t="str">
            <v>CHP</v>
          </cell>
          <cell r="J353" t="str">
            <v>COEFICIENTE DE REPRESENTATIVIDADE</v>
          </cell>
          <cell r="K353">
            <v>6.78</v>
          </cell>
          <cell r="L353" t="str">
            <v>CAIXA REFERENCIAL</v>
          </cell>
        </row>
        <row r="354">
          <cell r="G354">
            <v>90656</v>
          </cell>
          <cell r="H354" t="str">
            <v>BOMBA DE PROJEÇÃO DE CONCRETO SECO, POTÊNCIA 10 CV, VAZÃO 3 M3/H - CHP DIURNO. AF_06/2015</v>
          </cell>
          <cell r="I354" t="str">
            <v>CHP</v>
          </cell>
          <cell r="J354" t="str">
            <v>COEFICIENTE DE REPRESENTATIVIDADE</v>
          </cell>
          <cell r="K354">
            <v>10.3</v>
          </cell>
          <cell r="L354" t="str">
            <v>CAIXA REFERENCIAL</v>
          </cell>
        </row>
        <row r="355">
          <cell r="G355">
            <v>90662</v>
          </cell>
          <cell r="H355" t="str">
            <v>BOMBA DE PROJEÇÃO DE CONCRETO SECO, POTÊNCIA 10 CV, VAZÃO 6 M3/H - CHP DIURNO. AF_06/2015</v>
          </cell>
          <cell r="I355" t="str">
            <v>CHP</v>
          </cell>
          <cell r="J355" t="str">
            <v>COEFICIENTE DE REPRESENTATIVIDADE</v>
          </cell>
          <cell r="K355">
            <v>10.76</v>
          </cell>
          <cell r="L355" t="str">
            <v>CAIXA REFERENCIAL</v>
          </cell>
        </row>
        <row r="356">
          <cell r="G356">
            <v>90668</v>
          </cell>
          <cell r="H356" t="str">
            <v>PROJETOR PNEUMÁTICO DE ARGAMASSA PARA CHAPISCO E REBOCO COM RECIPIENTE ACOPLADO, TIPO CANEQUINHA, COM COMPRESSOR DE AR REBOCÁVEL VAZÃO 89 PCM E MOTOR DIESEL DE 20 CV - CHP DIURNO. AF_06/2015</v>
          </cell>
          <cell r="I356" t="str">
            <v>CHP</v>
          </cell>
          <cell r="J356" t="str">
            <v>ATRIBUÍDO SÃO PAULO</v>
          </cell>
          <cell r="K356">
            <v>18.399999999999999</v>
          </cell>
          <cell r="L356" t="str">
            <v>CAIXA REFERENCIAL</v>
          </cell>
        </row>
        <row r="357">
          <cell r="G357">
            <v>90674</v>
          </cell>
          <cell r="H357" t="str">
            <v>PERFURATRIZ COM TORRE METÁLICA PARA EXECUÇÃO DE ESTACA HÉLICE CONTÍNUA, PROFUNDIDADE MÁXIMA DE 30 M, DIÂMETRO MÁXIMO DE 800 MM, POTÊNCIA INSTALADA DE 268 HP, MESA ROTATIVA COM TORQUE MÁXIMO DE 170 KNM - CHP DIURNO. AF_06/2015</v>
          </cell>
          <cell r="I357" t="str">
            <v>CHP</v>
          </cell>
          <cell r="J357" t="str">
            <v>ATRIBUÍDO SÃO PAULO</v>
          </cell>
          <cell r="K357">
            <v>372.79</v>
          </cell>
          <cell r="L357" t="str">
            <v>CAIXA REFERENCIAL</v>
          </cell>
        </row>
        <row r="358">
          <cell r="G358">
            <v>90680</v>
          </cell>
          <cell r="H358" t="str">
            <v>PERFURATRIZ HIDRÁULICA SOBRE CAMINHÃO COM TRADO CURTO ACOPLADO, PROFUNDIDADE MÁXIMA DE 20 M, DIÂMETRO MÁXIMO DE 1500 MM, POTÊNCIA INSTALADA DE 137 HP, MESA ROTATIVA COM TORQUE MÁXIMO DE 30 KNM - CHP DIURNO. AF_06/2015</v>
          </cell>
          <cell r="I358" t="str">
            <v>CHP</v>
          </cell>
          <cell r="J358" t="str">
            <v>ATRIBUÍDO SÃO PAULO</v>
          </cell>
          <cell r="K358">
            <v>221.47</v>
          </cell>
          <cell r="L358" t="str">
            <v>CAIXA REFERENCIAL</v>
          </cell>
        </row>
        <row r="359">
          <cell r="G359">
            <v>90686</v>
          </cell>
          <cell r="H359" t="str">
            <v>MANIPULADOR TELESCÓPICO, POTÊNCIA DE 85 HP, CAPACIDADE DE CARGA DE 3.500 KG, ALTURA MÁXIMA DE ELEVAÇÃO DE 12,3 M - CHP DIURNO. AF_06/2015</v>
          </cell>
          <cell r="I359" t="str">
            <v>CHP</v>
          </cell>
          <cell r="J359" t="str">
            <v>ATRIBUÍDO SÃO PAULO</v>
          </cell>
          <cell r="K359">
            <v>101.67</v>
          </cell>
          <cell r="L359" t="str">
            <v>CAIXA REFERENCIAL</v>
          </cell>
        </row>
        <row r="360">
          <cell r="G360">
            <v>90692</v>
          </cell>
          <cell r="H360" t="str">
            <v>MINICARREGADEIRA SOBRE RODAS, POTÊNCIA LÍQUIDA DE 47 HP, CAPACIDADE NOMINAL DE OPERAÇÃO DE 646 KG - CHP DIURNO. AF_06/2015</v>
          </cell>
          <cell r="I360" t="str">
            <v>CHP</v>
          </cell>
          <cell r="J360" t="str">
            <v>ATRIBUÍDO SÃO PAULO</v>
          </cell>
          <cell r="K360">
            <v>80.400000000000006</v>
          </cell>
          <cell r="L360" t="str">
            <v>CAIXA REFERENCIAL</v>
          </cell>
        </row>
        <row r="361">
          <cell r="G361">
            <v>90964</v>
          </cell>
          <cell r="H361" t="str">
            <v>COMPRESSOR DE AR REBOCÁVEL, VAZÃO 89 PCM, PRESSÃO EFETIVA DE TRABALHO 102 PSI, MOTOR DIESEL, POTÊNCIA 20 CV - CHP DIURNO. AF_06/2015</v>
          </cell>
          <cell r="I361" t="str">
            <v>CHP</v>
          </cell>
          <cell r="J361" t="str">
            <v>ATRIBUÍDO SÃO PAULO</v>
          </cell>
          <cell r="K361">
            <v>17.350000000000001</v>
          </cell>
          <cell r="L361" t="str">
            <v>CAIXA REFERENCIAL</v>
          </cell>
        </row>
        <row r="362">
          <cell r="G362">
            <v>90972</v>
          </cell>
          <cell r="H362" t="str">
            <v>COMPRESSOR DE AR REBOCAVEL, VAZÃO 250 PCM, PRESSAO DE TRABALHO 102 PSI, MOTOR A DIESEL POTÊNCIA 81 CV - CHP DIURNO. AF_06/2015</v>
          </cell>
          <cell r="I362" t="str">
            <v>CHP</v>
          </cell>
          <cell r="J362" t="str">
            <v>ATRIBUÍDO SÃO PAULO</v>
          </cell>
          <cell r="K362">
            <v>43.16</v>
          </cell>
          <cell r="L362" t="str">
            <v>CAIXA REFERENCIAL</v>
          </cell>
        </row>
        <row r="363">
          <cell r="G363">
            <v>90979</v>
          </cell>
          <cell r="H363" t="str">
            <v>COMPRESSOR DE AR REBOCÁVEL, VAZÃO 748 PCM, PRESSÃO EFETIVA DE TRABALHO 102 PSI, MOTOR DIESEL, POTÊNCIA 210 CV - CHP DIURNO. AF_06/2015</v>
          </cell>
          <cell r="I363" t="str">
            <v>CHP</v>
          </cell>
          <cell r="J363" t="str">
            <v>ATRIBUÍDO SÃO PAULO</v>
          </cell>
          <cell r="K363">
            <v>111.5</v>
          </cell>
          <cell r="L363" t="str">
            <v>CAIXA REFERENCIAL</v>
          </cell>
        </row>
        <row r="364">
          <cell r="G364">
            <v>90991</v>
          </cell>
          <cell r="H364" t="str">
            <v>ESCAVADEIRA HIDRÁULICA SOBRE ESTEIRAS, CAÇAMBA 0,80 M3, PESO OPERACIONAL 17,8 T, POTÊNCIA LÍQUIDA 110 HP - CHP DIURNO. AF_10/2014</v>
          </cell>
          <cell r="I364" t="str">
            <v>CHP</v>
          </cell>
          <cell r="J364" t="str">
            <v>ATRIBUÍDO SÃO PAULO</v>
          </cell>
          <cell r="K364">
            <v>116.23</v>
          </cell>
          <cell r="L364" t="str">
            <v>CAIXA REFERENCIAL</v>
          </cell>
        </row>
        <row r="365">
          <cell r="G365">
            <v>90999</v>
          </cell>
          <cell r="H365" t="str">
            <v>COMPRESSOR DE AR REBOCAVEL, VAZÃO 400 PCM, PRESSAO DE TRABALHO 102 PSI, MOTOR A DIESEL POTÊNCIA 110 CV - CHP DIURNO. AF_06/2015</v>
          </cell>
          <cell r="I365" t="str">
            <v>CHP</v>
          </cell>
          <cell r="J365" t="str">
            <v>ATRIBUÍDO SÃO PAULO</v>
          </cell>
          <cell r="K365">
            <v>57.09</v>
          </cell>
          <cell r="L365" t="str">
            <v>CAIXA REFERENCIAL</v>
          </cell>
        </row>
        <row r="366">
          <cell r="G366">
            <v>91031</v>
          </cell>
          <cell r="H366" t="str">
            <v>CAMINHÃO TRUCADO (C/ TERCEIRO EIXO) ELETRÔNICO - POTÊNCIA 231CV - PBT = 22000KG - DIST. ENTRE EIXOS 5170 MM - INCLUI CARROCERIA FIXA ABERTA DE MADEIRA - CHP DIURNO. AF_06/2015</v>
          </cell>
          <cell r="I366" t="str">
            <v>CHP</v>
          </cell>
          <cell r="J366" t="str">
            <v>ATRIBUÍDO SÃO PAULO</v>
          </cell>
          <cell r="K366">
            <v>134.29</v>
          </cell>
          <cell r="L366" t="str">
            <v>CAIXA REFERENCIAL</v>
          </cell>
        </row>
        <row r="367">
          <cell r="G367">
            <v>91277</v>
          </cell>
          <cell r="H367" t="str">
            <v>PLACA VIBRATÓRIA REVERSÍVEL COM MOTOR 4 TEMPOS A GASOLINA, FORÇA CENTRÍFUGA DE 25 KN (2500 KGF), POTÊNCIA 5,5 CV - CHP DIURNO. AF_08/2015</v>
          </cell>
          <cell r="I367" t="str">
            <v>CHP</v>
          </cell>
          <cell r="J367" t="str">
            <v>COEFICIENTE DE REPRESENTATIVIDADE</v>
          </cell>
          <cell r="K367">
            <v>7.45</v>
          </cell>
          <cell r="L367" t="str">
            <v>CAIXA REFERENCIAL</v>
          </cell>
        </row>
        <row r="368">
          <cell r="G368">
            <v>91283</v>
          </cell>
          <cell r="H368" t="str">
            <v>CORTADORA DE PISO COM MOTOR 4 TEMPOS A GASOLINA, POTÊNCIA DE 13 HP, COM DISCO DE CORTE DIAMANTADO SEGMENTADO PARA CONCRETO, DIÂMETRO DE 350 MM, FURO DE 1" (14 X 1") - CHP DIURNO. AF_08/2015</v>
          </cell>
          <cell r="I368" t="str">
            <v>CHP</v>
          </cell>
          <cell r="J368" t="str">
            <v>COEFICIENTE DE REPRESENTATIVIDADE</v>
          </cell>
          <cell r="K368">
            <v>15.63</v>
          </cell>
          <cell r="L368" t="str">
            <v>CAIXA REFERENCIAL</v>
          </cell>
        </row>
        <row r="369">
          <cell r="G369">
            <v>91386</v>
          </cell>
          <cell r="H369" t="str">
            <v>CAMINHÃO BASCULANTE 10 M3, TRUCADO CABINE SIMPLES, PESO BRUTO TOTAL 23.000 KG, CARGA ÚTIL MÁXIMA 15.935 KG, DISTÂNCIA ENTRE EIXOS 4,80 M, POTÊNCIA 230 CV INCLUSIVE CAÇAMBA METÁLICA - CHP DIURNO. AF_06/2014</v>
          </cell>
          <cell r="I369" t="str">
            <v>CHP</v>
          </cell>
          <cell r="J369" t="str">
            <v>ATRIBUÍDO SÃO PAULO</v>
          </cell>
          <cell r="K369">
            <v>142.97</v>
          </cell>
          <cell r="L369" t="str">
            <v>CAIXA REFERENCIAL</v>
          </cell>
        </row>
        <row r="370">
          <cell r="G370">
            <v>91533</v>
          </cell>
          <cell r="H370" t="str">
            <v>COMPACTADOR DE SOLOS DE PERCUSSÃO (SOQUETE) COM MOTOR A GASOLINA 4 TEMPOS, POTÊNCIA 4 CV - CHP DIURNO. AF_08/2015</v>
          </cell>
          <cell r="I370" t="str">
            <v>CHP</v>
          </cell>
          <cell r="J370" t="str">
            <v>COEFICIENTE DE REPRESENTATIVIDADE</v>
          </cell>
          <cell r="K370">
            <v>24.17</v>
          </cell>
          <cell r="L370" t="str">
            <v>CAIXA REFERENCIAL</v>
          </cell>
        </row>
        <row r="371">
          <cell r="G371">
            <v>91634</v>
          </cell>
          <cell r="H371" t="str">
            <v>GUINDAUTO HIDRÁULICO, CAPACIDADE MÁXIMA DE CARGA 6500 KG, MOMENTO MÁXIMO DE CARGA 5,8 TM, ALCANCE MÁXIMO HORIZONTAL 7,60 M, INCLUSIVE CAMINHÃO TOCO PBT 9.700 KG, POTÊNCIA DE 160 CV - CHP DIURNO. AF_08/2015</v>
          </cell>
          <cell r="I371" t="str">
            <v>CHP</v>
          </cell>
          <cell r="J371" t="str">
            <v>ATRIBUÍDO SÃO PAULO</v>
          </cell>
          <cell r="K371">
            <v>121.85</v>
          </cell>
          <cell r="L371" t="str">
            <v>CAIXA REFERENCIAL</v>
          </cell>
        </row>
        <row r="372">
          <cell r="G372">
            <v>91645</v>
          </cell>
          <cell r="H372" t="str">
            <v>CAMINHÃO DE TRANSPORTE DE MATERIAL ASFÁLTICO 30.000 L, COM CAVALO MECÂNICO DE CAPACIDADE MÁXIMA DE TRAÇÃO COMBINADO DE 66.000 KG, POTÊNCIA 360 CV, INCLUSIVE TANQUE DE ASFALTO COM SERPENTINA - CHP DIURNO. AF_08/2015</v>
          </cell>
          <cell r="I372" t="str">
            <v>CHP</v>
          </cell>
          <cell r="J372" t="str">
            <v>ATRIBUÍDO SÃO PAULO</v>
          </cell>
          <cell r="K372">
            <v>263.75</v>
          </cell>
          <cell r="L372" t="str">
            <v>CAIXA REFERENCIAL</v>
          </cell>
        </row>
        <row r="373">
          <cell r="G373">
            <v>91692</v>
          </cell>
          <cell r="H373" t="str">
            <v>SERRA CIRCULAR DE BANCADA COM MOTOR ELÉTRICO POTÊNCIA DE 5HP, COM COIFA PARA DISCO 10" - CHP DIURNO. AF_08/2015</v>
          </cell>
          <cell r="I373" t="str">
            <v>CHP</v>
          </cell>
          <cell r="J373" t="str">
            <v>COEFICIENTE DE REPRESENTATIVIDADE</v>
          </cell>
          <cell r="K373">
            <v>19.579999999999998</v>
          </cell>
          <cell r="L373" t="str">
            <v>CAIXA REFERENCIAL</v>
          </cell>
        </row>
        <row r="374">
          <cell r="G374">
            <v>92043</v>
          </cell>
          <cell r="H374" t="str">
            <v>DISTRIBUIDOR DE AGREGADOS REBOCAVEL, CAPACIDADE 1,9 M³, LARGURA DE TRABALHO 3,66 M - CHP DIURNO. AF_11/2015</v>
          </cell>
          <cell r="I374" t="str">
            <v>CHP</v>
          </cell>
          <cell r="J374" t="str">
            <v>ATRIBUÍDO SÃO PAULO</v>
          </cell>
          <cell r="K374">
            <v>8</v>
          </cell>
          <cell r="L374" t="str">
            <v>CAIXA REFERENCIAL</v>
          </cell>
        </row>
        <row r="375">
          <cell r="G375">
            <v>92106</v>
          </cell>
          <cell r="H375" t="str">
            <v>CAMINHÃO PARA EQUIPAMENTO DE LIMPEZA A SUCÇÃO, COM CAMINHÃO TRUCADO DE PESO BRUTO TOTAL 23000 KG, CARGA ÚTIL MÁXIMA 15935 KG, DISTÂNCIA ENTRE EIXOS 4,80 M, POTÊNCIA 230 CV, INCLUSIVE LIMPADORA A SUCÇÃO, TANQUE 12000 L - CHP DIURNO. AF_11/2015</v>
          </cell>
          <cell r="I375" t="str">
            <v>CHP</v>
          </cell>
          <cell r="J375" t="str">
            <v>ATRIBUÍDO SÃO PAULO</v>
          </cell>
          <cell r="K375">
            <v>171.86</v>
          </cell>
          <cell r="L375" t="str">
            <v>CAIXA REFERENCIAL</v>
          </cell>
        </row>
        <row r="376">
          <cell r="G376">
            <v>92112</v>
          </cell>
          <cell r="H376" t="str">
            <v>PENEIRA ROTATIVA COM MOTOR ELÉTRICO TRIFÁSICO DE 2 CV, CILINDRO DE 1 M X 0,60 M, COM FUROS DE 3,17 MM - CHP DIURNO. AF_11/2015</v>
          </cell>
          <cell r="I376" t="str">
            <v>CHP</v>
          </cell>
          <cell r="J376" t="str">
            <v>COEFICIENTE DE REPRESENTATIVIDADE</v>
          </cell>
          <cell r="K376">
            <v>2.0699999999999998</v>
          </cell>
          <cell r="L376" t="str">
            <v>CAIXA REFERENCIAL</v>
          </cell>
        </row>
        <row r="377">
          <cell r="G377">
            <v>92118</v>
          </cell>
          <cell r="H377" t="str">
            <v>DOSADOR DE AREIA, CAPACIDADE DE 26 LITROS - CHP DIURNO. AF_11/2015</v>
          </cell>
          <cell r="I377" t="str">
            <v>CHP</v>
          </cell>
          <cell r="J377" t="str">
            <v>COEFICIENTE DE REPRESENTATIVIDADE</v>
          </cell>
          <cell r="K377">
            <v>0.18</v>
          </cell>
          <cell r="L377" t="str">
            <v>CAIXA REFERENCIAL</v>
          </cell>
        </row>
        <row r="378">
          <cell r="G378">
            <v>92138</v>
          </cell>
          <cell r="H378" t="str">
            <v>CAMINHONETE COM MOTOR A DIESEL, POTÊNCIA 180 CV, CABINE DUPLA, 4X4 - CHP DIURNO. AF_11/2015</v>
          </cell>
          <cell r="I378" t="str">
            <v>CHP</v>
          </cell>
          <cell r="J378" t="str">
            <v>COEFICIENTE DE REPRESENTATIVIDADE</v>
          </cell>
          <cell r="K378">
            <v>59.26</v>
          </cell>
          <cell r="L378" t="str">
            <v>CAIXA REFERENCIAL</v>
          </cell>
        </row>
        <row r="379">
          <cell r="G379">
            <v>92145</v>
          </cell>
          <cell r="H379" t="str">
            <v>CAMINHONETE CABINE SIMPLES COM MOTOR 1.6 FLEX, CÂMBIO MANUAL, POTÊNCIA 101/104 CV, 2 PORTAS - CHP DIURNO. AF_11/2015</v>
          </cell>
          <cell r="I379" t="str">
            <v>CHP</v>
          </cell>
          <cell r="J379" t="str">
            <v>COEFICIENTE DE REPRESENTATIVIDADE</v>
          </cell>
          <cell r="K379">
            <v>51.09</v>
          </cell>
          <cell r="L379" t="str">
            <v>CAIXA REFERENCIAL</v>
          </cell>
        </row>
        <row r="380">
          <cell r="G380">
            <v>92242</v>
          </cell>
          <cell r="H380" t="str">
            <v>CAMINHÃO DE TRANSPORTE DE MATERIAL ASFÁLTICO 20.000 L, COM CAVALO MECÂNICO DE CAPACIDADE MÁXIMA DE TRAÇÃO COMBINADO DE 45.000 KG, POTÊNCIA 330 CV, INCLUSIVE TANQUE DE ASFALTO COM MAÇARICO - CHP DIURNO. AF_12/2015</v>
          </cell>
          <cell r="I380" t="str">
            <v>CHP</v>
          </cell>
          <cell r="J380" t="str">
            <v>ATRIBUÍDO SÃO PAULO</v>
          </cell>
          <cell r="K380">
            <v>230.63</v>
          </cell>
          <cell r="L380" t="str">
            <v>CAIXA REFERENCIAL</v>
          </cell>
        </row>
        <row r="381">
          <cell r="G381">
            <v>92716</v>
          </cell>
          <cell r="H381" t="str">
            <v>APARELHO PARA CORTE E SOLDA OXI-ACETILENO SOBRE RODAS, INCLUSIVE CILINDROS E MAÇARICOS - CHP DIURNO. AF_12/2015</v>
          </cell>
          <cell r="I381" t="str">
            <v>CHP</v>
          </cell>
          <cell r="J381" t="str">
            <v>ATRIBUÍDO SÃO PAULO</v>
          </cell>
          <cell r="K381">
            <v>20.72</v>
          </cell>
          <cell r="L381" t="str">
            <v>CAIXA REFERENCIAL</v>
          </cell>
        </row>
        <row r="382">
          <cell r="G382">
            <v>92960</v>
          </cell>
          <cell r="H382" t="str">
            <v>MÁQUINA EXTRUSORA DE CONCRETO PARA GUIAS E SARJETAS, MOTOR A DIESEL, POTÊNCIA 14 CV - CHP DIURNO. AF_12/2015</v>
          </cell>
          <cell r="I382" t="str">
            <v>CHP</v>
          </cell>
          <cell r="J382" t="str">
            <v>ATRIBUÍDO SÃO PAULO</v>
          </cell>
          <cell r="K382">
            <v>13.81</v>
          </cell>
          <cell r="L382" t="str">
            <v>CAIXA REFERENCIAL</v>
          </cell>
        </row>
        <row r="383">
          <cell r="G383">
            <v>92966</v>
          </cell>
          <cell r="H383" t="str">
            <v>MARTELO PERFURADOR PNEUMÁTICO MANUAL, HASTE 25 X 75 MM, 21 KG - CHP DIURNO. AF_12/2015</v>
          </cell>
          <cell r="I383" t="str">
            <v>CHP</v>
          </cell>
          <cell r="J383" t="str">
            <v>ATRIBUÍDO SÃO PAULO</v>
          </cell>
          <cell r="K383">
            <v>20.59</v>
          </cell>
          <cell r="L383" t="str">
            <v>CAIXA REFERENCIAL</v>
          </cell>
        </row>
        <row r="384">
          <cell r="G384">
            <v>93224</v>
          </cell>
          <cell r="H384" t="str">
            <v>PERFURATRIZ COM TORRE METÁLICA PARA EXECUÇÃO DE ESTACA HÉLICE CONTÍNUA, PROFUNDIDADE MÁXIMA DE 32 M, DIÂMETRO MÁXIMO DE 1000 MM, POTÊNCIA INSTALADA DE 350 HP, MESA ROTATIVA COM TORQUE MÁXIMO DE 263 KNM - CHP DIURNO. AF_01/2016</v>
          </cell>
          <cell r="I384" t="str">
            <v>CHP</v>
          </cell>
          <cell r="J384" t="str">
            <v>ATRIBUÍDO SÃO PAULO</v>
          </cell>
          <cell r="K384">
            <v>553.09</v>
          </cell>
          <cell r="L384" t="str">
            <v>CAIXA REFERENCIAL</v>
          </cell>
        </row>
        <row r="385">
          <cell r="G385">
            <v>93233</v>
          </cell>
          <cell r="H385" t="str">
            <v>BETONEIRA CAPACIDADE NOMINAL 400 L, CAPACIDADE DE MISTURA 310 L, MOTOR A GASOLINA POTÊNCIA 5,5 HP, SEM CARREGADOR - CHP DIURNO. AF_02/2016</v>
          </cell>
          <cell r="I385" t="str">
            <v>CHP</v>
          </cell>
          <cell r="J385" t="str">
            <v>COEFICIENTE DE REPRESENTATIVIDADE</v>
          </cell>
          <cell r="K385">
            <v>6.57</v>
          </cell>
          <cell r="L385" t="str">
            <v>CAIXA REFERENCIAL</v>
          </cell>
        </row>
        <row r="386">
          <cell r="G386">
            <v>93272</v>
          </cell>
          <cell r="H386" t="str">
            <v>GRUA ASCENSIONAL, LANCA DE 30 M, CAPACIDADE DE 1,0 T A 30 M, ALTURA ATE 39 M - CHP DIURNO. AF_03/2016</v>
          </cell>
          <cell r="I386" t="str">
            <v>CHP</v>
          </cell>
          <cell r="J386" t="str">
            <v>ATRIBUÍDO SÃO PAULO</v>
          </cell>
          <cell r="K386">
            <v>76.599999999999994</v>
          </cell>
          <cell r="L386" t="str">
            <v>CAIXA REFERENCIAL</v>
          </cell>
        </row>
        <row r="387">
          <cell r="G387">
            <v>93281</v>
          </cell>
          <cell r="H387" t="str">
            <v>GUINCHO ELÉTRICO DE COLUNA, CAPACIDADE 400 KG, COM MOTO FREIO, MOTOR TRIFÁSICO DE 1,25 CV - CHP DIURNO. AF_03/2016</v>
          </cell>
          <cell r="I387" t="str">
            <v>CHP</v>
          </cell>
          <cell r="J387" t="str">
            <v>ATRIBUÍDO SÃO PAULO</v>
          </cell>
          <cell r="K387">
            <v>18.64</v>
          </cell>
          <cell r="L387" t="str">
            <v>CAIXA REFERENCIAL</v>
          </cell>
        </row>
        <row r="388">
          <cell r="G388">
            <v>93287</v>
          </cell>
          <cell r="H388" t="str">
            <v>GUINDASTE HIDRÁULICO AUTOPROPELIDO, COM LANÇA TELESCÓPICA 40 M, CAPACIDADE MÁXIMA 60 T, POTÊNCIA 260 KW - CHP DIURNO. AF_03/2016</v>
          </cell>
          <cell r="I388" t="str">
            <v>CHP</v>
          </cell>
          <cell r="J388" t="str">
            <v>ATRIBUÍDO SÃO PAULO</v>
          </cell>
          <cell r="K388">
            <v>293.7</v>
          </cell>
          <cell r="L388" t="str">
            <v>CAIXA REFERENCIAL</v>
          </cell>
        </row>
        <row r="389">
          <cell r="G389">
            <v>93402</v>
          </cell>
          <cell r="H389" t="str">
            <v>GUINDAUTO HIDRÁULICO, CAPACIDADE MÁXIMA DE CARGA 3300 KG, MOMENTO MÁXIMO DE CARGA 5,8 TM, ALCANCE MÁXIMO HORIZONTAL 7,60 M, INCLUSIVE CAMINHÃO TOCO PBT 16.000 KG, POTÊNCIA DE 189 CV - CHP DIURNO. AF_03/2016</v>
          </cell>
          <cell r="I389" t="str">
            <v>CHP</v>
          </cell>
          <cell r="J389" t="str">
            <v>ATRIBUÍDO SÃO PAULO</v>
          </cell>
          <cell r="K389">
            <v>135.57</v>
          </cell>
          <cell r="L389" t="str">
            <v>CAIXA REFERENCIAL</v>
          </cell>
        </row>
        <row r="390">
          <cell r="G390">
            <v>93408</v>
          </cell>
          <cell r="H390" t="str">
            <v>MÁQUINA JATO DE PRESSAO PORTÁTIL, CAMARA DE 1 SAIDA, CAPACIDADE 280 L, DIAMETRO 670 MM, BICO DE JATO CURTO VENTURI DE 5/16'' , MANGUEIRA DE 1'' COM COMPRESSOR DE AR REBOCÁVEL 189 PCM E MOTOR DIESEL 63 CV - CHP DIURNO. AF_03/2016</v>
          </cell>
          <cell r="I390" t="str">
            <v>CHP</v>
          </cell>
          <cell r="J390" t="str">
            <v>ATRIBUÍDO SÃO PAULO</v>
          </cell>
          <cell r="K390">
            <v>58.8</v>
          </cell>
          <cell r="L390" t="str">
            <v>CAIXA REFERENCIAL</v>
          </cell>
        </row>
        <row r="391">
          <cell r="G391">
            <v>93415</v>
          </cell>
          <cell r="H391" t="str">
            <v>GERADOR PORTÁTIL MONOFÁSICO, POTÊNCIA 5500 VA, MOTOR A GASOLINA, POTÊNCIA DO MOTOR 13 CV - CHP DIURNO. AF_03/2016</v>
          </cell>
          <cell r="I391" t="str">
            <v>CHP</v>
          </cell>
          <cell r="J391" t="str">
            <v>ATRIBUÍDO SÃO PAULO</v>
          </cell>
          <cell r="K391">
            <v>10.69</v>
          </cell>
          <cell r="L391" t="str">
            <v>CAIXA REFERENCIAL</v>
          </cell>
        </row>
        <row r="392">
          <cell r="G392">
            <v>93421</v>
          </cell>
          <cell r="H392" t="str">
            <v>GRUPO GERADOR REBOCÁVEL, POTÊNCIA 66 KVA, MOTOR A DIESEL - CHP DIURNO. AF_03/2016</v>
          </cell>
          <cell r="I392" t="str">
            <v>CHP</v>
          </cell>
          <cell r="J392" t="str">
            <v>ATRIBUÍDO SÃO PAULO</v>
          </cell>
          <cell r="K392">
            <v>43.59</v>
          </cell>
          <cell r="L392" t="str">
            <v>CAIXA REFERENCIAL</v>
          </cell>
        </row>
        <row r="393">
          <cell r="G393">
            <v>93427</v>
          </cell>
          <cell r="H393" t="str">
            <v>GRUPO GERADOR ESTACIONÁRIO, POTÊNCIA 150 KVA, MOTOR A DIESEL- CHP DIURNO. AF_03/2016</v>
          </cell>
          <cell r="I393" t="str">
            <v>CHP</v>
          </cell>
          <cell r="J393" t="str">
            <v>ATRIBUÍDO SÃO PAULO</v>
          </cell>
          <cell r="K393">
            <v>98.64</v>
          </cell>
          <cell r="L393" t="str">
            <v>CAIXA REFERENCIAL</v>
          </cell>
        </row>
        <row r="394">
          <cell r="G394">
            <v>93433</v>
          </cell>
          <cell r="H394" t="str">
            <v>USINA DE MISTURA ASFÁLTICA À QUENTE, TIPO CONTRA FLUXO, PROD 40 A 80 TON/HORA - CHP DIURNO. AF_03/2016</v>
          </cell>
          <cell r="I394" t="str">
            <v>CHP</v>
          </cell>
          <cell r="J394" t="str">
            <v>ATRIBUÍDO SÃO PAULO</v>
          </cell>
          <cell r="K394">
            <v>1891.27</v>
          </cell>
          <cell r="L394" t="str">
            <v>CAIXA REFERENCIAL</v>
          </cell>
        </row>
        <row r="395">
          <cell r="G395">
            <v>93439</v>
          </cell>
          <cell r="H395" t="str">
            <v>USINA DE ASFALTO À FRIO, CAPACIDADE DE 40 A 60 TON/HORA, ELÉTRICA POTÊNCIA 30 CV - CHP DIURNO. AF_03/2016</v>
          </cell>
          <cell r="I395" t="str">
            <v>CHP</v>
          </cell>
          <cell r="J395" t="str">
            <v>ATRIBUÍDO SÃO PAULO</v>
          </cell>
          <cell r="K395">
            <v>112.68</v>
          </cell>
          <cell r="L395" t="str">
            <v>CAIXA REFERENCIAL</v>
          </cell>
        </row>
        <row r="396">
          <cell r="G396">
            <v>95121</v>
          </cell>
          <cell r="H396" t="str">
            <v>USINA MISTURADORA DE SOLOS, CAPACIDADE DE 200 A 500 TON/H, POTENCIA 75KW - CHP DIURNO. AF_07/2016</v>
          </cell>
          <cell r="I396" t="str">
            <v>CHP</v>
          </cell>
          <cell r="J396" t="str">
            <v>ATRIBUÍDO SÃO PAULO</v>
          </cell>
          <cell r="K396">
            <v>205.22</v>
          </cell>
          <cell r="L396" t="str">
            <v>CAIXA REFERENCIAL</v>
          </cell>
        </row>
        <row r="397">
          <cell r="G397">
            <v>95127</v>
          </cell>
          <cell r="H397" t="str">
            <v>DISTRIBUIDOR DE AGREGADOS AUTOPROPELIDO, CAP 3 M3, A DIESEL, POTÊNCIA 176CV - CHP DIURNO. AF_07/2016</v>
          </cell>
          <cell r="I397" t="str">
            <v>CHP</v>
          </cell>
          <cell r="J397" t="str">
            <v>ATRIBUÍDO SÃO PAULO</v>
          </cell>
          <cell r="K397">
            <v>126.42</v>
          </cell>
          <cell r="L397" t="str">
            <v>CAIXA REFERENCIAL</v>
          </cell>
        </row>
        <row r="398">
          <cell r="G398">
            <v>95133</v>
          </cell>
          <cell r="H398" t="str">
            <v>MÁQUINA DEMARCADORA DE FAIXA DE TRÁFEGO À FRIO, AUTOPROPELIDA, POTÊNCIA 38 HP - CHP DIURNO. AF_07/2016</v>
          </cell>
          <cell r="I398" t="str">
            <v>CHP</v>
          </cell>
          <cell r="J398" t="str">
            <v>ATRIBUÍDO SÃO PAULO</v>
          </cell>
          <cell r="K398">
            <v>100.08</v>
          </cell>
          <cell r="L398" t="str">
            <v>CAIXA REFERENCIAL</v>
          </cell>
        </row>
        <row r="399">
          <cell r="G399">
            <v>95139</v>
          </cell>
          <cell r="H399" t="str">
            <v>TALHA MANUAL DE CORRENTE, CAPACIDADE DE 2 TON. COM ELEVAÇÃO DE 3 M - CHP DIURNO. AF_07/2016</v>
          </cell>
          <cell r="I399" t="str">
            <v>CHP</v>
          </cell>
          <cell r="J399" t="str">
            <v>ATRIBUÍDO SÃO PAULO</v>
          </cell>
          <cell r="K399">
            <v>0.06</v>
          </cell>
          <cell r="L399" t="str">
            <v>CAIXA REFERENCIAL</v>
          </cell>
        </row>
        <row r="400">
          <cell r="G400">
            <v>95212</v>
          </cell>
          <cell r="H400" t="str">
            <v>GRUA ASCENCIONAL, LANCA DE 42 M, CAPACIDADE DE 1,5 T A 30 M, ALTURA ATE 39 M - CHP DIURNO. AF_08/2016</v>
          </cell>
          <cell r="I400" t="str">
            <v>CHP</v>
          </cell>
          <cell r="J400" t="str">
            <v>ATRIBUÍDO SÃO PAULO</v>
          </cell>
          <cell r="K400">
            <v>83.72</v>
          </cell>
          <cell r="L400" t="str">
            <v>CAIXA REFERENCIAL</v>
          </cell>
        </row>
        <row r="401">
          <cell r="G401">
            <v>95218</v>
          </cell>
          <cell r="H401" t="str">
            <v>PULVERIZADOR DE TINTA ELÉTRICO/MÁQUINA DE PINTURA AIRLESS, VAZÃO 2 L/MIN - CHP DIURNO. AF_08/2016</v>
          </cell>
          <cell r="I401" t="str">
            <v>CHP</v>
          </cell>
          <cell r="J401" t="str">
            <v>ATRIBUÍDO SÃO PAULO</v>
          </cell>
          <cell r="K401">
            <v>24.31</v>
          </cell>
          <cell r="L401" t="str">
            <v>CAIXA REFERENCIAL</v>
          </cell>
        </row>
        <row r="402">
          <cell r="G402">
            <v>95258</v>
          </cell>
          <cell r="H402" t="str">
            <v>MARTELO DEMOLIDOR PNEUMÁTICO MANUAL, 32 KG - CHP DIURNO. AF_09/2016</v>
          </cell>
          <cell r="I402" t="str">
            <v>CHP</v>
          </cell>
          <cell r="J402" t="str">
            <v>ATRIBUÍDO SÃO PAULO</v>
          </cell>
          <cell r="K402">
            <v>20.22</v>
          </cell>
          <cell r="L402" t="str">
            <v>CAIXA REFERENCIAL</v>
          </cell>
        </row>
        <row r="403">
          <cell r="G403">
            <v>95264</v>
          </cell>
          <cell r="H403" t="str">
            <v>COMPACTADOR DE SOLOS DE PERCUSÃO (SOQUETE) COM MOTOR A GASOLINA, POTÊNCIA 3 CV - CHP DIURNO. AF_09/2016</v>
          </cell>
          <cell r="I403" t="str">
            <v>CHP</v>
          </cell>
          <cell r="J403" t="str">
            <v>ATRIBUÍDO SÃO PAULO</v>
          </cell>
          <cell r="K403">
            <v>5.0999999999999996</v>
          </cell>
          <cell r="L403" t="str">
            <v>CAIXA REFERENCIAL</v>
          </cell>
        </row>
        <row r="404">
          <cell r="G404">
            <v>95270</v>
          </cell>
          <cell r="H404" t="str">
            <v>RÉGUA VIBRATÓRIA DUPLA PARA CONCRETO, PESO DE 60KG, COMPRIMENTO 4 M, COM MOTOR A GASOLINA, POTÊNCIA 5,5 HP - CHP DIURNO. AF_09/2016</v>
          </cell>
          <cell r="I404" t="str">
            <v>CHP</v>
          </cell>
          <cell r="J404" t="str">
            <v>ATRIBUÍDO SÃO PAULO</v>
          </cell>
          <cell r="K404">
            <v>6.81</v>
          </cell>
          <cell r="L404" t="str">
            <v>CAIXA REFERENCIAL</v>
          </cell>
        </row>
        <row r="405">
          <cell r="G405">
            <v>95276</v>
          </cell>
          <cell r="H405" t="str">
            <v>POLIDORA DE PISO (POLITRIZ), PESO DE 100KG, DIÂMETRO 450 MM, MOTOR ELÉTRICO, POTÊNCIA 4 HP - CHP DIURNO. AF_09/2016</v>
          </cell>
          <cell r="I405" t="str">
            <v>CHP</v>
          </cell>
          <cell r="J405" t="str">
            <v>ATRIBUÍDO SÃO PAULO</v>
          </cell>
          <cell r="K405">
            <v>2.2400000000000002</v>
          </cell>
          <cell r="L405" t="str">
            <v>CAIXA REFERENCIAL</v>
          </cell>
        </row>
        <row r="406">
          <cell r="G406">
            <v>95282</v>
          </cell>
          <cell r="H406" t="str">
            <v>DESEMPENADEIRA DE CONCRETO, PESO DE 75KG, 4 PÁS, MOTOR A GASOLINA, POTÊNCIA 5,5 HP - CHP DIURNO. AF_09/2016</v>
          </cell>
          <cell r="I406" t="str">
            <v>CHP</v>
          </cell>
          <cell r="J406" t="str">
            <v>ATRIBUÍDO SÃO PAULO</v>
          </cell>
          <cell r="K406">
            <v>6.79</v>
          </cell>
          <cell r="L406" t="str">
            <v>CAIXA REFERENCIAL</v>
          </cell>
        </row>
        <row r="407">
          <cell r="G407">
            <v>95620</v>
          </cell>
          <cell r="H407" t="str">
            <v>PERFURATRIZ PNEUMATICA MANUAL DE PESO MEDIO, MARTELETE, 18KG, COMPRIMENTO MÁXIMO DE CURSO DE 6 M, DIAMETRO DO PISTAO DE 5,5 CM - CHP DIURNO. AF_11/2016</v>
          </cell>
          <cell r="I407" t="str">
            <v>CHP</v>
          </cell>
          <cell r="J407" t="str">
            <v>ATRIBUÍDO SÃO PAULO</v>
          </cell>
          <cell r="K407">
            <v>19.8</v>
          </cell>
          <cell r="L407" t="str">
            <v>CAIXA REFERENCIAL</v>
          </cell>
        </row>
        <row r="408">
          <cell r="G408">
            <v>95631</v>
          </cell>
          <cell r="H408" t="str">
            <v>ROLO COMPACTADOR VIBRATORIO TANDEM, ACO LISO, POTENCIA 125 HP, PESO SEM/COM LASTRO 10,20/11,65 T, LARGURA DE TRABALHO 1,73 M - CHP DIURNO. AF_11/2016</v>
          </cell>
          <cell r="I408" t="str">
            <v>CHP</v>
          </cell>
          <cell r="J408" t="str">
            <v>ATRIBUÍDO SÃO PAULO</v>
          </cell>
          <cell r="K408">
            <v>125.11</v>
          </cell>
          <cell r="L408" t="str">
            <v>CAIXA REFERENCIAL</v>
          </cell>
        </row>
        <row r="409">
          <cell r="G409">
            <v>95702</v>
          </cell>
          <cell r="H409" t="str">
            <v>PERFURATRIZ MANUAL, TORQUE MAXIMO 55 KGF.M, POTENCIA 5 CV, COM DIAMETRO MAXIMO 8 1/2" - CHP DIURNO. AF_11/2016</v>
          </cell>
          <cell r="I409" t="str">
            <v>CHP</v>
          </cell>
          <cell r="J409" t="str">
            <v>ATRIBUÍDO SÃO PAULO</v>
          </cell>
          <cell r="K409">
            <v>27.16</v>
          </cell>
          <cell r="L409" t="str">
            <v>CAIXA REFERENCIAL</v>
          </cell>
        </row>
        <row r="410">
          <cell r="G410">
            <v>95708</v>
          </cell>
          <cell r="H410" t="str">
            <v>PERFURATRIZ SOBRE ESTEIRA, TORQUE MÁXIMO 600 KGF, POTÊNCIA ENTRE 50 E 60 HP, DIÂMETRO MÁXIMO 10 - CHP DIURNO. AF_11/2016</v>
          </cell>
          <cell r="I410" t="str">
            <v>CHP</v>
          </cell>
          <cell r="J410" t="str">
            <v>ATRIBUÍDO SÃO PAULO</v>
          </cell>
          <cell r="K410">
            <v>98.3</v>
          </cell>
          <cell r="L410" t="str">
            <v>CAIXA REFERENCIAL</v>
          </cell>
        </row>
        <row r="411">
          <cell r="G411">
            <v>95714</v>
          </cell>
          <cell r="H411" t="str">
            <v>ESCAVADEIRA HIDRAULICA SOBRE ESTEIRA, COM GARRA GIRATORIA DE MANDIBULAS, PESO OPERACIONAL ENTRE 22,00 E 25,50 TON, POTENCIA LIQUIDA ENTRE 150 E 160 HP - CHP DIURNO. AF_11/2016</v>
          </cell>
          <cell r="I411" t="str">
            <v>CHP</v>
          </cell>
          <cell r="J411" t="str">
            <v>ATRIBUÍDO SÃO PAULO</v>
          </cell>
          <cell r="K411">
            <v>144.38999999999999</v>
          </cell>
          <cell r="L411" t="str">
            <v>CAIXA REFERENCIAL</v>
          </cell>
        </row>
        <row r="412">
          <cell r="G412">
            <v>95720</v>
          </cell>
          <cell r="H412" t="str">
            <v>ESCAVADEIRA HIDRAULICA SOBRE ESTEIRA, EQUIPADA COM CLAMSHELL, COM CAPACIDADE DA CAÇAMBA ENTRE 1,20 E 1,50 M3, PESO OPERACIONAL ENTRE 20,00 E 22,00 TON, POTENCIA LIQUIDA ENTRE 150 E 160 HP - CHP DIURNO. AF_11/2016</v>
          </cell>
          <cell r="I412" t="str">
            <v>CHP</v>
          </cell>
          <cell r="J412" t="str">
            <v>ATRIBUÍDO SÃO PAULO</v>
          </cell>
          <cell r="K412">
            <v>141.69999999999999</v>
          </cell>
          <cell r="L412" t="str">
            <v>CAIXA REFERENCIAL</v>
          </cell>
        </row>
        <row r="413">
          <cell r="G413">
            <v>95872</v>
          </cell>
          <cell r="H413" t="str">
            <v>GRUPO GERADOR COM CARENAGEM, MOTOR DIESEL POTÊNCIA STANDART ENTRE 250 E 260 KVA - CHP DIURNO. AF_12/2016</v>
          </cell>
          <cell r="I413" t="str">
            <v>CHP</v>
          </cell>
          <cell r="J413" t="str">
            <v>ATRIBUÍDO SÃO PAULO</v>
          </cell>
          <cell r="K413">
            <v>167.19</v>
          </cell>
          <cell r="L413" t="str">
            <v>CAIXA REFERENCIAL</v>
          </cell>
        </row>
        <row r="414">
          <cell r="G414">
            <v>96013</v>
          </cell>
          <cell r="H414" t="str">
            <v>TRATOR DE PNEUS COM POTÊNCIA DE 122 CV, TRAÇÃO 4X4, COM VASSOURA MECÂNICA ACOPLADA - CHP DIURNO. AF_02/2017</v>
          </cell>
          <cell r="I414" t="str">
            <v>CHP</v>
          </cell>
          <cell r="J414" t="str">
            <v>ATRIBUÍDO SÃO PAULO</v>
          </cell>
          <cell r="K414">
            <v>142.34</v>
          </cell>
          <cell r="L414" t="str">
            <v>CAIXA REFERENCIAL</v>
          </cell>
        </row>
        <row r="415">
          <cell r="G415">
            <v>96020</v>
          </cell>
          <cell r="H415" t="str">
            <v>TRATOR DE PNEUS COM POTÊNCIA DE 122 CV, TRAÇÃO 4X4, COM GRADE DE DISCOS ACOPLADA - CHP DIURNO. AF_02/2017</v>
          </cell>
          <cell r="I415" t="str">
            <v>CHP</v>
          </cell>
          <cell r="J415" t="str">
            <v>ATRIBUÍDO SÃO PAULO</v>
          </cell>
          <cell r="K415">
            <v>142.1</v>
          </cell>
          <cell r="L415" t="str">
            <v>CAIXA REFERENCIAL</v>
          </cell>
        </row>
        <row r="416">
          <cell r="G416">
            <v>96028</v>
          </cell>
          <cell r="H416" t="str">
            <v>TRATOR DE PNEUS COM POTÊNCIA DE 85 CV, TRAÇÃO 4X4, COM GRADE DE DISCOS ACOPLADA - CHP DIURNO. AF_02/2017</v>
          </cell>
          <cell r="I416" t="str">
            <v>CHP</v>
          </cell>
          <cell r="J416" t="str">
            <v>ATRIBUÍDO SÃO PAULO</v>
          </cell>
          <cell r="K416">
            <v>106.41</v>
          </cell>
          <cell r="L416" t="str">
            <v>CAIXA REFERENCIAL</v>
          </cell>
        </row>
        <row r="417">
          <cell r="G417">
            <v>96035</v>
          </cell>
          <cell r="H417" t="str">
            <v>CAMINHÃO BASCULANTE 10 M3, TRUCADO, POTÊNCIA 230 CV, INCLUSIVE CAÇAMBA METÁLICA, COM DISTRIBUIDOR DE AGREGADOS ACOPLADO - CHP DIURNO. AF_02/2017</v>
          </cell>
          <cell r="I417" t="str">
            <v>CHP</v>
          </cell>
          <cell r="J417" t="str">
            <v>ATRIBUÍDO SÃO PAULO</v>
          </cell>
          <cell r="K417">
            <v>150.13999999999999</v>
          </cell>
          <cell r="L417" t="str">
            <v>CAIXA REFERENCIAL</v>
          </cell>
        </row>
        <row r="418">
          <cell r="G418">
            <v>96157</v>
          </cell>
          <cell r="H418" t="str">
            <v>TRATOR DE PNEUS COM POTÊNCIA DE 85 CV, TRAÇÃO 4X4, COM VASSOURA MECÂNICA ACOPLADA - CHP DIURNO. AF_03/2017</v>
          </cell>
          <cell r="I418" t="str">
            <v>CHP</v>
          </cell>
          <cell r="J418" t="str">
            <v>ATRIBUÍDO SÃO PAULO</v>
          </cell>
          <cell r="K418">
            <v>106.65</v>
          </cell>
          <cell r="L418" t="str">
            <v>CAIXA REFERENCIAL</v>
          </cell>
        </row>
        <row r="419">
          <cell r="G419">
            <v>96158</v>
          </cell>
          <cell r="H419" t="str">
            <v>MINICARREGADEIRA SOBRE RODAS POTENCIA 47HP CAPACIDADE OPERACAO 646 KG, COM VASSOURA MECÂNICA ACOPLADA - CHP DIURNO. AF_03/2017</v>
          </cell>
          <cell r="I419" t="str">
            <v>CHP</v>
          </cell>
          <cell r="J419" t="str">
            <v>ATRIBUÍDO SÃO PAULO</v>
          </cell>
          <cell r="K419">
            <v>87.22</v>
          </cell>
          <cell r="L419" t="str">
            <v>CAIXA REFERENCIAL</v>
          </cell>
        </row>
        <row r="420">
          <cell r="G420">
            <v>96245</v>
          </cell>
          <cell r="H420" t="str">
            <v>MINIESCAVADEIRA SOBRE ESTEIRAS, POTENCIA LIQUIDA DE *30* HP, PESO OPERACIONAL DE *3.500* KG - CHP DIURNO. AF_04/2017</v>
          </cell>
          <cell r="I420" t="str">
            <v>CHP</v>
          </cell>
          <cell r="J420" t="str">
            <v>ATRIBUÍDO SÃO PAULO</v>
          </cell>
          <cell r="K420">
            <v>65.31</v>
          </cell>
          <cell r="L420" t="str">
            <v>CAIXA REFERENCIAL</v>
          </cell>
        </row>
        <row r="421">
          <cell r="G421">
            <v>96303</v>
          </cell>
          <cell r="H421" t="str">
            <v>PERFURATRIZ ROTATIVA SOBRE ESTEIRA, TORQUE MAXIMO 2500 KGM, POTENCIA 110 HP, MOTOR DIESEL- CHP DIURNO. AF_05/2017</v>
          </cell>
          <cell r="I421" t="str">
            <v>CHP</v>
          </cell>
          <cell r="J421" t="str">
            <v>ATRIBUÍDO SÃO PAULO</v>
          </cell>
          <cell r="K421">
            <v>139.08000000000001</v>
          </cell>
          <cell r="L421" t="str">
            <v>CAIXA REFERENCIAL</v>
          </cell>
        </row>
        <row r="422">
          <cell r="G422">
            <v>96309</v>
          </cell>
          <cell r="H422" t="str">
            <v>COMPRESSOR DE AR, VAZAO DE 10 PCM, RESERVATORIO 100 L, PRESSAO DE TRABALHO ENTRE 6,9 E 9,7 BAR, POTENCIA 2 HP, TENSAO 110/220 V - CHP DIURNO. AF_05/2017</v>
          </cell>
          <cell r="I422" t="str">
            <v>CHP</v>
          </cell>
          <cell r="J422" t="str">
            <v>ATRIBUÍDO SÃO PAULO</v>
          </cell>
          <cell r="K422">
            <v>1.05</v>
          </cell>
          <cell r="L422" t="str">
            <v>CAIXA REFERENCIAL</v>
          </cell>
        </row>
        <row r="423">
          <cell r="G423">
            <v>96463</v>
          </cell>
          <cell r="H423" t="str">
            <v>ROLO COMPACTADOR DE PNEUS, ESTATICO, PRESSAO VARIAVEL, POTENCIA 110 HP, PESO SEM/COM LASTRO 10,8/27 T, LARGURA DE ROLAGEM 2,30 M - CHP DIURNO. AF_06/2017</v>
          </cell>
          <cell r="I423" t="str">
            <v>CHP</v>
          </cell>
          <cell r="J423" t="str">
            <v>ATRIBUÍDO SÃO PAULO</v>
          </cell>
          <cell r="K423">
            <v>116.97</v>
          </cell>
          <cell r="L423" t="str">
            <v>CAIXA REFERENCIAL</v>
          </cell>
        </row>
        <row r="424">
          <cell r="G424">
            <v>98764</v>
          </cell>
          <cell r="H424" t="str">
            <v>INVERSOR DE SOLDA MONOFÁSICO DE 160 A, POTÊNCIA DE 5400 W, TENSÃO DE 220 V, PARA SOLDA COM ELETRODOS DE 2,0 A 4,0 MM E PROCESSO TIG - CHP DIURNO. AF_06/2018</v>
          </cell>
          <cell r="I424" t="str">
            <v>CHP</v>
          </cell>
          <cell r="J424" t="str">
            <v>ATRIBUÍDO SÃO PAULO</v>
          </cell>
          <cell r="K424">
            <v>2.84</v>
          </cell>
          <cell r="L424" t="str">
            <v>CAIXA REFERENCIAL</v>
          </cell>
        </row>
        <row r="425">
          <cell r="G425">
            <v>99833</v>
          </cell>
          <cell r="H425" t="str">
            <v>LAVADORA DE ALTA PRESSAO (LAVA-JATO) PARA AGUA FRIA, PRESSAO DE OPERACAO ENTRE 1400 E 1900 LIB/POL2, VAZAO MAXIMA ENTRE 400 E 700 L/H - CHP DIURNO. AF_04/2019</v>
          </cell>
          <cell r="I425" t="str">
            <v>CHP</v>
          </cell>
          <cell r="J425" t="str">
            <v>ATRIBUÍDO SÃO PAULO</v>
          </cell>
          <cell r="K425">
            <v>1</v>
          </cell>
          <cell r="L425" t="str">
            <v>CAIXA REFERENCIAL</v>
          </cell>
        </row>
        <row r="426">
          <cell r="G426">
            <v>100641</v>
          </cell>
          <cell r="H426" t="str">
            <v>USINA DE MISTURA ASFÁLTICA À QUENTE, TIPO CONTRA FLUXO, PROD 100 A 140 TON/HORA - CHP DIURNO. AF_12/2019</v>
          </cell>
          <cell r="I426" t="str">
            <v>CHP</v>
          </cell>
          <cell r="J426" t="str">
            <v>ATRIBUÍDO SÃO PAULO</v>
          </cell>
          <cell r="K426">
            <v>384.96</v>
          </cell>
          <cell r="L426" t="str">
            <v>CAIXA REFERENCIAL</v>
          </cell>
        </row>
        <row r="427">
          <cell r="G427">
            <v>100647</v>
          </cell>
          <cell r="H427" t="str">
            <v>USINA DE ASFALTO, TIPO GRAVIMÉTRICA, PROD 150 TON/HORA - CHP DIURNO. AF_12/2019</v>
          </cell>
          <cell r="I427" t="str">
            <v>CHP</v>
          </cell>
          <cell r="J427" t="str">
            <v>ATRIBUÍDO SÃO PAULO</v>
          </cell>
          <cell r="K427">
            <v>814.17</v>
          </cell>
          <cell r="L427" t="str">
            <v>CAIXA REFERENCIAL</v>
          </cell>
        </row>
        <row r="428">
          <cell r="G428">
            <v>5632</v>
          </cell>
          <cell r="H428" t="str">
            <v>ESCAVADEIRA HIDRÁULICA SOBRE ESTEIRAS, CAÇAMBA 0,80 M3, PESO OPERACIONAL 17 T, POTENCIA BRUTA 111 HP - CHI DIURNO. AF_06/2014</v>
          </cell>
          <cell r="I428" t="str">
            <v>CHI</v>
          </cell>
          <cell r="J428" t="str">
            <v>ATRIBUÍDO SÃO PAULO</v>
          </cell>
          <cell r="K428">
            <v>50.8</v>
          </cell>
          <cell r="L428" t="str">
            <v>CAIXA REFERENCIAL</v>
          </cell>
        </row>
        <row r="429">
          <cell r="G429">
            <v>5679</v>
          </cell>
          <cell r="H429" t="str">
            <v>RETROESCAVADEIRA SOBRE RODAS COM CARREGADEIRA, TRAÇÃO 4X4, POTÊNCIA LÍQ. 88 HP, CAÇAMBA CARREG. CAP. MÍN. 1 M3, CAÇAMBA RETRO CAP. 0,26 M3, PESO OPERACIONAL MÍN. 6.674 KG, PROFUNDIDADE ESCAVAÇÃO MÁX. 4,37 M - CHI DIURNO. AF_06/2014</v>
          </cell>
          <cell r="I429" t="str">
            <v>CHI</v>
          </cell>
          <cell r="J429" t="str">
            <v>ATRIBUÍDO SÃO PAULO</v>
          </cell>
          <cell r="K429">
            <v>37.869999999999997</v>
          </cell>
          <cell r="L429" t="str">
            <v>CAIXA REFERENCIAL</v>
          </cell>
        </row>
        <row r="430">
          <cell r="G430">
            <v>5681</v>
          </cell>
          <cell r="H430" t="str">
            <v>RETROESCAVADEIRA SOBRE RODAS COM CARREGADEIRA, TRAÇÃO 4X2, POTÊNCIA LÍQ. 79 HP, CAÇAMBA CARREG. CAP. MÍN. 1 M3, CAÇAMBA RETRO CAP. 0,20 M3, PESO OPERACIONAL MÍN. 6.570 KG, PROFUNDIDADE ESCAVAÇÃO MÁX. 4,37 M - CHI DIURNO. AF_06/2014</v>
          </cell>
          <cell r="I430" t="str">
            <v>CHI</v>
          </cell>
          <cell r="J430" t="str">
            <v>ATRIBUÍDO SÃO PAULO</v>
          </cell>
          <cell r="K430">
            <v>36.06</v>
          </cell>
          <cell r="L430" t="str">
            <v>CAIXA REFERENCIAL</v>
          </cell>
        </row>
        <row r="431">
          <cell r="G431">
            <v>5685</v>
          </cell>
          <cell r="H431" t="str">
            <v>ROLO COMPACTADOR VIBRATÓRIO DE UM CILINDRO AÇO LISO, POTÊNCIA 80 HP, PESO OPERACIONAL MÁXIMO 8,1 T, IMPACTO DINÂMICO 16,15 / 9,5 T, LARGURA DE TRABALHO 1,68 M - CHI DIURNO. AF_06/2014</v>
          </cell>
          <cell r="I431" t="str">
            <v>CHI</v>
          </cell>
          <cell r="J431" t="str">
            <v>ATRIBUÍDO SÃO PAULO</v>
          </cell>
          <cell r="K431">
            <v>35.799999999999997</v>
          </cell>
          <cell r="L431" t="str">
            <v>CAIXA REFERENCIAL</v>
          </cell>
        </row>
        <row r="432">
          <cell r="G432">
            <v>5690</v>
          </cell>
          <cell r="H432" t="str">
            <v>GRADE DE DISCO CONTROLE REMOTO REBOCÁVEL, COM 24 DISCOS 24 X 6 MM COM PNEUS PARA TRANSPORTE - CHI DIURNO. AF_06/2014</v>
          </cell>
          <cell r="I432" t="str">
            <v>CHI</v>
          </cell>
          <cell r="J432" t="str">
            <v>ATRIBUÍDO SÃO PAULO</v>
          </cell>
          <cell r="K432">
            <v>2</v>
          </cell>
          <cell r="L432" t="str">
            <v>CAIXA REFERENCIAL</v>
          </cell>
        </row>
        <row r="433">
          <cell r="G433">
            <v>5806</v>
          </cell>
          <cell r="H433" t="str">
            <v>MOTOBOMBA CENTRÍFUGA, MOTOR A GASOLINA, POTÊNCIA 5,42 HP, BOCAIS 1 1/2" X 1", DIÂMETRO ROTOR 143 MM HM/Q = 6 MCA / 16,8 M3/H A 38 MCA / 6,6 M3/H - CHI DIURNO. AF_06/2014</v>
          </cell>
          <cell r="I433" t="str">
            <v>CHI</v>
          </cell>
          <cell r="J433" t="str">
            <v>COEFICIENTE DE REPRESENTATIVIDADE</v>
          </cell>
          <cell r="K433">
            <v>0.15</v>
          </cell>
          <cell r="L433" t="str">
            <v>CAIXA REFERENCIAL</v>
          </cell>
        </row>
        <row r="434">
          <cell r="G434">
            <v>5826</v>
          </cell>
          <cell r="H434" t="str">
            <v>CAMINHÃO TOCO, PBT 16.000 KG, CARGA ÚTIL MÁX. 10.685 KG, DIST. ENTRE EIXOS 4,8 M, POTÊNCIA 189 CV, INCLUSIVE CARROCERIA FIXA ABERTA DE MADEIRA P/ TRANSPORTE GERAL DE CARGA SECA, DIMEN. APROX. 2,5 X 7,00 X 0,50 M - CHI DIURNO. AF_06/2014</v>
          </cell>
          <cell r="I434" t="str">
            <v>CHI</v>
          </cell>
          <cell r="J434" t="str">
            <v>ATRIBUÍDO SÃO PAULO</v>
          </cell>
          <cell r="K434">
            <v>28.74</v>
          </cell>
          <cell r="L434" t="str">
            <v>CAIXA REFERENCIAL</v>
          </cell>
        </row>
        <row r="435">
          <cell r="G435">
            <v>5829</v>
          </cell>
          <cell r="H435" t="str">
            <v>USINA DE CONCRETO FIXA, CAPACIDADE NOMINAL DE 90 A 120 M3/H, SEM SILO - CHI DIURNO. AF_07/2016</v>
          </cell>
          <cell r="I435" t="str">
            <v>CHI</v>
          </cell>
          <cell r="J435" t="str">
            <v>ATRIBUÍDO SÃO PAULO</v>
          </cell>
          <cell r="K435">
            <v>121.93</v>
          </cell>
          <cell r="L435" t="str">
            <v>CAIXA REFERENCIAL</v>
          </cell>
        </row>
        <row r="436">
          <cell r="G436">
            <v>5837</v>
          </cell>
          <cell r="H436" t="str">
            <v>VIBROACABADORA DE ASFALTO SOBRE ESTEIRAS, LARGURA DE PAVIMENTAÇÃO 1,90 M A 5,30 M, POTÊNCIA 105 HP CAPACIDADE 450 T/H - CHI DIURNO. AF_11/2014</v>
          </cell>
          <cell r="I436" t="str">
            <v>CHI</v>
          </cell>
          <cell r="J436" t="str">
            <v>ATRIBUÍDO SÃO PAULO</v>
          </cell>
          <cell r="K436">
            <v>96.82</v>
          </cell>
          <cell r="L436" t="str">
            <v>CAIXA REFERENCIAL</v>
          </cell>
        </row>
        <row r="437">
          <cell r="G437">
            <v>5841</v>
          </cell>
          <cell r="H437" t="str">
            <v>VASSOURA MECÂNICA REBOCÁVEL COM ESCOVA CILÍNDRICA, LARGURA ÚTIL DE VARRIMENTO DE 2,44 M - CHI DIURNO. AF_06/2014</v>
          </cell>
          <cell r="I437" t="str">
            <v>CHI</v>
          </cell>
          <cell r="J437" t="str">
            <v>ATRIBUÍDO SÃO PAULO</v>
          </cell>
          <cell r="K437">
            <v>2.2999999999999998</v>
          </cell>
          <cell r="L437" t="str">
            <v>CAIXA REFERENCIAL</v>
          </cell>
        </row>
        <row r="438">
          <cell r="G438">
            <v>5845</v>
          </cell>
          <cell r="H438" t="str">
            <v>TRATOR DE PNEUS, POTÊNCIA 122 CV, TRAÇÃO 4X4, PESO COM LASTRO DE 4.510 KG - CHI DIURNO. AF_06/2014</v>
          </cell>
          <cell r="I438" t="str">
            <v>CHI</v>
          </cell>
          <cell r="J438" t="str">
            <v>ATRIBUÍDO SÃO PAULO</v>
          </cell>
          <cell r="K438">
            <v>29.48</v>
          </cell>
          <cell r="L438" t="str">
            <v>CAIXA REFERENCIAL</v>
          </cell>
        </row>
        <row r="439">
          <cell r="G439">
            <v>5849</v>
          </cell>
          <cell r="H439" t="str">
            <v>TRATOR DE ESTEIRAS, POTÊNCIA 170 HP, PESO OPERACIONAL 19 T, CAÇAMBA 5,2 M3 - CHI DIURNO. AF_06/2014</v>
          </cell>
          <cell r="I439" t="str">
            <v>CHI</v>
          </cell>
          <cell r="J439" t="str">
            <v>ATRIBUÍDO SÃO PAULO</v>
          </cell>
          <cell r="K439">
            <v>47.84</v>
          </cell>
          <cell r="L439" t="str">
            <v>CAIXA REFERENCIAL</v>
          </cell>
        </row>
        <row r="440">
          <cell r="G440">
            <v>5853</v>
          </cell>
          <cell r="H440" t="str">
            <v>TRATOR DE ESTEIRAS, POTÊNCIA 150 HP, PESO OPERACIONAL 16,7 T, COM RODA MOTRIZ ELEVADA E LÂMINA 3,18 M3 - CHI DIURNO. AF_06/2014</v>
          </cell>
          <cell r="I440" t="str">
            <v>CHI</v>
          </cell>
          <cell r="J440" t="str">
            <v>ATRIBUÍDO SÃO PAULO</v>
          </cell>
          <cell r="K440">
            <v>48.04</v>
          </cell>
          <cell r="L440" t="str">
            <v>CAIXA REFERENCIAL</v>
          </cell>
        </row>
        <row r="441">
          <cell r="G441">
            <v>5857</v>
          </cell>
          <cell r="H441" t="str">
            <v>TRATOR DE ESTEIRAS, POTÊNCIA 347 HP, PESO OPERACIONAL 38,5 T, COM LÂMINA 8,70 M3 - CHI DIURNO. AF_06/2014</v>
          </cell>
          <cell r="I441" t="str">
            <v>CHI</v>
          </cell>
          <cell r="J441" t="str">
            <v>ATRIBUÍDO SÃO PAULO</v>
          </cell>
          <cell r="K441">
            <v>117.39</v>
          </cell>
          <cell r="L441" t="str">
            <v>CAIXA REFERENCIAL</v>
          </cell>
        </row>
        <row r="442">
          <cell r="G442">
            <v>5865</v>
          </cell>
          <cell r="H442" t="str">
            <v>ROLO COMPACTADOR VIBRATÓRIO REBOCÁVEL, CILINDRO DE AÇO LISO, POTÊNCIA DE TRAÇÃO DE 65 CV, PESO 4,7 T, IMPACTO DINÂMICO 18,3 T, LARGURA DE TRABALHO 1,67 M - CHI DIURNO. AF_02/2016</v>
          </cell>
          <cell r="I442" t="str">
            <v>CHI</v>
          </cell>
          <cell r="J442" t="str">
            <v>ATRIBUÍDO SÃO PAULO</v>
          </cell>
          <cell r="K442">
            <v>5.47</v>
          </cell>
          <cell r="L442" t="str">
            <v>CAIXA REFERENCIAL</v>
          </cell>
        </row>
        <row r="443">
          <cell r="G443">
            <v>5869</v>
          </cell>
          <cell r="H443" t="str">
            <v>ROLO COMPACTADOR VIBRATÓRIO TANDEM AÇO LISO, POTÊNCIA 58 HP, PESO SEM/COM LASTRO 6,5 / 9,4 T, LARGURA DE TRABALHO 1,2 M - CHI DIURNO. AF_06/2014</v>
          </cell>
          <cell r="I443" t="str">
            <v>CHI</v>
          </cell>
          <cell r="J443" t="str">
            <v>ATRIBUÍDO SÃO PAULO</v>
          </cell>
          <cell r="K443">
            <v>39.950000000000003</v>
          </cell>
          <cell r="L443" t="str">
            <v>CAIXA REFERENCIAL</v>
          </cell>
        </row>
        <row r="444">
          <cell r="G444">
            <v>5877</v>
          </cell>
          <cell r="H444" t="str">
            <v>RETROESCAVADEIRA SOBRE RODAS COM CARREGADEIRA, TRAÇÃO 4X4, POTÊNCIA LÍQ. 72 HP, CAÇAMBA CARREG. CAP. MÍN. 0,79 M3, CAÇAMBA RETRO CAP. 0,18 M3, PESO OPERACIONAL MÍN. 7.140 KG, PROFUNDIDADE ESCAVAÇÃO MÁX. 4,50 M - CHI DIURNO. AF_06/2014</v>
          </cell>
          <cell r="I444" t="str">
            <v>CHI</v>
          </cell>
          <cell r="J444" t="str">
            <v>ATRIBUÍDO SÃO PAULO</v>
          </cell>
          <cell r="K444">
            <v>37.29</v>
          </cell>
          <cell r="L444" t="str">
            <v>CAIXA REFERENCIAL</v>
          </cell>
        </row>
        <row r="445">
          <cell r="G445">
            <v>5881</v>
          </cell>
          <cell r="H445" t="str">
            <v>ROLO COMPACTADOR VIBRATÓRIO PÉ DE CARNEIRO, OPERADO POR CONTROLE REMOTO, POTÊNCIA 12,5 KW, PESO OPERACIONAL 1,675 T, LARGURA DE TRABALHO 0,85 M - CHI DIURNO. AF_02/2016</v>
          </cell>
          <cell r="I445" t="str">
            <v>CHI</v>
          </cell>
          <cell r="J445" t="str">
            <v>ATRIBUÍDO SÃO PAULO</v>
          </cell>
          <cell r="K445">
            <v>42.46</v>
          </cell>
          <cell r="L445" t="str">
            <v>CAIXA REFERENCIAL</v>
          </cell>
        </row>
        <row r="446">
          <cell r="G446">
            <v>5884</v>
          </cell>
          <cell r="H446" t="str">
            <v>USINA DE LAMA ASFÁLTICA, PROD 30 A 50 T/H, SILO DE AGREGADO 7 M3, RESERVATÓRIOS PARA EMULSÃO E ÁGUA DE 2,3 M3 CADA, MISTURADOR TIPO PUG MILL A SER MONTADO SOBRE CAMINHÃO - CHI DIURNO. AF_10/2014</v>
          </cell>
          <cell r="I446" t="str">
            <v>CHI</v>
          </cell>
          <cell r="J446" t="str">
            <v>ATRIBUÍDO SÃO PAULO</v>
          </cell>
          <cell r="K446">
            <v>34.18</v>
          </cell>
          <cell r="L446" t="str">
            <v>CAIXA REFERENCIAL</v>
          </cell>
        </row>
        <row r="447">
          <cell r="G447">
            <v>5892</v>
          </cell>
          <cell r="H447" t="str">
            <v>CAMINHÃO TOCO, PESO BRUTO TOTAL 14.300 KG, CARGA ÚTIL MÁXIMA 9590 KG, DISTÂNCIA ENTRE EIXOS 4,76 M, POTÊNCIA 185 CV (NÃO INCLUI CARROCERIA) - CHI DIURNO. AF_06/2014</v>
          </cell>
          <cell r="I447" t="str">
            <v>CHI</v>
          </cell>
          <cell r="J447" t="str">
            <v>ATRIBUÍDO SÃO PAULO</v>
          </cell>
          <cell r="K447">
            <v>29.68</v>
          </cell>
          <cell r="L447" t="str">
            <v>CAIXA REFERENCIAL</v>
          </cell>
        </row>
        <row r="448">
          <cell r="G448">
            <v>5896</v>
          </cell>
          <cell r="H448" t="str">
            <v>CAMINHÃO TOCO, PESO BRUTO TOTAL 16.000 KG, CARGA ÚTIL MÁXIMA DE 10.685 KG, DISTÂNCIA ENTRE EIXOS 4,80 M, POTÊNCIA 189 CV EXCLUSIVE CARROCERIA - CHI DIURNO. AF_06/2014</v>
          </cell>
          <cell r="I448" t="str">
            <v>CHI</v>
          </cell>
          <cell r="J448" t="str">
            <v>ATRIBUÍDO SÃO PAULO</v>
          </cell>
          <cell r="K448">
            <v>27.92</v>
          </cell>
          <cell r="L448" t="str">
            <v>CAIXA REFERENCIAL</v>
          </cell>
        </row>
        <row r="449">
          <cell r="G449">
            <v>5903</v>
          </cell>
          <cell r="H449" t="str">
            <v>CAMINHÃO PIPA 10.000 L TRUCADO, PESO BRUTO TOTAL 23.000 KG, CARGA ÚTIL MÁXIMA 15.935 KG, DISTÂNCIA ENTRE EIXOS 4,8 M, POTÊNCIA 230 CV, INCLUSIVE TANQUE DE AÇO PARA TRANSPORTE DE ÁGUA - CHI DIURNO. AF_06/2014</v>
          </cell>
          <cell r="I449" t="str">
            <v>CHI</v>
          </cell>
          <cell r="J449" t="str">
            <v>ATRIBUÍDO SÃO PAULO</v>
          </cell>
          <cell r="K449">
            <v>34.81</v>
          </cell>
          <cell r="L449" t="str">
            <v>CAIXA REFERENCIAL</v>
          </cell>
        </row>
        <row r="450">
          <cell r="G450">
            <v>5911</v>
          </cell>
          <cell r="H450" t="str">
            <v>ESPARGIDOR DE ASFALTO PRESSURIZADO COM TANQUE DE 2500 L, REBOCÁVEL COM MOTOR A GASOLINA POTÊNCIA 3,4 HP - CHI DIURNO. AF_07/2014</v>
          </cell>
          <cell r="I450" t="str">
            <v>CHI</v>
          </cell>
          <cell r="J450" t="str">
            <v>ATRIBUÍDO SÃO PAULO</v>
          </cell>
          <cell r="K450">
            <v>19.57</v>
          </cell>
          <cell r="L450" t="str">
            <v>CAIXA REFERENCIAL</v>
          </cell>
        </row>
        <row r="451">
          <cell r="G451">
            <v>5923</v>
          </cell>
          <cell r="H451" t="str">
            <v>GRADE DE DISCO REBOCÁVEL COM 20 DISCOS 24" X 6 MM COM PNEUS PARA TRANSPORTE - CHI DIURNO. AF_06/2014</v>
          </cell>
          <cell r="I451" t="str">
            <v>CHI</v>
          </cell>
          <cell r="J451" t="str">
            <v>ATRIBUÍDO SÃO PAULO</v>
          </cell>
          <cell r="K451">
            <v>1.57</v>
          </cell>
          <cell r="L451" t="str">
            <v>CAIXA REFERENCIAL</v>
          </cell>
        </row>
        <row r="452">
          <cell r="G452">
            <v>5930</v>
          </cell>
          <cell r="H452" t="str">
            <v>GUINDAUTO HIDRÁULICO, CAPACIDADE MÁXIMA DE CARGA 6200 KG, MOMENTO MÁXIMO DE CARGA 11,7 TM, ALCANCE MÁXIMO HORIZONTAL 9,70 M, INCLUSIVE CAMINHÃO TOCO PBT 16.000 KG, POTÊNCIA DE 189 CV - CHI DIURNO. AF_06/2014</v>
          </cell>
          <cell r="I452" t="str">
            <v>CHI</v>
          </cell>
          <cell r="J452" t="str">
            <v>ATRIBUÍDO SÃO PAULO</v>
          </cell>
          <cell r="K452">
            <v>30.21</v>
          </cell>
          <cell r="L452" t="str">
            <v>CAIXA REFERENCIAL</v>
          </cell>
        </row>
        <row r="453">
          <cell r="G453">
            <v>5934</v>
          </cell>
          <cell r="H453" t="str">
            <v>MOTONIVELADORA POTÊNCIA BÁSICA LÍQUIDA (PRIMEIRA MARCHA) 125 HP, PESO BRUTO 13032 KG, LARGURA DA LÂMINA DE 3,7 M - CHI DIURNO. AF_06/2014</v>
          </cell>
          <cell r="I453" t="str">
            <v>CHI</v>
          </cell>
          <cell r="J453" t="str">
            <v>ATRIBUÍDO SÃO PAULO</v>
          </cell>
          <cell r="K453">
            <v>51.48</v>
          </cell>
          <cell r="L453" t="str">
            <v>CAIXA REFERENCIAL</v>
          </cell>
        </row>
        <row r="454">
          <cell r="G454">
            <v>5942</v>
          </cell>
          <cell r="H454" t="str">
            <v>PÁ CARREGADEIRA SOBRE RODAS, POTÊNCIA LÍQUIDA 128 HP, CAPACIDADE DA CAÇAMBA 1,7 A 2,8 M3, PESO OPERACIONAL 11632 KG - CHI DIURNO. AF_06/2014</v>
          </cell>
          <cell r="I454" t="str">
            <v>CHI</v>
          </cell>
          <cell r="J454" t="str">
            <v>ATRIBUÍDO SÃO PAULO</v>
          </cell>
          <cell r="K454">
            <v>42.64</v>
          </cell>
          <cell r="L454" t="str">
            <v>CAIXA REFERENCIAL</v>
          </cell>
        </row>
        <row r="455">
          <cell r="G455">
            <v>5946</v>
          </cell>
          <cell r="H455" t="str">
            <v>PÁ CARREGADEIRA SOBRE RODAS, POTÊNCIA 197 HP, CAPACIDADE DA CAÇAMBA 2,5 A 3,5 M3, PESO OPERACIONAL 18338 KG - CHI DIURNO. AF_06/2014</v>
          </cell>
          <cell r="I455" t="str">
            <v>CHI</v>
          </cell>
          <cell r="J455" t="str">
            <v>ATRIBUÍDO SÃO PAULO</v>
          </cell>
          <cell r="K455">
            <v>51.65</v>
          </cell>
          <cell r="L455" t="str">
            <v>CAIXA REFERENCIAL</v>
          </cell>
        </row>
        <row r="456">
          <cell r="G456">
            <v>5952</v>
          </cell>
          <cell r="H456" t="str">
            <v>MARTELETE OU ROMPEDOR PNEUMÁTICO MANUAL, 28 KG, COM SILENCIADOR - CHI DIURNO. AF_07/2016</v>
          </cell>
          <cell r="I456" t="str">
            <v>CHI</v>
          </cell>
          <cell r="J456" t="str">
            <v>ATRIBUÍDO SÃO PAULO</v>
          </cell>
          <cell r="K456">
            <v>19.13</v>
          </cell>
          <cell r="L456" t="str">
            <v>CAIXA REFERENCIAL</v>
          </cell>
        </row>
        <row r="457">
          <cell r="G457">
            <v>5954</v>
          </cell>
          <cell r="H457" t="str">
            <v>COMPRESSOR DE AR REBOCÁVEL, VAZÃO 189 PCM, PRESSÃO EFETIVA DE TRABALHO 102 PSI, MOTOR DIESEL, POTÊNCIA 63 CV - CHI DIURNO. AF_06/2015</v>
          </cell>
          <cell r="I457" t="str">
            <v>CHI</v>
          </cell>
          <cell r="J457" t="str">
            <v>ATRIBUÍDO SÃO PAULO</v>
          </cell>
          <cell r="K457">
            <v>3.17</v>
          </cell>
          <cell r="L457" t="str">
            <v>CAIXA REFERENCIAL</v>
          </cell>
        </row>
        <row r="458">
          <cell r="G458">
            <v>5961</v>
          </cell>
          <cell r="H458" t="str">
            <v>CAMINHÃO BASCULANTE 6 M3, PESO BRUTO TOTAL 16.000 KG, CARGA ÚTIL MÁXIMA 13.071 KG, DISTÂNCIA ENTRE EIXOS 4,80 M, POTÊNCIA 230 CV INCLUSIVE CAÇAMBA METÁLICA - CHI DIURNO. AF_06/2014</v>
          </cell>
          <cell r="I458" t="str">
            <v>CHI</v>
          </cell>
          <cell r="J458" t="str">
            <v>ATRIBUÍDO SÃO PAULO</v>
          </cell>
          <cell r="K458">
            <v>33.78</v>
          </cell>
          <cell r="L458" t="str">
            <v>CAIXA REFERENCIAL</v>
          </cell>
        </row>
        <row r="459">
          <cell r="G459">
            <v>6260</v>
          </cell>
          <cell r="H459" t="str">
            <v>CAMINHÃO PIPA 6.000 L, PESO BRUTO TOTAL 13.000 KG, DISTÂNCIA ENTRE EIXOS 4,80 M, POTÊNCIA 189 CV INCLUSIVE TANQUE DE AÇO PARA TRANSPORTE DE ÁGUA, CAPACIDADE 6 M3 - CHI DIURNO. AF_06/2014</v>
          </cell>
          <cell r="I459" t="str">
            <v>CHI</v>
          </cell>
          <cell r="J459" t="str">
            <v>ATRIBUÍDO SÃO PAULO</v>
          </cell>
          <cell r="K459">
            <v>31.23</v>
          </cell>
          <cell r="L459" t="str">
            <v>CAIXA REFERENCIAL</v>
          </cell>
        </row>
        <row r="460">
          <cell r="G460">
            <v>6880</v>
          </cell>
          <cell r="H460" t="str">
            <v>ROLO COMPACTADOR DE PNEUS ESTÁTICO, PRESSÃO VARIÁVEL, POTÊNCIA 111 HP, PESO SEM/COM LASTRO 9,5 / 26 T, LARGURA DE TRABALHO 1,90 M - CHI DIURNO. AF_07/2014</v>
          </cell>
          <cell r="I460" t="str">
            <v>CHI</v>
          </cell>
          <cell r="J460" t="str">
            <v>ATRIBUÍDO SÃO PAULO</v>
          </cell>
          <cell r="K460">
            <v>46.04</v>
          </cell>
          <cell r="L460" t="str">
            <v>CAIXA REFERENCIAL</v>
          </cell>
        </row>
        <row r="461">
          <cell r="G461">
            <v>7031</v>
          </cell>
          <cell r="H461" t="str">
            <v>TANQUE DE ASFALTO ESTACIONÁRIO COM SERPENTINA, CAPACIDADE 30.000 L - CHI DIURNO. AF_06/2014</v>
          </cell>
          <cell r="I461" t="str">
            <v>CHI</v>
          </cell>
          <cell r="J461" t="str">
            <v>ATRIBUÍDO SÃO PAULO</v>
          </cell>
          <cell r="K461">
            <v>3.75</v>
          </cell>
          <cell r="L461" t="str">
            <v>CAIXA REFERENCIAL</v>
          </cell>
        </row>
        <row r="462">
          <cell r="G462">
            <v>7043</v>
          </cell>
          <cell r="H462" t="str">
            <v>MOTOBOMBA TRASH (PARA ÁGUA SUJA) AUTO ESCORVANTE, MOTOR GASOLINA DE 6,41 HP, DIÂMETROS DE SUCÇÃO X RECALQUE: 3" X 3", HM/Q = 10 MCA / 60 M3/H A 23 MCA / 0 M3/H - CHI DIURNO. AF_10/2014</v>
          </cell>
          <cell r="I462" t="str">
            <v>CHI</v>
          </cell>
          <cell r="J462" t="str">
            <v>COEFICIENTE DE REPRESENTATIVIDADE</v>
          </cell>
          <cell r="K462">
            <v>0.19</v>
          </cell>
          <cell r="L462" t="str">
            <v>CAIXA REFERENCIAL</v>
          </cell>
        </row>
        <row r="463">
          <cell r="G463">
            <v>7050</v>
          </cell>
          <cell r="H463" t="str">
            <v>ROLO COMPACTADOR PE DE CARNEIRO VIBRATORIO, POTENCIA 125 HP, PESO OPERACIONAL SEM/COM LASTRO 11,95 / 13,30 T, IMPACTO DINAMICO 38,5 / 22,5 T, LARGURA DE TRABALHO 2,15 M - CHI DIURNO. AF_06/2014</v>
          </cell>
          <cell r="I463" t="str">
            <v>CHI</v>
          </cell>
          <cell r="J463" t="str">
            <v>ATRIBUÍDO SÃO PAULO</v>
          </cell>
          <cell r="K463">
            <v>42.83</v>
          </cell>
          <cell r="L463" t="str">
            <v>CAIXA REFERENCIAL</v>
          </cell>
        </row>
        <row r="464">
          <cell r="G464">
            <v>67827</v>
          </cell>
          <cell r="H464" t="str">
            <v>CAMINHÃO BASCULANTE 6 M3 TOCO, PESO BRUTO TOTAL 16.000 KG, CARGA ÚTIL MÁXIMA 11.130 KG, DISTÂNCIA ENTRE EIXOS 5,36 M, POTÊNCIA 185 CV, INCLUSIVE CAÇAMBA METÁLICA - CHI DIURNO. AF_06/2014</v>
          </cell>
          <cell r="I464" t="str">
            <v>CHI</v>
          </cell>
          <cell r="J464" t="str">
            <v>ATRIBUÍDO SÃO PAULO</v>
          </cell>
          <cell r="K464">
            <v>33.049999999999997</v>
          </cell>
          <cell r="L464" t="str">
            <v>CAIXA REFERENCIAL</v>
          </cell>
        </row>
        <row r="465">
          <cell r="G465">
            <v>73395</v>
          </cell>
          <cell r="H465" t="str">
            <v>GRUPO GERADOR ESTACIONÁRIO, MOTOR DIESEL POTÊNCIA 170 KVA - CHI DIURNO. AF_02/2016</v>
          </cell>
          <cell r="I465" t="str">
            <v>CHI</v>
          </cell>
          <cell r="J465" t="str">
            <v>ATRIBUÍDO SÃO PAULO</v>
          </cell>
          <cell r="K465">
            <v>5.18</v>
          </cell>
          <cell r="L465" t="str">
            <v>CAIXA REFERENCIAL</v>
          </cell>
        </row>
        <row r="466">
          <cell r="G466">
            <v>83766</v>
          </cell>
          <cell r="H466" t="str">
            <v>GRUPO DE SOLDAGEM COM GERADOR A DIESEL 60 CV PARA SOLDA ELÉTRICA, SOBRE 04 RODAS, COM MOTOR 4 CILINDROS 600 A - CHI DIURNO. AF_02/2016</v>
          </cell>
          <cell r="I466" t="str">
            <v>CHI</v>
          </cell>
          <cell r="J466" t="str">
            <v>ATRIBUÍDO SÃO PAULO</v>
          </cell>
          <cell r="K466">
            <v>33.49</v>
          </cell>
          <cell r="L466" t="str">
            <v>CAIXA REFERENCIAL</v>
          </cell>
        </row>
        <row r="467">
          <cell r="G467">
            <v>84013</v>
          </cell>
          <cell r="H467" t="str">
            <v>ESCAVADEIRA HIDRÁULICA SOBRE ESTEIRAS, CAÇAMBA 0,80 M3, PESO OPERACIONAL 17,8 T, POTÊNCIA LÍQUIDA 110 HP - CHI DIURNO. AF_10/2014</v>
          </cell>
          <cell r="I467" t="str">
            <v>CHI</v>
          </cell>
          <cell r="J467" t="str">
            <v>ATRIBUÍDO SÃO PAULO</v>
          </cell>
          <cell r="K467">
            <v>49.45</v>
          </cell>
          <cell r="L467" t="str">
            <v>CAIXA REFERENCIAL</v>
          </cell>
        </row>
        <row r="468">
          <cell r="G468">
            <v>87446</v>
          </cell>
          <cell r="H468" t="str">
            <v>BETONEIRA CAPACIDADE NOMINAL 400 L, CAPACIDADE DE MISTURA 310 L, MOTOR A DIESEL POTÊNCIA 5,0 HP, SEM CARREGADOR - CHI DIURNO. AF_06/2014</v>
          </cell>
          <cell r="I468" t="str">
            <v>CHI</v>
          </cell>
          <cell r="J468" t="str">
            <v>COEFICIENTE DE REPRESENTATIVIDADE</v>
          </cell>
          <cell r="K468">
            <v>0.36</v>
          </cell>
          <cell r="L468" t="str">
            <v>CAIXA REFERENCIAL</v>
          </cell>
        </row>
        <row r="469">
          <cell r="G469">
            <v>88392</v>
          </cell>
          <cell r="H469" t="str">
            <v>MISTURADOR DE ARGAMASSA, EIXO HORIZONTAL, CAPACIDADE DE MISTURA 300 KG, MOTOR ELÉTRICO POTÊNCIA 5 CV - CHI DIURNO. AF_06/2014</v>
          </cell>
          <cell r="I469" t="str">
            <v>CHI</v>
          </cell>
          <cell r="J469" t="str">
            <v>COEFICIENTE DE REPRESENTATIVIDADE</v>
          </cell>
          <cell r="K469">
            <v>0.71</v>
          </cell>
          <cell r="L469" t="str">
            <v>CAIXA REFERENCIAL</v>
          </cell>
        </row>
        <row r="470">
          <cell r="G470">
            <v>88398</v>
          </cell>
          <cell r="H470" t="str">
            <v>MISTURADOR DE ARGAMASSA, EIXO HORIZONTAL, CAPACIDADE DE MISTURA 600 KG, MOTOR ELÉTRICO POTÊNCIA 7,5 CV - CHI DIURNO. AF_06/2014</v>
          </cell>
          <cell r="I470" t="str">
            <v>CHI</v>
          </cell>
          <cell r="J470" t="str">
            <v>COEFICIENTE DE REPRESENTATIVIDADE</v>
          </cell>
          <cell r="K470">
            <v>0.85</v>
          </cell>
          <cell r="L470" t="str">
            <v>CAIXA REFERENCIAL</v>
          </cell>
        </row>
        <row r="471">
          <cell r="G471">
            <v>88404</v>
          </cell>
          <cell r="H471" t="str">
            <v>MISTURADOR DE ARGAMASSA, EIXO HORIZONTAL, CAPACIDADE DE MISTURA 160 KG, MOTOR ELÉTRICO POTÊNCIA 3 CV - CHI DIURNO. AF_06/2014</v>
          </cell>
          <cell r="I471" t="str">
            <v>CHI</v>
          </cell>
          <cell r="J471" t="str">
            <v>COEFICIENTE DE REPRESENTATIVIDADE</v>
          </cell>
          <cell r="K471">
            <v>0.67</v>
          </cell>
          <cell r="L471" t="str">
            <v>CAIXA REFERENCIAL</v>
          </cell>
        </row>
        <row r="472">
          <cell r="G472">
            <v>88430</v>
          </cell>
          <cell r="H472" t="str">
            <v>PROJETOR DE ARGAMASSA, CAPACIDADE DE PROJEÇÃO 1,5 M3/H, ALCANCE DE 30 ATÉ 60 M, MOTOR ELÉTRICO POTÊNCIA 7,5 HP - CHI DIURNO. AF_06/2014</v>
          </cell>
          <cell r="I472" t="str">
            <v>CHI</v>
          </cell>
          <cell r="J472" t="str">
            <v>COEFICIENTE DE REPRESENTATIVIDADE</v>
          </cell>
          <cell r="K472">
            <v>4.43</v>
          </cell>
          <cell r="L472" t="str">
            <v>CAIXA REFERENCIAL</v>
          </cell>
        </row>
        <row r="473">
          <cell r="G473">
            <v>88438</v>
          </cell>
          <cell r="H473" t="str">
            <v>PROJETOR DE ARGAMASSA, CAPACIDADE DE PROJEÇÃO 2 M3/H, ALCANCE ATÉ 50 M, MOTOR ELÉTRICO POTÊNCIA 7,5 HP - CHI DIURNO. AF_06/2014</v>
          </cell>
          <cell r="I473" t="str">
            <v>CHI</v>
          </cell>
          <cell r="J473" t="str">
            <v>COEFICIENTE DE REPRESENTATIVIDADE</v>
          </cell>
          <cell r="K473">
            <v>5.87</v>
          </cell>
          <cell r="L473" t="str">
            <v>CAIXA REFERENCIAL</v>
          </cell>
        </row>
        <row r="474">
          <cell r="G474">
            <v>88831</v>
          </cell>
          <cell r="H474" t="str">
            <v>BETONEIRA CAPACIDADE NOMINAL DE 400 L, CAPACIDADE DE MISTURA 280 L, MOTOR ELÉTRICO TRIFÁSICO POTÊNCIA DE 2 CV, SEM CARREGADOR - CHI DIURNO. AF_10/2014</v>
          </cell>
          <cell r="I474" t="str">
            <v>CHI</v>
          </cell>
          <cell r="J474" t="str">
            <v>COLETADO</v>
          </cell>
          <cell r="K474">
            <v>0.26</v>
          </cell>
          <cell r="L474" t="str">
            <v>CAIXA REFERENCIAL</v>
          </cell>
        </row>
        <row r="475">
          <cell r="G475">
            <v>88844</v>
          </cell>
          <cell r="H475" t="str">
            <v>TRATOR DE ESTEIRAS, POTÊNCIA 125 HP, PESO OPERACIONAL 12,9 T, COM LÂMINA 2,7 M3 - CHI DIURNO. AF_10/2014</v>
          </cell>
          <cell r="I475" t="str">
            <v>CHI</v>
          </cell>
          <cell r="J475" t="str">
            <v>ATRIBUÍDO SÃO PAULO</v>
          </cell>
          <cell r="K475">
            <v>42.16</v>
          </cell>
          <cell r="L475" t="str">
            <v>CAIXA REFERENCIAL</v>
          </cell>
        </row>
        <row r="476">
          <cell r="G476">
            <v>88908</v>
          </cell>
          <cell r="H476" t="str">
            <v>ESCAVADEIRA HIDRÁULICA SOBRE ESTEIRAS, CAÇAMBA 1,20 M3, PESO OPERACIONAL 21 T, POTÊNCIA BRUTA 155 HP - CHI DIURNO. AF_06/2014</v>
          </cell>
          <cell r="I476" t="str">
            <v>CHI</v>
          </cell>
          <cell r="J476" t="str">
            <v>ATRIBUÍDO SÃO PAULO</v>
          </cell>
          <cell r="K476">
            <v>54.08</v>
          </cell>
          <cell r="L476" t="str">
            <v>CAIXA REFERENCIAL</v>
          </cell>
        </row>
        <row r="477">
          <cell r="G477">
            <v>89022</v>
          </cell>
          <cell r="H477" t="str">
            <v>BOMBA SUBMERSÍVEL ELÉTRICA TRIFÁSICA, POTÊNCIA 2,96 HP, Ø ROTOR 144 MM SEMI-ABERTO, BOCAL DE SAÍDA Ø 2, HM/Q = 2 MCA / 38,8 M3/H A 28 MCA / 5 M3/H - CHI DIURNO. AF_06/2014</v>
          </cell>
          <cell r="I477" t="str">
            <v>CHI</v>
          </cell>
          <cell r="J477" t="str">
            <v>COEFICIENTE DE REPRESENTATIVIDADE</v>
          </cell>
          <cell r="K477">
            <v>0.31</v>
          </cell>
          <cell r="L477" t="str">
            <v>CAIXA REFERENCIAL</v>
          </cell>
        </row>
        <row r="478">
          <cell r="G478">
            <v>89027</v>
          </cell>
          <cell r="H478" t="str">
            <v>TANQUE DE ASFALTO ESTACIONÁRIO COM MAÇARICO, CAPACIDADE 20.000 L - CHI DIURNO. AF_06/2014</v>
          </cell>
          <cell r="I478" t="str">
            <v>CHI</v>
          </cell>
          <cell r="J478" t="str">
            <v>ATRIBUÍDO SÃO PAULO</v>
          </cell>
          <cell r="K478">
            <v>3.05</v>
          </cell>
          <cell r="L478" t="str">
            <v>CAIXA REFERENCIAL</v>
          </cell>
        </row>
        <row r="479">
          <cell r="G479">
            <v>89031</v>
          </cell>
          <cell r="H479" t="str">
            <v>TRATOR DE ESTEIRAS, POTÊNCIA 100 HP, PESO OPERACIONAL 9,4 T, COM LÂMINA 2,19 M3 - CHI DIURNO. AF_06/2014</v>
          </cell>
          <cell r="I479" t="str">
            <v>CHI</v>
          </cell>
          <cell r="J479" t="str">
            <v>ATRIBUÍDO SÃO PAULO</v>
          </cell>
          <cell r="K479">
            <v>41.06</v>
          </cell>
          <cell r="L479" t="str">
            <v>CAIXA REFERENCIAL</v>
          </cell>
        </row>
        <row r="480">
          <cell r="G480">
            <v>89036</v>
          </cell>
          <cell r="H480" t="str">
            <v>TRATOR DE PNEUS, POTÊNCIA 85 CV, TRAÇÃO 4X4, PESO COM LASTRO DE 4.675 KG - CHI DIURNO. AF_06/2014</v>
          </cell>
          <cell r="I480" t="str">
            <v>CHI</v>
          </cell>
          <cell r="J480" t="str">
            <v>ATRIBUÍDO SÃO PAULO</v>
          </cell>
          <cell r="K480">
            <v>26.29</v>
          </cell>
          <cell r="L480" t="str">
            <v>CAIXA REFERENCIAL</v>
          </cell>
        </row>
        <row r="481">
          <cell r="G481">
            <v>89218</v>
          </cell>
          <cell r="H481" t="str">
            <v>BATE-ESTACAS POR GRAVIDADE, POTÊNCIA DE 160 HP, PESO DO MARTELO ATÉ 3 TONELADAS - CHI DIURNO. AF_11/2014</v>
          </cell>
          <cell r="I481" t="str">
            <v>CHI</v>
          </cell>
          <cell r="J481" t="str">
            <v>ATRIBUÍDO SÃO PAULO</v>
          </cell>
          <cell r="K481">
            <v>55.75</v>
          </cell>
          <cell r="L481" t="str">
            <v>CAIXA REFERENCIAL</v>
          </cell>
        </row>
        <row r="482">
          <cell r="G482">
            <v>89226</v>
          </cell>
          <cell r="H482" t="str">
            <v>BETONEIRA CAPACIDADE NOMINAL DE 600 L, CAPACIDADE DE MISTURA 360 L, MOTOR ELÉTRICO TRIFÁSICO POTÊNCIA DE 4 CV, SEM CARREGADOR - CHI DIURNO. AF_11/2014</v>
          </cell>
          <cell r="I482" t="str">
            <v>CHI</v>
          </cell>
          <cell r="J482" t="str">
            <v>COEFICIENTE DE REPRESENTATIVIDADE</v>
          </cell>
          <cell r="K482">
            <v>1.0900000000000001</v>
          </cell>
          <cell r="L482" t="str">
            <v>CAIXA REFERENCIAL</v>
          </cell>
        </row>
        <row r="483">
          <cell r="G483">
            <v>89235</v>
          </cell>
          <cell r="H483" t="str">
            <v>FRESADORA DE ASFALTO A FRIO SOBRE RODAS, LARGURA FRESAGEM DE 1,0 M, POTÊNCIA 208 HP - CHI DIURNO. AF_11/2014</v>
          </cell>
          <cell r="I483" t="str">
            <v>CHI</v>
          </cell>
          <cell r="J483" t="str">
            <v>ATRIBUÍDO SÃO PAULO</v>
          </cell>
          <cell r="K483">
            <v>124.89</v>
          </cell>
          <cell r="L483" t="str">
            <v>CAIXA REFERENCIAL</v>
          </cell>
        </row>
        <row r="484">
          <cell r="G484">
            <v>89243</v>
          </cell>
          <cell r="H484" t="str">
            <v>FRESADORA DE ASFALTO A FRIO SOBRE RODAS, LARGURA FRESAGEM DE 2,0 M, POTÊNCIA 550 HP - CHI DIURNO. AF_11/2014</v>
          </cell>
          <cell r="I484" t="str">
            <v>CHI</v>
          </cell>
          <cell r="J484" t="str">
            <v>ATRIBUÍDO SÃO PAULO</v>
          </cell>
          <cell r="K484">
            <v>263.95</v>
          </cell>
          <cell r="L484" t="str">
            <v>CAIXA REFERENCIAL</v>
          </cell>
        </row>
        <row r="485">
          <cell r="G485">
            <v>89251</v>
          </cell>
          <cell r="H485" t="str">
            <v>RECICLADORA DE ASFALTO A FRIO SOBRE RODAS, LARGURA FRESAGEM DE 2,0 M, POTÊNCIA 422 HP - CHI DIURNO. AF_11/2014</v>
          </cell>
          <cell r="I485" t="str">
            <v>CHI</v>
          </cell>
          <cell r="J485" t="str">
            <v>ATRIBUÍDO SÃO PAULO</v>
          </cell>
          <cell r="K485">
            <v>232.08</v>
          </cell>
          <cell r="L485" t="str">
            <v>CAIXA REFERENCIAL</v>
          </cell>
        </row>
        <row r="486">
          <cell r="G486">
            <v>89258</v>
          </cell>
          <cell r="H486" t="str">
            <v>VIBROACABADORA DE ASFALTO SOBRE ESTEIRAS, LARGURA DE PAVIMENTAÇÃO 2,13 M A 4,55 M, POTÊNCIA 100 HP, CAPACIDADE 400 T/H - CHI DIURNO. AF_11/2014</v>
          </cell>
          <cell r="I486" t="str">
            <v>CHI</v>
          </cell>
          <cell r="J486" t="str">
            <v>ATRIBUÍDO SÃO PAULO</v>
          </cell>
          <cell r="K486">
            <v>83.1</v>
          </cell>
          <cell r="L486" t="str">
            <v>CAIXA REFERENCIAL</v>
          </cell>
        </row>
        <row r="487">
          <cell r="G487">
            <v>89273</v>
          </cell>
          <cell r="H487" t="str">
            <v>GUINDASTE HIDRÁULICO AUTOPROPELIDO, COM LANÇA TELESCÓPICA 28,80 M, CAPACIDADE MÁXIMA 30 T, POTÊNCIA 97 KW, TRAÇÃO 4 X 4 - CHI DIURNO. AF_11/2014</v>
          </cell>
          <cell r="I487" t="str">
            <v>CHI</v>
          </cell>
          <cell r="J487" t="str">
            <v>ATRIBUÍDO SÃO PAULO</v>
          </cell>
          <cell r="K487">
            <v>50.62</v>
          </cell>
          <cell r="L487" t="str">
            <v>CAIXA REFERENCIAL</v>
          </cell>
        </row>
        <row r="488">
          <cell r="G488">
            <v>89279</v>
          </cell>
          <cell r="H488" t="str">
            <v>BETONEIRA CAPACIDADE NOMINAL DE 600 L, CAPACIDADE DE MISTURA 440 L, MOTOR A DIESEL POTÊNCIA 10 HP, COM CARREGADOR - CHI DIURNO. AF_11/2014</v>
          </cell>
          <cell r="I488" t="str">
            <v>CHI</v>
          </cell>
          <cell r="J488" t="str">
            <v>COEFICIENTE DE REPRESENTATIVIDADE</v>
          </cell>
          <cell r="K488">
            <v>1.34</v>
          </cell>
          <cell r="L488" t="str">
            <v>CAIXA REFERENCIAL</v>
          </cell>
        </row>
        <row r="489">
          <cell r="G489">
            <v>89877</v>
          </cell>
          <cell r="H489" t="str">
            <v>CAMINHÃO BASCULANTE 14 M3, COM CAVALO MECÂNICO DE CAPACIDADE MÁXIMA DE TRAÇÃO COMBINADO DE 36000 KG, POTÊNCIA 286 CV, INCLUSIVE SEMIREBOQUE COM CAÇAMBA METÁLICA - CHI DIURNO. AF_12/2014</v>
          </cell>
          <cell r="I489" t="str">
            <v>CHI</v>
          </cell>
          <cell r="J489" t="str">
            <v>ATRIBUÍDO SÃO PAULO</v>
          </cell>
          <cell r="K489">
            <v>44.52</v>
          </cell>
          <cell r="L489" t="str">
            <v>CAIXA REFERENCIAL</v>
          </cell>
        </row>
        <row r="490">
          <cell r="G490">
            <v>89884</v>
          </cell>
          <cell r="H490" t="str">
            <v>CAMINHÃO BASCULANTE 18 M3, COM CAVALO MECÂNICO DE CAPACIDADE MÁXIMA DE TRAÇÃO COMBINADO DE 45000 KG, POTÊNCIA 330 CV, INCLUSIVE SEMIREBOQUE COM CAÇAMBA METÁLICA - CHI DIURNO. AF_12/2014</v>
          </cell>
          <cell r="I490" t="str">
            <v>CHI</v>
          </cell>
          <cell r="J490" t="str">
            <v>ATRIBUÍDO SÃO PAULO</v>
          </cell>
          <cell r="K490">
            <v>45.97</v>
          </cell>
          <cell r="L490" t="str">
            <v>CAIXA REFERENCIAL</v>
          </cell>
        </row>
        <row r="491">
          <cell r="G491">
            <v>90587</v>
          </cell>
          <cell r="H491" t="str">
            <v>VIBRADOR DE IMERSÃO, DIÂMETRO DE PONTEIRA 45MM, MOTOR ELÉTRICO TRIFÁSICO POTÊNCIA DE 2 CV - CHI DIURNO. AF_06/2015</v>
          </cell>
          <cell r="I491" t="str">
            <v>CHI</v>
          </cell>
          <cell r="J491" t="str">
            <v>ATRIBUÍDO SÃO PAULO</v>
          </cell>
          <cell r="K491">
            <v>0.34</v>
          </cell>
          <cell r="L491" t="str">
            <v>CAIXA REFERENCIAL</v>
          </cell>
        </row>
        <row r="492">
          <cell r="G492">
            <v>90626</v>
          </cell>
          <cell r="H492" t="str">
            <v>PERFURATRIZ MANUAL, TORQUE MÁXIMO 83 N.M, POTÊNCIA 5 CV, COM DIÂMETRO MÁXIMO 4" - CHI DIURNO. AF_06/2015</v>
          </cell>
          <cell r="I492" t="str">
            <v>CHI</v>
          </cell>
          <cell r="J492" t="str">
            <v>ATRIBUÍDO SÃO PAULO</v>
          </cell>
          <cell r="K492">
            <v>1.64</v>
          </cell>
          <cell r="L492" t="str">
            <v>CAIXA REFERENCIAL</v>
          </cell>
        </row>
        <row r="493">
          <cell r="G493">
            <v>90632</v>
          </cell>
          <cell r="H493" t="str">
            <v>PERFURATRIZ SOBRE ESTEIRA, TORQUE MÁXIMO 600 KGF, PESO MÉDIO 1000 KG, POTÊNCIA 20 HP, DIÂMETRO MÁXIMO 10" - CHI DIURNO. AF_06/2015</v>
          </cell>
          <cell r="I493" t="str">
            <v>CHI</v>
          </cell>
          <cell r="J493" t="str">
            <v>ATRIBUÍDO SÃO PAULO</v>
          </cell>
          <cell r="K493">
            <v>47.53</v>
          </cell>
          <cell r="L493" t="str">
            <v>CAIXA REFERENCIAL</v>
          </cell>
        </row>
        <row r="494">
          <cell r="G494">
            <v>90638</v>
          </cell>
          <cell r="H494" t="str">
            <v>MISTURADOR DUPLO HORIZONTAL DE ALTA TURBULÊNCIA, CAPACIDADE / VOLUME 2 X 500 LITROS, MOTORES ELÉTRICOS MÍNIMO 5 CV CADA, PARA NATA CIMENTO, ARGAMASSA E OUTROS - CHI DIURNO. AF_06/2015</v>
          </cell>
          <cell r="I494" t="str">
            <v>CHI</v>
          </cell>
          <cell r="J494" t="str">
            <v>COEFICIENTE DE REPRESENTATIVIDADE</v>
          </cell>
          <cell r="K494">
            <v>3.41</v>
          </cell>
          <cell r="L494" t="str">
            <v>CAIXA REFERENCIAL</v>
          </cell>
        </row>
        <row r="495">
          <cell r="G495">
            <v>90644</v>
          </cell>
          <cell r="H495" t="str">
            <v>BOMBA TRIPLEX, PARA INJEÇÃO DE NATA DE CIMENTO, VAZÃO MÁXIMA DE 100 LITROS/MINUTO, PRESSÃO MÁXIMA DE 70 BAR - CHI DIURNO. AF_06/2015</v>
          </cell>
          <cell r="I495" t="str">
            <v>CHI</v>
          </cell>
          <cell r="J495" t="str">
            <v>COEFICIENTE DE REPRESENTATIVIDADE</v>
          </cell>
          <cell r="K495">
            <v>5.09</v>
          </cell>
          <cell r="L495" t="str">
            <v>CAIXA REFERENCIAL</v>
          </cell>
        </row>
        <row r="496">
          <cell r="G496">
            <v>90651</v>
          </cell>
          <cell r="H496" t="str">
            <v>BOMBA CENTRÍFUGA MONOESTÁGIO COM MOTOR ELÉTRICO MONOFÁSICO, POTÊNCIA 15 HP, DIÂMETRO DO ROTOR 173 MM, HM/Q = 30 MCA / 90 M3/H A 45 MCA / 55 M3/H - CHI DIURNO. AF_06/2015</v>
          </cell>
          <cell r="I496" t="str">
            <v>CHI</v>
          </cell>
          <cell r="J496" t="str">
            <v>COEFICIENTE DE REPRESENTATIVIDADE</v>
          </cell>
          <cell r="K496">
            <v>0.54</v>
          </cell>
          <cell r="L496" t="str">
            <v>CAIXA REFERENCIAL</v>
          </cell>
        </row>
        <row r="497">
          <cell r="G497">
            <v>90657</v>
          </cell>
          <cell r="H497" t="str">
            <v>BOMBA DE PROJEÇÃO DE CONCRETO SECO, POTÊNCIA 10 CV, VAZÃO 3 M3/H - CHI DIURNO. AF_06/2015</v>
          </cell>
          <cell r="I497" t="str">
            <v>CHI</v>
          </cell>
          <cell r="J497" t="str">
            <v>COEFICIENTE DE REPRESENTATIVIDADE</v>
          </cell>
          <cell r="K497">
            <v>3.31</v>
          </cell>
          <cell r="L497" t="str">
            <v>CAIXA REFERENCIAL</v>
          </cell>
        </row>
        <row r="498">
          <cell r="G498">
            <v>90663</v>
          </cell>
          <cell r="H498" t="str">
            <v>BOMBA DE PROJEÇÃO DE CONCRETO SECO, POTÊNCIA 10 CV, VAZÃO 6 M3/H - CHI DIURNO. AF_06/2015</v>
          </cell>
          <cell r="I498" t="str">
            <v>CHI</v>
          </cell>
          <cell r="J498" t="str">
            <v>COEFICIENTE DE REPRESENTATIVIDADE</v>
          </cell>
          <cell r="K498">
            <v>3.54</v>
          </cell>
          <cell r="L498" t="str">
            <v>CAIXA REFERENCIAL</v>
          </cell>
        </row>
        <row r="499">
          <cell r="G499">
            <v>90669</v>
          </cell>
          <cell r="H499" t="str">
            <v>PROJETOR PNEUMÁTICO DE ARGAMASSA PARA CHAPISCO E REBOCO COM RECIPIENTE ACOPLADO, TIPO CANEQUINHA, COM COMPRESSOR DE AR REBOCÁVEL VAZÃO 89 PCM E MOTOR DIESEL DE 20 CV - CHI DIURNO. AF_06/2015</v>
          </cell>
          <cell r="I499" t="str">
            <v>CHI</v>
          </cell>
          <cell r="J499" t="str">
            <v>ATRIBUÍDO SÃO PAULO</v>
          </cell>
          <cell r="K499">
            <v>5.0199999999999996</v>
          </cell>
          <cell r="L499" t="str">
            <v>CAIXA REFERENCIAL</v>
          </cell>
        </row>
        <row r="500">
          <cell r="G500">
            <v>90675</v>
          </cell>
          <cell r="H500" t="str">
            <v>PERFURATRIZ COM TORRE METÁLICA PARA EXECUÇÃO DE ESTACA HÉLICE CONTÍNUA, PROFUNDIDADE MÁXIMA DE 30 M, DIÂMETRO MÁXIMO DE 800 MM, POTÊNCIA INSTALADA DE 268 HP, MESA ROTATIVA COM TORQUE MÁXIMO DE 170 KNM - CHI DIURNO. AF_06/2015</v>
          </cell>
          <cell r="I500" t="str">
            <v>CHI</v>
          </cell>
          <cell r="J500" t="str">
            <v>ATRIBUÍDO SÃO PAULO</v>
          </cell>
          <cell r="K500">
            <v>154.61000000000001</v>
          </cell>
          <cell r="L500" t="str">
            <v>CAIXA REFERENCIAL</v>
          </cell>
        </row>
        <row r="501">
          <cell r="G501">
            <v>90681</v>
          </cell>
          <cell r="H501" t="str">
            <v>PERFURATRIZ HIDRÁULICA SOBRE CAMINHÃO COM TRADO CURTO ACOPLADO, PROFUNDIDADE MÁXIMA DE 20 M, DIÂMETRO MÁXIMO DE 1500 MM, POTÊNCIA INSTALADA DE 137 HP, MESA ROTATIVA COM TORQUE MÁXIMO DE 30 KNM - CHI DIURNO. AF_06/2015</v>
          </cell>
          <cell r="I501" t="str">
            <v>CHI</v>
          </cell>
          <cell r="J501" t="str">
            <v>ATRIBUÍDO SÃO PAULO</v>
          </cell>
          <cell r="K501">
            <v>91.8</v>
          </cell>
          <cell r="L501" t="str">
            <v>CAIXA REFERENCIAL</v>
          </cell>
        </row>
        <row r="502">
          <cell r="G502">
            <v>90687</v>
          </cell>
          <cell r="H502" t="str">
            <v>MANIPULADOR TELESCÓPICO, POTÊNCIA DE 85 HP, CAPACIDADE DE CARGA DE 3.500 KG, ALTURA MÁXIMA DE ELEVAÇÃO DE 12,3 M - CHI DIURNO. AF_06/2015</v>
          </cell>
          <cell r="I502" t="str">
            <v>CHI</v>
          </cell>
          <cell r="J502" t="str">
            <v>ATRIBUÍDO SÃO PAULO</v>
          </cell>
          <cell r="K502">
            <v>44.71</v>
          </cell>
          <cell r="L502" t="str">
            <v>CAIXA REFERENCIAL</v>
          </cell>
        </row>
        <row r="503">
          <cell r="G503">
            <v>90693</v>
          </cell>
          <cell r="H503" t="str">
            <v>MINICARREGADEIRA SOBRE RODAS, POTÊNCIA LÍQUIDA DE 47 HP, CAPACIDADE NOMINAL DE OPERAÇÃO DE 646 KG - CHI DIURNO. AF_06/2015</v>
          </cell>
          <cell r="I503" t="str">
            <v>CHI</v>
          </cell>
          <cell r="J503" t="str">
            <v>ATRIBUÍDO SÃO PAULO</v>
          </cell>
          <cell r="K503">
            <v>34.07</v>
          </cell>
          <cell r="L503" t="str">
            <v>CAIXA REFERENCIAL</v>
          </cell>
        </row>
        <row r="504">
          <cell r="G504">
            <v>90965</v>
          </cell>
          <cell r="H504" t="str">
            <v>COMPRESSOR DE AR REBOCÁVEL, VAZÃO 89 PCM, PRESSÃO EFETIVA DE TRABALHO 102 PSI, MOTOR DIESEL, POTÊNCIA 20 CV - CHI DIURNO. AF_06/2015</v>
          </cell>
          <cell r="I504" t="str">
            <v>CHI</v>
          </cell>
          <cell r="J504" t="str">
            <v>ATRIBUÍDO SÃO PAULO</v>
          </cell>
          <cell r="K504">
            <v>4.24</v>
          </cell>
          <cell r="L504" t="str">
            <v>CAIXA REFERENCIAL</v>
          </cell>
        </row>
        <row r="505">
          <cell r="G505">
            <v>90973</v>
          </cell>
          <cell r="H505" t="str">
            <v>COMPRESSOR DE AR REBOCAVEL, VAZÃO 250 PCM, PRESSAO DE TRABALHO 102 PSI, MOTOR A DIESEL POTÊNCIA 81 CV - CHI DIURNO. AF_06/2015</v>
          </cell>
          <cell r="I505" t="str">
            <v>CHI</v>
          </cell>
          <cell r="J505" t="str">
            <v>ATRIBUÍDO SÃO PAULO</v>
          </cell>
          <cell r="K505">
            <v>4.25</v>
          </cell>
          <cell r="L505" t="str">
            <v>CAIXA REFERENCIAL</v>
          </cell>
        </row>
        <row r="506">
          <cell r="G506">
            <v>90982</v>
          </cell>
          <cell r="H506" t="str">
            <v>COMPRESSOR DE AR REBOCÁVEL, VAZÃO 748 PCM, PRESSÃO EFETIVA DE TRABALHO 102 PSI, MOTOR DIESEL, POTÊNCIA 210 CV - CHI DIURNO. AF_06/2015</v>
          </cell>
          <cell r="I506" t="str">
            <v>CHI</v>
          </cell>
          <cell r="J506" t="str">
            <v>ATRIBUÍDO SÃO PAULO</v>
          </cell>
          <cell r="K506">
            <v>10.8</v>
          </cell>
          <cell r="L506" t="str">
            <v>CAIXA REFERENCIAL</v>
          </cell>
        </row>
        <row r="507">
          <cell r="G507">
            <v>91001</v>
          </cell>
          <cell r="H507" t="str">
            <v>COMPRESSOR DE AR REBOCAVEL, VAZÃO 400 PCM, PRESSAO DE TRABALHO 102 PSI, MOTOR A DIESEL POTÊNCIA 110 CV - CHI DIURNO. AF_06/2015</v>
          </cell>
          <cell r="I507" t="str">
            <v>CHI</v>
          </cell>
          <cell r="J507" t="str">
            <v>ATRIBUÍDO SÃO PAULO</v>
          </cell>
          <cell r="K507">
            <v>5.04</v>
          </cell>
          <cell r="L507" t="str">
            <v>CAIXA REFERENCIAL</v>
          </cell>
        </row>
        <row r="508">
          <cell r="G508">
            <v>91032</v>
          </cell>
          <cell r="H508" t="str">
            <v>CAMINHÃO TRUCADO (C/ TERCEIRO EIXO) ELETRÔNICO - POTÊNCIA 231CV - PBT = 22000KG - DIST. ENTRE EIXOS 5170 MM - INCLUI CARROCERIA FIXA ABERTA DE MADEIRA - CHI DIURNO. AF_06/2015</v>
          </cell>
          <cell r="I508" t="str">
            <v>CHI</v>
          </cell>
          <cell r="J508" t="str">
            <v>ATRIBUÍDO SÃO PAULO</v>
          </cell>
          <cell r="K508">
            <v>32.93</v>
          </cell>
          <cell r="L508" t="str">
            <v>CAIXA REFERENCIAL</v>
          </cell>
        </row>
        <row r="509">
          <cell r="G509">
            <v>91278</v>
          </cell>
          <cell r="H509" t="str">
            <v>PLACA VIBRATÓRIA REVERSÍVEL COM MOTOR 4 TEMPOS A GASOLINA, FORÇA CENTRÍFUGA DE 25 KN (2500 KGF), POTÊNCIA 5,5 CV - CHI DIURNO. AF_08/2015</v>
          </cell>
          <cell r="I509" t="str">
            <v>CHI</v>
          </cell>
          <cell r="J509" t="str">
            <v>COEFICIENTE DE REPRESENTATIVIDADE</v>
          </cell>
          <cell r="K509">
            <v>0.75</v>
          </cell>
          <cell r="L509" t="str">
            <v>CAIXA REFERENCIAL</v>
          </cell>
        </row>
        <row r="510">
          <cell r="G510">
            <v>91285</v>
          </cell>
          <cell r="H510" t="str">
            <v>CORTADORA DE PISO COM MOTOR 4 TEMPOS A GASOLINA, POTÊNCIA DE 13 HP, COM DISCO DE CORTE DIAMANTADO SEGMENTADO PARA CONCRETO, DIÂMETRO DE 350 MM, FURO DE 1" (14 X 1") - CHI DIURNO. AF_08/2015</v>
          </cell>
          <cell r="I510" t="str">
            <v>CHI</v>
          </cell>
          <cell r="J510" t="str">
            <v>COEFICIENTE DE REPRESENTATIVIDADE</v>
          </cell>
          <cell r="K510">
            <v>0.74</v>
          </cell>
          <cell r="L510" t="str">
            <v>CAIXA REFERENCIAL</v>
          </cell>
        </row>
        <row r="511">
          <cell r="G511">
            <v>91387</v>
          </cell>
          <cell r="H511" t="str">
            <v>CAMINHÃO BASCULANTE 10 M3, TRUCADO CABINE SIMPLES, PESO BRUTO TOTAL 23.000 KG, CARGA ÚTIL MÁXIMA 15.935 KG, DISTÂNCIA ENTRE EIXOS 4,80 M, POTÊNCIA 230 CV INCLUSIVE CAÇAMBA METÁLICA - CHI DIURNO. AF_06/2014</v>
          </cell>
          <cell r="I511" t="str">
            <v>CHI</v>
          </cell>
          <cell r="J511" t="str">
            <v>ATRIBUÍDO SÃO PAULO</v>
          </cell>
          <cell r="K511">
            <v>35.869999999999997</v>
          </cell>
          <cell r="L511" t="str">
            <v>CAIXA REFERENCIAL</v>
          </cell>
        </row>
        <row r="512">
          <cell r="G512">
            <v>91395</v>
          </cell>
          <cell r="H512" t="str">
            <v>CAMINHÃO TOCO, PBT 14.300 KG, CARGA ÚTIL MÁX. 9.710 KG, DIST. ENTRE EIXOS 3,56 M, POTÊNCIA 185 CV, INCLUSIVE CARROCERIA FIXA ABERTA DE MADEIRA P/ TRANSPORTE GERAL DE CARGA SECA, DIMEN. APROX. 2,50 X 6,50 X 0,50 M - CHI DIURNO. AF_06/2014</v>
          </cell>
          <cell r="I512" t="str">
            <v>CHI</v>
          </cell>
          <cell r="J512" t="str">
            <v>ATRIBUÍDO SÃO PAULO</v>
          </cell>
          <cell r="K512">
            <v>30.63</v>
          </cell>
          <cell r="L512" t="str">
            <v>CAIXA REFERENCIAL</v>
          </cell>
        </row>
        <row r="513">
          <cell r="G513">
            <v>91486</v>
          </cell>
          <cell r="H513" t="str">
            <v>ESPARGIDOR DE ASFALTO PRESSURIZADO, TANQUE 6 M3 COM ISOLAÇÃO TÉRMICA, AQUECIDO COM 2 MAÇARICOS, COM BARRA ESPARGIDORA 3,60 M, MONTADO SOBRE CAMINHÃO  TOCO, PBT 14.300 KG, POTÊNCIA 185 CV - CHI DIURNO. AF_08/2015</v>
          </cell>
          <cell r="I513" t="str">
            <v>CHI</v>
          </cell>
          <cell r="J513" t="str">
            <v>ATRIBUÍDO SÃO PAULO</v>
          </cell>
          <cell r="K513">
            <v>36.020000000000003</v>
          </cell>
          <cell r="L513" t="str">
            <v>CAIXA REFERENCIAL</v>
          </cell>
        </row>
        <row r="514">
          <cell r="G514">
            <v>91534</v>
          </cell>
          <cell r="H514" t="str">
            <v>COMPACTADOR DE SOLOS DE PERCUSSÃO (SOQUETE) COM MOTOR A GASOLINA 4 TEMPOS, POTÊNCIA 4 CV - CHI DIURNO. AF_08/2015</v>
          </cell>
          <cell r="I514" t="str">
            <v>CHI</v>
          </cell>
          <cell r="J514" t="str">
            <v>COEFICIENTE DE REPRESENTATIVIDADE</v>
          </cell>
          <cell r="K514">
            <v>18.690000000000001</v>
          </cell>
          <cell r="L514" t="str">
            <v>CAIXA REFERENCIAL</v>
          </cell>
        </row>
        <row r="515">
          <cell r="G515">
            <v>91635</v>
          </cell>
          <cell r="H515" t="str">
            <v>GUINDAUTO HIDRÁULICO, CAPACIDADE MÁXIMA DE CARGA 6500 KG, MOMENTO MÁXIMO DE CARGA 5,8 TM, ALCANCE MÁXIMO HORIZONTAL 7,60 M, INCLUSIVE CAMINHÃO TOCO PBT 9.700 KG, POTÊNCIA DE 160 CV - CHI DIURNO. AF_08/2015</v>
          </cell>
          <cell r="I515" t="str">
            <v>CHI</v>
          </cell>
          <cell r="J515" t="str">
            <v>ATRIBUÍDO SÃO PAULO</v>
          </cell>
          <cell r="K515">
            <v>29.27</v>
          </cell>
          <cell r="L515" t="str">
            <v>CAIXA REFERENCIAL</v>
          </cell>
        </row>
        <row r="516">
          <cell r="G516">
            <v>91646</v>
          </cell>
          <cell r="H516" t="str">
            <v>CAMINHÃO DE TRANSPORTE DE MATERIAL ASFÁLTICO 30.000 L, COM CAVALO MECÂNICO DE CAPACIDADE MÁXIMA DE TRAÇÃO COMBINADO DE 66.000 KG, POTÊNCIA 360 CV, INCLUSIVE TANQUE DE ASFALTO COM SERPENTINA - CHI DIURNO. AF_08/2015</v>
          </cell>
          <cell r="I516" t="str">
            <v>CHI</v>
          </cell>
          <cell r="J516" t="str">
            <v>ATRIBUÍDO SÃO PAULO</v>
          </cell>
          <cell r="K516">
            <v>51.84</v>
          </cell>
          <cell r="L516" t="str">
            <v>CAIXA REFERENCIAL</v>
          </cell>
        </row>
        <row r="517">
          <cell r="G517">
            <v>91693</v>
          </cell>
          <cell r="H517" t="str">
            <v>SERRA CIRCULAR DE BANCADA COM MOTOR ELÉTRICO POTÊNCIA DE 5HP, COM COIFA PARA DISCO 10" - CHI DIURNO. AF_08/2015</v>
          </cell>
          <cell r="I517" t="str">
            <v>CHI</v>
          </cell>
          <cell r="J517" t="str">
            <v>COEFICIENTE DE REPRESENTATIVIDADE</v>
          </cell>
          <cell r="K517">
            <v>17.66</v>
          </cell>
          <cell r="L517" t="str">
            <v>CAIXA REFERENCIAL</v>
          </cell>
        </row>
        <row r="518">
          <cell r="G518">
            <v>92044</v>
          </cell>
          <cell r="H518" t="str">
            <v>DISTRIBUIDOR DE AGREGADOS REBOCAVEL, CAPACIDADE 1,9 M³, LARGURA DE TRABALHO 3,66 M - CHI DIURNO. AF_11/2015</v>
          </cell>
          <cell r="I518" t="str">
            <v>CHI</v>
          </cell>
          <cell r="J518" t="str">
            <v>ATRIBUÍDO SÃO PAULO</v>
          </cell>
          <cell r="K518">
            <v>4.5599999999999996</v>
          </cell>
          <cell r="L518" t="str">
            <v>CAIXA REFERENCIAL</v>
          </cell>
        </row>
        <row r="519">
          <cell r="G519">
            <v>92107</v>
          </cell>
          <cell r="H519" t="str">
            <v>CAMINHÃO PARA EQUIPAMENTO DE LIMPEZA A SUCÇÃO COM CAMINHÃO TRUCADO DE PESO BRUTO TOTAL 23000 KG, CARGA ÚTIL MÁXIMA 15935 KG, DISTÂNCIA ENTRE EIXOS 4,80 M, POTÊNCIA 230 CV, INCLUSIVE LIMPADORA A SUCÇÃO, TANQUE 12000 L - CHI DIURNO. AF_11/2015</v>
          </cell>
          <cell r="I519" t="str">
            <v>CHI</v>
          </cell>
          <cell r="J519" t="str">
            <v>ATRIBUÍDO SÃO PAULO</v>
          </cell>
          <cell r="K519">
            <v>36.729999999999997</v>
          </cell>
          <cell r="L519" t="str">
            <v>CAIXA REFERENCIAL</v>
          </cell>
        </row>
        <row r="520">
          <cell r="G520">
            <v>92113</v>
          </cell>
          <cell r="H520" t="str">
            <v>PENEIRA ROTATIVA COM MOTOR ELÉTRICO TRIFÁSICO DE 2 CV, CILINDRO DE 1 M X 0,60 M, COM FUROS DE 3,17 MM - CHI DIURNO. AF_11/2015</v>
          </cell>
          <cell r="I520" t="str">
            <v>CHI</v>
          </cell>
          <cell r="J520" t="str">
            <v>COEFICIENTE DE REPRESENTATIVIDADE</v>
          </cell>
          <cell r="K520">
            <v>0.79</v>
          </cell>
          <cell r="L520" t="str">
            <v>CAIXA REFERENCIAL</v>
          </cell>
        </row>
        <row r="521">
          <cell r="G521">
            <v>92119</v>
          </cell>
          <cell r="H521" t="str">
            <v>DOSADOR DE AREIA, CAPACIDADE DE 26 LITROS - CHI DIURNO. AF_11/2015</v>
          </cell>
          <cell r="I521" t="str">
            <v>CHI</v>
          </cell>
          <cell r="J521" t="str">
            <v>COEFICIENTE DE REPRESENTATIVIDADE</v>
          </cell>
          <cell r="K521">
            <v>0.08</v>
          </cell>
          <cell r="L521" t="str">
            <v>CAIXA REFERENCIAL</v>
          </cell>
        </row>
        <row r="522">
          <cell r="G522">
            <v>92139</v>
          </cell>
          <cell r="H522" t="str">
            <v>CAMINHONETE COM MOTOR A DIESEL, POTÊNCIA 180 CV, CABINE DUPLA, 4X4 - CHI DIURNO. AF_11/2015</v>
          </cell>
          <cell r="I522" t="str">
            <v>CHI</v>
          </cell>
          <cell r="J522" t="str">
            <v>COEFICIENTE DE REPRESENTATIVIDADE</v>
          </cell>
          <cell r="K522">
            <v>27.08</v>
          </cell>
          <cell r="L522" t="str">
            <v>CAIXA REFERENCIAL</v>
          </cell>
        </row>
        <row r="523">
          <cell r="G523">
            <v>92146</v>
          </cell>
          <cell r="H523" t="str">
            <v>CAMINHONETE CABINE SIMPLES COM MOTOR 1.6 FLEX, CÂMBIO MANUAL, POTÊNCIA 101/104 CV, 2 PORTAS - CHI DIURNO. AF_11/2015</v>
          </cell>
          <cell r="I523" t="str">
            <v>CHI</v>
          </cell>
          <cell r="J523" t="str">
            <v>COEFICIENTE DE REPRESENTATIVIDADE</v>
          </cell>
          <cell r="K523">
            <v>20.41</v>
          </cell>
          <cell r="L523" t="str">
            <v>CAIXA REFERENCIAL</v>
          </cell>
        </row>
        <row r="524">
          <cell r="G524">
            <v>92243</v>
          </cell>
          <cell r="H524" t="str">
            <v>CAMINHÃO DE TRANSPORTE DE MATERIAL ASFÁLTICO 20.000 L, COM CAVALO MECÂNICO DE CAPACIDADE MÁXIMA DE TRAÇÃO COMBINADO DE 45.000 KG, POTÊNCIA 330 CV, INCLUSIVE TANQUE DE ASFALTO COM MAÇARICO - CHI DIURNO. AF_12/2015</v>
          </cell>
          <cell r="I524" t="str">
            <v>CHI</v>
          </cell>
          <cell r="J524" t="str">
            <v>ATRIBUÍDO SÃO PAULO</v>
          </cell>
          <cell r="K524">
            <v>44.11</v>
          </cell>
          <cell r="L524" t="str">
            <v>CAIXA REFERENCIAL</v>
          </cell>
        </row>
        <row r="525">
          <cell r="G525">
            <v>92717</v>
          </cell>
          <cell r="H525" t="str">
            <v>APARELHO PARA CORTE E SOLDA OXI-ACETILENO SOBRE RODAS, INCLUSIVE CILINDROS E MAÇARICOS - CHI DIURNO. AF_12/2015</v>
          </cell>
          <cell r="I525" t="str">
            <v>CHI</v>
          </cell>
          <cell r="J525" t="str">
            <v>ATRIBUÍDO SÃO PAULO</v>
          </cell>
          <cell r="K525">
            <v>0.17</v>
          </cell>
          <cell r="L525" t="str">
            <v>CAIXA REFERENCIAL</v>
          </cell>
        </row>
        <row r="526">
          <cell r="G526">
            <v>92961</v>
          </cell>
          <cell r="H526" t="str">
            <v>MÁQUINA EXTRUSORA DE CONCRETO PARA GUIAS E SARJETAS, MOTOR A DIESEL, POTÊNCIA 14 CV - CHI DIURNO. AF_12/2015</v>
          </cell>
          <cell r="I526" t="str">
            <v>CHI</v>
          </cell>
          <cell r="J526" t="str">
            <v>ATRIBUÍDO SÃO PAULO</v>
          </cell>
          <cell r="K526">
            <v>4.34</v>
          </cell>
          <cell r="L526" t="str">
            <v>CAIXA REFERENCIAL</v>
          </cell>
        </row>
        <row r="527">
          <cell r="G527">
            <v>92967</v>
          </cell>
          <cell r="H527" t="str">
            <v>MARTELO PERFURADOR PNEUMÁTICO MANUAL, HASTE 25 X 75 MM, 21 KG - CHI DIURNO. AF_12/2015</v>
          </cell>
          <cell r="I527" t="str">
            <v>CHI</v>
          </cell>
          <cell r="J527" t="str">
            <v>ATRIBUÍDO SÃO PAULO</v>
          </cell>
          <cell r="K527">
            <v>19.170000000000002</v>
          </cell>
          <cell r="L527" t="str">
            <v>CAIXA REFERENCIAL</v>
          </cell>
        </row>
        <row r="528">
          <cell r="G528">
            <v>93225</v>
          </cell>
          <cell r="H528" t="str">
            <v>PERFURATRIZ COM TORRE METÁLICA PARA EXECUÇÃO DE ESTACA HÉLICE CONTÍNUA, PROFUNDIDADE MÁXIMA DE 32 M, DIÂMETRO MÁXIMO DE 1000 MM, POTÊNCIA INSTALADA DE 350 HP, MESA ROTATIVA COM TORQUE MÁXIMO DE 263 KNM - CHI DIURNO. AF_01/2016</v>
          </cell>
          <cell r="I528" t="str">
            <v>CHI</v>
          </cell>
          <cell r="J528" t="str">
            <v>ATRIBUÍDO SÃO PAULO</v>
          </cell>
          <cell r="K528">
            <v>230.66</v>
          </cell>
          <cell r="L528" t="str">
            <v>CAIXA REFERENCIAL</v>
          </cell>
        </row>
        <row r="529">
          <cell r="G529">
            <v>93234</v>
          </cell>
          <cell r="H529" t="str">
            <v>BETONEIRA CAPACIDADE NOMINAL 400 L, CAPACIDADE DE MISTURA 310 L, MOTOR A GASOLINA POTÊNCIA 5,5 HP, SEM CARREGADOR - CHI DIURNO. AF_02/2016</v>
          </cell>
          <cell r="I529" t="str">
            <v>CHI</v>
          </cell>
          <cell r="J529" t="str">
            <v>COEFICIENTE DE REPRESENTATIVIDADE</v>
          </cell>
          <cell r="K529">
            <v>0.33</v>
          </cell>
          <cell r="L529" t="str">
            <v>CAIXA REFERENCIAL</v>
          </cell>
        </row>
        <row r="530">
          <cell r="G530">
            <v>93244</v>
          </cell>
          <cell r="H530" t="str">
            <v>ROLO COMPACTADOR VIBRATÓRIO PÉ DE CARNEIRO PARA SOLOS, POTÊNCIA 80 HP, PESO OPERACIONAL SEM/COM LASTRO 7,4 / 8,8 T, LARGURA DE TRABALHO 1,68 M - CHI DIURNO. AF_02/2016</v>
          </cell>
          <cell r="I530" t="str">
            <v>CHI</v>
          </cell>
          <cell r="J530" t="str">
            <v>ATRIBUÍDO SÃO PAULO</v>
          </cell>
          <cell r="K530">
            <v>36.53</v>
          </cell>
          <cell r="L530" t="str">
            <v>CAIXA REFERENCIAL</v>
          </cell>
        </row>
        <row r="531">
          <cell r="G531">
            <v>93274</v>
          </cell>
          <cell r="H531" t="str">
            <v>GRUA ASCENSIONAL, LANÇA DE 30 M, CAPACIDADE DE 1,0 T A 30 M, ALTURA ATÉ 39 M - CHI DIURNO. AF_03/2016</v>
          </cell>
          <cell r="I531" t="str">
            <v>CHI</v>
          </cell>
          <cell r="J531" t="str">
            <v>ATRIBUÍDO SÃO PAULO</v>
          </cell>
          <cell r="K531">
            <v>44.65</v>
          </cell>
          <cell r="L531" t="str">
            <v>CAIXA REFERENCIAL</v>
          </cell>
        </row>
        <row r="532">
          <cell r="G532">
            <v>93282</v>
          </cell>
          <cell r="H532" t="str">
            <v>GUINCHO ELÉTRICO DE COLUNA, CAPACIDADE 400 KG, COM MOTO FREIO, MOTOR TRIFÁSICO DE 1,25 CV - CHI DIURNO. AF_03/2016</v>
          </cell>
          <cell r="I532" t="str">
            <v>CHI</v>
          </cell>
          <cell r="J532" t="str">
            <v>ATRIBUÍDO SÃO PAULO</v>
          </cell>
          <cell r="K532">
            <v>17.920000000000002</v>
          </cell>
          <cell r="L532" t="str">
            <v>CAIXA REFERENCIAL</v>
          </cell>
        </row>
        <row r="533">
          <cell r="G533">
            <v>93288</v>
          </cell>
          <cell r="H533" t="str">
            <v>GUINDASTE HIDRÁULICO AUTOPROPELIDO, COM LANÇA TELESCÓPICA 40 M, CAPACIDADE MÁXIMA 60 T, POTÊNCIA 260 KW - CHI DIURNO. AF_03/2016</v>
          </cell>
          <cell r="I533" t="str">
            <v>CHI</v>
          </cell>
          <cell r="J533" t="str">
            <v>ATRIBUÍDO SÃO PAULO</v>
          </cell>
          <cell r="K533">
            <v>81.62</v>
          </cell>
          <cell r="L533" t="str">
            <v>CAIXA REFERENCIAL</v>
          </cell>
        </row>
        <row r="534">
          <cell r="G534">
            <v>93403</v>
          </cell>
          <cell r="H534" t="str">
            <v>GUINDAUTO HIDRÁULICO, CAPACIDADE MÁXIMA DE CARGA 3300 KG, MOMENTO MÁXIMO DE CARGA 5,8 TM, ALCANCE MÁXIMO HORIZONTAL 7,60 M, INCLUSIVE CAMINHÃO TOCO PBT 16.000 KG, POTÊNCIA DE 189 CV - CHI DIURNO. AF_03/2016</v>
          </cell>
          <cell r="I534" t="str">
            <v>CHI</v>
          </cell>
          <cell r="J534" t="str">
            <v>ATRIBUÍDO SÃO PAULO</v>
          </cell>
          <cell r="K534">
            <v>29.27</v>
          </cell>
          <cell r="L534" t="str">
            <v>CAIXA REFERENCIAL</v>
          </cell>
        </row>
        <row r="535">
          <cell r="G535">
            <v>93409</v>
          </cell>
          <cell r="H535" t="str">
            <v>MÁQUINA JATO DE PRESSAO PORTÁTIL, CAMARA DE 1 SAIDA, CAPACIDADE 280 L, DIAMETRO 670 MM, BICO DE JATO CURTO VENTURI DE 5/16'' , MANGUEIRA DE 1'' COM COMPRESSOR DE AR REBOCÁVEL 189 PCM E MOTOR DIESEL 63 CV - CHI DIURNO. AF_03/2016</v>
          </cell>
          <cell r="I535" t="str">
            <v>CHI</v>
          </cell>
          <cell r="J535" t="str">
            <v>ATRIBUÍDO SÃO PAULO</v>
          </cell>
          <cell r="K535">
            <v>25.6</v>
          </cell>
          <cell r="L535" t="str">
            <v>CAIXA REFERENCIAL</v>
          </cell>
        </row>
        <row r="536">
          <cell r="G536">
            <v>93416</v>
          </cell>
          <cell r="H536" t="str">
            <v>GERADOR PORTÁTIL MONOFÁSICO, POTÊNCIA 5500 VA, MOTOR A GASOLINA, POTÊNCIA DO MOTOR 13 CV - CHI DIURNO. AF_03/2016</v>
          </cell>
          <cell r="I536" t="str">
            <v>CHI</v>
          </cell>
          <cell r="J536" t="str">
            <v>ATRIBUÍDO SÃO PAULO</v>
          </cell>
          <cell r="K536">
            <v>0.24</v>
          </cell>
          <cell r="L536" t="str">
            <v>CAIXA REFERENCIAL</v>
          </cell>
        </row>
        <row r="537">
          <cell r="G537">
            <v>93422</v>
          </cell>
          <cell r="H537" t="str">
            <v>GRUPO GERADOR REBOCÁVEL, POTÊNCIA 66 KVA, MOTOR A DIESEL - CHI DIURNO. AF_03/2016</v>
          </cell>
          <cell r="I537" t="str">
            <v>CHI</v>
          </cell>
          <cell r="J537" t="str">
            <v>ATRIBUÍDO SÃO PAULO</v>
          </cell>
          <cell r="K537">
            <v>3.25</v>
          </cell>
          <cell r="L537" t="str">
            <v>CAIXA REFERENCIAL</v>
          </cell>
        </row>
        <row r="538">
          <cell r="G538">
            <v>93428</v>
          </cell>
          <cell r="H538" t="str">
            <v>GRUPO GERADOR ESTACIONÁRIO, POTÊNCIA 150 KVA, MOTOR A DIESEL- CHI DIURNO. AF_03/2016</v>
          </cell>
          <cell r="I538" t="str">
            <v>CHI</v>
          </cell>
          <cell r="J538" t="str">
            <v>ATRIBUÍDO SÃO PAULO</v>
          </cell>
          <cell r="K538">
            <v>4.6100000000000003</v>
          </cell>
          <cell r="L538" t="str">
            <v>CAIXA REFERENCIAL</v>
          </cell>
        </row>
        <row r="539">
          <cell r="G539">
            <v>93434</v>
          </cell>
          <cell r="H539" t="str">
            <v>USINA DE MISTURA ASFÁLTICA À QUENTE, TIPO CONTRA FLUXO, PROD 40 A 80 TON/HORA - CHI DIURNO. AF_03/2016</v>
          </cell>
          <cell r="I539" t="str">
            <v>CHI</v>
          </cell>
          <cell r="J539" t="str">
            <v>ATRIBUÍDO SÃO PAULO</v>
          </cell>
          <cell r="K539">
            <v>162.78</v>
          </cell>
          <cell r="L539" t="str">
            <v>CAIXA REFERENCIAL</v>
          </cell>
        </row>
        <row r="540">
          <cell r="G540">
            <v>93440</v>
          </cell>
          <cell r="H540" t="str">
            <v>USINA DE ASFALTO À FRIO, CAPACIDADE DE 40 A 60 TON/HORA, ELÉTRICA POTÊNCIA 30 CV - CHI DIURNO. AF_03/2016</v>
          </cell>
          <cell r="I540" t="str">
            <v>CHI</v>
          </cell>
          <cell r="J540" t="str">
            <v>ATRIBUÍDO SÃO PAULO</v>
          </cell>
          <cell r="K540">
            <v>89.22</v>
          </cell>
          <cell r="L540" t="str">
            <v>CAIXA REFERENCIAL</v>
          </cell>
        </row>
        <row r="541">
          <cell r="G541">
            <v>95122</v>
          </cell>
          <cell r="H541" t="str">
            <v>USINA MISTURADORA DE SOLOS, CAPACIDADE DE 200 A 500 TON/H, POTENCIA 75KW - CHI DIURNO. AF_07/2016</v>
          </cell>
          <cell r="I541" t="str">
            <v>CHI</v>
          </cell>
          <cell r="J541" t="str">
            <v>ATRIBUÍDO SÃO PAULO</v>
          </cell>
          <cell r="K541">
            <v>125.06</v>
          </cell>
          <cell r="L541" t="str">
            <v>CAIXA REFERENCIAL</v>
          </cell>
        </row>
        <row r="542">
          <cell r="G542">
            <v>95128</v>
          </cell>
          <cell r="H542" t="str">
            <v>DISTRIBUIDOR DE AGREGADOS AUTOPROPELIDO, CAP 3 M3, A DIESEL, POTÊNCIA 176CV - CHI DIURNO. AF_07/2016</v>
          </cell>
          <cell r="I542" t="str">
            <v>CHI</v>
          </cell>
          <cell r="J542" t="str">
            <v>ATRIBUÍDO SÃO PAULO</v>
          </cell>
          <cell r="K542">
            <v>30.77</v>
          </cell>
          <cell r="L542" t="str">
            <v>CAIXA REFERENCIAL</v>
          </cell>
        </row>
        <row r="543">
          <cell r="G543">
            <v>95140</v>
          </cell>
          <cell r="H543" t="str">
            <v>TALHA MANUAL DE CORRENTE, CAPACIDADE DE 2 TON. COM ELEVAÇÃO DE 3 M - CHI DIURNO. AF_07/2016</v>
          </cell>
          <cell r="I543" t="str">
            <v>CHI</v>
          </cell>
          <cell r="J543" t="str">
            <v>ATRIBUÍDO SÃO PAULO</v>
          </cell>
          <cell r="K543">
            <v>0.04</v>
          </cell>
          <cell r="L543" t="str">
            <v>CAIXA REFERENCIAL</v>
          </cell>
        </row>
        <row r="544">
          <cell r="G544">
            <v>95213</v>
          </cell>
          <cell r="H544" t="str">
            <v>GRUA ASCENCIONAL, LANÇA DE 42 M, CAPACIDADE DE 1,5 T A 30 M, ALTURA ATÉ 39 M - CHI DIURNO. AF_08/2016</v>
          </cell>
          <cell r="I544" t="str">
            <v>CHI</v>
          </cell>
          <cell r="J544" t="str">
            <v>ATRIBUÍDO SÃO PAULO</v>
          </cell>
          <cell r="K544">
            <v>48.25</v>
          </cell>
          <cell r="L544" t="str">
            <v>CAIXA REFERENCIAL</v>
          </cell>
        </row>
        <row r="545">
          <cell r="G545">
            <v>95219</v>
          </cell>
          <cell r="H545" t="str">
            <v>PULVERIZADOR DE TINTA ELÉTRICO/MÁQUINA DE PINTURA AIRLESS, VAZÃO 2 L/MIN - CHI DIURNO. AF_08/2016</v>
          </cell>
          <cell r="I545" t="str">
            <v>CHI</v>
          </cell>
          <cell r="J545" t="str">
            <v>ATRIBUÍDO SÃO PAULO</v>
          </cell>
          <cell r="K545">
            <v>23.79</v>
          </cell>
          <cell r="L545" t="str">
            <v>CAIXA REFERENCIAL</v>
          </cell>
        </row>
        <row r="546">
          <cell r="G546">
            <v>95259</v>
          </cell>
          <cell r="H546" t="str">
            <v>MARTELO DEMOLIDOR PNEUMÁTICO MANUAL, 32 KG - CHI DIURNO. AF_09/2016</v>
          </cell>
          <cell r="I546" t="str">
            <v>CHI</v>
          </cell>
          <cell r="J546" t="str">
            <v>ATRIBUÍDO SÃO PAULO</v>
          </cell>
          <cell r="K546">
            <v>18.989999999999998</v>
          </cell>
          <cell r="L546" t="str">
            <v>CAIXA REFERENCIAL</v>
          </cell>
        </row>
        <row r="547">
          <cell r="G547">
            <v>95265</v>
          </cell>
          <cell r="H547" t="str">
            <v>COMPACTADOR DE SOLOS DE PERCUSÃO (SOQUETE) COM MOTOR A GASOLINA, POTÊNCIA 3 CV - CHI DIURNO. AF_09/2016</v>
          </cell>
          <cell r="I547" t="str">
            <v>CHI</v>
          </cell>
          <cell r="J547" t="str">
            <v>ATRIBUÍDO SÃO PAULO</v>
          </cell>
          <cell r="K547">
            <v>0.9</v>
          </cell>
          <cell r="L547" t="str">
            <v>CAIXA REFERENCIAL</v>
          </cell>
        </row>
        <row r="548">
          <cell r="G548">
            <v>95271</v>
          </cell>
          <cell r="H548" t="str">
            <v>RÉGUA VIBRATÓRIA DUPLA PARA CONCRETO, PESO DE 60KG, COMPRIMENTO 4 M, COM MOTOR A GASOLINA, POTÊNCIA 5,5 HP - CHI DIURNO. AF_09/2016</v>
          </cell>
          <cell r="I548" t="str">
            <v>CHI</v>
          </cell>
          <cell r="J548" t="str">
            <v>ATRIBUÍDO SÃO PAULO</v>
          </cell>
          <cell r="K548">
            <v>0.45</v>
          </cell>
          <cell r="L548" t="str">
            <v>CAIXA REFERENCIAL</v>
          </cell>
        </row>
        <row r="549">
          <cell r="G549">
            <v>95277</v>
          </cell>
          <cell r="H549" t="str">
            <v>POLIDORA DE PISO (POLITRIZ), PESO DE 100KG, DIÂMETRO 450 MM, MOTOR ELÉTRICO, POTÊNCIA 4 HP - CHI DIURNO. AF_09/2016</v>
          </cell>
          <cell r="I549" t="str">
            <v>CHI</v>
          </cell>
          <cell r="J549" t="str">
            <v>ATRIBUÍDO SÃO PAULO</v>
          </cell>
          <cell r="K549">
            <v>0.44</v>
          </cell>
          <cell r="L549" t="str">
            <v>CAIXA REFERENCIAL</v>
          </cell>
        </row>
        <row r="550">
          <cell r="G550">
            <v>95283</v>
          </cell>
          <cell r="H550" t="str">
            <v>DESEMPENADEIRA DE CONCRETO, PESO DE 75KG, 4 PÁS, MOTOR A GASOLINA, POTÊNCIA 5,5 HP - CHI DIURNO. AF_09/2016</v>
          </cell>
          <cell r="I550" t="str">
            <v>CHI</v>
          </cell>
          <cell r="J550" t="str">
            <v>ATRIBUÍDO SÃO PAULO</v>
          </cell>
          <cell r="K550">
            <v>0.49</v>
          </cell>
          <cell r="L550" t="str">
            <v>CAIXA REFERENCIAL</v>
          </cell>
        </row>
        <row r="551">
          <cell r="G551">
            <v>95621</v>
          </cell>
          <cell r="H551" t="str">
            <v>PERFURATRIZ PNEUMATICA MANUAL DE PESO MEDIO, MARTELETE, 18KG, COMPRIMENTO MÁXIMO DE CURSO DE 6 M, DIAMETRO DO PISTAO DE 5,5 CM - CHI DIURNO. AF_11/2016</v>
          </cell>
          <cell r="I551" t="str">
            <v>CHI</v>
          </cell>
          <cell r="J551" t="str">
            <v>ATRIBUÍDO SÃO PAULO</v>
          </cell>
          <cell r="K551">
            <v>18.79</v>
          </cell>
          <cell r="L551" t="str">
            <v>CAIXA REFERENCIAL</v>
          </cell>
        </row>
        <row r="552">
          <cell r="G552">
            <v>95632</v>
          </cell>
          <cell r="H552" t="str">
            <v>ROLO COMPACTADOR VIBRATORIO TANDEM, ACO LISO, POTENCIA 125 HP, PESO SEM/COM LASTRO 10,20/11,65 T, LARGURA DE TRABALHO 1,73 M - CHI DIURNO. AF_11/2016</v>
          </cell>
          <cell r="I552" t="str">
            <v>CHI</v>
          </cell>
          <cell r="J552" t="str">
            <v>ATRIBUÍDO SÃO PAULO</v>
          </cell>
          <cell r="K552">
            <v>44.82</v>
          </cell>
          <cell r="L552" t="str">
            <v>CAIXA REFERENCIAL</v>
          </cell>
        </row>
        <row r="553">
          <cell r="G553">
            <v>95703</v>
          </cell>
          <cell r="H553" t="str">
            <v>PERFURATRIZ MANUAL, TORQUE MAXIMO 55 KGF.M, POTENCIA 5 CV, COM DIAMETRO MAXIMO 8 1/2" - CHI DIURNO. AF_11/2016</v>
          </cell>
          <cell r="I553" t="str">
            <v>CHI</v>
          </cell>
          <cell r="J553" t="str">
            <v>ATRIBUÍDO SÃO PAULO</v>
          </cell>
          <cell r="K553">
            <v>21.23</v>
          </cell>
          <cell r="L553" t="str">
            <v>CAIXA REFERENCIAL</v>
          </cell>
        </row>
        <row r="554">
          <cell r="G554">
            <v>95709</v>
          </cell>
          <cell r="H554" t="str">
            <v>PERFURATRIZ SOBRE ESTEIRA, TORQUE MÁXIMO 600 KGF, POTÊNCIA ENTRE 50 E 60 HP, DIÂMETRO MÁXIMO 10 - CHI DIURNO. AF_11/2016</v>
          </cell>
          <cell r="I554" t="str">
            <v>CHI</v>
          </cell>
          <cell r="J554" t="str">
            <v>ATRIBUÍDO SÃO PAULO</v>
          </cell>
          <cell r="K554">
            <v>46.29</v>
          </cell>
          <cell r="L554" t="str">
            <v>CAIXA REFERENCIAL</v>
          </cell>
        </row>
        <row r="555">
          <cell r="G555">
            <v>95715</v>
          </cell>
          <cell r="H555" t="str">
            <v>ESCAVADEIRA HIDRAULICA SOBRE ESTEIRA, COM GARRA GIRATORIA DE MANDIBULAS, PESO OPERACIONAL ENTRE 22,00 E 25,50 TON, POTENCIA LIQUIDA ENTRE 150 E 160 HP - CHI DIURNO. AF_11/2016</v>
          </cell>
          <cell r="I555" t="str">
            <v>CHI</v>
          </cell>
          <cell r="J555" t="str">
            <v>ATRIBUÍDO SÃO PAULO</v>
          </cell>
          <cell r="K555">
            <v>55.84</v>
          </cell>
          <cell r="L555" t="str">
            <v>CAIXA REFERENCIAL</v>
          </cell>
        </row>
        <row r="556">
          <cell r="G556">
            <v>95721</v>
          </cell>
          <cell r="H556" t="str">
            <v>ESCAVADEIRA HIDRAULICA SOBRE ESTEIRA, EQUIPADA COM CLAMSHELL, COM CAPACIDADE DA CAÇAMBA ENTRE 1,20 E 1,50 M3, PESO OPERACIONAL ENTRE 20,00 E 22,00 TON, POTENCIA LIQUIDA ENTRE 150 E 160 HP - CHI DIURNO. AF_11/2016</v>
          </cell>
          <cell r="I556" t="str">
            <v>CHI</v>
          </cell>
          <cell r="J556" t="str">
            <v>ATRIBUÍDO SÃO PAULO</v>
          </cell>
          <cell r="K556">
            <v>54.56</v>
          </cell>
          <cell r="L556" t="str">
            <v>CAIXA REFERENCIAL</v>
          </cell>
        </row>
        <row r="557">
          <cell r="G557">
            <v>95873</v>
          </cell>
          <cell r="H557" t="str">
            <v>GRUPO GERADOR COM CARENAGEM, MOTOR DIESEL POTÊNCIA STANDART ENTRE 250 E 260 KVA - CHI DIURNO. AF_12/2016</v>
          </cell>
          <cell r="I557" t="str">
            <v>CHI</v>
          </cell>
          <cell r="J557" t="str">
            <v>ATRIBUÍDO SÃO PAULO</v>
          </cell>
          <cell r="K557">
            <v>7.36</v>
          </cell>
          <cell r="L557" t="str">
            <v>CAIXA REFERENCIAL</v>
          </cell>
        </row>
        <row r="558">
          <cell r="G558">
            <v>96014</v>
          </cell>
          <cell r="H558" t="str">
            <v>TRATOR DE PNEUS COM POTÊNCIA DE 122 CV, TRAÇÃO 4X4, COM VASSOURA MECÂNICA ACOPLADA - CHI DIURNO. AF_02/2017</v>
          </cell>
          <cell r="I558" t="str">
            <v>CHI</v>
          </cell>
          <cell r="J558" t="str">
            <v>ATRIBUÍDO SÃO PAULO</v>
          </cell>
          <cell r="K558">
            <v>31.67</v>
          </cell>
          <cell r="L558" t="str">
            <v>CAIXA REFERENCIAL</v>
          </cell>
        </row>
        <row r="559">
          <cell r="G559">
            <v>96021</v>
          </cell>
          <cell r="H559" t="str">
            <v>TRATOR DE PNEUS COM POTÊNCIA DE 122 CV, TRAÇÃO 4X4, COM GRADE DE DISCOS ACOPLADA - CHI DIURNO. AF_02/2017</v>
          </cell>
          <cell r="I559" t="str">
            <v>CHI</v>
          </cell>
          <cell r="J559" t="str">
            <v>ATRIBUÍDO SÃO PAULO</v>
          </cell>
          <cell r="K559">
            <v>31.55</v>
          </cell>
          <cell r="L559" t="str">
            <v>CAIXA REFERENCIAL</v>
          </cell>
        </row>
        <row r="560">
          <cell r="G560">
            <v>96029</v>
          </cell>
          <cell r="H560" t="str">
            <v>TRATOR DE PNEUS COM POTÊNCIA DE 85 CV, TRAÇÃO 4X4, COM GRADE DE DISCOS ACOPLADA - CHI DIURNO. AF_02/2017</v>
          </cell>
          <cell r="I560" t="str">
            <v>CHI</v>
          </cell>
          <cell r="J560" t="str">
            <v>ATRIBUÍDO SÃO PAULO</v>
          </cell>
          <cell r="K560">
            <v>28.36</v>
          </cell>
          <cell r="L560" t="str">
            <v>CAIXA REFERENCIAL</v>
          </cell>
        </row>
        <row r="561">
          <cell r="G561">
            <v>96036</v>
          </cell>
          <cell r="H561" t="str">
            <v>CAMINHÃO BASCULANTE 10 M3, TRUCADO, POTÊNCIA 230 CV, INCLUSIVE CAÇAMBA METÁLICA, COM DISTRIBUIDOR DE AGREGADOS ACOPLADO - CHI DIURNO. AF_02/2017</v>
          </cell>
          <cell r="I561" t="str">
            <v>CHI</v>
          </cell>
          <cell r="J561" t="str">
            <v>ATRIBUÍDO SÃO PAULO</v>
          </cell>
          <cell r="K561">
            <v>38.74</v>
          </cell>
          <cell r="L561" t="str">
            <v>CAIXA REFERENCIAL</v>
          </cell>
        </row>
        <row r="562">
          <cell r="G562">
            <v>96155</v>
          </cell>
          <cell r="H562" t="str">
            <v>TRATOR DE PNEUS COM POTÊNCIA DE 85 CV, TRAÇÃO 4X4, COM VASSOURA MECÂNICA ACOPLADA - CHI DIURNO. AF_02/2017</v>
          </cell>
          <cell r="I562" t="str">
            <v>CHI</v>
          </cell>
          <cell r="J562" t="str">
            <v>ATRIBUÍDO SÃO PAULO</v>
          </cell>
          <cell r="K562">
            <v>28.48</v>
          </cell>
          <cell r="L562" t="str">
            <v>CAIXA REFERENCIAL</v>
          </cell>
        </row>
        <row r="563">
          <cell r="G563">
            <v>96156</v>
          </cell>
          <cell r="H563" t="str">
            <v>MINICARREGADEIRA SOBRE RODAS POTENCIA 47HP CAPACIDADE OPERACAO 646 KG, COM VASSOURA MECÂNICA ACOPLADA - CHI DIURNO. AF_03/2017</v>
          </cell>
          <cell r="I563" t="str">
            <v>CHI</v>
          </cell>
          <cell r="J563" t="str">
            <v>ATRIBUÍDO SÃO PAULO</v>
          </cell>
          <cell r="K563">
            <v>37.26</v>
          </cell>
          <cell r="L563" t="str">
            <v>CAIXA REFERENCIAL</v>
          </cell>
        </row>
        <row r="564">
          <cell r="G564">
            <v>96159</v>
          </cell>
          <cell r="H564" t="str">
            <v>MÁQUINA DEMARCADORA DE FAIXA DE TRÁFEGO À FRIO, AUTOPROPELIDA, POTÊNCIA 38 HP - CHI DIURNO. AF_07/2016</v>
          </cell>
          <cell r="I564" t="str">
            <v>CHI</v>
          </cell>
          <cell r="J564" t="str">
            <v>ATRIBUÍDO SÃO PAULO</v>
          </cell>
          <cell r="K564">
            <v>43.93</v>
          </cell>
          <cell r="L564" t="str">
            <v>CAIXA REFERENCIAL</v>
          </cell>
        </row>
        <row r="565">
          <cell r="G565">
            <v>96246</v>
          </cell>
          <cell r="H565" t="str">
            <v>MINIESCAVADEIRA SOBRE ESTEIRAS, POTENCIA LIQUIDA DE *30* HP, PESO OPERACIONAL DE *3.500* KG - CHI DIURNO. AF_04/2017</v>
          </cell>
          <cell r="I565" t="str">
            <v>CHI</v>
          </cell>
          <cell r="J565" t="str">
            <v>ATRIBUÍDO SÃO PAULO</v>
          </cell>
          <cell r="K565">
            <v>37.700000000000003</v>
          </cell>
          <cell r="L565" t="str">
            <v>CAIXA REFERENCIAL</v>
          </cell>
        </row>
        <row r="566">
          <cell r="G566">
            <v>96302</v>
          </cell>
          <cell r="H566" t="str">
            <v>PERFURATRIZ ROTATIVA SOBRE ESTEIRA, TORQUE MAXIMO 2500 KGM, POTENCIA 110 HP, MOTOR DIESEL - CHI DIURNO. AF_05/2017</v>
          </cell>
          <cell r="I566" t="str">
            <v>CHI</v>
          </cell>
          <cell r="J566" t="str">
            <v>ATRIBUÍDO SÃO PAULO</v>
          </cell>
          <cell r="K566">
            <v>62.25</v>
          </cell>
          <cell r="L566" t="str">
            <v>CAIXA REFERENCIAL</v>
          </cell>
        </row>
        <row r="567">
          <cell r="G567">
            <v>96308</v>
          </cell>
          <cell r="H567" t="str">
            <v>COMPRESSOR DE AR, VAZAO DE 10 PCM, RESERVATORIO 100 L, PRESSAO DE TRABALHO ENTRE 6,9 E 9,7 BAR  POTENCIA 2 HP, TENSAO 110/220 V  CHI DIURNO. AF_05/2017</v>
          </cell>
          <cell r="I567" t="str">
            <v>CHI</v>
          </cell>
          <cell r="J567" t="str">
            <v>ATRIBUÍDO SÃO PAULO</v>
          </cell>
          <cell r="K567">
            <v>0.14000000000000001</v>
          </cell>
          <cell r="L567" t="str">
            <v>CAIXA REFERENCIAL</v>
          </cell>
        </row>
        <row r="568">
          <cell r="G568">
            <v>96464</v>
          </cell>
          <cell r="H568" t="str">
            <v>ROLO COMPACTADOR DE PNEUS, ESTATICO, PRESSAO VARIAVEL, POTENCIA 110 HP, PESO SEM/COM LASTRO 10,8/27 T, LARGURA DE ROLAGEM 2,30 M - CHI DIURNO. AF_06/2017</v>
          </cell>
          <cell r="I568" t="str">
            <v>CHI</v>
          </cell>
          <cell r="J568" t="str">
            <v>ATRIBUÍDO SÃO PAULO</v>
          </cell>
          <cell r="K568">
            <v>47.78</v>
          </cell>
          <cell r="L568" t="str">
            <v>CAIXA REFERENCIAL</v>
          </cell>
        </row>
        <row r="569">
          <cell r="G569">
            <v>98765</v>
          </cell>
          <cell r="H569" t="str">
            <v>INVERSOR DE SOLDA MONOFÁSICO DE 160 A, POTÊNCIA DE 5400 W, TENSÃO DE 220 V, PARA SOLDA COM ELETRODOS DE 2,0 A 4,0 MM E PROCESSO TIG - CHI DIURNO. AF_06/2018</v>
          </cell>
          <cell r="I569" t="str">
            <v>CHI</v>
          </cell>
          <cell r="J569" t="str">
            <v>ATRIBUÍDO SÃO PAULO</v>
          </cell>
          <cell r="K569">
            <v>7.0000000000000007E-2</v>
          </cell>
          <cell r="L569" t="str">
            <v>CAIXA REFERENCIAL</v>
          </cell>
        </row>
        <row r="570">
          <cell r="G570">
            <v>99834</v>
          </cell>
          <cell r="H570" t="str">
            <v>LAVADORA DE ALTA PRESSAO (LAVA-JATO) PARA AGUA FRIA, PRESSAO DE OPERACAO ENTRE 1400 E 1900 LIB/POL2, VAZAO MAXIMA ENTRE 400 E 700 L/H - CHI DIURNO. AF_04/2019</v>
          </cell>
          <cell r="I570" t="str">
            <v>CHI</v>
          </cell>
          <cell r="J570" t="str">
            <v>ATRIBUÍDO SÃO PAULO</v>
          </cell>
          <cell r="K570">
            <v>0.13</v>
          </cell>
          <cell r="L570" t="str">
            <v>CAIXA REFERENCIAL</v>
          </cell>
        </row>
        <row r="571">
          <cell r="G571">
            <v>100642</v>
          </cell>
          <cell r="H571" t="str">
            <v>USINA DE MISTURA ASFÁLTICA À QUENTE, TIPO CONTRA FLUXO, PROD 100 A 140 TON/HORA - CHI DIURNO. AF_12/2019</v>
          </cell>
          <cell r="I571" t="str">
            <v>CHI</v>
          </cell>
          <cell r="J571" t="str">
            <v>ATRIBUÍDO SÃO PAULO</v>
          </cell>
          <cell r="K571">
            <v>114.23</v>
          </cell>
          <cell r="L571" t="str">
            <v>CAIXA REFERENCIAL</v>
          </cell>
        </row>
        <row r="572">
          <cell r="G572">
            <v>100648</v>
          </cell>
          <cell r="H572" t="str">
            <v>USINA DE ASFALTO, TIPO GRAVIMÉTRICA, PROD 150 TON/HORA - CHI DIURNO. AF_12/2019</v>
          </cell>
          <cell r="I572" t="str">
            <v>CHI</v>
          </cell>
          <cell r="J572" t="str">
            <v>ATRIBUÍDO SÃO PAULO</v>
          </cell>
          <cell r="K572">
            <v>270.45</v>
          </cell>
          <cell r="L572" t="str">
            <v>CAIXA REFERENCIAL</v>
          </cell>
        </row>
        <row r="573">
          <cell r="G573">
            <v>5089</v>
          </cell>
          <cell r="H573" t="str">
            <v>ROLO COMPACTADOR VIBRATÓRIO PÉ DE CARNEIRO PARA SOLOS, POTÊNCIA 80 HP, PESO OPERACIONAL SEM/COM LASTRO 7,4 / 8,8 T, LARGURA DE TRABALHO 1,68 M - MANUTENÇÃO. AF_02/2016</v>
          </cell>
          <cell r="I573" t="str">
            <v>H</v>
          </cell>
          <cell r="J573" t="str">
            <v>ATRIBUÍDO SÃO PAULO</v>
          </cell>
          <cell r="K573">
            <v>20.76</v>
          </cell>
          <cell r="L573" t="str">
            <v>CAIXA REFERENCIAL</v>
          </cell>
        </row>
        <row r="574">
          <cell r="G574">
            <v>5627</v>
          </cell>
          <cell r="H574" t="str">
            <v>ESCAVADEIRA HIDRÁULICA SOBRE ESTEIRAS, CAÇAMBA 0,80 M3, PESO OPERACIONAL 17 T, POTENCIA BRUTA 111 HP - DEPRECIAÇÃO. AF_06/2014</v>
          </cell>
          <cell r="I574" t="str">
            <v>H</v>
          </cell>
          <cell r="J574" t="str">
            <v>ATRIBUÍDO SÃO PAULO</v>
          </cell>
          <cell r="K574">
            <v>25.76</v>
          </cell>
          <cell r="L574" t="str">
            <v>CAIXA REFERENCIAL</v>
          </cell>
        </row>
        <row r="575">
          <cell r="G575">
            <v>5628</v>
          </cell>
          <cell r="H575" t="str">
            <v>ESCAVADEIRA HIDRÁULICA SOBRE ESTEIRAS, CAÇAMBA 0,80 M3, PESO OPERACIONAL 17 T, POTENCIA BRUTA 111 HP - JUROS. AF_06/2014</v>
          </cell>
          <cell r="I575" t="str">
            <v>H</v>
          </cell>
          <cell r="J575" t="str">
            <v>ATRIBUÍDO SÃO PAULO</v>
          </cell>
          <cell r="K575">
            <v>3.49</v>
          </cell>
          <cell r="L575" t="str">
            <v>CAIXA REFERENCIAL</v>
          </cell>
        </row>
        <row r="576">
          <cell r="G576">
            <v>5629</v>
          </cell>
          <cell r="H576" t="str">
            <v>ESCAVADEIRA HIDRÁULICA SOBRE ESTEIRAS, CAÇAMBA 0,80 M3, PESO OPERACIONAL 17 T, POTENCIA BRUTA 111 HP - MANUTENÇÃO. AF_06/2014</v>
          </cell>
          <cell r="I576" t="str">
            <v>H</v>
          </cell>
          <cell r="J576" t="str">
            <v>ATRIBUÍDO SÃO PAULO</v>
          </cell>
          <cell r="K576">
            <v>32.200000000000003</v>
          </cell>
          <cell r="L576" t="str">
            <v>CAIXA REFERENCIAL</v>
          </cell>
        </row>
        <row r="577">
          <cell r="G577">
            <v>5630</v>
          </cell>
          <cell r="H577" t="str">
            <v>ESCAVADEIRA HIDRÁULICA SOBRE ESTEIRAS, CAÇAMBA 0,80 M3, PESO OPERACIONAL 17 T, POTENCIA BRUTA 111 HP - MATERIAIS NA OPERAÇÃO. AF_06/2014</v>
          </cell>
          <cell r="I577" t="str">
            <v>H</v>
          </cell>
          <cell r="J577" t="str">
            <v>COLETADO</v>
          </cell>
          <cell r="K577">
            <v>36.4</v>
          </cell>
          <cell r="L577" t="str">
            <v>CAIXA REFERENCIAL</v>
          </cell>
        </row>
        <row r="578">
          <cell r="G578">
            <v>5658</v>
          </cell>
          <cell r="H578" t="str">
            <v>GRADE DE DISCO CONTROLE REMOTO REBOCÁVEL, COM 24 DISCOS 24 X 6 MM COM PNEUS PARA TRANSPORTE - MANUTENÇÃO. AF_06/2014</v>
          </cell>
          <cell r="I578" t="str">
            <v>H</v>
          </cell>
          <cell r="J578" t="str">
            <v>ATRIBUÍDO SÃO PAULO</v>
          </cell>
          <cell r="K578">
            <v>1.22</v>
          </cell>
          <cell r="L578" t="str">
            <v>CAIXA REFERENCIAL</v>
          </cell>
        </row>
        <row r="579">
          <cell r="G579">
            <v>5664</v>
          </cell>
          <cell r="H579" t="str">
            <v>RETROESCAVADEIRA SOBRE RODAS COM CARREGADEIRA, TRAÇÃO 4X4, POTÊNCIA LÍQ. 88 HP, CAÇAMBA CARREG. CAP. MÍN. 1 M3, CAÇAMBA RETRO CAP. 0,26 M3, PESO OPERACIONAL MÍN. 6.674 KG, PROFUNDIDADE ESCAVAÇÃO MÁX. 4,37 M - MANUTENÇÃO. AF_06/2014</v>
          </cell>
          <cell r="I579" t="str">
            <v>H</v>
          </cell>
          <cell r="J579" t="str">
            <v>ATRIBUÍDO SÃO PAULO</v>
          </cell>
          <cell r="K579">
            <v>17.96</v>
          </cell>
          <cell r="L579" t="str">
            <v>CAIXA REFERENCIAL</v>
          </cell>
        </row>
        <row r="580">
          <cell r="G580">
            <v>5667</v>
          </cell>
          <cell r="H580" t="str">
            <v>RETROESCAVADEIRA SOBRE RODAS COM CARREGADEIRA, TRAÇÃO 4X2, POTÊNCIA LÍQ. 79 HP, CAÇAMBA CARREG. CAP. MÍN. 1 M3, CAÇAMBA RETRO CAP. 0,20 M3, PESO OPERACIONAL MÍN. 6.570 KG, PROFUNDIDADE ESCAVAÇÃO MÁX. 4,37 M - MANUTENÇÃO. AF_06/2014</v>
          </cell>
          <cell r="I580" t="str">
            <v>H</v>
          </cell>
          <cell r="J580" t="str">
            <v>ATRIBUÍDO SÃO PAULO</v>
          </cell>
          <cell r="K580">
            <v>15.97</v>
          </cell>
          <cell r="L580" t="str">
            <v>CAIXA REFERENCIAL</v>
          </cell>
        </row>
        <row r="581">
          <cell r="G581">
            <v>5668</v>
          </cell>
          <cell r="H581" t="str">
            <v>RETROESCAVADEIRA SOBRE RODAS COM CARREGADEIRA, TRAÇÃO 4X2, POTÊNCIA LÍQ. 79 HP, CAÇAMBA CARREG. CAP. MÍN. 1 M3, CAÇAMBA RETRO CAP. 0,20 M3, PESO OPERACIONAL MÍN. 6.570 KG, PROFUNDIDADE ESCAVAÇÃO MÁX. 4,37 M - MATERIAIS NA OPERAÇÃO. AF_06/2014</v>
          </cell>
          <cell r="I581" t="str">
            <v>H</v>
          </cell>
          <cell r="J581" t="str">
            <v>COLETADO</v>
          </cell>
          <cell r="K581">
            <v>27.85</v>
          </cell>
          <cell r="L581" t="str">
            <v>CAIXA REFERENCIAL</v>
          </cell>
        </row>
        <row r="582">
          <cell r="G582">
            <v>5674</v>
          </cell>
          <cell r="H582" t="str">
            <v>ROLO COMPACTADOR VIBRATÓRIO DE UM CILINDRO AÇO LISO, POTÊNCIA 80 HP, PESO OPERACIONAL MÁXIMO 8,1 T, IMPACTO DINÂMICO 16,15 / 9,5 T, LARGURA DE TRABALHO 1,68 M - MANUTENÇÃO. AF_06/2014</v>
          </cell>
          <cell r="I582" t="str">
            <v>H</v>
          </cell>
          <cell r="J582" t="str">
            <v>ATRIBUÍDO SÃO PAULO</v>
          </cell>
          <cell r="K582">
            <v>19.97</v>
          </cell>
          <cell r="L582" t="str">
            <v>CAIXA REFERENCIAL</v>
          </cell>
        </row>
        <row r="583">
          <cell r="G583">
            <v>5692</v>
          </cell>
          <cell r="H583" t="str">
            <v>MOTOBOMBA CENTRÍFUGA, MOTOR A GASOLINA, POTÊNCIA 5,42 HP, BOCAIS 1 1/2" X 1", DIÂMETRO ROTOR 143 MM HM/Q = 6 MCA / 16,8 M3/H A 38 MCA / 6,6 M3/H - MANUTENÇÃO. AF_06/2014</v>
          </cell>
          <cell r="I583" t="str">
            <v>H</v>
          </cell>
          <cell r="J583" t="str">
            <v>COEFICIENTE DE REPRESENTATIVIDADE</v>
          </cell>
          <cell r="K583">
            <v>0.15</v>
          </cell>
          <cell r="L583" t="str">
            <v>CAIXA REFERENCIAL</v>
          </cell>
        </row>
        <row r="584">
          <cell r="G584">
            <v>5693</v>
          </cell>
          <cell r="H584" t="str">
            <v>MOTOBOMBA CENTRÍFUGA, MOTOR A GASOLINA, POTÊNCIA 5,42 HP, BOCAIS 1 1/2" X 1", DIÂMETRO ROTOR 143 MM HM/Q = 6 MCA / 16,8 M3/H A 38 MCA / 6,6 M3/H - MATERIAIS NA OPERAÇÃO. AF_06/2014</v>
          </cell>
          <cell r="I584" t="str">
            <v>H</v>
          </cell>
          <cell r="J584" t="str">
            <v>COLETADO</v>
          </cell>
          <cell r="K584">
            <v>5.87</v>
          </cell>
          <cell r="L584" t="str">
            <v>CAIXA REFERENCIAL</v>
          </cell>
        </row>
        <row r="585">
          <cell r="G585">
            <v>5695</v>
          </cell>
          <cell r="H585" t="str">
            <v>CAMINHÃO BASCULANTE 6 M3, PESO BRUTO TOTAL 16.000 KG, CARGA ÚTIL MÁXIMA 13.071 KG, DISTÂNCIA ENTRE EIXOS 4,80 M, POTÊNCIA 230 CV INCLUSIVE CAÇAMBA METÁLICA - MANUTENÇÃO. AF_06/2014</v>
          </cell>
          <cell r="I585" t="str">
            <v>H</v>
          </cell>
          <cell r="J585" t="str">
            <v>ATRIBUÍDO SÃO PAULO</v>
          </cell>
          <cell r="K585">
            <v>23.86</v>
          </cell>
          <cell r="L585" t="str">
            <v>CAIXA REFERENCIAL</v>
          </cell>
        </row>
        <row r="586">
          <cell r="G586">
            <v>5703</v>
          </cell>
          <cell r="H586" t="str">
            <v>USINA DE CONCRETO FIXA, CAPACIDADE NOMINAL DE 90 A 120 M3/H, SEM SILO - MATERIAIS NA OPERAÇÃO. AF_07/2016</v>
          </cell>
          <cell r="I586" t="str">
            <v>H</v>
          </cell>
          <cell r="J586" t="str">
            <v>COEFICIENTE DE REPRESENTATIVIDADE</v>
          </cell>
          <cell r="K586">
            <v>14.04</v>
          </cell>
          <cell r="L586" t="str">
            <v>CAIXA REFERENCIAL</v>
          </cell>
        </row>
        <row r="587">
          <cell r="G587">
            <v>5705</v>
          </cell>
          <cell r="H587" t="str">
            <v>CAMINHÃO TOCO, PBT 16.000 KG, CARGA ÚTIL MÁX. 10.685 KG, DIST. ENTRE EIXOS 4,8 M, POTÊNCIA 189 CV, INCLUSIVE CARROCERIA FIXA ABERTA DE MADEIRA P/ TRANSPORTE GERAL DE CARGA SECA, DIMEN. APROX. 2,5 X 7,00 X 0,50 M - MANUTENÇÃO. AF_06/2014</v>
          </cell>
          <cell r="I587" t="str">
            <v>H</v>
          </cell>
          <cell r="J587" t="str">
            <v>ATRIBUÍDO SÃO PAULO</v>
          </cell>
          <cell r="K587">
            <v>14.82</v>
          </cell>
          <cell r="L587" t="str">
            <v>CAIXA REFERENCIAL</v>
          </cell>
        </row>
        <row r="588">
          <cell r="G588">
            <v>5707</v>
          </cell>
          <cell r="H588" t="str">
            <v>USINA MISTURADORA DE SOLOS, CAPACIDADE DE 200 A 500 TON/H, POTENCIA 75KW - MANUTENÇÃO. AF_07/2016</v>
          </cell>
          <cell r="I588" t="str">
            <v>H</v>
          </cell>
          <cell r="J588" t="str">
            <v>ATRIBUÍDO SÃO PAULO</v>
          </cell>
          <cell r="K588">
            <v>42.55</v>
          </cell>
          <cell r="L588" t="str">
            <v>CAIXA REFERENCIAL</v>
          </cell>
        </row>
        <row r="589">
          <cell r="G589">
            <v>5710</v>
          </cell>
          <cell r="H589" t="str">
            <v>VIBROACABADORA DE ASFALTO SOBRE ESTEIRAS, LARGURA DE PAVIMENTAÇÃO 1,90 M A 5,30 M, POTÊNCIA 105 HP CAPACIDADE 450 T/H - MANUTENÇÃO. AF_11/2014</v>
          </cell>
          <cell r="I589" t="str">
            <v>H</v>
          </cell>
          <cell r="J589" t="str">
            <v>ATRIBUÍDO SÃO PAULO</v>
          </cell>
          <cell r="K589">
            <v>103.54</v>
          </cell>
          <cell r="L589" t="str">
            <v>CAIXA REFERENCIAL</v>
          </cell>
        </row>
        <row r="590">
          <cell r="G590">
            <v>5711</v>
          </cell>
          <cell r="H590" t="str">
            <v>VIBROACABADORA DE ASFALTO SOBRE ESTEIRAS, LARGURA DE PAVIMENTAÇÃO 1,90 M A 5,30 M, POTÊNCIA 105 HP CAPACIDADE 450 T/H - MATERIAIS NA OPERAÇÃO. AF_11/2014</v>
          </cell>
          <cell r="I590" t="str">
            <v>H</v>
          </cell>
          <cell r="J590" t="str">
            <v>COLETADO</v>
          </cell>
          <cell r="K590">
            <v>50.29</v>
          </cell>
          <cell r="L590" t="str">
            <v>CAIXA REFERENCIAL</v>
          </cell>
        </row>
        <row r="591">
          <cell r="G591">
            <v>5714</v>
          </cell>
          <cell r="H591" t="str">
            <v>TRATOR DE PNEUS, POTÊNCIA 85 CV, TRAÇÃO 4X4, PESO COM LASTRO DE 4.675 KG - MANUTENÇÃO. AF_06/2014</v>
          </cell>
          <cell r="I591" t="str">
            <v>H</v>
          </cell>
          <cell r="J591" t="str">
            <v>ATRIBUÍDO SÃO PAULO</v>
          </cell>
          <cell r="K591">
            <v>8.39</v>
          </cell>
          <cell r="L591" t="str">
            <v>CAIXA REFERENCIAL</v>
          </cell>
        </row>
        <row r="592">
          <cell r="G592">
            <v>5715</v>
          </cell>
          <cell r="H592" t="str">
            <v>TRATOR DE PNEUS, POTÊNCIA 85 CV, TRAÇÃO 4X4, PESO COM LASTRO DE 4.675 KG - MATERIAIS NA OPERAÇÃO. AF_06/2014</v>
          </cell>
          <cell r="I592" t="str">
            <v>H</v>
          </cell>
          <cell r="J592" t="str">
            <v>COLETADO</v>
          </cell>
          <cell r="K592">
            <v>67.66</v>
          </cell>
          <cell r="L592" t="str">
            <v>CAIXA REFERENCIAL</v>
          </cell>
        </row>
        <row r="593">
          <cell r="G593">
            <v>5718</v>
          </cell>
          <cell r="H593" t="str">
            <v>TRATOR DE ESTEIRAS, POTÊNCIA 170 HP, PESO OPERACIONAL 19 T, CAÇAMBA 5,2 M3 - MATERIAIS NA OPERAÇÃO. AF_06/2014</v>
          </cell>
          <cell r="I593" t="str">
            <v>H</v>
          </cell>
          <cell r="J593" t="str">
            <v>COLETADO</v>
          </cell>
          <cell r="K593">
            <v>60.02</v>
          </cell>
          <cell r="L593" t="str">
            <v>CAIXA REFERENCIAL</v>
          </cell>
        </row>
        <row r="594">
          <cell r="G594">
            <v>5721</v>
          </cell>
          <cell r="H594" t="str">
            <v>TRATOR DE ESTEIRAS, POTÊNCIA 150 HP, PESO OPERACIONAL 16,7 T, COM RODA MOTRIZ ELEVADA E LÂMINA 3,18 M3 - MATERIAIS NA OPERAÇÃO. AF_06/2014</v>
          </cell>
          <cell r="I594" t="str">
            <v>H</v>
          </cell>
          <cell r="J594" t="str">
            <v>COLETADO</v>
          </cell>
          <cell r="K594">
            <v>52.96</v>
          </cell>
          <cell r="L594" t="str">
            <v>CAIXA REFERENCIAL</v>
          </cell>
        </row>
        <row r="595">
          <cell r="G595">
            <v>5722</v>
          </cell>
          <cell r="H595" t="str">
            <v>TRATOR DE ESTEIRAS, POTÊNCIA 347 HP, PESO OPERACIONAL 38,5 T, COM LÂMINA 8,70 M3 - MATERIAIS NA OPERAÇÃO. AF_06/2014</v>
          </cell>
          <cell r="I595" t="str">
            <v>H</v>
          </cell>
          <cell r="J595" t="str">
            <v>COLETADO</v>
          </cell>
          <cell r="K595">
            <v>122.49</v>
          </cell>
          <cell r="L595" t="str">
            <v>CAIXA REFERENCIAL</v>
          </cell>
        </row>
        <row r="596">
          <cell r="G596">
            <v>5724</v>
          </cell>
          <cell r="H596" t="str">
            <v>TRATOR DE ESTEIRAS, POTÊNCIA 100 HP, PESO OPERACIONAL 9,4 T, COM LÂMINA 2,19 M3 - MANUTENÇÃO. AF_06/2014</v>
          </cell>
          <cell r="I596" t="str">
            <v>H</v>
          </cell>
          <cell r="J596" t="str">
            <v>ATRIBUÍDO SÃO PAULO</v>
          </cell>
          <cell r="K596">
            <v>34.31</v>
          </cell>
          <cell r="L596" t="str">
            <v>CAIXA REFERENCIAL</v>
          </cell>
        </row>
        <row r="597">
          <cell r="G597">
            <v>5727</v>
          </cell>
          <cell r="H597" t="str">
            <v>ROLO COMPACTADOR VIBRATÓRIO REBOCÁVEL, CILINDRO DE AÇO LISO, POTÊNCIA DE TRAÇÃO DE 65 CV, PESO 4,7 T, IMPACTO DINÂMICO 18,3 T, LARGURA DE TRABALHO 1,67 M - MANUTENÇÃO. AF_02/2016</v>
          </cell>
          <cell r="I597" t="str">
            <v>H</v>
          </cell>
          <cell r="J597" t="str">
            <v>ATRIBUÍDO SÃO PAULO</v>
          </cell>
          <cell r="K597">
            <v>6.02</v>
          </cell>
          <cell r="L597" t="str">
            <v>CAIXA REFERENCIAL</v>
          </cell>
        </row>
        <row r="598">
          <cell r="G598">
            <v>5729</v>
          </cell>
          <cell r="H598" t="str">
            <v>ROLO COMPACTADOR VIBRATÓRIO TANDEM AÇO LISO, POTÊNCIA 58 HP, PESO SEM/COM LASTRO 6,5 / 9,4 T, LARGURA DE TRABALHO 1,2 M - MANUTENÇÃO. AF_06/2014</v>
          </cell>
          <cell r="I598" t="str">
            <v>H</v>
          </cell>
          <cell r="J598" t="str">
            <v>ATRIBUÍDO SÃO PAULO</v>
          </cell>
          <cell r="K598">
            <v>24.52</v>
          </cell>
          <cell r="L598" t="str">
            <v>CAIXA REFERENCIAL</v>
          </cell>
        </row>
        <row r="599">
          <cell r="G599">
            <v>5730</v>
          </cell>
          <cell r="H599" t="str">
            <v>ROLO COMPACTADOR VIBRATÓRIO TANDEM AÇO LISO, POTÊNCIA 58 HP, PESO SEM/COM LASTRO 6,5 / 9,4 T, LARGURA DE TRABALHO 1,2 M - MATERIAIS NA OPERAÇÃO. AF_06/2014</v>
          </cell>
          <cell r="I599" t="str">
            <v>H</v>
          </cell>
          <cell r="J599" t="str">
            <v>COLETADO</v>
          </cell>
          <cell r="K599">
            <v>23.38</v>
          </cell>
          <cell r="L599" t="str">
            <v>CAIXA REFERENCIAL</v>
          </cell>
        </row>
        <row r="600">
          <cell r="G600">
            <v>5735</v>
          </cell>
          <cell r="H600" t="str">
            <v>RETROESCAVADEIRA SOBRE RODAS COM CARREGADEIRA, TRAÇÃO 4X4, POTÊNCIA LÍQ. 72 HP, CAÇAMBA CARREG. CAP. MÍN. 0,79 M3, CAÇAMBA RETRO CAP. 0,18 M3, PESO OPERACIONAL MÍN. 7.140 KG, PROFUNDIDADE ESCAVAÇÃO MÁX. 4,50 M - MANUTENÇÃO. AF_06/2014</v>
          </cell>
          <cell r="I600" t="str">
            <v>H</v>
          </cell>
          <cell r="J600" t="str">
            <v>ATRIBUÍDO SÃO PAULO</v>
          </cell>
          <cell r="K600">
            <v>17.32</v>
          </cell>
          <cell r="L600" t="str">
            <v>CAIXA REFERENCIAL</v>
          </cell>
        </row>
        <row r="601">
          <cell r="G601">
            <v>5736</v>
          </cell>
          <cell r="H601" t="str">
            <v>RETROESCAVADEIRA SOBRE RODAS COM CARREGADEIRA, TRAÇÃO 4X4, POTÊNCIA LÍQ. 72 HP, CAÇAMBA CARREG. CAP. MÍN. 0,79 M3, CAÇAMBA RETRO CAP. 0,18 M3, PESO OPERACIONAL MÍN. 7.140 KG, PROFUNDIDADE ESCAVAÇÃO MÁX. 4,50 M - MATERIAIS NA OPERAÇÃO. AF_06/2014</v>
          </cell>
          <cell r="I601" t="str">
            <v>H</v>
          </cell>
          <cell r="J601" t="str">
            <v>COLETADO</v>
          </cell>
          <cell r="K601">
            <v>25.55</v>
          </cell>
          <cell r="L601" t="str">
            <v>CAIXA REFERENCIAL</v>
          </cell>
        </row>
        <row r="602">
          <cell r="G602">
            <v>5738</v>
          </cell>
          <cell r="H602" t="str">
            <v>ROLO COMPACTADOR VIBRATÓRIO PÉ DE CARNEIRO, OPERADO POR CONTROLE REMOTO, POTÊNCIA 12,5 KW, PESO OPERACIONAL 1,675 T, LARGURA DE TRABALHO 0,85 M - DEPRECIAÇÃO. AF_02/2016</v>
          </cell>
          <cell r="I602" t="str">
            <v>H</v>
          </cell>
          <cell r="J602" t="str">
            <v>ATRIBUÍDO SÃO PAULO</v>
          </cell>
          <cell r="K602">
            <v>21.8</v>
          </cell>
          <cell r="L602" t="str">
            <v>CAIXA REFERENCIAL</v>
          </cell>
        </row>
        <row r="603">
          <cell r="G603">
            <v>5739</v>
          </cell>
          <cell r="H603" t="str">
            <v>ROLO COMPACTADOR VIBRATÓRIO PÉ DE CARNEIRO, OPERADO POR CONTROLE REMOTO, POTÊNCIA 12,5 KW, PESO OPERACIONAL 1,675 T, LARGURA DE TRABALHO 0,85 M - MANUTENÇÃO. AF_02/2016</v>
          </cell>
          <cell r="I603" t="str">
            <v>H</v>
          </cell>
          <cell r="J603" t="str">
            <v>ATRIBUÍDO SÃO PAULO</v>
          </cell>
          <cell r="K603">
            <v>27.28</v>
          </cell>
          <cell r="L603" t="str">
            <v>CAIXA REFERENCIAL</v>
          </cell>
        </row>
        <row r="604">
          <cell r="G604">
            <v>5741</v>
          </cell>
          <cell r="H604" t="str">
            <v>USINA DE LAMA ASFÁLTICA, PROD 30 A 50 T/H, SILO DE AGREGADO 7 M3, RESERVATÓRIOS PARA EMULSÃO E ÁGUA DE 2,3 M3 CADA, MISTURADOR TIPO PUG MILL A SER MONTADO SOBRE CAMINHÃO - MANUTENÇÃO. AF_10/2014</v>
          </cell>
          <cell r="I604" t="str">
            <v>H</v>
          </cell>
          <cell r="J604" t="str">
            <v>ATRIBUÍDO SÃO PAULO</v>
          </cell>
          <cell r="K604">
            <v>27.29</v>
          </cell>
          <cell r="L604" t="str">
            <v>CAIXA REFERENCIAL</v>
          </cell>
        </row>
        <row r="605">
          <cell r="G605">
            <v>5742</v>
          </cell>
          <cell r="H605" t="str">
            <v>USINA DE LAMA ASFÁLTICA, PROD 30 A 50 T/H, SILO DE AGREGADO 7 M3, RESERVATÓRIOS PARA EMULSÃO E ÁGUA DE 2,3 M3 CADA, MISTURADOR TIPO PUG MILL A SER MONTADO SOBRE CAMINHÃO - MATERIAIS NA OPERAÇÃO. AF_10/2014</v>
          </cell>
          <cell r="I605" t="str">
            <v>H</v>
          </cell>
          <cell r="J605" t="str">
            <v>COLETADO</v>
          </cell>
          <cell r="K605">
            <v>15.58</v>
          </cell>
          <cell r="L605" t="str">
            <v>CAIXA REFERENCIAL</v>
          </cell>
        </row>
        <row r="606">
          <cell r="G606">
            <v>5747</v>
          </cell>
          <cell r="H606" t="str">
            <v>CAMINHÃO PIPA 6.000 L, PESO BRUTO TOTAL 13.000 KG, DISTÂNCIA ENTRE EIXOS 4,80 M, POTÊNCIA 189 CV INCLUSIVE TANQUE DE AÇO PARA TRANSPORTE DE ÁGUA, CAPACIDADE 6 M3 - MATERIAIS NA OPERAÇÃO. AF_06/2014</v>
          </cell>
          <cell r="I606" t="str">
            <v>H</v>
          </cell>
          <cell r="J606" t="str">
            <v>COLETADO</v>
          </cell>
          <cell r="K606">
            <v>89.33</v>
          </cell>
          <cell r="L606" t="str">
            <v>CAIXA REFERENCIAL</v>
          </cell>
        </row>
        <row r="607">
          <cell r="G607">
            <v>5751</v>
          </cell>
          <cell r="H607" t="str">
            <v>CAMINHÃO TOCO, PESO BRUTO TOTAL 14.300 KG, CARGA ÚTIL MÁXIMA 9590 KG, DISTÂNCIA ENTRE EIXOS 4,76 M, POTÊNCIA 185 CV (NÃO INCLUI CARROCERIA) - MANUTENÇÃO. AF_06/2014</v>
          </cell>
          <cell r="I607" t="str">
            <v>H</v>
          </cell>
          <cell r="J607" t="str">
            <v>ATRIBUÍDO SÃO PAULO</v>
          </cell>
          <cell r="K607">
            <v>16.170000000000002</v>
          </cell>
          <cell r="L607" t="str">
            <v>CAIXA REFERENCIAL</v>
          </cell>
        </row>
        <row r="608">
          <cell r="G608">
            <v>5754</v>
          </cell>
          <cell r="H608" t="str">
            <v>CAMINHÃO TOCO, PESO BRUTO TOTAL 16.000 KG, CARGA ÚTIL MÁXIMA DE 10.685 KG, DISTÂNCIA ENTRE EIXOS 4,80 M, POTÊNCIA 189 CV EXCLUSIVE CARROCERIA - MANUTENÇÃO. AF_06/2014</v>
          </cell>
          <cell r="I608" t="str">
            <v>H</v>
          </cell>
          <cell r="J608" t="str">
            <v>ATRIBUÍDO SÃO PAULO</v>
          </cell>
          <cell r="K608">
            <v>13.62</v>
          </cell>
          <cell r="L608" t="str">
            <v>CAIXA REFERENCIAL</v>
          </cell>
        </row>
        <row r="609">
          <cell r="G609">
            <v>5763</v>
          </cell>
          <cell r="H609" t="str">
            <v>CAMINHÃO PIPA 10.000 L TRUCADO, PESO BRUTO TOTAL 23.000 KG, CARGA ÚTIL MÁXIMA 15.935 KG, DISTÂNCIA ENTRE EIXOS 4,8 M, POTÊNCIA 230 CV, INCLUSIVE TANQUE DE AÇO PARA TRANSPORTE DE ÁGUA - MANUTENÇÃO. AF_06/2014</v>
          </cell>
          <cell r="I609" t="str">
            <v>H</v>
          </cell>
          <cell r="J609" t="str">
            <v>ATRIBUÍDO SÃO PAULO</v>
          </cell>
          <cell r="K609">
            <v>23.63</v>
          </cell>
          <cell r="L609" t="str">
            <v>CAIXA REFERENCIAL</v>
          </cell>
        </row>
        <row r="610">
          <cell r="G610">
            <v>5765</v>
          </cell>
          <cell r="H610" t="str">
            <v>ESPARGIDOR DE ASFALTO PRESSURIZADO COM TANQUE DE 2500 L, REBOCÁVEL COM MOTOR A GASOLINA POTÊNCIA 3,4 HP - MANUTENÇÃO. AF_07/2014</v>
          </cell>
          <cell r="I610" t="str">
            <v>H</v>
          </cell>
          <cell r="J610" t="str">
            <v>ATRIBUÍDO SÃO PAULO</v>
          </cell>
          <cell r="K610">
            <v>1.92</v>
          </cell>
          <cell r="L610" t="str">
            <v>CAIXA REFERENCIAL</v>
          </cell>
        </row>
        <row r="611">
          <cell r="G611">
            <v>5766</v>
          </cell>
          <cell r="H611" t="str">
            <v>ESPARGIDOR DE ASFALTO PRESSURIZADO COM TANQUE DE 2500 L, REBOCÁVEL COM MOTOR A GASOLINA POTÊNCIA 3,4 HP - MATERIAIS NA OPERAÇÃO. AF_07/2014</v>
          </cell>
          <cell r="I611" t="str">
            <v>H</v>
          </cell>
          <cell r="J611" t="str">
            <v>COLETADO</v>
          </cell>
          <cell r="K611">
            <v>2.93</v>
          </cell>
          <cell r="L611" t="str">
            <v>CAIXA REFERENCIAL</v>
          </cell>
        </row>
        <row r="612">
          <cell r="G612">
            <v>5779</v>
          </cell>
          <cell r="H612" t="str">
            <v>MOTONIVELADORA POTÊNCIA BÁSICA LÍQUIDA (PRIMEIRA MARCHA) 125 HP, PESO BRUTO 13032 KG, LARGURA DA LÂMINA DE 3,7 M - MANUTENÇÃO. AF_06/2014</v>
          </cell>
          <cell r="I612" t="str">
            <v>H</v>
          </cell>
          <cell r="J612" t="str">
            <v>ATRIBUÍDO SÃO PAULO</v>
          </cell>
          <cell r="K612">
            <v>37.72</v>
          </cell>
          <cell r="L612" t="str">
            <v>CAIXA REFERENCIAL</v>
          </cell>
        </row>
        <row r="613">
          <cell r="G613">
            <v>5787</v>
          </cell>
          <cell r="H613" t="str">
            <v>PÁ CARREGADEIRA SOBRE RODAS, POTÊNCIA 197 HP, CAPACIDADE DA CAÇAMBA 2,5 A 3,5 M3, PESO OPERACIONAL 18338 KG - MATERIAIS NA OPERAÇÃO. AF_06/2014</v>
          </cell>
          <cell r="I613" t="str">
            <v>H</v>
          </cell>
          <cell r="J613" t="str">
            <v>COLETADO</v>
          </cell>
          <cell r="K613">
            <v>39.74</v>
          </cell>
          <cell r="L613" t="str">
            <v>CAIXA REFERENCIAL</v>
          </cell>
        </row>
        <row r="614">
          <cell r="G614">
            <v>5797</v>
          </cell>
          <cell r="H614" t="str">
            <v>COMPRESSOR DE AR REBOCÁVEL, VAZÃO 189 PCM, PRESSÃO EFETIVA DE TRABALHO 102 PSI, MOTOR DIESEL, POTÊNCIA 63 CV - MANUTENÇÃO. AF_06/2015</v>
          </cell>
          <cell r="I614" t="str">
            <v>H</v>
          </cell>
          <cell r="J614" t="str">
            <v>ATRIBUÍDO SÃO PAULO</v>
          </cell>
          <cell r="K614">
            <v>3.49</v>
          </cell>
          <cell r="L614" t="str">
            <v>CAIXA REFERENCIAL</v>
          </cell>
        </row>
        <row r="615">
          <cell r="G615">
            <v>5800</v>
          </cell>
          <cell r="H615" t="str">
            <v>BOMBA SUBMERSÍVEL ELÉTRICA TRIFÁSICA, POTÊNCIA 2,96 HP, Ø ROTOR 144 MM SEMI-ABERTO, BOCAL DE SAÍDA Ø 2, HM/Q = 2 MCA / 38,8 M3/H A 28 MCA / 5 M3/H - MANUTENÇÃO. AF_06/2014</v>
          </cell>
          <cell r="I615" t="str">
            <v>H</v>
          </cell>
          <cell r="J615" t="str">
            <v>COEFICIENTE DE REPRESENTATIVIDADE</v>
          </cell>
          <cell r="K615">
            <v>0.31</v>
          </cell>
          <cell r="L615" t="str">
            <v>CAIXA REFERENCIAL</v>
          </cell>
        </row>
        <row r="616">
          <cell r="G616">
            <v>7032</v>
          </cell>
          <cell r="H616" t="str">
            <v>TANQUE DE ASFALTO ESTACIONÁRIO COM SERPENTINA, CAPACIDADE 30.000 L - DEPRECIAÇÃO. AF_06/2014</v>
          </cell>
          <cell r="I616" t="str">
            <v>H</v>
          </cell>
          <cell r="J616" t="str">
            <v>ATRIBUÍDO SÃO PAULO</v>
          </cell>
          <cell r="K616">
            <v>3.22</v>
          </cell>
          <cell r="L616" t="str">
            <v>CAIXA REFERENCIAL</v>
          </cell>
        </row>
        <row r="617">
          <cell r="G617">
            <v>7033</v>
          </cell>
          <cell r="H617" t="str">
            <v>TANQUE DE ASFALTO ESTACIONÁRIO COM SERPENTINA, CAPACIDADE 30.000 L - JUROS. AF_06/2014</v>
          </cell>
          <cell r="I617" t="str">
            <v>H</v>
          </cell>
          <cell r="J617" t="str">
            <v>ATRIBUÍDO SÃO PAULO</v>
          </cell>
          <cell r="K617">
            <v>0.53</v>
          </cell>
          <cell r="L617" t="str">
            <v>CAIXA REFERENCIAL</v>
          </cell>
        </row>
        <row r="618">
          <cell r="G618">
            <v>7034</v>
          </cell>
          <cell r="H618" t="str">
            <v>TANQUE DE ASFALTO ESTACIONÁRIO COM SERPENTINA, CAPACIDADE 30.000 L - MANUTENÇÃO. AF_06/2014</v>
          </cell>
          <cell r="I618" t="str">
            <v>H</v>
          </cell>
          <cell r="J618" t="str">
            <v>ATRIBUÍDO SÃO PAULO</v>
          </cell>
          <cell r="K618">
            <v>6.04</v>
          </cell>
          <cell r="L618" t="str">
            <v>CAIXA REFERENCIAL</v>
          </cell>
        </row>
        <row r="619">
          <cell r="G619">
            <v>7035</v>
          </cell>
          <cell r="H619" t="str">
            <v>TANQUE DE ASFALTO ESTACIONÁRIO COM SERPENTINA, CAPACIDADE 30.000 L - MATERIAIS NA OPERAÇÃO. AF_06/2014</v>
          </cell>
          <cell r="I619" t="str">
            <v>H</v>
          </cell>
          <cell r="J619" t="str">
            <v>COLETADO</v>
          </cell>
          <cell r="K619">
            <v>120.72</v>
          </cell>
          <cell r="L619" t="str">
            <v>CAIXA REFERENCIAL</v>
          </cell>
        </row>
        <row r="620">
          <cell r="G620">
            <v>7038</v>
          </cell>
          <cell r="H620" t="str">
            <v>ROLO COMPACTADOR DE PNEUS ESTÁTICO, PRESSÃO VARIÁVEL, POTÊNCIA 111 HP, PESO SEM/COM LASTRO 9,5 / 26 T, LARGURA DE TRABALHO 1,90 M - DEPRECIAÇÃO. AF_07/2014</v>
          </cell>
          <cell r="I620" t="str">
            <v>H</v>
          </cell>
          <cell r="J620" t="str">
            <v>ATRIBUÍDO SÃO PAULO</v>
          </cell>
          <cell r="K620">
            <v>24.94</v>
          </cell>
          <cell r="L620" t="str">
            <v>CAIXA REFERENCIAL</v>
          </cell>
        </row>
        <row r="621">
          <cell r="G621">
            <v>7039</v>
          </cell>
          <cell r="H621" t="str">
            <v>ROLO COMPACTADOR DE PNEUS ESTÁTICO, PRESSÃO VARIÁVEL, POTÊNCIA 111 HP, PESO SEM/COM LASTRO 9,5 / 26 T, LARGURA DE TRABALHO 1,90 M - JUROS. AF_07/2014</v>
          </cell>
          <cell r="I621" t="str">
            <v>H</v>
          </cell>
          <cell r="J621" t="str">
            <v>ATRIBUÍDO SÃO PAULO</v>
          </cell>
          <cell r="K621">
            <v>3.46</v>
          </cell>
          <cell r="L621" t="str">
            <v>CAIXA REFERENCIAL</v>
          </cell>
        </row>
        <row r="622">
          <cell r="G622">
            <v>7040</v>
          </cell>
          <cell r="H622" t="str">
            <v>ROLO COMPACTADOR DE PNEUS ESTÁTICO, PRESSÃO VARIÁVEL, POTÊNCIA 111 HP, PESO SEM/COM LASTRO 9,5 / 26 T, LARGURA DE TRABALHO 1,90 M - MANUTENÇÃO. AF_07/2014</v>
          </cell>
          <cell r="I622" t="str">
            <v>H</v>
          </cell>
          <cell r="J622" t="str">
            <v>ATRIBUÍDO SÃO PAULO</v>
          </cell>
          <cell r="K622">
            <v>31.21</v>
          </cell>
          <cell r="L622" t="str">
            <v>CAIXA REFERENCIAL</v>
          </cell>
        </row>
        <row r="623">
          <cell r="G623">
            <v>7044</v>
          </cell>
          <cell r="H623" t="str">
            <v>MOTOBOMBA TRASH (PARA ÁGUA SUJA) AUTO ESCORVANTE, MOTOR GASOLINA DE 6,41 HP, DIÂMETROS DE SUCÇÃO X RECALQUE: 3" X 3", HM/Q = 10 MCA / 60 M3/H A 23 MCA / 0 M3/H - DEPRECIAÇÃO. AF_10/2014</v>
          </cell>
          <cell r="I623" t="str">
            <v>H</v>
          </cell>
          <cell r="J623" t="str">
            <v>COEFICIENTE DE REPRESENTATIVIDADE</v>
          </cell>
          <cell r="K623">
            <v>0.17</v>
          </cell>
          <cell r="L623" t="str">
            <v>CAIXA REFERENCIAL</v>
          </cell>
        </row>
        <row r="624">
          <cell r="G624">
            <v>7045</v>
          </cell>
          <cell r="H624" t="str">
            <v>MOTOBOMBA TRASH (PARA ÁGUA SUJA) AUTO ESCORVANTE, MOTOR GASOLINA DE 6,41 HP, DIÂMETROS DE SUCÇÃO X RECALQUE: 3" X 3", HM/Q = 10 MCA / 60 M3/H A 23 MCA / 0 M3/H - JUROS. AF_10/2014</v>
          </cell>
          <cell r="I624" t="str">
            <v>H</v>
          </cell>
          <cell r="J624" t="str">
            <v>COEFICIENTE DE REPRESENTATIVIDADE</v>
          </cell>
          <cell r="K624">
            <v>0.02</v>
          </cell>
          <cell r="L624" t="str">
            <v>CAIXA REFERENCIAL</v>
          </cell>
        </row>
        <row r="625">
          <cell r="G625">
            <v>7046</v>
          </cell>
          <cell r="H625" t="str">
            <v>MOTOBOMBA TRASH (PARA ÁGUA SUJA) AUTO ESCORVANTE, MOTOR GASOLINA DE 6,41 HP, DIÂMETROS DE SUCÇÃO X RECALQUE: 3" X 3", HM/Q = 10 MCA / 60 M3/H A 23 MCA / 0 M3/H - MANUTENÇÃO. AF_10/2014</v>
          </cell>
          <cell r="I625" t="str">
            <v>H</v>
          </cell>
          <cell r="J625" t="str">
            <v>COEFICIENTE DE REPRESENTATIVIDADE</v>
          </cell>
          <cell r="K625">
            <v>0.19</v>
          </cell>
          <cell r="L625" t="str">
            <v>CAIXA REFERENCIAL</v>
          </cell>
        </row>
        <row r="626">
          <cell r="G626">
            <v>7047</v>
          </cell>
          <cell r="H626" t="str">
            <v>MOTOBOMBA TRASH (PARA ÁGUA SUJA) AUTO ESCORVANTE, MOTOR GASOLINA DE 6,41 HP, DIÂMETROS DE SUCÇÃO X RECALQUE: 3" X 3", HM/Q = 10 MCA / 60 M3/H A 23 MCA / 0 M3/H - MATERIAIS NA OPERAÇÃO. AF_10/2014</v>
          </cell>
          <cell r="I626" t="str">
            <v>H</v>
          </cell>
          <cell r="J626" t="str">
            <v>COLETADO</v>
          </cell>
          <cell r="K626">
            <v>6.91</v>
          </cell>
          <cell r="L626" t="str">
            <v>CAIXA REFERENCIAL</v>
          </cell>
        </row>
        <row r="627">
          <cell r="G627">
            <v>7051</v>
          </cell>
          <cell r="H627" t="str">
            <v>ROLO COMPACTADOR PE DE CARNEIRO VIBRATORIO, POTENCIA 125 HP, PESO OPERACIONAL SEM/COM LASTRO 11,95 / 13,30 T, IMPACTO DINAMICO 38,5 / 22,5 T, LARGURA DE TRABALHO 2,15 M - DEPRECIAÇÃO. AF_06/2014</v>
          </cell>
          <cell r="I627" t="str">
            <v>H</v>
          </cell>
          <cell r="J627" t="str">
            <v>ATRIBUÍDO SÃO PAULO</v>
          </cell>
          <cell r="K627">
            <v>22.12</v>
          </cell>
          <cell r="L627" t="str">
            <v>CAIXA REFERENCIAL</v>
          </cell>
        </row>
        <row r="628">
          <cell r="G628">
            <v>7052</v>
          </cell>
          <cell r="H628" t="str">
            <v>ROLO COMPACTADOR PE DE CARNEIRO VIBRATORIO, POTENCIA 125 HP, PESO OPERACIONAL SEM/COM LASTRO 11,95 / 13,30 T, IMPACTO DINAMICO 38,5 / 22,5 T, LARGURA DE TRABALHO 2,15 M - JUROS. AF_06/2014</v>
          </cell>
          <cell r="I628" t="str">
            <v>H</v>
          </cell>
          <cell r="J628" t="str">
            <v>ATRIBUÍDO SÃO PAULO</v>
          </cell>
          <cell r="K628">
            <v>3.07</v>
          </cell>
          <cell r="L628" t="str">
            <v>CAIXA REFERENCIAL</v>
          </cell>
        </row>
        <row r="629">
          <cell r="G629">
            <v>7053</v>
          </cell>
          <cell r="H629" t="str">
            <v>ROLO COMPACTADOR PE DE CARNEIRO VIBRATORIO, POTENCIA 125 HP, PESO OPERACIONAL SEM/COM LASTRO 11,95 / 13,30 T, IMPACTO DINAMICO 38,5 / 22,5 T, LARGURA DE TRABALHO 2,15 M - MANUTENÇÃO. AF_06/2014</v>
          </cell>
          <cell r="I629" t="str">
            <v>H</v>
          </cell>
          <cell r="J629" t="str">
            <v>ATRIBUÍDO SÃO PAULO</v>
          </cell>
          <cell r="K629">
            <v>27.68</v>
          </cell>
          <cell r="L629" t="str">
            <v>CAIXA REFERENCIAL</v>
          </cell>
        </row>
        <row r="630">
          <cell r="G630">
            <v>7054</v>
          </cell>
          <cell r="H630" t="str">
            <v>ROLO COMPACTADOR PE DE CARNEIRO VIBRATORIO, POTENCIA 125 HP, PESO OPERACIONAL SEM/COM LASTRO 11,95 / 13,30 T, IMPACTO DINAMICO 38,5 / 22,5 T, LARGURA DE TRABALHO 2,15 M - MATERIAIS NA OPERAÇÃO. AF_06/2014</v>
          </cell>
          <cell r="I630" t="str">
            <v>H</v>
          </cell>
          <cell r="J630" t="str">
            <v>COLETADO</v>
          </cell>
          <cell r="K630">
            <v>50.42</v>
          </cell>
          <cell r="L630" t="str">
            <v>CAIXA REFERENCIAL</v>
          </cell>
        </row>
        <row r="631">
          <cell r="G631">
            <v>7058</v>
          </cell>
          <cell r="H631" t="str">
            <v>CAMINHÃO BASCULANTE 6 M3 TOCO, PESO BRUTO TOTAL 16.000 KG, CARGA ÚTIL MÁXIMA 11.130 KG, DISTÂNCIA ENTRE EIXOS 5,36 M, POTÊNCIA 185 CV, INCLUSIVE CAÇAMBA METÁLICA - DEPRECIAÇÃO. AF_06/2014</v>
          </cell>
          <cell r="I631" t="str">
            <v>H</v>
          </cell>
          <cell r="J631" t="str">
            <v>ATRIBUÍDO SÃO PAULO</v>
          </cell>
          <cell r="K631">
            <v>12.16</v>
          </cell>
          <cell r="L631" t="str">
            <v>CAIXA REFERENCIAL</v>
          </cell>
        </row>
        <row r="632">
          <cell r="G632">
            <v>7059</v>
          </cell>
          <cell r="H632" t="str">
            <v>CAMINHÃO BASCULANTE 6 M3 TOCO, PESO BRUTO TOTAL 16.000 KG, CARGA ÚTIL MÁXIMA 11.130 KG, DISTÂNCIA ENTRE EIXOS 5,36 M, POTÊNCIA 185 CV, INCLUSIVE CAÇAMBA METÁLICA - JUROS. AF_06/2014</v>
          </cell>
          <cell r="I632" t="str">
            <v>H</v>
          </cell>
          <cell r="J632" t="str">
            <v>ATRIBUÍDO SÃO PAULO</v>
          </cell>
          <cell r="K632">
            <v>2.2400000000000002</v>
          </cell>
          <cell r="L632" t="str">
            <v>CAIXA REFERENCIAL</v>
          </cell>
        </row>
        <row r="633">
          <cell r="G633">
            <v>7060</v>
          </cell>
          <cell r="H633" t="str">
            <v>CAMINHÃO BASCULANTE 6 M3 TOCO, PESO BRUTO TOTAL 16.000 KG, CARGA ÚTIL MÁXIMA 11.130 KG, DISTÂNCIA ENTRE EIXOS 5,36 M, POTÊNCIA 185 CV, INCLUSIVE CAÇAMBA METÁLICA - MANUTENÇÃO. AF_06/2014</v>
          </cell>
          <cell r="I633" t="str">
            <v>H</v>
          </cell>
          <cell r="J633" t="str">
            <v>ATRIBUÍDO SÃO PAULO</v>
          </cell>
          <cell r="K633">
            <v>22.8</v>
          </cell>
          <cell r="L633" t="str">
            <v>CAIXA REFERENCIAL</v>
          </cell>
        </row>
        <row r="634">
          <cell r="G634">
            <v>7061</v>
          </cell>
          <cell r="H634" t="str">
            <v>CAMINHÃO BASCULANTE 6 M3 TOCO, PESO BRUTO TOTAL 16.000 KG, CARGA ÚTIL MÁXIMA 11.130 KG, DISTÂNCIA ENTRE EIXOS 5,36 M, POTÊNCIA 185 CV, INCLUSIVE CAÇAMBA METÁLICA - MATERIAIS NA OPERAÇÃO. AF_06/2014</v>
          </cell>
          <cell r="I634" t="str">
            <v>H</v>
          </cell>
          <cell r="J634" t="str">
            <v>COLETADO</v>
          </cell>
          <cell r="K634">
            <v>46.03</v>
          </cell>
          <cell r="L634" t="str">
            <v>CAIXA REFERENCIAL</v>
          </cell>
        </row>
        <row r="635">
          <cell r="G635">
            <v>7063</v>
          </cell>
          <cell r="H635" t="str">
            <v>TRATOR DE PNEUS, POTÊNCIA 122 CV, TRAÇÃO 4X4, PESO COM LASTRO DE 4.510 KG - DEPRECIAÇÃO. AF_06/2014</v>
          </cell>
          <cell r="I635" t="str">
            <v>H</v>
          </cell>
          <cell r="J635" t="str">
            <v>ATRIBUÍDO SÃO PAULO</v>
          </cell>
          <cell r="K635">
            <v>10.47</v>
          </cell>
          <cell r="L635" t="str">
            <v>CAIXA REFERENCIAL</v>
          </cell>
        </row>
        <row r="636">
          <cell r="G636">
            <v>7064</v>
          </cell>
          <cell r="H636" t="str">
            <v>TRATOR DE PNEUS, POTÊNCIA 122 CV, TRAÇÃO 4X4, PESO COM LASTRO DE 4.510 KG - JUROS. AF_06/2014</v>
          </cell>
          <cell r="I636" t="str">
            <v>H</v>
          </cell>
          <cell r="J636" t="str">
            <v>ATRIBUÍDO SÃO PAULO</v>
          </cell>
          <cell r="K636">
            <v>1.45</v>
          </cell>
          <cell r="L636" t="str">
            <v>CAIXA REFERENCIAL</v>
          </cell>
        </row>
        <row r="637">
          <cell r="G637">
            <v>7065</v>
          </cell>
          <cell r="H637" t="str">
            <v>TRATOR DE PNEUS, POTÊNCIA 122 CV, TRAÇÃO 4X4, PESO COM LASTRO DE 4.510 KG - MANUTENÇÃO. AF_06/2014</v>
          </cell>
          <cell r="I637" t="str">
            <v>H</v>
          </cell>
          <cell r="J637" t="str">
            <v>ATRIBUÍDO SÃO PAULO</v>
          </cell>
          <cell r="K637">
            <v>11.45</v>
          </cell>
          <cell r="L637" t="str">
            <v>CAIXA REFERENCIAL</v>
          </cell>
        </row>
        <row r="638">
          <cell r="G638">
            <v>7066</v>
          </cell>
          <cell r="H638" t="str">
            <v>TRATOR DE PNEUS, POTÊNCIA 122 CV, TRAÇÃO 4X4, PESO COM LASTRO DE 4.510 KG - MATERIAIS NA OPERAÇÃO. AF_06/2014</v>
          </cell>
          <cell r="I638" t="str">
            <v>H</v>
          </cell>
          <cell r="J638" t="str">
            <v>COLETADO</v>
          </cell>
          <cell r="K638">
            <v>97.1</v>
          </cell>
          <cell r="L638" t="str">
            <v>CAIXA REFERENCIAL</v>
          </cell>
        </row>
        <row r="639">
          <cell r="G639">
            <v>53786</v>
          </cell>
          <cell r="H639" t="str">
            <v>RETROESCAVADEIRA SOBRE RODAS COM CARREGADEIRA, TRAÇÃO 4X4, POTÊNCIA LÍQ. 88 HP, CAÇAMBA CARREG. CAP. MÍN. 1 M3, CAÇAMBA RETRO CAP. 0,26 M3, PESO OPERACIONAL MÍN. 6.674 KG, PROFUNDIDADE ESCAVAÇÃO MÁX. 4,37 M - MATERIAIS NA OPERAÇÃO. AF_06/2014</v>
          </cell>
          <cell r="I639" t="str">
            <v>H</v>
          </cell>
          <cell r="J639" t="str">
            <v>COLETADO</v>
          </cell>
          <cell r="K639">
            <v>30.14</v>
          </cell>
          <cell r="L639" t="str">
            <v>CAIXA REFERENCIAL</v>
          </cell>
        </row>
        <row r="640">
          <cell r="G640">
            <v>53788</v>
          </cell>
          <cell r="H640" t="str">
            <v>ROLO COMPACTADOR VIBRATÓRIO DE UM CILINDRO AÇO LISO, POTÊNCIA 80 HP, PESO OPERACIONAL MÁXIMO 8,1 T, IMPACTO DINÂMICO 16,15 / 9,5 T, LARGURA DE TRABALHO 1,68 M - MATERIAIS NA OPERAÇÃO. AF_06/2014</v>
          </cell>
          <cell r="I640" t="str">
            <v>H</v>
          </cell>
          <cell r="J640" t="str">
            <v>COLETADO</v>
          </cell>
          <cell r="K640">
            <v>32.270000000000003</v>
          </cell>
          <cell r="L640" t="str">
            <v>CAIXA REFERENCIAL</v>
          </cell>
        </row>
        <row r="641">
          <cell r="G641">
            <v>53792</v>
          </cell>
          <cell r="H641" t="str">
            <v>CAMINHÃO BASCULANTE 6 M3, PESO BRUTO TOTAL 16.000 KG, CARGA ÚTIL MÁXIMA 13.071 KG, DISTÂNCIA ENTRE EIXOS 4,80 M, POTÊNCIA 230 CV INCLUSIVE CAÇAMBA METÁLICA - MATERIAIS NA OPERAÇÃO. AF_06/2014</v>
          </cell>
          <cell r="I641" t="str">
            <v>H</v>
          </cell>
          <cell r="J641" t="str">
            <v>COLETADO</v>
          </cell>
          <cell r="K641">
            <v>57.22</v>
          </cell>
          <cell r="L641" t="str">
            <v>CAIXA REFERENCIAL</v>
          </cell>
        </row>
        <row r="642">
          <cell r="G642">
            <v>53794</v>
          </cell>
          <cell r="H642" t="str">
            <v>USINA DE CONCRETO FIXA, CAPACIDADE NOMINAL DE 90 A 120 M3/H, SEM SILO - MANUTENÇÃO. AF_07/2016</v>
          </cell>
          <cell r="I642" t="str">
            <v>H</v>
          </cell>
          <cell r="J642" t="str">
            <v>ATRIBUÍDO SÃO PAULO</v>
          </cell>
          <cell r="K642">
            <v>35</v>
          </cell>
          <cell r="L642" t="str">
            <v>CAIXA REFERENCIAL</v>
          </cell>
        </row>
        <row r="643">
          <cell r="G643">
            <v>53797</v>
          </cell>
          <cell r="H643" t="str">
            <v>CAMINHÃO TOCO, PBT 16.000 KG, CARGA ÚTIL MÁX. 10.685 KG, DIST. ENTRE EIXOS 4,8 M, POTÊNCIA 189 CV, INCLUSIVE CARROCERIA FIXA ABERTA DE MADEIRA P/ TRANSPORTE GERAL DE CARGA SECA, DIMEN. APROX. 2,5 X 7,00 X 0,50 M - MATERIAIS NA OPERAÇÃO. AF_06/2014</v>
          </cell>
          <cell r="I643" t="str">
            <v>H</v>
          </cell>
          <cell r="J643" t="str">
            <v>COLETADO</v>
          </cell>
          <cell r="K643">
            <v>65.8</v>
          </cell>
          <cell r="L643" t="str">
            <v>CAIXA REFERENCIAL</v>
          </cell>
        </row>
        <row r="644">
          <cell r="G644">
            <v>53804</v>
          </cell>
          <cell r="H644" t="str">
            <v>VASSOURA MECÂNICA REBOCÁVEL COM ESCOVA CILÍNDRICA, LARGURA ÚTIL DE VARRIMENTO DE 2,44 M - MANUTENÇÃO. AF_06/2014</v>
          </cell>
          <cell r="I644" t="str">
            <v>H</v>
          </cell>
          <cell r="J644" t="str">
            <v>ATRIBUÍDO SÃO PAULO</v>
          </cell>
          <cell r="K644">
            <v>2.54</v>
          </cell>
          <cell r="L644" t="str">
            <v>CAIXA REFERENCIAL</v>
          </cell>
        </row>
        <row r="645">
          <cell r="G645">
            <v>53806</v>
          </cell>
          <cell r="H645" t="str">
            <v>TRATOR DE ESTEIRAS, POTÊNCIA 170 HP, PESO OPERACIONAL 19 T, CAÇAMBA 5,2 M3 - MANUTENÇÃO. AF_06/2014</v>
          </cell>
          <cell r="I645" t="str">
            <v>H</v>
          </cell>
          <cell r="J645" t="str">
            <v>ATRIBUÍDO SÃO PAULO</v>
          </cell>
          <cell r="K645">
            <v>44.2</v>
          </cell>
          <cell r="L645" t="str">
            <v>CAIXA REFERENCIAL</v>
          </cell>
        </row>
        <row r="646">
          <cell r="G646">
            <v>53810</v>
          </cell>
          <cell r="H646" t="str">
            <v>TRATOR DE ESTEIRAS, POTÊNCIA 150 HP, PESO OPERACIONAL 16,7 T, COM RODA MOTRIZ ELEVADA E LÂMINA 3,18 M3 - MANUTENÇÃO. AF_06/2014</v>
          </cell>
          <cell r="I646" t="str">
            <v>H</v>
          </cell>
          <cell r="J646" t="str">
            <v>ATRIBUÍDO SÃO PAULO</v>
          </cell>
          <cell r="K646">
            <v>44.48</v>
          </cell>
          <cell r="L646" t="str">
            <v>CAIXA REFERENCIAL</v>
          </cell>
        </row>
        <row r="647">
          <cell r="G647">
            <v>53814</v>
          </cell>
          <cell r="H647" t="str">
            <v>TRATOR DE ESTEIRAS, POTÊNCIA 347 HP, PESO OPERACIONAL 38,5 T, COM LÂMINA 8,70 M3 - MANUTENÇÃO. AF_06/2014</v>
          </cell>
          <cell r="I647" t="str">
            <v>H</v>
          </cell>
          <cell r="J647" t="str">
            <v>ATRIBUÍDO SÃO PAULO</v>
          </cell>
          <cell r="K647">
            <v>145.69</v>
          </cell>
          <cell r="L647" t="str">
            <v>CAIXA REFERENCIAL</v>
          </cell>
        </row>
        <row r="648">
          <cell r="G648">
            <v>53817</v>
          </cell>
          <cell r="H648" t="str">
            <v>TRATOR DE ESTEIRAS, POTÊNCIA 100 HP, PESO OPERACIONAL 9,4 T, COM LÂMINA 2,19 M3 - MATERIAIS NA OPERAÇÃO. AF_06/2014</v>
          </cell>
          <cell r="I648" t="str">
            <v>H</v>
          </cell>
          <cell r="J648" t="str">
            <v>COLETADO</v>
          </cell>
          <cell r="K648">
            <v>35.28</v>
          </cell>
          <cell r="L648" t="str">
            <v>CAIXA REFERENCIAL</v>
          </cell>
        </row>
        <row r="649">
          <cell r="G649">
            <v>53818</v>
          </cell>
          <cell r="H649" t="str">
            <v>ROLO COMPACTADOR VIBRATÓRIO REBOCÁVEL, CILINDRO DE AÇO LISO, POTÊNCIA DE TRAÇÃO DE 65 CV, PESO 4,7 T, IMPACTO DINÂMICO 18,3 T, LARGURA DE TRABALHO 1,67 M - DEPRECIAÇÃO. AF_02/2016</v>
          </cell>
          <cell r="I649" t="str">
            <v>H</v>
          </cell>
          <cell r="J649" t="str">
            <v>ATRIBUÍDO SÃO PAULO</v>
          </cell>
          <cell r="K649">
            <v>4.8099999999999996</v>
          </cell>
          <cell r="L649" t="str">
            <v>CAIXA REFERENCIAL</v>
          </cell>
        </row>
        <row r="650">
          <cell r="G650">
            <v>53827</v>
          </cell>
          <cell r="H650" t="str">
            <v>CAMINHÃO TOCO, PESO BRUTO TOTAL 14.300 KG, CARGA ÚTIL MÁXIMA 9590 KG, DISTÂNCIA ENTRE EIXOS 4,76 M, POTÊNCIA 185 CV (NÃO INCLUI CARROCERIA) - MATERIAIS NA OPERAÇÃO. AF_06/2014</v>
          </cell>
          <cell r="I650" t="str">
            <v>H</v>
          </cell>
          <cell r="J650" t="str">
            <v>COLETADO</v>
          </cell>
          <cell r="K650">
            <v>64.42</v>
          </cell>
          <cell r="L650" t="str">
            <v>CAIXA REFERENCIAL</v>
          </cell>
        </row>
        <row r="651">
          <cell r="G651">
            <v>53829</v>
          </cell>
          <cell r="H651" t="str">
            <v>CAMINHÃO TOCO, PESO BRUTO TOTAL 16.000 KG, CARGA ÚTIL MÁXIMA DE 10.685 KG, DISTÂNCIA ENTRE EIXOS 4,80 M, POTÊNCIA 189 CV EXCLUSIVE CARROCERIA - MATERIAIS NA OPERAÇÃO. AF_06/2014</v>
          </cell>
          <cell r="I651" t="str">
            <v>H</v>
          </cell>
          <cell r="J651" t="str">
            <v>COLETADO</v>
          </cell>
          <cell r="K651">
            <v>65.8</v>
          </cell>
          <cell r="L651" t="str">
            <v>CAIXA REFERENCIAL</v>
          </cell>
        </row>
        <row r="652">
          <cell r="G652">
            <v>53831</v>
          </cell>
          <cell r="H652" t="str">
            <v>CAMINHÃO PIPA 10.000 L TRUCADO, PESO BRUTO TOTAL 23.000 KG, CARGA ÚTIL MÁXIMA 15.935 KG, DISTÂNCIA ENTRE EIXOS 4,8 M, POTÊNCIA 230 CV, INCLUSIVE TANQUE DE AÇO PARA TRANSPORTE DE ÁGUA - MATERIAIS NA OPERAÇÃO. AF_06/2014</v>
          </cell>
          <cell r="I652" t="str">
            <v>H</v>
          </cell>
          <cell r="J652" t="str">
            <v>COLETADO</v>
          </cell>
          <cell r="K652">
            <v>108.7</v>
          </cell>
          <cell r="L652" t="str">
            <v>CAIXA REFERENCIAL</v>
          </cell>
        </row>
        <row r="653">
          <cell r="G653">
            <v>53840</v>
          </cell>
          <cell r="H653" t="str">
            <v>GRADE DE DISCO REBOCÁVEL COM 20 DISCOS 24" X 6 MM COM PNEUS PARA TRANSPORTE - DEPRECIAÇÃO. AF_06/2014</v>
          </cell>
          <cell r="I653" t="str">
            <v>H</v>
          </cell>
          <cell r="J653" t="str">
            <v>ATRIBUÍDO SÃO PAULO</v>
          </cell>
          <cell r="K653">
            <v>1.38</v>
          </cell>
          <cell r="L653" t="str">
            <v>CAIXA REFERENCIAL</v>
          </cell>
        </row>
        <row r="654">
          <cell r="G654">
            <v>53841</v>
          </cell>
          <cell r="H654" t="str">
            <v>GRADE DE DISCO REBOCÁVEL COM 20 DISCOS 24" X 6 MM COM PNEUS PARA TRANSPORTE - MANUTENÇÃO. AF_06/2014</v>
          </cell>
          <cell r="I654" t="str">
            <v>H</v>
          </cell>
          <cell r="J654" t="str">
            <v>ATRIBUÍDO SÃO PAULO</v>
          </cell>
          <cell r="K654">
            <v>0.96</v>
          </cell>
          <cell r="L654" t="str">
            <v>CAIXA REFERENCIAL</v>
          </cell>
        </row>
        <row r="655">
          <cell r="G655">
            <v>53849</v>
          </cell>
          <cell r="H655" t="str">
            <v>MOTONIVELADORA POTÊNCIA BÁSICA LÍQUIDA (PRIMEIRA MARCHA) 125 HP, PESO BRUTO 13032 KG, LARGURA DA LÂMINA DE 3,7 M - MATERIAIS NA OPERAÇÃO. AF_06/2014</v>
          </cell>
          <cell r="I655" t="str">
            <v>H</v>
          </cell>
          <cell r="J655" t="str">
            <v>COLETADO</v>
          </cell>
          <cell r="K655">
            <v>47.28</v>
          </cell>
          <cell r="L655" t="str">
            <v>CAIXA REFERENCIAL</v>
          </cell>
        </row>
        <row r="656">
          <cell r="G656">
            <v>53857</v>
          </cell>
          <cell r="H656" t="str">
            <v>PÁ CARREGADEIRA SOBRE RODAS, POTÊNCIA LÍQUIDA 128 HP, CAPACIDADE DA CAÇAMBA 1,7 A 2,8 M3, PESO OPERACIONAL 11632 KG - MANUTENÇÃO. AF_06/2014</v>
          </cell>
          <cell r="I656" t="str">
            <v>H</v>
          </cell>
          <cell r="J656" t="str">
            <v>ATRIBUÍDO SÃO PAULO</v>
          </cell>
          <cell r="K656">
            <v>25.66</v>
          </cell>
          <cell r="L656" t="str">
            <v>CAIXA REFERENCIAL</v>
          </cell>
        </row>
        <row r="657">
          <cell r="G657">
            <v>53858</v>
          </cell>
          <cell r="H657" t="str">
            <v>PÁ CARREGADEIRA SOBRE RODAS, POTÊNCIA LÍQUIDA 128 HP, CAPACIDADE DA CAÇAMBA 1,7 A 2,8 M3, PESO OPERACIONAL 11632 KG - MATERIAIS NA OPERAÇÃO. AF_06/2014</v>
          </cell>
          <cell r="I657" t="str">
            <v>H</v>
          </cell>
          <cell r="J657" t="str">
            <v>COLETADO</v>
          </cell>
          <cell r="K657">
            <v>45.19</v>
          </cell>
          <cell r="L657" t="str">
            <v>CAIXA REFERENCIAL</v>
          </cell>
        </row>
        <row r="658">
          <cell r="G658">
            <v>53861</v>
          </cell>
          <cell r="H658" t="str">
            <v>PÁ CARREGADEIRA SOBRE RODAS, POTÊNCIA 197 HP, CAPACIDADE DA CAÇAMBA 2,5 A 3,5 M3, PESO OPERACIONAL 18338 KG - MANUTENÇÃO. AF_06/2014</v>
          </cell>
          <cell r="I658" t="str">
            <v>H</v>
          </cell>
          <cell r="J658" t="str">
            <v>ATRIBUÍDO SÃO PAULO</v>
          </cell>
          <cell r="K658">
            <v>35.58</v>
          </cell>
          <cell r="L658" t="str">
            <v>CAIXA REFERENCIAL</v>
          </cell>
        </row>
        <row r="659">
          <cell r="G659">
            <v>53863</v>
          </cell>
          <cell r="H659" t="str">
            <v>MARTELETE OU ROMPEDOR PNEUMÁTICO MANUAL, 28 KG, COM SILENCIADOR - MANUTENÇÃO. AF_07/2016</v>
          </cell>
          <cell r="I659" t="str">
            <v>H</v>
          </cell>
          <cell r="J659" t="str">
            <v>ATRIBUÍDO SÃO PAULO</v>
          </cell>
          <cell r="K659">
            <v>1.38</v>
          </cell>
          <cell r="L659" t="str">
            <v>CAIXA REFERENCIAL</v>
          </cell>
        </row>
        <row r="660">
          <cell r="G660">
            <v>53865</v>
          </cell>
          <cell r="H660" t="str">
            <v>COMPRESSOR DE AR REBOCÁVEL, VAZÃO 189 PCM, PRESSÃO EFETIVA DE TRABALHO 102 PSI, MOTOR DIESEL, POTÊNCIA 63 CV - MATERIAIS NA OPERAÇÃO. AF_06/2015</v>
          </cell>
          <cell r="I660" t="str">
            <v>H</v>
          </cell>
          <cell r="J660" t="str">
            <v>COLETADO</v>
          </cell>
          <cell r="K660">
            <v>26.63</v>
          </cell>
          <cell r="L660" t="str">
            <v>CAIXA REFERENCIAL</v>
          </cell>
        </row>
        <row r="661">
          <cell r="G661">
            <v>53866</v>
          </cell>
          <cell r="H661" t="str">
            <v>BOMBA SUBMERSÍVEL ELÉTRICA TRIFÁSICA, POTÊNCIA 2,96 HP, Ø ROTOR 144 MM SEMI-ABERTO, BOCAL DE SAÍDA Ø 2, HM/Q = 2 MCA / 38,8 M3/H A 28 MCA / 5 M3/H - MATERIAIS NA OPERAÇÃO. AF_06/2014</v>
          </cell>
          <cell r="I661" t="str">
            <v>H</v>
          </cell>
          <cell r="J661" t="str">
            <v>COLETADO</v>
          </cell>
          <cell r="K661">
            <v>1.1200000000000001</v>
          </cell>
          <cell r="L661" t="str">
            <v>CAIXA REFERENCIAL</v>
          </cell>
        </row>
        <row r="662">
          <cell r="G662">
            <v>53882</v>
          </cell>
          <cell r="H662" t="str">
            <v>CAMINHÃO PIPA 6.000 L, PESO BRUTO TOTAL 13.000 KG, DISTÂNCIA ENTRE EIXOS 4,80 M, POTÊNCIA 189 CV INCLUSIVE TANQUE DE AÇO PARA TRANSPORTE DE ÁGUA, CAPACIDADE 6 M3 - MANUTENÇÃO. AF_06/2014</v>
          </cell>
          <cell r="I662" t="str">
            <v>H</v>
          </cell>
          <cell r="J662" t="str">
            <v>ATRIBUÍDO SÃO PAULO</v>
          </cell>
          <cell r="K662">
            <v>18.43</v>
          </cell>
          <cell r="L662" t="str">
            <v>CAIXA REFERENCIAL</v>
          </cell>
        </row>
        <row r="663">
          <cell r="G663">
            <v>55263</v>
          </cell>
          <cell r="H663" t="str">
            <v>ROLO COMPACTADOR DE PNEUS ESTÁTICO, PRESSÃO VARIÁVEL, POTÊNCIA 111 HP, PESO SEM/COM LASTRO 9,5 / 26 T, LARGURA DE TRABALHO 1,90 M - MATERIAIS NA OPERAÇÃO. AF_07/2014</v>
          </cell>
          <cell r="I663" t="str">
            <v>H</v>
          </cell>
          <cell r="J663" t="str">
            <v>COLETADO</v>
          </cell>
          <cell r="K663">
            <v>36.4</v>
          </cell>
          <cell r="L663" t="str">
            <v>CAIXA REFERENCIAL</v>
          </cell>
        </row>
        <row r="664">
          <cell r="G664">
            <v>73303</v>
          </cell>
          <cell r="H664" t="str">
            <v>GRUPO GERADOR ESTACIONÁRIO, MOTOR DIESEL POTÊNCIA 170 KVA - DEPRECIAÇÃO. AF_02/2016</v>
          </cell>
          <cell r="I664" t="str">
            <v>H</v>
          </cell>
          <cell r="J664" t="str">
            <v>ATRIBUÍDO SÃO PAULO</v>
          </cell>
          <cell r="K664">
            <v>4.3899999999999997</v>
          </cell>
          <cell r="L664" t="str">
            <v>CAIXA REFERENCIAL</v>
          </cell>
        </row>
        <row r="665">
          <cell r="G665">
            <v>73307</v>
          </cell>
          <cell r="H665" t="str">
            <v>GRUPO GERADOR ESTACIONÁRIO, MOTOR DIESEL POTÊNCIA 170 KVA - MANUTENÇÃO. AF_02/2016</v>
          </cell>
          <cell r="I665" t="str">
            <v>H</v>
          </cell>
          <cell r="J665" t="str">
            <v>ATRIBUÍDO SÃO PAULO</v>
          </cell>
          <cell r="K665">
            <v>3.91</v>
          </cell>
          <cell r="L665" t="str">
            <v>CAIXA REFERENCIAL</v>
          </cell>
        </row>
        <row r="666">
          <cell r="G666">
            <v>73309</v>
          </cell>
          <cell r="H666" t="str">
            <v>ROLO COMPACTADOR VIBRATÓRIO PÉ DE CARNEIRO PARA SOLOS, POTÊNCIA 80 HP, PESO OPERACIONAL SEM/COM LASTRO 7,4 / 8,8 T, LARGURA DE TRABALHO 1,68 M - DEPRECIAÇÃO. AF_02/2016</v>
          </cell>
          <cell r="I666" t="str">
            <v>H</v>
          </cell>
          <cell r="J666" t="str">
            <v>ATRIBUÍDO SÃO PAULO</v>
          </cell>
          <cell r="K666">
            <v>16.59</v>
          </cell>
          <cell r="L666" t="str">
            <v>CAIXA REFERENCIAL</v>
          </cell>
        </row>
        <row r="667">
          <cell r="G667">
            <v>73311</v>
          </cell>
          <cell r="H667" t="str">
            <v>GRUPO GERADOR ESTACIONÁRIO, MOTOR DIESEL POTÊNCIA 170 KVA - MATERIAIS NA OPERAÇÃO. AF_02/2016</v>
          </cell>
          <cell r="I667" t="str">
            <v>H</v>
          </cell>
          <cell r="J667" t="str">
            <v>COLETADO</v>
          </cell>
          <cell r="K667">
            <v>100.62</v>
          </cell>
          <cell r="L667" t="str">
            <v>CAIXA REFERENCIAL</v>
          </cell>
        </row>
        <row r="668">
          <cell r="G668">
            <v>73313</v>
          </cell>
          <cell r="H668" t="str">
            <v>ROLO COMPACTADOR VIBRATÓRIO PÉ DE CARNEIRO PARA SOLOS, POTÊNCIA 80 HP, PESO OPERACIONAL SEM/COM LASTRO 7,4 / 8,8 T, LARGURA DE TRABALHO 1,68 M - JUROS. AF_02/2016</v>
          </cell>
          <cell r="I668" t="str">
            <v>H</v>
          </cell>
          <cell r="J668" t="str">
            <v>ATRIBUÍDO SÃO PAULO</v>
          </cell>
          <cell r="K668">
            <v>2.2999999999999998</v>
          </cell>
          <cell r="L668" t="str">
            <v>CAIXA REFERENCIAL</v>
          </cell>
        </row>
        <row r="669">
          <cell r="G669">
            <v>73315</v>
          </cell>
          <cell r="H669" t="str">
            <v>ROLO COMPACTADOR VIBRATÓRIO PÉ DE CARNEIRO PARA SOLOS, POTÊNCIA 80 HP, PESO OPERACIONAL SEM/COM LASTRO 7,4 / 8,8 T, LARGURA DE TRABALHO 1,68 M - MATERIAIS NA OPERAÇÃO. AF_02/2016</v>
          </cell>
          <cell r="I669" t="str">
            <v>H</v>
          </cell>
          <cell r="J669" t="str">
            <v>COLETADO</v>
          </cell>
          <cell r="K669">
            <v>32.270000000000003</v>
          </cell>
          <cell r="L669" t="str">
            <v>CAIXA REFERENCIAL</v>
          </cell>
        </row>
        <row r="670">
          <cell r="G670">
            <v>73335</v>
          </cell>
          <cell r="H670" t="str">
            <v>CAMINHÃO TOCO, PBT 14.300 KG, CARGA ÚTIL MÁX. 9.710 KG, DIST. ENTRE EIXOS 3,56 M, POTÊNCIA 185 CV, INCLUSIVE CARROCERIA FIXA ABERTA DE MADEIRA P/ TRANSPORTE GERAL DE CARGA SECA, DIMEN. APROX. 2,50 X 6,50 X 0,50 M - MANUTENÇÃO. AF_06/2014</v>
          </cell>
          <cell r="I670" t="str">
            <v>H</v>
          </cell>
          <cell r="J670" t="str">
            <v>ATRIBUÍDO SÃO PAULO</v>
          </cell>
          <cell r="K670">
            <v>17.579999999999998</v>
          </cell>
          <cell r="L670" t="str">
            <v>CAIXA REFERENCIAL</v>
          </cell>
        </row>
        <row r="671">
          <cell r="G671">
            <v>73340</v>
          </cell>
          <cell r="H671" t="str">
            <v>CAMINHÃO TOCO, PBT 14.300 KG, CARGA ÚTIL MÁX. 9.710 KG, DIST. ENTRE EIXOS 3,56 M, POTÊNCIA 185 CV, INCLUSIVE CARROCERIA FIXA ABERTA DE MADEIRA P/ TRANSPORTE GERAL DE CARGA SECA, DIMEN. APROX. 2,50 X 6,50 X 0,50 M - MATERIAIS NA OPERAÇÃO. AF_06/2014</v>
          </cell>
          <cell r="I671" t="str">
            <v>H</v>
          </cell>
          <cell r="J671" t="str">
            <v>COLETADO</v>
          </cell>
          <cell r="K671">
            <v>46.03</v>
          </cell>
          <cell r="L671" t="str">
            <v>CAIXA REFERENCIAL</v>
          </cell>
        </row>
        <row r="672">
          <cell r="G672">
            <v>83361</v>
          </cell>
          <cell r="H672" t="str">
            <v>ESPARGIDOR DE ASFALTO PRESSURIZADO, TANQUE 6 M3 COM ISOLAÇÃO TÉRMICA, AQUECIDO COM 2 MAÇARICOS, COM BARRA ESPARGIDORA 3,60 M, MONTADO SOBRE CAMINHÃO  TOCO, PBT 14.300 KG, POTÊNCIA 185 CV - MANUTENÇÃO. AF_08/2015</v>
          </cell>
          <cell r="I672" t="str">
            <v>H</v>
          </cell>
          <cell r="J672" t="str">
            <v>ATRIBUÍDO SÃO PAULO</v>
          </cell>
          <cell r="K672">
            <v>10.62</v>
          </cell>
          <cell r="L672" t="str">
            <v>CAIXA REFERENCIAL</v>
          </cell>
        </row>
        <row r="673">
          <cell r="G673">
            <v>83761</v>
          </cell>
          <cell r="H673" t="str">
            <v>GRUPO DE SOLDAGEM COM GERADOR A DIESEL 60 CV PARA SOLDA ELÉTRICA, SOBRE 04 RODAS, COM MOTOR 4 CILINDROS 600 A - DEPRECIAÇÃO. AF_02/2016</v>
          </cell>
          <cell r="I673" t="str">
            <v>H</v>
          </cell>
          <cell r="J673" t="str">
            <v>ATRIBUÍDO SÃO PAULO</v>
          </cell>
          <cell r="K673">
            <v>9.36</v>
          </cell>
          <cell r="L673" t="str">
            <v>CAIXA REFERENCIAL</v>
          </cell>
        </row>
        <row r="674">
          <cell r="G674">
            <v>83762</v>
          </cell>
          <cell r="H674" t="str">
            <v>GRUPO DE SOLDAGEM COM GERADOR A DIESEL 60 CV PARA SOLDA ELÉTRICA, SOBRE 04 RODAS, COM MOTOR 4 CILINDROS 600 A - MANUTENÇÃO. AF_02/2016</v>
          </cell>
          <cell r="I674" t="str">
            <v>H</v>
          </cell>
          <cell r="J674" t="str">
            <v>ATRIBUÍDO SÃO PAULO</v>
          </cell>
          <cell r="K674">
            <v>11.7</v>
          </cell>
          <cell r="L674" t="str">
            <v>CAIXA REFERENCIAL</v>
          </cell>
        </row>
        <row r="675">
          <cell r="G675">
            <v>83763</v>
          </cell>
          <cell r="H675" t="str">
            <v>GRUPO DE SOLDAGEM COM GERADOR A DIESEL 60 CV PARA SOLDA ELÉTRICA, SOBRE 04 RODAS, COM MOTOR 4 CILINDROS 600 A - MATERIAIS NA OPERAÇÃO. AF_02/2016</v>
          </cell>
          <cell r="I675" t="str">
            <v>H</v>
          </cell>
          <cell r="J675" t="str">
            <v>COLETADO</v>
          </cell>
          <cell r="K675">
            <v>28.35</v>
          </cell>
          <cell r="L675" t="str">
            <v>CAIXA REFERENCIAL</v>
          </cell>
        </row>
        <row r="676">
          <cell r="G676">
            <v>83764</v>
          </cell>
          <cell r="H676" t="str">
            <v>GRUPO DE SOLDAGEM COM GERADOR A DIESEL 60 CV PARA SOLDA ELÉTRICA, SOBRE 04 RODAS, COM MOTOR 4 CILINDROS 600 A - JUROS. AF_02/2016</v>
          </cell>
          <cell r="I676" t="str">
            <v>H</v>
          </cell>
          <cell r="J676" t="str">
            <v>ATRIBUÍDO SÃO PAULO</v>
          </cell>
          <cell r="K676">
            <v>1.05</v>
          </cell>
          <cell r="L676" t="str">
            <v>CAIXA REFERENCIAL</v>
          </cell>
        </row>
        <row r="677">
          <cell r="G677">
            <v>87026</v>
          </cell>
          <cell r="H677" t="str">
            <v>GRADE DE DISCO REBOCÁVEL COM 20 DISCOS 24" X 6 MM COM PNEUS PARA TRANSPORTE - JUROS. AF_06/2014</v>
          </cell>
          <cell r="I677" t="str">
            <v>H</v>
          </cell>
          <cell r="J677" t="str">
            <v>ATRIBUÍDO SÃO PAULO</v>
          </cell>
          <cell r="K677">
            <v>0.19</v>
          </cell>
          <cell r="L677" t="str">
            <v>CAIXA REFERENCIAL</v>
          </cell>
        </row>
        <row r="678">
          <cell r="G678">
            <v>87441</v>
          </cell>
          <cell r="H678" t="str">
            <v>BETONEIRA CAPACIDADE NOMINAL 400 L, CAPACIDADE DE MISTURA 310 L, MOTOR A DIESEL POTÊNCIA 5,0 HP, SEM CARREGADOR - DEPRECIAÇÃO. AF_06/2014</v>
          </cell>
          <cell r="I678" t="str">
            <v>H</v>
          </cell>
          <cell r="J678" t="str">
            <v>COEFICIENTE DE REPRESENTATIVIDADE</v>
          </cell>
          <cell r="K678">
            <v>0.33</v>
          </cell>
          <cell r="L678" t="str">
            <v>CAIXA REFERENCIAL</v>
          </cell>
        </row>
        <row r="679">
          <cell r="G679">
            <v>87442</v>
          </cell>
          <cell r="H679" t="str">
            <v>BETONEIRA CAPACIDADE NOMINAL 400 L, CAPACIDADE DE MISTURA 310 L, MOTOR A DIESEL POTÊNCIA 5,0 HP, SEM CARREGADOR - JUROS. AF_06/2014</v>
          </cell>
          <cell r="I679" t="str">
            <v>H</v>
          </cell>
          <cell r="J679" t="str">
            <v>COEFICIENTE DE REPRESENTATIVIDADE</v>
          </cell>
          <cell r="K679">
            <v>0.03</v>
          </cell>
          <cell r="L679" t="str">
            <v>CAIXA REFERENCIAL</v>
          </cell>
        </row>
        <row r="680">
          <cell r="G680">
            <v>87443</v>
          </cell>
          <cell r="H680" t="str">
            <v>BETONEIRA CAPACIDADE NOMINAL 400 L, CAPACIDADE DE MISTURA 310 L, MOTOR A DIESEL POTÊNCIA 5,0 HP, SEM CARREGADOR - MANUTENÇÃO. AF_06/2014</v>
          </cell>
          <cell r="I680" t="str">
            <v>H</v>
          </cell>
          <cell r="J680" t="str">
            <v>COEFICIENTE DE REPRESENTATIVIDADE</v>
          </cell>
          <cell r="K680">
            <v>0.31</v>
          </cell>
          <cell r="L680" t="str">
            <v>CAIXA REFERENCIAL</v>
          </cell>
        </row>
        <row r="681">
          <cell r="G681">
            <v>87444</v>
          </cell>
          <cell r="H681" t="str">
            <v>BETONEIRA CAPACIDADE NOMINAL 400 L, CAPACIDADE DE MISTURA 310 L, MOTOR A DIESEL POTÊNCIA 5,0 HP, SEM CARREGADOR - MATERIAIS NA OPERAÇÃO. AF_06/2014</v>
          </cell>
          <cell r="I681" t="str">
            <v>H</v>
          </cell>
          <cell r="J681" t="str">
            <v>COLETADO</v>
          </cell>
          <cell r="K681">
            <v>2.39</v>
          </cell>
          <cell r="L681" t="str">
            <v>CAIXA REFERENCIAL</v>
          </cell>
        </row>
        <row r="682">
          <cell r="G682">
            <v>88387</v>
          </cell>
          <cell r="H682" t="str">
            <v>MISTURADOR DE ARGAMASSA, EIXO HORIZONTAL, CAPACIDADE DE MISTURA 300 KG, MOTOR ELÉTRICO POTÊNCIA 5 CV - DEPRECIAÇÃO. AF_06/2014</v>
          </cell>
          <cell r="I682" t="str">
            <v>H</v>
          </cell>
          <cell r="J682" t="str">
            <v>COEFICIENTE DE REPRESENTATIVIDADE</v>
          </cell>
          <cell r="K682">
            <v>0.64</v>
          </cell>
          <cell r="L682" t="str">
            <v>CAIXA REFERENCIAL</v>
          </cell>
        </row>
        <row r="683">
          <cell r="G683">
            <v>88389</v>
          </cell>
          <cell r="H683" t="str">
            <v>MISTURADOR DE ARGAMASSA, EIXO HORIZONTAL, CAPACIDADE DE MISTURA 300 KG, MOTOR ELÉTRICO POTÊNCIA 5 CV - JUROS. AF_06/2014</v>
          </cell>
          <cell r="I683" t="str">
            <v>H</v>
          </cell>
          <cell r="J683" t="str">
            <v>COEFICIENTE DE REPRESENTATIVIDADE</v>
          </cell>
          <cell r="K683">
            <v>7.0000000000000007E-2</v>
          </cell>
          <cell r="L683" t="str">
            <v>CAIXA REFERENCIAL</v>
          </cell>
        </row>
        <row r="684">
          <cell r="G684">
            <v>88390</v>
          </cell>
          <cell r="H684" t="str">
            <v>MISTURADOR DE ARGAMASSA, EIXO HORIZONTAL, CAPACIDADE DE MISTURA 300 KG, MOTOR ELÉTRICO POTÊNCIA 5 CV - MANUTENÇÃO. AF_06/2014</v>
          </cell>
          <cell r="I684" t="str">
            <v>H</v>
          </cell>
          <cell r="J684" t="str">
            <v>COEFICIENTE DE REPRESENTATIVIDADE</v>
          </cell>
          <cell r="K684">
            <v>0.8</v>
          </cell>
          <cell r="L684" t="str">
            <v>CAIXA REFERENCIAL</v>
          </cell>
        </row>
        <row r="685">
          <cell r="G685">
            <v>88391</v>
          </cell>
          <cell r="H685" t="str">
            <v>MISTURADOR DE ARGAMASSA, EIXO HORIZONTAL, CAPACIDADE DE MISTURA 300 KG, MOTOR ELÉTRICO POTÊNCIA 5 CV - MATERIAIS NA OPERAÇÃO. AF_06/2014</v>
          </cell>
          <cell r="I685" t="str">
            <v>H</v>
          </cell>
          <cell r="J685" t="str">
            <v>COEFICIENTE DE REPRESENTATIVIDADE</v>
          </cell>
          <cell r="K685">
            <v>1.84</v>
          </cell>
          <cell r="L685" t="str">
            <v>CAIXA REFERENCIAL</v>
          </cell>
        </row>
        <row r="686">
          <cell r="G686">
            <v>88394</v>
          </cell>
          <cell r="H686" t="str">
            <v>MISTURADOR DE ARGAMASSA, EIXO HORIZONTAL, CAPACIDADE DE MISTURA 600 KG, MOTOR ELÉTRICO POTÊNCIA 7,5 CV - DEPRECIAÇÃO. AF_06/2014</v>
          </cell>
          <cell r="I686" t="str">
            <v>H</v>
          </cell>
          <cell r="J686" t="str">
            <v>COEFICIENTE DE REPRESENTATIVIDADE</v>
          </cell>
          <cell r="K686">
            <v>0.76</v>
          </cell>
          <cell r="L686" t="str">
            <v>CAIXA REFERENCIAL</v>
          </cell>
        </row>
        <row r="687">
          <cell r="G687">
            <v>88395</v>
          </cell>
          <cell r="H687" t="str">
            <v>MISTURADOR DE ARGAMASSA, EIXO HORIZONTAL, CAPACIDADE DE MISTURA 600 KG, MOTOR ELÉTRICO POTÊNCIA 7,5 CV - JUROS. AF_06/2014</v>
          </cell>
          <cell r="I687" t="str">
            <v>H</v>
          </cell>
          <cell r="J687" t="str">
            <v>COEFICIENTE DE REPRESENTATIVIDADE</v>
          </cell>
          <cell r="K687">
            <v>0.09</v>
          </cell>
          <cell r="L687" t="str">
            <v>CAIXA REFERENCIAL</v>
          </cell>
        </row>
        <row r="688">
          <cell r="G688">
            <v>88396</v>
          </cell>
          <cell r="H688" t="str">
            <v>MISTURADOR DE ARGAMASSA, EIXO HORIZONTAL, CAPACIDADE DE MISTURA 600 KG, MOTOR ELÉTRICO POTÊNCIA 7,5 CV - MANUTENÇÃO. AF_06/2014</v>
          </cell>
          <cell r="I688" t="str">
            <v>H</v>
          </cell>
          <cell r="J688" t="str">
            <v>COEFICIENTE DE REPRESENTATIVIDADE</v>
          </cell>
          <cell r="K688">
            <v>0.95</v>
          </cell>
          <cell r="L688" t="str">
            <v>CAIXA REFERENCIAL</v>
          </cell>
        </row>
        <row r="689">
          <cell r="G689">
            <v>88397</v>
          </cell>
          <cell r="H689" t="str">
            <v>MISTURADOR DE ARGAMASSA, EIXO HORIZONTAL, CAPACIDADE DE MISTURA 600 KG, MOTOR ELÉTRICO POTÊNCIA 7,5 CV - MATERIAIS NA OPERAÇÃO. AF_06/2014</v>
          </cell>
          <cell r="I689" t="str">
            <v>H</v>
          </cell>
          <cell r="J689" t="str">
            <v>COEFICIENTE DE REPRESENTATIVIDADE</v>
          </cell>
          <cell r="K689">
            <v>2.76</v>
          </cell>
          <cell r="L689" t="str">
            <v>CAIXA REFERENCIAL</v>
          </cell>
        </row>
        <row r="690">
          <cell r="G690">
            <v>88400</v>
          </cell>
          <cell r="H690" t="str">
            <v>MISTURADOR DE ARGAMASSA, EIXO HORIZONTAL, CAPACIDADE DE MISTURA 160 KG, MOTOR ELÉTRICO POTÊNCIA 3 CV - DEPRECIAÇÃO. AF_06/2014</v>
          </cell>
          <cell r="I690" t="str">
            <v>H</v>
          </cell>
          <cell r="J690" t="str">
            <v>COEFICIENTE DE REPRESENTATIVIDADE</v>
          </cell>
          <cell r="K690">
            <v>0.6</v>
          </cell>
          <cell r="L690" t="str">
            <v>CAIXA REFERENCIAL</v>
          </cell>
        </row>
        <row r="691">
          <cell r="G691">
            <v>88401</v>
          </cell>
          <cell r="H691" t="str">
            <v>MISTURADOR DE ARGAMASSA, EIXO HORIZONTAL, CAPACIDADE DE MISTURA 160 KG, MOTOR ELÉTRICO POTÊNCIA 3 CV - JUROS. AF_06/2014</v>
          </cell>
          <cell r="I691" t="str">
            <v>H</v>
          </cell>
          <cell r="J691" t="str">
            <v>COEFICIENTE DE REPRESENTATIVIDADE</v>
          </cell>
          <cell r="K691">
            <v>7.0000000000000007E-2</v>
          </cell>
          <cell r="L691" t="str">
            <v>CAIXA REFERENCIAL</v>
          </cell>
        </row>
        <row r="692">
          <cell r="G692">
            <v>88402</v>
          </cell>
          <cell r="H692" t="str">
            <v>MISTURADOR DE ARGAMASSA, EIXO HORIZONTAL, CAPACIDADE DE MISTURA 160 KG, MOTOR ELÉTRICO POTÊNCIA 3 CV - MANUTENÇÃO. AF_06/2014</v>
          </cell>
          <cell r="I692" t="str">
            <v>H</v>
          </cell>
          <cell r="J692" t="str">
            <v>COEFICIENTE DE REPRESENTATIVIDADE</v>
          </cell>
          <cell r="K692">
            <v>0.76</v>
          </cell>
          <cell r="L692" t="str">
            <v>CAIXA REFERENCIAL</v>
          </cell>
        </row>
        <row r="693">
          <cell r="G693">
            <v>88403</v>
          </cell>
          <cell r="H693" t="str">
            <v>MISTURADOR DE ARGAMASSA, EIXO HORIZONTAL, CAPACIDADE DE MISTURA 160 KG, MOTOR ELÉTRICO POTÊNCIA 3 CV - MATERIAIS NA OPERAÇÃO. AF_06/2014</v>
          </cell>
          <cell r="I693" t="str">
            <v>H</v>
          </cell>
          <cell r="J693" t="str">
            <v>COEFICIENTE DE REPRESENTATIVIDADE</v>
          </cell>
          <cell r="K693">
            <v>1.1000000000000001</v>
          </cell>
          <cell r="L693" t="str">
            <v>CAIXA REFERENCIAL</v>
          </cell>
        </row>
        <row r="694">
          <cell r="G694">
            <v>88419</v>
          </cell>
          <cell r="H694" t="str">
            <v>PROJETOR DE ARGAMASSA, CAPACIDADE DE PROJEÇÃO 1,5 M3/H, ALCANCE DE 30 ATÉ 60 M, MOTOR ELÉTRICO POTÊNCIA 7,5 HP - DEPRECIAÇÃO. AF_06/2014</v>
          </cell>
          <cell r="I694" t="str">
            <v>H</v>
          </cell>
          <cell r="J694" t="str">
            <v>COEFICIENTE DE REPRESENTATIVIDADE</v>
          </cell>
          <cell r="K694">
            <v>3.96</v>
          </cell>
          <cell r="L694" t="str">
            <v>CAIXA REFERENCIAL</v>
          </cell>
        </row>
        <row r="695">
          <cell r="G695">
            <v>88422</v>
          </cell>
          <cell r="H695" t="str">
            <v>PROJETOR DE ARGAMASSA, CAPACIDADE DE PROJEÇÃO 1,5 M3/H, ALCANCE DE 30 ATÉ 60 M, MOTOR ELÉTRICO POTÊNCIA 7,5 HP - JUROS. AF_06/2014</v>
          </cell>
          <cell r="I695" t="str">
            <v>H</v>
          </cell>
          <cell r="J695" t="str">
            <v>COEFICIENTE DE REPRESENTATIVIDADE</v>
          </cell>
          <cell r="K695">
            <v>0.47</v>
          </cell>
          <cell r="L695" t="str">
            <v>CAIXA REFERENCIAL</v>
          </cell>
        </row>
        <row r="696">
          <cell r="G696">
            <v>88425</v>
          </cell>
          <cell r="H696" t="str">
            <v>PROJETOR DE ARGAMASSA, CAPACIDADE DE PROJEÇÃO 1,5 M3/H, ALCANCE DE 30 ATÉ 60 M, MOTOR ELÉTRICO POTÊNCIA 7,5 HP - MANUTENÇÃO. AF_06/2014</v>
          </cell>
          <cell r="I696" t="str">
            <v>H</v>
          </cell>
          <cell r="J696" t="str">
            <v>COEFICIENTE DE REPRESENTATIVIDADE</v>
          </cell>
          <cell r="K696">
            <v>4.33</v>
          </cell>
          <cell r="L696" t="str">
            <v>CAIXA REFERENCIAL</v>
          </cell>
        </row>
        <row r="697">
          <cell r="G697">
            <v>88427</v>
          </cell>
          <cell r="H697" t="str">
            <v>PROJETOR DE ARGAMASSA, CAPACIDADE DE PROJEÇÃO 1,5 M3/H, ALCANCE DE 30 ATÉ 60 M, MOTOR ELÉTRICO POTÊNCIA 7,5 HP - MATERIAIS NA OPERAÇÃO. AF_06/2014</v>
          </cell>
          <cell r="I697" t="str">
            <v>H</v>
          </cell>
          <cell r="J697" t="str">
            <v>COEFICIENTE DE REPRESENTATIVIDADE</v>
          </cell>
          <cell r="K697">
            <v>2.8</v>
          </cell>
          <cell r="L697" t="str">
            <v>CAIXA REFERENCIAL</v>
          </cell>
        </row>
        <row r="698">
          <cell r="G698">
            <v>88434</v>
          </cell>
          <cell r="H698" t="str">
            <v>PROJETOR DE ARGAMASSA, CAPACIDADE DE PROJEÇÃO 2 M3/H, ALCANCE ATÉ 50 M, MOTOR ELÉTRICO POTÊNCIA 7,5 HP - DEPRECIAÇÃO. AF_06/2014</v>
          </cell>
          <cell r="I698" t="str">
            <v>H</v>
          </cell>
          <cell r="J698" t="str">
            <v>COEFICIENTE DE REPRESENTATIVIDADE</v>
          </cell>
          <cell r="K698">
            <v>5.25</v>
          </cell>
          <cell r="L698" t="str">
            <v>CAIXA REFERENCIAL</v>
          </cell>
        </row>
        <row r="699">
          <cell r="G699">
            <v>88435</v>
          </cell>
          <cell r="H699" t="str">
            <v>PROJETOR DE ARGAMASSA, CAPACIDADE DE PROJEÇÃO 2 M3/H, ALCANCE ATÉ 50 M, MOTOR ELÉTRICO POTÊNCIA 7,5 HP - JUROS. AF_06/2014</v>
          </cell>
          <cell r="I699" t="str">
            <v>H</v>
          </cell>
          <cell r="J699" t="str">
            <v>COEFICIENTE DE REPRESENTATIVIDADE</v>
          </cell>
          <cell r="K699">
            <v>0.62</v>
          </cell>
          <cell r="L699" t="str">
            <v>CAIXA REFERENCIAL</v>
          </cell>
        </row>
        <row r="700">
          <cell r="G700">
            <v>88436</v>
          </cell>
          <cell r="H700" t="str">
            <v>PROJETOR DE ARGAMASSA, CAPACIDADE DE PROJEÇÃO 2 M3/H, ALCANCE ATÉ 50 M, MOTOR ELÉTRICO POTÊNCIA 7,5 HP - MANUTENÇÃO. AF_06/2014</v>
          </cell>
          <cell r="I700" t="str">
            <v>H</v>
          </cell>
          <cell r="J700" t="str">
            <v>COEFICIENTE DE REPRESENTATIVIDADE</v>
          </cell>
          <cell r="K700">
            <v>5.74</v>
          </cell>
          <cell r="L700" t="str">
            <v>CAIXA REFERENCIAL</v>
          </cell>
        </row>
        <row r="701">
          <cell r="G701">
            <v>88437</v>
          </cell>
          <cell r="H701" t="str">
            <v>PROJETOR DE ARGAMASSA, CAPACIDADE DE PROJEÇÃO 2 M3/H, ALCANCE ATÉ 50 M, MOTOR ELÉTRICO POTÊNCIA 7,5 HP - MATERIAIS NA OPERAÇÃO. AF_06/2014</v>
          </cell>
          <cell r="I701" t="str">
            <v>H</v>
          </cell>
          <cell r="J701" t="str">
            <v>COEFICIENTE DE REPRESENTATIVIDADE</v>
          </cell>
          <cell r="K701">
            <v>2.8</v>
          </cell>
          <cell r="L701" t="str">
            <v>CAIXA REFERENCIAL</v>
          </cell>
        </row>
        <row r="702">
          <cell r="G702">
            <v>88569</v>
          </cell>
          <cell r="H702" t="str">
            <v>ESPARGIDOR DE ASFALTO PRESSURIZADO COM TANQUE DE 2500 L, REBOCÁVEL COM MOTOR A GASOLINA POTÊNCIA 3,4 HP - DEPRECIAÇÃO. AF_07/2014</v>
          </cell>
          <cell r="I702" t="str">
            <v>H</v>
          </cell>
          <cell r="J702" t="str">
            <v>ATRIBUÍDO SÃO PAULO</v>
          </cell>
          <cell r="K702">
            <v>2.46</v>
          </cell>
          <cell r="L702" t="str">
            <v>CAIXA REFERENCIAL</v>
          </cell>
        </row>
        <row r="703">
          <cell r="G703">
            <v>88570</v>
          </cell>
          <cell r="H703" t="str">
            <v>ESPARGIDOR DE ASFALTO PRESSURIZADO COM TANQUE DE 2500 L, REBOCÁVEL COM MOTOR A GASOLINA POTÊNCIA 3,4 HP - JUROS. AF_07/2014</v>
          </cell>
          <cell r="I703" t="str">
            <v>H</v>
          </cell>
          <cell r="J703" t="str">
            <v>ATRIBUÍDO SÃO PAULO</v>
          </cell>
          <cell r="K703">
            <v>0.53</v>
          </cell>
          <cell r="L703" t="str">
            <v>CAIXA REFERENCIAL</v>
          </cell>
        </row>
        <row r="704">
          <cell r="G704">
            <v>88826</v>
          </cell>
          <cell r="H704" t="str">
            <v>BETONEIRA CAPACIDADE NOMINAL DE 400 L, CAPACIDADE DE MISTURA 280 L, MOTOR ELÉTRICO TRIFÁSICO POTÊNCIA DE 2 CV, SEM CARREGADOR - DEPRECIAÇÃO. AF_10/2014</v>
          </cell>
          <cell r="I704" t="str">
            <v>H</v>
          </cell>
          <cell r="J704" t="str">
            <v>COLETADO</v>
          </cell>
          <cell r="K704">
            <v>0.24</v>
          </cell>
          <cell r="L704" t="str">
            <v>CAIXA REFERENCIAL</v>
          </cell>
        </row>
        <row r="705">
          <cell r="G705">
            <v>88827</v>
          </cell>
          <cell r="H705" t="str">
            <v>BETONEIRA CAPACIDADE NOMINAL DE 400 L, CAPACIDADE DE MISTURA 280 L, MOTOR ELÉTRICO TRIFÁSICO POTÊNCIA DE 2 CV, SEM CARREGADOR - JUROS. AF_10/2014</v>
          </cell>
          <cell r="I705" t="str">
            <v>H</v>
          </cell>
          <cell r="J705" t="str">
            <v>COLETADO</v>
          </cell>
          <cell r="K705">
            <v>0.02</v>
          </cell>
          <cell r="L705" t="str">
            <v>CAIXA REFERENCIAL</v>
          </cell>
        </row>
        <row r="706">
          <cell r="G706">
            <v>88828</v>
          </cell>
          <cell r="H706" t="str">
            <v>BETONEIRA CAPACIDADE NOMINAL DE 400 L, CAPACIDADE DE MISTURA 280 L, MOTOR ELÉTRICO TRIFÁSICO POTÊNCIA DE 2 CV, SEM CARREGADOR - MANUTENÇÃO. AF_10/2014</v>
          </cell>
          <cell r="I706" t="str">
            <v>H</v>
          </cell>
          <cell r="J706" t="str">
            <v>COLETADO</v>
          </cell>
          <cell r="K706">
            <v>0.22</v>
          </cell>
          <cell r="L706" t="str">
            <v>CAIXA REFERENCIAL</v>
          </cell>
        </row>
        <row r="707">
          <cell r="G707">
            <v>88829</v>
          </cell>
          <cell r="H707" t="str">
            <v>BETONEIRA CAPACIDADE NOMINAL DE 400 L, CAPACIDADE DE MISTURA 280 L, MOTOR ELÉTRICO TRIFÁSICO POTÊNCIA DE 2 CV, SEM CARREGADOR - MATERIAIS NA OPERAÇÃO. AF_10/2014</v>
          </cell>
          <cell r="I707" t="str">
            <v>H</v>
          </cell>
          <cell r="J707" t="str">
            <v>COEFICIENTE DE REPRESENTATIVIDADE</v>
          </cell>
          <cell r="K707">
            <v>0.73</v>
          </cell>
          <cell r="L707" t="str">
            <v>CAIXA REFERENCIAL</v>
          </cell>
        </row>
        <row r="708">
          <cell r="G708">
            <v>88832</v>
          </cell>
          <cell r="H708" t="str">
            <v>ESCAVADEIRA HIDRÁULICA SOBRE ESTEIRAS, CAÇAMBA 0,80 M3, PESO OPERACIONAL 17,8 T, POTÊNCIA LÍQUIDA 110 HP - DEPRECIAÇÃO. AF_10/2014</v>
          </cell>
          <cell r="I708" t="str">
            <v>H</v>
          </cell>
          <cell r="J708" t="str">
            <v>ATRIBUÍDO SÃO PAULO</v>
          </cell>
          <cell r="K708">
            <v>24.57</v>
          </cell>
          <cell r="L708" t="str">
            <v>CAIXA REFERENCIAL</v>
          </cell>
        </row>
        <row r="709">
          <cell r="G709">
            <v>88834</v>
          </cell>
          <cell r="H709" t="str">
            <v>ESCAVADEIRA HIDRÁULICA SOBRE ESTEIRAS, CAÇAMBA 0,80 M3, PESO OPERACIONAL 17,8 T, POTÊNCIA LÍQUIDA 110 HP - JUROS. AF_10/2014</v>
          </cell>
          <cell r="I709" t="str">
            <v>H</v>
          </cell>
          <cell r="J709" t="str">
            <v>ATRIBUÍDO SÃO PAULO</v>
          </cell>
          <cell r="K709">
            <v>3.33</v>
          </cell>
          <cell r="L709" t="str">
            <v>CAIXA REFERENCIAL</v>
          </cell>
        </row>
        <row r="710">
          <cell r="G710">
            <v>88835</v>
          </cell>
          <cell r="H710" t="str">
            <v>ESCAVADEIRA HIDRÁULICA SOBRE ESTEIRAS, CAÇAMBA 0,80 M3, PESO OPERACIONAL 17,8 T, POTÊNCIA LÍQUIDA 110 HP - MANUTENÇÃO. AF_10/2014</v>
          </cell>
          <cell r="I710" t="str">
            <v>H</v>
          </cell>
          <cell r="J710" t="str">
            <v>ATRIBUÍDO SÃO PAULO</v>
          </cell>
          <cell r="K710">
            <v>30.72</v>
          </cell>
          <cell r="L710" t="str">
            <v>CAIXA REFERENCIAL</v>
          </cell>
        </row>
        <row r="711">
          <cell r="G711">
            <v>88836</v>
          </cell>
          <cell r="H711" t="str">
            <v>ESCAVADEIRA HIDRÁULICA SOBRE ESTEIRAS, CAÇAMBA 0,80 M3, PESO OPERACIONAL 17,8 T, POTÊNCIA LÍQUIDA 110 HP - MATERIAIS NA OPERAÇÃO. AF_10/2014</v>
          </cell>
          <cell r="I711" t="str">
            <v>H</v>
          </cell>
          <cell r="J711" t="str">
            <v>COLETADO</v>
          </cell>
          <cell r="K711">
            <v>36.06</v>
          </cell>
          <cell r="L711" t="str">
            <v>CAIXA REFERENCIAL</v>
          </cell>
        </row>
        <row r="712">
          <cell r="G712">
            <v>88839</v>
          </cell>
          <cell r="H712" t="str">
            <v>TRATOR DE ESTEIRAS, POTÊNCIA 125 HP, PESO OPERACIONAL 12,9 T, COM LÂMINA 2,7 M3 - DEPRECIAÇÃO. AF_10/2014</v>
          </cell>
          <cell r="I712" t="str">
            <v>H</v>
          </cell>
          <cell r="J712" t="str">
            <v>ATRIBUÍDO SÃO PAULO</v>
          </cell>
          <cell r="K712">
            <v>20.079999999999998</v>
          </cell>
          <cell r="L712" t="str">
            <v>CAIXA REFERENCIAL</v>
          </cell>
        </row>
        <row r="713">
          <cell r="G713">
            <v>88840</v>
          </cell>
          <cell r="H713" t="str">
            <v>TRATOR DE ESTEIRAS, POTÊNCIA 125 HP, PESO OPERACIONAL 12,9 T, COM LÂMINA 2,7 M3 - JUROS. AF_10/2014</v>
          </cell>
          <cell r="I713" t="str">
            <v>H</v>
          </cell>
          <cell r="J713" t="str">
            <v>ATRIBUÍDO SÃO PAULO</v>
          </cell>
          <cell r="K713">
            <v>4.5199999999999996</v>
          </cell>
          <cell r="L713" t="str">
            <v>CAIXA REFERENCIAL</v>
          </cell>
        </row>
        <row r="714">
          <cell r="G714">
            <v>88841</v>
          </cell>
          <cell r="H714" t="str">
            <v>TRATOR DE ESTEIRAS, POTÊNCIA 125 HP, PESO OPERACIONAL 12,9 T, COM LÂMINA 2,7 M3 - MANUTENÇÃO. AF_10/2014</v>
          </cell>
          <cell r="I714" t="str">
            <v>H</v>
          </cell>
          <cell r="J714" t="str">
            <v>ATRIBUÍDO SÃO PAULO</v>
          </cell>
          <cell r="K714">
            <v>35.909999999999997</v>
          </cell>
          <cell r="L714" t="str">
            <v>CAIXA REFERENCIAL</v>
          </cell>
        </row>
        <row r="715">
          <cell r="G715">
            <v>88842</v>
          </cell>
          <cell r="H715" t="str">
            <v>TRATOR DE ESTEIRAS, POTÊNCIA 125 HP, PESO OPERACIONAL 12,9 T, COM LÂMINA 2,7 M3 - MATERIAIS NA OPERAÇÃO. AF_10/2014</v>
          </cell>
          <cell r="I715" t="str">
            <v>H</v>
          </cell>
          <cell r="J715" t="str">
            <v>COLETADO</v>
          </cell>
          <cell r="K715">
            <v>44.14</v>
          </cell>
          <cell r="L715" t="str">
            <v>CAIXA REFERENCIAL</v>
          </cell>
        </row>
        <row r="716">
          <cell r="G716">
            <v>88847</v>
          </cell>
          <cell r="H716" t="str">
            <v>USINA DE LAMA ASFÁLTICA, PROD 30 A 50 T/H, SILO DE AGREGADO 7 M3, RESERVATÓRIOS PARA EMULSÃO E ÁGUA DE 2,3 M3 CADA, MISTURADOR TIPO PUG MILL A SER MONTADO SOBRE CAMINHÃO - DEPRECIAÇÃO. AF_10/2014</v>
          </cell>
          <cell r="I716" t="str">
            <v>H</v>
          </cell>
          <cell r="J716" t="str">
            <v>ATRIBUÍDO SÃO PAULO</v>
          </cell>
          <cell r="K716">
            <v>14.55</v>
          </cell>
          <cell r="L716" t="str">
            <v>CAIXA REFERENCIAL</v>
          </cell>
        </row>
        <row r="717">
          <cell r="G717">
            <v>88848</v>
          </cell>
          <cell r="H717" t="str">
            <v>USINA DE LAMA ASFÁLTICA, PROD 30 A 50 T/H, SILO DE AGREGADO 7 M3, RESERVATÓRIOS PARA EMULSÃO E ÁGUA DE 2,3 M3 CADA, MISTURADOR TIPO PUG MILL A SER MONTADO SOBRE CAMINHÃO - JUROS. AF_10/2014</v>
          </cell>
          <cell r="I717" t="str">
            <v>H</v>
          </cell>
          <cell r="J717" t="str">
            <v>ATRIBUÍDO SÃO PAULO</v>
          </cell>
          <cell r="K717">
            <v>3.05</v>
          </cell>
          <cell r="L717" t="str">
            <v>CAIXA REFERENCIAL</v>
          </cell>
        </row>
        <row r="718">
          <cell r="G718">
            <v>88853</v>
          </cell>
          <cell r="H718" t="str">
            <v>MOTOBOMBA CENTRÍFUGA, MOTOR A GASOLINA, POTÊNCIA 5,42 HP, BOCAIS 1 1/2" X 1", DIÂMETRO ROTOR 143 MM HM/Q = 6 MCA / 16,8 M3/H A 38 MCA / 6,6 M3/H - DEPRECIAÇÃO. AF_06/2014</v>
          </cell>
          <cell r="I718" t="str">
            <v>H</v>
          </cell>
          <cell r="J718" t="str">
            <v>COEFICIENTE DE REPRESENTATIVIDADE</v>
          </cell>
          <cell r="K718">
            <v>0.14000000000000001</v>
          </cell>
          <cell r="L718" t="str">
            <v>CAIXA REFERENCIAL</v>
          </cell>
        </row>
        <row r="719">
          <cell r="G719">
            <v>88854</v>
          </cell>
          <cell r="H719" t="str">
            <v>MOTOBOMBA CENTRÍFUGA, MOTOR A GASOLINA, POTÊNCIA 5,42 HP, BOCAIS 1 1/2" X 1", DIÂMETRO ROTOR 143 MM HM/Q = 6 MCA / 16,8 M3/H A 38 MCA / 6,6 M3/H - JUROS. AF_06/2014</v>
          </cell>
          <cell r="I719" t="str">
            <v>H</v>
          </cell>
          <cell r="J719" t="str">
            <v>COEFICIENTE DE REPRESENTATIVIDADE</v>
          </cell>
          <cell r="K719">
            <v>0.01</v>
          </cell>
          <cell r="L719" t="str">
            <v>CAIXA REFERENCIAL</v>
          </cell>
        </row>
        <row r="720">
          <cell r="G720">
            <v>88855</v>
          </cell>
          <cell r="H720" t="str">
            <v>GRADE DE DISCO CONTROLE REMOTO REBOCÁVEL, COM 24 DISCOS 24 X 6 MM COM PNEUS PARA TRANSPORTE - DEPRECIAÇÃO. AF_06/2014</v>
          </cell>
          <cell r="I720" t="str">
            <v>H</v>
          </cell>
          <cell r="J720" t="str">
            <v>ATRIBUÍDO SÃO PAULO</v>
          </cell>
          <cell r="K720">
            <v>1.76</v>
          </cell>
          <cell r="L720" t="str">
            <v>CAIXA REFERENCIAL</v>
          </cell>
        </row>
        <row r="721">
          <cell r="G721">
            <v>88856</v>
          </cell>
          <cell r="H721" t="str">
            <v>GRADE DE DISCO CONTROLE REMOTO REBOCÁVEL, COM 24 DISCOS 24 X 6 MM COM PNEUS PARA TRANSPORTE - JUROS. AF_06/2014</v>
          </cell>
          <cell r="I721" t="str">
            <v>H</v>
          </cell>
          <cell r="J721" t="str">
            <v>ATRIBUÍDO SÃO PAULO</v>
          </cell>
          <cell r="K721">
            <v>0.24</v>
          </cell>
          <cell r="L721" t="str">
            <v>CAIXA REFERENCIAL</v>
          </cell>
        </row>
        <row r="722">
          <cell r="G722">
            <v>88857</v>
          </cell>
          <cell r="H722" t="str">
            <v>RETROESCAVADEIRA SOBRE RODAS COM CARREGADEIRA, TRAÇÃO 4X4, POTÊNCIA LÍQ. 88 HP, CAÇAMBA CARREG. CAP. MÍN. 1 M3, CAÇAMBA RETRO CAP. 0,26 M3, PESO OPERACIONAL MÍN. 6.674 KG, PROFUNDIDADE ESCAVAÇÃO MÁX. 4,37 M - DEPRECIAÇÃO. AF_06/2014</v>
          </cell>
          <cell r="I722" t="str">
            <v>H</v>
          </cell>
          <cell r="J722" t="str">
            <v>ATRIBUÍDO SÃO PAULO</v>
          </cell>
          <cell r="K722">
            <v>14.37</v>
          </cell>
          <cell r="L722" t="str">
            <v>CAIXA REFERENCIAL</v>
          </cell>
        </row>
        <row r="723">
          <cell r="G723">
            <v>88858</v>
          </cell>
          <cell r="H723" t="str">
            <v>RETROESCAVADEIRA SOBRE RODAS COM CARREGADEIRA, TRAÇÃO 4X4, POTÊNCIA LÍQ. 88 HP, CAÇAMBA CARREG. CAP. MÍN. 1 M3, CAÇAMBA RETRO CAP. 0,26 M3, PESO OPERACIONAL MÍN. 6.674 KG, PROFUNDIDADE ESCAVAÇÃO MÁX. 4,37 M - JUROS. AF_06/2014</v>
          </cell>
          <cell r="I723" t="str">
            <v>H</v>
          </cell>
          <cell r="J723" t="str">
            <v>ATRIBUÍDO SÃO PAULO</v>
          </cell>
          <cell r="K723">
            <v>1.95</v>
          </cell>
          <cell r="L723" t="str">
            <v>CAIXA REFERENCIAL</v>
          </cell>
        </row>
        <row r="724">
          <cell r="G724">
            <v>88859</v>
          </cell>
          <cell r="H724" t="str">
            <v>RETROESCAVADEIRA SOBRE RODAS COM CARREGADEIRA, TRAÇÃO 4X2, POTÊNCIA LÍQ. 79 HP, CAÇAMBA CARREG. CAP. MÍN. 1 M3, CAÇAMBA RETRO CAP. 0,20 M3, PESO OPERACIONAL MÍN. 6.570 KG, PROFUNDIDADE ESCAVAÇÃO MÁX. 4,37 M - DEPRECIAÇÃO. AF_06/2014</v>
          </cell>
          <cell r="I724" t="str">
            <v>H</v>
          </cell>
          <cell r="J724" t="str">
            <v>ATRIBUÍDO SÃO PAULO</v>
          </cell>
          <cell r="K724">
            <v>12.78</v>
          </cell>
          <cell r="L724" t="str">
            <v>CAIXA REFERENCIAL</v>
          </cell>
        </row>
        <row r="725">
          <cell r="G725">
            <v>88860</v>
          </cell>
          <cell r="H725" t="str">
            <v>RETROESCAVADEIRA SOBRE RODAS COM CARREGADEIRA, TRAÇÃO 4X2, POTÊNCIA LÍQ. 79 HP, CAÇAMBA CARREG. CAP. MÍN. 1 M3, CAÇAMBA RETRO CAP. 0,20 M3, PESO OPERACIONAL MÍN. 6.570 KG, PROFUNDIDADE ESCAVAÇÃO MÁX. 4,37 M - JUROS. AF_06/2014</v>
          </cell>
          <cell r="I725" t="str">
            <v>H</v>
          </cell>
          <cell r="J725" t="str">
            <v>ATRIBUÍDO SÃO PAULO</v>
          </cell>
          <cell r="K725">
            <v>1.73</v>
          </cell>
          <cell r="L725" t="str">
            <v>CAIXA REFERENCIAL</v>
          </cell>
        </row>
        <row r="726">
          <cell r="G726">
            <v>88900</v>
          </cell>
          <cell r="H726" t="str">
            <v>ESCAVADEIRA HIDRÁULICA SOBRE ESTEIRAS, CAÇAMBA 1,20 M3, PESO OPERACIONAL 21 T, POTÊNCIA BRUTA 155 HP - DEPRECIAÇÃO. AF_06/2014</v>
          </cell>
          <cell r="I726" t="str">
            <v>H</v>
          </cell>
          <cell r="J726" t="str">
            <v>ATRIBUÍDO SÃO PAULO</v>
          </cell>
          <cell r="K726">
            <v>28.65</v>
          </cell>
          <cell r="L726" t="str">
            <v>CAIXA REFERENCIAL</v>
          </cell>
        </row>
        <row r="727">
          <cell r="G727">
            <v>88902</v>
          </cell>
          <cell r="H727" t="str">
            <v>ESCAVADEIRA HIDRÁULICA SOBRE ESTEIRAS, CAÇAMBA 1,20 M3, PESO OPERACIONAL 21 T, POTÊNCIA BRUTA 155 HP - JUROS. AF_06/2014</v>
          </cell>
          <cell r="I727" t="str">
            <v>H</v>
          </cell>
          <cell r="J727" t="str">
            <v>ATRIBUÍDO SÃO PAULO</v>
          </cell>
          <cell r="K727">
            <v>3.88</v>
          </cell>
          <cell r="L727" t="str">
            <v>CAIXA REFERENCIAL</v>
          </cell>
        </row>
        <row r="728">
          <cell r="G728">
            <v>88903</v>
          </cell>
          <cell r="H728" t="str">
            <v>ESCAVADEIRA HIDRÁULICA SOBRE ESTEIRAS, CAÇAMBA 1,20 M3, PESO OPERACIONAL 21 T, POTÊNCIA BRUTA 155 HP - MANUTENÇÃO. AF_06/2014</v>
          </cell>
          <cell r="I728" t="str">
            <v>H</v>
          </cell>
          <cell r="J728" t="str">
            <v>ATRIBUÍDO SÃO PAULO</v>
          </cell>
          <cell r="K728">
            <v>35.82</v>
          </cell>
          <cell r="L728" t="str">
            <v>CAIXA REFERENCIAL</v>
          </cell>
        </row>
        <row r="729">
          <cell r="G729">
            <v>88904</v>
          </cell>
          <cell r="H729" t="str">
            <v>ESCAVADEIRA HIDRÁULICA SOBRE ESTEIRAS, CAÇAMBA 1,20 M3, PESO OPERACIONAL 21 T, POTÊNCIA BRUTA 155 HP - MATERIAIS NA OPERAÇÃO. AF_06/2014</v>
          </cell>
          <cell r="I729" t="str">
            <v>H</v>
          </cell>
          <cell r="J729" t="str">
            <v>COLETADO</v>
          </cell>
          <cell r="K729">
            <v>50.8</v>
          </cell>
          <cell r="L729" t="str">
            <v>CAIXA REFERENCIAL</v>
          </cell>
        </row>
        <row r="730">
          <cell r="G730">
            <v>89009</v>
          </cell>
          <cell r="H730" t="str">
            <v>TRATOR DE ESTEIRAS, POTÊNCIA 150 HP, PESO OPERACIONAL 16,7 T, COM RODA MOTRIZ ELEVADA E LÂMINA 3,18 M3 - DEPRECIAÇÃO. AF_06/2014</v>
          </cell>
          <cell r="I730" t="str">
            <v>H</v>
          </cell>
          <cell r="J730" t="str">
            <v>ATRIBUÍDO SÃO PAULO</v>
          </cell>
          <cell r="K730">
            <v>24.88</v>
          </cell>
          <cell r="L730" t="str">
            <v>CAIXA REFERENCIAL</v>
          </cell>
        </row>
        <row r="731">
          <cell r="G731">
            <v>89010</v>
          </cell>
          <cell r="H731" t="str">
            <v>TRATOR DE ESTEIRAS, POTÊNCIA 150 HP, PESO OPERACIONAL 16,7 T, COM RODA MOTRIZ ELEVADA E LÂMINA 3,18 M3 - JUROS. AF_06/2014</v>
          </cell>
          <cell r="I731" t="str">
            <v>H</v>
          </cell>
          <cell r="J731" t="str">
            <v>ATRIBUÍDO SÃO PAULO</v>
          </cell>
          <cell r="K731">
            <v>5.6</v>
          </cell>
          <cell r="L731" t="str">
            <v>CAIXA REFERENCIAL</v>
          </cell>
        </row>
        <row r="732">
          <cell r="G732">
            <v>89011</v>
          </cell>
          <cell r="H732" t="str">
            <v>RETROESCAVADEIRA SOBRE RODAS COM CARREGADEIRA, TRAÇÃO 4X4, POTÊNCIA LÍQ. 72 HP, CAÇAMBA CARREG. CAP. MÍN. 0,79 M3, CAÇAMBA RETRO CAP. 0,18 M3, PESO OPERACIONAL MÍN. 7.140 KG, PROFUNDIDADE ESCAVAÇÃO MÁX. 4,50 M - DEPRECIAÇÃO. AF_06/2014</v>
          </cell>
          <cell r="I732" t="str">
            <v>H</v>
          </cell>
          <cell r="J732" t="str">
            <v>ATRIBUÍDO SÃO PAULO</v>
          </cell>
          <cell r="K732">
            <v>13.86</v>
          </cell>
          <cell r="L732" t="str">
            <v>CAIXA REFERENCIAL</v>
          </cell>
        </row>
        <row r="733">
          <cell r="G733">
            <v>89012</v>
          </cell>
          <cell r="H733" t="str">
            <v>RETROESCAVADEIRA SOBRE RODAS COM CARREGADEIRA, TRAÇÃO 4X4, POTÊNCIA LÍQ. 72 HP, CAÇAMBA CARREG. CAP. MÍN. 0,79 M3, CAÇAMBA RETRO CAP. 0,18 M3, PESO OPERACIONAL MÍN. 7.140 KG, PROFUNDIDADE ESCAVAÇÃO MÁX. 4,50 M - JUROS. AF_06/2014</v>
          </cell>
          <cell r="I733" t="str">
            <v>H</v>
          </cell>
          <cell r="J733" t="str">
            <v>ATRIBUÍDO SÃO PAULO</v>
          </cell>
          <cell r="K733">
            <v>1.88</v>
          </cell>
          <cell r="L733" t="str">
            <v>CAIXA REFERENCIAL</v>
          </cell>
        </row>
        <row r="734">
          <cell r="G734">
            <v>89013</v>
          </cell>
          <cell r="H734" t="str">
            <v>TRATOR DE ESTEIRAS, POTÊNCIA 347 HP, PESO OPERACIONAL 38,5 T, COM LÂMINA 8,70 M3 - DEPRECIAÇÃO. AF_06/2014</v>
          </cell>
          <cell r="I734" t="str">
            <v>H</v>
          </cell>
          <cell r="J734" t="str">
            <v>ATRIBUÍDO SÃO PAULO</v>
          </cell>
          <cell r="K734">
            <v>81.489999999999995</v>
          </cell>
          <cell r="L734" t="str">
            <v>CAIXA REFERENCIAL</v>
          </cell>
        </row>
        <row r="735">
          <cell r="G735">
            <v>89014</v>
          </cell>
          <cell r="H735" t="str">
            <v>TRATOR DE ESTEIRAS, POTÊNCIA 347 HP, PESO OPERACIONAL 38,5 T, COM LÂMINA 8,70 M3 - JUROS. AF_06/2014</v>
          </cell>
          <cell r="I735" t="str">
            <v>H</v>
          </cell>
          <cell r="J735" t="str">
            <v>ATRIBUÍDO SÃO PAULO</v>
          </cell>
          <cell r="K735">
            <v>18.34</v>
          </cell>
          <cell r="L735" t="str">
            <v>CAIXA REFERENCIAL</v>
          </cell>
        </row>
        <row r="736">
          <cell r="G736">
            <v>89015</v>
          </cell>
          <cell r="H736" t="str">
            <v>VASSOURA MECÂNICA REBOCÁVEL COM ESCOVA CILÍNDRICA, LARGURA ÚTIL DE VARRIMENTO DE 2,44 M - DEPRECIAÇÃO. AF_06/2014</v>
          </cell>
          <cell r="I736" t="str">
            <v>H</v>
          </cell>
          <cell r="J736" t="str">
            <v>ATRIBUÍDO SÃO PAULO</v>
          </cell>
          <cell r="K736">
            <v>2.0299999999999998</v>
          </cell>
          <cell r="L736" t="str">
            <v>CAIXA REFERENCIAL</v>
          </cell>
        </row>
        <row r="737">
          <cell r="G737">
            <v>89016</v>
          </cell>
          <cell r="H737" t="str">
            <v>VASSOURA MECÂNICA REBOCÁVEL COM ESCOVA CILÍNDRICA, LARGURA ÚTIL DE VARRIMENTO DE 2,44 M - JUROS. AF_06/2014</v>
          </cell>
          <cell r="I737" t="str">
            <v>H</v>
          </cell>
          <cell r="J737" t="str">
            <v>ATRIBUÍDO SÃO PAULO</v>
          </cell>
          <cell r="K737">
            <v>0.27</v>
          </cell>
          <cell r="L737" t="str">
            <v>CAIXA REFERENCIAL</v>
          </cell>
        </row>
        <row r="738">
          <cell r="G738">
            <v>89017</v>
          </cell>
          <cell r="H738" t="str">
            <v>TRATOR DE ESTEIRAS, POTÊNCIA 170 HP, PESO OPERACIONAL 19 T, CAÇAMBA 5,2 M3 - DEPRECIAÇÃO. AF_06/2014</v>
          </cell>
          <cell r="I738" t="str">
            <v>H</v>
          </cell>
          <cell r="J738" t="str">
            <v>ATRIBUÍDO SÃO PAULO</v>
          </cell>
          <cell r="K738">
            <v>24.72</v>
          </cell>
          <cell r="L738" t="str">
            <v>CAIXA REFERENCIAL</v>
          </cell>
        </row>
        <row r="739">
          <cell r="G739">
            <v>89018</v>
          </cell>
          <cell r="H739" t="str">
            <v>TRATOR DE ESTEIRAS, POTÊNCIA 170 HP, PESO OPERACIONAL 19 T, CAÇAMBA 5,2 M3 - JUROS. AF_06/2014</v>
          </cell>
          <cell r="I739" t="str">
            <v>H</v>
          </cell>
          <cell r="J739" t="str">
            <v>ATRIBUÍDO SÃO PAULO</v>
          </cell>
          <cell r="K739">
            <v>5.56</v>
          </cell>
          <cell r="L739" t="str">
            <v>CAIXA REFERENCIAL</v>
          </cell>
        </row>
        <row r="740">
          <cell r="G740">
            <v>89019</v>
          </cell>
          <cell r="H740" t="str">
            <v>BOMBA SUBMERSÍVEL ELÉTRICA TRIFÁSICA, POTÊNCIA 2,96 HP, Ø ROTOR 144 MM SEMI-ABERTO, BOCAL DE SAÍDA Ø 2, HM/Q = 2 MCA / 38,8 M3/H A 28 MCA / 5 M3/H - DEPRECIAÇÃO. AF_06/2014</v>
          </cell>
          <cell r="I740" t="str">
            <v>H</v>
          </cell>
          <cell r="J740" t="str">
            <v>COEFICIENTE DE REPRESENTATIVIDADE</v>
          </cell>
          <cell r="K740">
            <v>0.28000000000000003</v>
          </cell>
          <cell r="L740" t="str">
            <v>CAIXA REFERENCIAL</v>
          </cell>
        </row>
        <row r="741">
          <cell r="G741">
            <v>89020</v>
          </cell>
          <cell r="H741" t="str">
            <v>BOMBA SUBMERSÍVEL ELÉTRICA TRIFÁSICA, POTÊNCIA 2,96 HP, Ø ROTOR 144 MM SEMI-ABERTO, BOCAL DE SAÍDA Ø 2, HM/Q = 2 MCA / 38,8 M3/H A 28 MCA / 5 M3/H - JUROS. AF_06/2014</v>
          </cell>
          <cell r="I741" t="str">
            <v>H</v>
          </cell>
          <cell r="J741" t="str">
            <v>COEFICIENTE DE REPRESENTATIVIDADE</v>
          </cell>
          <cell r="K741">
            <v>0.03</v>
          </cell>
          <cell r="L741" t="str">
            <v>CAIXA REFERENCIAL</v>
          </cell>
        </row>
        <row r="742">
          <cell r="G742">
            <v>89023</v>
          </cell>
          <cell r="H742" t="str">
            <v>TANQUE DE ASFALTO ESTACIONÁRIO COM MAÇARICO, CAPACIDADE 20.000 L - DEPRECIAÇÃO. AF_06/2014</v>
          </cell>
          <cell r="I742" t="str">
            <v>H</v>
          </cell>
          <cell r="J742" t="str">
            <v>ATRIBUÍDO SÃO PAULO</v>
          </cell>
          <cell r="K742">
            <v>2.62</v>
          </cell>
          <cell r="L742" t="str">
            <v>CAIXA REFERENCIAL</v>
          </cell>
        </row>
        <row r="743">
          <cell r="G743">
            <v>89024</v>
          </cell>
          <cell r="H743" t="str">
            <v>TANQUE DE ASFALTO ESTACIONÁRIO COM MAÇARICO, CAPACIDADE 20.000 L - JUROS. AF_06/2014</v>
          </cell>
          <cell r="I743" t="str">
            <v>H</v>
          </cell>
          <cell r="J743" t="str">
            <v>ATRIBUÍDO SÃO PAULO</v>
          </cell>
          <cell r="K743">
            <v>0.43</v>
          </cell>
          <cell r="L743" t="str">
            <v>CAIXA REFERENCIAL</v>
          </cell>
        </row>
        <row r="744">
          <cell r="G744">
            <v>89025</v>
          </cell>
          <cell r="H744" t="str">
            <v>TANQUE DE ASFALTO ESTACIONÁRIO COM MAÇARICO, CAPACIDADE 20.000 L - MANUTENÇÃO. AF_06/2014</v>
          </cell>
          <cell r="I744" t="str">
            <v>H</v>
          </cell>
          <cell r="J744" t="str">
            <v>ATRIBUÍDO SÃO PAULO</v>
          </cell>
          <cell r="K744">
            <v>4.91</v>
          </cell>
          <cell r="L744" t="str">
            <v>CAIXA REFERENCIAL</v>
          </cell>
        </row>
        <row r="745">
          <cell r="G745">
            <v>89026</v>
          </cell>
          <cell r="H745" t="str">
            <v>TANQUE DE ASFALTO ESTACIONÁRIO COM MAÇARICO, CAPACIDADE 20.000 L - MATERIAIS NA OPERAÇÃO. AF_06/2014</v>
          </cell>
          <cell r="I745" t="str">
            <v>H</v>
          </cell>
          <cell r="J745" t="str">
            <v>COLETADO</v>
          </cell>
          <cell r="K745">
            <v>112.48</v>
          </cell>
          <cell r="L745" t="str">
            <v>CAIXA REFERENCIAL</v>
          </cell>
        </row>
        <row r="746">
          <cell r="G746">
            <v>89029</v>
          </cell>
          <cell r="H746" t="str">
            <v>TRATOR DE ESTEIRAS, POTÊNCIA 100 HP, PESO OPERACIONAL 9,4 T, COM LÂMINA 2,19 M3 - DEPRECIAÇÃO. AF_06/2014</v>
          </cell>
          <cell r="I746" t="str">
            <v>H</v>
          </cell>
          <cell r="J746" t="str">
            <v>ATRIBUÍDO SÃO PAULO</v>
          </cell>
          <cell r="K746">
            <v>19.190000000000001</v>
          </cell>
          <cell r="L746" t="str">
            <v>CAIXA REFERENCIAL</v>
          </cell>
        </row>
        <row r="747">
          <cell r="G747">
            <v>89030</v>
          </cell>
          <cell r="H747" t="str">
            <v>TRATOR DE ESTEIRAS, POTÊNCIA 100 HP, PESO OPERACIONAL 9,4 T, COM LÂMINA 2,19 M3 - JUROS. AF_06/2014</v>
          </cell>
          <cell r="I747" t="str">
            <v>H</v>
          </cell>
          <cell r="J747" t="str">
            <v>ATRIBUÍDO SÃO PAULO</v>
          </cell>
          <cell r="K747">
            <v>4.3099999999999996</v>
          </cell>
          <cell r="L747" t="str">
            <v>CAIXA REFERENCIAL</v>
          </cell>
        </row>
        <row r="748">
          <cell r="G748">
            <v>89033</v>
          </cell>
          <cell r="H748" t="str">
            <v>TRATOR DE PNEUS, POTÊNCIA 85 CV, TRAÇÃO 4X4, PESO COM LASTRO DE 4.675 KG - DEPRECIAÇÃO. AF_06/2014</v>
          </cell>
          <cell r="I748" t="str">
            <v>H</v>
          </cell>
          <cell r="J748" t="str">
            <v>ATRIBUÍDO SÃO PAULO</v>
          </cell>
          <cell r="K748">
            <v>7.67</v>
          </cell>
          <cell r="L748" t="str">
            <v>CAIXA REFERENCIAL</v>
          </cell>
        </row>
        <row r="749">
          <cell r="G749">
            <v>89034</v>
          </cell>
          <cell r="H749" t="str">
            <v>TRATOR DE PNEUS, POTÊNCIA 85 CV, TRAÇÃO 4X4, PESO COM LASTRO DE 4.675 KG - JUROS. AF_06/2014</v>
          </cell>
          <cell r="I749" t="str">
            <v>H</v>
          </cell>
          <cell r="J749" t="str">
            <v>ATRIBUÍDO SÃO PAULO</v>
          </cell>
          <cell r="K749">
            <v>1.06</v>
          </cell>
          <cell r="L749" t="str">
            <v>CAIXA REFERENCIAL</v>
          </cell>
        </row>
        <row r="750">
          <cell r="G750">
            <v>89128</v>
          </cell>
          <cell r="H750" t="str">
            <v>PÁ CARREGADEIRA SOBRE RODAS, POTÊNCIA LÍQUIDA 128 HP, CAPACIDADE DA CAÇAMBA 1,7 A 2,8 M3, PESO OPERACIONAL 11632 KG - DEPRECIAÇÃO. AF_06/2014</v>
          </cell>
          <cell r="I750" t="str">
            <v>H</v>
          </cell>
          <cell r="J750" t="str">
            <v>ATRIBUÍDO SÃO PAULO</v>
          </cell>
          <cell r="K750">
            <v>20.53</v>
          </cell>
          <cell r="L750" t="str">
            <v>CAIXA REFERENCIAL</v>
          </cell>
        </row>
        <row r="751">
          <cell r="G751">
            <v>89129</v>
          </cell>
          <cell r="H751" t="str">
            <v>PÁ CARREGADEIRA SOBRE RODAS, POTÊNCIA LÍQUIDA 128 HP, CAPACIDADE DA CAÇAMBA 1,7 A 2,8 M3, PESO OPERACIONAL 11632 KG - JUROS. AF_06/2014</v>
          </cell>
          <cell r="I751" t="str">
            <v>H</v>
          </cell>
          <cell r="J751" t="str">
            <v>ATRIBUÍDO SÃO PAULO</v>
          </cell>
          <cell r="K751">
            <v>2.78</v>
          </cell>
          <cell r="L751" t="str">
            <v>CAIXA REFERENCIAL</v>
          </cell>
        </row>
        <row r="752">
          <cell r="G752">
            <v>89130</v>
          </cell>
          <cell r="H752" t="str">
            <v>PÁ CARREGADEIRA SOBRE RODAS, POTÊNCIA 197 HP, CAPACIDADE DA CAÇAMBA 2,5 A 3,5 M3, PESO OPERACIONAL 18338 KG - DEPRECIAÇÃO. AF_06/2014</v>
          </cell>
          <cell r="I752" t="str">
            <v>H</v>
          </cell>
          <cell r="J752" t="str">
            <v>ATRIBUÍDO SÃO PAULO</v>
          </cell>
          <cell r="K752">
            <v>28.46</v>
          </cell>
          <cell r="L752" t="str">
            <v>CAIXA REFERENCIAL</v>
          </cell>
        </row>
        <row r="753">
          <cell r="G753">
            <v>89131</v>
          </cell>
          <cell r="H753" t="str">
            <v>PÁ CARREGADEIRA SOBRE RODAS, POTÊNCIA 197 HP, CAPACIDADE DA CAÇAMBA 2,5 A 3,5 M3, PESO OPERACIONAL 18338 KG - JUROS. AF_06/2014</v>
          </cell>
          <cell r="I753" t="str">
            <v>H</v>
          </cell>
          <cell r="J753" t="str">
            <v>ATRIBUÍDO SÃO PAULO</v>
          </cell>
          <cell r="K753">
            <v>3.86</v>
          </cell>
          <cell r="L753" t="str">
            <v>CAIXA REFERENCIAL</v>
          </cell>
        </row>
        <row r="754">
          <cell r="G754">
            <v>89210</v>
          </cell>
          <cell r="H754" t="str">
            <v>ROLO COMPACTADOR VIBRATÓRIO DE UM CILINDRO AÇO LISO, POTÊNCIA 80 HP, PESO OPERACIONAL MÁXIMO 8,1 T, IMPACTO DINÂMICO 16,15 / 9,5 T, LARGURA DE TRABALHO 1,68 M - DEPRECIAÇÃO. AF_06/2014</v>
          </cell>
          <cell r="I754" t="str">
            <v>H</v>
          </cell>
          <cell r="J754" t="str">
            <v>ATRIBUÍDO SÃO PAULO</v>
          </cell>
          <cell r="K754">
            <v>15.95</v>
          </cell>
          <cell r="L754" t="str">
            <v>CAIXA REFERENCIAL</v>
          </cell>
        </row>
        <row r="755">
          <cell r="G755">
            <v>89211</v>
          </cell>
          <cell r="H755" t="str">
            <v>ROLO COMPACTADOR VIBRATÓRIO DE UM CILINDRO AÇO LISO, POTÊNCIA 80 HP, PESO OPERACIONAL MÁXIMO 8,1 T, IMPACTO DINÂMICO 16,15 / 9,5 T, LARGURA DE TRABALHO 1,68 M - JUROS. AF_06/2014</v>
          </cell>
          <cell r="I755" t="str">
            <v>H</v>
          </cell>
          <cell r="J755" t="str">
            <v>ATRIBUÍDO SÃO PAULO</v>
          </cell>
          <cell r="K755">
            <v>2.21</v>
          </cell>
          <cell r="L755" t="str">
            <v>CAIXA REFERENCIAL</v>
          </cell>
        </row>
        <row r="756">
          <cell r="G756">
            <v>89212</v>
          </cell>
          <cell r="H756" t="str">
            <v>BATE-ESTACAS POR GRAVIDADE, POTÊNCIA DE 160 HP, PESO DO MARTELO ATÉ 3 TONELADAS - DEPRECIAÇÃO. AF_11/2014</v>
          </cell>
          <cell r="I756" t="str">
            <v>H</v>
          </cell>
          <cell r="J756" t="str">
            <v>ATRIBUÍDO SÃO PAULO</v>
          </cell>
          <cell r="K756">
            <v>15.18</v>
          </cell>
          <cell r="L756" t="str">
            <v>CAIXA REFERENCIAL</v>
          </cell>
        </row>
        <row r="757">
          <cell r="G757">
            <v>89213</v>
          </cell>
          <cell r="H757" t="str">
            <v>BATE-ESTACAS POR GRAVIDADE, POTÊNCIA DE 160 HP, PESO DO MARTELO ATÉ 3 TONELADAS - JUROS. AF_11/2014</v>
          </cell>
          <cell r="I757" t="str">
            <v>H</v>
          </cell>
          <cell r="J757" t="str">
            <v>ATRIBUÍDO SÃO PAULO</v>
          </cell>
          <cell r="K757">
            <v>2.39</v>
          </cell>
          <cell r="L757" t="str">
            <v>CAIXA REFERENCIAL</v>
          </cell>
        </row>
        <row r="758">
          <cell r="G758">
            <v>89214</v>
          </cell>
          <cell r="H758" t="str">
            <v>BATE-ESTACAS POR GRAVIDADE, POTÊNCIA DE 160 HP, PESO DO MARTELO ATÉ 3 TONELADAS - MANUTENÇÃO. AF_11/2014</v>
          </cell>
          <cell r="I758" t="str">
            <v>H</v>
          </cell>
          <cell r="J758" t="str">
            <v>ATRIBUÍDO SÃO PAULO</v>
          </cell>
          <cell r="K758">
            <v>14.25</v>
          </cell>
          <cell r="L758" t="str">
            <v>CAIXA REFERENCIAL</v>
          </cell>
        </row>
        <row r="759">
          <cell r="G759">
            <v>89215</v>
          </cell>
          <cell r="H759" t="str">
            <v>BATE-ESTACAS POR GRAVIDADE, POTÊNCIA DE 160 HP, PESO DO MARTELO ATÉ 3 TONELADAS - MATERIAIS NA OPERAÇÃO. AF_11/2014</v>
          </cell>
          <cell r="I759" t="str">
            <v>H</v>
          </cell>
          <cell r="J759" t="str">
            <v>COLETADO</v>
          </cell>
          <cell r="K759">
            <v>52.45</v>
          </cell>
          <cell r="L759" t="str">
            <v>CAIXA REFERENCIAL</v>
          </cell>
        </row>
        <row r="760">
          <cell r="G760">
            <v>89221</v>
          </cell>
          <cell r="H760" t="str">
            <v>BETONEIRA CAPACIDADE NOMINAL DE 600 L, CAPACIDADE DE MISTURA 360 L, MOTOR ELÉTRICO TRIFÁSICO POTÊNCIA DE 4 CV, SEM CARREGADOR - DEPRECIAÇÃO. AF_11/2014</v>
          </cell>
          <cell r="I760" t="str">
            <v>H</v>
          </cell>
          <cell r="J760" t="str">
            <v>COEFICIENTE DE REPRESENTATIVIDADE</v>
          </cell>
          <cell r="K760">
            <v>0.98</v>
          </cell>
          <cell r="L760" t="str">
            <v>CAIXA REFERENCIAL</v>
          </cell>
        </row>
        <row r="761">
          <cell r="G761">
            <v>89222</v>
          </cell>
          <cell r="H761" t="str">
            <v>BETONEIRA CAPACIDADE NOMINAL DE 600 L, CAPACIDADE DE MISTURA 360 L, MOTOR ELÉTRICO TRIFÁSICO POTÊNCIA DE 4 CV, SEM CARREGADOR - JUROS. AF_11/2014</v>
          </cell>
          <cell r="I761" t="str">
            <v>H</v>
          </cell>
          <cell r="J761" t="str">
            <v>COEFICIENTE DE REPRESENTATIVIDADE</v>
          </cell>
          <cell r="K761">
            <v>0.11</v>
          </cell>
          <cell r="L761" t="str">
            <v>CAIXA REFERENCIAL</v>
          </cell>
        </row>
        <row r="762">
          <cell r="G762">
            <v>89223</v>
          </cell>
          <cell r="H762" t="str">
            <v>BETONEIRA CAPACIDADE NOMINAL DE 600 L, CAPACIDADE DE MISTURA 360 L, MOTOR ELÉTRICO TRIFÁSICO POTÊNCIA DE 4 CV, SEM CARREGADOR - MANUTENÇÃO. AF_11/2014</v>
          </cell>
          <cell r="I762" t="str">
            <v>H</v>
          </cell>
          <cell r="J762" t="str">
            <v>COEFICIENTE DE REPRESENTATIVIDADE</v>
          </cell>
          <cell r="K762">
            <v>0.92</v>
          </cell>
          <cell r="L762" t="str">
            <v>CAIXA REFERENCIAL</v>
          </cell>
        </row>
        <row r="763">
          <cell r="G763">
            <v>89224</v>
          </cell>
          <cell r="H763" t="str">
            <v>BETONEIRA CAPACIDADE NOMINAL DE 600 L, CAPACIDADE DE MISTURA 360 L, MOTOR ELÉTRICO TRIFÁSICO POTÊNCIA DE 4 CV, SEM CARREGADOR - MATERIAIS NA OPERAÇÃO. AF_11/2014</v>
          </cell>
          <cell r="I763" t="str">
            <v>H</v>
          </cell>
          <cell r="J763" t="str">
            <v>COEFICIENTE DE REPRESENTATIVIDADE</v>
          </cell>
          <cell r="K763">
            <v>1.47</v>
          </cell>
          <cell r="L763" t="str">
            <v>CAIXA REFERENCIAL</v>
          </cell>
        </row>
        <row r="764">
          <cell r="G764">
            <v>89228</v>
          </cell>
          <cell r="H764" t="str">
            <v>MOTONIVELADORA POTÊNCIA BÁSICA LÍQUIDA (PRIMEIRA MARCHA) 125 HP, PESO BRUTO 13032 KG, LARGURA DA LÂMINA DE 3,7 M - DEPRECIAÇÃO. AF_06/2014</v>
          </cell>
          <cell r="I764" t="str">
            <v>H</v>
          </cell>
          <cell r="J764" t="str">
            <v>ATRIBUÍDO SÃO PAULO</v>
          </cell>
          <cell r="K764">
            <v>23.46</v>
          </cell>
          <cell r="L764" t="str">
            <v>CAIXA REFERENCIAL</v>
          </cell>
        </row>
        <row r="765">
          <cell r="G765">
            <v>89229</v>
          </cell>
          <cell r="H765" t="str">
            <v>MOTONIVELADORA POTÊNCIA BÁSICA LÍQUIDA (PRIMEIRA MARCHA) 125 HP, PESO BRUTO 13032 KG, LARGURA DA LÂMINA DE 3,7 M - JUROS. AF_06/2014</v>
          </cell>
          <cell r="I765" t="str">
            <v>H</v>
          </cell>
          <cell r="J765" t="str">
            <v>ATRIBUÍDO SÃO PAULO</v>
          </cell>
          <cell r="K765">
            <v>4.22</v>
          </cell>
          <cell r="L765" t="str">
            <v>CAIXA REFERENCIAL</v>
          </cell>
        </row>
        <row r="766">
          <cell r="G766">
            <v>89230</v>
          </cell>
          <cell r="H766" t="str">
            <v>FRESADORA DE ASFALTO A FRIO SOBRE RODAS, LARGURA FRESAGEM DE 1,0 M, POTÊNCIA 208 HP - DEPRECIAÇÃO. AF_11/2014</v>
          </cell>
          <cell r="I766" t="str">
            <v>H</v>
          </cell>
          <cell r="J766" t="str">
            <v>ATRIBUÍDO SÃO PAULO</v>
          </cell>
          <cell r="K766">
            <v>89.84</v>
          </cell>
          <cell r="L766" t="str">
            <v>CAIXA REFERENCIAL</v>
          </cell>
        </row>
        <row r="767">
          <cell r="G767">
            <v>89231</v>
          </cell>
          <cell r="H767" t="str">
            <v>FRESADORA DE ASFALTO A FRIO SOBRE RODAS, LARGURA FRESAGEM DE 1,0 M, POTÊNCIA 208 HP - JUROS. AF_11/2014</v>
          </cell>
          <cell r="I767" t="str">
            <v>H</v>
          </cell>
          <cell r="J767" t="str">
            <v>ATRIBUÍDO SÃO PAULO</v>
          </cell>
          <cell r="K767">
            <v>14.23</v>
          </cell>
          <cell r="L767" t="str">
            <v>CAIXA REFERENCIAL</v>
          </cell>
        </row>
        <row r="768">
          <cell r="G768">
            <v>89232</v>
          </cell>
          <cell r="H768" t="str">
            <v>FRESADORA DE ASFALTO A FRIO SOBRE RODAS, LARGURA FRESAGEM DE 1,0 M, POTÊNCIA 208 HP - MANUTENÇÃO. AF_11/2014</v>
          </cell>
          <cell r="I768" t="str">
            <v>H</v>
          </cell>
          <cell r="J768" t="str">
            <v>ATRIBUÍDO SÃO PAULO</v>
          </cell>
          <cell r="K768">
            <v>160.26</v>
          </cell>
          <cell r="L768" t="str">
            <v>CAIXA REFERENCIAL</v>
          </cell>
        </row>
        <row r="769">
          <cell r="G769">
            <v>89233</v>
          </cell>
          <cell r="H769" t="str">
            <v>FRESADORA DE ASFALTO A FRIO SOBRE RODAS, LARGURA FRESAGEM DE 1,0 M, POTÊNCIA 208 HP - MATERIAIS NA OPERAÇÃO. AF_11/2014</v>
          </cell>
          <cell r="I769" t="str">
            <v>H</v>
          </cell>
          <cell r="J769" t="str">
            <v>COLETADO</v>
          </cell>
          <cell r="K769">
            <v>94.4</v>
          </cell>
          <cell r="L769" t="str">
            <v>CAIXA REFERENCIAL</v>
          </cell>
        </row>
        <row r="770">
          <cell r="G770">
            <v>89236</v>
          </cell>
          <cell r="H770" t="str">
            <v>FRESADORA DE ASFALTO A FRIO SOBRE RODAS, LARGURA FRESAGEM DE 2,0 M, POTÊNCIA 550 HP - DEPRECIAÇÃO. AF_11/2014</v>
          </cell>
          <cell r="I770" t="str">
            <v>H</v>
          </cell>
          <cell r="J770" t="str">
            <v>ATRIBUÍDO SÃO PAULO</v>
          </cell>
          <cell r="K770">
            <v>209.88</v>
          </cell>
          <cell r="L770" t="str">
            <v>CAIXA REFERENCIAL</v>
          </cell>
        </row>
        <row r="771">
          <cell r="G771">
            <v>89237</v>
          </cell>
          <cell r="H771" t="str">
            <v>FRESADORA DE ASFALTO A FRIO SOBRE RODAS, LARGURA FRESAGEM DE 2,0 M, POTÊNCIA 550 HP - JUROS. AF_11/2014</v>
          </cell>
          <cell r="I771" t="str">
            <v>H</v>
          </cell>
          <cell r="J771" t="str">
            <v>ATRIBUÍDO SÃO PAULO</v>
          </cell>
          <cell r="K771">
            <v>33.25</v>
          </cell>
          <cell r="L771" t="str">
            <v>CAIXA REFERENCIAL</v>
          </cell>
        </row>
        <row r="772">
          <cell r="G772">
            <v>89238</v>
          </cell>
          <cell r="H772" t="str">
            <v>FRESADORA DE ASFALTO A FRIO SOBRE RODAS, LARGURA FRESAGEM DE 2,0 M, POTÊNCIA 550 HP - MANUTENÇÃO. AF_11/2014</v>
          </cell>
          <cell r="I772" t="str">
            <v>H</v>
          </cell>
          <cell r="J772" t="str">
            <v>ATRIBUÍDO SÃO PAULO</v>
          </cell>
          <cell r="K772">
            <v>374.37</v>
          </cell>
          <cell r="L772" t="str">
            <v>CAIXA REFERENCIAL</v>
          </cell>
        </row>
        <row r="773">
          <cell r="G773">
            <v>89239</v>
          </cell>
          <cell r="H773" t="str">
            <v>FRESADORA DE ASFALTO A FRIO SOBRE RODAS, LARGURA FRESAGEM DE 2,0 M, POTÊNCIA 550 HP - MATERIAIS NA OPERAÇÃO. AF_11/2014</v>
          </cell>
          <cell r="I773" t="str">
            <v>H</v>
          </cell>
          <cell r="J773" t="str">
            <v>COLETADO</v>
          </cell>
          <cell r="K773">
            <v>249.64</v>
          </cell>
          <cell r="L773" t="str">
            <v>CAIXA REFERENCIAL</v>
          </cell>
        </row>
        <row r="774">
          <cell r="G774">
            <v>89240</v>
          </cell>
          <cell r="H774" t="str">
            <v>VIBROACABADORA DE ASFALTO SOBRE ESTEIRAS, LARGURA DE PAVIMENTAÇÃO 1,90 M A 5,30 M, POTÊNCIA 105 HP CAPACIDADE 450 T/H - DEPRECIAÇÃO. AF_11/2014</v>
          </cell>
          <cell r="I774" t="str">
            <v>H</v>
          </cell>
          <cell r="J774" t="str">
            <v>ATRIBUÍDO SÃO PAULO</v>
          </cell>
          <cell r="K774">
            <v>64.41</v>
          </cell>
          <cell r="L774" t="str">
            <v>CAIXA REFERENCIAL</v>
          </cell>
        </row>
        <row r="775">
          <cell r="G775">
            <v>89241</v>
          </cell>
          <cell r="H775" t="str">
            <v>VIBROACABADORA DE ASFALTO SOBRE ESTEIRAS, LARGURA DE PAVIMENTAÇÃO 1,90 M A 5,30 M, POTÊNCIA 105 HP CAPACIDADE 450 T/H - JUROS. AF_11/2014</v>
          </cell>
          <cell r="I775" t="str">
            <v>H</v>
          </cell>
          <cell r="J775" t="str">
            <v>ATRIBUÍDO SÃO PAULO</v>
          </cell>
          <cell r="K775">
            <v>11.59</v>
          </cell>
          <cell r="L775" t="str">
            <v>CAIXA REFERENCIAL</v>
          </cell>
        </row>
        <row r="776">
          <cell r="G776">
            <v>89246</v>
          </cell>
          <cell r="H776" t="str">
            <v>RECICLADORA DE ASFALTO A FRIO SOBRE RODAS, LARGURA FRESAGEM DE 2,0 M, POTÊNCIA 422 HP - DEPRECIAÇÃO. AF_11/2014</v>
          </cell>
          <cell r="I776" t="str">
            <v>H</v>
          </cell>
          <cell r="J776" t="str">
            <v>ATRIBUÍDO SÃO PAULO</v>
          </cell>
          <cell r="K776">
            <v>182.37</v>
          </cell>
          <cell r="L776" t="str">
            <v>CAIXA REFERENCIAL</v>
          </cell>
        </row>
        <row r="777">
          <cell r="G777">
            <v>89247</v>
          </cell>
          <cell r="H777" t="str">
            <v>RECICLADORA DE ASFALTO A FRIO SOBRE RODAS, LARGURA FRESAGEM DE 2,0 M, POTÊNCIA 422 HP - JUROS. AF_11/2014</v>
          </cell>
          <cell r="I777" t="str">
            <v>H</v>
          </cell>
          <cell r="J777" t="str">
            <v>ATRIBUÍDO SÃO PAULO</v>
          </cell>
          <cell r="K777">
            <v>28.89</v>
          </cell>
          <cell r="L777" t="str">
            <v>CAIXA REFERENCIAL</v>
          </cell>
        </row>
        <row r="778">
          <cell r="G778">
            <v>89248</v>
          </cell>
          <cell r="H778" t="str">
            <v>RECICLADORA DE ASFALTO A FRIO SOBRE RODAS, LARGURA FRESAGEM DE 2,0 M, POTÊNCIA 422 HP - MANUTENÇÃO. AF_11/2014</v>
          </cell>
          <cell r="I778" t="str">
            <v>H</v>
          </cell>
          <cell r="J778" t="str">
            <v>ATRIBUÍDO SÃO PAULO</v>
          </cell>
          <cell r="K778">
            <v>325.3</v>
          </cell>
          <cell r="L778" t="str">
            <v>CAIXA REFERENCIAL</v>
          </cell>
        </row>
        <row r="779">
          <cell r="G779">
            <v>89249</v>
          </cell>
          <cell r="H779" t="str">
            <v>RECICLADORA DE ASFALTO A FRIO SOBRE RODAS, LARGURA FRESAGEM DE 2,0 M, POTÊNCIA 422 HP - MATERIAIS NA OPERAÇÃO. AF_11/2014</v>
          </cell>
          <cell r="I779" t="str">
            <v>H</v>
          </cell>
          <cell r="J779" t="str">
            <v>COLETADO</v>
          </cell>
          <cell r="K779">
            <v>212.8</v>
          </cell>
          <cell r="L779" t="str">
            <v>CAIXA REFERENCIAL</v>
          </cell>
        </row>
        <row r="780">
          <cell r="G780">
            <v>89253</v>
          </cell>
          <cell r="H780" t="str">
            <v>VIBROACABADORA DE ASFALTO SOBRE ESTEIRAS, LARGURA DE PAVIMENTAÇÃO 2,13 M A 4,55 M, POTÊNCIA 100 HP, CAPACIDADE 400 T/H - DEPRECIAÇÃO. AF_11/2014</v>
          </cell>
          <cell r="I780" t="str">
            <v>H</v>
          </cell>
          <cell r="J780" t="str">
            <v>ATRIBUÍDO SÃO PAULO</v>
          </cell>
          <cell r="K780">
            <v>52.78</v>
          </cell>
          <cell r="L780" t="str">
            <v>CAIXA REFERENCIAL</v>
          </cell>
        </row>
        <row r="781">
          <cell r="G781">
            <v>89254</v>
          </cell>
          <cell r="H781" t="str">
            <v>VIBROACABADORA DE ASFALTO SOBRE ESTEIRAS, LARGURA DE PAVIMENTAÇÃO 2,13 M A 4,55 M, POTÊNCIA 100 HP, CAPACIDADE 400 T/H - JUROS. AF_11/2014</v>
          </cell>
          <cell r="I781" t="str">
            <v>H</v>
          </cell>
          <cell r="J781" t="str">
            <v>ATRIBUÍDO SÃO PAULO</v>
          </cell>
          <cell r="K781">
            <v>9.5</v>
          </cell>
          <cell r="L781" t="str">
            <v>CAIXA REFERENCIAL</v>
          </cell>
        </row>
        <row r="782">
          <cell r="G782">
            <v>89255</v>
          </cell>
          <cell r="H782" t="str">
            <v>VIBROACABADORA DE ASFALTO SOBRE ESTEIRAS, LARGURA DE PAVIMENTAÇÃO 2,13 M A 4,55 M, POTÊNCIA 100 HP, CAPACIDADE 400 T/H - MANUTENÇÃO. AF_11/2014</v>
          </cell>
          <cell r="I782" t="str">
            <v>H</v>
          </cell>
          <cell r="J782" t="str">
            <v>ATRIBUÍDO SÃO PAULO</v>
          </cell>
          <cell r="K782">
            <v>84.85</v>
          </cell>
          <cell r="L782" t="str">
            <v>CAIXA REFERENCIAL</v>
          </cell>
        </row>
        <row r="783">
          <cell r="G783">
            <v>89256</v>
          </cell>
          <cell r="H783" t="str">
            <v>VIBROACABADORA DE ASFALTO SOBRE ESTEIRAS, LARGURA DE PAVIMENTAÇÃO 2,13 M A 4,55 M, POTÊNCIA 100 HP, CAPACIDADE 400 T/H - MATERIAIS NA OPERAÇÃO. AF_11/2014</v>
          </cell>
          <cell r="I783" t="str">
            <v>H</v>
          </cell>
          <cell r="J783" t="str">
            <v>COLETADO</v>
          </cell>
          <cell r="K783">
            <v>47.89</v>
          </cell>
          <cell r="L783" t="str">
            <v>CAIXA REFERENCIAL</v>
          </cell>
        </row>
        <row r="784">
          <cell r="G784">
            <v>89259</v>
          </cell>
          <cell r="H784" t="str">
            <v>GUINDAUTO HIDRÁULICO, CAPACIDADE MÁXIMA DE CARGA 6200 KG, MOMENTO MÁXIMO DE CARGA 11,7 TM, ALCANCE MÁXIMO HORIZONTAL 9,70 M, INCLUSIVE CAMINHÃO TOCO PBT 16.000 KG, POTÊNCIA DE 189 CV - DEPRECIAÇÃO. AF_06/2014</v>
          </cell>
          <cell r="I784" t="str">
            <v>H</v>
          </cell>
          <cell r="J784" t="str">
            <v>ATRIBUÍDO SÃO PAULO</v>
          </cell>
          <cell r="K784">
            <v>9.77</v>
          </cell>
          <cell r="L784" t="str">
            <v>CAIXA REFERENCIAL</v>
          </cell>
        </row>
        <row r="785">
          <cell r="G785">
            <v>89260</v>
          </cell>
          <cell r="H785" t="str">
            <v>GUINDAUTO HIDRÁULICO, CAPACIDADE MÁXIMA DE CARGA 6200 KG, MOMENTO MÁXIMO DE CARGA 11,7 TM, ALCANCE MÁXIMO HORIZONTAL 9,70 M, INCLUSIVE CAMINHÃO TOCO PBT 16.000 KG, POTÊNCIA DE 189 CV - JUROS. AF_06/2014</v>
          </cell>
          <cell r="I785" t="str">
            <v>H</v>
          </cell>
          <cell r="J785" t="str">
            <v>ATRIBUÍDO SÃO PAULO</v>
          </cell>
          <cell r="K785">
            <v>2.04</v>
          </cell>
          <cell r="L785" t="str">
            <v>CAIXA REFERENCIAL</v>
          </cell>
        </row>
        <row r="786">
          <cell r="G786">
            <v>89262</v>
          </cell>
          <cell r="H786" t="str">
            <v>GUINDAUTO HIDRÁULICO, CAPACIDADE MÁXIMA DE CARGA 6200 KG, MOMENTO MÁXIMO DE CARGA 11,7 TM, ALCANCE MÁXIMO HORIZONTAL 9,70 M, INCLUSIVE CAMINHÃO TOCO PBT 16.000 KG, POTÊNCIA DE 189 CV - MANUTENÇÃO. AF_06/2014</v>
          </cell>
          <cell r="I786" t="str">
            <v>H</v>
          </cell>
          <cell r="J786" t="str">
            <v>ATRIBUÍDO SÃO PAULO</v>
          </cell>
          <cell r="K786">
            <v>18.329999999999998</v>
          </cell>
          <cell r="L786" t="str">
            <v>CAIXA REFERENCIAL</v>
          </cell>
        </row>
        <row r="787">
          <cell r="G787">
            <v>89264</v>
          </cell>
          <cell r="H787" t="str">
            <v>CAMINHÃO TOCO, PBT 16.000 KG, CARGA ÚTIL MÁX. 10.685 KG, DIST. ENTRE EIXOS 4,8 M, POTÊNCIA 189 CV, INCLUSIVE CARROCERIA FIXA ABERTA DE MADEIRA P/ TRANSPORTE GERAL DE CARGA SECA, DIMEN. APROX. 2,5 X 7,00 X 0,50 M - DEPRECIAÇÃO. AF_06/2014</v>
          </cell>
          <cell r="I787" t="str">
            <v>H</v>
          </cell>
          <cell r="J787" t="str">
            <v>ATRIBUÍDO SÃO PAULO</v>
          </cell>
          <cell r="K787">
            <v>7.9</v>
          </cell>
          <cell r="L787" t="str">
            <v>CAIXA REFERENCIAL</v>
          </cell>
        </row>
        <row r="788">
          <cell r="G788">
            <v>89265</v>
          </cell>
          <cell r="H788" t="str">
            <v>CAMINHÃO TOCO, PBT 16.000 KG, CARGA ÚTIL MÁX. 10.685 KG, DIST. ENTRE EIXOS 4,8 M, POTÊNCIA 189 CV, INCLUSIVE CARROCERIA FIXA ABERTA DE MADEIRA P/ TRANSPORTE GERAL DE CARGA SECA, DIMEN. APROX. 2,5 X 7,00 X 0,50 M - JUROS. AF_06/2014</v>
          </cell>
          <cell r="I788" t="str">
            <v>H</v>
          </cell>
          <cell r="J788" t="str">
            <v>ATRIBUÍDO SÃO PAULO</v>
          </cell>
          <cell r="K788">
            <v>1.65</v>
          </cell>
          <cell r="L788" t="str">
            <v>CAIXA REFERENCIAL</v>
          </cell>
        </row>
        <row r="789">
          <cell r="G789">
            <v>89266</v>
          </cell>
          <cell r="H789" t="str">
            <v>CAMINHÃO TOCO, PBT 16.000 KG, CARGA ÚTIL MÁX. 10.685 KG, DIST. ENTRE EIXOS 4,8 M, POTÊNCIA 189 CV, INCLUSIVE CARROCERIA FIXA ABERTA DE MADEIRA P/ TRANSPORTE GERAL DE CARGA SECA, DIMEN. APROX. 2,5 X 7,00 X 0,50 M - IMPOSTOS E SEGUROS. AF_06/2014</v>
          </cell>
          <cell r="I789" t="str">
            <v>H</v>
          </cell>
          <cell r="J789" t="str">
            <v>ATRIBUÍDO SÃO PAULO</v>
          </cell>
          <cell r="K789">
            <v>0.64</v>
          </cell>
          <cell r="L789" t="str">
            <v>CAIXA REFERENCIAL</v>
          </cell>
        </row>
        <row r="790">
          <cell r="G790">
            <v>89267</v>
          </cell>
          <cell r="H790" t="str">
            <v>GUINDASTE HIDRÁULICO AUTOPROPELIDO, COM LANÇA TELESCÓPICA 28,80 M, CAPACIDADE MÁXIMA 30 T, POTÊNCIA 97 KW, TRAÇÃO 4 X 4 - DEPRECIAÇÃO. AF_11/2014</v>
          </cell>
          <cell r="I790" t="str">
            <v>H</v>
          </cell>
          <cell r="J790" t="str">
            <v>ATRIBUÍDO SÃO PAULO</v>
          </cell>
          <cell r="K790">
            <v>26.42</v>
          </cell>
          <cell r="L790" t="str">
            <v>CAIXA REFERENCIAL</v>
          </cell>
        </row>
        <row r="791">
          <cell r="G791">
            <v>89268</v>
          </cell>
          <cell r="H791" t="str">
            <v>GUINDASTE HIDRÁULICO AUTOPROPELIDO, COM LANÇA TELESCÓPICA 28,80 M, CAPACIDADE MÁXIMA 30 T, POTÊNCIA 97 KW, TRAÇÃO 4 X 4 - JUROS. AF_11/2014</v>
          </cell>
          <cell r="I791" t="str">
            <v>H</v>
          </cell>
          <cell r="J791" t="str">
            <v>ATRIBUÍDO SÃO PAULO</v>
          </cell>
          <cell r="K791">
            <v>4.75</v>
          </cell>
          <cell r="L791" t="str">
            <v>CAIXA REFERENCIAL</v>
          </cell>
        </row>
        <row r="792">
          <cell r="G792">
            <v>89269</v>
          </cell>
          <cell r="H792" t="str">
            <v>GUINDASTE HIDRÁULICO AUTOPROPELIDO, COM LANÇA TELESCÓPICA 28,80 M, CAPACIDADE MÁXIMA 30 T, POTÊNCIA 97 KW, TRAÇÃO 4 X 4 - IMPOSTOS E SEGUROS. AF_11/2014</v>
          </cell>
          <cell r="I792" t="str">
            <v>H</v>
          </cell>
          <cell r="J792" t="str">
            <v>ATRIBUÍDO SÃO PAULO</v>
          </cell>
          <cell r="K792">
            <v>1.84</v>
          </cell>
          <cell r="L792" t="str">
            <v>CAIXA REFERENCIAL</v>
          </cell>
        </row>
        <row r="793">
          <cell r="G793">
            <v>89270</v>
          </cell>
          <cell r="H793" t="str">
            <v>GUINDASTE HIDRÁULICO AUTOPROPELIDO, COM LANÇA TELESCÓPICA 28,80 M, CAPACIDADE MÁXIMA 30 T, POTÊNCIA 97 KW, TRAÇÃO 4 X 4 - MANUTENÇÃO. AF_11/2014</v>
          </cell>
          <cell r="I793" t="str">
            <v>H</v>
          </cell>
          <cell r="J793" t="str">
            <v>ATRIBUÍDO SÃO PAULO</v>
          </cell>
          <cell r="K793">
            <v>42.48</v>
          </cell>
          <cell r="L793" t="str">
            <v>CAIXA REFERENCIAL</v>
          </cell>
        </row>
        <row r="794">
          <cell r="G794">
            <v>89271</v>
          </cell>
          <cell r="H794" t="str">
            <v>GUINDASTE HIDRÁULICO AUTOPROPELIDO, COM LANÇA TELESCÓPICA 28,80 M, CAPACIDADE MÁXIMA 30 T, POTÊNCIA 97 KW, TRAÇÃO 4 X 4 - MATERIAIS NA OPERAÇÃO. AF_11/2014</v>
          </cell>
          <cell r="I794" t="str">
            <v>H</v>
          </cell>
          <cell r="J794" t="str">
            <v>COLETADO</v>
          </cell>
          <cell r="K794">
            <v>16.39</v>
          </cell>
          <cell r="L794" t="str">
            <v>CAIXA REFERENCIAL</v>
          </cell>
        </row>
        <row r="795">
          <cell r="G795">
            <v>89274</v>
          </cell>
          <cell r="H795" t="str">
            <v>BETONEIRA CAPACIDADE NOMINAL DE 600 L, CAPACIDADE DE MISTURA 440 L, MOTOR A DIESEL POTÊNCIA 10 HP, COM CARREGADOR - DEPRECIAÇÃO. AF_11/2014</v>
          </cell>
          <cell r="I795" t="str">
            <v>H</v>
          </cell>
          <cell r="J795" t="str">
            <v>COEFICIENTE DE REPRESENTATIVIDADE</v>
          </cell>
          <cell r="K795">
            <v>1.2</v>
          </cell>
          <cell r="L795" t="str">
            <v>CAIXA REFERENCIAL</v>
          </cell>
        </row>
        <row r="796">
          <cell r="G796">
            <v>89275</v>
          </cell>
          <cell r="H796" t="str">
            <v>BETONEIRA CAPACIDADE NOMINAL DE 600 L, CAPACIDADE DE MISTURA 440 L, MOTOR A DIESEL POTÊNCIA 10 HP, COM CARREGADOR - JUROS. AF_11/2014</v>
          </cell>
          <cell r="I796" t="str">
            <v>H</v>
          </cell>
          <cell r="J796" t="str">
            <v>COEFICIENTE DE REPRESENTATIVIDADE</v>
          </cell>
          <cell r="K796">
            <v>0.14000000000000001</v>
          </cell>
          <cell r="L796" t="str">
            <v>CAIXA REFERENCIAL</v>
          </cell>
        </row>
        <row r="797">
          <cell r="G797">
            <v>89276</v>
          </cell>
          <cell r="H797" t="str">
            <v>BETONEIRA CAPACIDADE NOMINAL DE 600 L, CAPACIDADE DE MISTURA 440 L, MOTOR A DIESEL POTÊNCIA 10 HP, COM CARREGADOR - MANUTENÇÃO. AF_11/2014</v>
          </cell>
          <cell r="I797" t="str">
            <v>H</v>
          </cell>
          <cell r="J797" t="str">
            <v>COEFICIENTE DE REPRESENTATIVIDADE</v>
          </cell>
          <cell r="K797">
            <v>1.1200000000000001</v>
          </cell>
          <cell r="L797" t="str">
            <v>CAIXA REFERENCIAL</v>
          </cell>
        </row>
        <row r="798">
          <cell r="G798">
            <v>89277</v>
          </cell>
          <cell r="H798" t="str">
            <v>BETONEIRA CAPACIDADE NOMINAL DE 600 L, CAPACIDADE DE MISTURA 440 L, MOTOR A DIESEL POTÊNCIA 10 HP, COM CARREGADOR - MATERIAIS NA OPERAÇÃO. AF_11/2014</v>
          </cell>
          <cell r="I798" t="str">
            <v>H</v>
          </cell>
          <cell r="J798" t="str">
            <v>COLETADO</v>
          </cell>
          <cell r="K798">
            <v>4.79</v>
          </cell>
          <cell r="L798" t="str">
            <v>CAIXA REFERENCIAL</v>
          </cell>
        </row>
        <row r="799">
          <cell r="G799">
            <v>89280</v>
          </cell>
          <cell r="H799" t="str">
            <v>ROLO COMPACTADOR VIBRATÓRIO TANDEM AÇO LISO, POTÊNCIA 58 HP, PESO SEM/COM LASTRO 6,5 / 9,4 T, LARGURA DE TRABALHO 1,2 M - DEPRECIAÇÃO. AF_06/2014</v>
          </cell>
          <cell r="I799" t="str">
            <v>H</v>
          </cell>
          <cell r="J799" t="str">
            <v>ATRIBUÍDO SÃO PAULO</v>
          </cell>
          <cell r="K799">
            <v>19.59</v>
          </cell>
          <cell r="L799" t="str">
            <v>CAIXA REFERENCIAL</v>
          </cell>
        </row>
        <row r="800">
          <cell r="G800">
            <v>89281</v>
          </cell>
          <cell r="H800" t="str">
            <v>ROLO COMPACTADOR VIBRATÓRIO TANDEM AÇO LISO, POTÊNCIA 58 HP, PESO SEM/COM LASTRO 6,5 / 9,4 T, LARGURA DE TRABALHO 1,2 M - JUROS. AF_06/2014</v>
          </cell>
          <cell r="I800" t="str">
            <v>H</v>
          </cell>
          <cell r="J800" t="str">
            <v>ATRIBUÍDO SÃO PAULO</v>
          </cell>
          <cell r="K800">
            <v>2.72</v>
          </cell>
          <cell r="L800" t="str">
            <v>CAIXA REFERENCIAL</v>
          </cell>
        </row>
        <row r="801">
          <cell r="G801">
            <v>89870</v>
          </cell>
          <cell r="H801" t="str">
            <v>CAMINHÃO BASCULANTE 14 M3, COM CAVALO MECÂNICO DE CAPACIDADE MÁXIMA DE TRAÇÃO COMBINADO DE 36000 KG, POTÊNCIA 286 CV, INCLUSIVE SEMIREBOQUE COM CAÇAMBA METÁLICA - DEPRECIAÇÃO. AF_12/2014</v>
          </cell>
          <cell r="I801" t="str">
            <v>H</v>
          </cell>
          <cell r="J801" t="str">
            <v>ATRIBUÍDO SÃO PAULO</v>
          </cell>
          <cell r="K801">
            <v>21.27</v>
          </cell>
          <cell r="L801" t="str">
            <v>CAIXA REFERENCIAL</v>
          </cell>
        </row>
        <row r="802">
          <cell r="G802">
            <v>89871</v>
          </cell>
          <cell r="H802" t="str">
            <v>CAMINHÃO BASCULANTE 14 M3, COM CAVALO MECÂNICO DE CAPACIDADE MÁXIMA DE TRAÇÃO COMBINADO DE 36000 KG, POTÊNCIA 286 CV, INCLUSIVE SEMIREBOQUE COM CAÇAMBA METÁLICA - JUROS. AF_12/2014</v>
          </cell>
          <cell r="I802" t="str">
            <v>H</v>
          </cell>
          <cell r="J802" t="str">
            <v>ATRIBUÍDO SÃO PAULO</v>
          </cell>
          <cell r="K802">
            <v>3.93</v>
          </cell>
          <cell r="L802" t="str">
            <v>CAIXA REFERENCIAL</v>
          </cell>
        </row>
        <row r="803">
          <cell r="G803">
            <v>89872</v>
          </cell>
          <cell r="H803" t="str">
            <v>CAMINHÃO BASCULANTE 14 M3, COM CAVALO MECÂNICO DE CAPACIDADE MÁXIMA DE TRAÇÃO COMBINADO DE 36000 KG, POTÊNCIA 286 CV, INCLUSIVE SEMIREBOQUE COM CAÇAMBA METÁLICA - IMPOSTOS E SEGUROS. AF_12/2014</v>
          </cell>
          <cell r="I803" t="str">
            <v>H</v>
          </cell>
          <cell r="J803" t="str">
            <v>ATRIBUÍDO SÃO PAULO</v>
          </cell>
          <cell r="K803">
            <v>1.54</v>
          </cell>
          <cell r="L803" t="str">
            <v>CAIXA REFERENCIAL</v>
          </cell>
        </row>
        <row r="804">
          <cell r="G804">
            <v>89873</v>
          </cell>
          <cell r="H804" t="str">
            <v>CAMINHÃO BASCULANTE 14 M3, COM CAVALO MECÂNICO DE CAPACIDADE MÁXIMA DE TRAÇÃO COMBINADO DE 36000 KG, POTÊNCIA 286 CV, INCLUSIVE SEMIREBOQUE COM CAÇAMBA METÁLICA - MANUTENÇÃO. AF_12/2014</v>
          </cell>
          <cell r="I804" t="str">
            <v>H</v>
          </cell>
          <cell r="J804" t="str">
            <v>ATRIBUÍDO SÃO PAULO</v>
          </cell>
          <cell r="K804">
            <v>39.89</v>
          </cell>
          <cell r="L804" t="str">
            <v>CAIXA REFERENCIAL</v>
          </cell>
        </row>
        <row r="805">
          <cell r="G805">
            <v>89874</v>
          </cell>
          <cell r="H805" t="str">
            <v>CAMINHÃO BASCULANTE 14 M3, COM CAVALO MECÂNICO DE CAPACIDADE MÁXIMA DE TRAÇÃO COMBINADO DE 36000 KG, POTÊNCIA 286 CV, INCLUSIVE SEMIREBOQUE COM CAÇAMBA METÁLICA - MATERIAIS NA OPERAÇÃO. AF_12/2014</v>
          </cell>
          <cell r="I805" t="str">
            <v>H</v>
          </cell>
          <cell r="J805" t="str">
            <v>COLETADO</v>
          </cell>
          <cell r="K805">
            <v>99.6</v>
          </cell>
          <cell r="L805" t="str">
            <v>CAIXA REFERENCIAL</v>
          </cell>
        </row>
        <row r="806">
          <cell r="G806">
            <v>89878</v>
          </cell>
          <cell r="H806" t="str">
            <v>CAMINHÃO BASCULANTE 18 M3, COM CAVALO MECÂNICO DE CAPACIDADE MÁXIMA DE TRAÇÃO COMBINADO DE 45000 KG, POTÊNCIA 330 CV, INCLUSIVE SEMIREBOQUE COM CAÇAMBA METÁLICA - DEPRECIAÇÃO. AF_12/2014</v>
          </cell>
          <cell r="I806" t="str">
            <v>H</v>
          </cell>
          <cell r="J806" t="str">
            <v>ATRIBUÍDO SÃO PAULO</v>
          </cell>
          <cell r="K806">
            <v>22.43</v>
          </cell>
          <cell r="L806" t="str">
            <v>CAIXA REFERENCIAL</v>
          </cell>
        </row>
        <row r="807">
          <cell r="G807">
            <v>89879</v>
          </cell>
          <cell r="H807" t="str">
            <v>CAMINHÃO BASCULANTE 18 M3, COM CAVALO MECÂNICO DE CAPACIDADE MÁXIMA DE TRAÇÃO COMBINADO DE 45000 KG, POTÊNCIA 330 CV, INCLUSIVE SEMIREBOQUE COM CAÇAMBA METÁLICA - JUROS. AF_12/2014</v>
          </cell>
          <cell r="I807" t="str">
            <v>H</v>
          </cell>
          <cell r="J807" t="str">
            <v>ATRIBUÍDO SÃO PAULO</v>
          </cell>
          <cell r="K807">
            <v>4.1399999999999997</v>
          </cell>
          <cell r="L807" t="str">
            <v>CAIXA REFERENCIAL</v>
          </cell>
        </row>
        <row r="808">
          <cell r="G808">
            <v>89880</v>
          </cell>
          <cell r="H808" t="str">
            <v>CAMINHÃO BASCULANTE 18 M3, COM CAVALO MECÂNICO DE CAPACIDADE MÁXIMA DE TRAÇÃO COMBINADO DE 45000 KG, POTÊNCIA 330 CV, INCLUSIVE SEMIREBOQUE COM CAÇAMBA METÁLICA - IMPOSTOS E SEGUROS. AF_12/2014</v>
          </cell>
          <cell r="I808" t="str">
            <v>H</v>
          </cell>
          <cell r="J808" t="str">
            <v>ATRIBUÍDO SÃO PAULO</v>
          </cell>
          <cell r="K808">
            <v>1.62</v>
          </cell>
          <cell r="L808" t="str">
            <v>CAIXA REFERENCIAL</v>
          </cell>
        </row>
        <row r="809">
          <cell r="G809">
            <v>89881</v>
          </cell>
          <cell r="H809" t="str">
            <v>CAMINHÃO BASCULANTE 18 M3, COM CAVALO MECÂNICO DE CAPACIDADE MÁXIMA DE TRAÇÃO COMBINADO DE 45000 KG, POTÊNCIA 330 CV, INCLUSIVE SEMIREBOQUE COM CAÇAMBA METÁLICA - MANUTENÇÃO. AF_12/2014</v>
          </cell>
          <cell r="I809" t="str">
            <v>H</v>
          </cell>
          <cell r="J809" t="str">
            <v>ATRIBUÍDO SÃO PAULO</v>
          </cell>
          <cell r="K809">
            <v>42.07</v>
          </cell>
          <cell r="L809" t="str">
            <v>CAIXA REFERENCIAL</v>
          </cell>
        </row>
        <row r="810">
          <cell r="G810">
            <v>89882</v>
          </cell>
          <cell r="H810" t="str">
            <v>CAMINHÃO BASCULANTE 18 M3, COM CAVALO MECÂNICO DE CAPACIDADE MÁXIMA DE TRAÇÃO COMBINADO DE 45000 KG, POTÊNCIA 330 CV, INCLUSIVE SEMIREBOQUE COM CAÇAMBA METÁLICA - MATERIAIS NA OPERAÇÃO. AF_12/2014</v>
          </cell>
          <cell r="I810" t="str">
            <v>H</v>
          </cell>
          <cell r="J810" t="str">
            <v>COLETADO</v>
          </cell>
          <cell r="K810">
            <v>114.92</v>
          </cell>
          <cell r="L810" t="str">
            <v>CAIXA REFERENCIAL</v>
          </cell>
        </row>
        <row r="811">
          <cell r="G811">
            <v>90582</v>
          </cell>
          <cell r="H811" t="str">
            <v>VIBRADOR DE IMERSÃO, DIÂMETRO DE PONTEIRA 45MM, MOTOR ELÉTRICO TRIFÁSICO POTÊNCIA DE 2 CV - DEPRECIAÇÃO. AF_06/2015</v>
          </cell>
          <cell r="I811" t="str">
            <v>H</v>
          </cell>
          <cell r="J811" t="str">
            <v>ATRIBUÍDO SÃO PAULO</v>
          </cell>
          <cell r="K811">
            <v>0.31</v>
          </cell>
          <cell r="L811" t="str">
            <v>CAIXA REFERENCIAL</v>
          </cell>
        </row>
        <row r="812">
          <cell r="G812">
            <v>90583</v>
          </cell>
          <cell r="H812" t="str">
            <v>VIBRADOR DE IMERSÃO, DIÂMETRO DE PONTEIRA 45MM, MOTOR ELÉTRICO TRIFÁSICO POTÊNCIA DE 2 CV - JUROS. AF_06/2015</v>
          </cell>
          <cell r="I812" t="str">
            <v>H</v>
          </cell>
          <cell r="J812" t="str">
            <v>ATRIBUÍDO SÃO PAULO</v>
          </cell>
          <cell r="K812">
            <v>0.03</v>
          </cell>
          <cell r="L812" t="str">
            <v>CAIXA REFERENCIAL</v>
          </cell>
        </row>
        <row r="813">
          <cell r="G813">
            <v>90584</v>
          </cell>
          <cell r="H813" t="str">
            <v>VIBRADOR DE IMERSÃO, DIÂMETRO DE PONTEIRA 45MM, MOTOR ELÉTRICO TRIFÁSICO POTÊNCIA DE 2 CV - MANUTENÇÃO. AF_06/2015</v>
          </cell>
          <cell r="I813" t="str">
            <v>H</v>
          </cell>
          <cell r="J813" t="str">
            <v>ATRIBUÍDO SÃO PAULO</v>
          </cell>
          <cell r="K813">
            <v>0.24</v>
          </cell>
          <cell r="L813" t="str">
            <v>CAIXA REFERENCIAL</v>
          </cell>
        </row>
        <row r="814">
          <cell r="G814">
            <v>90585</v>
          </cell>
          <cell r="H814" t="str">
            <v>VIBRADOR DE IMERSÃO, DIÂMETRO DE PONTEIRA 45MM, MOTOR ELÉTRICO TRIFÁSICO POTÊNCIA DE 2 CV - MATERIAIS NA OPERAÇÃO. AF_06/2015</v>
          </cell>
          <cell r="I814" t="str">
            <v>H</v>
          </cell>
          <cell r="J814" t="str">
            <v>COEFICIENTE DE REPRESENTATIVIDADE</v>
          </cell>
          <cell r="K814">
            <v>0.73</v>
          </cell>
          <cell r="L814" t="str">
            <v>CAIXA REFERENCIAL</v>
          </cell>
        </row>
        <row r="815">
          <cell r="G815">
            <v>90621</v>
          </cell>
          <cell r="H815" t="str">
            <v>PERFURATRIZ MANUAL, TORQUE MÁXIMO 83 N.M, POTÊNCIA 5 CV, COM DIÂMETRO MÁXIMO 4" - DEPRECIAÇÃO. AF_06/2015</v>
          </cell>
          <cell r="I815" t="str">
            <v>H</v>
          </cell>
          <cell r="J815" t="str">
            <v>ATRIBUÍDO SÃO PAULO</v>
          </cell>
          <cell r="K815">
            <v>1.47</v>
          </cell>
          <cell r="L815" t="str">
            <v>CAIXA REFERENCIAL</v>
          </cell>
        </row>
        <row r="816">
          <cell r="G816">
            <v>90622</v>
          </cell>
          <cell r="H816" t="str">
            <v>PERFURATRIZ MANUAL, TORQUE MÁXIMO 83 N.M, POTÊNCIA 5 CV, COM DIÂMETRO MÁXIMO 4" - JUROS. AF_06/2015</v>
          </cell>
          <cell r="I816" t="str">
            <v>H</v>
          </cell>
          <cell r="J816" t="str">
            <v>ATRIBUÍDO SÃO PAULO</v>
          </cell>
          <cell r="K816">
            <v>0.17</v>
          </cell>
          <cell r="L816" t="str">
            <v>CAIXA REFERENCIAL</v>
          </cell>
        </row>
        <row r="817">
          <cell r="G817">
            <v>90623</v>
          </cell>
          <cell r="H817" t="str">
            <v>PERFURATRIZ MANUAL, TORQUE MÁXIMO 83 N.M, POTÊNCIA 5 CV, COM DIÂMETRO MÁXIMO 4" - MANUTENÇÃO. AF_06/2015</v>
          </cell>
          <cell r="I817" t="str">
            <v>H</v>
          </cell>
          <cell r="J817" t="str">
            <v>ATRIBUÍDO SÃO PAULO</v>
          </cell>
          <cell r="K817">
            <v>1.84</v>
          </cell>
          <cell r="L817" t="str">
            <v>CAIXA REFERENCIAL</v>
          </cell>
        </row>
        <row r="818">
          <cell r="G818">
            <v>90624</v>
          </cell>
          <cell r="H818" t="str">
            <v>PERFURATRIZ MANUAL, TORQUE MÁXIMO 83 N.M, POTÊNCIA 5 CV, COM DIÂMETRO MÁXIMO 4" - MATERIAIS NA OPERAÇÃO. AF_06/2015</v>
          </cell>
          <cell r="I818" t="str">
            <v>H</v>
          </cell>
          <cell r="J818" t="str">
            <v>COEFICIENTE DE REPRESENTATIVIDADE</v>
          </cell>
          <cell r="K818">
            <v>1.84</v>
          </cell>
          <cell r="L818" t="str">
            <v>CAIXA REFERENCIAL</v>
          </cell>
        </row>
        <row r="819">
          <cell r="G819">
            <v>90627</v>
          </cell>
          <cell r="H819" t="str">
            <v>PERFURATRIZ SOBRE ESTEIRA, TORQUE MÁXIMO 600 KGF, PESO MÉDIO 1000 KG, POTÊNCIA 20 HP, DIÂMETRO MÁXIMO 10" - DEPRECIAÇÃO. AF_06/2015</v>
          </cell>
          <cell r="I819" t="str">
            <v>H</v>
          </cell>
          <cell r="J819" t="str">
            <v>ATRIBUÍDO SÃO PAULO</v>
          </cell>
          <cell r="K819">
            <v>26.22</v>
          </cell>
          <cell r="L819" t="str">
            <v>CAIXA REFERENCIAL</v>
          </cell>
        </row>
        <row r="820">
          <cell r="G820">
            <v>90628</v>
          </cell>
          <cell r="H820" t="str">
            <v>PERFURATRIZ SOBRE ESTEIRA, TORQUE MÁXIMO 600 KGF, PESO MÉDIO 1000 KG, POTÊNCIA 20 HP, DIÂMETRO MÁXIMO 10" - JUROS. AF_06/2015</v>
          </cell>
          <cell r="I820" t="str">
            <v>H</v>
          </cell>
          <cell r="J820" t="str">
            <v>ATRIBUÍDO SÃO PAULO</v>
          </cell>
          <cell r="K820">
            <v>3.73</v>
          </cell>
          <cell r="L820" t="str">
            <v>CAIXA REFERENCIAL</v>
          </cell>
        </row>
        <row r="821">
          <cell r="G821">
            <v>90629</v>
          </cell>
          <cell r="H821" t="str">
            <v>PERFURATRIZ SOBRE ESTEIRA, TORQUE MÁXIMO 600 KGF, PESO MÉDIO 1000 KG, POTÊNCIA 20 HP, DIÂMETRO MÁXIMO 10" - MANUTENÇÃO. AF_06/2015</v>
          </cell>
          <cell r="I821" t="str">
            <v>H</v>
          </cell>
          <cell r="J821" t="str">
            <v>ATRIBUÍDO SÃO PAULO</v>
          </cell>
          <cell r="K821">
            <v>32.81</v>
          </cell>
          <cell r="L821" t="str">
            <v>CAIXA REFERENCIAL</v>
          </cell>
        </row>
        <row r="822">
          <cell r="G822">
            <v>90630</v>
          </cell>
          <cell r="H822" t="str">
            <v>PERFURATRIZ SOBRE ESTEIRA, TORQUE MÁXIMO 600 KGF, PESO MÉDIO 1000 KG, POTÊNCIA 20 HP, DIÂMETRO MÁXIMO 10" - MATERIAIS NA OPERAÇÃO. AF_06/2015</v>
          </cell>
          <cell r="I822" t="str">
            <v>H</v>
          </cell>
          <cell r="J822" t="str">
            <v>COEFICIENTE DE REPRESENTATIVIDADE</v>
          </cell>
          <cell r="K822">
            <v>7.48</v>
          </cell>
          <cell r="L822" t="str">
            <v>CAIXA REFERENCIAL</v>
          </cell>
        </row>
        <row r="823">
          <cell r="G823">
            <v>90633</v>
          </cell>
          <cell r="H823" t="str">
            <v>MISTURADOR DUPLO HORIZONTAL DE ALTA TURBULÊNCIA, CAPACIDADE / VOLUME 2 X 500 LITROS, MOTORES ELÉTRICOS MÍNIMO 5 CV CADA, PARA NATA CIMENTO, ARGAMASSA E OUTROS - DEPRECIAÇÃO. AF_06/2015</v>
          </cell>
          <cell r="I823" t="str">
            <v>H</v>
          </cell>
          <cell r="J823" t="str">
            <v>COEFICIENTE DE REPRESENTATIVIDADE</v>
          </cell>
          <cell r="K823">
            <v>3.05</v>
          </cell>
          <cell r="L823" t="str">
            <v>CAIXA REFERENCIAL</v>
          </cell>
        </row>
        <row r="824">
          <cell r="G824">
            <v>90634</v>
          </cell>
          <cell r="H824" t="str">
            <v>MISTURADOR DUPLO HORIZONTAL DE ALTA TURBULÊNCIA, CAPACIDADE / VOLUME 2 X 500 LITROS, MOTORES ELÉTRICOS MÍNIMO 5 CV CADA, PARA NATA CIMENTO, ARGAMASSA E OUTROS - JUROS. AF_06/2015</v>
          </cell>
          <cell r="I824" t="str">
            <v>H</v>
          </cell>
          <cell r="J824" t="str">
            <v>COEFICIENTE DE REPRESENTATIVIDADE</v>
          </cell>
          <cell r="K824">
            <v>0.36</v>
          </cell>
          <cell r="L824" t="str">
            <v>CAIXA REFERENCIAL</v>
          </cell>
        </row>
        <row r="825">
          <cell r="G825">
            <v>90635</v>
          </cell>
          <cell r="H825" t="str">
            <v>MISTURADOR DUPLO HORIZONTAL DE ALTA TURBULÊNCIA, CAPACIDADE / VOLUME 2 X 500 LITROS, MOTORES ELÉTRICOS MÍNIMO 5 CV CADA, PARA NATA CIMENTO, ARGAMASSA E OUTROS - MANUTENÇÃO. AF_06/2015</v>
          </cell>
          <cell r="I825" t="str">
            <v>H</v>
          </cell>
          <cell r="J825" t="str">
            <v>COEFICIENTE DE REPRESENTATIVIDADE</v>
          </cell>
          <cell r="K825">
            <v>3.33</v>
          </cell>
          <cell r="L825" t="str">
            <v>CAIXA REFERENCIAL</v>
          </cell>
        </row>
        <row r="826">
          <cell r="G826">
            <v>90636</v>
          </cell>
          <cell r="H826" t="str">
            <v>MISTURADOR DUPLO HORIZONTAL DE ALTA TURBULÊNCIA, CAPACIDADE / VOLUME 2 X 500 LITROS, MOTORES ELÉTRICOS MÍNIMO 5 CV CADA, PARA NATA CIMENTO, ARGAMASSA E OUTROS - MATERIAIS NA OPERAÇÃO. AF_06/2015</v>
          </cell>
          <cell r="I826" t="str">
            <v>H</v>
          </cell>
          <cell r="J826" t="str">
            <v>COEFICIENTE DE REPRESENTATIVIDADE</v>
          </cell>
          <cell r="K826">
            <v>3.69</v>
          </cell>
          <cell r="L826" t="str">
            <v>CAIXA REFERENCIAL</v>
          </cell>
        </row>
        <row r="827">
          <cell r="G827">
            <v>90639</v>
          </cell>
          <cell r="H827" t="str">
            <v>BOMBA TRIPLEX, PARA INJEÇÃO DE NATA DE CIMENTO, VAZÃO MÁXIMA DE 100 LITROS/MINUTO, PRESSÃO MÁXIMA DE 70 BAR - DEPRECIAÇÃO. AF_06/2015</v>
          </cell>
          <cell r="I827" t="str">
            <v>H</v>
          </cell>
          <cell r="J827" t="str">
            <v>COEFICIENTE DE REPRESENTATIVIDADE</v>
          </cell>
          <cell r="K827">
            <v>4.55</v>
          </cell>
          <cell r="L827" t="str">
            <v>CAIXA REFERENCIAL</v>
          </cell>
        </row>
        <row r="828">
          <cell r="G828">
            <v>90640</v>
          </cell>
          <cell r="H828" t="str">
            <v>BOMBA TRIPLEX, PARA INJEÇÃO DE NATA DE CIMENTO, VAZÃO MÁXIMA DE 100 LITROS/MINUTO, PRESSÃO MÁXIMA DE 70 BAR - JUROS. AF_06/2015</v>
          </cell>
          <cell r="I828" t="str">
            <v>H</v>
          </cell>
          <cell r="J828" t="str">
            <v>COEFICIENTE DE REPRESENTATIVIDADE</v>
          </cell>
          <cell r="K828">
            <v>0.54</v>
          </cell>
          <cell r="L828" t="str">
            <v>CAIXA REFERENCIAL</v>
          </cell>
        </row>
        <row r="829">
          <cell r="G829">
            <v>90641</v>
          </cell>
          <cell r="H829" t="str">
            <v>BOMBA TRIPLEX, PARA INJEÇÃO DE NATA DE CIMENTO, VAZÃO MÁXIMA DE 100 LITROS/MINUTO, PRESSÃO MÁXIMA DE 70 BAR - MANUTENÇÃO. AF_06/2015</v>
          </cell>
          <cell r="I829" t="str">
            <v>H</v>
          </cell>
          <cell r="J829" t="str">
            <v>COEFICIENTE DE REPRESENTATIVIDADE</v>
          </cell>
          <cell r="K829">
            <v>4.9800000000000004</v>
          </cell>
          <cell r="L829" t="str">
            <v>CAIXA REFERENCIAL</v>
          </cell>
        </row>
        <row r="830">
          <cell r="G830">
            <v>90642</v>
          </cell>
          <cell r="H830" t="str">
            <v>BOMBA TRIPLEX, PARA INJEÇÃO DE NATA DE CIMENTO, VAZÃO MÁXIMA DE 100 LITROS/MINUTO, PRESSÃO MÁXIMA DE 70 BAR - MATERIAIS NA OPERAÇÃO. AF_06/2015</v>
          </cell>
          <cell r="I830" t="str">
            <v>H</v>
          </cell>
          <cell r="J830" t="str">
            <v>COLETADO</v>
          </cell>
          <cell r="K830">
            <v>5.2</v>
          </cell>
          <cell r="L830" t="str">
            <v>CAIXA REFERENCIAL</v>
          </cell>
        </row>
        <row r="831">
          <cell r="G831">
            <v>90646</v>
          </cell>
          <cell r="H831" t="str">
            <v>BOMBA CENTRÍFUGA MONOESTÁGIO COM MOTOR ELÉTRICO MONOFÁSICO, POTÊNCIA 15 HP, DIÂMETRO DO ROTOR 173 MM, HM/Q = 30 MCA / 90 M3/H A 45 MCA / 55 M3/H - DEPRECIAÇÃO. AF_06/2015</v>
          </cell>
          <cell r="I831" t="str">
            <v>H</v>
          </cell>
          <cell r="J831" t="str">
            <v>COEFICIENTE DE REPRESENTATIVIDADE</v>
          </cell>
          <cell r="K831">
            <v>0.49</v>
          </cell>
          <cell r="L831" t="str">
            <v>CAIXA REFERENCIAL</v>
          </cell>
        </row>
        <row r="832">
          <cell r="G832">
            <v>90647</v>
          </cell>
          <cell r="H832" t="str">
            <v>BOMBA CENTRÍFUGA MONOESTÁGIO COM MOTOR ELÉTRICO MONOFÁSICO, POTÊNCIA 15 HP, DIÂMETRO DO ROTOR 173 MM, HM/Q = 30 MCA / 90 M3/H A 45 MCA / 55 M3/H - JUROS. AF_06/2015</v>
          </cell>
          <cell r="I832" t="str">
            <v>H</v>
          </cell>
          <cell r="J832" t="str">
            <v>COEFICIENTE DE REPRESENTATIVIDADE</v>
          </cell>
          <cell r="K832">
            <v>0.05</v>
          </cell>
          <cell r="L832" t="str">
            <v>CAIXA REFERENCIAL</v>
          </cell>
        </row>
        <row r="833">
          <cell r="G833">
            <v>90648</v>
          </cell>
          <cell r="H833" t="str">
            <v>BOMBA CENTRÍFUGA MONOESTÁGIO COM MOTOR ELÉTRICO MONOFÁSICO, POTÊNCIA 15 HP, DIÂMETRO DO ROTOR 173 MM, HM/Q = 30 MCA / 90 M3/H A 45 MCA / 55 M3/H - MANUTENÇÃO. AF_06/2015</v>
          </cell>
          <cell r="I833" t="str">
            <v>H</v>
          </cell>
          <cell r="J833" t="str">
            <v>COEFICIENTE DE REPRESENTATIVIDADE</v>
          </cell>
          <cell r="K833">
            <v>0.54</v>
          </cell>
          <cell r="L833" t="str">
            <v>CAIXA REFERENCIAL</v>
          </cell>
        </row>
        <row r="834">
          <cell r="G834">
            <v>90649</v>
          </cell>
          <cell r="H834" t="str">
            <v>BOMBA CENTRÍFUGA MONOESTÁGIO COM MOTOR ELÉTRICO MONOFÁSICO, POTÊNCIA 15 HP, DIÂMETRO DO ROTOR 173 MM, HM/Q = 30 MCA / 90 M3/H A 45 MCA / 55 M3/H - MATERIAIS NA OPERAÇÃO. AF_06/2015</v>
          </cell>
          <cell r="I834" t="str">
            <v>H</v>
          </cell>
          <cell r="J834" t="str">
            <v>COLETADO</v>
          </cell>
          <cell r="K834">
            <v>5.7</v>
          </cell>
          <cell r="L834" t="str">
            <v>CAIXA REFERENCIAL</v>
          </cell>
        </row>
        <row r="835">
          <cell r="G835">
            <v>90652</v>
          </cell>
          <cell r="H835" t="str">
            <v>BOMBA DE PROJEÇÃO DE CONCRETO SECO, POTÊNCIA 10 CV, VAZÃO 3 M3/H - DEPRECIAÇÃO. AF_06/2015</v>
          </cell>
          <cell r="I835" t="str">
            <v>H</v>
          </cell>
          <cell r="J835" t="str">
            <v>COEFICIENTE DE REPRESENTATIVIDADE</v>
          </cell>
          <cell r="K835">
            <v>2.96</v>
          </cell>
          <cell r="L835" t="str">
            <v>CAIXA REFERENCIAL</v>
          </cell>
        </row>
        <row r="836">
          <cell r="G836">
            <v>90653</v>
          </cell>
          <cell r="H836" t="str">
            <v>BOMBA DE PROJEÇÃO DE CONCRETO SECO, POTÊNCIA 10 CV, VAZÃO 3 M3/H - JUROS. AF_06/2015</v>
          </cell>
          <cell r="I836" t="str">
            <v>H</v>
          </cell>
          <cell r="J836" t="str">
            <v>COEFICIENTE DE REPRESENTATIVIDADE</v>
          </cell>
          <cell r="K836">
            <v>0.35</v>
          </cell>
          <cell r="L836" t="str">
            <v>CAIXA REFERENCIAL</v>
          </cell>
        </row>
        <row r="837">
          <cell r="G837">
            <v>90654</v>
          </cell>
          <cell r="H837" t="str">
            <v>BOMBA DE PROJEÇÃO DE CONCRETO SECO, POTÊNCIA 10 CV, VAZÃO 3 M3/H - MANUTENÇÃO. AF_06/2015</v>
          </cell>
          <cell r="I837" t="str">
            <v>H</v>
          </cell>
          <cell r="J837" t="str">
            <v>COEFICIENTE DE REPRESENTATIVIDADE</v>
          </cell>
          <cell r="K837">
            <v>3.24</v>
          </cell>
          <cell r="L837" t="str">
            <v>CAIXA REFERENCIAL</v>
          </cell>
        </row>
        <row r="838">
          <cell r="G838">
            <v>90655</v>
          </cell>
          <cell r="H838" t="str">
            <v>BOMBA DE PROJEÇÃO DE CONCRETO SECO, POTÊNCIA 10 CV, VAZÃO 3 M3/H - MATERIAIS NA OPERAÇÃO. AF_06/2015</v>
          </cell>
          <cell r="I838" t="str">
            <v>H</v>
          </cell>
          <cell r="J838" t="str">
            <v>COLETADO</v>
          </cell>
          <cell r="K838">
            <v>3.75</v>
          </cell>
          <cell r="L838" t="str">
            <v>CAIXA REFERENCIAL</v>
          </cell>
        </row>
        <row r="839">
          <cell r="G839">
            <v>90658</v>
          </cell>
          <cell r="H839" t="str">
            <v>BOMBA DE PROJEÇÃO DE CONCRETO SECO, POTÊNCIA 10 CV, VAZÃO 6 M3/H - DEPRECIAÇÃO. AF_06/2015</v>
          </cell>
          <cell r="I839" t="str">
            <v>H</v>
          </cell>
          <cell r="J839" t="str">
            <v>COEFICIENTE DE REPRESENTATIVIDADE</v>
          </cell>
          <cell r="K839">
            <v>3.17</v>
          </cell>
          <cell r="L839" t="str">
            <v>CAIXA REFERENCIAL</v>
          </cell>
        </row>
        <row r="840">
          <cell r="G840">
            <v>90659</v>
          </cell>
          <cell r="H840" t="str">
            <v>BOMBA DE PROJEÇÃO DE CONCRETO SECO, POTÊNCIA 10 CV, VAZÃO 6 M3/H - JUROS. AF_06/2015</v>
          </cell>
          <cell r="I840" t="str">
            <v>H</v>
          </cell>
          <cell r="J840" t="str">
            <v>COEFICIENTE DE REPRESENTATIVIDADE</v>
          </cell>
          <cell r="K840">
            <v>0.37</v>
          </cell>
          <cell r="L840" t="str">
            <v>CAIXA REFERENCIAL</v>
          </cell>
        </row>
        <row r="841">
          <cell r="G841">
            <v>90660</v>
          </cell>
          <cell r="H841" t="str">
            <v>BOMBA DE PROJEÇÃO DE CONCRETO SECO, POTÊNCIA 10 CV, VAZÃO 6 M3/H - MANUTENÇÃO. AF_06/2015</v>
          </cell>
          <cell r="I841" t="str">
            <v>H</v>
          </cell>
          <cell r="J841" t="str">
            <v>COEFICIENTE DE REPRESENTATIVIDADE</v>
          </cell>
          <cell r="K841">
            <v>3.47</v>
          </cell>
          <cell r="L841" t="str">
            <v>CAIXA REFERENCIAL</v>
          </cell>
        </row>
        <row r="842">
          <cell r="G842">
            <v>90661</v>
          </cell>
          <cell r="H842" t="str">
            <v>BOMBA DE PROJEÇÃO DE CONCRETO SECO, POTÊNCIA 10 CV, VAZÃO 6 M3/H - MATERIAIS NA OPERAÇÃO. AF_06/2015</v>
          </cell>
          <cell r="I842" t="str">
            <v>H</v>
          </cell>
          <cell r="J842" t="str">
            <v>COLETADO</v>
          </cell>
          <cell r="K842">
            <v>3.75</v>
          </cell>
          <cell r="L842" t="str">
            <v>CAIXA REFERENCIAL</v>
          </cell>
        </row>
        <row r="843">
          <cell r="G843">
            <v>90664</v>
          </cell>
          <cell r="H843" t="str">
            <v>PROJETOR PNEUMÁTICO DE ARGAMASSA PARA CHAPISCO E REBOCO COM RECIPIENTE ACOPLADO, TIPO CANEQUINHA, COM COMPRESSOR DE AR REBOCÁVEL VAZÃO 89 PCM E MOTOR DIESEL DE 20 CV - DEPRECIAÇÃO. AF_06/2015</v>
          </cell>
          <cell r="I843" t="str">
            <v>H</v>
          </cell>
          <cell r="J843" t="str">
            <v>ATRIBUÍDO SÃO PAULO</v>
          </cell>
          <cell r="K843">
            <v>4.51</v>
          </cell>
          <cell r="L843" t="str">
            <v>CAIXA REFERENCIAL</v>
          </cell>
        </row>
        <row r="844">
          <cell r="G844">
            <v>90665</v>
          </cell>
          <cell r="H844" t="str">
            <v>PROJETOR PNEUMÁTICO DE ARGAMASSA PARA CHAPISCO E REBOCO COM RECIPIENTE ACOPLADO, TIPO CANEQUINHA, COM COMPRESSOR DE AR REBOCÁVEL VAZÃO 89 PCM E MOTOR DIESEL DE 20 CV - JUROS. AF_06/2015</v>
          </cell>
          <cell r="I844" t="str">
            <v>H</v>
          </cell>
          <cell r="J844" t="str">
            <v>ATRIBUÍDO SÃO PAULO</v>
          </cell>
          <cell r="K844">
            <v>0.51</v>
          </cell>
          <cell r="L844" t="str">
            <v>CAIXA REFERENCIAL</v>
          </cell>
        </row>
        <row r="845">
          <cell r="G845">
            <v>90666</v>
          </cell>
          <cell r="H845" t="str">
            <v>PROJETOR PNEUMÁTICO DE ARGAMASSA PARA CHAPISCO E REBOCO COM RECIPIENTE ACOPLADO, TIPO CANEQUINHA, COM COMPRESSOR DE AR REBOCÁVEL VAZÃO 89 PCM E MOTOR DIESEL DE 20 CV - MANUTENÇÃO. AF_06/2015</v>
          </cell>
          <cell r="I845" t="str">
            <v>H</v>
          </cell>
          <cell r="J845" t="str">
            <v>ATRIBUÍDO SÃO PAULO</v>
          </cell>
          <cell r="K845">
            <v>4.93</v>
          </cell>
          <cell r="L845" t="str">
            <v>CAIXA REFERENCIAL</v>
          </cell>
        </row>
        <row r="846">
          <cell r="G846">
            <v>90667</v>
          </cell>
          <cell r="H846" t="str">
            <v>PROJETOR PNEUMÁTICO DE ARGAMASSA PARA CHAPISCO E REBOCO COM RECIPIENTE ACOPLADO, TIPO CANEQUINHA, COM COMPRESSOR DE AR REBOCÁVEL VAZÃO 89 PCM E MOTOR DIESEL DE 20 CV - MATERIAIS NA OPERAÇÃO. AF_06/2015</v>
          </cell>
          <cell r="I846" t="str">
            <v>H</v>
          </cell>
          <cell r="J846" t="str">
            <v>COLETADO</v>
          </cell>
          <cell r="K846">
            <v>8.4499999999999993</v>
          </cell>
          <cell r="L846" t="str">
            <v>CAIXA REFERENCIAL</v>
          </cell>
        </row>
        <row r="847">
          <cell r="G847">
            <v>90670</v>
          </cell>
          <cell r="H847" t="str">
            <v>PERFURATRIZ COM TORRE METÁLICA PARA EXECUÇÃO DE ESTACA HÉLICE CONTÍNUA, PROFUNDIDADE MÁXIMA DE 30 M, DIÂMETRO MÁXIMO DE 800 MM, POTÊNCIA INSTALADA DE 268 HP, MESA ROTATIVA COM TORQUE MÁXIMO DE 170 KNM - DEPRECIAÇÃO. AF_06/2015</v>
          </cell>
          <cell r="I847" t="str">
            <v>H</v>
          </cell>
          <cell r="J847" t="str">
            <v>ATRIBUÍDO SÃO PAULO</v>
          </cell>
          <cell r="K847">
            <v>120.33</v>
          </cell>
          <cell r="L847" t="str">
            <v>CAIXA REFERENCIAL</v>
          </cell>
        </row>
        <row r="848">
          <cell r="G848">
            <v>90671</v>
          </cell>
          <cell r="H848" t="str">
            <v>PERFURATRIZ COM TORRE METÁLICA PARA EXECUÇÃO DE ESTACA HÉLICE CONTÍNUA, PROFUNDIDADE MÁXIMA DE 30 M, DIÂMETRO MÁXIMO DE 800 MM, POTÊNCIA INSTALADA DE 268 HP, MESA ROTATIVA COM TORQUE MÁXIMO DE 170 KNM - JUROS. AF_06/2015</v>
          </cell>
          <cell r="I848" t="str">
            <v>H</v>
          </cell>
          <cell r="J848" t="str">
            <v>ATRIBUÍDO SÃO PAULO</v>
          </cell>
          <cell r="K848">
            <v>16.7</v>
          </cell>
          <cell r="L848" t="str">
            <v>CAIXA REFERENCIAL</v>
          </cell>
        </row>
        <row r="849">
          <cell r="G849">
            <v>90672</v>
          </cell>
          <cell r="H849" t="str">
            <v>PERFURATRIZ COM TORRE METÁLICA PARA EXECUÇÃO DE ESTACA HÉLICE CONTÍNUA, PROFUNDIDADE MÁXIMA DE 30 M, DIÂMETRO MÁXIMO DE 800 MM, POTÊNCIA INSTALADA DE 268 HP, MESA ROTATIVA COM TORQUE MÁXIMO DE 170 KNM - MANUTENÇÃO. AF_06/2015</v>
          </cell>
          <cell r="I849" t="str">
            <v>H</v>
          </cell>
          <cell r="J849" t="str">
            <v>ATRIBUÍDO SÃO PAULO</v>
          </cell>
          <cell r="K849">
            <v>150.58000000000001</v>
          </cell>
          <cell r="L849" t="str">
            <v>CAIXA REFERENCIAL</v>
          </cell>
        </row>
        <row r="850">
          <cell r="G850">
            <v>90673</v>
          </cell>
          <cell r="H850" t="str">
            <v>PERFURATRIZ COM TORRE METÁLICA PARA EXECUÇÃO DE ESTACA HÉLICE CONTÍNUA, PROFUNDIDADE MÁXIMA DE 30 M, DIÂMETRO MÁXIMO DE 800 MM, POTÊNCIA INSTALADA DE 268 HP, MESA ROTATIVA COM TORQUE MÁXIMO DE 170 KNM - MATERIAIS NA OPERAÇÃO. AF_06/2015</v>
          </cell>
          <cell r="I850" t="str">
            <v>H</v>
          </cell>
          <cell r="J850" t="str">
            <v>COLETADO</v>
          </cell>
          <cell r="K850">
            <v>67.599999999999994</v>
          </cell>
          <cell r="L850" t="str">
            <v>CAIXA REFERENCIAL</v>
          </cell>
        </row>
        <row r="851">
          <cell r="G851">
            <v>90676</v>
          </cell>
          <cell r="H851" t="str">
            <v>PERFURATRIZ HIDRÁULICA SOBRE CAMINHÃO COM TRADO CURTO ACOPLADO, PROFUNDIDADE MÁXIMA DE 20 M, DIÂMETRO MÁXIMO DE 1500 MM, POTÊNCIA INSTALADA DE 137 HP, MESA ROTATIVA COM TORQUE MÁXIMO DE 30 KNM - DEPRECIAÇÃO. AF_06/2015</v>
          </cell>
          <cell r="I851" t="str">
            <v>H</v>
          </cell>
          <cell r="J851" t="str">
            <v>ATRIBUÍDO SÃO PAULO</v>
          </cell>
          <cell r="K851">
            <v>62.21</v>
          </cell>
          <cell r="L851" t="str">
            <v>CAIXA REFERENCIAL</v>
          </cell>
        </row>
        <row r="852">
          <cell r="G852">
            <v>90677</v>
          </cell>
          <cell r="H852" t="str">
            <v>PERFURATRIZ HIDRÁULICA SOBRE CAMINHÃO COM TRADO CURTO ACOPLADO, PROFUNDIDADE MÁXIMA DE 20 M, DIÂMETRO MÁXIMO DE 1500 MM, POTÊNCIA INSTALADA DE 137 HP, MESA ROTATIVA COM TORQUE MÁXIMO DE 30 KNM - JUROS. AF_06/2015</v>
          </cell>
          <cell r="I852" t="str">
            <v>H</v>
          </cell>
          <cell r="J852" t="str">
            <v>ATRIBUÍDO SÃO PAULO</v>
          </cell>
          <cell r="K852">
            <v>8.6300000000000008</v>
          </cell>
          <cell r="L852" t="str">
            <v>CAIXA REFERENCIAL</v>
          </cell>
        </row>
        <row r="853">
          <cell r="G853">
            <v>90678</v>
          </cell>
          <cell r="H853" t="str">
            <v>PERFURATRIZ HIDRÁULICA SOBRE CAMINHÃO COM TRADO CURTO ACOPLADO, PROFUNDIDADE MÁXIMA DE 20 M, DIÂMETRO MÁXIMO DE 1500 MM, POTÊNCIA INSTALADA DE 137 HP, MESA ROTATIVA COM TORQUE MÁXIMO DE 30 KNM - MANUTENÇÃO. AF_06/2015</v>
          </cell>
          <cell r="I853" t="str">
            <v>H</v>
          </cell>
          <cell r="J853" t="str">
            <v>ATRIBUÍDO SÃO PAULO</v>
          </cell>
          <cell r="K853">
            <v>77.86</v>
          </cell>
          <cell r="L853" t="str">
            <v>CAIXA REFERENCIAL</v>
          </cell>
        </row>
        <row r="854">
          <cell r="G854">
            <v>90679</v>
          </cell>
          <cell r="H854" t="str">
            <v>PERFURATRIZ HIDRÁULICA SOBRE CAMINHÃO COM TRADO CURTO ACOPLADO, PROFUNDIDADE MÁXIMA DE 20 M, DIÂMETRO MÁXIMO DE 1500 MM, POTÊNCIA INSTALADA DE 137 HP, MESA ROTATIVA COM TORQUE MÁXIMO DE 30 KNM - MATERIAIS NA OPERAÇÃO. AF_06/2015</v>
          </cell>
          <cell r="I854" t="str">
            <v>H</v>
          </cell>
          <cell r="J854" t="str">
            <v>COLETADO</v>
          </cell>
          <cell r="K854">
            <v>51.81</v>
          </cell>
          <cell r="L854" t="str">
            <v>CAIXA REFERENCIAL</v>
          </cell>
        </row>
        <row r="855">
          <cell r="G855">
            <v>90682</v>
          </cell>
          <cell r="H855" t="str">
            <v>MANIPULADOR TELESCÓPICO, POTÊNCIA DE 85 HP, CAPACIDADE DE CARGA DE 3.500 KG, ALTURA MÁXIMA DE ELEVAÇÃO DE 12,3 M - DEPRECIAÇÃO. AF_06/2015</v>
          </cell>
          <cell r="I855" t="str">
            <v>H</v>
          </cell>
          <cell r="J855" t="str">
            <v>ATRIBUÍDO SÃO PAULO</v>
          </cell>
          <cell r="K855">
            <v>22.69</v>
          </cell>
          <cell r="L855" t="str">
            <v>CAIXA REFERENCIAL</v>
          </cell>
        </row>
        <row r="856">
          <cell r="G856">
            <v>90683</v>
          </cell>
          <cell r="H856" t="str">
            <v>MANIPULADOR TELESCÓPICO, POTÊNCIA DE 85 HP, CAPACIDADE DE CARGA DE 3.500 KG, ALTURA MÁXIMA DE ELEVAÇÃO DE 12,3 M - JUROS. AF_06/2015</v>
          </cell>
          <cell r="I856" t="str">
            <v>H</v>
          </cell>
          <cell r="J856" t="str">
            <v>ATRIBUÍDO SÃO PAULO</v>
          </cell>
          <cell r="K856">
            <v>2.69</v>
          </cell>
          <cell r="L856" t="str">
            <v>CAIXA REFERENCIAL</v>
          </cell>
        </row>
        <row r="857">
          <cell r="G857">
            <v>90684</v>
          </cell>
          <cell r="H857" t="str">
            <v>MANIPULADOR TELESCÓPICO, POTÊNCIA DE 85 HP, CAPACIDADE DE CARGA DE 3.500 KG, ALTURA MÁXIMA DE ELEVAÇÃO DE 12,3 M - MANUTENÇÃO. AF_06/2015</v>
          </cell>
          <cell r="I857" t="str">
            <v>H</v>
          </cell>
          <cell r="J857" t="str">
            <v>ATRIBUÍDO SÃO PAULO</v>
          </cell>
          <cell r="K857">
            <v>24.82</v>
          </cell>
          <cell r="L857" t="str">
            <v>CAIXA REFERENCIAL</v>
          </cell>
        </row>
        <row r="858">
          <cell r="G858">
            <v>90685</v>
          </cell>
          <cell r="H858" t="str">
            <v>MANIPULADOR TELESCÓPICO, POTÊNCIA DE 85 HP, CAPACIDADE DE CARGA DE 3.500 KG, ALTURA MÁXIMA DE ELEVAÇÃO DE 12,3 M - MATERIAIS NA OPERAÇÃO. AF_06/2015</v>
          </cell>
          <cell r="I858" t="str">
            <v>H</v>
          </cell>
          <cell r="J858" t="str">
            <v>COLETADO</v>
          </cell>
          <cell r="K858">
            <v>32.14</v>
          </cell>
          <cell r="L858" t="str">
            <v>CAIXA REFERENCIAL</v>
          </cell>
        </row>
        <row r="859">
          <cell r="G859">
            <v>90688</v>
          </cell>
          <cell r="H859" t="str">
            <v>MINICARREGADEIRA SOBRE RODAS, POTÊNCIA LÍQUIDA DE 47 HP, CAPACIDADE NOMINAL DE OPERAÇÃO DE 646 KG - DEPRECIAÇÃO. AF_06/2015</v>
          </cell>
          <cell r="I859" t="str">
            <v>H</v>
          </cell>
          <cell r="J859" t="str">
            <v>ATRIBUÍDO SÃO PAULO</v>
          </cell>
          <cell r="K859">
            <v>13.39</v>
          </cell>
          <cell r="L859" t="str">
            <v>CAIXA REFERENCIAL</v>
          </cell>
        </row>
        <row r="860">
          <cell r="G860">
            <v>90689</v>
          </cell>
          <cell r="H860" t="str">
            <v>MINICARREGADEIRA SOBRE RODAS, POTÊNCIA LÍQUIDA DE 47 HP, CAPACIDADE NOMINAL DE OPERAÇÃO DE 646 KG - JUROS. AF_06/2015</v>
          </cell>
          <cell r="I860" t="str">
            <v>H</v>
          </cell>
          <cell r="J860" t="str">
            <v>ATRIBUÍDO SÃO PAULO</v>
          </cell>
          <cell r="K860">
            <v>1.35</v>
          </cell>
          <cell r="L860" t="str">
            <v>CAIXA REFERENCIAL</v>
          </cell>
        </row>
        <row r="861">
          <cell r="G861">
            <v>90690</v>
          </cell>
          <cell r="H861" t="str">
            <v>MINICARREGADEIRA SOBRE RODAS, POTÊNCIA LÍQUIDA DE 47 HP, CAPACIDADE NOMINAL DE OPERAÇÃO DE 646 KG - MANUTENÇÃO. AF_06/2015</v>
          </cell>
          <cell r="I861" t="str">
            <v>H</v>
          </cell>
          <cell r="J861" t="str">
            <v>ATRIBUÍDO SÃO PAULO</v>
          </cell>
          <cell r="K861">
            <v>16.73</v>
          </cell>
          <cell r="L861" t="str">
            <v>CAIXA REFERENCIAL</v>
          </cell>
        </row>
        <row r="862">
          <cell r="G862">
            <v>90691</v>
          </cell>
          <cell r="H862" t="str">
            <v>MINICARREGADEIRA SOBRE RODAS, POTÊNCIA LÍQUIDA DE 47 HP, CAPACIDADE NOMINAL DE OPERAÇÃO DE 646 KG - MATERIAIS NA OPERAÇÃO. AF_06/2015</v>
          </cell>
          <cell r="I862" t="str">
            <v>H</v>
          </cell>
          <cell r="J862" t="str">
            <v>COLETADO</v>
          </cell>
          <cell r="K862">
            <v>29.6</v>
          </cell>
          <cell r="L862" t="str">
            <v>CAIXA REFERENCIAL</v>
          </cell>
        </row>
        <row r="863">
          <cell r="G863">
            <v>90957</v>
          </cell>
          <cell r="H863" t="str">
            <v>COMPRESSOR DE AR REBOCÁVEL, VAZÃO 189 PCM, PRESSÃO EFETIVA DE TRABALHO 102 PSI, MOTOR DIESEL, POTÊNCIA 63 CV - DEPRECIAÇÃO. AF_06/2015</v>
          </cell>
          <cell r="I863" t="str">
            <v>H</v>
          </cell>
          <cell r="J863" t="str">
            <v>ATRIBUÍDO SÃO PAULO</v>
          </cell>
          <cell r="K863">
            <v>2.79</v>
          </cell>
          <cell r="L863" t="str">
            <v>CAIXA REFERENCIAL</v>
          </cell>
        </row>
        <row r="864">
          <cell r="G864">
            <v>90958</v>
          </cell>
          <cell r="H864" t="str">
            <v>COMPRESSOR DE AR REBOCÁVEL, VAZÃO 189 PCM, PRESSÃO EFETIVA DE TRABALHO 102 PSI, MOTOR DIESEL, POTÊNCIA 63 CV - JUROS. AF_06/2015</v>
          </cell>
          <cell r="I864" t="str">
            <v>H</v>
          </cell>
          <cell r="J864" t="str">
            <v>ATRIBUÍDO SÃO PAULO</v>
          </cell>
          <cell r="K864">
            <v>0.38</v>
          </cell>
          <cell r="L864" t="str">
            <v>CAIXA REFERENCIAL</v>
          </cell>
        </row>
        <row r="865">
          <cell r="G865">
            <v>90960</v>
          </cell>
          <cell r="H865" t="str">
            <v>COMPRESSOR DE AR REBOCÁVEL, VAZÃO 89 PCM, PRESSÃO EFETIVA DE TRABALHO 102 PSI, MOTOR DIESEL, POTÊNCIA 20 CV - DEPRECIAÇÃO. AF_06/2015</v>
          </cell>
          <cell r="I865" t="str">
            <v>H</v>
          </cell>
          <cell r="J865" t="str">
            <v>ATRIBUÍDO SÃO PAULO</v>
          </cell>
          <cell r="K865">
            <v>3.73</v>
          </cell>
          <cell r="L865" t="str">
            <v>CAIXA REFERENCIAL</v>
          </cell>
        </row>
        <row r="866">
          <cell r="G866">
            <v>90961</v>
          </cell>
          <cell r="H866" t="str">
            <v>COMPRESSOR DE AR REBOCÁVEL, VAZÃO 89 PCM, PRESSÃO EFETIVA DE TRABALHO 102 PSI, MOTOR DIESEL, POTÊNCIA 20 CV - JUROS. AF_06/2015</v>
          </cell>
          <cell r="I866" t="str">
            <v>H</v>
          </cell>
          <cell r="J866" t="str">
            <v>ATRIBUÍDO SÃO PAULO</v>
          </cell>
          <cell r="K866">
            <v>0.51</v>
          </cell>
          <cell r="L866" t="str">
            <v>CAIXA REFERENCIAL</v>
          </cell>
        </row>
        <row r="867">
          <cell r="G867">
            <v>90962</v>
          </cell>
          <cell r="H867" t="str">
            <v>COMPRESSOR DE AR REBOCÁVEL, VAZÃO 89 PCM, PRESSÃO EFETIVA DE TRABALHO 102 PSI, MOTOR DIESEL, POTÊNCIA 20 CV - MANUTENÇÃO. AF_06/2015</v>
          </cell>
          <cell r="I867" t="str">
            <v>H</v>
          </cell>
          <cell r="J867" t="str">
            <v>ATRIBUÍDO SÃO PAULO</v>
          </cell>
          <cell r="K867">
            <v>4.66</v>
          </cell>
          <cell r="L867" t="str">
            <v>CAIXA REFERENCIAL</v>
          </cell>
        </row>
        <row r="868">
          <cell r="G868">
            <v>90963</v>
          </cell>
          <cell r="H868" t="str">
            <v>COMPRESSOR DE AR REBOCÁVEL, VAZÃO 89 PCM, PRESSÃO EFETIVA DE TRABALHO 102 PSI, MOTOR DIESEL, POTÊNCIA 20 CV - MATERIAIS NA OPERAÇÃO. AF_06/2015</v>
          </cell>
          <cell r="I868" t="str">
            <v>H</v>
          </cell>
          <cell r="J868" t="str">
            <v>COLETADO</v>
          </cell>
          <cell r="K868">
            <v>8.4499999999999993</v>
          </cell>
          <cell r="L868" t="str">
            <v>CAIXA REFERENCIAL</v>
          </cell>
        </row>
        <row r="869">
          <cell r="G869">
            <v>90968</v>
          </cell>
          <cell r="H869" t="str">
            <v>COMPRESSOR DE AR REBOCAVEL, VAZÃO 250 PCM, PRESSAO DE TRABALHO 102 PSI, MOTOR A DIESEL POTÊNCIA 81 CV - DEPRECIAÇÃO. AF_06/2015</v>
          </cell>
          <cell r="I869" t="str">
            <v>H</v>
          </cell>
          <cell r="J869" t="str">
            <v>ATRIBUÍDO SÃO PAULO</v>
          </cell>
          <cell r="K869">
            <v>3.74</v>
          </cell>
          <cell r="L869" t="str">
            <v>CAIXA REFERENCIAL</v>
          </cell>
        </row>
        <row r="870">
          <cell r="G870">
            <v>90969</v>
          </cell>
          <cell r="H870" t="str">
            <v>COMPRESSOR DE AR REBOCAVEL, VAZÃO 250 PCM, PRESSAO DE TRABALHO 102 PSI, MOTOR A DIESEL POTÊNCIA 81 CV - JUROS. AF_06/2015</v>
          </cell>
          <cell r="I870" t="str">
            <v>H</v>
          </cell>
          <cell r="J870" t="str">
            <v>ATRIBUÍDO SÃO PAULO</v>
          </cell>
          <cell r="K870">
            <v>0.51</v>
          </cell>
          <cell r="L870" t="str">
            <v>CAIXA REFERENCIAL</v>
          </cell>
        </row>
        <row r="871">
          <cell r="G871">
            <v>90970</v>
          </cell>
          <cell r="H871" t="str">
            <v>COMPRESSOR DE AR REBOCAVEL, VAZÃO 250 PCM, PRESSAO DE TRABALHO 102 PSI, MOTOR A DIESEL POTÊNCIA 81 CV - MANUTENÇÃO. AF_06/2015</v>
          </cell>
          <cell r="I871" t="str">
            <v>H</v>
          </cell>
          <cell r="J871" t="str">
            <v>ATRIBUÍDO SÃO PAULO</v>
          </cell>
          <cell r="K871">
            <v>4.68</v>
          </cell>
          <cell r="L871" t="str">
            <v>CAIXA REFERENCIAL</v>
          </cell>
        </row>
        <row r="872">
          <cell r="G872">
            <v>90971</v>
          </cell>
          <cell r="H872" t="str">
            <v>COMPRESSOR DE AR REBOCAVEL, VAZÃO 250 PCM, PRESSAO DE TRABALHO 102 PSI, MOTOR A DIESEL POTÊNCIA 81 CV - MATERIAIS NA OPERAÇÃO. AF_06/2015</v>
          </cell>
          <cell r="I872" t="str">
            <v>H</v>
          </cell>
          <cell r="J872" t="str">
            <v>COLETADO</v>
          </cell>
          <cell r="K872">
            <v>34.229999999999997</v>
          </cell>
          <cell r="L872" t="str">
            <v>CAIXA REFERENCIAL</v>
          </cell>
        </row>
        <row r="873">
          <cell r="G873">
            <v>90975</v>
          </cell>
          <cell r="H873" t="str">
            <v>COMPRESSOR DE AR REBOCÁVEL, VAZÃO 748 PCM, PRESSÃO EFETIVA DE TRABALHO 102 PSI, MOTOR DIESEL, POTÊNCIA 210 CV - DEPRECIAÇÃO. AF_06/2015</v>
          </cell>
          <cell r="I873" t="str">
            <v>H</v>
          </cell>
          <cell r="J873" t="str">
            <v>ATRIBUÍDO SÃO PAULO</v>
          </cell>
          <cell r="K873">
            <v>9.49</v>
          </cell>
          <cell r="L873" t="str">
            <v>CAIXA REFERENCIAL</v>
          </cell>
        </row>
        <row r="874">
          <cell r="G874">
            <v>90976</v>
          </cell>
          <cell r="H874" t="str">
            <v>COMPRESSOR DE AR REBOCÁVEL, VAZÃO 748 PCM, PRESSÃO EFETIVA DE TRABALHO 102 PSI, MOTOR DIESEL, POTÊNCIA 210 CV - JUROS. AF_06/2015</v>
          </cell>
          <cell r="I874" t="str">
            <v>H</v>
          </cell>
          <cell r="J874" t="str">
            <v>ATRIBUÍDO SÃO PAULO</v>
          </cell>
          <cell r="K874">
            <v>1.31</v>
          </cell>
          <cell r="L874" t="str">
            <v>CAIXA REFERENCIAL</v>
          </cell>
        </row>
        <row r="875">
          <cell r="G875">
            <v>90977</v>
          </cell>
          <cell r="H875" t="str">
            <v>COMPRESSOR DE AR REBOCÁVEL, VAZÃO 748 PCM, PRESSÃO EFETIVA DE TRABALHO 102 PSI, MOTOR DIESEL, POTÊNCIA 210 CV - MANUTENÇÃO. AF_06/2015</v>
          </cell>
          <cell r="I875" t="str">
            <v>H</v>
          </cell>
          <cell r="J875" t="str">
            <v>ATRIBUÍDO SÃO PAULO</v>
          </cell>
          <cell r="K875">
            <v>11.88</v>
          </cell>
          <cell r="L875" t="str">
            <v>CAIXA REFERENCIAL</v>
          </cell>
        </row>
        <row r="876">
          <cell r="G876">
            <v>90978</v>
          </cell>
          <cell r="H876" t="str">
            <v>COMPRESSOR DE AR REBOCÁVEL, VAZÃO 748 PCM, PRESSÃO EFETIVA DE TRABALHO 102 PSI, MOTOR DIESEL, POTÊNCIA 210 CV - MATERIAIS NA OPERAÇÃO. AF_06/2015</v>
          </cell>
          <cell r="I876" t="str">
            <v>H</v>
          </cell>
          <cell r="J876" t="str">
            <v>COLETADO</v>
          </cell>
          <cell r="K876">
            <v>88.82</v>
          </cell>
          <cell r="L876" t="str">
            <v>CAIXA REFERENCIAL</v>
          </cell>
        </row>
        <row r="877">
          <cell r="G877">
            <v>90992</v>
          </cell>
          <cell r="H877" t="str">
            <v>COMPRESSOR DE AR REBOCAVEL, VAZÃO 400 PCM, PRESSAO DE TRABALHO 102 PSI, MOTOR A DIESEL POTÊNCIA 110 CV - DEPRECIAÇÃO. AF_06/2015</v>
          </cell>
          <cell r="I877" t="str">
            <v>H</v>
          </cell>
          <cell r="J877" t="str">
            <v>ATRIBUÍDO SÃO PAULO</v>
          </cell>
          <cell r="K877">
            <v>4.43</v>
          </cell>
          <cell r="L877" t="str">
            <v>CAIXA REFERENCIAL</v>
          </cell>
        </row>
        <row r="878">
          <cell r="G878">
            <v>90993</v>
          </cell>
          <cell r="H878" t="str">
            <v>COMPRESSOR DE AR REBOCAVEL, VAZÃO 400 PCM, PRESSAO DE TRABALHO 102 PSI, MOTOR A DIESEL POTÊNCIA 110 CV - JUROS. AF_06/2015</v>
          </cell>
          <cell r="I878" t="str">
            <v>H</v>
          </cell>
          <cell r="J878" t="str">
            <v>ATRIBUÍDO SÃO PAULO</v>
          </cell>
          <cell r="K878">
            <v>0.61</v>
          </cell>
          <cell r="L878" t="str">
            <v>CAIXA REFERENCIAL</v>
          </cell>
        </row>
        <row r="879">
          <cell r="G879">
            <v>90994</v>
          </cell>
          <cell r="H879" t="str">
            <v>COMPRESSOR DE AR REBOCAVEL, VAZÃO 400 PCM, PRESSAO DE TRABALHO 102 PSI, MOTOR A DIESEL POTÊNCIA 110 CV - MANUTENÇÃO. AF_06/2015</v>
          </cell>
          <cell r="I879" t="str">
            <v>H</v>
          </cell>
          <cell r="J879" t="str">
            <v>ATRIBUÍDO SÃO PAULO</v>
          </cell>
          <cell r="K879">
            <v>5.55</v>
          </cell>
          <cell r="L879" t="str">
            <v>CAIXA REFERENCIAL</v>
          </cell>
        </row>
        <row r="880">
          <cell r="G880">
            <v>90995</v>
          </cell>
          <cell r="H880" t="str">
            <v>COMPRESSOR DE AR REBOCAVEL, VAZÃO 400 PCM, PRESSAO DE TRABALHO 102 PSI, MOTOR A DIESEL POTÊNCIA 110 CV - MATERIAIS NA OPERAÇÃO. AF_06/2015</v>
          </cell>
          <cell r="I880" t="str">
            <v>H</v>
          </cell>
          <cell r="J880" t="str">
            <v>COLETADO</v>
          </cell>
          <cell r="K880">
            <v>46.5</v>
          </cell>
          <cell r="L880" t="str">
            <v>CAIXA REFERENCIAL</v>
          </cell>
        </row>
        <row r="881">
          <cell r="G881">
            <v>91021</v>
          </cell>
          <cell r="H881" t="str">
            <v>PERFURATRIZ HIDRÁULICA SOBRE CAMINHÃO COM TRADO CURTO ACOPLADO, PROFUNDIDADE MÁXIMA DE 20 M, DIÂMETRO MÁXIMO DE 1500 MM, POTÊNCIA INSTALADA DE 137 HP, MESA ROTATIVA COM TORQUE MÁXIMO DE 30 KNM - IMPOSTOS E SEGUROS. AF_06/2015</v>
          </cell>
          <cell r="I881" t="str">
            <v>H</v>
          </cell>
          <cell r="J881" t="str">
            <v>ATRIBUÍDO SÃO PAULO</v>
          </cell>
          <cell r="K881">
            <v>3.38</v>
          </cell>
          <cell r="L881" t="str">
            <v>CAIXA REFERENCIAL</v>
          </cell>
        </row>
        <row r="882">
          <cell r="G882">
            <v>91026</v>
          </cell>
          <cell r="H882" t="str">
            <v>CAMINHÃO TRUCADO (C/ TERCEIRO EIXO) ELETRÔNICO - POTÊNCIA 231CV - PBT = 22000KG - DIST. ENTRE EIXOS 5170 MM - INCLUI CARROCERIA FIXA ABERTA DE MADEIRA - DEPRECIAÇÃO. AF_06/2015</v>
          </cell>
          <cell r="I882" t="str">
            <v>H</v>
          </cell>
          <cell r="J882" t="str">
            <v>ATRIBUÍDO SÃO PAULO</v>
          </cell>
          <cell r="K882">
            <v>11.15</v>
          </cell>
          <cell r="L882" t="str">
            <v>CAIXA REFERENCIAL</v>
          </cell>
        </row>
        <row r="883">
          <cell r="G883">
            <v>91027</v>
          </cell>
          <cell r="H883" t="str">
            <v>CAMINHÃO TRUCADO (C/ TERCEIRO EIXO) ELETRÔNICO - POTÊNCIA 231CV - PBT = 22000KG - DIST. ENTRE EIXOS 5170 MM - INCLUI CARROCERIA FIXA ABERTA DE MADEIRA - JUROS. AF_06/2015</v>
          </cell>
          <cell r="I883" t="str">
            <v>H</v>
          </cell>
          <cell r="J883" t="str">
            <v>ATRIBUÍDO SÃO PAULO</v>
          </cell>
          <cell r="K883">
            <v>2.33</v>
          </cell>
          <cell r="L883" t="str">
            <v>CAIXA REFERENCIAL</v>
          </cell>
        </row>
        <row r="884">
          <cell r="G884">
            <v>91028</v>
          </cell>
          <cell r="H884" t="str">
            <v>CAMINHÃO TRUCADO (C/ TERCEIRO EIXO) ELETRÔNICO - POTÊNCIA 231CV - PBT = 22000KG - DIST. ENTRE EIXOS 5170 MM - INCLUI CARROCERIA FIXA ABERTA DE MADEIRA - IMPOSTOS E SEGUROS. AF_06/2015</v>
          </cell>
          <cell r="I884" t="str">
            <v>H</v>
          </cell>
          <cell r="J884" t="str">
            <v>ATRIBUÍDO SÃO PAULO</v>
          </cell>
          <cell r="K884">
            <v>0.9</v>
          </cell>
          <cell r="L884" t="str">
            <v>CAIXA REFERENCIAL</v>
          </cell>
        </row>
        <row r="885">
          <cell r="G885">
            <v>91029</v>
          </cell>
          <cell r="H885" t="str">
            <v>CAMINHÃO TRUCADO (C/ TERCEIRO EIXO) ELETRÔNICO - POTÊNCIA 231CV - PBT = 22000KG - DIST. ENTRE EIXOS 5170 MM - INCLUI CARROCERIA FIXA ABERTA DE MADEIRA - MANUTENÇÃO. AF_06/2015</v>
          </cell>
          <cell r="I885" t="str">
            <v>H</v>
          </cell>
          <cell r="J885" t="str">
            <v>ATRIBUÍDO SÃO PAULO</v>
          </cell>
          <cell r="K885">
            <v>20.92</v>
          </cell>
          <cell r="L885" t="str">
            <v>CAIXA REFERENCIAL</v>
          </cell>
        </row>
        <row r="886">
          <cell r="G886">
            <v>91030</v>
          </cell>
          <cell r="H886" t="str">
            <v>CAMINHÃO TRUCADO (C/ TERCEIRO EIXO) ELETRÔNICO - POTÊNCIA 231CV - PBT = 22000KG - DIST. ENTRE EIXOS 5170 MM - INCLUI CARROCERIA FIXA ABERTA DE MADEIRA - MATERIAIS NA OPERAÇÃO. AF_06/2015</v>
          </cell>
          <cell r="I886" t="str">
            <v>H</v>
          </cell>
          <cell r="J886" t="str">
            <v>COLETADO</v>
          </cell>
          <cell r="K886">
            <v>80.44</v>
          </cell>
          <cell r="L886" t="str">
            <v>CAIXA REFERENCIAL</v>
          </cell>
        </row>
        <row r="887">
          <cell r="G887">
            <v>91273</v>
          </cell>
          <cell r="H887" t="str">
            <v>PLACA VIBRATÓRIA REVERSÍVEL COM MOTOR 4 TEMPOS A GASOLINA, FORÇA CENTRÍFUGA DE 25 KN (2500 KGF), POTÊNCIA 5,5 CV - DEPRECIAÇÃO. AF_08/2015</v>
          </cell>
          <cell r="I887" t="str">
            <v>H</v>
          </cell>
          <cell r="J887" t="str">
            <v>COEFICIENTE DE REPRESENTATIVIDADE</v>
          </cell>
          <cell r="K887">
            <v>0.66</v>
          </cell>
          <cell r="L887" t="str">
            <v>CAIXA REFERENCIAL</v>
          </cell>
        </row>
        <row r="888">
          <cell r="G888">
            <v>91274</v>
          </cell>
          <cell r="H888" t="str">
            <v>PLACA VIBRATÓRIA REVERSÍVEL COM MOTOR 4 TEMPOS A GASOLINA, FORÇA CENTRÍFUGA DE 25 KN (2500 KGF), POTÊNCIA 5,5 CV - JUROS. AF_08/2015</v>
          </cell>
          <cell r="I888" t="str">
            <v>H</v>
          </cell>
          <cell r="J888" t="str">
            <v>COEFICIENTE DE REPRESENTATIVIDADE</v>
          </cell>
          <cell r="K888">
            <v>0.09</v>
          </cell>
          <cell r="L888" t="str">
            <v>CAIXA REFERENCIAL</v>
          </cell>
        </row>
        <row r="889">
          <cell r="G889">
            <v>91275</v>
          </cell>
          <cell r="H889" t="str">
            <v>PLACA VIBRATÓRIA REVERSÍVEL COM MOTOR 4 TEMPOS A GASOLINA, FORÇA CENTRÍFUGA DE 25 KN (2500 KGF), POTÊNCIA 5,5 CV - MANUTENÇÃO. AF_08/2015</v>
          </cell>
          <cell r="I889" t="str">
            <v>H</v>
          </cell>
          <cell r="J889" t="str">
            <v>COEFICIENTE DE REPRESENTATIVIDADE</v>
          </cell>
          <cell r="K889">
            <v>0.83</v>
          </cell>
          <cell r="L889" t="str">
            <v>CAIXA REFERENCIAL</v>
          </cell>
        </row>
        <row r="890">
          <cell r="G890">
            <v>91276</v>
          </cell>
          <cell r="H890" t="str">
            <v>PLACA VIBRATÓRIA REVERSÍVEL COM MOTOR 4 TEMPOS A GASOLINA, FORÇA CENTRÍFUGA DE 25 KN (2500 KGF), POTÊNCIA 5,5 CV - MATERIAIS NA OPERAÇÃO. AF_08/2015</v>
          </cell>
          <cell r="I890" t="str">
            <v>H</v>
          </cell>
          <cell r="J890" t="str">
            <v>COLETADO</v>
          </cell>
          <cell r="K890">
            <v>5.87</v>
          </cell>
          <cell r="L890" t="str">
            <v>CAIXA REFERENCIAL</v>
          </cell>
        </row>
        <row r="891">
          <cell r="G891">
            <v>91279</v>
          </cell>
          <cell r="H891" t="str">
            <v>CORTADORA DE PISO COM MOTOR 4 TEMPOS A GASOLINA, POTÊNCIA DE 13 HP, COM DISCO DE CORTE DIAMANTADO SEGMENTADO PARA CONCRETO, DIÂMETRO DE 350 MM, FURO DE 1" (14 X 1") - DEPRECIAÇÃO. AF_08/2015</v>
          </cell>
          <cell r="I891" t="str">
            <v>H</v>
          </cell>
          <cell r="J891" t="str">
            <v>COEFICIENTE DE REPRESENTATIVIDADE</v>
          </cell>
          <cell r="K891">
            <v>0.67</v>
          </cell>
          <cell r="L891" t="str">
            <v>CAIXA REFERENCIAL</v>
          </cell>
        </row>
        <row r="892">
          <cell r="G892">
            <v>91280</v>
          </cell>
          <cell r="H892" t="str">
            <v>CORTADORA DE PISO COM MOTOR 4 TEMPOS A GASOLINA, POTÊNCIA DE 13 HP, COM DISCO DE CORTE DIAMANTADO SEGMENTADO PARA CONCRETO, DIÂMETRO DE 350 MM, FURO DE 1" (14 X 1") - JUROS. AF_08/2015</v>
          </cell>
          <cell r="I892" t="str">
            <v>H</v>
          </cell>
          <cell r="J892" t="str">
            <v>COEFICIENTE DE REPRESENTATIVIDADE</v>
          </cell>
          <cell r="K892">
            <v>7.0000000000000007E-2</v>
          </cell>
          <cell r="L892" t="str">
            <v>CAIXA REFERENCIAL</v>
          </cell>
        </row>
        <row r="893">
          <cell r="G893">
            <v>91281</v>
          </cell>
          <cell r="H893" t="str">
            <v>CORTADORA DE PISO COM MOTOR 4 TEMPOS A GASOLINA, POTÊNCIA DE 13 HP, COM DISCO DE CORTE DIAMANTADO SEGMENTADO PARA CONCRETO, DIÂMETRO DE 350 MM, FURO DE 1" (14 X 1") - MANUTENÇÃO. AF_08/2015</v>
          </cell>
          <cell r="I893" t="str">
            <v>H</v>
          </cell>
          <cell r="J893" t="str">
            <v>COEFICIENTE DE REPRESENTATIVIDADE</v>
          </cell>
          <cell r="K893">
            <v>0.84</v>
          </cell>
          <cell r="L893" t="str">
            <v>CAIXA REFERENCIAL</v>
          </cell>
        </row>
        <row r="894">
          <cell r="G894">
            <v>91282</v>
          </cell>
          <cell r="H894" t="str">
            <v>CORTADORA DE PISO COM MOTOR 4 TEMPOS A GASOLINA, POTÊNCIA DE 13 HP, COM DISCO DE CORTE DIAMANTADO SEGMENTADO PARA CONCRETO, DIÂMETRO DE 350 MM, FURO DE 1" (14 X 1") - MATERIAIS NA OPERAÇÃO. AF_08/2015</v>
          </cell>
          <cell r="I894" t="str">
            <v>H</v>
          </cell>
          <cell r="J894" t="str">
            <v>COLETADO</v>
          </cell>
          <cell r="K894">
            <v>14.05</v>
          </cell>
          <cell r="L894" t="str">
            <v>CAIXA REFERENCIAL</v>
          </cell>
        </row>
        <row r="895">
          <cell r="G895">
            <v>91354</v>
          </cell>
          <cell r="H895" t="str">
            <v>CAMINHÃO TOCO, PESO BRUTO TOTAL 14.300 KG, CARGA ÚTIL MÁXIMA 9590 KG, DISTÂNCIA ENTRE EIXOS 4,76 M, POTÊNCIA 185 CV (NÃO INCLUI CARROCERIA) - DEPRECIAÇÃO. AF_06/2014</v>
          </cell>
          <cell r="I895" t="str">
            <v>H</v>
          </cell>
          <cell r="J895" t="str">
            <v>ATRIBUÍDO SÃO PAULO</v>
          </cell>
          <cell r="K895">
            <v>8.6199999999999992</v>
          </cell>
          <cell r="L895" t="str">
            <v>CAIXA REFERENCIAL</v>
          </cell>
        </row>
        <row r="896">
          <cell r="G896">
            <v>91355</v>
          </cell>
          <cell r="H896" t="str">
            <v>CAMINHÃO TOCO, PESO BRUTO TOTAL 14.300 KG, CARGA ÚTIL MÁXIMA 9590 KG, DISTÂNCIA ENTRE EIXOS 4,76 M, POTÊNCIA 185 CV (NÃO INCLUI CARROCERIA) - JUROS. AF_06/2014</v>
          </cell>
          <cell r="I896" t="str">
            <v>H</v>
          </cell>
          <cell r="J896" t="str">
            <v>ATRIBUÍDO SÃO PAULO</v>
          </cell>
          <cell r="K896">
            <v>1.81</v>
          </cell>
          <cell r="L896" t="str">
            <v>CAIXA REFERENCIAL</v>
          </cell>
        </row>
        <row r="897">
          <cell r="G897">
            <v>91356</v>
          </cell>
          <cell r="H897" t="str">
            <v>CAMINHÃO TOCO, PESO BRUTO TOTAL 14.300 KG, CARGA ÚTIL MÁXIMA 9590 KG, DISTÂNCIA ENTRE EIXOS 4,76 M, POTÊNCIA 185 CV (NÃO INCLUI CARROCERIA) - IMPOSTOS E SEGUROS. AF_06/2014</v>
          </cell>
          <cell r="I897" t="str">
            <v>H</v>
          </cell>
          <cell r="J897" t="str">
            <v>ATRIBUÍDO SÃO PAULO</v>
          </cell>
          <cell r="K897">
            <v>0.7</v>
          </cell>
          <cell r="L897" t="str">
            <v>CAIXA REFERENCIAL</v>
          </cell>
        </row>
        <row r="898">
          <cell r="G898">
            <v>91359</v>
          </cell>
          <cell r="H898" t="str">
            <v>CAMINHÃO PIPA 6.000 L, PESO BRUTO TOTAL 13.000 KG, DISTÂNCIA ENTRE EIXOS 4,80 M, POTÊNCIA 189 CV INCLUSIVE TANQUE DE AÇO PARA TRANSPORTE DE ÁGUA, CAPACIDADE 6 M3 - DEPRECIAÇÃO. AF_06/2014</v>
          </cell>
          <cell r="I898" t="str">
            <v>H</v>
          </cell>
          <cell r="J898" t="str">
            <v>ATRIBUÍDO SÃO PAULO</v>
          </cell>
          <cell r="K898">
            <v>9.83</v>
          </cell>
          <cell r="L898" t="str">
            <v>CAIXA REFERENCIAL</v>
          </cell>
        </row>
        <row r="899">
          <cell r="G899">
            <v>91360</v>
          </cell>
          <cell r="H899" t="str">
            <v>CAMINHÃO PIPA 6.000 L, PESO BRUTO TOTAL 13.000 KG, DISTÂNCIA ENTRE EIXOS 4,80 M, POTÊNCIA 189 CV INCLUSIVE TANQUE DE AÇO PARA TRANSPORTE DE ÁGUA, CAPACIDADE 6 M3 - JUROS. AF_06/2014</v>
          </cell>
          <cell r="I899" t="str">
            <v>H</v>
          </cell>
          <cell r="J899" t="str">
            <v>ATRIBUÍDO SÃO PAULO</v>
          </cell>
          <cell r="K899">
            <v>2.06</v>
          </cell>
          <cell r="L899" t="str">
            <v>CAIXA REFERENCIAL</v>
          </cell>
        </row>
        <row r="900">
          <cell r="G900">
            <v>91361</v>
          </cell>
          <cell r="H900" t="str">
            <v>CAMINHÃO PIPA 6.000 L, PESO BRUTO TOTAL 13.000 KG, DISTÂNCIA ENTRE EIXOS 4,80 M, POTÊNCIA 189 CV INCLUSIVE TANQUE DE AÇO PARA TRANSPORTE DE ÁGUA, CAPACIDADE 6 M3 - IMPOSTOS E SEGUROS. AF_06/2014</v>
          </cell>
          <cell r="I900" t="str">
            <v>H</v>
          </cell>
          <cell r="J900" t="str">
            <v>ATRIBUÍDO SÃO PAULO</v>
          </cell>
          <cell r="K900">
            <v>0.79</v>
          </cell>
          <cell r="L900" t="str">
            <v>CAIXA REFERENCIAL</v>
          </cell>
        </row>
        <row r="901">
          <cell r="G901">
            <v>91367</v>
          </cell>
          <cell r="H901" t="str">
            <v>CAMINHÃO BASCULANTE 6 M3, PESO BRUTO TOTAL 16.000 KG, CARGA ÚTIL MÁXIMA 13.071 KG, DISTÂNCIA ENTRE EIXOS 4,80 M, POTÊNCIA 230 CV INCLUSIVE CAÇAMBA METÁLICA - DEPRECIAÇÃO. AF_06/2014</v>
          </cell>
          <cell r="I901" t="str">
            <v>H</v>
          </cell>
          <cell r="J901" t="str">
            <v>ATRIBUÍDO SÃO PAULO</v>
          </cell>
          <cell r="K901">
            <v>12.73</v>
          </cell>
          <cell r="L901" t="str">
            <v>CAIXA REFERENCIAL</v>
          </cell>
        </row>
        <row r="902">
          <cell r="G902">
            <v>91368</v>
          </cell>
          <cell r="H902" t="str">
            <v>CAMINHÃO BASCULANTE 6 M3, PESO BRUTO TOTAL 16.000 KG, CARGA ÚTIL MÁXIMA 13.071 KG, DISTÂNCIA ENTRE EIXOS 4,80 M, POTÊNCIA 230 CV INCLUSIVE CAÇAMBA METÁLICA - JUROS. AF_06/2014</v>
          </cell>
          <cell r="I902" t="str">
            <v>H</v>
          </cell>
          <cell r="J902" t="str">
            <v>ATRIBUÍDO SÃO PAULO</v>
          </cell>
          <cell r="K902">
            <v>2.35</v>
          </cell>
          <cell r="L902" t="str">
            <v>CAIXA REFERENCIAL</v>
          </cell>
        </row>
        <row r="903">
          <cell r="G903">
            <v>91369</v>
          </cell>
          <cell r="H903" t="str">
            <v>CAMINHÃO BASCULANTE 6 M3, PESO BRUTO TOTAL 16.000 KG, CARGA ÚTIL MÁXIMA 13.071 KG, DISTÂNCIA ENTRE EIXOS 4,80 M, POTÊNCIA 230 CV INCLUSIVE CAÇAMBA METÁLICA - IMPOSTOS E SEGUROS. AF_06/2014</v>
          </cell>
          <cell r="I903" t="str">
            <v>H</v>
          </cell>
          <cell r="J903" t="str">
            <v>ATRIBUÍDO SÃO PAULO</v>
          </cell>
          <cell r="K903">
            <v>0.92</v>
          </cell>
          <cell r="L903" t="str">
            <v>CAIXA REFERENCIAL</v>
          </cell>
        </row>
        <row r="904">
          <cell r="G904">
            <v>91375</v>
          </cell>
          <cell r="H904" t="str">
            <v>CAMINHÃO TOCO, PESO BRUTO TOTAL 16.000 KG, CARGA ÚTIL MÁXIMA DE 10.685 KG, DISTÂNCIA ENTRE EIXOS 4,80 M, POTÊNCIA 189 CV EXCLUSIVE CARROCERIA - DEPRECIAÇÃO. AF_06/2014</v>
          </cell>
          <cell r="I904" t="str">
            <v>H</v>
          </cell>
          <cell r="J904" t="str">
            <v>ATRIBUÍDO SÃO PAULO</v>
          </cell>
          <cell r="K904">
            <v>7.26</v>
          </cell>
          <cell r="L904" t="str">
            <v>CAIXA REFERENCIAL</v>
          </cell>
        </row>
        <row r="905">
          <cell r="G905">
            <v>91376</v>
          </cell>
          <cell r="H905" t="str">
            <v>CAMINHÃO TOCO, PESO BRUTO TOTAL 16.000 KG, CARGA ÚTIL MÁXIMA DE 10.685 KG, DISTÂNCIA ENTRE EIXOS 4,80 M, POTÊNCIA 189 CV EXCLUSIVE CARROCERIA - JUROS. AF_06/2014</v>
          </cell>
          <cell r="I905" t="str">
            <v>H</v>
          </cell>
          <cell r="J905" t="str">
            <v>ATRIBUÍDO SÃO PAULO</v>
          </cell>
          <cell r="K905">
            <v>1.52</v>
          </cell>
          <cell r="L905" t="str">
            <v>CAIXA REFERENCIAL</v>
          </cell>
        </row>
        <row r="906">
          <cell r="G906">
            <v>91377</v>
          </cell>
          <cell r="H906" t="str">
            <v>CAMINHÃO TOCO, PESO BRUTO TOTAL 16.000 KG, CARGA ÚTIL MÁXIMA DE 10.685 KG, DISTÂNCIA ENTRE EIXOS 4,80 M, POTÊNCIA 189 CV EXCLUSIVE CARROCERIA - IMPOSTOS E SEGUROS. AF_06/2014</v>
          </cell>
          <cell r="I906" t="str">
            <v>H</v>
          </cell>
          <cell r="J906" t="str">
            <v>ATRIBUÍDO SÃO PAULO</v>
          </cell>
          <cell r="K906">
            <v>0.59</v>
          </cell>
          <cell r="L906" t="str">
            <v>CAIXA REFERENCIAL</v>
          </cell>
        </row>
        <row r="907">
          <cell r="G907">
            <v>91380</v>
          </cell>
          <cell r="H907" t="str">
            <v>CAMINHÃO BASCULANTE 10 M3, TRUCADO CABINE SIMPLES, PESO BRUTO TOTAL 23.000 KG, CARGA ÚTIL MÁXIMA 15.935 KG, DISTÂNCIA ENTRE EIXOS 4,80 M, POTÊNCIA 230 CV INCLUSIVE CAÇAMBA METÁLICA - DEPRECIAÇÃO. AF_06/2014</v>
          </cell>
          <cell r="I907" t="str">
            <v>H</v>
          </cell>
          <cell r="J907" t="str">
            <v>ATRIBUÍDO SÃO PAULO</v>
          </cell>
          <cell r="K907">
            <v>14.4</v>
          </cell>
          <cell r="L907" t="str">
            <v>CAIXA REFERENCIAL</v>
          </cell>
        </row>
        <row r="908">
          <cell r="G908">
            <v>91381</v>
          </cell>
          <cell r="H908" t="str">
            <v>CAMINHÃO BASCULANTE 10 M3, TRUCADO CABINE SIMPLES, PESO BRUTO TOTAL 23.000 KG, CARGA ÚTIL MÁXIMA 15.935 KG, DISTÂNCIA ENTRE EIXOS 4,80 M, POTÊNCIA 230 CV INCLUSIVE CAÇAMBA METÁLICA - JUROS. AF_06/2014</v>
          </cell>
          <cell r="I908" t="str">
            <v>H</v>
          </cell>
          <cell r="J908" t="str">
            <v>ATRIBUÍDO SÃO PAULO</v>
          </cell>
          <cell r="K908">
            <v>2.66</v>
          </cell>
          <cell r="L908" t="str">
            <v>CAIXA REFERENCIAL</v>
          </cell>
        </row>
        <row r="909">
          <cell r="G909">
            <v>91382</v>
          </cell>
          <cell r="H909" t="str">
            <v>CAMINHÃO BASCULANTE 10 M3, TRUCADO CABINE SIMPLES, PESO BRUTO TOTAL 23.000 KG, CARGA ÚTIL MÁXIMA 15.935 KG, DISTÂNCIA ENTRE EIXOS 4,80 M, POTÊNCIA 230 CV INCLUSIVE CAÇAMBA METÁLICA - IMPOSTOS E SEGUROS. AF_06/2014</v>
          </cell>
          <cell r="I909" t="str">
            <v>H</v>
          </cell>
          <cell r="J909" t="str">
            <v>ATRIBUÍDO SÃO PAULO</v>
          </cell>
          <cell r="K909">
            <v>1.03</v>
          </cell>
          <cell r="L909" t="str">
            <v>CAIXA REFERENCIAL</v>
          </cell>
        </row>
        <row r="910">
          <cell r="G910">
            <v>91383</v>
          </cell>
          <cell r="H910" t="str">
            <v>CAMINHÃO BASCULANTE 10 M3, TRUCADO CABINE SIMPLES, PESO BRUTO TOTAL 23.000 KG, CARGA ÚTIL MÁXIMA 15.935 KG, DISTÂNCIA ENTRE EIXOS 4,80 M, POTÊNCIA 230 CV INCLUSIVE CAÇAMBA METÁLICA - MANUTENÇÃO. AF_06/2014</v>
          </cell>
          <cell r="I910" t="str">
            <v>H</v>
          </cell>
          <cell r="J910" t="str">
            <v>ATRIBUÍDO SÃO PAULO</v>
          </cell>
          <cell r="K910">
            <v>27</v>
          </cell>
          <cell r="L910" t="str">
            <v>CAIXA REFERENCIAL</v>
          </cell>
        </row>
        <row r="911">
          <cell r="G911">
            <v>91384</v>
          </cell>
          <cell r="H911" t="str">
            <v>CAMINHÃO BASCULANTE 10 M3, TRUCADO CABINE SIMPLES, PESO BRUTO TOTAL 23.000 KG, CARGA ÚTIL MÁXIMA 15.935 KG, DISTÂNCIA ENTRE EIXOS 4,80 M, POTÊNCIA 230 CV INCLUSIVE CAÇAMBA METÁLICA - MATERIAIS NA OPERAÇÃO. AF_06/2014</v>
          </cell>
          <cell r="I911" t="str">
            <v>H</v>
          </cell>
          <cell r="J911" t="str">
            <v>COLETADO</v>
          </cell>
          <cell r="K911">
            <v>80.099999999999994</v>
          </cell>
          <cell r="L911" t="str">
            <v>CAIXA REFERENCIAL</v>
          </cell>
        </row>
        <row r="912">
          <cell r="G912">
            <v>91390</v>
          </cell>
          <cell r="H912" t="str">
            <v>CAMINHÃO TOCO, PBT 14.300 KG, CARGA ÚTIL MÁX. 9.710 KG, DIST. ENTRE EIXOS 3,56 M, POTÊNCIA 185 CV, INCLUSIVE CARROCERIA FIXA ABERTA DE MADEIRA P/ TRANSPORTE GERAL DE CARGA SECA, DIMEN. APROX. 2,50 X 6,50 X 0,50 M - DEPRECIAÇÃO. AF_06/2014</v>
          </cell>
          <cell r="I912" t="str">
            <v>H</v>
          </cell>
          <cell r="J912" t="str">
            <v>ATRIBUÍDO SÃO PAULO</v>
          </cell>
          <cell r="K912">
            <v>9.3699999999999992</v>
          </cell>
          <cell r="L912" t="str">
            <v>CAIXA REFERENCIAL</v>
          </cell>
        </row>
        <row r="913">
          <cell r="G913">
            <v>91391</v>
          </cell>
          <cell r="H913" t="str">
            <v>CAMINHÃO TOCO, PBT 14.300 KG, CARGA ÚTIL MÁX. 9.710 KG, DIST. ENTRE EIXOS 3,56 M, POTÊNCIA 185 CV, INCLUSIVE CARROCERIA FIXA ABERTA DE MADEIRA P/ TRANSPORTE GERAL DE CARGA SECA, DIMEN. APROX. 2,50 X 6,50 X 0,50 M - JUROS. AF_06/2014</v>
          </cell>
          <cell r="I913" t="str">
            <v>H</v>
          </cell>
          <cell r="J913" t="str">
            <v>ATRIBUÍDO SÃO PAULO</v>
          </cell>
          <cell r="K913">
            <v>1.96</v>
          </cell>
          <cell r="L913" t="str">
            <v>CAIXA REFERENCIAL</v>
          </cell>
        </row>
        <row r="914">
          <cell r="G914">
            <v>91392</v>
          </cell>
          <cell r="H914" t="str">
            <v>CAMINHÃO TOCO, PBT 14.300 KG, CARGA ÚTIL MÁX. 9.710 KG, DIST. ENTRE EIXOS 3,56 M, POTÊNCIA 185 CV, INCLUSIVE CARROCERIA FIXA ABERTA DE MADEIRA P/ TRANSPORTE GERAL DE CARGA SECA, DIMEN. APROX. 2,50 X 6,50 X 0,50 M - IMPOSTOS E SEGUROS. AF_06/2014</v>
          </cell>
          <cell r="I914" t="str">
            <v>H</v>
          </cell>
          <cell r="J914" t="str">
            <v>ATRIBUÍDO SÃO PAULO</v>
          </cell>
          <cell r="K914">
            <v>0.75</v>
          </cell>
          <cell r="L914" t="str">
            <v>CAIXA REFERENCIAL</v>
          </cell>
        </row>
        <row r="915">
          <cell r="G915">
            <v>91396</v>
          </cell>
          <cell r="H915" t="str">
            <v>CAMINHÃO PIPA 10.000 L TRUCADO, PESO BRUTO TOTAL 23.000 KG, CARGA ÚTIL MÁXIMA 15.935 KG, DISTÂNCIA ENTRE EIXOS 4,8 M, POTÊNCIA 230 CV, INCLUSIVE TANQUE DE AÇO PARA TRANSPORTE DE ÁGUA - DEPRECIAÇÃO. AF_06/2014</v>
          </cell>
          <cell r="I915" t="str">
            <v>H</v>
          </cell>
          <cell r="J915" t="str">
            <v>ATRIBUÍDO SÃO PAULO</v>
          </cell>
          <cell r="K915">
            <v>12.6</v>
          </cell>
          <cell r="L915" t="str">
            <v>CAIXA REFERENCIAL</v>
          </cell>
        </row>
        <row r="916">
          <cell r="G916">
            <v>91397</v>
          </cell>
          <cell r="H916" t="str">
            <v>CAMINHÃO PIPA 10.000 L TRUCADO, PESO BRUTO TOTAL 23.000 KG, CARGA ÚTIL MÁXIMA 15.935 KG, DISTÂNCIA ENTRE EIXOS 4,8 M, POTÊNCIA 230 CV, INCLUSIVE TANQUE DE AÇO PARA TRANSPORTE DE ÁGUA - JUROS. AF_06/2014</v>
          </cell>
          <cell r="I916" t="str">
            <v>H</v>
          </cell>
          <cell r="J916" t="str">
            <v>ATRIBUÍDO SÃO PAULO</v>
          </cell>
          <cell r="K916">
            <v>2.64</v>
          </cell>
          <cell r="L916" t="str">
            <v>CAIXA REFERENCIAL</v>
          </cell>
        </row>
        <row r="917">
          <cell r="G917">
            <v>91398</v>
          </cell>
          <cell r="H917" t="str">
            <v>CAMINHÃO PIPA 10.000 L TRUCADO, PESO BRUTO TOTAL 23.000 KG, CARGA ÚTIL MÁXIMA 15.935 KG, DISTÂNCIA ENTRE EIXOS 4,8 M, POTÊNCIA 230 CV, INCLUSIVE TANQUE DE AÇO PARA TRANSPORTE DE ÁGUA - IMPOSTOS E SEGUROS. AF_06/2014</v>
          </cell>
          <cell r="I917" t="str">
            <v>H</v>
          </cell>
          <cell r="J917" t="str">
            <v>ATRIBUÍDO SÃO PAULO</v>
          </cell>
          <cell r="K917">
            <v>1.02</v>
          </cell>
          <cell r="L917" t="str">
            <v>CAIXA REFERENCIAL</v>
          </cell>
        </row>
        <row r="918">
          <cell r="G918">
            <v>91402</v>
          </cell>
          <cell r="H918" t="str">
            <v>CAMINHÃO BASCULANTE 6 M3 TOCO, PESO BRUTO TOTAL 16.000 KG, CARGA ÚTIL MÁXIMA 11.130 KG, DISTÂNCIA ENTRE EIXOS 5,36 M, POTÊNCIA 185 CV, INCLUSIVE CAÇAMBA METÁLICA - IMPOSTOS E SEGUROS. AF_06/2014</v>
          </cell>
          <cell r="I918" t="str">
            <v>H</v>
          </cell>
          <cell r="J918" t="str">
            <v>ATRIBUÍDO SÃO PAULO</v>
          </cell>
          <cell r="K918">
            <v>0.87</v>
          </cell>
          <cell r="L918" t="str">
            <v>CAIXA REFERENCIAL</v>
          </cell>
        </row>
        <row r="919">
          <cell r="G919">
            <v>91466</v>
          </cell>
          <cell r="H919" t="str">
            <v>GUINDAUTO HIDRÁULICO, CAPACIDADE MÁXIMA DE CARGA 6200 KG, MOMENTO MÁXIMO DE CARGA 11,7 TM, ALCANCE MÁXIMO HORIZONTAL 9,70 M, INCLUSIVE CAMINHÃO TOCO PBT 16.000 KG, POTÊNCIA DE 189 CV - IMPOSTOS E SEGUROS. AF_08/2015</v>
          </cell>
          <cell r="I919" t="str">
            <v>H</v>
          </cell>
          <cell r="J919" t="str">
            <v>ATRIBUÍDO SÃO PAULO</v>
          </cell>
          <cell r="K919">
            <v>0.79</v>
          </cell>
          <cell r="L919" t="str">
            <v>CAIXA REFERENCIAL</v>
          </cell>
        </row>
        <row r="920">
          <cell r="G920">
            <v>91467</v>
          </cell>
          <cell r="H920" t="str">
            <v>GUINDAUTO HIDRÁULICO, CAPACIDADE MÁXIMA DE CARGA 6200 KG, MOMENTO MÁXIMO DE CARGA 11,7 TM, ALCANCE MÁXIMO HORIZONTAL 9,70 M, INCLUSIVE CAMINHÃO TOCO PBT 16.000 KG, POTÊNCIA DE 189 CV - MATERIAIS NA OPERAÇÃO. AF_08/2015</v>
          </cell>
          <cell r="I920" t="str">
            <v>H</v>
          </cell>
          <cell r="J920" t="str">
            <v>COLETADO</v>
          </cell>
          <cell r="K920">
            <v>89.33</v>
          </cell>
          <cell r="L920" t="str">
            <v>CAIXA REFERENCIAL</v>
          </cell>
        </row>
        <row r="921">
          <cell r="G921">
            <v>91468</v>
          </cell>
          <cell r="H921" t="str">
            <v>ESPARGIDOR DE ASFALTO PRESSURIZADO, TANQUE 6 M3 COM ISOLAÇÃO TÉRMICA, AQUECIDO COM 2 MAÇARICOS, COM BARRA ESPARGIDORA 3,60 M, MONTADO SOBRE CAMINHÃO  TOCO, PBT 14.300 KG, POTÊNCIA 185 CV - DEPRECIAÇÃO. AF_08/2015</v>
          </cell>
          <cell r="I921" t="str">
            <v>H</v>
          </cell>
          <cell r="J921" t="str">
            <v>ATRIBUÍDO SÃO PAULO</v>
          </cell>
          <cell r="K921">
            <v>13.6</v>
          </cell>
          <cell r="L921" t="str">
            <v>CAIXA REFERENCIAL</v>
          </cell>
        </row>
        <row r="922">
          <cell r="G922">
            <v>91469</v>
          </cell>
          <cell r="H922" t="str">
            <v>ESPARGIDOR DE ASFALTO PRESSURIZADO, TANQUE 6 M3 COM ISOLAÇÃO TÉRMICA, AQUECIDO COM 2 MAÇARICOS, COM BARRA ESPARGIDORA 3,60 M, MONTADO SOBRE CAMINHÃO  TOCO, PBT 14.300 KG, POTÊNCIA 185 CV - JUROS. AF_08/2015</v>
          </cell>
          <cell r="I922" t="str">
            <v>H</v>
          </cell>
          <cell r="J922" t="str">
            <v>ATRIBUÍDO SÃO PAULO</v>
          </cell>
          <cell r="K922">
            <v>2.94</v>
          </cell>
          <cell r="L922" t="str">
            <v>CAIXA REFERENCIAL</v>
          </cell>
        </row>
        <row r="923">
          <cell r="G923">
            <v>91484</v>
          </cell>
          <cell r="H923" t="str">
            <v>ESPARGIDOR DE ASFALTO PRESSURIZADO, TANQUE 6 M3 COM ISOLAÇÃO TÉRMICA, AQUECIDO COM 2 MAÇARICOS, COM BARRA ESPARGIDORA 3,60 M, MONTADO SOBRE CAMINHÃO  TOCO, PBT 14.300 KG, POTÊNCIA 185 CV - IMPOSTOS E SEGUROS. AF_08/2015</v>
          </cell>
          <cell r="I923" t="str">
            <v>H</v>
          </cell>
          <cell r="J923" t="str">
            <v>ATRIBUÍDO SÃO PAULO</v>
          </cell>
          <cell r="K923">
            <v>0.93</v>
          </cell>
          <cell r="L923" t="str">
            <v>CAIXA REFERENCIAL</v>
          </cell>
        </row>
        <row r="924">
          <cell r="G924">
            <v>91485</v>
          </cell>
          <cell r="H924" t="str">
            <v>ESPARGIDOR DE ASFALTO PRESSURIZADO, TANQUE 6 M3 COM ISOLAÇÃO TÉRMICA, AQUECIDO COM 2 MAÇARICOS, COM BARRA ESPARGIDORA 3,60 M, MONTADO SOBRE CAMINHÃO  TOCO, PBT 14.300 KG, POTÊNCIA 185 CV - MATERIAIS NA OPERAÇÃO. AF_08/2015</v>
          </cell>
          <cell r="I924" t="str">
            <v>H</v>
          </cell>
          <cell r="J924" t="str">
            <v>COLETADO</v>
          </cell>
          <cell r="K924">
            <v>121.24</v>
          </cell>
          <cell r="L924" t="str">
            <v>CAIXA REFERENCIAL</v>
          </cell>
        </row>
        <row r="925">
          <cell r="G925">
            <v>91529</v>
          </cell>
          <cell r="H925" t="str">
            <v>COMPACTADOR DE SOLOS DE PERCUSSÃO (SOQUETE) COM MOTOR A GASOLINA 4 TEMPOS, POTÊNCIA 4 CV - DEPRECIAÇÃO. AF_08/2015</v>
          </cell>
          <cell r="I925" t="str">
            <v>H</v>
          </cell>
          <cell r="J925" t="str">
            <v>COEFICIENTE DE REPRESENTATIVIDADE</v>
          </cell>
          <cell r="K925">
            <v>0.98</v>
          </cell>
          <cell r="L925" t="str">
            <v>CAIXA REFERENCIAL</v>
          </cell>
        </row>
        <row r="926">
          <cell r="G926">
            <v>91530</v>
          </cell>
          <cell r="H926" t="str">
            <v>COMPACTADOR DE SOLOS DE PERCUSSÃO (SOQUETE) COM MOTOR A GASOLINA 4 TEMPOS, POTÊNCIA 4 CV - JUROS. AF_08/2015</v>
          </cell>
          <cell r="I926" t="str">
            <v>H</v>
          </cell>
          <cell r="J926" t="str">
            <v>COEFICIENTE DE REPRESENTATIVIDADE</v>
          </cell>
          <cell r="K926">
            <v>0.13</v>
          </cell>
          <cell r="L926" t="str">
            <v>CAIXA REFERENCIAL</v>
          </cell>
        </row>
        <row r="927">
          <cell r="G927">
            <v>91531</v>
          </cell>
          <cell r="H927" t="str">
            <v>COMPACTADOR DE SOLOS DE PERCUSSÃO (SOQUETE) COM MOTOR A GASOLINA 4 TEMPOS, POTÊNCIA 4 CV - MANUTENÇÃO. AF_08/2015</v>
          </cell>
          <cell r="I927" t="str">
            <v>H</v>
          </cell>
          <cell r="J927" t="str">
            <v>COEFICIENTE DE REPRESENTATIVIDADE</v>
          </cell>
          <cell r="K927">
            <v>1.22</v>
          </cell>
          <cell r="L927" t="str">
            <v>CAIXA REFERENCIAL</v>
          </cell>
        </row>
        <row r="928">
          <cell r="G928">
            <v>91532</v>
          </cell>
          <cell r="H928" t="str">
            <v>COMPACTADOR DE SOLOS DE PERCUSSÃO (SOQUETE) COM MOTOR A GASOLINA 4 TEMPOS, POTÊNCIA 4 CV - MATERIAIS NA OPERAÇÃO. AF_08/2015</v>
          </cell>
          <cell r="I928" t="str">
            <v>H</v>
          </cell>
          <cell r="J928" t="str">
            <v>COLETADO</v>
          </cell>
          <cell r="K928">
            <v>4.26</v>
          </cell>
          <cell r="L928" t="str">
            <v>CAIXA REFERENCIAL</v>
          </cell>
        </row>
        <row r="929">
          <cell r="G929">
            <v>91629</v>
          </cell>
          <cell r="H929" t="str">
            <v>GUINDAUTO HIDRÁULICO, CAPACIDADE MÁXIMA DE CARGA 6500 KG, MOMENTO MÁXIMO DE CARGA 5,8 TM, ALCANCE MÁXIMO HORIZONTAL 7,60 M, INCLUSIVE CAMINHÃO TOCO PBT 9.700 KG, POTÊNCIA DE 160 CV - DEPRECIAÇÃO. AF_08/2015</v>
          </cell>
          <cell r="I929" t="str">
            <v>H</v>
          </cell>
          <cell r="J929" t="str">
            <v>ATRIBUÍDO SÃO PAULO</v>
          </cell>
          <cell r="K929">
            <v>9.0399999999999991</v>
          </cell>
          <cell r="L929" t="str">
            <v>CAIXA REFERENCIAL</v>
          </cell>
        </row>
        <row r="930">
          <cell r="G930">
            <v>91630</v>
          </cell>
          <cell r="H930" t="str">
            <v>GUINDAUTO HIDRÁULICO, CAPACIDADE MÁXIMA DE CARGA 6500 KG, MOMENTO MÁXIMO DE CARGA 5,8 TM, ALCANCE MÁXIMO HORIZONTAL 7,60 M, INCLUSIVE CAMINHÃO TOCO PBT 9.700 KG, POTÊNCIA DE 160 CV - JUROS. AF_08/2015</v>
          </cell>
          <cell r="I930" t="str">
            <v>H</v>
          </cell>
          <cell r="J930" t="str">
            <v>ATRIBUÍDO SÃO PAULO</v>
          </cell>
          <cell r="K930">
            <v>1.89</v>
          </cell>
          <cell r="L930" t="str">
            <v>CAIXA REFERENCIAL</v>
          </cell>
        </row>
        <row r="931">
          <cell r="G931">
            <v>91631</v>
          </cell>
          <cell r="H931" t="str">
            <v>GUINDAUTO HIDRÁULICO, CAPACIDADE MÁXIMA DE CARGA 6500 KG, MOMENTO MÁXIMO DE CARGA 5,8 TM, ALCANCE MÁXIMO HORIZONTAL 7,60 M, INCLUSIVE CAMINHÃO TOCO PBT 9.700 KG, POTÊNCIA DE 160 CV - IMPOSTOS E SEGUROS. AF_08/2015</v>
          </cell>
          <cell r="I931" t="str">
            <v>H</v>
          </cell>
          <cell r="J931" t="str">
            <v>ATRIBUÍDO SÃO PAULO</v>
          </cell>
          <cell r="K931">
            <v>0.73</v>
          </cell>
          <cell r="L931" t="str">
            <v>CAIXA REFERENCIAL</v>
          </cell>
        </row>
        <row r="932">
          <cell r="G932">
            <v>91632</v>
          </cell>
          <cell r="H932" t="str">
            <v>GUINDAUTO HIDRÁULICO, CAPACIDADE MÁXIMA DE CARGA 6500 KG, MOMENTO MÁXIMO DE CARGA 5,8 TM, ALCANCE MÁXIMO HORIZONTAL 7,60 M, INCLUSIVE CAMINHÃO TOCO PBT 9.700 KG, POTÊNCIA DE 160 CV - MANUTENÇÃO. AF_08/2015</v>
          </cell>
          <cell r="I932" t="str">
            <v>H</v>
          </cell>
          <cell r="J932" t="str">
            <v>ATRIBUÍDO SÃO PAULO</v>
          </cell>
          <cell r="K932">
            <v>16.97</v>
          </cell>
          <cell r="L932" t="str">
            <v>CAIXA REFERENCIAL</v>
          </cell>
        </row>
        <row r="933">
          <cell r="G933">
            <v>91633</v>
          </cell>
          <cell r="H933" t="str">
            <v>GUINDAUTO HIDRÁULICO, CAPACIDADE MÁXIMA DE CARGA 6500 KG, MOMENTO MÁXIMO DE CARGA 5,8 TM, ALCANCE MÁXIMO HORIZONTAL 7,60 M, INCLUSIVE CAMINHÃO TOCO PBT 9.700 KG, POTÊNCIA DE 160 CV - MATERIAIS NA OPERAÇÃO. AF_08/2015</v>
          </cell>
          <cell r="I933" t="str">
            <v>H</v>
          </cell>
          <cell r="J933" t="str">
            <v>COLETADO</v>
          </cell>
          <cell r="K933">
            <v>75.61</v>
          </cell>
          <cell r="L933" t="str">
            <v>CAIXA REFERENCIAL</v>
          </cell>
        </row>
        <row r="934">
          <cell r="G934">
            <v>91640</v>
          </cell>
          <cell r="H934" t="str">
            <v>CAMINHÃO DE TRANSPORTE DE MATERIAL ASFÁLTICO 30.000 L, COM CAVALO MECÂNICO DE CAPACIDADE MÁXIMA DE TRAÇÃO COMBINADO DE 66.000 KG, POTÊNCIA 360 CV, INCLUSIVE TANQUE DE ASFALTO COM SERPENTINA - DEPRECIAÇÃO. AF_08/2015</v>
          </cell>
          <cell r="I934" t="str">
            <v>H</v>
          </cell>
          <cell r="J934" t="str">
            <v>ATRIBUÍDO SÃO PAULO</v>
          </cell>
          <cell r="K934">
            <v>22.28</v>
          </cell>
          <cell r="L934" t="str">
            <v>CAIXA REFERENCIAL</v>
          </cell>
        </row>
        <row r="935">
          <cell r="G935">
            <v>91641</v>
          </cell>
          <cell r="H935" t="str">
            <v>CAMINHÃO DE TRANSPORTE DE MATERIAL ASFÁLTICO 30.000 L, COM CAVALO MECÂNICO DE CAPACIDADE MÁXIMA DE TRAÇÃO COMBINADO DE 66.000 KG, POTÊNCIA 360 CV, INCLUSIVE TANQUE DE ASFALTO COM SERPENTINA - JUROS. AF_08/2015</v>
          </cell>
          <cell r="I935" t="str">
            <v>H</v>
          </cell>
          <cell r="J935" t="str">
            <v>ATRIBUÍDO SÃO PAULO</v>
          </cell>
          <cell r="K935">
            <v>4.67</v>
          </cell>
          <cell r="L935" t="str">
            <v>CAIXA REFERENCIAL</v>
          </cell>
        </row>
        <row r="936">
          <cell r="G936">
            <v>91642</v>
          </cell>
          <cell r="H936" t="str">
            <v>CAMINHÃO DE TRANSPORTE DE MATERIAL ASFÁLTICO 30.000 L, COM CAVALO MECÂNICO DE CAPACIDADE MÁXIMA DE TRAÇÃO COMBINADO DE 66.000 KG, POTÊNCIA 360 CV, INCLUSIVE TANQUE DE ASFALTO COM SERPENTINA - IMPOSTOS E SEGUROS. AF_08/2015</v>
          </cell>
          <cell r="I936" t="str">
            <v>H</v>
          </cell>
          <cell r="J936" t="str">
            <v>ATRIBUÍDO SÃO PAULO</v>
          </cell>
          <cell r="K936">
            <v>1.81</v>
          </cell>
          <cell r="L936" t="str">
            <v>CAIXA REFERENCIAL</v>
          </cell>
        </row>
        <row r="937">
          <cell r="G937">
            <v>91643</v>
          </cell>
          <cell r="H937" t="str">
            <v>CAMINHÃO DE TRANSPORTE DE MATERIAL ASFÁLTICO 30.000 L, COM CAVALO MECÂNICO DE CAPACIDADE MÁXIMA DE TRAÇÃO COMBINADO DE 66.000 KG, POTÊNCIA 360 CV, INCLUSIVE TANQUE DE ASFALTO COM SERPENTINA - MANUTENÇÃO. AF_08/2015</v>
          </cell>
          <cell r="I937" t="str">
            <v>H</v>
          </cell>
          <cell r="J937" t="str">
            <v>ATRIBUÍDO SÃO PAULO</v>
          </cell>
          <cell r="K937">
            <v>41.77</v>
          </cell>
          <cell r="L937" t="str">
            <v>CAIXA REFERENCIAL</v>
          </cell>
        </row>
        <row r="938">
          <cell r="G938">
            <v>91644</v>
          </cell>
          <cell r="H938" t="str">
            <v>CAMINHÃO DE TRANSPORTE DE MATERIAL ASFÁLTICO 30.000 L, COM CAVALO MECÂNICO DE CAPACIDADE MÁXIMA DE TRAÇÃO COMBINADO DE 66.000 KG, POTÊNCIA 360 CV, INCLUSIVE TANQUE DE ASFALTO COM SERPENTINA - MATERIAIS NA OPERAÇÃO. AF_08/2015</v>
          </cell>
          <cell r="I938" t="str">
            <v>H</v>
          </cell>
          <cell r="J938" t="str">
            <v>COLETADO</v>
          </cell>
          <cell r="K938">
            <v>170.14</v>
          </cell>
          <cell r="L938" t="str">
            <v>CAIXA REFERENCIAL</v>
          </cell>
        </row>
        <row r="939">
          <cell r="G939">
            <v>91688</v>
          </cell>
          <cell r="H939" t="str">
            <v>SERRA CIRCULAR DE BANCADA COM MOTOR ELÉTRICO POTÊNCIA DE 5HP, COM COIFA PARA DISCO 10" - DEPRECIAÇÃO. AF_08/2015</v>
          </cell>
          <cell r="I939" t="str">
            <v>H</v>
          </cell>
          <cell r="J939" t="str">
            <v>COEFICIENTE DE REPRESENTATIVIDADE</v>
          </cell>
          <cell r="K939">
            <v>7.0000000000000007E-2</v>
          </cell>
          <cell r="L939" t="str">
            <v>CAIXA REFERENCIAL</v>
          </cell>
        </row>
        <row r="940">
          <cell r="G940">
            <v>91689</v>
          </cell>
          <cell r="H940" t="str">
            <v>SERRA CIRCULAR DE BANCADA COM MOTOR ELÉTRICO POTÊNCIA DE 5HP, COM COIFA PARA DISCO 10" - JUROS. AF_08/2015</v>
          </cell>
          <cell r="I940" t="str">
            <v>H</v>
          </cell>
          <cell r="J940" t="str">
            <v>COEFICIENTE DE REPRESENTATIVIDADE</v>
          </cell>
          <cell r="K940">
            <v>0.01</v>
          </cell>
          <cell r="L940" t="str">
            <v>CAIXA REFERENCIAL</v>
          </cell>
        </row>
        <row r="941">
          <cell r="G941">
            <v>91690</v>
          </cell>
          <cell r="H941" t="str">
            <v>SERRA CIRCULAR DE BANCADA COM MOTOR ELÉTRICO POTÊNCIA DE 5HP, COM COIFA PARA DISCO 10" - MANUTENÇÃO. AF_08/2015</v>
          </cell>
          <cell r="I941" t="str">
            <v>H</v>
          </cell>
          <cell r="J941" t="str">
            <v>COEFICIENTE DE REPRESENTATIVIDADE</v>
          </cell>
          <cell r="K941">
            <v>0.05</v>
          </cell>
          <cell r="L941" t="str">
            <v>CAIXA REFERENCIAL</v>
          </cell>
        </row>
        <row r="942">
          <cell r="G942">
            <v>91691</v>
          </cell>
          <cell r="H942" t="str">
            <v>SERRA CIRCULAR DE BANCADA COM MOTOR ELÉTRICO POTÊNCIA DE 5HP, COM COIFA PARA DISCO 10" - MATERIAIS NA OPERAÇÃO. AF_08/2015</v>
          </cell>
          <cell r="I942" t="str">
            <v>H</v>
          </cell>
          <cell r="J942" t="str">
            <v>COEFICIENTE DE REPRESENTATIVIDADE</v>
          </cell>
          <cell r="K942">
            <v>1.87</v>
          </cell>
          <cell r="L942" t="str">
            <v>CAIXA REFERENCIAL</v>
          </cell>
        </row>
        <row r="943">
          <cell r="G943">
            <v>92040</v>
          </cell>
          <cell r="H943" t="str">
            <v>DISTRIBUIDOR DE AGREGADOS REBOCAVEL, CAPACIDADE 1,9 M³, LARGURA DE TRABALHO 3,66 M - DEPRECIAÇÃO. AF_11/2015</v>
          </cell>
          <cell r="I943" t="str">
            <v>H</v>
          </cell>
          <cell r="J943" t="str">
            <v>ATRIBUÍDO SÃO PAULO</v>
          </cell>
          <cell r="K943">
            <v>4.13</v>
          </cell>
          <cell r="L943" t="str">
            <v>CAIXA REFERENCIAL</v>
          </cell>
        </row>
        <row r="944">
          <cell r="G944">
            <v>92041</v>
          </cell>
          <cell r="H944" t="str">
            <v>DISTRIBUIDOR DE AGREGADOS REBOCAVEL, CAPACIDADE 1,9 M³, LARGURA DE TRABALHO 3,66 M - JUROS. AF_11/2015</v>
          </cell>
          <cell r="I944" t="str">
            <v>H</v>
          </cell>
          <cell r="J944" t="str">
            <v>ATRIBUÍDO SÃO PAULO</v>
          </cell>
          <cell r="K944">
            <v>0.43</v>
          </cell>
          <cell r="L944" t="str">
            <v>CAIXA REFERENCIAL</v>
          </cell>
        </row>
        <row r="945">
          <cell r="G945">
            <v>92042</v>
          </cell>
          <cell r="H945" t="str">
            <v>DISTRIBUIDOR DE AGREGADOS REBOCAVEL, CAPACIDADE 1,9 M³, LARGURA DE TRABALHO 3,66 M - MANUTENÇÃO. AF_11/2015</v>
          </cell>
          <cell r="I945" t="str">
            <v>H</v>
          </cell>
          <cell r="J945" t="str">
            <v>ATRIBUÍDO SÃO PAULO</v>
          </cell>
          <cell r="K945">
            <v>3.44</v>
          </cell>
          <cell r="L945" t="str">
            <v>CAIXA REFERENCIAL</v>
          </cell>
        </row>
        <row r="946">
          <cell r="G946">
            <v>92101</v>
          </cell>
          <cell r="H946" t="str">
            <v>CAMINHÃO PARA EQUIPAMENTO DE LIMPEZA A SUCÇÃO COM CAMINHÃO TRUCADO DE PESO BRUTO TOTAL 23000 KG, CARGA ÚTIL MÁXIMA 15935 KG, DISTÂNCIA ENTRE EIXOS 4,80 M, POTÊNCIA 230 CV, INCLUSIVE LIMPADORA A SUCÇÃO, TANQUE 12000 L - DEPRECIAÇÃO. AF_11/2015</v>
          </cell>
          <cell r="I946" t="str">
            <v>H</v>
          </cell>
          <cell r="J946" t="str">
            <v>ATRIBUÍDO SÃO PAULO</v>
          </cell>
          <cell r="K946">
            <v>14.09</v>
          </cell>
          <cell r="L946" t="str">
            <v>CAIXA REFERENCIAL</v>
          </cell>
        </row>
        <row r="947">
          <cell r="G947">
            <v>92102</v>
          </cell>
          <cell r="H947" t="str">
            <v>CAMINHÃO PARA EQUIPAMENTO DE LIMPEZA A SUCÇÃO COM CAMINHÃO TRUCADO DE PESO BRUTO TOTAL 23000 KG, CARGA ÚTIL MÁXIMA 15935 KG, DISTÂNCIA ENTRE EIXOS 4,80 M, POTÊNCIA 230 CV, INCLUSIVE LIMPADORA A SUCÇÃO, TANQUE 12000 L - JUROS. AF_11/2015</v>
          </cell>
          <cell r="I947" t="str">
            <v>H</v>
          </cell>
          <cell r="J947" t="str">
            <v>ATRIBUÍDO SÃO PAULO</v>
          </cell>
          <cell r="K947">
            <v>2.95</v>
          </cell>
          <cell r="L947" t="str">
            <v>CAIXA REFERENCIAL</v>
          </cell>
        </row>
        <row r="948">
          <cell r="G948">
            <v>92103</v>
          </cell>
          <cell r="H948" t="str">
            <v>CAMINHÃO PARA EQUIPAMENTO DE LIMPEZA A SUCÇÃO COM CAMINHÃO TRUCADO DE PESO BRUTO TOTAL 23000 KG, CARGA ÚTIL MÁXIMA 15935 KG, DISTÂNCIA ENTRE EIXOS 4,80 M, POTÊNCIA 230 CV, INCLUSIVE LIMPADORA A SUCÇÃO, TANQUE 12000 L - IMPOSTOS E SEGUROS. AF_11/2015</v>
          </cell>
          <cell r="I948" t="str">
            <v>H</v>
          </cell>
          <cell r="J948" t="str">
            <v>ATRIBUÍDO SÃO PAULO</v>
          </cell>
          <cell r="K948">
            <v>1.1399999999999999</v>
          </cell>
          <cell r="L948" t="str">
            <v>CAIXA REFERENCIAL</v>
          </cell>
        </row>
        <row r="949">
          <cell r="G949">
            <v>92104</v>
          </cell>
          <cell r="H949" t="str">
            <v>CAMINHÃO PARA EQUIPAMENTO DE LIMPEZA A SUCÇÃO COM CAMINHÃO TRUCADO DE PESO BRUTO TOTAL 23000 KG, CARGA ÚTIL MÁXIMA 15935 KG, DISTÂNCIA ENTRE EIXOS 4,80 M, POTÊNCIA 230 CV, INCLUSIVE LIMPADORA A SUCÇÃO, TANQUE 12000 L - MANUTENÇÃO. AF_11/2015</v>
          </cell>
          <cell r="I949" t="str">
            <v>H</v>
          </cell>
          <cell r="J949" t="str">
            <v>ATRIBUÍDO SÃO PAULO</v>
          </cell>
          <cell r="K949">
            <v>26.43</v>
          </cell>
          <cell r="L949" t="str">
            <v>CAIXA REFERENCIAL</v>
          </cell>
        </row>
        <row r="950">
          <cell r="G950">
            <v>92105</v>
          </cell>
          <cell r="H950" t="str">
            <v>CAMINHÃO PARA EQUIPAMENTO DE LIMPEZA A SUCÇÃO COM CAMINHÃO TRUCADO DE PESO BRUTO TOTAL 23000 KG, CARGA ÚTIL MÁX. 15935 KG, DISTÂNCIA ENTRE EIXOS 4,80 M, POTÊNCIA 230 CV, INCLUSIVE LIMPADORA A SUCÇÃO, TANQUE 12000 L - MATERIAIS NA OPERAÇÃO. AF_11/2015</v>
          </cell>
          <cell r="I950" t="str">
            <v>H</v>
          </cell>
          <cell r="J950" t="str">
            <v>COLETADO</v>
          </cell>
          <cell r="K950">
            <v>108.7</v>
          </cell>
          <cell r="L950" t="str">
            <v>CAIXA REFERENCIAL</v>
          </cell>
        </row>
        <row r="951">
          <cell r="G951">
            <v>92108</v>
          </cell>
          <cell r="H951" t="str">
            <v>PENEIRA ROTATIVA COM MOTOR ELÉTRICO TRIFÁSICO DE 2 CV, CILINDRO DE 1 M X 0,60 M, COM FUROS DE 3,17 MM - DEPRECIAÇÃO. AF_11/2015</v>
          </cell>
          <cell r="I951" t="str">
            <v>H</v>
          </cell>
          <cell r="J951" t="str">
            <v>COEFICIENTE DE REPRESENTATIVIDADE</v>
          </cell>
          <cell r="K951">
            <v>0.71</v>
          </cell>
          <cell r="L951" t="str">
            <v>CAIXA REFERENCIAL</v>
          </cell>
        </row>
        <row r="952">
          <cell r="G952">
            <v>92109</v>
          </cell>
          <cell r="H952" t="str">
            <v>PENEIRA ROTATIVA COM MOTOR ELÉTRICO TRIFÁSICO DE 2 CV, CILINDRO DE 1 M X 0,60 M, COM FUROS DE 3,17 MM - JUROS. AF_11/2015</v>
          </cell>
          <cell r="I952" t="str">
            <v>H</v>
          </cell>
          <cell r="J952" t="str">
            <v>COEFICIENTE DE REPRESENTATIVIDADE</v>
          </cell>
          <cell r="K952">
            <v>0.08</v>
          </cell>
          <cell r="L952" t="str">
            <v>CAIXA REFERENCIAL</v>
          </cell>
        </row>
        <row r="953">
          <cell r="G953">
            <v>92110</v>
          </cell>
          <cell r="H953" t="str">
            <v>PENEIRA ROTATIVA COM MOTOR ELÉTRICO TRIFÁSICO DE 2 CV, CILINDRO DE 1 M X 0,60 M, COM FUROS DE 3,17 MM - MANUTENÇÃO. AF_11/2015</v>
          </cell>
          <cell r="I953" t="str">
            <v>H</v>
          </cell>
          <cell r="J953" t="str">
            <v>COEFICIENTE DE REPRESENTATIVIDADE</v>
          </cell>
          <cell r="K953">
            <v>0.55000000000000004</v>
          </cell>
          <cell r="L953" t="str">
            <v>CAIXA REFERENCIAL</v>
          </cell>
        </row>
        <row r="954">
          <cell r="G954">
            <v>92111</v>
          </cell>
          <cell r="H954" t="str">
            <v>PENEIRA ROTATIVA COM MOTOR ELÉTRICO TRIFÁSICO DE 2 CV, CILINDRO DE 1 M X 0,60 M, COM FUROS DE 3,17 MM - MATERIAIS NA OPERAÇÃO. AF_11/2015</v>
          </cell>
          <cell r="I954" t="str">
            <v>H</v>
          </cell>
          <cell r="J954" t="str">
            <v>COEFICIENTE DE REPRESENTATIVIDADE</v>
          </cell>
          <cell r="K954">
            <v>0.73</v>
          </cell>
          <cell r="L954" t="str">
            <v>CAIXA REFERENCIAL</v>
          </cell>
        </row>
        <row r="955">
          <cell r="G955">
            <v>92114</v>
          </cell>
          <cell r="H955" t="str">
            <v>DOSADOR DE AREIA, CAPACIDADE DE 26 LITROS - DEPRECIAÇÃO. AF_11/2015</v>
          </cell>
          <cell r="I955" t="str">
            <v>H</v>
          </cell>
          <cell r="J955" t="str">
            <v>COEFICIENTE DE REPRESENTATIVIDADE</v>
          </cell>
          <cell r="K955">
            <v>0.08</v>
          </cell>
          <cell r="L955" t="str">
            <v>CAIXA REFERENCIAL</v>
          </cell>
        </row>
        <row r="956">
          <cell r="G956">
            <v>92115</v>
          </cell>
          <cell r="H956" t="str">
            <v>DOSADOR DE AREIA, CAPACIDADE DE 26 LITROS - JUROS. AF_11/2015</v>
          </cell>
          <cell r="I956" t="str">
            <v>H</v>
          </cell>
          <cell r="J956" t="str">
            <v>COEFICIENTE DE REPRESENTATIVIDADE</v>
          </cell>
          <cell r="K956">
            <v>0</v>
          </cell>
          <cell r="L956" t="str">
            <v>CAIXA REFERENCIAL</v>
          </cell>
        </row>
        <row r="957">
          <cell r="G957">
            <v>92116</v>
          </cell>
          <cell r="H957" t="str">
            <v>DOSADOR DE AREIA, CAPACIDADE DE 26 LITROS - MANUTENÇÃO. AF_11/2015</v>
          </cell>
          <cell r="I957" t="str">
            <v>H</v>
          </cell>
          <cell r="J957" t="str">
            <v>COEFICIENTE DE REPRESENTATIVIDADE</v>
          </cell>
          <cell r="K957">
            <v>0.1</v>
          </cell>
          <cell r="L957" t="str">
            <v>CAIXA REFERENCIAL</v>
          </cell>
        </row>
        <row r="958">
          <cell r="G958">
            <v>92133</v>
          </cell>
          <cell r="H958" t="str">
            <v>CAMINHONETE COM MOTOR A DIESEL, POTÊNCIA 180 CV, CABINE DUPLA, 4X4 - DEPRECIAÇÃO. AF_11/2015</v>
          </cell>
          <cell r="I958" t="str">
            <v>H</v>
          </cell>
          <cell r="J958" t="str">
            <v>COLETADO</v>
          </cell>
          <cell r="K958">
            <v>7.84</v>
          </cell>
          <cell r="L958" t="str">
            <v>CAIXA REFERENCIAL</v>
          </cell>
        </row>
        <row r="959">
          <cell r="G959">
            <v>92134</v>
          </cell>
          <cell r="H959" t="str">
            <v>CAMINHONETE COM MOTOR A DIESEL, POTÊNCIA 180 CV, CABINE DUPLA, 4X4 - JUROS. AF_11/2015</v>
          </cell>
          <cell r="I959" t="str">
            <v>H</v>
          </cell>
          <cell r="J959" t="str">
            <v>COLETADO</v>
          </cell>
          <cell r="K959">
            <v>1.24</v>
          </cell>
          <cell r="L959" t="str">
            <v>CAIXA REFERENCIAL</v>
          </cell>
        </row>
        <row r="960">
          <cell r="G960">
            <v>92135</v>
          </cell>
          <cell r="H960" t="str">
            <v>CAMINHONETE COM MOTOR A DIESEL, POTÊNCIA 180 CV, CABINE DUPLA, 4X4 - IMPOSTOS E SEGUROS. AF_11/2015</v>
          </cell>
          <cell r="I960" t="str">
            <v>H</v>
          </cell>
          <cell r="J960" t="str">
            <v>COLETADO</v>
          </cell>
          <cell r="K960">
            <v>0.49</v>
          </cell>
          <cell r="L960" t="str">
            <v>CAIXA REFERENCIAL</v>
          </cell>
        </row>
        <row r="961">
          <cell r="G961">
            <v>92136</v>
          </cell>
          <cell r="H961" t="str">
            <v>CAMINHONETE COM MOTOR A DIESEL, POTÊNCIA 180 CV, CABINE DUPLA, 4X4 - MANUTENÇÃO. AF_11/2015</v>
          </cell>
          <cell r="I961" t="str">
            <v>H</v>
          </cell>
          <cell r="J961" t="str">
            <v>COLETADO</v>
          </cell>
          <cell r="K961">
            <v>9.81</v>
          </cell>
          <cell r="L961" t="str">
            <v>CAIXA REFERENCIAL</v>
          </cell>
        </row>
        <row r="962">
          <cell r="G962">
            <v>92137</v>
          </cell>
          <cell r="H962" t="str">
            <v>CAMINHONETE COM MOTOR A DIESEL, POTÊNCIA 180 CV, CABINE DUPLA, 4X4 - MATERIAIS NA OPERAÇÃO. AF_11/2015</v>
          </cell>
          <cell r="I962" t="str">
            <v>H</v>
          </cell>
          <cell r="J962" t="str">
            <v>COLETADO</v>
          </cell>
          <cell r="K962">
            <v>22.37</v>
          </cell>
          <cell r="L962" t="str">
            <v>CAIXA REFERENCIAL</v>
          </cell>
        </row>
        <row r="963">
          <cell r="G963">
            <v>92140</v>
          </cell>
          <cell r="H963" t="str">
            <v>CAMINHONETE CABINE SIMPLES COM MOTOR 1.6 FLEX, CÂMBIO MANUAL, POTÊNCIA 101/104 CV, 2 PORTAS - DEPRECIAÇÃO. AF_11/2015</v>
          </cell>
          <cell r="I963" t="str">
            <v>H</v>
          </cell>
          <cell r="J963" t="str">
            <v>COEFICIENTE DE REPRESENTATIVIDADE</v>
          </cell>
          <cell r="K963">
            <v>2.39</v>
          </cell>
          <cell r="L963" t="str">
            <v>CAIXA REFERENCIAL</v>
          </cell>
        </row>
        <row r="964">
          <cell r="G964">
            <v>92141</v>
          </cell>
          <cell r="H964" t="str">
            <v>CAMINHONETE CABINE SIMPLES COM MOTOR 1.6 FLEX, CÂMBIO MANUAL, POTÊNCIA 101/104 CV, 2 PORTAS - JUROS. AF_11/2015</v>
          </cell>
          <cell r="I964" t="str">
            <v>H</v>
          </cell>
          <cell r="J964" t="str">
            <v>COEFICIENTE DE REPRESENTATIVIDADE</v>
          </cell>
          <cell r="K964">
            <v>0.37</v>
          </cell>
          <cell r="L964" t="str">
            <v>CAIXA REFERENCIAL</v>
          </cell>
        </row>
        <row r="965">
          <cell r="G965">
            <v>92142</v>
          </cell>
          <cell r="H965" t="str">
            <v>CAMINHONETE CABINE SIMPLES COM MOTOR 1.6 FLEX, CÂMBIO MANUAL, POTÊNCIA 101/104 CV, 2 PORTAS - IMPOSTOS E SEGUROS. AF_11/2015</v>
          </cell>
          <cell r="I965" t="str">
            <v>H</v>
          </cell>
          <cell r="J965" t="str">
            <v>COEFICIENTE DE REPRESENTATIVIDADE</v>
          </cell>
          <cell r="K965">
            <v>0.14000000000000001</v>
          </cell>
          <cell r="L965" t="str">
            <v>CAIXA REFERENCIAL</v>
          </cell>
        </row>
        <row r="966">
          <cell r="G966">
            <v>92143</v>
          </cell>
          <cell r="H966" t="str">
            <v>CAMINHONETE CABINE SIMPLES COM MOTOR 1.6 FLEX, CÂMBIO MANUAL, POTÊNCIA 101/104 CV, 2 PORTAS - MANUTENÇÃO. AF_11/2015</v>
          </cell>
          <cell r="I966" t="str">
            <v>H</v>
          </cell>
          <cell r="J966" t="str">
            <v>COEFICIENTE DE REPRESENTATIVIDADE</v>
          </cell>
          <cell r="K966">
            <v>2.99</v>
          </cell>
          <cell r="L966" t="str">
            <v>CAIXA REFERENCIAL</v>
          </cell>
        </row>
        <row r="967">
          <cell r="G967">
            <v>92144</v>
          </cell>
          <cell r="H967" t="str">
            <v>CAMINHONETE CABINE SIMPLES COM MOTOR 1.6 FLEX, CÂMBIO MANUAL, POTÊNCIA 101/104 CV, 2 PORTAS - MATERIAIS NA OPERAÇÃO. AF_11/2015</v>
          </cell>
          <cell r="I967" t="str">
            <v>H</v>
          </cell>
          <cell r="J967" t="str">
            <v>COLETADO</v>
          </cell>
          <cell r="K967">
            <v>27.69</v>
          </cell>
          <cell r="L967" t="str">
            <v>CAIXA REFERENCIAL</v>
          </cell>
        </row>
        <row r="968">
          <cell r="G968">
            <v>92237</v>
          </cell>
          <cell r="H968" t="str">
            <v>CAMINHÃO DE TRANSPORTE DE MATERIAL ASFÁLTICO 20.000 L, COM CAVALO MECÂNICO DE CAPACIDADE MÁXIMA DE TRAÇÃO COMBINADO DE 45.000 KG, POTÊNCIA 330 CV, INCLUSIVE TANQUE DE ASFALTO COM MAÇARICO - DEPRECIAÇÃO. AF_12/2015</v>
          </cell>
          <cell r="I968" t="str">
            <v>H</v>
          </cell>
          <cell r="J968" t="str">
            <v>ATRIBUÍDO SÃO PAULO</v>
          </cell>
          <cell r="K968">
            <v>16.29</v>
          </cell>
          <cell r="L968" t="str">
            <v>CAIXA REFERENCIAL</v>
          </cell>
        </row>
        <row r="969">
          <cell r="G969">
            <v>92238</v>
          </cell>
          <cell r="H969" t="str">
            <v>CAMINHÃO DE TRANSPORTE DE MATERIAL ASFÁLTICO 20.000 L, COM CAVALO MECÂNICO DE CAPACIDADE MÁXIMA DE TRAÇÃO COMBINADO DE 45.000 KG, POTÊNCIA 330 CV, INCLUSIVE TANQUE DE ASFALTO COM MAÇARICO - JUROS. AF_12/2015</v>
          </cell>
          <cell r="I969" t="str">
            <v>H</v>
          </cell>
          <cell r="J969" t="str">
            <v>ATRIBUÍDO SÃO PAULO</v>
          </cell>
          <cell r="K969">
            <v>3.42</v>
          </cell>
          <cell r="L969" t="str">
            <v>CAIXA REFERENCIAL</v>
          </cell>
        </row>
        <row r="970">
          <cell r="G970">
            <v>92239</v>
          </cell>
          <cell r="H970" t="str">
            <v>CAMINHÃO DE TRANSPORTE DE MATERIAL ASFÁLTICO 20.000 L, COM CAVALO MECÂNICO DE CAPACIDADE MÁXIMA DE TRAÇÃO COMBINADO DE 45.000 KG, POTÊNCIA 330 CV, INCLUSIVE TANQUE DE ASFALTO COM MAÇARICO - IMPOSTOS E SEGUROS. AF_12/2015</v>
          </cell>
          <cell r="I970" t="str">
            <v>H</v>
          </cell>
          <cell r="J970" t="str">
            <v>ATRIBUÍDO SÃO PAULO</v>
          </cell>
          <cell r="K970">
            <v>1.32</v>
          </cell>
          <cell r="L970" t="str">
            <v>CAIXA REFERENCIAL</v>
          </cell>
        </row>
        <row r="971">
          <cell r="G971">
            <v>92240</v>
          </cell>
          <cell r="H971" t="str">
            <v>CAMINHÃO DE TRANSPORTE DE MATERIAL ASFÁLTICO 20.000 L, COM CAVALO MECÂNICO DE CAPACIDADE MÁXIMA DE TRAÇÃO COMBINADO DE 45.000 KG, POTÊNCIA 330 CV, INCLUSIVE TANQUE DE ASFALTO COM MAÇARICO - MANUTENÇÃO. AF_12/2015</v>
          </cell>
          <cell r="I971" t="str">
            <v>H</v>
          </cell>
          <cell r="J971" t="str">
            <v>ATRIBUÍDO SÃO PAULO</v>
          </cell>
          <cell r="K971">
            <v>30.54</v>
          </cell>
          <cell r="L971" t="str">
            <v>CAIXA REFERENCIAL</v>
          </cell>
        </row>
        <row r="972">
          <cell r="G972">
            <v>92241</v>
          </cell>
          <cell r="H972" t="str">
            <v>CAMINHÃO DE TRANSPORTE DE MATERIAL ASFÁLTICO 20.000 L, COM CAVALO MECÂNICO DE CAPACIDADE MÁXIMA DE TRAÇÃO COMBINADO DE 45.000 KG, POTÊNCIA 330 CV, INCLUSIVE TANQUE DE ASFALTO COM MAÇARICO - MATERIAIS NA OPERAÇÃO. AF_12/2015</v>
          </cell>
          <cell r="I972" t="str">
            <v>H</v>
          </cell>
          <cell r="J972" t="str">
            <v>COLETADO</v>
          </cell>
          <cell r="K972">
            <v>155.97999999999999</v>
          </cell>
          <cell r="L972" t="str">
            <v>CAIXA REFERENCIAL</v>
          </cell>
        </row>
        <row r="973">
          <cell r="G973">
            <v>92712</v>
          </cell>
          <cell r="H973" t="str">
            <v>APARELHO PARA CORTE E SOLDA OXI-ACETILENO SOBRE RODAS, INCLUSIVE CILINDROS E MAÇARICOS - DEPRECIAÇÃO. AF_12/2015</v>
          </cell>
          <cell r="I973" t="str">
            <v>H</v>
          </cell>
          <cell r="J973" t="str">
            <v>ATRIBUÍDO SÃO PAULO</v>
          </cell>
          <cell r="K973">
            <v>0.16</v>
          </cell>
          <cell r="L973" t="str">
            <v>CAIXA REFERENCIAL</v>
          </cell>
        </row>
        <row r="974">
          <cell r="G974">
            <v>92713</v>
          </cell>
          <cell r="H974" t="str">
            <v>APARELHO PARA CORTE E SOLDA OXI-ACETILENO SOBRE RODAS, INCLUSIVE CILINDROS E MAÇARICOS - JUROS. AF_12/2015</v>
          </cell>
          <cell r="I974" t="str">
            <v>H</v>
          </cell>
          <cell r="J974" t="str">
            <v>ATRIBUÍDO SÃO PAULO</v>
          </cell>
          <cell r="K974">
            <v>0.01</v>
          </cell>
          <cell r="L974" t="str">
            <v>CAIXA REFERENCIAL</v>
          </cell>
        </row>
        <row r="975">
          <cell r="G975">
            <v>92714</v>
          </cell>
          <cell r="H975" t="str">
            <v>APARELHO PARA CORTE E SOLDA OXI-ACETILENO SOBRE RODAS, INCLUSIVE CILINDROS E MAÇARICOS - MANUTENÇÃO. AF_12/2015</v>
          </cell>
          <cell r="I975" t="str">
            <v>H</v>
          </cell>
          <cell r="J975" t="str">
            <v>ATRIBUÍDO SÃO PAULO</v>
          </cell>
          <cell r="K975">
            <v>0.2</v>
          </cell>
          <cell r="L975" t="str">
            <v>CAIXA REFERENCIAL</v>
          </cell>
        </row>
        <row r="976">
          <cell r="G976">
            <v>92715</v>
          </cell>
          <cell r="H976" t="str">
            <v>APARELHO PARA CORTE E SOLDA OXI-ACETILENO SOBRE RODAS, INCLUSIVE CILINDROS E MAÇARICOS - MATERIAIS NA OPERAÇÃO. AF_12/2015</v>
          </cell>
          <cell r="I976" t="str">
            <v>H</v>
          </cell>
          <cell r="J976" t="str">
            <v>COEFICIENTE DE REPRESENTATIVIDADE</v>
          </cell>
          <cell r="K976">
            <v>20.350000000000001</v>
          </cell>
          <cell r="L976" t="str">
            <v>CAIXA REFERENCIAL</v>
          </cell>
        </row>
        <row r="977">
          <cell r="G977">
            <v>92956</v>
          </cell>
          <cell r="H977" t="str">
            <v>MÁQUINA EXTRUSORA DE CONCRETO PARA GUIAS E SARJETAS, MOTOR A DIESEL, POTÊNCIA 14 CV - DEPRECIAÇÃO. AF_12/2015</v>
          </cell>
          <cell r="I977" t="str">
            <v>H</v>
          </cell>
          <cell r="J977" t="str">
            <v>ATRIBUÍDO SÃO PAULO</v>
          </cell>
          <cell r="K977">
            <v>3.88</v>
          </cell>
          <cell r="L977" t="str">
            <v>CAIXA REFERENCIAL</v>
          </cell>
        </row>
        <row r="978">
          <cell r="G978">
            <v>92957</v>
          </cell>
          <cell r="H978" t="str">
            <v>MÁQUINA EXTRUSORA DE CONCRETO PARA GUIAS E SARJETAS, MOTOR A DIESEL, POTÊNCIA 14 CV - JUROS. AF_12/2015</v>
          </cell>
          <cell r="I978" t="str">
            <v>H</v>
          </cell>
          <cell r="J978" t="str">
            <v>ATRIBUÍDO SÃO PAULO</v>
          </cell>
          <cell r="K978">
            <v>0.46</v>
          </cell>
          <cell r="L978" t="str">
            <v>CAIXA REFERENCIAL</v>
          </cell>
        </row>
        <row r="979">
          <cell r="G979">
            <v>92958</v>
          </cell>
          <cell r="H979" t="str">
            <v>MÁQUINA EXTRUSORA DE CONCRETO PARA GUIAS E SARJETAS, MOTOR A DIESEL, POTÊNCIA 14 CV - MANUTENÇÃO. AF_12/2015</v>
          </cell>
          <cell r="I979" t="str">
            <v>H</v>
          </cell>
          <cell r="J979" t="str">
            <v>ATRIBUÍDO SÃO PAULO</v>
          </cell>
          <cell r="K979">
            <v>4.24</v>
          </cell>
          <cell r="L979" t="str">
            <v>CAIXA REFERENCIAL</v>
          </cell>
        </row>
        <row r="980">
          <cell r="G980">
            <v>92959</v>
          </cell>
          <cell r="H980" t="str">
            <v>MÁQUINA EXTRUSORA DE CONCRETO PARA GUIAS E SARJETAS, MOTOR A DIESEL, POTÊNCIA 14 CV - MATERIAIS NA OPERAÇÃO. AF_12/2015</v>
          </cell>
          <cell r="I980" t="str">
            <v>H</v>
          </cell>
          <cell r="J980" t="str">
            <v>COLETADO</v>
          </cell>
          <cell r="K980">
            <v>5.23</v>
          </cell>
          <cell r="L980" t="str">
            <v>CAIXA REFERENCIAL</v>
          </cell>
        </row>
        <row r="981">
          <cell r="G981">
            <v>92963</v>
          </cell>
          <cell r="H981" t="str">
            <v>MARTELO PERFURADOR PNEUMÁTICO MANUAL, HASTE 25 X 75 MM, 21 KG - DEPRECIAÇÃO. AF_12/2015</v>
          </cell>
          <cell r="I981" t="str">
            <v>H</v>
          </cell>
          <cell r="J981" t="str">
            <v>ATRIBUÍDO SÃO PAULO</v>
          </cell>
          <cell r="K981">
            <v>1.1399999999999999</v>
          </cell>
          <cell r="L981" t="str">
            <v>CAIXA REFERENCIAL</v>
          </cell>
        </row>
        <row r="982">
          <cell r="G982">
            <v>92964</v>
          </cell>
          <cell r="H982" t="str">
            <v>MARTELO PERFURADOR PNEUMÁTICO MANUAL, HASTE 25 X 75 MM, 21 KG - JUROS. AF_12/2015</v>
          </cell>
          <cell r="I982" t="str">
            <v>H</v>
          </cell>
          <cell r="J982" t="str">
            <v>ATRIBUÍDO SÃO PAULO</v>
          </cell>
          <cell r="K982">
            <v>0.13</v>
          </cell>
          <cell r="L982" t="str">
            <v>CAIXA REFERENCIAL</v>
          </cell>
        </row>
        <row r="983">
          <cell r="G983">
            <v>92965</v>
          </cell>
          <cell r="H983" t="str">
            <v>MARTELO PERFURADOR PNEUMÁTICO MANUAL, HASTE 25 X 75 MM, 21 KG - MANUTENÇÃO. AF_12/2015</v>
          </cell>
          <cell r="I983" t="str">
            <v>H</v>
          </cell>
          <cell r="J983" t="str">
            <v>ATRIBUÍDO SÃO PAULO</v>
          </cell>
          <cell r="K983">
            <v>1.42</v>
          </cell>
          <cell r="L983" t="str">
            <v>CAIXA REFERENCIAL</v>
          </cell>
        </row>
        <row r="984">
          <cell r="G984">
            <v>93220</v>
          </cell>
          <cell r="H984" t="str">
            <v>PERFURATRIZ COM TORRE METÁLICA PARA EXECUÇÃO DE ESTACA HÉLICE CONTÍNUA, PROFUNDIDADE MÁXIMA DE 32 M, DIÂMETRO MÁXIMO DE 1000 MM, POTÊNCIA INSTALADA DE 350 HP, MESA ROTATIVA COM TORQUE MÁXIMO DE 263 KNM - DEPRECIAÇÃO. AF_01/2016</v>
          </cell>
          <cell r="I984" t="str">
            <v>H</v>
          </cell>
          <cell r="J984" t="str">
            <v>ATRIBUÍDO SÃO PAULO</v>
          </cell>
          <cell r="K984">
            <v>187.11</v>
          </cell>
          <cell r="L984" t="str">
            <v>CAIXA REFERENCIAL</v>
          </cell>
        </row>
        <row r="985">
          <cell r="G985">
            <v>93221</v>
          </cell>
          <cell r="H985" t="str">
            <v>PERFURATRIZ COM TORRE METÁLICA PARA EXECUÇÃO DE ESTACA HÉLICE CONTÍNUA, PROFUNDIDADE MÁXIMA DE 32 M, DIÂMETRO MÁXIMO DE 1000 MM, POTÊNCIA INSTALADA DE 350 HP, MESA ROTATIVA COM TORQUE MÁXIMO DE 263 KNM - JUROS. AF_01/2016</v>
          </cell>
          <cell r="I985" t="str">
            <v>H</v>
          </cell>
          <cell r="J985" t="str">
            <v>ATRIBUÍDO SÃO PAULO</v>
          </cell>
          <cell r="K985">
            <v>25.97</v>
          </cell>
          <cell r="L985" t="str">
            <v>CAIXA REFERENCIAL</v>
          </cell>
        </row>
        <row r="986">
          <cell r="G986">
            <v>93222</v>
          </cell>
          <cell r="H986" t="str">
            <v>PERFURATRIZ COM TORRE METÁLICA PARA EXECUÇÃO DE ESTACA HÉLICE CONTÍNUA, PROFUNDIDADE MÁXIMA DE 32 M, DIÂMETRO MÁXIMO DE 1000 MM, POTÊNCIA INSTALADA DE 350 HP, MESA ROTATIVA COM TORQUE MÁXIMO DE 263 KNM - MANUTENÇÃO. AF_01/2016</v>
          </cell>
          <cell r="I986" t="str">
            <v>H</v>
          </cell>
          <cell r="J986" t="str">
            <v>ATRIBUÍDO SÃO PAULO</v>
          </cell>
          <cell r="K986">
            <v>234.15</v>
          </cell>
          <cell r="L986" t="str">
            <v>CAIXA REFERENCIAL</v>
          </cell>
        </row>
        <row r="987">
          <cell r="G987">
            <v>93223</v>
          </cell>
          <cell r="H987" t="str">
            <v>PERFURATRIZ COM TORRE METÁLICA PARA EXECUÇÃO DE ESTACA HÉLICE CONTÍNUA, PROFUNDIDADE MÁXIMA DE 32 M, DIÂMETRO MÁXIMO DE 1000 MM, POTÊNCIA INSTALADA DE 350 HP, MESA ROTATIVA COM TORQUE MÁXIMO DE 263 KNM  MATERIAIS NA OPERAÇÃO. AF_01/2016</v>
          </cell>
          <cell r="I987" t="str">
            <v>H</v>
          </cell>
          <cell r="J987" t="str">
            <v>COLETADO</v>
          </cell>
          <cell r="K987">
            <v>88.28</v>
          </cell>
          <cell r="L987" t="str">
            <v>CAIXA REFERENCIAL</v>
          </cell>
        </row>
        <row r="988">
          <cell r="G988">
            <v>93229</v>
          </cell>
          <cell r="H988" t="str">
            <v>BETONEIRA CAPACIDADE NOMINAL 400 L, CAPACIDADE DE MISTURA 310 L, MOTOR A GASOLINA POTÊNCIA 5,5 HP, SEM CARREGADOR - DEPRECIAÇÃO. AF_02/2016</v>
          </cell>
          <cell r="I988" t="str">
            <v>H</v>
          </cell>
          <cell r="J988" t="str">
            <v>COEFICIENTE DE REPRESENTATIVIDADE</v>
          </cell>
          <cell r="K988">
            <v>0.3</v>
          </cell>
          <cell r="L988" t="str">
            <v>CAIXA REFERENCIAL</v>
          </cell>
        </row>
        <row r="989">
          <cell r="G989">
            <v>93230</v>
          </cell>
          <cell r="H989" t="str">
            <v>BETONEIRA CAPACIDADE NOMINAL 400 L, CAPACIDADE DE MISTURA 310 L, MOTOR A GASOLINA POTÊNCIA 5,5 HP, SEM CARREGADOR - JUROS. AF_02/2016</v>
          </cell>
          <cell r="I989" t="str">
            <v>H</v>
          </cell>
          <cell r="J989" t="str">
            <v>COEFICIENTE DE REPRESENTATIVIDADE</v>
          </cell>
          <cell r="K989">
            <v>0.03</v>
          </cell>
          <cell r="L989" t="str">
            <v>CAIXA REFERENCIAL</v>
          </cell>
        </row>
        <row r="990">
          <cell r="G990">
            <v>93231</v>
          </cell>
          <cell r="H990" t="str">
            <v>BETONEIRA CAPACIDADE NOMINAL 400 L, CAPACIDADE DE MISTURA 310 L, MOTOR A GASOLINA POTÊNCIA 5,5 HP, SEM CARREGADOR - MANUTENÇÃO. AF_02/2016</v>
          </cell>
          <cell r="I990" t="str">
            <v>H</v>
          </cell>
          <cell r="J990" t="str">
            <v>COEFICIENTE DE REPRESENTATIVIDADE</v>
          </cell>
          <cell r="K990">
            <v>0.28000000000000003</v>
          </cell>
          <cell r="L990" t="str">
            <v>CAIXA REFERENCIAL</v>
          </cell>
        </row>
        <row r="991">
          <cell r="G991">
            <v>93232</v>
          </cell>
          <cell r="H991" t="str">
            <v>BETONEIRA CAPACIDADE NOMINAL 400 L, CAPACIDADE DE MISTURA 310 L, MOTOR A GASOLINA POTÊNCIA 5,5 HP, SEM CARREGADOR - MATERIAIS NA OPERAÇÃO. AF_02/2016</v>
          </cell>
          <cell r="I991" t="str">
            <v>H</v>
          </cell>
          <cell r="J991" t="str">
            <v>COLETADO</v>
          </cell>
          <cell r="K991">
            <v>5.96</v>
          </cell>
          <cell r="L991" t="str">
            <v>CAIXA REFERENCIAL</v>
          </cell>
        </row>
        <row r="992">
          <cell r="G992">
            <v>93235</v>
          </cell>
          <cell r="H992" t="str">
            <v>GRUPO GERADOR ESTACIONÁRIO, MOTOR DIESEL POTÊNCIA 170 KVA - JUROS. AF_02/2016</v>
          </cell>
          <cell r="I992" t="str">
            <v>H</v>
          </cell>
          <cell r="J992" t="str">
            <v>ATRIBUÍDO SÃO PAULO</v>
          </cell>
          <cell r="K992">
            <v>0.79</v>
          </cell>
          <cell r="L992" t="str">
            <v>CAIXA REFERENCIAL</v>
          </cell>
        </row>
        <row r="993">
          <cell r="G993">
            <v>93238</v>
          </cell>
          <cell r="H993" t="str">
            <v>ROLO COMPACTADOR VIBRATÓRIO REBOCÁVEL, CILINDRO DE AÇO LISO, POTÊNCIA DE TRAÇÃO DE 65 CV, PESO 4,7 T, IMPACTO DINÂMICO 18,3 T, LARGURA DE TRABALHO 1,67 M - JUROS. AF_02/2016</v>
          </cell>
          <cell r="I993" t="str">
            <v>H</v>
          </cell>
          <cell r="J993" t="str">
            <v>ATRIBUÍDO SÃO PAULO</v>
          </cell>
          <cell r="K993">
            <v>0.66</v>
          </cell>
          <cell r="L993" t="str">
            <v>CAIXA REFERENCIAL</v>
          </cell>
        </row>
        <row r="994">
          <cell r="G994">
            <v>93239</v>
          </cell>
          <cell r="H994" t="str">
            <v>ROLO COMPACTADOR VIBRATÓRIO PÉ DE CARNEIRO, OPERADO POR CONTROLE REMOTO, POTÊNCIA 12,5 KW, PESO OPERACIONAL 1,675 T, LARGURA DE TRABALHO 0,85 M - JUROS. AF_02/2016</v>
          </cell>
          <cell r="I994" t="str">
            <v>H</v>
          </cell>
          <cell r="J994" t="str">
            <v>ATRIBUÍDO SÃO PAULO</v>
          </cell>
          <cell r="K994">
            <v>3.02</v>
          </cell>
          <cell r="L994" t="str">
            <v>CAIXA REFERENCIAL</v>
          </cell>
        </row>
        <row r="995">
          <cell r="G995">
            <v>93240</v>
          </cell>
          <cell r="H995" t="str">
            <v>ROLO COMPACTADOR VIBRATÓRIO PÉ DE CARNEIRO, OPERADO POR CONTROLE REMOTO, POTÊNCIA 12,5 KW, PESO OPERACIONAL 1,675 T, LARGURA DE TRABALHO 0,85 M - MATERIAIS NA OPERAÇÃO. AF_02/2016</v>
          </cell>
          <cell r="I995" t="str">
            <v>H</v>
          </cell>
          <cell r="J995" t="str">
            <v>COLETADO</v>
          </cell>
          <cell r="K995">
            <v>6.76</v>
          </cell>
          <cell r="L995" t="str">
            <v>CAIXA REFERENCIAL</v>
          </cell>
        </row>
        <row r="996">
          <cell r="G996">
            <v>93267</v>
          </cell>
          <cell r="H996" t="str">
            <v>GRUA ASCENCIONAL, LANÇA DE 30 M, CAPACIDADE DE 1,0 T A 30 M, ALTURA ATÉ 39 M  DEPRECIAÇÃO. AF_03/2016</v>
          </cell>
          <cell r="I996" t="str">
            <v>H</v>
          </cell>
          <cell r="J996" t="str">
            <v>ATRIBUÍDO SÃO PAULO</v>
          </cell>
          <cell r="K996">
            <v>24.17</v>
          </cell>
          <cell r="L996" t="str">
            <v>CAIXA REFERENCIAL</v>
          </cell>
        </row>
        <row r="997">
          <cell r="G997">
            <v>93269</v>
          </cell>
          <cell r="H997" t="str">
            <v>GRUA ASCENCIONAL, LANÇA DE 30 M, CAPACIDADE DE 1,0 T A 30 M, ALTURA ATÉ 39 M   JUROS. AF_03/2016</v>
          </cell>
          <cell r="I997" t="str">
            <v>H</v>
          </cell>
          <cell r="J997" t="str">
            <v>ATRIBUÍDO SÃO PAULO</v>
          </cell>
          <cell r="K997">
            <v>2.87</v>
          </cell>
          <cell r="L997" t="str">
            <v>CAIXA REFERENCIAL</v>
          </cell>
        </row>
        <row r="998">
          <cell r="G998">
            <v>93270</v>
          </cell>
          <cell r="H998" t="str">
            <v>GRUA ASCENCIONAL, LANÇA DE 30 M, CAPACIDADE DE 1,0 T A 30 M, ALTURA ATÉ 39 M   MANUTENÇÃO. AF_03/2016</v>
          </cell>
          <cell r="I998" t="str">
            <v>H</v>
          </cell>
          <cell r="J998" t="str">
            <v>ATRIBUÍDO SÃO PAULO</v>
          </cell>
          <cell r="K998">
            <v>26.44</v>
          </cell>
          <cell r="L998" t="str">
            <v>CAIXA REFERENCIAL</v>
          </cell>
        </row>
        <row r="999">
          <cell r="G999">
            <v>93271</v>
          </cell>
          <cell r="H999" t="str">
            <v>GRUA ASCENCIONAL, LANÇA DE 30 M, CAPACIDADE DE 1,0 T A 30 M, ALTURA ATÉ 39 M   MATERIAIS NA OPERAÇÃO. AF_03/2016</v>
          </cell>
          <cell r="I999" t="str">
            <v>H</v>
          </cell>
          <cell r="J999" t="str">
            <v>COEFICIENTE DE REPRESENTATIVIDADE</v>
          </cell>
          <cell r="K999">
            <v>5.51</v>
          </cell>
          <cell r="L999" t="str">
            <v>CAIXA REFERENCIAL</v>
          </cell>
        </row>
        <row r="1000">
          <cell r="G1000">
            <v>93277</v>
          </cell>
          <cell r="H1000" t="str">
            <v>GUINCHO ELÉTRICO DE COLUNA, CAPACIDADE 400 KG, COM MOTO FREIO, MOTOR TRIFÁSICO DE 1,25 CV - DEPRECIAÇÃO. AF_03/2016</v>
          </cell>
          <cell r="I1000" t="str">
            <v>H</v>
          </cell>
          <cell r="J1000" t="str">
            <v>ATRIBUÍDO SÃO PAULO</v>
          </cell>
          <cell r="K1000">
            <v>0.28000000000000003</v>
          </cell>
          <cell r="L1000" t="str">
            <v>CAIXA REFERENCIAL</v>
          </cell>
        </row>
        <row r="1001">
          <cell r="G1001">
            <v>93278</v>
          </cell>
          <cell r="H1001" t="str">
            <v>GUINCHO ELÉTRICO DE COLUNA, CAPACIDADE 400 KG, COM MOTO FREIO, MOTOR TRIFÁSICO DE 1,25 CV - JUROS. AF_03/2016</v>
          </cell>
          <cell r="I1001" t="str">
            <v>H</v>
          </cell>
          <cell r="J1001" t="str">
            <v>ATRIBUÍDO SÃO PAULO</v>
          </cell>
          <cell r="K1001">
            <v>0.03</v>
          </cell>
          <cell r="L1001" t="str">
            <v>CAIXA REFERENCIAL</v>
          </cell>
        </row>
        <row r="1002">
          <cell r="G1002">
            <v>93279</v>
          </cell>
          <cell r="H1002" t="str">
            <v>GUINCHO ELÉTRICO DE COLUNA, CAPACIDADE 400 KG, COM MOTO FREIO, MOTOR TRIFÁSICO DE 1,25 CV - MANUTENÇÃO. AF_03/2016</v>
          </cell>
          <cell r="I1002" t="str">
            <v>H</v>
          </cell>
          <cell r="J1002" t="str">
            <v>ATRIBUÍDO SÃO PAULO</v>
          </cell>
          <cell r="K1002">
            <v>0.26</v>
          </cell>
          <cell r="L1002" t="str">
            <v>CAIXA REFERENCIAL</v>
          </cell>
        </row>
        <row r="1003">
          <cell r="G1003">
            <v>93280</v>
          </cell>
          <cell r="H1003" t="str">
            <v>GUINCHO ELÉTRICO DE COLUNA, CAPACIDADE 400 KG, COM MOTO FREIO, MOTOR TRIFÁSICO DE 1,25 CV - MATERIAIS NA OPERAÇÃO. AF_03/2016</v>
          </cell>
          <cell r="I1003" t="str">
            <v>H</v>
          </cell>
          <cell r="J1003" t="str">
            <v>COEFICIENTE DE REPRESENTATIVIDADE</v>
          </cell>
          <cell r="K1003">
            <v>0.46</v>
          </cell>
          <cell r="L1003" t="str">
            <v>CAIXA REFERENCIAL</v>
          </cell>
        </row>
        <row r="1004">
          <cell r="G1004">
            <v>93283</v>
          </cell>
          <cell r="H1004" t="str">
            <v>GUINDASTE HIDRÁULICO AUTOPROPELIDO, COM LANÇA TELESCÓPICA 40 M, CAPACIDADE MÁXIMA 60 T, POTÊNCIA 260 KW - DEPRECIAÇÃO. AF_03/2016</v>
          </cell>
          <cell r="I1004" t="str">
            <v>H</v>
          </cell>
          <cell r="J1004" t="str">
            <v>ATRIBUÍDO SÃO PAULO</v>
          </cell>
          <cell r="K1004">
            <v>50.81</v>
          </cell>
          <cell r="L1004" t="str">
            <v>CAIXA REFERENCIAL</v>
          </cell>
        </row>
        <row r="1005">
          <cell r="G1005">
            <v>93284</v>
          </cell>
          <cell r="H1005" t="str">
            <v>GUINDASTE HIDRÁULICO AUTOPROPELIDO, COM LANÇA TELESCÓPICA 40 M, CAPACIDADE MÁXIMA 60 T, POTÊNCIA 260 KW - JUROS. AF_03/2016</v>
          </cell>
          <cell r="I1005" t="str">
            <v>H</v>
          </cell>
          <cell r="J1005" t="str">
            <v>ATRIBUÍDO SÃO PAULO</v>
          </cell>
          <cell r="K1005">
            <v>9.65</v>
          </cell>
          <cell r="L1005" t="str">
            <v>CAIXA REFERENCIAL</v>
          </cell>
        </row>
        <row r="1006">
          <cell r="G1006">
            <v>93285</v>
          </cell>
          <cell r="H1006" t="str">
            <v>GUINDASTE HIDRÁULICO AUTOPROPELIDO, COM LANÇA TELESCÓPICA 40 M, CAPACIDADE MÁXIMA 60 T, POTÊNCIA 260 KW - MANUTENÇÃO. AF_03/2016</v>
          </cell>
          <cell r="I1006" t="str">
            <v>H</v>
          </cell>
          <cell r="J1006" t="str">
            <v>ATRIBUÍDO SÃO PAULO</v>
          </cell>
          <cell r="K1006">
            <v>81.69</v>
          </cell>
          <cell r="L1006" t="str">
            <v>CAIXA REFERENCIAL</v>
          </cell>
        </row>
        <row r="1007">
          <cell r="G1007">
            <v>93286</v>
          </cell>
          <cell r="H1007" t="str">
            <v>GUINDASTE HIDRÁULICO AUTOPROPELIDO, COM LANÇA TELESCÓPICA 40 M, CAPACIDADE MÁXIMA 60 T, POTÊNCIA 260 KW - MATERIAIS NA OPERAÇÃO. AF_03/2016</v>
          </cell>
          <cell r="I1007" t="str">
            <v>H</v>
          </cell>
          <cell r="J1007" t="str">
            <v>COEFICIENTE DE REPRESENTATIVIDADE</v>
          </cell>
          <cell r="K1007">
            <v>130.38999999999999</v>
          </cell>
          <cell r="L1007" t="str">
            <v>CAIXA REFERENCIAL</v>
          </cell>
        </row>
        <row r="1008">
          <cell r="G1008">
            <v>93296</v>
          </cell>
          <cell r="H1008" t="str">
            <v>GUINDASTE HIDRÁULICO AUTOPROPELIDO, COM LANÇA TELESCÓPICA 40 M, CAPACIDADE MÁXIMA 60 T, POTÊNCIA 260 KW - IMPOSTOS E SEGUROS. AF_03/2016</v>
          </cell>
          <cell r="I1008" t="str">
            <v>H</v>
          </cell>
          <cell r="J1008" t="str">
            <v>ATRIBUÍDO SÃO PAULO</v>
          </cell>
          <cell r="K1008">
            <v>3.55</v>
          </cell>
          <cell r="L1008" t="str">
            <v>CAIXA REFERENCIAL</v>
          </cell>
        </row>
        <row r="1009">
          <cell r="G1009">
            <v>93397</v>
          </cell>
          <cell r="H1009" t="str">
            <v>GUINDAUTO HIDRÁULICO, CAPACIDADE MÁXIMA DE CARGA 3300 KG, MOMENTO MÁXIMO DE CARGA 5,8 TM, ALCANCE MÁXIMO HORIZONTAL 7,60 M, INCLUSIVE CAMINHÃO TOCO PBT 16.000 KG, POTÊNCIA DE 189 CV - DEPRECIAÇÃO. AF_03/2016</v>
          </cell>
          <cell r="I1009" t="str">
            <v>H</v>
          </cell>
          <cell r="J1009" t="str">
            <v>ATRIBUÍDO SÃO PAULO</v>
          </cell>
          <cell r="K1009">
            <v>9.0399999999999991</v>
          </cell>
          <cell r="L1009" t="str">
            <v>CAIXA REFERENCIAL</v>
          </cell>
        </row>
        <row r="1010">
          <cell r="G1010">
            <v>93398</v>
          </cell>
          <cell r="H1010" t="str">
            <v>GUINDAUTO HIDRÁULICO, CAPACIDADE MÁXIMA DE CARGA 3300 KG, MOMENTO MÁXIMO DE CARGA 5,8 TM, ALCANCE MÁXIMO HORIZONTAL 7,60 M, INCLUSIVE CAMINHÃO TOCO PBT 16.000 KG, POTÊNCIA DE 189 CV - JUROS. AF_03/2016</v>
          </cell>
          <cell r="I1010" t="str">
            <v>H</v>
          </cell>
          <cell r="J1010" t="str">
            <v>ATRIBUÍDO SÃO PAULO</v>
          </cell>
          <cell r="K1010">
            <v>1.89</v>
          </cell>
          <cell r="L1010" t="str">
            <v>CAIXA REFERENCIAL</v>
          </cell>
        </row>
        <row r="1011">
          <cell r="G1011">
            <v>93399</v>
          </cell>
          <cell r="H1011" t="str">
            <v>GUINDAUTO HIDRÁULICO, CAPACIDADE MÁXIMA DE CARGA 3300 KG, MOMENTO MÁXIMO DE CARGA 5,8 TM, ALCANCE MÁXIMO HORIZONTAL 7,60 M, INCLUSIVE CAMINHÃO TOCO PBT 16.000 KG, POTÊNCIA DE 189 CV  IMPOSTOS E SEGUROS. AF_03/2016</v>
          </cell>
          <cell r="I1011" t="str">
            <v>H</v>
          </cell>
          <cell r="J1011" t="str">
            <v>ATRIBUÍDO SÃO PAULO</v>
          </cell>
          <cell r="K1011">
            <v>0.73</v>
          </cell>
          <cell r="L1011" t="str">
            <v>CAIXA REFERENCIAL</v>
          </cell>
        </row>
        <row r="1012">
          <cell r="G1012">
            <v>93400</v>
          </cell>
          <cell r="H1012" t="str">
            <v>GUINDAUTO HIDRÁULICO, CAPACIDADE MÁXIMA DE CARGA 3300 KG, MOMENTO MÁXIMO DE CARGA 5,8 TM, ALCANCE MÁXIMO HORIZONTAL 7,60 M, INCLUSIVE CAMINHÃO TOCO PBT 16.000 KG, POTÊNCIA DE 189 CV - MANUTENÇÃO. AF_03/2016</v>
          </cell>
          <cell r="I1012" t="str">
            <v>H</v>
          </cell>
          <cell r="J1012" t="str">
            <v>ATRIBUÍDO SÃO PAULO</v>
          </cell>
          <cell r="K1012">
            <v>16.97</v>
          </cell>
          <cell r="L1012" t="str">
            <v>CAIXA REFERENCIAL</v>
          </cell>
        </row>
        <row r="1013">
          <cell r="G1013">
            <v>93401</v>
          </cell>
          <cell r="H1013" t="str">
            <v>GUINDAUTO HIDRÁULICO, CAPACIDADE MÁXIMA DE CARGA 3300 KG, MOMENTO MÁXIMO DE CARGA 5,8 TM, ALCANCE MÁXIMO HORIZONTAL 7,60 M, INCLUSIVE CAMINHÃO TOCO PBT 16.000 KG, POTÊNCIA DE 189 CV - MATERIAIS NA OPERAÇÃO. AF_03/2016</v>
          </cell>
          <cell r="I1013" t="str">
            <v>H</v>
          </cell>
          <cell r="J1013" t="str">
            <v>COLETADO</v>
          </cell>
          <cell r="K1013">
            <v>89.33</v>
          </cell>
          <cell r="L1013" t="str">
            <v>CAIXA REFERENCIAL</v>
          </cell>
        </row>
        <row r="1014">
          <cell r="G1014">
            <v>93404</v>
          </cell>
          <cell r="H1014" t="str">
            <v>MÁQUINA JATO DE PRESSAO PORTÁTIL, CAMARA DE 1 SAIDA, CAPACIDADE 280 L, DIAMETRO 670 MM, BICO DE JATO CURTO VENTURI DE 5/16'' , MANGUEIRA DE 1'' COM COMPRESSOR DE AR REBOCÁVEL 189 PCM E MOTOR DIESEL 63 CV - DEPRECIAÇÃO. AF_03/2016</v>
          </cell>
          <cell r="I1014" t="str">
            <v>H</v>
          </cell>
          <cell r="J1014" t="str">
            <v>ATRIBUÍDO SÃO PAULO</v>
          </cell>
          <cell r="K1014">
            <v>5.26</v>
          </cell>
          <cell r="L1014" t="str">
            <v>CAIXA REFERENCIAL</v>
          </cell>
        </row>
        <row r="1015">
          <cell r="G1015">
            <v>93405</v>
          </cell>
          <cell r="H1015" t="str">
            <v>MÁQUINA JATO DE PRESSAO PORTÁTIL, CAMARA DE 1 SAIDA, CAPACIDADE 280 L, DIAMETRO 670 MM, BICO DE JATO CURTO VENTURI DE 5/16'' , MANGUEIRA DE 1'' COM COMPRESSOR DE AR REBOCÁVEL 189 PCM E MOTOR DIESEL 63 CV - JUROS. AF_03/2016</v>
          </cell>
          <cell r="I1015" t="str">
            <v>H</v>
          </cell>
          <cell r="J1015" t="str">
            <v>ATRIBUÍDO SÃO PAULO</v>
          </cell>
          <cell r="K1015">
            <v>0.53</v>
          </cell>
          <cell r="L1015" t="str">
            <v>CAIXA REFERENCIAL</v>
          </cell>
        </row>
        <row r="1016">
          <cell r="G1016">
            <v>93406</v>
          </cell>
          <cell r="H1016" t="str">
            <v>MÁQUINA JATO DE PRESSAO PORTÁTIL, CAMARA DE 1 SAIDA, CAPACIDADE 280 L, DIAMETRO 670 MM, BICO DE JATO CURTO VENTURI DE 5/16'' , MANGUEIRA DE 1'' COM COMPRESSOR DE AR REBOCÁVEL 189 PCM E MOTOR DIESEL 63 CV - MANUTENÇÃO. AF_03/2016</v>
          </cell>
          <cell r="I1016" t="str">
            <v>H</v>
          </cell>
          <cell r="J1016" t="str">
            <v>ATRIBUÍDO SÃO PAULO</v>
          </cell>
          <cell r="K1016">
            <v>6.57</v>
          </cell>
          <cell r="L1016" t="str">
            <v>CAIXA REFERENCIAL</v>
          </cell>
        </row>
        <row r="1017">
          <cell r="G1017">
            <v>93407</v>
          </cell>
          <cell r="H1017" t="str">
            <v>MÁQUINA JATO DE PRESSAO PORTÁTIL, CAMARA DE 1 SAIDA, CAPACIDADE 280 L, DIAMETRO 670 MM, BICO DE JATO CURTO VENTURI DE 5/16'' , MANGUEIRA DE 1'' COM COMPRESSOR DE AR REBOCÁVEL 189 PCM E MOTOR DIESEL 63 CV - MATERIAIS NA OPERAÇÃO. AF_03/2016</v>
          </cell>
          <cell r="I1017" t="str">
            <v>H</v>
          </cell>
          <cell r="J1017" t="str">
            <v>COLETADO</v>
          </cell>
          <cell r="K1017">
            <v>26.63</v>
          </cell>
          <cell r="L1017" t="str">
            <v>CAIXA REFERENCIAL</v>
          </cell>
        </row>
        <row r="1018">
          <cell r="G1018">
            <v>93411</v>
          </cell>
          <cell r="H1018" t="str">
            <v>GERADOR PORTÁTIL MONOFÁSICO, POTÊNCIA 5500 VA, MOTOR A GASOLINA, POTÊNCIA DO MOTOR 13 CV - DEPRECIAÇÃO. AF_03/2016</v>
          </cell>
          <cell r="I1018" t="str">
            <v>H</v>
          </cell>
          <cell r="J1018" t="str">
            <v>ATRIBUÍDO SÃO PAULO</v>
          </cell>
          <cell r="K1018">
            <v>0.21</v>
          </cell>
          <cell r="L1018" t="str">
            <v>CAIXA REFERENCIAL</v>
          </cell>
        </row>
        <row r="1019">
          <cell r="G1019">
            <v>93412</v>
          </cell>
          <cell r="H1019" t="str">
            <v>GERADOR PORTÁTIL MONOFÁSICO, POTÊNCIA 5500 VA, MOTOR A GASOLINA, POTÊNCIA DO MOTOR 13 CV - JUROS. AF_03/2016</v>
          </cell>
          <cell r="I1019" t="str">
            <v>H</v>
          </cell>
          <cell r="J1019" t="str">
            <v>ATRIBUÍDO SÃO PAULO</v>
          </cell>
          <cell r="K1019">
            <v>0.03</v>
          </cell>
          <cell r="L1019" t="str">
            <v>CAIXA REFERENCIAL</v>
          </cell>
        </row>
        <row r="1020">
          <cell r="G1020">
            <v>93413</v>
          </cell>
          <cell r="H1020" t="str">
            <v>GERADOR PORTÁTIL MONOFÁSICO, POTÊNCIA 5500 VA, MOTOR A GASOLINA, POTÊNCIA DO MOTOR 13 CV - MANUTENÇÃO. AF_03/2016</v>
          </cell>
          <cell r="I1020" t="str">
            <v>H</v>
          </cell>
          <cell r="J1020" t="str">
            <v>ATRIBUÍDO SÃO PAULO</v>
          </cell>
          <cell r="K1020">
            <v>0.18</v>
          </cell>
          <cell r="L1020" t="str">
            <v>CAIXA REFERENCIAL</v>
          </cell>
        </row>
        <row r="1021">
          <cell r="G1021">
            <v>93414</v>
          </cell>
          <cell r="H1021" t="str">
            <v>GERADOR PORTÁTIL MONOFÁSICO, POTÊNCIA 5500 VA, MOTOR A GASOLINA, POTÊNCIA DO MOTOR 13 CV - MATERIAIS NA OPERAÇÃO. AF_03/2016</v>
          </cell>
          <cell r="I1021" t="str">
            <v>H</v>
          </cell>
          <cell r="J1021" t="str">
            <v>COLETADO</v>
          </cell>
          <cell r="K1021">
            <v>10.27</v>
          </cell>
          <cell r="L1021" t="str">
            <v>CAIXA REFERENCIAL</v>
          </cell>
        </row>
        <row r="1022">
          <cell r="G1022">
            <v>93417</v>
          </cell>
          <cell r="H1022" t="str">
            <v>GRUPO GERADOR REBOCÁVEL, POTÊNCIA 66 KVA, MOTOR A DIESEL - DEPRECIAÇÃO. AF_03/2016</v>
          </cell>
          <cell r="I1022" t="str">
            <v>H</v>
          </cell>
          <cell r="J1022" t="str">
            <v>ATRIBUÍDO SÃO PAULO</v>
          </cell>
          <cell r="K1022">
            <v>2.76</v>
          </cell>
          <cell r="L1022" t="str">
            <v>CAIXA REFERENCIAL</v>
          </cell>
        </row>
        <row r="1023">
          <cell r="G1023">
            <v>93418</v>
          </cell>
          <cell r="H1023" t="str">
            <v>GRUPO GERADOR REBOCÁVEL, POTÊNCIA 66 KVA, MOTOR A DIESEL - JUROS. AF_03/2016</v>
          </cell>
          <cell r="I1023" t="str">
            <v>H</v>
          </cell>
          <cell r="J1023" t="str">
            <v>ATRIBUÍDO SÃO PAULO</v>
          </cell>
          <cell r="K1023">
            <v>0.49</v>
          </cell>
          <cell r="L1023" t="str">
            <v>CAIXA REFERENCIAL</v>
          </cell>
        </row>
        <row r="1024">
          <cell r="G1024">
            <v>93419</v>
          </cell>
          <cell r="H1024" t="str">
            <v>GRUPO GERADOR REBOCÁVEL, POTÊNCIA 66 KVA, MOTOR A DIESEL - MANUTENÇÃO. AF_03/2016</v>
          </cell>
          <cell r="I1024" t="str">
            <v>H</v>
          </cell>
          <cell r="J1024" t="str">
            <v>ATRIBUÍDO SÃO PAULO</v>
          </cell>
          <cell r="K1024">
            <v>2.46</v>
          </cell>
          <cell r="L1024" t="str">
            <v>CAIXA REFERENCIAL</v>
          </cell>
        </row>
        <row r="1025">
          <cell r="G1025">
            <v>93420</v>
          </cell>
          <cell r="H1025" t="str">
            <v>GRUPO GERADOR REBOCÁVEL, POTÊNCIA 66 KVA, MOTOR A DIESEL - MATERIAIS NA OPERAÇÃO. AF_03/2016</v>
          </cell>
          <cell r="I1025" t="str">
            <v>H</v>
          </cell>
          <cell r="J1025" t="str">
            <v>COLETADO</v>
          </cell>
          <cell r="K1025">
            <v>37.880000000000003</v>
          </cell>
          <cell r="L1025" t="str">
            <v>CAIXA REFERENCIAL</v>
          </cell>
        </row>
        <row r="1026">
          <cell r="G1026">
            <v>93423</v>
          </cell>
          <cell r="H1026" t="str">
            <v>GRUPO GERADOR ESTACIONÁRIO, POTÊNCIA 150 KVA, MOTOR A DIESEL- DEPRECIAÇÃO. AF_03/2016</v>
          </cell>
          <cell r="I1026" t="str">
            <v>H</v>
          </cell>
          <cell r="J1026" t="str">
            <v>ATRIBUÍDO SÃO PAULO</v>
          </cell>
          <cell r="K1026">
            <v>3.91</v>
          </cell>
          <cell r="L1026" t="str">
            <v>CAIXA REFERENCIAL</v>
          </cell>
        </row>
        <row r="1027">
          <cell r="G1027">
            <v>93424</v>
          </cell>
          <cell r="H1027" t="str">
            <v>GRUPO GERADOR ESTACIONÁRIO, POTÊNCIA 150 KVA, MOTOR A DIESEL- JUROS. AF_03/2016</v>
          </cell>
          <cell r="I1027" t="str">
            <v>H</v>
          </cell>
          <cell r="J1027" t="str">
            <v>ATRIBUÍDO SÃO PAULO</v>
          </cell>
          <cell r="K1027">
            <v>0.7</v>
          </cell>
          <cell r="L1027" t="str">
            <v>CAIXA REFERENCIAL</v>
          </cell>
        </row>
        <row r="1028">
          <cell r="G1028">
            <v>93425</v>
          </cell>
          <cell r="H1028" t="str">
            <v>GRUPO GERADOR ESTACIONÁRIO, POTÊNCIA 150 KVA, MOTOR A DIESEL- MANUTENÇÃO. AF_03/2016</v>
          </cell>
          <cell r="I1028" t="str">
            <v>H</v>
          </cell>
          <cell r="J1028" t="str">
            <v>ATRIBUÍDO SÃO PAULO</v>
          </cell>
          <cell r="K1028">
            <v>3.48</v>
          </cell>
          <cell r="L1028" t="str">
            <v>CAIXA REFERENCIAL</v>
          </cell>
        </row>
        <row r="1029">
          <cell r="G1029">
            <v>93426</v>
          </cell>
          <cell r="H1029" t="str">
            <v>GRUPO GERADOR ESTACIONÁRIO, POTÊNCIA 150 KVA, MOTOR A DIESEL- MATERIAIS NA OPERAÇÃO. AF_03/2016</v>
          </cell>
          <cell r="I1029" t="str">
            <v>H</v>
          </cell>
          <cell r="J1029" t="str">
            <v>COLETADO</v>
          </cell>
          <cell r="K1029">
            <v>90.55</v>
          </cell>
          <cell r="L1029" t="str">
            <v>CAIXA REFERENCIAL</v>
          </cell>
        </row>
        <row r="1030">
          <cell r="G1030">
            <v>93429</v>
          </cell>
          <cell r="H1030" t="str">
            <v>USINA DE MISTURA ASFÁLTICA À QUENTE, TIPO CONTRA FLUXO, PROD 40 A 80 TON/HORA - DEPRECIAÇÃO. AF_03/2016</v>
          </cell>
          <cell r="I1030" t="str">
            <v>H</v>
          </cell>
          <cell r="J1030" t="str">
            <v>ATRIBUÍDO SÃO PAULO</v>
          </cell>
          <cell r="K1030">
            <v>66</v>
          </cell>
          <cell r="L1030" t="str">
            <v>CAIXA REFERENCIAL</v>
          </cell>
        </row>
        <row r="1031">
          <cell r="G1031">
            <v>93430</v>
          </cell>
          <cell r="H1031" t="str">
            <v>USINA DE MISTURA ASFÁLTICA À QUENTE, TIPO CONTRA FLUXO, PROD 40 A 80 TON/HORA - JUROS. AF_03/2016</v>
          </cell>
          <cell r="I1031" t="str">
            <v>H</v>
          </cell>
          <cell r="J1031" t="str">
            <v>ATRIBUÍDO SÃO PAULO</v>
          </cell>
          <cell r="K1031">
            <v>11.88</v>
          </cell>
          <cell r="L1031" t="str">
            <v>CAIXA REFERENCIAL</v>
          </cell>
        </row>
        <row r="1032">
          <cell r="G1032">
            <v>93431</v>
          </cell>
          <cell r="H1032" t="str">
            <v>USINA DE MISTURA ASFÁLTICA À QUENTE, TIPO CONTRA FLUXO, PROD 40 A 80 TON/HORA - MANUTENÇÃO. AF_03/2016</v>
          </cell>
          <cell r="I1032" t="str">
            <v>H</v>
          </cell>
          <cell r="J1032" t="str">
            <v>ATRIBUÍDO SÃO PAULO</v>
          </cell>
          <cell r="K1032">
            <v>106.09</v>
          </cell>
          <cell r="L1032" t="str">
            <v>CAIXA REFERENCIAL</v>
          </cell>
        </row>
        <row r="1033">
          <cell r="G1033">
            <v>93432</v>
          </cell>
          <cell r="H1033" t="str">
            <v>USINA DE MISTURA ASFÁLTICA À QUENTE, TIPO CONTRA FLUXO, PROD 40 A 80 TON/HORA - MATERIAIS NA OPERAÇÃO. AF_03/2016</v>
          </cell>
          <cell r="I1033" t="str">
            <v>H</v>
          </cell>
          <cell r="J1033" t="str">
            <v>COLETADO</v>
          </cell>
          <cell r="K1033">
            <v>1622.4</v>
          </cell>
          <cell r="L1033" t="str">
            <v>CAIXA REFERENCIAL</v>
          </cell>
        </row>
        <row r="1034">
          <cell r="G1034">
            <v>93435</v>
          </cell>
          <cell r="H1034" t="str">
            <v>USINA DE ASFALTO À FRIO, CAPACIDADE DE 40 A 60 TON/HORA, ELÉTRICA POTÊNCIA 30 CV - DEPRECIAÇÃO. AF_03/2016</v>
          </cell>
          <cell r="I1034" t="str">
            <v>H</v>
          </cell>
          <cell r="J1034" t="str">
            <v>ATRIBUÍDO SÃO PAULO</v>
          </cell>
          <cell r="K1034">
            <v>3.57</v>
          </cell>
          <cell r="L1034" t="str">
            <v>CAIXA REFERENCIAL</v>
          </cell>
        </row>
        <row r="1035">
          <cell r="G1035">
            <v>93436</v>
          </cell>
          <cell r="H1035" t="str">
            <v>USINA DE ASFALTO À FRIO, CAPACIDADE DE 40 A 60 TON/HORA, ELÉTRICA POTÊNCIA 30 CV - JUROS. AF_03/2016</v>
          </cell>
          <cell r="I1035" t="str">
            <v>H</v>
          </cell>
          <cell r="J1035" t="str">
            <v>ATRIBUÍDO SÃO PAULO</v>
          </cell>
          <cell r="K1035">
            <v>0.75</v>
          </cell>
          <cell r="L1035" t="str">
            <v>CAIXA REFERENCIAL</v>
          </cell>
        </row>
        <row r="1036">
          <cell r="G1036">
            <v>93437</v>
          </cell>
          <cell r="H1036" t="str">
            <v>USINA DE ASFALTO À FRIO, CAPACIDADE DE 40 A 60 TON/HORA, ELÉTRICA POTÊNCIA 30 CV - MANUTENÇÃO. AF_03/2016</v>
          </cell>
          <cell r="I1036" t="str">
            <v>H</v>
          </cell>
          <cell r="J1036" t="str">
            <v>ATRIBUÍDO SÃO PAULO</v>
          </cell>
          <cell r="K1036">
            <v>6.69</v>
          </cell>
          <cell r="L1036" t="str">
            <v>CAIXA REFERENCIAL</v>
          </cell>
        </row>
        <row r="1037">
          <cell r="G1037">
            <v>93438</v>
          </cell>
          <cell r="H1037" t="str">
            <v>USINA DE ASFALTO À FRIO, CAPACIDADE DE 40 A 60 TON/HORA, ELÉTRICA POTÊNCIA 30 CV - MATERIAIS NA OPERAÇÃO. AF_03/2016</v>
          </cell>
          <cell r="I1037" t="str">
            <v>H</v>
          </cell>
          <cell r="J1037" t="str">
            <v>COLETADO</v>
          </cell>
          <cell r="K1037">
            <v>16.77</v>
          </cell>
          <cell r="L1037" t="str">
            <v>CAIXA REFERENCIAL</v>
          </cell>
        </row>
        <row r="1038">
          <cell r="G1038">
            <v>95114</v>
          </cell>
          <cell r="H1038" t="str">
            <v>MARTELETE OU ROMPEDOR PNEUMÁTICO MANUAL, 28 KG, COM SILENCIADOR - DEPRECIAÇÃO. AF_07/2016</v>
          </cell>
          <cell r="I1038" t="str">
            <v>H</v>
          </cell>
          <cell r="J1038" t="str">
            <v>ATRIBUÍDO SÃO PAULO</v>
          </cell>
          <cell r="K1038">
            <v>1.1000000000000001</v>
          </cell>
          <cell r="L1038" t="str">
            <v>CAIXA REFERENCIAL</v>
          </cell>
        </row>
        <row r="1039">
          <cell r="G1039">
            <v>95115</v>
          </cell>
          <cell r="H1039" t="str">
            <v>MARTELETE OU ROMPEDOR PNEUMÁTICO MANUAL, 28 KG, COM SILENCIADOR - JUROS. AF_07/2016</v>
          </cell>
          <cell r="I1039" t="str">
            <v>H</v>
          </cell>
          <cell r="J1039" t="str">
            <v>ATRIBUÍDO SÃO PAULO</v>
          </cell>
          <cell r="K1039">
            <v>0.13</v>
          </cell>
          <cell r="L1039" t="str">
            <v>CAIXA REFERENCIAL</v>
          </cell>
        </row>
        <row r="1040">
          <cell r="G1040">
            <v>95116</v>
          </cell>
          <cell r="H1040" t="str">
            <v>USINA DE CONCRETO FIXA, CAPACIDADE NOMINAL DE 90 A 120 M3/H, SEM SILO - DEPRECIAÇÃO. AF_07/2016</v>
          </cell>
          <cell r="I1040" t="str">
            <v>H</v>
          </cell>
          <cell r="J1040" t="str">
            <v>ATRIBUÍDO SÃO PAULO</v>
          </cell>
          <cell r="K1040">
            <v>31.99</v>
          </cell>
          <cell r="L1040" t="str">
            <v>CAIXA REFERENCIAL</v>
          </cell>
        </row>
        <row r="1041">
          <cell r="G1041">
            <v>95117</v>
          </cell>
          <cell r="H1041" t="str">
            <v>USINA DE CONCRETO FIXA, CAPACIDADE NOMINAL DE 90 A 120 M3/H, SEM SILO - JUROS. AF_07/2016</v>
          </cell>
          <cell r="I1041" t="str">
            <v>H</v>
          </cell>
          <cell r="J1041" t="str">
            <v>ATRIBUÍDO SÃO PAULO</v>
          </cell>
          <cell r="K1041">
            <v>5.04</v>
          </cell>
          <cell r="L1041" t="str">
            <v>CAIXA REFERENCIAL</v>
          </cell>
        </row>
        <row r="1042">
          <cell r="G1042">
            <v>95118</v>
          </cell>
          <cell r="H1042" t="str">
            <v>USINA MISTURADORA DE SOLOS, CAPACIDADE DE 200 A 500 TON/H, POTENCIA 75KW - DEPRECIAÇÃO. AF_07/2016</v>
          </cell>
          <cell r="I1042" t="str">
            <v>H</v>
          </cell>
          <cell r="J1042" t="str">
            <v>ATRIBUÍDO SÃO PAULO</v>
          </cell>
          <cell r="K1042">
            <v>34.04</v>
          </cell>
          <cell r="L1042" t="str">
            <v>CAIXA REFERENCIAL</v>
          </cell>
        </row>
        <row r="1043">
          <cell r="G1043">
            <v>95119</v>
          </cell>
          <cell r="H1043" t="str">
            <v>USINA MISTURADORA DE SOLOS, CAPACIDADE DE 200 A 500 TON/H, POTENCIA 75KW - JUROS. AF_07/2016</v>
          </cell>
          <cell r="I1043" t="str">
            <v>H</v>
          </cell>
          <cell r="J1043" t="str">
            <v>ATRIBUÍDO SÃO PAULO</v>
          </cell>
          <cell r="K1043">
            <v>6.12</v>
          </cell>
          <cell r="L1043" t="str">
            <v>CAIXA REFERENCIAL</v>
          </cell>
        </row>
        <row r="1044">
          <cell r="G1044">
            <v>95120</v>
          </cell>
          <cell r="H1044" t="str">
            <v>USINA MISTURADORA DE SOLOS, CAPACIDADE DE 200 A 500 TON/H, POTENCIA 75KW - MATERIAIS NA OPERAÇÃO. AF_07/2016</v>
          </cell>
          <cell r="I1044" t="str">
            <v>H</v>
          </cell>
          <cell r="J1044" t="str">
            <v>COEFICIENTE DE REPRESENTATIVIDADE</v>
          </cell>
          <cell r="K1044">
            <v>37.61</v>
          </cell>
          <cell r="L1044" t="str">
            <v>CAIXA REFERENCIAL</v>
          </cell>
        </row>
        <row r="1045">
          <cell r="G1045">
            <v>95123</v>
          </cell>
          <cell r="H1045" t="str">
            <v>DISTRIBUIDOR DE AGREGADOS AUTOPROPELIDO, CAP 3 M3, A DIESEL, POTÊNCIA 176CV - DEPRECIAÇÃO. AF_07/2016</v>
          </cell>
          <cell r="I1045" t="str">
            <v>H</v>
          </cell>
          <cell r="J1045" t="str">
            <v>ATRIBUÍDO SÃO PAULO</v>
          </cell>
          <cell r="K1045">
            <v>11.4</v>
          </cell>
          <cell r="L1045" t="str">
            <v>CAIXA REFERENCIAL</v>
          </cell>
        </row>
        <row r="1046">
          <cell r="G1046">
            <v>95124</v>
          </cell>
          <cell r="H1046" t="str">
            <v>DISTRIBUIDOR DE AGREGADOS AUTOPROPELIDO, C/AP 3 M3, A DIESEL, POTÊNCIA 176CV - JUROS. AF_07/2016</v>
          </cell>
          <cell r="I1046" t="str">
            <v>H</v>
          </cell>
          <cell r="J1046" t="str">
            <v>ATRIBUÍDO SÃO PAULO</v>
          </cell>
          <cell r="K1046">
            <v>1.79</v>
          </cell>
          <cell r="L1046" t="str">
            <v>CAIXA REFERENCIAL</v>
          </cell>
        </row>
        <row r="1047">
          <cell r="G1047">
            <v>95125</v>
          </cell>
          <cell r="H1047" t="str">
            <v>DISTRIBUIDOR DE AGREGADOS AUTOPROPELIDO, CAP 3 M3, A DIESEL, POTÊNCIA 176CV - MANUTENÇÃO. AF_07/2016</v>
          </cell>
          <cell r="I1047" t="str">
            <v>H</v>
          </cell>
          <cell r="J1047" t="str">
            <v>ATRIBUÍDO SÃO PAULO</v>
          </cell>
          <cell r="K1047">
            <v>12.47</v>
          </cell>
          <cell r="L1047" t="str">
            <v>CAIXA REFERENCIAL</v>
          </cell>
        </row>
        <row r="1048">
          <cell r="G1048">
            <v>95126</v>
          </cell>
          <cell r="H1048" t="str">
            <v>DISTRIBUIDOR DE AGREGADOS AUTOPROPELIDO, CAP 3 M3, A DIESEL, POTÊNCIA 176CV  MATERIAIS NA OPERAÇÃO. AF_07/2016</v>
          </cell>
          <cell r="I1048" t="str">
            <v>H</v>
          </cell>
          <cell r="J1048" t="str">
            <v>COLETADO</v>
          </cell>
          <cell r="K1048">
            <v>83.18</v>
          </cell>
          <cell r="L1048" t="str">
            <v>CAIXA REFERENCIAL</v>
          </cell>
        </row>
        <row r="1049">
          <cell r="G1049">
            <v>95129</v>
          </cell>
          <cell r="H1049" t="str">
            <v>MÁQUINA DEMARCADORA DE FAIXA DE TRÁFEGO À FRIO, AUTOPROPELIDA, POTÊNCIA 38 HP - DEPRECIAÇÃO. AF_07/2016</v>
          </cell>
          <cell r="I1049" t="str">
            <v>H</v>
          </cell>
          <cell r="J1049" t="str">
            <v>ATRIBUÍDO SÃO PAULO</v>
          </cell>
          <cell r="K1049">
            <v>20.23</v>
          </cell>
          <cell r="L1049" t="str">
            <v>CAIXA REFERENCIAL</v>
          </cell>
        </row>
        <row r="1050">
          <cell r="G1050">
            <v>95130</v>
          </cell>
          <cell r="H1050" t="str">
            <v>MÁQUINA DEMARCADORA DE FAIXA DE TRÁFEGO À FRIO, AUTOPROPELIDA, POTÊNCIA 38 HP - JUROS. AF_07/2016</v>
          </cell>
          <cell r="I1050" t="str">
            <v>H</v>
          </cell>
          <cell r="J1050" t="str">
            <v>ATRIBUÍDO SÃO PAULO</v>
          </cell>
          <cell r="K1050">
            <v>3.64</v>
          </cell>
          <cell r="L1050" t="str">
            <v>CAIXA REFERENCIAL</v>
          </cell>
        </row>
        <row r="1051">
          <cell r="G1051">
            <v>95131</v>
          </cell>
          <cell r="H1051" t="str">
            <v>MÁQUINA DEMARCADORA DE FAIXA DE TRÁFEGO À FRIO, AUTOPROPELIDA, POTÊNCIA 38 HP - MANUTENÇÃO. AF_07/2016</v>
          </cell>
          <cell r="I1051" t="str">
            <v>H</v>
          </cell>
          <cell r="J1051" t="str">
            <v>ATRIBUÍDO SÃO PAULO</v>
          </cell>
          <cell r="K1051">
            <v>37.94</v>
          </cell>
          <cell r="L1051" t="str">
            <v>CAIXA REFERENCIAL</v>
          </cell>
        </row>
        <row r="1052">
          <cell r="G1052">
            <v>95132</v>
          </cell>
          <cell r="H1052" t="str">
            <v>MÁQUINA DEMARCADORA DE FAIXA DE TRÁFEGO À FRIO, AUTOPROPELIDA, POTÊNCIA 38 HP - MATERIAIS NA OPERAÇÃO. AF_07/2016</v>
          </cell>
          <cell r="I1052" t="str">
            <v>H</v>
          </cell>
          <cell r="J1052" t="str">
            <v>COLETADO</v>
          </cell>
          <cell r="K1052">
            <v>18.21</v>
          </cell>
          <cell r="L1052" t="str">
            <v>CAIXA REFERENCIAL</v>
          </cell>
        </row>
        <row r="1053">
          <cell r="G1053">
            <v>95136</v>
          </cell>
          <cell r="H1053" t="str">
            <v>TALHA MANUAL DE CORRENTE, CAPACIDADE DE 2 TON. COM ELEVAÇÃO DE 3 M - DEPRECIAÇÃO. AF_07/2016</v>
          </cell>
          <cell r="I1053" t="str">
            <v>H</v>
          </cell>
          <cell r="J1053" t="str">
            <v>ATRIBUÍDO SÃO PAULO</v>
          </cell>
          <cell r="K1053">
            <v>0.03</v>
          </cell>
          <cell r="L1053" t="str">
            <v>CAIXA REFERENCIAL</v>
          </cell>
        </row>
        <row r="1054">
          <cell r="G1054">
            <v>95137</v>
          </cell>
          <cell r="H1054" t="str">
            <v>TALHA MANUAL DE CORRENTE, CAPACIDADE DE 2 TON. COM ELEVAÇÃO DE 3 M - JUROS. AF_07/2016</v>
          </cell>
          <cell r="I1054" t="str">
            <v>H</v>
          </cell>
          <cell r="J1054" t="str">
            <v>ATRIBUÍDO SÃO PAULO</v>
          </cell>
          <cell r="K1054">
            <v>0.01</v>
          </cell>
          <cell r="L1054" t="str">
            <v>CAIXA REFERENCIAL</v>
          </cell>
        </row>
        <row r="1055">
          <cell r="G1055">
            <v>95138</v>
          </cell>
          <cell r="H1055" t="str">
            <v>TALHA MANUAL DE CORRENTE, CAPACIDADE DE 2 TON. COM ELEVAÇÃO DE 3 M - MANUTENÇÃO. AF_07/2016</v>
          </cell>
          <cell r="I1055" t="str">
            <v>H</v>
          </cell>
          <cell r="J1055" t="str">
            <v>ATRIBUÍDO SÃO PAULO</v>
          </cell>
          <cell r="K1055">
            <v>0.02</v>
          </cell>
          <cell r="L1055" t="str">
            <v>CAIXA REFERENCIAL</v>
          </cell>
        </row>
        <row r="1056">
          <cell r="G1056">
            <v>95208</v>
          </cell>
          <cell r="H1056" t="str">
            <v>GRUA ASCENCIONAL, LANÇA DE 42 M, CAPACIDADE DE 1,5 T A 30 M, ALTURA ATÉ 39 M  DEPRECIAÇÃO. AF_08/2016</v>
          </cell>
          <cell r="I1056" t="str">
            <v>H</v>
          </cell>
          <cell r="J1056" t="str">
            <v>ATRIBUÍDO SÃO PAULO</v>
          </cell>
          <cell r="K1056">
            <v>27.39</v>
          </cell>
          <cell r="L1056" t="str">
            <v>CAIXA REFERENCIAL</v>
          </cell>
        </row>
        <row r="1057">
          <cell r="G1057">
            <v>95209</v>
          </cell>
          <cell r="H1057" t="str">
            <v>GRUA ASCENCIONAL, LANCA DE 42 M, CAPACIDADE DE 1,5 T A 30 M, ALTURA ATE 39 M  JUROS. AF_08/2016</v>
          </cell>
          <cell r="I1057" t="str">
            <v>H</v>
          </cell>
          <cell r="J1057" t="str">
            <v>ATRIBUÍDO SÃO PAULO</v>
          </cell>
          <cell r="K1057">
            <v>3.25</v>
          </cell>
          <cell r="L1057" t="str">
            <v>CAIXA REFERENCIAL</v>
          </cell>
        </row>
        <row r="1058">
          <cell r="G1058">
            <v>95210</v>
          </cell>
          <cell r="H1058" t="str">
            <v>GRUA ASCENCIONAL, LANCA DE 42 M, CAPACIDADE DE 1,5 T A 30 M, ALTURA ATE 39 M  MANUTENÇÃO. AF_08/2016</v>
          </cell>
          <cell r="I1058" t="str">
            <v>H</v>
          </cell>
          <cell r="J1058" t="str">
            <v>ATRIBUÍDO SÃO PAULO</v>
          </cell>
          <cell r="K1058">
            <v>29.96</v>
          </cell>
          <cell r="L1058" t="str">
            <v>CAIXA REFERENCIAL</v>
          </cell>
        </row>
        <row r="1059">
          <cell r="G1059">
            <v>95211</v>
          </cell>
          <cell r="H1059" t="str">
            <v>GRUA ASCENCIONAL, LANCA DE 42 M, CAPACIDADE DE 1,5 T A 30 M, ALTURA ATE 39 M  MATERIAIS NA OPERAÇÃO. AF_08/2016</v>
          </cell>
          <cell r="I1059" t="str">
            <v>H</v>
          </cell>
          <cell r="J1059" t="str">
            <v>COEFICIENTE DE REPRESENTATIVIDADE</v>
          </cell>
          <cell r="K1059">
            <v>5.51</v>
          </cell>
          <cell r="L1059" t="str">
            <v>CAIXA REFERENCIAL</v>
          </cell>
        </row>
        <row r="1060">
          <cell r="G1060">
            <v>95214</v>
          </cell>
          <cell r="H1060" t="str">
            <v>PULVERIZADOR DE TINTA ELÉTRICO/MÁQUINA DE PINTURA AIRLESS, VAZÃO 2 L/MIN - DEPRECIAÇÃO. AF_08/2016</v>
          </cell>
          <cell r="I1060" t="str">
            <v>H</v>
          </cell>
          <cell r="J1060" t="str">
            <v>ATRIBUÍDO SÃO PAULO</v>
          </cell>
          <cell r="K1060">
            <v>0.22</v>
          </cell>
          <cell r="L1060" t="str">
            <v>CAIXA REFERENCIAL</v>
          </cell>
        </row>
        <row r="1061">
          <cell r="G1061">
            <v>95215</v>
          </cell>
          <cell r="H1061" t="str">
            <v>PULVERIZADOR DE TINTA ELÉTRICO/MÁQUINA DE PINTURA AIRLESS, VAZÃO 2 L/MIN - JUROS. AF_08/2016</v>
          </cell>
          <cell r="I1061" t="str">
            <v>H</v>
          </cell>
          <cell r="J1061" t="str">
            <v>ATRIBUÍDO SÃO PAULO</v>
          </cell>
          <cell r="K1061">
            <v>0.02</v>
          </cell>
          <cell r="L1061" t="str">
            <v>CAIXA REFERENCIAL</v>
          </cell>
        </row>
        <row r="1062">
          <cell r="G1062">
            <v>95216</v>
          </cell>
          <cell r="H1062" t="str">
            <v>PULVERIZADOR DE TINTA ELÉTRICO/MÁQUINA DE PINTURA AIRLESS, VAZÃO 2 L/MIN - MANUTENÇÃO. AF_08/2016</v>
          </cell>
          <cell r="I1062" t="str">
            <v>H</v>
          </cell>
          <cell r="J1062" t="str">
            <v>ATRIBUÍDO SÃO PAULO</v>
          </cell>
          <cell r="K1062">
            <v>0.15</v>
          </cell>
          <cell r="L1062" t="str">
            <v>CAIXA REFERENCIAL</v>
          </cell>
        </row>
        <row r="1063">
          <cell r="G1063">
            <v>95217</v>
          </cell>
          <cell r="H1063" t="str">
            <v>PULVERIZADOR DE TINTA ELÉTRICO/MÁQUINA DE PINTURA AIRLESS, VAZÃO 2 L/MIN - MATERIAIS NA OPERAÇÃO. AF_08/2016</v>
          </cell>
          <cell r="I1063" t="str">
            <v>H</v>
          </cell>
          <cell r="J1063" t="str">
            <v>COEFICIENTE DE REPRESENTATIVIDADE</v>
          </cell>
          <cell r="K1063">
            <v>0.37</v>
          </cell>
          <cell r="L1063" t="str">
            <v>CAIXA REFERENCIAL</v>
          </cell>
        </row>
        <row r="1064">
          <cell r="G1064">
            <v>95255</v>
          </cell>
          <cell r="H1064" t="str">
            <v>MARTELO DEMOLIDOR PNEUMÁTICO MANUAL, 32 KG - DEPRECIAÇÃO. AF_09/2016</v>
          </cell>
          <cell r="I1064" t="str">
            <v>H</v>
          </cell>
          <cell r="J1064" t="str">
            <v>ATRIBUÍDO SÃO PAULO</v>
          </cell>
          <cell r="K1064">
            <v>0.98</v>
          </cell>
          <cell r="L1064" t="str">
            <v>CAIXA REFERENCIAL</v>
          </cell>
        </row>
        <row r="1065">
          <cell r="G1065">
            <v>95256</v>
          </cell>
          <cell r="H1065" t="str">
            <v>MARTELO DEMOLIDOR PNEUMÁTICO MANUAL, 32 KG - JUROS. AF_09/2016</v>
          </cell>
          <cell r="I1065" t="str">
            <v>H</v>
          </cell>
          <cell r="J1065" t="str">
            <v>ATRIBUÍDO SÃO PAULO</v>
          </cell>
          <cell r="K1065">
            <v>0.11</v>
          </cell>
          <cell r="L1065" t="str">
            <v>CAIXA REFERENCIAL</v>
          </cell>
        </row>
        <row r="1066">
          <cell r="G1066">
            <v>95257</v>
          </cell>
          <cell r="H1066" t="str">
            <v>MARTELO DEMOLIDOR PNEUMÁTICO MANUAL, 32 KG - MANUTENÇÃO. AF_09/2016</v>
          </cell>
          <cell r="I1066" t="str">
            <v>H</v>
          </cell>
          <cell r="J1066" t="str">
            <v>ATRIBUÍDO SÃO PAULO</v>
          </cell>
          <cell r="K1066">
            <v>1.23</v>
          </cell>
          <cell r="L1066" t="str">
            <v>CAIXA REFERENCIAL</v>
          </cell>
        </row>
        <row r="1067">
          <cell r="G1067">
            <v>95260</v>
          </cell>
          <cell r="H1067" t="str">
            <v>COMPACTADOR DE SOLOS DE PERCUSÃO (SOQUETE) COM MOTOR A GASOLINA, POTÊNCIA 3 CV - DEPRECIAÇÃO. AF_09/2016</v>
          </cell>
          <cell r="I1067" t="str">
            <v>H</v>
          </cell>
          <cell r="J1067" t="str">
            <v>COLETADO</v>
          </cell>
          <cell r="K1067">
            <v>0.79</v>
          </cell>
          <cell r="L1067" t="str">
            <v>CAIXA REFERENCIAL</v>
          </cell>
        </row>
        <row r="1068">
          <cell r="G1068">
            <v>95261</v>
          </cell>
          <cell r="H1068" t="str">
            <v>COMPACTADOR DE SOLOS DE PERCUSÃO (SOQUETE) COM MOTOR A GASOLINA, POTÊNCIA 3 CV - JUROS. AF_09/2016</v>
          </cell>
          <cell r="I1068" t="str">
            <v>H</v>
          </cell>
          <cell r="J1068" t="str">
            <v>ATRIBUÍDO SÃO PAULO</v>
          </cell>
          <cell r="K1068">
            <v>0.11</v>
          </cell>
          <cell r="L1068" t="str">
            <v>CAIXA REFERENCIAL</v>
          </cell>
        </row>
        <row r="1069">
          <cell r="G1069">
            <v>95262</v>
          </cell>
          <cell r="H1069" t="str">
            <v>COMPACTADOR DE SOLOS DE PERCUSÃO (SOQUETE) COM MOTOR A GASOLINA, POTÊNCIA 3 CV - MANUTENÇÃO. AF_09/2016</v>
          </cell>
          <cell r="I1069" t="str">
            <v>H</v>
          </cell>
          <cell r="J1069" t="str">
            <v>ATRIBUÍDO SÃO PAULO</v>
          </cell>
          <cell r="K1069">
            <v>1.02</v>
          </cell>
          <cell r="L1069" t="str">
            <v>CAIXA REFERENCIAL</v>
          </cell>
        </row>
        <row r="1070">
          <cell r="G1070">
            <v>95263</v>
          </cell>
          <cell r="H1070" t="str">
            <v>COMPACTADOR DE SOLOS DE PERCUSÃO (SOQUETE) COM MOTOR A GASOLINA, POTÊNCIA 3 CV - MATERIAIS NA OPERAÇÃO. AF_09/2016</v>
          </cell>
          <cell r="I1070" t="str">
            <v>H</v>
          </cell>
          <cell r="J1070" t="str">
            <v>COLETADO</v>
          </cell>
          <cell r="K1070">
            <v>3.18</v>
          </cell>
          <cell r="L1070" t="str">
            <v>CAIXA REFERENCIAL</v>
          </cell>
        </row>
        <row r="1071">
          <cell r="G1071">
            <v>95266</v>
          </cell>
          <cell r="H1071" t="str">
            <v>RÉGUA VIBRATÓRIA DUPLA PARA CONCRETO, PESO DE 60KG, COMPRIMENTO 4 M, COM MOTOR A GASOLINA, POTÊNCIA 5,5 HP - DEPRECIAÇÃO. AF_09/2016</v>
          </cell>
          <cell r="I1071" t="str">
            <v>H</v>
          </cell>
          <cell r="J1071" t="str">
            <v>ATRIBUÍDO SÃO PAULO</v>
          </cell>
          <cell r="K1071">
            <v>0.41</v>
          </cell>
          <cell r="L1071" t="str">
            <v>CAIXA REFERENCIAL</v>
          </cell>
        </row>
        <row r="1072">
          <cell r="G1072">
            <v>95267</v>
          </cell>
          <cell r="H1072" t="str">
            <v>RÉGUA VIBRATÓRIA DUPLA PARA CONCRETO, PESO DE 60KG, COMPRIMENTO 4 M, COM MOTOR A GASOLINA, POTÊNCIA 5,5 HP - JUROS. AF_09/2016</v>
          </cell>
          <cell r="I1072" t="str">
            <v>H</v>
          </cell>
          <cell r="J1072" t="str">
            <v>ATRIBUÍDO SÃO PAULO</v>
          </cell>
          <cell r="K1072">
            <v>0.04</v>
          </cell>
          <cell r="L1072" t="str">
            <v>CAIXA REFERENCIAL</v>
          </cell>
        </row>
        <row r="1073">
          <cell r="G1073">
            <v>95268</v>
          </cell>
          <cell r="H1073" t="str">
            <v>RÉGUA VIBRATÓRIA DUPLA PARA CONCRETO, PESO DE 60KG, COMPRIMENTO 4 M, COM MOTOR A GASOLINA, POTÊNCIA 5,5 HP - MANUTENÇÃO. AF_09/2016</v>
          </cell>
          <cell r="I1073" t="str">
            <v>H</v>
          </cell>
          <cell r="J1073" t="str">
            <v>ATRIBUÍDO SÃO PAULO</v>
          </cell>
          <cell r="K1073">
            <v>0.4</v>
          </cell>
          <cell r="L1073" t="str">
            <v>CAIXA REFERENCIAL</v>
          </cell>
        </row>
        <row r="1074">
          <cell r="G1074">
            <v>95269</v>
          </cell>
          <cell r="H1074" t="str">
            <v>RÉGUA VIBRATÓRIA DUPLA PARA CONCRETO, PESO DE 60KG, COMPRIMENTO 4 M, COM MOTOR A GASOLINA, POTÊNCIA 5,5 HP  MATERIAIS NA OPERAÇÃO. AF_09/2016</v>
          </cell>
          <cell r="I1074" t="str">
            <v>H</v>
          </cell>
          <cell r="J1074" t="str">
            <v>COLETADO</v>
          </cell>
          <cell r="K1074">
            <v>5.96</v>
          </cell>
          <cell r="L1074" t="str">
            <v>CAIXA REFERENCIAL</v>
          </cell>
        </row>
        <row r="1075">
          <cell r="G1075">
            <v>95272</v>
          </cell>
          <cell r="H1075" t="str">
            <v>POLIDORA DE PISO (POLITRIZ), PESO DE 100KG, DIÂMETRO 450 MM, MOTOR ELÉTRICO, POTÊNCIA 4 HP - DEPRECIAÇÃO. AF_09/2016</v>
          </cell>
          <cell r="I1075" t="str">
            <v>H</v>
          </cell>
          <cell r="J1075" t="str">
            <v>ATRIBUÍDO SÃO PAULO</v>
          </cell>
          <cell r="K1075">
            <v>0.4</v>
          </cell>
          <cell r="L1075" t="str">
            <v>CAIXA REFERENCIAL</v>
          </cell>
        </row>
        <row r="1076">
          <cell r="G1076">
            <v>95273</v>
          </cell>
          <cell r="H1076" t="str">
            <v>POLIDORA DE PISO (POLITRIZ), PESO DE 100KG, DIÂMETRO 450 MM, MOTOR ELÉTRICO, POTÊNCIA 4 HP - JUROS. AF_09/2016</v>
          </cell>
          <cell r="I1076" t="str">
            <v>H</v>
          </cell>
          <cell r="J1076" t="str">
            <v>ATRIBUÍDO SÃO PAULO</v>
          </cell>
          <cell r="K1076">
            <v>0.04</v>
          </cell>
          <cell r="L1076" t="str">
            <v>CAIXA REFERENCIAL</v>
          </cell>
        </row>
        <row r="1077">
          <cell r="G1077">
            <v>95274</v>
          </cell>
          <cell r="H1077" t="str">
            <v>POLIDORA DE PISO (POLITRIZ), PESO DE 100KG, DIÂMETRO 450 MM, MOTOR ELÉTRICO, POTÊNCIA 4 HP - MANUTENÇÃO. AF_09/2016</v>
          </cell>
          <cell r="I1077" t="str">
            <v>H</v>
          </cell>
          <cell r="J1077" t="str">
            <v>ATRIBUÍDO SÃO PAULO</v>
          </cell>
          <cell r="K1077">
            <v>0.31</v>
          </cell>
          <cell r="L1077" t="str">
            <v>CAIXA REFERENCIAL</v>
          </cell>
        </row>
        <row r="1078">
          <cell r="G1078">
            <v>95275</v>
          </cell>
          <cell r="H1078" t="str">
            <v>POLIDORA DE PISO (POLITRIZ), PESO DE 100KG, DIÂMETRO 450 MM, MOTOR ELÉTRICO, POTÊNCIA 4 HP  MATERIAIS NA OPERAÇÃO. AF_09/2016</v>
          </cell>
          <cell r="I1078" t="str">
            <v>H</v>
          </cell>
          <cell r="J1078" t="str">
            <v>COEFICIENTE DE REPRESENTATIVIDADE</v>
          </cell>
          <cell r="K1078">
            <v>1.49</v>
          </cell>
          <cell r="L1078" t="str">
            <v>CAIXA REFERENCIAL</v>
          </cell>
        </row>
        <row r="1079">
          <cell r="G1079">
            <v>95278</v>
          </cell>
          <cell r="H1079" t="str">
            <v>DESEMPENADEIRA DE CONCRETO, PESO DE 75KG, 4 PÁS, MOTOR A GASOLINA, POTÊNCIA 5,5 HP - DEPRECIAÇÃO. AF_09/2016</v>
          </cell>
          <cell r="I1079" t="str">
            <v>H</v>
          </cell>
          <cell r="J1079" t="str">
            <v>ATRIBUÍDO SÃO PAULO</v>
          </cell>
          <cell r="K1079">
            <v>0.44</v>
          </cell>
          <cell r="L1079" t="str">
            <v>CAIXA REFERENCIAL</v>
          </cell>
        </row>
        <row r="1080">
          <cell r="G1080">
            <v>95279</v>
          </cell>
          <cell r="H1080" t="str">
            <v>DESEMPENADEIRA DE CONCRETO, PESO DE 75KG, 4 PÁS, MOTOR A GASOLINA, POTÊNCIA 5,5 HP - JUROS. AF_09/2016</v>
          </cell>
          <cell r="I1080" t="str">
            <v>H</v>
          </cell>
          <cell r="J1080" t="str">
            <v>ATRIBUÍDO SÃO PAULO</v>
          </cell>
          <cell r="K1080">
            <v>0.05</v>
          </cell>
          <cell r="L1080" t="str">
            <v>CAIXA REFERENCIAL</v>
          </cell>
        </row>
        <row r="1081">
          <cell r="G1081">
            <v>95280</v>
          </cell>
          <cell r="H1081" t="str">
            <v>DESEMPENADEIRA DE CONCRETO, PESO DE 75KG, 4 PÁS, MOTOR A GASOLINA, POTÊNCIA 5,5 HP - MANUTENÇÃO. AF_09/2016</v>
          </cell>
          <cell r="I1081" t="str">
            <v>H</v>
          </cell>
          <cell r="J1081" t="str">
            <v>ATRIBUÍDO SÃO PAULO</v>
          </cell>
          <cell r="K1081">
            <v>0.34</v>
          </cell>
          <cell r="L1081" t="str">
            <v>CAIXA REFERENCIAL</v>
          </cell>
        </row>
        <row r="1082">
          <cell r="G1082">
            <v>95281</v>
          </cell>
          <cell r="H1082" t="str">
            <v>DESEMPENADEIRA DE CONCRETO, PESO DE 75KG, 4 PÁS, MOTOR A GASOLINA, POTÊNCIA 5,5 HP  MATERIAIS NA OPERAÇÃO. AF_09/2016</v>
          </cell>
          <cell r="I1082" t="str">
            <v>H</v>
          </cell>
          <cell r="J1082" t="str">
            <v>COLETADO</v>
          </cell>
          <cell r="K1082">
            <v>5.96</v>
          </cell>
          <cell r="L1082" t="str">
            <v>CAIXA REFERENCIAL</v>
          </cell>
        </row>
        <row r="1083">
          <cell r="G1083">
            <v>95617</v>
          </cell>
          <cell r="H1083" t="str">
            <v>PERFURATRIZ PNEUMATICA MANUAL DE PESO MEDIO, MARTELETE, 18KG, COMPRIMENTO MÁXIMO DE CURSO DE 6 M, DIAMETRO DO PISTAO DE 5,5 CM - DEPRECIAÇÃO. AF_11/2016</v>
          </cell>
          <cell r="I1083" t="str">
            <v>H</v>
          </cell>
          <cell r="J1083" t="str">
            <v>ATRIBUÍDO SÃO PAULO</v>
          </cell>
          <cell r="K1083">
            <v>0.8</v>
          </cell>
          <cell r="L1083" t="str">
            <v>CAIXA REFERENCIAL</v>
          </cell>
        </row>
        <row r="1084">
          <cell r="G1084">
            <v>95618</v>
          </cell>
          <cell r="H1084" t="str">
            <v>PERFURATRIZ PNEUMATICA MANUAL DE PESO MEDIO, MARTELETE, 18KG, COMPRIMENTO MÁXIMO DE CURSO DE 6 M, DIAMETRO DO PISTAO DE 5,5 CM - JUROS. AF_11/2016</v>
          </cell>
          <cell r="I1084" t="str">
            <v>H</v>
          </cell>
          <cell r="J1084" t="str">
            <v>ATRIBUÍDO SÃO PAULO</v>
          </cell>
          <cell r="K1084">
            <v>0.09</v>
          </cell>
          <cell r="L1084" t="str">
            <v>CAIXA REFERENCIAL</v>
          </cell>
        </row>
        <row r="1085">
          <cell r="G1085">
            <v>95619</v>
          </cell>
          <cell r="H1085" t="str">
            <v>PERFURATRIZ PNEUMATICA MANUAL DE PESO MEDIO, MARTELETE, 18KG, COMPRIMENTO MÁXIMO DE CURSO DE 6 M, DIAMETRO DO PISTAO DE 5,5 CM - MANUTENÇÃO. AF_11/2016</v>
          </cell>
          <cell r="I1085" t="str">
            <v>H</v>
          </cell>
          <cell r="J1085" t="str">
            <v>ATRIBUÍDO SÃO PAULO</v>
          </cell>
          <cell r="K1085">
            <v>1.01</v>
          </cell>
          <cell r="L1085" t="str">
            <v>CAIXA REFERENCIAL</v>
          </cell>
        </row>
        <row r="1086">
          <cell r="G1086">
            <v>95627</v>
          </cell>
          <cell r="H1086" t="str">
            <v>ROLO COMPACTADOR VIBRATORIO TANDEM, ACO LISO, POTENCIA 125 HP, PESO SEM/COM LASTRO 10,20/11,65 T, LARGURA DE TRABALHO 1,73 M - DEPRECIAÇÃO. AF_11/2016</v>
          </cell>
          <cell r="I1086" t="str">
            <v>H</v>
          </cell>
          <cell r="J1086" t="str">
            <v>ATRIBUÍDO SÃO PAULO</v>
          </cell>
          <cell r="K1086">
            <v>23.87</v>
          </cell>
          <cell r="L1086" t="str">
            <v>CAIXA REFERENCIAL</v>
          </cell>
        </row>
        <row r="1087">
          <cell r="G1087">
            <v>95628</v>
          </cell>
          <cell r="H1087" t="str">
            <v>ROLO COMPACTADOR VIBRATORIO TANDEM, ACO LISO, POTENCIA 125 HP, PESO SEM/COM LASTRO 10,20/11,65 T, LARGURA DE TRABALHO 1,73 M - JUROS. AF_11/2016</v>
          </cell>
          <cell r="I1087" t="str">
            <v>H</v>
          </cell>
          <cell r="J1087" t="str">
            <v>ATRIBUÍDO SÃO PAULO</v>
          </cell>
          <cell r="K1087">
            <v>3.31</v>
          </cell>
          <cell r="L1087" t="str">
            <v>CAIXA REFERENCIAL</v>
          </cell>
        </row>
        <row r="1088">
          <cell r="G1088">
            <v>95629</v>
          </cell>
          <cell r="H1088" t="str">
            <v>ROLO COMPACTADOR VIBRATORIO TANDEM, ACO LISO, POTENCIA 125 HP, PESO SEM/COM LASTRO 10,20/11,65 T, LARGURA DE TRABALHO 1,73 M - MANUTENÇÃO. AF_11/2016</v>
          </cell>
          <cell r="I1088" t="str">
            <v>H</v>
          </cell>
          <cell r="J1088" t="str">
            <v>ATRIBUÍDO SÃO PAULO</v>
          </cell>
          <cell r="K1088">
            <v>29.87</v>
          </cell>
          <cell r="L1088" t="str">
            <v>CAIXA REFERENCIAL</v>
          </cell>
        </row>
        <row r="1089">
          <cell r="G1089">
            <v>95630</v>
          </cell>
          <cell r="H1089" t="str">
            <v>ROLO COMPACTADOR VIBRATORIO TANDEM, ACO LISO, POTENCIA 125 HP, PESO SEM/COM LASTRO 10,20/11,65 T, LARGURA DE TRABALHO 1,73 M - MATERIAIS NA OPERAÇÃO. AF_11/2016</v>
          </cell>
          <cell r="I1089" t="str">
            <v>H</v>
          </cell>
          <cell r="J1089" t="str">
            <v>COLETADO</v>
          </cell>
          <cell r="K1089">
            <v>50.42</v>
          </cell>
          <cell r="L1089" t="str">
            <v>CAIXA REFERENCIAL</v>
          </cell>
        </row>
        <row r="1090">
          <cell r="G1090">
            <v>95698</v>
          </cell>
          <cell r="H1090" t="str">
            <v>PERFURATRIZ MANUAL, TORQUE MAXIMO 55 KGF.M, POTENCIA 5 CV, COM DIAMETRO MAXIMO 8 1/2" - DEPRECIAÇÃO. AF_11/2016</v>
          </cell>
          <cell r="I1090" t="str">
            <v>H</v>
          </cell>
          <cell r="J1090" t="str">
            <v>ATRIBUÍDO SÃO PAULO</v>
          </cell>
          <cell r="K1090">
            <v>3.27</v>
          </cell>
          <cell r="L1090" t="str">
            <v>CAIXA REFERENCIAL</v>
          </cell>
        </row>
        <row r="1091">
          <cell r="G1091">
            <v>95699</v>
          </cell>
          <cell r="H1091" t="str">
            <v>PERFURATRIZ MANUAL, TORQUE MAXIMO 55 KGF.M, POTENCIA 5 CV, COM DIAMETRO MAXIMO 8 1/2" - JUROS. AF_11/2016</v>
          </cell>
          <cell r="I1091" t="str">
            <v>H</v>
          </cell>
          <cell r="J1091" t="str">
            <v>ATRIBUÍDO SÃO PAULO</v>
          </cell>
          <cell r="K1091">
            <v>0.38</v>
          </cell>
          <cell r="L1091" t="str">
            <v>CAIXA REFERENCIAL</v>
          </cell>
        </row>
        <row r="1092">
          <cell r="G1092">
            <v>95700</v>
          </cell>
          <cell r="H1092" t="str">
            <v>PERFURATRIZ MANUAL, TORQUE MAXIMO 55 KGF.M, POTENCIA 5 CV, COM DIAMETRO MAXIMO 8 1/2" - MANUTENÇÃO. AF_11/2016</v>
          </cell>
          <cell r="I1092" t="str">
            <v>H</v>
          </cell>
          <cell r="J1092" t="str">
            <v>ATRIBUÍDO SÃO PAULO</v>
          </cell>
          <cell r="K1092">
            <v>4.09</v>
          </cell>
          <cell r="L1092" t="str">
            <v>CAIXA REFERENCIAL</v>
          </cell>
        </row>
        <row r="1093">
          <cell r="G1093">
            <v>95701</v>
          </cell>
          <cell r="H1093" t="str">
            <v>PERFURATRIZ MANUAL, TORQUE MAXIMO 55 KGF.M, POTENCIA 5 CV, COM DIAMETRO MAXIMO 8 1/2" - MATERIAIS NA OPERAÇÃO. AF_11/2016</v>
          </cell>
          <cell r="I1093" t="str">
            <v>H</v>
          </cell>
          <cell r="J1093" t="str">
            <v>COEFICIENTE DE REPRESENTATIVIDADE</v>
          </cell>
          <cell r="K1093">
            <v>1.84</v>
          </cell>
          <cell r="L1093" t="str">
            <v>CAIXA REFERENCIAL</v>
          </cell>
        </row>
        <row r="1094">
          <cell r="G1094">
            <v>95704</v>
          </cell>
          <cell r="H1094" t="str">
            <v>PERFURATRIZ SOBRE ESTEIRA, TORQUE MÁXIMO 600 KGF, POTÊNCIA ENTRE 50 E 60 HP, DIÂMETRO MÁXIMO 10 - DEPRECIAÇÃO. AF_11/2016</v>
          </cell>
          <cell r="I1094" t="str">
            <v>H</v>
          </cell>
          <cell r="J1094" t="str">
            <v>ATRIBUÍDO SÃO PAULO</v>
          </cell>
          <cell r="K1094">
            <v>25.13</v>
          </cell>
          <cell r="L1094" t="str">
            <v>CAIXA REFERENCIAL</v>
          </cell>
        </row>
        <row r="1095">
          <cell r="G1095">
            <v>95705</v>
          </cell>
          <cell r="H1095" t="str">
            <v>PERFURATRIZ SOBRE ESTEIRA, TORQUE MÁXIMO 600 KGF, POTÊNCIA ENTRE 50 E 60 HP, DIÂMETRO MÁXIMO 10 - JUROS. AF_11/2016</v>
          </cell>
          <cell r="I1095" t="str">
            <v>H</v>
          </cell>
          <cell r="J1095" t="str">
            <v>ATRIBUÍDO SÃO PAULO</v>
          </cell>
          <cell r="K1095">
            <v>3.58</v>
          </cell>
          <cell r="L1095" t="str">
            <v>CAIXA REFERENCIAL</v>
          </cell>
        </row>
        <row r="1096">
          <cell r="G1096">
            <v>95706</v>
          </cell>
          <cell r="H1096" t="str">
            <v>PERFURATRIZ SOBRE ESTEIRA, TORQUE MÁXIMO 600 KGF, POTÊNCIA ENTRE 50 E 60 HP, DIÂMETRO MÁXIMO 10 - MANUTENÇÃO. AF_11/2016</v>
          </cell>
          <cell r="I1096" t="str">
            <v>H</v>
          </cell>
          <cell r="J1096" t="str">
            <v>ATRIBUÍDO SÃO PAULO</v>
          </cell>
          <cell r="K1096">
            <v>31.44</v>
          </cell>
          <cell r="L1096" t="str">
            <v>CAIXA REFERENCIAL</v>
          </cell>
        </row>
        <row r="1097">
          <cell r="G1097">
            <v>95707</v>
          </cell>
          <cell r="H1097" t="str">
            <v>PERFURATRIZ SOBRE ESTEIRA, TORQUE MÁXIMO 600 KGF, POTÊNCIA ENTRE 50 E 60 HP, DIÂMETRO MÁXIMO 10 - MATERIAIS NA OPERAÇÃO. AF_11/2016</v>
          </cell>
          <cell r="I1097" t="str">
            <v>H</v>
          </cell>
          <cell r="J1097" t="str">
            <v>COEFICIENTE DE REPRESENTATIVIDADE</v>
          </cell>
          <cell r="K1097">
            <v>20.57</v>
          </cell>
          <cell r="L1097" t="str">
            <v>CAIXA REFERENCIAL</v>
          </cell>
        </row>
        <row r="1098">
          <cell r="G1098">
            <v>95710</v>
          </cell>
          <cell r="H1098" t="str">
            <v>ESCAVADEIRA HIDRAULICA SOBRE ESTEIRA, COM GARRA GIRATORIA DE MANDIBULAS, PESO OPERACIONAL ENTRE 22,00 E 25,50 TON, POTENCIA LIQUIDA ENTRE 150 E 160 HP - DEPRECIAÇÃO. AF_11/2016</v>
          </cell>
          <cell r="I1098" t="str">
            <v>H</v>
          </cell>
          <cell r="J1098" t="str">
            <v>ATRIBUÍDO SÃO PAULO</v>
          </cell>
          <cell r="K1098">
            <v>30.2</v>
          </cell>
          <cell r="L1098" t="str">
            <v>CAIXA REFERENCIAL</v>
          </cell>
        </row>
        <row r="1099">
          <cell r="G1099">
            <v>95711</v>
          </cell>
          <cell r="H1099" t="str">
            <v>ESCAVADEIRA HIDRAULICA SOBRE ESTEIRA, COM GARRA GIRATORIA DE MANDIBULAS, PESO OPERACIONAL ENTRE 22,00 E 25,50 TON, POTENCIA LIQUIDA ENTRE 150 E 160 HP - JUROS. AF_11/2016</v>
          </cell>
          <cell r="I1099" t="str">
            <v>H</v>
          </cell>
          <cell r="J1099" t="str">
            <v>ATRIBUÍDO SÃO PAULO</v>
          </cell>
          <cell r="K1099">
            <v>4.09</v>
          </cell>
          <cell r="L1099" t="str">
            <v>CAIXA REFERENCIAL</v>
          </cell>
        </row>
        <row r="1100">
          <cell r="G1100">
            <v>95712</v>
          </cell>
          <cell r="H1100" t="str">
            <v>ESCAVADEIRA HIDRAULICA SOBRE ESTEIRA, COM GARRA GIRATORIA DE MANDIBULAS, PESO OPERACIONAL ENTRE 22,00 E 25,50 TON, POTENCIA LIQUIDA ENTRE 150 E 160 HP - MANUTENÇÃO. AF_11/2016</v>
          </cell>
          <cell r="I1100" t="str">
            <v>H</v>
          </cell>
          <cell r="J1100" t="str">
            <v>ATRIBUÍDO SÃO PAULO</v>
          </cell>
          <cell r="K1100">
            <v>37.75</v>
          </cell>
          <cell r="L1100" t="str">
            <v>CAIXA REFERENCIAL</v>
          </cell>
        </row>
        <row r="1101">
          <cell r="G1101">
            <v>95713</v>
          </cell>
          <cell r="H1101" t="str">
            <v>ESCAVADEIRA HIDRAULICA SOBRE ESTEIRA, COM GARRA GIRATORIA DE MANDIBULAS, PESO OPERACIONAL ENTRE 22,00 E 25,50 TON, POTENCIA LIQUIDA ENTRE 150 E 160 HP - MATERIAIS NA OPERAÇÃO. AF_11/2016</v>
          </cell>
          <cell r="I1101" t="str">
            <v>H</v>
          </cell>
          <cell r="J1101" t="str">
            <v>COLETADO</v>
          </cell>
          <cell r="K1101">
            <v>50.8</v>
          </cell>
          <cell r="L1101" t="str">
            <v>CAIXA REFERENCIAL</v>
          </cell>
        </row>
        <row r="1102">
          <cell r="G1102">
            <v>95716</v>
          </cell>
          <cell r="H1102" t="str">
            <v>ESCAVADEIRA HIDRAULICA SOBRE ESTEIRA, EQUIPADA COM CLAMSHELL, COM CAPACIDADE DA CAÇAMBA ENTRE 1,20 E 1,50 M3, PESO OPERACIONAL ENTRE 20,00 E 22,00 TON, POTENCIA LIQUIDA ENTRE 150 E 160 HP - DEPRECIAÇÃO. AF_11/2016</v>
          </cell>
          <cell r="I1102" t="str">
            <v>H</v>
          </cell>
          <cell r="J1102" t="str">
            <v>ATRIBUÍDO SÃO PAULO</v>
          </cell>
          <cell r="K1102">
            <v>29.07</v>
          </cell>
          <cell r="L1102" t="str">
            <v>CAIXA REFERENCIAL</v>
          </cell>
        </row>
        <row r="1103">
          <cell r="G1103">
            <v>95717</v>
          </cell>
          <cell r="H1103" t="str">
            <v>ESCAVADEIRA HIDRAULICA SOBRE ESTEIRA, EQUIPADA COM CLAMSHELL, COM CAPACIDADE DA CAÇAMBA ENTRE 1,20 E 1,50 M3, PESO OPERACIONAL ENTRE 20,00 E 22,00 TON, POTENCIA LIQUIDA ENTRE 150 E 160 HP - JUROS. AF_11/2016</v>
          </cell>
          <cell r="I1103" t="str">
            <v>H</v>
          </cell>
          <cell r="J1103" t="str">
            <v>ATRIBUÍDO SÃO PAULO</v>
          </cell>
          <cell r="K1103">
            <v>3.94</v>
          </cell>
          <cell r="L1103" t="str">
            <v>CAIXA REFERENCIAL</v>
          </cell>
        </row>
        <row r="1104">
          <cell r="G1104">
            <v>95718</v>
          </cell>
          <cell r="H1104" t="str">
            <v>ESCAVADEIRA HIDRAULICA SOBRE ESTEIRA, EQUIPADA COM CLAMSHELL, COM CAPACIDADE DA CAÇAMBA ENTRE 1,20 E 1,50 M3, PESO OPERACIONAL ENTRE 20,00 E 22,00 TON, POTENCIA LIQUIDA ENTRE 150 E 160 HP - MANUTENÇÃO. AF_11/2016</v>
          </cell>
          <cell r="I1104" t="str">
            <v>H</v>
          </cell>
          <cell r="J1104" t="str">
            <v>ATRIBUÍDO SÃO PAULO</v>
          </cell>
          <cell r="K1104">
            <v>36.340000000000003</v>
          </cell>
          <cell r="L1104" t="str">
            <v>CAIXA REFERENCIAL</v>
          </cell>
        </row>
        <row r="1105">
          <cell r="G1105">
            <v>95719</v>
          </cell>
          <cell r="H1105" t="str">
            <v>ESCAVADEIRA HIDRAULICA SOBRE ESTEIRA, EQUIPADA COM CLAMSHELL, COM CAPACIDADE DA CAÇAMBA ENTRE 1,20 E 1,50 M3, PESO OPERACIONAL ENTRE 20,00 E 22,00 TON, POTENCIA LIQUIDA ENTRE 150 E 160 HP - MATERIAIS NA OPERAÇÃO. AF_11/2016</v>
          </cell>
          <cell r="I1105" t="str">
            <v>H</v>
          </cell>
          <cell r="J1105" t="str">
            <v>COLETADO</v>
          </cell>
          <cell r="K1105">
            <v>50.8</v>
          </cell>
          <cell r="L1105" t="str">
            <v>CAIXA REFERENCIAL</v>
          </cell>
        </row>
        <row r="1106">
          <cell r="G1106">
            <v>95869</v>
          </cell>
          <cell r="H1106" t="str">
            <v>GRUPO GERADOR COM CARENAGEM, MOTOR DIESEL POTÊNCIA STANDART ENTRE 250 E 260 KVA - JUROS. AF_12/2016</v>
          </cell>
          <cell r="I1106" t="str">
            <v>H</v>
          </cell>
          <cell r="J1106" t="str">
            <v>ATRIBUÍDO SÃO PAULO</v>
          </cell>
          <cell r="K1106">
            <v>1.1200000000000001</v>
          </cell>
          <cell r="L1106" t="str">
            <v>CAIXA REFERENCIAL</v>
          </cell>
        </row>
        <row r="1107">
          <cell r="G1107">
            <v>95870</v>
          </cell>
          <cell r="H1107" t="str">
            <v>GRUPO GERADOR COM CARENAGEM, MOTOR DIESEL POTÊNCIA STANDART ENTRE 250 E 260 KVA - MANUTENÇÃO. AF_12/2016</v>
          </cell>
          <cell r="I1107" t="str">
            <v>H</v>
          </cell>
          <cell r="J1107" t="str">
            <v>ATRIBUÍDO SÃO PAULO</v>
          </cell>
          <cell r="K1107">
            <v>5.57</v>
          </cell>
          <cell r="L1107" t="str">
            <v>CAIXA REFERENCIAL</v>
          </cell>
        </row>
        <row r="1108">
          <cell r="G1108">
            <v>95871</v>
          </cell>
          <cell r="H1108" t="str">
            <v>GRUPO GERADOR COM CARENAGEM, MOTOR DIESEL POTÊNCIA STANDART ENTRE 250 E 260 KVA - MATERIAIS NA OPERAÇÃO. AF_12/2016</v>
          </cell>
          <cell r="I1108" t="str">
            <v>H</v>
          </cell>
          <cell r="J1108" t="str">
            <v>COLETADO</v>
          </cell>
          <cell r="K1108">
            <v>154.26</v>
          </cell>
          <cell r="L1108" t="str">
            <v>CAIXA REFERENCIAL</v>
          </cell>
        </row>
        <row r="1109">
          <cell r="G1109">
            <v>95874</v>
          </cell>
          <cell r="H1109" t="str">
            <v>GRUPO GERADOR COM CARENAGEM, MOTOR DIESEL POTÊNCIA STANDART ENTRE 250 E 260 KVA - DEPRECIAÇÃO. AF_12/2016</v>
          </cell>
          <cell r="I1109" t="str">
            <v>H</v>
          </cell>
          <cell r="J1109" t="str">
            <v>ATRIBUÍDO SÃO PAULO</v>
          </cell>
          <cell r="K1109">
            <v>6.24</v>
          </cell>
          <cell r="L1109" t="str">
            <v>CAIXA REFERENCIAL</v>
          </cell>
        </row>
        <row r="1110">
          <cell r="G1110">
            <v>96008</v>
          </cell>
          <cell r="H1110" t="str">
            <v>TRATOR DE PNEUS COM POTÊNCIA DE 122 CV, TRAÇÃO 4X4, COM VASSOURA MECÂNICA ACOPLADA - DEPRECIAÇÃO. AF_02/2017</v>
          </cell>
          <cell r="I1110" t="str">
            <v>H</v>
          </cell>
          <cell r="J1110" t="str">
            <v>ATRIBUÍDO SÃO PAULO</v>
          </cell>
          <cell r="K1110">
            <v>12.4</v>
          </cell>
          <cell r="L1110" t="str">
            <v>CAIXA REFERENCIAL</v>
          </cell>
        </row>
        <row r="1111">
          <cell r="G1111">
            <v>96009</v>
          </cell>
          <cell r="H1111" t="str">
            <v>TRATOR DE PNEUS COM POTÊNCIA DE 122 CV, TRAÇÃO 4X4, COM VASSOURA MECÂNICA ACOPLADA - JUROS. AF_02/2017</v>
          </cell>
          <cell r="I1111" t="str">
            <v>H</v>
          </cell>
          <cell r="J1111" t="str">
            <v>ATRIBUÍDO SÃO PAULO</v>
          </cell>
          <cell r="K1111">
            <v>1.71</v>
          </cell>
          <cell r="L1111" t="str">
            <v>CAIXA REFERENCIAL</v>
          </cell>
        </row>
        <row r="1112">
          <cell r="G1112">
            <v>96011</v>
          </cell>
          <cell r="H1112" t="str">
            <v>TRATOR DE PNEUS COM POTÊNCIA DE 122 CV, TRAÇÃO 4X4, COM VASSOURA MECÂNICA ACOPLADA - MANUTENÇÃO. AF_02/2017</v>
          </cell>
          <cell r="I1112" t="str">
            <v>H</v>
          </cell>
          <cell r="J1112" t="str">
            <v>ATRIBUÍDO SÃO PAULO</v>
          </cell>
          <cell r="K1112">
            <v>13.57</v>
          </cell>
          <cell r="L1112" t="str">
            <v>CAIXA REFERENCIAL</v>
          </cell>
        </row>
        <row r="1113">
          <cell r="G1113">
            <v>96012</v>
          </cell>
          <cell r="H1113" t="str">
            <v>TRATOR DE PNEUS COM POTÊNCIA DE 122 CV, TRAÇÃO 4X4, COM VASSOURA MECÂNICA ACOPLADA - MATERIAIS NA OPERAÇÃO. AF_02/2017</v>
          </cell>
          <cell r="I1113" t="str">
            <v>H</v>
          </cell>
          <cell r="J1113" t="str">
            <v>COLETADO</v>
          </cell>
          <cell r="K1113">
            <v>97.1</v>
          </cell>
          <cell r="L1113" t="str">
            <v>CAIXA REFERENCIAL</v>
          </cell>
        </row>
        <row r="1114">
          <cell r="G1114">
            <v>96015</v>
          </cell>
          <cell r="H1114" t="str">
            <v>TRATOR DE PNEUS COM POTÊNCIA DE 122 CV, TRAÇÃO 4X4, COM GRADE DE DISCOS ACOPLADA - DEPRECIAÇÃO. AF_02/2017</v>
          </cell>
          <cell r="I1114" t="str">
            <v>H</v>
          </cell>
          <cell r="J1114" t="str">
            <v>ATRIBUÍDO SÃO PAULO</v>
          </cell>
          <cell r="K1114">
            <v>12.29</v>
          </cell>
          <cell r="L1114" t="str">
            <v>CAIXA REFERENCIAL</v>
          </cell>
        </row>
        <row r="1115">
          <cell r="G1115">
            <v>96016</v>
          </cell>
          <cell r="H1115" t="str">
            <v>TRATOR DE PNEUS COM POTÊNCIA DE 122 CV, TRAÇÃO 4X4, COM GRADE DE DISCOS ACOPLADA - JUROS. AF_02/2017</v>
          </cell>
          <cell r="I1115" t="str">
            <v>H</v>
          </cell>
          <cell r="J1115" t="str">
            <v>ATRIBUÍDO SÃO PAULO</v>
          </cell>
          <cell r="K1115">
            <v>1.7</v>
          </cell>
          <cell r="L1115" t="str">
            <v>CAIXA REFERENCIAL</v>
          </cell>
        </row>
        <row r="1116">
          <cell r="G1116">
            <v>96018</v>
          </cell>
          <cell r="H1116" t="str">
            <v>TRATOR DE PNEUS COM POTÊNCIA DE 122 CV, TRAÇÃO 4X4, COM GRADE DE DISCOS ACOPLADA - MANUTENÇÃO. AF_02/2017</v>
          </cell>
          <cell r="I1116" t="str">
            <v>H</v>
          </cell>
          <cell r="J1116" t="str">
            <v>ATRIBUÍDO SÃO PAULO</v>
          </cell>
          <cell r="K1116">
            <v>13.45</v>
          </cell>
          <cell r="L1116" t="str">
            <v>CAIXA REFERENCIAL</v>
          </cell>
        </row>
        <row r="1117">
          <cell r="G1117">
            <v>96019</v>
          </cell>
          <cell r="H1117" t="str">
            <v>TRATOR DE PNEUS COM POTÊNCIA DE 122 CV, TRAÇÃO 4X4, COM GRADE DE DISCOS ACOPLADA - MATERIAIS NA OPERAÇÃO. AF_02/2017</v>
          </cell>
          <cell r="I1117" t="str">
            <v>H</v>
          </cell>
          <cell r="J1117" t="str">
            <v>COLETADO</v>
          </cell>
          <cell r="K1117">
            <v>97.1</v>
          </cell>
          <cell r="L1117" t="str">
            <v>CAIXA REFERENCIAL</v>
          </cell>
        </row>
        <row r="1118">
          <cell r="G1118">
            <v>96023</v>
          </cell>
          <cell r="H1118" t="str">
            <v>TRATOR DE PNEUS COM POTÊNCIA DE 85 CV, TRAÇÃO 4X4, COM GRADE DE DISCOS ACOPLADA - DEPRECIAÇÃO. AF_02/2017</v>
          </cell>
          <cell r="I1118" t="str">
            <v>H</v>
          </cell>
          <cell r="J1118" t="str">
            <v>ATRIBUÍDO SÃO PAULO</v>
          </cell>
          <cell r="K1118">
            <v>9.49</v>
          </cell>
          <cell r="L1118" t="str">
            <v>CAIXA REFERENCIAL</v>
          </cell>
        </row>
        <row r="1119">
          <cell r="G1119">
            <v>96024</v>
          </cell>
          <cell r="H1119" t="str">
            <v>TRATOR DE PNEUS COM POTÊNCIA DE 85 CV, TRAÇÃO 4X4, COM GRADE DE DISCOS ACOPLADA - JUROS. AF_02/2017</v>
          </cell>
          <cell r="I1119" t="str">
            <v>H</v>
          </cell>
          <cell r="J1119" t="str">
            <v>ATRIBUÍDO SÃO PAULO</v>
          </cell>
          <cell r="K1119">
            <v>1.31</v>
          </cell>
          <cell r="L1119" t="str">
            <v>CAIXA REFERENCIAL</v>
          </cell>
        </row>
        <row r="1120">
          <cell r="G1120">
            <v>96026</v>
          </cell>
          <cell r="H1120" t="str">
            <v>TRATOR DE PNEUS COM POTÊNCIA DE 85 CV, TRAÇÃO 4X4, COM GRADE DE DISCOS ACOPLADA - MANUTENÇÃO. AF_02/2017</v>
          </cell>
          <cell r="I1120" t="str">
            <v>H</v>
          </cell>
          <cell r="J1120" t="str">
            <v>ATRIBUÍDO SÃO PAULO</v>
          </cell>
          <cell r="K1120">
            <v>10.39</v>
          </cell>
          <cell r="L1120" t="str">
            <v>CAIXA REFERENCIAL</v>
          </cell>
        </row>
        <row r="1121">
          <cell r="G1121">
            <v>96027</v>
          </cell>
          <cell r="H1121" t="str">
            <v>TRATOR DE PNEUS COM POTÊNCIA DE 85 CV, TRAÇÃO 4X4, COM GRADE DE DISCOS ACOPLADA - MATERIAIS NA OPERAÇÃO. AF_02/2017</v>
          </cell>
          <cell r="I1121" t="str">
            <v>H</v>
          </cell>
          <cell r="J1121" t="str">
            <v>COLETADO</v>
          </cell>
          <cell r="K1121">
            <v>67.66</v>
          </cell>
          <cell r="L1121" t="str">
            <v>CAIXA REFERENCIAL</v>
          </cell>
        </row>
        <row r="1122">
          <cell r="G1122">
            <v>96030</v>
          </cell>
          <cell r="H1122" t="str">
            <v>CAMINHÃO BASCULANTE 10 M3, TRUCADO, POTÊNCIA 230 CV, INCLUSIVE CAÇAMBA METÁLICA, COM DISTRIBUIDOR DE AGREGADOS ACOPLADO - DEPRECIAÇÃO. AF_02/2017</v>
          </cell>
          <cell r="I1122" t="str">
            <v>H</v>
          </cell>
          <cell r="J1122" t="str">
            <v>ATRIBUÍDO SÃO PAULO</v>
          </cell>
          <cell r="K1122">
            <v>16.690000000000001</v>
          </cell>
          <cell r="L1122" t="str">
            <v>CAIXA REFERENCIAL</v>
          </cell>
        </row>
        <row r="1123">
          <cell r="G1123">
            <v>96031</v>
          </cell>
          <cell r="H1123" t="str">
            <v>CAMINHÃO BASCULANTE 10 M3, TRUCADO, POTÊNCIA 230 CV, INCLUSIVE CAÇAMBA METÁLICA, COM DISTRIBUIDOR DE AGREGADOS ACOPLADO - JUROS. AF_02/2017</v>
          </cell>
          <cell r="I1123" t="str">
            <v>H</v>
          </cell>
          <cell r="J1123" t="str">
            <v>ATRIBUÍDO SÃO PAULO</v>
          </cell>
          <cell r="K1123">
            <v>3.08</v>
          </cell>
          <cell r="L1123" t="str">
            <v>CAIXA REFERENCIAL</v>
          </cell>
        </row>
        <row r="1124">
          <cell r="G1124">
            <v>96032</v>
          </cell>
          <cell r="H1124" t="str">
            <v>CAMINHÃO BASCULANTE 10 M3, TRUCADO, POTÊNCIA 230 CV, INCLUSIVE CAÇAMBA METÁLICA, COM DISTRIBUIDOR DE AGREGADOS ACOPLADO - IMPOSTOS E SEGUROS. AF_02/2017</v>
          </cell>
          <cell r="I1124" t="str">
            <v>H</v>
          </cell>
          <cell r="J1124" t="str">
            <v>ATRIBUÍDO SÃO PAULO</v>
          </cell>
          <cell r="K1124">
            <v>1.19</v>
          </cell>
          <cell r="L1124" t="str">
            <v>CAIXA REFERENCIAL</v>
          </cell>
        </row>
        <row r="1125">
          <cell r="G1125">
            <v>96033</v>
          </cell>
          <cell r="H1125" t="str">
            <v>CAMINHÃO BASCULANTE 10 M3, TRUCADO, POTÊNCIA 230 CV, INCLUSIVE CAÇAMBA METÁLICA, COM DISTRIBUIDOR DE AGREGADOS ACOPLADO - MANUTENÇÃO. AF_02/2017</v>
          </cell>
          <cell r="I1125" t="str">
            <v>H</v>
          </cell>
          <cell r="J1125" t="str">
            <v>ATRIBUÍDO SÃO PAULO</v>
          </cell>
          <cell r="K1125">
            <v>31.3</v>
          </cell>
          <cell r="L1125" t="str">
            <v>CAIXA REFERENCIAL</v>
          </cell>
        </row>
        <row r="1126">
          <cell r="G1126">
            <v>96034</v>
          </cell>
          <cell r="H1126" t="str">
            <v>CAMINHÃO BASCULANTE 10 M3, TRUCADO, POTÊNCIA 230 CV, INCLUSIVE CAÇAMBA METÁLICA, COM DISTRIBUIDOR DE AGREGADOS ACOPLADO - MATERIAIS NA OPERAÇÃO. AF_02/2017</v>
          </cell>
          <cell r="I1126" t="str">
            <v>H</v>
          </cell>
          <cell r="J1126" t="str">
            <v>COLETADO</v>
          </cell>
          <cell r="K1126">
            <v>80.099999999999994</v>
          </cell>
          <cell r="L1126" t="str">
            <v>CAIXA REFERENCIAL</v>
          </cell>
        </row>
        <row r="1127">
          <cell r="G1127">
            <v>96053</v>
          </cell>
          <cell r="H1127" t="str">
            <v>TRATOR DE PNEUS COM POTÊNCIA DE 85 CV, TRAÇÃO 4X4, COM VASSOURA MECÂNICA ACOPLADA - DEPRECIAÇÃO. AF_03/2017</v>
          </cell>
          <cell r="I1127" t="str">
            <v>H</v>
          </cell>
          <cell r="J1127" t="str">
            <v>ATRIBUÍDO SÃO PAULO</v>
          </cell>
          <cell r="K1127">
            <v>9.6</v>
          </cell>
          <cell r="L1127" t="str">
            <v>CAIXA REFERENCIAL</v>
          </cell>
        </row>
        <row r="1128">
          <cell r="G1128">
            <v>96054</v>
          </cell>
          <cell r="H1128" t="str">
            <v>MINICARREGADEIRA SOBRE RODAS POTENCIA 47HP CAPACIDADE OPERACAO 646 KG, COM VASSOURA MECÂNICA ACOPLADA - DEPRECIAÇÃO. AF_03/2017</v>
          </cell>
          <cell r="I1128" t="str">
            <v>H</v>
          </cell>
          <cell r="J1128" t="str">
            <v>ATRIBUÍDO SÃO PAULO</v>
          </cell>
          <cell r="K1128">
            <v>16.29</v>
          </cell>
          <cell r="L1128" t="str">
            <v>CAIXA REFERENCIAL</v>
          </cell>
        </row>
        <row r="1129">
          <cell r="G1129">
            <v>96055</v>
          </cell>
          <cell r="H1129" t="str">
            <v>TRATOR DE PNEUS COM POTÊNCIA DE 85 CV, TRAÇÃO 4X4, COM VASSOURA MECÂNICA ACOPLADA - JUROS. AF_03/2017</v>
          </cell>
          <cell r="I1129" t="str">
            <v>H</v>
          </cell>
          <cell r="J1129" t="str">
            <v>ATRIBUÍDO SÃO PAULO</v>
          </cell>
          <cell r="K1129">
            <v>1.32</v>
          </cell>
          <cell r="L1129" t="str">
            <v>CAIXA REFERENCIAL</v>
          </cell>
        </row>
        <row r="1130">
          <cell r="G1130">
            <v>96056</v>
          </cell>
          <cell r="H1130" t="str">
            <v>TRATOR DE PNEUS COM POTÊNCIA DE 85 CV, TRAÇÃO 4X4, COM VASSOURA MECÂNICA ACOPLADA - MANUTENÇÃO. AF_03/2017</v>
          </cell>
          <cell r="I1130" t="str">
            <v>H</v>
          </cell>
          <cell r="J1130" t="str">
            <v>ATRIBUÍDO SÃO PAULO</v>
          </cell>
          <cell r="K1130">
            <v>10.51</v>
          </cell>
          <cell r="L1130" t="str">
            <v>CAIXA REFERENCIAL</v>
          </cell>
        </row>
        <row r="1131">
          <cell r="G1131">
            <v>96057</v>
          </cell>
          <cell r="H1131" t="str">
            <v>TRATOR DE PNEUS COM POTÊNCIA DE 85 CV, TRAÇÃO 4X4, COM VASSOURA MECÂNICA ACOPLADA - MATERIAIS NA OPERAÇÃO. AF_03/2017</v>
          </cell>
          <cell r="I1131" t="str">
            <v>H</v>
          </cell>
          <cell r="J1131" t="str">
            <v>COLETADO</v>
          </cell>
          <cell r="K1131">
            <v>67.66</v>
          </cell>
          <cell r="L1131" t="str">
            <v>CAIXA REFERENCIAL</v>
          </cell>
        </row>
        <row r="1132">
          <cell r="G1132">
            <v>96060</v>
          </cell>
          <cell r="H1132" t="str">
            <v>MINICARREGADEIRA SOBRE RODAS POTENCIA 47HP CAPACIDADE OPERACAO 646 KG, COM VASSOURA MECÂNICA ACOPLADA - JUROS. AF_03/2017</v>
          </cell>
          <cell r="I1132" t="str">
            <v>H</v>
          </cell>
          <cell r="J1132" t="str">
            <v>ATRIBUÍDO SÃO PAULO</v>
          </cell>
          <cell r="K1132">
            <v>1.64</v>
          </cell>
          <cell r="L1132" t="str">
            <v>CAIXA REFERENCIAL</v>
          </cell>
        </row>
        <row r="1133">
          <cell r="G1133">
            <v>96061</v>
          </cell>
          <cell r="H1133" t="str">
            <v>MINICARREGADEIRA SOBRE RODAS POTENCIA 47HP CAPACIDADE OPERACAO 646 KG, COM VASSOURA MECÂNICA ACOPLADA - MANUTENÇÃO. AF_03/2017</v>
          </cell>
          <cell r="I1133" t="str">
            <v>H</v>
          </cell>
          <cell r="J1133" t="str">
            <v>ATRIBUÍDO SÃO PAULO</v>
          </cell>
          <cell r="K1133">
            <v>20.36</v>
          </cell>
          <cell r="L1133" t="str">
            <v>CAIXA REFERENCIAL</v>
          </cell>
        </row>
        <row r="1134">
          <cell r="G1134">
            <v>96062</v>
          </cell>
          <cell r="H1134" t="str">
            <v>MINICARREGADEIRA SOBRE RODAS POTENCIA 47HP CAPACIDADE OPERACAO 646 KG, COM VASSOURA MECÂNICA ACOPLADA - MATERIAIS NA OPERAÇÃO. AF_03/2017</v>
          </cell>
          <cell r="I1134" t="str">
            <v>H</v>
          </cell>
          <cell r="J1134" t="str">
            <v>COLETADO</v>
          </cell>
          <cell r="K1134">
            <v>29.6</v>
          </cell>
          <cell r="L1134" t="str">
            <v>CAIXA REFERENCIAL</v>
          </cell>
        </row>
        <row r="1135">
          <cell r="G1135">
            <v>96241</v>
          </cell>
          <cell r="H1135" t="str">
            <v>MINIESCAVADEIRA SOBRE ESTEIRAS, POTENCIA LIQUIDA DE *30* HP, PESO OPERACIONAL DE *3.500* KG - DEPRECIACAO. AF_04/2017</v>
          </cell>
          <cell r="I1135" t="str">
            <v>H</v>
          </cell>
          <cell r="J1135" t="str">
            <v>ATRIBUÍDO SÃO PAULO</v>
          </cell>
          <cell r="K1135">
            <v>14.22</v>
          </cell>
          <cell r="L1135" t="str">
            <v>CAIXA REFERENCIAL</v>
          </cell>
        </row>
        <row r="1136">
          <cell r="G1136">
            <v>96242</v>
          </cell>
          <cell r="H1136" t="str">
            <v>MINIESCAVADEIRA SOBRE ESTEIRAS, POTENCIA LIQUIDA DE *30* HP, PESO OPERACIONAL DE *3.500* KG - JUROS. AF_04/2017</v>
          </cell>
          <cell r="I1136" t="str">
            <v>H</v>
          </cell>
          <cell r="J1136" t="str">
            <v>ATRIBUÍDO SÃO PAULO</v>
          </cell>
          <cell r="K1136">
            <v>1.93</v>
          </cell>
          <cell r="L1136" t="str">
            <v>CAIXA REFERENCIAL</v>
          </cell>
        </row>
        <row r="1137">
          <cell r="G1137">
            <v>96243</v>
          </cell>
          <cell r="H1137" t="str">
            <v>MINIESCAVADEIRA SOBRE ESTEIRAS, POTENCIA LIQUIDA DE *30* HP, PESO OPERACIONAL DE *3.500* KG - MANUTENCAO. AF_04/2017</v>
          </cell>
          <cell r="I1137" t="str">
            <v>H</v>
          </cell>
          <cell r="J1137" t="str">
            <v>ATRIBUÍDO SÃO PAULO</v>
          </cell>
          <cell r="K1137">
            <v>17.78</v>
          </cell>
          <cell r="L1137" t="str">
            <v>CAIXA REFERENCIAL</v>
          </cell>
        </row>
        <row r="1138">
          <cell r="G1138">
            <v>96244</v>
          </cell>
          <cell r="H1138" t="str">
            <v>MINIESCAVADEIRA SOBRE ESTEIRAS, POTENCIA LIQUIDA DE *30* HP, PESO OPERACIONAL DE *3.500* KG - MATERIAIS NA OPERACAO. AF_04/2017</v>
          </cell>
          <cell r="I1138" t="str">
            <v>H</v>
          </cell>
          <cell r="J1138" t="str">
            <v>COLETADO</v>
          </cell>
          <cell r="K1138">
            <v>9.83</v>
          </cell>
          <cell r="L1138" t="str">
            <v>CAIXA REFERENCIAL</v>
          </cell>
        </row>
        <row r="1139">
          <cell r="G1139">
            <v>96298</v>
          </cell>
          <cell r="H1139" t="str">
            <v>PERFURATRIZ ROTATIVA SOBRE ESTEIRA, TORQUE MAXIMO 2500 KGM, POTENCIA 110 HP, MOTOR DIESEL - DEPRECIAÇÃO. AF_05/2017</v>
          </cell>
          <cell r="I1139" t="str">
            <v>H</v>
          </cell>
          <cell r="J1139" t="str">
            <v>ATRIBUÍDO SÃO PAULO</v>
          </cell>
          <cell r="K1139">
            <v>39.229999999999997</v>
          </cell>
          <cell r="L1139" t="str">
            <v>CAIXA REFERENCIAL</v>
          </cell>
        </row>
        <row r="1140">
          <cell r="G1140">
            <v>96299</v>
          </cell>
          <cell r="H1140" t="str">
            <v>PERFURATRIZ ROTATIVA SOBRE ESTEIRA, TORQUE MAXIMO 2500 KGM, POTENCIA 110 HP, MOTOR DIESEL - JUROS. AF_05/2017</v>
          </cell>
          <cell r="I1140" t="str">
            <v>H</v>
          </cell>
          <cell r="J1140" t="str">
            <v>ATRIBUÍDO SÃO PAULO</v>
          </cell>
          <cell r="K1140">
            <v>5.44</v>
          </cell>
          <cell r="L1140" t="str">
            <v>CAIXA REFERENCIAL</v>
          </cell>
        </row>
        <row r="1141">
          <cell r="G1141">
            <v>96300</v>
          </cell>
          <cell r="H1141" t="str">
            <v>PERFURATRIZ ROTATIVA SOBRE ESTEIRA, TORQUE MAXIMO 2500 KGM, POTENCIA 110 HP, MOTOR DIESEL - MANUTENÇÃO. AF_05/2017</v>
          </cell>
          <cell r="I1141" t="str">
            <v>H</v>
          </cell>
          <cell r="J1141" t="str">
            <v>ATRIBUÍDO SÃO PAULO</v>
          </cell>
          <cell r="K1141">
            <v>49.09</v>
          </cell>
          <cell r="L1141" t="str">
            <v>CAIXA REFERENCIAL</v>
          </cell>
        </row>
        <row r="1142">
          <cell r="G1142">
            <v>96301</v>
          </cell>
          <cell r="H1142" t="str">
            <v>PERFURATRIZ ROTATIVA SOBRE ESTEIRA, TORQUE MAXIMO 2500 KGM, POTENCIA 110 HP, MOTOR DIESEL - MATERIAIS NA OPERAÇÃO. AF_05/2017</v>
          </cell>
          <cell r="I1142" t="str">
            <v>H</v>
          </cell>
          <cell r="J1142" t="str">
            <v>COLETADO</v>
          </cell>
          <cell r="K1142">
            <v>27.74</v>
          </cell>
          <cell r="L1142" t="str">
            <v>CAIXA REFERENCIAL</v>
          </cell>
        </row>
        <row r="1143">
          <cell r="G1143">
            <v>96304</v>
          </cell>
          <cell r="H1143" t="str">
            <v>COMPRESSOR DE AR, VAZAO DE 10 PCM, RESERVATORIO 100 L, PRESSAO DE TRABALHO ENTRE 6,9 E 9,7 BAR,  POTENCIA 2 HP, TENSAO 110/220 V - DEPRECIAÇÃO. AF_05/2017</v>
          </cell>
          <cell r="I1143" t="str">
            <v>H</v>
          </cell>
          <cell r="J1143" t="str">
            <v>ATRIBUÍDO SÃO PAULO</v>
          </cell>
          <cell r="K1143">
            <v>0.13</v>
          </cell>
          <cell r="L1143" t="str">
            <v>CAIXA REFERENCIAL</v>
          </cell>
        </row>
        <row r="1144">
          <cell r="G1144">
            <v>96305</v>
          </cell>
          <cell r="H1144" t="str">
            <v>COMPRESSOR DE AR, VAZAO DE 10 PCM, RESERVATORIO 100 L, PRESSAO DE TRABALHO ENTRE 6,9 E 9,7 BAR,  POTENCIA 2 HP, TENSAO 110/220 V - JUROS. AF_05/2017</v>
          </cell>
          <cell r="I1144" t="str">
            <v>H</v>
          </cell>
          <cell r="J1144" t="str">
            <v>ATRIBUÍDO SÃO PAULO</v>
          </cell>
          <cell r="K1144">
            <v>0.01</v>
          </cell>
          <cell r="L1144" t="str">
            <v>CAIXA REFERENCIAL</v>
          </cell>
        </row>
        <row r="1145">
          <cell r="G1145">
            <v>96306</v>
          </cell>
          <cell r="H1145" t="str">
            <v>COMPRESSOR DE AR, VAZAO DE 10 PCM, RESERVATORIO 100 L, PRESSAO DE TRABALHO ENTRE 6,9 E 9,7 BAR,  POTENCIA 2 HP, TENSAO 110/220 V - MANUTENÇÃO. AF_05/2017</v>
          </cell>
          <cell r="I1145" t="str">
            <v>H</v>
          </cell>
          <cell r="J1145" t="str">
            <v>ATRIBUÍDO SÃO PAULO</v>
          </cell>
          <cell r="K1145">
            <v>0.17</v>
          </cell>
          <cell r="L1145" t="str">
            <v>CAIXA REFERENCIAL</v>
          </cell>
        </row>
        <row r="1146">
          <cell r="G1146">
            <v>96307</v>
          </cell>
          <cell r="H1146" t="str">
            <v>COMPRESSOR DE AR, VAZAO DE 10 PCM, RESERVATORIO 100 L, PRESSAO DE TRABALHO ENTRE 6,9 E 9,7 BAR, POTENCIA 2 HP, TENSAO 110/220 V - MATERIAIS NA OPERAÇÃO. AF_05/2017</v>
          </cell>
          <cell r="I1146" t="str">
            <v>H</v>
          </cell>
          <cell r="J1146" t="str">
            <v>COEFICIENTE DE REPRESENTATIVIDADE</v>
          </cell>
          <cell r="K1146">
            <v>0.74</v>
          </cell>
          <cell r="L1146" t="str">
            <v>CAIXA REFERENCIAL</v>
          </cell>
        </row>
        <row r="1147">
          <cell r="G1147">
            <v>96457</v>
          </cell>
          <cell r="H1147" t="str">
            <v>ROLO COMPACTADOR DE PNEUS, ESTATICO, PRESSAO VARIAVEL, POTENCIA 110 HP, PESO SEM/COM LASTRO 10,8/27 T, LARGURA DE ROLAGEM 2,30 M - MATERIAIS NA OPERACAO. AF_06/2017</v>
          </cell>
          <cell r="I1147" t="str">
            <v>H</v>
          </cell>
          <cell r="J1147" t="str">
            <v>COLETADO</v>
          </cell>
          <cell r="K1147">
            <v>36.06</v>
          </cell>
          <cell r="L1147" t="str">
            <v>CAIXA REFERENCIAL</v>
          </cell>
        </row>
        <row r="1148">
          <cell r="G1148">
            <v>96458</v>
          </cell>
          <cell r="H1148" t="str">
            <v>ROLO COMPACTADOR DE PNEUS, ESTATICO, PRESSAO VARIAVEL, POTENCIA 110 HP, PESO SEM/COM LASTRO 10,8/27 T, LARGURA DE ROLAGEM 2,30 M - MANUTENCAO. AF_06/2017</v>
          </cell>
          <cell r="I1148" t="str">
            <v>H</v>
          </cell>
          <cell r="J1148" t="str">
            <v>ATRIBUÍDO SÃO PAULO</v>
          </cell>
          <cell r="K1148">
            <v>33.130000000000003</v>
          </cell>
          <cell r="L1148" t="str">
            <v>CAIXA REFERENCIAL</v>
          </cell>
        </row>
        <row r="1149">
          <cell r="G1149">
            <v>96459</v>
          </cell>
          <cell r="H1149" t="str">
            <v>ROLO COMPACTADOR DE PNEUS, ESTATICO, PRESSAO VARIAVEL, POTENCIA 110 HP, PESO SEM/COM LASTRO 10,8/27 T, LARGURA DE ROLAGEM 2,30 M - JUROS. AF_06/2017</v>
          </cell>
          <cell r="I1149" t="str">
            <v>H</v>
          </cell>
          <cell r="J1149" t="str">
            <v>ATRIBUÍDO SÃO PAULO</v>
          </cell>
          <cell r="K1149">
            <v>3.67</v>
          </cell>
          <cell r="L1149" t="str">
            <v>CAIXA REFERENCIAL</v>
          </cell>
        </row>
        <row r="1150">
          <cell r="G1150">
            <v>96460</v>
          </cell>
          <cell r="H1150" t="str">
            <v>ROLO COMPACTADOR DE PNEUS, ESTATICO, PRESSAO VARIAVEL, POTENCIA 110 HP, PESO SEM/COM LASTRO 10,8/27 T, LARGURA DE ROLAGEM 2,30 M - DEPRECIAÇÃO. AF_06/2017</v>
          </cell>
          <cell r="I1150" t="str">
            <v>H</v>
          </cell>
          <cell r="J1150" t="str">
            <v>ATRIBUÍDO SÃO PAULO</v>
          </cell>
          <cell r="K1150">
            <v>26.47</v>
          </cell>
          <cell r="L1150" t="str">
            <v>CAIXA REFERENCIAL</v>
          </cell>
        </row>
        <row r="1151">
          <cell r="G1151">
            <v>98760</v>
          </cell>
          <cell r="H1151" t="str">
            <v>INVERSOR DE SOLDA MONOFÁSICO DE 160 A, POTÊNCIA DE 5400 W, TENSÃO DE 220 V, PARA SOLDA COM ELETRODOS DE 2,0 A 4,0 MM E PROCESSO TIG - DEPRECIAÇÃO. AF_06/2018</v>
          </cell>
          <cell r="I1151" t="str">
            <v>H</v>
          </cell>
          <cell r="J1151" t="str">
            <v>ATRIBUÍDO SÃO PAULO</v>
          </cell>
          <cell r="K1151">
            <v>0.06</v>
          </cell>
          <cell r="L1151" t="str">
            <v>CAIXA REFERENCIAL</v>
          </cell>
        </row>
        <row r="1152">
          <cell r="G1152">
            <v>98761</v>
          </cell>
          <cell r="H1152" t="str">
            <v>INVERSOR DE SOLDA MONOFÁSICO DE 160 A, POTÊNCIA DE 5400 W, TENSÃO DE 220 V, PARA SOLDA COM ELETRODOS DE 2,0 A 4,0 MM E PROCESSO TIG - JUROS. AF_06/2018</v>
          </cell>
          <cell r="I1152" t="str">
            <v>H</v>
          </cell>
          <cell r="J1152" t="str">
            <v>ATRIBUÍDO SÃO PAULO</v>
          </cell>
          <cell r="K1152">
            <v>0.01</v>
          </cell>
          <cell r="L1152" t="str">
            <v>CAIXA REFERENCIAL</v>
          </cell>
        </row>
        <row r="1153">
          <cell r="G1153">
            <v>98762</v>
          </cell>
          <cell r="H1153" t="str">
            <v>INVERSOR DE SOLDA MONOFÁSICO DE 160 A, POTÊNCIA DE 5400 W, TENSÃO DE 220 V, PARA SOLDA COM ELETRODOS DE 2,0 A 4,0 MM E PROCESSO TIG - MANUTENÇÃO. AF_06/2018</v>
          </cell>
          <cell r="I1153" t="str">
            <v>H</v>
          </cell>
          <cell r="J1153" t="str">
            <v>ATRIBUÍDO SÃO PAULO</v>
          </cell>
          <cell r="K1153">
            <v>7.0000000000000007E-2</v>
          </cell>
          <cell r="L1153" t="str">
            <v>CAIXA REFERENCIAL</v>
          </cell>
        </row>
        <row r="1154">
          <cell r="G1154">
            <v>98763</v>
          </cell>
          <cell r="H1154" t="str">
            <v>INVERSOR DE SOLDA MONOFÁSICO DE 160 A, POTÊNCIA DE 5400 W, TENSÃO DE 220 V, PARA SOLDA COM ELETRODOS DE 2,0 A 4,0 MM E PROCESSO TIG - MATERIAIS NA OPERAÇÃO. AF_06/2018</v>
          </cell>
          <cell r="I1154" t="str">
            <v>H</v>
          </cell>
          <cell r="J1154" t="str">
            <v>COEFICIENTE DE REPRESENTATIVIDADE</v>
          </cell>
          <cell r="K1154">
            <v>2.7</v>
          </cell>
          <cell r="L1154" t="str">
            <v>CAIXA REFERENCIAL</v>
          </cell>
        </row>
        <row r="1155">
          <cell r="G1155">
            <v>99829</v>
          </cell>
          <cell r="H1155" t="str">
            <v>LAVADORA DE ALTA PRESSAO (LAVA-JATO) PARA AGUA FRIA, PRESSAO DE OPERACAO ENTRE 1400 E 1900 LIB/POL2, VAZAO MAXIMA ENTRE 400 E 700 L/H - DEPRECIAÇÃO. AF_04/2019</v>
          </cell>
          <cell r="I1155" t="str">
            <v>H</v>
          </cell>
          <cell r="J1155" t="str">
            <v>ATRIBUÍDO SÃO PAULO</v>
          </cell>
          <cell r="K1155">
            <v>0.12</v>
          </cell>
          <cell r="L1155" t="str">
            <v>CAIXA REFERENCIAL</v>
          </cell>
        </row>
        <row r="1156">
          <cell r="G1156">
            <v>99830</v>
          </cell>
          <cell r="H1156" t="str">
            <v>LAVADORA DE ALTA PRESSAO (LAVA-JATO) PARA AGUA FRIA, PRESSAO DE OPERACAO ENTRE 1400 E 1900 LIB/POL2, VAZAO MAXIMA ENTRE 400 E 700 L/H - JUROS. AF_04/2019</v>
          </cell>
          <cell r="I1156" t="str">
            <v>H</v>
          </cell>
          <cell r="J1156" t="str">
            <v>ATRIBUÍDO SÃO PAULO</v>
          </cell>
          <cell r="K1156">
            <v>0.01</v>
          </cell>
          <cell r="L1156" t="str">
            <v>CAIXA REFERENCIAL</v>
          </cell>
        </row>
        <row r="1157">
          <cell r="G1157">
            <v>99831</v>
          </cell>
          <cell r="H1157" t="str">
            <v>LAVADORA DE ALTA PRESSAO (LAVA-JATO) PARA AGUA FRIA, PRESSAO DE OPERACAO ENTRE 1400 E 1900 LIB/POL2, VAZAO MAXIMA ENTRE 400 E 700 L/H - MANUTENÇÃO. AF_04/2019</v>
          </cell>
          <cell r="I1157" t="str">
            <v>H</v>
          </cell>
          <cell r="J1157" t="str">
            <v>ATRIBUÍDO SÃO PAULO</v>
          </cell>
          <cell r="K1157">
            <v>0.17</v>
          </cell>
          <cell r="L1157" t="str">
            <v>CAIXA REFERENCIAL</v>
          </cell>
        </row>
        <row r="1158">
          <cell r="G1158">
            <v>99832</v>
          </cell>
          <cell r="H1158" t="str">
            <v>LAVADORA DE ALTA PRESSAO (LAVA-JATO) PARA AGUA FRIA, PRESSAO DE OPERACAO ENTRE 1400 E 1900 LIB/POL2, VAZAO MAXIMA ENTRE 400 E 700 L/H - MATERIAIS NA OPERAÇÃO. AF_04/2019</v>
          </cell>
          <cell r="I1158" t="str">
            <v>H</v>
          </cell>
          <cell r="J1158" t="str">
            <v>COEFICIENTE DE REPRESENTATIVIDADE</v>
          </cell>
          <cell r="K1158">
            <v>0.7</v>
          </cell>
          <cell r="L1158" t="str">
            <v>CAIXA REFERENCIAL</v>
          </cell>
        </row>
        <row r="1159">
          <cell r="G1159">
            <v>100637</v>
          </cell>
          <cell r="H1159" t="str">
            <v>USINA DE MISTURA ASFÁLTICA À QUENTE, TIPO CONTRA FLUXO, PROD 100 A 140 TON/HORA - DEPRECIAÇÃO. AF_12/2019</v>
          </cell>
          <cell r="I1159" t="str">
            <v>H</v>
          </cell>
          <cell r="J1159" t="str">
            <v>ATRIBUÍDO SÃO PAULO</v>
          </cell>
          <cell r="K1159">
            <v>81.06</v>
          </cell>
          <cell r="L1159" t="str">
            <v>CAIXA REFERENCIAL</v>
          </cell>
        </row>
        <row r="1160">
          <cell r="G1160">
            <v>100638</v>
          </cell>
          <cell r="H1160" t="str">
            <v>USINA DE MISTURA ASFÁLTICA À QUENTE, TIPO CONTRA FLUXO, PROD 100 A 140 TON/HORA - JUROS. AF_12/2019</v>
          </cell>
          <cell r="I1160" t="str">
            <v>H</v>
          </cell>
          <cell r="J1160" t="str">
            <v>ATRIBUÍDO SÃO PAULO</v>
          </cell>
          <cell r="K1160">
            <v>14.59</v>
          </cell>
          <cell r="L1160" t="str">
            <v>CAIXA REFERENCIAL</v>
          </cell>
        </row>
        <row r="1161">
          <cell r="G1161">
            <v>100639</v>
          </cell>
          <cell r="H1161" t="str">
            <v>USINA DE MISTURA ASFÁLTICA À QUENTE, TIPO CONTRA FLUXO, PROD 100 A 140 TON/HORA - MANUTENÇÃO. AF_12/2019</v>
          </cell>
          <cell r="I1161" t="str">
            <v>H</v>
          </cell>
          <cell r="J1161" t="str">
            <v>ATRIBUÍDO SÃO PAULO</v>
          </cell>
          <cell r="K1161">
            <v>130.31</v>
          </cell>
          <cell r="L1161" t="str">
            <v>CAIXA REFERENCIAL</v>
          </cell>
        </row>
        <row r="1162">
          <cell r="G1162">
            <v>100640</v>
          </cell>
          <cell r="H1162" t="str">
            <v>USINA DE MISTURA ASFÁLTICA À QUENTE, TIPO CONTRA FLUXO, PROD 100 A 140 TON/HORA - MATERIAIS NA OPERAÇÃO. AF_12/2019</v>
          </cell>
          <cell r="I1162" t="str">
            <v>H</v>
          </cell>
          <cell r="J1162" t="str">
            <v>COEFICIENTE DE REPRESENTATIVIDADE</v>
          </cell>
          <cell r="K1162">
            <v>140.41999999999999</v>
          </cell>
          <cell r="L1162" t="str">
            <v>CAIXA REFERENCIAL</v>
          </cell>
        </row>
        <row r="1163">
          <cell r="G1163">
            <v>100643</v>
          </cell>
          <cell r="H1163" t="str">
            <v>USINA DE ASFALTO, TIPO GRAVIMÉTRICA, PROD 150 TON/HORA - DEPRECIAÇÃO. AF_12/2019</v>
          </cell>
          <cell r="I1163" t="str">
            <v>H</v>
          </cell>
          <cell r="J1163" t="str">
            <v>ATRIBUÍDO SÃO PAULO</v>
          </cell>
          <cell r="K1163">
            <v>213.45</v>
          </cell>
          <cell r="L1163" t="str">
            <v>CAIXA REFERENCIAL</v>
          </cell>
        </row>
        <row r="1164">
          <cell r="G1164">
            <v>100644</v>
          </cell>
          <cell r="H1164" t="str">
            <v>USINA DE ASFALTO, TIPO GRAVIMÉTRICA, PROD 150 TON/HORA - JUROS. AF_12/2019</v>
          </cell>
          <cell r="I1164" t="str">
            <v>H</v>
          </cell>
          <cell r="J1164" t="str">
            <v>ATRIBUÍDO SÃO PAULO</v>
          </cell>
          <cell r="K1164">
            <v>38.42</v>
          </cell>
          <cell r="L1164" t="str">
            <v>CAIXA REFERENCIAL</v>
          </cell>
        </row>
        <row r="1165">
          <cell r="G1165">
            <v>100645</v>
          </cell>
          <cell r="H1165" t="str">
            <v>USINA DE ASFALTO, TIPO GRAVIMÉTRICA, PROD 150 TON/HORA - MANUTENÇÃO. AF_12/2019</v>
          </cell>
          <cell r="I1165" t="str">
            <v>H</v>
          </cell>
          <cell r="J1165" t="str">
            <v>ATRIBUÍDO SÃO PAULO</v>
          </cell>
          <cell r="K1165">
            <v>343.12</v>
          </cell>
          <cell r="L1165" t="str">
            <v>CAIXA REFERENCIAL</v>
          </cell>
        </row>
        <row r="1166">
          <cell r="G1166">
            <v>100646</v>
          </cell>
          <cell r="H1166" t="str">
            <v>USINA DE ASFALTO, TIPO GRAVIMÉTRICA, PROD 150 TON/HORA - MATERIAIS NA OPERAÇÃO. AF_12/2019</v>
          </cell>
          <cell r="I1166" t="str">
            <v>H</v>
          </cell>
          <cell r="J1166" t="str">
            <v>COEFICIENTE DE REPRESENTATIVIDADE</v>
          </cell>
          <cell r="K1166">
            <v>200.6</v>
          </cell>
          <cell r="L1166" t="str">
            <v>CAIXA REFERENCIAL</v>
          </cell>
        </row>
        <row r="1167">
          <cell r="G1167">
            <v>55960</v>
          </cell>
          <cell r="H1167" t="str">
            <v>IMUNIZACAO DE MADEIRAMENTO PARA COBERTURA UTILIZANDO CUPINICIDA INCOLOR</v>
          </cell>
          <cell r="I1167" t="str">
            <v>M2</v>
          </cell>
          <cell r="J1167" t="str">
            <v>COEFICIENTE DE REPRESENTATIVIDADE</v>
          </cell>
          <cell r="K1167">
            <v>5.55</v>
          </cell>
          <cell r="L1167" t="str">
            <v>CAIXA REFERENCIAL</v>
          </cell>
        </row>
        <row r="1168">
          <cell r="G1168">
            <v>92259</v>
          </cell>
          <cell r="H1168" t="str">
            <v>INSTALAÇÃO DE TESOURA (INTEIRA OU MEIA), BIAPOIADA, EM MADEIRA NÃO APARELHADA, PARA VÃOS MAIORES OU IGUAIS A 3,0 M E MENORES QUE 6,0 M, INCLUSO IÇAMENTO. AF_07/2019</v>
          </cell>
          <cell r="I1168" t="str">
            <v>UN</v>
          </cell>
          <cell r="J1168" t="str">
            <v>ATRIBUÍDO SÃO PAULO</v>
          </cell>
          <cell r="K1168">
            <v>339.44</v>
          </cell>
          <cell r="L1168" t="str">
            <v>CAIXA REFERENCIAL</v>
          </cell>
        </row>
        <row r="1169">
          <cell r="G1169">
            <v>92260</v>
          </cell>
          <cell r="H1169" t="str">
            <v>INSTALAÇÃO DE TESOURA (INTEIRA OU MEIA), BIAPOIADA, EM MADEIRA NÃO APARELHADA, PARA VÃOS MAIORES OU IGUAIS A 6,0 M E MENORES QUE 8,0 M, INCLUSO IÇAMENTO. AF_07/2019</v>
          </cell>
          <cell r="I1169" t="str">
            <v>UN</v>
          </cell>
          <cell r="J1169" t="str">
            <v>ATRIBUÍDO SÃO PAULO</v>
          </cell>
          <cell r="K1169">
            <v>392.68</v>
          </cell>
          <cell r="L1169" t="str">
            <v>CAIXA REFERENCIAL</v>
          </cell>
        </row>
        <row r="1170">
          <cell r="G1170">
            <v>92261</v>
          </cell>
          <cell r="H1170" t="str">
            <v>INSTALAÇÃO DE TESOURA (INTEIRA OU MEIA), BIAPOIADA, EM MADEIRA NÃO APARELHADA, PARA VÃOS MAIORES OU IGUAIS A 8,0 M E MENORES QUE 10,0 M, INCLUSO IÇAMENTO. AF_07/2019</v>
          </cell>
          <cell r="I1170" t="str">
            <v>UN</v>
          </cell>
          <cell r="J1170" t="str">
            <v>ATRIBUÍDO SÃO PAULO</v>
          </cell>
          <cell r="K1170">
            <v>444.31</v>
          </cell>
          <cell r="L1170" t="str">
            <v>CAIXA REFERENCIAL</v>
          </cell>
        </row>
        <row r="1171">
          <cell r="G1171">
            <v>92262</v>
          </cell>
          <cell r="H1171" t="str">
            <v>INSTALAÇÃO DE TESOURA (INTEIRA OU MEIA), BIAPOIADA, EM MADEIRA NÃO APARELHADA, PARA VÃOS MAIORES OU IGUAIS A 10,0 M E MENORES QUE 12,0 M, INCLUSO IÇAMENTO. AF_07/2019</v>
          </cell>
          <cell r="I1171" t="str">
            <v>UN</v>
          </cell>
          <cell r="J1171" t="str">
            <v>ATRIBUÍDO SÃO PAULO</v>
          </cell>
          <cell r="K1171">
            <v>527.42999999999995</v>
          </cell>
          <cell r="L1171" t="str">
            <v>CAIXA REFERENCIAL</v>
          </cell>
        </row>
        <row r="1172">
          <cell r="G1172">
            <v>92539</v>
          </cell>
          <cell r="H1172" t="str">
            <v>TRAMA DE MADEIRA COMPOSTA POR RIPAS, CAIBROS E TERÇAS PARA TELHADOS DE ATÉ 2 ÁGUAS PARA TELHA DE ENCAIXE DE CERÂMICA OU DE CONCRETO, INCLUSO TRANSPORTE VERTICAL. AF_07/2019</v>
          </cell>
          <cell r="I1172" t="str">
            <v>M2</v>
          </cell>
          <cell r="J1172" t="str">
            <v>ATRIBUÍDO SÃO PAULO</v>
          </cell>
          <cell r="K1172">
            <v>59.18</v>
          </cell>
          <cell r="L1172" t="str">
            <v>CAIXA REFERENCIAL</v>
          </cell>
        </row>
        <row r="1173">
          <cell r="G1173">
            <v>92540</v>
          </cell>
          <cell r="H1173" t="str">
            <v>TRAMA DE MADEIRA COMPOSTA POR RIPAS, CAIBROS E TERÇAS PARA TELHADOS DE MAIS QUE 2 ÁGUAS PARA TELHA DE ENCAIXE DE CERÂMICA OU DE CONCRETO, INCLUSO TRANSPORTE VERTICAL. AF_07/2019</v>
          </cell>
          <cell r="I1173" t="str">
            <v>M2</v>
          </cell>
          <cell r="J1173" t="str">
            <v>ATRIBUÍDO SÃO PAULO</v>
          </cell>
          <cell r="K1173">
            <v>67.09</v>
          </cell>
          <cell r="L1173" t="str">
            <v>CAIXA REFERENCIAL</v>
          </cell>
        </row>
        <row r="1174">
          <cell r="G1174">
            <v>92541</v>
          </cell>
          <cell r="H1174" t="str">
            <v>TRAMA DE MADEIRA COMPOSTA POR RIPAS, CAIBROS E TERÇAS PARA TELHADOS DE ATÉ 2 ÁGUAS PARA TELHA CERÂMICA CAPA-CANAL, INCLUSO TRANSPORTE VERTICAL. AF_07/2019</v>
          </cell>
          <cell r="I1174" t="str">
            <v>M2</v>
          </cell>
          <cell r="J1174" t="str">
            <v>ATRIBUÍDO SÃO PAULO</v>
          </cell>
          <cell r="K1174">
            <v>63.48</v>
          </cell>
          <cell r="L1174" t="str">
            <v>CAIXA REFERENCIAL</v>
          </cell>
        </row>
        <row r="1175">
          <cell r="G1175">
            <v>92542</v>
          </cell>
          <cell r="H1175" t="str">
            <v>TRAMA DE MADEIRA COMPOSTA POR RIPAS, CAIBROS E TERÇAS PARA TELHADOS DE MAIS QUE 2 ÁGUAS PARA TELHA CERÂMICA CAPA-CANAL, INCLUSO TRANSPORTE VERTICAL. AF_07/2019</v>
          </cell>
          <cell r="I1175" t="str">
            <v>M2</v>
          </cell>
          <cell r="J1175" t="str">
            <v>ATRIBUÍDO SÃO PAULO</v>
          </cell>
          <cell r="K1175">
            <v>77.239999999999995</v>
          </cell>
          <cell r="L1175" t="str">
            <v>CAIXA REFERENCIAL</v>
          </cell>
        </row>
        <row r="1176">
          <cell r="G1176">
            <v>92543</v>
          </cell>
          <cell r="H1176" t="str">
            <v>TRAMA DE MADEIRA COMPOSTA POR TERÇAS PARA TELHADOS DE ATÉ 2 ÁGUAS PARA TELHA ONDULADA DE FIBROCIMENTO, METÁLICA, PLÁSTICA OU TERMOACÚSTICA, INCLUSO TRANSPORTE VERTICAL. AF_07/2019</v>
          </cell>
          <cell r="I1176" t="str">
            <v>M2</v>
          </cell>
          <cell r="J1176" t="str">
            <v>ATRIBUÍDO SÃO PAULO</v>
          </cell>
          <cell r="K1176">
            <v>16.71</v>
          </cell>
          <cell r="L1176" t="str">
            <v>CAIXA REFERENCIAL</v>
          </cell>
        </row>
        <row r="1177">
          <cell r="G1177">
            <v>92544</v>
          </cell>
          <cell r="H1177" t="str">
            <v>TRAMA DE MADEIRA COMPOSTA POR TERÇAS PARA TELHADOS DE ATÉ 2 ÁGUAS PARA TELHA ESTRUTURAL DE FIBROCIMENTO, INCLUSO TRANSPORTE VERTICAL. AF_07/2019</v>
          </cell>
          <cell r="I1177" t="str">
            <v>M2</v>
          </cell>
          <cell r="J1177" t="str">
            <v>ATRIBUÍDO SÃO PAULO</v>
          </cell>
          <cell r="K1177">
            <v>14.19</v>
          </cell>
          <cell r="L1177" t="str">
            <v>CAIXA REFERENCIAL</v>
          </cell>
        </row>
        <row r="1178">
          <cell r="G1178">
            <v>92545</v>
          </cell>
          <cell r="H1178" t="str">
            <v>FABRICAÇÃO E INSTALAÇÃO DE TESOURA INTEIRA EM MADEIRA NÃO APARELHADA, VÃO DE 3 M, PARA TELHA CERÂMICA OU DE CONCRETO, INCLUSO IÇAMENTO. AF_07/2019</v>
          </cell>
          <cell r="I1178" t="str">
            <v>UN</v>
          </cell>
          <cell r="J1178" t="str">
            <v>ATRIBUÍDO SÃO PAULO</v>
          </cell>
          <cell r="K1178">
            <v>746.76</v>
          </cell>
          <cell r="L1178" t="str">
            <v>CAIXA REFERENCIAL</v>
          </cell>
        </row>
        <row r="1179">
          <cell r="G1179">
            <v>92546</v>
          </cell>
          <cell r="H1179" t="str">
            <v>FABRICAÇÃO E INSTALAÇÃO DE TESOURA INTEIRA EM MADEIRA NÃO APARELHADA, VÃO DE 4 M, PARA TELHA CERÂMICA OU DE CONCRETO, INCLUSO IÇAMENTO. AF_07/2019</v>
          </cell>
          <cell r="I1179" t="str">
            <v>UN</v>
          </cell>
          <cell r="J1179" t="str">
            <v>ATRIBUÍDO SÃO PAULO</v>
          </cell>
          <cell r="K1179">
            <v>920.28</v>
          </cell>
          <cell r="L1179" t="str">
            <v>CAIXA REFERENCIAL</v>
          </cell>
        </row>
        <row r="1180">
          <cell r="G1180">
            <v>92547</v>
          </cell>
          <cell r="H1180" t="str">
            <v>FABRICAÇÃO E INSTALAÇÃO DE TESOURA INTEIRA EM MADEIRA NÃO APARELHADA, VÃO DE 5 M, PARA TELHA CERÂMICA OU DE CONCRETO, INCLUSO IÇAMENTO. AF_07/2019</v>
          </cell>
          <cell r="I1180" t="str">
            <v>UN</v>
          </cell>
          <cell r="J1180" t="str">
            <v>ATRIBUÍDO SÃO PAULO</v>
          </cell>
          <cell r="K1180">
            <v>968.57</v>
          </cell>
          <cell r="L1180" t="str">
            <v>CAIXA REFERENCIAL</v>
          </cell>
        </row>
        <row r="1181">
          <cell r="G1181">
            <v>92548</v>
          </cell>
          <cell r="H1181" t="str">
            <v>FABRICAÇÃO E INSTALAÇÃO DE TESOURA INTEIRA EM MADEIRA NÃO APARELHADA, VÃO DE 6 M, PARA TELHA CERÂMICA OU DE CONCRETO, INCLUSO IÇAMENTO. AF_07/2019</v>
          </cell>
          <cell r="I1181" t="str">
            <v>UN</v>
          </cell>
          <cell r="J1181" t="str">
            <v>ATRIBUÍDO SÃO PAULO</v>
          </cell>
          <cell r="K1181">
            <v>1079.8399999999999</v>
          </cell>
          <cell r="L1181" t="str">
            <v>CAIXA REFERENCIAL</v>
          </cell>
        </row>
        <row r="1182">
          <cell r="G1182">
            <v>92549</v>
          </cell>
          <cell r="H1182" t="str">
            <v>FABRICAÇÃO E INSTALAÇÃO DE TESOURA INTEIRA EM MADEIRA NÃO APARELHADA, VÃO DE 7 M, PARA TELHA CERÂMICA OU DE CONCRETO, INCLUSO IÇAMENTO. AF_07/2019</v>
          </cell>
          <cell r="I1182" t="str">
            <v>UN</v>
          </cell>
          <cell r="J1182" t="str">
            <v>ATRIBUÍDO SÃO PAULO</v>
          </cell>
          <cell r="K1182">
            <v>1368.71</v>
          </cell>
          <cell r="L1182" t="str">
            <v>CAIXA REFERENCIAL</v>
          </cell>
        </row>
        <row r="1183">
          <cell r="G1183">
            <v>92550</v>
          </cell>
          <cell r="H1183" t="str">
            <v>FABRICAÇÃO E INSTALAÇÃO DE TESOURA INTEIRA EM MADEIRA NÃO APARELHADA, VÃO DE 8 M, PARA TELHA CERÂMICA OU DE CONCRETO, INCLUSO IÇAMENTO. AF_07/2019</v>
          </cell>
          <cell r="I1183" t="str">
            <v>UN</v>
          </cell>
          <cell r="J1183" t="str">
            <v>ATRIBUÍDO SÃO PAULO</v>
          </cell>
          <cell r="K1183">
            <v>1679</v>
          </cell>
          <cell r="L1183" t="str">
            <v>CAIXA REFERENCIAL</v>
          </cell>
        </row>
        <row r="1184">
          <cell r="G1184">
            <v>92551</v>
          </cell>
          <cell r="H1184" t="str">
            <v>FABRICAÇÃO E INSTALAÇÃO DE TESOURA INTEIRA EM MADEIRA NÃO APARELHADA, VÃO DE 9 M, PARA TELHA CERÂMICA OU DE CONCRETO, INCLUSO IÇAMENTO. AF_07/2019</v>
          </cell>
          <cell r="I1184" t="str">
            <v>UN</v>
          </cell>
          <cell r="J1184" t="str">
            <v>ATRIBUÍDO SÃO PAULO</v>
          </cell>
          <cell r="K1184">
            <v>1743.17</v>
          </cell>
          <cell r="L1184" t="str">
            <v>CAIXA REFERENCIAL</v>
          </cell>
        </row>
        <row r="1185">
          <cell r="G1185">
            <v>92552</v>
          </cell>
          <cell r="H1185" t="str">
            <v>FABRICAÇÃO E INSTALAÇÃO DE TESOURA INTEIRA EM MADEIRA NÃO APARELHADA, VÃO DE 10 M, PARA TELHA CERÂMICA OU DE CONCRETO, INCLUSO IÇAMENTO. AF_07/2019</v>
          </cell>
          <cell r="I1185" t="str">
            <v>UN</v>
          </cell>
          <cell r="J1185" t="str">
            <v>ATRIBUÍDO SÃO PAULO</v>
          </cell>
          <cell r="K1185">
            <v>1900.21</v>
          </cell>
          <cell r="L1185" t="str">
            <v>CAIXA REFERENCIAL</v>
          </cell>
        </row>
        <row r="1186">
          <cell r="G1186">
            <v>92553</v>
          </cell>
          <cell r="H1186" t="str">
            <v>FABRICAÇÃO E INSTALAÇÃO DE TESOURA INTEIRA EM MADEIRA NÃO APARELHADA, VÃO DE 11 M, PARA TELHA CERÂMICA OU DE CONCRETO, INCLUSO IÇAMENTO. AF_07/2019</v>
          </cell>
          <cell r="I1186" t="str">
            <v>UN</v>
          </cell>
          <cell r="J1186" t="str">
            <v>ATRIBUÍDO SÃO PAULO</v>
          </cell>
          <cell r="K1186">
            <v>2199.69</v>
          </cell>
          <cell r="L1186" t="str">
            <v>CAIXA REFERENCIAL</v>
          </cell>
        </row>
        <row r="1187">
          <cell r="G1187">
            <v>92554</v>
          </cell>
          <cell r="H1187" t="str">
            <v>FABRICAÇÃO E INSTALAÇÃO DE TESOURA INTEIRA EM MADEIRA NÃO APARELHADA, VÃO DE 12 M, PARA TELHA CERÂMICA OU DE CONCRETO, INCLUSO IÇAMENTO. AF_07/2019</v>
          </cell>
          <cell r="I1187" t="str">
            <v>UN</v>
          </cell>
          <cell r="J1187" t="str">
            <v>ATRIBUÍDO SÃO PAULO</v>
          </cell>
          <cell r="K1187">
            <v>2272.6999999999998</v>
          </cell>
          <cell r="L1187" t="str">
            <v>CAIXA REFERENCIAL</v>
          </cell>
        </row>
        <row r="1188">
          <cell r="G1188">
            <v>92555</v>
          </cell>
          <cell r="H1188" t="str">
            <v>FABRICAÇÃO E INSTALAÇÃO DE TESOURA INTEIRA EM MADEIRA NÃO APARELHADA, VÃO DE 3 M, PARA TELHA ONDULADA DE FIBROCIMENTO, METÁLICA, PLÁSTICA OU TERMOACÚSTICA, INCLUSO IÇAMENTO. AF_07/2019</v>
          </cell>
          <cell r="I1188" t="str">
            <v>UN</v>
          </cell>
          <cell r="J1188" t="str">
            <v>ATRIBUÍDO SÃO PAULO</v>
          </cell>
          <cell r="K1188">
            <v>737.02</v>
          </cell>
          <cell r="L1188" t="str">
            <v>CAIXA REFERENCIAL</v>
          </cell>
        </row>
        <row r="1189">
          <cell r="G1189">
            <v>92556</v>
          </cell>
          <cell r="H1189" t="str">
            <v>FABRICAÇÃO E INSTALAÇÃO DE TESOURA INTEIRA EM MADEIRA NÃO APARELHADA, VÃO DE 4 M, PARA TELHA ONDULADA DE FIBROCIMENTO, METÁLICA, PLÁSTICA OU TERMOACÚSTICA, INCLUSO IÇAMENTO. AF_07/2019</v>
          </cell>
          <cell r="I1189" t="str">
            <v>UN</v>
          </cell>
          <cell r="J1189" t="str">
            <v>ATRIBUÍDO SÃO PAULO</v>
          </cell>
          <cell r="K1189">
            <v>904.19</v>
          </cell>
          <cell r="L1189" t="str">
            <v>CAIXA REFERENCIAL</v>
          </cell>
        </row>
        <row r="1190">
          <cell r="G1190">
            <v>92557</v>
          </cell>
          <cell r="H1190" t="str">
            <v>FABRICAÇÃO E INSTALAÇÃO DE TESOURA INTEIRA EM MADEIRA NÃO APARELHADA, VÃO DE 5 M, PARA TELHA ONDULADA DE FIBROCIMENTO, METÁLICA, PLÁSTICA OU TERMOACÚSTICA, INCLUSO IÇAMENTO. AF_07/2019</v>
          </cell>
          <cell r="I1190" t="str">
            <v>UN</v>
          </cell>
          <cell r="J1190" t="str">
            <v>ATRIBUÍDO SÃO PAULO</v>
          </cell>
          <cell r="K1190">
            <v>952.48</v>
          </cell>
          <cell r="L1190" t="str">
            <v>CAIXA REFERENCIAL</v>
          </cell>
        </row>
        <row r="1191">
          <cell r="G1191">
            <v>92558</v>
          </cell>
          <cell r="H1191" t="str">
            <v>FABRICAÇÃO E INSTALAÇÃO DE TESOURA INTEIRA EM MADEIRA NÃO APARELHADA, VÃO DE 6 M, PARA TELHA ONDULADA DE FIBROCIMENTO, METÁLICA, PLÁSTICA OU TERMOACÚSTICA, INCLUSO IÇAMENTO. AF_07/2019</v>
          </cell>
          <cell r="I1191" t="str">
            <v>UN</v>
          </cell>
          <cell r="J1191" t="str">
            <v>ATRIBUÍDO SÃO PAULO</v>
          </cell>
          <cell r="K1191">
            <v>1070.0999999999999</v>
          </cell>
          <cell r="L1191" t="str">
            <v>CAIXA REFERENCIAL</v>
          </cell>
        </row>
        <row r="1192">
          <cell r="G1192">
            <v>92559</v>
          </cell>
          <cell r="H1192" t="str">
            <v>FABRICAÇÃO E INSTALAÇÃO DE TESOURA INTEIRA EM MADEIRA NÃO APARELHADA, VÃO DE 7 M, PARA TELHA ONDULADA DE FIBROCIMENTO, METÁLICA, PLÁSTICA OU TERMOACÚSTICA, INCLUSO IÇAMENTO. AF_07/2019</v>
          </cell>
          <cell r="I1192" t="str">
            <v>UN</v>
          </cell>
          <cell r="J1192" t="str">
            <v>ATRIBUÍDO SÃO PAULO</v>
          </cell>
          <cell r="K1192">
            <v>1351.57</v>
          </cell>
          <cell r="L1192" t="str">
            <v>CAIXA REFERENCIAL</v>
          </cell>
        </row>
        <row r="1193">
          <cell r="G1193">
            <v>92560</v>
          </cell>
          <cell r="H1193" t="str">
            <v>FABRICAÇÃO E INSTALAÇÃO DE TESOURA INTEIRA EM MADEIRA NÃO APARELHADA, VÃO DE 8 M, PARA TELHA ONDULADA DE FIBROCIMENTO, METÁLICA, PLÁSTICA OU TERMOACÚSTICA, INCLUSO IÇAMENTO. AF_07/2019</v>
          </cell>
          <cell r="I1193" t="str">
            <v>UN</v>
          </cell>
          <cell r="J1193" t="str">
            <v>ATRIBUÍDO SÃO PAULO</v>
          </cell>
          <cell r="K1193">
            <v>1652.86</v>
          </cell>
          <cell r="L1193" t="str">
            <v>CAIXA REFERENCIAL</v>
          </cell>
        </row>
        <row r="1194">
          <cell r="G1194">
            <v>92561</v>
          </cell>
          <cell r="H1194" t="str">
            <v>FABRICAÇÃO E INSTALAÇÃO DE TESOURA INTEIRA EM MADEIRA NÃO APARELHADA, VÃO DE 9 M, PARA TELHA ONDULADA DE FIBROCIMENTO, METÁLICA, PLÁSTICA OU TERMOACÚSTICA, INCLUSO IÇAMENTO. AF_07/2019</v>
          </cell>
          <cell r="I1194" t="str">
            <v>UN</v>
          </cell>
          <cell r="J1194" t="str">
            <v>ATRIBUÍDO SÃO PAULO</v>
          </cell>
          <cell r="K1194">
            <v>1718.2</v>
          </cell>
          <cell r="L1194" t="str">
            <v>CAIXA REFERENCIAL</v>
          </cell>
        </row>
        <row r="1195">
          <cell r="G1195">
            <v>92562</v>
          </cell>
          <cell r="H1195" t="str">
            <v>FABRICAÇÃO E INSTALAÇÃO DE TESOURA INTEIRA EM MADEIRA NÃO APARELHADA, VÃO DE 10 M, PARA TELHA ONDULADA DE FIBROCIMENTO, METÁLICA, PLÁSTICA OU TERMOACÚSTICA, INCLUSO IÇAMENTO. AF_07/2019</v>
          </cell>
          <cell r="I1195" t="str">
            <v>UN</v>
          </cell>
          <cell r="J1195" t="str">
            <v>ATRIBUÍDO SÃO PAULO</v>
          </cell>
          <cell r="K1195">
            <v>1859.15</v>
          </cell>
          <cell r="L1195" t="str">
            <v>CAIXA REFERENCIAL</v>
          </cell>
        </row>
        <row r="1196">
          <cell r="G1196">
            <v>92563</v>
          </cell>
          <cell r="H1196" t="str">
            <v>FABRICAÇÃO E INSTALAÇÃO DE TESOURA INTEIRA EM MADEIRA NÃO APARELHADA, VÃO DE 11 M, PARA TELHA ONDULADA DE FIBROCIMENTO, METÁLICA, PLÁSTICA OU TERMOACÚSTICA, INCLUSO IÇAMENTO. AF_07/2019</v>
          </cell>
          <cell r="I1196" t="str">
            <v>UN</v>
          </cell>
          <cell r="J1196" t="str">
            <v>ATRIBUÍDO SÃO PAULO</v>
          </cell>
          <cell r="K1196">
            <v>2149.75</v>
          </cell>
          <cell r="L1196" t="str">
            <v>CAIXA REFERENCIAL</v>
          </cell>
        </row>
        <row r="1197">
          <cell r="G1197">
            <v>92564</v>
          </cell>
          <cell r="H1197" t="str">
            <v>FABRICAÇÃO E INSTALAÇÃO DE TESOURA INTEIRA EM MADEIRA NÃO APARELHADA, VÃO DE 12 M, PARA TELHA ONDULADA DE FIBROCIMENTO, METÁLICA, PLÁSTICA OU TERMOACÚSTICA, INCLUSO IÇAMENTO. AF_07/2019</v>
          </cell>
          <cell r="I1197" t="str">
            <v>UN</v>
          </cell>
          <cell r="J1197" t="str">
            <v>ATRIBUÍDO SÃO PAULO</v>
          </cell>
          <cell r="K1197">
            <v>2211.9699999999998</v>
          </cell>
          <cell r="L1197" t="str">
            <v>CAIXA REFERENCIAL</v>
          </cell>
        </row>
        <row r="1198">
          <cell r="G1198">
            <v>92565</v>
          </cell>
          <cell r="H1198" t="str">
            <v>FABRICAÇÃO E INSTALAÇÃO DE ESTRUTURA PONTALETADA DE MADEIRA NÃO APARELHADA PARA TELHADOS COM ATÉ 2 ÁGUAS E PARA TELHA CERÂMICA OU DE CONCRETO, INCLUSO TRANSPORTE VERTICAL. AF_12/2015</v>
          </cell>
          <cell r="I1198" t="str">
            <v>M2</v>
          </cell>
          <cell r="J1198" t="str">
            <v>ATRIBUÍDO SÃO PAULO</v>
          </cell>
          <cell r="K1198">
            <v>28.62</v>
          </cell>
          <cell r="L1198" t="str">
            <v>CAIXA REFERENCIAL</v>
          </cell>
        </row>
        <row r="1199">
          <cell r="G1199">
            <v>92566</v>
          </cell>
          <cell r="H1199" t="str">
            <v>FABRICAÇÃO E INSTALAÇÃO DE ESTRUTURA PONTALETADA DE MADEIRA NÃO APARELHADA PARA TELHADOS COM ATÉ 2 ÁGUAS E PARA TELHA ONDULADA DE FIBROCIMENTO, METÁLICA, PLÁSTICA OU TERMOACÚSTICA, INCLUSO TRANSPORTE VERTICAL. AF_12/2015</v>
          </cell>
          <cell r="I1199" t="str">
            <v>M2</v>
          </cell>
          <cell r="J1199" t="str">
            <v>ATRIBUÍDO SÃO PAULO</v>
          </cell>
          <cell r="K1199">
            <v>17.39</v>
          </cell>
          <cell r="L1199" t="str">
            <v>CAIXA REFERENCIAL</v>
          </cell>
        </row>
        <row r="1200">
          <cell r="G1200">
            <v>92567</v>
          </cell>
          <cell r="H1200" t="str">
            <v>FABRICAÇÃO E INSTALAÇÃO DE ESTRUTURA PONTALETADA DE MADEIRA NÃO APARELHADA PARA TELHADOS COM MAIS QUE 2 ÁGUAS E PARA TELHA CERÂMICA OU DE CONCRETO, INCLUSO TRANSPORTE VERTICAL. AF_12/2015</v>
          </cell>
          <cell r="I1200" t="str">
            <v>M2</v>
          </cell>
          <cell r="J1200" t="str">
            <v>ATRIBUÍDO SÃO PAULO</v>
          </cell>
          <cell r="K1200">
            <v>25.44</v>
          </cell>
          <cell r="L1200" t="str">
            <v>CAIXA REFERENCIAL</v>
          </cell>
        </row>
        <row r="1201">
          <cell r="G1201">
            <v>100379</v>
          </cell>
          <cell r="H1201" t="str">
            <v>FABRICAÇÃO E INSTALAÇÃO DE PONTALETES DE MADEIRA NÃO APARELHADA PARA TELHADOS COM ATÉ 2 ÁGUAS E COM TELHA CERÂMICA OU DE CONCRETO EM EDIFÍCIO RESIDENCIAL TÉRREO, INCLUSO TRANSPORTE VERTICAL. AF_07/2019</v>
          </cell>
          <cell r="I1201" t="str">
            <v>M2</v>
          </cell>
          <cell r="J1201" t="str">
            <v>ATRIBUÍDO SÃO PAULO</v>
          </cell>
          <cell r="K1201">
            <v>28.62</v>
          </cell>
          <cell r="L1201" t="str">
            <v>CAIXA REFERENCIAL</v>
          </cell>
        </row>
        <row r="1202">
          <cell r="G1202">
            <v>100380</v>
          </cell>
          <cell r="H1202" t="str">
            <v>FABRICAÇÃO E INSTALAÇÃO DE PONTALETES DE MADEIRA NÃO APARELHADA PARA TELHADOS COM ATÉ 2 ÁGUAS E COM TELHA CERÂMICA OU DE CONCRETO EM EDIFÍCIO RESIDENCIAL DE MÚLTIPLOS PAVIMENTOS, INCLUSO TRANSPORTE VERTICAL. AF_07/2019</v>
          </cell>
          <cell r="I1202" t="str">
            <v>M2</v>
          </cell>
          <cell r="J1202" t="str">
            <v>ATRIBUÍDO SÃO PAULO</v>
          </cell>
          <cell r="K1202">
            <v>38.46</v>
          </cell>
          <cell r="L1202" t="str">
            <v>CAIXA REFERENCIAL</v>
          </cell>
        </row>
        <row r="1203">
          <cell r="G1203">
            <v>100381</v>
          </cell>
          <cell r="H1203" t="str">
            <v>FABRICAÇÃO E INSTALAÇÃO DE PONTALETES DE MADEIRA NÃO APARELHADA PARA TELHADOS COM ATÉ 2 ÁGUAS E COM TELHA CERÂMICA OU DE CONCRETO EM EDIFÍCIO INSTITUCIONAL TÉRREO, INCLUSO TRANSPORTE VERTICAL. AF_07/2019</v>
          </cell>
          <cell r="I1203" t="str">
            <v>M2</v>
          </cell>
          <cell r="J1203" t="str">
            <v>ATRIBUÍDO SÃO PAULO</v>
          </cell>
          <cell r="K1203">
            <v>43.56</v>
          </cell>
          <cell r="L1203" t="str">
            <v>CAIXA REFERENCIAL</v>
          </cell>
        </row>
        <row r="1204">
          <cell r="G1204">
            <v>100383</v>
          </cell>
          <cell r="H1204" t="str">
            <v>FABRICAÇÃO E INSTALAÇÃO DE PONTALETES DE MADEIRA NÃO APARELHADA PARA TELHADOS COM ATÉ 2 ÁGUAS E COM TELHA ONDULADA DE FIBROCIMENTO, ALUMÍNIO OU PLÁSTICA EM EDIFÍCIO RESIDENCIAL DE MÚLTIPLOS PAVIMENTOS, INCLUSO TRANSPORTE VERTICAL. AF_07/2019</v>
          </cell>
          <cell r="I1204" t="str">
            <v>M2</v>
          </cell>
          <cell r="J1204" t="str">
            <v>ATRIBUÍDO SÃO PAULO</v>
          </cell>
          <cell r="K1204">
            <v>18.899999999999999</v>
          </cell>
          <cell r="L1204" t="str">
            <v>CAIXA REFERENCIAL</v>
          </cell>
        </row>
        <row r="1205">
          <cell r="G1205">
            <v>100384</v>
          </cell>
          <cell r="H1205" t="str">
            <v>FABRICAÇÃO E INSTALAÇÃO DE PONTALETES DE MADEIRA NÃO APARELHADA PARA TELHADOS COM ATÉ 2 ÁGUAS E COM TELHA ONDULADA DE FIBROCIMENTO, ALUMÍNIO OU PLÁSTICA EM EDIFÍCIO INSTITUCIONAL TÉRREO, INCLUSO TRANSPORTE VERTICAL. AF_07/2019</v>
          </cell>
          <cell r="I1205" t="str">
            <v>M2</v>
          </cell>
          <cell r="J1205" t="str">
            <v>ATRIBUÍDO SÃO PAULO</v>
          </cell>
          <cell r="K1205">
            <v>20.07</v>
          </cell>
          <cell r="L1205" t="str">
            <v>CAIXA REFERENCIAL</v>
          </cell>
        </row>
        <row r="1206">
          <cell r="G1206">
            <v>100385</v>
          </cell>
          <cell r="H1206" t="str">
            <v>FABRICAÇÃO E INSTALAÇÃO DE PONTALETES DE MADEIRA NÃO APARELHADA PARA TELHADOS COM MAIS QUE 2 ÁGUAS E COM TELHA CERÂMICA OU DE CONCRETO EM EDIFÍCIO RESIDENCIAL TÉRREO, INCLUSO TRANSPORTE VERTICAL. AF_07/2019</v>
          </cell>
          <cell r="I1206" t="str">
            <v>M2</v>
          </cell>
          <cell r="J1206" t="str">
            <v>ATRIBUÍDO SÃO PAULO</v>
          </cell>
          <cell r="K1206">
            <v>25.44</v>
          </cell>
          <cell r="L1206" t="str">
            <v>CAIXA REFERENCIAL</v>
          </cell>
        </row>
        <row r="1207">
          <cell r="G1207">
            <v>100386</v>
          </cell>
          <cell r="H1207" t="str">
            <v>FABRICAÇÃO E INSTALAÇÃO DE PONTALETES DE MADEIRA NÃO APARELHADA PARA TELHADOS COM MAIS QUE 2 ÁGUAS E COM TELHA CERÂMICA OU DE CONCRETO EM EDIFÍCIO RESIDENCIAL DE MÚLTIPLOS PAVIMENTOS. AF_07/2019</v>
          </cell>
          <cell r="I1207" t="str">
            <v>M2</v>
          </cell>
          <cell r="J1207" t="str">
            <v>ATRIBUÍDO SÃO PAULO</v>
          </cell>
          <cell r="K1207">
            <v>33.08</v>
          </cell>
          <cell r="L1207" t="str">
            <v>CAIXA REFERENCIAL</v>
          </cell>
        </row>
        <row r="1208">
          <cell r="G1208">
            <v>100387</v>
          </cell>
          <cell r="H1208" t="str">
            <v>FABRICAÇÃO E INSTALAÇÃO DE PONTALETES DE MADEIRA NÃO APARELHADA PARA TELHADOS COM MAIS QUE 2 ÁGUAS E COM TELHA CERÂMICA OU DE CONCRETO EM EDIFÍCIO INSTITUCIONAL TÉRREO, INCLUSO TRANSPORTE VERTICAL. AF_07/2019</v>
          </cell>
          <cell r="I1208" t="str">
            <v>M2</v>
          </cell>
          <cell r="J1208" t="str">
            <v>ATRIBUÍDO SÃO PAULO</v>
          </cell>
          <cell r="K1208">
            <v>40.81</v>
          </cell>
          <cell r="L1208" t="str">
            <v>CAIXA REFERENCIAL</v>
          </cell>
        </row>
        <row r="1209">
          <cell r="G1209">
            <v>100388</v>
          </cell>
          <cell r="H1209" t="str">
            <v>RETIRADA E RECOLOCAÇÃO DE RIPA EM TELHADOS DE ATÉ 2 ÁGUAS COM TELHA CERÂMICA OU DE CONCRETO DE ENCAIXE, INCLUSO TRANSPORTE VERTICAL. AF_07/2019</v>
          </cell>
          <cell r="I1209" t="str">
            <v>M2</v>
          </cell>
          <cell r="J1209" t="str">
            <v>ATRIBUÍDO SÃO PAULO</v>
          </cell>
          <cell r="K1209">
            <v>16.3</v>
          </cell>
          <cell r="L1209" t="str">
            <v>CAIXA REFERENCIAL</v>
          </cell>
        </row>
        <row r="1210">
          <cell r="G1210">
            <v>100389</v>
          </cell>
          <cell r="H1210" t="str">
            <v>RETIRADA E RECOLOCAÇÃO DE CAIBRO EM TELHADOS DE ATÉ 2 ÁGUAS COM TELHA CERÂMICA OU DE CONCRETO DE ENCAIXE, INCLUSO TRANSPORTE VERTICAL. AF_07/2019</v>
          </cell>
          <cell r="I1210" t="str">
            <v>M2</v>
          </cell>
          <cell r="J1210" t="str">
            <v>ATRIBUÍDO SÃO PAULO</v>
          </cell>
          <cell r="K1210">
            <v>13.77</v>
          </cell>
          <cell r="L1210" t="str">
            <v>CAIXA REFERENCIAL</v>
          </cell>
        </row>
        <row r="1211">
          <cell r="G1211">
            <v>100390</v>
          </cell>
          <cell r="H1211" t="str">
            <v>RETIRADA E RECOLOCAÇÃO DE RIPA EM TELHADOS DE MAIS DE 2 ÁGUAS COM TELHA CERÂMICA OU DE CONCRETO DE ENCAIXE, INCLUSO TRANSPORTE VERTICAL. AF_07/2019</v>
          </cell>
          <cell r="I1211" t="str">
            <v>M2</v>
          </cell>
          <cell r="J1211" t="str">
            <v>ATRIBUÍDO SÃO PAULO</v>
          </cell>
          <cell r="K1211">
            <v>19.45</v>
          </cell>
          <cell r="L1211" t="str">
            <v>CAIXA REFERENCIAL</v>
          </cell>
        </row>
        <row r="1212">
          <cell r="G1212">
            <v>100391</v>
          </cell>
          <cell r="H1212" t="str">
            <v>RETIRADA E RECOLOCAÇÃO DE CAIBRO EM TELHADOS DE MAIS DE 2 ÁGUAS COM TELHA CERÂMICA OU DE CONCRETO DE ENCAIXE, INCLUSO TRANSPORTE VERTICAL. AF_07/2019</v>
          </cell>
          <cell r="I1212" t="str">
            <v>M2</v>
          </cell>
          <cell r="J1212" t="str">
            <v>ATRIBUÍDO SÃO PAULO</v>
          </cell>
          <cell r="K1212">
            <v>15.92</v>
          </cell>
          <cell r="L1212" t="str">
            <v>CAIXA REFERENCIAL</v>
          </cell>
        </row>
        <row r="1213">
          <cell r="G1213">
            <v>100392</v>
          </cell>
          <cell r="H1213" t="str">
            <v>RETIRADA E RECOLOCAÇÃO DE RIPA EM TELHADOS DE ATÉ 2 ÁGUAS COM TELHA CERÂMICA CAPA-CANAL, INCLUSO TRANSPORTE VERTICAL. AF_07/2019</v>
          </cell>
          <cell r="I1213" t="str">
            <v>M2</v>
          </cell>
          <cell r="J1213" t="str">
            <v>ATRIBUÍDO SÃO PAULO</v>
          </cell>
          <cell r="K1213">
            <v>12.81</v>
          </cell>
          <cell r="L1213" t="str">
            <v>CAIXA REFERENCIAL</v>
          </cell>
        </row>
        <row r="1214">
          <cell r="G1214">
            <v>100393</v>
          </cell>
          <cell r="H1214" t="str">
            <v>RETIRADA E RECOLOCAÇÃO DE CAIBRO EM TELHADOS DE ATÉ 2 ÁGUAS COM TELHA CERÂMICA CAPA-CANAL, INCLUSO TRANSPORTE VERTICAL. AF_07/2019</v>
          </cell>
          <cell r="I1214" t="str">
            <v>M2</v>
          </cell>
          <cell r="J1214" t="str">
            <v>ATRIBUÍDO SÃO PAULO</v>
          </cell>
          <cell r="K1214">
            <v>15.86</v>
          </cell>
          <cell r="L1214" t="str">
            <v>CAIXA REFERENCIAL</v>
          </cell>
        </row>
        <row r="1215">
          <cell r="G1215">
            <v>100394</v>
          </cell>
          <cell r="H1215" t="str">
            <v>RETIRADA E RECOLOCAÇÃO DE RIPA EM TELHADOS DE MAIS DE 2 ÁGUAS COM TELHA CERÂMICA CAPA-CANAL, INCLUSO TRANSPORTE VERTICAL. AF_07/2019</v>
          </cell>
          <cell r="I1215" t="str">
            <v>M2</v>
          </cell>
          <cell r="J1215" t="str">
            <v>ATRIBUÍDO SÃO PAULO</v>
          </cell>
          <cell r="K1215">
            <v>15.28</v>
          </cell>
          <cell r="L1215" t="str">
            <v>CAIXA REFERENCIAL</v>
          </cell>
        </row>
        <row r="1216">
          <cell r="G1216">
            <v>100395</v>
          </cell>
          <cell r="H1216" t="str">
            <v>RETIRADA E RECOLOCAÇÃO DE CAIBRO EM TELHADOS DE MAIS DE 2 ÁGUAS COM TELHA CERÂMICA CAPA-CANAL, INCLUSO TRANSPORTE VERTICAL. AF_07/2019</v>
          </cell>
          <cell r="I1216" t="str">
            <v>M2</v>
          </cell>
          <cell r="J1216" t="str">
            <v>ATRIBUÍDO SÃO PAULO</v>
          </cell>
          <cell r="K1216">
            <v>19.010000000000002</v>
          </cell>
          <cell r="L1216" t="str">
            <v>CAIXA REFERENCIAL</v>
          </cell>
        </row>
        <row r="1217">
          <cell r="G1217">
            <v>94189</v>
          </cell>
          <cell r="H1217" t="str">
            <v>TELHAMENTO COM TELHA DE CONCRETO DE ENCAIXE, COM ATÉ 2 ÁGUAS, INCLUSO TRANSPORTE VERTICAL. AF_07/2019</v>
          </cell>
          <cell r="I1217" t="str">
            <v>M2</v>
          </cell>
          <cell r="J1217" t="str">
            <v>ATRIBUÍDO SÃO PAULO</v>
          </cell>
          <cell r="K1217">
            <v>26.35</v>
          </cell>
          <cell r="L1217" t="str">
            <v>CAIXA REFERENCIAL</v>
          </cell>
        </row>
        <row r="1218">
          <cell r="G1218">
            <v>94192</v>
          </cell>
          <cell r="H1218" t="str">
            <v>TELHAMENTO COM TELHA DE CONCRETO DE ENCAIXE, COM MAIS DE 2 ÁGUAS, INCLUSO TRANSPORTE VERTICAL. AF_07/2019</v>
          </cell>
          <cell r="I1218" t="str">
            <v>M2</v>
          </cell>
          <cell r="J1218" t="str">
            <v>ATRIBUÍDO SÃO PAULO</v>
          </cell>
          <cell r="K1218">
            <v>28.53</v>
          </cell>
          <cell r="L1218" t="str">
            <v>CAIXA REFERENCIAL</v>
          </cell>
        </row>
        <row r="1219">
          <cell r="G1219">
            <v>94195</v>
          </cell>
          <cell r="H1219" t="str">
            <v>TELHAMENTO COM TELHA CERÂMICA DE ENCAIXE, TIPO PORTUGUESA, COM ATÉ 2 ÁGUAS, INCLUSO TRANSPORTE VERTICAL. AF_07/2019</v>
          </cell>
          <cell r="I1219" t="str">
            <v>M2</v>
          </cell>
          <cell r="J1219" t="str">
            <v>ATRIBUÍDO SÃO PAULO</v>
          </cell>
          <cell r="K1219">
            <v>25.8</v>
          </cell>
          <cell r="L1219" t="str">
            <v>CAIXA REFERENCIAL</v>
          </cell>
        </row>
        <row r="1220">
          <cell r="G1220">
            <v>94198</v>
          </cell>
          <cell r="H1220" t="str">
            <v>TELHAMENTO COM TELHA CERÂMICA DE ENCAIXE, TIPO PORTUGUESA, COM MAIS DE 2 ÁGUAS, INCLUSO TRANSPORTE VERTICAL. AF_07/2019</v>
          </cell>
          <cell r="I1220" t="str">
            <v>M2</v>
          </cell>
          <cell r="J1220" t="str">
            <v>ATRIBUÍDO SÃO PAULO</v>
          </cell>
          <cell r="K1220">
            <v>28.68</v>
          </cell>
          <cell r="L1220" t="str">
            <v>CAIXA REFERENCIAL</v>
          </cell>
        </row>
        <row r="1221">
          <cell r="G1221">
            <v>94201</v>
          </cell>
          <cell r="H1221" t="str">
            <v>TELHAMENTO COM TELHA CERÂMICA CAPA-CANAL, TIPO COLONIAL, COM ATÉ 2 ÁGUAS, INCLUSO TRANSPORTE VERTICAL. AF_07/2019</v>
          </cell>
          <cell r="I1221" t="str">
            <v>M2</v>
          </cell>
          <cell r="J1221" t="str">
            <v>ATRIBUÍDO SÃO PAULO</v>
          </cell>
          <cell r="K1221">
            <v>37.03</v>
          </cell>
          <cell r="L1221" t="str">
            <v>CAIXA REFERENCIAL</v>
          </cell>
        </row>
        <row r="1222">
          <cell r="G1222">
            <v>94204</v>
          </cell>
          <cell r="H1222" t="str">
            <v>TELHAMENTO COM TELHA CERÂMICA CAPA-CANAL, TIPO COLONIAL, COM MAIS DE 2 ÁGUAS, INCLUSO TRANSPORTE VERTICAL. AF_07/2019</v>
          </cell>
          <cell r="I1222" t="str">
            <v>M2</v>
          </cell>
          <cell r="J1222" t="str">
            <v>ATRIBUÍDO SÃO PAULO</v>
          </cell>
          <cell r="K1222">
            <v>41.93</v>
          </cell>
          <cell r="L1222" t="str">
            <v>CAIXA REFERENCIAL</v>
          </cell>
        </row>
        <row r="1223">
          <cell r="G1223">
            <v>94224</v>
          </cell>
          <cell r="H1223" t="str">
            <v>EMBOÇAMENTO COM ARGAMASSA TRAÇO 1:2:9 (CIMENTO, CAL E AREIA). AF_07/2019</v>
          </cell>
          <cell r="I1223" t="str">
            <v>M</v>
          </cell>
          <cell r="J1223" t="str">
            <v>COEFICIENTE DE REPRESENTATIVIDADE</v>
          </cell>
          <cell r="K1223">
            <v>21.28</v>
          </cell>
          <cell r="L1223" t="str">
            <v>CAIXA REFERENCIAL</v>
          </cell>
        </row>
        <row r="1224">
          <cell r="G1224">
            <v>94225</v>
          </cell>
          <cell r="H1224" t="str">
            <v>ISOLAMENTO TERMOACÚSTICO COM LÃ MINERAL NA SUBCOBERTURA, INCLUSO TRANSPORTE VERTICAL. AF_07/2019</v>
          </cell>
          <cell r="I1224" t="str">
            <v>M2</v>
          </cell>
          <cell r="J1224" t="str">
            <v>ATRIBUÍDO SÃO PAULO</v>
          </cell>
          <cell r="K1224">
            <v>23.91</v>
          </cell>
          <cell r="L1224" t="str">
            <v>CAIXA REFERENCIAL</v>
          </cell>
        </row>
        <row r="1225">
          <cell r="G1225">
            <v>94226</v>
          </cell>
          <cell r="H1225" t="str">
            <v>SUBCOBERTURA COM MANTA PLÁSTICA REVESTIDA POR PELÍCULA DE ALUMÍNO, INCLUSO TRANSPORTE VERTICAL. AF_07/2019</v>
          </cell>
          <cell r="I1225" t="str">
            <v>M2</v>
          </cell>
          <cell r="J1225" t="str">
            <v>ATRIBUÍDO SÃO PAULO</v>
          </cell>
          <cell r="K1225">
            <v>15.12</v>
          </cell>
          <cell r="L1225" t="str">
            <v>CAIXA REFERENCIAL</v>
          </cell>
        </row>
        <row r="1226">
          <cell r="G1226">
            <v>94232</v>
          </cell>
          <cell r="H1226" t="str">
            <v>AMARRAÇÃO DE TELHAS CERÂMICAS OU DE CONCRETO. AF_07/2019</v>
          </cell>
          <cell r="I1226" t="str">
            <v>UN</v>
          </cell>
          <cell r="J1226" t="str">
            <v>COEFICIENTE DE REPRESENTATIVIDADE</v>
          </cell>
          <cell r="K1226">
            <v>2.52</v>
          </cell>
          <cell r="L1226" t="str">
            <v>CAIXA REFERENCIAL</v>
          </cell>
        </row>
        <row r="1227">
          <cell r="G1227">
            <v>94440</v>
          </cell>
          <cell r="H1227" t="str">
            <v>TELHAMENTO COM TELHA CERÂMICA DE ENCAIXE, TIPO FRANCESA, COM ATÉ 2 ÁGUAS, INCLUSO TRANSPORTE VERTICAL. AF_07/2019</v>
          </cell>
          <cell r="I1227" t="str">
            <v>M2</v>
          </cell>
          <cell r="J1227" t="str">
            <v>ATRIBUÍDO SÃO PAULO</v>
          </cell>
          <cell r="K1227">
            <v>25.8</v>
          </cell>
          <cell r="L1227" t="str">
            <v>CAIXA REFERENCIAL</v>
          </cell>
        </row>
        <row r="1228">
          <cell r="G1228">
            <v>94441</v>
          </cell>
          <cell r="H1228" t="str">
            <v>TELHAMENTO COM TELHA CERÂMICA DE ENCAIXE, TIPO FRANCESA, COM MAIS DE 2 ÁGUAS, INCLUSO TRANSPORTE VERTICAL. AF_07/2019</v>
          </cell>
          <cell r="I1228" t="str">
            <v>M2</v>
          </cell>
          <cell r="J1228" t="str">
            <v>ATRIBUÍDO SÃO PAULO</v>
          </cell>
          <cell r="K1228">
            <v>28.68</v>
          </cell>
          <cell r="L1228" t="str">
            <v>CAIXA REFERENCIAL</v>
          </cell>
        </row>
        <row r="1229">
          <cell r="G1229">
            <v>94442</v>
          </cell>
          <cell r="H1229" t="str">
            <v>TELHAMENTO COM TELHA CERÂMICA DE ENCAIXE, TIPO ROMANA, COM ATÉ 2 ÁGUAS, INCLUSO TRANSPORTE VERTICAL. AF_07/2019</v>
          </cell>
          <cell r="I1229" t="str">
            <v>M2</v>
          </cell>
          <cell r="J1229" t="str">
            <v>ATRIBUÍDO SÃO PAULO</v>
          </cell>
          <cell r="K1229">
            <v>25.8</v>
          </cell>
          <cell r="L1229" t="str">
            <v>CAIXA REFERENCIAL</v>
          </cell>
        </row>
        <row r="1230">
          <cell r="G1230">
            <v>94443</v>
          </cell>
          <cell r="H1230" t="str">
            <v>TELHAMENTO COM TELHA CERÂMICA DE ENCAIXE, TIPO ROMANA, COM MAIS DE 2 ÁGUAS, INCLUSO TRANSPORTE VERTICAL. AF_07/2019</v>
          </cell>
          <cell r="I1230" t="str">
            <v>M2</v>
          </cell>
          <cell r="J1230" t="str">
            <v>ATRIBUÍDO SÃO PAULO</v>
          </cell>
          <cell r="K1230">
            <v>28.68</v>
          </cell>
          <cell r="L1230" t="str">
            <v>CAIXA REFERENCIAL</v>
          </cell>
        </row>
        <row r="1231">
          <cell r="G1231">
            <v>94445</v>
          </cell>
          <cell r="H1231" t="str">
            <v>TELHAMENTO COM TELHA CERÂMICA CAPA-CANAL, TIPO PLAN, COM ATÉ 2 ÁGUAS, INCLUSO TRANSPORTE VERTICAL. AF_07/2019</v>
          </cell>
          <cell r="I1231" t="str">
            <v>M2</v>
          </cell>
          <cell r="J1231" t="str">
            <v>ATRIBUÍDO SÃO PAULO</v>
          </cell>
          <cell r="K1231">
            <v>37.03</v>
          </cell>
          <cell r="L1231" t="str">
            <v>CAIXA REFERENCIAL</v>
          </cell>
        </row>
        <row r="1232">
          <cell r="G1232">
            <v>94446</v>
          </cell>
          <cell r="H1232" t="str">
            <v>TELHAMENTO COM TELHA CERÂMICA CAPA-CANAL, TIPO PLAN, COM MAIS DE 2 ÁGUAS, INCLUSO TRANSPORTE VERTICAL. AF_07/2019</v>
          </cell>
          <cell r="I1232" t="str">
            <v>M2</v>
          </cell>
          <cell r="J1232" t="str">
            <v>ATRIBUÍDO SÃO PAULO</v>
          </cell>
          <cell r="K1232">
            <v>41.93</v>
          </cell>
          <cell r="L1232" t="str">
            <v>CAIXA REFERENCIAL</v>
          </cell>
        </row>
        <row r="1233">
          <cell r="G1233">
            <v>94447</v>
          </cell>
          <cell r="H1233" t="str">
            <v>TELHAMENTO COM TELHA CERÂMICA CAPA-CANAL, TIPO PAULISTA, COM ATÉ 2 ÁGUAS, INCLUSO TRANSPORTE VERTICAL. AF_07/2019</v>
          </cell>
          <cell r="I1233" t="str">
            <v>M2</v>
          </cell>
          <cell r="J1233" t="str">
            <v>ATRIBUÍDO SÃO PAULO</v>
          </cell>
          <cell r="K1233">
            <v>37.03</v>
          </cell>
          <cell r="L1233" t="str">
            <v>CAIXA REFERENCIAL</v>
          </cell>
        </row>
        <row r="1234">
          <cell r="G1234">
            <v>94448</v>
          </cell>
          <cell r="H1234" t="str">
            <v>TELHAMENTO COM TELHA CERÂMICA CAPA-CANAL, TIPO PAULISTA, COM MAIS DE 2 ÁGUAS, INCLUSO TRANSPORTE VERTICAL. AF_07/2019</v>
          </cell>
          <cell r="I1234" t="str">
            <v>M2</v>
          </cell>
          <cell r="J1234" t="str">
            <v>ATRIBUÍDO SÃO PAULO</v>
          </cell>
          <cell r="K1234">
            <v>41.93</v>
          </cell>
          <cell r="L1234" t="str">
            <v>CAIXA REFERENCIAL</v>
          </cell>
        </row>
        <row r="1235">
          <cell r="G1235">
            <v>94207</v>
          </cell>
          <cell r="H1235" t="str">
            <v>TELHAMENTO COM TELHA ONDULADA DE FIBROCIMENTO E = 6 MM, COM RECOBRIMENTO LATERAL DE 1/4 DE ONDA PARA TELHADO COM INCLINAÇÃO MAIOR QUE 10°, COM ATÉ 2 ÁGUAS, INCLUSO IÇAMENTO. AF_07/2019</v>
          </cell>
          <cell r="I1235" t="str">
            <v>M2</v>
          </cell>
          <cell r="J1235" t="str">
            <v>ATRIBUÍDO SÃO PAULO</v>
          </cell>
          <cell r="K1235">
            <v>29.68</v>
          </cell>
          <cell r="L1235" t="str">
            <v>CAIXA REFERENCIAL</v>
          </cell>
        </row>
        <row r="1236">
          <cell r="G1236">
            <v>94210</v>
          </cell>
          <cell r="H1236" t="str">
            <v>TELHAMENTO COM TELHA ONDULADA DE FIBROCIMENTO E = 6 MM, COM RECOBRIMENTO LATERAL DE 1 1/4 DE ONDA PARA TELHADO COM INCLINAÇÃO MÁXIMA DE 10°, COM ATÉ 2 ÁGUAS, INCLUSO IÇAMENTO. AF_07/2019</v>
          </cell>
          <cell r="I1236" t="str">
            <v>M2</v>
          </cell>
          <cell r="J1236" t="str">
            <v>ATRIBUÍDO SÃO PAULO</v>
          </cell>
          <cell r="K1236">
            <v>31.58</v>
          </cell>
          <cell r="L1236" t="str">
            <v>CAIXA REFERENCIAL</v>
          </cell>
        </row>
        <row r="1237">
          <cell r="G1237">
            <v>94218</v>
          </cell>
          <cell r="H1237" t="str">
            <v>TELHAMENTO COM TELHA ESTRUTURAL DE FIBROCIMENTO E= 6 MM, COM ATÉ 2 ÁGUAS, INCLUSO IÇAMENTO. AF_07/2019</v>
          </cell>
          <cell r="I1237" t="str">
            <v>M2</v>
          </cell>
          <cell r="J1237" t="str">
            <v>ATRIBUÍDO SÃO PAULO</v>
          </cell>
          <cell r="K1237">
            <v>62.25</v>
          </cell>
          <cell r="L1237" t="str">
            <v>CAIXA REFERENCIAL</v>
          </cell>
        </row>
        <row r="1238">
          <cell r="G1238">
            <v>94213</v>
          </cell>
          <cell r="H1238" t="str">
            <v>TELHAMENTO COM TELHA DE AÇO/ALUMÍNIO E = 0,5 MM, COM ATÉ 2 ÁGUAS, INCLUSO IÇAMENTO. AF_07/2019</v>
          </cell>
          <cell r="I1238" t="str">
            <v>M2</v>
          </cell>
          <cell r="J1238" t="str">
            <v>ATRIBUÍDO SÃO PAULO</v>
          </cell>
          <cell r="K1238">
            <v>49.95</v>
          </cell>
          <cell r="L1238" t="str">
            <v>CAIXA REFERENCIAL</v>
          </cell>
        </row>
        <row r="1239">
          <cell r="G1239">
            <v>94216</v>
          </cell>
          <cell r="H1239" t="str">
            <v>TELHAMENTO COM TELHA METÁLICA TERMOACÚSTICA E = 30 MM, COM ATÉ 2 ÁGUAS, INCLUSO IÇAMENTO. AF_07/2019</v>
          </cell>
          <cell r="I1239" t="str">
            <v>M2</v>
          </cell>
          <cell r="J1239" t="str">
            <v>ATRIBUÍDO SÃO PAULO</v>
          </cell>
          <cell r="K1239">
            <v>142.05000000000001</v>
          </cell>
          <cell r="L1239" t="str">
            <v>CAIXA REFERENCIAL</v>
          </cell>
        </row>
        <row r="1240">
          <cell r="G1240">
            <v>94219</v>
          </cell>
          <cell r="H1240" t="str">
            <v>CUMEEIRA E ESPIGÃO PARA TELHA CERÂMICA EMBOÇADA COM ARGAMASSA TRAÇO 1:2:9 (CIMENTO, CAL E AREIA), PARA TELHADOS COM MAIS DE 2 ÁGUAS, INCLUSO TRANSPORTE VERTICAL. AF_07/2019</v>
          </cell>
          <cell r="I1240" t="str">
            <v>M</v>
          </cell>
          <cell r="J1240" t="str">
            <v>ATRIBUÍDO SÃO PAULO</v>
          </cell>
          <cell r="K1240">
            <v>25.24</v>
          </cell>
          <cell r="L1240" t="str">
            <v>CAIXA REFERENCIAL</v>
          </cell>
        </row>
        <row r="1241">
          <cell r="G1241">
            <v>94220</v>
          </cell>
          <cell r="H1241" t="str">
            <v>CUMEEIRA E ESPIGÃO PARA TELHA DE CONCRETO EMBOÇADA COM ARGAMASSA TRAÇO 1:2:9 (CIMENTO, CAL E AREIA), PARA TELHADOS COM MAIS DE 2 ÁGUAS, INCLUSO TRANSPORTE VERTICAL. AF_07/2019</v>
          </cell>
          <cell r="I1241" t="str">
            <v>M</v>
          </cell>
          <cell r="J1241" t="str">
            <v>ATRIBUÍDO SÃO PAULO</v>
          </cell>
          <cell r="K1241">
            <v>38.979999999999997</v>
          </cell>
          <cell r="L1241" t="str">
            <v>CAIXA REFERENCIAL</v>
          </cell>
        </row>
        <row r="1242">
          <cell r="G1242">
            <v>94221</v>
          </cell>
          <cell r="H1242" t="str">
            <v>CUMEEIRA PARA TELHA CERÂMICA EMBOÇADA COM ARGAMASSA TRAÇO 1:2:9 (CIMENTO, CAL E AREIA) PARA TELHADOS COM ATÉ 2 ÁGUAS, INCLUSO TRANSPORTE VERTICAL. AF_07/2019</v>
          </cell>
          <cell r="I1242" t="str">
            <v>M</v>
          </cell>
          <cell r="J1242" t="str">
            <v>ATRIBUÍDO SÃO PAULO</v>
          </cell>
          <cell r="K1242">
            <v>19.54</v>
          </cell>
          <cell r="L1242" t="str">
            <v>CAIXA REFERENCIAL</v>
          </cell>
        </row>
        <row r="1243">
          <cell r="G1243">
            <v>94222</v>
          </cell>
          <cell r="H1243" t="str">
            <v>CUMEEIRA PARA TELHA DE CONCRETO EMBOÇADA COM ARGAMASSA TRAÇO 1:2:9 (CIMENTO, CAL E AREIA) PARA TELHADOS COM ATÉ 2 ÁGUAS, INCLUSO TRANSPORTE VERTICAL. AF_07/2019</v>
          </cell>
          <cell r="I1243" t="str">
            <v>M</v>
          </cell>
          <cell r="J1243" t="str">
            <v>ATRIBUÍDO SÃO PAULO</v>
          </cell>
          <cell r="K1243">
            <v>33.28</v>
          </cell>
          <cell r="L1243" t="str">
            <v>CAIXA REFERENCIAL</v>
          </cell>
        </row>
        <row r="1244">
          <cell r="G1244">
            <v>94223</v>
          </cell>
          <cell r="H1244" t="str">
            <v>CUMEEIRA PARA TELHA DE FIBROCIMENTO ONDULADA E = 6 MM, INCLUSO ACESSÓRIOS DE FIXAÇÃO E IÇAMENTO. AF_07/2019</v>
          </cell>
          <cell r="I1244" t="str">
            <v>M</v>
          </cell>
          <cell r="J1244" t="str">
            <v>ATRIBUÍDO SÃO PAULO</v>
          </cell>
          <cell r="K1244">
            <v>38.04</v>
          </cell>
          <cell r="L1244" t="str">
            <v>CAIXA REFERENCIAL</v>
          </cell>
        </row>
        <row r="1245">
          <cell r="G1245">
            <v>94451</v>
          </cell>
          <cell r="H1245" t="str">
            <v>CUMEEIRA PARA TELHA DE FIBROCIMENTO ESTRUTURAL E = 6 MM, INCLUSO ACESSÓRIOS DE FIXAÇÃO E IÇAMENTO. AF_07/2019</v>
          </cell>
          <cell r="I1245" t="str">
            <v>M</v>
          </cell>
          <cell r="J1245" t="str">
            <v>ATRIBUÍDO SÃO PAULO</v>
          </cell>
          <cell r="K1245">
            <v>81.510000000000005</v>
          </cell>
          <cell r="L1245" t="str">
            <v>CAIXA REFERENCIAL</v>
          </cell>
        </row>
        <row r="1246">
          <cell r="G1246">
            <v>100325</v>
          </cell>
          <cell r="H1246" t="str">
            <v>CUMEEIRA SHED PARA TELHA ONDULADA DE FIBROCIMENTO, E = 6 MM, INCLUSO ACESSÓRIOS DE FIXAÇÃO E IÇAMENTO. AF_07/2019</v>
          </cell>
          <cell r="I1246" t="str">
            <v>M</v>
          </cell>
          <cell r="J1246" t="str">
            <v>ATRIBUÍDO SÃO PAULO</v>
          </cell>
          <cell r="K1246">
            <v>36.479999999999997</v>
          </cell>
          <cell r="L1246" t="str">
            <v>CAIXA REFERENCIAL</v>
          </cell>
        </row>
        <row r="1247">
          <cell r="G1247">
            <v>100327</v>
          </cell>
          <cell r="H1247" t="str">
            <v>RUFO EXTERNO/INTERNO EM CHAPA DE AÇO GALVANIZADO NÚMERO 26, CORTE DE 33 CM, INCLUSO IÇAMENTO. AF_07/2019</v>
          </cell>
          <cell r="I1247" t="str">
            <v>M</v>
          </cell>
          <cell r="J1247" t="str">
            <v>ATRIBUÍDO SÃO PAULO</v>
          </cell>
          <cell r="K1247">
            <v>36.659999999999997</v>
          </cell>
          <cell r="L1247" t="str">
            <v>CAIXA REFERENCIAL</v>
          </cell>
        </row>
        <row r="1248">
          <cell r="G1248">
            <v>100328</v>
          </cell>
          <cell r="H1248" t="str">
            <v>RETIRADA E RECOLOCAÇÃO DE  TELHA CERÂMICA DE ENCAIXE, COM ATÉ DUAS ÁGUAS, INCLUSO IÇAMENTO. AF_07/2019</v>
          </cell>
          <cell r="I1248" t="str">
            <v>M2</v>
          </cell>
          <cell r="J1248" t="str">
            <v>ATRIBUÍDO SÃO PAULO</v>
          </cell>
          <cell r="K1248">
            <v>10.69</v>
          </cell>
          <cell r="L1248" t="str">
            <v>CAIXA REFERENCIAL</v>
          </cell>
        </row>
        <row r="1249">
          <cell r="G1249">
            <v>100329</v>
          </cell>
          <cell r="H1249" t="str">
            <v>RETIRADA E RECOLOCAÇÃO DE  TELHA CERÂMICA DE ENCAIXE, COM MAIS DE DUAS ÁGUAS, INCLUSO IÇAMENTO. AF_07/2019</v>
          </cell>
          <cell r="I1249" t="str">
            <v>M2</v>
          </cell>
          <cell r="J1249" t="str">
            <v>ATRIBUÍDO SÃO PAULO</v>
          </cell>
          <cell r="K1249">
            <v>13.59</v>
          </cell>
          <cell r="L1249" t="str">
            <v>CAIXA REFERENCIAL</v>
          </cell>
        </row>
        <row r="1250">
          <cell r="G1250">
            <v>100330</v>
          </cell>
          <cell r="H1250" t="str">
            <v>RETIRADA E RECOLOCAÇÃO DE  TELHA CERÂMICA CAPA-CANAL, COM ATÉ DUAS ÁGUAS, INCLUSO IÇAMENTO. AF_07/2019</v>
          </cell>
          <cell r="I1250" t="str">
            <v>M2</v>
          </cell>
          <cell r="J1250" t="str">
            <v>ATRIBUÍDO SÃO PAULO</v>
          </cell>
          <cell r="K1250">
            <v>14.51</v>
          </cell>
          <cell r="L1250" t="str">
            <v>CAIXA REFERENCIAL</v>
          </cell>
        </row>
        <row r="1251">
          <cell r="G1251">
            <v>100331</v>
          </cell>
          <cell r="H1251" t="str">
            <v>RETIRADA E RECOLOCAÇÃO DE  TELHA CERÂMICA CAPA-CANAL, COM MAIS DE DUAS ÁGUAS, INCLUSO IÇAMENTO. AF_07/2019</v>
          </cell>
          <cell r="I1251" t="str">
            <v>M2</v>
          </cell>
          <cell r="J1251" t="str">
            <v>ATRIBUÍDO SÃO PAULO</v>
          </cell>
          <cell r="K1251">
            <v>19.440000000000001</v>
          </cell>
          <cell r="L1251" t="str">
            <v>CAIXA REFERENCIAL</v>
          </cell>
        </row>
        <row r="1252">
          <cell r="G1252">
            <v>100434</v>
          </cell>
          <cell r="H1252" t="str">
            <v>CALHA DE BEIRAL, SEMICIRCULAR DE PVC, DIAMETRO 125 MM, INCLUINDO CABECEIRAS, EMENDAS, BOCAIS, SUPORTES E VEDAÇÕES, EXCLUINDO CONDUTORES, INCLUSO TRANSPORTE VERTICAL. AF_07/2019</v>
          </cell>
          <cell r="I1252" t="str">
            <v>M</v>
          </cell>
          <cell r="J1252" t="str">
            <v>ATRIBUÍDO SÃO PAULO</v>
          </cell>
          <cell r="K1252">
            <v>45.19</v>
          </cell>
          <cell r="L1252" t="str">
            <v>CAIXA REFERENCIAL</v>
          </cell>
        </row>
        <row r="1253">
          <cell r="G1253">
            <v>100435</v>
          </cell>
          <cell r="H1253" t="str">
            <v>RUFO EM FIBROCIMENTO PARA TELHA ONDULADA E = 6 MM, ABA DE 26 CM, INCLUSO TRANSPORTE VERTICAL, EXCETO CONTRARRUFO. AF_07/2019</v>
          </cell>
          <cell r="I1253" t="str">
            <v>M</v>
          </cell>
          <cell r="J1253" t="str">
            <v>ATRIBUÍDO SÃO PAULO</v>
          </cell>
          <cell r="K1253">
            <v>19.899999999999999</v>
          </cell>
          <cell r="L1253" t="str">
            <v>CAIXA REFERENCIAL</v>
          </cell>
        </row>
        <row r="1254">
          <cell r="G1254">
            <v>94227</v>
          </cell>
          <cell r="H1254" t="str">
            <v>CALHA EM CHAPA DE AÇO GALVANIZADO NÚMERO 24, DESENVOLVIMENTO DE 33 CM, INCLUSO TRANSPORTE VERTICAL. AF_07/2019</v>
          </cell>
          <cell r="I1254" t="str">
            <v>M</v>
          </cell>
          <cell r="J1254" t="str">
            <v>ATRIBUÍDO SÃO PAULO</v>
          </cell>
          <cell r="K1254">
            <v>39.799999999999997</v>
          </cell>
          <cell r="L1254" t="str">
            <v>CAIXA REFERENCIAL</v>
          </cell>
        </row>
        <row r="1255">
          <cell r="G1255">
            <v>94228</v>
          </cell>
          <cell r="H1255" t="str">
            <v>CALHA EM CHAPA DE AÇO GALVANIZADO NÚMERO 24, DESENVOLVIMENTO DE 50 CM, INCLUSO TRANSPORTE VERTICAL. AF_07/2019</v>
          </cell>
          <cell r="I1255" t="str">
            <v>M</v>
          </cell>
          <cell r="J1255" t="str">
            <v>ATRIBUÍDO SÃO PAULO</v>
          </cell>
          <cell r="K1255">
            <v>53.97</v>
          </cell>
          <cell r="L1255" t="str">
            <v>CAIXA REFERENCIAL</v>
          </cell>
        </row>
        <row r="1256">
          <cell r="G1256">
            <v>94229</v>
          </cell>
          <cell r="H1256" t="str">
            <v>CALHA EM CHAPA DE AÇO GALVANIZADO NÚMERO 24, DESENVOLVIMENTO DE 100 CM, INCLUSO TRANSPORTE VERTICAL. AF_07/2019</v>
          </cell>
          <cell r="I1256" t="str">
            <v>M</v>
          </cell>
          <cell r="J1256" t="str">
            <v>ATRIBUÍDO SÃO PAULO</v>
          </cell>
          <cell r="K1256">
            <v>103.85</v>
          </cell>
          <cell r="L1256" t="str">
            <v>CAIXA REFERENCIAL</v>
          </cell>
        </row>
        <row r="1257">
          <cell r="G1257">
            <v>94231</v>
          </cell>
          <cell r="H1257" t="str">
            <v>RUFO EM CHAPA DE AÇO GALVANIZADO NÚMERO 24, CORTE DE 25 CM, INCLUSO TRANSPORTE VERTICAL. AF_07/2019</v>
          </cell>
          <cell r="I1257" t="str">
            <v>M</v>
          </cell>
          <cell r="J1257" t="str">
            <v>ATRIBUÍDO SÃO PAULO</v>
          </cell>
          <cell r="K1257">
            <v>32.549999999999997</v>
          </cell>
          <cell r="L1257" t="str">
            <v>CAIXA REFERENCIAL</v>
          </cell>
        </row>
        <row r="1258">
          <cell r="G1258">
            <v>94449</v>
          </cell>
          <cell r="H1258" t="str">
            <v>TELHAMENTO COM TELHA ONDULADA DE FIBRA DE VIDRO E = 0,6 MM, PARA TELHADO COM INCLINAÇÃO MAIOR QUE 10°, COM ATÉ 2 ÁGUAS, INCLUSO IÇAMENTO. AF_07/2019</v>
          </cell>
          <cell r="I1258" t="str">
            <v>M2</v>
          </cell>
          <cell r="J1258" t="str">
            <v>ATRIBUÍDO SÃO PAULO</v>
          </cell>
          <cell r="K1258">
            <v>44.59</v>
          </cell>
          <cell r="L1258" t="str">
            <v>CAIXA REFERENCIAL</v>
          </cell>
        </row>
        <row r="1259">
          <cell r="G1259">
            <v>92255</v>
          </cell>
          <cell r="H1259" t="str">
            <v>INSTALAÇÃO DE TESOURA (INTEIRA OU MEIA), EM AÇO, PARA VÃOS MAIORES OU IGUAIS A 3,0 M E MENORES QUE 6,0 M, INCLUSO IÇAMENTO. AF_07/2019</v>
          </cell>
          <cell r="I1259" t="str">
            <v>UN</v>
          </cell>
          <cell r="J1259" t="str">
            <v>ATRIBUÍDO SÃO PAULO</v>
          </cell>
          <cell r="K1259">
            <v>136.82</v>
          </cell>
          <cell r="L1259" t="str">
            <v>CAIXA REFERENCIAL</v>
          </cell>
        </row>
        <row r="1260">
          <cell r="G1260">
            <v>92256</v>
          </cell>
          <cell r="H1260" t="str">
            <v>INSTALAÇÃO DE TESOURA (INTEIRA OU MEIA), EM AÇO, PARA VÃOS MAIORES OU IGUAIS A 6,0 M E MENORES QUE 8,0 M, INCLUSO IÇAMENTO. AF_07/2019</v>
          </cell>
          <cell r="I1260" t="str">
            <v>UN</v>
          </cell>
          <cell r="J1260" t="str">
            <v>ATRIBUÍDO SÃO PAULO</v>
          </cell>
          <cell r="K1260">
            <v>168.19</v>
          </cell>
          <cell r="L1260" t="str">
            <v>CAIXA REFERENCIAL</v>
          </cell>
        </row>
        <row r="1261">
          <cell r="G1261">
            <v>92257</v>
          </cell>
          <cell r="H1261" t="str">
            <v>INSTALAÇÃO DE TESOURA (INTEIRA OU MEIA), EM AÇO, PARA VÃOS MAIORES OU IGUAIS A 8,0 M E MENORES QUE 10,0 M, INCLUSO IÇAMENTO. AF_07/2019</v>
          </cell>
          <cell r="I1261" t="str">
            <v>UN</v>
          </cell>
          <cell r="J1261" t="str">
            <v>ATRIBUÍDO SÃO PAULO</v>
          </cell>
          <cell r="K1261">
            <v>199.27</v>
          </cell>
          <cell r="L1261" t="str">
            <v>CAIXA REFERENCIAL</v>
          </cell>
        </row>
        <row r="1262">
          <cell r="G1262">
            <v>92258</v>
          </cell>
          <cell r="H1262" t="str">
            <v>INSTALAÇÃO DE TESOURA (INTEIRA OU MEIA), EM AÇO, PARA VÃOS MAIORES OU IGUAIS A 10,0 M E MENORES QUE 12,0 M, INCLUSO IÇAMENTO. AF_07/2019</v>
          </cell>
          <cell r="I1262" t="str">
            <v>UN</v>
          </cell>
          <cell r="J1262" t="str">
            <v>ATRIBUÍDO SÃO PAULO</v>
          </cell>
          <cell r="K1262">
            <v>249.26</v>
          </cell>
          <cell r="L1262" t="str">
            <v>CAIXA REFERENCIAL</v>
          </cell>
        </row>
        <row r="1263">
          <cell r="G1263">
            <v>92568</v>
          </cell>
          <cell r="H1263" t="str">
            <v>TRAMA DE AÇO COMPOSTA POR RIPAS, CAIBROS E TERÇAS PARA TELHADOS DE ATÉ 2 ÁGUAS PARA TELHA DE ENCAIXE DE CERÂMICA OU DE CONCRETO, INCLUSO TRANSPORTE VERTICAL. AF_07/2019</v>
          </cell>
          <cell r="I1263" t="str">
            <v>M2</v>
          </cell>
          <cell r="J1263" t="str">
            <v>ATRIBUÍDO SÃO PAULO</v>
          </cell>
          <cell r="K1263">
            <v>75.02</v>
          </cell>
          <cell r="L1263" t="str">
            <v>CAIXA REFERENCIAL</v>
          </cell>
        </row>
        <row r="1264">
          <cell r="G1264">
            <v>92569</v>
          </cell>
          <cell r="H1264" t="str">
            <v>TRAMA DE AÇO COMPOSTA POR RIPAS E CAIBROS PARA TELHADOS DE ATÉ 2 ÁGUAS PARA TELHA DE ENCAIXE DE CERÂMICA OU DE CONCRETO, INCLUSO TRANSPORTE VERTICAL. AF_07/2019</v>
          </cell>
          <cell r="I1264" t="str">
            <v>M2</v>
          </cell>
          <cell r="J1264" t="str">
            <v>ATRIBUÍDO SÃO PAULO</v>
          </cell>
          <cell r="K1264">
            <v>41.52</v>
          </cell>
          <cell r="L1264" t="str">
            <v>CAIXA REFERENCIAL</v>
          </cell>
        </row>
        <row r="1265">
          <cell r="G1265">
            <v>92570</v>
          </cell>
          <cell r="H1265" t="str">
            <v>TRAMA DE AÇO COMPOSTA POR RIPAS PARA TELHADOS DE ATÉ 2 ÁGUAS PARA TELHA DE ENCAIXE DE CERÂMICA OU DE CONCRETO, INCLUSO TRANSPORTE VERTICAL. AF_07/2019</v>
          </cell>
          <cell r="I1265" t="str">
            <v>M2</v>
          </cell>
          <cell r="J1265" t="str">
            <v>ATRIBUÍDO SÃO PAULO</v>
          </cell>
          <cell r="K1265">
            <v>26.18</v>
          </cell>
          <cell r="L1265" t="str">
            <v>CAIXA REFERENCIAL</v>
          </cell>
        </row>
        <row r="1266">
          <cell r="G1266">
            <v>92571</v>
          </cell>
          <cell r="H1266" t="str">
            <v>TRAMA DE AÇO COMPOSTA POR RIPAS, CAIBROS E TERÇAS PARA TELHADOS DE MAIS DE 2 ÁGUAS PARA TELHA DE ENCAIXE DE CERÂMICA OU DE CONCRETO, INCLUSO TRANSPORTE VERTICAL. AF_07/2019</v>
          </cell>
          <cell r="I1266" t="str">
            <v>M2</v>
          </cell>
          <cell r="J1266" t="str">
            <v>ATRIBUÍDO SÃO PAULO</v>
          </cell>
          <cell r="K1266">
            <v>80.97</v>
          </cell>
          <cell r="L1266" t="str">
            <v>CAIXA REFERENCIAL</v>
          </cell>
        </row>
        <row r="1267">
          <cell r="G1267">
            <v>92572</v>
          </cell>
          <cell r="H1267" t="str">
            <v>TRAMA DE AÇO COMPOSTA POR RIPAS E CAIBROS PARA TELHADOS DE MAIS DE 2 ÁGUAS PARA TELHA DE ENCAIXE DE CERÂMICA OU DE CONCRETO, INCLUSO TRANSPORTE VERTICAL. AF_07/2019</v>
          </cell>
          <cell r="I1267" t="str">
            <v>M2</v>
          </cell>
          <cell r="J1267" t="str">
            <v>ATRIBUÍDO SÃO PAULO</v>
          </cell>
          <cell r="K1267">
            <v>48.2</v>
          </cell>
          <cell r="L1267" t="str">
            <v>CAIXA REFERENCIAL</v>
          </cell>
        </row>
        <row r="1268">
          <cell r="G1268">
            <v>92573</v>
          </cell>
          <cell r="H1268" t="str">
            <v>TRAMA DE AÇO COMPOSTA POR RIPAS PARA TELHADOS DE MAIS DE 2 ÁGUAS PARA TELHA DE ENCAIXE DE CERÂMICA OU DE CONCRETO, INCLUSO TRANSPORTE VERTICAL, INCLUSO TRANSPORTE VERTICAL. AF_07/2019</v>
          </cell>
          <cell r="I1268" t="str">
            <v>M2</v>
          </cell>
          <cell r="J1268" t="str">
            <v>ATRIBUÍDO SÃO PAULO</v>
          </cell>
          <cell r="K1268">
            <v>28.74</v>
          </cell>
          <cell r="L1268" t="str">
            <v>CAIXA REFERENCIAL</v>
          </cell>
        </row>
        <row r="1269">
          <cell r="G1269">
            <v>92574</v>
          </cell>
          <cell r="H1269" t="str">
            <v>TRAMA DE AÇO COMPOSTA POR RIPAS, CAIBROS E TERÇAS PARA TELHADOS DE ATÉ 2 ÁGUAS PARA TELHA CERÂMICA CAPA-CANAL, INCLUSO TRANSPORTE VERTICAL. AF_07/2019</v>
          </cell>
          <cell r="I1269" t="str">
            <v>M2</v>
          </cell>
          <cell r="J1269" t="str">
            <v>ATRIBUÍDO SÃO PAULO</v>
          </cell>
          <cell r="K1269">
            <v>76.400000000000006</v>
          </cell>
          <cell r="L1269" t="str">
            <v>CAIXA REFERENCIAL</v>
          </cell>
        </row>
        <row r="1270">
          <cell r="G1270">
            <v>92575</v>
          </cell>
          <cell r="H1270" t="str">
            <v>TRAMA DE AÇO COMPOSTA POR RIPAS E CAIBROS PARA TELHADOS DE ATÉ 2 ÁGUAS PARA TELHA CERÂMICA CAPA-CANAL, INCLUSO TRANSPORTE VERTICAL. AF_07/2019</v>
          </cell>
          <cell r="I1270" t="str">
            <v>M2</v>
          </cell>
          <cell r="J1270" t="str">
            <v>ATRIBUÍDO SÃO PAULO</v>
          </cell>
          <cell r="K1270">
            <v>38.11</v>
          </cell>
          <cell r="L1270" t="str">
            <v>CAIXA REFERENCIAL</v>
          </cell>
        </row>
        <row r="1271">
          <cell r="G1271">
            <v>92576</v>
          </cell>
          <cell r="H1271" t="str">
            <v>TRAMA DE AÇO COMPOSTA POR RIPAS PARA TELHADOS DE ATÉ 2 ÁGUAS PARA TELHA CERÂMICA CAPA-CANAL, INCLUSO TRANSPORTE VERTICAL. AF_07/2019</v>
          </cell>
          <cell r="I1271" t="str">
            <v>M2</v>
          </cell>
          <cell r="J1271" t="str">
            <v>ATRIBUÍDO SÃO PAULO</v>
          </cell>
          <cell r="K1271">
            <v>20.77</v>
          </cell>
          <cell r="L1271" t="str">
            <v>CAIXA REFERENCIAL</v>
          </cell>
        </row>
        <row r="1272">
          <cell r="G1272">
            <v>92577</v>
          </cell>
          <cell r="H1272" t="str">
            <v>TRAMA DE AÇO COMPOSTA POR RIPAS, CAIBROS E TERÇAS PARA TELHADOS DE MAIS DE 2 ÁGUAS PARA TELHA CERÂMICA CAPA-CANAL, INCLUSO TRANSPORTE VERTICAL. AF_07/2019</v>
          </cell>
          <cell r="I1272" t="str">
            <v>M2</v>
          </cell>
          <cell r="J1272" t="str">
            <v>ATRIBUÍDO SÃO PAULO</v>
          </cell>
          <cell r="K1272">
            <v>82.57</v>
          </cell>
          <cell r="L1272" t="str">
            <v>CAIXA REFERENCIAL</v>
          </cell>
        </row>
        <row r="1273">
          <cell r="G1273">
            <v>92578</v>
          </cell>
          <cell r="H1273" t="str">
            <v>TRAMA DE AÇO COMPOSTA POR RIPAS E CAIBROS PARA TELHADOS DE MAIS DE 2 ÁGUAS PARA TELHA CERÂMICA CAPA-CANAL, INCLUSO TRANSPORTE VERTICAL. AF_07/2019</v>
          </cell>
          <cell r="I1273" t="str">
            <v>M2</v>
          </cell>
          <cell r="J1273" t="str">
            <v>ATRIBUÍDO SÃO PAULO</v>
          </cell>
          <cell r="K1273">
            <v>41.58</v>
          </cell>
          <cell r="L1273" t="str">
            <v>CAIXA REFERENCIAL</v>
          </cell>
        </row>
        <row r="1274">
          <cell r="G1274">
            <v>92579</v>
          </cell>
          <cell r="H1274" t="str">
            <v>TRAMA DE AÇO COMPOSTA POR RIPAS PARA TELHADOS DE MAIS DE 2 ÁGUAS PARA TELHA CERÂMICA CAPA-CANAL, INCLUSO TRANSPORTE VERTICAL. AF_07/2019</v>
          </cell>
          <cell r="I1274" t="str">
            <v>M2</v>
          </cell>
          <cell r="J1274" t="str">
            <v>ATRIBUÍDO SÃO PAULO</v>
          </cell>
          <cell r="K1274">
            <v>22.81</v>
          </cell>
          <cell r="L1274" t="str">
            <v>CAIXA REFERENCIAL</v>
          </cell>
        </row>
        <row r="1275">
          <cell r="G1275">
            <v>92580</v>
          </cell>
          <cell r="H1275" t="str">
            <v>TRAMA DE AÇO COMPOSTA POR TERÇAS PARA TELHADOS DE ATÉ 2 ÁGUAS PARA TELHA ONDULADA DE FIBROCIMENTO, METÁLICA, PLÁSTICA OU TERMOACÚSTICA, INCLUSO TRANSPORTE VERTICAL. AF_07/2019</v>
          </cell>
          <cell r="I1275" t="str">
            <v>M2</v>
          </cell>
          <cell r="J1275" t="str">
            <v>ATRIBUÍDO SÃO PAULO</v>
          </cell>
          <cell r="K1275">
            <v>28.64</v>
          </cell>
          <cell r="L1275" t="str">
            <v>CAIXA REFERENCIAL</v>
          </cell>
        </row>
        <row r="1276">
          <cell r="G1276">
            <v>92581</v>
          </cell>
          <cell r="H1276" t="str">
            <v>TRAMA DE AÇO COMPOSTA POR TERÇAS PARA TELHADOS DE ATÉ 2 ÁGUAS PARA TELHA ESTRUTURAL DE FIBROCIMENTO, INCLUSO TRANSPORTE VERTICAL. AF_07/2019</v>
          </cell>
          <cell r="I1276" t="str">
            <v>M2</v>
          </cell>
          <cell r="J1276" t="str">
            <v>ATRIBUÍDO SÃO PAULO</v>
          </cell>
          <cell r="K1276">
            <v>29.69</v>
          </cell>
          <cell r="L1276" t="str">
            <v>CAIXA REFERENCIAL</v>
          </cell>
        </row>
        <row r="1277">
          <cell r="G1277">
            <v>92582</v>
          </cell>
          <cell r="H1277" t="str">
            <v>FABRICAÇÃO E INSTALAÇÃO DE TESOURA INTEIRA EM AÇO, VÃO DE 3 M, PARA TELHA CERÂMICA OU DE CONCRETO, INCLUSO IÇAMENTO. AF_12/2015</v>
          </cell>
          <cell r="I1277" t="str">
            <v>UN</v>
          </cell>
          <cell r="J1277" t="str">
            <v>ATRIBUÍDO SÃO PAULO</v>
          </cell>
          <cell r="K1277">
            <v>434.29</v>
          </cell>
          <cell r="L1277" t="str">
            <v>CAIXA REFERENCIAL</v>
          </cell>
        </row>
        <row r="1278">
          <cell r="G1278">
            <v>92584</v>
          </cell>
          <cell r="H1278" t="str">
            <v>FABRICAÇÃO E INSTALAÇÃO DE TESOURA INTEIRA EM AÇO, VÃO DE 4 M, PARA TELHA CERÂMICA OU DE CONCRETO, INCLUSO IÇAMENTO. AF_12/2015</v>
          </cell>
          <cell r="I1278" t="str">
            <v>UN</v>
          </cell>
          <cell r="J1278" t="str">
            <v>ATRIBUÍDO SÃO PAULO</v>
          </cell>
          <cell r="K1278">
            <v>502.15</v>
          </cell>
          <cell r="L1278" t="str">
            <v>CAIXA REFERENCIAL</v>
          </cell>
        </row>
        <row r="1279">
          <cell r="G1279">
            <v>92586</v>
          </cell>
          <cell r="H1279" t="str">
            <v>FABRICAÇÃO E INSTALAÇÃO DE TESOURA INTEIRA EM AÇO, VÃO DE 5 M, PARA TELHA CERÂMICA OU DE CONCRETO, INCLUSO IÇAMENTO. AF_12/2015</v>
          </cell>
          <cell r="I1279" t="str">
            <v>UN</v>
          </cell>
          <cell r="J1279" t="str">
            <v>ATRIBUÍDO SÃO PAULO</v>
          </cell>
          <cell r="K1279">
            <v>569.99</v>
          </cell>
          <cell r="L1279" t="str">
            <v>CAIXA REFERENCIAL</v>
          </cell>
        </row>
        <row r="1280">
          <cell r="G1280">
            <v>92588</v>
          </cell>
          <cell r="H1280" t="str">
            <v>FABRICAÇÃO E INSTALAÇÃO DE TESOURA INTEIRA EM AÇO, VÃO DE 6 M, PARA TELHA CERÂMICA OU DE CONCRETO, INCLUSO IÇAMENTO. AF_12/2015</v>
          </cell>
          <cell r="I1280" t="str">
            <v>UN</v>
          </cell>
          <cell r="J1280" t="str">
            <v>ATRIBUÍDO SÃO PAULO</v>
          </cell>
          <cell r="K1280">
            <v>720.97</v>
          </cell>
          <cell r="L1280" t="str">
            <v>CAIXA REFERENCIAL</v>
          </cell>
        </row>
        <row r="1281">
          <cell r="G1281">
            <v>92590</v>
          </cell>
          <cell r="H1281" t="str">
            <v>FABRICAÇÃO E INSTALAÇÃO DE TESOURA INTEIRA EM AÇO, VÃO DE 7 M, PARA TELHA CERÂMICA OU DE CONCRETO, INCLUSO IÇAMENTO. AF_12/2015</v>
          </cell>
          <cell r="I1281" t="str">
            <v>UN</v>
          </cell>
          <cell r="J1281" t="str">
            <v>ATRIBUÍDO SÃO PAULO</v>
          </cell>
          <cell r="K1281">
            <v>788.81</v>
          </cell>
          <cell r="L1281" t="str">
            <v>CAIXA REFERENCIAL</v>
          </cell>
        </row>
        <row r="1282">
          <cell r="G1282">
            <v>92592</v>
          </cell>
          <cell r="H1282" t="str">
            <v>FABRICAÇÃO E INSTALAÇÃO DE TESOURA INTEIRA EM AÇO, VÃO DE 8 M, PARA TELHA CERÂMICA OU DE CONCRETO, INCLUSO IÇAMENTO. AF_12/2015</v>
          </cell>
          <cell r="I1282" t="str">
            <v>UN</v>
          </cell>
          <cell r="J1282" t="str">
            <v>ATRIBUÍDO SÃO PAULO</v>
          </cell>
          <cell r="K1282">
            <v>887.74</v>
          </cell>
          <cell r="L1282" t="str">
            <v>CAIXA REFERENCIAL</v>
          </cell>
        </row>
        <row r="1283">
          <cell r="G1283">
            <v>92593</v>
          </cell>
          <cell r="H1283" t="str">
            <v>(COMPOSIÇÃO REPRESENTATIVA) FABRICAÇÃO E INSTALAÇÃO DE TESOURA INTEIRA EM AÇO, PARA VÃOS DE 3 A 12 M E PARA QUALQUER TIPO DE TELHA, INCLUSO IÇAMENTO. AF_12/2015</v>
          </cell>
          <cell r="I1283" t="str">
            <v>KG</v>
          </cell>
          <cell r="J1283" t="str">
            <v>ATRIBUÍDO SÃO PAULO</v>
          </cell>
          <cell r="K1283">
            <v>6.71</v>
          </cell>
          <cell r="L1283" t="str">
            <v>CAIXA REFERENCIAL</v>
          </cell>
        </row>
        <row r="1284">
          <cell r="G1284">
            <v>92594</v>
          </cell>
          <cell r="H1284" t="str">
            <v>FABRICAÇÃO E INSTALAÇÃO DE TESOURA INTEIRA EM AÇO, VÃO DE 9 M, PARA TELHA CERÂMICA OU DE CONCRETO, INCLUSO IÇAMENTO. AF_12/2015</v>
          </cell>
          <cell r="I1284" t="str">
            <v>UN</v>
          </cell>
          <cell r="J1284" t="str">
            <v>ATRIBUÍDO SÃO PAULO</v>
          </cell>
          <cell r="K1284">
            <v>1024.5</v>
          </cell>
          <cell r="L1284" t="str">
            <v>CAIXA REFERENCIAL</v>
          </cell>
        </row>
        <row r="1285">
          <cell r="G1285">
            <v>92596</v>
          </cell>
          <cell r="H1285" t="str">
            <v>FABRICAÇÃO E INSTALAÇÃO DE TESOURA INTEIRA EM AÇO, VÃO DE 10 M, PARA TELHA CERÂMICA OU DE CONCRETO, INCLUSO IÇAMENTO. AF_12/2015</v>
          </cell>
          <cell r="I1285" t="str">
            <v>UN</v>
          </cell>
          <cell r="J1285" t="str">
            <v>ATRIBUÍDO SÃO PAULO</v>
          </cell>
          <cell r="K1285">
            <v>1145.24</v>
          </cell>
          <cell r="L1285" t="str">
            <v>CAIXA REFERENCIAL</v>
          </cell>
        </row>
        <row r="1286">
          <cell r="G1286">
            <v>92598</v>
          </cell>
          <cell r="H1286" t="str">
            <v>FABRICAÇÃO E INSTALAÇÃO DE TESOURA INTEIRA EM AÇO, VÃO DE 11 M, PARA TELHA CERÂMICA OU DE CONCRETO, INCLUSO IÇAMENTO. AF_12/2015</v>
          </cell>
          <cell r="I1286" t="str">
            <v>UN</v>
          </cell>
          <cell r="J1286" t="str">
            <v>ATRIBUÍDO SÃO PAULO</v>
          </cell>
          <cell r="K1286">
            <v>1213.0999999999999</v>
          </cell>
          <cell r="L1286" t="str">
            <v>CAIXA REFERENCIAL</v>
          </cell>
        </row>
        <row r="1287">
          <cell r="G1287">
            <v>92600</v>
          </cell>
          <cell r="H1287" t="str">
            <v>FABRICAÇÃO E INSTALAÇÃO DE TESOURA INTEIRA EM AÇO, VÃO DE 12 M, PARA TELHA CERÂMICA OU DE CONCRETO, INCLUSO IÇAMENTO. AF_12/2015</v>
          </cell>
          <cell r="I1287" t="str">
            <v>UN</v>
          </cell>
          <cell r="J1287" t="str">
            <v>ATRIBUÍDO SÃO PAULO</v>
          </cell>
          <cell r="K1287">
            <v>1298.1099999999999</v>
          </cell>
          <cell r="L1287" t="str">
            <v>CAIXA REFERENCIAL</v>
          </cell>
        </row>
        <row r="1288">
          <cell r="G1288">
            <v>92602</v>
          </cell>
          <cell r="H1288" t="str">
            <v>FABRICAÇÃO E INSTALAÇÃO DE TESOURA INTEIRA EM AÇO, VÃO DE 3 M, PARA TELHA ONDULADA DE FIBROCIMENTO, METÁLICA, PLÁSTICA OU TERMOACÚSTICA, INCLUSO IÇAMENTO.. AF_12/2015</v>
          </cell>
          <cell r="I1288" t="str">
            <v>UN</v>
          </cell>
          <cell r="J1288" t="str">
            <v>ATRIBUÍDO SÃO PAULO</v>
          </cell>
          <cell r="K1288">
            <v>434.29</v>
          </cell>
          <cell r="L1288" t="str">
            <v>CAIXA REFERENCIAL</v>
          </cell>
        </row>
        <row r="1289">
          <cell r="G1289">
            <v>92604</v>
          </cell>
          <cell r="H1289" t="str">
            <v>FABRICAÇÃO E INSTALAÇÃO DE TESOURA INTEIRA EM AÇO, VÃO DE 4 M, PARA TELHA ONDULADA DE FIBROCIMENTO, METÁLICA, PLÁSTICA OU TERMOACÚSTICA, INCLUSO IÇAMENTO. AF_12/2015</v>
          </cell>
          <cell r="I1289" t="str">
            <v>UN</v>
          </cell>
          <cell r="J1289" t="str">
            <v>ATRIBUÍDO SÃO PAULO</v>
          </cell>
          <cell r="K1289">
            <v>484.98</v>
          </cell>
          <cell r="L1289" t="str">
            <v>CAIXA REFERENCIAL</v>
          </cell>
        </row>
        <row r="1290">
          <cell r="G1290">
            <v>92606</v>
          </cell>
          <cell r="H1290" t="str">
            <v>FABRICAÇÃO E INSTALAÇÃO DE TESOURA INTEIRA EM AÇO, VÃO DE 5 M, PARA TELHA ONDULADA DE FIBROCIMENTO, METÁLICA, PLÁSTICA OU TERMOACÚSTICA, INCLUSO IÇAMENTO. AF_12/2015</v>
          </cell>
          <cell r="I1290" t="str">
            <v>UN</v>
          </cell>
          <cell r="J1290" t="str">
            <v>ATRIBUÍDO SÃO PAULO</v>
          </cell>
          <cell r="K1290">
            <v>552.83000000000004</v>
          </cell>
          <cell r="L1290" t="str">
            <v>CAIXA REFERENCIAL</v>
          </cell>
        </row>
        <row r="1291">
          <cell r="G1291">
            <v>92608</v>
          </cell>
          <cell r="H1291" t="str">
            <v>FABRICAÇÃO E INSTALAÇÃO DE TESOURA INTEIRA EM AÇO, VÃO DE 6 M, PARA TELHA ONDULADA DE FIBROCIMENTO, METÁLICA, PLÁSTICA OU TERMOACÚSTICA, INCLUSO IÇAMENTO. AF_12/2015</v>
          </cell>
          <cell r="I1291" t="str">
            <v>UN</v>
          </cell>
          <cell r="J1291" t="str">
            <v>ATRIBUÍDO SÃO PAULO</v>
          </cell>
          <cell r="K1291">
            <v>686.64</v>
          </cell>
          <cell r="L1291" t="str">
            <v>CAIXA REFERENCIAL</v>
          </cell>
        </row>
        <row r="1292">
          <cell r="G1292">
            <v>92610</v>
          </cell>
          <cell r="H1292" t="str">
            <v>FABRICAÇÃO E INSTALAÇÃO DE TESOURA INTEIRA EM AÇO, VÃO DE 7 M, PARA TELHA ONDULADA DE FIBROCIMENTO, METÁLICA, PLÁSTICA OU TERMOACÚSTICA, INCLUSO IÇAMENTO. AF_12/2015</v>
          </cell>
          <cell r="I1292" t="str">
            <v>UN</v>
          </cell>
          <cell r="J1292" t="str">
            <v>ATRIBUÍDO SÃO PAULO</v>
          </cell>
          <cell r="K1292">
            <v>754.48</v>
          </cell>
          <cell r="L1292" t="str">
            <v>CAIXA REFERENCIAL</v>
          </cell>
        </row>
        <row r="1293">
          <cell r="G1293">
            <v>92612</v>
          </cell>
          <cell r="H1293" t="str">
            <v>FABRICAÇÃO E INSTALAÇÃO DE TESOURA INTEIRA EM AÇO, VÃO DE 8 M, PARA TELHA ONDULADA DE FIBROCIMENTO, METÁLICA, PLÁSTICA OU TERMOACÚSTICA, INCLUSO IÇAMENTO, INCLUSO IÇAMENTO. AF_12/2015</v>
          </cell>
          <cell r="I1293" t="str">
            <v>UN</v>
          </cell>
          <cell r="J1293" t="str">
            <v>ATRIBUÍDO SÃO PAULO</v>
          </cell>
          <cell r="K1293">
            <v>853.41</v>
          </cell>
          <cell r="L1293" t="str">
            <v>CAIXA REFERENCIAL</v>
          </cell>
        </row>
        <row r="1294">
          <cell r="G1294">
            <v>92614</v>
          </cell>
          <cell r="H1294" t="str">
            <v>FABRICAÇÃO E INSTALAÇÃO DE TESOURA INTEIRA EM AÇO, VÃO DE 9 M, PARA TELHA ONDULADA DE FIBROCIMENTO, METÁLICA, PLÁSTICA OU TERMOACÚSTICA, INCLUSO IÇAMENTO. AF_12/2015</v>
          </cell>
          <cell r="I1294" t="str">
            <v>UN</v>
          </cell>
          <cell r="J1294" t="str">
            <v>ATRIBUÍDO SÃO PAULO</v>
          </cell>
          <cell r="K1294">
            <v>955.84</v>
          </cell>
          <cell r="L1294" t="str">
            <v>CAIXA REFERENCIAL</v>
          </cell>
        </row>
        <row r="1295">
          <cell r="G1295">
            <v>92616</v>
          </cell>
          <cell r="H1295" t="str">
            <v>FABRICAÇÃO E INSTALAÇÃO DE TESOURA INTEIRA EM AÇO, VÃO DE 10 M, PARA TELHA ONDULADA DE FIBROCIMENTO, METÁLICA, PLÁSTICA OU TERMOACÚSTICA, INCLUSO IÇAMENTO. AF_12/2015</v>
          </cell>
          <cell r="I1295" t="str">
            <v>UN</v>
          </cell>
          <cell r="J1295" t="str">
            <v>ATRIBUÍDO SÃO PAULO</v>
          </cell>
          <cell r="K1295">
            <v>1093.75</v>
          </cell>
          <cell r="L1295" t="str">
            <v>CAIXA REFERENCIAL</v>
          </cell>
        </row>
        <row r="1296">
          <cell r="G1296">
            <v>92618</v>
          </cell>
          <cell r="H1296" t="str">
            <v>FABRICAÇÃO E INSTALAÇÃO DE TESOURA INTEIRA EM AÇO, VÃO DE 11 M, PARA TELHA ONDULADA DE FIBROCIMENTO, METÁLICA, PLÁSTICA OU TERMOACÚSTICA, INCLUSO IÇAMENTO. AF_12/2015</v>
          </cell>
          <cell r="I1296" t="str">
            <v>UN</v>
          </cell>
          <cell r="J1296" t="str">
            <v>ATRIBUÍDO SÃO PAULO</v>
          </cell>
          <cell r="K1296">
            <v>1161.5999999999999</v>
          </cell>
          <cell r="L1296" t="str">
            <v>CAIXA REFERENCIAL</v>
          </cell>
        </row>
        <row r="1297">
          <cell r="G1297">
            <v>92620</v>
          </cell>
          <cell r="H1297" t="str">
            <v>FABRICAÇÃO E INSTALAÇÃO DE TESOURA INTEIRA EM AÇO, VÃO DE 12 M, PARA TELHA ONDULADA DE FIBROCIMENTO, METÁLICA, PLÁSTICA OU TERMOACÚSTICA, INCLUSO IÇAMENTO. AF_12/2015</v>
          </cell>
          <cell r="I1297" t="str">
            <v>UN</v>
          </cell>
          <cell r="J1297" t="str">
            <v>ATRIBUÍDO SÃO PAULO</v>
          </cell>
          <cell r="K1297">
            <v>1229.45</v>
          </cell>
          <cell r="L1297" t="str">
            <v>CAIXA REFERENCIAL</v>
          </cell>
        </row>
        <row r="1298">
          <cell r="G1298">
            <v>100357</v>
          </cell>
          <cell r="H1298" t="str">
            <v>FABRICAÇÃO E INSTALAÇÃO DE MEIA TESOURA DE MADEIRA NÃO APARELHADA, COM VÃO DE 3 M, PARA TELHA CERÂMICA OU DE CONCRETO, INCLUSO IÇAMENTO. AF_07/2019</v>
          </cell>
          <cell r="I1298" t="str">
            <v>UN</v>
          </cell>
          <cell r="J1298" t="str">
            <v>ATRIBUÍDO SÃO PAULO</v>
          </cell>
          <cell r="K1298">
            <v>770.53</v>
          </cell>
          <cell r="L1298" t="str">
            <v>CAIXA REFERENCIAL</v>
          </cell>
        </row>
        <row r="1299">
          <cell r="G1299">
            <v>100358</v>
          </cell>
          <cell r="H1299" t="str">
            <v>FABRICAÇÃO E INSTALAÇÃO DE MEIA TESOURA DE MADEIRA NÃO APARELHADA, COM VÃO DE 4 M, PARA TELHA CERÂMICA OU DE CONCRETO, INCLUSO IÇAMENTO. AF_07/2019</v>
          </cell>
          <cell r="I1299" t="str">
            <v>UN</v>
          </cell>
          <cell r="J1299" t="str">
            <v>ATRIBUÍDO SÃO PAULO</v>
          </cell>
          <cell r="K1299">
            <v>1064.49</v>
          </cell>
          <cell r="L1299" t="str">
            <v>CAIXA REFERENCIAL</v>
          </cell>
        </row>
        <row r="1300">
          <cell r="G1300">
            <v>100359</v>
          </cell>
          <cell r="H1300" t="str">
            <v>FABRICAÇÃO E INSTALAÇÃO DE MEIA TESOURA DE MADEIRA NÃO APARELHADA, COM VÃO DE 5 M, PARA TELHA CERÂMICA OU DE CONCRETO, INCLUSO IÇAMENTO. AF_07/2019</v>
          </cell>
          <cell r="I1300" t="str">
            <v>UN</v>
          </cell>
          <cell r="J1300" t="str">
            <v>ATRIBUÍDO SÃO PAULO</v>
          </cell>
          <cell r="K1300">
            <v>1114.46</v>
          </cell>
          <cell r="L1300" t="str">
            <v>CAIXA REFERENCIAL</v>
          </cell>
        </row>
        <row r="1301">
          <cell r="G1301">
            <v>100360</v>
          </cell>
          <cell r="H1301" t="str">
            <v>FABRICAÇÃO E INSTALAÇÃO DE MEIA TESOURA DE MADEIRA NÃO APARELHADA, COM VÃO DE 6 M, PARA TELHA CERÂMICA OU DE CONCRETO, INCLUSO IÇAMENTO. AF_07/2019</v>
          </cell>
          <cell r="I1301" t="str">
            <v>UN</v>
          </cell>
          <cell r="J1301" t="str">
            <v>ATRIBUÍDO SÃO PAULO</v>
          </cell>
          <cell r="K1301">
            <v>1235.98</v>
          </cell>
          <cell r="L1301" t="str">
            <v>CAIXA REFERENCIAL</v>
          </cell>
        </row>
        <row r="1302">
          <cell r="G1302">
            <v>100361</v>
          </cell>
          <cell r="H1302" t="str">
            <v>FABRICAÇÃO E INSTALAÇÃO DE MEIA TESOURA DE MADEIRA NÃO APARELHADA, COM VÃO DE 7 M, PARA TELHA CERÂMICA OU DE CONCRETO, INCLUSO IÇAMENTO. AF_07/2019</v>
          </cell>
          <cell r="I1302" t="str">
            <v>UN</v>
          </cell>
          <cell r="J1302" t="str">
            <v>ATRIBUÍDO SÃO PAULO</v>
          </cell>
          <cell r="K1302">
            <v>1551.49</v>
          </cell>
          <cell r="L1302" t="str">
            <v>CAIXA REFERENCIAL</v>
          </cell>
        </row>
        <row r="1303">
          <cell r="G1303">
            <v>100362</v>
          </cell>
          <cell r="H1303" t="str">
            <v>FABRICAÇÃO E INSTALAÇÃO DE MEIA TESOURA DE MADEIRA NÃO APARELHADA, COM VÃO DE 8 M, PARA TELHA CERÂMICA OU DE CONCRETO, INCLUSO IÇAMENTO. AF_07/2019</v>
          </cell>
          <cell r="I1303" t="str">
            <v>UN</v>
          </cell>
          <cell r="J1303" t="str">
            <v>ATRIBUÍDO SÃO PAULO</v>
          </cell>
          <cell r="K1303">
            <v>2026.36</v>
          </cell>
          <cell r="L1303" t="str">
            <v>CAIXA REFERENCIAL</v>
          </cell>
        </row>
        <row r="1304">
          <cell r="G1304">
            <v>100363</v>
          </cell>
          <cell r="H1304" t="str">
            <v>FABRICAÇÃO E INSTALAÇÃO DE MEIA TESOURA DE MADEIRA NÃO APARELHADA, COM VÃO DE 9 M, PARA TELHA CERÂMICA OU DE CONCRETO, INCLUSO IÇAMENTO. AF_07/2019</v>
          </cell>
          <cell r="I1304" t="str">
            <v>UN</v>
          </cell>
          <cell r="J1304" t="str">
            <v>ATRIBUÍDO SÃO PAULO</v>
          </cell>
          <cell r="K1304">
            <v>2099.54</v>
          </cell>
          <cell r="L1304" t="str">
            <v>CAIXA REFERENCIAL</v>
          </cell>
        </row>
        <row r="1305">
          <cell r="G1305">
            <v>100364</v>
          </cell>
          <cell r="H1305" t="str">
            <v>FABRICAÇÃO E INSTALAÇÃO DE MEIA TESOURA DE MADEIRA NÃO APARELHADA, COM VÃO DE 10 M, PARA TELHA CERÂMICA OU DE CONCRETO, INCLUSO IÇAMENTO. AF_07/2019</v>
          </cell>
          <cell r="I1305" t="str">
            <v>UN</v>
          </cell>
          <cell r="J1305" t="str">
            <v>ATRIBUÍDO SÃO PAULO</v>
          </cell>
          <cell r="K1305">
            <v>2288.86</v>
          </cell>
          <cell r="L1305" t="str">
            <v>CAIXA REFERENCIAL</v>
          </cell>
        </row>
        <row r="1306">
          <cell r="G1306">
            <v>100365</v>
          </cell>
          <cell r="H1306" t="str">
            <v>FABRICAÇÃO E INSTALAÇÃO DE MEIA TESOURA DE MADEIRA NÃO APARELHADA, COM VÃO DE 11 M, PARA TELHA CERÂMICA OU DE CONCRETO, INCLUSO IÇAMENTO. AF_07/2019</v>
          </cell>
          <cell r="I1306" t="str">
            <v>UN</v>
          </cell>
          <cell r="J1306" t="str">
            <v>ATRIBUÍDO SÃO PAULO</v>
          </cell>
          <cell r="K1306">
            <v>2645.55</v>
          </cell>
          <cell r="L1306" t="str">
            <v>CAIXA REFERENCIAL</v>
          </cell>
        </row>
        <row r="1307">
          <cell r="G1307">
            <v>100366</v>
          </cell>
          <cell r="H1307" t="str">
            <v>FABRICAÇÃO E INSTALAÇÃO DE MEIA TESOURA DE MADEIRA NÃO APARELHADA, COM VÃO DE 12 M, PARA TELHA CERÂMICA OU DE CONCRETO, INCLUSO IÇAMENTO. AF_07/2019</v>
          </cell>
          <cell r="I1307" t="str">
            <v>UN</v>
          </cell>
          <cell r="J1307" t="str">
            <v>ATRIBUÍDO SÃO PAULO</v>
          </cell>
          <cell r="K1307">
            <v>2820.94</v>
          </cell>
          <cell r="L1307" t="str">
            <v>CAIXA REFERENCIAL</v>
          </cell>
        </row>
        <row r="1308">
          <cell r="G1308">
            <v>100367</v>
          </cell>
          <cell r="H1308" t="str">
            <v>FABRICAÇÃO E INSTALAÇÃO DE MEIA TESOURA DE MADEIRA NÃO APARELHADA, COM VÃO DE 3 M, PARA TELHA ONDULADA DE FIBROCIMENTO, ALUMÍNIO, PLÁSTICA OU TERMOACÚSTICA, INCLUSO IÇAMENTO. AF_07/2019</v>
          </cell>
          <cell r="I1308" t="str">
            <v>UN</v>
          </cell>
          <cell r="J1308" t="str">
            <v>ATRIBUÍDO SÃO PAULO</v>
          </cell>
          <cell r="K1308">
            <v>751.05</v>
          </cell>
          <cell r="L1308" t="str">
            <v>CAIXA REFERENCIAL</v>
          </cell>
        </row>
        <row r="1309">
          <cell r="G1309">
            <v>100368</v>
          </cell>
          <cell r="H1309" t="str">
            <v>FABRICAÇÃO E INSTALAÇÃO DE MEIA TESOURA DE MADEIRA NÃO APARELHADA, COM VÃO DE 4 M, PARA TELHA ONDULADA DE FIBROCIMENTO, ALUMÍNIO, PLÁSTICA OU TERMOACÚSTICA, INCLUSO IÇAMENTO. AF_07/2019</v>
          </cell>
          <cell r="I1309" t="str">
            <v>UN</v>
          </cell>
          <cell r="J1309" t="str">
            <v>ATRIBUÍDO SÃO PAULO</v>
          </cell>
          <cell r="K1309">
            <v>1039.52</v>
          </cell>
          <cell r="L1309" t="str">
            <v>CAIXA REFERENCIAL</v>
          </cell>
        </row>
        <row r="1310">
          <cell r="G1310">
            <v>100369</v>
          </cell>
          <cell r="H1310" t="str">
            <v>FABRICAÇÃO E INSTALAÇÃO DE MEIA TESOURA DE MADEIRA NÃO APARELHADA, COM VÃO DE 5 M, PARA TELHA ONDULADA DE FIBROCIMENTO, ALUMÍNIO, PLÁSTICA OU TERMOACÚSTICA, INCLUSO IÇAMENTO. AF_07/2019</v>
          </cell>
          <cell r="I1310" t="str">
            <v>UN</v>
          </cell>
          <cell r="J1310" t="str">
            <v>ATRIBUÍDO SÃO PAULO</v>
          </cell>
          <cell r="K1310">
            <v>1089.49</v>
          </cell>
          <cell r="L1310" t="str">
            <v>CAIXA REFERENCIAL</v>
          </cell>
        </row>
        <row r="1311">
          <cell r="G1311">
            <v>100370</v>
          </cell>
          <cell r="H1311" t="str">
            <v>FABRICAÇÃO E INSTALAÇÃO DE MEIA TESOURA DE MADEIRA NÃO APARELHADA, COM VÃO DE 6 M, PARA TELHA ONDULADA DE FIBROCIMENTO, ALUMÍNIO, PLÁSTICA OU TERMOACÚSTICA, INCLUSO IÇAMENTO. AF_07/2019</v>
          </cell>
          <cell r="I1311" t="str">
            <v>UN</v>
          </cell>
          <cell r="J1311" t="str">
            <v>ATRIBUÍDO SÃO PAULO</v>
          </cell>
          <cell r="K1311">
            <v>1284.49</v>
          </cell>
          <cell r="L1311" t="str">
            <v>CAIXA REFERENCIAL</v>
          </cell>
        </row>
        <row r="1312">
          <cell r="G1312">
            <v>100371</v>
          </cell>
          <cell r="H1312" t="str">
            <v>FABRICAÇÃO E INSTALAÇÃO DE MEIA TESOURA DE MADEIRA NÃO APARELHADA, COM VÃO DE 7 M, PARA TELHA ONDULADA DE FIBROCIMENTO, ALUMÍNIO, PLÁSTICA OU TERMOACÚSTICA, INCLUSO IÇAMENTO. AF_07/2019</v>
          </cell>
          <cell r="I1312" t="str">
            <v>UN</v>
          </cell>
          <cell r="J1312" t="str">
            <v>ATRIBUÍDO SÃO PAULO</v>
          </cell>
          <cell r="K1312">
            <v>1484.1</v>
          </cell>
          <cell r="L1312" t="str">
            <v>CAIXA REFERENCIAL</v>
          </cell>
        </row>
        <row r="1313">
          <cell r="G1313">
            <v>100372</v>
          </cell>
          <cell r="H1313" t="str">
            <v>FABRICAÇÃO E INSTALAÇÃO DE MEIA TESOURA DE MADEIRA NÃO APARELHADA, COM VÃO DE 8 M, PARA TELHA ONDULADA DE FIBROCIMENTO, ALUMÍNIO, PLÁSTICA OU TERMOACÚSTICA, INCLUSO IÇAMENTO. AF_07/2019</v>
          </cell>
          <cell r="I1313" t="str">
            <v>UN</v>
          </cell>
          <cell r="J1313" t="str">
            <v>ATRIBUÍDO SÃO PAULO</v>
          </cell>
          <cell r="K1313">
            <v>1918.65</v>
          </cell>
          <cell r="L1313" t="str">
            <v>CAIXA REFERENCIAL</v>
          </cell>
        </row>
        <row r="1314">
          <cell r="G1314">
            <v>100373</v>
          </cell>
          <cell r="H1314" t="str">
            <v>FABRICAÇÃO E INSTALAÇÃO DE MEIA TESOURA DE MADEIRA NÃO APARELHADA, COM VÃO DE 9 M, PARA TELHA ONDULADA DE FIBROCIMENTO, ALUMÍNIO, PLÁSTICA OU TERMOACÚSTICA, INCLUSO IÇAMENTO. AF_07/2019</v>
          </cell>
          <cell r="I1314" t="str">
            <v>UN</v>
          </cell>
          <cell r="J1314" t="str">
            <v>ATRIBUÍDO SÃO PAULO</v>
          </cell>
          <cell r="K1314">
            <v>1980.06</v>
          </cell>
          <cell r="L1314" t="str">
            <v>CAIXA REFERENCIAL</v>
          </cell>
        </row>
        <row r="1315">
          <cell r="G1315">
            <v>100374</v>
          </cell>
          <cell r="H1315" t="str">
            <v>FABRICAÇÃO E INSTALAÇÃO DE MEIA TESOURA DE MADEIRA NÃO APARELHADA, COM VÃO DE 10 M, PARA TELHA ONDULADA DE FIBROCIMENTO, ALUMÍNIO, PLÁSTICA OU TERMOACÚSTICA, INCLUSO IÇAMENTO. AF_07/2019</v>
          </cell>
          <cell r="I1315" t="str">
            <v>UN</v>
          </cell>
          <cell r="J1315" t="str">
            <v>ATRIBUÍDO SÃO PAULO</v>
          </cell>
          <cell r="K1315">
            <v>2129.0300000000002</v>
          </cell>
          <cell r="L1315" t="str">
            <v>CAIXA REFERENCIAL</v>
          </cell>
        </row>
        <row r="1316">
          <cell r="G1316">
            <v>100375</v>
          </cell>
          <cell r="H1316" t="str">
            <v>FABRICAÇÃO E INSTALAÇÃO DE MEIA TESOURA DE MADEIRA NÃO APARELHADA, COM VÃO DE 11 M, PARA TELHA ONDULADA DE FIBROCIMENTO, ALUMÍNIO, PLÁSTICA OU TERMOACÚSTICA, INCLUSO IÇAMENTO. AF_07/2019</v>
          </cell>
          <cell r="I1316" t="str">
            <v>UN</v>
          </cell>
          <cell r="J1316" t="str">
            <v>ATRIBUÍDO SÃO PAULO</v>
          </cell>
          <cell r="K1316">
            <v>2412.75</v>
          </cell>
          <cell r="L1316" t="str">
            <v>CAIXA REFERENCIAL</v>
          </cell>
        </row>
        <row r="1317">
          <cell r="G1317">
            <v>100376</v>
          </cell>
          <cell r="H1317" t="str">
            <v>FABRICAÇÃO E INSTALAÇÃO DE MEIA TESOURA DE MADEIRA NÃO APARELHADA, COM VÃO DE 12 M, PARA TELHA ONDULADA DE FIBROCIMENTO, ALUMÍNIO, PLÁSTICA OU TERMOACÚSTICA, INCLUSO IÇAMENTO. AF_07/2019</v>
          </cell>
          <cell r="I1317" t="str">
            <v>UN</v>
          </cell>
          <cell r="J1317" t="str">
            <v>ATRIBUÍDO SÃO PAULO</v>
          </cell>
          <cell r="K1317">
            <v>2345.4899999999998</v>
          </cell>
          <cell r="L1317" t="str">
            <v>CAIXA REFERENCIAL</v>
          </cell>
        </row>
        <row r="1318">
          <cell r="G1318">
            <v>100377</v>
          </cell>
          <cell r="H1318" t="str">
            <v>FABRICAÇÃO E INSTALAÇÃO DE TESOURA (INTEIRA OU MEIA) EM AÇO, VÃOS MAIORES OU IGUAIS A 3,0 M E MENORES OU IGUAL A 6,0 M, INCLUSO IÇAMENTO. AF_07/2019</v>
          </cell>
          <cell r="I1318" t="str">
            <v>KG</v>
          </cell>
          <cell r="J1318" t="str">
            <v>ATRIBUÍDO SÃO PAULO</v>
          </cell>
          <cell r="K1318">
            <v>7.05</v>
          </cell>
          <cell r="L1318" t="str">
            <v>CAIXA REFERENCIAL</v>
          </cell>
        </row>
        <row r="1319">
          <cell r="G1319">
            <v>100378</v>
          </cell>
          <cell r="H1319" t="str">
            <v>FABRICAÇÃO E INSTALAÇÃO DE TESOURA (INTEIRA OU MEIA) EM AÇO, VÃOS MAIORES QUE 6,0 M E MENORES QUE 12,0 M, INCLUSO IÇAMENTO. AF_07/2019</v>
          </cell>
          <cell r="I1319" t="str">
            <v>KG</v>
          </cell>
          <cell r="J1319" t="str">
            <v>ATRIBUÍDO SÃO PAULO</v>
          </cell>
          <cell r="K1319">
            <v>6.46</v>
          </cell>
          <cell r="L1319" t="str">
            <v>CAIXA REFERENCIAL</v>
          </cell>
        </row>
        <row r="1320">
          <cell r="G1320">
            <v>100382</v>
          </cell>
          <cell r="H1320" t="str">
            <v>FABRICAÇÃO E INSTALAÇÃO DE PONTALETES DE MADEIRA NÃO APARELHADA PARA TELHADOS COM ATÉ 2 ÁGUAS E COM TELHA ONDULADA DE FIBROCIMENTO, ALUMÍNIO OU PLÁSTICA EM EDIFÍCIO RESIDENCIAL TÉRREO, INCLUSO TRANSPORTE VERTICAL. AF_07/2019</v>
          </cell>
          <cell r="I1320" t="str">
            <v>M2</v>
          </cell>
          <cell r="J1320" t="str">
            <v>ATRIBUÍDO SÃO PAULO</v>
          </cell>
          <cell r="K1320">
            <v>17.39</v>
          </cell>
          <cell r="L1320" t="str">
            <v>CAIXA REFERENCIAL</v>
          </cell>
        </row>
        <row r="1321">
          <cell r="G1321">
            <v>94444</v>
          </cell>
          <cell r="H1321" t="str">
            <v>TELHAMENTO COM TELHA DE ENCAIXE, TIPO FRANCESA DE VIDRO, COM ATÉ 2 ÁGUAS, INCLUSO TRANSPORTE VERTICAL. AF_07/2019</v>
          </cell>
          <cell r="I1321" t="str">
            <v>M2</v>
          </cell>
          <cell r="J1321" t="str">
            <v>ATRIBUÍDO SÃO PAULO</v>
          </cell>
          <cell r="K1321">
            <v>664.41</v>
          </cell>
          <cell r="L1321" t="str">
            <v>CAIXA REFERENCIAL</v>
          </cell>
        </row>
        <row r="1322">
          <cell r="G1322" t="str">
            <v>73816/1</v>
          </cell>
          <cell r="H1322" t="str">
            <v>EXECUCAO DE DRENO COM TUBOS DE PVC CORRUGADO FLEXIVEL PERFURADO - DN 100</v>
          </cell>
          <cell r="I1322" t="str">
            <v>M</v>
          </cell>
          <cell r="J1322" t="str">
            <v>ATRIBUÍDO SÃO PAULO</v>
          </cell>
          <cell r="K1322">
            <v>27.44</v>
          </cell>
          <cell r="L1322" t="str">
            <v>CAIXA REFERENCIAL</v>
          </cell>
        </row>
        <row r="1323">
          <cell r="G1323" t="str">
            <v>73881/1</v>
          </cell>
          <cell r="H1323" t="str">
            <v>EXECUCAO DE DRENO COM MANTA GEOTEXTIL 200 G/M2</v>
          </cell>
          <cell r="I1323" t="str">
            <v>M2</v>
          </cell>
          <cell r="J1323" t="str">
            <v>COEFICIENTE DE REPRESENTATIVIDADE</v>
          </cell>
          <cell r="K1323">
            <v>6.1</v>
          </cell>
          <cell r="L1323" t="str">
            <v>CAIXA REFERENCIAL</v>
          </cell>
        </row>
        <row r="1324">
          <cell r="G1324" t="str">
            <v>73881/3</v>
          </cell>
          <cell r="H1324" t="str">
            <v>EXECUCAO DE DRENO COM MANTA GEOTEXTIL 400 G/M2</v>
          </cell>
          <cell r="I1324" t="str">
            <v>M2</v>
          </cell>
          <cell r="J1324" t="str">
            <v>COEFICIENTE DE REPRESENTATIVIDADE</v>
          </cell>
          <cell r="K1324">
            <v>11.91</v>
          </cell>
          <cell r="L1324" t="str">
            <v>CAIXA REFERENCIAL</v>
          </cell>
        </row>
        <row r="1325">
          <cell r="G1325" t="str">
            <v>73883/1</v>
          </cell>
          <cell r="H1325" t="str">
            <v>EXECUCAO DE DRENO FRANCES COM AREIA MEDIA</v>
          </cell>
          <cell r="I1325" t="str">
            <v>M3</v>
          </cell>
          <cell r="J1325" t="str">
            <v>COLETADO</v>
          </cell>
          <cell r="K1325">
            <v>140.05000000000001</v>
          </cell>
          <cell r="L1325" t="str">
            <v>CAIXA REFERENCIAL</v>
          </cell>
        </row>
        <row r="1326">
          <cell r="G1326" t="str">
            <v>73883/2</v>
          </cell>
          <cell r="H1326" t="str">
            <v>EXECUCAO DE DRENO FRANCES COM BRITA NUM 2</v>
          </cell>
          <cell r="I1326" t="str">
            <v>M3</v>
          </cell>
          <cell r="J1326" t="str">
            <v>COLETADO</v>
          </cell>
          <cell r="K1326">
            <v>108.31</v>
          </cell>
          <cell r="L1326" t="str">
            <v>CAIXA REFERENCIAL</v>
          </cell>
        </row>
        <row r="1327">
          <cell r="G1327" t="str">
            <v>73883/3</v>
          </cell>
          <cell r="H1327" t="str">
            <v>EXECUCAO DE DRENO FRANCES COM CASCALHO</v>
          </cell>
          <cell r="I1327" t="str">
            <v>M3</v>
          </cell>
          <cell r="J1327" t="str">
            <v>COEFICIENTE DE REPRESENTATIVIDADE</v>
          </cell>
          <cell r="K1327">
            <v>67.099999999999994</v>
          </cell>
          <cell r="L1327" t="str">
            <v>CAIXA REFERENCIAL</v>
          </cell>
        </row>
        <row r="1328">
          <cell r="G1328" t="str">
            <v>73969/1</v>
          </cell>
          <cell r="H1328" t="str">
            <v>EXECUCAO DE DRENOS DE CHORUME EM TUBOS DRENANTES DE CONCRETO, DIAM=200MM, ENVOLTOS EM BRITA E GEOTEXTIL</v>
          </cell>
          <cell r="I1328" t="str">
            <v>M</v>
          </cell>
          <cell r="J1328" t="str">
            <v>COEFICIENTE DE REPRESENTATIVIDADE</v>
          </cell>
          <cell r="K1328">
            <v>68.739999999999995</v>
          </cell>
          <cell r="L1328" t="str">
            <v>CAIXA REFERENCIAL</v>
          </cell>
        </row>
        <row r="1329">
          <cell r="G1329" t="str">
            <v>74017/1</v>
          </cell>
          <cell r="H1329" t="str">
            <v>EXECUCAO DE DRENOS DE CHORUME EM TUBOS DRENANTES, PVC, DIAM=100 MM, ENVOLTOS EM BRITA E GEOTEXTIL</v>
          </cell>
          <cell r="I1329" t="str">
            <v>M</v>
          </cell>
          <cell r="J1329" t="str">
            <v>ATRIBUÍDO SÃO PAULO</v>
          </cell>
          <cell r="K1329">
            <v>46.64</v>
          </cell>
          <cell r="L1329" t="str">
            <v>CAIXA REFERENCIAL</v>
          </cell>
        </row>
        <row r="1330">
          <cell r="G1330" t="str">
            <v>74017/2</v>
          </cell>
          <cell r="H1330" t="str">
            <v>EXECUCAO DE DRENOS DE CHORUME EM TUBOS DRENANTES, PVC, DIAM=150 MM, ENVOLTOS EM BRITA E GEOTEXTIL</v>
          </cell>
          <cell r="I1330" t="str">
            <v>M</v>
          </cell>
          <cell r="J1330" t="str">
            <v>ATRIBUÍDO SÃO PAULO</v>
          </cell>
          <cell r="K1330">
            <v>60.97</v>
          </cell>
          <cell r="L1330" t="str">
            <v>CAIXA REFERENCIAL</v>
          </cell>
        </row>
        <row r="1331">
          <cell r="G1331" t="str">
            <v>75029/1</v>
          </cell>
          <cell r="H1331" t="str">
            <v>TUBO PVC CORRUGADO RIGIDO PERFURADO DN 150 PARA DRENAGEM - FORNECIMENTO E INSTALACAO</v>
          </cell>
          <cell r="I1331" t="str">
            <v>M</v>
          </cell>
          <cell r="J1331" t="str">
            <v>ATRIBUÍDO SÃO PAULO</v>
          </cell>
          <cell r="K1331">
            <v>40.020000000000003</v>
          </cell>
          <cell r="L1331" t="str">
            <v>CAIXA REFERENCIAL</v>
          </cell>
        </row>
        <row r="1332">
          <cell r="G1332">
            <v>83651</v>
          </cell>
          <cell r="H1332" t="str">
            <v>TUBO PVC CORRUGADO PERFURADO 100 MM C/ JUNTA ELASTICA PARA DRENAGEM.</v>
          </cell>
          <cell r="I1332" t="str">
            <v>M</v>
          </cell>
          <cell r="J1332" t="str">
            <v>ATRIBUÍDO SÃO PAULO</v>
          </cell>
          <cell r="K1332">
            <v>31.7</v>
          </cell>
          <cell r="L1332" t="str">
            <v>CAIXA REFERENCIAL</v>
          </cell>
        </row>
        <row r="1333">
          <cell r="G1333">
            <v>83658</v>
          </cell>
          <cell r="H1333" t="str">
            <v>EXECUCAO DRENO PROFUNDO, COM CORTE TRAPEZOIDAL EM SOLO, DE 70X80X150CM EXCL TUBO INCL MATERIAL EXECUCAO, COM SELO ENCHIMENTO MATERIAL DRENANTE E ESCAVACAO</v>
          </cell>
          <cell r="I1333" t="str">
            <v>M</v>
          </cell>
          <cell r="J1333" t="str">
            <v>COEFICIENTE DE REPRESENTATIVIDADE</v>
          </cell>
          <cell r="K1333">
            <v>214.18</v>
          </cell>
          <cell r="L1333" t="str">
            <v>CAIXA REFERENCIAL</v>
          </cell>
        </row>
        <row r="1334">
          <cell r="G1334">
            <v>83661</v>
          </cell>
          <cell r="H1334" t="str">
            <v>EXECUCAO DE DRENO PROFUNDO, CORTE EM SOLO, COM TUBO POROSO D=0,20M</v>
          </cell>
          <cell r="I1334" t="str">
            <v>M</v>
          </cell>
          <cell r="J1334" t="str">
            <v>ATRIBUÍDO SÃO PAULO</v>
          </cell>
          <cell r="K1334">
            <v>119.91</v>
          </cell>
          <cell r="L1334" t="str">
            <v>CAIXA REFERENCIAL</v>
          </cell>
        </row>
        <row r="1335">
          <cell r="G1335">
            <v>83662</v>
          </cell>
          <cell r="H1335" t="str">
            <v>EXECUCAO DE DRENO CEGO</v>
          </cell>
          <cell r="I1335" t="str">
            <v>M3</v>
          </cell>
          <cell r="J1335" t="str">
            <v>ATRIBUÍDO SÃO PAULO</v>
          </cell>
          <cell r="K1335">
            <v>100.31</v>
          </cell>
          <cell r="L1335" t="str">
            <v>CAIXA REFERENCIAL</v>
          </cell>
        </row>
        <row r="1336">
          <cell r="G1336">
            <v>83664</v>
          </cell>
          <cell r="H1336" t="str">
            <v>EXECUCAO DE DRENO DE TUBO DE CONRETO SIMPLES POROSO D=0,20 M (0,5MX0,5M) PARA GALERIAS DE AGUAS PLUVIAIS</v>
          </cell>
          <cell r="I1336" t="str">
            <v>M</v>
          </cell>
          <cell r="J1336" t="str">
            <v>COEFICIENTE DE REPRESENTATIVIDADE</v>
          </cell>
          <cell r="K1336">
            <v>69.84</v>
          </cell>
          <cell r="L1336" t="str">
            <v>CAIXA REFERENCIAL</v>
          </cell>
        </row>
        <row r="1337">
          <cell r="G1337">
            <v>83670</v>
          </cell>
          <cell r="H1337" t="str">
            <v>TUBO PVC DN 75 MM PARA DRENAGEM - FORNECIMENTO E INSTALACAO</v>
          </cell>
          <cell r="I1337" t="str">
            <v>M</v>
          </cell>
          <cell r="J1337" t="str">
            <v>COEFICIENTE DE REPRESENTATIVIDADE</v>
          </cell>
          <cell r="K1337">
            <v>49.19</v>
          </cell>
          <cell r="L1337" t="str">
            <v>CAIXA REFERENCIAL</v>
          </cell>
        </row>
        <row r="1338">
          <cell r="G1338">
            <v>83671</v>
          </cell>
          <cell r="H1338" t="str">
            <v>TUBO PVC DN 100 MM PARA DRENAGEM - FORNECIMENTO E INSTALACAO</v>
          </cell>
          <cell r="I1338" t="str">
            <v>M</v>
          </cell>
          <cell r="J1338" t="str">
            <v>COEFICIENTE DE REPRESENTATIVIDADE</v>
          </cell>
          <cell r="K1338">
            <v>52.77</v>
          </cell>
          <cell r="L1338" t="str">
            <v>CAIXA REFERENCIAL</v>
          </cell>
        </row>
        <row r="1339">
          <cell r="G1339">
            <v>83679</v>
          </cell>
          <cell r="H1339" t="str">
            <v>TUBO PVC D=2 COM MATERIAL DRENANTE PARA DRENO/BARBACA - FORNECIMENTO E INSTALACAO</v>
          </cell>
          <cell r="I1339" t="str">
            <v>M</v>
          </cell>
          <cell r="J1339" t="str">
            <v>COEFICIENTE DE REPRESENTATIVIDADE</v>
          </cell>
          <cell r="K1339">
            <v>14.26</v>
          </cell>
          <cell r="L1339" t="str">
            <v>CAIXA REFERENCIAL</v>
          </cell>
        </row>
        <row r="1340">
          <cell r="G1340">
            <v>83680</v>
          </cell>
          <cell r="H1340" t="str">
            <v>TUBO PVC D=3" COM MATERIAL DRENANTE PARA DRENO/BARBACA - FORNECIMENTO E INSTALACAO</v>
          </cell>
          <cell r="I1340" t="str">
            <v>M</v>
          </cell>
          <cell r="J1340" t="str">
            <v>COEFICIENTE DE REPRESENTATIVIDADE</v>
          </cell>
          <cell r="K1340">
            <v>16.95</v>
          </cell>
          <cell r="L1340" t="str">
            <v>CAIXA REFERENCIAL</v>
          </cell>
        </row>
        <row r="1341">
          <cell r="G1341">
            <v>83681</v>
          </cell>
          <cell r="H1341" t="str">
            <v>TUBO PVC D=4" COM MATERIAL DRENANTE PARA DRENO/BARBACA - FORNECIMENTO E INSTALACAO</v>
          </cell>
          <cell r="I1341" t="str">
            <v>M</v>
          </cell>
          <cell r="J1341" t="str">
            <v>COEFICIENTE DE REPRESENTATIVIDADE</v>
          </cell>
          <cell r="K1341">
            <v>18.170000000000002</v>
          </cell>
          <cell r="L1341" t="str">
            <v>CAIXA REFERENCIAL</v>
          </cell>
        </row>
        <row r="1342">
          <cell r="G1342">
            <v>92743</v>
          </cell>
          <cell r="H1342" t="str">
            <v>MURO DE GABIÃO, ENCHIMENTO COM PEDRA DE MÃO TIPO RACHÃO, DE GRAVIDADE, COM GAIOLAS DE COMPRIMENTO IGUAL A 2 M, PARA MUROS COM ALTURA MENOR OU IGUAL A 4 M  FORNECIMENTO E EXECUÇÃO. AF_12/2015</v>
          </cell>
          <cell r="I1342" t="str">
            <v>M3</v>
          </cell>
          <cell r="J1342" t="str">
            <v>ATRIBUÍDO SÃO PAULO</v>
          </cell>
          <cell r="K1342">
            <v>503.82</v>
          </cell>
          <cell r="L1342" t="str">
            <v>CAIXA REFERENCIAL</v>
          </cell>
        </row>
        <row r="1343">
          <cell r="G1343">
            <v>92744</v>
          </cell>
          <cell r="H1343" t="str">
            <v>MURO DE GABIÃO, ENCHIMENTO COM PEDRA DE MÃO TIPO RACHÃO, DE GRAVIDADE, COM GAIOLAS DE COMPRIMENTO IGUAL A 5 M, PARA MUROS COM ALTURA MENOR OU IGUAL A 4 M  FORNECIMENTO E EXECUÇÃO. AF_12/2015</v>
          </cell>
          <cell r="I1343" t="str">
            <v>M3</v>
          </cell>
          <cell r="J1343" t="str">
            <v>ATRIBUÍDO SÃO PAULO</v>
          </cell>
          <cell r="K1343">
            <v>485.55</v>
          </cell>
          <cell r="L1343" t="str">
            <v>CAIXA REFERENCIAL</v>
          </cell>
        </row>
        <row r="1344">
          <cell r="G1344">
            <v>92745</v>
          </cell>
          <cell r="H1344" t="str">
            <v>MURO DE GABIÃO, ENCHIMENTO COM PEDRA DE MÃO TIPO RACHÃO, DE GRAVIDADE, COM GAIOLAS DE COMPRIMENTO IGUAL A 2 M, PARA MUROS COM ALTURA MAIOR QUE 4 M E MENOR OU IGUAL A 6 M  FORNECIMENTO E EXECUÇÃO. AF_12/2015</v>
          </cell>
          <cell r="I1344" t="str">
            <v>M3</v>
          </cell>
          <cell r="J1344" t="str">
            <v>ATRIBUÍDO SÃO PAULO</v>
          </cell>
          <cell r="K1344">
            <v>626.23</v>
          </cell>
          <cell r="L1344" t="str">
            <v>CAIXA REFERENCIAL</v>
          </cell>
        </row>
        <row r="1345">
          <cell r="G1345">
            <v>92746</v>
          </cell>
          <cell r="H1345" t="str">
            <v>MURO DE GABIÃO, ENCHIMENTO COM PEDRA DE MÃO TIPO RACHÃO, DE GRAVIDADE, COM GAIOLAS DE COMPRIMENTO IGUAL A 5 M, PARA MUROS COM ALTURA MAIOR QUE 4 M E MENOR OU IGUAL A 6 M   FORNECIMENTO E EXECUÇÃO. AF_12/2015</v>
          </cell>
          <cell r="I1345" t="str">
            <v>M3</v>
          </cell>
          <cell r="J1345" t="str">
            <v>ATRIBUÍDO SÃO PAULO</v>
          </cell>
          <cell r="K1345">
            <v>575.41999999999996</v>
          </cell>
          <cell r="L1345" t="str">
            <v>CAIXA REFERENCIAL</v>
          </cell>
        </row>
        <row r="1346">
          <cell r="G1346">
            <v>92747</v>
          </cell>
          <cell r="H1346" t="str">
            <v>MURO DE GABIÃO, ENCHIMENTO COM PEDRA DE MÃO TIPO RACHÃO, DE GRAVIDADE, COM GAIOLAS DE COMPRIMENTO IGUAL A 2 M, PARA MUROS COM ALTURA MAIOR QUE 6 M E MENOR OU IGUAL A 10 M   FORNECIMENTO E EXECUÇÃO. AF_12/2015</v>
          </cell>
          <cell r="I1346" t="str">
            <v>M3</v>
          </cell>
          <cell r="J1346" t="str">
            <v>ATRIBUÍDO SÃO PAULO</v>
          </cell>
          <cell r="K1346">
            <v>695.39</v>
          </cell>
          <cell r="L1346" t="str">
            <v>CAIXA REFERENCIAL</v>
          </cell>
        </row>
        <row r="1347">
          <cell r="G1347">
            <v>92748</v>
          </cell>
          <cell r="H1347" t="str">
            <v>MURO DE GABIÃO, ENCHIMENTO COM PEDRA DE MÃO TIPO RACHÃO, DE GRAVIDADE, COM GAIOLAS DE COMPRIMENTO IGUAL A 5 M, PARA MUROS COM ALTURA MAIOR QUE 6 M E MENOR OU IGUAL A 10 M FORNECIMENTO E EXECUÇÃO. AF_12/2015</v>
          </cell>
          <cell r="I1347" t="str">
            <v>M3</v>
          </cell>
          <cell r="J1347" t="str">
            <v>ATRIBUÍDO SÃO PAULO</v>
          </cell>
          <cell r="K1347">
            <v>626.39</v>
          </cell>
          <cell r="L1347" t="str">
            <v>CAIXA REFERENCIAL</v>
          </cell>
        </row>
        <row r="1348">
          <cell r="G1348">
            <v>92749</v>
          </cell>
          <cell r="H1348" t="str">
            <v>MURO DE GABIÃO, ENCHIMENTO COM PEDRA DE MÃO TIPO RACHÃO, COM SOLO REFORÇADO, PARA MUROS COM ALTURA MENOR OU IGUAL A 4 M   FORNECIMENTO E EXECUÇÃO. AF_12/2015</v>
          </cell>
          <cell r="I1348" t="str">
            <v>M3</v>
          </cell>
          <cell r="J1348" t="str">
            <v>ATRIBUÍDO SÃO PAULO</v>
          </cell>
          <cell r="K1348">
            <v>724.91</v>
          </cell>
          <cell r="L1348" t="str">
            <v>CAIXA REFERENCIAL</v>
          </cell>
        </row>
        <row r="1349">
          <cell r="G1349">
            <v>92750</v>
          </cell>
          <cell r="H1349" t="str">
            <v>MURO DE GABIÃO, ENCHIMENTO COM PEDRA DE MÃO TIPO RACHÃO, COM SOLO REFORÇADO, PARA MUROS COM ALTURA MAIOR QUE 4 M E MENOR OU IGUAL A 12 M   FORNECIMENTO E EXECUÇÃO. AF_12/2015</v>
          </cell>
          <cell r="I1349" t="str">
            <v>M3</v>
          </cell>
          <cell r="J1349" t="str">
            <v>ATRIBUÍDO SÃO PAULO</v>
          </cell>
          <cell r="K1349">
            <v>1251.1300000000001</v>
          </cell>
          <cell r="L1349" t="str">
            <v>CAIXA REFERENCIAL</v>
          </cell>
        </row>
        <row r="1350">
          <cell r="G1350">
            <v>92751</v>
          </cell>
          <cell r="H1350" t="str">
            <v>MURO DE GABIÃO, ENCHIMENTO COM PEDRA DE MÃO TIPO RACHÃO, COM SOLO REFORÇADO, PARA MUROS COM ALTURA MAIOR QUE 12 M E MENOR OU IGUAL A 20 M    FORNECIMENTO E EXECUÇÃO. AF_12/2015</v>
          </cell>
          <cell r="I1350" t="str">
            <v>M3</v>
          </cell>
          <cell r="J1350" t="str">
            <v>ATRIBUÍDO SÃO PAULO</v>
          </cell>
          <cell r="K1350">
            <v>1556.61</v>
          </cell>
          <cell r="L1350" t="str">
            <v>CAIXA REFERENCIAL</v>
          </cell>
        </row>
        <row r="1351">
          <cell r="G1351">
            <v>92752</v>
          </cell>
          <cell r="H1351" t="str">
            <v>MURO DE GABIÃO, ENCHIMENTO COM PEDRA DE MÃO TIPO RACHÃO, COM SOLO REFORÇADO, PARA MUROS COM ALTURA MAIOR QUE 20 M E MENOR OU IGUAL A 28 M   FORNECIMENTO E EXECUÇÃO. AF_12/2015</v>
          </cell>
          <cell r="I1351" t="str">
            <v>M3</v>
          </cell>
          <cell r="J1351" t="str">
            <v>ATRIBUÍDO SÃO PAULO</v>
          </cell>
          <cell r="K1351">
            <v>1860.94</v>
          </cell>
          <cell r="L1351" t="str">
            <v>CAIXA REFERENCIAL</v>
          </cell>
        </row>
        <row r="1352">
          <cell r="G1352">
            <v>92753</v>
          </cell>
          <cell r="H1352" t="str">
            <v>MURO DE GABIÃO, ENCHIMENTO COM RESÍDUO DE CONSTRUÇÃO E DEMOLIÇÃO, DE GRAVIDADE, COM GAIOLA TRAPEZOIDAL DE COMPRIMENTO IGUAL A 2 M, PARA MUROS COM ALTURA MENOR OU IGUAL A 2 M   FORNECIMENTO E EXECUÇÃO. AF_12/2015</v>
          </cell>
          <cell r="I1352" t="str">
            <v>M3</v>
          </cell>
          <cell r="J1352" t="str">
            <v>ATRIBUÍDO SÃO PAULO</v>
          </cell>
          <cell r="K1352">
            <v>479.26</v>
          </cell>
          <cell r="L1352" t="str">
            <v>CAIXA REFERENCIAL</v>
          </cell>
        </row>
        <row r="1353">
          <cell r="G1353">
            <v>92754</v>
          </cell>
          <cell r="H1353" t="str">
            <v>MURO DE GABIÃO, ENCHIMENTO COM RESÍDUO DE CONSTRUÇÃO E DEMOLIÇÃO, DE GRAVIDADE, COM GAIOLA TRAPEZOIDAL DE COMPRIMENTO IGUAL A 2 M, PARA MUROS COM ALTURA MAIOR QUE 2 M E MENOR OU IGUAL A 4 M    FORNECIMENTO E EXECUÇÃO. AF_12/2015</v>
          </cell>
          <cell r="I1353" t="str">
            <v>M3</v>
          </cell>
          <cell r="J1353" t="str">
            <v>ATRIBUÍDO SÃO PAULO</v>
          </cell>
          <cell r="K1353">
            <v>437.63</v>
          </cell>
          <cell r="L1353" t="str">
            <v>CAIXA REFERENCIAL</v>
          </cell>
        </row>
        <row r="1354">
          <cell r="G1354">
            <v>92755</v>
          </cell>
          <cell r="H1354" t="str">
            <v>PROTEÇÃO SUPERFICIAL DE CANAL EM GABIÃO TIPO COLCHÃO, ALTURA DE 17 CENTÍMETROS, ENCHIMENTO COM PEDRA DE MÃO TIPO RACHÃO - FORNECIMENTO E EXECUÇÃO. AF_12/2015</v>
          </cell>
          <cell r="I1354" t="str">
            <v>M2</v>
          </cell>
          <cell r="J1354" t="str">
            <v>ATRIBUÍDO SÃO PAULO</v>
          </cell>
          <cell r="K1354">
            <v>184.65</v>
          </cell>
          <cell r="L1354" t="str">
            <v>CAIXA REFERENCIAL</v>
          </cell>
        </row>
        <row r="1355">
          <cell r="G1355">
            <v>92756</v>
          </cell>
          <cell r="H1355" t="str">
            <v>PROTEÇÃO SUPERFICIAL DE CANAL EM GABIÃO TIPO COLCHÃO, ALTURA DE 23 CENTÍMETROS, ENCHIMENTO COM PEDRA DE MÃO TIPO RACHÃO - FORNECIMENTO E EXECUÇÃO. AF_12/2015</v>
          </cell>
          <cell r="I1355" t="str">
            <v>M2</v>
          </cell>
          <cell r="J1355" t="str">
            <v>ATRIBUÍDO SÃO PAULO</v>
          </cell>
          <cell r="K1355">
            <v>209.21</v>
          </cell>
          <cell r="L1355" t="str">
            <v>CAIXA REFERENCIAL</v>
          </cell>
        </row>
        <row r="1356">
          <cell r="G1356">
            <v>92757</v>
          </cell>
          <cell r="H1356" t="str">
            <v>PROTEÇÃO SUPERFICIAL DE CANAL EM GABIÃO TIPO COLCHÃO, ALTURA DE 30 CENTÍMETROS, ENCHIMENTO COM PEDRA DE MÃO TIPO RACHÃO - FORNECIMENTO E EXECUÇÃO. AF_12/2015</v>
          </cell>
          <cell r="I1356" t="str">
            <v>M2</v>
          </cell>
          <cell r="J1356" t="str">
            <v>ATRIBUÍDO SÃO PAULO</v>
          </cell>
          <cell r="K1356">
            <v>239.04</v>
          </cell>
          <cell r="L1356" t="str">
            <v>CAIXA REFERENCIAL</v>
          </cell>
        </row>
        <row r="1357">
          <cell r="G1357">
            <v>92758</v>
          </cell>
          <cell r="H1357" t="str">
            <v>PROTEÇÃO SUPERFICIAL DE CANAL EM GABIÃO TIPO SACO, DIÂMETRO DE 65 CENTÍMETROS, ENCHIMENTO MANUAL COM PEDRA DE MÃO TIPO RACHÃO - FORNECIMENTO E EXECUÇÃO. AF_12/2015</v>
          </cell>
          <cell r="I1357" t="str">
            <v>M3</v>
          </cell>
          <cell r="J1357" t="str">
            <v>ATRIBUÍDO SÃO PAULO</v>
          </cell>
          <cell r="K1357">
            <v>581.65</v>
          </cell>
          <cell r="L1357" t="str">
            <v>CAIXA REFERENCIAL</v>
          </cell>
        </row>
        <row r="1358">
          <cell r="G1358">
            <v>91069</v>
          </cell>
          <cell r="H1358" t="str">
            <v>EXECUÇÃO DE REVESTIMENTO DE CONCRETO PROJETADO COM ESPESSURA DE 7 CM, ARMADO COM TELA, INCLINAÇÃO MENOR QUE 90°, APLICAÇÃO CONTÍNUA, UTILIZANDO EQUIPAMENTO DE PROJEÇÃO COM 6 M³/H DE CAPACIDADE. AF_01/2016</v>
          </cell>
          <cell r="I1358" t="str">
            <v>M2</v>
          </cell>
          <cell r="J1358" t="str">
            <v>ATRIBUÍDO SÃO PAULO</v>
          </cell>
          <cell r="K1358">
            <v>81.260000000000005</v>
          </cell>
          <cell r="L1358" t="str">
            <v>CAIXA REFERENCIAL</v>
          </cell>
        </row>
        <row r="1359">
          <cell r="G1359">
            <v>91070</v>
          </cell>
          <cell r="H1359" t="str">
            <v>EXECUÇÃO DE REVESTIMENTO DE CONCRETO PROJETADO COM ESPESSURA DE 10 CM, ARMADO COM TELA, INCLINAÇÃO MENOR QUE 90°, APLICAÇÃO CONTÍNUA, UTILIZANDO EQUIPAMENTO DE PROJEÇÃO COM 6 M³/H DE CAPACIDADE. AF_01/2016</v>
          </cell>
          <cell r="I1359" t="str">
            <v>M2</v>
          </cell>
          <cell r="J1359" t="str">
            <v>ATRIBUÍDO SÃO PAULO</v>
          </cell>
          <cell r="K1359">
            <v>90.24</v>
          </cell>
          <cell r="L1359" t="str">
            <v>CAIXA REFERENCIAL</v>
          </cell>
        </row>
        <row r="1360">
          <cell r="G1360">
            <v>91071</v>
          </cell>
          <cell r="H1360" t="str">
            <v>EXECUÇÃO DE REVESTIMENTO DE CONCRETO PROJETADO COM ESPESSURA DE 7 CM, ARMADO COM TELA, INCLINAÇÃO DE 90°, APLICAÇÃO CONTÍNUA, UTILIZANDO EQUIPAMENTO DE PROJEÇÃO COM 6 M³/H DE CAPACIDADE. AF_01/2016</v>
          </cell>
          <cell r="I1360" t="str">
            <v>M2</v>
          </cell>
          <cell r="J1360" t="str">
            <v>ATRIBUÍDO SÃO PAULO</v>
          </cell>
          <cell r="K1360">
            <v>114.83</v>
          </cell>
          <cell r="L1360" t="str">
            <v>CAIXA REFERENCIAL</v>
          </cell>
        </row>
        <row r="1361">
          <cell r="G1361">
            <v>91072</v>
          </cell>
          <cell r="H1361" t="str">
            <v>EXECUÇÃO DE REVESTIMENTO DE CONCRETO PROJETADO COM ESPESSURA DE 10 CM, ARMADO COM TELA, INCLINAÇÃO DE 90°, APLICAÇÃO CONTÍNUA, UTILIZANDO EQUIPAMENTO DE PROJEÇÃO COM 6 M³/H DE CAPACIDADE. AF_01/2016</v>
          </cell>
          <cell r="I1361" t="str">
            <v>M2</v>
          </cell>
          <cell r="J1361" t="str">
            <v>ATRIBUÍDO SÃO PAULO</v>
          </cell>
          <cell r="K1361">
            <v>123.83</v>
          </cell>
          <cell r="L1361" t="str">
            <v>CAIXA REFERENCIAL</v>
          </cell>
        </row>
        <row r="1362">
          <cell r="G1362">
            <v>91073</v>
          </cell>
          <cell r="H1362" t="str">
            <v>EXECUÇÃO DE REVESTIMENTO DE CONCRETO PROJETADO COM ESPESSURA DE 7 CM, ARMADO COM TELA, INCLINAÇÃO MENOR QUE 90°, APLICAÇÃO CONTÍNUA, UTILIZANDO EQUIPAMENTO DE PROJEÇÃO COM 3 M³/H DE CAPACIDADE. AF_01/2016</v>
          </cell>
          <cell r="I1362" t="str">
            <v>M2</v>
          </cell>
          <cell r="J1362" t="str">
            <v>ATRIBUÍDO SÃO PAULO</v>
          </cell>
          <cell r="K1362">
            <v>92.68</v>
          </cell>
          <cell r="L1362" t="str">
            <v>CAIXA REFERENCIAL</v>
          </cell>
        </row>
        <row r="1363">
          <cell r="G1363">
            <v>91074</v>
          </cell>
          <cell r="H1363" t="str">
            <v>EXECUÇÃO DE REVESTIMENTO DE CONCRETO PROJETADO COM ESPESSURA DE 10 CM, ARMADO COM TELA, INCLINAÇÃO MENOR QUE 90°, APLICAÇÃO CONTÍNUA, UTILIZANDO EQUIPAMENTO DE PROJEÇÃO COM 3 M³/H DE CAPACIDADE. AF_01/2016</v>
          </cell>
          <cell r="I1363" t="str">
            <v>M2</v>
          </cell>
          <cell r="J1363" t="str">
            <v>ATRIBUÍDO SÃO PAULO</v>
          </cell>
          <cell r="K1363">
            <v>102.83</v>
          </cell>
          <cell r="L1363" t="str">
            <v>CAIXA REFERENCIAL</v>
          </cell>
        </row>
        <row r="1364">
          <cell r="G1364">
            <v>91075</v>
          </cell>
          <cell r="H1364" t="str">
            <v>EXECUÇÃO DE REVESTIMENTO DE CONCRETO PROJETADO COM ESPESSURA DE 7 CM, ARMADO COM TELA, INCLINAÇÃO DE 90°, APLICAÇÃO CONTÍNUA, UTILIZANDO EQUIPAMENTO DE PROJEÇÃO COM 3 M³/H DE CAPACIDADE. AF_01/2016</v>
          </cell>
          <cell r="I1364" t="str">
            <v>M2</v>
          </cell>
          <cell r="J1364" t="str">
            <v>ATRIBUÍDO SÃO PAULO</v>
          </cell>
          <cell r="K1364">
            <v>128.57</v>
          </cell>
          <cell r="L1364" t="str">
            <v>CAIXA REFERENCIAL</v>
          </cell>
        </row>
        <row r="1365">
          <cell r="G1365">
            <v>91076</v>
          </cell>
          <cell r="H1365" t="str">
            <v>EXECUÇÃO DE REVESTIMENTO DE CONCRETO PROJETADO COM ESPESSURA DE 10 CM, ARMADO COM TELA, INCLINAÇÃO DE 90°, APLICAÇÃO CONTÍNUA, UTILIZANDO EQUIPAMENTO DE PROJEÇÃO COM 3 M³/H DE CAPACIDADE. AF_01/2016</v>
          </cell>
          <cell r="I1365" t="str">
            <v>M2</v>
          </cell>
          <cell r="J1365" t="str">
            <v>ATRIBUÍDO SÃO PAULO</v>
          </cell>
          <cell r="K1365">
            <v>138.80000000000001</v>
          </cell>
          <cell r="L1365" t="str">
            <v>CAIXA REFERENCIAL</v>
          </cell>
        </row>
        <row r="1366">
          <cell r="G1366">
            <v>91077</v>
          </cell>
          <cell r="H1366" t="str">
            <v>EXECUÇÃO DE REVESTIMENTO DE CONCRETO PROJETADO COM ESPESSURA DE 7 CM, ARMADO COM FIBRAS DE AÇO, INCLINAÇÃO MENOR QUE 90°, APLICAÇÃO CONTÍNUA, UTILIZANDO EQUIPAMENTO DE PROJEÇÃO COM 6 M³/H DE CAPACIDADE. AF_01/2016</v>
          </cell>
          <cell r="I1366" t="str">
            <v>M2</v>
          </cell>
          <cell r="J1366" t="str">
            <v>ATRIBUÍDO SÃO PAULO</v>
          </cell>
          <cell r="K1366">
            <v>85.68</v>
          </cell>
          <cell r="L1366" t="str">
            <v>CAIXA REFERENCIAL</v>
          </cell>
        </row>
        <row r="1367">
          <cell r="G1367">
            <v>91078</v>
          </cell>
          <cell r="H1367" t="str">
            <v>EXECUÇÃO DE REVESTIMENTO DE CONCRETO PROJETADO COM ESPESSURA DE 10 CM, ARMADO COM FIBRAS DE AÇO, INCLINAÇÃO MENOR QUE 90°, APLICAÇÃO CONTÍNUA, UTILIZANDO EQUIPAMENTO DE PROJEÇÃO COM 6 M³/H DE CAPACIDADE. AF_01/2016</v>
          </cell>
          <cell r="I1367" t="str">
            <v>M2</v>
          </cell>
          <cell r="J1367" t="str">
            <v>ATRIBUÍDO SÃO PAULO</v>
          </cell>
          <cell r="K1367">
            <v>100.32</v>
          </cell>
          <cell r="L1367" t="str">
            <v>CAIXA REFERENCIAL</v>
          </cell>
        </row>
        <row r="1368">
          <cell r="G1368">
            <v>91079</v>
          </cell>
          <cell r="H1368" t="str">
            <v>EXECUÇÃO DE REVESTIMENTO DE CONCRETO PROJETADO COM ESPESSURA DE 7 CM, ARMADO COM FIBRAS DE AÇO, INCLINAÇÃO DE 90°, APLICAÇÃO CONTÍNUA, UTILIZANDO EQUIPAMENTO DE PROJEÇÃO COM 6 M³/H DE CAPACIDADE. AF_01/2016</v>
          </cell>
          <cell r="I1368" t="str">
            <v>M2</v>
          </cell>
          <cell r="J1368" t="str">
            <v>ATRIBUÍDO SÃO PAULO</v>
          </cell>
          <cell r="K1368">
            <v>90.65</v>
          </cell>
          <cell r="L1368" t="str">
            <v>CAIXA REFERENCIAL</v>
          </cell>
        </row>
        <row r="1369">
          <cell r="G1369">
            <v>91080</v>
          </cell>
          <cell r="H1369" t="str">
            <v>EXECUÇÃO DE REVESTIMENTO DE CONCRETO PROJETADO COM ESPESSURA DE 10 CM, ARMADO COM FIBRAS DE AÇO, INCLINAÇÃO DE 90°, APLICAÇÃO CONTÍNUA, UTILIZANDO EQUIPAMENTO DE PROJEÇÃO COM 6 M³/H DE CAPACIDADE. AF_01/2016</v>
          </cell>
          <cell r="I1369" t="str">
            <v>M2</v>
          </cell>
          <cell r="J1369" t="str">
            <v>ATRIBUÍDO SÃO PAULO</v>
          </cell>
          <cell r="K1369">
            <v>105.13</v>
          </cell>
          <cell r="L1369" t="str">
            <v>CAIXA REFERENCIAL</v>
          </cell>
        </row>
        <row r="1370">
          <cell r="G1370">
            <v>91081</v>
          </cell>
          <cell r="H1370" t="str">
            <v>EXECUÇÃO DE REVESTIMENTO DE CONCRETO PROJETADO COM ESPESSURA DE 7 CM, ARMADO COM FIBRAS DE AÇO, INCLINAÇÃO MENOR QUE 90°, APLICAÇÃO CONTÍNUA, UTILIZANDO EQUIPAMENTO DE PROJEÇÃO COM 3 M³/H DE CAPACIDADE. AF_01/2016</v>
          </cell>
          <cell r="I1370" t="str">
            <v>M2</v>
          </cell>
          <cell r="J1370" t="str">
            <v>ATRIBUÍDO SÃO PAULO</v>
          </cell>
          <cell r="K1370">
            <v>98.39</v>
          </cell>
          <cell r="L1370" t="str">
            <v>CAIXA REFERENCIAL</v>
          </cell>
        </row>
        <row r="1371">
          <cell r="G1371">
            <v>91082</v>
          </cell>
          <cell r="H1371" t="str">
            <v>EXECUÇÃO DE REVESTIMENTO DE CONCRETO PROJETADO COM ESPESSURA DE 10 CM, ARMADO COM FIBRAS DE AÇO, INCLINAÇÃO MENOR QUE 90°, APLICAÇÃO CONTÍNUA, UTILIZANDO EQUIPAMENTO DE PROJEÇÃO COM 3 M³/H DE CAPACIDADE. AF_01/2016</v>
          </cell>
          <cell r="I1371" t="str">
            <v>M2</v>
          </cell>
          <cell r="J1371" t="str">
            <v>ATRIBUÍDO SÃO PAULO</v>
          </cell>
          <cell r="K1371">
            <v>114.06</v>
          </cell>
          <cell r="L1371" t="str">
            <v>CAIXA REFERENCIAL</v>
          </cell>
        </row>
        <row r="1372">
          <cell r="G1372">
            <v>91083</v>
          </cell>
          <cell r="H1372" t="str">
            <v>EXECUÇÃO DE REVESTIMENTO DE CONCRETO PROJETADO COM ESPESSURA DE 7 CM, ARMADO COM FIBRAS DE AÇO, INCLINAÇÃO DE 90°, APLICAÇÃO CONTÍNUA, UTILIZANDO EQUIPAMENTO DE PROJEÇÃO COM 3 M³/H DE CAPACIDADE. AF_01/2016</v>
          </cell>
          <cell r="I1372" t="str">
            <v>M2</v>
          </cell>
          <cell r="J1372" t="str">
            <v>ATRIBUÍDO SÃO PAULO</v>
          </cell>
          <cell r="K1372">
            <v>107.21</v>
          </cell>
          <cell r="L1372" t="str">
            <v>CAIXA REFERENCIAL</v>
          </cell>
        </row>
        <row r="1373">
          <cell r="G1373">
            <v>91084</v>
          </cell>
          <cell r="H1373" t="str">
            <v>EXECUÇÃO DE REVESTIMENTO DE CONCRETO PROJETADO COM ESPESSURA DE 10 CM, ARMADO COM FIBRAS DE AÇO, INCLINAÇÃO DE 90°, APLICAÇÃO CONTÍNUA, UTILIZANDO EQUIPAMENTO DE PROJEÇÃO COM 3 M³/H DE CAPACIDADE. AF_01/2016</v>
          </cell>
          <cell r="I1373" t="str">
            <v>M2</v>
          </cell>
          <cell r="J1373" t="str">
            <v>ATRIBUÍDO SÃO PAULO</v>
          </cell>
          <cell r="K1373">
            <v>122.73</v>
          </cell>
          <cell r="L1373" t="str">
            <v>CAIXA REFERENCIAL</v>
          </cell>
        </row>
        <row r="1374">
          <cell r="G1374">
            <v>91086</v>
          </cell>
          <cell r="H1374" t="str">
            <v>EXECUÇÃO DE REVESTIMENTO DE CONCRETO PROJETADO COM ESPESSURA DE 7 CM, ARMADO COM TELA, INCLINAÇÃO MENOR QUE 90°, APLICAÇÃO DESCONTÍNUA, UTILIZANDO EQUIPAMENTO DE PROJEÇÃO COM 6 M³/H DE CAPACIDADE. AF_01/2016</v>
          </cell>
          <cell r="I1374" t="str">
            <v>M2</v>
          </cell>
          <cell r="J1374" t="str">
            <v>ATRIBUÍDO SÃO PAULO</v>
          </cell>
          <cell r="K1374">
            <v>89.77</v>
          </cell>
          <cell r="L1374" t="str">
            <v>CAIXA REFERENCIAL</v>
          </cell>
        </row>
        <row r="1375">
          <cell r="G1375">
            <v>91087</v>
          </cell>
          <cell r="H1375" t="str">
            <v>EXECUÇÃO DE REVESTIMENTO DE CONCRETO PROJETADO COM ESPESSURA DE 10 CM, ARMADO COM TELA, INCLINAÇÃO MENOR QUE 90°, APLICAÇÃO DESCONTÍNUA, UTILIZANDO EQUIPAMENTO DE PROJEÇÃO COM 6 M³/H DE CAPACIDADE. AF_01/2016</v>
          </cell>
          <cell r="I1375" t="str">
            <v>M2</v>
          </cell>
          <cell r="J1375" t="str">
            <v>ATRIBUÍDO SÃO PAULO</v>
          </cell>
          <cell r="K1375">
            <v>98.99</v>
          </cell>
          <cell r="L1375" t="str">
            <v>CAIXA REFERENCIAL</v>
          </cell>
        </row>
        <row r="1376">
          <cell r="G1376">
            <v>91088</v>
          </cell>
          <cell r="H1376" t="str">
            <v>EXECUÇÃO DE REVESTIMENTO DE CONCRETO PROJETADO COM ESPESSURA DE 7 CM, ARMADO COM TELA, INCLINAÇÃO DE 90°, APLICAÇÃO DESCONTÍNUA, UTILIZANDO EQUIPAMENTO DE PROJEÇÃO COM 6 M³/H DE CAPACIDADE. AF_01/2016</v>
          </cell>
          <cell r="I1376" t="str">
            <v>M2</v>
          </cell>
          <cell r="J1376" t="str">
            <v>ATRIBUÍDO SÃO PAULO</v>
          </cell>
          <cell r="K1376">
            <v>124.7</v>
          </cell>
          <cell r="L1376" t="str">
            <v>CAIXA REFERENCIAL</v>
          </cell>
        </row>
        <row r="1377">
          <cell r="G1377">
            <v>91089</v>
          </cell>
          <cell r="H1377" t="str">
            <v>EXECUÇÃO DE REVESTIMENTO DE CONCRETO PROJETADO COM ESPESSURA DE 10 CM, ARMADO COM TELA, INCLINAÇÃO DE 90°, APLICAÇÃO DESCONTÍNUA, UTILIZANDO EQUIPAMENTO DE PROJEÇÃO COM 6 M³/H DE CAPACIDADE. AF_01/2016</v>
          </cell>
          <cell r="I1377" t="str">
            <v>M2</v>
          </cell>
          <cell r="J1377" t="str">
            <v>ATRIBUÍDO SÃO PAULO</v>
          </cell>
          <cell r="K1377">
            <v>134.06</v>
          </cell>
          <cell r="L1377" t="str">
            <v>CAIXA REFERENCIAL</v>
          </cell>
        </row>
        <row r="1378">
          <cell r="G1378">
            <v>91090</v>
          </cell>
          <cell r="H1378" t="str">
            <v>EXECUÇÃO DE REVESTIMENTO DE CONCRETO PROJETADO COM ESPESSURA DE 7 CM, ARMADO COM TELA, INCLINAÇÃO MENOR QUE 90°, APLICAÇÃO DESCONTÍNUA, UTILIZANDO EQUIPAMENTO DE PROJEÇÃO COM 3 M³/H DE CAPACIDADE. AF_01/2016</v>
          </cell>
          <cell r="I1378" t="str">
            <v>M2</v>
          </cell>
          <cell r="J1378" t="str">
            <v>ATRIBUÍDO SÃO PAULO</v>
          </cell>
          <cell r="K1378">
            <v>99.59</v>
          </cell>
          <cell r="L1378" t="str">
            <v>CAIXA REFERENCIAL</v>
          </cell>
        </row>
        <row r="1379">
          <cell r="G1379">
            <v>91091</v>
          </cell>
          <cell r="H1379" t="str">
            <v>EXECUÇÃO DE REVESTIMENTO DE CONCRETO PROJETADO COM ESPESSURA DE 10 CM, ARMADO COM TELA, INCLINAÇÃO MENOR QUE 90°, APLICAÇÃO DESCONTÍNUA, UTILIZANDO EQUIPAMENTO DE PROJEÇÃO COM 3 M³/H DE CAPACIDADE. AF_01/2016</v>
          </cell>
          <cell r="I1379" t="str">
            <v>M2</v>
          </cell>
          <cell r="J1379" t="str">
            <v>ATRIBUÍDO SÃO PAULO</v>
          </cell>
          <cell r="K1379">
            <v>110.13</v>
          </cell>
          <cell r="L1379" t="str">
            <v>CAIXA REFERENCIAL</v>
          </cell>
        </row>
        <row r="1380">
          <cell r="G1380">
            <v>91092</v>
          </cell>
          <cell r="H1380" t="str">
            <v>EXECUÇÃO DE REVESTIMENTO DE CONCRETO PROJETADO COM ESPESSURA DE 7 CM, ARMADO COM TELA, INCLINAÇÃO DE 90°, APLICAÇÃO DESCONTÍNUA, UTILIZANDO EQUIPAMENTO DE PROJEÇÃO COM 3 M³/H DE CAPACIDADE. AF_01/2016</v>
          </cell>
          <cell r="I1380" t="str">
            <v>M2</v>
          </cell>
          <cell r="J1380" t="str">
            <v>ATRIBUÍDO SÃO PAULO</v>
          </cell>
          <cell r="K1380">
            <v>136.43</v>
          </cell>
          <cell r="L1380" t="str">
            <v>CAIXA REFERENCIAL</v>
          </cell>
        </row>
        <row r="1381">
          <cell r="G1381">
            <v>91093</v>
          </cell>
          <cell r="H1381" t="str">
            <v>EXECUÇÃO DE REVESTIMENTO DE CONCRETO PROJETADO COM ESPESSURA DE 10 CM, ARMADO COM TELA, INCLINAÇÃO DE 90°, APLICAÇÃO DESCONTÍNUA, UTILIZANDO EQUIPAMENTO DE PROJEÇÃO COM 3 M³/H DE CAPACIDADE. AF_01/2016</v>
          </cell>
          <cell r="I1381" t="str">
            <v>M2</v>
          </cell>
          <cell r="J1381" t="str">
            <v>ATRIBUÍDO SÃO PAULO</v>
          </cell>
          <cell r="K1381">
            <v>147.33000000000001</v>
          </cell>
          <cell r="L1381" t="str">
            <v>CAIXA REFERENCIAL</v>
          </cell>
        </row>
        <row r="1382">
          <cell r="G1382">
            <v>91094</v>
          </cell>
          <cell r="H1382" t="str">
            <v>EXECUÇÃO DE REVESTIMENTO DE CONCRETO PROJETADO COM ESPESSURA DE 7 CM, ARMADO COM FIBRAS DE AÇO, INCLINAÇÃO MENOR QUE 90°, APLICAÇÃO DESCONTÍNUA, UTILIZANDO EQUIPAMENTO DE PROJEÇÃO COM 6 M³/H DE CAPACIDADE. AF_01/2016</v>
          </cell>
          <cell r="I1382" t="str">
            <v>M2</v>
          </cell>
          <cell r="J1382" t="str">
            <v>ATRIBUÍDO SÃO PAULO</v>
          </cell>
          <cell r="K1382">
            <v>90.91</v>
          </cell>
          <cell r="L1382" t="str">
            <v>CAIXA REFERENCIAL</v>
          </cell>
        </row>
        <row r="1383">
          <cell r="G1383">
            <v>91095</v>
          </cell>
          <cell r="H1383" t="str">
            <v>EXECUÇÃO DE REVESTIMENTO DE CONCRETO PROJETADO COM ESPESSURA DE 10 CM, ARMADO COM FIBRAS DE AÇO, INCLINAÇÃO MENOR QUE 90°, APLICAÇÃO DESCONTÍNUA, UTILIZANDO EQUIPAMENTO DE PROJEÇÃO COM 6 M³/H DE CAPACIDADE. AF_01/2016</v>
          </cell>
          <cell r="I1383" t="str">
            <v>M2</v>
          </cell>
          <cell r="J1383" t="str">
            <v>ATRIBUÍDO SÃO PAULO</v>
          </cell>
          <cell r="K1383">
            <v>105.81</v>
          </cell>
          <cell r="L1383" t="str">
            <v>CAIXA REFERENCIAL</v>
          </cell>
        </row>
        <row r="1384">
          <cell r="G1384">
            <v>91096</v>
          </cell>
          <cell r="H1384" t="str">
            <v>EXECUÇÃO DE REVESTIMENTO DE CONCRETO PROJETADO COM ESPESSURA DE 7 CM, ARMADO COM FIBRAS DE AÇO, INCLINAÇÃO DE 90°, APLICAÇÃO DESCONTÍNUA, UTILIZANDO EQUIPAMENTO DE PROJEÇÃO COM 6 M³/H DE CAPACIDADE. AF_01/2016</v>
          </cell>
          <cell r="I1384" t="str">
            <v>M2</v>
          </cell>
          <cell r="J1384" t="str">
            <v>ATRIBUÍDO SÃO PAULO</v>
          </cell>
          <cell r="K1384">
            <v>93.59</v>
          </cell>
          <cell r="L1384" t="str">
            <v>CAIXA REFERENCIAL</v>
          </cell>
        </row>
        <row r="1385">
          <cell r="G1385">
            <v>91097</v>
          </cell>
          <cell r="H1385" t="str">
            <v>EXECUÇÃO DE REVESTIMENTO DE CONCRETO PROJETADO COM ESPESSURA DE 10 CM, ARMADO COM FIBRAS DE AÇO, INCLINAÇÃO DE 90°, APLICAÇÃO DESCONTÍNUA, UTILIZANDO EQUIPAMENTO DE PROJEÇÃO COM 6 M³/H DE CAPACIDADE. AF_01/2016</v>
          </cell>
          <cell r="I1385" t="str">
            <v>M2</v>
          </cell>
          <cell r="J1385" t="str">
            <v>ATRIBUÍDO SÃO PAULO</v>
          </cell>
          <cell r="K1385">
            <v>108.42</v>
          </cell>
          <cell r="L1385" t="str">
            <v>CAIXA REFERENCIAL</v>
          </cell>
        </row>
        <row r="1386">
          <cell r="G1386">
            <v>91098</v>
          </cell>
          <cell r="H1386" t="str">
            <v>EXECUÇÃO DE REVESTIMENTO DE CONCRETO PROJETADO COM ESPESSURA DE 7 CM, ARMADO COM FIBRAS DE AÇO, INCLINAÇÃO MENOR QUE 90°, APLICAÇÃO DESCONTÍNUA, UTILIZANDO EQUIPAMENTO DE PROJEÇÃO COM 3 M³/H DE CAPACIDADE. AF_01/2016</v>
          </cell>
          <cell r="I1386" t="str">
            <v>M2</v>
          </cell>
          <cell r="J1386" t="str">
            <v>ATRIBUÍDO SÃO PAULO</v>
          </cell>
          <cell r="K1386">
            <v>103.5</v>
          </cell>
          <cell r="L1386" t="str">
            <v>CAIXA REFERENCIAL</v>
          </cell>
        </row>
        <row r="1387">
          <cell r="G1387">
            <v>91099</v>
          </cell>
          <cell r="H1387" t="str">
            <v>EXECUÇÃO DE REVESTIMENTO DE CONCRETO PROJETADO COM ESPESSURA DE 10 CM, ARMADO COM FIBRAS DE AÇO, INCLINAÇÃO MENOR QUE 90°, APLICAÇÃO DESCONTÍNUA, UTILIZANDO EQUIPAMENTO DE PROJEÇÃO COM 3 M³/H DE CAPACIDADE. AF_01/2016</v>
          </cell>
          <cell r="I1387" t="str">
            <v>M2</v>
          </cell>
          <cell r="J1387" t="str">
            <v>ATRIBUÍDO SÃO PAULO</v>
          </cell>
          <cell r="K1387">
            <v>119.53</v>
          </cell>
          <cell r="L1387" t="str">
            <v>CAIXA REFERENCIAL</v>
          </cell>
        </row>
        <row r="1388">
          <cell r="G1388">
            <v>91100</v>
          </cell>
          <cell r="H1388" t="str">
            <v>EXECUÇÃO DE REVESTIMENTO DE CONCRETO PROJETADO COM ESPESSURA DE 7 CM, ARMADO COM FIBRAS DE AÇO, INCLINAÇÃO DE 90°, APLICAÇÃO DESCONTÍNUA, UTILIZANDO EQUIPAMENTO DE PROJEÇÃO COM 3 M³/H DE CAPACIDADE. AF_01/2016</v>
          </cell>
          <cell r="I1388" t="str">
            <v>M2</v>
          </cell>
          <cell r="J1388" t="str">
            <v>ATRIBUÍDO SÃO PAULO</v>
          </cell>
          <cell r="K1388">
            <v>110.69</v>
          </cell>
          <cell r="L1388" t="str">
            <v>CAIXA REFERENCIAL</v>
          </cell>
        </row>
        <row r="1389">
          <cell r="G1389">
            <v>91101</v>
          </cell>
          <cell r="H1389" t="str">
            <v>EXECUÇÃO DE REVESTIMENTO DE CONCRETO PROJETADO COM ESPESSURA DE 10 CM, ARMADO COM FIBRAS DE AÇO, INCLINAÇÃO DE 90°, APLICAÇÃO DESCONTÍNUA, UTILIZANDO EQUIPAMENTO DE PROJEÇÃO COM 3 M³/H DE CAPACIDADE. AF_01/2016</v>
          </cell>
          <cell r="I1389" t="str">
            <v>M2</v>
          </cell>
          <cell r="J1389" t="str">
            <v>ATRIBUÍDO SÃO PAULO</v>
          </cell>
          <cell r="K1389">
            <v>126.69</v>
          </cell>
          <cell r="L1389" t="str">
            <v>CAIXA REFERENCIAL</v>
          </cell>
        </row>
        <row r="1390">
          <cell r="G1390">
            <v>93952</v>
          </cell>
          <cell r="H1390" t="str">
            <v>EXECUÇÃO DE GRAMPO PARA SOLO GRAMPEADO COM COMPRIMENTO MENOR OU IGUAL A 4 M, DIÂMETRO DE 10 CM, PERFURAÇÃO COM EQUIPAMENTO MANUAL E ARMADURA COM DIÂMETRO DE 16 MM. AF_05/2016</v>
          </cell>
          <cell r="I1390" t="str">
            <v>M</v>
          </cell>
          <cell r="J1390" t="str">
            <v>ATRIBUÍDO SÃO PAULO</v>
          </cell>
          <cell r="K1390">
            <v>152.84</v>
          </cell>
          <cell r="L1390" t="str">
            <v>CAIXA REFERENCIAL</v>
          </cell>
        </row>
        <row r="1391">
          <cell r="G1391">
            <v>93953</v>
          </cell>
          <cell r="H1391" t="str">
            <v>EXECUÇÃO DE GRAMPO PARA SOLO GRAMPEADO COM COMPRIMENTO MAIOR QUE 4 M E MENOR OU IGUAL A 6 M, DIÂMETRO DE 10 CM, PERFURAÇÃO COM EQUIPAMENTO MANUAL E ARMADURA COM DIÂMETRO DE 16 MM. AF_05/2016</v>
          </cell>
          <cell r="I1391" t="str">
            <v>M</v>
          </cell>
          <cell r="J1391" t="str">
            <v>ATRIBUÍDO SÃO PAULO</v>
          </cell>
          <cell r="K1391">
            <v>141.54</v>
          </cell>
          <cell r="L1391" t="str">
            <v>CAIXA REFERENCIAL</v>
          </cell>
        </row>
        <row r="1392">
          <cell r="G1392">
            <v>93954</v>
          </cell>
          <cell r="H1392" t="str">
            <v>EXECUÇÃO DE GRAMPO PARA SOLO GRAMPEADO COM COMPRIMENTO MAIOR QUE 6 M E MENOR OU IGUAL A 8 M, DIÂMETRO DE 10 CM, PERFURAÇÃO COM EQUIPAMENTO MANUAL E ARMADURA COM DIÂMETRO DE 16 MM. AF_05/2016</v>
          </cell>
          <cell r="I1392" t="str">
            <v>M</v>
          </cell>
          <cell r="J1392" t="str">
            <v>ATRIBUÍDO SÃO PAULO</v>
          </cell>
          <cell r="K1392">
            <v>134.80000000000001</v>
          </cell>
          <cell r="L1392" t="str">
            <v>CAIXA REFERENCIAL</v>
          </cell>
        </row>
        <row r="1393">
          <cell r="G1393">
            <v>93955</v>
          </cell>
          <cell r="H1393" t="str">
            <v>EXECUÇÃO DE GRAMPO PARA SOLO GRAMPEADO COM COMPRIMENTO MAIOR QUE 8 M E MENOR OU IGUAL A 10 M, DIÂMETRO DE 10 CM, PERFURAÇÃO COM EQUIPAMENTO MANUAL E ARMADURA COM DIÂMETRO DE 16 MM. AF_05/2016</v>
          </cell>
          <cell r="I1393" t="str">
            <v>M</v>
          </cell>
          <cell r="J1393" t="str">
            <v>ATRIBUÍDO SÃO PAULO</v>
          </cell>
          <cell r="K1393">
            <v>130.05000000000001</v>
          </cell>
          <cell r="L1393" t="str">
            <v>CAIXA REFERENCIAL</v>
          </cell>
        </row>
        <row r="1394">
          <cell r="G1394">
            <v>93956</v>
          </cell>
          <cell r="H1394" t="str">
            <v>EXECUÇÃO DE GRAMPO PARA SOLO GRAMPEADO COM COMPRIMENTO MAIOR QUE 10 M, DIÂMETRO DE 10 CM, PERFURAÇÃO COM EQUIPAMENTO MANUAL E ARMADURA COM DIÂMETRO DE 16 MM. AF_05/2016</v>
          </cell>
          <cell r="I1394" t="str">
            <v>M</v>
          </cell>
          <cell r="J1394" t="str">
            <v>ATRIBUÍDO SÃO PAULO</v>
          </cell>
          <cell r="K1394">
            <v>126.3</v>
          </cell>
          <cell r="L1394" t="str">
            <v>CAIXA REFERENCIAL</v>
          </cell>
        </row>
        <row r="1395">
          <cell r="G1395">
            <v>93957</v>
          </cell>
          <cell r="H1395" t="str">
            <v>EXECUÇÃO DE GRAMPO PARA SOLO GRAMPEADO COM COMPRIMENTO MENOR OU IGUAL A 4 M, DIÂMETRO DE 10 CM, PERFURAÇÃO COM EQUIPAMENTO MANUAL E ARMADURA COM DIÂMETRO DE 20 MM. AF_05/2016</v>
          </cell>
          <cell r="I1395" t="str">
            <v>M</v>
          </cell>
          <cell r="J1395" t="str">
            <v>ATRIBUÍDO SÃO PAULO</v>
          </cell>
          <cell r="K1395">
            <v>162.13999999999999</v>
          </cell>
          <cell r="L1395" t="str">
            <v>CAIXA REFERENCIAL</v>
          </cell>
        </row>
        <row r="1396">
          <cell r="G1396">
            <v>93958</v>
          </cell>
          <cell r="H1396" t="str">
            <v>EXECUÇÃO DE GRAMPO PARA SOLO GRAMPEADO COM COMPRIMENTO MAIOR QUE 4 M E MENOR OU IGUAL A 6 M, DIÂMETRO DE 10 CM, PERFURAÇÃO COM EQUIPAMENTO MANUAL E ARMADURA COM DIÂMETRO DE 20 MM. AF_05/2016</v>
          </cell>
          <cell r="I1396" t="str">
            <v>M</v>
          </cell>
          <cell r="J1396" t="str">
            <v>ATRIBUÍDO SÃO PAULO</v>
          </cell>
          <cell r="K1396">
            <v>150.18</v>
          </cell>
          <cell r="L1396" t="str">
            <v>CAIXA REFERENCIAL</v>
          </cell>
        </row>
        <row r="1397">
          <cell r="G1397">
            <v>93959</v>
          </cell>
          <cell r="H1397" t="str">
            <v>EXECUÇÃO DE GRAMPO PARA SOLO GRAMPEADO COM COMPRIMENTO MAIOR QUE 6 M E MENOR OU IGUAL A 8 M, DIÂMETRO DE 10 CM, PERFURAÇÃO COM EQUIPAMENTO MANUAL E ARMADURA COM DIÂMETRO DE 20 MM. AF_05/2016</v>
          </cell>
          <cell r="I1397" t="str">
            <v>M</v>
          </cell>
          <cell r="J1397" t="str">
            <v>ATRIBUÍDO SÃO PAULO</v>
          </cell>
          <cell r="K1397">
            <v>143.12</v>
          </cell>
          <cell r="L1397" t="str">
            <v>CAIXA REFERENCIAL</v>
          </cell>
        </row>
        <row r="1398">
          <cell r="G1398">
            <v>93960</v>
          </cell>
          <cell r="H1398" t="str">
            <v>EXECUÇÃO DE GRAMPO PARA SOLO GRAMPEADO COM COMPRIMENTO MAIOR QUE 8 M E MENOR OU IGUAL A 10 M, DIÂMETRO DE 10 CM, PERFURAÇÃO COM EQUIPAMENTO MANUAL E ARMADURA COM DIÂMETRO DE 20 MM. AF_05/2016</v>
          </cell>
          <cell r="I1398" t="str">
            <v>M</v>
          </cell>
          <cell r="J1398" t="str">
            <v>ATRIBUÍDO SÃO PAULO</v>
          </cell>
          <cell r="K1398">
            <v>138.16</v>
          </cell>
          <cell r="L1398" t="str">
            <v>CAIXA REFERENCIAL</v>
          </cell>
        </row>
        <row r="1399">
          <cell r="G1399">
            <v>93961</v>
          </cell>
          <cell r="H1399" t="str">
            <v>EXECUÇÃO DE GRAMPO PARA SOLO GRAMPEADO COM COMPRIMENTO MAIOR QUE 10 M, DIÂMETRO DE 10 CM, PERFURAÇÃO COM EQUIPAMENTO MANUAL E ARMADURA COM DIÂMETRO DE 20 MM. AF_05/2016</v>
          </cell>
          <cell r="I1399" t="str">
            <v>M</v>
          </cell>
          <cell r="J1399" t="str">
            <v>ATRIBUÍDO SÃO PAULO</v>
          </cell>
          <cell r="K1399">
            <v>134.27000000000001</v>
          </cell>
          <cell r="L1399" t="str">
            <v>CAIXA REFERENCIAL</v>
          </cell>
        </row>
        <row r="1400">
          <cell r="G1400">
            <v>93962</v>
          </cell>
          <cell r="H1400" t="str">
            <v>EXECUÇÃO DE GRAMPO PARA SOLO GRAMPEADO COM COMPRIMENTO MENOR OU IGUAL A 4 M, DIÂMETRO DE 7 CM, PERFURAÇÃO COM EQUIPAMENTO MANUAL E ARMADURA COM DIÂMETRO DE 16 MM. AF_05/2016</v>
          </cell>
          <cell r="I1400" t="str">
            <v>M</v>
          </cell>
          <cell r="J1400" t="str">
            <v>ATRIBUÍDO SÃO PAULO</v>
          </cell>
          <cell r="K1400">
            <v>144.25</v>
          </cell>
          <cell r="L1400" t="str">
            <v>CAIXA REFERENCIAL</v>
          </cell>
        </row>
        <row r="1401">
          <cell r="G1401">
            <v>93963</v>
          </cell>
          <cell r="H1401" t="str">
            <v>EXECUÇÃO DE GRAMPO PARA SOLO GRAMPEADO COM COMPRIMENTO MAIOR QUE 4 E MENOR OU IGUAL A 6 M, DIÂMETRO DE 7 CM, PERFURAÇÃO COM EQUIPAMENTO MANUAL E ARMADURA COM DIÂMETRO DE 16 MM. AF_05/2016</v>
          </cell>
          <cell r="I1401" t="str">
            <v>M</v>
          </cell>
          <cell r="J1401" t="str">
            <v>ATRIBUÍDO SÃO PAULO</v>
          </cell>
          <cell r="K1401">
            <v>132.99</v>
          </cell>
          <cell r="L1401" t="str">
            <v>CAIXA REFERENCIAL</v>
          </cell>
        </row>
        <row r="1402">
          <cell r="G1402">
            <v>93964</v>
          </cell>
          <cell r="H1402" t="str">
            <v>EXECUÇÃO DE GRAMPO PARA SOLO GRAMPEADO COM COMPRIMENTO MAIOR QUE 6 M E MENOR OU IGUAL A 8 M, DIÂMETRO DE 7 CM, PERFURAÇÃO COM EQUIPAMENTO MANUAL E ARMADURA COM DIÂMETRO DE 16 MM. AF_05/2016</v>
          </cell>
          <cell r="I1402" t="str">
            <v>M</v>
          </cell>
          <cell r="J1402" t="str">
            <v>ATRIBUÍDO SÃO PAULO</v>
          </cell>
          <cell r="K1402">
            <v>126.29</v>
          </cell>
          <cell r="L1402" t="str">
            <v>CAIXA REFERENCIAL</v>
          </cell>
        </row>
        <row r="1403">
          <cell r="G1403">
            <v>93965</v>
          </cell>
          <cell r="H1403" t="str">
            <v>EXECUÇÃO DE GRAMPO PARA SOLO GRAMPEADO COM COMPRIMENTO MAIOR QUE 8 M E MENOR OU IGUAL A 10 M, DIÂMETRO DE 7 CM, PERFURAÇÃO COM EQUIPAMENTO MANUAL E ARMADURA COM DIÂMETRO DE 16 MM. AF_05/2016</v>
          </cell>
          <cell r="I1403" t="str">
            <v>M</v>
          </cell>
          <cell r="J1403" t="str">
            <v>ATRIBUÍDO SÃO PAULO</v>
          </cell>
          <cell r="K1403">
            <v>119.8</v>
          </cell>
          <cell r="L1403" t="str">
            <v>CAIXA REFERENCIAL</v>
          </cell>
        </row>
        <row r="1404">
          <cell r="G1404">
            <v>93966</v>
          </cell>
          <cell r="H1404" t="str">
            <v>EXECUÇÃO DE GRAMPO PARA SOLO GRAMPEADO COM COMPRIMENTO MAIOR QUE 10 M, DIÂMETRO DE 7 CM, PERFURAÇÃO COM EQUIPAMENTO MANUAL E ARMADURA COM DIÂMETRO DE 16 MM. AF_05/2016</v>
          </cell>
          <cell r="I1404" t="str">
            <v>M</v>
          </cell>
          <cell r="J1404" t="str">
            <v>ATRIBUÍDO SÃO PAULO</v>
          </cell>
          <cell r="K1404">
            <v>117.82</v>
          </cell>
          <cell r="L1404" t="str">
            <v>CAIXA REFERENCIAL</v>
          </cell>
        </row>
        <row r="1405">
          <cell r="G1405">
            <v>93967</v>
          </cell>
          <cell r="H1405" t="str">
            <v>EXECUÇÃO DE GRAMPO PARA SOLO GRAMPEADO COM COMPRIMENTO MENOR OU IGUAL A 4 M, DIÂMETRO DE 7 CM, PERFURAÇÃO COM EQUIPAMENTO MANUAL E ARMADURA COM DIÂMETRO DE 20 MM. AF_05/2016</v>
          </cell>
          <cell r="I1405" t="str">
            <v>M</v>
          </cell>
          <cell r="J1405" t="str">
            <v>ATRIBUÍDO SÃO PAULO</v>
          </cell>
          <cell r="K1405">
            <v>153.56</v>
          </cell>
          <cell r="L1405" t="str">
            <v>CAIXA REFERENCIAL</v>
          </cell>
        </row>
        <row r="1406">
          <cell r="G1406">
            <v>93968</v>
          </cell>
          <cell r="H1406" t="str">
            <v>EXECUÇÃO DE GRAMPO PARA SOLO GRAMPEADO COM COMPRIMENTO MAIOR QUE 4 E MENOR OU IGUAL A 6 M, DIÂMETRO DE 7 CM, PERFURAÇÃO COM EQUIPAMENTO MANUAL E ARMADURA COM DIÂMETRO DE 20 MM. AF_05/2016</v>
          </cell>
          <cell r="I1406" t="str">
            <v>M</v>
          </cell>
          <cell r="J1406" t="str">
            <v>ATRIBUÍDO SÃO PAULO</v>
          </cell>
          <cell r="K1406">
            <v>141.63</v>
          </cell>
          <cell r="L1406" t="str">
            <v>CAIXA REFERENCIAL</v>
          </cell>
        </row>
        <row r="1407">
          <cell r="G1407">
            <v>93969</v>
          </cell>
          <cell r="H1407" t="str">
            <v>EXECUÇÃO DE GRAMPO PARA SOLO GRAMPEADO COM COMPRIMENTO MAIOR QUE 6 M E MENOR OU IGUAL A 8 M, DIÂMETRO DE 7 CM, PERFURAÇÃO COM EQUIPAMENTO MANUAL E ARMADURA COM DIÂMETRO DE 20 MM. AF_05/2016</v>
          </cell>
          <cell r="I1407" t="str">
            <v>M</v>
          </cell>
          <cell r="J1407" t="str">
            <v>ATRIBUÍDO SÃO PAULO</v>
          </cell>
          <cell r="K1407">
            <v>134.61000000000001</v>
          </cell>
          <cell r="L1407" t="str">
            <v>CAIXA REFERENCIAL</v>
          </cell>
        </row>
        <row r="1408">
          <cell r="G1408">
            <v>93970</v>
          </cell>
          <cell r="H1408" t="str">
            <v>EXECUÇÃO DE GRAMPO PARA SOLO GRAMPEADO COM COMPRIMENTO MAIOR QUE 8 MENOR OU IGUAL A 10 M, DIÂMETRO DE 7 CM, PERFURAÇÃO COM EQUIPAMENTO MANUAL E ARMADURA COM DIÂMETRO DE 20 MM. AF_05/2016</v>
          </cell>
          <cell r="I1408" t="str">
            <v>M</v>
          </cell>
          <cell r="J1408" t="str">
            <v>ATRIBUÍDO SÃO PAULO</v>
          </cell>
          <cell r="K1408">
            <v>129.66999999999999</v>
          </cell>
          <cell r="L1408" t="str">
            <v>CAIXA REFERENCIAL</v>
          </cell>
        </row>
        <row r="1409">
          <cell r="G1409">
            <v>93971</v>
          </cell>
          <cell r="H1409" t="str">
            <v>EXECUÇÃO DE GRAMPO PARA SOLO GRAMPEADO COM COMPRIMENTO MAIOR QUE 10 M, DIÂMETRO DE 7 CM, PERFURAÇÃO COM EQUIPAMENTO MANUAL E ARMADURA COM DIÂMETRO DE 20 MM. AF_05/2016</v>
          </cell>
          <cell r="I1409" t="str">
            <v>M</v>
          </cell>
          <cell r="J1409" t="str">
            <v>ATRIBUÍDO SÃO PAULO</v>
          </cell>
          <cell r="K1409">
            <v>122.07</v>
          </cell>
          <cell r="L1409" t="str">
            <v>CAIXA REFERENCIAL</v>
          </cell>
        </row>
        <row r="1410">
          <cell r="G1410">
            <v>95108</v>
          </cell>
          <cell r="H1410" t="str">
            <v>EXECUÇÃO DE PROTEÇÃO DA CABEÇA DO TIRANTE COM USO DE FÔRMAS EM CHAPA COMPENSADA PLASTIFICADA DE MADEIRA E CONCRETO FCK =15 MPA. AF_07/2016</v>
          </cell>
          <cell r="I1410" t="str">
            <v>UN</v>
          </cell>
          <cell r="J1410" t="str">
            <v>COEFICIENTE DE REPRESENTATIVIDADE</v>
          </cell>
          <cell r="K1410">
            <v>24.75</v>
          </cell>
          <cell r="L1410" t="str">
            <v>CAIXA REFERENCIAL</v>
          </cell>
        </row>
        <row r="1411">
          <cell r="G1411">
            <v>100332</v>
          </cell>
          <cell r="H1411" t="str">
            <v>CONTENÇÃO EM PERFIL PRANCHADO COM PRANCHÃO DE MADEIRA, PERFIS ESPAÇADOS A 1,5 M PARA 1 SUBSOLO. AF_07/2019</v>
          </cell>
          <cell r="I1411" t="str">
            <v>M2</v>
          </cell>
          <cell r="J1411" t="str">
            <v>ATRIBUÍDO SÃO PAULO</v>
          </cell>
          <cell r="K1411">
            <v>500.93</v>
          </cell>
          <cell r="L1411" t="str">
            <v>CAIXA REFERENCIAL</v>
          </cell>
        </row>
        <row r="1412">
          <cell r="G1412">
            <v>100333</v>
          </cell>
          <cell r="H1412" t="str">
            <v>CONTENÇÃO EM PERFIL PRANCHADO COM PRANCHÃO DE MADEIRA, PERFIS ESPAÇADOS A 1,5 M PARA 2 OU MAIS SUBSOLOS. AF_07/2019</v>
          </cell>
          <cell r="I1412" t="str">
            <v>M2</v>
          </cell>
          <cell r="J1412" t="str">
            <v>ATRIBUÍDO SÃO PAULO</v>
          </cell>
          <cell r="K1412">
            <v>314.24</v>
          </cell>
          <cell r="L1412" t="str">
            <v>CAIXA REFERENCIAL</v>
          </cell>
        </row>
        <row r="1413">
          <cell r="G1413">
            <v>100334</v>
          </cell>
          <cell r="H1413" t="str">
            <v>CONTENÇÃO EM PERFIL PRANCHADO COM PRANCHÃO DE MADEIRA, PERFIS ESPAÇADOS A 2 M PARA 1 SUBSOLO. AF_07/2019</v>
          </cell>
          <cell r="I1413" t="str">
            <v>M2</v>
          </cell>
          <cell r="J1413" t="str">
            <v>ATRIBUÍDO SÃO PAULO</v>
          </cell>
          <cell r="K1413">
            <v>399.14</v>
          </cell>
          <cell r="L1413" t="str">
            <v>CAIXA REFERENCIAL</v>
          </cell>
        </row>
        <row r="1414">
          <cell r="G1414">
            <v>100335</v>
          </cell>
          <cell r="H1414" t="str">
            <v>CONTENÇÃO EM PERFIL PRANCHADO COM PRANCHÃO DE MADEIRA, PERFIS ESPAÇADOS A 2 M PARA 2 OU MAIS SUBSOLOS. AF_07/2019</v>
          </cell>
          <cell r="I1414" t="str">
            <v>M2</v>
          </cell>
          <cell r="J1414" t="str">
            <v>ATRIBUÍDO SÃO PAULO</v>
          </cell>
          <cell r="K1414">
            <v>259.13</v>
          </cell>
          <cell r="L1414" t="str">
            <v>CAIXA REFERENCIAL</v>
          </cell>
        </row>
        <row r="1415">
          <cell r="G1415">
            <v>100341</v>
          </cell>
          <cell r="H1415" t="str">
            <v>FABRICAÇÃO, MONTAGEM E DESMONTAGEM DE FÔRMA PARA CORTINA DE CONTENÇÃO, EM CHAPA DE MADEIRA COMPENSADA PLASTIFICADA, E = 18 MM, 10 UTILIZAÇÕES. AF_07/2019</v>
          </cell>
          <cell r="I1415" t="str">
            <v>M2</v>
          </cell>
          <cell r="J1415" t="str">
            <v>COEFICIENTE DE REPRESENTATIVIDADE</v>
          </cell>
          <cell r="K1415">
            <v>24.47</v>
          </cell>
          <cell r="L1415" t="str">
            <v>CAIXA REFERENCIAL</v>
          </cell>
        </row>
        <row r="1416">
          <cell r="G1416">
            <v>100342</v>
          </cell>
          <cell r="H1416" t="str">
            <v>ARMAÇÃO DE CORTINA DE CONTENÇÃO EM CONCRETO ARMADO, COM AÇO CA-50 DE 6,3 MM - MONTAGEM. AF_07/2019</v>
          </cell>
          <cell r="I1416" t="str">
            <v>KG</v>
          </cell>
          <cell r="J1416" t="str">
            <v>ATRIBUÍDO SÃO PAULO</v>
          </cell>
          <cell r="K1416">
            <v>10.77</v>
          </cell>
          <cell r="L1416" t="str">
            <v>CAIXA REFERENCIAL</v>
          </cell>
        </row>
        <row r="1417">
          <cell r="G1417">
            <v>100343</v>
          </cell>
          <cell r="H1417" t="str">
            <v>ARMAÇÃO DE CORTINA DE CONTENÇÃO EM CONCRETO ARMADO, COM AÇO CA-50 DE 8 MM - MONTAGEM. AF_07/2019</v>
          </cell>
          <cell r="I1417" t="str">
            <v>KG</v>
          </cell>
          <cell r="J1417" t="str">
            <v>ATRIBUÍDO SÃO PAULO</v>
          </cell>
          <cell r="K1417">
            <v>9.84</v>
          </cell>
          <cell r="L1417" t="str">
            <v>CAIXA REFERENCIAL</v>
          </cell>
        </row>
        <row r="1418">
          <cell r="G1418">
            <v>100344</v>
          </cell>
          <cell r="H1418" t="str">
            <v>ARMAÇÃO DE CORTINA DE CONTENÇÃO EM CONCRETO ARMADO, COM AÇO CA-50 DE 10 MM - MONTAGEM. AF_07/2019</v>
          </cell>
          <cell r="I1418" t="str">
            <v>KG</v>
          </cell>
          <cell r="J1418" t="str">
            <v>ATRIBUÍDO SÃO PAULO</v>
          </cell>
          <cell r="K1418">
            <v>8.68</v>
          </cell>
          <cell r="L1418" t="str">
            <v>CAIXA REFERENCIAL</v>
          </cell>
        </row>
        <row r="1419">
          <cell r="G1419">
            <v>100345</v>
          </cell>
          <cell r="H1419" t="str">
            <v>ARMAÇÃO DE CORTINA DE CONTENÇÃO EM CONCRETO ARMADO, COM AÇO CA-50 DE 12,5 MM - MONTAGEM. AF_07/2019</v>
          </cell>
          <cell r="I1419" t="str">
            <v>KG</v>
          </cell>
          <cell r="J1419" t="str">
            <v>ATRIBUÍDO SÃO PAULO</v>
          </cell>
          <cell r="K1419">
            <v>7.24</v>
          </cell>
          <cell r="L1419" t="str">
            <v>CAIXA REFERENCIAL</v>
          </cell>
        </row>
        <row r="1420">
          <cell r="G1420">
            <v>100346</v>
          </cell>
          <cell r="H1420" t="str">
            <v>ARMAÇÃO DE CORTINA DE CONTENÇÃO EM CONCRETO ARMADO, COM AÇO CA-50 DE 16 MM - MONTAGEM. AF_07/2019</v>
          </cell>
          <cell r="I1420" t="str">
            <v>KG</v>
          </cell>
          <cell r="J1420" t="str">
            <v>ATRIBUÍDO SÃO PAULO</v>
          </cell>
          <cell r="K1420">
            <v>6.77</v>
          </cell>
          <cell r="L1420" t="str">
            <v>CAIXA REFERENCIAL</v>
          </cell>
        </row>
        <row r="1421">
          <cell r="G1421">
            <v>100347</v>
          </cell>
          <cell r="H1421" t="str">
            <v>ARMAÇÃO DE CORTINA DE CONTENÇÃO EM CONCRETO ARMADO, COM AÇO CA-50 DE 20 MM - MONTAGEM. AF_07/2019</v>
          </cell>
          <cell r="I1421" t="str">
            <v>KG</v>
          </cell>
          <cell r="J1421" t="str">
            <v>ATRIBUÍDO SÃO PAULO</v>
          </cell>
          <cell r="K1421">
            <v>7.5</v>
          </cell>
          <cell r="L1421" t="str">
            <v>CAIXA REFERENCIAL</v>
          </cell>
        </row>
        <row r="1422">
          <cell r="G1422">
            <v>100348</v>
          </cell>
          <cell r="H1422" t="str">
            <v>ARMAÇÃO DE CORTINA DE CONTENÇÃO EM CONCRETO ARMADO, COM AÇO CA-50 DE 25 MM - MONTAGEM. AF_07/2019</v>
          </cell>
          <cell r="I1422" t="str">
            <v>KG</v>
          </cell>
          <cell r="J1422" t="str">
            <v>ATRIBUÍDO SÃO PAULO</v>
          </cell>
          <cell r="K1422">
            <v>7.27</v>
          </cell>
          <cell r="L1422" t="str">
            <v>CAIXA REFERENCIAL</v>
          </cell>
        </row>
        <row r="1423">
          <cell r="G1423">
            <v>100349</v>
          </cell>
          <cell r="H1423" t="str">
            <v>CONCRETAGEM DE CORTINA DE CONTENÇÃO, ATRAVÉS DE BOMBA   LANÇAMENTO, ADENSAMENTO E ACABAMENTO. AF_07/2019</v>
          </cell>
          <cell r="I1423" t="str">
            <v>M3</v>
          </cell>
          <cell r="J1423" t="str">
            <v>ATRIBUÍDO SÃO PAULO</v>
          </cell>
          <cell r="K1423">
            <v>352.98</v>
          </cell>
          <cell r="L1423" t="str">
            <v>CAIXA REFERENCIAL</v>
          </cell>
        </row>
        <row r="1424">
          <cell r="G1424" t="str">
            <v>73799/1</v>
          </cell>
          <cell r="H1424" t="str">
            <v>GRELHA EM FERRO FUNDIDO SIMPLES COM REQUADRO, CARGA MÁXIMA 12,5 T,  300 X 1000 MM, E = 15 MM, FORNECIDA E ASSENTADA COM ARGAMASSA 1:4 CIMENTO:AREIA.</v>
          </cell>
          <cell r="I1424" t="str">
            <v>UN</v>
          </cell>
          <cell r="J1424" t="str">
            <v>ATRIBUÍDO SÃO PAULO</v>
          </cell>
          <cell r="K1424">
            <v>354.01</v>
          </cell>
          <cell r="L1424" t="str">
            <v>CAIXA REFERENCIAL</v>
          </cell>
        </row>
        <row r="1425">
          <cell r="G1425" t="str">
            <v>73856/1</v>
          </cell>
          <cell r="H1425" t="str">
            <v>BOCA P/BUEIRO SIMPLES TUBULAR D=0,40M EM CONCRETO CICLOPICO, INCLINDO FORMAS, ESCAVACAO, REATERRO E MATERIAIS, EXCLUINDO MATERIAL REATERRO JAZIDA E TRANSPORTE</v>
          </cell>
          <cell r="I1425" t="str">
            <v>UN</v>
          </cell>
          <cell r="J1425" t="str">
            <v>ATRIBUÍDO SÃO PAULO</v>
          </cell>
          <cell r="K1425">
            <v>621.16999999999996</v>
          </cell>
          <cell r="L1425" t="str">
            <v>CAIXA REFERENCIAL</v>
          </cell>
        </row>
        <row r="1426">
          <cell r="G1426" t="str">
            <v>73856/2</v>
          </cell>
          <cell r="H1426" t="str">
            <v>BOCA PARA BUEIRO SIMPLES TUBULAR, DIAMETRO =0,60M, EM CONCRETO CICLOPICO, INCLUINDO FORMAS, ESCAVACAO, REATERRO E MATERIAIS, EXCLUINDO MATERIAL REATERRO JAZIDA E TRANSPORTE.</v>
          </cell>
          <cell r="I1426" t="str">
            <v>UN</v>
          </cell>
          <cell r="J1426" t="str">
            <v>ATRIBUÍDO SÃO PAULO</v>
          </cell>
          <cell r="K1426">
            <v>1013.94</v>
          </cell>
          <cell r="L1426" t="str">
            <v>CAIXA REFERENCIAL</v>
          </cell>
        </row>
        <row r="1427">
          <cell r="G1427" t="str">
            <v>73856/3</v>
          </cell>
          <cell r="H1427" t="str">
            <v>BOCA PARA BUEIRO SIMPLES TUBULAR, DIAMETRO =0,80M, EM CONCRETO CICLOPICO, INCLUINDO FORMAS, ESCAVACAO, REATERRO E MATERIAIS, EXCLUINDO MATERIAL REATERRO JAZIDA E TRANSPORTE.</v>
          </cell>
          <cell r="I1427" t="str">
            <v>UN</v>
          </cell>
          <cell r="J1427" t="str">
            <v>ATRIBUÍDO SÃO PAULO</v>
          </cell>
          <cell r="K1427">
            <v>1514.76</v>
          </cell>
          <cell r="L1427" t="str">
            <v>CAIXA REFERENCIAL</v>
          </cell>
        </row>
        <row r="1428">
          <cell r="G1428" t="str">
            <v>73856/4</v>
          </cell>
          <cell r="H1428" t="str">
            <v>BOCA PARA BUEIRO SIMPLES TUBULAR, DIAMETRO =1,00M, EM CONCRETO CICLOPICO, INCLUINDO FORMAS, ESCAVACAO, REATERRO E MATERIAIS, EXCLUINDO MATERIAL REATERRO JAZIDA E TRANSPORTE.</v>
          </cell>
          <cell r="I1428" t="str">
            <v>UN</v>
          </cell>
          <cell r="J1428" t="str">
            <v>ATRIBUÍDO SÃO PAULO</v>
          </cell>
          <cell r="K1428">
            <v>2130.5500000000002</v>
          </cell>
          <cell r="L1428" t="str">
            <v>CAIXA REFERENCIAL</v>
          </cell>
        </row>
        <row r="1429">
          <cell r="G1429" t="str">
            <v>73856/5</v>
          </cell>
          <cell r="H1429" t="str">
            <v>BOCA PARA BUEIRO SIMPLES TUBULAR, DIAMETRO =1,20M, EM CONCRETO CICLOPICO, INCLUINDO FORMAS, ESCAVACAO, REATERRO E MATERIAIS, EXCLUINDO MATERIAL REATERRO JAZIDA E TRANSPORTE.</v>
          </cell>
          <cell r="I1429" t="str">
            <v>UN</v>
          </cell>
          <cell r="J1429" t="str">
            <v>ATRIBUÍDO SÃO PAULO</v>
          </cell>
          <cell r="K1429">
            <v>2866.77</v>
          </cell>
          <cell r="L1429" t="str">
            <v>CAIXA REFERENCIAL</v>
          </cell>
        </row>
        <row r="1430">
          <cell r="G1430" t="str">
            <v>73856/6</v>
          </cell>
          <cell r="H1430" t="str">
            <v>BOCA PARA BUEIRO DUPLO TUBULAR, DIAMETRO =0,40M, EM CONCRETO CICLOPICO, INCLUINDO FORMAS, ESCAVACAO, REATERRO E MATERIAIS, EXCLUINDO MATERIAL REATERRO JAZIDA E TRANSPORTE.</v>
          </cell>
          <cell r="I1430" t="str">
            <v>UN</v>
          </cell>
          <cell r="J1430" t="str">
            <v>ATRIBUÍDO SÃO PAULO</v>
          </cell>
          <cell r="K1430">
            <v>874.96</v>
          </cell>
          <cell r="L1430" t="str">
            <v>CAIXA REFERENCIAL</v>
          </cell>
        </row>
        <row r="1431">
          <cell r="G1431" t="str">
            <v>73856/7</v>
          </cell>
          <cell r="H1431" t="str">
            <v>BOCA PARA BUEIRO DUPLO TUBULAR, DIAMETRO =0,60M, EM CONCRETO CICLOPICO, INCLUINDO FORMAS, ESCAVACAO, REATERRO E MATERIAIS, EXCLUINDO MATERIAL REATERRO JAZIDA E TRANSPORTE.</v>
          </cell>
          <cell r="I1431" t="str">
            <v>UN</v>
          </cell>
          <cell r="J1431" t="str">
            <v>ATRIBUÍDO SÃO PAULO</v>
          </cell>
          <cell r="K1431">
            <v>1436.94</v>
          </cell>
          <cell r="L1431" t="str">
            <v>CAIXA REFERENCIAL</v>
          </cell>
        </row>
        <row r="1432">
          <cell r="G1432" t="str">
            <v>73856/8</v>
          </cell>
          <cell r="H1432" t="str">
            <v>BOCA PARA BUEIRO DUPLO TUBULAR, DIAMETRO =0,80M, EM CONCRETO CICLOPICO, INCLUINDO FORMAS, ESCAVACAO, REATERRO E MATERIAIS, EXCLUINDO MATERIAL REATERRO JAZIDA E TRANSPORTE.</v>
          </cell>
          <cell r="I1432" t="str">
            <v>UN</v>
          </cell>
          <cell r="J1432" t="str">
            <v>ATRIBUÍDO SÃO PAULO</v>
          </cell>
          <cell r="K1432">
            <v>2151.09</v>
          </cell>
          <cell r="L1432" t="str">
            <v>CAIXA REFERENCIAL</v>
          </cell>
        </row>
        <row r="1433">
          <cell r="G1433" t="str">
            <v>73856/9</v>
          </cell>
          <cell r="H1433" t="str">
            <v>BOCA PARA BUEIRO DUPLO TUBULAR, DIAMETRO =1,00M, EM CONCRETO CICLOPICO, INCLUINDO FORMAS, ESCAVACAO, REATERRO E MATERIAIS, EXCLUINDO MATERIAL REATERRO JAZIDA E TRANSPORTE.</v>
          </cell>
          <cell r="I1433" t="str">
            <v>UN</v>
          </cell>
          <cell r="J1433" t="str">
            <v>ATRIBUÍDO SÃO PAULO</v>
          </cell>
          <cell r="K1433">
            <v>2728.53</v>
          </cell>
          <cell r="L1433" t="str">
            <v>CAIXA REFERENCIAL</v>
          </cell>
        </row>
        <row r="1434">
          <cell r="G1434" t="str">
            <v>73856/10</v>
          </cell>
          <cell r="H1434" t="str">
            <v>BOCA PARA BUEIRO DUPLOTUBULAR, DIAMETRO =1,20M, EM CONCRETO CICLOPICO, INCLUINDO FORMAS, ESCAVACAO, REATERRO E MATERIAIS, EXCLUINDO MATERIAL REATERRO JAZIDA E TRANSPORTE.</v>
          </cell>
          <cell r="I1434" t="str">
            <v>UN</v>
          </cell>
          <cell r="J1434" t="str">
            <v>ATRIBUÍDO SÃO PAULO</v>
          </cell>
          <cell r="K1434">
            <v>4066.04</v>
          </cell>
          <cell r="L1434" t="str">
            <v>CAIXA REFERENCIAL</v>
          </cell>
        </row>
        <row r="1435">
          <cell r="G1435" t="str">
            <v>73856/11</v>
          </cell>
          <cell r="H1435" t="str">
            <v>BOCA PARA BUEIRO TRIPLO TUBULAR, DIAMETRO =0,40M, EM CONCRETO CICLOPICO, INCLUINDO FORMAS, ESCAVACAO, REATERRO E MATERIAIS, EXCLUINDO MATERIAL REATERRO JAZIDA E TRANSPORTE.</v>
          </cell>
          <cell r="I1435" t="str">
            <v>UN</v>
          </cell>
          <cell r="J1435" t="str">
            <v>ATRIBUÍDO SÃO PAULO</v>
          </cell>
          <cell r="K1435">
            <v>1128.29</v>
          </cell>
          <cell r="L1435" t="str">
            <v>CAIXA REFERENCIAL</v>
          </cell>
        </row>
        <row r="1436">
          <cell r="G1436" t="str">
            <v>73856/12</v>
          </cell>
          <cell r="H1436" t="str">
            <v>BOCA PARA BUEIRO TRIPLO TUBULAR, DIAMETRO =0,60M, EM CONCRETO CICLOPICO, INCLUINDO FORMAS, ESCAVACAO, REATERRO E MATERIAIS, EXCLUINDO MATERIAL REATERRO JAZIDA E TRANSPORTE.</v>
          </cell>
          <cell r="I1436" t="str">
            <v>UN</v>
          </cell>
          <cell r="J1436" t="str">
            <v>ATRIBUÍDO SÃO PAULO</v>
          </cell>
          <cell r="K1436">
            <v>1859.45</v>
          </cell>
          <cell r="L1436" t="str">
            <v>CAIXA REFERENCIAL</v>
          </cell>
        </row>
        <row r="1437">
          <cell r="G1437" t="str">
            <v>73856/13</v>
          </cell>
          <cell r="H1437" t="str">
            <v>BOCA PARA BUEIRO TRIPLO TUBULAR, DIAMETRO =0,80M, EM CONCRETO CICLOPICO, INCLUINDO FORMAS, ESCAVACAO, REATERRO E MATERIAIS, EXCLUINDO MATERIAL REATERRO JAZIDA E TRANSPORTE.</v>
          </cell>
          <cell r="I1437" t="str">
            <v>UN</v>
          </cell>
          <cell r="J1437" t="str">
            <v>ATRIBUÍDO SÃO PAULO</v>
          </cell>
          <cell r="K1437">
            <v>2787</v>
          </cell>
          <cell r="L1437" t="str">
            <v>CAIXA REFERENCIAL</v>
          </cell>
        </row>
        <row r="1438">
          <cell r="G1438" t="str">
            <v>73856/14</v>
          </cell>
          <cell r="H1438" t="str">
            <v>BOCA PARA BUEIRO TRIPLO TUBULAR, DIAMETRO =1,00M, EM CONCRETO CICLOPICO, INCLUINDO FORMAS, ESCAVACAO, REATERRO E MATERIAIS, EXCLUINDO MATERIAL REATERRO JAZIDA E TRANSPORTE.</v>
          </cell>
          <cell r="I1438" t="str">
            <v>UN</v>
          </cell>
          <cell r="J1438" t="str">
            <v>ATRIBUÍDO SÃO PAULO</v>
          </cell>
          <cell r="K1438">
            <v>3919.56</v>
          </cell>
          <cell r="L1438" t="str">
            <v>CAIXA REFERENCIAL</v>
          </cell>
        </row>
        <row r="1439">
          <cell r="G1439" t="str">
            <v>73856/15</v>
          </cell>
          <cell r="H1439" t="str">
            <v>BOCA PARA BUEIRO TRIPLO TUBULAR, DIAMETRO =1,20M, EM CONCRETO CICLOPICO, INCLUINDO FORMAS, ESCAVACAO, REATERRO E MATERIAIS, EXCLUINDO MATERIAL REATERRO JAZIDA E TRANSPORTE.</v>
          </cell>
          <cell r="I1439" t="str">
            <v>UN</v>
          </cell>
          <cell r="J1439" t="str">
            <v>ATRIBUÍDO SÃO PAULO</v>
          </cell>
          <cell r="K1439">
            <v>5265.4</v>
          </cell>
          <cell r="L1439" t="str">
            <v>CAIXA REFERENCIAL</v>
          </cell>
        </row>
        <row r="1440">
          <cell r="G1440" t="str">
            <v>74224/1</v>
          </cell>
          <cell r="H1440" t="str">
            <v>POCO DE VISITA PARA DRENAGEM PLUVIAL, EM CONCRETO ESTRUTURAL, DIMENSOES INTERNAS DE 90X150X80CM (LARGXCOMPXALT), PARA REDE DE 600 MM, EXCLUSOS TAMPAO E CHAMINE.</v>
          </cell>
          <cell r="I1440" t="str">
            <v>UN</v>
          </cell>
          <cell r="J1440" t="str">
            <v>ATRIBUÍDO SÃO PAULO</v>
          </cell>
          <cell r="K1440">
            <v>1465.02</v>
          </cell>
          <cell r="L1440" t="str">
            <v>CAIXA REFERENCIAL</v>
          </cell>
        </row>
        <row r="1441">
          <cell r="G1441">
            <v>83659</v>
          </cell>
          <cell r="H1441" t="str">
            <v>BOCA DE LOBO EM ALVENARIA TIJOLO MACICO, REVESTIDA C/ ARGAMASSA DE CIMENTO E AREIA 1:3, SOBRE LASTRO DE CONCRETO 10CM E TAMPA DE CONCRETO ARMADO</v>
          </cell>
          <cell r="I1441" t="str">
            <v>UN</v>
          </cell>
          <cell r="J1441" t="str">
            <v>COEFICIENTE DE REPRESENTATIVIDADE</v>
          </cell>
          <cell r="K1441">
            <v>883.62</v>
          </cell>
          <cell r="L1441" t="str">
            <v>CAIXA REFERENCIAL</v>
          </cell>
        </row>
        <row r="1442">
          <cell r="G1442">
            <v>83716</v>
          </cell>
          <cell r="H1442" t="str">
            <v>GRELHA FF 30X90CM, 135KG, P/ CX RALO COM ASSENTAMENTO DE ARGAMASSA CIMENTO/AREIA 1:4 - FORNECIMENTO E INSTALAÇÃO</v>
          </cell>
          <cell r="I1442" t="str">
            <v>UN</v>
          </cell>
          <cell r="J1442" t="str">
            <v>ATRIBUÍDO SÃO PAULO</v>
          </cell>
          <cell r="K1442">
            <v>353.16</v>
          </cell>
          <cell r="L1442" t="str">
            <v>CAIXA REFERENCIAL</v>
          </cell>
        </row>
        <row r="1443">
          <cell r="G1443">
            <v>97976</v>
          </cell>
          <cell r="H1443" t="str">
            <v>POÇO DE INSPEÇÃO CIRCULAR PARA ESGOTO, EM ALVENARIA COM TIJOLOS CERÂMICOS MACIÇOS, DIÂMETRO INTERNO = 0,6 M, PROFUNDIDADE = 1 M, EXCLUINDO TAMPÃO. AF_05/2018</v>
          </cell>
          <cell r="I1443" t="str">
            <v>UN</v>
          </cell>
          <cell r="J1443" t="str">
            <v>ATRIBUÍDO SÃO PAULO</v>
          </cell>
          <cell r="K1443">
            <v>940.6</v>
          </cell>
          <cell r="L1443" t="str">
            <v>CAIXA REFERENCIAL</v>
          </cell>
        </row>
        <row r="1444">
          <cell r="G1444">
            <v>97977</v>
          </cell>
          <cell r="H1444" t="str">
            <v>POÇO DE INSPEÇÃO CIRCULAR PARA ESGOTO, EM ALVENARIA COM TIJOLOS CERÂMICOS MACIÇOS, DIÂMETRO INTERNO = 0,6 M, PROFUNDIDADE = 1,5 M, EXCLUINDO TAMPÃO. AF_05/2018</v>
          </cell>
          <cell r="I1444" t="str">
            <v>UN</v>
          </cell>
          <cell r="J1444" t="str">
            <v>ATRIBUÍDO SÃO PAULO</v>
          </cell>
          <cell r="K1444">
            <v>1385.62</v>
          </cell>
          <cell r="L1444" t="str">
            <v>CAIXA REFERENCIAL</v>
          </cell>
        </row>
        <row r="1445">
          <cell r="G1445">
            <v>97980</v>
          </cell>
          <cell r="H1445" t="str">
            <v>BASE PARA POÇO DE VISITA CIRCULAR PARA  ESGOTO, EM ALVENARIA COM TIJOLOS CERÂMICOS MACIÇOS, DIÂMETRO INTERNO = 0,8 M, PROFUNDIDADE = 1,45 M, EXCLUINDO TAMPÃO. AF_05/2018</v>
          </cell>
          <cell r="I1445" t="str">
            <v>UN</v>
          </cell>
          <cell r="J1445" t="str">
            <v>ATRIBUÍDO SÃO PAULO</v>
          </cell>
          <cell r="K1445">
            <v>1758.75</v>
          </cell>
          <cell r="L1445" t="str">
            <v>CAIXA REFERENCIAL</v>
          </cell>
        </row>
        <row r="1446">
          <cell r="G1446">
            <v>97981</v>
          </cell>
          <cell r="H1446" t="str">
            <v>ACRÉSCIMO PARA POÇO DE VISITA CIRCULAR PARA ESGOTO, EM ALVENARIA COM TIJOLOS CERÂMICOS MACIÇOS, DIÂMETRO INTERNO = 0,8 M. AF_05/2018</v>
          </cell>
          <cell r="I1446" t="str">
            <v>M</v>
          </cell>
          <cell r="J1446" t="str">
            <v>COEFICIENTE DE REPRESENTATIVIDADE</v>
          </cell>
          <cell r="K1446">
            <v>1090.3900000000001</v>
          </cell>
          <cell r="L1446" t="str">
            <v>CAIXA REFERENCIAL</v>
          </cell>
        </row>
        <row r="1447">
          <cell r="G1447">
            <v>97983</v>
          </cell>
          <cell r="H1447" t="str">
            <v>ACRÉSCIMO PARA POÇO DE VISITA CIRCULAR PARA ESGOTO, EM CONCRETO PRÉ-MOLDADO, DIÂMETRO INTERNO = 1 M. AF_05/2018</v>
          </cell>
          <cell r="I1447" t="str">
            <v>M</v>
          </cell>
          <cell r="J1447" t="str">
            <v>ATRIBUÍDO SÃO PAULO</v>
          </cell>
          <cell r="K1447">
            <v>397.15</v>
          </cell>
          <cell r="L1447" t="str">
            <v>CAIXA REFERENCIAL</v>
          </cell>
        </row>
        <row r="1448">
          <cell r="G1448">
            <v>97985</v>
          </cell>
          <cell r="H1448" t="str">
            <v>ACRÉSCIMO PARA POÇO DE VISITA CIRCULAR PARA  ESGOTO, EM ALVENARIA COM TIJOLOS CERÂMICOS MACIÇOS, DIÂMETRO INTERNO = 1 M. AF_05/2018</v>
          </cell>
          <cell r="I1448" t="str">
            <v>M</v>
          </cell>
          <cell r="J1448" t="str">
            <v>COEFICIENTE DE REPRESENTATIVIDADE</v>
          </cell>
          <cell r="K1448">
            <v>1323.13</v>
          </cell>
          <cell r="L1448" t="str">
            <v>CAIXA REFERENCIAL</v>
          </cell>
        </row>
        <row r="1449">
          <cell r="G1449">
            <v>97987</v>
          </cell>
          <cell r="H1449" t="str">
            <v>ACRÉSCIMO PARA POÇO DE VISITA CIRCULAR PARA ESGOTO, EM CONCRETO PRÉ-MOLDADO, DIÂMETRO INTERNO = 1,2 M. AF_05/2018</v>
          </cell>
          <cell r="I1449" t="str">
            <v>M</v>
          </cell>
          <cell r="J1449" t="str">
            <v>ATRIBUÍDO SÃO PAULO</v>
          </cell>
          <cell r="K1449">
            <v>522.63</v>
          </cell>
          <cell r="L1449" t="str">
            <v>CAIXA REFERENCIAL</v>
          </cell>
        </row>
        <row r="1450">
          <cell r="G1450">
            <v>97988</v>
          </cell>
          <cell r="H1450" t="str">
            <v>BASE PARA POÇO DE VISITA CIRCULAR PARA  ESGOTO, EM ALVENARIA COM TIJOLOS CERÂMICOS MACIÇOS, DIÂMETRO INTERNO = 1,2 M, PROFUNDIDADE = 1,45 M, EXCLUINDO TAMPÃO. AF_05/2018</v>
          </cell>
          <cell r="I1450" t="str">
            <v>UN</v>
          </cell>
          <cell r="J1450" t="str">
            <v>ATRIBUÍDO SÃO PAULO</v>
          </cell>
          <cell r="K1450">
            <v>2543.2399999999998</v>
          </cell>
          <cell r="L1450" t="str">
            <v>CAIXA REFERENCIAL</v>
          </cell>
        </row>
        <row r="1451">
          <cell r="G1451">
            <v>97989</v>
          </cell>
          <cell r="H1451" t="str">
            <v>ACRÉSCIMO PARA POÇO DE VISITA CIRCULAR PARA ESGOTO, EM ALVENARIA COM TIJOLOS CERÂMICOS MACIÇOS, DIÂMETRO INTERNO = 1,2 M. AF_05/2018</v>
          </cell>
          <cell r="I1451" t="str">
            <v>M</v>
          </cell>
          <cell r="J1451" t="str">
            <v>COEFICIENTE DE REPRESENTATIVIDADE</v>
          </cell>
          <cell r="K1451">
            <v>1555.93</v>
          </cell>
          <cell r="L1451" t="str">
            <v>CAIXA REFERENCIAL</v>
          </cell>
        </row>
        <row r="1452">
          <cell r="G1452">
            <v>97991</v>
          </cell>
          <cell r="H1452" t="str">
            <v>ACRÉSCIMO PARA POÇO DE VISITA CIRCULAR PARA  ESGOTO, EM CONCRETO PRÉ-MOLDADO, DIÂMETRO INTERNO = 1,5 M. AF_05/2018</v>
          </cell>
          <cell r="I1452" t="str">
            <v>M</v>
          </cell>
          <cell r="J1452" t="str">
            <v>ATRIBUÍDO SÃO PAULO</v>
          </cell>
          <cell r="K1452">
            <v>737.33</v>
          </cell>
          <cell r="L1452" t="str">
            <v>CAIXA REFERENCIAL</v>
          </cell>
        </row>
        <row r="1453">
          <cell r="G1453">
            <v>97992</v>
          </cell>
          <cell r="H1453" t="str">
            <v>BASE PARA POÇO DE VISITA CIRCULAR PARA  ESGOTO, EM ALVENARIA COM TIJOLOS CERÂMICOS MACIÇOS, DIÂMETRO INTERNO = 1,5 M, PROFUNDIDADE = 1,45 M, EXCLUINDO TAMPÃO. AF_05/2018</v>
          </cell>
          <cell r="I1453" t="str">
            <v>UN</v>
          </cell>
          <cell r="J1453" t="str">
            <v>ATRIBUÍDO SÃO PAULO</v>
          </cell>
          <cell r="K1453">
            <v>3226.76</v>
          </cell>
          <cell r="L1453" t="str">
            <v>CAIXA REFERENCIAL</v>
          </cell>
        </row>
        <row r="1454">
          <cell r="G1454">
            <v>97993</v>
          </cell>
          <cell r="H1454" t="str">
            <v>ACRÉSCIMO PARA POÇO DE VISITA CIRCULAR PARA  ESGOTO, EM ALVENARIA COM TIJOLOS CERÂMICOS MACIÇOS, DIÂMETRO INTERNO = 1,5 M. AF_05/2018</v>
          </cell>
          <cell r="I1454" t="str">
            <v>M</v>
          </cell>
          <cell r="J1454" t="str">
            <v>COEFICIENTE DE REPRESENTATIVIDADE</v>
          </cell>
          <cell r="K1454">
            <v>1905.09</v>
          </cell>
          <cell r="L1454" t="str">
            <v>CAIXA REFERENCIAL</v>
          </cell>
        </row>
        <row r="1455">
          <cell r="G1455">
            <v>97994</v>
          </cell>
          <cell r="H1455" t="str">
            <v>BASE PARA POÇO DE VISITA RETANGULAR PARA  ESGOTO, EM ALVENARIA COM BLOCOS DE CONCRETO, DIMENSÕES INTERNAS = 1X1 M, PROFUNDIDADE = 1,45 M, EXCLUINDO TAMPÃO. AF_05/2018</v>
          </cell>
          <cell r="I1455" t="str">
            <v>UN</v>
          </cell>
          <cell r="J1455" t="str">
            <v>ATRIBUÍDO SÃO PAULO</v>
          </cell>
          <cell r="K1455">
            <v>2106.85</v>
          </cell>
          <cell r="L1455" t="str">
            <v>CAIXA REFERENCIAL</v>
          </cell>
        </row>
        <row r="1456">
          <cell r="G1456">
            <v>97995</v>
          </cell>
          <cell r="H1456" t="str">
            <v>ACRÉSCIMO PARA POÇO DE VISITA RETANGULAR PARA ESGOTO, EM ALVENARIA COM BLOCOS DE CONCRETO, DIMENSÕES INTERNAS = 1X1 M. AF_05/2018</v>
          </cell>
          <cell r="I1456" t="str">
            <v>M</v>
          </cell>
          <cell r="J1456" t="str">
            <v>COEFICIENTE DE REPRESENTATIVIDADE</v>
          </cell>
          <cell r="K1456">
            <v>1082.17</v>
          </cell>
          <cell r="L1456" t="str">
            <v>CAIXA REFERENCIAL</v>
          </cell>
        </row>
        <row r="1457">
          <cell r="G1457">
            <v>97996</v>
          </cell>
          <cell r="H1457" t="str">
            <v>BASE PARA POÇO DE VISITA RETANGULAR PARA ESGOTO, EM ALVENARIA COM BLOCOS DE CONCRETO, DIMENSÕES INTERNAS = 1X1,5 M, PROFUNDIDADE = 1,45 M, EXCLUINDO TAMPÃO. AF_05/2018</v>
          </cell>
          <cell r="I1457" t="str">
            <v>UN</v>
          </cell>
          <cell r="J1457" t="str">
            <v>ATRIBUÍDO SÃO PAULO</v>
          </cell>
          <cell r="K1457">
            <v>2660.69</v>
          </cell>
          <cell r="L1457" t="str">
            <v>CAIXA REFERENCIAL</v>
          </cell>
        </row>
        <row r="1458">
          <cell r="G1458">
            <v>97997</v>
          </cell>
          <cell r="H1458" t="str">
            <v>ACRÉSCIMO PARA POÇO DE VISITA RETANGULAR PARA ESGOTO, EM ALVENARIA COM BLOCOS DE CONCRETO, DIMENSÕES INTERNAS = 1X1,5 M. AF_05/2018</v>
          </cell>
          <cell r="I1458" t="str">
            <v>M</v>
          </cell>
          <cell r="J1458" t="str">
            <v>COEFICIENTE DE REPRESENTATIVIDADE</v>
          </cell>
          <cell r="K1458">
            <v>1295.96</v>
          </cell>
          <cell r="L1458" t="str">
            <v>CAIXA REFERENCIAL</v>
          </cell>
        </row>
        <row r="1459">
          <cell r="G1459">
            <v>97999</v>
          </cell>
          <cell r="H1459" t="str">
            <v>ACRÉSCIMO PARA POÇO DE VISITA RETANGULAR PARA ESGOTO, EM ALVENARIA COM BLOCOS DE CONCRETO, DIMENSÕES INTERNAS = 1X2 M. AF_05/2018</v>
          </cell>
          <cell r="I1459" t="str">
            <v>M</v>
          </cell>
          <cell r="J1459" t="str">
            <v>COEFICIENTE DE REPRESENTATIVIDADE</v>
          </cell>
          <cell r="K1459">
            <v>1509.78</v>
          </cell>
          <cell r="L1459" t="str">
            <v>CAIXA REFERENCIAL</v>
          </cell>
        </row>
        <row r="1460">
          <cell r="G1460">
            <v>98001</v>
          </cell>
          <cell r="H1460" t="str">
            <v>ACRÉSCIMO PARA POÇO DE VISITA RETANGULAR PARA ESGOTO, EM ALVENARIA COM BLOCOS DE CONCRETO, DIMENSÕES INTERNAS = 1X2,5 M. AF_05/2018</v>
          </cell>
          <cell r="I1460" t="str">
            <v>M</v>
          </cell>
          <cell r="J1460" t="str">
            <v>COEFICIENTE DE REPRESENTATIVIDADE</v>
          </cell>
          <cell r="K1460">
            <v>1723.59</v>
          </cell>
          <cell r="L1460" t="str">
            <v>CAIXA REFERENCIAL</v>
          </cell>
        </row>
        <row r="1461">
          <cell r="G1461">
            <v>98002</v>
          </cell>
          <cell r="H1461" t="str">
            <v>BASE PARA POÇO DE VISITA RETANGULAR PARA ESGOTO, EM ALVENARIA COM BLOCOS DE CONCRETO, DIMENSÕES INTERNAS = 1X3 M, PROFUNDIDADE = 1,45 M, EXCLUINDO TAMPÃO. AF_05/2018</v>
          </cell>
          <cell r="I1461" t="str">
            <v>UN</v>
          </cell>
          <cell r="J1461" t="str">
            <v>ATRIBUÍDO SÃO PAULO</v>
          </cell>
          <cell r="K1461">
            <v>4344.28</v>
          </cell>
          <cell r="L1461" t="str">
            <v>CAIXA REFERENCIAL</v>
          </cell>
        </row>
        <row r="1462">
          <cell r="G1462">
            <v>98003</v>
          </cell>
          <cell r="H1462" t="str">
            <v>ACRÉSCIMO PARA POÇO DE VISITA RETANGULAR PARA ESGOTO, EM ALVENARIA COM BLOCOS DE CONCRETO, DIMENSÕES INTERNAS = 1X3 M. AF_05/2018</v>
          </cell>
          <cell r="I1462" t="str">
            <v>M</v>
          </cell>
          <cell r="J1462" t="str">
            <v>COEFICIENTE DE REPRESENTATIVIDADE</v>
          </cell>
          <cell r="K1462">
            <v>1937.43</v>
          </cell>
          <cell r="L1462" t="str">
            <v>CAIXA REFERENCIAL</v>
          </cell>
        </row>
        <row r="1463">
          <cell r="G1463">
            <v>98005</v>
          </cell>
          <cell r="H1463" t="str">
            <v>ACRÉSCIMO PARA POÇO DE VISITA RETANGULAR PARA ESGOTO, EM ALVENARIA COM BLOCOS DE CONCRETO, DIMENSÕES INTERNAS = 1X3,5 M. AF_05/2018</v>
          </cell>
          <cell r="I1463" t="str">
            <v>M</v>
          </cell>
          <cell r="J1463" t="str">
            <v>COEFICIENTE DE REPRESENTATIVIDADE</v>
          </cell>
          <cell r="K1463">
            <v>2151.27</v>
          </cell>
          <cell r="L1463" t="str">
            <v>CAIXA REFERENCIAL</v>
          </cell>
        </row>
        <row r="1464">
          <cell r="G1464">
            <v>98006</v>
          </cell>
          <cell r="H1464" t="str">
            <v>BASE PARA POÇO DE VISITA RETANGULAR PARA ESGOTO, EM ALVENARIA COM BLOCOS DE CONCRETO, DIMENSÕES INTERNAS = 1X4 M, PROFUNDIDADE = 1,45 M, EXCLUINDO TAMPÃO. AF_05/2018</v>
          </cell>
          <cell r="I1464" t="str">
            <v>UN</v>
          </cell>
          <cell r="J1464" t="str">
            <v>ATRIBUÍDO SÃO PAULO</v>
          </cell>
          <cell r="K1464">
            <v>5457.47</v>
          </cell>
          <cell r="L1464" t="str">
            <v>CAIXA REFERENCIAL</v>
          </cell>
        </row>
        <row r="1465">
          <cell r="G1465">
            <v>98007</v>
          </cell>
          <cell r="H1465" t="str">
            <v>ACRÉSCIMO PARA POÇO DE VISITA RETANGULAR PARA ESGOTO, EM ALVENARIA COM BLOCOS DE CONCRETO, DIMENSÕES INTERNAS = 1X4 M. AF_05/2018</v>
          </cell>
          <cell r="I1465" t="str">
            <v>M</v>
          </cell>
          <cell r="J1465" t="str">
            <v>COEFICIENTE DE REPRESENTATIVIDADE</v>
          </cell>
          <cell r="K1465">
            <v>2365.0500000000002</v>
          </cell>
          <cell r="L1465" t="str">
            <v>CAIXA REFERENCIAL</v>
          </cell>
        </row>
        <row r="1466">
          <cell r="G1466">
            <v>98008</v>
          </cell>
          <cell r="H1466" t="str">
            <v>BASE PARA POÇO DE VISITA RETANGULAR PARA ESGOTO, EM ALVENARIA COM BLOCOS DE CONCRETO, DIMENSÕES INTERNAS = 1,5X1,5 M, PROFUNDIDADE = 1,45 M, EXCLUINDO TAMPÃO . AF_05/2018</v>
          </cell>
          <cell r="I1466" t="str">
            <v>UN</v>
          </cell>
          <cell r="J1466" t="str">
            <v>ATRIBUÍDO SÃO PAULO</v>
          </cell>
          <cell r="K1466">
            <v>3289.9</v>
          </cell>
          <cell r="L1466" t="str">
            <v>CAIXA REFERENCIAL</v>
          </cell>
        </row>
        <row r="1467">
          <cell r="G1467">
            <v>98009</v>
          </cell>
          <cell r="H1467" t="str">
            <v>ACRÉSCIMO PARA POÇO DE VISITA RETANGULAR PARA ESGOTO, EM ALVENARIA COM BLOCOS DE CONCRETO, DIMENSÕES INTERNAS = 1,5X1,5 M. AF_05/2018</v>
          </cell>
          <cell r="I1467" t="str">
            <v>M</v>
          </cell>
          <cell r="J1467" t="str">
            <v>COEFICIENTE DE REPRESENTATIVIDADE</v>
          </cell>
          <cell r="K1467">
            <v>1509.78</v>
          </cell>
          <cell r="L1467" t="str">
            <v>CAIXA REFERENCIAL</v>
          </cell>
        </row>
        <row r="1468">
          <cell r="G1468">
            <v>98010</v>
          </cell>
          <cell r="H1468" t="str">
            <v>BASE PARA POÇO DE VISITA RETANGULAR PARA ESGOTO, EM ALVENARIA COM BLOCOS DE CONCRETO, DIMENSÕES INTERNAS = 1,5X2 M, PROFUNDIDADE = 1,45 M, EXCLUINDO TAMPÃO. AF_05/2018</v>
          </cell>
          <cell r="I1468" t="str">
            <v>UN</v>
          </cell>
          <cell r="J1468" t="str">
            <v>ATRIBUÍDO SÃO PAULO</v>
          </cell>
          <cell r="K1468">
            <v>4001.03</v>
          </cell>
          <cell r="L1468" t="str">
            <v>CAIXA REFERENCIAL</v>
          </cell>
        </row>
        <row r="1469">
          <cell r="G1469">
            <v>98011</v>
          </cell>
          <cell r="H1469" t="str">
            <v>ACRÉSCIMO PARA POÇO DE VISITA RETANGULAR PARA ESGOTO, EM ALVENARIA COM BLOCOS DE CONCRETO, DIMENSÕES INTERNAS = 1,5X2 M. AF_05/2018</v>
          </cell>
          <cell r="I1469" t="str">
            <v>M</v>
          </cell>
          <cell r="J1469" t="str">
            <v>COEFICIENTE DE REPRESENTATIVIDADE</v>
          </cell>
          <cell r="K1469">
            <v>1723.59</v>
          </cell>
          <cell r="L1469" t="str">
            <v>CAIXA REFERENCIAL</v>
          </cell>
        </row>
        <row r="1470">
          <cell r="G1470">
            <v>98012</v>
          </cell>
          <cell r="H1470" t="str">
            <v>BASE PARA POÇO DE VISITA RETANGULAR PARA ESGOTO, EM ALVENARIA COM BLOCOS DE CONCRETO, DIMENSÕES INTERNAS = 1,5X2,5 M, PROFUNDIDADE = 1,45 M, EXCLUINDO TAMPÃO. AF_05/2018</v>
          </cell>
          <cell r="I1470" t="str">
            <v>UN</v>
          </cell>
          <cell r="J1470" t="str">
            <v>ATRIBUÍDO SÃO PAULO</v>
          </cell>
          <cell r="K1470">
            <v>4694.7700000000004</v>
          </cell>
          <cell r="L1470" t="str">
            <v>CAIXA REFERENCIAL</v>
          </cell>
        </row>
        <row r="1471">
          <cell r="G1471">
            <v>98013</v>
          </cell>
          <cell r="H1471" t="str">
            <v>ACRÉSCIMO PARA POÇO DE VISITA RETANGULAR PARA ESGOTO, EM ALVENARIA COM BLOCOS DE CONCRETO, DIMENSÕES INTERNAS = 1,5X2,5 M. AF_05/2018</v>
          </cell>
          <cell r="I1471" t="str">
            <v>M</v>
          </cell>
          <cell r="J1471" t="str">
            <v>COEFICIENTE DE REPRESENTATIVIDADE</v>
          </cell>
          <cell r="K1471">
            <v>1937.43</v>
          </cell>
          <cell r="L1471" t="str">
            <v>CAIXA REFERENCIAL</v>
          </cell>
        </row>
        <row r="1472">
          <cell r="G1472">
            <v>98014</v>
          </cell>
          <cell r="H1472" t="str">
            <v>BASE PARA POÇO DE VISITA RETANGULAR PARA ESGOTO, EM ALVENARIA COM BLOCOS DE CONCRETO, DIMENSÕES INTERNAS = 1,5X3 M, PROFUNDIDADE = 1,45 M, EXCLUINDO TAMPÃO. AF_05/2018</v>
          </cell>
          <cell r="I1472" t="str">
            <v>UN</v>
          </cell>
          <cell r="J1472" t="str">
            <v>ATRIBUÍDO SÃO PAULO</v>
          </cell>
          <cell r="K1472">
            <v>5388.4</v>
          </cell>
          <cell r="L1472" t="str">
            <v>CAIXA REFERENCIAL</v>
          </cell>
        </row>
        <row r="1473">
          <cell r="G1473">
            <v>98015</v>
          </cell>
          <cell r="H1473" t="str">
            <v>ACRÉSCIMO PARA POÇO DE VISITA RETANGULAR PARA ESGOTO, EM ALVENARIA COM BLOCOS DE CONCRETO, DIMENSÕES INTERNAS = 1,5X3 M. AF_05/2018</v>
          </cell>
          <cell r="I1473" t="str">
            <v>M</v>
          </cell>
          <cell r="J1473" t="str">
            <v>COEFICIENTE DE REPRESENTATIVIDADE</v>
          </cell>
          <cell r="K1473">
            <v>2151.27</v>
          </cell>
          <cell r="L1473" t="str">
            <v>CAIXA REFERENCIAL</v>
          </cell>
        </row>
        <row r="1474">
          <cell r="G1474">
            <v>98016</v>
          </cell>
          <cell r="H1474" t="str">
            <v>BASE PARA POÇO DE VISITA RETANGULAR PARA ESGOTO, EM ALVENARIA COM BLOCOS DE CONCRETO, DIMENSÕES INTERNAS = 1,5X3,5 M, PROFUNDIDADE = 1,45 M, EXCLUINDO TAMPÃO. AF_05/2018</v>
          </cell>
          <cell r="I1474" t="str">
            <v>UN</v>
          </cell>
          <cell r="J1474" t="str">
            <v>ATRIBUÍDO SÃO PAULO</v>
          </cell>
          <cell r="K1474">
            <v>6082.14</v>
          </cell>
          <cell r="L1474" t="str">
            <v>CAIXA REFERENCIAL</v>
          </cell>
        </row>
        <row r="1475">
          <cell r="G1475">
            <v>98017</v>
          </cell>
          <cell r="H1475" t="str">
            <v>ACRÉSCIMO PARA POÇO DE VISITA RETANGULAR PARA ESGOTO, EM ALVENARIA COM BLOCOS DE CONCRETO, DIMENSÕES INTERNAS = 1,5X3,5 M. AF_05/2018</v>
          </cell>
          <cell r="I1475" t="str">
            <v>M</v>
          </cell>
          <cell r="J1475" t="str">
            <v>COEFICIENTE DE REPRESENTATIVIDADE</v>
          </cell>
          <cell r="K1475">
            <v>2365.0500000000002</v>
          </cell>
          <cell r="L1475" t="str">
            <v>CAIXA REFERENCIAL</v>
          </cell>
        </row>
        <row r="1476">
          <cell r="G1476">
            <v>98018</v>
          </cell>
          <cell r="H1476" t="str">
            <v>BASE PARA POÇO DE VISITA RETANGULAR PARA ESGOTO, EM ALVENARIA COM BLOCOS DE CONCRETO, DIMENSÕES INTERNAS = 1,5X4 M, PROFUNDIDADE = 1,45 M, EXCLUINDO TAMPÃO. AF_05/2018</v>
          </cell>
          <cell r="I1476" t="str">
            <v>UN</v>
          </cell>
          <cell r="J1476" t="str">
            <v>ATRIBUÍDO SÃO PAULO</v>
          </cell>
          <cell r="K1476">
            <v>6775.86</v>
          </cell>
          <cell r="L1476" t="str">
            <v>CAIXA REFERENCIAL</v>
          </cell>
        </row>
        <row r="1477">
          <cell r="G1477">
            <v>98019</v>
          </cell>
          <cell r="H1477" t="str">
            <v>ACRÉSCIMO PARA POÇO DE VISITA RETANGULAR PARA ESGOTO, EM ALVENARIA COM BLOCOS DE CONCRETO, DIMENSÕES INTERNAS = 1,5X4 M. AF_05/2018</v>
          </cell>
          <cell r="I1477" t="str">
            <v>M</v>
          </cell>
          <cell r="J1477" t="str">
            <v>COEFICIENTE DE REPRESENTATIVIDADE</v>
          </cell>
          <cell r="K1477">
            <v>2608.44</v>
          </cell>
          <cell r="L1477" t="str">
            <v>CAIXA REFERENCIAL</v>
          </cell>
        </row>
        <row r="1478">
          <cell r="G1478">
            <v>98020</v>
          </cell>
          <cell r="H1478" t="str">
            <v>BASE PARA POÇO DE VISITA RETANGULAR PARA ESGOTO, EM ALVENARIA COM BLOCOS DE CONCRETO, DIMENSÕES INTERNAS = 2X2 M, PROFUNDIDADE = 1,45 M, EXCLUINDO TAMPÃO. AF_05/2018</v>
          </cell>
          <cell r="I1478" t="str">
            <v>UN</v>
          </cell>
          <cell r="J1478" t="str">
            <v>ATRIBUÍDO SÃO PAULO</v>
          </cell>
          <cell r="K1478">
            <v>4836.59</v>
          </cell>
          <cell r="L1478" t="str">
            <v>CAIXA REFERENCIAL</v>
          </cell>
        </row>
        <row r="1479">
          <cell r="G1479">
            <v>98021</v>
          </cell>
          <cell r="H1479" t="str">
            <v>ACRÉSCIMO PARA POÇO DE VISITA RETANGULAR PARA ESGOTO, EM ALVENARIA COM BLOCOS DE CONCRETO, DIMENSÕES INTERNAS = 2X2 M. AF_05/2018</v>
          </cell>
          <cell r="I1479" t="str">
            <v>M</v>
          </cell>
          <cell r="J1479" t="str">
            <v>COEFICIENTE DE REPRESENTATIVIDADE</v>
          </cell>
          <cell r="K1479">
            <v>1967.01</v>
          </cell>
          <cell r="L1479" t="str">
            <v>CAIXA REFERENCIAL</v>
          </cell>
        </row>
        <row r="1480">
          <cell r="G1480">
            <v>98022</v>
          </cell>
          <cell r="H1480" t="str">
            <v>BASE PARA POÇO DE VISITA RETANGULAR PARA ESGOTO, EM ALVENARIA COM BLOCOS DE CONCRETO, DIMENSÕES INTERNAS = 2X2,5 M, PROFUNDIDADE = 1,45 M, EXCLUINDO TAMPÃO. AF_05/2018</v>
          </cell>
          <cell r="I1480" t="str">
            <v>UN</v>
          </cell>
          <cell r="J1480" t="str">
            <v>ATRIBUÍDO SÃO PAULO</v>
          </cell>
          <cell r="K1480">
            <v>5660.45</v>
          </cell>
          <cell r="L1480" t="str">
            <v>CAIXA REFERENCIAL</v>
          </cell>
        </row>
        <row r="1481">
          <cell r="G1481">
            <v>98023</v>
          </cell>
          <cell r="H1481" t="str">
            <v>ACRÉSCIMO PARA POÇO DE VISITA RETANGULAR PARA ESGOTO, EM ALVENARIA COM BLOCOS DE CONCRETO, DIMENSÕES INTERNAS = 2X2,5 M. AF_05/2018</v>
          </cell>
          <cell r="I1481" t="str">
            <v>M</v>
          </cell>
          <cell r="J1481" t="str">
            <v>COEFICIENTE DE REPRESENTATIVIDADE</v>
          </cell>
          <cell r="K1481">
            <v>2180.83</v>
          </cell>
          <cell r="L1481" t="str">
            <v>CAIXA REFERENCIAL</v>
          </cell>
        </row>
        <row r="1482">
          <cell r="G1482">
            <v>98024</v>
          </cell>
          <cell r="H1482" t="str">
            <v>BASE PARA POÇO DE VISITA RETANGULAR PARA ESGOTO, EM ALVENARIA COM BLOCOS DE CONCRETO, DIMENSÕES INTERNAS = 2X3 M, PROFUNDIDADE = 1,45 M, EXCLUINDO TAMPÃO. AF_05/2018</v>
          </cell>
          <cell r="I1482" t="str">
            <v>UN</v>
          </cell>
          <cell r="J1482" t="str">
            <v>ATRIBUÍDO SÃO PAULO</v>
          </cell>
          <cell r="K1482">
            <v>6524.08</v>
          </cell>
          <cell r="L1482" t="str">
            <v>CAIXA REFERENCIAL</v>
          </cell>
        </row>
        <row r="1483">
          <cell r="G1483">
            <v>98025</v>
          </cell>
          <cell r="H1483" t="str">
            <v>ACRÉSCIMO PARA POÇO DE VISITA RETANGULAR PARA ESGOTO, EM ALVENARIA COM BLOCOS DE CONCRETO, DIMENSÕES INTERNAS = 2X3 M. AF_05/2018</v>
          </cell>
          <cell r="I1483" t="str">
            <v>M</v>
          </cell>
          <cell r="J1483" t="str">
            <v>COEFICIENTE DE REPRESENTATIVIDADE</v>
          </cell>
          <cell r="K1483">
            <v>2394.63</v>
          </cell>
          <cell r="L1483" t="str">
            <v>CAIXA REFERENCIAL</v>
          </cell>
        </row>
        <row r="1484">
          <cell r="G1484">
            <v>98026</v>
          </cell>
          <cell r="H1484" t="str">
            <v>BASE PARA POÇO DE VISITA RETANGULAR PARA ESGOTO, EM ALVENARIA COM BLOCOS DE CONCRETO, DIMENSÕES INTERNAS = 2X3,5 M, PROFUNDIDADE = 1,45 M, EXCLUINDO TAMPÃO. AF_05/2018</v>
          </cell>
          <cell r="I1484" t="str">
            <v>UN</v>
          </cell>
          <cell r="J1484" t="str">
            <v>ATRIBUÍDO SÃO PAULO</v>
          </cell>
          <cell r="K1484">
            <v>7352.9</v>
          </cell>
          <cell r="L1484" t="str">
            <v>CAIXA REFERENCIAL</v>
          </cell>
        </row>
        <row r="1485">
          <cell r="G1485">
            <v>98027</v>
          </cell>
          <cell r="H1485" t="str">
            <v>ACRÉSCIMO PARA POÇO DE VISITA RETANGULAR PARA ESGOTO, EM ALVENARIA COM BLOCOS DE CONCRETO, DIMENSÕES INTERNAS = 2X3,5 M. AF_05/2018</v>
          </cell>
          <cell r="I1485" t="str">
            <v>M</v>
          </cell>
          <cell r="J1485" t="str">
            <v>COEFICIENTE DE REPRESENTATIVIDADE</v>
          </cell>
          <cell r="K1485">
            <v>2608.44</v>
          </cell>
          <cell r="L1485" t="str">
            <v>CAIXA REFERENCIAL</v>
          </cell>
        </row>
        <row r="1486">
          <cell r="G1486">
            <v>98028</v>
          </cell>
          <cell r="H1486" t="str">
            <v>BASE PARA POÇO DE VISITA RETANGULAR PARA ESGOTO, EM ALVENARIA COM BLOCOS DE CONCRETO, DIMENSÕES INTERNAS = 2X4 M, PROFUNDIDADE = 1,45 M, EXCLUINDO TAMPÃO. AF_05/2018</v>
          </cell>
          <cell r="I1486" t="str">
            <v>UN</v>
          </cell>
          <cell r="J1486" t="str">
            <v>ATRIBUÍDO SÃO PAULO</v>
          </cell>
          <cell r="K1486">
            <v>8181.65</v>
          </cell>
          <cell r="L1486" t="str">
            <v>CAIXA REFERENCIAL</v>
          </cell>
        </row>
        <row r="1487">
          <cell r="G1487">
            <v>98029</v>
          </cell>
          <cell r="H1487" t="str">
            <v>ACRÉSCIMO PARA POÇO DE VISITA RETANGULAR PARA ESGOTO, EM ALVENARIA COM BLOCOS DE CONCRETO, DIMENSÕES INTERNAS = 2X4 M. AF_05/2018</v>
          </cell>
          <cell r="I1487" t="str">
            <v>M</v>
          </cell>
          <cell r="J1487" t="str">
            <v>COEFICIENTE DE REPRESENTATIVIDADE</v>
          </cell>
          <cell r="K1487">
            <v>2828.35</v>
          </cell>
          <cell r="L1487" t="str">
            <v>CAIXA REFERENCIAL</v>
          </cell>
        </row>
        <row r="1488">
          <cell r="G1488">
            <v>98030</v>
          </cell>
          <cell r="H1488" t="str">
            <v>BASE PARA POÇO DE VISITA RETANGULAR PARA ESGOTO, EM ALVENARIA COM BLOCOS DE CONCRETO, DIMENSÕES INTERNAS = 2,5X2,5 M, PROFUNDIDADE = 1,45 M, EXCLUINDO TAMPÃO. AF_05/2018</v>
          </cell>
          <cell r="I1488" t="str">
            <v>UN</v>
          </cell>
          <cell r="J1488" t="str">
            <v>ATRIBUÍDO SÃO PAULO</v>
          </cell>
          <cell r="K1488">
            <v>6671.89</v>
          </cell>
          <cell r="L1488" t="str">
            <v>CAIXA REFERENCIAL</v>
          </cell>
        </row>
        <row r="1489">
          <cell r="G1489">
            <v>98031</v>
          </cell>
          <cell r="H1489" t="str">
            <v>ACRÉSCIMO PARA POÇO DE VISITA RETANGULAR PARA ESGOTO, EM ALVENARIA COM BLOCOS DE CONCRETO, DIMENSÕES INTERNAS = 2,5X2,5 M. AF_05/2018</v>
          </cell>
          <cell r="I1489" t="str">
            <v>M</v>
          </cell>
          <cell r="J1489" t="str">
            <v>COEFICIENTE DE REPRESENTATIVIDADE</v>
          </cell>
          <cell r="K1489">
            <v>2400.8000000000002</v>
          </cell>
          <cell r="L1489" t="str">
            <v>CAIXA REFERENCIAL</v>
          </cell>
        </row>
        <row r="1490">
          <cell r="G1490">
            <v>98032</v>
          </cell>
          <cell r="H1490" t="str">
            <v>BASE PARA POÇO DE VISITA RETANGULAR PARA ESGOTO, EM ALVENARIA COM BLOCOS DE CONCRETO, DIMENSÕES INTERNAS = 2,5X3 M, PROFUNDIDADE = 1,45 M, EXCLUINDO TAMPÃO. AF_05/2018</v>
          </cell>
          <cell r="I1490" t="str">
            <v>UN</v>
          </cell>
          <cell r="J1490" t="str">
            <v>ATRIBUÍDO SÃO PAULO</v>
          </cell>
          <cell r="K1490">
            <v>7665.84</v>
          </cell>
          <cell r="L1490" t="str">
            <v>CAIXA REFERENCIAL</v>
          </cell>
        </row>
        <row r="1491">
          <cell r="G1491">
            <v>98033</v>
          </cell>
          <cell r="H1491" t="str">
            <v>ACRÉSCIMO PARA POÇO DE VISITA RETANGULAR PARA ESGOTO, EM ALVENARIA COM BLOCOS DE CONCRETO, DIMENSÕES INTERNAS = 2,5X3 M. AF_05/2018</v>
          </cell>
          <cell r="I1491" t="str">
            <v>M</v>
          </cell>
          <cell r="J1491" t="str">
            <v>COEFICIENTE DE REPRESENTATIVIDADE</v>
          </cell>
          <cell r="K1491">
            <v>2614.62</v>
          </cell>
          <cell r="L1491" t="str">
            <v>CAIXA REFERENCIAL</v>
          </cell>
        </row>
        <row r="1492">
          <cell r="G1492">
            <v>98034</v>
          </cell>
          <cell r="H1492" t="str">
            <v>BASE PARA POÇO DE VISITA RETANGULAR PARA ESGOTO, EM ALVENARIA COM BLOCOS DE CONCRETO, DIMENSÕES INTERNAS = 2,5X3,5 M, PROFUNDIDADE = 1,45 M, EXCLUINDO TAMPÃO. AF_05/2018</v>
          </cell>
          <cell r="I1492" t="str">
            <v>UN</v>
          </cell>
          <cell r="J1492" t="str">
            <v>ATRIBUÍDO SÃO PAULO</v>
          </cell>
          <cell r="K1492">
            <v>8659.7999999999993</v>
          </cell>
          <cell r="L1492" t="str">
            <v>CAIXA REFERENCIAL</v>
          </cell>
        </row>
        <row r="1493">
          <cell r="G1493">
            <v>98035</v>
          </cell>
          <cell r="H1493" t="str">
            <v>ACRÉSCIMO PARA POÇO DE VISITA RETANGULAR PARA ESGOTO, EM ALVENARIA COM BLOCOS DE CONCRETO, DIMENSÕES INTERNAS = 2,5X3,5 M. AF_05/2018</v>
          </cell>
          <cell r="I1493" t="str">
            <v>M</v>
          </cell>
          <cell r="J1493" t="str">
            <v>COEFICIENTE DE REPRESENTATIVIDADE</v>
          </cell>
          <cell r="K1493">
            <v>2828.35</v>
          </cell>
          <cell r="L1493" t="str">
            <v>CAIXA REFERENCIAL</v>
          </cell>
        </row>
        <row r="1494">
          <cell r="G1494">
            <v>98036</v>
          </cell>
          <cell r="H1494" t="str">
            <v>BASE PARA POÇO DE VISITA RETANGULAR PARA ESGOTO, EM ALVENARIA COM BLOCOS DE CONCRETO, DIMENSÕES INTERNAS = 2,5X4 M, PROFUNDIDADE = 1,45 M, EXCLUINDO TAMPÃO. AF_05/2018</v>
          </cell>
          <cell r="I1494" t="str">
            <v>UN</v>
          </cell>
          <cell r="J1494" t="str">
            <v>ATRIBUÍDO SÃO PAULO</v>
          </cell>
          <cell r="K1494">
            <v>9653.7900000000009</v>
          </cell>
          <cell r="L1494" t="str">
            <v>CAIXA REFERENCIAL</v>
          </cell>
        </row>
        <row r="1495">
          <cell r="G1495">
            <v>98037</v>
          </cell>
          <cell r="H1495" t="str">
            <v>ACRÉSCIMO PARA POÇO DE VISITA RETANGULAR PARA ESGOTO, EM ALVENARIA COM BLOCOS DE CONCRETO, DIMENSÕES INTERNAS = 2,5X4 M. AF_05/2018</v>
          </cell>
          <cell r="I1495" t="str">
            <v>M</v>
          </cell>
          <cell r="J1495" t="str">
            <v>COEFICIENTE DE REPRESENTATIVIDADE</v>
          </cell>
          <cell r="K1495">
            <v>3048.32</v>
          </cell>
          <cell r="L1495" t="str">
            <v>CAIXA REFERENCIAL</v>
          </cell>
        </row>
        <row r="1496">
          <cell r="G1496">
            <v>98038</v>
          </cell>
          <cell r="H1496" t="str">
            <v>BASE PARA POÇO DE VISITA RETANGULAR PARA ESGOTO, EM ALVENARIA COM BLOCOS DE CONCRETO, DIMENSÕES INTERNAS = 3X3 M, PROFUNDIDADE = 1,45 M, EXCLUINDO TAMPÃO. AF_05/2018</v>
          </cell>
          <cell r="I1496" t="str">
            <v>UN</v>
          </cell>
          <cell r="J1496" t="str">
            <v>ATRIBUÍDO SÃO PAULO</v>
          </cell>
          <cell r="K1496">
            <v>8853.11</v>
          </cell>
          <cell r="L1496" t="str">
            <v>CAIXA REFERENCIAL</v>
          </cell>
        </row>
        <row r="1497">
          <cell r="G1497">
            <v>98039</v>
          </cell>
          <cell r="H1497" t="str">
            <v>ACRÉSCIMO PARA POÇO DE VISITA RETANGULAR PARA ESGOTO, EM ALVENARIA COM BLOCOS DE CONCRETO, DIMENSÕES INTERNAS = 3X3 M. AF_05/2018</v>
          </cell>
          <cell r="I1497" t="str">
            <v>M</v>
          </cell>
          <cell r="J1497" t="str">
            <v>COEFICIENTE DE REPRESENTATIVIDADE</v>
          </cell>
          <cell r="K1497">
            <v>2834.52</v>
          </cell>
          <cell r="L1497" t="str">
            <v>CAIXA REFERENCIAL</v>
          </cell>
        </row>
        <row r="1498">
          <cell r="G1498">
            <v>98040</v>
          </cell>
          <cell r="H1498" t="str">
            <v>BASE PARA POÇO DE VISITA RETANGULAR PARA ESGOTO, EM ALVENARIA COM BLOCOS DE CONCRETO, DIMENSÕES INTERNAS = 3X3,5 M, PROFUNDIDADE = 1,45 M, EXCLUINDO TAMPÃO. AF_05/2018</v>
          </cell>
          <cell r="I1498" t="str">
            <v>UN</v>
          </cell>
          <cell r="J1498" t="str">
            <v>ATRIBUÍDO SÃO PAULO</v>
          </cell>
          <cell r="K1498">
            <v>9995.85</v>
          </cell>
          <cell r="L1498" t="str">
            <v>CAIXA REFERENCIAL</v>
          </cell>
        </row>
        <row r="1499">
          <cell r="G1499">
            <v>98041</v>
          </cell>
          <cell r="H1499" t="str">
            <v>ACRÉSCIMO PARA POÇO DE VISITA RETANGULAR PARA ESGOTO, EM ALVENARIA COM BLOCOS DE CONCRETO, DIMENSÕES INTERNAS = 3X3,5 M. AF_05/2018</v>
          </cell>
          <cell r="I1499" t="str">
            <v>M</v>
          </cell>
          <cell r="J1499" t="str">
            <v>COEFICIENTE DE REPRESENTATIVIDADE</v>
          </cell>
          <cell r="K1499">
            <v>3048.32</v>
          </cell>
          <cell r="L1499" t="str">
            <v>CAIXA REFERENCIAL</v>
          </cell>
        </row>
        <row r="1500">
          <cell r="G1500">
            <v>98042</v>
          </cell>
          <cell r="H1500" t="str">
            <v>BASE PARA POÇO DE VISITA RETANGULAR PARA ESGOTO, EM ALVENARIA COM BLOCOS DE CONCRETO, DIMENSÕES INTERNAS = 3X4 M, PROFUNDIDADE = 1,45 M, EXCLUINDO TAMPÃO. AF_05/2018</v>
          </cell>
          <cell r="I1500" t="str">
            <v>UN</v>
          </cell>
          <cell r="J1500" t="str">
            <v>ATRIBUÍDO SÃO PAULO</v>
          </cell>
          <cell r="K1500">
            <v>11138.59</v>
          </cell>
          <cell r="L1500" t="str">
            <v>CAIXA REFERENCIAL</v>
          </cell>
        </row>
        <row r="1501">
          <cell r="G1501">
            <v>98043</v>
          </cell>
          <cell r="H1501" t="str">
            <v>ACRÉSCIMO PARA POÇO DE VISITA RETANGULAR PARA ESGOTO, EM ALVENARIA COM BLOCOS DE CONCRETO, DIMENSÕES INTERNAS = 3X4 M. AF_05/2018</v>
          </cell>
          <cell r="I1501" t="str">
            <v>M</v>
          </cell>
          <cell r="J1501" t="str">
            <v>COEFICIENTE DE REPRESENTATIVIDADE</v>
          </cell>
          <cell r="K1501">
            <v>3268.32</v>
          </cell>
          <cell r="L1501" t="str">
            <v>CAIXA REFERENCIAL</v>
          </cell>
        </row>
        <row r="1502">
          <cell r="G1502">
            <v>98044</v>
          </cell>
          <cell r="H1502" t="str">
            <v>BASE PARA POÇO DE VISITA RETANGULAR PARA ESGOTO, EM ALVENARIA COM BLOCOS DE CONCRETO, DIMENSÕES INTERNAS = 3,5X3,5 M, PROFUNDIDADE = 1,45 M, EXCLUINDO TAMPÃO. AF_05/2018</v>
          </cell>
          <cell r="I1502" t="str">
            <v>UN</v>
          </cell>
          <cell r="J1502" t="str">
            <v>ATRIBUÍDO SÃO PAULO</v>
          </cell>
          <cell r="K1502">
            <v>11339.93</v>
          </cell>
          <cell r="L1502" t="str">
            <v>CAIXA REFERENCIAL</v>
          </cell>
        </row>
        <row r="1503">
          <cell r="G1503">
            <v>98045</v>
          </cell>
          <cell r="H1503" t="str">
            <v>ACRÉSCIMO PARA POÇO DE VISITA RETANGULAR PARA ESGOTO, EM ALVENARIA COM BLOCOS DE CONCRETO, DIMENSÕES INTERNAS = 3,5X3,5 M. AF_05/2018</v>
          </cell>
          <cell r="I1503" t="str">
            <v>M</v>
          </cell>
          <cell r="J1503" t="str">
            <v>COEFICIENTE DE REPRESENTATIVIDADE</v>
          </cell>
          <cell r="K1503">
            <v>3268.32</v>
          </cell>
          <cell r="L1503" t="str">
            <v>CAIXA REFERENCIAL</v>
          </cell>
        </row>
        <row r="1504">
          <cell r="G1504">
            <v>98046</v>
          </cell>
          <cell r="H1504" t="str">
            <v>BASE PARA POÇO DE VISITA RETANGULAR PARA ESGOTO, EM ALVENARIA COM BLOCOS DE CONCRETO, DIMENSÕES INTERNAS = 3,5X4 M, PROFUNDIDADE = 1,45 M, EXCLUINDO TAMPÃO. AF_05/2018</v>
          </cell>
          <cell r="I1504" t="str">
            <v>UN</v>
          </cell>
          <cell r="J1504" t="str">
            <v>ATRIBUÍDO SÃO PAULO</v>
          </cell>
          <cell r="K1504">
            <v>12632.64</v>
          </cell>
          <cell r="L1504" t="str">
            <v>CAIXA REFERENCIAL</v>
          </cell>
        </row>
        <row r="1505">
          <cell r="G1505">
            <v>98047</v>
          </cell>
          <cell r="H1505" t="str">
            <v>ACRÉSCIMO PARA POÇO DE VISITA RETANGULAR PARA ESGOTO, EM ALVENARIA COM BLOCOS DE CONCRETO, DIMENSÕES INTERNAS = 3,5X4 M. AF_05/2018</v>
          </cell>
          <cell r="I1505" t="str">
            <v>M</v>
          </cell>
          <cell r="J1505" t="str">
            <v>COEFICIENTE DE REPRESENTATIVIDADE</v>
          </cell>
          <cell r="K1505">
            <v>3488.3</v>
          </cell>
          <cell r="L1505" t="str">
            <v>CAIXA REFERENCIAL</v>
          </cell>
        </row>
        <row r="1506">
          <cell r="G1506">
            <v>98048</v>
          </cell>
          <cell r="H1506" t="str">
            <v>BASE PARA POÇO DE VISITA RETANGULAR PARA ESGOTO, EM ALVENARIA COM BLOCOS DE CONCRETO, DIMENSÕES INTERNAS = 4X4 M, PROFUNDIDADE = 1,45 M, EXCLUINDO TAMPÃO. AF_05/2018</v>
          </cell>
          <cell r="I1506" t="str">
            <v>UN</v>
          </cell>
          <cell r="J1506" t="str">
            <v>ATRIBUÍDO SÃO PAULO</v>
          </cell>
          <cell r="K1506">
            <v>14136.05</v>
          </cell>
          <cell r="L1506" t="str">
            <v>CAIXA REFERENCIAL</v>
          </cell>
        </row>
        <row r="1507">
          <cell r="G1507">
            <v>98049</v>
          </cell>
          <cell r="H1507" t="str">
            <v>ACRÉSCIMO PARA POÇO DE VISITA RETANGULAR PARA ESGOTO, EM ALVENARIA COM BLOCOS DE CONCRETO, DIMENSÕES INTERNAS = 4X4 M. AF_05/2018</v>
          </cell>
          <cell r="I1507" t="str">
            <v>M</v>
          </cell>
          <cell r="J1507" t="str">
            <v>COEFICIENTE DE REPRESENTATIVIDADE</v>
          </cell>
          <cell r="K1507">
            <v>3647.89</v>
          </cell>
          <cell r="L1507" t="str">
            <v>CAIXA REFERENCIAL</v>
          </cell>
        </row>
        <row r="1508">
          <cell r="G1508">
            <v>98050</v>
          </cell>
          <cell r="H1508" t="str">
            <v>CHAMINÉ CIRCULAR PARA POÇO DE VISITA PARA ESGOTO, EM CONCRETO PRÉ-MOLDADO, DIÂMETRO INTERNO = 0,6 M. AF_05/2018</v>
          </cell>
          <cell r="I1508" t="str">
            <v>M</v>
          </cell>
          <cell r="J1508" t="str">
            <v>ATRIBUÍDO SÃO PAULO</v>
          </cell>
          <cell r="K1508">
            <v>214.34</v>
          </cell>
          <cell r="L1508" t="str">
            <v>CAIXA REFERENCIAL</v>
          </cell>
        </row>
        <row r="1509">
          <cell r="G1509">
            <v>98051</v>
          </cell>
          <cell r="H1509" t="str">
            <v>CHAMINÉ CIRCULAR PARA POÇO DE VISITA PARA ESGOTO, EM ALVENARIA COM TIJOLOS CERÂMICOS MACIÇOS, DIÂMETRO INTERNO = 0,6 M. AF_05/2018</v>
          </cell>
          <cell r="I1509" t="str">
            <v>M</v>
          </cell>
          <cell r="J1509" t="str">
            <v>COEFICIENTE DE REPRESENTATIVIDADE</v>
          </cell>
          <cell r="K1509">
            <v>853.78</v>
          </cell>
          <cell r="L1509" t="str">
            <v>CAIXA REFERENCIAL</v>
          </cell>
        </row>
        <row r="1510">
          <cell r="G1510">
            <v>98405</v>
          </cell>
          <cell r="H1510" t="str">
            <v>BASE PARA POÇO DE VISITA CIRCULAR PARA  ESGOTO, EM ALVENARIA COM TIJOLOS CERÂMICOS MACIÇOS, DIÂMETRO INTERNO = 1 M, PROFUNDIDADE = 1,45 M, EXCLUINDO TAMPÃO. AF_05/2018</v>
          </cell>
          <cell r="I1510" t="str">
            <v>UN</v>
          </cell>
          <cell r="J1510" t="str">
            <v>ATRIBUÍDO SÃO PAULO</v>
          </cell>
          <cell r="K1510">
            <v>2155.86</v>
          </cell>
          <cell r="L1510" t="str">
            <v>CAIXA REFERENCIAL</v>
          </cell>
        </row>
        <row r="1511">
          <cell r="G1511">
            <v>98406</v>
          </cell>
          <cell r="H1511" t="str">
            <v>BASE PARA POÇO DE VISITA RETANGULAR PARA ESGOTO, EM ALVENARIA COM BLOCOS DE CONCRETO, DIMENSÕES INTERNAS = 1X3,5 M, PROFUNDIDADE = 1,45 M, EXCLUINDO TAMPÃO. AF_05/2018</v>
          </cell>
          <cell r="I1511" t="str">
            <v>UN</v>
          </cell>
          <cell r="J1511" t="str">
            <v>ATRIBUÍDO SÃO PAULO</v>
          </cell>
          <cell r="K1511">
            <v>4900.8</v>
          </cell>
          <cell r="L1511" t="str">
            <v>CAIXA REFERENCIAL</v>
          </cell>
        </row>
        <row r="1512">
          <cell r="G1512">
            <v>98407</v>
          </cell>
          <cell r="H1512" t="str">
            <v>BASE PARA POÇO DE VISITA RETANGULAR PARA ESGOTO, EM ALVENARIA COM BLOCOS DE CONCRETO, DIMENSÕES INTERNAS = 1X2 M, PROFUNDIDADE = 1,45 M, EXCLUINDO TAMPÃO. AF_05/2018</v>
          </cell>
          <cell r="I1512" t="str">
            <v>UN</v>
          </cell>
          <cell r="J1512" t="str">
            <v>ATRIBUÍDO SÃO PAULO</v>
          </cell>
          <cell r="K1512">
            <v>3214.47</v>
          </cell>
          <cell r="L1512" t="str">
            <v>CAIXA REFERENCIAL</v>
          </cell>
        </row>
        <row r="1513">
          <cell r="G1513">
            <v>98408</v>
          </cell>
          <cell r="H1513" t="str">
            <v>BASE PARA POÇO DE VISITA RETANGULAR PARA ESGOTO, EM ALVENARIA COM BLOCOS DE CONCRETO, DIMENSÕES INTERNAS = 1X2,5 M, PROFUNDIDADE = 1,45 M, EXCLUINDO TAMPÃO. AF_05/2018</v>
          </cell>
          <cell r="I1513" t="str">
            <v>UN</v>
          </cell>
          <cell r="J1513" t="str">
            <v>ATRIBUÍDO SÃO PAULO</v>
          </cell>
          <cell r="K1513">
            <v>3768.32</v>
          </cell>
          <cell r="L1513" t="str">
            <v>CAIXA REFERENCIAL</v>
          </cell>
        </row>
        <row r="1514">
          <cell r="G1514">
            <v>98409</v>
          </cell>
          <cell r="H1514" t="str">
            <v>ACRÉSCIMO PARA POÇO DE VISITA CIRCULAR PARA ESGOTO, EM CONCRETO PRÉ-MOLDADO, DIÂMETRO INTERNO = 0,8 M. AF_05/2018</v>
          </cell>
          <cell r="I1514" t="str">
            <v>M</v>
          </cell>
          <cell r="J1514" t="str">
            <v>ATRIBUÍDO SÃO PAULO</v>
          </cell>
          <cell r="K1514">
            <v>302.74</v>
          </cell>
          <cell r="L1514" t="str">
            <v>CAIXA REFERENCIAL</v>
          </cell>
        </row>
        <row r="1515">
          <cell r="G1515">
            <v>98414</v>
          </cell>
          <cell r="H1515" t="str">
            <v>BASE PARA POÇO DE VISITA CIRCULAR PARA  ESGOTO, EM CONCRETO PRÉ-MOLDADO, DIÂMETRO INTERNO = 1 M, PROFUNDIDADE = 1,45 M, EXCLUINDO TAMPÃO. AF_05/2018_P</v>
          </cell>
          <cell r="I1515" t="str">
            <v>UN</v>
          </cell>
          <cell r="J1515" t="str">
            <v>ATRIBUÍDO SÃO PAULO</v>
          </cell>
          <cell r="K1515">
            <v>993.91</v>
          </cell>
          <cell r="L1515" t="str">
            <v>CAIXA REFERENCIAL</v>
          </cell>
        </row>
        <row r="1516">
          <cell r="G1516">
            <v>98415</v>
          </cell>
          <cell r="H1516" t="str">
            <v>(COMPOSIÇÃO REPRESENTATIVA) POÇO DE VISITA CIRCULAR PARA ESGOTO, EM CONCRETO PRÉ-MOLDADO, DIÂMETRO INTERNO = 1,0 M, PROFUNDIDADE ATÉ 1,50 M, EXCLUINDO TAMPÃO. AF_04/2018</v>
          </cell>
          <cell r="I1516" t="str">
            <v>UN</v>
          </cell>
          <cell r="J1516" t="str">
            <v>ATRIBUÍDO SÃO PAULO</v>
          </cell>
          <cell r="K1516">
            <v>993.91</v>
          </cell>
          <cell r="L1516" t="str">
            <v>CAIXA REFERENCIAL</v>
          </cell>
        </row>
        <row r="1517">
          <cell r="G1517">
            <v>98416</v>
          </cell>
          <cell r="H1517" t="str">
            <v>(COMPOSIÇÃO REPRESENTATIVA) POÇO DE VISITA CIRCULAR PARA ESGOTO, EM CONCRETO PRÉ-MOLDADO, DIÂMETRO INTERNO = 1,0 M, PROFUNDIDADE DE 1,50 A 2,00 M, EXCLUINDO TAMPÃO. AF_04/2018</v>
          </cell>
          <cell r="I1517" t="str">
            <v>UN</v>
          </cell>
          <cell r="J1517" t="str">
            <v>ATRIBUÍDO SÃO PAULO</v>
          </cell>
          <cell r="K1517">
            <v>1192.48</v>
          </cell>
          <cell r="L1517" t="str">
            <v>CAIXA REFERENCIAL</v>
          </cell>
        </row>
        <row r="1518">
          <cell r="G1518">
            <v>98417</v>
          </cell>
          <cell r="H1518" t="str">
            <v>(COMPOSIÇÃO REPRESENTATIVA) POÇO DE VISITA CIRCULAR PARA ESGOTO, EM CONCRETO PRÉ-MOLDADO, DIÂMETRO INTERNO = 1,0 M, PROFUNDIDADE DE 2,00 A 2,50 M, EXCLUINDO TAMPÃO. AF_04/2018</v>
          </cell>
          <cell r="I1518" t="str">
            <v>UN</v>
          </cell>
          <cell r="J1518" t="str">
            <v>ATRIBUÍDO SÃO PAULO</v>
          </cell>
          <cell r="K1518">
            <v>1391.06</v>
          </cell>
          <cell r="L1518" t="str">
            <v>CAIXA REFERENCIAL</v>
          </cell>
        </row>
        <row r="1519">
          <cell r="G1519">
            <v>98418</v>
          </cell>
          <cell r="H1519" t="str">
            <v>(COMPOSIÇÃO REPRESENTATIVA) POÇO DE VISITA CIRCULAR PARA ESGOTO, EM CONCRETO PRÉ-MOLDADO, DIÂMETRO INTERNO = 1,0 M, PROFUNDIDADE DE 2,50 A 3,00 M, EXCLUINDO TAMPÃO. AF_04/2018</v>
          </cell>
          <cell r="I1519" t="str">
            <v>UN</v>
          </cell>
          <cell r="J1519" t="str">
            <v>ATRIBUÍDO SÃO PAULO</v>
          </cell>
          <cell r="K1519">
            <v>1498.23</v>
          </cell>
          <cell r="L1519" t="str">
            <v>CAIXA REFERENCIAL</v>
          </cell>
        </row>
        <row r="1520">
          <cell r="G1520">
            <v>98419</v>
          </cell>
          <cell r="H1520" t="str">
            <v>(COMPOSIÇÃO REPRESENTATIVA) POÇO DE VISITA CIRCULAR PARA ESGOTO, EM CONCRETO PRÉ-MOLDADO, DIÂMETRO INTERNO = 1,0 M, PROFUNDIDADE DE 3,00 A 3,50 M, EXCLUINDO TAMPÃO. AF_04/2018</v>
          </cell>
          <cell r="I1520" t="str">
            <v>UN</v>
          </cell>
          <cell r="J1520" t="str">
            <v>ATRIBUÍDO SÃO PAULO</v>
          </cell>
          <cell r="K1520">
            <v>1605.4</v>
          </cell>
          <cell r="L1520" t="str">
            <v>CAIXA REFERENCIAL</v>
          </cell>
        </row>
        <row r="1521">
          <cell r="G1521">
            <v>98420</v>
          </cell>
          <cell r="H1521" t="str">
            <v>(COMPOSIÇÃO REPRESENTATIVA) POÇO DE VISITA CIRCULAR PARA ESGOTO, EM CONCRETO PRÉ-MOLDADO, DIÂMETRO INTERNO = 1,0 M, PROFUNDIDADE ATÉ 1,50 M, INCLUINDO TAMPÃO DE FERRO FUNDIDO, DIÂMETRO DE 60 CM. AF_04/2018</v>
          </cell>
          <cell r="I1521" t="str">
            <v>UN</v>
          </cell>
          <cell r="J1521" t="str">
            <v>ATRIBUÍDO SÃO PAULO</v>
          </cell>
          <cell r="K1521">
            <v>1463.65</v>
          </cell>
          <cell r="L1521" t="str">
            <v>CAIXA REFERENCIAL</v>
          </cell>
        </row>
        <row r="1522">
          <cell r="G1522">
            <v>98421</v>
          </cell>
          <cell r="H1522" t="str">
            <v>(COMPOSIÇÃO REPRESENTATIVA) POÇO DE VISITA CIRCULAR PARA ESGOTO, EM CONCRETO PRÉ-MOLDADO, DIÂMETRO INTERNO = 1,0 M, PROFUNDIDADE DE 1,50 A 2,00 M, INCLUINDO TAMPÃO DE FERRO FUNDIDO, DIÂMETRO DE 60 CM. AF_04/2018</v>
          </cell>
          <cell r="I1522" t="str">
            <v>UN</v>
          </cell>
          <cell r="J1522" t="str">
            <v>ATRIBUÍDO SÃO PAULO</v>
          </cell>
          <cell r="K1522">
            <v>1662.22</v>
          </cell>
          <cell r="L1522" t="str">
            <v>CAIXA REFERENCIAL</v>
          </cell>
        </row>
        <row r="1523">
          <cell r="G1523">
            <v>98422</v>
          </cell>
          <cell r="H1523" t="str">
            <v>(COMPOSIÇÃO REPRESENTATIVA) POÇO DE VISITA CIRCULAR PARA ESGOTO, EM CONCRETO PRÉ-MOLDADO, DIÂMETRO INTERNO = 1,0 M, PROFUNDIDADE DE 2,00 A 2,50 M, INCLUINDO TAMPÃO DE FERRO FUNDIDO, DIÂMETRO DE 60 CM. AF_04/2018</v>
          </cell>
          <cell r="I1523" t="str">
            <v>UN</v>
          </cell>
          <cell r="J1523" t="str">
            <v>ATRIBUÍDO SÃO PAULO</v>
          </cell>
          <cell r="K1523">
            <v>1860.8</v>
          </cell>
          <cell r="L1523" t="str">
            <v>CAIXA REFERENCIAL</v>
          </cell>
        </row>
        <row r="1524">
          <cell r="G1524">
            <v>98423</v>
          </cell>
          <cell r="H1524" t="str">
            <v>(COMPOSIÇÃO REPRESENTATIVA) POÇO DE VISITA CIRCULAR PARA ESGOTO, EM CONCRETO PRÉ-MOLDADO, DIÂMETRO INTERNO = 1,0 M, PROFUNDIDADE DE 2,50 A 3,00 M, INCLUINDO TAMPÃO DE FERRO FUNDIDO, DIÂMETRO DE 60 CM. AF_04/2018</v>
          </cell>
          <cell r="I1524" t="str">
            <v>UN</v>
          </cell>
          <cell r="J1524" t="str">
            <v>ATRIBUÍDO SÃO PAULO</v>
          </cell>
          <cell r="K1524">
            <v>1967.97</v>
          </cell>
          <cell r="L1524" t="str">
            <v>CAIXA REFERENCIAL</v>
          </cell>
        </row>
        <row r="1525">
          <cell r="G1525">
            <v>98424</v>
          </cell>
          <cell r="H1525" t="str">
            <v>(COMPOSIÇÃO REPRESENTATIVA) POÇO DE VISITA CIRCULAR PARA ESGOTO, EM CONCRETO PRÉ-MOLDADO, DIÂMETRO INTERNO = 1,0 M, PROFUNDIDADE DE 3,00 A 3,50 M, INCLUINDO TAMPÃO DE FERRO FUNDIDO, DIÂMETRO DE 60 CM. AF_04/2018</v>
          </cell>
          <cell r="I1525" t="str">
            <v>UN</v>
          </cell>
          <cell r="J1525" t="str">
            <v>ATRIBUÍDO SÃO PAULO</v>
          </cell>
          <cell r="K1525">
            <v>2075.14</v>
          </cell>
          <cell r="L1525" t="str">
            <v>CAIXA REFERENCIAL</v>
          </cell>
        </row>
        <row r="1526">
          <cell r="G1526">
            <v>98425</v>
          </cell>
          <cell r="H1526" t="str">
            <v>(COMPOSIÇÃO REPRESENTATIVA) POÇO DE VISITA CIRCULAR PARA ESGOTO, EM ALVENARIA COM TIJOLOS CERÂMICOS MACIÇOS, DIÂMETRO INTERNO = 1,2 M, PROFUNDIDADE ATÉ 1,50 M, EXCLUINDO TAMPÃO. AF_04/2018</v>
          </cell>
          <cell r="I1526" t="str">
            <v>UN</v>
          </cell>
          <cell r="J1526" t="str">
            <v>ATRIBUÍDO SÃO PAULO</v>
          </cell>
          <cell r="K1526">
            <v>2543.2399999999998</v>
          </cell>
          <cell r="L1526" t="str">
            <v>CAIXA REFERENCIAL</v>
          </cell>
        </row>
        <row r="1527">
          <cell r="G1527">
            <v>98426</v>
          </cell>
          <cell r="H1527" t="str">
            <v>(COMPOSIÇÃO REPRESENTATIVA) POÇO DE VISITA CIRCULAR PARA ESGOTO, EM ALVENARIA COM TIJOLOS CERÂMICOS MACIÇOS, DIÂMETRO INTERNO = 1,2 M, PROFUNDIDADE DE 1,50 A 2,00 M, EXCLUINDO TAMPÃO. AF_04/2018</v>
          </cell>
          <cell r="I1527" t="str">
            <v>UN</v>
          </cell>
          <cell r="J1527" t="str">
            <v>ATRIBUÍDO SÃO PAULO</v>
          </cell>
          <cell r="K1527">
            <v>3321.2</v>
          </cell>
          <cell r="L1527" t="str">
            <v>CAIXA REFERENCIAL</v>
          </cell>
        </row>
        <row r="1528">
          <cell r="G1528">
            <v>98427</v>
          </cell>
          <cell r="H1528" t="str">
            <v>(COMPOSIÇÃO REPRESENTATIVA) POÇO DE VISITA CIRCULAR PARA ESGOTO, EM ALVENARIA COM TIJOLOS CERÂMICOS MACIÇOS, DIÂMETRO INTERNO = 1,2 M, PROFUNDIDADE DE 2,00 A 2,50 M, EXCLUINDO TAMPÃO. AF_04/2018</v>
          </cell>
          <cell r="I1528" t="str">
            <v>UN</v>
          </cell>
          <cell r="J1528" t="str">
            <v>ATRIBUÍDO SÃO PAULO</v>
          </cell>
          <cell r="K1528">
            <v>4099.17</v>
          </cell>
          <cell r="L1528" t="str">
            <v>CAIXA REFERENCIAL</v>
          </cell>
        </row>
        <row r="1529">
          <cell r="G1529">
            <v>98428</v>
          </cell>
          <cell r="H1529" t="str">
            <v>(COMPOSIÇÃO REPRESENTATIVA) POÇO DE VISITA CIRCULAR PARA ESGOTO, EM ALVENARIA COM TIJOLOS CERÂMICOS MACIÇOS, DIÂMETRO INTERNO = 1,2 M, PROFUNDIDADE DE 2,50 A 3,00 M, EXCLUINDO TAMPÃO. AF_04/2018</v>
          </cell>
          <cell r="I1529" t="str">
            <v>UN</v>
          </cell>
          <cell r="J1529" t="str">
            <v>ATRIBUÍDO SÃO PAULO</v>
          </cell>
          <cell r="K1529">
            <v>4526.0600000000004</v>
          </cell>
          <cell r="L1529" t="str">
            <v>CAIXA REFERENCIAL</v>
          </cell>
        </row>
        <row r="1530">
          <cell r="G1530">
            <v>98429</v>
          </cell>
          <cell r="H1530" t="str">
            <v>(COMPOSIÇÃO REPRESENTATIVA) POÇO DE VISITA CIRCULAR PARA ESGOTO, EM ALVENARIA COM TIJOLOS CERÂMICOS MACIÇOS, DIÂMETRO INTERNO = 1,2 M, PROFUNDIDADE DE 3,00 A 3,50 M, EXCLUINDO TAMPÃO. AF_04/2018</v>
          </cell>
          <cell r="I1530" t="str">
            <v>UN</v>
          </cell>
          <cell r="J1530" t="str">
            <v>ATRIBUÍDO SÃO PAULO</v>
          </cell>
          <cell r="K1530">
            <v>4952.95</v>
          </cell>
          <cell r="L1530" t="str">
            <v>CAIXA REFERENCIAL</v>
          </cell>
        </row>
        <row r="1531">
          <cell r="G1531">
            <v>98430</v>
          </cell>
          <cell r="H1531" t="str">
            <v>(COMPOSIÇÃO REPRESENTATIVA) POÇO DE VISITA CIRCULAR PARA ESGOTO, EM ALVENARIA COM TIJOLOS CERÂMICOS MACIÇOS, DIÂMETRO INTERNO = 1,2 M, PROFUNDIDADE ATÉ 1,50 M, INCLUINDO TAMPÃO DE FERRO FUNDIDO, DIÂMETRO DE 60 CM. AF_04/2018</v>
          </cell>
          <cell r="I1531" t="str">
            <v>UN</v>
          </cell>
          <cell r="J1531" t="str">
            <v>ATRIBUÍDO SÃO PAULO</v>
          </cell>
          <cell r="K1531">
            <v>3012.98</v>
          </cell>
          <cell r="L1531" t="str">
            <v>CAIXA REFERENCIAL</v>
          </cell>
        </row>
        <row r="1532">
          <cell r="G1532">
            <v>98431</v>
          </cell>
          <cell r="H1532" t="str">
            <v>(COMPOSIÇÃO REPRESENTATIVA) POÇO DE VISITA CIRCULAR PARA ESGOTO, EM ALVENARIA COM TIJOLOS CERÂMICOS MACIÇOS, DIÂMETRO INTERNO = 1,2 M, PROFUNDIDADE DE 1,50 A 2,00 M, INCLUINDO TAMPÃO DE FERRO FUNDIDO, DIÂMETRO DE 60 CM. AF_04/2018</v>
          </cell>
          <cell r="I1532" t="str">
            <v>UN</v>
          </cell>
          <cell r="J1532" t="str">
            <v>ATRIBUÍDO SÃO PAULO</v>
          </cell>
          <cell r="K1532">
            <v>3790.94</v>
          </cell>
          <cell r="L1532" t="str">
            <v>CAIXA REFERENCIAL</v>
          </cell>
        </row>
        <row r="1533">
          <cell r="G1533">
            <v>98432</v>
          </cell>
          <cell r="H1533" t="str">
            <v>(COMPOSIÇÃO REPRESENTATIVA) POÇO DE VISITA CIRCULAR PARA ESGOTO, EM ALVENARIA COM TIJOLOS CERÂMICOS MACIÇOS, DIÂMETRO INTERNO = 1,2 M, PROFUNDIDADE DE 2,00 A 2,50 M, INCLUINDO TAMPÃO DE FERRO FUNDIDO, DIÂMETRO DE 60 CM. AF_04/2018</v>
          </cell>
          <cell r="I1533" t="str">
            <v>UN</v>
          </cell>
          <cell r="J1533" t="str">
            <v>ATRIBUÍDO SÃO PAULO</v>
          </cell>
          <cell r="K1533">
            <v>4568.91</v>
          </cell>
          <cell r="L1533" t="str">
            <v>CAIXA REFERENCIAL</v>
          </cell>
        </row>
        <row r="1534">
          <cell r="G1534">
            <v>98433</v>
          </cell>
          <cell r="H1534" t="str">
            <v>(COMPOSIÇÃO REPRESENTATIVA) POÇO DE VISITA CIRCULAR PARA ESGOTO, EM ALVENARIA COM TIJOLOS CERÂMICOS MACIÇOS, DIÂMETRO INTERNO = 1,2 M, PROFUNDIDADE DE 2,50 A 3,00 M, INCLUINDO TAMPÃO DE FERRO FUNDIDO, DIÂMETRO DE 60 CM. AF_04/2018</v>
          </cell>
          <cell r="I1534" t="str">
            <v>UN</v>
          </cell>
          <cell r="J1534" t="str">
            <v>ATRIBUÍDO SÃO PAULO</v>
          </cell>
          <cell r="K1534">
            <v>4995.8</v>
          </cell>
          <cell r="L1534" t="str">
            <v>CAIXA REFERENCIAL</v>
          </cell>
        </row>
        <row r="1535">
          <cell r="G1535">
            <v>98434</v>
          </cell>
          <cell r="H1535" t="str">
            <v>(COMPOSIÇÃO REPRESENTATIVA) POÇO DE VISITA CIRCULAR PARA ESGOTO, EM ALVENARIA COM TIJOLOS CERÂMICOS MACIÇOS, DIÂMETRO INTERNO = 1,2 M, PROFUNDIDADE DE 3,00 A 3,50 M, INCLUINDO TAMPÃO DE FERRO FUNDIDO, DIÂMETRO DE 60 CM. AF_04/2018</v>
          </cell>
          <cell r="I1535" t="str">
            <v>UN</v>
          </cell>
          <cell r="J1535" t="str">
            <v>ATRIBUÍDO SÃO PAULO</v>
          </cell>
          <cell r="K1535">
            <v>5422.69</v>
          </cell>
          <cell r="L1535" t="str">
            <v>CAIXA REFERENCIAL</v>
          </cell>
        </row>
        <row r="1536">
          <cell r="G1536">
            <v>99240</v>
          </cell>
          <cell r="H1536" t="str">
            <v>ACRÉSCIMO PARA POÇO DE VISITA CIRCULAR PARA DRENAGEM, EM CONCRETO PRÉ-MOLDADO, DIÂMETRO INTERNO = 1,2 M. AF_05/2018</v>
          </cell>
          <cell r="I1536" t="str">
            <v>M</v>
          </cell>
          <cell r="J1536" t="str">
            <v>ATRIBUÍDO SÃO PAULO</v>
          </cell>
          <cell r="K1536">
            <v>512.83000000000004</v>
          </cell>
          <cell r="L1536" t="str">
            <v>CAIXA REFERENCIAL</v>
          </cell>
        </row>
        <row r="1537">
          <cell r="G1537">
            <v>99241</v>
          </cell>
          <cell r="H1537" t="str">
            <v>ACRÉSCIMO PARA POÇO DE VISITA RETANGULAR PARA DRENAGEM, EM ALVENARIA COM BLOCOS DE CONCRETO, DIMENSÕES INTERNAS = 1,5X1,5 M. AF_05/2018</v>
          </cell>
          <cell r="I1537" t="str">
            <v>M</v>
          </cell>
          <cell r="J1537" t="str">
            <v>COEFICIENTE DE REPRESENTATIVIDADE</v>
          </cell>
          <cell r="K1537">
            <v>1458.43</v>
          </cell>
          <cell r="L1537" t="str">
            <v>CAIXA REFERENCIAL</v>
          </cell>
        </row>
        <row r="1538">
          <cell r="G1538">
            <v>99242</v>
          </cell>
          <cell r="H1538" t="str">
            <v>BASE PARA POÇO DE VISITA CIRCULAR PARA DRENAGEM, EM ALVENARIA COM TIJOLOS CERÂMICOS MACIÇOS, DIÂMETRO INTERNO = 1,2 M, PROFUNDIDADE = 1,45 M, EXCLUINDO TAMPÃO. AF_05/2018</v>
          </cell>
          <cell r="I1538" t="str">
            <v>UN</v>
          </cell>
          <cell r="J1538" t="str">
            <v>ATRIBUÍDO SÃO PAULO</v>
          </cell>
          <cell r="K1538">
            <v>2460.71</v>
          </cell>
          <cell r="L1538" t="str">
            <v>CAIXA REFERENCIAL</v>
          </cell>
        </row>
        <row r="1539">
          <cell r="G1539">
            <v>99243</v>
          </cell>
          <cell r="H1539" t="str">
            <v>ACRÉSCIMO PARA POÇO DE VISITA CIRCULAR PARA DRENAGEM, EM ALVENARIA COM TIJOLOS CERÂMICOS MACIÇOS, DIÂMETRO INTERNO = 1,2 M. AF_05/2018</v>
          </cell>
          <cell r="I1539" t="str">
            <v>M</v>
          </cell>
          <cell r="J1539" t="str">
            <v>COEFICIENTE DE REPRESENTATIVIDADE</v>
          </cell>
          <cell r="K1539">
            <v>1489.8</v>
          </cell>
          <cell r="L1539" t="str">
            <v>CAIXA REFERENCIAL</v>
          </cell>
        </row>
        <row r="1540">
          <cell r="G1540">
            <v>99244</v>
          </cell>
          <cell r="H1540" t="str">
            <v>BASE PARA POÇO DE VISITA RETANGULAR PARA DRENAGEM, EM ALVENARIA COM BLOCOS DE CONCRETO, DIMENSÕES INTERNAS = 1,5X2 M, PROFUNDIDADE = 1,45 M, EXCLUINDO TAMPÃO. AF_05/2018</v>
          </cell>
          <cell r="I1540" t="str">
            <v>UN</v>
          </cell>
          <cell r="J1540" t="str">
            <v>ATRIBUÍDO SÃO PAULO</v>
          </cell>
          <cell r="K1540">
            <v>3895.35</v>
          </cell>
          <cell r="L1540" t="str">
            <v>CAIXA REFERENCIAL</v>
          </cell>
        </row>
        <row r="1541">
          <cell r="G1541">
            <v>99246</v>
          </cell>
          <cell r="H1541" t="str">
            <v>ACRÉSCIMO PARA POÇO DE VISITA CIRCULAR PARA DRENAGEM, EM CONCRETO PRÉ-MOLDADO, DIÂMETRO INTERNO = 1,5 M. AF_05/2018</v>
          </cell>
          <cell r="I1541" t="str">
            <v>M</v>
          </cell>
          <cell r="J1541" t="str">
            <v>ATRIBUÍDO SÃO PAULO</v>
          </cell>
          <cell r="K1541">
            <v>723.96</v>
          </cell>
          <cell r="L1541" t="str">
            <v>CAIXA REFERENCIAL</v>
          </cell>
        </row>
        <row r="1542">
          <cell r="G1542">
            <v>99247</v>
          </cell>
          <cell r="H1542" t="str">
            <v>ACRÉSCIMO PARA POÇO DE VISITA RETANGULAR PARA DRENAGEM, EM ALVENARIA COM BLOCOS DE CONCRETO, DIMENSÕES INTERNAS = 1,5X2 M. AF_05/2018</v>
          </cell>
          <cell r="I1542" t="str">
            <v>M</v>
          </cell>
          <cell r="J1542" t="str">
            <v>COEFICIENTE DE REPRESENTATIVIDADE</v>
          </cell>
          <cell r="K1542">
            <v>1664.69</v>
          </cell>
          <cell r="L1542" t="str">
            <v>CAIXA REFERENCIAL</v>
          </cell>
        </row>
        <row r="1543">
          <cell r="G1543">
            <v>99248</v>
          </cell>
          <cell r="H1543" t="str">
            <v>BASE PARA POÇO DE VISITA CIRCULAR PARA DRENAGEM, EM ALVENARIA COM TIJOLOS CERÂMICOS MACIÇOS, DIÂMETRO INTERNO = 1,5 M, PROFUNDIDADE = 1,45 M, EXCLUINDO TAMPÃO. AF_05/2018</v>
          </cell>
          <cell r="I1543" t="str">
            <v>UN</v>
          </cell>
          <cell r="J1543" t="str">
            <v>ATRIBUÍDO SÃO PAULO</v>
          </cell>
          <cell r="K1543">
            <v>3124.32</v>
          </cell>
          <cell r="L1543" t="str">
            <v>CAIXA REFERENCIAL</v>
          </cell>
        </row>
        <row r="1544">
          <cell r="G1544">
            <v>99249</v>
          </cell>
          <cell r="H1544" t="str">
            <v>ACRÉSCIMO PARA POÇO DE VISITA CIRCULAR PARA DRENAGEM, EM ALVENARIA COM TIJOLOS CERÂMICOS MACIÇOS, DIÂMETRO INTERNO = 1,5 M. AF_05/2018</v>
          </cell>
          <cell r="I1544" t="str">
            <v>M</v>
          </cell>
          <cell r="J1544" t="str">
            <v>COEFICIENTE DE REPRESENTATIVIDADE</v>
          </cell>
          <cell r="K1544">
            <v>1828.67</v>
          </cell>
          <cell r="L1544" t="str">
            <v>CAIXA REFERENCIAL</v>
          </cell>
        </row>
        <row r="1545">
          <cell r="G1545">
            <v>99252</v>
          </cell>
          <cell r="H1545" t="str">
            <v>BASE PARA POÇO DE VISITA RETANGULAR PARA DRENAGEM, EM ALVENARIA COM BLOCOS DE CONCRETO, DIMENSÕES INTERNAS = 1X1 M, PROFUNDIDADE = 1,45 M, EXCLUINDO TAMPÃO. AF_05/2018</v>
          </cell>
          <cell r="I1545" t="str">
            <v>UN</v>
          </cell>
          <cell r="J1545" t="str">
            <v>ATRIBUÍDO SÃO PAULO</v>
          </cell>
          <cell r="K1545">
            <v>2052.67</v>
          </cell>
          <cell r="L1545" t="str">
            <v>CAIXA REFERENCIAL</v>
          </cell>
        </row>
        <row r="1546">
          <cell r="G1546">
            <v>99254</v>
          </cell>
          <cell r="H1546" t="str">
            <v>ACRÉSCIMO PARA POÇO DE VISITA RETANGULAR PARA DRENAGEM, EM ALVENARIA COM BLOCOS DE CONCRETO, DIMENSÕES INTERNAS = 1X1 M. AF_05/2018</v>
          </cell>
          <cell r="I1546" t="str">
            <v>M</v>
          </cell>
          <cell r="J1546" t="str">
            <v>COEFICIENTE DE REPRESENTATIVIDADE</v>
          </cell>
          <cell r="K1546">
            <v>1045.92</v>
          </cell>
          <cell r="L1546" t="str">
            <v>CAIXA REFERENCIAL</v>
          </cell>
        </row>
        <row r="1547">
          <cell r="G1547">
            <v>99256</v>
          </cell>
          <cell r="H1547" t="str">
            <v>BASE PARA POÇO DE VISITA RETANGULAR PARA DRENAGEM, EM ALVENARIA COM BLOCOS DE CONCRETO, DIMENSÕES INTERNAS = 1,5X2,5 M, PROFUNDIDADE = 1,45 M, EXCLUINDO TAMPÃO. AF_05/2018</v>
          </cell>
          <cell r="I1547" t="str">
            <v>UN</v>
          </cell>
          <cell r="J1547" t="str">
            <v>ATRIBUÍDO SÃO PAULO</v>
          </cell>
          <cell r="K1547">
            <v>4569.99</v>
          </cell>
          <cell r="L1547" t="str">
            <v>CAIXA REFERENCIAL</v>
          </cell>
        </row>
        <row r="1548">
          <cell r="G1548">
            <v>99259</v>
          </cell>
          <cell r="H1548" t="str">
            <v>BASE PARA POÇO DE VISITA RETANGULAR PARA DRENAGEM, EM ALVENARIA COM BLOCOS DE CONCRETO, DIMENSÕES INTERNAS = 1X1,5 M, PROFUNDIDADE = 1,45 M, EXCLUINDO TAMPÃO. AF_05/2018</v>
          </cell>
          <cell r="I1548" t="str">
            <v>UN</v>
          </cell>
          <cell r="J1548" t="str">
            <v>ATRIBUÍDO SÃO PAULO</v>
          </cell>
          <cell r="K1548">
            <v>2591.94</v>
          </cell>
          <cell r="L1548" t="str">
            <v>CAIXA REFERENCIAL</v>
          </cell>
        </row>
        <row r="1549">
          <cell r="G1549">
            <v>99261</v>
          </cell>
          <cell r="H1549" t="str">
            <v>ACRÉSCIMO PARA POÇO DE VISITA RETANGULAR PARA DRENAGEM, EM ALVENARIA COM BLOCOS DE CONCRETO, DIMENSÕES INTERNAS = 1X1,5 M. AF_05/2018</v>
          </cell>
          <cell r="I1549" t="str">
            <v>M</v>
          </cell>
          <cell r="J1549" t="str">
            <v>COEFICIENTE DE REPRESENTATIVIDADE</v>
          </cell>
          <cell r="K1549">
            <v>1252.17</v>
          </cell>
          <cell r="L1549" t="str">
            <v>CAIXA REFERENCIAL</v>
          </cell>
        </row>
        <row r="1550">
          <cell r="G1550">
            <v>99263</v>
          </cell>
          <cell r="H1550" t="str">
            <v>ACRÉSCIMO PARA POÇO DE VISITA RETANGULAR PARA DRENAGEM, EM ALVENARIA COM BLOCOS DE CONCRETO, DIMENSÕES INTERNAS = 1,5X2,5 M. AF_05/2018</v>
          </cell>
          <cell r="I1550" t="str">
            <v>M</v>
          </cell>
          <cell r="J1550" t="str">
            <v>COEFICIENTE DE REPRESENTATIVIDADE</v>
          </cell>
          <cell r="K1550">
            <v>1870.98</v>
          </cell>
          <cell r="L1550" t="str">
            <v>CAIXA REFERENCIAL</v>
          </cell>
        </row>
        <row r="1551">
          <cell r="G1551">
            <v>99265</v>
          </cell>
          <cell r="H1551" t="str">
            <v>BASE PARA POÇO DE VISITA RETANGULAR PARA DRENAGEM, EM ALVENARIA COM BLOCOS DE CONCRETO, DIMENSÕES INTERNAS = 1X2 M, PROFUNDIDADE = 1,45 M, EXCLUINDO TAMPÃO. AF_05/2018</v>
          </cell>
          <cell r="I1551" t="str">
            <v>UN</v>
          </cell>
          <cell r="J1551" t="str">
            <v>ATRIBUÍDO SÃO PAULO</v>
          </cell>
          <cell r="K1551">
            <v>3131.16</v>
          </cell>
          <cell r="L1551" t="str">
            <v>CAIXA REFERENCIAL</v>
          </cell>
        </row>
        <row r="1552">
          <cell r="G1552">
            <v>99266</v>
          </cell>
          <cell r="H1552" t="str">
            <v>ACRÉSCIMO PARA POÇO DE VISITA RETANGULAR PARA DRENAGEM, EM ALVENARIA COM BLOCOS DE CONCRETO, DIMENSÕES INTERNAS = 1X2 M. AF_05/2018</v>
          </cell>
          <cell r="I1552" t="str">
            <v>M</v>
          </cell>
          <cell r="J1552" t="str">
            <v>COEFICIENTE DE REPRESENTATIVIDADE</v>
          </cell>
          <cell r="K1552">
            <v>1458.43</v>
          </cell>
          <cell r="L1552" t="str">
            <v>CAIXA REFERENCIAL</v>
          </cell>
        </row>
        <row r="1553">
          <cell r="G1553">
            <v>99267</v>
          </cell>
          <cell r="H1553" t="str">
            <v>BASE PARA POÇO DE VISITA RETANGULAR PARA DRENAGEM, EM ALVENARIA COM BLOCOS DE CONCRETO, DIMENSÕES INTERNAS = 1X2,5 M, PROFUNDIDADE = 1,45 M, EXCLUINDO TAMPÃO. AF_05/2018</v>
          </cell>
          <cell r="I1553" t="str">
            <v>UN</v>
          </cell>
          <cell r="J1553" t="str">
            <v>ATRIBUÍDO SÃO PAULO</v>
          </cell>
          <cell r="K1553">
            <v>3670.44</v>
          </cell>
          <cell r="L1553" t="str">
            <v>CAIXA REFERENCIAL</v>
          </cell>
        </row>
        <row r="1554">
          <cell r="G1554">
            <v>99269</v>
          </cell>
          <cell r="H1554" t="str">
            <v>ACRÉSCIMO PARA POÇO DE VISITA RETANGULAR PARA DRENAGEM, EM ALVENARIA COM BLOCOS DE CONCRETO, DIMENSÕES INTERNAS = 1X2,5 M. AF_05/2018</v>
          </cell>
          <cell r="I1554" t="str">
            <v>M</v>
          </cell>
          <cell r="J1554" t="str">
            <v>COEFICIENTE DE REPRESENTATIVIDADE</v>
          </cell>
          <cell r="K1554">
            <v>1664.69</v>
          </cell>
          <cell r="L1554" t="str">
            <v>CAIXA REFERENCIAL</v>
          </cell>
        </row>
        <row r="1555">
          <cell r="G1555">
            <v>99271</v>
          </cell>
          <cell r="H1555" t="str">
            <v>BASE PARA POÇO DE VISITA RETANGULAR PARA DRENAGEM, EM ALVENARIA COM BLOCOS DE CONCRETO, DIMENSÕES INTERNAS = 1,5X3 M, PROFUNDIDADE = 1,45 M, EXCLUINDO TAMPÃO. AF_05/2018</v>
          </cell>
          <cell r="I1555" t="str">
            <v>UN</v>
          </cell>
          <cell r="J1555" t="str">
            <v>ATRIBUÍDO SÃO PAULO</v>
          </cell>
          <cell r="K1555">
            <v>5244.5</v>
          </cell>
          <cell r="L1555" t="str">
            <v>CAIXA REFERENCIAL</v>
          </cell>
        </row>
        <row r="1556">
          <cell r="G1556">
            <v>99272</v>
          </cell>
          <cell r="H1556" t="str">
            <v>POÇO DE INSPEÇÃO CIRCULAR PARA DRENAGEM, EM ALVENARIA COM TIJOLOS CERÂMICOS MACIÇOS, DIÂMETRO INTERNO = 0,6 M, PROFUNDIDADE = 1 M, EXCLUINDO TAMPÃO. AF_05/2018</v>
          </cell>
          <cell r="I1556" t="str">
            <v>UN</v>
          </cell>
          <cell r="J1556" t="str">
            <v>ATRIBUÍDO SÃO PAULO</v>
          </cell>
          <cell r="K1556">
            <v>905.73</v>
          </cell>
          <cell r="L1556" t="str">
            <v>CAIXA REFERENCIAL</v>
          </cell>
        </row>
        <row r="1557">
          <cell r="G1557">
            <v>99273</v>
          </cell>
          <cell r="H1557" t="str">
            <v>POÇO DE INSPEÇÃO CIRCULAR PARA DRENAGEM, EM ALVENARIA COM TIJOLOS CERÂMICOS MACIÇOS, DIÂMETRO INTERNO = 0,6 M, PROFUNDIDADE = 1,5 M, EXCLUINDO TAMPÃO. AF_05/2018</v>
          </cell>
          <cell r="I1557" t="str">
            <v>UN</v>
          </cell>
          <cell r="J1557" t="str">
            <v>ATRIBUÍDO SÃO PAULO</v>
          </cell>
          <cell r="K1557">
            <v>1326.45</v>
          </cell>
          <cell r="L1557" t="str">
            <v>CAIXA REFERENCIAL</v>
          </cell>
        </row>
        <row r="1558">
          <cell r="G1558">
            <v>99274</v>
          </cell>
          <cell r="H1558" t="str">
            <v>BASE PARA POÇO DE VISITA RETANGULAR PARA DRENAGEM, EM ALVENARIA COM BLOCOS DE CONCRETO, DIMENSÕES INTERNAS = 1X3 M, PROFUNDIDADE = 1,45 M, EXCLUINDO TAMPÃO. AF_05/2018</v>
          </cell>
          <cell r="I1558" t="str">
            <v>UN</v>
          </cell>
          <cell r="J1558" t="str">
            <v>ATRIBUÍDO SÃO PAULO</v>
          </cell>
          <cell r="K1558">
            <v>4231.84</v>
          </cell>
          <cell r="L1558" t="str">
            <v>CAIXA REFERENCIAL</v>
          </cell>
        </row>
        <row r="1559">
          <cell r="G1559">
            <v>99276</v>
          </cell>
          <cell r="H1559" t="str">
            <v>ACRÉSCIMO PARA POÇO DE VISITA RETANGULAR PARA DRENAGEM, EM ALVENARIA COM BLOCOS DE CONCRETO, DIMENSÕES INTERNAS = 1,5X3 M. AF_05/2018</v>
          </cell>
          <cell r="I1559" t="str">
            <v>M</v>
          </cell>
          <cell r="J1559" t="str">
            <v>COEFICIENTE DE REPRESENTATIVIDADE</v>
          </cell>
          <cell r="K1559">
            <v>2077.2600000000002</v>
          </cell>
          <cell r="L1559" t="str">
            <v>CAIXA REFERENCIAL</v>
          </cell>
        </row>
        <row r="1560">
          <cell r="G1560">
            <v>99277</v>
          </cell>
          <cell r="H1560" t="str">
            <v>ACRÉSCIMO PARA POÇO DE VISITA RETANGULAR PARA DRENAGEM, EM ALVENARIA COM BLOCOS DE CONCRETO, DIMENSÕES INTERNAS = 1X3 M. AF_05/2018</v>
          </cell>
          <cell r="I1560" t="str">
            <v>M</v>
          </cell>
          <cell r="J1560" t="str">
            <v>COEFICIENTE DE REPRESENTATIVIDADE</v>
          </cell>
          <cell r="K1560">
            <v>1870.98</v>
          </cell>
          <cell r="L1560" t="str">
            <v>CAIXA REFERENCIAL</v>
          </cell>
        </row>
        <row r="1561">
          <cell r="G1561">
            <v>99278</v>
          </cell>
          <cell r="H1561" t="str">
            <v>ACRÉSCIMO PARA POÇO DE VISITA CIRCULAR PARA DRENAGEM, EM CONCRETO PRÉ-MOLDADO, DIÂMETRO INTERNO = 0,8 M. AF_05/2018</v>
          </cell>
          <cell r="I1561" t="str">
            <v>M</v>
          </cell>
          <cell r="J1561" t="str">
            <v>ATRIBUÍDO SÃO PAULO</v>
          </cell>
          <cell r="K1561">
            <v>296.8</v>
          </cell>
          <cell r="L1561" t="str">
            <v>CAIXA REFERENCIAL</v>
          </cell>
        </row>
        <row r="1562">
          <cell r="G1562">
            <v>99279</v>
          </cell>
          <cell r="H1562" t="str">
            <v>BASE PARA POÇO DE VISITA RETANGULAR PARA DRENAGEM, EM ALVENARIA COM BLOCOS DE CONCRETO, DIMENSÕES INTERNAS = 1X3,5 M, PROFUNDIDADE = 1,45 M, EXCLUINDO TAMPÃO. AF_05/2018</v>
          </cell>
          <cell r="I1562" t="str">
            <v>UN</v>
          </cell>
          <cell r="J1562" t="str">
            <v>ATRIBUÍDO SÃO PAULO</v>
          </cell>
          <cell r="K1562">
            <v>4773.79</v>
          </cell>
          <cell r="L1562" t="str">
            <v>CAIXA REFERENCIAL</v>
          </cell>
        </row>
        <row r="1563">
          <cell r="G1563">
            <v>99280</v>
          </cell>
          <cell r="H1563" t="str">
            <v>BASE PARA POÇO DE VISITA CIRCULAR PARA DRENAGEM, EM ALVENARIA COM TIJOLOS CERÂMICOS MACIÇOS, DIÂMETRO INTERNO = 0,8 M, PROFUNDIDADE = 1,45 M, EXCLUINDO TAMPÃO. AF_05/2018</v>
          </cell>
          <cell r="I1563" t="str">
            <v>UN</v>
          </cell>
          <cell r="J1563" t="str">
            <v>ATRIBUÍDO SÃO PAULO</v>
          </cell>
          <cell r="K1563">
            <v>1696.02</v>
          </cell>
          <cell r="L1563" t="str">
            <v>CAIXA REFERENCIAL</v>
          </cell>
        </row>
        <row r="1564">
          <cell r="G1564">
            <v>99281</v>
          </cell>
          <cell r="H1564" t="str">
            <v>ACRÉSCIMO PARA POÇO DE VISITA RETANGULAR PARA DRENAGEM, EM ALVENARIA COM BLOCOS DE CONCRETO, DIMENSÕES INTERNAS = 1X3,5 M. AF_05/2018</v>
          </cell>
          <cell r="I1564" t="str">
            <v>M</v>
          </cell>
          <cell r="J1564" t="str">
            <v>COEFICIENTE DE REPRESENTATIVIDADE</v>
          </cell>
          <cell r="K1564">
            <v>2077.2600000000002</v>
          </cell>
          <cell r="L1564" t="str">
            <v>CAIXA REFERENCIAL</v>
          </cell>
        </row>
        <row r="1565">
          <cell r="G1565">
            <v>99282</v>
          </cell>
          <cell r="H1565" t="str">
            <v>ACRÉSCIMO PARA POÇO DE VISITA RETANGULAR PARA DRENAGEM, EM ALVENARIA COM BLOCOS DE CONCRETO, DIMENSÕES INTERNAS = 2,5X2,5 M. AF_05/2018</v>
          </cell>
          <cell r="I1565" t="str">
            <v>M</v>
          </cell>
          <cell r="J1565" t="str">
            <v>COEFICIENTE DE REPRESENTATIVIDADE</v>
          </cell>
          <cell r="K1565">
            <v>2313.7600000000002</v>
          </cell>
          <cell r="L1565" t="str">
            <v>CAIXA REFERENCIAL</v>
          </cell>
        </row>
        <row r="1566">
          <cell r="G1566">
            <v>99283</v>
          </cell>
          <cell r="H1566" t="str">
            <v>ACRÉSCIMO PARA POÇO DE VISITA CIRCULAR PARA DRENAGEM, EM ALVENARIA COM TIJOLOS CERÂMICOS MACIÇOS, DIÂMETRO INTERNO = 0,8 M. AF_05/2018</v>
          </cell>
          <cell r="I1566" t="str">
            <v>M</v>
          </cell>
          <cell r="J1566" t="str">
            <v>COEFICIENTE DE REPRESENTATIVIDADE</v>
          </cell>
          <cell r="K1566">
            <v>1037.97</v>
          </cell>
          <cell r="L1566" t="str">
            <v>CAIXA REFERENCIAL</v>
          </cell>
        </row>
        <row r="1567">
          <cell r="G1567">
            <v>99284</v>
          </cell>
          <cell r="H1567" t="str">
            <v>BASE PARA POÇO DE VISITA RETANGULAR PARA DRENAGEM, EM ALVENARIA COM BLOCOS DE CONCRETO, DIMENSÕES INTERNAS = 1,5X3,5 M, PROFUNDIDADE = 1,45 M, EXCLUINDO TAMPÃO. AF_05/2018</v>
          </cell>
          <cell r="I1567" t="str">
            <v>UN</v>
          </cell>
          <cell r="J1567" t="str">
            <v>ATRIBUÍDO SÃO PAULO</v>
          </cell>
          <cell r="K1567">
            <v>5919.13</v>
          </cell>
          <cell r="L1567" t="str">
            <v>CAIXA REFERENCIAL</v>
          </cell>
        </row>
        <row r="1568">
          <cell r="G1568">
            <v>99286</v>
          </cell>
          <cell r="H1568" t="str">
            <v>BASE PARA POÇO DE VISITA RETANGULAR PARA DRENAGEM, EM ALVENARIA COM BLOCOS DE CONCRETO, DIMENSÕES INTERNAS = 1X4 M, PROFUNDIDADE = 1,45 M, EXCLUINDO TAMPÃO. AF_05/2018</v>
          </cell>
          <cell r="I1568" t="str">
            <v>UN</v>
          </cell>
          <cell r="J1568" t="str">
            <v>ATRIBUÍDO SÃO PAULO</v>
          </cell>
          <cell r="K1568">
            <v>5315.9</v>
          </cell>
          <cell r="L1568" t="str">
            <v>CAIXA REFERENCIAL</v>
          </cell>
        </row>
        <row r="1569">
          <cell r="G1569">
            <v>99287</v>
          </cell>
          <cell r="H1569" t="str">
            <v>BASE PARA POÇO DE VISITA RETANGULAR PARA DRENAGEM, EM ALVENARIA COM BLOCOS DE CONCRETO, DIMENSÕES INTERNAS = 2,5X3 M, PROFUNDIDADE = 1,45 M, EXCLUINDO TAMPÃO. AF_05/2018</v>
          </cell>
          <cell r="I1569" t="str">
            <v>UN</v>
          </cell>
          <cell r="J1569" t="str">
            <v>ATRIBUÍDO SÃO PAULO</v>
          </cell>
          <cell r="K1569">
            <v>7447.27</v>
          </cell>
          <cell r="L1569" t="str">
            <v>CAIXA REFERENCIAL</v>
          </cell>
        </row>
        <row r="1570">
          <cell r="G1570">
            <v>99288</v>
          </cell>
          <cell r="H1570" t="str">
            <v>ACRÉSCIMO PARA POÇO DE VISITA CIRCULAR PARA DRENAGEM, EM CONCRETO PRÉ-MOLDADO, DIÂMETRO INTERNO = 1 M. AF_05/2018</v>
          </cell>
          <cell r="I1570" t="str">
            <v>M</v>
          </cell>
          <cell r="J1570" t="str">
            <v>ATRIBUÍDO SÃO PAULO</v>
          </cell>
          <cell r="K1570">
            <v>389.35</v>
          </cell>
          <cell r="L1570" t="str">
            <v>CAIXA REFERENCIAL</v>
          </cell>
        </row>
        <row r="1571">
          <cell r="G1571">
            <v>99289</v>
          </cell>
          <cell r="H1571" t="str">
            <v>ACRÉSCIMO PARA POÇO DE VISITA RETANGULAR PARA DRENAGEM, EM ALVENARIA COM BLOCOS DE CONCRETO, DIMENSÕES INTERNAS = 1X4 M. AF_05/2018</v>
          </cell>
          <cell r="I1571" t="str">
            <v>M</v>
          </cell>
          <cell r="J1571" t="str">
            <v>COEFICIENTE DE REPRESENTATIVIDADE</v>
          </cell>
          <cell r="K1571">
            <v>2283.5</v>
          </cell>
          <cell r="L1571" t="str">
            <v>CAIXA REFERENCIAL</v>
          </cell>
        </row>
        <row r="1572">
          <cell r="G1572">
            <v>99290</v>
          </cell>
          <cell r="H1572" t="str">
            <v>BASE PARA POÇO DE VISITA RETANGULAR PARA DRENAGEM, EM ALVENARIA COM BLOCOS DE CONCRETO, DIMENSÕES INTERNAS = 1,5X1,5 M, PROFUNDIDADE = 1,45 M, EXCLUINDO TAMPÃO. AF_05/2018</v>
          </cell>
          <cell r="I1572" t="str">
            <v>UN</v>
          </cell>
          <cell r="J1572" t="str">
            <v>ATRIBUÍDO SÃO PAULO</v>
          </cell>
          <cell r="K1572">
            <v>3203.32</v>
          </cell>
          <cell r="L1572" t="str">
            <v>CAIXA REFERENCIAL</v>
          </cell>
        </row>
        <row r="1573">
          <cell r="G1573">
            <v>99291</v>
          </cell>
          <cell r="H1573" t="str">
            <v>ACRÉSCIMO PARA POÇO DE VISITA RETANGULAR PARA DRENAGEM, EM ALVENARIA COM BLOCOS DE CONCRETO, DIMENSÕES INTERNAS = 1,5X3,5 M. AF_05/2018</v>
          </cell>
          <cell r="I1573" t="str">
            <v>M</v>
          </cell>
          <cell r="J1573" t="str">
            <v>COEFICIENTE DE REPRESENTATIVIDADE</v>
          </cell>
          <cell r="K1573">
            <v>2283.5</v>
          </cell>
          <cell r="L1573" t="str">
            <v>CAIXA REFERENCIAL</v>
          </cell>
        </row>
        <row r="1574">
          <cell r="G1574">
            <v>99292</v>
          </cell>
          <cell r="H1574" t="str">
            <v>BASE PARA POÇO DE VISITA CIRCULAR PARA DRENAGEM, EM ALVENARIA COM TIJOLOS CERÂMICOS MACIÇOS, DIÂMETRO INTERNO = 1 M, PROFUNDIDADE = 1,45 M, EXCLUINDO TAMPÃO. AF_05/2018</v>
          </cell>
          <cell r="I1574" t="str">
            <v>UN</v>
          </cell>
          <cell r="J1574" t="str">
            <v>ATRIBUÍDO SÃO PAULO</v>
          </cell>
          <cell r="K1574">
            <v>2083.0700000000002</v>
          </cell>
          <cell r="L1574" t="str">
            <v>CAIXA REFERENCIAL</v>
          </cell>
        </row>
        <row r="1575">
          <cell r="G1575">
            <v>99293</v>
          </cell>
          <cell r="H1575" t="str">
            <v>ACRÉSCIMO PARA POÇO DE VISITA CIRCULAR PARA DRENAGEM, EM ALVENARIA COM TIJOLOS CERÂMICOS MACIÇOS, DIÂMETRO INTERNO = 1 M. AF_05/2018</v>
          </cell>
          <cell r="I1575" t="str">
            <v>M</v>
          </cell>
          <cell r="J1575" t="str">
            <v>COEFICIENTE DE REPRESENTATIVIDADE</v>
          </cell>
          <cell r="K1575">
            <v>1263.8499999999999</v>
          </cell>
          <cell r="L1575" t="str">
            <v>CAIXA REFERENCIAL</v>
          </cell>
        </row>
        <row r="1576">
          <cell r="G1576">
            <v>99294</v>
          </cell>
          <cell r="H1576" t="str">
            <v>BASE PARA POÇO DE VISITA RETANGULAR PARA DRENAGEM, EM ALVENARIA COM BLOCOS DE CONCRETO, DIMENSÕES INTERNAS = 1,5X4 M, PROFUNDIDADE = 1,45 M, EXCLUINDO TAMPÃO. AF_05/2018</v>
          </cell>
          <cell r="I1576" t="str">
            <v>UN</v>
          </cell>
          <cell r="J1576" t="str">
            <v>ATRIBUÍDO SÃO PAULO</v>
          </cell>
          <cell r="K1576">
            <v>6593.74</v>
          </cell>
          <cell r="L1576" t="str">
            <v>CAIXA REFERENCIAL</v>
          </cell>
        </row>
        <row r="1577">
          <cell r="G1577">
            <v>99296</v>
          </cell>
          <cell r="H1577" t="str">
            <v>ACRÉSCIMO PARA POÇO DE VISITA RETANGULAR PARA DRENAGEM, EM ALVENARIA COM BLOCOS DE CONCRETO, DIMENSÕES INTERNAS = 2,5X3 M. AF_05/2018</v>
          </cell>
          <cell r="I1577" t="str">
            <v>M</v>
          </cell>
          <cell r="J1577" t="str">
            <v>COEFICIENTE DE REPRESENTATIVIDADE</v>
          </cell>
          <cell r="K1577">
            <v>2520.02</v>
          </cell>
          <cell r="L1577" t="str">
            <v>CAIXA REFERENCIAL</v>
          </cell>
        </row>
        <row r="1578">
          <cell r="G1578">
            <v>99297</v>
          </cell>
          <cell r="H1578" t="str">
            <v>ACRÉSCIMO PARA POÇO DE VISITA RETANGULAR PARA DRENAGEM, EM ALVENARIA COM BLOCOS DE CONCRETO, DIMENSÕES INTERNAS = 1,5X4 M. AF_05/2018</v>
          </cell>
          <cell r="I1578" t="str">
            <v>M</v>
          </cell>
          <cell r="J1578" t="str">
            <v>COEFICIENTE DE REPRESENTATIVIDADE</v>
          </cell>
          <cell r="K1578">
            <v>2514.79</v>
          </cell>
          <cell r="L1578" t="str">
            <v>CAIXA REFERENCIAL</v>
          </cell>
        </row>
        <row r="1579">
          <cell r="G1579">
            <v>99298</v>
          </cell>
          <cell r="H1579" t="str">
            <v>BASE PARA POÇO DE VISITA RETANGULAR PARA DRENAGEM, EM ALVENARIA COM BLOCOS DE CONCRETO, DIMENSÕES INTERNAS = 2,5X3,5 M, PROFUNDIDADE = 1,45 M, EXCLUINDO TAMPÃO. AF_05/2018</v>
          </cell>
          <cell r="I1579" t="str">
            <v>UN</v>
          </cell>
          <cell r="J1579" t="str">
            <v>ATRIBUÍDO SÃO PAULO</v>
          </cell>
          <cell r="K1579">
            <v>8411</v>
          </cell>
          <cell r="L1579" t="str">
            <v>CAIXA REFERENCIAL</v>
          </cell>
        </row>
        <row r="1580">
          <cell r="G1580">
            <v>99299</v>
          </cell>
          <cell r="H1580" t="str">
            <v>ACRÉSCIMO PARA POÇO DE VISITA RETANGULAR PARA DRENAGEM, EM ALVENARIA COM BLOCOS DE CONCRETO, DIMENSÕES INTERNAS = 2,5X3,5 M. AF_05/2018</v>
          </cell>
          <cell r="I1580" t="str">
            <v>M</v>
          </cell>
          <cell r="J1580" t="str">
            <v>COEFICIENTE DE REPRESENTATIVIDADE</v>
          </cell>
          <cell r="K1580">
            <v>2726.2</v>
          </cell>
          <cell r="L1580" t="str">
            <v>CAIXA REFERENCIAL</v>
          </cell>
        </row>
        <row r="1581">
          <cell r="G1581">
            <v>99300</v>
          </cell>
          <cell r="H1581" t="str">
            <v>BASE PARA POÇO DE VISITA RETANGULAR PARA DRENAGEM, EM ALVENARIA COM BLOCOS DE CONCRETO, DIMENSÕES INTERNAS = 2,5X4 M, PROFUNDIDADE = 1,45 M, EXCLUINDO TAMPÃO. AF_05/2018</v>
          </cell>
          <cell r="I1581" t="str">
            <v>UN</v>
          </cell>
          <cell r="J1581" t="str">
            <v>ATRIBUÍDO SÃO PAULO</v>
          </cell>
          <cell r="K1581">
            <v>9374.76</v>
          </cell>
          <cell r="L1581" t="str">
            <v>CAIXA REFERENCIAL</v>
          </cell>
        </row>
        <row r="1582">
          <cell r="G1582">
            <v>99301</v>
          </cell>
          <cell r="H1582" t="str">
            <v>BASE PARA POÇO DE VISITA RETANGULAR PARA DRENAGEM, EM ALVENARIA COM BLOCOS DE CONCRETO, DIMENSÕES INTERNAS = 2X2 M, PROFUNDIDADE = 1,45 M, EXCLUINDO TAMPÃO. AF_05/2018</v>
          </cell>
          <cell r="I1582" t="str">
            <v>UN</v>
          </cell>
          <cell r="J1582" t="str">
            <v>ATRIBUÍDO SÃO PAULO</v>
          </cell>
          <cell r="K1582">
            <v>4705.95</v>
          </cell>
          <cell r="L1582" t="str">
            <v>CAIXA REFERENCIAL</v>
          </cell>
        </row>
        <row r="1583">
          <cell r="G1583">
            <v>99302</v>
          </cell>
          <cell r="H1583" t="str">
            <v>ACRÉSCIMO PARA POÇO DE VISITA RETANGULAR PARA DRENAGEM, EM ALVENARIA COM BLOCOS DE CONCRETO, DIMENSÕES INTERNAS = 2,5X4 M. AF_05/2018</v>
          </cell>
          <cell r="I1583" t="str">
            <v>M</v>
          </cell>
          <cell r="J1583" t="str">
            <v>COEFICIENTE DE REPRESENTATIVIDADE</v>
          </cell>
          <cell r="K1583">
            <v>2937.69</v>
          </cell>
          <cell r="L1583" t="str">
            <v>CAIXA REFERENCIAL</v>
          </cell>
        </row>
        <row r="1584">
          <cell r="G1584">
            <v>99303</v>
          </cell>
          <cell r="H1584" t="str">
            <v>BASE PARA POÇO DE VISITA RETANGULAR PARA DRENAGEM, EM ALVENARIA COM BLOCOS DE CONCRETO, DIMENSÕES INTERNAS = 3X3 M, PROFUNDIDADE = 1,45 M, EXCLUINDO TAMPÃO. AF_05/2018</v>
          </cell>
          <cell r="I1584" t="str">
            <v>UN</v>
          </cell>
          <cell r="J1584" t="str">
            <v>ATRIBUÍDO SÃO PAULO</v>
          </cell>
          <cell r="K1584">
            <v>8595.51</v>
          </cell>
          <cell r="L1584" t="str">
            <v>CAIXA REFERENCIAL</v>
          </cell>
        </row>
        <row r="1585">
          <cell r="G1585">
            <v>99304</v>
          </cell>
          <cell r="H1585" t="str">
            <v>ACRÉSCIMO PARA POÇO DE VISITA RETANGULAR PARA DRENAGEM, EM ALVENARIA COM BLOCOS DE CONCRETO, DIMENSÕES INTERNAS = 3X3 M. AF_05/2018</v>
          </cell>
          <cell r="I1585" t="str">
            <v>M</v>
          </cell>
          <cell r="J1585" t="str">
            <v>COEFICIENTE DE REPRESENTATIVIDADE</v>
          </cell>
          <cell r="K1585">
            <v>2731.43</v>
          </cell>
          <cell r="L1585" t="str">
            <v>CAIXA REFERENCIAL</v>
          </cell>
        </row>
        <row r="1586">
          <cell r="G1586">
            <v>99305</v>
          </cell>
          <cell r="H1586" t="str">
            <v>BASE PARA POÇO DE VISITA RETANGULAR PARA DRENAGEM, EM ALVENARIA COM BLOCOS DE CONCRETO, DIMENSÕES INTERNAS = 3X3,5 M, PROFUNDIDADE = 1,45 M, EXCLUINDO TAMPÃO. AF_05/2018</v>
          </cell>
          <cell r="I1586" t="str">
            <v>UN</v>
          </cell>
          <cell r="J1586" t="str">
            <v>ATRIBUÍDO SÃO PAULO</v>
          </cell>
          <cell r="K1586">
            <v>9702.66</v>
          </cell>
          <cell r="L1586" t="str">
            <v>CAIXA REFERENCIAL</v>
          </cell>
        </row>
        <row r="1587">
          <cell r="G1587">
            <v>99306</v>
          </cell>
          <cell r="H1587" t="str">
            <v>ACRÉSCIMO PARA POÇO DE VISITA RETANGULAR PARA DRENAGEM, EM ALVENARIA COM BLOCOS DE CONCRETO, DIMENSÕES INTERNAS = 3X3,5 M. AF_05/2018</v>
          </cell>
          <cell r="I1587" t="str">
            <v>M</v>
          </cell>
          <cell r="J1587" t="str">
            <v>COEFICIENTE DE REPRESENTATIVIDADE</v>
          </cell>
          <cell r="K1587">
            <v>2937.69</v>
          </cell>
          <cell r="L1587" t="str">
            <v>CAIXA REFERENCIAL</v>
          </cell>
        </row>
        <row r="1588">
          <cell r="G1588">
            <v>99307</v>
          </cell>
          <cell r="H1588" t="str">
            <v>ACRÉSCIMO PARA POÇO DE VISITA RETANGULAR PARA DRENAGEM, EM ALVENARIA COM BLOCOS DE CONCRETO, DIMENSÕES INTERNAS = 2X2 M. AF_05/2018</v>
          </cell>
          <cell r="I1588" t="str">
            <v>M</v>
          </cell>
          <cell r="J1588" t="str">
            <v>COEFICIENTE DE REPRESENTATIVIDADE</v>
          </cell>
          <cell r="K1588">
            <v>1896.02</v>
          </cell>
          <cell r="L1588" t="str">
            <v>CAIXA REFERENCIAL</v>
          </cell>
        </row>
        <row r="1589">
          <cell r="G1589">
            <v>99308</v>
          </cell>
          <cell r="H1589" t="str">
            <v>BASE PARA POÇO DE VISITA RETANGULAR PARA DRENAGEM, EM ALVENARIA COM BLOCOS DE CONCRETO, DIMENSÕES INTERNAS = 3X4 M, PROFUNDIDADE = 1,45 M, EXCLUINDO TAMPÃO. AF_05/2018</v>
          </cell>
          <cell r="I1589" t="str">
            <v>UN</v>
          </cell>
          <cell r="J1589" t="str">
            <v>ATRIBUÍDO SÃO PAULO</v>
          </cell>
          <cell r="K1589">
            <v>10809.79</v>
          </cell>
          <cell r="L1589" t="str">
            <v>CAIXA REFERENCIAL</v>
          </cell>
        </row>
        <row r="1590">
          <cell r="G1590">
            <v>99309</v>
          </cell>
          <cell r="H1590" t="str">
            <v>ACRÉSCIMO PARA POÇO DE VISITA RETANGULAR PARA DRENAGEM, EM ALVENARIA COM BLOCOS DE CONCRETO, DIMENSÕES INTERNAS = 3X4 M. AF_05/2018</v>
          </cell>
          <cell r="I1590" t="str">
            <v>M</v>
          </cell>
          <cell r="J1590" t="str">
            <v>COEFICIENTE DE REPRESENTATIVIDADE</v>
          </cell>
          <cell r="K1590">
            <v>3149.18</v>
          </cell>
          <cell r="L1590" t="str">
            <v>CAIXA REFERENCIAL</v>
          </cell>
        </row>
        <row r="1591">
          <cell r="G1591">
            <v>99310</v>
          </cell>
          <cell r="H1591" t="str">
            <v>BASE PARA POÇO DE VISITA RETANGULAR PARA DRENAGEM, EM ALVENARIA COM BLOCOS DE CONCRETO, DIMENSÕES INTERNAS = 3,5X3,5 M, PROFUNDIDADE = 1,45 M, EXCLUINDO TAMPÃO. AF_05/2018</v>
          </cell>
          <cell r="I1591" t="str">
            <v>UN</v>
          </cell>
          <cell r="J1591" t="str">
            <v>ATRIBUÍDO SÃO PAULO</v>
          </cell>
          <cell r="K1591">
            <v>11001.65</v>
          </cell>
          <cell r="L1591" t="str">
            <v>CAIXA REFERENCIAL</v>
          </cell>
        </row>
        <row r="1592">
          <cell r="G1592">
            <v>99311</v>
          </cell>
          <cell r="H1592" t="str">
            <v>ACRÉSCIMO PARA POÇO DE VISITA RETANGULAR PARA DRENAGEM, EM ALVENARIA COM BLOCOS DE CONCRETO, DIMENSÕES INTERNAS = 3,5X3,5 M. AF_05/2018</v>
          </cell>
          <cell r="I1592" t="str">
            <v>M</v>
          </cell>
          <cell r="J1592" t="str">
            <v>COEFICIENTE DE REPRESENTATIVIDADE</v>
          </cell>
          <cell r="K1592">
            <v>3149.18</v>
          </cell>
          <cell r="L1592" t="str">
            <v>CAIXA REFERENCIAL</v>
          </cell>
        </row>
        <row r="1593">
          <cell r="G1593">
            <v>99312</v>
          </cell>
          <cell r="H1593" t="str">
            <v>BASE PARA POÇO DE VISITA RETANGULAR PARA DRENAGEM, EM ALVENARIA COM BLOCOS DE CONCRETO, DIMENSÕES INTERNAS = 2X2,5 M, PROFUNDIDADE = 1,45 M, EXCLUINDO TAMPÃO. AF_05/2018</v>
          </cell>
          <cell r="I1593" t="str">
            <v>UN</v>
          </cell>
          <cell r="J1593" t="str">
            <v>ATRIBUÍDO SÃO PAULO</v>
          </cell>
          <cell r="K1593">
            <v>5506.49</v>
          </cell>
          <cell r="L1593" t="str">
            <v>CAIXA REFERENCIAL</v>
          </cell>
        </row>
        <row r="1594">
          <cell r="G1594">
            <v>99313</v>
          </cell>
          <cell r="H1594" t="str">
            <v>BASE PARA POÇO DE VISITA RETANGULAR PARA DRENAGEM, EM ALVENARIA COM BLOCOS DE CONCRETO, DIMENSÕES INTERNAS = 3,5X4 M, PROFUNDIDADE = 1,45 M, EXCLUINDO TAMPÃO. AF_05/2018</v>
          </cell>
          <cell r="I1594" t="str">
            <v>UN</v>
          </cell>
          <cell r="J1594" t="str">
            <v>ATRIBUÍDO SÃO PAULO</v>
          </cell>
          <cell r="K1594">
            <v>12253.29</v>
          </cell>
          <cell r="L1594" t="str">
            <v>CAIXA REFERENCIAL</v>
          </cell>
        </row>
        <row r="1595">
          <cell r="G1595">
            <v>99314</v>
          </cell>
          <cell r="H1595" t="str">
            <v>ACRÉSCIMO PARA POÇO DE VISITA RETANGULAR PARA DRENAGEM, EM ALVENARIA COM BLOCOS DE CONCRETO, DIMENSÕES INTERNAS = 3,5X4 M. AF_05/2018</v>
          </cell>
          <cell r="I1595" t="str">
            <v>M</v>
          </cell>
          <cell r="J1595" t="str">
            <v>COEFICIENTE DE REPRESENTATIVIDADE</v>
          </cell>
          <cell r="K1595">
            <v>3360.67</v>
          </cell>
          <cell r="L1595" t="str">
            <v>CAIXA REFERENCIAL</v>
          </cell>
        </row>
        <row r="1596">
          <cell r="G1596">
            <v>99315</v>
          </cell>
          <cell r="H1596" t="str">
            <v>BASE PARA POÇO DE VISITA RETANGULAR PARA DRENAGEM, EM ALVENARIA COM BLOCOS DE CONCRETO, DIMENSÕES INTERNAS = 4X4 M, PROFUNDIDADE = 1,45 M, EXCLUINDO TAMPÃO. AF_05/2018</v>
          </cell>
          <cell r="I1596" t="str">
            <v>UN</v>
          </cell>
          <cell r="J1596" t="str">
            <v>ATRIBUÍDO SÃO PAULO</v>
          </cell>
          <cell r="K1596">
            <v>13705.36</v>
          </cell>
          <cell r="L1596" t="str">
            <v>CAIXA REFERENCIAL</v>
          </cell>
        </row>
        <row r="1597">
          <cell r="G1597">
            <v>99317</v>
          </cell>
          <cell r="H1597" t="str">
            <v>ACRÉSCIMO PARA POÇO DE VISITA RETANGULAR PARA DRENAGEM, EM ALVENARIA COM BLOCOS DE CONCRETO, DIMENSÕES INTERNAS = 2X2,5 M. AF_05/2018</v>
          </cell>
          <cell r="I1597" t="str">
            <v>M</v>
          </cell>
          <cell r="J1597" t="str">
            <v>COEFICIENTE DE REPRESENTATIVIDADE</v>
          </cell>
          <cell r="K1597">
            <v>2102.2800000000002</v>
          </cell>
          <cell r="L1597" t="str">
            <v>CAIXA REFERENCIAL</v>
          </cell>
        </row>
        <row r="1598">
          <cell r="G1598">
            <v>99318</v>
          </cell>
          <cell r="H1598" t="str">
            <v>CHAMINÉ CIRCULAR PARA POÇO DE VISITA PARA DRENAGEM, EM CONCRETO PRÉ-MOLDADO, DIÂMETRO INTERNO = 0,6 M. AF_05/2018</v>
          </cell>
          <cell r="I1598" t="str">
            <v>M</v>
          </cell>
          <cell r="J1598" t="str">
            <v>ATRIBUÍDO SÃO PAULO</v>
          </cell>
          <cell r="K1598">
            <v>211.67</v>
          </cell>
          <cell r="L1598" t="str">
            <v>CAIXA REFERENCIAL</v>
          </cell>
        </row>
        <row r="1599">
          <cell r="G1599">
            <v>99319</v>
          </cell>
          <cell r="H1599" t="str">
            <v>CHAMINÉ CIRCULAR PARA POÇO DE VISITA PARA DRENAGEM, EM ALVENARIA COM TIJOLOS CERÂMICOS MACIÇOS, DIÂMETRO INTERNO = 0,6 M. AF_05/2018</v>
          </cell>
          <cell r="I1599" t="str">
            <v>M</v>
          </cell>
          <cell r="J1599" t="str">
            <v>COEFICIENTE DE REPRESENTATIVIDADE</v>
          </cell>
          <cell r="K1599">
            <v>809.94</v>
          </cell>
          <cell r="L1599" t="str">
            <v>CAIXA REFERENCIAL</v>
          </cell>
        </row>
        <row r="1600">
          <cell r="G1600">
            <v>99320</v>
          </cell>
          <cell r="H1600" t="str">
            <v>BASE PARA POÇO DE VISITA RETANGULAR PARA DRENAGEM, EM ALVENARIA COM BLOCOS DE CONCRETO, DIMENSÕES INTERNAS = 2X3 M, PROFUNDIDADE = 1,45 M, EXCLUINDO TAMPÃO. AF_05/2018</v>
          </cell>
          <cell r="I1600" t="str">
            <v>UN</v>
          </cell>
          <cell r="J1600" t="str">
            <v>ATRIBUÍDO SÃO PAULO</v>
          </cell>
          <cell r="K1600">
            <v>6346.78</v>
          </cell>
          <cell r="L1600" t="str">
            <v>CAIXA REFERENCIAL</v>
          </cell>
        </row>
        <row r="1601">
          <cell r="G1601">
            <v>99321</v>
          </cell>
          <cell r="H1601" t="str">
            <v>ACRÉSCIMO PARA POÇO DE VISITA RETANGULAR PARA DRENAGEM, EM ALVENARIA COM BLOCOS DE CONCRETO, DIMENSÕES INTERNAS = 2X3 M. AF_05/2018</v>
          </cell>
          <cell r="I1601" t="str">
            <v>M</v>
          </cell>
          <cell r="J1601" t="str">
            <v>COEFICIENTE DE REPRESENTATIVIDADE</v>
          </cell>
          <cell r="K1601">
            <v>2308.54</v>
          </cell>
          <cell r="L1601" t="str">
            <v>CAIXA REFERENCIAL</v>
          </cell>
        </row>
        <row r="1602">
          <cell r="G1602">
            <v>99322</v>
          </cell>
          <cell r="H1602" t="str">
            <v>BASE PARA POÇO DE VISITA RETANGULAR PARA DRENAGEM, EM ALVENARIA COM BLOCOS DE CONCRETO, DIMENSÕES INTERNAS = 2X3,5 M, PROFUNDIDADE = 1,45 M, EXCLUINDO TAMPÃO. AF_05/2018</v>
          </cell>
          <cell r="I1602" t="str">
            <v>UN</v>
          </cell>
          <cell r="J1602" t="str">
            <v>ATRIBUÍDO SÃO PAULO</v>
          </cell>
          <cell r="K1602">
            <v>7152.27</v>
          </cell>
          <cell r="L1602" t="str">
            <v>CAIXA REFERENCIAL</v>
          </cell>
        </row>
        <row r="1603">
          <cell r="G1603">
            <v>99323</v>
          </cell>
          <cell r="H1603" t="str">
            <v>ACRÉSCIMO PARA POÇO DE VISITA RETANGULAR PARA DRENAGEM, EM ALVENARIA COM BLOCOS DE CONCRETO, DIMENSÕES INTERNAS = 2X3,5 M. AF_05/2018</v>
          </cell>
          <cell r="I1603" t="str">
            <v>M</v>
          </cell>
          <cell r="J1603" t="str">
            <v>COEFICIENTE DE REPRESENTATIVIDADE</v>
          </cell>
          <cell r="K1603">
            <v>2514.79</v>
          </cell>
          <cell r="L1603" t="str">
            <v>CAIXA REFERENCIAL</v>
          </cell>
        </row>
        <row r="1604">
          <cell r="G1604">
            <v>99324</v>
          </cell>
          <cell r="H1604" t="str">
            <v>BASE PARA POÇO DE VISITA RETANGULAR PARA DRENAGEM, EM ALVENARIA COM BLOCOS DE CONCRETO, DIMENSÕES INTERNAS = 2X4 M, PROFUNDIDADE = 1,45 M, EXCLUINDO TAMPÃO. AF_05/2018</v>
          </cell>
          <cell r="I1604" t="str">
            <v>UN</v>
          </cell>
          <cell r="J1604" t="str">
            <v>ATRIBUÍDO SÃO PAULO</v>
          </cell>
          <cell r="K1604">
            <v>7957.7</v>
          </cell>
          <cell r="L1604" t="str">
            <v>CAIXA REFERENCIAL</v>
          </cell>
        </row>
        <row r="1605">
          <cell r="G1605">
            <v>99325</v>
          </cell>
          <cell r="H1605" t="str">
            <v>ACRÉSCIMO PARA POÇO DE VISITA RETANGULAR PARA DRENAGEM, EM ALVENARIA COM BLOCOS DE CONCRETO, DIMENSÕES INTERNAS = 2X4 M. AF_05/2018</v>
          </cell>
          <cell r="I1605" t="str">
            <v>M</v>
          </cell>
          <cell r="J1605" t="str">
            <v>COEFICIENTE DE REPRESENTATIVIDADE</v>
          </cell>
          <cell r="K1605">
            <v>2726.2</v>
          </cell>
          <cell r="L1605" t="str">
            <v>CAIXA REFERENCIAL</v>
          </cell>
        </row>
        <row r="1606">
          <cell r="G1606">
            <v>99326</v>
          </cell>
          <cell r="H1606" t="str">
            <v>BASE PARA POÇO DE VISITA RETANGULAR PARA DRENAGEM, EM ALVENARIA COM BLOCOS DE CONCRETO, DIMENSÕES INTERNAS = 2,5X2,5 M, PROFUNDIDADE = 1,45 M, EXCLUINDO TAMPÃO. AF_05/2018</v>
          </cell>
          <cell r="I1606" t="str">
            <v>UN</v>
          </cell>
          <cell r="J1606" t="str">
            <v>ATRIBUÍDO SÃO PAULO</v>
          </cell>
          <cell r="K1606">
            <v>6483.54</v>
          </cell>
          <cell r="L1606" t="str">
            <v>CAIXA REFERENCIAL</v>
          </cell>
        </row>
        <row r="1607">
          <cell r="G1607">
            <v>99327</v>
          </cell>
          <cell r="H1607" t="str">
            <v>ACRÉSCIMO PARA POÇO DE VISITA RETANGULAR PARA DRENAGEM, EM ALVENARIA COM BLOCOS DE CONCRETO, DIMENSÕES INTERNAS = 4X4 M. AF_05/2018</v>
          </cell>
          <cell r="I1607" t="str">
            <v>M</v>
          </cell>
          <cell r="J1607" t="str">
            <v>COEFICIENTE DE REPRESENTATIVIDADE</v>
          </cell>
          <cell r="K1607">
            <v>3521.02</v>
          </cell>
          <cell r="L1607" t="str">
            <v>CAIXA REFERENCIAL</v>
          </cell>
        </row>
        <row r="1608">
          <cell r="G1608">
            <v>94263</v>
          </cell>
          <cell r="H1608" t="str">
            <v>GUIA (MEIO-FIO) CONCRETO, MOLDADA  IN LOCO  EM TRECHO RETO COM EXTRUSORA, 13 CM BASE X 22 CM ALTURA. AF_06/2016</v>
          </cell>
          <cell r="I1608" t="str">
            <v>M</v>
          </cell>
          <cell r="J1608" t="str">
            <v>ATRIBUÍDO SÃO PAULO</v>
          </cell>
          <cell r="K1608">
            <v>23.79</v>
          </cell>
          <cell r="L1608" t="str">
            <v>CAIXA REFERENCIAL</v>
          </cell>
        </row>
        <row r="1609">
          <cell r="G1609">
            <v>94264</v>
          </cell>
          <cell r="H1609" t="str">
            <v>GUIA (MEIO-FIO) CONCRETO, MOLDADA  IN LOCO  EM TRECHO CURVO COM EXTRUSORA, 13 CM BASE X 22 CM ALTURA. AF_06/2016</v>
          </cell>
          <cell r="I1609" t="str">
            <v>M</v>
          </cell>
          <cell r="J1609" t="str">
            <v>ATRIBUÍDO SÃO PAULO</v>
          </cell>
          <cell r="K1609">
            <v>26.81</v>
          </cell>
          <cell r="L1609" t="str">
            <v>CAIXA REFERENCIAL</v>
          </cell>
        </row>
        <row r="1610">
          <cell r="G1610">
            <v>94265</v>
          </cell>
          <cell r="H1610" t="str">
            <v>GUIA (MEIO-FIO) CONCRETO, MOLDADA  IN LOCO  EM TRECHO RETO COM EXTRUSORA, 15 CM BASE X 30 CM ALTURA. AF_06/2016</v>
          </cell>
          <cell r="I1610" t="str">
            <v>M</v>
          </cell>
          <cell r="J1610" t="str">
            <v>ATRIBUÍDO SÃO PAULO</v>
          </cell>
          <cell r="K1610">
            <v>30.01</v>
          </cell>
          <cell r="L1610" t="str">
            <v>CAIXA REFERENCIAL</v>
          </cell>
        </row>
        <row r="1611">
          <cell r="G1611">
            <v>94266</v>
          </cell>
          <cell r="H1611" t="str">
            <v>GUIA (MEIO-FIO) CONCRETO, MOLDADA  IN LOCO  EM TRECHO CURVO COM EXTRUSORA, 15 CM BASE X 30 CM ALTURA. AF_06/2016</v>
          </cell>
          <cell r="I1611" t="str">
            <v>M</v>
          </cell>
          <cell r="J1611" t="str">
            <v>ATRIBUÍDO SÃO PAULO</v>
          </cell>
          <cell r="K1611">
            <v>33.450000000000003</v>
          </cell>
          <cell r="L1611" t="str">
            <v>CAIXA REFERENCIAL</v>
          </cell>
        </row>
        <row r="1612">
          <cell r="G1612">
            <v>94267</v>
          </cell>
          <cell r="H1612" t="str">
            <v>GUIA (MEIO-FIO) E SARJETA CONJUGADOS DE CONCRETO, MOLDADA  IN LOCO  EM TRECHO RETO COM EXTRUSORA, 45 CM BASE (15 CM BASE DA GUIA + 30 CM BASE DA SARJETA) X 22 CM ALTURA. AF_06/2016</v>
          </cell>
          <cell r="I1612" t="str">
            <v>M</v>
          </cell>
          <cell r="J1612" t="str">
            <v>ATRIBUÍDO SÃO PAULO</v>
          </cell>
          <cell r="K1612">
            <v>35.369999999999997</v>
          </cell>
          <cell r="L1612" t="str">
            <v>CAIXA REFERENCIAL</v>
          </cell>
        </row>
        <row r="1613">
          <cell r="G1613">
            <v>94268</v>
          </cell>
          <cell r="H1613" t="str">
            <v>GUIA (MEIO-FIO) E SARJETA CONJUGADOS DE CONCRETO, MOLDADA  IN LOCO  EM TRECHO CURVO COM EXTRUSORA, 45 CM BASE (15 CM BASE DA GUIA + 30 CM BASE DA SARJETA) X 22 CM ALTURA. AF_06/2016</v>
          </cell>
          <cell r="I1613" t="str">
            <v>M</v>
          </cell>
          <cell r="J1613" t="str">
            <v>ATRIBUÍDO SÃO PAULO</v>
          </cell>
          <cell r="K1613">
            <v>39.18</v>
          </cell>
          <cell r="L1613" t="str">
            <v>CAIXA REFERENCIAL</v>
          </cell>
        </row>
        <row r="1614">
          <cell r="G1614">
            <v>94269</v>
          </cell>
          <cell r="H1614" t="str">
            <v>GUIA (MEIO-FIO) E SARJETA CONJUGADOS DE CONCRETO, MOLDADA  IN LOCO  EM TRECHO RETO COM EXTRUSORA, 60 CM BASE (15 CM BASE DA GUIA + 45 CM BASE DA SARJETA) X 26 CM ALTURA. AF_06/2016</v>
          </cell>
          <cell r="I1614" t="str">
            <v>M</v>
          </cell>
          <cell r="J1614" t="str">
            <v>ATRIBUÍDO SÃO PAULO</v>
          </cell>
          <cell r="K1614">
            <v>49.37</v>
          </cell>
          <cell r="L1614" t="str">
            <v>CAIXA REFERENCIAL</v>
          </cell>
        </row>
        <row r="1615">
          <cell r="G1615">
            <v>94270</v>
          </cell>
          <cell r="H1615" t="str">
            <v>GUIA (MEIO-FIO) E SARJETA CONJUGADOS DE CONCRETO, MOLDADA IN LOCO  EM TRECHO CURVO COM EXTRUSORA, 60 CM BASE (15 CM BASE DA GUIA + 45 CM BASE DA SARJETA) X 26 CM ALTURA. AF_06/2016</v>
          </cell>
          <cell r="I1615" t="str">
            <v>M</v>
          </cell>
          <cell r="J1615" t="str">
            <v>ATRIBUÍDO SÃO PAULO</v>
          </cell>
          <cell r="K1615">
            <v>54.66</v>
          </cell>
          <cell r="L1615" t="str">
            <v>CAIXA REFERENCIAL</v>
          </cell>
        </row>
        <row r="1616">
          <cell r="G1616">
            <v>94271</v>
          </cell>
          <cell r="H1616" t="str">
            <v>GUIA (MEIO-FIO) E SARJETA CONJUGADOS DE CONCRETO, MOLDADA  IN LOCO  EM TRECHO RETO COM EXTRUSORA, 65 CM BASE (15 CM BASE DA GUIA + 50 CM BASE DA SARJETA) X 26 CM ALTURA. AF_06/2016</v>
          </cell>
          <cell r="I1616" t="str">
            <v>M</v>
          </cell>
          <cell r="J1616" t="str">
            <v>ATRIBUÍDO SÃO PAULO</v>
          </cell>
          <cell r="K1616">
            <v>59.99</v>
          </cell>
          <cell r="L1616" t="str">
            <v>CAIXA REFERENCIAL</v>
          </cell>
        </row>
        <row r="1617">
          <cell r="G1617">
            <v>94272</v>
          </cell>
          <cell r="H1617" t="str">
            <v>GUIA (MEIO-FIO) E SARJETA CONJUGADOS DE CONCRETO, MOLDADA  IN LOCO  EM TRECHO CURVO COM EXTRUSORA, 65 CM BASE (15 CM BASE DA GUIA + 50 CM BASE DA SARJETA) X 26 CM ALTURA. AF_06/2016</v>
          </cell>
          <cell r="I1617" t="str">
            <v>M</v>
          </cell>
          <cell r="J1617" t="str">
            <v>ATRIBUÍDO SÃO PAULO</v>
          </cell>
          <cell r="K1617">
            <v>67.06</v>
          </cell>
          <cell r="L1617" t="str">
            <v>CAIXA REFERENCIAL</v>
          </cell>
        </row>
        <row r="1618">
          <cell r="G1618">
            <v>94273</v>
          </cell>
          <cell r="H1618" t="str">
            <v>ASSENTAMENTO DE GUIA (MEIO-FIO) EM TRECHO RETO, CONFECCIONADA EM CONCRETO PRÉ-FABRICADO, DIMENSÕES 100X15X13X30 CM (COMPRIMENTO X BASE INFERIOR X BASE SUPERIOR X ALTURA), PARA VIAS URBANAS (USO VIÁRIO). AF_06/2016</v>
          </cell>
          <cell r="I1618" t="str">
            <v>M</v>
          </cell>
          <cell r="J1618" t="str">
            <v>COEFICIENTE DE REPRESENTATIVIDADE</v>
          </cell>
          <cell r="K1618">
            <v>36.659999999999997</v>
          </cell>
          <cell r="L1618" t="str">
            <v>CAIXA REFERENCIAL</v>
          </cell>
        </row>
        <row r="1619">
          <cell r="G1619">
            <v>94274</v>
          </cell>
          <cell r="H1619" t="str">
            <v>ASSENTAMENTO DE GUIA (MEIO-FIO) EM TRECHO CURVO, CONFECCIONADA EM CONCRETO PRÉ-FABRICADO, DIMENSÕES 100X15X13X30 CM (COMPRIMENTO X BASE INFERIOR X BASE SUPERIOR X ALTURA), PARA VIAS URBANAS (USO VIÁRIO). AF_06/2016</v>
          </cell>
          <cell r="I1619" t="str">
            <v>M</v>
          </cell>
          <cell r="J1619" t="str">
            <v>COEFICIENTE DE REPRESENTATIVIDADE</v>
          </cell>
          <cell r="K1619">
            <v>40.130000000000003</v>
          </cell>
          <cell r="L1619" t="str">
            <v>CAIXA REFERENCIAL</v>
          </cell>
        </row>
        <row r="1620">
          <cell r="G1620">
            <v>94275</v>
          </cell>
          <cell r="H1620" t="str">
            <v>ASSENTAMENTO DE GUIA (MEIO-FIO) EM TRECHO RETO, CONFECCIONADA EM CONCRETO PRÉ-FABRICADO, DIMENSÕES 100X15X13X20 CM (COMPRIMENTO X BASE INFERIOR X BASE SUPERIOR X ALTURA), PARA URBANIZAÇÃO INTERNA DE EMPREENDIMENTOS. AF_06/2016_P</v>
          </cell>
          <cell r="I1620" t="str">
            <v>M</v>
          </cell>
          <cell r="J1620" t="str">
            <v>COEFICIENTE DE REPRESENTATIVIDADE</v>
          </cell>
          <cell r="K1620">
            <v>34.869999999999997</v>
          </cell>
          <cell r="L1620" t="str">
            <v>CAIXA REFERENCIAL</v>
          </cell>
        </row>
        <row r="1621">
          <cell r="G1621">
            <v>94276</v>
          </cell>
          <cell r="H1621" t="str">
            <v>ASSENTAMENTO DE GUIA (MEIO-FIO) EM TRECHO CURVO, CONFECCIONADA EM CONCRETO PRÉ-FABRICADO, DIMENSÕES 100X15X13X20 CM (COMPRIMENTO X BASE INFERIOR X BASE SUPERIOR X ALTURA), PARA URBANIZAÇÃO INTERNA DE EMPREENDIMENTOS. AF_06/2016_P</v>
          </cell>
          <cell r="I1621" t="str">
            <v>M</v>
          </cell>
          <cell r="J1621" t="str">
            <v>COEFICIENTE DE REPRESENTATIVIDADE</v>
          </cell>
          <cell r="K1621">
            <v>38.35</v>
          </cell>
          <cell r="L1621" t="str">
            <v>CAIXA REFERENCIAL</v>
          </cell>
        </row>
        <row r="1622">
          <cell r="G1622">
            <v>94281</v>
          </cell>
          <cell r="H1622" t="str">
            <v>EXECUÇÃO DE SARJETA DE CONCRETO USINADO, MOLDADA  IN LOCO  EM TRECHO RETO, 30 CM BASE X 15 CM ALTURA. AF_06/2016</v>
          </cell>
          <cell r="I1622" t="str">
            <v>M</v>
          </cell>
          <cell r="J1622" t="str">
            <v>COEFICIENTE DE REPRESENTATIVIDADE</v>
          </cell>
          <cell r="K1622">
            <v>37.1</v>
          </cell>
          <cell r="L1622" t="str">
            <v>CAIXA REFERENCIAL</v>
          </cell>
        </row>
        <row r="1623">
          <cell r="G1623">
            <v>94282</v>
          </cell>
          <cell r="H1623" t="str">
            <v>EXECUÇÃO DE SARJETA DE CONCRETO USINADO, MOLDADA  IN LOCO  EM TRECHO CURVO, 30 CM BASE X 15 CM ALTURA. AF_06/2016</v>
          </cell>
          <cell r="I1623" t="str">
            <v>M</v>
          </cell>
          <cell r="J1623" t="str">
            <v>COEFICIENTE DE REPRESENTATIVIDADE</v>
          </cell>
          <cell r="K1623">
            <v>47.68</v>
          </cell>
          <cell r="L1623" t="str">
            <v>CAIXA REFERENCIAL</v>
          </cell>
        </row>
        <row r="1624">
          <cell r="G1624">
            <v>94283</v>
          </cell>
          <cell r="H1624" t="str">
            <v>EXECUÇÃO DE SARJETA DE CONCRETO USINADO, MOLDADA  IN LOCO  EM TRECHO RETO, 45 CM BASE X 15 CM ALTURA. AF_06/2016</v>
          </cell>
          <cell r="I1624" t="str">
            <v>M</v>
          </cell>
          <cell r="J1624" t="str">
            <v>COEFICIENTE DE REPRESENTATIVIDADE</v>
          </cell>
          <cell r="K1624">
            <v>46.62</v>
          </cell>
          <cell r="L1624" t="str">
            <v>CAIXA REFERENCIAL</v>
          </cell>
        </row>
        <row r="1625">
          <cell r="G1625">
            <v>94284</v>
          </cell>
          <cell r="H1625" t="str">
            <v>EXECUÇÃO DE SARJETA DE CONCRETO USINADO, MOLDADA  IN LOCO  EM TRECHO CURVO, 45 CM BASE X 15 CM ALTURA. AF_06/2016</v>
          </cell>
          <cell r="I1625" t="str">
            <v>M</v>
          </cell>
          <cell r="J1625" t="str">
            <v>COEFICIENTE DE REPRESENTATIVIDADE</v>
          </cell>
          <cell r="K1625">
            <v>57.19</v>
          </cell>
          <cell r="L1625" t="str">
            <v>CAIXA REFERENCIAL</v>
          </cell>
        </row>
        <row r="1626">
          <cell r="G1626">
            <v>94285</v>
          </cell>
          <cell r="H1626" t="str">
            <v>EXECUÇÃO DE SARJETA DE CONCRETO USINADO, MOLDADA  IN LOCO  EM TRECHO RETO, 60 CM BASE X 15 CM ALTURA. AF_06/2016</v>
          </cell>
          <cell r="I1626" t="str">
            <v>M</v>
          </cell>
          <cell r="J1626" t="str">
            <v>COEFICIENTE DE REPRESENTATIVIDADE</v>
          </cell>
          <cell r="K1626">
            <v>55.61</v>
          </cell>
          <cell r="L1626" t="str">
            <v>CAIXA REFERENCIAL</v>
          </cell>
        </row>
        <row r="1627">
          <cell r="G1627">
            <v>94286</v>
          </cell>
          <cell r="H1627" t="str">
            <v>EXECUÇÃO DE SARJETA DE CONCRETO USINADO, MOLDADA  IN LOCO  EM TRECHO CURVO, 60 CM BASE X 15 CM ALTURA. AF_06/2016</v>
          </cell>
          <cell r="I1627" t="str">
            <v>M</v>
          </cell>
          <cell r="J1627" t="str">
            <v>COEFICIENTE DE REPRESENTATIVIDADE</v>
          </cell>
          <cell r="K1627">
            <v>66.19</v>
          </cell>
          <cell r="L1627" t="str">
            <v>CAIXA REFERENCIAL</v>
          </cell>
        </row>
        <row r="1628">
          <cell r="G1628">
            <v>94287</v>
          </cell>
          <cell r="H1628" t="str">
            <v>EXECUÇÃO DE SARJETA DE CONCRETO USINADO, MOLDADA  IN LOCO  EM TRECHO RETO, 30 CM BASE X 10 CM ALTURA. AF_06/2016</v>
          </cell>
          <cell r="I1628" t="str">
            <v>M</v>
          </cell>
          <cell r="J1628" t="str">
            <v>COEFICIENTE DE REPRESENTATIVIDADE</v>
          </cell>
          <cell r="K1628">
            <v>29.81</v>
          </cell>
          <cell r="L1628" t="str">
            <v>CAIXA REFERENCIAL</v>
          </cell>
        </row>
        <row r="1629">
          <cell r="G1629">
            <v>94288</v>
          </cell>
          <cell r="H1629" t="str">
            <v>EXECUÇÃO DE SARJETA DE CONCRETO USINADO, MOLDADA  IN LOCO  EM TRECHO CURVO, 30 CM BASE X 10 CM ALTURA. AF_06/2016</v>
          </cell>
          <cell r="I1629" t="str">
            <v>M</v>
          </cell>
          <cell r="J1629" t="str">
            <v>COEFICIENTE DE REPRESENTATIVIDADE</v>
          </cell>
          <cell r="K1629">
            <v>39.06</v>
          </cell>
          <cell r="L1629" t="str">
            <v>CAIXA REFERENCIAL</v>
          </cell>
        </row>
        <row r="1630">
          <cell r="G1630">
            <v>94289</v>
          </cell>
          <cell r="H1630" t="str">
            <v>EXECUÇÃO DE SARJETA DE CONCRETO USINADO, MOLDADA  IN LOCO  EM TRECHO RETO, 45 CM BASE X 10 CM ALTURA. AF_06/2016</v>
          </cell>
          <cell r="I1630" t="str">
            <v>M</v>
          </cell>
          <cell r="J1630" t="str">
            <v>COEFICIENTE DE REPRESENTATIVIDADE</v>
          </cell>
          <cell r="K1630">
            <v>36.81</v>
          </cell>
          <cell r="L1630" t="str">
            <v>CAIXA REFERENCIAL</v>
          </cell>
        </row>
        <row r="1631">
          <cell r="G1631">
            <v>94290</v>
          </cell>
          <cell r="H1631" t="str">
            <v>EXECUÇÃO DE SARJETA DE CONCRETO USINADO, MOLDADA  IN LOCO  EM TRECHO CURVO, 45 CM BASE X 10 CM ALTURA. AF_06/2016</v>
          </cell>
          <cell r="I1631" t="str">
            <v>M</v>
          </cell>
          <cell r="J1631" t="str">
            <v>COEFICIENTE DE REPRESENTATIVIDADE</v>
          </cell>
          <cell r="K1631">
            <v>46.05</v>
          </cell>
          <cell r="L1631" t="str">
            <v>CAIXA REFERENCIAL</v>
          </cell>
        </row>
        <row r="1632">
          <cell r="G1632">
            <v>94291</v>
          </cell>
          <cell r="H1632" t="str">
            <v>EXECUÇÃO DE SARJETA DE CONCRETO USINADO, MOLDADA  IN LOCO  EM TRECHO RETO, 60 CM BASE X 10 CM ALTURA. AF_06/2016</v>
          </cell>
          <cell r="I1632" t="str">
            <v>M</v>
          </cell>
          <cell r="J1632" t="str">
            <v>COEFICIENTE DE REPRESENTATIVIDADE</v>
          </cell>
          <cell r="K1632">
            <v>43.31</v>
          </cell>
          <cell r="L1632" t="str">
            <v>CAIXA REFERENCIAL</v>
          </cell>
        </row>
        <row r="1633">
          <cell r="G1633">
            <v>94292</v>
          </cell>
          <cell r="H1633" t="str">
            <v>EXECUÇÃO DE SARJETA DE CONCRETO USINADO, MOLDADA  IN LOCO  EM TRECHO CURVO, 60 CM BASE X 10 CM ALTURA. AF_06/2016</v>
          </cell>
          <cell r="I1633" t="str">
            <v>M</v>
          </cell>
          <cell r="J1633" t="str">
            <v>COEFICIENTE DE REPRESENTATIVIDADE</v>
          </cell>
          <cell r="K1633">
            <v>52.56</v>
          </cell>
          <cell r="L1633" t="str">
            <v>CAIXA REFERENCIAL</v>
          </cell>
        </row>
        <row r="1634">
          <cell r="G1634">
            <v>94293</v>
          </cell>
          <cell r="H1634" t="str">
            <v>EXECUÇÃO DE SARJETÃO DE CONCRETO USINADO, MOLDADA  IN LOCO  EM TRECHO RETO, 100 CM BASE X 20 CM ALTURA. AF_06/2016</v>
          </cell>
          <cell r="I1634" t="str">
            <v>M</v>
          </cell>
          <cell r="J1634" t="str">
            <v>COEFICIENTE DE REPRESENTATIVIDADE</v>
          </cell>
          <cell r="K1634">
            <v>106.28</v>
          </cell>
          <cell r="L1634" t="str">
            <v>CAIXA REFERENCIAL</v>
          </cell>
        </row>
        <row r="1635">
          <cell r="G1635">
            <v>94294</v>
          </cell>
          <cell r="H1635" t="str">
            <v>EXECUÇÃO DE ESCORAS DE CONCRETO PARA CONTENÇÃO DE GUIAS PRÉ-FABRICADAS. AF_06/2016</v>
          </cell>
          <cell r="I1635" t="str">
            <v>M</v>
          </cell>
          <cell r="J1635" t="str">
            <v>COEFICIENTE DE REPRESENTATIVIDADE</v>
          </cell>
          <cell r="K1635">
            <v>6.55</v>
          </cell>
          <cell r="L1635" t="str">
            <v>CAIXA REFERENCIAL</v>
          </cell>
        </row>
        <row r="1636">
          <cell r="G1636">
            <v>94037</v>
          </cell>
          <cell r="H1636" t="str">
            <v>ESCORAMENTO DE VALA, TIPO PONTALETEAMENTO, COM PROFUNDIDADE DE 0 A 1,5 M, LARGURA MENOR QUE 1,5 M, EM LOCAL COM NÍVEL ALTO DE INTERFERÊNCIA. AF_06/2016</v>
          </cell>
          <cell r="I1636" t="str">
            <v>M2</v>
          </cell>
          <cell r="J1636" t="str">
            <v>ATRIBUÍDO SÃO PAULO</v>
          </cell>
          <cell r="K1636">
            <v>18.22</v>
          </cell>
          <cell r="L1636" t="str">
            <v>CAIXA REFERENCIAL</v>
          </cell>
        </row>
        <row r="1637">
          <cell r="G1637">
            <v>94038</v>
          </cell>
          <cell r="H1637" t="str">
            <v>ESCORAMENTO DE VALA, TIPO PONTALETEAMENTO, COM PROFUNDIDADE DE 0 A 1,5 M, LARGURA MAIOR OU IGUAL A 1,5 M E MENOR QUE 2,5 M, EM LOCAL COM NÍVEL ALTO DE INTERFERÊNCIA. AF_06/2016</v>
          </cell>
          <cell r="I1637" t="str">
            <v>M2</v>
          </cell>
          <cell r="J1637" t="str">
            <v>ATRIBUÍDO SÃO PAULO</v>
          </cell>
          <cell r="K1637">
            <v>24.97</v>
          </cell>
          <cell r="L1637" t="str">
            <v>CAIXA REFERENCIAL</v>
          </cell>
        </row>
        <row r="1638">
          <cell r="G1638">
            <v>94039</v>
          </cell>
          <cell r="H1638" t="str">
            <v>ESCORAMENTO DE VALA, TIPO PONTALETEAMENTO, COM PROFUNDIDADE DE 1,5 A 3,0 M, LARGURA MENOR QUE 1,5 M, EM LOCAL COM NÍVEL ALTO DE INTERFERÊNCIA. AF_06/2016</v>
          </cell>
          <cell r="I1638" t="str">
            <v>M2</v>
          </cell>
          <cell r="J1638" t="str">
            <v>ATRIBUÍDO SÃO PAULO</v>
          </cell>
          <cell r="K1638">
            <v>14.34</v>
          </cell>
          <cell r="L1638" t="str">
            <v>CAIXA REFERENCIAL</v>
          </cell>
        </row>
        <row r="1639">
          <cell r="G1639">
            <v>94040</v>
          </cell>
          <cell r="H1639" t="str">
            <v>ESCORAMENTO DE VALA, TIPO PONTALETEAMENTO, COM PROFUNDIDADE DE 1,5 A 3,0 M, LARGURA MAIOR OU IGUAL A 1,5 M E MENOR QUE 2,5 M, EM LOCAL COM NÍVEL ALTO DE INTERFERÊNCIA. AF_06/2016</v>
          </cell>
          <cell r="I1639" t="str">
            <v>M2</v>
          </cell>
          <cell r="J1639" t="str">
            <v>ATRIBUÍDO SÃO PAULO</v>
          </cell>
          <cell r="K1639">
            <v>21.12</v>
          </cell>
          <cell r="L1639" t="str">
            <v>CAIXA REFERENCIAL</v>
          </cell>
        </row>
        <row r="1640">
          <cell r="G1640">
            <v>94041</v>
          </cell>
          <cell r="H1640" t="str">
            <v>ESCORAMENTO DE VALA, TIPO PONTALETEAMENTO, COM PROFUNDIDADE DE 3,0 A 4,5 M, LARGURA MENOR QUE 1,5 M EM LOCAL COM NÍVEL ALTO DE INTERFERÊNCIA. AF_06/2016</v>
          </cell>
          <cell r="I1640" t="str">
            <v>M2</v>
          </cell>
          <cell r="J1640" t="str">
            <v>ATRIBUÍDO SÃO PAULO</v>
          </cell>
          <cell r="K1640">
            <v>10.9</v>
          </cell>
          <cell r="L1640" t="str">
            <v>CAIXA REFERENCIAL</v>
          </cell>
        </row>
        <row r="1641">
          <cell r="G1641">
            <v>94042</v>
          </cell>
          <cell r="H1641" t="str">
            <v>ESCORAMENTO DE VALA, TIPO PONTALETEAMENTO, COM PROFUNDIDADE DE 3,0 A 4,5 M, LARGURA MAIOR OU IGUAL A 1,5 M E MENOR QUE 2,5 M, EM LOCAL COM NÍVEL ALTO DE INTERFERÊNCIA. AF_06/2016</v>
          </cell>
          <cell r="I1641" t="str">
            <v>M2</v>
          </cell>
          <cell r="J1641" t="str">
            <v>ATRIBUÍDO SÃO PAULO</v>
          </cell>
          <cell r="K1641">
            <v>17.8</v>
          </cell>
          <cell r="L1641" t="str">
            <v>CAIXA REFERENCIAL</v>
          </cell>
        </row>
        <row r="1642">
          <cell r="G1642">
            <v>94043</v>
          </cell>
          <cell r="H1642" t="str">
            <v>ESCORAMENTO DE VALA, TIPO PONTALETEAMENTO, COM PROFUNDIDADE DE 0 A 1,5 M, LARGURA MENOR QUE 1,5 M, EM LOCAL COM NÍVEL BAIXO DE INTERFERÊNCIA. AF_06/2016</v>
          </cell>
          <cell r="I1642" t="str">
            <v>M2</v>
          </cell>
          <cell r="J1642" t="str">
            <v>ATRIBUÍDO SÃO PAULO</v>
          </cell>
          <cell r="K1642">
            <v>17.13</v>
          </cell>
          <cell r="L1642" t="str">
            <v>CAIXA REFERENCIAL</v>
          </cell>
        </row>
        <row r="1643">
          <cell r="G1643">
            <v>94044</v>
          </cell>
          <cell r="H1643" t="str">
            <v>ESCORAMENTO DE VALA, TIPO PONTALETEAMENTO, COM PROFUNDIDADE DE 0 A 1,5 M, LARGURA MAIOR OU IGUAL A 1,5 M E MENOR QUE 2,5 M, EM LOCAL COM NÍVEL BAIXO DE INTERFERÊNCIA. AF_06/2016</v>
          </cell>
          <cell r="I1643" t="str">
            <v>M2</v>
          </cell>
          <cell r="J1643" t="str">
            <v>ATRIBUÍDO SÃO PAULO</v>
          </cell>
          <cell r="K1643">
            <v>23.92</v>
          </cell>
          <cell r="L1643" t="str">
            <v>CAIXA REFERENCIAL</v>
          </cell>
        </row>
        <row r="1644">
          <cell r="G1644">
            <v>94045</v>
          </cell>
          <cell r="H1644" t="str">
            <v>ESCORAMENTO DE VALA, TIPO PONTALETEAMENTO, COM PROFUNDIDADE DE 1,5 A 3,0 M, LARGURA MENOR QUE 1,5 M, EM LOCAL COM NÍVEL BAIXO DE INTERFERÊNCIA. AF_06/2016</v>
          </cell>
          <cell r="I1644" t="str">
            <v>M2</v>
          </cell>
          <cell r="J1644" t="str">
            <v>ATRIBUÍDO SÃO PAULO</v>
          </cell>
          <cell r="K1644">
            <v>13.28</v>
          </cell>
          <cell r="L1644" t="str">
            <v>CAIXA REFERENCIAL</v>
          </cell>
        </row>
        <row r="1645">
          <cell r="G1645">
            <v>94046</v>
          </cell>
          <cell r="H1645" t="str">
            <v>ESCORAMENTO DE VALA, TIPO PONTALETEAMENTO, COM PROFUNDIDADE DE 1,5 A 3,0 M, LARGURA MAIOR OU IGUAL A 1,5 M E MENOR QUE 2,5 M, EM LOCAL COM NÍVEL BAIXO DE INTERFERÊNCIA. AF_06/2016</v>
          </cell>
          <cell r="I1645" t="str">
            <v>M2</v>
          </cell>
          <cell r="J1645" t="str">
            <v>ATRIBUÍDO SÃO PAULO</v>
          </cell>
          <cell r="K1645">
            <v>20.02</v>
          </cell>
          <cell r="L1645" t="str">
            <v>CAIXA REFERENCIAL</v>
          </cell>
        </row>
        <row r="1646">
          <cell r="G1646">
            <v>94047</v>
          </cell>
          <cell r="H1646" t="str">
            <v>ESCORAMENTO DE VALA, TIPO PONTALETEAMENTO, COM PROFUNDIDADE DE 3,0 A 4,5 M, LARGURA MENOR QUE 1,5 M EM LOCAL COM NÍVEL BAIXO DE INTERFERÊNCIA. AF_06/2016</v>
          </cell>
          <cell r="I1646" t="str">
            <v>M2</v>
          </cell>
          <cell r="J1646" t="str">
            <v>ATRIBUÍDO SÃO PAULO</v>
          </cell>
          <cell r="K1646">
            <v>9.84</v>
          </cell>
          <cell r="L1646" t="str">
            <v>CAIXA REFERENCIAL</v>
          </cell>
        </row>
        <row r="1647">
          <cell r="G1647">
            <v>94048</v>
          </cell>
          <cell r="H1647" t="str">
            <v>ESCORAMENTO DE VALA, TIPO PONTALETEAMENTO, COM PROFUNDIDADE DE 3,0 A 4,5 M, LARGURA MAIOR OU IGUAL A 1,5 M E MENOR QUE 2,5 M, EM LOCAL COM NÍVEL BAIXO DE INTERFERÊNCIA. AF_06/2016</v>
          </cell>
          <cell r="I1647" t="str">
            <v>M2</v>
          </cell>
          <cell r="J1647" t="str">
            <v>ATRIBUÍDO SÃO PAULO</v>
          </cell>
          <cell r="K1647">
            <v>16.7</v>
          </cell>
          <cell r="L1647" t="str">
            <v>CAIXA REFERENCIAL</v>
          </cell>
        </row>
        <row r="1648">
          <cell r="G1648">
            <v>94049</v>
          </cell>
          <cell r="H1648" t="str">
            <v>ESCORAMENTO DE VALA, TIPO DESCONTÍNUO, COM PROFUNDIDADE DE 0 A 1,5 M, LARGURA MENOR QUE 1,5 M, EM LOCAL COM NÍVEL ALTO DE INTERFERÊNCIA. AF_06/2016</v>
          </cell>
          <cell r="I1648" t="str">
            <v>M2</v>
          </cell>
          <cell r="J1648" t="str">
            <v>ATRIBUÍDO SÃO PAULO</v>
          </cell>
          <cell r="K1648">
            <v>30.74</v>
          </cell>
          <cell r="L1648" t="str">
            <v>CAIXA REFERENCIAL</v>
          </cell>
        </row>
        <row r="1649">
          <cell r="G1649">
            <v>94050</v>
          </cell>
          <cell r="H1649" t="str">
            <v>ESCORAMENTO DE VALA, TIPO DESCONTÍNUO, COM PROFUNDIDADE DE 0 A 1,5 M, LARGURA MAIOR OU IGUAL A 1,5 M E MENOR QUE 2,5 M, EM LOCAL COM NÍVEL ALTO DE INTERFERÊNCIA. AF_06/2016</v>
          </cell>
          <cell r="I1649" t="str">
            <v>M2</v>
          </cell>
          <cell r="J1649" t="str">
            <v>ATRIBUÍDO SÃO PAULO</v>
          </cell>
          <cell r="K1649">
            <v>39.54</v>
          </cell>
          <cell r="L1649" t="str">
            <v>CAIXA REFERENCIAL</v>
          </cell>
        </row>
        <row r="1650">
          <cell r="G1650">
            <v>94051</v>
          </cell>
          <cell r="H1650" t="str">
            <v>ESCORAMENTO DE VALA, TIPO DESCONTÍNUO, COM PROFUNDIDADE DE 1,5 M A 3,0 M, LARGURA MENOR QUE 1,5 M, EM LOCAL COM NÍVEL ALTO DE INTERFERÊNCIA. AF_06/2016</v>
          </cell>
          <cell r="I1650" t="str">
            <v>M2</v>
          </cell>
          <cell r="J1650" t="str">
            <v>ATRIBUÍDO SÃO PAULO</v>
          </cell>
          <cell r="K1650">
            <v>25.31</v>
          </cell>
          <cell r="L1650" t="str">
            <v>CAIXA REFERENCIAL</v>
          </cell>
        </row>
        <row r="1651">
          <cell r="G1651">
            <v>94052</v>
          </cell>
          <cell r="H1651" t="str">
            <v>ESCORAMENTO DE VALA, TIPO DESCONTÍNUO, COM PROFUNDIDADE DE 1,5 A 3,0 M, LARGURA MAIOR OU IGUAL A 1,5 M E MENOR QUE 2,5 M, EM LOCAL COM NÍVEL ALTO DE INTERFERÊNCIA. AF_06/2016</v>
          </cell>
          <cell r="I1651" t="str">
            <v>M2</v>
          </cell>
          <cell r="J1651" t="str">
            <v>ATRIBUÍDO SÃO PAULO</v>
          </cell>
          <cell r="K1651">
            <v>33.99</v>
          </cell>
          <cell r="L1651" t="str">
            <v>CAIXA REFERENCIAL</v>
          </cell>
        </row>
        <row r="1652">
          <cell r="G1652">
            <v>94053</v>
          </cell>
          <cell r="H1652" t="str">
            <v>ESCORAMENTO DE VALA, TIPO DESCONTÍNUO, COM PROFUNDIDADE DE 3,0 A 4,5 M, LARGURA MENOR QUE 1,5 M, EM LOCAL COM NÍVEL ALTO DE INTERFERÊNCIA. AF_06/2016</v>
          </cell>
          <cell r="I1652" t="str">
            <v>M2</v>
          </cell>
          <cell r="J1652" t="str">
            <v>ATRIBUÍDO SÃO PAULO</v>
          </cell>
          <cell r="K1652">
            <v>21.92</v>
          </cell>
          <cell r="L1652" t="str">
            <v>CAIXA REFERENCIAL</v>
          </cell>
        </row>
        <row r="1653">
          <cell r="G1653">
            <v>94054</v>
          </cell>
          <cell r="H1653" t="str">
            <v>ESCORAMENTO DE VALA, TIPO DESCONTÍNUO, COM PROFUNDIDADE DE 3,0 A 4,5 M, LARGURA MAIOR OU IGUAL A 1,5 E MENOR QUE 2,5 M, EM LOCAL COM NÍVEL ALTO DE INTERFERÊNCIA. AF_06/2016</v>
          </cell>
          <cell r="I1653" t="str">
            <v>M2</v>
          </cell>
          <cell r="J1653" t="str">
            <v>ATRIBUÍDO SÃO PAULO</v>
          </cell>
          <cell r="K1653">
            <v>30.71</v>
          </cell>
          <cell r="L1653" t="str">
            <v>CAIXA REFERENCIAL</v>
          </cell>
        </row>
        <row r="1654">
          <cell r="G1654">
            <v>94055</v>
          </cell>
          <cell r="H1654" t="str">
            <v>ESCORAMENTO DE VALA, TIPO DESCONTÍNUO, COM PROFUNDIDADE DE 0 A 1,5 M, LARGURA MENOR QUE 1,5 M, EM LOCAL COM NÍVEL BAIXO DE INTERFERÊNCIA. AF_06/2016</v>
          </cell>
          <cell r="I1654" t="str">
            <v>M2</v>
          </cell>
          <cell r="J1654" t="str">
            <v>ATRIBUÍDO SÃO PAULO</v>
          </cell>
          <cell r="K1654">
            <v>29.74</v>
          </cell>
          <cell r="L1654" t="str">
            <v>CAIXA REFERENCIAL</v>
          </cell>
        </row>
        <row r="1655">
          <cell r="G1655">
            <v>94056</v>
          </cell>
          <cell r="H1655" t="str">
            <v>ESCORAMENTO DE VALA, TIPO DESCONTÍNUO, COM PROFUNDIDADE DE 0 A 1,5 M, LARGURA MAIOR OU IGUAL A 1,5 M E MENOR QUE 2,5 M, EM LOCAL COM NÍVEL BAIXO DE INTERFERÊNCIA. AF_06/2016</v>
          </cell>
          <cell r="I1655" t="str">
            <v>M2</v>
          </cell>
          <cell r="J1655" t="str">
            <v>ATRIBUÍDO SÃO PAULO</v>
          </cell>
          <cell r="K1655">
            <v>38.17</v>
          </cell>
          <cell r="L1655" t="str">
            <v>CAIXA REFERENCIAL</v>
          </cell>
        </row>
        <row r="1656">
          <cell r="G1656">
            <v>94057</v>
          </cell>
          <cell r="H1656" t="str">
            <v>ESCORAMENTO DE VALA, TIPO DESCONTÍNUO, COM PROFUNDIDADE DE 1,5 M A 3,0 M, LARGURA MENOR QUE 1,5 M, EM LOCAL COM NÍVEL BAIXO DE INTERFERÊNCIA. AF_06/2016</v>
          </cell>
          <cell r="I1656" t="str">
            <v>M2</v>
          </cell>
          <cell r="J1656" t="str">
            <v>ATRIBUÍDO SÃO PAULO</v>
          </cell>
          <cell r="K1656">
            <v>23.93</v>
          </cell>
          <cell r="L1656" t="str">
            <v>CAIXA REFERENCIAL</v>
          </cell>
        </row>
        <row r="1657">
          <cell r="G1657">
            <v>94058</v>
          </cell>
          <cell r="H1657" t="str">
            <v>ESCORAMENTO DE VALA, TIPO DESCONTÍNUO, COM PROFUNDIDADE DE 1,5 A 3,0 M, LARGURA MAIOR OU IGUAL A 1,5 M E MENOR QUE 2,5 M, EM LOCAL COM NÍVEL BAIXO DE INTERFERÊNCIA. AF_06/2016</v>
          </cell>
          <cell r="I1657" t="str">
            <v>M2</v>
          </cell>
          <cell r="J1657" t="str">
            <v>ATRIBUÍDO SÃO PAULO</v>
          </cell>
          <cell r="K1657">
            <v>32.6</v>
          </cell>
          <cell r="L1657" t="str">
            <v>CAIXA REFERENCIAL</v>
          </cell>
        </row>
        <row r="1658">
          <cell r="G1658">
            <v>94059</v>
          </cell>
          <cell r="H1658" t="str">
            <v>ESCORAMENTO DE VALA, TIPO DESCONTÍNUO, COM PROFUNDIDADE DE 3,0 A 4,5 M, LARGURA MENOR QUE 1,5 M, EM LOCAL COM NÍVEL BAIXO DE INTERFERÊNCIA. AF_06/2016</v>
          </cell>
          <cell r="I1658" t="str">
            <v>M2</v>
          </cell>
          <cell r="J1658" t="str">
            <v>ATRIBUÍDO SÃO PAULO</v>
          </cell>
          <cell r="K1658">
            <v>20.54</v>
          </cell>
          <cell r="L1658" t="str">
            <v>CAIXA REFERENCIAL</v>
          </cell>
        </row>
        <row r="1659">
          <cell r="G1659">
            <v>94060</v>
          </cell>
          <cell r="H1659" t="str">
            <v>ESCORAMENTO DE VALA, TIPO DESCONTÍNUO, COM PROFUNDIDADE DE 3,0 A 4,5 M, LARGURA MAIOR OU IGUAL A 1,5 E MENOR QUE 2,5 M, EM LOCAL COM NÍVEL BAIXO DE INTERFERÊNCIA. AF_06/2016</v>
          </cell>
          <cell r="I1659" t="str">
            <v>M2</v>
          </cell>
          <cell r="J1659" t="str">
            <v>ATRIBUÍDO SÃO PAULO</v>
          </cell>
          <cell r="K1659">
            <v>29.32</v>
          </cell>
          <cell r="L1659" t="str">
            <v>CAIXA REFERENCIAL</v>
          </cell>
        </row>
        <row r="1660">
          <cell r="G1660">
            <v>73301</v>
          </cell>
          <cell r="H1660" t="str">
            <v>ESCORAMENTO FORMAS ATE H = 3,30M, COM MADEIRA DE 3A QUALIDADE, NAO APARELHADA, APROVEITAMENTO TABUAS 3X E PRUMOS 4X.</v>
          </cell>
          <cell r="I1660" t="str">
            <v>M3</v>
          </cell>
          <cell r="J1660" t="str">
            <v>COEFICIENTE DE REPRESENTATIVIDADE</v>
          </cell>
          <cell r="K1660">
            <v>9.49</v>
          </cell>
          <cell r="L1660" t="str">
            <v>CAIXA REFERENCIAL</v>
          </cell>
        </row>
        <row r="1661">
          <cell r="G1661">
            <v>83515</v>
          </cell>
          <cell r="H1661" t="str">
            <v>ESCORAMENTO FORMAS DE H=3,30 A 3,50 M, COM MADEIRA 3A QUALIDADE, NAO APARELHADA, APROVEITAMENTO TABUAS 3X E PRUMOS 4X</v>
          </cell>
          <cell r="I1661" t="str">
            <v>M3</v>
          </cell>
          <cell r="J1661" t="str">
            <v>COEFICIENTE DE REPRESENTATIVIDADE</v>
          </cell>
          <cell r="K1661">
            <v>17.57</v>
          </cell>
          <cell r="L1661" t="str">
            <v>CAIXA REFERENCIAL</v>
          </cell>
        </row>
        <row r="1662">
          <cell r="G1662">
            <v>83516</v>
          </cell>
          <cell r="H1662" t="str">
            <v>ESCORAMENTO FORMAS H=3,50 A 4,00 M, COM MADEIRA DE 3A QUALIDADE, NAO APARELHADA, APROVEITAMENTO TABUAS 3X E PRUMOS 4X.</v>
          </cell>
          <cell r="I1662" t="str">
            <v>M3</v>
          </cell>
          <cell r="J1662" t="str">
            <v>COEFICIENTE DE REPRESENTATIVIDADE</v>
          </cell>
          <cell r="K1662">
            <v>20.27</v>
          </cell>
          <cell r="L1662" t="str">
            <v>CAIXA REFERENCIAL</v>
          </cell>
        </row>
        <row r="1663">
          <cell r="G1663">
            <v>90788</v>
          </cell>
          <cell r="H1663" t="str">
            <v>KIT DE PORTA-PRONTA DE MADEIRA EM ACABAMENTO MELAMÍNICO BRANCO, FOLHA LEVE OU MÉDIA, 60X210CM, EXCLUSIVE FECHADURA, FIXAÇÃO COM PREENCHIMENTO PARCIAL DE ESPUMA EXPANSIVA - FORNECIMENTO E INSTALAÇÃO. AF_12/2019</v>
          </cell>
          <cell r="I1663" t="str">
            <v>UN</v>
          </cell>
          <cell r="J1663" t="str">
            <v>COEFICIENTE DE REPRESENTATIVIDADE</v>
          </cell>
          <cell r="K1663">
            <v>431.03</v>
          </cell>
          <cell r="L1663" t="str">
            <v>CAIXA REFERENCIAL</v>
          </cell>
        </row>
        <row r="1664">
          <cell r="G1664">
            <v>90789</v>
          </cell>
          <cell r="H1664" t="str">
            <v>KIT DE PORTA-PRONTA DE MADEIRA EM ACABAMENTO MELAMÍNICO BRANCO, FOLHA LEVE OU MÉDIA, 70X210CM, EXCLUSIVE FECHADURA, FIXAÇÃO COM PREENCHIMENTO PARCIAL DE ESPUMA EXPANSIVA - FORNECIMENTO E INSTALAÇÃO. AF_12/2019</v>
          </cell>
          <cell r="I1664" t="str">
            <v>UN</v>
          </cell>
          <cell r="J1664" t="str">
            <v>COEFICIENTE DE REPRESENTATIVIDADE</v>
          </cell>
          <cell r="K1664">
            <v>445.57</v>
          </cell>
          <cell r="L1664" t="str">
            <v>CAIXA REFERENCIAL</v>
          </cell>
        </row>
        <row r="1665">
          <cell r="G1665">
            <v>90790</v>
          </cell>
          <cell r="H1665" t="str">
            <v>KIT DE PORTA-PRONTA DE MADEIRA EM ACABAMENTO MELAMÍNICO BRANCO, FOLHA LEVE OU MÉDIA, 80X210CM, EXCLUSIVE FECHADURA, FIXAÇÃO COM PREENCHIMENTO PARCIAL DE ESPUMA EXPANSIVA - FORNECIMENTO E INSTALAÇÃO. AF_12/2019</v>
          </cell>
          <cell r="I1665" t="str">
            <v>UN</v>
          </cell>
          <cell r="J1665" t="str">
            <v>COEFICIENTE DE REPRESENTATIVIDADE</v>
          </cell>
          <cell r="K1665">
            <v>449.6</v>
          </cell>
          <cell r="L1665" t="str">
            <v>CAIXA REFERENCIAL</v>
          </cell>
        </row>
        <row r="1666">
          <cell r="G1666">
            <v>90791</v>
          </cell>
          <cell r="H1666" t="str">
            <v>KIT DE PORTA-PRONTA DE MADEIRA EM ACABAMENTO MELAMÍNICO BRANCO, FOLHA PESADA OU SUPERPESADA, 80X210CM, EXCLUSIVE FECHADURA, FIXAÇÃO COM PREENCHIMENTO PARCIAL DE ESPUMA EXPANSIVA - FORNECIMENTO E INSTALAÇÃO. AF_12/2019</v>
          </cell>
          <cell r="I1666" t="str">
            <v>UN</v>
          </cell>
          <cell r="J1666" t="str">
            <v>COEFICIENTE DE REPRESENTATIVIDADE</v>
          </cell>
          <cell r="K1666">
            <v>481.69</v>
          </cell>
          <cell r="L1666" t="str">
            <v>CAIXA REFERENCIAL</v>
          </cell>
        </row>
        <row r="1667">
          <cell r="G1667">
            <v>90793</v>
          </cell>
          <cell r="H1667" t="str">
            <v>KIT DE PORTA-PRONTA DE MADEIRA EM ACABAMENTO MELAMÍNICO BRANCO, FOLHA PESADA OU SUPERPESADA, 90X210CM, EXCLUSIVE FECHADURA, FIXAÇÃO COM PREENCHIMENTO TOTAL DE ESPUMA EXPANSIVA - FORNECIMENTO E INSTALAÇÃO. AF_12/2019</v>
          </cell>
          <cell r="I1667" t="str">
            <v>UN</v>
          </cell>
          <cell r="J1667" t="str">
            <v>COEFICIENTE DE REPRESENTATIVIDADE</v>
          </cell>
          <cell r="K1667">
            <v>515.15</v>
          </cell>
          <cell r="L1667" t="str">
            <v>CAIXA REFERENCIAL</v>
          </cell>
        </row>
        <row r="1668">
          <cell r="G1668">
            <v>90794</v>
          </cell>
          <cell r="H1668" t="str">
            <v>KIT DE PORTA-PRONTA DE MADEIRA EM ACABAMENTO MELAMÍNICO BRANCO, FOLHA LEVE OU MÉDIA, E BATENTE METÁLICO, 60X210CM, EXCLUSIVE FECHADURA, FIXAÇÃO COM ARGAMASSA - FORNECIMENTO E INSTALAÇÃO. AF_12/2019</v>
          </cell>
          <cell r="I1668" t="str">
            <v>UN</v>
          </cell>
          <cell r="J1668" t="str">
            <v>COEFICIENTE DE REPRESENTATIVIDADE</v>
          </cell>
          <cell r="K1668">
            <v>438.78</v>
          </cell>
          <cell r="L1668" t="str">
            <v>CAIXA REFERENCIAL</v>
          </cell>
        </row>
        <row r="1669">
          <cell r="G1669">
            <v>90795</v>
          </cell>
          <cell r="H1669" t="str">
            <v>KIT DE PORTA-PRONTA DE MADEIRA EM ACABAMENTO MELAMÍNICO BRANCO, FOLHA LEVE OU MÉDIA, E BATENTE METÁLICO, 70X210CM,  EXCLUSIVE FECHADURA, FIXAÇÃO COM ARGAMASSA - FORNECIMENTO E INSTALAÇÃO. AF_12/2019</v>
          </cell>
          <cell r="I1669" t="str">
            <v>UN</v>
          </cell>
          <cell r="J1669" t="str">
            <v>COEFICIENTE DE REPRESENTATIVIDADE</v>
          </cell>
          <cell r="K1669">
            <v>427.52</v>
          </cell>
          <cell r="L1669" t="str">
            <v>CAIXA REFERENCIAL</v>
          </cell>
        </row>
        <row r="1670">
          <cell r="G1670">
            <v>90796</v>
          </cell>
          <cell r="H1670" t="str">
            <v>KIT DE PORTA-PRONTA DE MADEIRA EM ACABAMENTO MELAMÍNICO BRANCO, FOLHA LEVE OU MÉDIA, E BATENTE METÁLICO, 80X210CM, EXCLUSIVE FECHADURA, FIXAÇÃO COM ARGAMASSA - FORNECIMENTO E INSTALAÇÃO. AF_12/2019</v>
          </cell>
          <cell r="I1670" t="str">
            <v>UN</v>
          </cell>
          <cell r="J1670" t="str">
            <v>COEFICIENTE DE REPRESENTATIVIDADE</v>
          </cell>
          <cell r="K1670">
            <v>436.99</v>
          </cell>
          <cell r="L1670" t="str">
            <v>CAIXA REFERENCIAL</v>
          </cell>
        </row>
        <row r="1671">
          <cell r="G1671">
            <v>90797</v>
          </cell>
          <cell r="H1671" t="str">
            <v>KIT DE PORTA-PRONTA DE MADEIRA EM ACABAMENTO MELAMÍNICO BRANCO, FOLHA LEVE OU MÉDIA, E BATENTE METÁLICO, 90X210CM,  EXCLUSIVE FECHADURA, FIXAÇÃO COM ARGAMASSA - FORNECIMENTO E INSTALAÇÃO. AF_12/2019</v>
          </cell>
          <cell r="I1671" t="str">
            <v>UN</v>
          </cell>
          <cell r="J1671" t="str">
            <v>COEFICIENTE DE REPRESENTATIVIDADE</v>
          </cell>
          <cell r="K1671">
            <v>531.79999999999995</v>
          </cell>
          <cell r="L1671" t="str">
            <v>CAIXA REFERENCIAL</v>
          </cell>
        </row>
        <row r="1672">
          <cell r="G1672">
            <v>90798</v>
          </cell>
          <cell r="H1672" t="str">
            <v>KIT DE PORTA-PRONTA DE MADEIRA EM ACABAMENTO MELAMÍNICO BRANCO, FOLHA PESADA OU SUPERPESADA, E BATENTE METÁLICO, 80X210CM, EXCLUSIVE FECHADURA, FIXAÇÃO COM ARGAMASSA - FORNECIMENTO E INSTALAÇÃO. AF_12/2019</v>
          </cell>
          <cell r="I1672" t="str">
            <v>UN</v>
          </cell>
          <cell r="J1672" t="str">
            <v>COEFICIENTE DE REPRESENTATIVIDADE</v>
          </cell>
          <cell r="K1672">
            <v>536.05999999999995</v>
          </cell>
          <cell r="L1672" t="str">
            <v>CAIXA REFERENCIAL</v>
          </cell>
        </row>
        <row r="1673">
          <cell r="G1673">
            <v>90799</v>
          </cell>
          <cell r="H1673" t="str">
            <v>KIT DE PORTA-PRONTA DE MADEIRA EM ACABAMENTO MELAMÍNICO BRANCO, FOLHA PESADA OU SUPERPESADA, E BATENTE METÁLICO, 90X210CM, EXCLUSIVE FECHADURA, FIXAÇÃO COM ARGAMASSA - FORNECIMENTO E INSTALAÇÃO. AF_12/2019</v>
          </cell>
          <cell r="I1673" t="str">
            <v>UN</v>
          </cell>
          <cell r="J1673" t="str">
            <v>COEFICIENTE DE REPRESENTATIVIDADE</v>
          </cell>
          <cell r="K1673">
            <v>554.61</v>
          </cell>
          <cell r="L1673" t="str">
            <v>CAIXA REFERENCIAL</v>
          </cell>
        </row>
        <row r="1674">
          <cell r="G1674">
            <v>90801</v>
          </cell>
          <cell r="H1674" t="str">
            <v>BATENTE PARA PORTA DE MADEIRA, PADRÃO MÉDIO - FORNECIMENTO E MONTAGEM. AF_12/2019</v>
          </cell>
          <cell r="I1674" t="str">
            <v>UN</v>
          </cell>
          <cell r="J1674" t="str">
            <v>COEFICIENTE DE REPRESENTATIVIDADE</v>
          </cell>
          <cell r="K1674">
            <v>267.17</v>
          </cell>
          <cell r="L1674" t="str">
            <v>CAIXA REFERENCIAL</v>
          </cell>
        </row>
        <row r="1675">
          <cell r="G1675">
            <v>90806</v>
          </cell>
          <cell r="H1675" t="str">
            <v>BATENTE PARA PORTA DE MADEIRA, FIXAÇÃO COM ARGAMASSA, PADRÃO MÉDIO - FORNECIMENTO E INSTALAÇÃO. AF_12/2019_P</v>
          </cell>
          <cell r="I1675" t="str">
            <v>UN</v>
          </cell>
          <cell r="J1675" t="str">
            <v>COEFICIENTE DE REPRESENTATIVIDADE</v>
          </cell>
          <cell r="K1675">
            <v>339.78</v>
          </cell>
          <cell r="L1675" t="str">
            <v>CAIXA REFERENCIAL</v>
          </cell>
        </row>
        <row r="1676">
          <cell r="G1676">
            <v>90820</v>
          </cell>
          <cell r="H1676" t="str">
            <v>PORTA DE MADEIRA PARA PINTURA, SEMI-OCA (LEVE OU MÉDIA), 60X210CM, ESPESSURA DE 3,5CM, INCLUSO DOBRADIÇAS - FORNECIMENTO E INSTALAÇÃO. AF_12/2019</v>
          </cell>
          <cell r="I1676" t="str">
            <v>UN</v>
          </cell>
          <cell r="J1676" t="str">
            <v>COEFICIENTE DE REPRESENTATIVIDADE</v>
          </cell>
          <cell r="K1676">
            <v>280.61</v>
          </cell>
          <cell r="L1676" t="str">
            <v>CAIXA REFERENCIAL</v>
          </cell>
        </row>
        <row r="1677">
          <cell r="G1677">
            <v>90821</v>
          </cell>
          <cell r="H1677" t="str">
            <v>PORTA DE MADEIRA PARA PINTURA, SEMI-OCA (LEVE OU MÉDIA), 70X210CM, ESPESSURA DE 3,5CM, INCLUSO DOBRADIÇAS - FORNECIMENTO E INSTALAÇÃO. AF_12/2019</v>
          </cell>
          <cell r="I1677" t="str">
            <v>UN</v>
          </cell>
          <cell r="J1677" t="str">
            <v>COEFICIENTE DE REPRESENTATIVIDADE</v>
          </cell>
          <cell r="K1677">
            <v>306.83999999999997</v>
          </cell>
          <cell r="L1677" t="str">
            <v>CAIXA REFERENCIAL</v>
          </cell>
        </row>
        <row r="1678">
          <cell r="G1678">
            <v>90822</v>
          </cell>
          <cell r="H1678" t="str">
            <v>PORTA DE MADEIRA PARA PINTURA, SEMI-OCA (LEVE OU MÉDIA), 80X210CM, ESPESSURA DE 3,5CM, INCLUSO DOBRADIÇAS - FORNECIMENTO E INSTALAÇÃO. AF_12/2019</v>
          </cell>
          <cell r="I1678" t="str">
            <v>UN</v>
          </cell>
          <cell r="J1678" t="str">
            <v>COEFICIENTE DE REPRESENTATIVIDADE</v>
          </cell>
          <cell r="K1678">
            <v>303.52999999999997</v>
          </cell>
          <cell r="L1678" t="str">
            <v>CAIXA REFERENCIAL</v>
          </cell>
        </row>
        <row r="1679">
          <cell r="G1679">
            <v>90823</v>
          </cell>
          <cell r="H1679" t="str">
            <v>PORTA DE MADEIRA PARA PINTURA, SEMI-OCA (LEVE OU MÉDIA), 90X210CM, ESPESSURA DE 3,5CM, INCLUSO DOBRADIÇAS - FORNECIMENTO E INSTALAÇÃO. AF_12/2019</v>
          </cell>
          <cell r="I1679" t="str">
            <v>UN</v>
          </cell>
          <cell r="J1679" t="str">
            <v>COEFICIENTE DE REPRESENTATIVIDADE</v>
          </cell>
          <cell r="K1679">
            <v>320.27</v>
          </cell>
          <cell r="L1679" t="str">
            <v>CAIXA REFERENCIAL</v>
          </cell>
        </row>
        <row r="1680">
          <cell r="G1680">
            <v>90824</v>
          </cell>
          <cell r="H1680" t="str">
            <v>PORTA DE MADEIRA PARA PINTURA, SEMI-OCA (PESADA OU SUPERPESADA), 80X210CM, ESPESSURA DE 3,5CM, INCLUSO DOBRADIÇAS - FORNECIMENTO E INSTALAÇÃO. AF_12/2019</v>
          </cell>
          <cell r="I1680" t="str">
            <v>UN</v>
          </cell>
          <cell r="J1680" t="str">
            <v>COEFICIENTE DE REPRESENTATIVIDADE</v>
          </cell>
          <cell r="K1680">
            <v>330.74</v>
          </cell>
          <cell r="L1680" t="str">
            <v>CAIXA REFERENCIAL</v>
          </cell>
        </row>
        <row r="1681">
          <cell r="G1681">
            <v>90825</v>
          </cell>
          <cell r="H1681" t="str">
            <v>PORTA DE MADEIRA, MACIÇA (PESADA OU SUPERPESADA), 90X210CM, ESPESSURA DE 3,5CM, INCLUSO DOBRADIÇAS - FORNECIMENTO E INSTALAÇÃO. AF_12/2019</v>
          </cell>
          <cell r="I1681" t="str">
            <v>UN</v>
          </cell>
          <cell r="J1681" t="str">
            <v>COEFICIENTE DE REPRESENTATIVIDADE</v>
          </cell>
          <cell r="K1681">
            <v>355.38</v>
          </cell>
          <cell r="L1681" t="str">
            <v>CAIXA REFERENCIAL</v>
          </cell>
        </row>
        <row r="1682">
          <cell r="G1682">
            <v>90830</v>
          </cell>
          <cell r="H1682" t="str">
            <v>FECHADURA DE EMBUTIR COM CILINDRO, EXTERNA, COMPLETA, ACABAMENTO PADRÃO MÉDIO, INCLUSO EXECUÇÃO DE FURO - FORNECIMENTO E INSTALAÇÃO. AF_12/2019</v>
          </cell>
          <cell r="I1682" t="str">
            <v>UN</v>
          </cell>
          <cell r="J1682" t="str">
            <v>COEFICIENTE DE REPRESENTATIVIDADE</v>
          </cell>
          <cell r="K1682">
            <v>106.2</v>
          </cell>
          <cell r="L1682" t="str">
            <v>CAIXA REFERENCIAL</v>
          </cell>
        </row>
        <row r="1683">
          <cell r="G1683">
            <v>90831</v>
          </cell>
          <cell r="H1683" t="str">
            <v>FECHADURA DE EMBUTIR PARA PORTA DE BANHEIRO, COMPLETA, ACABAMENTO PADRÃO MÉDIO, INCLUSO EXECUÇÃO DE FURO - FORNECIMENTO E INSTALAÇÃO. AF_12/2019</v>
          </cell>
          <cell r="I1683" t="str">
            <v>UN</v>
          </cell>
          <cell r="J1683" t="str">
            <v>COEFICIENTE DE REPRESENTATIVIDADE</v>
          </cell>
          <cell r="K1683">
            <v>83.21</v>
          </cell>
          <cell r="L1683" t="str">
            <v>CAIXA REFERENCIAL</v>
          </cell>
        </row>
        <row r="1684">
          <cell r="G1684">
            <v>90841</v>
          </cell>
          <cell r="H1684" t="str">
            <v>KIT DE PORTA DE MADEIRA PARA PINTURA, SEMI-OCA (LEVE OU MÉDIA), PADRÃO MÉDIO, 60X210CM, ESPESSURA DE 3,5CM, ITENS INCLUSOS: DOBRADIÇAS, MONTAGEM E INSTALAÇÃO DO BATENTE, FECHADURA COM EXECUÇÃO DO FURO - FORNECIMENTO E INSTALAÇÃO. AF_12/2019</v>
          </cell>
          <cell r="I1684" t="str">
            <v>UN</v>
          </cell>
          <cell r="J1684" t="str">
            <v>COEFICIENTE DE REPRESENTATIVIDADE</v>
          </cell>
          <cell r="K1684">
            <v>785.96</v>
          </cell>
          <cell r="L1684" t="str">
            <v>CAIXA REFERENCIAL</v>
          </cell>
        </row>
        <row r="1685">
          <cell r="G1685">
            <v>90842</v>
          </cell>
          <cell r="H1685" t="str">
            <v>KIT DE PORTA DE MADEIRA PARA PINTURA, SEMI-OCA (LEVE OU MÉDIA), PADRÃO MÉDIO, 70X210CM, ESPESSURA DE 3,5CM, ITENS INCLUSOS: DOBRADIÇAS, MONTAGEM E INSTALAÇÃO DO BATENTE, FECHADURA COM EXECUÇÃO DO FURO - FORNECIMENTO E INSTALAÇÃO. AF_12/2019</v>
          </cell>
          <cell r="I1685" t="str">
            <v>UN</v>
          </cell>
          <cell r="J1685" t="str">
            <v>COEFICIENTE DE REPRESENTATIVIDADE</v>
          </cell>
          <cell r="K1685">
            <v>821.24</v>
          </cell>
          <cell r="L1685" t="str">
            <v>CAIXA REFERENCIAL</v>
          </cell>
        </row>
        <row r="1686">
          <cell r="G1686">
            <v>90843</v>
          </cell>
          <cell r="H1686" t="str">
            <v>KIT DE PORTA DE MADEIRA PARA PINTURA, SEMI-OCA (LEVE OU MÉDIA), PADRÃO MÉDIO, 80X210CM, ESPESSURA DE 3,5CM, ITENS INCLUSOS: DOBRADIÇAS, MONTAGEM E INSTALAÇÃO DO BATENTE, FECHADURA COM EXECUÇÃO DO FURO - FORNECIMENTO E INSTALAÇÃO. AF_12/2019</v>
          </cell>
          <cell r="I1686" t="str">
            <v>UN</v>
          </cell>
          <cell r="J1686" t="str">
            <v>COEFICIENTE DE REPRESENTATIVIDADE</v>
          </cell>
          <cell r="K1686">
            <v>835.31</v>
          </cell>
          <cell r="L1686" t="str">
            <v>CAIXA REFERENCIAL</v>
          </cell>
        </row>
        <row r="1687">
          <cell r="G1687">
            <v>90844</v>
          </cell>
          <cell r="H1687" t="str">
            <v>KIT DE PORTA DE MADEIRA PARA PINTURA, SEMI-OCA (LEVE OU MÉDIA), PADRÃO MÉDIO, 90X210CM, ESPESSURA DE 3,5CM, ITENS INCLUSOS: DOBRADIÇAS, MONTAGEM E INSTALAÇÃO DO BATENTE, FECHADURA COM EXECUÇÃO DO FURO - FORNECIMENTO E INSTALAÇÃO. AF_12/2019</v>
          </cell>
          <cell r="I1687" t="str">
            <v>UN</v>
          </cell>
          <cell r="J1687" t="str">
            <v>COEFICIENTE DE REPRESENTATIVIDADE</v>
          </cell>
          <cell r="K1687">
            <v>853.76</v>
          </cell>
          <cell r="L1687" t="str">
            <v>CAIXA REFERENCIAL</v>
          </cell>
        </row>
        <row r="1688">
          <cell r="G1688">
            <v>90845</v>
          </cell>
          <cell r="H1688" t="str">
            <v>KIT DE PORTA DE MADEIRA PARA PINTURA, SEMI-OCA (PESADA OU SUPERPESADA), PADRÃO MÉDIO, 80X210CM, ESPESSURA DE 3,5CM, ITENS INCLUSOS: DOBRADIÇAS, MONTAGEM E INSTALAÇÃO DO BATENTE, FECHADURA COM EXECUÇÃO DO FURO - FORNECIMENTO E INSTALAÇÃO. AF_12/2019</v>
          </cell>
          <cell r="I1688" t="str">
            <v>UN</v>
          </cell>
          <cell r="J1688" t="str">
            <v>COEFICIENTE DE REPRESENTATIVIDADE</v>
          </cell>
          <cell r="K1688">
            <v>862.52</v>
          </cell>
          <cell r="L1688" t="str">
            <v>CAIXA REFERENCIAL</v>
          </cell>
        </row>
        <row r="1689">
          <cell r="G1689">
            <v>90846</v>
          </cell>
          <cell r="H1689" t="str">
            <v>KIT DE PORTA DE MADEIRA PARA PINTURA, SEMI-OCA (PESADA OU SUPERPESADA), PADRÃO MÉDIO, 90X210CM, ESPESSURA DE 3,5CM, ITENS INCLUSOS: DOBRADIÇAS, MONTAGEM E INSTALAÇÃO DO BATENTE, FECHADURA COM EXECUÇÃO DO FURO - FORNECIMENTO E INSTALAÇÃO. AF_12/2019</v>
          </cell>
          <cell r="I1689" t="str">
            <v>UN</v>
          </cell>
          <cell r="J1689" t="str">
            <v>COEFICIENTE DE REPRESENTATIVIDADE</v>
          </cell>
          <cell r="K1689">
            <v>888.87</v>
          </cell>
          <cell r="L1689" t="str">
            <v>CAIXA REFERENCIAL</v>
          </cell>
        </row>
        <row r="1690">
          <cell r="G1690">
            <v>90847</v>
          </cell>
          <cell r="H1690" t="str">
            <v>KIT DE PORTA DE MADEIRA PARA PINTURA, SEMI-OCA (LEVE OU MÉDIA), PADRÃO MÉDIO, 60X210CM, ESPESSURA DE 3,5CM, ITENS INCLUSOS: DOBRADIÇAS, MONTAGEM E INSTALAÇÃO DO BATENTE, SEM FECHADURA - FORNECIMENTO E INSTALAÇÃO. AF_12/2019</v>
          </cell>
          <cell r="I1690" t="str">
            <v>UN</v>
          </cell>
          <cell r="J1690" t="str">
            <v>COEFICIENTE DE REPRESENTATIVIDADE</v>
          </cell>
          <cell r="K1690">
            <v>702.75</v>
          </cell>
          <cell r="L1690" t="str">
            <v>CAIXA REFERENCIAL</v>
          </cell>
        </row>
        <row r="1691">
          <cell r="G1691">
            <v>90848</v>
          </cell>
          <cell r="H1691" t="str">
            <v>KIT DE PORTA DE MADEIRA PARA PINTURA, SEMI-OCA (LEVE OU MÉDIA), PADRÃO MÉDIO, 70X210CM, ESPESSURA DE 3,5CM, ITENS INCLUSOS: DOBRADIÇAS, MONTAGEM E INSTALAÇÃO DO BATENTE, SEM FECHADURA - FORNECIMENTO E INSTALAÇÃO. AF_12/2019</v>
          </cell>
          <cell r="I1691" t="str">
            <v>UN</v>
          </cell>
          <cell r="J1691" t="str">
            <v>COEFICIENTE DE REPRESENTATIVIDADE</v>
          </cell>
          <cell r="K1691">
            <v>730.7</v>
          </cell>
          <cell r="L1691" t="str">
            <v>CAIXA REFERENCIAL</v>
          </cell>
        </row>
        <row r="1692">
          <cell r="G1692">
            <v>90849</v>
          </cell>
          <cell r="H1692" t="str">
            <v>KIT DE PORTA DE MADEIRA PARA PINTURA, SEMI-OCA (LEVE OU MÉDIA), PADRÃO MÉDIO, 80X210CM, ESPESSURA DE 3,5CM, ITENS INCLUSOS: DOBRADIÇAS, MONTAGEM E INSTALAÇÃO DO BATENTE, SEM FECHADURA - FORNECIMENTO E INSTALAÇÃO. AF_12/2019</v>
          </cell>
          <cell r="I1692" t="str">
            <v>UN</v>
          </cell>
          <cell r="J1692" t="str">
            <v>COEFICIENTE DE REPRESENTATIVIDADE</v>
          </cell>
          <cell r="K1692">
            <v>729.11</v>
          </cell>
          <cell r="L1692" t="str">
            <v>CAIXA REFERENCIAL</v>
          </cell>
        </row>
        <row r="1693">
          <cell r="G1693">
            <v>90850</v>
          </cell>
          <cell r="H1693" t="str">
            <v>KIT DE PORTA DE MADEIRA PARA PINTURA, SEMI-OCA (LEVE OU MÉDIA), PADRÃO MÉDIO, 90X210CM, ESPESSURA DE 3,5CM, ITENS INCLUSOS: DOBRADIÇAS, MONTAGEM E INSTALAÇÃO DO BATENTE, SEM FECHADURA - FORNECIMENTO E INSTALAÇÃO. AF_12/2019</v>
          </cell>
          <cell r="I1693" t="str">
            <v>UN</v>
          </cell>
          <cell r="J1693" t="str">
            <v>COEFICIENTE DE REPRESENTATIVIDADE</v>
          </cell>
          <cell r="K1693">
            <v>747.56</v>
          </cell>
          <cell r="L1693" t="str">
            <v>CAIXA REFERENCIAL</v>
          </cell>
        </row>
        <row r="1694">
          <cell r="G1694">
            <v>90851</v>
          </cell>
          <cell r="H1694" t="str">
            <v>KIT DE PORTA DE MADEIRA PARA PINTURA, SEMI-OCA (PESADA OU SUPERPESADA), PADRÃO MÉDIO, 80X210CM, ESPESSURA DE 3,5CM, ITENS INCLUSOS: DOBRADIÇAS, MONTAGEM E INSTALAÇÃO DO BATENTE, SEM FECHADURA - FORNECIMENTO E INSTALAÇÃO. AF_12/2019</v>
          </cell>
          <cell r="I1694" t="str">
            <v>UN</v>
          </cell>
          <cell r="J1694" t="str">
            <v>COEFICIENTE DE REPRESENTATIVIDADE</v>
          </cell>
          <cell r="K1694">
            <v>756.32</v>
          </cell>
          <cell r="L1694" t="str">
            <v>CAIXA REFERENCIAL</v>
          </cell>
        </row>
        <row r="1695">
          <cell r="G1695">
            <v>90852</v>
          </cell>
          <cell r="H1695" t="str">
            <v>KIT DE PORTA DE MADEIRA PARA PINTURA, SEMI-OCA (PESADA OU SUPERPESADA), PADRÃO MÉDIO, 90X210CM, ESPESSURA DE 3,5CM, ITENS INCLUSOS: DOBRADIÇAS, MONTAGEM E INSTALAÇÃO DO BATENTE, SEM FECHADURA - FORNECIMENTO E INSTALAÇÃO. AF_12/2019</v>
          </cell>
          <cell r="I1695" t="str">
            <v>UN</v>
          </cell>
          <cell r="J1695" t="str">
            <v>COEFICIENTE DE REPRESENTATIVIDADE</v>
          </cell>
          <cell r="K1695">
            <v>782.67</v>
          </cell>
          <cell r="L1695" t="str">
            <v>CAIXA REFERENCIAL</v>
          </cell>
        </row>
        <row r="1696">
          <cell r="G1696">
            <v>91009</v>
          </cell>
          <cell r="H1696" t="str">
            <v>PORTA DE MADEIRA PARA VERNIZ, SEMI-OCA (LEVE OU MÉDIA), 60X210CM, ESPESSURA DE 3,5CM, INCLUSO DOBRADIÇAS - FORNECIMENTO E INSTALAÇÃO. AF_12/2019</v>
          </cell>
          <cell r="I1696" t="str">
            <v>UN</v>
          </cell>
          <cell r="J1696" t="str">
            <v>COEFICIENTE DE REPRESENTATIVIDADE</v>
          </cell>
          <cell r="K1696">
            <v>287.55</v>
          </cell>
          <cell r="L1696" t="str">
            <v>CAIXA REFERENCIAL</v>
          </cell>
        </row>
        <row r="1697">
          <cell r="G1697">
            <v>91010</v>
          </cell>
          <cell r="H1697" t="str">
            <v>PORTA DE MADEIRA PARA VERNIZ, SEMI-OCA (LEVE OU MÉDIA), 70X210CM, ESPESSURA DE 3,5CM, INCLUSO DOBRADIÇAS - FORNECIMENTO E INSTALAÇÃO. AF_12/2019</v>
          </cell>
          <cell r="I1697" t="str">
            <v>UN</v>
          </cell>
          <cell r="J1697" t="str">
            <v>COEFICIENTE DE REPRESENTATIVIDADE</v>
          </cell>
          <cell r="K1697">
            <v>230.76</v>
          </cell>
          <cell r="L1697" t="str">
            <v>CAIXA REFERENCIAL</v>
          </cell>
        </row>
        <row r="1698">
          <cell r="G1698">
            <v>91011</v>
          </cell>
          <cell r="H1698" t="str">
            <v>PORTA DE MADEIRA PARA VERNIZ, SEMI-OCA (LEVE OU MÉDIA), 80X210CM, ESPESSURA DE 3,5CM, INCLUSO DOBRADIÇAS - FORNECIMENTO E INSTALAÇÃO. AF_12/2019</v>
          </cell>
          <cell r="I1698" t="str">
            <v>UN</v>
          </cell>
          <cell r="J1698" t="str">
            <v>COEFICIENTE DE REPRESENTATIVIDADE</v>
          </cell>
          <cell r="K1698">
            <v>329.53</v>
          </cell>
          <cell r="L1698" t="str">
            <v>CAIXA REFERENCIAL</v>
          </cell>
        </row>
        <row r="1699">
          <cell r="G1699">
            <v>91012</v>
          </cell>
          <cell r="H1699" t="str">
            <v>PORTA DE MADEIRA PARA VERNIZ, SEMI-OCA (LEVE OU MÉDIA), 90X210CM, ESPESSURA DE 3,5CM, INCLUSO DOBRADIÇAS - FORNECIMENTO E INSTALAÇÃO. AF_12/2019</v>
          </cell>
          <cell r="I1699" t="str">
            <v>UN</v>
          </cell>
          <cell r="J1699" t="str">
            <v>COEFICIENTE DE REPRESENTATIVIDADE</v>
          </cell>
          <cell r="K1699">
            <v>314.93</v>
          </cell>
          <cell r="L1699" t="str">
            <v>CAIXA REFERENCIAL</v>
          </cell>
        </row>
        <row r="1700">
          <cell r="G1700">
            <v>91013</v>
          </cell>
          <cell r="H1700" t="str">
            <v>KIT DE PORTA DE MADEIRA PARA VERNIZ, SEMI-OCA (LEVE OU MÉDIA), PADRÃO MÉDIO, 60X210CM, ESPESSURA DE 3,5CM, ITENS INCLUSOS: DOBRADIÇAS, MONTAGEM E INSTALAÇÃO DO BATENTE, SEM FECHADURA - FORNECIMENTO E INSTALAÇÃO. AF_12/2019</v>
          </cell>
          <cell r="I1700" t="str">
            <v>UN</v>
          </cell>
          <cell r="J1700" t="str">
            <v>COEFICIENTE DE REPRESENTATIVIDADE</v>
          </cell>
          <cell r="K1700">
            <v>709.69</v>
          </cell>
          <cell r="L1700" t="str">
            <v>CAIXA REFERENCIAL</v>
          </cell>
        </row>
        <row r="1701">
          <cell r="G1701">
            <v>91014</v>
          </cell>
          <cell r="H1701" t="str">
            <v>KIT DE PORTA DE MADEIRA PARA VERNIZ, SEMI-OCA (LEVE OU MÉDIA), PADRÃO MÉDIO, 70X210CM, ESPESSURA DE 3,5CM, ITENS INCLUSOS: DOBRADIÇAS, MONTAGEM E INSTALAÇÃO DO BATENTE, SEM FECHADURA - FORNECIMENTO E INSTALAÇÃO. AF_12/2019</v>
          </cell>
          <cell r="I1701" t="str">
            <v>UN</v>
          </cell>
          <cell r="J1701" t="str">
            <v>COEFICIENTE DE REPRESENTATIVIDADE</v>
          </cell>
          <cell r="K1701">
            <v>654.62</v>
          </cell>
          <cell r="L1701" t="str">
            <v>CAIXA REFERENCIAL</v>
          </cell>
        </row>
        <row r="1702">
          <cell r="G1702">
            <v>91015</v>
          </cell>
          <cell r="H1702" t="str">
            <v>KIT DE PORTA DE MADEIRA PARA VERNIZ, SEMI-OCA (LEVE OU MÉDIA), PADRÃO MÉDIO, 80X210CM, ESPESSURA DE 3,5CM, ITENS INCLUSOS: DOBRADIÇAS, MONTAGEM E INSTALAÇÃO DO BATENTE, SEM FECHADURA - FORNECIMENTO E INSTALAÇÃO. AF_12/2019</v>
          </cell>
          <cell r="I1702" t="str">
            <v>UN</v>
          </cell>
          <cell r="J1702" t="str">
            <v>COEFICIENTE DE REPRESENTATIVIDADE</v>
          </cell>
          <cell r="K1702">
            <v>755.11</v>
          </cell>
          <cell r="L1702" t="str">
            <v>CAIXA REFERENCIAL</v>
          </cell>
        </row>
        <row r="1703">
          <cell r="G1703">
            <v>91016</v>
          </cell>
          <cell r="H1703" t="str">
            <v>KIT DE PORTA DE MADEIRA PARA VERNIZ, SEMI-OCA (LEVE OU MÉDIA), PADRÃO MÉDIO, 90X210CM, ESPESSURA DE 3,5CM, ITENS INCLUSOS: DOBRADIÇAS, MONTAGEM E INSTALAÇÃO DO BATENTE, SEM FECHADURA - FORNECIMENTO E INSTALAÇÃO. AF_12/2019</v>
          </cell>
          <cell r="I1703" t="str">
            <v>UN</v>
          </cell>
          <cell r="J1703" t="str">
            <v>COEFICIENTE DE REPRESENTATIVIDADE</v>
          </cell>
          <cell r="K1703">
            <v>742.22</v>
          </cell>
          <cell r="L1703" t="str">
            <v>CAIXA REFERENCIAL</v>
          </cell>
        </row>
        <row r="1704">
          <cell r="G1704">
            <v>91287</v>
          </cell>
          <cell r="H1704" t="str">
            <v>BATENTE PARA PORTA DE MADEIRA, PADRÃO POPULAR - FORNECIMENTO E MONTAGEM. AF_12/2019</v>
          </cell>
          <cell r="I1704" t="str">
            <v>UN</v>
          </cell>
          <cell r="J1704" t="str">
            <v>COEFICIENTE DE REPRESENTATIVIDADE</v>
          </cell>
          <cell r="K1704">
            <v>205.41</v>
          </cell>
          <cell r="L1704" t="str">
            <v>CAIXA REFERENCIAL</v>
          </cell>
        </row>
        <row r="1705">
          <cell r="G1705">
            <v>91292</v>
          </cell>
          <cell r="H1705" t="str">
            <v>BATENTE PARA PORTA DE MADEIRA, FIXAÇÃO COM ARGAMASSA, PADRÃO POPULAR. FORNECIMENTO E INSTALAÇÃO. AF_12/2019_P</v>
          </cell>
          <cell r="I1705" t="str">
            <v>UN</v>
          </cell>
          <cell r="J1705" t="str">
            <v>COEFICIENTE DE REPRESENTATIVIDADE</v>
          </cell>
          <cell r="K1705">
            <v>278.02</v>
          </cell>
          <cell r="L1705" t="str">
            <v>CAIXA REFERENCIAL</v>
          </cell>
        </row>
        <row r="1706">
          <cell r="G1706">
            <v>91295</v>
          </cell>
          <cell r="H1706" t="str">
            <v>PORTA DE MADEIRA FRISADA, SEMI-OCA (LEVE OU MÉDIA), 60X210CM, ESPESSURA DE 3CM, INCLUSO DOBRADIÇAS - FORNECIMENTO E INSTALAÇÃO. AF_12/2019</v>
          </cell>
          <cell r="I1706" t="str">
            <v>UN</v>
          </cell>
          <cell r="J1706" t="str">
            <v>COEFICIENTE DE REPRESENTATIVIDADE</v>
          </cell>
          <cell r="K1706">
            <v>268.89999999999998</v>
          </cell>
          <cell r="L1706" t="str">
            <v>CAIXA REFERENCIAL</v>
          </cell>
        </row>
        <row r="1707">
          <cell r="G1707">
            <v>91296</v>
          </cell>
          <cell r="H1707" t="str">
            <v>PORTA DE MADEIRA FRISADA, SEMI-OCA (LEVE OU MÉDIA), 70X210CM, ESPESSURA DE 3CM, INCLUSO DOBRADIÇAS - FORNECIMENTO E INSTALAÇÃO. AF_12/2019</v>
          </cell>
          <cell r="I1707" t="str">
            <v>UN</v>
          </cell>
          <cell r="J1707" t="str">
            <v>COEFICIENTE DE REPRESENTATIVIDADE</v>
          </cell>
          <cell r="K1707">
            <v>286.56</v>
          </cell>
          <cell r="L1707" t="str">
            <v>CAIXA REFERENCIAL</v>
          </cell>
        </row>
        <row r="1708">
          <cell r="G1708">
            <v>91297</v>
          </cell>
          <cell r="H1708" t="str">
            <v>PORTA DE MADEIRA FRISADA, SEMI-OCA (LEVE OU MÉDIA), 80X210CM, ESPESSURA DE 3,5CM, INCLUSO DOBRADIÇAS - FORNECIMENTO E INSTALAÇÃO. AF_12/2019</v>
          </cell>
          <cell r="I1708" t="str">
            <v>UN</v>
          </cell>
          <cell r="J1708" t="str">
            <v>COEFICIENTE DE REPRESENTATIVIDADE</v>
          </cell>
          <cell r="K1708">
            <v>331.43</v>
          </cell>
          <cell r="L1708" t="str">
            <v>CAIXA REFERENCIAL</v>
          </cell>
        </row>
        <row r="1709">
          <cell r="G1709">
            <v>91298</v>
          </cell>
          <cell r="H1709" t="str">
            <v>PORTA DE MADEIRA TIPO VENEZIANA, 80X210CM, ESPESSURA DE 3CM, INCLUSO DOBRADIÇAS - FORNECIMENTO E INSTALAÇÃO. AF_12/2019</v>
          </cell>
          <cell r="I1709" t="str">
            <v>UN</v>
          </cell>
          <cell r="J1709" t="str">
            <v>ATRIBUÍDO SÃO PAULO</v>
          </cell>
          <cell r="K1709">
            <v>522.35</v>
          </cell>
          <cell r="L1709" t="str">
            <v>CAIXA REFERENCIAL</v>
          </cell>
        </row>
        <row r="1710">
          <cell r="G1710">
            <v>91299</v>
          </cell>
          <cell r="H1710" t="str">
            <v>PORTA DE MADEIRA, TIPO MEXICANA, MACIÇA (PESADA OU SUPERPESADA), 80X210CM, ESPESSURA DE 3,5CM, INCLUSO DOBRADIÇAS - FORNECIMENTO E INSTALAÇÃO. AF_12/2019</v>
          </cell>
          <cell r="I1710" t="str">
            <v>UN</v>
          </cell>
          <cell r="J1710" t="str">
            <v>ATRIBUÍDO SÃO PAULO</v>
          </cell>
          <cell r="K1710">
            <v>725.19</v>
          </cell>
          <cell r="L1710" t="str">
            <v>CAIXA REFERENCIAL</v>
          </cell>
        </row>
        <row r="1711">
          <cell r="G1711">
            <v>91304</v>
          </cell>
          <cell r="H1711" t="str">
            <v>FECHADURA DE EMBUTIR COM CILINDRO, EXTERNA, COMPLETA, ACABAMENTO PADRÃO POPULAR, INCLUSO EXECUÇÃO DE FURO - FORNECIMENTO E INSTALAÇÃO. AF_12/2019</v>
          </cell>
          <cell r="I1711" t="str">
            <v>UN</v>
          </cell>
          <cell r="J1711" t="str">
            <v>COEFICIENTE DE REPRESENTATIVIDADE</v>
          </cell>
          <cell r="K1711">
            <v>80.58</v>
          </cell>
          <cell r="L1711" t="str">
            <v>CAIXA REFERENCIAL</v>
          </cell>
        </row>
        <row r="1712">
          <cell r="G1712">
            <v>91305</v>
          </cell>
          <cell r="H1712" t="str">
            <v>FECHADURA DE EMBUTIR PARA PORTA DE BANHEIRO, COMPLETA, ACABAMENTO PADRÃO POPULAR, INCLUSO EXECUÇÃO DE FURO - FORNECIMENTO E INSTALAÇÃO. AF_12/2019</v>
          </cell>
          <cell r="I1712" t="str">
            <v>UN</v>
          </cell>
          <cell r="J1712" t="str">
            <v>COEFICIENTE DE REPRESENTATIVIDADE</v>
          </cell>
          <cell r="K1712">
            <v>60.82</v>
          </cell>
          <cell r="L1712" t="str">
            <v>CAIXA REFERENCIAL</v>
          </cell>
        </row>
        <row r="1713">
          <cell r="G1713">
            <v>91306</v>
          </cell>
          <cell r="H1713" t="str">
            <v>FECHADURA DE EMBUTIR PARA PORTAS INTERNAS, COMPLETA, ACABAMENTO PADRÃO MÉDIO, COM EXECUÇÃO DE FURO - FORNECIMENTO E INSTALAÇÃO. AF_12/2019</v>
          </cell>
          <cell r="I1713" t="str">
            <v>UN</v>
          </cell>
          <cell r="J1713" t="str">
            <v>COEFICIENTE DE REPRESENTATIVIDADE</v>
          </cell>
          <cell r="K1713">
            <v>90.54</v>
          </cell>
          <cell r="L1713" t="str">
            <v>CAIXA REFERENCIAL</v>
          </cell>
        </row>
        <row r="1714">
          <cell r="G1714">
            <v>91307</v>
          </cell>
          <cell r="H1714" t="str">
            <v>FECHADURA DE EMBUTIR PARA PORTAS INTERNAS, COMPLETA, ACABAMENTO PADRÃO POPULAR, COM EXECUÇÃO DE FURO - FORNECIMENTO E INSTALAÇÃO. AF_12/2019</v>
          </cell>
          <cell r="I1714" t="str">
            <v>UN</v>
          </cell>
          <cell r="J1714" t="str">
            <v>COEFICIENTE DE REPRESENTATIVIDADE</v>
          </cell>
          <cell r="K1714">
            <v>63.84</v>
          </cell>
          <cell r="L1714" t="str">
            <v>CAIXA REFERENCIAL</v>
          </cell>
        </row>
        <row r="1715">
          <cell r="G1715">
            <v>91312</v>
          </cell>
          <cell r="H1715" t="str">
            <v>KIT DE PORTA DE MADEIRA PARA PINTURA, SEMI-OCA (LEVE OU MÉDIA), PADRÃO POPULAR, 60X210CM, ESPESSURA DE 3,5CM, ITENS INCLUSOS: DOBRADIÇAS, MONTAGEM E INSTALAÇÃO DO BATENTE, FECHADURA COM EXECUÇÃO DO FURO - FORNECIMENTO E INSTALAÇÃO. AF_12/2019</v>
          </cell>
          <cell r="I1715" t="str">
            <v>UN</v>
          </cell>
          <cell r="J1715" t="str">
            <v>COEFICIENTE DE REPRESENTATIVIDADE</v>
          </cell>
          <cell r="K1715">
            <v>687.41</v>
          </cell>
          <cell r="L1715" t="str">
            <v>CAIXA REFERENCIAL</v>
          </cell>
        </row>
        <row r="1716">
          <cell r="G1716">
            <v>91313</v>
          </cell>
          <cell r="H1716" t="str">
            <v>KIT DE PORTA DE MADEIRA PARA PINTURA, SEMI-OCA (LEVE OU MÉDIA), PADRÃO POPULAR, 70X210CM, ESPESSURA DE 3,5CM, ITENS INCLUSOS: DOBRADIÇAS, MONTAGEM E INSTALAÇÃO DO BATENTE, FECHADURA COM EXECUÇÃO DO FURO - FORNECIMENTO E INSTALAÇÃO. AF_12/2019</v>
          </cell>
          <cell r="I1716" t="str">
            <v>UN</v>
          </cell>
          <cell r="J1716" t="str">
            <v>COEFICIENTE DE REPRESENTATIVIDADE</v>
          </cell>
          <cell r="K1716">
            <v>718.08</v>
          </cell>
          <cell r="L1716" t="str">
            <v>CAIXA REFERENCIAL</v>
          </cell>
        </row>
        <row r="1717">
          <cell r="G1717">
            <v>91314</v>
          </cell>
          <cell r="H1717" t="str">
            <v>KIT DE PORTA DE MADEIRA PARA PINTURA, SEMI-OCA (LEVE OU MÉDIA), PADRÃO POPULAR, 80X210CM, ESPESSURA DE 3,5CM, ITENS INCLUSOS: DOBRADIÇAS, MONTAGEM E INSTALAÇÃO DO BATENTE, FECHADURA COM EXECUÇÃO DO FURO - FORNECIMENTO E INSTALAÇÃO. AF_12/2019</v>
          </cell>
          <cell r="I1717" t="str">
            <v>UN</v>
          </cell>
          <cell r="J1717" t="str">
            <v>COEFICIENTE DE REPRESENTATIVIDADE</v>
          </cell>
          <cell r="K1717">
            <v>732.93</v>
          </cell>
          <cell r="L1717" t="str">
            <v>CAIXA REFERENCIAL</v>
          </cell>
        </row>
        <row r="1718">
          <cell r="G1718">
            <v>91315</v>
          </cell>
          <cell r="H1718" t="str">
            <v>KIT DE PORTA DE MADEIRA PARA PINTURA, SEMI-OCA (LEVE OU MÉDIA), PADRÃO POPULAR, 90X210CM, ESPESSURA DE 3,5CM, ITENS INCLUSOS: DOBRADIÇAS, MONTAGEM E INSTALAÇÃO DO BATENTE, FECHADURA COM EXECUÇÃO DO FURO - FORNECIMENTO E INSTALAÇÃO. AF_12/2019</v>
          </cell>
          <cell r="I1718" t="str">
            <v>UN</v>
          </cell>
          <cell r="J1718" t="str">
            <v>COEFICIENTE DE REPRESENTATIVIDADE</v>
          </cell>
          <cell r="K1718">
            <v>751.08</v>
          </cell>
          <cell r="L1718" t="str">
            <v>CAIXA REFERENCIAL</v>
          </cell>
        </row>
        <row r="1719">
          <cell r="G1719">
            <v>91316</v>
          </cell>
          <cell r="H1719" t="str">
            <v>KIT DE PORTA DE MADEIRA PARA PINTURA, SEMI-OCA (PESADA OU SUPERPESADA), PADRÃO POPULAR, 80X210CM, ESPESSURA DE 3,5CM, ITENS INCLUSOS: DOBRADIÇAS, MONTAGEM E INSTALAÇÃO DO BATENTE, FECHADURA COM EXECUÇÃO DO FURO - FORNECIMENTO E INSTALAÇÃO. AF_12/2019</v>
          </cell>
          <cell r="I1719" t="str">
            <v>UN</v>
          </cell>
          <cell r="J1719" t="str">
            <v>COEFICIENTE DE REPRESENTATIVIDADE</v>
          </cell>
          <cell r="K1719">
            <v>760.14</v>
          </cell>
          <cell r="L1719" t="str">
            <v>CAIXA REFERENCIAL</v>
          </cell>
        </row>
        <row r="1720">
          <cell r="G1720">
            <v>91317</v>
          </cell>
          <cell r="H1720" t="str">
            <v>KIT DE PORTA DE MADEIRA PARA PINTURA, SEMI-OCA (PESADA OU SUPERPESADA), PADRÃO POPULAR, 90X210CM, ESPESSURA DE 3,5CM, ITENS INCLUSOS: DOBRADIÇAS, MONTAGEM E INSTALAÇÃO DO BATENTE, FECHADURA COM EXECUÇÃO DO FURO - FORNECIMENTO E INSTALAÇÃO. AF_12/2019</v>
          </cell>
          <cell r="I1720" t="str">
            <v>UN</v>
          </cell>
          <cell r="J1720" t="str">
            <v>COEFICIENTE DE REPRESENTATIVIDADE</v>
          </cell>
          <cell r="K1720">
            <v>786.19</v>
          </cell>
          <cell r="L1720" t="str">
            <v>CAIXA REFERENCIAL</v>
          </cell>
        </row>
        <row r="1721">
          <cell r="G1721">
            <v>91318</v>
          </cell>
          <cell r="H1721" t="str">
            <v>KIT DE PORTA DE MADEIRA PARA PINTURA, SEMI-OCA (LEVE OU MÉDIA), PADRÃO POPULAR, 60X210CM, ESPESSURA DE 3,5CM, ITENS INCLUSOS: DOBRADIÇAS, MONTAGEM E INSTALAÇÃO DO BATENTE, SEM FECHADURA - FORNECIMENTO E INSTALAÇÃO. AF_12/2019</v>
          </cell>
          <cell r="I1721" t="str">
            <v>UN</v>
          </cell>
          <cell r="J1721" t="str">
            <v>COEFICIENTE DE REPRESENTATIVIDADE</v>
          </cell>
          <cell r="K1721">
            <v>626.59</v>
          </cell>
          <cell r="L1721" t="str">
            <v>CAIXA REFERENCIAL</v>
          </cell>
        </row>
        <row r="1722">
          <cell r="G1722">
            <v>91319</v>
          </cell>
          <cell r="H1722" t="str">
            <v>KIT DE PORTA DE MADEIRA PARA PINTURA, SEMI-OCA (LEVE OU MÉDIA), PADRÃO POPULAR, 70X210CM, ESPESSURA DE 3,5CM, ITENS INCLUSOS: DOBRADIÇAS, MONTAGEM E INSTALAÇÃO DO BATENTE, SEM FECHADURA - FORNECIMENTO E INSTALAÇÃO. AF_12/2019</v>
          </cell>
          <cell r="I1722" t="str">
            <v>UN</v>
          </cell>
          <cell r="J1722" t="str">
            <v>COEFICIENTE DE REPRESENTATIVIDADE</v>
          </cell>
          <cell r="K1722">
            <v>654.24</v>
          </cell>
          <cell r="L1722" t="str">
            <v>CAIXA REFERENCIAL</v>
          </cell>
        </row>
        <row r="1723">
          <cell r="G1723">
            <v>91320</v>
          </cell>
          <cell r="H1723" t="str">
            <v>KIT DE PORTA DE MADEIRA PARA PINTURA, SEMI-OCA (LEVE OU MÉDIA), PADRÃO POPULAR, 80X210CM, ESPESSURA DE 3,5CM, ITENS INCLUSOS: DOBRADIÇAS, MONTAGEM E INSTALAÇÃO DO BATENTE, SEM FECHADURA - FORNECIMENTO E INSTALAÇÃO. AF_12/2019</v>
          </cell>
          <cell r="I1723" t="str">
            <v>UN</v>
          </cell>
          <cell r="J1723" t="str">
            <v>COEFICIENTE DE REPRESENTATIVIDADE</v>
          </cell>
          <cell r="K1723">
            <v>652.35</v>
          </cell>
          <cell r="L1723" t="str">
            <v>CAIXA REFERENCIAL</v>
          </cell>
        </row>
        <row r="1724">
          <cell r="G1724">
            <v>91321</v>
          </cell>
          <cell r="H1724" t="str">
            <v>KIT DE PORTA DE MADEIRA PARA PINTURA, SEMI-OCA (LEVE OU MÉDIA), PADRÃO POPULAR, 90X210CM, ESPESSURA DE 3,5CM, ITENS INCLUSOS: DOBRADIÇAS, MONTAGEM E INSTALAÇÃO DO BATENTE, SEM FECHADURA - FORNECIMENTO E INSTALAÇÃO. AF_12/2019</v>
          </cell>
          <cell r="I1724" t="str">
            <v>UN</v>
          </cell>
          <cell r="J1724" t="str">
            <v>COEFICIENTE DE REPRESENTATIVIDADE</v>
          </cell>
          <cell r="K1724">
            <v>670.5</v>
          </cell>
          <cell r="L1724" t="str">
            <v>CAIXA REFERENCIAL</v>
          </cell>
        </row>
        <row r="1725">
          <cell r="G1725">
            <v>91322</v>
          </cell>
          <cell r="H1725" t="str">
            <v>KIT DE PORTA DE MADEIRA PARA PINTURA, SEMI-OCA (PESADA OU SUPERPESADA), PADRÃO POPULAR, 80X210CM, ESPESSURA DE 3,5CM, ITENS INCLUSOS: DOBRADIÇAS, MONTAGEM E INSTALAÇÃO DO BATENTE, SEM FECHADURA - FORNECIMENTO E INSTALAÇÃO. AF_12/2019</v>
          </cell>
          <cell r="I1725" t="str">
            <v>UN</v>
          </cell>
          <cell r="J1725" t="str">
            <v>COEFICIENTE DE REPRESENTATIVIDADE</v>
          </cell>
          <cell r="K1725">
            <v>679.56</v>
          </cell>
          <cell r="L1725" t="str">
            <v>CAIXA REFERENCIAL</v>
          </cell>
        </row>
        <row r="1726">
          <cell r="G1726">
            <v>91323</v>
          </cell>
          <cell r="H1726" t="str">
            <v>KIT DE PORTA DE MADEIRA PARA PINTURA, SEMI-OCA (PESADA OU SUPERPESADA), PADRÃO POPULAR, 90X210CM, ESPESSURA DE 3,5CM, ITENS INCLUSOS: DOBRADIÇAS, MONTAGEM E INSTALAÇÃO DO BATENTE, SEM FECHADURA - FORNECIMENTO E INSTALAÇÃO. AF_12/2019</v>
          </cell>
          <cell r="I1726" t="str">
            <v>UN</v>
          </cell>
          <cell r="J1726" t="str">
            <v>COEFICIENTE DE REPRESENTATIVIDADE</v>
          </cell>
          <cell r="K1726">
            <v>705.61</v>
          </cell>
          <cell r="L1726" t="str">
            <v>CAIXA REFERENCIAL</v>
          </cell>
        </row>
        <row r="1727">
          <cell r="G1727">
            <v>91324</v>
          </cell>
          <cell r="H1727" t="str">
            <v>KIT DE PORTA DE MADEIRA PARA VERNIZ, SEMI-OCA (LEVE OU MÉDIA), PADRÃO POPULAR, 60X210CM, ESPESSURA DE 3,5CM, ITENS INCLUSOS: DOBRADIÇAS, MONTAGEM E INSTALAÇÃO DO BATENTE, SEM FECHADURA - FORNECIMENTO E INSTALAÇÃO. AF_12/2019</v>
          </cell>
          <cell r="I1727" t="str">
            <v>UN</v>
          </cell>
          <cell r="J1727" t="str">
            <v>COEFICIENTE DE REPRESENTATIVIDADE</v>
          </cell>
          <cell r="K1727">
            <v>633.53</v>
          </cell>
          <cell r="L1727" t="str">
            <v>CAIXA REFERENCIAL</v>
          </cell>
        </row>
        <row r="1728">
          <cell r="G1728">
            <v>91325</v>
          </cell>
          <cell r="H1728" t="str">
            <v>KIT DE PORTA DE MADEIRA PARA VERNIZ, SEMI-OCA (LEVE OU MÉDIA), PADRÃO POPULAR, 70X210CM, ESPESSURA DE 3,5CM, ITENS INCLUSOS: DOBRADIÇAS, MONTAGEM E INSTALAÇÃO DO BATENTE, SEM FECHADURA - FORNECIMENTO E INSTALAÇÃO. AF_12/2019</v>
          </cell>
          <cell r="I1728" t="str">
            <v>UN</v>
          </cell>
          <cell r="J1728" t="str">
            <v>COEFICIENTE DE REPRESENTATIVIDADE</v>
          </cell>
          <cell r="K1728">
            <v>578.16</v>
          </cell>
          <cell r="L1728" t="str">
            <v>CAIXA REFERENCIAL</v>
          </cell>
        </row>
        <row r="1729">
          <cell r="G1729">
            <v>91326</v>
          </cell>
          <cell r="H1729" t="str">
            <v>KIT DE PORTA DE MADEIRA PARA VERNIZ, SEMI-OCA (LEVE OU MÉDIA), PADRÃO POPULAR, 80X210CM, ESPESSURA DE 3,5CM, ITENS INCLUSOS: DOBRADIÇAS, MONTAGEM E INSTALAÇÃO DO BATENTE, SEM FECHADURA - FORNECIMENTO E INSTALAÇÃO. AF_12/2019</v>
          </cell>
          <cell r="I1729" t="str">
            <v>UN</v>
          </cell>
          <cell r="J1729" t="str">
            <v>COEFICIENTE DE REPRESENTATIVIDADE</v>
          </cell>
          <cell r="K1729">
            <v>678.35</v>
          </cell>
          <cell r="L1729" t="str">
            <v>CAIXA REFERENCIAL</v>
          </cell>
        </row>
        <row r="1730">
          <cell r="G1730">
            <v>91327</v>
          </cell>
          <cell r="H1730" t="str">
            <v>KIT DE PORTA DE MADEIRA PARA VERNIZ, SEMI-OCA (LEVE OU MÉDIA), PADRÃO POPULAR, 90X210CM, ESPESSURA DE 3,5CM, ITENS INCLUSOS: DOBRADIÇAS, MONTAGEM E INSTALAÇÃO DO BATENTE, SEM FECHADURA - FORNECIMENTO E INSTALAÇÃO. AF_12/2019</v>
          </cell>
          <cell r="I1730" t="str">
            <v>UN</v>
          </cell>
          <cell r="J1730" t="str">
            <v>COEFICIENTE DE REPRESENTATIVIDADE</v>
          </cell>
          <cell r="K1730">
            <v>665.16</v>
          </cell>
          <cell r="L1730" t="str">
            <v>CAIXA REFERENCIAL</v>
          </cell>
        </row>
        <row r="1731">
          <cell r="G1731">
            <v>91328</v>
          </cell>
          <cell r="H1731" t="str">
            <v>KIT DE PORTA DE MADEIRA FRISADA, SEMI-OCA (LEVE OU MÉDIA), PADRÃO MÉDIO 60X210CM, ESPESSURA DE 3CM, ITENS INCLUSOS: DOBRADIÇAS, MONTAGEM E INSTALAÇÃO DO BATENTE, SEM FECHADURA - FORNECIMENTO E INSTALAÇÃO. AF_12/2019</v>
          </cell>
          <cell r="I1731" t="str">
            <v>UN</v>
          </cell>
          <cell r="J1731" t="str">
            <v>COEFICIENTE DE REPRESENTATIVIDADE</v>
          </cell>
          <cell r="K1731">
            <v>691.04</v>
          </cell>
          <cell r="L1731" t="str">
            <v>CAIXA REFERENCIAL</v>
          </cell>
        </row>
        <row r="1732">
          <cell r="G1732">
            <v>91329</v>
          </cell>
          <cell r="H1732" t="str">
            <v>KIT DE PORTA DE MADEIRA FRISADA, SEMI-OCA (LEVE OU MÉDIA), PADRÃO POPULAR, 60X210CM, ESPESSURA DE 3CM, ITENS INCLUSOS: DOBRADIÇAS, MONTAGEM E INSTALAÇÃO DO BATENTE, SEM FECHADURA - FORNECIMENTO E INSTALAÇÃO. AF_12/2019</v>
          </cell>
          <cell r="I1732" t="str">
            <v>UN</v>
          </cell>
          <cell r="J1732" t="str">
            <v>COEFICIENTE DE REPRESENTATIVIDADE</v>
          </cell>
          <cell r="K1732">
            <v>614.88</v>
          </cell>
          <cell r="L1732" t="str">
            <v>CAIXA REFERENCIAL</v>
          </cell>
        </row>
        <row r="1733">
          <cell r="G1733">
            <v>91330</v>
          </cell>
          <cell r="H1733" t="str">
            <v>KIT DE PORTA DE MADEIRA FRISADA, SEMI-OCA (LEVE OU MÉDIA), PADRÃO MÉDIO, 70X210CM, ESPESSURA DE 3CM, ITENS INCLUSOS: DOBRADIÇAS, MONTAGEM E INSTALAÇÃO DO BATENTE, SEM FECHADURA - FORNECIMENTO E INSTALAÇÃO. AF_12/2019</v>
          </cell>
          <cell r="I1733" t="str">
            <v>UN</v>
          </cell>
          <cell r="J1733" t="str">
            <v>COEFICIENTE DE REPRESENTATIVIDADE</v>
          </cell>
          <cell r="K1733">
            <v>710.42</v>
          </cell>
          <cell r="L1733" t="str">
            <v>CAIXA REFERENCIAL</v>
          </cell>
        </row>
        <row r="1734">
          <cell r="G1734">
            <v>91331</v>
          </cell>
          <cell r="H1734" t="str">
            <v>KIT DE PORTA DE MADEIRA FRISADA, SEMI-OCA (LEVE OU MÉDIA), PADRÃO POPULAR, 70X210CM, ESPESSURA DE 3CM, ITENS INCLUSOS: DOBRADIÇAS, MONTAGEM E INSTALAÇÃO DO BATENTE, SEM FECHADURA - FORNECIMENTO E INSTALAÇÃO. AF_12/2019</v>
          </cell>
          <cell r="I1734" t="str">
            <v>UN</v>
          </cell>
          <cell r="J1734" t="str">
            <v>COEFICIENTE DE REPRESENTATIVIDADE</v>
          </cell>
          <cell r="K1734">
            <v>633.96</v>
          </cell>
          <cell r="L1734" t="str">
            <v>CAIXA REFERENCIAL</v>
          </cell>
        </row>
        <row r="1735">
          <cell r="G1735">
            <v>91332</v>
          </cell>
          <cell r="H1735" t="str">
            <v>KIT DE PORTA DE MADEIRA FRISADA, SEMI-OCA (LEVE OU MÉDIA), PADRÃO MÉDIO, 80X210CM, ESPESSURA DE 3,5CM, ITENS INCLUSOS: DOBRADIÇAS, MONTAGEM E INSTALAÇÃO DO BATENTE, SEM FECHADURA - FORNECIMENTO E INSTALAÇÃO. AF_12/2019</v>
          </cell>
          <cell r="I1735" t="str">
            <v>UN</v>
          </cell>
          <cell r="J1735" t="str">
            <v>COEFICIENTE DE REPRESENTATIVIDADE</v>
          </cell>
          <cell r="K1735">
            <v>757.01</v>
          </cell>
          <cell r="L1735" t="str">
            <v>CAIXA REFERENCIAL</v>
          </cell>
        </row>
        <row r="1736">
          <cell r="G1736">
            <v>91333</v>
          </cell>
          <cell r="H1736" t="str">
            <v>KIT DE PORTA DE MADEIRA FRISADA, SEMI-OCA (LEVE OU MÉDIA), PADRÃO POPULAR, 80X210CM, ESPESSURA DE 3,5CM, ITENS INCLUSOS: DOBRADIÇAS, MONTAGEM E INSTALAÇÃO DO BATENTE, SEM FECHADURA - FORNECIMENTO E INSTALAÇÃO. AF_12/2019</v>
          </cell>
          <cell r="I1736" t="str">
            <v>UN</v>
          </cell>
          <cell r="J1736" t="str">
            <v>COEFICIENTE DE REPRESENTATIVIDADE</v>
          </cell>
          <cell r="K1736">
            <v>680.25</v>
          </cell>
          <cell r="L1736" t="str">
            <v>CAIXA REFERENCIAL</v>
          </cell>
        </row>
        <row r="1737">
          <cell r="G1737">
            <v>91334</v>
          </cell>
          <cell r="H1737" t="str">
            <v>KIT DE PORTA DE MADEIRA TIPO VENEZIANA, PADRÃO MÉDIO, 80X210CM, ESPESSURA DE 3CM, ITENS INCLUSOS: DOBRADIÇAS, MONTAGEM E INSTALAÇÃO DO BATENTE, SEM FECHADURA - FORNECIMENTO E INSTALAÇÃO. AF_12/2019</v>
          </cell>
          <cell r="I1737" t="str">
            <v>UN</v>
          </cell>
          <cell r="J1737" t="str">
            <v>ATRIBUÍDO SÃO PAULO</v>
          </cell>
          <cell r="K1737">
            <v>947.93</v>
          </cell>
          <cell r="L1737" t="str">
            <v>CAIXA REFERENCIAL</v>
          </cell>
        </row>
        <row r="1738">
          <cell r="G1738">
            <v>91335</v>
          </cell>
          <cell r="H1738" t="str">
            <v>KIT DE PORTA DE MADEIRA TIPO VENEZIANA, PADRÃO POPULAR, 80X210CM, ESPESSURA DE 3CM, ITENS INCLUSOS: DOBRADIÇAS, MONTAGEM E INSTALAÇÃO DO BATENTE, SEM FECHADURA - FORNECIMENTO E INSTALAÇÃO. AF_12/2019</v>
          </cell>
          <cell r="I1738" t="str">
            <v>UN</v>
          </cell>
          <cell r="J1738" t="str">
            <v>ATRIBUÍDO SÃO PAULO</v>
          </cell>
          <cell r="K1738">
            <v>871.17</v>
          </cell>
          <cell r="L1738" t="str">
            <v>CAIXA REFERENCIAL</v>
          </cell>
        </row>
        <row r="1739">
          <cell r="G1739">
            <v>91336</v>
          </cell>
          <cell r="H1739" t="str">
            <v>KIT DE PORTA DE MADEIRA TIPO MEXICANA, MACIÇA (PESADA OU SUPERPESADA), PADRÃO MÉDIO, 80X210CM, ESPESSURA DE 3CM, ITENS INCLUSOS: DOBRADIÇAS, MONTAGEM E INSTALAÇÃO DO BATENTE, SEM FECHADURA - FORNECIMENTO E INSTALAÇÃO. AF_12/2019</v>
          </cell>
          <cell r="I1739" t="str">
            <v>UN</v>
          </cell>
          <cell r="J1739" t="str">
            <v>ATRIBUÍDO SÃO PAULO</v>
          </cell>
          <cell r="K1739">
            <v>1150.77</v>
          </cell>
          <cell r="L1739" t="str">
            <v>CAIXA REFERENCIAL</v>
          </cell>
        </row>
        <row r="1740">
          <cell r="G1740">
            <v>91337</v>
          </cell>
          <cell r="H1740" t="str">
            <v>KIT DE PORTA DE MADEIRA TIPO MEXICANA, MACIÇA (PESADA OU SUPERPESADA), PADRÃO POPULAR, 80X210CM, ESPESSURA DE 3CM, ITENS INCLUSOS: DOBRADIÇAS, MONTAGEM E INSTALAÇÃO DO BATENTE, SEM FECHADURA - FORNECIMENTO E INSTALAÇÃO. AF_12/2019</v>
          </cell>
          <cell r="I1740" t="str">
            <v>UN</v>
          </cell>
          <cell r="J1740" t="str">
            <v>ATRIBUÍDO SÃO PAULO</v>
          </cell>
          <cell r="K1740">
            <v>1074.01</v>
          </cell>
          <cell r="L1740" t="str">
            <v>CAIXA REFERENCIAL</v>
          </cell>
        </row>
        <row r="1741">
          <cell r="G1741">
            <v>100659</v>
          </cell>
          <cell r="H1741" t="str">
            <v>ALIZAR DE 5X1,5CM PARA PORTA FIXADO COM PREGOS, PADRÃO MÉDIO - FORNECIMENTO E INSTALAÇÃO. AF_12/2019</v>
          </cell>
          <cell r="I1741" t="str">
            <v>M</v>
          </cell>
          <cell r="J1741" t="str">
            <v>COEFICIENTE DE REPRESENTATIVIDADE</v>
          </cell>
          <cell r="K1741">
            <v>8.58</v>
          </cell>
          <cell r="L1741" t="str">
            <v>CAIXA REFERENCIAL</v>
          </cell>
        </row>
        <row r="1742">
          <cell r="G1742">
            <v>100660</v>
          </cell>
          <cell r="H1742" t="str">
            <v>ALIZAR DE 5X1,5CM PARA PORTA FIXADO COM PREGOS, PADRÃO POPULAR - FORNECIMENTO E INSTALAÇÃO. AF_12/2019</v>
          </cell>
          <cell r="I1742" t="str">
            <v>M</v>
          </cell>
          <cell r="J1742" t="str">
            <v>COEFICIENTE DE REPRESENTATIVIDADE</v>
          </cell>
          <cell r="K1742">
            <v>7.08</v>
          </cell>
          <cell r="L1742" t="str">
            <v>CAIXA REFERENCIAL</v>
          </cell>
        </row>
        <row r="1743">
          <cell r="G1743">
            <v>100675</v>
          </cell>
          <cell r="H1743" t="str">
            <v>KIT DE PORTA-PRONTA DE MADEIRA EM ACABAMENTO MELAMÍNICO BRANCO, FOLHA LEVE OU MÉDIA, 90X210, EXCLUSIVE FECHADURA, FIXAÇÃO COM PREENCHIMENTO TOTAL DE ESPUMA EXPANSIVA - FORNECIMENTO E INSTALAÇÃO. AF_12/2019</v>
          </cell>
          <cell r="I1743" t="str">
            <v>UN</v>
          </cell>
          <cell r="J1743" t="str">
            <v>COEFICIENTE DE REPRESENTATIVIDADE</v>
          </cell>
          <cell r="K1743">
            <v>494.37</v>
          </cell>
          <cell r="L1743" t="str">
            <v>CAIXA REFERENCIAL</v>
          </cell>
        </row>
        <row r="1744">
          <cell r="G1744">
            <v>100676</v>
          </cell>
          <cell r="H1744" t="str">
            <v>BATENTE PARA PORTA COM BANDEIRA, FIXAÇÃO COM PARAFUSO E BUCHA. AF_12/2019</v>
          </cell>
          <cell r="I1744" t="str">
            <v>UN</v>
          </cell>
          <cell r="J1744" t="str">
            <v>COEFICIENTE DE REPRESENTATIVIDADE</v>
          </cell>
          <cell r="K1744">
            <v>171.72</v>
          </cell>
          <cell r="L1744" t="str">
            <v>CAIXA REFERENCIAL</v>
          </cell>
        </row>
        <row r="1745">
          <cell r="G1745">
            <v>100678</v>
          </cell>
          <cell r="H1745" t="str">
            <v>KIT DE PORTA DE MADEIRA PARA VERNIZ, SEMI-OCA (LEVE OU MÉDIA), PADRÃO MÉDIO, 60X210CM, ESPESSURA DE 3,5CM, ITENS INCLUSOS: DOBRADIÇAS, MONTAGEM E INSTALAÇÃO DE BATENTE, FECHADURA COM EXECUÇÃO DO FURO - FORNECIMENTO E INSTALAÇÃO. AF_12/2019</v>
          </cell>
          <cell r="I1745" t="str">
            <v>UN</v>
          </cell>
          <cell r="J1745" t="str">
            <v>COEFICIENTE DE REPRESENTATIVIDADE</v>
          </cell>
          <cell r="K1745">
            <v>792.9</v>
          </cell>
          <cell r="L1745" t="str">
            <v>CAIXA REFERENCIAL</v>
          </cell>
        </row>
        <row r="1746">
          <cell r="G1746">
            <v>100679</v>
          </cell>
          <cell r="H1746" t="str">
            <v>KIT DE PORTA DE MADEIRA PARA VERNIZ, SEMI-OCA (LEVE OU MÉDIA), PADRÃO POPULAR, 60X210CM, ESPESSURA DE 3,5CM, ITENS INCLUSOS: DOBRADIÇAS, MONTAGEM E INSTALAÇÃO DE BATENTE, FECHADURA COM EXECUÇÃO DO FURO - FORNECIMENTO E INSTALAÇÃO. AF_12/2019</v>
          </cell>
          <cell r="I1746" t="str">
            <v>UN</v>
          </cell>
          <cell r="J1746" t="str">
            <v>COEFICIENTE DE REPRESENTATIVIDADE</v>
          </cell>
          <cell r="K1746">
            <v>694.35</v>
          </cell>
          <cell r="L1746" t="str">
            <v>CAIXA REFERENCIAL</v>
          </cell>
        </row>
        <row r="1747">
          <cell r="G1747">
            <v>100680</v>
          </cell>
          <cell r="H1747" t="str">
            <v>KIT DE PORTA DE MADEIRA PARA VERNIZ, SEMI-OCA (LEVE OU MÉDIA), PADRÃO MÉDIO, 70X210CM, ESPESSURA DE 3,5CM, ITENS INCLUSOS: DOBRADIÇAS, MONTAGEM E INSTALAÇÃO DE BATENTE, FECHADURA COM EXECUÇÃO DO FURO - FORNECIMENTO E INSTALAÇÃO. AF_12/2019</v>
          </cell>
          <cell r="I1747" t="str">
            <v>UN</v>
          </cell>
          <cell r="J1747" t="str">
            <v>COEFICIENTE DE REPRESENTATIVIDADE</v>
          </cell>
          <cell r="K1747">
            <v>745.16</v>
          </cell>
          <cell r="L1747" t="str">
            <v>CAIXA REFERENCIAL</v>
          </cell>
        </row>
        <row r="1748">
          <cell r="G1748">
            <v>100681</v>
          </cell>
          <cell r="H1748" t="str">
            <v>KIT DE PORTA DE MADEIRA FRISADA, SEMI-OCA (LEVE OU MÉDIA), PADRÃO MÉDIO, 70X210CM, ESPESSURA DE 3CM, ITENS INCLUSOS: DOBRADIÇAS, MONTAGEM E INSTALAÇÃO DE BATENTE, FECHADURA COM EXECUÇÃO DO FURO - FORNECIMENTO E INSTALAÇÃO. AF_12/2019</v>
          </cell>
          <cell r="I1748" t="str">
            <v>UN</v>
          </cell>
          <cell r="J1748" t="str">
            <v>COEFICIENTE DE REPRESENTATIVIDADE</v>
          </cell>
          <cell r="K1748">
            <v>800.96</v>
          </cell>
          <cell r="L1748" t="str">
            <v>CAIXA REFERENCIAL</v>
          </cell>
        </row>
        <row r="1749">
          <cell r="G1749">
            <v>100682</v>
          </cell>
          <cell r="H1749" t="str">
            <v>KIT DE PORTA DE MADEIRA FRISADA, SEMI-OCA (LEVE OU MÉDIA), PADRÃO POPULAR, 70X210CM, ESPESSURA DE 3CM, ITENS INCLUSOS: DOBRADIÇAS, MONTAGEM E INSTALAÇÃO DE BATENTE, FECHADURA COM EXECUÇÃO DO FURO - FORNECIMENTO E INSTALAÇÃO. AF_12/2019</v>
          </cell>
          <cell r="I1749" t="str">
            <v>UN</v>
          </cell>
          <cell r="J1749" t="str">
            <v>COEFICIENTE DE REPRESENTATIVIDADE</v>
          </cell>
          <cell r="K1749">
            <v>697.8</v>
          </cell>
          <cell r="L1749" t="str">
            <v>CAIXA REFERENCIAL</v>
          </cell>
        </row>
        <row r="1750">
          <cell r="G1750">
            <v>100683</v>
          </cell>
          <cell r="H1750" t="str">
            <v>KIT DE PORTA DE MADEIRA PARA VERNIZ, SEMI-OCA (LEVE OU MÉDIA), PADRÃO MÉDIO, 80X210CM, ESPESSURA DE 3,5CM, ITENS INCLUSOS: DOBRADIÇAS, MONTAGEM E INSTALAÇÃO DE BATENTE, FECHADURA COM EXECUÇÃO DO FURO - FORNECIMENTO E INSTALAÇÃO. AF_12/2019</v>
          </cell>
          <cell r="I1750" t="str">
            <v>UN</v>
          </cell>
          <cell r="J1750" t="str">
            <v>COEFICIENTE DE REPRESENTATIVIDADE</v>
          </cell>
          <cell r="K1750">
            <v>861.31</v>
          </cell>
          <cell r="L1750" t="str">
            <v>CAIXA REFERENCIAL</v>
          </cell>
        </row>
        <row r="1751">
          <cell r="G1751">
            <v>100684</v>
          </cell>
          <cell r="H1751" t="str">
            <v>KIT DE PORTA DE MADEIRA PARA VERNIZ, SEMI-OCA (LEVE OU MÉDIA), PADRÃO POPULAR, 80X210CM, ESPESSURA DE 3,5CM, ITENS INCLUSOS: DOBRADIÇAS, MONTAGEM E INSTALAÇÃO DE BATENTE, FECHADURA COM EXECUÇÃO DO FURO - FORNECIMENTO E INSTALAÇÃO. AF_12/2019</v>
          </cell>
          <cell r="I1751" t="str">
            <v>UN</v>
          </cell>
          <cell r="J1751" t="str">
            <v>COEFICIENTE DE REPRESENTATIVIDADE</v>
          </cell>
          <cell r="K1751">
            <v>758.93</v>
          </cell>
          <cell r="L1751" t="str">
            <v>CAIXA REFERENCIAL</v>
          </cell>
        </row>
        <row r="1752">
          <cell r="G1752">
            <v>100685</v>
          </cell>
          <cell r="H1752" t="str">
            <v>KIT DE PORTA DE MADEIRA PARA VERNIZ, SEMI-OCA (LEVE OU MÉDIA), PADRÃO MÉDIO, 90X210CM, ESPESSURA DE 3,5CM, ITENS INCLUSOS: DOBRADIÇAS, MONTAGEM E INSTALAÇÃO DE BATENTE, FECHADURA COM EXECUÇÃO DO FURO - FORNECIMENTO E INSTALAÇÃO. AF_12/2019</v>
          </cell>
          <cell r="I1752" t="str">
            <v>UN</v>
          </cell>
          <cell r="J1752" t="str">
            <v>COEFICIENTE DE REPRESENTATIVIDADE</v>
          </cell>
          <cell r="K1752">
            <v>848.42</v>
          </cell>
          <cell r="L1752" t="str">
            <v>CAIXA REFERENCIAL</v>
          </cell>
        </row>
        <row r="1753">
          <cell r="G1753">
            <v>100686</v>
          </cell>
          <cell r="H1753" t="str">
            <v>KIT DE PORTA DE MADEIRA PARA VERNIZ, SEMI-OCA (LEVE OU MÉDIA), PADRÃO POPULAR, 90X210CM, ESPESSURA DE 3CM, ITENS INCLUSOS: DOBRADIÇAS, MONTAGEM E INSTALAÇÃO DE BATENTE, FECHADURA COM EXECUÇÃO DO FURO - FORNECIMENTO E INSTALAÇÃO. AF_12/2019</v>
          </cell>
          <cell r="I1753" t="str">
            <v>UN</v>
          </cell>
          <cell r="J1753" t="str">
            <v>COEFICIENTE DE REPRESENTATIVIDADE</v>
          </cell>
          <cell r="K1753">
            <v>745.74</v>
          </cell>
          <cell r="L1753" t="str">
            <v>CAIXA REFERENCIAL</v>
          </cell>
        </row>
        <row r="1754">
          <cell r="G1754">
            <v>100687</v>
          </cell>
          <cell r="H1754" t="str">
            <v>KIT DE PORTA DE MADEIRA FRISADA, SEMI-OCA (LEVE OU MÉDIA), PADRÃO MÉDIO, 60X210CM, ESPESSURA DE 3,5CM, ITENS INCLUSOS: DOBRADIÇAS, MONTAGEM E INSTALAÇÃO DE BATENTE, FECHADURA COM EXECUÇÃO DO FURO - FORNECIMENTO E INSTALAÇÃO. AF_12/2019</v>
          </cell>
          <cell r="I1754" t="str">
            <v>UN</v>
          </cell>
          <cell r="J1754" t="str">
            <v>COEFICIENTE DE REPRESENTATIVIDADE</v>
          </cell>
          <cell r="K1754">
            <v>774.25</v>
          </cell>
          <cell r="L1754" t="str">
            <v>CAIXA REFERENCIAL</v>
          </cell>
        </row>
        <row r="1755">
          <cell r="G1755">
            <v>100688</v>
          </cell>
          <cell r="H1755" t="str">
            <v>KIT DE PORTA DE MADEIRA FRISADA, SEMI-OCA (LEVE OU MÉDIA), PADRÃO POPULAR, 60X210CM, ESPESSURA DE 3CM, ITENS INCLUSOS: DOBRADIÇAS, MONTAGEM E INSTALAÇÃO DE BATENTE, FECHADURA COM EXECUÇÃO DO FURO - FORNECIMENTO E INSTALAÇÃO. AF_12/2019</v>
          </cell>
          <cell r="I1755" t="str">
            <v>UN</v>
          </cell>
          <cell r="J1755" t="str">
            <v>COEFICIENTE DE REPRESENTATIVIDADE</v>
          </cell>
          <cell r="K1755">
            <v>675.7</v>
          </cell>
          <cell r="L1755" t="str">
            <v>CAIXA REFERENCIAL</v>
          </cell>
        </row>
        <row r="1756">
          <cell r="G1756">
            <v>100689</v>
          </cell>
          <cell r="H1756" t="str">
            <v>KIT DE PORTA DE MADEIRA FRISADA, SEMI-OCA (LEVE OU MÉDIA), PADRÃO MÉDIO, 80X210CM, ESPESSURA DE 3,5CM, ITENS INCLUSOS: DOBRADIÇAS, MONTAGEM E INSTALAÇÃO DE BATENTE, FECHADURA COM EXECUÇÃO DO FURO - FORNECIMENTO E INSTALAÇÃO. AF_12/2019</v>
          </cell>
          <cell r="I1756" t="str">
            <v>UN</v>
          </cell>
          <cell r="J1756" t="str">
            <v>COEFICIENTE DE REPRESENTATIVIDADE</v>
          </cell>
          <cell r="K1756">
            <v>863.21</v>
          </cell>
          <cell r="L1756" t="str">
            <v>CAIXA REFERENCIAL</v>
          </cell>
        </row>
        <row r="1757">
          <cell r="G1757">
            <v>100690</v>
          </cell>
          <cell r="H1757" t="str">
            <v>KIT DE PORTA DE MADEIRA FRISADA, SEMI-OCA (LEVE OU MÉDIA), PADRÃO POPULAR, 80X210CM, ESPESSURA DE 3,5CM, ITENS INCLUSOS: DOBRADIÇAS, MONTAGEM E INSTALAÇÃO DE BATENTE, FECHADURA COM EXECUÇÃO DO FURO - FORNECIMENTO E INSTALAÇÃO. AF_12/2019</v>
          </cell>
          <cell r="I1757" t="str">
            <v>UN</v>
          </cell>
          <cell r="J1757" t="str">
            <v>COEFICIENTE DE REPRESENTATIVIDADE</v>
          </cell>
          <cell r="K1757">
            <v>760.83</v>
          </cell>
          <cell r="L1757" t="str">
            <v>CAIXA REFERENCIAL</v>
          </cell>
        </row>
        <row r="1758">
          <cell r="G1758">
            <v>100691</v>
          </cell>
          <cell r="H1758" t="str">
            <v>KIT DE PORTA DE MADEIRA TIPO VENEZIANA, 80X210CM (ESPESSURA DE 3CM), PADRÃO MÉDIO, ITENS INCLUSOS: DOBRADIÇAS, MONTAGEM E INSTALAÇÃO DE BATENTE, FECHADURA COM EXECUÇÃO DO FURO - FORNECIMENTO E INSTALAÇÃO. AF_12/2019</v>
          </cell>
          <cell r="I1758" t="str">
            <v>UN</v>
          </cell>
          <cell r="J1758" t="str">
            <v>ATRIBUÍDO SÃO PAULO</v>
          </cell>
          <cell r="K1758">
            <v>1054.1300000000001</v>
          </cell>
          <cell r="L1758" t="str">
            <v>CAIXA REFERENCIAL</v>
          </cell>
        </row>
        <row r="1759">
          <cell r="G1759">
            <v>100692</v>
          </cell>
          <cell r="H1759" t="str">
            <v>KIT DE PORTA DE MADEIRA TIPO VENEZIANA, 80X210CM (ESPESSURA DE 3CM), PADRÃO POPULAR, ITENS INCLUSOS: DOBRADIÇAS, MONTAGEM E INSTALAÇÃO DE BATENTE, FECHADURA COM EXECUÇÃO DO FURO - FORNECIMENTO E INSTALAÇÃO. AF_12/2019</v>
          </cell>
          <cell r="I1759" t="str">
            <v>UN</v>
          </cell>
          <cell r="J1759" t="str">
            <v>ATRIBUÍDO SÃO PAULO</v>
          </cell>
          <cell r="K1759">
            <v>951.75</v>
          </cell>
          <cell r="L1759" t="str">
            <v>CAIXA REFERENCIAL</v>
          </cell>
        </row>
        <row r="1760">
          <cell r="G1760">
            <v>100693</v>
          </cell>
          <cell r="H1760" t="str">
            <v>KIT DE PORTA DE MADEIRA TIPO MEXICANA, MACIÇA (PESADA OU SUPERPESADA), PADRÃO MÉDIO, 80X210CM, ESPESSURA DE 3,5CM, ITENS INCLUSOS: DOBRADIÇAS, MONTAGEM E INSTALAÇÃO DE BATENTE, FECHADURA COM EXECUÇÃO DO FURO - FORNECIMENTO E INSTALAÇÃO. AF_12/2019</v>
          </cell>
          <cell r="I1760" t="str">
            <v>UN</v>
          </cell>
          <cell r="J1760" t="str">
            <v>ATRIBUÍDO SÃO PAULO</v>
          </cell>
          <cell r="K1760">
            <v>1256.97</v>
          </cell>
          <cell r="L1760" t="str">
            <v>CAIXA REFERENCIAL</v>
          </cell>
        </row>
        <row r="1761">
          <cell r="G1761">
            <v>100694</v>
          </cell>
          <cell r="H1761" t="str">
            <v>KIT DE PORTA DE MADEIRA TIPO MEXICANA, MACIÇA (PESADA OU SUPERPESADA), PADRÃO POPULAR, 80X210CM, ESPESSURA DE 3,5CM, ITENS INCLUSOS: DOBRADIÇAS, MONTAGEM E INSTALAÇÃO DE BATENTE, FECHADURA COM EXECUÇÃO DO FURO - FORNECIMENTO E INSTALAÇÃO. AF_12/2019</v>
          </cell>
          <cell r="I1761" t="str">
            <v>UN</v>
          </cell>
          <cell r="J1761" t="str">
            <v>ATRIBUÍDO SÃO PAULO</v>
          </cell>
          <cell r="K1761">
            <v>1154.5899999999999</v>
          </cell>
          <cell r="L1761" t="str">
            <v>CAIXA REFERENCIAL</v>
          </cell>
        </row>
        <row r="1762">
          <cell r="G1762">
            <v>100695</v>
          </cell>
          <cell r="H1762" t="str">
            <v>RECOLOCAÇÃO DE FOLHAS DE PORTA DE MADEIRA LEVE OU MÉDIA DE 60CM DE LARGURA, CONSIDERANDO REAPROVEITAMENTO DO MATERIAL. AF_12/2019</v>
          </cell>
          <cell r="I1762" t="str">
            <v>UN</v>
          </cell>
          <cell r="J1762" t="str">
            <v>COEFICIENTE DE REPRESENTATIVIDADE</v>
          </cell>
          <cell r="K1762">
            <v>49.35</v>
          </cell>
          <cell r="L1762" t="str">
            <v>CAIXA REFERENCIAL</v>
          </cell>
        </row>
        <row r="1763">
          <cell r="G1763">
            <v>100696</v>
          </cell>
          <cell r="H1763" t="str">
            <v>RECOLOCAÇÃO DE FOLHAS DE PORTA DE MADEIRA LEVE OU MÉDIA DE 70CM DE LARGURA, CONSIDERANDO REAPROVEITAMENTO DO MATERIAL. AF_12/2019</v>
          </cell>
          <cell r="I1763" t="str">
            <v>UN</v>
          </cell>
          <cell r="J1763" t="str">
            <v>COEFICIENTE DE REPRESENTATIVIDADE</v>
          </cell>
          <cell r="K1763">
            <v>54.9</v>
          </cell>
          <cell r="L1763" t="str">
            <v>CAIXA REFERENCIAL</v>
          </cell>
        </row>
        <row r="1764">
          <cell r="G1764">
            <v>100697</v>
          </cell>
          <cell r="H1764" t="str">
            <v>RECOLOCAÇÃO DE FOLHAS DE PORTA DE MADEIRA LEVE OU MÉDIA DE 80CM DE LARGURA, CONSIDERANDO REAPROVEITAMENTO DO MATERIAL. AF_12/2019</v>
          </cell>
          <cell r="I1764" t="str">
            <v>UN</v>
          </cell>
          <cell r="J1764" t="str">
            <v>COEFICIENTE DE REPRESENTATIVIDADE</v>
          </cell>
          <cell r="K1764">
            <v>60.49</v>
          </cell>
          <cell r="L1764" t="str">
            <v>CAIXA REFERENCIAL</v>
          </cell>
        </row>
        <row r="1765">
          <cell r="G1765">
            <v>100698</v>
          </cell>
          <cell r="H1765" t="str">
            <v>RECOLOCAÇÃO DE FOLHAS DE PORTA DE MADEIRA LEVE OU MÉDIA DE 90CM DE LARGURA, CONSIDERANDO REAPROVEITAMENTO DO MATERIAL. AF_12/2019</v>
          </cell>
          <cell r="I1765" t="str">
            <v>UN</v>
          </cell>
          <cell r="J1765" t="str">
            <v>COEFICIENTE DE REPRESENTATIVIDADE</v>
          </cell>
          <cell r="K1765">
            <v>66.06</v>
          </cell>
          <cell r="L1765" t="str">
            <v>CAIXA REFERENCIAL</v>
          </cell>
        </row>
        <row r="1766">
          <cell r="G1766">
            <v>100699</v>
          </cell>
          <cell r="H1766" t="str">
            <v>RECOLOCAÇÃO DE FOLHAS DE PORTA DE MADEIRA PESADA OU SUPERPESADA DE 80CM DE LARGURA, CONSIDERANDO REAPROVEITAMENTO DO MATERIAL. AF_12/2019</v>
          </cell>
          <cell r="I1766" t="str">
            <v>UN</v>
          </cell>
          <cell r="J1766" t="str">
            <v>COEFICIENTE DE REPRESENTATIVIDADE</v>
          </cell>
          <cell r="K1766">
            <v>78.819999999999993</v>
          </cell>
          <cell r="L1766" t="str">
            <v>CAIXA REFERENCIAL</v>
          </cell>
        </row>
        <row r="1767">
          <cell r="G1767">
            <v>100700</v>
          </cell>
          <cell r="H1767" t="str">
            <v>PORTA DE MADEIRA COMPENSADA LISA PARA PINTURA, 120X210X3,5CM, 2 FOLHAS, INCLUSO ADUELA 2A, ALIZAR 2A E DOBRADIÇAS. AF_12/2019</v>
          </cell>
          <cell r="I1767" t="str">
            <v>UN</v>
          </cell>
          <cell r="J1767" t="str">
            <v>COEFICIENTE DE REPRESENTATIVIDADE</v>
          </cell>
          <cell r="K1767">
            <v>733.19</v>
          </cell>
          <cell r="L1767" t="str">
            <v>CAIXA REFERENCIAL</v>
          </cell>
        </row>
        <row r="1768">
          <cell r="G1768">
            <v>100712</v>
          </cell>
          <cell r="H1768" t="str">
            <v>KIT DE PORTA DE MADEIRA PARA VERNIZ, SEMI-OCA (LEVE OU MÉDIA), PADRÃO POPULAR, 70X210CM, ESPESSURA DE 3,5CM, ITENS INCLUSOS: DOBRADIÇAS, MONTAGEM E INSTALAÇÃO DE BATENTE, FECHADURA COM EXECUÇÃO DO FURO - FORNECIMENTO E INSTALAÇÃO. AF_12/2019</v>
          </cell>
          <cell r="I1768" t="str">
            <v>UN</v>
          </cell>
          <cell r="J1768" t="str">
            <v>COEFICIENTE DE REPRESENTATIVIDADE</v>
          </cell>
          <cell r="K1768">
            <v>642</v>
          </cell>
          <cell r="L1768" t="str">
            <v>CAIXA REFERENCIAL</v>
          </cell>
        </row>
        <row r="1769">
          <cell r="G1769">
            <v>100665</v>
          </cell>
          <cell r="H1769" t="str">
            <v>JANELA DE MADEIRA - CEDRINHO/ANGELIM OU EQUIVALENTE DA REGIÃO - DE ABRIR COM 4 FOLHAS (2 VENEZIANAS E 2 GUILHOTINAS PARA VIDRO), COM BATENTE, ALIZAR E FERRAGENS. EXCLUSIVE VIDROS, ACABAMENTO E CONTRAMARCO. FORNECIMENTO E INSTALAÇÃO. AF_12/2019</v>
          </cell>
          <cell r="I1769" t="str">
            <v>M2</v>
          </cell>
          <cell r="J1769" t="str">
            <v>ATRIBUÍDO SÃO PAULO</v>
          </cell>
          <cell r="K1769">
            <v>712.41</v>
          </cell>
          <cell r="L1769" t="str">
            <v>CAIXA REFERENCIAL</v>
          </cell>
        </row>
        <row r="1770">
          <cell r="G1770">
            <v>100666</v>
          </cell>
          <cell r="H1770" t="str">
            <v>JANELA DE MADEIRA (PINUS/EUCALIPTO OU EQUIV.) DE ABRIR COM 4 FOLHAS (2 VENEZIANAS E 2 GUILHOTINAS PARA VIDRO), COM BATENTE, ALIZAR E FERRAGENS. EXCLUSIVE VIDROS, ACABAMENTO E CONTRAMARCO. FORNECIMENTO E INSTALAÇÃO. AF_12/2019</v>
          </cell>
          <cell r="I1770" t="str">
            <v>M2</v>
          </cell>
          <cell r="J1770" t="str">
            <v>ATRIBUÍDO SÃO PAULO</v>
          </cell>
          <cell r="K1770">
            <v>565.17999999999995</v>
          </cell>
          <cell r="L1770" t="str">
            <v>CAIXA REFERENCIAL</v>
          </cell>
        </row>
        <row r="1771">
          <cell r="G1771">
            <v>100667</v>
          </cell>
          <cell r="H1771" t="str">
            <v>JANELA DE MADEIRA (IMBUIA/CEDRO OU EQUIV.) DE ABRIR COM 4 FOLHAS (2 VENEZIANAS E 2 GUILHOTINAS PARA VIDRO), COM BATENTE, ALIZAR E FERRAGENS. EXCLUSIVE VIDROS, ACABAMENTO E CONTRAMARCO. FORNECIMENTO E INSTALAÇÃO. AF_12/2019</v>
          </cell>
          <cell r="I1771" t="str">
            <v>M2</v>
          </cell>
          <cell r="J1771" t="str">
            <v>ATRIBUÍDO SÃO PAULO</v>
          </cell>
          <cell r="K1771">
            <v>920.54</v>
          </cell>
          <cell r="L1771" t="str">
            <v>CAIXA REFERENCIAL</v>
          </cell>
        </row>
        <row r="1772">
          <cell r="G1772">
            <v>100668</v>
          </cell>
          <cell r="H1772" t="str">
            <v>JANELA DE MADEIRA (CEDRINHO/ANGELIM OU EQUIV.) TIPO MAXIM-AR, PARA VIDRO, COM BATENTE, ALIZAR E FERRAGENS. EXCLUSIVE VIDRO, ACABAMENTO E CONTRAMARCO. FORNECIMENTO E INSTALAÇÃO. AF_12/2019</v>
          </cell>
          <cell r="I1772" t="str">
            <v>M2</v>
          </cell>
          <cell r="J1772" t="str">
            <v>ATRIBUÍDO SÃO PAULO</v>
          </cell>
          <cell r="K1772">
            <v>1118.7</v>
          </cell>
          <cell r="L1772" t="str">
            <v>CAIXA REFERENCIAL</v>
          </cell>
        </row>
        <row r="1773">
          <cell r="G1773">
            <v>100669</v>
          </cell>
          <cell r="H1773" t="str">
            <v>JANELA DE MADEIRA (PINUS/EUCALIPTO OU EQUIV.) TIPO BASCULANTE COM 2 FOLHAS PARA VIDRO, COM BATENTE, ALIZAR E FERRAGENS. EXCLUSIVE VIDROS, ACABAMENTO E CONTRAMARCO. FORNECIMENTO E INSTALAÇÃO. AF_12/2019</v>
          </cell>
          <cell r="I1773" t="str">
            <v>M2</v>
          </cell>
          <cell r="J1773" t="str">
            <v>ATRIBUÍDO SÃO PAULO</v>
          </cell>
          <cell r="K1773">
            <v>668.53</v>
          </cell>
          <cell r="L1773" t="str">
            <v>CAIXA REFERENCIAL</v>
          </cell>
        </row>
        <row r="1774">
          <cell r="G1774">
            <v>100670</v>
          </cell>
          <cell r="H1774" t="str">
            <v>JANELA DE MADEIRA (CEDRINHO/ANGELIM OU EQUIV.) DE CORRER COM 6 FOLHAS (2 VENEZ. FIXAS, 2 VENEZ. DE CORRER E 2 DE CORRER PARA VIDRO), COM BATENTE, ALIZAR E FERRAGENS. EXCLUSIVE VIDROS, ACABAMENTO E CONTRAMARCO. FORNECIMENTO E INSTALAÇÃO. AF_12/2019</v>
          </cell>
          <cell r="I1774" t="str">
            <v>M2</v>
          </cell>
          <cell r="J1774" t="str">
            <v>ATRIBUÍDO SÃO PAULO</v>
          </cell>
          <cell r="K1774">
            <v>889.31</v>
          </cell>
          <cell r="L1774" t="str">
            <v>CAIXA REFERENCIAL</v>
          </cell>
        </row>
        <row r="1775">
          <cell r="G1775">
            <v>100671</v>
          </cell>
          <cell r="H1775" t="str">
            <v>JANELA DE MADEIRA (IMBUIA/CEDRO OU EQUIV) DE CORRER COM 6 FOLHAS (2 VENEZIANAS FIXAS, 2 VENEZIANAS DE CORRER E 2 DE CORRER PARA VIDRO), COM BATENTE, ALIZAR E FERRAGENS. EXCLUSIVE VIDROS, ACABAMENTO E CONTRAMARCO. FORNECIMENTO E INSTALAÇÃO. AF_12/2019</v>
          </cell>
          <cell r="I1775" t="str">
            <v>M2</v>
          </cell>
          <cell r="J1775" t="str">
            <v>ATRIBUÍDO SÃO PAULO</v>
          </cell>
          <cell r="K1775">
            <v>1100.94</v>
          </cell>
          <cell r="L1775" t="str">
            <v>CAIXA REFERENCIAL</v>
          </cell>
        </row>
        <row r="1776">
          <cell r="G1776">
            <v>100672</v>
          </cell>
          <cell r="H1776" t="str">
            <v>JANELA DE MADEIRA (PINUS/EUCALIPTO OU EQUIV.) DE CORRER COM 6 FOLHAS (2 VENEZ. FIXAS, 2 VENEZ. DE CORRER E 2 DE CORRER PARA VIDRO), COM BATENTE, ALIZAR E FERRAGENS. EXCLUSIVE VIDROS, ACABAMENTO E CONTRAMARCO. FORNECIMENTO EINSTALAÇÃO. AF_12/2019</v>
          </cell>
          <cell r="I1776" t="str">
            <v>M2</v>
          </cell>
          <cell r="J1776" t="str">
            <v>ATRIBUÍDO SÃO PAULO</v>
          </cell>
          <cell r="K1776">
            <v>714.93</v>
          </cell>
          <cell r="L1776" t="str">
            <v>CAIXA REFERENCIAL</v>
          </cell>
        </row>
        <row r="1777">
          <cell r="G1777">
            <v>100701</v>
          </cell>
          <cell r="H1777" t="str">
            <v>PORTA DE FERRO, DE ABRIR, TIPO GRADE COM CHAPA, COM GUARNIÇÕES. AF_12/2019</v>
          </cell>
          <cell r="I1777" t="str">
            <v>M2</v>
          </cell>
          <cell r="J1777" t="str">
            <v>COEFICIENTE DE REPRESENTATIVIDADE</v>
          </cell>
          <cell r="K1777">
            <v>297.68</v>
          </cell>
          <cell r="L1777" t="str">
            <v>CAIXA REFERENCIAL</v>
          </cell>
        </row>
        <row r="1778">
          <cell r="G1778">
            <v>94559</v>
          </cell>
          <cell r="H1778" t="str">
            <v>JANELA DE AÇO TIPO BASCULANTE PARA VIDROS, COM BATENTE, FERRAGENS E PINTURA ANTICORROSIVA. EXCLUSIVE VIDROS, ACABAMENTO, ALIZAR E CONTRAMARCO. FORNECIMENTO E INSTALAÇÃO. AF_12/2019</v>
          </cell>
          <cell r="I1778" t="str">
            <v>M2</v>
          </cell>
          <cell r="J1778" t="str">
            <v>ATRIBUÍDO SÃO PAULO</v>
          </cell>
          <cell r="K1778">
            <v>594.02</v>
          </cell>
          <cell r="L1778" t="str">
            <v>CAIXA REFERENCIAL</v>
          </cell>
        </row>
        <row r="1779">
          <cell r="G1779">
            <v>94560</v>
          </cell>
          <cell r="H1779" t="str">
            <v>JANELA DE AÇO DE CORRER COM 2 FOLHAS PARA VIDRO, COM VIDROS, BATENTE, FERRAGENS E PINTURAS ANTICORROSIVA E DE ACABAMENTO. EXCLUSIVE ALIZAR E CONTRAMARCO. FORNECIMENTO E INSTALAÇÃO. AF_12/2019</v>
          </cell>
          <cell r="I1779" t="str">
            <v>M2</v>
          </cell>
          <cell r="J1779" t="str">
            <v>ATRIBUÍDO SÃO PAULO</v>
          </cell>
          <cell r="K1779">
            <v>530.63</v>
          </cell>
          <cell r="L1779" t="str">
            <v>CAIXA REFERENCIAL</v>
          </cell>
        </row>
        <row r="1780">
          <cell r="G1780">
            <v>94562</v>
          </cell>
          <cell r="H1780" t="str">
            <v>JANELA DE AÇO DE CORRER COM 4 FOLHAS PARA VIDRO, COM BATENTE, FERRAGENS E PINTURA ANTICORROSIVA. EXCLUSIVE VIDROS, ALIZAR E CONTRAMARCO. FORNECIMENTO E INSTALAÇÃO. AF_12/2019</v>
          </cell>
          <cell r="I1780" t="str">
            <v>M2</v>
          </cell>
          <cell r="J1780" t="str">
            <v>ATRIBUÍDO SÃO PAULO</v>
          </cell>
          <cell r="K1780">
            <v>558.36</v>
          </cell>
          <cell r="L1780" t="str">
            <v>CAIXA REFERENCIAL</v>
          </cell>
        </row>
        <row r="1781">
          <cell r="G1781">
            <v>94563</v>
          </cell>
          <cell r="H1781" t="str">
            <v>JANELA DE AÇO DE CORRER COM 6 FOLHAS (4 VENEZIANAS E 2 PARA VIDRO), COM VIDROS, BATENTE, FERRAGENS E PINTURAS ANTICORROSIVA E DE ACABAMENTO. EXCLUSIVE ALIZAR E CONTRAMARCO. FORNECIMENTO E INSTALAÇÃO. AF_12/2019</v>
          </cell>
          <cell r="I1781" t="str">
            <v>M2</v>
          </cell>
          <cell r="J1781" t="str">
            <v>ATRIBUÍDO SÃO PAULO</v>
          </cell>
          <cell r="K1781">
            <v>700.88</v>
          </cell>
          <cell r="L1781" t="str">
            <v>CAIXA REFERENCIAL</v>
          </cell>
        </row>
        <row r="1782">
          <cell r="G1782">
            <v>94587</v>
          </cell>
          <cell r="H1782" t="str">
            <v>CONTRAMARCO DE AÇO, FIXAÇÃO COM ARGAMASSA - FORNECIMENTO E INSTALAÇÃO. AF_12/2019</v>
          </cell>
          <cell r="I1782" t="str">
            <v>M</v>
          </cell>
          <cell r="J1782" t="str">
            <v>ATRIBUÍDO SÃO PAULO</v>
          </cell>
          <cell r="K1782">
            <v>42.6</v>
          </cell>
          <cell r="L1782" t="str">
            <v>CAIXA REFERENCIAL</v>
          </cell>
        </row>
        <row r="1783">
          <cell r="G1783">
            <v>94588</v>
          </cell>
          <cell r="H1783" t="str">
            <v>CONTRAMARCO DE AÇO, FIXAÇÃO COM PARAFUSO - FORNECIMENTO E INSTALAÇÃO. AF_12/2019</v>
          </cell>
          <cell r="I1783" t="str">
            <v>M</v>
          </cell>
          <cell r="J1783" t="str">
            <v>ATRIBUÍDO SÃO PAULO</v>
          </cell>
          <cell r="K1783">
            <v>35.89</v>
          </cell>
          <cell r="L1783" t="str">
            <v>CAIXA REFERENCIAL</v>
          </cell>
        </row>
        <row r="1784">
          <cell r="G1784">
            <v>99837</v>
          </cell>
          <cell r="H1784" t="str">
            <v>GUARDA-CORPO DE AÇO GALVANIZADO DE 1,10M, MONTANTES TUBULARES DE 1.1/4" ESPAÇADOS DE 1,20M, TRAVESSA SUPERIOR DE 1.1/2", GRADIL FORMADO POR TUBOS HORIZONTAIS DE 1" E VERTICAIS DE 3/4", FIXADO COM CHUMBADOR MECÂNICO. AF_04/2019_P</v>
          </cell>
          <cell r="I1784" t="str">
            <v>M</v>
          </cell>
          <cell r="J1784" t="str">
            <v>COEFICIENTE DE REPRESENTATIVIDADE</v>
          </cell>
          <cell r="K1784">
            <v>430.93</v>
          </cell>
          <cell r="L1784" t="str">
            <v>CAIXA REFERENCIAL</v>
          </cell>
        </row>
        <row r="1785">
          <cell r="G1785">
            <v>99839</v>
          </cell>
          <cell r="H1785" t="str">
            <v>GUARDA-CORPO DE AÇO GALVANIZADO DE 1,10M DE ALTURA, MONTANTES TUBULARES DE 1.1/2 ESPAÇADOS DE 1,20M, TRAVESSA SUPERIOR DE 2, GRADIL FORMADO POR BARRAS CHATAS EM FERRO DE 32X4,8MM, FIXADO COM CHUMBADOR MECÂNICO. AF_04/2019_P</v>
          </cell>
          <cell r="I1785" t="str">
            <v>M</v>
          </cell>
          <cell r="J1785" t="str">
            <v>COEFICIENTE DE REPRESENTATIVIDADE</v>
          </cell>
          <cell r="K1785">
            <v>360.03</v>
          </cell>
          <cell r="L1785" t="str">
            <v>CAIXA REFERENCIAL</v>
          </cell>
        </row>
        <row r="1786">
          <cell r="G1786">
            <v>99841</v>
          </cell>
          <cell r="H1786" t="str">
            <v>GUARDA-CORPO PANORÂMICO COM PERFIS DE ALUMÍNIO E VIDRO LAMINADO 8 MM, FIXADO COM CHUMBADOR MECÂNICO. AF_04/2019_P</v>
          </cell>
          <cell r="I1786" t="str">
            <v>M</v>
          </cell>
          <cell r="J1786" t="str">
            <v>ATRIBUÍDO SÃO PAULO</v>
          </cell>
          <cell r="K1786">
            <v>789.33</v>
          </cell>
          <cell r="L1786" t="str">
            <v>CAIXA REFERENCIAL</v>
          </cell>
        </row>
        <row r="1787">
          <cell r="G1787">
            <v>99855</v>
          </cell>
          <cell r="H1787" t="str">
            <v>CORRIMÃO SIMPLES, DIÂMETRO EXTERNO = 1 1/2", EM AÇO GALVANIZADO. AF_04/2019_P</v>
          </cell>
          <cell r="I1787" t="str">
            <v>M</v>
          </cell>
          <cell r="J1787" t="str">
            <v>COEFICIENTE DE REPRESENTATIVIDADE</v>
          </cell>
          <cell r="K1787">
            <v>78.92</v>
          </cell>
          <cell r="L1787" t="str">
            <v>CAIXA REFERENCIAL</v>
          </cell>
        </row>
        <row r="1788">
          <cell r="G1788">
            <v>99857</v>
          </cell>
          <cell r="H1788" t="str">
            <v>CORRIMÃO SIMPLES, DIÂMETRO EXTERNO = 1 1/2", EM ALUMÍNIO. AF_04/2019_P</v>
          </cell>
          <cell r="I1788" t="str">
            <v>M</v>
          </cell>
          <cell r="J1788" t="str">
            <v>ATRIBUÍDO SÃO PAULO</v>
          </cell>
          <cell r="K1788">
            <v>70</v>
          </cell>
          <cell r="L1788" t="str">
            <v>CAIXA REFERENCIAL</v>
          </cell>
        </row>
        <row r="1789">
          <cell r="G1789">
            <v>99861</v>
          </cell>
          <cell r="H1789" t="str">
            <v>GRADIL EM FERRO FIXADO EM VÃOS DE JANELAS, FORMADO POR BARRAS CHATAS DE 25X4,8 MM. AF_04/2019</v>
          </cell>
          <cell r="I1789" t="str">
            <v>M2</v>
          </cell>
          <cell r="J1789" t="str">
            <v>ATRIBUÍDO SÃO PAULO</v>
          </cell>
          <cell r="K1789">
            <v>449.16</v>
          </cell>
          <cell r="L1789" t="str">
            <v>CAIXA REFERENCIAL</v>
          </cell>
        </row>
        <row r="1790">
          <cell r="G1790">
            <v>99862</v>
          </cell>
          <cell r="H1790" t="str">
            <v>GRADIL EM ALUMÍNIO FIXADO EM VÃOS DE JANELAS, FORMADO POR TUBOS DE 3/4". AF_04/2019</v>
          </cell>
          <cell r="I1790" t="str">
            <v>M2</v>
          </cell>
          <cell r="J1790" t="str">
            <v>ATRIBUÍDO SÃO PAULO</v>
          </cell>
          <cell r="K1790">
            <v>460.55</v>
          </cell>
          <cell r="L1790" t="str">
            <v>CAIXA REFERENCIAL</v>
          </cell>
        </row>
        <row r="1791">
          <cell r="G1791">
            <v>73665</v>
          </cell>
          <cell r="H1791" t="str">
            <v>ESCADA TIPO MARINHEIRO EM ACO CA-50 9,52MM INCLUSO PINTURA COM FUNDO ANTICORROSIVO TIPO ZARCAO</v>
          </cell>
          <cell r="I1791" t="str">
            <v>M</v>
          </cell>
          <cell r="J1791" t="str">
            <v>COEFICIENTE DE REPRESENTATIVIDADE</v>
          </cell>
          <cell r="K1791">
            <v>69.819999999999993</v>
          </cell>
          <cell r="L1791" t="str">
            <v>CAIXA REFERENCIAL</v>
          </cell>
        </row>
        <row r="1792">
          <cell r="G1792" t="str">
            <v>74194/1</v>
          </cell>
          <cell r="H1792" t="str">
            <v>ESCADA TIPO MARINHEIRO EM TUBO ACO GALVANIZADO 1 1/2" 5 DEGRAUS</v>
          </cell>
          <cell r="I1792" t="str">
            <v>M</v>
          </cell>
          <cell r="J1792" t="str">
            <v>COEFICIENTE DE REPRESENTATIVIDADE</v>
          </cell>
          <cell r="K1792">
            <v>277.58999999999997</v>
          </cell>
          <cell r="L1792" t="str">
            <v>CAIXA REFERENCIAL</v>
          </cell>
        </row>
        <row r="1793">
          <cell r="G1793">
            <v>90838</v>
          </cell>
          <cell r="H1793" t="str">
            <v>PORTA CORTA-FOGO 90X210X4CM - FORNECIMENTO E INSTALAÇÃO. AF_12/2019</v>
          </cell>
          <cell r="I1793" t="str">
            <v>UN</v>
          </cell>
          <cell r="J1793" t="str">
            <v>COEFICIENTE DE REPRESENTATIVIDADE</v>
          </cell>
          <cell r="K1793">
            <v>700.94</v>
          </cell>
          <cell r="L1793" t="str">
            <v>CAIXA REFERENCIAL</v>
          </cell>
        </row>
        <row r="1794">
          <cell r="G1794">
            <v>91338</v>
          </cell>
          <cell r="H1794" t="str">
            <v>PORTA DE ALUMÍNIO DE ABRIR COM LAMBRI, COM GUARNIÇÃO, FIXAÇÃO COM PARAFUSOS - FORNECIMENTO E INSTALAÇÃO. AF_12/2019</v>
          </cell>
          <cell r="I1794" t="str">
            <v>M2</v>
          </cell>
          <cell r="J1794" t="str">
            <v>ATRIBUÍDO SÃO PAULO</v>
          </cell>
          <cell r="K1794">
            <v>515.58000000000004</v>
          </cell>
          <cell r="L1794" t="str">
            <v>CAIXA REFERENCIAL</v>
          </cell>
        </row>
        <row r="1795">
          <cell r="G1795">
            <v>91341</v>
          </cell>
          <cell r="H1795" t="str">
            <v>PORTA EM ALUMÍNIO DE ABRIR TIPO VENEZIANA COM GUARNIÇÃO, FIXAÇÃO COM PARAFUSOS - FORNECIMENTO E INSTALAÇÃO. AF_12/2019</v>
          </cell>
          <cell r="I1795" t="str">
            <v>M2</v>
          </cell>
          <cell r="J1795" t="str">
            <v>ATRIBUÍDO SÃO PAULO</v>
          </cell>
          <cell r="K1795">
            <v>382.11</v>
          </cell>
          <cell r="L1795" t="str">
            <v>CAIXA REFERENCIAL</v>
          </cell>
        </row>
        <row r="1796">
          <cell r="G1796">
            <v>94805</v>
          </cell>
          <cell r="H1796" t="str">
            <v>PORTA DE ALUMÍNIO DE ABRIR PARA VIDRO SEM GUARNIÇÃO, 87X210CM, FIXAÇÃO COM PARAFUSOS, INCLUSIVE VIDROS - FORNECIMENTO E INSTALAÇÃO. AF_12/2019</v>
          </cell>
          <cell r="I1796" t="str">
            <v>UN</v>
          </cell>
          <cell r="J1796" t="str">
            <v>ATRIBUÍDO SÃO PAULO</v>
          </cell>
          <cell r="K1796">
            <v>603.1</v>
          </cell>
          <cell r="L1796" t="str">
            <v>CAIXA REFERENCIAL</v>
          </cell>
        </row>
        <row r="1797">
          <cell r="G1797">
            <v>94806</v>
          </cell>
          <cell r="H1797" t="str">
            <v>PORTA EM AÇO DE ABRIR PARA VIDRO SEM GUARNIÇÃO, 87X210CM, FIXAÇÃO COM PARAFUSOS, EXCLUSIVE VIDROS - FORNECIMENTO E INSTALAÇÃO. AF_12/2019</v>
          </cell>
          <cell r="I1797" t="str">
            <v>UN</v>
          </cell>
          <cell r="J1797" t="str">
            <v>COEFICIENTE DE REPRESENTATIVIDADE</v>
          </cell>
          <cell r="K1797">
            <v>332.2</v>
          </cell>
          <cell r="L1797" t="str">
            <v>CAIXA REFERENCIAL</v>
          </cell>
        </row>
        <row r="1798">
          <cell r="G1798">
            <v>94807</v>
          </cell>
          <cell r="H1798" t="str">
            <v>PORTA EM AÇO DE ABRIR TIPO VENEZIANA SEM GUARNIÇÃO, 87X210CM, FIXAÇÃO COM PARAFUSOS - FORNECIMENTO E INSTALAÇÃO. AF_12/2019</v>
          </cell>
          <cell r="I1798" t="str">
            <v>UN</v>
          </cell>
          <cell r="J1798" t="str">
            <v>COEFICIENTE DE REPRESENTATIVIDADE</v>
          </cell>
          <cell r="K1798">
            <v>394.95</v>
          </cell>
          <cell r="L1798" t="str">
            <v>CAIXA REFERENCIAL</v>
          </cell>
        </row>
        <row r="1799">
          <cell r="G1799">
            <v>100702</v>
          </cell>
          <cell r="H1799" t="str">
            <v>PORTA DE CORRER DE ALUMÍNIO, COM DUAS FOLHAS PARA VIDRO, INCLUSO VIDRO LISO INCOLOR, FECHADURA E PUXADOR, SEM ALIZAR. AF_12/2019</v>
          </cell>
          <cell r="I1799" t="str">
            <v>M2</v>
          </cell>
          <cell r="J1799" t="str">
            <v>ATRIBUÍDO SÃO PAULO</v>
          </cell>
          <cell r="K1799">
            <v>306.57</v>
          </cell>
          <cell r="L1799" t="str">
            <v>CAIXA REFERENCIAL</v>
          </cell>
        </row>
        <row r="1800">
          <cell r="G1800">
            <v>84885</v>
          </cell>
          <cell r="H1800" t="str">
            <v>JOGO DE FERRAGENS CROMADAS PARA PORTA DE VIDRO TEMPERADO, UMA FOLHA COMPOSTO DE DOBRADICAS SUPERIOR E INFERIOR, TRINCO, FECHADURA, CONTRA FECHADURA COM CAPUCHINHO SEM MOLA E PUXADOR</v>
          </cell>
          <cell r="I1800" t="str">
            <v>UN</v>
          </cell>
          <cell r="J1800" t="str">
            <v>COEFICIENTE DE REPRESENTATIVIDADE</v>
          </cell>
          <cell r="K1800">
            <v>709.09</v>
          </cell>
          <cell r="L1800" t="str">
            <v>CAIXA REFERENCIAL</v>
          </cell>
        </row>
        <row r="1801">
          <cell r="G1801">
            <v>84886</v>
          </cell>
          <cell r="H1801" t="str">
            <v>MOLA HIDRAULICA DE PISO PARA PORTA DE VIDRO TEMPERADO</v>
          </cell>
          <cell r="I1801" t="str">
            <v>UN</v>
          </cell>
          <cell r="J1801" t="str">
            <v>COEFICIENTE DE REPRESENTATIVIDADE</v>
          </cell>
          <cell r="K1801">
            <v>1279.3</v>
          </cell>
          <cell r="L1801" t="str">
            <v>CAIXA REFERENCIAL</v>
          </cell>
        </row>
        <row r="1802">
          <cell r="G1802">
            <v>100703</v>
          </cell>
          <cell r="H1802" t="str">
            <v>PUXADOR CENTRAL PARA ESQUADRIA DE MADEIRA. AF_12/2019</v>
          </cell>
          <cell r="I1802" t="str">
            <v>UN</v>
          </cell>
          <cell r="J1802" t="str">
            <v>COEFICIENTE DE REPRESENTATIVIDADE</v>
          </cell>
          <cell r="K1802">
            <v>20.61</v>
          </cell>
          <cell r="L1802" t="str">
            <v>CAIXA REFERENCIAL</v>
          </cell>
        </row>
        <row r="1803">
          <cell r="G1803">
            <v>100704</v>
          </cell>
          <cell r="H1803" t="str">
            <v>PORTA CADEADO ZINCADO OXIDADO PRETO COM CADEADO DE AÇO INOX, LARGURA DE *50* MM. AF_12/2019</v>
          </cell>
          <cell r="I1803" t="str">
            <v>UN</v>
          </cell>
          <cell r="J1803" t="str">
            <v>COEFICIENTE DE REPRESENTATIVIDADE</v>
          </cell>
          <cell r="K1803">
            <v>148.22999999999999</v>
          </cell>
          <cell r="L1803" t="str">
            <v>CAIXA REFERENCIAL</v>
          </cell>
        </row>
        <row r="1804">
          <cell r="G1804">
            <v>100705</v>
          </cell>
          <cell r="H1804" t="str">
            <v>TARJETA TIPO LIVRE/OCUPADO PARA PORTA DE BANHEIRO. AF_12/2019</v>
          </cell>
          <cell r="I1804" t="str">
            <v>UN</v>
          </cell>
          <cell r="J1804" t="str">
            <v>COEFICIENTE DE REPRESENTATIVIDADE</v>
          </cell>
          <cell r="K1804">
            <v>51.87</v>
          </cell>
          <cell r="L1804" t="str">
            <v>CAIXA REFERENCIAL</v>
          </cell>
        </row>
        <row r="1805">
          <cell r="G1805">
            <v>100706</v>
          </cell>
          <cell r="H1805" t="str">
            <v>CREMONA EM LATÃO CROMADO OU POLIDO, COMPLETA. AF_12/2019</v>
          </cell>
          <cell r="I1805" t="str">
            <v>UN</v>
          </cell>
          <cell r="J1805" t="str">
            <v>COEFICIENTE DE REPRESENTATIVIDADE</v>
          </cell>
          <cell r="K1805">
            <v>92.85</v>
          </cell>
          <cell r="L1805" t="str">
            <v>CAIXA REFERENCIAL</v>
          </cell>
        </row>
        <row r="1806">
          <cell r="G1806">
            <v>100707</v>
          </cell>
          <cell r="H1806" t="str">
            <v>FECHO DE EMBUTIR TIPO UNHA 22CM. AF_12/2019</v>
          </cell>
          <cell r="I1806" t="str">
            <v>UN</v>
          </cell>
          <cell r="J1806" t="str">
            <v>COEFICIENTE DE REPRESENTATIVIDADE</v>
          </cell>
          <cell r="K1806">
            <v>54.9</v>
          </cell>
          <cell r="L1806" t="str">
            <v>CAIXA REFERENCIAL</v>
          </cell>
        </row>
        <row r="1807">
          <cell r="G1807">
            <v>100708</v>
          </cell>
          <cell r="H1807" t="str">
            <v>FECHO DE EMBUTIR TIPO UNHA 40CM. AF_12/2019</v>
          </cell>
          <cell r="I1807" t="str">
            <v>UN</v>
          </cell>
          <cell r="J1807" t="str">
            <v>COEFICIENTE DE REPRESENTATIVIDADE</v>
          </cell>
          <cell r="K1807">
            <v>69.97</v>
          </cell>
          <cell r="L1807" t="str">
            <v>CAIXA REFERENCIAL</v>
          </cell>
        </row>
        <row r="1808">
          <cell r="G1808">
            <v>100709</v>
          </cell>
          <cell r="H1808" t="str">
            <v>DOBRADIÇA EM AÇO/FERRO, 3" X 21/2", E=1,9 A 2MM, SEN ANEL, CROMADO OU ZINCADO, TAMPA BOLA, COM PARAFUSOS. AF_12/2019</v>
          </cell>
          <cell r="I1808" t="str">
            <v>UN</v>
          </cell>
          <cell r="J1808" t="str">
            <v>COEFICIENTE DE REPRESENTATIVIDADE</v>
          </cell>
          <cell r="K1808">
            <v>38.08</v>
          </cell>
          <cell r="L1808" t="str">
            <v>CAIXA REFERENCIAL</v>
          </cell>
        </row>
        <row r="1809">
          <cell r="G1809">
            <v>100710</v>
          </cell>
          <cell r="H1809" t="str">
            <v>DOBRADIÇA TIPO VAI E VEM EM LATÃO POLIDO 3". AF_12/2019</v>
          </cell>
          <cell r="I1809" t="str">
            <v>UN</v>
          </cell>
          <cell r="J1809" t="str">
            <v>COEFICIENTE DE REPRESENTATIVIDADE</v>
          </cell>
          <cell r="K1809">
            <v>90.58</v>
          </cell>
          <cell r="L1809" t="str">
            <v>CAIXA REFERENCIAL</v>
          </cell>
        </row>
        <row r="1810">
          <cell r="G1810">
            <v>72116</v>
          </cell>
          <cell r="H1810" t="str">
            <v>VIDRO LISO COMUM TRANSPARENTE, ESPESSURA 3MM</v>
          </cell>
          <cell r="I1810" t="str">
            <v>M2</v>
          </cell>
          <cell r="J1810" t="str">
            <v>ATRIBUÍDO SÃO PAULO</v>
          </cell>
          <cell r="K1810">
            <v>105.15</v>
          </cell>
          <cell r="L1810" t="str">
            <v>CAIXA REFERENCIAL</v>
          </cell>
        </row>
        <row r="1811">
          <cell r="G1811">
            <v>72117</v>
          </cell>
          <cell r="H1811" t="str">
            <v>VIDRO LISO COMUM TRANSPARENTE, ESPESSURA 4MM</v>
          </cell>
          <cell r="I1811" t="str">
            <v>M2</v>
          </cell>
          <cell r="J1811" t="str">
            <v>ATRIBUÍDO SÃO PAULO</v>
          </cell>
          <cell r="K1811">
            <v>134.35</v>
          </cell>
          <cell r="L1811" t="str">
            <v>CAIXA REFERENCIAL</v>
          </cell>
        </row>
        <row r="1812">
          <cell r="G1812">
            <v>72118</v>
          </cell>
          <cell r="H1812" t="str">
            <v>VIDRO TEMPERADO INCOLOR, ESPESSURA 6MM, FORNECIMENTO E INSTALACAO, INCLUSIVE MASSA PARA VEDACAO</v>
          </cell>
          <cell r="I1812" t="str">
            <v>M2</v>
          </cell>
          <cell r="J1812" t="str">
            <v>ATRIBUÍDO SÃO PAULO</v>
          </cell>
          <cell r="K1812">
            <v>106.95</v>
          </cell>
          <cell r="L1812" t="str">
            <v>CAIXA REFERENCIAL</v>
          </cell>
        </row>
        <row r="1813">
          <cell r="G1813">
            <v>72119</v>
          </cell>
          <cell r="H1813" t="str">
            <v>VIDRO TEMPERADO INCOLOR, ESPESSURA 8MM, FORNECIMENTO E INSTALACAO, INCLUSIVE MASSA PARA VEDACAO</v>
          </cell>
          <cell r="I1813" t="str">
            <v>M2</v>
          </cell>
          <cell r="J1813" t="str">
            <v>ATRIBUÍDO SÃO PAULO</v>
          </cell>
          <cell r="K1813">
            <v>130.79</v>
          </cell>
          <cell r="L1813" t="str">
            <v>CAIXA REFERENCIAL</v>
          </cell>
        </row>
        <row r="1814">
          <cell r="G1814">
            <v>72120</v>
          </cell>
          <cell r="H1814" t="str">
            <v>VIDRO TEMPERADO INCOLOR, ESPESSURA 10MM, FORNECIMENTO E INSTALACAO, INCLUSIVE MASSA PARA VEDACAO</v>
          </cell>
          <cell r="I1814" t="str">
            <v>M2</v>
          </cell>
          <cell r="J1814" t="str">
            <v>ATRIBUÍDO SÃO PAULO</v>
          </cell>
          <cell r="K1814">
            <v>161.16999999999999</v>
          </cell>
          <cell r="L1814" t="str">
            <v>CAIXA REFERENCIAL</v>
          </cell>
        </row>
        <row r="1815">
          <cell r="G1815">
            <v>72122</v>
          </cell>
          <cell r="H1815" t="str">
            <v>VIDRO FANTASIA TIPO CANELADO, ESPESSURA 4MM</v>
          </cell>
          <cell r="I1815" t="str">
            <v>M2</v>
          </cell>
          <cell r="J1815" t="str">
            <v>ATRIBUÍDO SÃO PAULO</v>
          </cell>
          <cell r="K1815">
            <v>115.9</v>
          </cell>
          <cell r="L1815" t="str">
            <v>CAIXA REFERENCIAL</v>
          </cell>
        </row>
        <row r="1816">
          <cell r="G1816">
            <v>72123</v>
          </cell>
          <cell r="H1816" t="str">
            <v>VIDRO ARAMADO, ESPESSURA 7MM</v>
          </cell>
          <cell r="I1816" t="str">
            <v>M2</v>
          </cell>
          <cell r="J1816" t="str">
            <v>ATRIBUÍDO SÃO PAULO</v>
          </cell>
          <cell r="K1816">
            <v>302.57</v>
          </cell>
          <cell r="L1816" t="str">
            <v>CAIXA REFERENCIAL</v>
          </cell>
        </row>
        <row r="1817">
          <cell r="G1817" t="str">
            <v>73838/1</v>
          </cell>
          <cell r="H1817" t="str">
            <v>PORTA DE VIDRO TEMPERADO, 0,9X2,10M, ESPESSURA 10MM, INCLUSIVE ACESSORIOS</v>
          </cell>
          <cell r="I1817" t="str">
            <v>UN</v>
          </cell>
          <cell r="J1817" t="str">
            <v>COEFICIENTE DE REPRESENTATIVIDADE</v>
          </cell>
          <cell r="K1817">
            <v>1948.93</v>
          </cell>
          <cell r="L1817" t="str">
            <v>CAIXA REFERENCIAL</v>
          </cell>
        </row>
        <row r="1818">
          <cell r="G1818" t="str">
            <v>74125/1</v>
          </cell>
          <cell r="H1818" t="str">
            <v>ESPELHO CRISTAL ESPESSURA 4MM, COM MOLDURA DE MADEIRA</v>
          </cell>
          <cell r="I1818" t="str">
            <v>M2</v>
          </cell>
          <cell r="J1818" t="str">
            <v>ATRIBUÍDO SÃO PAULO</v>
          </cell>
          <cell r="K1818">
            <v>413.89</v>
          </cell>
          <cell r="L1818" t="str">
            <v>CAIXA REFERENCIAL</v>
          </cell>
        </row>
        <row r="1819">
          <cell r="G1819" t="str">
            <v>74125/2</v>
          </cell>
          <cell r="H1819" t="str">
            <v>ESPELHO CRISTAL ESPESSURA 4MM, COM MOLDURA EM ALUMINIO E COMPENSADO 6MM PLASTIFICADO COLADO</v>
          </cell>
          <cell r="I1819" t="str">
            <v>M2</v>
          </cell>
          <cell r="J1819" t="str">
            <v>ATRIBUÍDO SÃO PAULO</v>
          </cell>
          <cell r="K1819">
            <v>441.3</v>
          </cell>
          <cell r="L1819" t="str">
            <v>CAIXA REFERENCIAL</v>
          </cell>
        </row>
        <row r="1820">
          <cell r="G1820">
            <v>84957</v>
          </cell>
          <cell r="H1820" t="str">
            <v>VIDRO LISO COMUM TRANSPARENTE, ESPESSURA 5MM</v>
          </cell>
          <cell r="I1820" t="str">
            <v>M2</v>
          </cell>
          <cell r="J1820" t="str">
            <v>ATRIBUÍDO SÃO PAULO</v>
          </cell>
          <cell r="K1820">
            <v>162.19</v>
          </cell>
          <cell r="L1820" t="str">
            <v>CAIXA REFERENCIAL</v>
          </cell>
        </row>
        <row r="1821">
          <cell r="G1821">
            <v>84959</v>
          </cell>
          <cell r="H1821" t="str">
            <v>VIDRO LISO COMUM TRANSPARENTE, ESPESSURA 6MM</v>
          </cell>
          <cell r="I1821" t="str">
            <v>M2</v>
          </cell>
          <cell r="J1821" t="str">
            <v>ATRIBUÍDO SÃO PAULO</v>
          </cell>
          <cell r="K1821">
            <v>188.86</v>
          </cell>
          <cell r="L1821" t="str">
            <v>CAIXA REFERENCIAL</v>
          </cell>
        </row>
        <row r="1822">
          <cell r="G1822">
            <v>85001</v>
          </cell>
          <cell r="H1822" t="str">
            <v>VIDRO LISO FUME, ESPESSURA 4MM</v>
          </cell>
          <cell r="I1822" t="str">
            <v>M2</v>
          </cell>
          <cell r="J1822" t="str">
            <v>ATRIBUÍDO SÃO PAULO</v>
          </cell>
          <cell r="K1822">
            <v>179.97</v>
          </cell>
          <cell r="L1822" t="str">
            <v>CAIXA REFERENCIAL</v>
          </cell>
        </row>
        <row r="1823">
          <cell r="G1823">
            <v>85002</v>
          </cell>
          <cell r="H1823" t="str">
            <v>VIDRO LISO FUME, ESPESSURA 6MM</v>
          </cell>
          <cell r="I1823" t="str">
            <v>M2</v>
          </cell>
          <cell r="J1823" t="str">
            <v>ATRIBUÍDO SÃO PAULO</v>
          </cell>
          <cell r="K1823">
            <v>251.08</v>
          </cell>
          <cell r="L1823" t="str">
            <v>CAIXA REFERENCIAL</v>
          </cell>
        </row>
        <row r="1824">
          <cell r="G1824">
            <v>85004</v>
          </cell>
          <cell r="H1824" t="str">
            <v>VIDRO FANTASIA MARTELADO 4MM</v>
          </cell>
          <cell r="I1824" t="str">
            <v>M2</v>
          </cell>
          <cell r="J1824" t="str">
            <v>ATRIBUÍDO SÃO PAULO</v>
          </cell>
          <cell r="K1824">
            <v>126.63</v>
          </cell>
          <cell r="L1824" t="str">
            <v>CAIXA REFERENCIAL</v>
          </cell>
        </row>
        <row r="1825">
          <cell r="G1825">
            <v>85005</v>
          </cell>
          <cell r="H1825" t="str">
            <v>ESPELHO CRISTAL, ESPESSURA 4MM, COM PARAFUSOS DE FIXACAO, SEM MOLDURA</v>
          </cell>
          <cell r="I1825" t="str">
            <v>M2</v>
          </cell>
          <cell r="J1825" t="str">
            <v>ATRIBUÍDO SÃO PAULO</v>
          </cell>
          <cell r="K1825">
            <v>368.92</v>
          </cell>
          <cell r="L1825" t="str">
            <v>CAIXA REFERENCIAL</v>
          </cell>
        </row>
        <row r="1826">
          <cell r="G1826">
            <v>94569</v>
          </cell>
          <cell r="H1826" t="str">
            <v>JANELA DE ALUMÍNIO TIPO MAXIM-AR, COM VIDROS, BATENTE E FERRAGENS. EXCLUSIVE ALIZAR, ACABAMENTO E CONTRAMARCO. FORNECIMENTO E INSTALAÇÃO. AF_12/2019</v>
          </cell>
          <cell r="I1826" t="str">
            <v>M2</v>
          </cell>
          <cell r="J1826" t="str">
            <v>ATRIBUÍDO SÃO PAULO</v>
          </cell>
          <cell r="K1826">
            <v>371.49</v>
          </cell>
          <cell r="L1826" t="str">
            <v>CAIXA REFERENCIAL</v>
          </cell>
        </row>
        <row r="1827">
          <cell r="G1827">
            <v>94570</v>
          </cell>
          <cell r="H1827" t="str">
            <v>JANELA DE ALUMÍNIO DE CORRER COM 2 FOLHAS PARA VIDROS, COM VIDROS, BATENTE, ACABAMENTO COM ACETATO OU BRILHANTE E FERRAGENS. EXCLUSIVE ALIZAR E CONTRAMARCO. FORNECIMENTO E INSTALAÇÃO. AF_12/2019</v>
          </cell>
          <cell r="I1827" t="str">
            <v>M2</v>
          </cell>
          <cell r="J1827" t="str">
            <v>ATRIBUÍDO SÃO PAULO</v>
          </cell>
          <cell r="K1827">
            <v>226.79</v>
          </cell>
          <cell r="L1827" t="str">
            <v>CAIXA REFERENCIAL</v>
          </cell>
        </row>
        <row r="1828">
          <cell r="G1828">
            <v>94572</v>
          </cell>
          <cell r="H1828" t="str">
            <v>JANELA DE ALUMÍNIO DE CORRER COM 3 FOLHAS (2 VENEZIANAS E 1 PARA VIDRO), COM VIDROS, BATENTE E FERRAGENS. EXCLUSIVE ACABAMENTO, ALIZAR E CONTRAMARCO. FORNECIMENTO E INSTALAÇÃO. AF_12/2019</v>
          </cell>
          <cell r="I1828" t="str">
            <v>M2</v>
          </cell>
          <cell r="J1828" t="str">
            <v>ATRIBUÍDO SÃO PAULO</v>
          </cell>
          <cell r="K1828">
            <v>337.97</v>
          </cell>
          <cell r="L1828" t="str">
            <v>CAIXA REFERENCIAL</v>
          </cell>
        </row>
        <row r="1829">
          <cell r="G1829">
            <v>94573</v>
          </cell>
          <cell r="H1829" t="str">
            <v>JANELA DE ALUMÍNIO DE CORRER COM 4 FOLHAS PARA VIDROS, COM VIDROS, BATENTE, ACABAMENTO COM ACETATO OU BRILHANTE E FERRAGENS. EXCLUSIVE ALIZAR E CONTRAMARCO. FORNECIMENTO E INSTALAÇÃO. AF_12/2019</v>
          </cell>
          <cell r="I1829" t="str">
            <v>M2</v>
          </cell>
          <cell r="J1829" t="str">
            <v>ATRIBUÍDO SÃO PAULO</v>
          </cell>
          <cell r="K1829">
            <v>264.8</v>
          </cell>
          <cell r="L1829" t="str">
            <v>CAIXA REFERENCIAL</v>
          </cell>
        </row>
        <row r="1830">
          <cell r="G1830">
            <v>94580</v>
          </cell>
          <cell r="H1830" t="str">
            <v>JANELA DE ALUMÍNIO DE CORRER COM 6 FOLHAS (2 VENEZIANAS FIXAS, 2 VENEZIANAS DE CORRER E 2 PARA VIDRO), COM VIDROS, BATENTE, ACABAMENTO COM ACETATO OU BRILHANTE E FERRAGENS. EXCLUSIVE ALIZAR E CONTRAMARCO. FORNECIMENTO E INSTALAÇÃO. AF_12/2019</v>
          </cell>
          <cell r="I1830" t="str">
            <v>M2</v>
          </cell>
          <cell r="J1830" t="str">
            <v>ATRIBUÍDO SÃO PAULO</v>
          </cell>
          <cell r="K1830">
            <v>384.97</v>
          </cell>
          <cell r="L1830" t="str">
            <v>CAIXA REFERENCIAL</v>
          </cell>
        </row>
        <row r="1831">
          <cell r="G1831">
            <v>100674</v>
          </cell>
          <cell r="H1831" t="str">
            <v>JANELA FIXA DE ALUMÍNIO PARA VIDRO, COM VIDRO, BATENTE E FERRAGENS. EXCLUSIVE ACABAMENTO, ALIZAR E CONTRAMARCO. FORNECIMENTO E INSTALAÇÃO. AF_12/2019</v>
          </cell>
          <cell r="I1831" t="str">
            <v>M2</v>
          </cell>
          <cell r="J1831" t="str">
            <v>ATRIBUÍDO SÃO PAULO</v>
          </cell>
          <cell r="K1831">
            <v>250.34</v>
          </cell>
          <cell r="L1831" t="str">
            <v>CAIXA REFERENCIAL</v>
          </cell>
        </row>
        <row r="1832">
          <cell r="G1832">
            <v>101096</v>
          </cell>
          <cell r="H1832" t="str">
            <v>TUBULÃO A CÉU ABERTO, DIÂMETRO DO FUSTE DE 70CM, ESCAVAÇÃO MANUAL, SEM ALARGAMENTO DE BASE, CONCRETO FEITO EM OBRA E LANÇADO COM JERICA. AF_05/2020</v>
          </cell>
          <cell r="I1832" t="str">
            <v>M3</v>
          </cell>
          <cell r="J1832" t="str">
            <v>ATRIBUÍDO SÃO PAULO</v>
          </cell>
          <cell r="K1832">
            <v>875.73</v>
          </cell>
          <cell r="L1832" t="str">
            <v>CAIXA REFERENCIAL</v>
          </cell>
        </row>
        <row r="1833">
          <cell r="G1833">
            <v>101097</v>
          </cell>
          <cell r="H1833" t="str">
            <v>TUBULÃO A CÉU ABERTO, DIÂMETRO DO FUSTE DE 80CM, ESCAVAÇÃO MANUAL, SEM ALARGAMENTO DE BASE, CONCRETO FEITO EM OBRA E LANÇADO COM JERICA. AF_05/2020</v>
          </cell>
          <cell r="I1833" t="str">
            <v>M3</v>
          </cell>
          <cell r="J1833" t="str">
            <v>ATRIBUÍDO SÃO PAULO</v>
          </cell>
          <cell r="K1833">
            <v>829.85</v>
          </cell>
          <cell r="L1833" t="str">
            <v>CAIXA REFERENCIAL</v>
          </cell>
        </row>
        <row r="1834">
          <cell r="G1834">
            <v>101098</v>
          </cell>
          <cell r="H1834" t="str">
            <v>TUBULÃO A CÉU ABERTO, DIÂMETRO DO FUSTE DE 100CM, ESCAVAÇÃO MANUAL, SEM ALARGAMENTO DE BASE, CONCRETO FEITO EM OBRA E LANÇADO COM JERICA. AF_05/2020</v>
          </cell>
          <cell r="I1834" t="str">
            <v>M3</v>
          </cell>
          <cell r="J1834" t="str">
            <v>ATRIBUÍDO SÃO PAULO</v>
          </cell>
          <cell r="K1834">
            <v>768.49</v>
          </cell>
          <cell r="L1834" t="str">
            <v>CAIXA REFERENCIAL</v>
          </cell>
        </row>
        <row r="1835">
          <cell r="G1835">
            <v>101099</v>
          </cell>
          <cell r="H1835" t="str">
            <v>TUBULÃO A CÉU ABERTO, DIÂMETRO DO FUSTE DE 120CM, ESCAVAÇÃO MANUAL, SEM ALARGAMENTO DE BASE, CONCRETO FEITO EM OBRA E LANÇADO COM JERICA. AF_05/2020</v>
          </cell>
          <cell r="I1835" t="str">
            <v>M3</v>
          </cell>
          <cell r="J1835" t="str">
            <v>ATRIBUÍDO SÃO PAULO</v>
          </cell>
          <cell r="K1835">
            <v>703.89</v>
          </cell>
          <cell r="L1835" t="str">
            <v>CAIXA REFERENCIAL</v>
          </cell>
        </row>
        <row r="1836">
          <cell r="G1836">
            <v>101100</v>
          </cell>
          <cell r="H1836" t="str">
            <v>TUBULÃO A CÉU ABERTO, DIÂMETRO DO FUSTE DE 70CM, ESCAVAÇÃO MECÂNICA, SEM ALARGAMENTO DE BASE, CONCRETO FEITO EM OBRA E LANÇADO COM JERICA. AF_05/2020</v>
          </cell>
          <cell r="I1836" t="str">
            <v>M3</v>
          </cell>
          <cell r="J1836" t="str">
            <v>ATRIBUÍDO SÃO PAULO</v>
          </cell>
          <cell r="K1836">
            <v>632.75</v>
          </cell>
          <cell r="L1836" t="str">
            <v>CAIXA REFERENCIAL</v>
          </cell>
        </row>
        <row r="1837">
          <cell r="G1837">
            <v>101101</v>
          </cell>
          <cell r="H1837" t="str">
            <v>TUBULÃO A CÉU ABERTO, DIÂMETRO DO FUSTE DE 80CM, ESCAVAÇÃO MECÂNICA, SEM ALARGAMENTO DE BASE, CONCRETO FEITO EM OBRA E LANÇADO COM JERICA. AF_05/2020</v>
          </cell>
          <cell r="I1837" t="str">
            <v>M3</v>
          </cell>
          <cell r="J1837" t="str">
            <v>ATRIBUÍDO SÃO PAULO</v>
          </cell>
          <cell r="K1837">
            <v>619.13</v>
          </cell>
          <cell r="L1837" t="str">
            <v>CAIXA REFERENCIAL</v>
          </cell>
        </row>
        <row r="1838">
          <cell r="G1838">
            <v>101102</v>
          </cell>
          <cell r="H1838" t="str">
            <v>TUBULÃO A CÉU ABERTO, DIÂMETRO DO FUSTE DE 100CM, ESCAVAÇÃO MECÂNICA, SEM ALARGAMENTO DE BASE, CONCRETO FEITO EM OBRA E LANÇADO COM JERICA. AF_05/2020</v>
          </cell>
          <cell r="I1838" t="str">
            <v>M3</v>
          </cell>
          <cell r="J1838" t="str">
            <v>ATRIBUÍDO SÃO PAULO</v>
          </cell>
          <cell r="K1838">
            <v>602.13</v>
          </cell>
          <cell r="L1838" t="str">
            <v>CAIXA REFERENCIAL</v>
          </cell>
        </row>
        <row r="1839">
          <cell r="G1839">
            <v>101103</v>
          </cell>
          <cell r="H1839" t="str">
            <v>TUBULÃO A CÉU ABERTO, DIÂMETRO DO FUSTE DE 120CM, ESCAVAÇÃO MECÂNICA, SEM ALARGAMENTO DE BASE, CONCRETO FEITO EM OBRA E LANÇADO COM JERICA. AF_05/2020</v>
          </cell>
          <cell r="I1839" t="str">
            <v>M3</v>
          </cell>
          <cell r="J1839" t="str">
            <v>ATRIBUÍDO SÃO PAULO</v>
          </cell>
          <cell r="K1839">
            <v>566.33000000000004</v>
          </cell>
          <cell r="L1839" t="str">
            <v>CAIXA REFERENCIAL</v>
          </cell>
        </row>
        <row r="1840">
          <cell r="G1840">
            <v>101104</v>
          </cell>
          <cell r="H1840" t="str">
            <v>TUBULÃO A CÉU ABERTO, DIÂMETRO DO FUSTE DE 70CM, ESCAVAÇÃO MANUAL, SEM ALARGAMENTO DE BASE, CONCRETO USINADO E LANÇADO COM BOMBA OU DIRETAMENTE DO CAMINHÃO. AF_05/2020</v>
          </cell>
          <cell r="I1840" t="str">
            <v>M3</v>
          </cell>
          <cell r="J1840" t="str">
            <v>ATRIBUÍDO SÃO PAULO</v>
          </cell>
          <cell r="K1840">
            <v>792.98</v>
          </cell>
          <cell r="L1840" t="str">
            <v>CAIXA REFERENCIAL</v>
          </cell>
        </row>
        <row r="1841">
          <cell r="G1841">
            <v>101105</v>
          </cell>
          <cell r="H1841" t="str">
            <v>TUBULÃO A CÉU ABERTO, DIÂMETRO DO FUSTE DE 80CM, ESCAVAÇÃO MANUAL, SEM ALARGAMENTO DE BASE, CONCRETO USINADO E LANÇADO COM BOMBA OU DIRETAMENTE DO CAMINHÃO. AF_05/2020</v>
          </cell>
          <cell r="I1841" t="str">
            <v>M3</v>
          </cell>
          <cell r="J1841" t="str">
            <v>ATRIBUÍDO SÃO PAULO</v>
          </cell>
          <cell r="K1841">
            <v>748.6</v>
          </cell>
          <cell r="L1841" t="str">
            <v>CAIXA REFERENCIAL</v>
          </cell>
        </row>
        <row r="1842">
          <cell r="G1842">
            <v>101106</v>
          </cell>
          <cell r="H1842" t="str">
            <v>TUBULÃO A CÉU ABERTO, DIÂMETRO DO FUSTE DE 100CM, ESCAVAÇÃO MANUAL, SEM ALARGAMENTO DE BASE, CONCRETO USINADO E LANÇADO COM BOMBA OU DIRETAMENTE DO CAMINHÃO. AF_05/2020</v>
          </cell>
          <cell r="I1842" t="str">
            <v>M3</v>
          </cell>
          <cell r="J1842" t="str">
            <v>ATRIBUÍDO SÃO PAULO</v>
          </cell>
          <cell r="K1842">
            <v>689.85</v>
          </cell>
          <cell r="L1842" t="str">
            <v>CAIXA REFERENCIAL</v>
          </cell>
        </row>
        <row r="1843">
          <cell r="G1843">
            <v>101107</v>
          </cell>
          <cell r="H1843" t="str">
            <v>TUBULÃO A CÉU ABERTO, DIÂMETRO DO FUSTE DE 120CM, ESCAVAÇÃO MANUAL, SEM ALARGAMENTO DE BASE, CONCRETO USINADO E LANÇADO COM BOMBA OU DIRETAMENTE DO CAMINHÃO. AF_05/2020</v>
          </cell>
          <cell r="I1843" t="str">
            <v>M3</v>
          </cell>
          <cell r="J1843" t="str">
            <v>ATRIBUÍDO SÃO PAULO</v>
          </cell>
          <cell r="K1843">
            <v>628.27</v>
          </cell>
          <cell r="L1843" t="str">
            <v>CAIXA REFERENCIAL</v>
          </cell>
        </row>
        <row r="1844">
          <cell r="G1844">
            <v>101108</v>
          </cell>
          <cell r="H1844" t="str">
            <v>TUBULÃO A CÉU ABERTO, DIÂMETRO DO FUSTE DE 70CM, ESCAVAÇÃO MECÂNICA, SEM ALARGAMENTO DE BASE, CONCRETO USINADO E LANÇADO COM BOMBA OU DIRETAMENTE DO CAMINHÃO. AF_05/2020</v>
          </cell>
          <cell r="I1844" t="str">
            <v>M3</v>
          </cell>
          <cell r="J1844" t="str">
            <v>ATRIBUÍDO SÃO PAULO</v>
          </cell>
          <cell r="K1844">
            <v>546.16</v>
          </cell>
          <cell r="L1844" t="str">
            <v>CAIXA REFERENCIAL</v>
          </cell>
        </row>
        <row r="1845">
          <cell r="G1845">
            <v>101109</v>
          </cell>
          <cell r="H1845" t="str">
            <v>TUBULÃO A CÉU ABERTO, DIÂMETRO DO FUSTE DE 80CM, ESCAVAÇÃO MECÂNICA, SEM ALARGAMENTO DE BASE, CONCRETO USINADO E LANÇADO COM BOMBA OU DIRETAMENTE DO CAMINHÃO. AF_05/2020</v>
          </cell>
          <cell r="I1845" t="str">
            <v>M3</v>
          </cell>
          <cell r="J1845" t="str">
            <v>ATRIBUÍDO SÃO PAULO</v>
          </cell>
          <cell r="K1845">
            <v>534.22</v>
          </cell>
          <cell r="L1845" t="str">
            <v>CAIXA REFERENCIAL</v>
          </cell>
        </row>
        <row r="1846">
          <cell r="G1846">
            <v>101110</v>
          </cell>
          <cell r="H1846" t="str">
            <v>TUBULÃO A CÉU ABERTO, DIÂMETRO DO FUSTE DE 100CM, ESCAVAÇÃO MECÂNICA, SEM ALARGAMENTO DE BASE, CONCRETO USINADO E LANÇADO COM BOMBA OU DIRETAMENTE DO CAMINHÃO. AF_05/2020</v>
          </cell>
          <cell r="I1846" t="str">
            <v>M3</v>
          </cell>
          <cell r="J1846" t="str">
            <v>ATRIBUÍDO SÃO PAULO</v>
          </cell>
          <cell r="K1846">
            <v>520.29</v>
          </cell>
          <cell r="L1846" t="str">
            <v>CAIXA REFERENCIAL</v>
          </cell>
        </row>
        <row r="1847">
          <cell r="G1847">
            <v>101111</v>
          </cell>
          <cell r="H1847" t="str">
            <v>TUBULÃO A CÉU ABERTO, DIÂMETRO DO FUSTE DE 120CM, ESCAVAÇÃO MECÂNICA, SEM ALARGAMENTO DE BASE, CONCRETO USINADO E LANÇADO COM BOMBA OU DIRETAMENTE DO CAMINHÃO. AF_05/2020</v>
          </cell>
          <cell r="I1847" t="str">
            <v>M3</v>
          </cell>
          <cell r="J1847" t="str">
            <v>ATRIBUÍDO SÃO PAULO</v>
          </cell>
          <cell r="K1847">
            <v>487.95</v>
          </cell>
          <cell r="L1847" t="str">
            <v>CAIXA REFERENCIAL</v>
          </cell>
        </row>
        <row r="1848">
          <cell r="G1848">
            <v>101112</v>
          </cell>
          <cell r="H1848" t="str">
            <v>ALARGAMENTO DE BASE DE TUBULÃO A CÉU ABERTO, ESCAVAÇÃO MANUAL, CONCRETO FEITO EM OBRA E LANÇADO COM JERICA. AF_05/2020</v>
          </cell>
          <cell r="I1848" t="str">
            <v>M3</v>
          </cell>
          <cell r="J1848" t="str">
            <v>ATRIBUÍDO SÃO PAULO</v>
          </cell>
          <cell r="K1848">
            <v>616.72</v>
          </cell>
          <cell r="L1848" t="str">
            <v>CAIXA REFERENCIAL</v>
          </cell>
        </row>
        <row r="1849">
          <cell r="G1849">
            <v>101113</v>
          </cell>
          <cell r="H1849" t="str">
            <v>ALARGAMENTO DE BASE DE TUBULÃO A CÉU ABERTO, ESCAVAÇÃO MANUAL, CONCRETO USINADO E LANÇADO COM BOMBA OU DIRETAMENTE DO CAMINHÃO. AF_05/2020</v>
          </cell>
          <cell r="I1849" t="str">
            <v>M3</v>
          </cell>
          <cell r="J1849" t="str">
            <v>ATRIBUÍDO SÃO PAULO</v>
          </cell>
          <cell r="K1849">
            <v>536.23</v>
          </cell>
          <cell r="L1849" t="str">
            <v>CAIXA REFERENCIAL</v>
          </cell>
        </row>
        <row r="1850">
          <cell r="G1850">
            <v>95601</v>
          </cell>
          <cell r="H1850" t="str">
            <v>ARRASAMENTO MECANICO DE ESTACA DE CONCRETO ARMADO, DIAMETROS DE ATÉ 40 CM. AF_11/2016</v>
          </cell>
          <cell r="I1850" t="str">
            <v>UN</v>
          </cell>
          <cell r="J1850" t="str">
            <v>ATRIBUÍDO SÃO PAULO</v>
          </cell>
          <cell r="K1850">
            <v>17.53</v>
          </cell>
          <cell r="L1850" t="str">
            <v>CAIXA REFERENCIAL</v>
          </cell>
        </row>
        <row r="1851">
          <cell r="G1851">
            <v>95602</v>
          </cell>
          <cell r="H1851" t="str">
            <v>ARRASAMENTO MECANICO DE ESTACA DE CONCRETO ARMADO, DIAMETROS DE 41 CM A 60 CM. AF_11/2016</v>
          </cell>
          <cell r="I1851" t="str">
            <v>UN</v>
          </cell>
          <cell r="J1851" t="str">
            <v>ATRIBUÍDO SÃO PAULO</v>
          </cell>
          <cell r="K1851">
            <v>22.32</v>
          </cell>
          <cell r="L1851" t="str">
            <v>CAIXA REFERENCIAL</v>
          </cell>
        </row>
        <row r="1852">
          <cell r="G1852">
            <v>95603</v>
          </cell>
          <cell r="H1852" t="str">
            <v>ARRASAMENTO MECANICO DE ESTACA DE CONCRETO ARMADO, DIAMETROS DE 61 CM A 80 CM. AF_11/2016</v>
          </cell>
          <cell r="I1852" t="str">
            <v>UN</v>
          </cell>
          <cell r="J1852" t="str">
            <v>ATRIBUÍDO SÃO PAULO</v>
          </cell>
          <cell r="K1852">
            <v>29.3</v>
          </cell>
          <cell r="L1852" t="str">
            <v>CAIXA REFERENCIAL</v>
          </cell>
        </row>
        <row r="1853">
          <cell r="G1853">
            <v>95604</v>
          </cell>
          <cell r="H1853" t="str">
            <v>ARRASAMENTO MECANICO DE ESTACA DE CONCRETO ARMADO, DIAMETROS DE 81 CM A 100 CM. AF_11/2016</v>
          </cell>
          <cell r="I1853" t="str">
            <v>UN</v>
          </cell>
          <cell r="J1853" t="str">
            <v>ATRIBUÍDO SÃO PAULO</v>
          </cell>
          <cell r="K1853">
            <v>38.58</v>
          </cell>
          <cell r="L1853" t="str">
            <v>CAIXA REFERENCIAL</v>
          </cell>
        </row>
        <row r="1854">
          <cell r="G1854">
            <v>95605</v>
          </cell>
          <cell r="H1854" t="str">
            <v>ARRASAMENTO MECANICO DE ESTACA DE CONCRETO ARMADO, DIAMETROS DE 101 CM A 150 CM. AF_11/2016</v>
          </cell>
          <cell r="I1854" t="str">
            <v>UN</v>
          </cell>
          <cell r="J1854" t="str">
            <v>ATRIBUÍDO SÃO PAULO</v>
          </cell>
          <cell r="K1854">
            <v>60.5</v>
          </cell>
          <cell r="L1854" t="str">
            <v>CAIXA REFERENCIAL</v>
          </cell>
        </row>
        <row r="1855">
          <cell r="G1855">
            <v>95607</v>
          </cell>
          <cell r="H1855" t="str">
            <v>ARRASAMENTO DE ESTACA METÁLICA, PERFIL LAMINADO TIPO I FAMÍLIA 250. AF_11/2016</v>
          </cell>
          <cell r="I1855" t="str">
            <v>UN</v>
          </cell>
          <cell r="J1855" t="str">
            <v>ATRIBUÍDO SÃO PAULO</v>
          </cell>
          <cell r="K1855">
            <v>5.75</v>
          </cell>
          <cell r="L1855" t="str">
            <v>CAIXA REFERENCIAL</v>
          </cell>
        </row>
        <row r="1856">
          <cell r="G1856">
            <v>95608</v>
          </cell>
          <cell r="H1856" t="str">
            <v>ARRASAMENTO DE ESTACA METÁLICA, PERFIL LAMINADO TIPO H FAMÍLIA 250. AF_11/2016</v>
          </cell>
          <cell r="I1856" t="str">
            <v>UN</v>
          </cell>
          <cell r="J1856" t="str">
            <v>ATRIBUÍDO SÃO PAULO</v>
          </cell>
          <cell r="K1856">
            <v>6.64</v>
          </cell>
          <cell r="L1856" t="str">
            <v>CAIXA REFERENCIAL</v>
          </cell>
        </row>
        <row r="1857">
          <cell r="G1857">
            <v>95609</v>
          </cell>
          <cell r="H1857" t="str">
            <v>ARRASAMENTO DE ESTACA METÁLICA, PERFIL LAMINADO TIPO H FAMÍLIA 310. AF_11/2016</v>
          </cell>
          <cell r="I1857" t="str">
            <v>UN</v>
          </cell>
          <cell r="J1857" t="str">
            <v>ATRIBUÍDO SÃO PAULO</v>
          </cell>
          <cell r="K1857">
            <v>7.4</v>
          </cell>
          <cell r="L1857" t="str">
            <v>CAIXA REFERENCIAL</v>
          </cell>
        </row>
        <row r="1858">
          <cell r="G1858">
            <v>100651</v>
          </cell>
          <cell r="H1858" t="str">
            <v>ESTACA HÉLICE CONTÍNUA, DIÂMETRO DE 30 CM, INCLUSO CONCRETO FCK=20MPA E ARMADURA MÍNIMA (EXCLUSIVE MOBILIZAÇÃO E DESMOBILIZAÇÃO). AF_12/2019</v>
          </cell>
          <cell r="I1858" t="str">
            <v>M</v>
          </cell>
          <cell r="J1858" t="str">
            <v>ATRIBUÍDO SÃO PAULO</v>
          </cell>
          <cell r="K1858">
            <v>79.459999999999994</v>
          </cell>
          <cell r="L1858" t="str">
            <v>CAIXA REFERENCIAL</v>
          </cell>
        </row>
        <row r="1859">
          <cell r="G1859">
            <v>100652</v>
          </cell>
          <cell r="H1859" t="str">
            <v>ESTACA HÉLICE CONTÍNUA , DIÂMETRO DE 50 CM, INCLUSO CONCRETO FCK=20MPA E ARMADURA MÍNIMA (EXCLUSIVE MOBILIZAÇÃO E DESMOBILIZAÇÃO). AF_12/2019</v>
          </cell>
          <cell r="I1859" t="str">
            <v>M</v>
          </cell>
          <cell r="J1859" t="str">
            <v>ATRIBUÍDO SÃO PAULO</v>
          </cell>
          <cell r="K1859">
            <v>148.24</v>
          </cell>
          <cell r="L1859" t="str">
            <v>CAIXA REFERENCIAL</v>
          </cell>
        </row>
        <row r="1860">
          <cell r="G1860">
            <v>100653</v>
          </cell>
          <cell r="H1860" t="str">
            <v>ESTACA HÉLICE CONTÍNUA, DIÂMETRO DE 70 CM, INCLUSO CONCRETO FCK=20MPA E ARMADURA MÍNIMA (EXCLUSIVE MOBILIZAÇÃO E DESMOBILIZAÇÃO). AF_12/2019</v>
          </cell>
          <cell r="I1860" t="str">
            <v>M</v>
          </cell>
          <cell r="J1860" t="str">
            <v>ATRIBUÍDO SÃO PAULO</v>
          </cell>
          <cell r="K1860">
            <v>244.85</v>
          </cell>
          <cell r="L1860" t="str">
            <v>CAIXA REFERENCIAL</v>
          </cell>
        </row>
        <row r="1861">
          <cell r="G1861">
            <v>100654</v>
          </cell>
          <cell r="H1861" t="str">
            <v>ESTACA HÉLICE CONTÍNUA, DIÂMETRO DE 80 CM, INCLUSO CONCRETO FCK=20MPA E ARMADURA MÍNIMA (EXCLUSIVE MOBILIZAÇÃO E DESMOBILIZAÇÃO). AF_12/2019.</v>
          </cell>
          <cell r="I1861" t="str">
            <v>M</v>
          </cell>
          <cell r="J1861" t="str">
            <v>ATRIBUÍDO SÃO PAULO</v>
          </cell>
          <cell r="K1861">
            <v>334.3</v>
          </cell>
          <cell r="L1861" t="str">
            <v>CAIXA REFERENCIAL</v>
          </cell>
        </row>
        <row r="1862">
          <cell r="G1862">
            <v>100655</v>
          </cell>
          <cell r="H1862" t="str">
            <v>ESTACA HÉLICE CONTÍNUA, DIÂMETRO DE 90 CM, INCLUSO CONCRETO FCK=20MPA E ARMADURA MÍNIMA (EXCLUSIVE MOBILIZAÇÃO E DESMOBILIZAÇÃO). AF_12/2019.</v>
          </cell>
          <cell r="I1862" t="str">
            <v>M</v>
          </cell>
          <cell r="J1862" t="str">
            <v>ATRIBUÍDO SÃO PAULO</v>
          </cell>
          <cell r="K1862">
            <v>382.89</v>
          </cell>
          <cell r="L1862" t="str">
            <v>CAIXA REFERENCIAL</v>
          </cell>
        </row>
        <row r="1863">
          <cell r="G1863">
            <v>100656</v>
          </cell>
          <cell r="H1863" t="str">
            <v>ESTACA PRÉ-MOLDADA DE CONCRETO, SEÇÃO QUADRADA, CAPACIDADE DE 25 TONELADAS, INCLUSO EMENDA (EXCLUSIVE MOBILIZAÇÃO E DESMOBILIZAÇÃO). AF_12/2019</v>
          </cell>
          <cell r="I1863" t="str">
            <v>M</v>
          </cell>
          <cell r="J1863" t="str">
            <v>ATRIBUÍDO SÃO PAULO</v>
          </cell>
          <cell r="K1863">
            <v>68.03</v>
          </cell>
          <cell r="L1863" t="str">
            <v>CAIXA REFERENCIAL</v>
          </cell>
        </row>
        <row r="1864">
          <cell r="G1864">
            <v>100657</v>
          </cell>
          <cell r="H1864" t="str">
            <v>ESTACA PRÉ-MOLDADA DE CONCRETO SEÇÃO QUADRADA, CAPACIDADE DE 50 TONELADAS, INCLUSO EMENDA (EXCLUSIVE MOBILIZAÇÃO E DESMOBILIZAÇÃO). AF_12/2019</v>
          </cell>
          <cell r="I1864" t="str">
            <v>M</v>
          </cell>
          <cell r="J1864" t="str">
            <v>ATRIBUÍDO SÃO PAULO</v>
          </cell>
          <cell r="K1864">
            <v>87.44</v>
          </cell>
          <cell r="L1864" t="str">
            <v>CAIXA REFERENCIAL</v>
          </cell>
        </row>
        <row r="1865">
          <cell r="G1865">
            <v>100658</v>
          </cell>
          <cell r="H1865" t="str">
            <v>ESTACA PRÉ-MOLDADA DE CONCRETO CENTRIFUGADO, SEÇÃO CIRCULAR, CAPACIDADE DE 100 TONELADAS, INCLUSO EMENDA (EXCLUSIVE MOBILIZAÇÃO E DESMOBILIZAÇÃO). AF_12/2019</v>
          </cell>
          <cell r="I1865" t="str">
            <v>M</v>
          </cell>
          <cell r="J1865" t="str">
            <v>ATRIBUÍDO SÃO PAULO</v>
          </cell>
          <cell r="K1865">
            <v>200.81</v>
          </cell>
          <cell r="L1865" t="str">
            <v>CAIXA REFERENCIAL</v>
          </cell>
        </row>
        <row r="1866">
          <cell r="G1866">
            <v>100889</v>
          </cell>
          <cell r="H1866" t="str">
            <v>ESTACA METÁLICA PARA FUNDAÇÃO, UTILIZANDO PERFIL LAMINADO HP250X62 (EXCLUSIVE MOBILIZAÇÃO E DESMOBILIZAÇÃO). AF_01/2020</v>
          </cell>
          <cell r="I1866" t="str">
            <v>KG</v>
          </cell>
          <cell r="J1866" t="str">
            <v>ATRIBUÍDO SÃO PAULO</v>
          </cell>
          <cell r="K1866">
            <v>7.62</v>
          </cell>
          <cell r="L1866" t="str">
            <v>CAIXA REFERENCIAL</v>
          </cell>
        </row>
        <row r="1867">
          <cell r="G1867">
            <v>100890</v>
          </cell>
          <cell r="H1867" t="str">
            <v>ESTACA METÁLICA PARA FUNDAÇÃO, UTILIZANDO PERFIL LAMINADO HP310X79 (EXCLUSIVE MOBILIZAÇÃO E DESMOBILIZAÇÃO). AF_01/2020</v>
          </cell>
          <cell r="I1867" t="str">
            <v>KG</v>
          </cell>
          <cell r="J1867" t="str">
            <v>ATRIBUÍDO SÃO PAULO</v>
          </cell>
          <cell r="K1867">
            <v>7.51</v>
          </cell>
          <cell r="L1867" t="str">
            <v>CAIXA REFERENCIAL</v>
          </cell>
        </row>
        <row r="1868">
          <cell r="G1868">
            <v>100892</v>
          </cell>
          <cell r="H1868" t="str">
            <v>ESTACA METÁLICA PARA CONTENÇÃO, UTILIZANDO PERFIL LAMINADO W250X32,7 (EXCLUSIVE MOBILIZAÇÃO E DESMOBILIZAÇÃO). AF_01/2020</v>
          </cell>
          <cell r="I1868" t="str">
            <v>KG</v>
          </cell>
          <cell r="J1868" t="str">
            <v>ATRIBUÍDO SÃO PAULO</v>
          </cell>
          <cell r="K1868">
            <v>7.34</v>
          </cell>
          <cell r="L1868" t="str">
            <v>CAIXA REFERENCIAL</v>
          </cell>
        </row>
        <row r="1869">
          <cell r="G1869">
            <v>100893</v>
          </cell>
          <cell r="H1869" t="str">
            <v>ESTACA METÁLICA PARA CONTENÇÃO, UTILIZANDO PERFIL LAMINADO W250X38,5 (EXCLUSIVE MOBILIZAÇÃO E DESMOBILIZAÇÃO). AF_01/2020</v>
          </cell>
          <cell r="I1869" t="str">
            <v>KG</v>
          </cell>
          <cell r="J1869" t="str">
            <v>ATRIBUÍDO SÃO PAULO</v>
          </cell>
          <cell r="K1869">
            <v>7.22</v>
          </cell>
          <cell r="L1869" t="str">
            <v>CAIXA REFERENCIAL</v>
          </cell>
        </row>
        <row r="1870">
          <cell r="G1870">
            <v>100894</v>
          </cell>
          <cell r="H1870" t="str">
            <v>ESTACA METÁLICA PARA CONTENÇÃO, UTILIZANDO PERFIL LAMINADO W250X44,8 (EXCLUSIVE MOBILIZAÇÃO E DESMOBILIZAÇÃO). AF_01/2020</v>
          </cell>
          <cell r="I1870" t="str">
            <v>KG</v>
          </cell>
          <cell r="J1870" t="str">
            <v>ATRIBUÍDO SÃO PAULO</v>
          </cell>
          <cell r="K1870">
            <v>7.13</v>
          </cell>
          <cell r="L1870" t="str">
            <v>CAIXA REFERENCIAL</v>
          </cell>
        </row>
        <row r="1871">
          <cell r="G1871">
            <v>100896</v>
          </cell>
          <cell r="H1871" t="str">
            <v>ESTACA ESCAVADA MECANICAMENTE, SEM FLUIDO ESTABILIZANTE, COM 25CM DE DIÂMETRO, CONCRETO LANÇADO POR CAMINHÃO BETONEIRA (EXCLUSIVE MOBILIZAÇÃO E DESMOBILIZAÇÃO). AF_01/2020</v>
          </cell>
          <cell r="I1871" t="str">
            <v>M</v>
          </cell>
          <cell r="J1871" t="str">
            <v>ATRIBUÍDO SÃO PAULO</v>
          </cell>
          <cell r="K1871">
            <v>36.24</v>
          </cell>
          <cell r="L1871" t="str">
            <v>CAIXA REFERENCIAL</v>
          </cell>
        </row>
        <row r="1872">
          <cell r="G1872">
            <v>100897</v>
          </cell>
          <cell r="H1872" t="str">
            <v>ESTACA ESCAVADA MECANICAMENTE, SEM FLUIDO ESTABILIZANTE, COM 40CM DE DIÂMETRO, CONCRETO LANÇADO POR CAMINHÃO BETONEIRA (EXCLUSIVE MOBILIZAÇÃO E DESMOBILIZAÇÃO). AF_01/2020</v>
          </cell>
          <cell r="I1872" t="str">
            <v>M</v>
          </cell>
          <cell r="J1872" t="str">
            <v>ATRIBUÍDO SÃO PAULO</v>
          </cell>
          <cell r="K1872">
            <v>68.540000000000006</v>
          </cell>
          <cell r="L1872" t="str">
            <v>CAIXA REFERENCIAL</v>
          </cell>
        </row>
        <row r="1873">
          <cell r="G1873">
            <v>100898</v>
          </cell>
          <cell r="H1873" t="str">
            <v>ESTACA ESCAVADA MECANICAMENTE, SEM FLUIDO ESTABILIZANTE, COM 60CM DE DIÂMETRO, CONCRETO LANÇADO POR CAMINHÃO BETONEIRA (EXCLUSIVE MOBILIZAÇÃO E DESMOBILIZAÇÃO). AF_01/2020</v>
          </cell>
          <cell r="I1873" t="str">
            <v>M</v>
          </cell>
          <cell r="J1873" t="str">
            <v>ATRIBUÍDO SÃO PAULO</v>
          </cell>
          <cell r="K1873">
            <v>129.66999999999999</v>
          </cell>
          <cell r="L1873" t="str">
            <v>CAIXA REFERENCIAL</v>
          </cell>
        </row>
        <row r="1874">
          <cell r="G1874">
            <v>100899</v>
          </cell>
          <cell r="H1874" t="str">
            <v>ESTACA ESCAVADA MECANICAMENTE, SEM FLUIDO ESTABILIZANTE, COM 25CM DE DIÂMETRO, CONCRETO LANÇADO MANUALMENTE (EXCLUSIVE MOBILIZAÇÃO E DESMOBILIZAÇÃO). AF_01/2020</v>
          </cell>
          <cell r="I1874" t="str">
            <v>M</v>
          </cell>
          <cell r="J1874" t="str">
            <v>ATRIBUÍDO SÃO PAULO</v>
          </cell>
          <cell r="K1874">
            <v>55.18</v>
          </cell>
          <cell r="L1874" t="str">
            <v>CAIXA REFERENCIAL</v>
          </cell>
        </row>
        <row r="1875">
          <cell r="G1875">
            <v>100900</v>
          </cell>
          <cell r="H1875" t="str">
            <v>ESTACA ESCAVADA MECANICAMENTE, SEM FLUIDO ESTABILIZANTE, COM 60CM DE DIÂMETRO, CONCRETO LANÇADO POR BOMBA LANÇA (EXCLUSIVE MOBILIZAÇÃO E DESMOBILIZAÇÃO). AF_01/2020</v>
          </cell>
          <cell r="I1875" t="str">
            <v>M</v>
          </cell>
          <cell r="J1875" t="str">
            <v>ATRIBUÍDO SÃO PAULO</v>
          </cell>
          <cell r="K1875">
            <v>148.99</v>
          </cell>
          <cell r="L1875" t="str">
            <v>CAIXA REFERENCIAL</v>
          </cell>
        </row>
        <row r="1876">
          <cell r="G1876">
            <v>100929</v>
          </cell>
          <cell r="H1876" t="str">
            <v>ESTACA RAÍZ, DIÂMETRO DE 20CM, SEM PRESENÇA DE ROCHA (EXCLUSIVE MOBILIZAÇÃO E DESMOBILIZAÇÃO). AF_03/2020</v>
          </cell>
          <cell r="I1876" t="str">
            <v>M</v>
          </cell>
          <cell r="J1876" t="str">
            <v>ATRIBUÍDO SÃO PAULO</v>
          </cell>
          <cell r="K1876">
            <v>176.27</v>
          </cell>
          <cell r="L1876" t="str">
            <v>CAIXA REFERENCIAL</v>
          </cell>
        </row>
        <row r="1877">
          <cell r="G1877">
            <v>100930</v>
          </cell>
          <cell r="H1877" t="str">
            <v>ESTACA RAÍZ, DIÂMETRO DE 31CM, SEM PRESENÇA DE ROCHA (EXCLUSIVE MOBILIZAÇÃO E DESMOBILIZAÇÃO). AF_03/2020</v>
          </cell>
          <cell r="I1877" t="str">
            <v>M</v>
          </cell>
          <cell r="J1877" t="str">
            <v>ATRIBUÍDO SÃO PAULO</v>
          </cell>
          <cell r="K1877">
            <v>259.19</v>
          </cell>
          <cell r="L1877" t="str">
            <v>CAIXA REFERENCIAL</v>
          </cell>
        </row>
        <row r="1878">
          <cell r="G1878">
            <v>100931</v>
          </cell>
          <cell r="H1878" t="str">
            <v>ESTACA RAÍZ, DIÂMETRO DE 40CM, SEM PRESENÇA DE ROCHA (EXCLUSIVE MOBILIZAÇÃO E DESMOBILIZAÇÃO). AF_03/2020</v>
          </cell>
          <cell r="I1878" t="str">
            <v>M</v>
          </cell>
          <cell r="J1878" t="str">
            <v>ATRIBUÍDO SÃO PAULO</v>
          </cell>
          <cell r="K1878">
            <v>329.11</v>
          </cell>
          <cell r="L1878" t="str">
            <v>CAIXA REFERENCIAL</v>
          </cell>
        </row>
        <row r="1879">
          <cell r="G1879">
            <v>100932</v>
          </cell>
          <cell r="H1879" t="str">
            <v>ESTACA RAÍZ, DIÂMETRO DE 45CM, SEM PRESENÇA DE ROCHA (EXCLUSIVE MOBILIZAÇÃO E DESMOBILIZAÇÃO). AF_03/2020</v>
          </cell>
          <cell r="I1879" t="str">
            <v>M</v>
          </cell>
          <cell r="J1879" t="str">
            <v>ATRIBUÍDO SÃO PAULO</v>
          </cell>
          <cell r="K1879">
            <v>441.36</v>
          </cell>
          <cell r="L1879" t="str">
            <v>CAIXA REFERENCIAL</v>
          </cell>
        </row>
        <row r="1880">
          <cell r="G1880">
            <v>100933</v>
          </cell>
          <cell r="H1880" t="str">
            <v>ESTACA RAÍZ, DIÂMETRO DE 20CM, PERFURADA EM ROCHA (EXCLUSIVE MOBILIZAÇÃO E DESMOBILIZAÇÃO). AF_03/2020</v>
          </cell>
          <cell r="I1880" t="str">
            <v>M</v>
          </cell>
          <cell r="J1880" t="str">
            <v>ATRIBUÍDO SÃO PAULO</v>
          </cell>
          <cell r="K1880">
            <v>223.42</v>
          </cell>
          <cell r="L1880" t="str">
            <v>CAIXA REFERENCIAL</v>
          </cell>
        </row>
        <row r="1881">
          <cell r="G1881">
            <v>100934</v>
          </cell>
          <cell r="H1881" t="str">
            <v>ESTACA RAÍZ, DIÂMETRO DE 31CM, PERFURADA EM ROCHA (EXCLUSIVE MOBILIZAÇÃO E DESMOBILIZAÇÃO). AF_03/2020</v>
          </cell>
          <cell r="I1881" t="str">
            <v>M</v>
          </cell>
          <cell r="J1881" t="str">
            <v>ATRIBUÍDO SÃO PAULO</v>
          </cell>
          <cell r="K1881">
            <v>318.12</v>
          </cell>
          <cell r="L1881" t="str">
            <v>CAIXA REFERENCIAL</v>
          </cell>
        </row>
        <row r="1882">
          <cell r="G1882">
            <v>100935</v>
          </cell>
          <cell r="H1882" t="str">
            <v>ESTACA RAÍZ, DIÂMETRO DE 40CM, PERFURADA EM ROCHA (EXCLUSIVE MOBILIZAÇÃO E DESMOBILIZAÇÃO). AF_03/2020</v>
          </cell>
          <cell r="I1882" t="str">
            <v>M</v>
          </cell>
          <cell r="J1882" t="str">
            <v>ATRIBUÍDO SÃO PAULO</v>
          </cell>
          <cell r="K1882">
            <v>403.18</v>
          </cell>
          <cell r="L1882" t="str">
            <v>CAIXA REFERENCIAL</v>
          </cell>
        </row>
        <row r="1883">
          <cell r="G1883">
            <v>100936</v>
          </cell>
          <cell r="H1883" t="str">
            <v>ESTACA RAÍZ, DIÂMETRO DE 45CM, PERFURADA EM ROCHA (EXCLUSIVE MOBILIZAÇÃO E DESMOBILIZAÇÃO). AF_03/2020</v>
          </cell>
          <cell r="I1883" t="str">
            <v>M</v>
          </cell>
          <cell r="J1883" t="str">
            <v>ATRIBUÍDO SÃO PAULO</v>
          </cell>
          <cell r="K1883">
            <v>527.77</v>
          </cell>
          <cell r="L1883" t="str">
            <v>CAIXA REFERENCIAL</v>
          </cell>
        </row>
        <row r="1884">
          <cell r="G1884">
            <v>101173</v>
          </cell>
          <cell r="H1884" t="str">
            <v>ESTACA BROCA DE CONCRETO, DIÂMETRO DE 20CM, ESCAVAÇÃO MANUAL COM TRADO CONCHA, COM ARMADURA DE ARRANQUE. AF_05/2020</v>
          </cell>
          <cell r="I1884" t="str">
            <v>M</v>
          </cell>
          <cell r="J1884" t="str">
            <v>COEFICIENTE DE REPRESENTATIVIDADE</v>
          </cell>
          <cell r="K1884">
            <v>44.53</v>
          </cell>
          <cell r="L1884" t="str">
            <v>CAIXA REFERENCIAL</v>
          </cell>
        </row>
        <row r="1885">
          <cell r="G1885">
            <v>101174</v>
          </cell>
          <cell r="H1885" t="str">
            <v>ESTACA BROCA DE CONCRETO, DIÂMETRO DE 25CM, ESCAVAÇÃO MANUAL COM TRADO CONCHA, COM ARMADURA DE ARRANQUE. AF_05/2020</v>
          </cell>
          <cell r="I1885" t="str">
            <v>M</v>
          </cell>
          <cell r="J1885" t="str">
            <v>COEFICIENTE DE REPRESENTATIVIDADE</v>
          </cell>
          <cell r="K1885">
            <v>62.9</v>
          </cell>
          <cell r="L1885" t="str">
            <v>CAIXA REFERENCIAL</v>
          </cell>
        </row>
        <row r="1886">
          <cell r="G1886">
            <v>101175</v>
          </cell>
          <cell r="H1886" t="str">
            <v>ESTACA BROCA DE CONCRETO, DIÂMETRO DE 30CM, ESCAVAÇÃO MANUAL COM TRADO CONCHA, COM ARMADURA DE ARRANQUE. AF_05/2020</v>
          </cell>
          <cell r="I1886" t="str">
            <v>M</v>
          </cell>
          <cell r="J1886" t="str">
            <v>COEFICIENTE DE REPRESENTATIVIDADE</v>
          </cell>
          <cell r="K1886">
            <v>85.83</v>
          </cell>
          <cell r="L1886" t="str">
            <v>CAIXA REFERENCIAL</v>
          </cell>
        </row>
        <row r="1887">
          <cell r="G1887">
            <v>101176</v>
          </cell>
          <cell r="H1887" t="str">
            <v>ESTACA BROCA DE CONCRETO, DIÂMETRO DE 30CM, ESCAVAÇÃO MANUAL COM TRADO CONCHA, INTEIRAMENTE ARMADA. AF_05/2020</v>
          </cell>
          <cell r="I1887" t="str">
            <v>M</v>
          </cell>
          <cell r="J1887" t="str">
            <v>COEFICIENTE DE REPRESENTATIVIDADE</v>
          </cell>
          <cell r="K1887">
            <v>110.44</v>
          </cell>
          <cell r="L1887" t="str">
            <v>CAIXA REFERENCIAL</v>
          </cell>
        </row>
        <row r="1888">
          <cell r="G1888">
            <v>95240</v>
          </cell>
          <cell r="H1888" t="str">
            <v>LASTRO DE CONCRETO MAGRO, APLICADO EM PISOS OU RADIERS, ESPESSURA DE 3 CM. AF_07/2016</v>
          </cell>
          <cell r="I1888" t="str">
            <v>M2</v>
          </cell>
          <cell r="J1888" t="str">
            <v>COEFICIENTE DE REPRESENTATIVIDADE</v>
          </cell>
          <cell r="K1888">
            <v>13.62</v>
          </cell>
          <cell r="L1888" t="str">
            <v>CAIXA REFERENCIAL</v>
          </cell>
        </row>
        <row r="1889">
          <cell r="G1889">
            <v>95241</v>
          </cell>
          <cell r="H1889" t="str">
            <v>LASTRO DE CONCRETO MAGRO, APLICADO EM PISOS OU RADIERS, ESPESSURA DE 5 CM. AF_07/2016</v>
          </cell>
          <cell r="I1889" t="str">
            <v>M2</v>
          </cell>
          <cell r="J1889" t="str">
            <v>COEFICIENTE DE REPRESENTATIVIDADE</v>
          </cell>
          <cell r="K1889">
            <v>22.71</v>
          </cell>
          <cell r="L1889" t="str">
            <v>CAIXA REFERENCIAL</v>
          </cell>
        </row>
        <row r="1890">
          <cell r="G1890">
            <v>96616</v>
          </cell>
          <cell r="H1890" t="str">
            <v>LASTRO DE CONCRETO MAGRO, APLICADO EM BLOCOS DE COROAMENTO OU SAPATAS. AF_08/2017</v>
          </cell>
          <cell r="I1890" t="str">
            <v>M3</v>
          </cell>
          <cell r="J1890" t="str">
            <v>COEFICIENTE DE REPRESENTATIVIDADE</v>
          </cell>
          <cell r="K1890">
            <v>475.33</v>
          </cell>
          <cell r="L1890" t="str">
            <v>CAIXA REFERENCIAL</v>
          </cell>
        </row>
        <row r="1891">
          <cell r="G1891">
            <v>96617</v>
          </cell>
          <cell r="H1891" t="str">
            <v>LASTRO DE CONCRETO MAGRO, APLICADO EM BLOCOS DE COROAMENTO OU SAPATAS, ESPESSURA DE 3 CM. AF_08/2017</v>
          </cell>
          <cell r="I1891" t="str">
            <v>M2</v>
          </cell>
          <cell r="J1891" t="str">
            <v>COEFICIENTE DE REPRESENTATIVIDADE</v>
          </cell>
          <cell r="K1891">
            <v>14.25</v>
          </cell>
          <cell r="L1891" t="str">
            <v>CAIXA REFERENCIAL</v>
          </cell>
        </row>
        <row r="1892">
          <cell r="G1892">
            <v>96619</v>
          </cell>
          <cell r="H1892" t="str">
            <v>LASTRO DE CONCRETO MAGRO, APLICADO EM BLOCOS DE COROAMENTO OU SAPATAS, ESPESSURA DE 5 CM. AF_08/2017</v>
          </cell>
          <cell r="I1892" t="str">
            <v>M2</v>
          </cell>
          <cell r="J1892" t="str">
            <v>COEFICIENTE DE REPRESENTATIVIDADE</v>
          </cell>
          <cell r="K1892">
            <v>23.76</v>
          </cell>
          <cell r="L1892" t="str">
            <v>CAIXA REFERENCIAL</v>
          </cell>
        </row>
        <row r="1893">
          <cell r="G1893">
            <v>96620</v>
          </cell>
          <cell r="H1893" t="str">
            <v>LASTRO DE CONCRETO MAGRO, APLICADO EM PISOS OU RADIERS. AF_08/2017</v>
          </cell>
          <cell r="I1893" t="str">
            <v>M3</v>
          </cell>
          <cell r="J1893" t="str">
            <v>COEFICIENTE DE REPRESENTATIVIDADE</v>
          </cell>
          <cell r="K1893">
            <v>454.44</v>
          </cell>
          <cell r="L1893" t="str">
            <v>CAIXA REFERENCIAL</v>
          </cell>
        </row>
        <row r="1894">
          <cell r="G1894">
            <v>96621</v>
          </cell>
          <cell r="H1894" t="str">
            <v>LASTRO COM MATERIAL GRANULAR, APLICAÇÃO EM BLOCOS DE COROAMENTO, ESPESSURA DE *5 CM*. AF_08/2017</v>
          </cell>
          <cell r="I1894" t="str">
            <v>M3</v>
          </cell>
          <cell r="J1894" t="str">
            <v>COEFICIENTE DE REPRESENTATIVIDADE</v>
          </cell>
          <cell r="K1894">
            <v>169.32</v>
          </cell>
          <cell r="L1894" t="str">
            <v>CAIXA REFERENCIAL</v>
          </cell>
        </row>
        <row r="1895">
          <cell r="G1895">
            <v>96622</v>
          </cell>
          <cell r="H1895" t="str">
            <v>LASTRO COM MATERIAL GRANULAR, APLICAÇÃO EM PISOS OU RADIERS, ESPESSURA DE *5 CM*. AF_08/2017</v>
          </cell>
          <cell r="I1895" t="str">
            <v>M3</v>
          </cell>
          <cell r="J1895" t="str">
            <v>COEFICIENTE DE REPRESENTATIVIDADE</v>
          </cell>
          <cell r="K1895">
            <v>107.94</v>
          </cell>
          <cell r="L1895" t="str">
            <v>CAIXA REFERENCIAL</v>
          </cell>
        </row>
        <row r="1896">
          <cell r="G1896">
            <v>96623</v>
          </cell>
          <cell r="H1896" t="str">
            <v>LASTRO COM MATERIAL GRANULAR, APLICADO EM BLOCOS DE COROAMENTO, ESPESSURA DE *10 CM*. AF_08/2017</v>
          </cell>
          <cell r="I1896" t="str">
            <v>M3</v>
          </cell>
          <cell r="J1896" t="str">
            <v>COEFICIENTE DE REPRESENTATIVIDADE</v>
          </cell>
          <cell r="K1896">
            <v>155.02000000000001</v>
          </cell>
          <cell r="L1896" t="str">
            <v>CAIXA REFERENCIAL</v>
          </cell>
        </row>
        <row r="1897">
          <cell r="G1897">
            <v>96624</v>
          </cell>
          <cell r="H1897" t="str">
            <v>LASTRO COM MATERIAL GRANULAR (PEDRA BRITADA N.2), APLICADO EM PISOS OU RADIERS, ESPESSURA DE *10 CM*. AF_08/2017</v>
          </cell>
          <cell r="I1897" t="str">
            <v>M3</v>
          </cell>
          <cell r="J1897" t="str">
            <v>COEFICIENTE DE REPRESENTATIVIDADE</v>
          </cell>
          <cell r="K1897">
            <v>102.89</v>
          </cell>
          <cell r="L1897" t="str">
            <v>CAIXA REFERENCIAL</v>
          </cell>
        </row>
        <row r="1898">
          <cell r="G1898">
            <v>97082</v>
          </cell>
          <cell r="H1898" t="str">
            <v>ESCAVAÇÃO MANUAL DE VIGA DE BORDA PARA RADIER. AF_09/2017</v>
          </cell>
          <cell r="I1898" t="str">
            <v>M3</v>
          </cell>
          <cell r="J1898" t="str">
            <v>COLETADO</v>
          </cell>
          <cell r="K1898">
            <v>48.14</v>
          </cell>
          <cell r="L1898" t="str">
            <v>CAIXA REFERENCIAL</v>
          </cell>
        </row>
        <row r="1899">
          <cell r="G1899">
            <v>97083</v>
          </cell>
          <cell r="H1899" t="str">
            <v>COMPACTAÇÃO MECÂNICA DE SOLO PARA EXECUÇÃO DE RADIER, COM COMPACTADOR DE SOLOS A PERCUSSÃO. AF_09/2017</v>
          </cell>
          <cell r="I1899" t="str">
            <v>M2</v>
          </cell>
          <cell r="J1899" t="str">
            <v>ATRIBUÍDO SÃO PAULO</v>
          </cell>
          <cell r="K1899">
            <v>2.63</v>
          </cell>
          <cell r="L1899" t="str">
            <v>CAIXA REFERENCIAL</v>
          </cell>
        </row>
        <row r="1900">
          <cell r="G1900">
            <v>97084</v>
          </cell>
          <cell r="H1900" t="str">
            <v>COMPACTAÇÃO MECÂNICA DE SOLO PARA EXECUÇÃO DE RADIER, COM COMPACTADOR DE SOLOS TIPO PLACA VIBRATÓRIA. AF_09/2017</v>
          </cell>
          <cell r="I1900" t="str">
            <v>M2</v>
          </cell>
          <cell r="J1900" t="str">
            <v>COEFICIENTE DE REPRESENTATIVIDADE</v>
          </cell>
          <cell r="K1900">
            <v>0.54</v>
          </cell>
          <cell r="L1900" t="str">
            <v>CAIXA REFERENCIAL</v>
          </cell>
        </row>
        <row r="1901">
          <cell r="G1901">
            <v>97086</v>
          </cell>
          <cell r="H1901" t="str">
            <v>FABRICAÇÃO, MONTAGEM E DESMONTAGEM DE FORMA PARA RADIER, EM MADEIRA SERRADA, 4 UTILIZAÇÕES. AF_09/2017</v>
          </cell>
          <cell r="I1901" t="str">
            <v>M2</v>
          </cell>
          <cell r="J1901" t="str">
            <v>COEFICIENTE DE REPRESENTATIVIDADE</v>
          </cell>
          <cell r="K1901">
            <v>96.59</v>
          </cell>
          <cell r="L1901" t="str">
            <v>CAIXA REFERENCIAL</v>
          </cell>
        </row>
        <row r="1902">
          <cell r="G1902">
            <v>97094</v>
          </cell>
          <cell r="H1902" t="str">
            <v>CONCRETAGEM DE RADIER, PISO OU LAJE SOBRE SOLO, FCK 30 MPA, PARA ESPESSURA DE 10 CM - LANÇAMENTO, ADENSAMENTO E ACABAMENTO. AF_09/2017</v>
          </cell>
          <cell r="I1902" t="str">
            <v>M3</v>
          </cell>
          <cell r="J1902" t="str">
            <v>ATRIBUÍDO SÃO PAULO</v>
          </cell>
          <cell r="K1902">
            <v>366.06</v>
          </cell>
          <cell r="L1902" t="str">
            <v>CAIXA REFERENCIAL</v>
          </cell>
        </row>
        <row r="1903">
          <cell r="G1903">
            <v>97095</v>
          </cell>
          <cell r="H1903" t="str">
            <v>CONCRETAGEM DE RADIER, PISO OU LAJE SOBRE SOLO, FCK 30 MPA, PARA ESPESSURA DE 15 CM - LANÇAMENTO, ADENSAMENTO E ACABAMENTO. AF_09/2017</v>
          </cell>
          <cell r="I1903" t="str">
            <v>M3</v>
          </cell>
          <cell r="J1903" t="str">
            <v>ATRIBUÍDO SÃO PAULO</v>
          </cell>
          <cell r="K1903">
            <v>343.37</v>
          </cell>
          <cell r="L1903" t="str">
            <v>CAIXA REFERENCIAL</v>
          </cell>
        </row>
        <row r="1904">
          <cell r="G1904">
            <v>97096</v>
          </cell>
          <cell r="H1904" t="str">
            <v>CONCRETAGEM DE RADIER, PISO OU LAJE SOBRE SOLO, FCK 30 MPA, PARA ESPESSURA DE 20 CM - LANÇAMENTO, ADENSAMENTO E ACABAMENTO. AF_09/2017</v>
          </cell>
          <cell r="I1904" t="str">
            <v>M3</v>
          </cell>
          <cell r="J1904" t="str">
            <v>ATRIBUÍDO SÃO PAULO</v>
          </cell>
          <cell r="K1904">
            <v>331.73</v>
          </cell>
          <cell r="L1904" t="str">
            <v>CAIXA REFERENCIAL</v>
          </cell>
        </row>
        <row r="1905">
          <cell r="G1905">
            <v>97097</v>
          </cell>
          <cell r="H1905" t="str">
            <v>ACABAMENTO POLIDO PARA PISO DE CONCRETO ARMADO DE ALTA RESISTÊNCIA. AF_09/2017</v>
          </cell>
          <cell r="I1905" t="str">
            <v>M2</v>
          </cell>
          <cell r="J1905" t="str">
            <v>ATRIBUÍDO SÃO PAULO</v>
          </cell>
          <cell r="K1905">
            <v>27.37</v>
          </cell>
          <cell r="L1905" t="str">
            <v>CAIXA REFERENCIAL</v>
          </cell>
        </row>
        <row r="1906">
          <cell r="G1906">
            <v>100322</v>
          </cell>
          <cell r="H1906" t="str">
            <v>LASTRO COM MATERIAL GRANULAR (PEDRA BRITADA N.3), APLICADO EM PISOS OU RADIERS, ESPESSURA DE *10 CM*. AF_07/2019</v>
          </cell>
          <cell r="I1906" t="str">
            <v>M3</v>
          </cell>
          <cell r="J1906" t="str">
            <v>COEFICIENTE DE REPRESENTATIVIDADE</v>
          </cell>
          <cell r="K1906">
            <v>102.89</v>
          </cell>
          <cell r="L1906" t="str">
            <v>CAIXA REFERENCIAL</v>
          </cell>
        </row>
        <row r="1907">
          <cell r="G1907">
            <v>100323</v>
          </cell>
          <cell r="H1907" t="str">
            <v>LASTRO COM MATERIAL GRANULAR (AREIA MÉDIA), APLICADO EM PISOS OU RADIERS, ESPESSURA DE *10 CM*. AF_07/2019</v>
          </cell>
          <cell r="I1907" t="str">
            <v>M3</v>
          </cell>
          <cell r="J1907" t="str">
            <v>COEFICIENTE DE REPRESENTATIVIDADE</v>
          </cell>
          <cell r="K1907">
            <v>140.63</v>
          </cell>
          <cell r="L1907" t="str">
            <v>CAIXA REFERENCIAL</v>
          </cell>
        </row>
        <row r="1908">
          <cell r="G1908">
            <v>100324</v>
          </cell>
          <cell r="H1908" t="str">
            <v>LASTRO COM MATERIAL GRANULAR (PEDRA BRITADA N.1 E PEDRA BRITADA N.2), APLICADO EM PISOS OU RADIERS, ESPESSURA DE *10 CM*. AF_07/2019</v>
          </cell>
          <cell r="I1908" t="str">
            <v>M3</v>
          </cell>
          <cell r="J1908" t="str">
            <v>COEFICIENTE DE REPRESENTATIVIDADE</v>
          </cell>
          <cell r="K1908">
            <v>102.89</v>
          </cell>
          <cell r="L1908" t="str">
            <v>CAIXA REFERENCIAL</v>
          </cell>
        </row>
        <row r="1909">
          <cell r="G1909">
            <v>90996</v>
          </cell>
          <cell r="H1909" t="str">
            <v>FORMAS MANUSEÁVEIS PARA PAREDES DE CONCRETO MOLDADAS IN LOCO, DE EDIFICAÇÕES DE MULTIPLOS PAVIMENTO, EM PLATIBANDA. AF_06/2015</v>
          </cell>
          <cell r="I1909" t="str">
            <v>M2</v>
          </cell>
          <cell r="J1909" t="str">
            <v>ATRIBUÍDO SÃO PAULO</v>
          </cell>
          <cell r="K1909">
            <v>12.79</v>
          </cell>
          <cell r="L1909" t="str">
            <v>CAIXA REFERENCIAL</v>
          </cell>
        </row>
        <row r="1910">
          <cell r="G1910">
            <v>90997</v>
          </cell>
          <cell r="H1910" t="str">
            <v>FORMAS MANUSEÁVEIS PARA PAREDES DE CONCRETO MOLDADAS IN LOCO, DE EDIFICAÇÕES DE MULTIPLOS PAVIMENTOS, EM FACES INTERNAS DE PAREDES. AF_06/2015</v>
          </cell>
          <cell r="I1910" t="str">
            <v>M2</v>
          </cell>
          <cell r="J1910" t="str">
            <v>ATRIBUÍDO SÃO PAULO</v>
          </cell>
          <cell r="K1910">
            <v>17.64</v>
          </cell>
          <cell r="L1910" t="str">
            <v>CAIXA REFERENCIAL</v>
          </cell>
        </row>
        <row r="1911">
          <cell r="G1911">
            <v>90998</v>
          </cell>
          <cell r="H1911" t="str">
            <v>FORMAS MANUSEÁVEIS PARA PAREDES DE CONCRETO MOLDADAS IN LOCO, DE EDIFICAÇÕES DE MULTIPLOS PAVIMENTOS, EM LAJES. AF_06/2015</v>
          </cell>
          <cell r="I1911" t="str">
            <v>M2</v>
          </cell>
          <cell r="J1911" t="str">
            <v>ATRIBUÍDO SÃO PAULO</v>
          </cell>
          <cell r="K1911">
            <v>21.45</v>
          </cell>
          <cell r="L1911" t="str">
            <v>CAIXA REFERENCIAL</v>
          </cell>
        </row>
        <row r="1912">
          <cell r="G1912">
            <v>91000</v>
          </cell>
          <cell r="H1912" t="str">
            <v>FORMAS MANUSEÁVEIS PARA PAREDES DE CONCRETO MOLDADAS IN LOCO, DE EDIFICAÇÕES DE MULTIPLOS PAVIMENTOS, EM PANOS DE FACHADA COM VÃOS. AF_06/2015</v>
          </cell>
          <cell r="I1912" t="str">
            <v>M2</v>
          </cell>
          <cell r="J1912" t="str">
            <v>ATRIBUÍDO SÃO PAULO</v>
          </cell>
          <cell r="K1912">
            <v>16.190000000000001</v>
          </cell>
          <cell r="L1912" t="str">
            <v>CAIXA REFERENCIAL</v>
          </cell>
        </row>
        <row r="1913">
          <cell r="G1913">
            <v>91002</v>
          </cell>
          <cell r="H1913" t="str">
            <v>FORMAS MANUSEÁVEIS PARA PAREDES DE CONCRETO MOLDADAS IN LOCO, DE EDIFICAÇÕES DE MULTIPLOS PAVIMENTOS, EM PANOS DE FACHADA SEM VÃOS. AF_06/2015</v>
          </cell>
          <cell r="I1913" t="str">
            <v>M2</v>
          </cell>
          <cell r="J1913" t="str">
            <v>ATRIBUÍDO SÃO PAULO</v>
          </cell>
          <cell r="K1913">
            <v>14.84</v>
          </cell>
          <cell r="L1913" t="str">
            <v>CAIXA REFERENCIAL</v>
          </cell>
        </row>
        <row r="1914">
          <cell r="G1914">
            <v>91003</v>
          </cell>
          <cell r="H1914" t="str">
            <v>FORMAS MANUSEÁVEIS PARA PAREDES DE CONCRETO MOLDADAS IN LOCO, DE EDIFICAÇÕES DE MULTIPLOS PAVIMENTOS, EM PANOS DE FACHADA COM VARANDAS. AF_06/2015</v>
          </cell>
          <cell r="I1914" t="str">
            <v>M2</v>
          </cell>
          <cell r="J1914" t="str">
            <v>ATRIBUÍDO SÃO PAULO</v>
          </cell>
          <cell r="K1914">
            <v>17.3</v>
          </cell>
          <cell r="L1914" t="str">
            <v>CAIXA REFERENCIAL</v>
          </cell>
        </row>
        <row r="1915">
          <cell r="G1915">
            <v>91004</v>
          </cell>
          <cell r="H1915" t="str">
            <v>FORMAS MANUSEÁVEIS PARA PAREDES DE CONCRETO MOLDADAS IN LOCO, DE EDIFICAÇÕES DE PAVIMENTO ÚNICO, EM FACES INTERNAS DE PAREDES. AF_06/2015</v>
          </cell>
          <cell r="I1915" t="str">
            <v>M2</v>
          </cell>
          <cell r="J1915" t="str">
            <v>ATRIBUÍDO SÃO PAULO</v>
          </cell>
          <cell r="K1915">
            <v>13.65</v>
          </cell>
          <cell r="L1915" t="str">
            <v>CAIXA REFERENCIAL</v>
          </cell>
        </row>
        <row r="1916">
          <cell r="G1916">
            <v>91005</v>
          </cell>
          <cell r="H1916" t="str">
            <v>FORMAS MANUSEÁVEIS PARA PAREDES DE CONCRETO MOLDADAS IN LOCO, DE EDIFICAÇÕES DE PAVIMENTO ÚNICO, EM LAJES. AF_06/2015</v>
          </cell>
          <cell r="I1916" t="str">
            <v>M2</v>
          </cell>
          <cell r="J1916" t="str">
            <v>ATRIBUÍDO SÃO PAULO</v>
          </cell>
          <cell r="K1916">
            <v>16.489999999999998</v>
          </cell>
          <cell r="L1916" t="str">
            <v>CAIXA REFERENCIAL</v>
          </cell>
        </row>
        <row r="1917">
          <cell r="G1917">
            <v>91006</v>
          </cell>
          <cell r="H1917" t="str">
            <v>FORMAS MANUSEÁVEIS PARA PAREDES DE CONCRETO MOLDADAS IN LOCO, DE EDIFICAÇÕES DE PAVIMENTO ÚNICO, EM PANOS DE FACHADA COM VÃOS. AF_06/2015</v>
          </cell>
          <cell r="I1917" t="str">
            <v>M2</v>
          </cell>
          <cell r="J1917" t="str">
            <v>ATRIBUÍDO SÃO PAULO</v>
          </cell>
          <cell r="K1917">
            <v>12.56</v>
          </cell>
          <cell r="L1917" t="str">
            <v>CAIXA REFERENCIAL</v>
          </cell>
        </row>
        <row r="1918">
          <cell r="G1918">
            <v>91007</v>
          </cell>
          <cell r="H1918" t="str">
            <v>FORMAS MANUSEÁVEIS PARA PAREDES DE CONCRETO MOLDADAS IN LOCO, DE EDIFICAÇÕES DE PAVIMENTO ÚNICO, EM PANOS DE FACHADA SEM VÃOS. AF_06/2015</v>
          </cell>
          <cell r="I1918" t="str">
            <v>M2</v>
          </cell>
          <cell r="J1918" t="str">
            <v>ATRIBUÍDO SÃO PAULO</v>
          </cell>
          <cell r="K1918">
            <v>11.21</v>
          </cell>
          <cell r="L1918" t="str">
            <v>CAIXA REFERENCIAL</v>
          </cell>
        </row>
        <row r="1919">
          <cell r="G1919">
            <v>91008</v>
          </cell>
          <cell r="H1919" t="str">
            <v>FORMAS MANUSEÁVEIS PARA PAREDES DE CONCRETO MOLDADAS IN LOCO, DE EDIFICAÇÕES DE PAVIMENTO ÚNICO, EM PANOS DE FACHADA COM VARANDA. AF_06/2015</v>
          </cell>
          <cell r="I1919" t="str">
            <v>M2</v>
          </cell>
          <cell r="J1919" t="str">
            <v>ATRIBUÍDO SÃO PAULO</v>
          </cell>
          <cell r="K1919">
            <v>13.67</v>
          </cell>
          <cell r="L1919" t="str">
            <v>CAIXA REFERENCIAL</v>
          </cell>
        </row>
        <row r="1920">
          <cell r="G1920">
            <v>92263</v>
          </cell>
          <cell r="H1920" t="str">
            <v>FABRICAÇÃO DE FÔRMA PARA PILARES E ESTRUTURAS SIMILARES, EM CHAPA DE MADEIRA COMPENSADA RESINADA, E = 17 MM. AF_12/2015</v>
          </cell>
          <cell r="I1920" t="str">
            <v>M2</v>
          </cell>
          <cell r="J1920" t="str">
            <v>COEFICIENTE DE REPRESENTATIVIDADE</v>
          </cell>
          <cell r="K1920">
            <v>101.84</v>
          </cell>
          <cell r="L1920" t="str">
            <v>CAIXA REFERENCIAL</v>
          </cell>
        </row>
        <row r="1921">
          <cell r="G1921">
            <v>92264</v>
          </cell>
          <cell r="H1921" t="str">
            <v>FABRICAÇÃO DE FÔRMA PARA PILARES E ESTRUTURAS SIMILARES, EM CHAPA DE MADEIRA COMPENSADA PLASTIFICADA, E = 18 MM. AF_12/2015</v>
          </cell>
          <cell r="I1921" t="str">
            <v>M2</v>
          </cell>
          <cell r="J1921" t="str">
            <v>COEFICIENTE DE REPRESENTATIVIDADE</v>
          </cell>
          <cell r="K1921">
            <v>114.39</v>
          </cell>
          <cell r="L1921" t="str">
            <v>CAIXA REFERENCIAL</v>
          </cell>
        </row>
        <row r="1922">
          <cell r="G1922">
            <v>92265</v>
          </cell>
          <cell r="H1922" t="str">
            <v>FABRICAÇÃO DE FÔRMA PARA VIGAS, EM CHAPA DE MADEIRA COMPENSADA RESINADA, E = 17 MM. AF_12/2015</v>
          </cell>
          <cell r="I1922" t="str">
            <v>M2</v>
          </cell>
          <cell r="J1922" t="str">
            <v>COEFICIENTE DE REPRESENTATIVIDADE</v>
          </cell>
          <cell r="K1922">
            <v>80.430000000000007</v>
          </cell>
          <cell r="L1922" t="str">
            <v>CAIXA REFERENCIAL</v>
          </cell>
        </row>
        <row r="1923">
          <cell r="G1923">
            <v>92266</v>
          </cell>
          <cell r="H1923" t="str">
            <v>FABRICAÇÃO DE FÔRMA PARA VIGAS, EM CHAPA DE MADEIRA COMPENSADA PLASTIFICADA, E = 18 MM. AF_12/2015</v>
          </cell>
          <cell r="I1923" t="str">
            <v>M2</v>
          </cell>
          <cell r="J1923" t="str">
            <v>COEFICIENTE DE REPRESENTATIVIDADE</v>
          </cell>
          <cell r="K1923">
            <v>91.61</v>
          </cell>
          <cell r="L1923" t="str">
            <v>CAIXA REFERENCIAL</v>
          </cell>
        </row>
        <row r="1924">
          <cell r="G1924">
            <v>92267</v>
          </cell>
          <cell r="H1924" t="str">
            <v>FABRICAÇÃO DE FÔRMA PARA LAJES, EM CHAPA DE MADEIRA COMPENSADA RESINADA, E = 17 MM. AF_12/2015</v>
          </cell>
          <cell r="I1924" t="str">
            <v>M2</v>
          </cell>
          <cell r="J1924" t="str">
            <v>COEFICIENTE DE REPRESENTATIVIDADE</v>
          </cell>
          <cell r="K1924">
            <v>31.84</v>
          </cell>
          <cell r="L1924" t="str">
            <v>CAIXA REFERENCIAL</v>
          </cell>
        </row>
        <row r="1925">
          <cell r="G1925">
            <v>92268</v>
          </cell>
          <cell r="H1925" t="str">
            <v>FABRICAÇÃO DE FÔRMA PARA LAJES, EM CHAPA DE MADEIRA COMPENSADA PLASTIFICADA, E = 18 MM. AF_12/2015</v>
          </cell>
          <cell r="I1925" t="str">
            <v>M2</v>
          </cell>
          <cell r="J1925" t="str">
            <v>COEFICIENTE DE REPRESENTATIVIDADE</v>
          </cell>
          <cell r="K1925">
            <v>41.71</v>
          </cell>
          <cell r="L1925" t="str">
            <v>CAIXA REFERENCIAL</v>
          </cell>
        </row>
        <row r="1926">
          <cell r="G1926">
            <v>92269</v>
          </cell>
          <cell r="H1926" t="str">
            <v>FABRICAÇÃO DE FÔRMA PARA PILARES E ESTRUTURAS SIMILARES, EM MADEIRA SERRADA, E=25 MM. AF_12/2015</v>
          </cell>
          <cell r="I1926" t="str">
            <v>M2</v>
          </cell>
          <cell r="J1926" t="str">
            <v>COEFICIENTE DE REPRESENTATIVIDADE</v>
          </cell>
          <cell r="K1926">
            <v>91.44</v>
          </cell>
          <cell r="L1926" t="str">
            <v>CAIXA REFERENCIAL</v>
          </cell>
        </row>
        <row r="1927">
          <cell r="G1927">
            <v>92270</v>
          </cell>
          <cell r="H1927" t="str">
            <v>FABRICAÇÃO DE FÔRMA PARA VIGAS, COM MADEIRA SERRADA, E = 25 MM. AF_12/2015</v>
          </cell>
          <cell r="I1927" t="str">
            <v>M2</v>
          </cell>
          <cell r="J1927" t="str">
            <v>COEFICIENTE DE REPRESENTATIVIDADE</v>
          </cell>
          <cell r="K1927">
            <v>75.52</v>
          </cell>
          <cell r="L1927" t="str">
            <v>CAIXA REFERENCIAL</v>
          </cell>
        </row>
        <row r="1928">
          <cell r="G1928">
            <v>92271</v>
          </cell>
          <cell r="H1928" t="str">
            <v>FABRICAÇÃO DE FÔRMA PARA LAJES, EM MADEIRA SERRADA, E=25 MM. AF_12/2015</v>
          </cell>
          <cell r="I1928" t="str">
            <v>M2</v>
          </cell>
          <cell r="J1928" t="str">
            <v>COEFICIENTE DE REPRESENTATIVIDADE</v>
          </cell>
          <cell r="K1928">
            <v>56.55</v>
          </cell>
          <cell r="L1928" t="str">
            <v>CAIXA REFERENCIAL</v>
          </cell>
        </row>
        <row r="1929">
          <cell r="G1929">
            <v>92272</v>
          </cell>
          <cell r="H1929" t="str">
            <v>FABRICAÇÃO DE ESCORAS DE VIGA DO TIPO GARFO, EM MADEIRA. AF_12/2015</v>
          </cell>
          <cell r="I1929" t="str">
            <v>M</v>
          </cell>
          <cell r="J1929" t="str">
            <v>COEFICIENTE DE REPRESENTATIVIDADE</v>
          </cell>
          <cell r="K1929">
            <v>18.41</v>
          </cell>
          <cell r="L1929" t="str">
            <v>CAIXA REFERENCIAL</v>
          </cell>
        </row>
        <row r="1930">
          <cell r="G1930">
            <v>92273</v>
          </cell>
          <cell r="H1930" t="str">
            <v>FABRICAÇÃO DE ESCORAS DO TIPO PONTALETE, EM MADEIRA. AF_12/2015</v>
          </cell>
          <cell r="I1930" t="str">
            <v>M</v>
          </cell>
          <cell r="J1930" t="str">
            <v>COEFICIENTE DE REPRESENTATIVIDADE</v>
          </cell>
          <cell r="K1930">
            <v>7.42</v>
          </cell>
          <cell r="L1930" t="str">
            <v>CAIXA REFERENCIAL</v>
          </cell>
        </row>
        <row r="1931">
          <cell r="G1931">
            <v>92408</v>
          </cell>
          <cell r="H1931" t="str">
            <v>MONTAGEM E DESMONTAGEM DE FÔRMA DE PILARES RETANGULARES E ESTRUTURAS SIMILARES COM ÁREA MÉDIA DAS SEÇÕES MENOR OU IGUAL A 0,25 M², PÉ-DIREITO SIMPLES, EM MADEIRA SERRADA, 1 UTILIZAÇÃO. AF_12/2015</v>
          </cell>
          <cell r="I1931" t="str">
            <v>M2</v>
          </cell>
          <cell r="J1931" t="str">
            <v>COEFICIENTE DE REPRESENTATIVIDADE</v>
          </cell>
          <cell r="K1931">
            <v>181.82</v>
          </cell>
          <cell r="L1931" t="str">
            <v>CAIXA REFERENCIAL</v>
          </cell>
        </row>
        <row r="1932">
          <cell r="G1932">
            <v>92409</v>
          </cell>
          <cell r="H1932" t="str">
            <v>MONTAGEM E DESMONTAGEM DE FÔRMA DE PILARES RETANGULARES E ESTRUTURAS SIMILARES COM ÁREA MÉDIA DAS SEÇÕES MAIOR QUE 0,25 M², PÉ-DIREITO SIMPLES, EM MADEIRA SERRADA, 1 UTILIZAÇÃO. AF_12/2015</v>
          </cell>
          <cell r="I1932" t="str">
            <v>M2</v>
          </cell>
          <cell r="J1932" t="str">
            <v>COEFICIENTE DE REPRESENTATIVIDADE</v>
          </cell>
          <cell r="K1932">
            <v>171.53</v>
          </cell>
          <cell r="L1932" t="str">
            <v>CAIXA REFERENCIAL</v>
          </cell>
        </row>
        <row r="1933">
          <cell r="G1933">
            <v>92410</v>
          </cell>
          <cell r="H1933" t="str">
            <v>MONTAGEM E DESMONTAGEM DE FÔRMA DE PILARES RETANGULARES E ESTRUTURAS SIMILARES COM ÁREA MÉDIA DAS SEÇÕES MENOR OU IGUAL A 0,25 M², PÉ-DIREITO SIMPLES, EM MADEIRA SERRADA, 2 UTILIZAÇÕES. AF_12/2015</v>
          </cell>
          <cell r="I1933" t="str">
            <v>M2</v>
          </cell>
          <cell r="J1933" t="str">
            <v>COEFICIENTE DE REPRESENTATIVIDADE</v>
          </cell>
          <cell r="K1933">
            <v>126.68</v>
          </cell>
          <cell r="L1933" t="str">
            <v>CAIXA REFERENCIAL</v>
          </cell>
        </row>
        <row r="1934">
          <cell r="G1934">
            <v>92411</v>
          </cell>
          <cell r="H1934" t="str">
            <v>MONTAGEM E DESMONTAGEM DE FÔRMA DE PILARES RETANGULARES E ESTRUTURAS SIMILARES COM ÁREA MÉDIA DAS SEÇÕES MAIOR QUE 0,25 M², PÉ-DIREITO SIMPLES, EM MADEIRA SERRADA, 2 UTILIZAÇÕES. AF_12/2015</v>
          </cell>
          <cell r="I1934" t="str">
            <v>M2</v>
          </cell>
          <cell r="J1934" t="str">
            <v>COEFICIENTE DE REPRESENTATIVIDADE</v>
          </cell>
          <cell r="K1934">
            <v>117.58</v>
          </cell>
          <cell r="L1934" t="str">
            <v>CAIXA REFERENCIAL</v>
          </cell>
        </row>
        <row r="1935">
          <cell r="G1935">
            <v>92412</v>
          </cell>
          <cell r="H1935" t="str">
            <v>MONTAGEM E DESMONTAGEM DE FÔRMA DE PILARES RETANGULARES E ESTRUTURAS SIMILARES COM ÁREA MÉDIA DAS SEÇÕES MENOR OU IGUAL A 0,25 M², PÉ-DIREITO SIMPLES, EM MADEIRA SERRADA, 4 UTILIZAÇÕES. AF_12/2015</v>
          </cell>
          <cell r="I1935" t="str">
            <v>M2</v>
          </cell>
          <cell r="J1935" t="str">
            <v>COEFICIENTE DE REPRESENTATIVIDADE</v>
          </cell>
          <cell r="K1935">
            <v>85.41</v>
          </cell>
          <cell r="L1935" t="str">
            <v>CAIXA REFERENCIAL</v>
          </cell>
        </row>
        <row r="1936">
          <cell r="G1936">
            <v>92413</v>
          </cell>
          <cell r="H1936" t="str">
            <v>MONTAGEM E DESMONTAGEM DE FÔRMA DE PILARES RETANGULARES E ESTRUTURAS SIMILARES COM ÁREA MÉDIA DAS SEÇÕES MAIOR QUE 0,25 M², PÉ-DIREITO SIMPLES, EM MADEIRA SERRADA, 4 UTILIZAÇÕES. AF_12/2015</v>
          </cell>
          <cell r="I1936" t="str">
            <v>M2</v>
          </cell>
          <cell r="J1936" t="str">
            <v>COEFICIENTE DE REPRESENTATIVIDADE</v>
          </cell>
          <cell r="K1936">
            <v>78.400000000000006</v>
          </cell>
          <cell r="L1936" t="str">
            <v>CAIXA REFERENCIAL</v>
          </cell>
        </row>
        <row r="1937">
          <cell r="G1937">
            <v>92414</v>
          </cell>
          <cell r="H1937" t="str">
            <v>MONTAGEM E DESMONTAGEM DE FÔRMA DE PILARES RETANGULARES E ESTRUTURAS SIMILARES COM ÁREA MÉDIA DAS SEÇÕES MENOR OU IGUAL A 0,25 M², PÉ-DIREITO SIMPLES, EM CHAPA DE MADEIRA COMPENSADA RESINADA, 2 UTILIZAÇÕES. AF_12/2015</v>
          </cell>
          <cell r="I1937" t="str">
            <v>M2</v>
          </cell>
          <cell r="J1937" t="str">
            <v>COEFICIENTE DE REPRESENTATIVIDADE</v>
          </cell>
          <cell r="K1937">
            <v>100.37</v>
          </cell>
          <cell r="L1937" t="str">
            <v>CAIXA REFERENCIAL</v>
          </cell>
        </row>
        <row r="1938">
          <cell r="G1938">
            <v>92415</v>
          </cell>
          <cell r="H1938" t="str">
            <v>MONTAGEM E DESMONTAGEM DE FÔRMA DE PILARES RETANGULARES E ESTRUTURAS SIMILARES COM ÁREA MÉDIA DAS SEÇÕES MAIOR QUE 0,25 M², PÉ-DIREITO SIMPLES, EM CHAPA DE MADEIRA COMPENSADA RESINADA, 2 UTILIZAÇÕES. AF_12/2015</v>
          </cell>
          <cell r="I1938" t="str">
            <v>M2</v>
          </cell>
          <cell r="J1938" t="str">
            <v>COEFICIENTE DE REPRESENTATIVIDADE</v>
          </cell>
          <cell r="K1938">
            <v>91.28</v>
          </cell>
          <cell r="L1938" t="str">
            <v>CAIXA REFERENCIAL</v>
          </cell>
        </row>
        <row r="1939">
          <cell r="G1939">
            <v>92416</v>
          </cell>
          <cell r="H1939" t="str">
            <v>MONTAGEM E DESMONTAGEM DE FÔRMA DE PILARES RETANGULARES E ESTRUTURAS SIMILARES COM ÁREA MÉDIA DAS SEÇÕES MENOR OU IGUAL A 0,25 M², PÉ-DIREITO DUPLO, EM CHAPA DE MADEIRA COMPENSADA RESINADA, 2 UTILIZAÇÕES. AF_12/2015</v>
          </cell>
          <cell r="I1939" t="str">
            <v>M2</v>
          </cell>
          <cell r="J1939" t="str">
            <v>COEFICIENTE DE REPRESENTATIVIDADE</v>
          </cell>
          <cell r="K1939">
            <v>119.06</v>
          </cell>
          <cell r="L1939" t="str">
            <v>CAIXA REFERENCIAL</v>
          </cell>
        </row>
        <row r="1940">
          <cell r="G1940">
            <v>92417</v>
          </cell>
          <cell r="H1940" t="str">
            <v>MONTAGEM E DESMONTAGEM DE FÔRMA DE PILARES RETANGULARES E ESTRUTURAS SIMILARES COM ÁREA MÉDIA DAS SEÇÕES MAIOR QUE 0,25 M², PÉ-DIREITO DUPLO, EM CHAPA DE MADEIRA COMPENSADA RESINADA, 2 UTILIZAÇÕES. AF_12/2015</v>
          </cell>
          <cell r="I1940" t="str">
            <v>M2</v>
          </cell>
          <cell r="J1940" t="str">
            <v>COEFICIENTE DE REPRESENTATIVIDADE</v>
          </cell>
          <cell r="K1940">
            <v>110.01</v>
          </cell>
          <cell r="L1940" t="str">
            <v>CAIXA REFERENCIAL</v>
          </cell>
        </row>
        <row r="1941">
          <cell r="G1941">
            <v>92418</v>
          </cell>
          <cell r="H1941" t="str">
            <v>MONTAGEM E DESMONTAGEM DE FÔRMA DE PILARES RETANGULARES E ESTRUTURAS SIMILARES COM ÁREA MÉDIA DAS SEÇÕES MENOR OU IGUAL A 0,25 M², PÉ-DIREITO SIMPLES, EM CHAPA DE MADEIRA COMPENSADA RESINADA, 4 UTILIZAÇÕES. AF_12/2015</v>
          </cell>
          <cell r="I1941" t="str">
            <v>M2</v>
          </cell>
          <cell r="J1941" t="str">
            <v>COEFICIENTE DE REPRESENTATIVIDADE</v>
          </cell>
          <cell r="K1941">
            <v>64.91</v>
          </cell>
          <cell r="L1941" t="str">
            <v>CAIXA REFERENCIAL</v>
          </cell>
        </row>
        <row r="1942">
          <cell r="G1942">
            <v>92419</v>
          </cell>
          <cell r="H1942" t="str">
            <v>MONTAGEM E DESMONTAGEM DE FÔRMA DE PILARES RETANGULARES E ESTRUTURAS SIMILARES COM ÁREA MÉDIA DAS SEÇÕES MAIOR QUE 0,25 M², PÉ-DIREITO SIMPLES, EM CHAPA DE MADEIRA COMPENSADA RESINADA, 4 UTILIZAÇÕES. AF_12/2015</v>
          </cell>
          <cell r="I1942" t="str">
            <v>M2</v>
          </cell>
          <cell r="J1942" t="str">
            <v>COEFICIENTE DE REPRESENTATIVIDADE</v>
          </cell>
          <cell r="K1942">
            <v>57.95</v>
          </cell>
          <cell r="L1942" t="str">
            <v>CAIXA REFERENCIAL</v>
          </cell>
        </row>
        <row r="1943">
          <cell r="G1943">
            <v>92420</v>
          </cell>
          <cell r="H1943" t="str">
            <v>MONTAGEM E DESMONTAGEM DE FÔRMA DE PILARES RETANGULARES E ESTRUTURAS SIMILARES COM ÁREA MÉDIA DAS SEÇÕES MENOR OU IGUAL A 0,25 M², PÉ-DIREITO DUPLO, EM CHAPA DE MADEIRA COMPENSADA RESINADA, 4 UTILIZAÇÕES. AF_12/2015</v>
          </cell>
          <cell r="I1943" t="str">
            <v>M2</v>
          </cell>
          <cell r="J1943" t="str">
            <v>COEFICIENTE DE REPRESENTATIVIDADE</v>
          </cell>
          <cell r="K1943">
            <v>79.28</v>
          </cell>
          <cell r="L1943" t="str">
            <v>CAIXA REFERENCIAL</v>
          </cell>
        </row>
        <row r="1944">
          <cell r="G1944">
            <v>92421</v>
          </cell>
          <cell r="H1944" t="str">
            <v>MONTAGEM E DESMONTAGEM DE FÔRMA DE PILARES RETANGULARES E ESTRUTURAS SIMILARES COM ÁREA MÉDIA DAS SEÇÕES MAIOR QUE 0,25 M², PÉ-DIREITO DUPLO, EM CHAPA DE MADEIRA COMPENSADA RESINADA, 4 UTILIZAÇÕES. AF_12/2015</v>
          </cell>
          <cell r="I1944" t="str">
            <v>M2</v>
          </cell>
          <cell r="J1944" t="str">
            <v>COEFICIENTE DE REPRESENTATIVIDADE</v>
          </cell>
          <cell r="K1944">
            <v>72.3</v>
          </cell>
          <cell r="L1944" t="str">
            <v>CAIXA REFERENCIAL</v>
          </cell>
        </row>
        <row r="1945">
          <cell r="G1945">
            <v>92422</v>
          </cell>
          <cell r="H1945" t="str">
            <v>MONTAGEM E DESMONTAGEM DE FÔRMA DE PILARES RETANGULARES E ESTRUTURAS SIMILARES COM ÁREA MÉDIA DAS SEÇÕES MENOR OU IGUAL A 0,25 M², PÉ-DIREITO SIMPLES, EM CHAPA DE MADEIRA COMPENSADA RESINADA, 6 UTILIZAÇÕES. AF_12/2015</v>
          </cell>
          <cell r="I1945" t="str">
            <v>M2</v>
          </cell>
          <cell r="J1945" t="str">
            <v>COEFICIENTE DE REPRESENTATIVIDADE</v>
          </cell>
          <cell r="K1945">
            <v>53.42</v>
          </cell>
          <cell r="L1945" t="str">
            <v>CAIXA REFERENCIAL</v>
          </cell>
        </row>
        <row r="1946">
          <cell r="G1946">
            <v>92423</v>
          </cell>
          <cell r="H1946" t="str">
            <v>MONTAGEM E DESMONTAGEM DE FÔRMA DE PILARES RETANGULARES E ESTRUTURAS SIMILARES COM ÁREA MÉDIA DAS SEÇÕES MAIOR QUE 0,25 M², PÉ-DIREITO SIMPLES, EM CHAPA DE MADEIRA COMPENSADA RESINADA, 6 UTILIZAÇÕES. AF_12/2015</v>
          </cell>
          <cell r="I1946" t="str">
            <v>M2</v>
          </cell>
          <cell r="J1946" t="str">
            <v>COEFICIENTE DE REPRESENTATIVIDADE</v>
          </cell>
          <cell r="K1946">
            <v>47.36</v>
          </cell>
          <cell r="L1946" t="str">
            <v>CAIXA REFERENCIAL</v>
          </cell>
        </row>
        <row r="1947">
          <cell r="G1947">
            <v>92424</v>
          </cell>
          <cell r="H1947" t="str">
            <v>MONTAGEM E DESMONTAGEM DE FÔRMA DE PILARES RETANGULARES E ESTRUTURAS SIMILARES COM ÁREA MÉDIA DAS SEÇÕES MENOR OU IGUAL A 0,25 M², PÉ-DIREITO DUPLO, EM CHAPA DE MADEIRA COMPENSADA RESINADA, 6 UTILIZAÇÕES. AF_12/2015</v>
          </cell>
          <cell r="I1947" t="str">
            <v>M2</v>
          </cell>
          <cell r="J1947" t="str">
            <v>COEFICIENTE DE REPRESENTATIVIDADE</v>
          </cell>
          <cell r="K1947">
            <v>65.92</v>
          </cell>
          <cell r="L1947" t="str">
            <v>CAIXA REFERENCIAL</v>
          </cell>
        </row>
        <row r="1948">
          <cell r="G1948">
            <v>92425</v>
          </cell>
          <cell r="H1948" t="str">
            <v>MONTAGEM E DESMONTAGEM DE FÔRMA DE PILARES RETANGULARES E ESTRUTURAS SIMILARES COM ÁREA MÉDIA DAS SEÇÕES MAIOR QUE 0,25 M², PÉ-DIREITO DUPLO, EM CHAPA DE MADEIRA COMPENSADA RESINADA, 6 UTILIZAÇÕES. AF_12/2015</v>
          </cell>
          <cell r="I1948" t="str">
            <v>M2</v>
          </cell>
          <cell r="J1948" t="str">
            <v>COEFICIENTE DE REPRESENTATIVIDADE</v>
          </cell>
          <cell r="K1948">
            <v>59.85</v>
          </cell>
          <cell r="L1948" t="str">
            <v>CAIXA REFERENCIAL</v>
          </cell>
        </row>
        <row r="1949">
          <cell r="G1949">
            <v>92426</v>
          </cell>
          <cell r="H1949" t="str">
            <v>MONTAGEM E DESMONTAGEM DE FÔRMA DE PILARES RETANGULARES E ESTRUTURAS SIMILARES COM ÁREA MÉDIA DAS SEÇÕES MENOR OU IGUAL A 0,25 M², PÉ-DIREITO SIMPLES, EM CHAPA DE MADEIRA COMPENSADA RESINADA, 8 UTILIZAÇÕES. AF_12/2015</v>
          </cell>
          <cell r="I1949" t="str">
            <v>M2</v>
          </cell>
          <cell r="J1949" t="str">
            <v>COEFICIENTE DE REPRESENTATIVIDADE</v>
          </cell>
          <cell r="K1949">
            <v>47.63</v>
          </cell>
          <cell r="L1949" t="str">
            <v>CAIXA REFERENCIAL</v>
          </cell>
        </row>
        <row r="1950">
          <cell r="G1950">
            <v>92427</v>
          </cell>
          <cell r="H1950" t="str">
            <v>MONTAGEM E DESMONTAGEM DE FÔRMA DE PILARES RETANGULARES E ESTRUTURAS SIMILARES COM ÁREA MÉDIA DAS SEÇÕES MAIOR QUE 0,25 M², PÉ-DIREITO SIMPLES, EM CHAPA DE MADEIRA COMPENSADA RESINADA, 8 UTILIZAÇÕES. AF_12/2015</v>
          </cell>
          <cell r="I1950" t="str">
            <v>M2</v>
          </cell>
          <cell r="J1950" t="str">
            <v>COEFICIENTE DE REPRESENTATIVIDADE</v>
          </cell>
          <cell r="K1950">
            <v>42.01</v>
          </cell>
          <cell r="L1950" t="str">
            <v>CAIXA REFERENCIAL</v>
          </cell>
        </row>
        <row r="1951">
          <cell r="G1951">
            <v>92428</v>
          </cell>
          <cell r="H1951" t="str">
            <v>MONTAGEM E DESMONTAGEM DE FÔRMA DE PILARES RETANGULARES E ESTRUTURAS SIMILARES COM ÁREA MÉDIA DAS SEÇÕES MENOR OU IGUAL A 0,25 M², PÉ-DIREITO DUPLO, EM CHAPA DE MADEIRA COMPENSADA RESINADA, 8 UTILIZAÇÕES. AF_12/2015</v>
          </cell>
          <cell r="I1951" t="str">
            <v>M2</v>
          </cell>
          <cell r="J1951" t="str">
            <v>COEFICIENTE DE REPRESENTATIVIDADE</v>
          </cell>
          <cell r="K1951">
            <v>59.21</v>
          </cell>
          <cell r="L1951" t="str">
            <v>CAIXA REFERENCIAL</v>
          </cell>
        </row>
        <row r="1952">
          <cell r="G1952">
            <v>92429</v>
          </cell>
          <cell r="H1952" t="str">
            <v>MONTAGEM E DESMONTAGEM DE FÔRMA DE PILARES RETANGULARES E ESTRUTURAS SIMILARES COM ÁREA MÉDIA DAS SEÇÕES MAIOR QUE 0,25 M², PÉ-DIREITO DUPLO, EM CHAPA DE MADEIRA COMPENSADA RESINADA, 8 UTILIZAÇÕES. AF_12/2015</v>
          </cell>
          <cell r="I1952" t="str">
            <v>M2</v>
          </cell>
          <cell r="J1952" t="str">
            <v>COEFICIENTE DE REPRESENTATIVIDADE</v>
          </cell>
          <cell r="K1952">
            <v>53.6</v>
          </cell>
          <cell r="L1952" t="str">
            <v>CAIXA REFERENCIAL</v>
          </cell>
        </row>
        <row r="1953">
          <cell r="G1953">
            <v>92430</v>
          </cell>
          <cell r="H1953" t="str">
            <v>MONTAGEM E DESMONTAGEM DE FÔRMA DE PILARES RETANGULARES E ESTRUTURAS SIMILARES COM ÁREA MÉDIA DAS SEÇÕES MENOR OU IGUAL A 0,25 M², PÉ-DIREITO SIMPLES, EM CHAPA DE MADEIRA COMPENSADA PLASTIFICADA, 10 UTILIZAÇÕES. AF_12/2015</v>
          </cell>
          <cell r="I1953" t="str">
            <v>M2</v>
          </cell>
          <cell r="J1953" t="str">
            <v>COEFICIENTE DE REPRESENTATIVIDADE</v>
          </cell>
          <cell r="K1953">
            <v>43.19</v>
          </cell>
          <cell r="L1953" t="str">
            <v>CAIXA REFERENCIAL</v>
          </cell>
        </row>
        <row r="1954">
          <cell r="G1954">
            <v>92431</v>
          </cell>
          <cell r="H1954" t="str">
            <v>MONTAGEM E DESMONTAGEM DE FÔRMA DE PILARES RETANGULARES E ESTRUTURAS SIMILARES COM ÁREA MÉDIA DAS SEÇÕES MAIOR QUE 0,25 M², PÉ-DIREITO SIMPLES, EM CHAPA DE MADEIRA COMPENSADA PLASTIFICADA, 10 UTILIZAÇÕES. AF_12/2015</v>
          </cell>
          <cell r="I1954" t="str">
            <v>M2</v>
          </cell>
          <cell r="J1954" t="str">
            <v>COEFICIENTE DE REPRESENTATIVIDADE</v>
          </cell>
          <cell r="K1954">
            <v>37.86</v>
          </cell>
          <cell r="L1954" t="str">
            <v>CAIXA REFERENCIAL</v>
          </cell>
        </row>
        <row r="1955">
          <cell r="G1955">
            <v>92432</v>
          </cell>
          <cell r="H1955" t="str">
            <v>MONTAGEM E DESMONTAGEM DE FÔRMA DE PILARES RETANGULARES E ESTRUTURAS SIMILARES COM ÁREA MÉDIA DAS SEÇÕES MENOR OU IGUAL A 0,25 M², PÉ-DIREITO DUPLO, EM CHAPA DE MADEIRA COMPENSADA PLASTIFICADA, 10 UTILIZAÇÕES. AF_12/2015</v>
          </cell>
          <cell r="I1955" t="str">
            <v>M2</v>
          </cell>
          <cell r="J1955" t="str">
            <v>COEFICIENTE DE REPRESENTATIVIDADE</v>
          </cell>
          <cell r="K1955">
            <v>54.17</v>
          </cell>
          <cell r="L1955" t="str">
            <v>CAIXA REFERENCIAL</v>
          </cell>
        </row>
        <row r="1956">
          <cell r="G1956">
            <v>92433</v>
          </cell>
          <cell r="H1956" t="str">
            <v>MONTAGEM E DESMONTAGEM DE FÔRMA DE PILARES RETANGULARES E ESTRUTURAS SIMILARES COM ÁREA MÉDIA DAS SEÇÕES MAIOR QUE 0,25 M², PÉ-DIREITO DUPLO, EM CHAPA DE MADEIRA COMPENSADA PLASTIFICADA, 10 UTILIZAÇÕES. AF_12/2015</v>
          </cell>
          <cell r="I1956" t="str">
            <v>M2</v>
          </cell>
          <cell r="J1956" t="str">
            <v>COEFICIENTE DE REPRESENTATIVIDADE</v>
          </cell>
          <cell r="K1956">
            <v>48.85</v>
          </cell>
          <cell r="L1956" t="str">
            <v>CAIXA REFERENCIAL</v>
          </cell>
        </row>
        <row r="1957">
          <cell r="G1957">
            <v>92434</v>
          </cell>
          <cell r="H1957" t="str">
            <v>MONTAGEM E DESMONTAGEM DE FÔRMA DE PILARES RETANGULARES E ESTRUTURAS SIMILARES COM ÁREA MÉDIA DAS SEÇÕES MENOR OU IGUAL A 0,25 M², PÉ-DIREITO SIMPLES, EM CHAPA DE MADEIRA COMPENSADA PLASTIFICADA, 12 UTILIZAÇÕES. AF_12/2015</v>
          </cell>
          <cell r="I1957" t="str">
            <v>M2</v>
          </cell>
          <cell r="J1957" t="str">
            <v>COEFICIENTE DE REPRESENTATIVIDADE</v>
          </cell>
          <cell r="K1957">
            <v>41.16</v>
          </cell>
          <cell r="L1957" t="str">
            <v>CAIXA REFERENCIAL</v>
          </cell>
        </row>
        <row r="1958">
          <cell r="G1958">
            <v>92435</v>
          </cell>
          <cell r="H1958" t="str">
            <v>MONTAGEM E DESMONTAGEM DE FÔRMA DE PILARES RETANGULARES E ESTRUTURAS SIMILARES COM ÁREA MÉDIA DAS SEÇÕES MAIOR QUE 0,25 M², PÉ-DIREITO SIMPLES, EM CHAPA DE MADEIRA COMPENSADA PLASTIFICADA, 12 UTILIZAÇÕES. AF_12/2015</v>
          </cell>
          <cell r="I1958" t="str">
            <v>M2</v>
          </cell>
          <cell r="J1958" t="str">
            <v>COEFICIENTE DE REPRESENTATIVIDADE</v>
          </cell>
          <cell r="K1958">
            <v>36.01</v>
          </cell>
          <cell r="L1958" t="str">
            <v>CAIXA REFERENCIAL</v>
          </cell>
        </row>
        <row r="1959">
          <cell r="G1959">
            <v>92436</v>
          </cell>
          <cell r="H1959" t="str">
            <v>MONTAGEM E DESMONTAGEM DE FÔRMA DE PILARES RETANGULARES E ESTRUTURAS SIMILARES COM ÁREA MÉDIA DAS SEÇÕES MENOR OU IGUAL A 0,25 M², PÉ-DIREITO DUPLO, EM CHAPA DE MADEIRA COMPENSADA PLASTIFICADA, 12 UTILIZAÇÕES. AF_12/2015</v>
          </cell>
          <cell r="I1959" t="str">
            <v>M2</v>
          </cell>
          <cell r="J1959" t="str">
            <v>COEFICIENTE DE REPRESENTATIVIDADE</v>
          </cell>
          <cell r="K1959">
            <v>51.76</v>
          </cell>
          <cell r="L1959" t="str">
            <v>CAIXA REFERENCIAL</v>
          </cell>
        </row>
        <row r="1960">
          <cell r="G1960">
            <v>92437</v>
          </cell>
          <cell r="H1960" t="str">
            <v>MONTAGEM E DESMONTAGEM DE FÔRMA DE PILARES RETANGULARES E ESTRUTURAS SIMILARES COM ÁREA MÉDIA DAS SEÇÕES MAIOR QUE 0,25 M², PÉ-DIREITO DUPLO, EM CHAPA DE MADEIRA COMPENSADA PLASTIFICADA, 12 UTILIZAÇÕES. AF_12/2015</v>
          </cell>
          <cell r="I1960" t="str">
            <v>M2</v>
          </cell>
          <cell r="J1960" t="str">
            <v>COEFICIENTE DE REPRESENTATIVIDADE</v>
          </cell>
          <cell r="K1960">
            <v>46.63</v>
          </cell>
          <cell r="L1960" t="str">
            <v>CAIXA REFERENCIAL</v>
          </cell>
        </row>
        <row r="1961">
          <cell r="G1961">
            <v>92438</v>
          </cell>
          <cell r="H1961" t="str">
            <v>MONTAGEM E DESMONTAGEM DE FÔRMA DE PILARES RETANGULARES E ESTRUTURAS SIMILARES COM ÁREA MÉDIA DAS SEÇÕES MENOR OU IGUAL A 0,25 M², PÉ-DIREITO SIMPLES, EM CHAPA DE MADEIRA COMPENSADA PLASTIFICADA, 14 UTILIZAÇÕES. AF_12/2015</v>
          </cell>
          <cell r="I1961" t="str">
            <v>M2</v>
          </cell>
          <cell r="J1961" t="str">
            <v>COEFICIENTE DE REPRESENTATIVIDADE</v>
          </cell>
          <cell r="K1961">
            <v>39.700000000000003</v>
          </cell>
          <cell r="L1961" t="str">
            <v>CAIXA REFERENCIAL</v>
          </cell>
        </row>
        <row r="1962">
          <cell r="G1962">
            <v>92439</v>
          </cell>
          <cell r="H1962" t="str">
            <v>MONTAGEM E DESMONTAGEM DE FÔRMA DE PILARES RETANGULARES E ESTRUTURAS SIMILARES COM ÁREA MÉDIA DAS SEÇÕES MAIOR QUE 0,25 M², PÉ-DIREITO SIMPLES, EM CHAPA DE MADEIRA COMPENSADA PLASTIFICADA, 14 UTILIZAÇÕES. AF_12/2015</v>
          </cell>
          <cell r="I1962" t="str">
            <v>M2</v>
          </cell>
          <cell r="J1962" t="str">
            <v>COEFICIENTE DE REPRESENTATIVIDADE</v>
          </cell>
          <cell r="K1962">
            <v>34.68</v>
          </cell>
          <cell r="L1962" t="str">
            <v>CAIXA REFERENCIAL</v>
          </cell>
        </row>
        <row r="1963">
          <cell r="G1963">
            <v>92440</v>
          </cell>
          <cell r="H1963" t="str">
            <v>MONTAGEM E DESMONTAGEM DE FÔRMA DE PILARES RETANGULARES E ESTRUTURAS SIMILARES COM ÁREA MÉDIA DAS SEÇÕES MENOR OU IGUAL A 0,25 M², PÉ-DIREITO DUPLO, EM CHAPA DE MADEIRA COMPENSADA PLASTIFICADA, 14 UTILIZAÇÕES. AF_12/2015</v>
          </cell>
          <cell r="I1963" t="str">
            <v>M2</v>
          </cell>
          <cell r="J1963" t="str">
            <v>COEFICIENTE DE REPRESENTATIVIDADE</v>
          </cell>
          <cell r="K1963">
            <v>50.02</v>
          </cell>
          <cell r="L1963" t="str">
            <v>CAIXA REFERENCIAL</v>
          </cell>
        </row>
        <row r="1964">
          <cell r="G1964">
            <v>92441</v>
          </cell>
          <cell r="H1964" t="str">
            <v>MONTAGEM E DESMONTAGEM DE FÔRMA DE PILARES RETANGULARES E ESTRUTURAS SIMILARES COM ÁREA MÉDIA DAS SEÇÕES MAIOR QUE 0,25 M², PÉ-DIREITO DUPLO, EM CHAPA DE MADEIRA COMPENSADA PLASTIFICADA, 14 UTILIZAÇÕES. AF_12/2015</v>
          </cell>
          <cell r="I1964" t="str">
            <v>M2</v>
          </cell>
          <cell r="J1964" t="str">
            <v>COEFICIENTE DE REPRESENTATIVIDADE</v>
          </cell>
          <cell r="K1964">
            <v>45.03</v>
          </cell>
          <cell r="L1964" t="str">
            <v>CAIXA REFERENCIAL</v>
          </cell>
        </row>
        <row r="1965">
          <cell r="G1965">
            <v>92442</v>
          </cell>
          <cell r="H1965" t="str">
            <v>MONTAGEM E DESMONTAGEM DE FÔRMA DE PILARES RETANGULARES E ESTRUTURAS SIMILARES COM ÁREA MÉDIA DAS SEÇÕES MENOR OU IGUAL A 0,25 M², PÉ-DIREITO SIMPLES, EM CHAPA DE MADEIRA COMPENSADA PLASTIFICADA, 18 UTILIZAÇÕES. AF_12/2015</v>
          </cell>
          <cell r="I1965" t="str">
            <v>M2</v>
          </cell>
          <cell r="J1965" t="str">
            <v>COEFICIENTE DE REPRESENTATIVIDADE</v>
          </cell>
          <cell r="K1965">
            <v>36.79</v>
          </cell>
          <cell r="L1965" t="str">
            <v>CAIXA REFERENCIAL</v>
          </cell>
        </row>
        <row r="1966">
          <cell r="G1966">
            <v>92443</v>
          </cell>
          <cell r="H1966" t="str">
            <v>MONTAGEM E DESMONTAGEM DE FÔRMA DE PILARES RETANGULARES E ESTRUTURAS SIMILARES COM ÁREA MÉDIA DAS SEÇÕES MAIOR QUE 0,25 M², PÉ-DIREITO SIMPLES, EM CHAPA DE MADEIRA COMPENSADA PLASTIFICADA, 18 UTILIZAÇÕES. AF_12/2015</v>
          </cell>
          <cell r="I1966" t="str">
            <v>M2</v>
          </cell>
          <cell r="J1966" t="str">
            <v>COEFICIENTE DE REPRESENTATIVIDADE</v>
          </cell>
          <cell r="K1966">
            <v>31.94</v>
          </cell>
          <cell r="L1966" t="str">
            <v>CAIXA REFERENCIAL</v>
          </cell>
        </row>
        <row r="1967">
          <cell r="G1967">
            <v>92444</v>
          </cell>
          <cell r="H1967" t="str">
            <v>MONTAGEM E DESMONTAGEM DE FÔRMA DE PILARES RETANGULARES E ESTRUTURAS SIMILARES COM ÁREA MÉDIA DAS SEÇÕES MENOR OU IGUAL A 0,25 M², PÉ-DIREITO DUPLO, EM CHAPA DE MADEIRA COMPENSADA PLASTIFICADA, 18 UTILIZAÇÕES. AF_12/2015</v>
          </cell>
          <cell r="I1967" t="str">
            <v>M2</v>
          </cell>
          <cell r="J1967" t="str">
            <v>COEFICIENTE DE REPRESENTATIVIDADE</v>
          </cell>
          <cell r="K1967">
            <v>46.78</v>
          </cell>
          <cell r="L1967" t="str">
            <v>CAIXA REFERENCIAL</v>
          </cell>
        </row>
        <row r="1968">
          <cell r="G1968">
            <v>92445</v>
          </cell>
          <cell r="H1968" t="str">
            <v>MONTAGEM E DESMONTAGEM DE FÔRMA DE PILARES RETANGULARES E ESTRUTURAS SIMILARES COM ÁREA MÉDIA DAS SEÇÕES MAIOR QUE 0,25 M², PÉ-DIREITO DUPLO, EM CHAPA DE MADEIRA COMPENSADA PLASTIFICADA, 18 UTILIZAÇÕES. AF_12/2015</v>
          </cell>
          <cell r="I1968" t="str">
            <v>M2</v>
          </cell>
          <cell r="J1968" t="str">
            <v>COEFICIENTE DE REPRESENTATIVIDADE</v>
          </cell>
          <cell r="K1968">
            <v>41.93</v>
          </cell>
          <cell r="L1968" t="str">
            <v>CAIXA REFERENCIAL</v>
          </cell>
        </row>
        <row r="1969">
          <cell r="G1969">
            <v>92446</v>
          </cell>
          <cell r="H1969" t="str">
            <v>MONTAGEM E DESMONTAGEM DE FÔRMA DE VIGA, ESCORAMENTO COM PONTALETE DE MADEIRA, PÉ-DIREITO SIMPLES, EM MADEIRA SERRADA, 1 UTILIZAÇÃO. AF_12/2015</v>
          </cell>
          <cell r="I1969" t="str">
            <v>M2</v>
          </cell>
          <cell r="J1969" t="str">
            <v>COEFICIENTE DE REPRESENTATIVIDADE</v>
          </cell>
          <cell r="K1969">
            <v>163.9</v>
          </cell>
          <cell r="L1969" t="str">
            <v>CAIXA REFERENCIAL</v>
          </cell>
        </row>
        <row r="1970">
          <cell r="G1970">
            <v>92447</v>
          </cell>
          <cell r="H1970" t="str">
            <v>MONTAGEM E DESMONTAGEM DE FÔRMA DE VIGA, ESCORAMENTO COM PONTALETE DE MADEIRA, PÉ-DIREITO SIMPLES, EM MADEIRA SERRADA, 2 UTILIZAÇÕES. AF_12/2015</v>
          </cell>
          <cell r="I1970" t="str">
            <v>M2</v>
          </cell>
          <cell r="J1970" t="str">
            <v>COEFICIENTE DE REPRESENTATIVIDADE</v>
          </cell>
          <cell r="K1970">
            <v>117.64</v>
          </cell>
          <cell r="L1970" t="str">
            <v>CAIXA REFERENCIAL</v>
          </cell>
        </row>
        <row r="1971">
          <cell r="G1971">
            <v>92448</v>
          </cell>
          <cell r="H1971" t="str">
            <v>MONTAGEM E DESMONTAGEM DE FÔRMA DE VIGA, ESCORAMENTO COM PONTALETE DE MADEIRA, PÉ-DIREITO SIMPLES, EM MADEIRA SERRADA, 4 UTILIZAÇÕES. AF_12/2015</v>
          </cell>
          <cell r="I1971" t="str">
            <v>M2</v>
          </cell>
          <cell r="J1971" t="str">
            <v>COEFICIENTE DE REPRESENTATIVIDADE</v>
          </cell>
          <cell r="K1971">
            <v>93.37</v>
          </cell>
          <cell r="L1971" t="str">
            <v>CAIXA REFERENCIAL</v>
          </cell>
        </row>
        <row r="1972">
          <cell r="G1972">
            <v>92449</v>
          </cell>
          <cell r="H1972" t="str">
            <v>MONTAGEM E DESMONTAGEM DE FÔRMA DE VIGA, ESCORAMENTO COM GARFO DE MADEIRA, PÉ-DIREITO DUPLO, EM CHAPA DE MADEIRA RESINADA, 2 UTILIZAÇÕES. AF_12/2015</v>
          </cell>
          <cell r="I1972" t="str">
            <v>M2</v>
          </cell>
          <cell r="J1972" t="str">
            <v>COEFICIENTE DE REPRESENTATIVIDADE</v>
          </cell>
          <cell r="K1972">
            <v>167.44</v>
          </cell>
          <cell r="L1972" t="str">
            <v>CAIXA REFERENCIAL</v>
          </cell>
        </row>
        <row r="1973">
          <cell r="G1973">
            <v>92450</v>
          </cell>
          <cell r="H1973" t="str">
            <v>MONTAGEM E DESMONTAGEM DE FÔRMA DE VIGA, ESCORAMENTO METÁLICO, PÉ-DIREITO DUPLO, EM CHAPA DE MADEIRA RESINADA, 2 UTILIZAÇÕES. AF_12/2015</v>
          </cell>
          <cell r="I1973" t="str">
            <v>M2</v>
          </cell>
          <cell r="J1973" t="str">
            <v>COEFICIENTE DE REPRESENTATIVIDADE</v>
          </cell>
          <cell r="K1973">
            <v>216.26</v>
          </cell>
          <cell r="L1973" t="str">
            <v>CAIXA REFERENCIAL</v>
          </cell>
        </row>
        <row r="1974">
          <cell r="G1974">
            <v>92451</v>
          </cell>
          <cell r="H1974" t="str">
            <v>MONTAGEM E DESMONTAGEM DE FÔRMA DE VIGA, ESCORAMENTO COM GARFO DE MADEIRA, PÉ-DIREITO SIMPLES, EM CHAPA DE MADEIRA RESINADA, 2 UTILIZAÇÕES. AF_12/2015</v>
          </cell>
          <cell r="I1974" t="str">
            <v>M2</v>
          </cell>
          <cell r="J1974" t="str">
            <v>COEFICIENTE DE REPRESENTATIVIDADE</v>
          </cell>
          <cell r="K1974">
            <v>117.84</v>
          </cell>
          <cell r="L1974" t="str">
            <v>CAIXA REFERENCIAL</v>
          </cell>
        </row>
        <row r="1975">
          <cell r="G1975">
            <v>92452</v>
          </cell>
          <cell r="H1975" t="str">
            <v>MONTAGEM E DESMONTAGEM DE FÔRMA DE VIGA, ESCORAMENTO METÁLICO, PÉ-DIREITO SIMPLES, EM CHAPA DE MADEIRA RESINADA, 2 UTILIZAÇÕES. AF_12/2015</v>
          </cell>
          <cell r="I1975" t="str">
            <v>M2</v>
          </cell>
          <cell r="J1975" t="str">
            <v>COEFICIENTE DE REPRESENTATIVIDADE</v>
          </cell>
          <cell r="K1975">
            <v>114.33</v>
          </cell>
          <cell r="L1975" t="str">
            <v>CAIXA REFERENCIAL</v>
          </cell>
        </row>
        <row r="1976">
          <cell r="G1976">
            <v>92453</v>
          </cell>
          <cell r="H1976" t="str">
            <v>MONTAGEM E DESMONTAGEM DE FÔRMA DE VIGA, ESCORAMENTO COM GARFO DE MADEIRA, PÉ-DIREITO DUPLO, EM CHAPA DE MADEIRA RESINADA, 4 UTILIZAÇÕES. AF_12/2015</v>
          </cell>
          <cell r="I1976" t="str">
            <v>M2</v>
          </cell>
          <cell r="J1976" t="str">
            <v>COEFICIENTE DE REPRESENTATIVIDADE</v>
          </cell>
          <cell r="K1976">
            <v>142.13999999999999</v>
          </cell>
          <cell r="L1976" t="str">
            <v>CAIXA REFERENCIAL</v>
          </cell>
        </row>
        <row r="1977">
          <cell r="G1977">
            <v>92454</v>
          </cell>
          <cell r="H1977" t="str">
            <v>MONTAGEM E DESMONTAGEM DE FÔRMA DE VIGA, ESCORAMENTO METÁLICO, PÉ-DIREITO DUPLO, EM CHAPA DE MADEIRA RESINADA, 4 UTILIZAÇÕES. AF_12/2015</v>
          </cell>
          <cell r="I1977" t="str">
            <v>M2</v>
          </cell>
          <cell r="J1977" t="str">
            <v>COEFICIENTE DE REPRESENTATIVIDADE</v>
          </cell>
          <cell r="K1977">
            <v>195.04</v>
          </cell>
          <cell r="L1977" t="str">
            <v>CAIXA REFERENCIAL</v>
          </cell>
        </row>
        <row r="1978">
          <cell r="G1978">
            <v>92455</v>
          </cell>
          <cell r="H1978" t="str">
            <v>MONTAGEM E DESMONTAGEM DE FÔRMA DE VIGA, ESCORAMENTO COM GARFO DE MADEIRA, PÉ-DIREITO SIMPLES, EM CHAPA DE MADEIRA RESINADA, 4 UTILIZAÇÕES. AF_12/2015</v>
          </cell>
          <cell r="I1978" t="str">
            <v>M2</v>
          </cell>
          <cell r="J1978" t="str">
            <v>COEFICIENTE DE REPRESENTATIVIDADE</v>
          </cell>
          <cell r="K1978">
            <v>95.89</v>
          </cell>
          <cell r="L1978" t="str">
            <v>CAIXA REFERENCIAL</v>
          </cell>
        </row>
        <row r="1979">
          <cell r="G1979">
            <v>92456</v>
          </cell>
          <cell r="H1979" t="str">
            <v>MONTAGEM E DESMONTAGEM DE FÔRMA DE VIGA, ESCORAMENTO METÁLICO, PÉ-DIREITO SIMPLES, EM CHAPA DE MADEIRA RESINADA, 4 UTILIZAÇÕES. AF_12/2015</v>
          </cell>
          <cell r="I1979" t="str">
            <v>M2</v>
          </cell>
          <cell r="J1979" t="str">
            <v>COEFICIENTE DE REPRESENTATIVIDADE</v>
          </cell>
          <cell r="K1979">
            <v>93.5</v>
          </cell>
          <cell r="L1979" t="str">
            <v>CAIXA REFERENCIAL</v>
          </cell>
        </row>
        <row r="1980">
          <cell r="G1980">
            <v>92457</v>
          </cell>
          <cell r="H1980" t="str">
            <v>MONTAGEM E DESMONTAGEM DE FÔRMA DE VIGA, ESCORAMENTO COM GARFO DE MADEIRA, PÉ-DIREITO DUPLO, EM CHAPA DE MADEIRA RESINADA, 6 UTILIZAÇÕES. AF_12/2015</v>
          </cell>
          <cell r="I1980" t="str">
            <v>M2</v>
          </cell>
          <cell r="J1980" t="str">
            <v>COEFICIENTE DE REPRESENTATIVIDADE</v>
          </cell>
          <cell r="K1980">
            <v>123.17</v>
          </cell>
          <cell r="L1980" t="str">
            <v>CAIXA REFERENCIAL</v>
          </cell>
        </row>
        <row r="1981">
          <cell r="G1981">
            <v>92458</v>
          </cell>
          <cell r="H1981" t="str">
            <v>MONTAGEM E DESMONTAGEM DE FÔRMA DE VIGA, ESCORAMENTO METÁLICO, PÉ-DIREITO DUPLO, EM CHAPA DE MADEIRA RESINADA, 6 UTILIZAÇÕES. AF_12/2015</v>
          </cell>
          <cell r="I1981" t="str">
            <v>M2</v>
          </cell>
          <cell r="J1981" t="str">
            <v>COEFICIENTE DE REPRESENTATIVIDADE</v>
          </cell>
          <cell r="K1981">
            <v>181.37</v>
          </cell>
          <cell r="L1981" t="str">
            <v>CAIXA REFERENCIAL</v>
          </cell>
        </row>
        <row r="1982">
          <cell r="G1982">
            <v>92459</v>
          </cell>
          <cell r="H1982" t="str">
            <v>MONTAGEM E DESMONTAGEM DE FÔRMA DE VIGA, ESCORAMENTO COM GARFO DE MADEIRA, PÉ-DIREITO SIMPLES, EM CHAPA DE MADEIRA RESINADA, 6 UTILIZAÇÕES. AF_12/2015</v>
          </cell>
          <cell r="I1982" t="str">
            <v>M2</v>
          </cell>
          <cell r="J1982" t="str">
            <v>COEFICIENTE DE REPRESENTATIVIDADE</v>
          </cell>
          <cell r="K1982">
            <v>81.180000000000007</v>
          </cell>
          <cell r="L1982" t="str">
            <v>CAIXA REFERENCIAL</v>
          </cell>
        </row>
        <row r="1983">
          <cell r="G1983">
            <v>92460</v>
          </cell>
          <cell r="H1983" t="str">
            <v>MONTAGEM E DESMONTAGEM DE FÔRMA DE VIGA, ESCORAMENTO METÁLICO, PÉ-DIREITO SIMPLES, EM CHAPA DE MADEIRA RESINADA, 6 UTILIZAÇÕES. AF_12/2015</v>
          </cell>
          <cell r="I1983" t="str">
            <v>M2</v>
          </cell>
          <cell r="J1983" t="str">
            <v>COEFICIENTE DE REPRESENTATIVIDADE</v>
          </cell>
          <cell r="K1983">
            <v>77.17</v>
          </cell>
          <cell r="L1983" t="str">
            <v>CAIXA REFERENCIAL</v>
          </cell>
        </row>
        <row r="1984">
          <cell r="G1984">
            <v>92461</v>
          </cell>
          <cell r="H1984" t="str">
            <v>MONTAGEM E DESMONTAGEM DE FÔRMA DE VIGA, ESCORAMENTO COM GARFO DE MADEIRA, PÉ-DIREITO DUPLO, EM CHAPA DE MADEIRA RESINADA, 8 UTILIZAÇÕES. AF_12/2015</v>
          </cell>
          <cell r="I1984" t="str">
            <v>M2</v>
          </cell>
          <cell r="J1984" t="str">
            <v>COEFICIENTE DE REPRESENTATIVIDADE</v>
          </cell>
          <cell r="K1984">
            <v>112.98</v>
          </cell>
          <cell r="L1984" t="str">
            <v>CAIXA REFERENCIAL</v>
          </cell>
        </row>
        <row r="1985">
          <cell r="G1985">
            <v>92462</v>
          </cell>
          <cell r="H1985" t="str">
            <v>MONTAGEM E DESMONTAGEM DE FÔRMA DE VIGA, ESCORAMENTO METÁLICO, PÉ-DIREITO DUPLO, EM CHAPA DE MADEIRA RESINADA, 8 UTILIZAÇÕES. AF_12/2015</v>
          </cell>
          <cell r="I1985" t="str">
            <v>M2</v>
          </cell>
          <cell r="J1985" t="str">
            <v>COEFICIENTE DE REPRESENTATIVIDADE</v>
          </cell>
          <cell r="K1985">
            <v>172.53</v>
          </cell>
          <cell r="L1985" t="str">
            <v>CAIXA REFERENCIAL</v>
          </cell>
        </row>
        <row r="1986">
          <cell r="G1986">
            <v>92463</v>
          </cell>
          <cell r="H1986" t="str">
            <v>MONTAGEM E DESMONTAGEM DE FÔRMA DE VIGA, ESCORAMENTO COM GARFO DE MADEIRA, PÉ-DIREITO SIMPLES, EM CHAPA DE MADEIRA RESINADA, 8 UTILIZAÇÕES. AF_12/2015</v>
          </cell>
          <cell r="I1986" t="str">
            <v>M2</v>
          </cell>
          <cell r="J1986" t="str">
            <v>COEFICIENTE DE REPRESENTATIVIDADE</v>
          </cell>
          <cell r="K1986">
            <v>73.13</v>
          </cell>
          <cell r="L1986" t="str">
            <v>CAIXA REFERENCIAL</v>
          </cell>
        </row>
        <row r="1987">
          <cell r="G1987">
            <v>92464</v>
          </cell>
          <cell r="H1987" t="str">
            <v>MONTAGEM E DESMONTAGEM DE FÔRMA DE VIGA, ESCORAMENTO METÁLICO, PÉ-DIREITO SIMPLES, EM CHAPA DE MADEIRA RESINADA, 8 UTILIZAÇÕES. AF_12/2015</v>
          </cell>
          <cell r="I1987" t="str">
            <v>M2</v>
          </cell>
          <cell r="J1987" t="str">
            <v>COEFICIENTE DE REPRESENTATIVIDADE</v>
          </cell>
          <cell r="K1987">
            <v>72.239999999999995</v>
          </cell>
          <cell r="L1987" t="str">
            <v>CAIXA REFERENCIAL</v>
          </cell>
        </row>
        <row r="1988">
          <cell r="G1988">
            <v>92465</v>
          </cell>
          <cell r="H1988" t="str">
            <v>MONTAGEM E DESMONTAGEM DE FÔRMA DE VIGA, ESCORAMENTO COM GARFO DE MADEIRA, PÉ-DIREITO DUPLO, EM CHAPA DE MADEIRA PLASTIFICADA, 10 UTILIZAÇÕES. AF_12/2015</v>
          </cell>
          <cell r="I1988" t="str">
            <v>M2</v>
          </cell>
          <cell r="J1988" t="str">
            <v>COEFICIENTE DE REPRESENTATIVIDADE</v>
          </cell>
          <cell r="K1988">
            <v>90.18</v>
          </cell>
          <cell r="L1988" t="str">
            <v>CAIXA REFERENCIAL</v>
          </cell>
        </row>
        <row r="1989">
          <cell r="G1989">
            <v>92466</v>
          </cell>
          <cell r="H1989" t="str">
            <v>MONTAGEM E DESMONTAGEM DE FÔRMA DE VIGA, ESCORAMENTO METÁLICO, PÉ-DIREITO DUPLO, EM CHAPA DE MADEIRA PLASTIFICADA, 10 UTILIZAÇÕES. AF_12/2015</v>
          </cell>
          <cell r="I1989" t="str">
            <v>M2</v>
          </cell>
          <cell r="J1989" t="str">
            <v>COEFICIENTE DE REPRESENTATIVIDADE</v>
          </cell>
          <cell r="K1989">
            <v>165.01</v>
          </cell>
          <cell r="L1989" t="str">
            <v>CAIXA REFERENCIAL</v>
          </cell>
        </row>
        <row r="1990">
          <cell r="G1990">
            <v>92467</v>
          </cell>
          <cell r="H1990" t="str">
            <v>MONTAGEM E DESMONTAGEM DE FÔRMA DE VIGA, ESCORAMENTO COM GARFO DE MADEIRA, PÉ-DIREITO SIMPLES, EM CHAPA DE MADEIRA PLASTIFICADA, 10 UTILIZAÇÕES. AF_12/2015</v>
          </cell>
          <cell r="I1990" t="str">
            <v>M2</v>
          </cell>
          <cell r="J1990" t="str">
            <v>COEFICIENTE DE REPRESENTATIVIDADE</v>
          </cell>
          <cell r="K1990">
            <v>59.33</v>
          </cell>
          <cell r="L1990" t="str">
            <v>CAIXA REFERENCIAL</v>
          </cell>
        </row>
        <row r="1991">
          <cell r="G1991">
            <v>92468</v>
          </cell>
          <cell r="H1991" t="str">
            <v>MONTAGEM E DESMONTAGEM DE FÔRMA DE VIGA, ESCORAMENTO METÁLICO, PÉ-DIREITO SIMPLES, EM CHAPA DE MADEIRA PLASTIFICADA, 10 UTILIZAÇÕES. AF_12/2015</v>
          </cell>
          <cell r="I1991" t="str">
            <v>M2</v>
          </cell>
          <cell r="J1991" t="str">
            <v>COEFICIENTE DE REPRESENTATIVIDADE</v>
          </cell>
          <cell r="K1991">
            <v>65.290000000000006</v>
          </cell>
          <cell r="L1991" t="str">
            <v>CAIXA REFERENCIAL</v>
          </cell>
        </row>
        <row r="1992">
          <cell r="G1992">
            <v>92469</v>
          </cell>
          <cell r="H1992" t="str">
            <v>MONTAGEM E DESMONTAGEM DE FÔRMA DE VIGA, ESCORAMENTO COM GARFO DE MADEIRA, PÉ-DIREITO DUPLO, EM CHAPA DE MADEIRA PLASTIFICADA, 12 UTILIZAÇÕES. AF_12/2015</v>
          </cell>
          <cell r="I1992" t="str">
            <v>M2</v>
          </cell>
          <cell r="J1992" t="str">
            <v>COEFICIENTE DE REPRESENTATIVIDADE</v>
          </cell>
          <cell r="K1992">
            <v>82.3</v>
          </cell>
          <cell r="L1992" t="str">
            <v>CAIXA REFERENCIAL</v>
          </cell>
        </row>
        <row r="1993">
          <cell r="G1993">
            <v>92470</v>
          </cell>
          <cell r="H1993" t="str">
            <v>MONTAGEM E DESMONTAGEM DE FÔRMA DE VIGA, ESCORAMENTO METÁLICO, PÉ-DIREITO DUPLO, EM CHAPA DE MADEIRA PLASTIFICADA, 12 UTILIZAÇÕES. AF_12/2015</v>
          </cell>
          <cell r="I1993" t="str">
            <v>M2</v>
          </cell>
          <cell r="J1993" t="str">
            <v>COEFICIENTE DE REPRESENTATIVIDADE</v>
          </cell>
          <cell r="K1993">
            <v>160.1</v>
          </cell>
          <cell r="L1993" t="str">
            <v>CAIXA REFERENCIAL</v>
          </cell>
        </row>
        <row r="1994">
          <cell r="G1994">
            <v>92471</v>
          </cell>
          <cell r="H1994" t="str">
            <v>MONTAGEM E DESMONTAGEM DE FÔRMA DE VIGA, ESCORAMENTO COM GARFO DE MADEIRA, PÉ-DIREITO SIMPLES, EM CHAPA DE MADEIRA PLASTIFICADA, 12 UTILIZAÇÕES. AF_12/2015</v>
          </cell>
          <cell r="I1994" t="str">
            <v>M2</v>
          </cell>
          <cell r="J1994" t="str">
            <v>COEFICIENTE DE REPRESENTATIVIDADE</v>
          </cell>
          <cell r="K1994">
            <v>54.21</v>
          </cell>
          <cell r="L1994" t="str">
            <v>CAIXA REFERENCIAL</v>
          </cell>
        </row>
        <row r="1995">
          <cell r="G1995">
            <v>92472</v>
          </cell>
          <cell r="H1995" t="str">
            <v>MONTAGEM E DESMONTAGEM DE FÔRMA DE VIGA, ESCORAMENTO METÁLICO, PÉ-DIREITO SIMPLES, EM CHAPA DE MADEIRA PLASTIFICADA, 12 UTILIZAÇÕES. AF_12/2015</v>
          </cell>
          <cell r="I1995" t="str">
            <v>M2</v>
          </cell>
          <cell r="J1995" t="str">
            <v>COEFICIENTE DE REPRESENTATIVIDADE</v>
          </cell>
          <cell r="K1995">
            <v>61.13</v>
          </cell>
          <cell r="L1995" t="str">
            <v>CAIXA REFERENCIAL</v>
          </cell>
        </row>
        <row r="1996">
          <cell r="G1996">
            <v>92473</v>
          </cell>
          <cell r="H1996" t="str">
            <v>MONTAGEM E DESMONTAGEM DE FÔRMA DE VIGA, ESCORAMENTO COM GARFO DE MADEIRA, PÉ-DIREITO DUPLO, EM CHAPA DE MADEIRA PLASTIFICADA, 14 UTILIZAÇÕES. AF_12/2015</v>
          </cell>
          <cell r="I1996" t="str">
            <v>M2</v>
          </cell>
          <cell r="J1996" t="str">
            <v>COEFICIENTE DE REPRESENTATIVIDADE</v>
          </cell>
          <cell r="K1996">
            <v>75.84</v>
          </cell>
          <cell r="L1996" t="str">
            <v>CAIXA REFERENCIAL</v>
          </cell>
        </row>
        <row r="1997">
          <cell r="G1997">
            <v>92474</v>
          </cell>
          <cell r="H1997" t="str">
            <v>MONTAGEM E DESMONTAGEM DE FÔRMA DE VIGA, ESCORAMENTO METÁLICO, PÉ-DIREITO DUPLO, EM CHAPA DE MADEIRA PLASTIFICADA, 14 UTILIZAÇÕES. AF_12/2015</v>
          </cell>
          <cell r="I1997" t="str">
            <v>M2</v>
          </cell>
          <cell r="J1997" t="str">
            <v>COEFICIENTE DE REPRESENTATIVIDADE</v>
          </cell>
          <cell r="K1997">
            <v>155.82</v>
          </cell>
          <cell r="L1997" t="str">
            <v>CAIXA REFERENCIAL</v>
          </cell>
        </row>
        <row r="1998">
          <cell r="G1998">
            <v>92475</v>
          </cell>
          <cell r="H1998" t="str">
            <v>MONTAGEM E DESMONTAGEM DE FÔRMA DE VIGA, ESCORAMENTO COM GARFO DE MADEIRA, PÉ-DIREITO SIMPLES, EM CHAPA DE MADEIRA PLASTIFICADA, 14 UTILIZAÇÕES. AF_12/2015</v>
          </cell>
          <cell r="I1998" t="str">
            <v>M2</v>
          </cell>
          <cell r="J1998" t="str">
            <v>COEFICIENTE DE REPRESENTATIVIDADE</v>
          </cell>
          <cell r="K1998">
            <v>50</v>
          </cell>
          <cell r="L1998" t="str">
            <v>CAIXA REFERENCIAL</v>
          </cell>
        </row>
        <row r="1999">
          <cell r="G1999">
            <v>92476</v>
          </cell>
          <cell r="H1999" t="str">
            <v>MONTAGEM E DESMONTAGEM DE FÔRMA DE VIGA, ESCORAMENTO METÁLICO, PÉ-DIREITO SIMPLES, EM CHAPA DE MADEIRA PLASTIFICADA, 14 UTILIZAÇÕES. AF_12/2015</v>
          </cell>
          <cell r="I1999" t="str">
            <v>M2</v>
          </cell>
          <cell r="J1999" t="str">
            <v>COEFICIENTE DE REPRESENTATIVIDADE</v>
          </cell>
          <cell r="K1999">
            <v>57.55</v>
          </cell>
          <cell r="L1999" t="str">
            <v>CAIXA REFERENCIAL</v>
          </cell>
        </row>
        <row r="2000">
          <cell r="G2000">
            <v>92477</v>
          </cell>
          <cell r="H2000" t="str">
            <v>MONTAGEM E DESMONTAGEM DE FÔRMA DE VIGA, ESCORAMENTO COM GARFO DE MADEIRA, PÉ-DIREITO DUPLO, EM CHAPA DE MADEIRA PLASTIFICADA, 18 UTILIZAÇÕES. AF_12/2015</v>
          </cell>
          <cell r="I2000" t="str">
            <v>M2</v>
          </cell>
          <cell r="J2000" t="str">
            <v>COEFICIENTE DE REPRESENTATIVIDADE</v>
          </cell>
          <cell r="K2000">
            <v>62.31</v>
          </cell>
          <cell r="L2000" t="str">
            <v>CAIXA REFERENCIAL</v>
          </cell>
        </row>
        <row r="2001">
          <cell r="G2001">
            <v>92478</v>
          </cell>
          <cell r="H2001" t="str">
            <v>MONTAGEM E DESMONTAGEM DE FÔRMA DE VIGA, ESCORAMENTO METÁLICO, PÉ-DIREITO DUPLO, EM CHAPA DE MADEIRA PLASTIFICADA, 18 UTILIZAÇÕES. AF_12/2015</v>
          </cell>
          <cell r="I2001" t="str">
            <v>M2</v>
          </cell>
          <cell r="J2001" t="str">
            <v>COEFICIENTE DE REPRESENTATIVIDADE</v>
          </cell>
          <cell r="K2001">
            <v>147.52000000000001</v>
          </cell>
          <cell r="L2001" t="str">
            <v>CAIXA REFERENCIAL</v>
          </cell>
        </row>
        <row r="2002">
          <cell r="G2002">
            <v>92479</v>
          </cell>
          <cell r="H2002" t="str">
            <v>MONTAGEM E DESMONTAGEM DE FÔRMA DE VIGA, ESCORAMENTO COM GARFO DE MADEIRA, PÉ-DIREITO SIMPLES, EM CHAPA DE MADEIRA PLASTIFICADA, 18 UTILIZAÇÕES. AF_12/2015</v>
          </cell>
          <cell r="I2002" t="str">
            <v>M2</v>
          </cell>
          <cell r="J2002" t="str">
            <v>COEFICIENTE DE REPRESENTATIVIDADE</v>
          </cell>
          <cell r="K2002">
            <v>41.17</v>
          </cell>
          <cell r="L2002" t="str">
            <v>CAIXA REFERENCIAL</v>
          </cell>
        </row>
        <row r="2003">
          <cell r="G2003">
            <v>92480</v>
          </cell>
          <cell r="H2003" t="str">
            <v>MONTAGEM E DESMONTAGEM DE FÔRMA DE VIGA, ESCORAMENTO METÁLICO, PÉ-DIREITO SIMPLES, EM CHAPA DE MADEIRA PLASTIFICADA, 18 UTILIZAÇÕES. AF_12/2015</v>
          </cell>
          <cell r="I2003" t="str">
            <v>M2</v>
          </cell>
          <cell r="J2003" t="str">
            <v>COEFICIENTE DE REPRESENTATIVIDADE</v>
          </cell>
          <cell r="K2003">
            <v>50.53</v>
          </cell>
          <cell r="L2003" t="str">
            <v>CAIXA REFERENCIAL</v>
          </cell>
        </row>
        <row r="2004">
          <cell r="G2004">
            <v>92481</v>
          </cell>
          <cell r="H2004" t="str">
            <v>MONTAGEM E DESMONTAGEM DE FÔRMA DE LAJE MACIÇA COM ÁREA MÉDIA MENOR OU IGUAL A 20 M², PÉ-DIREITO SIMPLES, EM MADEIRA SERRADA, 1 UTILIZAÇÃO. AF_12/2015</v>
          </cell>
          <cell r="I2004" t="str">
            <v>M2</v>
          </cell>
          <cell r="J2004" t="str">
            <v>COEFICIENTE DE REPRESENTATIVIDADE</v>
          </cell>
          <cell r="K2004">
            <v>215.69</v>
          </cell>
          <cell r="L2004" t="str">
            <v>CAIXA REFERENCIAL</v>
          </cell>
        </row>
        <row r="2005">
          <cell r="G2005">
            <v>92482</v>
          </cell>
          <cell r="H2005" t="str">
            <v>MONTAGEM E DESMONTAGEM DE FÔRMA DE LAJE MACIÇA COM ÁREA MÉDIA MAIOR QUE 20 M², PÉ-DIREITO SIMPLES, EM MADEIRA SERRADA, 1 UTILIZAÇÃO. AF_12/2015</v>
          </cell>
          <cell r="I2005" t="str">
            <v>M2</v>
          </cell>
          <cell r="J2005" t="str">
            <v>COEFICIENTE DE REPRESENTATIVIDADE</v>
          </cell>
          <cell r="K2005">
            <v>203.7</v>
          </cell>
          <cell r="L2005" t="str">
            <v>CAIXA REFERENCIAL</v>
          </cell>
        </row>
        <row r="2006">
          <cell r="G2006">
            <v>92483</v>
          </cell>
          <cell r="H2006" t="str">
            <v>MONTAGEM E DESMONTAGEM DE FÔRMA DE LAJE MACIÇA COM ÁREA MÉDIA MENOR OU IGUAL A 20 M², PÉ-DIREITO SIMPLES, EM MADEIRA SERRADA, 2 UTILIZAÇÕES. AF_12/2015</v>
          </cell>
          <cell r="I2006" t="str">
            <v>M2</v>
          </cell>
          <cell r="J2006" t="str">
            <v>COEFICIENTE DE REPRESENTATIVIDADE</v>
          </cell>
          <cell r="K2006">
            <v>162.96</v>
          </cell>
          <cell r="L2006" t="str">
            <v>CAIXA REFERENCIAL</v>
          </cell>
        </row>
        <row r="2007">
          <cell r="G2007">
            <v>92484</v>
          </cell>
          <cell r="H2007" t="str">
            <v>MONTAGEM E DESMONTAGEM DE FÔRMA DE LAJE MACIÇA COM ÁREA MÉDIA MAIOR QUE 20 M², PÉ-DIREITO SIMPLES, EM MADEIRA SERRADA, 2 UTILIZAÇÕES. AF_12/2015</v>
          </cell>
          <cell r="I2007" t="str">
            <v>M2</v>
          </cell>
          <cell r="J2007" t="str">
            <v>COEFICIENTE DE REPRESENTATIVIDADE</v>
          </cell>
          <cell r="K2007">
            <v>152.36000000000001</v>
          </cell>
          <cell r="L2007" t="str">
            <v>CAIXA REFERENCIAL</v>
          </cell>
        </row>
        <row r="2008">
          <cell r="G2008">
            <v>92485</v>
          </cell>
          <cell r="H2008" t="str">
            <v>MONTAGEM E DESMONTAGEM DE FÔRMA DE LAJE MACIÇA COM ÁREA MÉDIA MENOR OU IGUAL A 20 M², PÉ-DIREITO SIMPLES, EM MADEIRA SERRADA, 4 UTILIZAÇÕES. AF_12/2015</v>
          </cell>
          <cell r="I2008" t="str">
            <v>M2</v>
          </cell>
          <cell r="J2008" t="str">
            <v>COEFICIENTE DE REPRESENTATIVIDADE</v>
          </cell>
          <cell r="K2008">
            <v>116.23</v>
          </cell>
          <cell r="L2008" t="str">
            <v>CAIXA REFERENCIAL</v>
          </cell>
        </row>
        <row r="2009">
          <cell r="G2009">
            <v>92486</v>
          </cell>
          <cell r="H2009" t="str">
            <v>MONTAGEM E DESMONTAGEM DE FÔRMA DE LAJE MACIÇA COM ÁREA MÉDIA MAIOR QUE 20 M², PÉ-DIREITO SIMPLES, EM MADEIRA SERRADA, 4 UTILIZAÇÕES. AF_12/2015</v>
          </cell>
          <cell r="I2009" t="str">
            <v>M2</v>
          </cell>
          <cell r="J2009" t="str">
            <v>COEFICIENTE DE REPRESENTATIVIDADE</v>
          </cell>
          <cell r="K2009">
            <v>108.08</v>
          </cell>
          <cell r="L2009" t="str">
            <v>CAIXA REFERENCIAL</v>
          </cell>
        </row>
        <row r="2010">
          <cell r="G2010">
            <v>92487</v>
          </cell>
          <cell r="H2010" t="str">
            <v>MONTAGEM E DESMONTAGEM DE FÔRMA DE LAJE NERVURADA COM CUBETA E ASSOALHO COM ÁREA MÉDIA MENOR OU IGUAL A 20 M², PÉ-DIREITO DUPLO, EM CHAPA DE MADEIRA COMPENSADA RESINADA, 8 UTILIZAÇÕES. AF_12/2015</v>
          </cell>
          <cell r="I2010" t="str">
            <v>M2</v>
          </cell>
          <cell r="J2010" t="str">
            <v>ATRIBUÍDO SÃO PAULO</v>
          </cell>
          <cell r="K2010">
            <v>70.5</v>
          </cell>
          <cell r="L2010" t="str">
            <v>CAIXA REFERENCIAL</v>
          </cell>
        </row>
        <row r="2011">
          <cell r="G2011">
            <v>92488</v>
          </cell>
          <cell r="H2011" t="str">
            <v>MONTAGEM E DESMONTAGEM DE FÔRMA DE LAJE NERVURADA COM CUBETA E ASSOALHO COM ÁREA MÉDIA MAIOR QUE 20 M², PÉ-DIREITO DUPLO, EM CHAPA DE MADEIRA COMPENSADA RESINADA, 8 UTILIZAÇÕES. AF_12/2015</v>
          </cell>
          <cell r="I2011" t="str">
            <v>M2</v>
          </cell>
          <cell r="J2011" t="str">
            <v>ATRIBUÍDO SÃO PAULO</v>
          </cell>
          <cell r="K2011">
            <v>67.69</v>
          </cell>
          <cell r="L2011" t="str">
            <v>CAIXA REFERENCIAL</v>
          </cell>
        </row>
        <row r="2012">
          <cell r="G2012">
            <v>92489</v>
          </cell>
          <cell r="H2012" t="str">
            <v>MONTAGEM E DESMONTAGEM DE FÔRMA DE LAJE NERVURADA COM CUBETA E ASSOALHO COM ÁREA MÉDIA MENOR OU IGUAL A 20 M², PÉ-DIREITO SIMPLES, EM CHAPA DE MADEIRA COMPENSADA RESINADA, 8 UTILIZAÇÕES. AF_12/2015</v>
          </cell>
          <cell r="I2012" t="str">
            <v>M2</v>
          </cell>
          <cell r="J2012" t="str">
            <v>ATRIBUÍDO SÃO PAULO</v>
          </cell>
          <cell r="K2012">
            <v>42.65</v>
          </cell>
          <cell r="L2012" t="str">
            <v>CAIXA REFERENCIAL</v>
          </cell>
        </row>
        <row r="2013">
          <cell r="G2013">
            <v>92490</v>
          </cell>
          <cell r="H2013" t="str">
            <v>MONTAGEM E DESMONTAGEM DE FÔRMA DE LAJE NERVURADA COM CUBETA E ASSOALHO COM ÁREA MÉDIA MAIOR QUE 20 M², PÉ-DIREITO SIMPLES, EM CHAPA DE MADEIRA COMPENSADA RESINADA, 8 UTILIZAÇÕES. AF_12/2015</v>
          </cell>
          <cell r="I2013" t="str">
            <v>M2</v>
          </cell>
          <cell r="J2013" t="str">
            <v>ATRIBUÍDO SÃO PAULO</v>
          </cell>
          <cell r="K2013">
            <v>40.08</v>
          </cell>
          <cell r="L2013" t="str">
            <v>CAIXA REFERENCIAL</v>
          </cell>
        </row>
        <row r="2014">
          <cell r="G2014">
            <v>92491</v>
          </cell>
          <cell r="H2014" t="str">
            <v>MONTAGEM E DESMONTAGEM DE FÔRMA DE LAJE NERVURADA COM CUBETA E ASSOALHO COM ÁREA MÉDIA MENOR OU IGUAL A 20 M², PÉ-DIREITO DUPLO, EM CHAPA DE MADEIRA COMPENSADA RESINADA, 10 UTILIZAÇÕES. AF_12/2015</v>
          </cell>
          <cell r="I2014" t="str">
            <v>M2</v>
          </cell>
          <cell r="J2014" t="str">
            <v>ATRIBUÍDO SÃO PAULO</v>
          </cell>
          <cell r="K2014">
            <v>67.7</v>
          </cell>
          <cell r="L2014" t="str">
            <v>CAIXA REFERENCIAL</v>
          </cell>
        </row>
        <row r="2015">
          <cell r="G2015">
            <v>92492</v>
          </cell>
          <cell r="H2015" t="str">
            <v>MONTAGEM E DESMONTAGEM DE FÔRMA DE LAJE NERVURADA COM CUBETA E ASSOALHO COM ÁREA MÉDIA MAIOR QUE 20 M², PÉ-DIREITO DUPLO, EM CHAPA DE MADEIRA COMPENSADA RESINADA, 10 UTILIZAÇÕES. AF_12/2015</v>
          </cell>
          <cell r="I2015" t="str">
            <v>M2</v>
          </cell>
          <cell r="J2015" t="str">
            <v>ATRIBUÍDO SÃO PAULO</v>
          </cell>
          <cell r="K2015">
            <v>65.03</v>
          </cell>
          <cell r="L2015" t="str">
            <v>CAIXA REFERENCIAL</v>
          </cell>
        </row>
        <row r="2016">
          <cell r="G2016">
            <v>92493</v>
          </cell>
          <cell r="H2016" t="str">
            <v>MONTAGEM E DESMONTAGEM DE FÔRMA DE LAJE NERVURADA COM CUBETA E ASSOALHO COM ÁREA MÉDIA MENOR OU IGUAL A 20 M², PÉ-DIREITO SIMPLES, EM CHAPA DE MADEIRA COMPENSADA RESINADA, 10 UTILIZAÇÕES. AF_12/2015</v>
          </cell>
          <cell r="I2016" t="str">
            <v>M2</v>
          </cell>
          <cell r="J2016" t="str">
            <v>ATRIBUÍDO SÃO PAULO</v>
          </cell>
          <cell r="K2016">
            <v>38.409999999999997</v>
          </cell>
          <cell r="L2016" t="str">
            <v>CAIXA REFERENCIAL</v>
          </cell>
        </row>
        <row r="2017">
          <cell r="G2017">
            <v>92494</v>
          </cell>
          <cell r="H2017" t="str">
            <v>MONTAGEM E DESMONTAGEM DE FÔRMA DE LAJE NERVURADA COM CUBETA E ASSOALHO COM ÁREA MÉDIA MAIOR QUE 20 M², PÉ-DIREITO SIMPLES, EM CHAPA DE MADEIRA COMPENSADA RESINADA, 10 UTILIZAÇÕES. AF_12/2015</v>
          </cell>
          <cell r="I2017" t="str">
            <v>M2</v>
          </cell>
          <cell r="J2017" t="str">
            <v>ATRIBUÍDO SÃO PAULO</v>
          </cell>
          <cell r="K2017">
            <v>37.83</v>
          </cell>
          <cell r="L2017" t="str">
            <v>CAIXA REFERENCIAL</v>
          </cell>
        </row>
        <row r="2018">
          <cell r="G2018">
            <v>92495</v>
          </cell>
          <cell r="H2018" t="str">
            <v>MONTAGEM E DESMONTAGEM DE FÔRMA DE LAJE NERVURADA COM CUBETA E ASSOALHO COM ÁREA MÉDIA MENOR OU IGUAL A 20 M², PÉ-DIREITO DUPLO, EM CHAPA DE MADEIRA COMPENSADA RESINADA, 12 UTILIZAÇÕES. AF_12/2015</v>
          </cell>
          <cell r="I2018" t="str">
            <v>M2</v>
          </cell>
          <cell r="J2018" t="str">
            <v>ATRIBUÍDO SÃO PAULO</v>
          </cell>
          <cell r="K2018">
            <v>65.790000000000006</v>
          </cell>
          <cell r="L2018" t="str">
            <v>CAIXA REFERENCIAL</v>
          </cell>
        </row>
        <row r="2019">
          <cell r="G2019">
            <v>92496</v>
          </cell>
          <cell r="H2019" t="str">
            <v>MONTAGEM E DESMONTAGEM DE FÔRMA DE LAJE NERVURADA COM CUBETA E ASSOALHO COM ÁREA MÉDIA MAIOR QUE 20 M², PÉ-DIREITO DUPLO, EM CHAPA DE MADEIRA COMPENSADA RESINADA, 12 UTILIZAÇÕES. AF_12/2015</v>
          </cell>
          <cell r="I2019" t="str">
            <v>M2</v>
          </cell>
          <cell r="J2019" t="str">
            <v>ATRIBUÍDO SÃO PAULO</v>
          </cell>
          <cell r="K2019">
            <v>63.22</v>
          </cell>
          <cell r="L2019" t="str">
            <v>CAIXA REFERENCIAL</v>
          </cell>
        </row>
        <row r="2020">
          <cell r="G2020">
            <v>92497</v>
          </cell>
          <cell r="H2020" t="str">
            <v>MONTAGEM E DESMONTAGEM DE FÔRMA DE LAJE NERVURADA COM CUBETA E ASSOALHO COM ÁREA MÉDIA MENOR OU IGUAL A 20 M², PÉ-DIREITO SIMPLES, EM CHAPA DE MADEIRA COMPENSADA RESINADA, 12 UTILIZAÇÕES. AF_12/2015</v>
          </cell>
          <cell r="I2020" t="str">
            <v>M2</v>
          </cell>
          <cell r="J2020" t="str">
            <v>ATRIBUÍDO SÃO PAULO</v>
          </cell>
          <cell r="K2020">
            <v>38.700000000000003</v>
          </cell>
          <cell r="L2020" t="str">
            <v>CAIXA REFERENCIAL</v>
          </cell>
        </row>
        <row r="2021">
          <cell r="G2021">
            <v>92498</v>
          </cell>
          <cell r="H2021" t="str">
            <v>MONTAGEM E DESMONTAGEM DE FÔRMA DE LAJE NERVURADA COM CUBETA E ASSOALHO COM ÁREA MÉDIA MAIOR QUE 20 M², PÉ-DIREITO SIMPLES, EM CHAPA DE MADEIRA COMPENSADA RESINADA, 12 UTILIZAÇÕES. AF_12/2015</v>
          </cell>
          <cell r="I2021" t="str">
            <v>M2</v>
          </cell>
          <cell r="J2021" t="str">
            <v>ATRIBUÍDO SÃO PAULO</v>
          </cell>
          <cell r="K2021">
            <v>36.299999999999997</v>
          </cell>
          <cell r="L2021" t="str">
            <v>CAIXA REFERENCIAL</v>
          </cell>
        </row>
        <row r="2022">
          <cell r="G2022">
            <v>92499</v>
          </cell>
          <cell r="H2022" t="str">
            <v>MONTAGEM E DESMONTAGEM DE FÔRMA DE LAJE NERVURADA COM CUBETA E ASSOALHO COM ÁREA MÉDIA MENOR OU IGUAL A 20 M², PÉ-DIREITO DUPLO, EM CHAPA DE MADEIRA COMPENSADA RESINADA, 14 UTILIZAÇÕES. AF_12/2015</v>
          </cell>
          <cell r="I2022" t="str">
            <v>M2</v>
          </cell>
          <cell r="J2022" t="str">
            <v>ATRIBUÍDO SÃO PAULO</v>
          </cell>
          <cell r="K2022">
            <v>64.66</v>
          </cell>
          <cell r="L2022" t="str">
            <v>CAIXA REFERENCIAL</v>
          </cell>
        </row>
        <row r="2023">
          <cell r="G2023">
            <v>92500</v>
          </cell>
          <cell r="H2023" t="str">
            <v>MONTAGEM E DESMONTAGEM DE FÔRMA DE LAJE NERVURADA COM CUBETA E ASSOALHO COM ÁREA MÉDIA MAIOR QUE 20 M², PÉ-DIREITO DUPLO, EM CHAPA DE MADEIRA COMPENSADA RESINADA, 14 UTILIZAÇÕES. AF_12/2015</v>
          </cell>
          <cell r="I2023" t="str">
            <v>M2</v>
          </cell>
          <cell r="J2023" t="str">
            <v>ATRIBUÍDO SÃO PAULO</v>
          </cell>
          <cell r="K2023">
            <v>62.16</v>
          </cell>
          <cell r="L2023" t="str">
            <v>CAIXA REFERENCIAL</v>
          </cell>
        </row>
        <row r="2024">
          <cell r="G2024">
            <v>92501</v>
          </cell>
          <cell r="H2024" t="str">
            <v>MONTAGEM E DESMONTAGEM DE FÔRMA DE LAJE NERVURADA COM CUBETA E ASSOALHO COM ÁREA MÉDIA MENOR OU IGUAL A 20 M², PÉ-DIREITO SIMPLES, EM CHAPA DE MADEIRA COMPENSADA RESINADA, 14 UTILIZAÇÕES. AF_12/2015</v>
          </cell>
          <cell r="I2024" t="str">
            <v>M2</v>
          </cell>
          <cell r="J2024" t="str">
            <v>ATRIBUÍDO SÃO PAULO</v>
          </cell>
          <cell r="K2024">
            <v>37.76</v>
          </cell>
          <cell r="L2024" t="str">
            <v>CAIXA REFERENCIAL</v>
          </cell>
        </row>
        <row r="2025">
          <cell r="G2025">
            <v>92502</v>
          </cell>
          <cell r="H2025" t="str">
            <v>MONTAGEM E DESMONTAGEM DE FÔRMA DE LAJE NERVURADA COM CUBETA E ASSOALHO COM ÁREA MÉDIA MAIOR QUE 20 M², PÉ-DIREITO SIMPLES, EM CHAPA DE MADEIRA COMPENSADA RESINADA, 14 UTILIZAÇÕES. AF_12/2015</v>
          </cell>
          <cell r="I2025" t="str">
            <v>M2</v>
          </cell>
          <cell r="J2025" t="str">
            <v>ATRIBUÍDO SÃO PAULO</v>
          </cell>
          <cell r="K2025">
            <v>35.44</v>
          </cell>
          <cell r="L2025" t="str">
            <v>CAIXA REFERENCIAL</v>
          </cell>
        </row>
        <row r="2026">
          <cell r="G2026">
            <v>92503</v>
          </cell>
          <cell r="H2026" t="str">
            <v>MONTAGEM E DESMONTAGEM DE FÔRMA DE LAJE NERVURADA COM CUBETA E ASSOALHO COM ÁREA MÉDIA MENOR OU IGUAL A 20 M², PÉ-DIREITO DUPLO, EM CHAPA DE MADEIRA COMPENSADA RESINADA, 18 UTILIZAÇÕES. AF_12/2015</v>
          </cell>
          <cell r="I2026" t="str">
            <v>M2</v>
          </cell>
          <cell r="J2026" t="str">
            <v>ATRIBUÍDO SÃO PAULO</v>
          </cell>
          <cell r="K2026">
            <v>62.84</v>
          </cell>
          <cell r="L2026" t="str">
            <v>CAIXA REFERENCIAL</v>
          </cell>
        </row>
        <row r="2027">
          <cell r="G2027">
            <v>92504</v>
          </cell>
          <cell r="H2027" t="str">
            <v>MONTAGEM E DESMONTAGEM DE FÔRMA DE LAJE NERVURADA COM CUBETA E ASSOALHO COM ÁREA MÉDIA MAIOR QUE 20 M², PÉ-DIREITO DUPLO, EM CHAPA DE MADEIRA COMPENSADA RESINADA, 18 UTILIZAÇÕES. AF_12/2015</v>
          </cell>
          <cell r="I2027" t="str">
            <v>M2</v>
          </cell>
          <cell r="J2027" t="str">
            <v>ATRIBUÍDO SÃO PAULO</v>
          </cell>
          <cell r="K2027">
            <v>41.58</v>
          </cell>
          <cell r="L2027" t="str">
            <v>CAIXA REFERENCIAL</v>
          </cell>
        </row>
        <row r="2028">
          <cell r="G2028">
            <v>92505</v>
          </cell>
          <cell r="H2028" t="str">
            <v>MONTAGEM E DESMONTAGEM DE FÔRMA DE LAJE NERVURADA COM CUBETA E ASSOALHO COM ÁREA MÉDIA MENOR OU IGUAL A 20 M², PÉ-DIREITO SIMPLES, EM CHAPA DE MADEIRA COMPENSADA RESINADA, 18 UTILIZAÇÕES. AF_12/2015</v>
          </cell>
          <cell r="I2028" t="str">
            <v>M2</v>
          </cell>
          <cell r="J2028" t="str">
            <v>ATRIBUÍDO SÃO PAULO</v>
          </cell>
          <cell r="K2028">
            <v>36.21</v>
          </cell>
          <cell r="L2028" t="str">
            <v>CAIXA REFERENCIAL</v>
          </cell>
        </row>
        <row r="2029">
          <cell r="G2029">
            <v>92506</v>
          </cell>
          <cell r="H2029" t="str">
            <v>MONTAGEM E DESMONTAGEM DE FÔRMA DE LAJE NERVURADA COM CUBETA E ASSOALHO COM ÁREA MÉDIA MAIOR QUE 20 M², PÉ-DIREITO SIMPLES, EM CHAPA DE MADEIRA COMPENSADA RESINADA, 18 UTILIZAÇÕES. AF_12/2015</v>
          </cell>
          <cell r="I2029" t="str">
            <v>M2</v>
          </cell>
          <cell r="J2029" t="str">
            <v>ATRIBUÍDO SÃO PAULO</v>
          </cell>
          <cell r="K2029">
            <v>33.97</v>
          </cell>
          <cell r="L2029" t="str">
            <v>CAIXA REFERENCIAL</v>
          </cell>
        </row>
        <row r="2030">
          <cell r="G2030">
            <v>92507</v>
          </cell>
          <cell r="H2030" t="str">
            <v>MONTAGEM E DESMONTAGEM DE FÔRMA DE LAJE MACIÇA COM ÁREA MÉDIA MENOR OU IGUAL A 20 M², PÉ-DIREITO DUPLO, EM CHAPA DE MADEIRA COMPENSADA RESINADA, 2 UTILIZAÇÕES. AF_12/2015</v>
          </cell>
          <cell r="I2030" t="str">
            <v>M2</v>
          </cell>
          <cell r="J2030" t="str">
            <v>ATRIBUÍDO SÃO PAULO</v>
          </cell>
          <cell r="K2030">
            <v>73.91</v>
          </cell>
          <cell r="L2030" t="str">
            <v>CAIXA REFERENCIAL</v>
          </cell>
        </row>
        <row r="2031">
          <cell r="G2031">
            <v>92508</v>
          </cell>
          <cell r="H2031" t="str">
            <v>MONTAGEM E DESMONTAGEM DE FÔRMA DE LAJE MACIÇA COM ÁREA MÉDIA MAIOR QUE 20 M², PÉ-DIREITO DUPLO, EM CHAPA DE MADEIRA COMPENSADA RESINADA, 2 UTILIZAÇÕES. AF_12/2015</v>
          </cell>
          <cell r="I2031" t="str">
            <v>M2</v>
          </cell>
          <cell r="J2031" t="str">
            <v>ATRIBUÍDO SÃO PAULO</v>
          </cell>
          <cell r="K2031">
            <v>71.67</v>
          </cell>
          <cell r="L2031" t="str">
            <v>CAIXA REFERENCIAL</v>
          </cell>
        </row>
        <row r="2032">
          <cell r="G2032">
            <v>92509</v>
          </cell>
          <cell r="H2032" t="str">
            <v>MONTAGEM E DESMONTAGEM DE FÔRMA DE LAJE MACIÇA COM ÁREA MÉDIA MENOR OU IGUAL A 20 M², PÉ-DIREITO SIMPLES, EM CHAPA DE MADEIRA COMPENSADA RESINADA, 2 UTILIZAÇÕES. AF_12/2015</v>
          </cell>
          <cell r="I2032" t="str">
            <v>M2</v>
          </cell>
          <cell r="J2032" t="str">
            <v>ATRIBUÍDO SÃO PAULO</v>
          </cell>
          <cell r="K2032">
            <v>42.07</v>
          </cell>
          <cell r="L2032" t="str">
            <v>CAIXA REFERENCIAL</v>
          </cell>
        </row>
        <row r="2033">
          <cell r="G2033">
            <v>92510</v>
          </cell>
          <cell r="H2033" t="str">
            <v>MONTAGEM E DESMONTAGEM DE FÔRMA DE LAJE MACIÇA COM ÁREA MÉDIA MAIOR QUE 20 M², PÉ-DIREITO SIMPLES, EM CHAPA DE MADEIRA COMPENSADA RESINADA, 2 UTILIZAÇÕES. AF_12/2015</v>
          </cell>
          <cell r="I2033" t="str">
            <v>M2</v>
          </cell>
          <cell r="J2033" t="str">
            <v>ATRIBUÍDO SÃO PAULO</v>
          </cell>
          <cell r="K2033">
            <v>40.01</v>
          </cell>
          <cell r="L2033" t="str">
            <v>CAIXA REFERENCIAL</v>
          </cell>
        </row>
        <row r="2034">
          <cell r="G2034">
            <v>92511</v>
          </cell>
          <cell r="H2034" t="str">
            <v>MONTAGEM E DESMONTAGEM DE FÔRMA DE LAJE MACIÇA COM ÁREA MÉDIA MENOR OU IGUAL A 20 M², PÉ-DIREITO DUPLO, EM CHAPA DE MADEIRA COMPENSADA RESINADA, 4 UTILIZAÇÕES. AF_12/2015</v>
          </cell>
          <cell r="I2034" t="str">
            <v>M2</v>
          </cell>
          <cell r="J2034" t="str">
            <v>ATRIBUÍDO SÃO PAULO</v>
          </cell>
          <cell r="K2034">
            <v>58.81</v>
          </cell>
          <cell r="L2034" t="str">
            <v>CAIXA REFERENCIAL</v>
          </cell>
        </row>
        <row r="2035">
          <cell r="G2035">
            <v>92512</v>
          </cell>
          <cell r="H2035" t="str">
            <v>MONTAGEM E DESMONTAGEM DE FÔRMA DE LAJE MACIÇA COM ÁREA MÉDIA MAIOR QUE 20 M², PÉ-DIREITO DUPLO, EM CHAPA DE MADEIRA COMPENSADA RESINADA, 4 UTILIZAÇÕES. AF_12/2015</v>
          </cell>
          <cell r="I2035" t="str">
            <v>M2</v>
          </cell>
          <cell r="J2035" t="str">
            <v>ATRIBUÍDO SÃO PAULO</v>
          </cell>
          <cell r="K2035">
            <v>57.1</v>
          </cell>
          <cell r="L2035" t="str">
            <v>CAIXA REFERENCIAL</v>
          </cell>
        </row>
        <row r="2036">
          <cell r="G2036">
            <v>92513</v>
          </cell>
          <cell r="H2036" t="str">
            <v>MONTAGEM E DESMONTAGEM DE FÔRMA DE LAJE MACIÇA COM ÁREA MÉDIA MENOR OU IGUAL A 20 M², PÉ-DIREITO SIMPLES, EM CHAPA DE MADEIRA COMPENSADA RESINADA, 4 UTILIZAÇÕES. AF_12/2015</v>
          </cell>
          <cell r="I2036" t="str">
            <v>M2</v>
          </cell>
          <cell r="J2036" t="str">
            <v>ATRIBUÍDO SÃO PAULO</v>
          </cell>
          <cell r="K2036">
            <v>29.98</v>
          </cell>
          <cell r="L2036" t="str">
            <v>CAIXA REFERENCIAL</v>
          </cell>
        </row>
        <row r="2037">
          <cell r="G2037">
            <v>92514</v>
          </cell>
          <cell r="H2037" t="str">
            <v>MONTAGEM E DESMONTAGEM DE FÔRMA DE LAJE MACIÇA COM ÁREA MÉDIA MAIOR QUE 20 M², PÉ-DIREITO SIMPLES, EM CHAPA DE MADEIRA COMPENSADA RESINADA, 4 UTILIZAÇÕES. AF_12/2015</v>
          </cell>
          <cell r="I2037" t="str">
            <v>M2</v>
          </cell>
          <cell r="J2037" t="str">
            <v>ATRIBUÍDO SÃO PAULO</v>
          </cell>
          <cell r="K2037">
            <v>28.39</v>
          </cell>
          <cell r="L2037" t="str">
            <v>CAIXA REFERENCIAL</v>
          </cell>
        </row>
        <row r="2038">
          <cell r="G2038">
            <v>92515</v>
          </cell>
          <cell r="H2038" t="str">
            <v>MONTAGEM E DESMONTAGEM DE FÔRMA DE LAJE MACIÇA COM ÁREA MÉDIA MAIOR QUE 20 M², PÉ-DIREITO DUPLO, EM CHAPA DE MADEIRA COMPENSADA RESINADA, 6 UTILIZAÇÕES. AF_12/2015</v>
          </cell>
          <cell r="I2038" t="str">
            <v>M2</v>
          </cell>
          <cell r="J2038" t="str">
            <v>ATRIBUÍDO SÃO PAULO</v>
          </cell>
          <cell r="K2038">
            <v>52.43</v>
          </cell>
          <cell r="L2038" t="str">
            <v>CAIXA REFERENCIAL</v>
          </cell>
        </row>
        <row r="2039">
          <cell r="G2039">
            <v>92516</v>
          </cell>
          <cell r="H2039" t="str">
            <v>MONTAGEM E DESMONTAGEM DE FÔRMA DE LAJE MACIÇA COM ÁREA MÉDIA MENOR OU IGUAL A 20 M², PÉ-DIREITO DUPLO, EM CHAPA DE MADEIRA COMPENSADA RESINADA, 6 UTILIZAÇÕES. AF_12/2015</v>
          </cell>
          <cell r="I2039" t="str">
            <v>M2</v>
          </cell>
          <cell r="J2039" t="str">
            <v>ATRIBUÍDO SÃO PAULO</v>
          </cell>
          <cell r="K2039">
            <v>50.95</v>
          </cell>
          <cell r="L2039" t="str">
            <v>CAIXA REFERENCIAL</v>
          </cell>
        </row>
        <row r="2040">
          <cell r="G2040">
            <v>92517</v>
          </cell>
          <cell r="H2040" t="str">
            <v>MONTAGEM E DESMONTAGEM DE FÔRMA DE LAJE MACIÇA COM ÁREA MÉDIA MENOR OU IGUAL A 20 M², PÉ-DIREITO SIMPLES, EM CHAPA DE MADEIRA COMPENSADA RESINADA, 6 UTILIZAÇÕES. AF_12/2015</v>
          </cell>
          <cell r="I2040" t="str">
            <v>M2</v>
          </cell>
          <cell r="J2040" t="str">
            <v>ATRIBUÍDO SÃO PAULO</v>
          </cell>
          <cell r="K2040">
            <v>24.94</v>
          </cell>
          <cell r="L2040" t="str">
            <v>CAIXA REFERENCIAL</v>
          </cell>
        </row>
        <row r="2041">
          <cell r="G2041">
            <v>92518</v>
          </cell>
          <cell r="H2041" t="str">
            <v>MONTAGEM E DESMONTAGEM DE FÔRMA DE LAJE MACIÇA COM ÁREA MÉDIA MAIOR QUE 20 M², PÉ-DIREITO SIMPLES, EM CHAPA DE MADEIRA COMPENSADA RESINADA, 6 UTILIZAÇÕES. AF_12/2015</v>
          </cell>
          <cell r="I2041" t="str">
            <v>M2</v>
          </cell>
          <cell r="J2041" t="str">
            <v>ATRIBUÍDO SÃO PAULO</v>
          </cell>
          <cell r="K2041">
            <v>23.56</v>
          </cell>
          <cell r="L2041" t="str">
            <v>CAIXA REFERENCIAL</v>
          </cell>
        </row>
        <row r="2042">
          <cell r="G2042">
            <v>92519</v>
          </cell>
          <cell r="H2042" t="str">
            <v>MONTAGEM E DESMONTAGEM DE FÔRMA DE LAJE MACIÇA COM ÁREA MÉDIA MENOR OU IGUAL A 20 M², PÉ-DIREITO DUPLO, EM CHAPA DE MADEIRA COMPENSADA RESINADA, 8 UTILIZAÇÕES. AF_12/2015</v>
          </cell>
          <cell r="I2042" t="str">
            <v>M2</v>
          </cell>
          <cell r="J2042" t="str">
            <v>ATRIBUÍDO SÃO PAULO</v>
          </cell>
          <cell r="K2042">
            <v>49.18</v>
          </cell>
          <cell r="L2042" t="str">
            <v>CAIXA REFERENCIAL</v>
          </cell>
        </row>
        <row r="2043">
          <cell r="G2043">
            <v>92520</v>
          </cell>
          <cell r="H2043" t="str">
            <v>MONTAGEM E DESMONTAGEM DE FÔRMA DE LAJE MACIÇA COM ÁREA MÉDIA MAIOR QUE 20 M², PÉ-DIREITO DUPLO, EM CHAPA DE MADEIRA COMPENSADA RESINADA, 8 UTILIZAÇÕES. AF_12/2015</v>
          </cell>
          <cell r="I2043" t="str">
            <v>M2</v>
          </cell>
          <cell r="J2043" t="str">
            <v>ATRIBUÍDO SÃO PAULO</v>
          </cell>
          <cell r="K2043">
            <v>47.8</v>
          </cell>
          <cell r="L2043" t="str">
            <v>CAIXA REFERENCIAL</v>
          </cell>
        </row>
        <row r="2044">
          <cell r="G2044">
            <v>92521</v>
          </cell>
          <cell r="H2044" t="str">
            <v>MONTAGEM E DESMONTAGEM DE FÔRMA DE LAJE MACIÇA COM ÁREA MÉDIA MENOR OU IGUAL A 20 M², PÉ-DIREITO SIMPLES, EM CHAPA DE MADEIRA COMPENSADA RESINADA, 8 UTILIZAÇÕES. AF_12/2015</v>
          </cell>
          <cell r="I2044" t="str">
            <v>M2</v>
          </cell>
          <cell r="J2044" t="str">
            <v>ATRIBUÍDO SÃO PAULO</v>
          </cell>
          <cell r="K2044">
            <v>22.35</v>
          </cell>
          <cell r="L2044" t="str">
            <v>CAIXA REFERENCIAL</v>
          </cell>
        </row>
        <row r="2045">
          <cell r="G2045">
            <v>92522</v>
          </cell>
          <cell r="H2045" t="str">
            <v>MONTAGEM E DESMONTAGEM DE FÔRMA DE LAJE MACIÇA COM ÁREA MÉDIA MAIOR QUE 20 M², PÉ-DIREITO SIMPLES, EM CHAPA DE MADEIRA COMPENSADA RESINADA, 8 UTILIZAÇÕES. AF_12/2015</v>
          </cell>
          <cell r="I2045" t="str">
            <v>M2</v>
          </cell>
          <cell r="J2045" t="str">
            <v>ATRIBUÍDO SÃO PAULO</v>
          </cell>
          <cell r="K2045">
            <v>21.06</v>
          </cell>
          <cell r="L2045" t="str">
            <v>CAIXA REFERENCIAL</v>
          </cell>
        </row>
        <row r="2046">
          <cell r="G2046">
            <v>92523</v>
          </cell>
          <cell r="H2046" t="str">
            <v>MONTAGEM E DESMONTAGEM DE FÔRMA DE LAJE MACIÇA COM ÁREA MÉDIA MENOR OU IGUAL A 20 M², PÉ-DIREITO DUPLO, EM CHAPA DE MADEIRA COMPENSADA PLASTIFICADA, 10 UTILIZAÇÕES. AF_12/2015</v>
          </cell>
          <cell r="I2046" t="str">
            <v>M2</v>
          </cell>
          <cell r="J2046" t="str">
            <v>ATRIBUÍDO SÃO PAULO</v>
          </cell>
          <cell r="K2046">
            <v>47.62</v>
          </cell>
          <cell r="L2046" t="str">
            <v>CAIXA REFERENCIAL</v>
          </cell>
        </row>
        <row r="2047">
          <cell r="G2047">
            <v>92524</v>
          </cell>
          <cell r="H2047" t="str">
            <v>MONTAGEM E DESMONTAGEM DE FÔRMA DE LAJE MACIÇA COM ÁREA MÉDIA MAIOR QUE 20 M², PÉ-DIREITO DUPLO, EM CHAPA DE MADEIRA COMPENSADA PLASTIFICADA, 10 UTILIZAÇÕES. AF_12/2015</v>
          </cell>
          <cell r="I2047" t="str">
            <v>M2</v>
          </cell>
          <cell r="J2047" t="str">
            <v>ATRIBUÍDO SÃO PAULO</v>
          </cell>
          <cell r="K2047">
            <v>46.31</v>
          </cell>
          <cell r="L2047" t="str">
            <v>CAIXA REFERENCIAL</v>
          </cell>
        </row>
        <row r="2048">
          <cell r="G2048">
            <v>92525</v>
          </cell>
          <cell r="H2048" t="str">
            <v>MONTAGEM E DESMONTAGEM DE FÔRMA DE LAJE MACIÇA COM ÁREA MÉDIA MENOR OU IGUAL A 20 M², PÉ-DIREITO SIMPLES, EM CHAPA DE MADEIRA COMPENSADA PLASTIFICADA, 10 UTILIZAÇÕES. AF_12/2015</v>
          </cell>
          <cell r="I2048" t="str">
            <v>M2</v>
          </cell>
          <cell r="J2048" t="str">
            <v>ATRIBUÍDO SÃO PAULO</v>
          </cell>
          <cell r="K2048">
            <v>21.2</v>
          </cell>
          <cell r="L2048" t="str">
            <v>CAIXA REFERENCIAL</v>
          </cell>
        </row>
        <row r="2049">
          <cell r="G2049">
            <v>92526</v>
          </cell>
          <cell r="H2049" t="str">
            <v>MONTAGEM E DESMONTAGEM DE FÔRMA DE LAJE MACIÇA COM ÁREA MÉDIA MAIOR QUE 20 M², PÉ-DIREITO SIMPLES, EM CHAPA DE MADEIRA COMPENSADA PLASTIFICADA, 10 UTILIZAÇÕES. AF_12/2015</v>
          </cell>
          <cell r="I2049" t="str">
            <v>M2</v>
          </cell>
          <cell r="J2049" t="str">
            <v>ATRIBUÍDO SÃO PAULO</v>
          </cell>
          <cell r="K2049">
            <v>19.96</v>
          </cell>
          <cell r="L2049" t="str">
            <v>CAIXA REFERENCIAL</v>
          </cell>
        </row>
        <row r="2050">
          <cell r="G2050">
            <v>92527</v>
          </cell>
          <cell r="H2050" t="str">
            <v>MONTAGEM E DESMONTAGEM DE FÔRMA DE LAJE MACIÇA COM ÁREA MÉDIA MENOR OU IGUAL A 20 M², PÉ-DIREITO DUPLO, EM CHAPA DE MADEIRA COMPENSADA PLASTIFICADA, 12 UTILIZAÇÕES. AF_12/2015</v>
          </cell>
          <cell r="I2050" t="str">
            <v>M2</v>
          </cell>
          <cell r="J2050" t="str">
            <v>ATRIBUÍDO SÃO PAULO</v>
          </cell>
          <cell r="K2050">
            <v>46.38</v>
          </cell>
          <cell r="L2050" t="str">
            <v>CAIXA REFERENCIAL</v>
          </cell>
        </row>
        <row r="2051">
          <cell r="G2051">
            <v>92528</v>
          </cell>
          <cell r="H2051" t="str">
            <v>MONTAGEM E DESMONTAGEM DE FÔRMA DE LAJE MACIÇA COM ÁREA MÉDIA MAIOR QUE 20 M², PÉ-DIREITO DUPLO, EM CHAPA DE MADEIRA COMPENSADA PLASTIFICADA, 12 UTILIZAÇÕES. AF_12/2015</v>
          </cell>
          <cell r="I2051" t="str">
            <v>M2</v>
          </cell>
          <cell r="J2051" t="str">
            <v>ATRIBUÍDO SÃO PAULO</v>
          </cell>
          <cell r="K2051">
            <v>45.12</v>
          </cell>
          <cell r="L2051" t="str">
            <v>CAIXA REFERENCIAL</v>
          </cell>
        </row>
        <row r="2052">
          <cell r="G2052">
            <v>92529</v>
          </cell>
          <cell r="H2052" t="str">
            <v>MONTAGEM E DESMONTAGEM DE FÔRMA DE LAJE MACIÇA COM ÁREA MÉDIA MENOR OU IGUAL A 20 M², PÉ-DIREITO SIMPLES, EM CHAPA DE MADEIRA COMPENSADA PLASTIFICADA, 12 UTILIZAÇÕES. AF_12/2015</v>
          </cell>
          <cell r="I2052" t="str">
            <v>M2</v>
          </cell>
          <cell r="J2052" t="str">
            <v>ATRIBUÍDO SÃO PAULO</v>
          </cell>
          <cell r="K2052">
            <v>20.2</v>
          </cell>
          <cell r="L2052" t="str">
            <v>CAIXA REFERENCIAL</v>
          </cell>
        </row>
        <row r="2053">
          <cell r="G2053">
            <v>92530</v>
          </cell>
          <cell r="H2053" t="str">
            <v>MONTAGEM E DESMONTAGEM DE FÔRMA DE LAJE MACIÇA COM ÁREA MÉDIA MAIOR QUE 20 M², PÉ-DIREITO SIMPLES, EM CHAPA DE MADEIRA COMPENSADA PLASTIFICADA, 12 UTILIZAÇÕES. AF_12/2015</v>
          </cell>
          <cell r="I2053" t="str">
            <v>M2</v>
          </cell>
          <cell r="J2053" t="str">
            <v>ATRIBUÍDO SÃO PAULO</v>
          </cell>
          <cell r="K2053">
            <v>19</v>
          </cell>
          <cell r="L2053" t="str">
            <v>CAIXA REFERENCIAL</v>
          </cell>
        </row>
        <row r="2054">
          <cell r="G2054">
            <v>92531</v>
          </cell>
          <cell r="H2054" t="str">
            <v>MONTAGEM E DESMONTAGEM DE FÔRMA DE LAJE MACIÇA COM ÁREA MÉDIA MENOR OU IGUAL A 20 M², PÉ-DIREITO DUPLO, EM CHAPA DE MADEIRA COMPENSADA PLASTIFICADA, 14 UTILIZAÇÕES. AF_12/2015</v>
          </cell>
          <cell r="I2054" t="str">
            <v>M2</v>
          </cell>
          <cell r="J2054" t="str">
            <v>ATRIBUÍDO SÃO PAULO</v>
          </cell>
          <cell r="K2054">
            <v>45.44</v>
          </cell>
          <cell r="L2054" t="str">
            <v>CAIXA REFERENCIAL</v>
          </cell>
        </row>
        <row r="2055">
          <cell r="G2055">
            <v>92532</v>
          </cell>
          <cell r="H2055" t="str">
            <v>MONTAGEM E DESMONTAGEM DE FÔRMA DE LAJE MACIÇA COM ÁREA MÉDIA MAIOR QUE 20 M², PÉ-DIREITO DUPLO, EM CHAPA DE MADEIRA COMPENSADA PLASTIFICADA, 14 UTILIZAÇÕES. AF_12/2015</v>
          </cell>
          <cell r="I2055" t="str">
            <v>M2</v>
          </cell>
          <cell r="J2055" t="str">
            <v>ATRIBUÍDO SÃO PAULO</v>
          </cell>
          <cell r="K2055">
            <v>44.2</v>
          </cell>
          <cell r="L2055" t="str">
            <v>CAIXA REFERENCIAL</v>
          </cell>
        </row>
        <row r="2056">
          <cell r="G2056">
            <v>92533</v>
          </cell>
          <cell r="H2056" t="str">
            <v>MONTAGEM E DESMONTAGEM DE FÔRMA DE LAJE MACIÇA COM ÁREA MÉDIA MENOR OU IGUAL A 20 M², PÉ-DIREITO SIMPLES, EM CHAPA DE MADEIRA COMPENSADA PLASTIFICADA, 14 UTILIZAÇÕES. AF_12/2015</v>
          </cell>
          <cell r="I2056" t="str">
            <v>M2</v>
          </cell>
          <cell r="J2056" t="str">
            <v>ATRIBUÍDO SÃO PAULO</v>
          </cell>
          <cell r="K2056">
            <v>19.45</v>
          </cell>
          <cell r="L2056" t="str">
            <v>CAIXA REFERENCIAL</v>
          </cell>
        </row>
        <row r="2057">
          <cell r="G2057">
            <v>92534</v>
          </cell>
          <cell r="H2057" t="str">
            <v>MONTAGEM E DESMONTAGEM DE FÔRMA DE LAJE MACIÇA COM ÁREA MÉDIA MAIOR QUE 20 M², PÉ-DIREITO SIMPLES, EM CHAPA DE MADEIRA COMPENSADA PLASTIFICADA, 14 UTILIZAÇÕES. AF_12/2015</v>
          </cell>
          <cell r="I2057" t="str">
            <v>M2</v>
          </cell>
          <cell r="J2057" t="str">
            <v>ATRIBUÍDO SÃO PAULO</v>
          </cell>
          <cell r="K2057">
            <v>18.32</v>
          </cell>
          <cell r="L2057" t="str">
            <v>CAIXA REFERENCIAL</v>
          </cell>
        </row>
        <row r="2058">
          <cell r="G2058">
            <v>92535</v>
          </cell>
          <cell r="H2058" t="str">
            <v>MONTAGEM E DESMONTAGEM DE FÔRMA DE LAJE MACIÇA COM ÁREA MÉDIA MENOR OU IGUAL A 20 M², PÉ-DIREITO DUPLO, EM CHAPA DE MADEIRA COMPENSADA PLASTIFICADA, 18 UTILIZAÇÕES. AF_12/2015</v>
          </cell>
          <cell r="I2058" t="str">
            <v>M2</v>
          </cell>
          <cell r="J2058" t="str">
            <v>ATRIBUÍDO SÃO PAULO</v>
          </cell>
          <cell r="K2058">
            <v>43.81</v>
          </cell>
          <cell r="L2058" t="str">
            <v>CAIXA REFERENCIAL</v>
          </cell>
        </row>
        <row r="2059">
          <cell r="G2059">
            <v>92536</v>
          </cell>
          <cell r="H2059" t="str">
            <v>MONTAGEM E DESMONTAGEM DE FÔRMA DE LAJE MACIÇA COM ÁREA MÉDIA MAIOR QUE 20 M², PÉ-DIREITO DUPLO, EM CHAPA DE MADEIRA COMPENSADA PLASTIFICADA, 18 UTILIZAÇÕES. AF_12/2015</v>
          </cell>
          <cell r="I2059" t="str">
            <v>M2</v>
          </cell>
          <cell r="J2059" t="str">
            <v>ATRIBUÍDO SÃO PAULO</v>
          </cell>
          <cell r="K2059">
            <v>42.61</v>
          </cell>
          <cell r="L2059" t="str">
            <v>CAIXA REFERENCIAL</v>
          </cell>
        </row>
        <row r="2060">
          <cell r="G2060">
            <v>92537</v>
          </cell>
          <cell r="H2060" t="str">
            <v>MONTAGEM E DESMONTAGEM DE FÔRMA DE LAJE MACIÇA COM ÁREA MÉDIA MENOR OU IGUAL A 20 M², PÉ-DIREITO SIMPLES, EM CHAPA DE MADEIRA COMPENSADA PLASTIFICADA, 18 UTILIZAÇÕES. AF_12/2015</v>
          </cell>
          <cell r="I2060" t="str">
            <v>M2</v>
          </cell>
          <cell r="J2060" t="str">
            <v>ATRIBUÍDO SÃO PAULO</v>
          </cell>
          <cell r="K2060">
            <v>18.07</v>
          </cell>
          <cell r="L2060" t="str">
            <v>CAIXA REFERENCIAL</v>
          </cell>
        </row>
        <row r="2061">
          <cell r="G2061">
            <v>92538</v>
          </cell>
          <cell r="H2061" t="str">
            <v>MONTAGEM E DESMONTAGEM DE FÔRMA DE LAJE MACIÇA COM ÁREA MÉDIA MAIOR QUE 20 M², PÉ-DIREITO SIMPLES, EM CHAPA DE MADEIRA COMPENSADA PLASTIFICADA, 18 UTILIZAÇÕES. AF_12/2015</v>
          </cell>
          <cell r="I2061" t="str">
            <v>M2</v>
          </cell>
          <cell r="J2061" t="str">
            <v>ATRIBUÍDO SÃO PAULO</v>
          </cell>
          <cell r="K2061">
            <v>16.96</v>
          </cell>
          <cell r="L2061" t="str">
            <v>CAIXA REFERENCIAL</v>
          </cell>
        </row>
        <row r="2062">
          <cell r="G2062">
            <v>95934</v>
          </cell>
          <cell r="H2062" t="str">
            <v>FABRICAÇÃO DE FÔRMA PARA ESCADAS, COM 2 LANCES, EM CHAPA DE MADEIRA COMPENSADA PLASTIFICADA, E=18 MM. AF_01/2017</v>
          </cell>
          <cell r="I2062" t="str">
            <v>M2</v>
          </cell>
          <cell r="J2062" t="str">
            <v>COEFICIENTE DE REPRESENTATIVIDADE</v>
          </cell>
          <cell r="K2062">
            <v>108.37</v>
          </cell>
          <cell r="L2062" t="str">
            <v>CAIXA REFERENCIAL</v>
          </cell>
        </row>
        <row r="2063">
          <cell r="G2063">
            <v>95935</v>
          </cell>
          <cell r="H2063" t="str">
            <v>FABRICAÇÃO DE FÔRMA PARA ESCADAS, COM 2 LANCES, EM CHAPA DE MADEIRA COMPENSADA RESINADA, E= 17 MM. AF_01/2017</v>
          </cell>
          <cell r="I2063" t="str">
            <v>M2</v>
          </cell>
          <cell r="J2063" t="str">
            <v>COEFICIENTE DE REPRESENTATIVIDADE</v>
          </cell>
          <cell r="K2063">
            <v>95.73</v>
          </cell>
          <cell r="L2063" t="str">
            <v>CAIXA REFERENCIAL</v>
          </cell>
        </row>
        <row r="2064">
          <cell r="G2064">
            <v>95936</v>
          </cell>
          <cell r="H2064" t="str">
            <v>FABRICAÇÃO DE FÔRMA PARA ESCADAS, COM 2 LANCES, EM MADEIRA SERRADA, E=25 MM. AF_01/2017</v>
          </cell>
          <cell r="I2064" t="str">
            <v>M2</v>
          </cell>
          <cell r="J2064" t="str">
            <v>COEFICIENTE DE REPRESENTATIVIDADE</v>
          </cell>
          <cell r="K2064">
            <v>128.19</v>
          </cell>
          <cell r="L2064" t="str">
            <v>CAIXA REFERENCIAL</v>
          </cell>
        </row>
        <row r="2065">
          <cell r="G2065">
            <v>95937</v>
          </cell>
          <cell r="H2065" t="str">
            <v>MONTAGEM E DESMONTAGEM DE FÔRMA PARA ESCADAS, COM 2 LANCES, EM MADEIRA SERRADA, 1 UTILIZAÇÃO. AF_01/2017</v>
          </cell>
          <cell r="I2065" t="str">
            <v>M2</v>
          </cell>
          <cell r="J2065" t="str">
            <v>COEFICIENTE DE REPRESENTATIVIDADE</v>
          </cell>
          <cell r="K2065">
            <v>288.16000000000003</v>
          </cell>
          <cell r="L2065" t="str">
            <v>CAIXA REFERENCIAL</v>
          </cell>
        </row>
        <row r="2066">
          <cell r="G2066">
            <v>95938</v>
          </cell>
          <cell r="H2066" t="str">
            <v>MONTAGEM E DESMONTAGEM DE FÔRMA PARA ESCADAS, COM 2 LANCES, EM MADEIRA SERRADA, 2 UTILIZAÇÕES. AF_01/2017</v>
          </cell>
          <cell r="I2066" t="str">
            <v>M2</v>
          </cell>
          <cell r="J2066" t="str">
            <v>COEFICIENTE DE REPRESENTATIVIDADE</v>
          </cell>
          <cell r="K2066">
            <v>240.23</v>
          </cell>
          <cell r="L2066" t="str">
            <v>CAIXA REFERENCIAL</v>
          </cell>
        </row>
        <row r="2067">
          <cell r="G2067">
            <v>95939</v>
          </cell>
          <cell r="H2067" t="str">
            <v>MONTAGEM E DESMONTAGEM DE FÔRMA PARA ESCADAS, COM 2 LANCES, EM CHAPA DE MADEIRA COMPENSADA RESINADA, 4 UTILIZAÇÕES. AF_01/2017</v>
          </cell>
          <cell r="I2067" t="str">
            <v>M2</v>
          </cell>
          <cell r="J2067" t="str">
            <v>COEFICIENTE DE REPRESENTATIVIDADE</v>
          </cell>
          <cell r="K2067">
            <v>157.56</v>
          </cell>
          <cell r="L2067" t="str">
            <v>CAIXA REFERENCIAL</v>
          </cell>
        </row>
        <row r="2068">
          <cell r="G2068">
            <v>95940</v>
          </cell>
          <cell r="H2068" t="str">
            <v>MONTAGEM E DESMONTAGEM DE FÔRMA PARA ESCADAS, COM 2 LANCES, EM CHAPA DE MADEIRA COMPENSADA PLASTIFICADA, 6 UTILIZAÇÕES. AF_01/2017</v>
          </cell>
          <cell r="I2068" t="str">
            <v>M2</v>
          </cell>
          <cell r="J2068" t="str">
            <v>COEFICIENTE DE REPRESENTATIVIDADE</v>
          </cell>
          <cell r="K2068">
            <v>125.7</v>
          </cell>
          <cell r="L2068" t="str">
            <v>CAIXA REFERENCIAL</v>
          </cell>
        </row>
        <row r="2069">
          <cell r="G2069">
            <v>95941</v>
          </cell>
          <cell r="H2069" t="str">
            <v>MONTAGEM E DESMONTAGEM DE FÔRMA PARA ESCADAS, COM 2 LANCES, EM CHAPA DE MADEIRA COMPENSADA PLASTIFICADA, 8 UTILIZAÇÕES. AF_01/2017</v>
          </cell>
          <cell r="I2069" t="str">
            <v>M2</v>
          </cell>
          <cell r="J2069" t="str">
            <v>COEFICIENTE DE REPRESENTATIVIDADE</v>
          </cell>
          <cell r="K2069">
            <v>111.39</v>
          </cell>
          <cell r="L2069" t="str">
            <v>CAIXA REFERENCIAL</v>
          </cell>
        </row>
        <row r="2070">
          <cell r="G2070">
            <v>95942</v>
          </cell>
          <cell r="H2070" t="str">
            <v>MONTAGEM E DESMONTAGEM DE FÔRMA PARA ESCADAS, COM 2 LANCES, EM CHAPA DE MADEIRA COMPENSADA PLASTIFICADA, 10 UTILIZAÇÕES. AF_01/2017</v>
          </cell>
          <cell r="I2070" t="str">
            <v>M2</v>
          </cell>
          <cell r="J2070" t="str">
            <v>COEFICIENTE DE REPRESENTATIVIDADE</v>
          </cell>
          <cell r="K2070">
            <v>102.51</v>
          </cell>
          <cell r="L2070" t="str">
            <v>CAIXA REFERENCIAL</v>
          </cell>
        </row>
        <row r="2071">
          <cell r="G2071">
            <v>96252</v>
          </cell>
          <cell r="H2071" t="str">
            <v>FABRICAÇÃO DE FÔRMA PARA PILARES CIRCULARES, EM CHAPA DE MADEIRA COMPENSADA RESINADA. AF_06/2017</v>
          </cell>
          <cell r="I2071" t="str">
            <v>M2</v>
          </cell>
          <cell r="J2071" t="str">
            <v>COEFICIENTE DE REPRESENTATIVIDADE</v>
          </cell>
          <cell r="K2071">
            <v>164.42</v>
          </cell>
          <cell r="L2071" t="str">
            <v>CAIXA REFERENCIAL</v>
          </cell>
        </row>
        <row r="2072">
          <cell r="G2072">
            <v>96257</v>
          </cell>
          <cell r="H2072" t="str">
            <v>MONTAGEM E DESMONTAGEM DE FÔRMA DE PILARES CIRCULARES, COM ÁREA MÉDIA DAS SEÇÕES MENOR OU IGUAL A 0,28 M², PÉ-DIREITO SIMPLES, EM MADEIRA, 2 UTILIZAÇÕES. AF_06/2017</v>
          </cell>
          <cell r="I2072" t="str">
            <v>M2</v>
          </cell>
          <cell r="J2072" t="str">
            <v>COEFICIENTE DE REPRESENTATIVIDADE</v>
          </cell>
          <cell r="K2072">
            <v>143.85</v>
          </cell>
          <cell r="L2072" t="str">
            <v>CAIXA REFERENCIAL</v>
          </cell>
        </row>
        <row r="2073">
          <cell r="G2073">
            <v>96258</v>
          </cell>
          <cell r="H2073" t="str">
            <v>MONTAGEM E DESMONTAGEM DE FÔRMA DE PILARES CIRCULARES, COM ÁREA MÉDIA DAS SEÇÕES MAIOR QUE 0,28 M², PÉ-DIREITO SIMPLES, EM MADEIRA, 2 UTILIZAÇÕES. AF_06/2017</v>
          </cell>
          <cell r="I2073" t="str">
            <v>M2</v>
          </cell>
          <cell r="J2073" t="str">
            <v>COEFICIENTE DE REPRESENTATIVIDADE</v>
          </cell>
          <cell r="K2073">
            <v>134.30000000000001</v>
          </cell>
          <cell r="L2073" t="str">
            <v>CAIXA REFERENCIAL</v>
          </cell>
        </row>
        <row r="2074">
          <cell r="G2074">
            <v>96259</v>
          </cell>
          <cell r="H2074" t="str">
            <v>MONTAGEM E DESMONTAGEM DE FÔRMA DE PILARES CIRCULARES, COM ÁREA MÉDIA DAS SEÇÕES MENOR OU IGUAL A 0,28 M², PÉ-DIREITO DUPLO, EM MADEIRA, 2 UTILIZAÇÕES. AF_06/2017</v>
          </cell>
          <cell r="I2074" t="str">
            <v>M2</v>
          </cell>
          <cell r="J2074" t="str">
            <v>COEFICIENTE DE REPRESENTATIVIDADE</v>
          </cell>
          <cell r="K2074">
            <v>164.3</v>
          </cell>
          <cell r="L2074" t="str">
            <v>CAIXA REFERENCIAL</v>
          </cell>
        </row>
        <row r="2075">
          <cell r="G2075">
            <v>96529</v>
          </cell>
          <cell r="H2075" t="str">
            <v>FABRICAÇÃO, MONTAGEM E DESMONTAGEM DE FÔRMA PARA SAPATA, EM MADEIRA SERRADA, E=25 MM, 1 UTILIZAÇÃO. AF_06/2017</v>
          </cell>
          <cell r="I2075" t="str">
            <v>M2</v>
          </cell>
          <cell r="J2075" t="str">
            <v>COEFICIENTE DE REPRESENTATIVIDADE</v>
          </cell>
          <cell r="K2075">
            <v>229.94</v>
          </cell>
          <cell r="L2075" t="str">
            <v>CAIXA REFERENCIAL</v>
          </cell>
        </row>
        <row r="2076">
          <cell r="G2076">
            <v>96530</v>
          </cell>
          <cell r="H2076" t="str">
            <v>FABRICAÇÃO, MONTAGEM E DESMONTAGEM DE FÔRMA PARA VIGA BALDRAME, EM MADEIRA SERRADA, E=25 MM, 1 UTILIZAÇÃO. AF_06/2017</v>
          </cell>
          <cell r="I2076" t="str">
            <v>M2</v>
          </cell>
          <cell r="J2076" t="str">
            <v>COEFICIENTE DE REPRESENTATIVIDADE</v>
          </cell>
          <cell r="K2076">
            <v>117.23</v>
          </cell>
          <cell r="L2076" t="str">
            <v>CAIXA REFERENCIAL</v>
          </cell>
        </row>
        <row r="2077">
          <cell r="G2077">
            <v>96531</v>
          </cell>
          <cell r="H2077" t="str">
            <v>FABRICAÇÃO, MONTAGEM E DESMONTAGEM DE FÔRMA PARA BLOCO DE COROAMENTO, EM MADEIRA SERRADA, E=25 MM, 2 UTILIZAÇÕES. AF_06/2017</v>
          </cell>
          <cell r="I2077" t="str">
            <v>M2</v>
          </cell>
          <cell r="J2077" t="str">
            <v>COEFICIENTE DE REPRESENTATIVIDADE</v>
          </cell>
          <cell r="K2077">
            <v>86.52</v>
          </cell>
          <cell r="L2077" t="str">
            <v>CAIXA REFERENCIAL</v>
          </cell>
        </row>
        <row r="2078">
          <cell r="G2078">
            <v>96532</v>
          </cell>
          <cell r="H2078" t="str">
            <v>FABRICAÇÃO, MONTAGEM E DESMONTAGEM DE FÔRMA PARA SAPATA, EM MADEIRA SERRADA, E=25 MM, 2 UTILIZAÇÕES. AF_06/2017</v>
          </cell>
          <cell r="I2078" t="str">
            <v>M2</v>
          </cell>
          <cell r="J2078" t="str">
            <v>COEFICIENTE DE REPRESENTATIVIDADE</v>
          </cell>
          <cell r="K2078">
            <v>151.65</v>
          </cell>
          <cell r="L2078" t="str">
            <v>CAIXA REFERENCIAL</v>
          </cell>
        </row>
        <row r="2079">
          <cell r="G2079">
            <v>96533</v>
          </cell>
          <cell r="H2079" t="str">
            <v>FABRICAÇÃO, MONTAGEM E DESMONTAGEM DE FÔRMA PARA VIGA BALDRAME, EM MADEIRA SERRADA, E=25 MM, 2 UTILIZAÇÕES. AF_06/2017</v>
          </cell>
          <cell r="I2079" t="str">
            <v>M2</v>
          </cell>
          <cell r="J2079" t="str">
            <v>COEFICIENTE DE REPRESENTATIVIDADE</v>
          </cell>
          <cell r="K2079">
            <v>75.73</v>
          </cell>
          <cell r="L2079" t="str">
            <v>CAIXA REFERENCIAL</v>
          </cell>
        </row>
        <row r="2080">
          <cell r="G2080">
            <v>96534</v>
          </cell>
          <cell r="H2080" t="str">
            <v>FABRICAÇÃO, MONTAGEM E DESMONTAGEM DE FÔRMA PARA BLOCO DE COROAMENTO, EM MADEIRA SERRADA, E=25 MM, 4 UTILIZAÇÕES. AF_06/2017</v>
          </cell>
          <cell r="I2080" t="str">
            <v>M2</v>
          </cell>
          <cell r="J2080" t="str">
            <v>COEFICIENTE DE REPRESENTATIVIDADE</v>
          </cell>
          <cell r="K2080">
            <v>63.63</v>
          </cell>
          <cell r="L2080" t="str">
            <v>CAIXA REFERENCIAL</v>
          </cell>
        </row>
        <row r="2081">
          <cell r="G2081">
            <v>96535</v>
          </cell>
          <cell r="H2081" t="str">
            <v>FABRICAÇÃO, MONTAGEM E DESMONTAGEM DE FÔRMA PARA SAPATA, EM MADEIRA SERRADA, E=25 MM, 4 UTILIZAÇÕES. AF_06/2017</v>
          </cell>
          <cell r="I2081" t="str">
            <v>M2</v>
          </cell>
          <cell r="J2081" t="str">
            <v>COEFICIENTE DE REPRESENTATIVIDADE</v>
          </cell>
          <cell r="K2081">
            <v>110.85</v>
          </cell>
          <cell r="L2081" t="str">
            <v>CAIXA REFERENCIAL</v>
          </cell>
        </row>
        <row r="2082">
          <cell r="G2082">
            <v>96536</v>
          </cell>
          <cell r="H2082" t="str">
            <v>FABRICAÇÃO, MONTAGEM E DESMONTAGEM DE FÔRMA PARA VIGA BALDRAME, EM MADEIRA SERRADA, E=25 MM, 4 UTILIZAÇÕES. AF_06/2017</v>
          </cell>
          <cell r="I2082" t="str">
            <v>M2</v>
          </cell>
          <cell r="J2082" t="str">
            <v>COEFICIENTE DE REPRESENTATIVIDADE</v>
          </cell>
          <cell r="K2082">
            <v>54.12</v>
          </cell>
          <cell r="L2082" t="str">
            <v>CAIXA REFERENCIAL</v>
          </cell>
        </row>
        <row r="2083">
          <cell r="G2083">
            <v>96537</v>
          </cell>
          <cell r="H2083" t="str">
            <v>FABRICAÇÃO, MONTAGEM E DESMONTAGEM DE FÔRMA PARA BLOCO DE COROAMENTO, EM CHAPA DE MADEIRA COMPENSADA RESINADA, E=17 MM, 2 UTILIZAÇÕES. AF_06/2017</v>
          </cell>
          <cell r="I2083" t="str">
            <v>M2</v>
          </cell>
          <cell r="J2083" t="str">
            <v>COEFICIENTE DE REPRESENTATIVIDADE</v>
          </cell>
          <cell r="K2083">
            <v>130.27000000000001</v>
          </cell>
          <cell r="L2083" t="str">
            <v>CAIXA REFERENCIAL</v>
          </cell>
        </row>
        <row r="2084">
          <cell r="G2084">
            <v>96538</v>
          </cell>
          <cell r="H2084" t="str">
            <v>FABRICAÇÃO, MONTAGEM E DESMONTAGEM DE FÔRMA PARA SAPATA, EM CHAPA DE MADEIRA COMPENSADA RESINADA, E=17 MM, 2 UTILIZAÇÕES. AF_06/2017</v>
          </cell>
          <cell r="I2084" t="str">
            <v>M2</v>
          </cell>
          <cell r="J2084" t="str">
            <v>COEFICIENTE DE REPRESENTATIVIDADE</v>
          </cell>
          <cell r="K2084">
            <v>193.78</v>
          </cell>
          <cell r="L2084" t="str">
            <v>CAIXA REFERENCIAL</v>
          </cell>
        </row>
        <row r="2085">
          <cell r="G2085">
            <v>96539</v>
          </cell>
          <cell r="H2085" t="str">
            <v>FABRICAÇÃO, MONTAGEM E DESMONTAGEM DE FÔRMA PARA VIGA BALDRAME, EM CHAPA DE MADEIRA COMPENSADA RESINADA, E=17 MM, 2 UTILIZAÇÕES. AF_06/2017</v>
          </cell>
          <cell r="I2085" t="str">
            <v>M2</v>
          </cell>
          <cell r="J2085" t="str">
            <v>COEFICIENTE DE REPRESENTATIVIDADE</v>
          </cell>
          <cell r="K2085">
            <v>87.25</v>
          </cell>
          <cell r="L2085" t="str">
            <v>CAIXA REFERENCIAL</v>
          </cell>
        </row>
        <row r="2086">
          <cell r="G2086">
            <v>96540</v>
          </cell>
          <cell r="H2086" t="str">
            <v>FABRICAÇÃO, MONTAGEM E DESMONTAGEM DE FÔRMA PARA BLOCO DE COROAMENTO, EM CHAPA DE MADEIRA COMPENSADA RESINADA, E=17 MM, 4 UTILIZAÇÕES. AF_06/2017</v>
          </cell>
          <cell r="I2086" t="str">
            <v>M2</v>
          </cell>
          <cell r="J2086" t="str">
            <v>COEFICIENTE DE REPRESENTATIVIDADE</v>
          </cell>
          <cell r="K2086">
            <v>95.15</v>
          </cell>
          <cell r="L2086" t="str">
            <v>CAIXA REFERENCIAL</v>
          </cell>
        </row>
        <row r="2087">
          <cell r="G2087">
            <v>96541</v>
          </cell>
          <cell r="H2087" t="str">
            <v>FABRICAÇÃO, MONTAGEM E DESMONTAGEM DE FÔRMA PARA SAPATA, EM CHAPA DE MADEIRA COMPENSADA RESINADA, E=17 MM, 4 UTILIZAÇÕES. AF_06/2017</v>
          </cell>
          <cell r="I2087" t="str">
            <v>M2</v>
          </cell>
          <cell r="J2087" t="str">
            <v>COEFICIENTE DE REPRESENTATIVIDADE</v>
          </cell>
          <cell r="K2087">
            <v>142.19999999999999</v>
          </cell>
          <cell r="L2087" t="str">
            <v>CAIXA REFERENCIAL</v>
          </cell>
        </row>
        <row r="2088">
          <cell r="G2088">
            <v>96542</v>
          </cell>
          <cell r="H2088" t="str">
            <v>FABRICAÇÃO, MONTAGEM E DESMONTAGEM DE FÔRMA PARA VIGA BALDRAME, EM CHAPA DE MADEIRA COMPENSADA RESINADA, E=17 MM, 4 UTILIZAÇÕES. AF_06/2017</v>
          </cell>
          <cell r="I2088" t="str">
            <v>M2</v>
          </cell>
          <cell r="J2088" t="str">
            <v>COEFICIENTE DE REPRESENTATIVIDADE</v>
          </cell>
          <cell r="K2088">
            <v>68.48</v>
          </cell>
          <cell r="L2088" t="str">
            <v>CAIXA REFERENCIAL</v>
          </cell>
        </row>
        <row r="2089">
          <cell r="G2089">
            <v>96543</v>
          </cell>
          <cell r="H2089" t="str">
            <v>ARMAÇÃO DE BLOCO, VIGA BALDRAME E SAPATA UTILIZANDO AÇO CA-60 DE 5 MM - MONTAGEM. AF_06/2017</v>
          </cell>
          <cell r="I2089" t="str">
            <v>KG</v>
          </cell>
          <cell r="J2089" t="str">
            <v>ATRIBUÍDO SÃO PAULO</v>
          </cell>
          <cell r="K2089">
            <v>13.8</v>
          </cell>
          <cell r="L2089" t="str">
            <v>CAIXA REFERENCIAL</v>
          </cell>
        </row>
        <row r="2090">
          <cell r="G2090">
            <v>97747</v>
          </cell>
          <cell r="H2090" t="str">
            <v>MONTAGEM E DESMONTAGEM DE FÔRMA DE PILARES CIRCULARES, COM ÁREA MÉDIA DAS SEÇÕES MAIOR QUE 0,28 M², PÉ-DIREITO DUPLO, EM MADEIRA, 2 UTILIZAÇÕES.  AF_06/2017</v>
          </cell>
          <cell r="I2090" t="str">
            <v>M2</v>
          </cell>
          <cell r="J2090" t="str">
            <v>COEFICIENTE DE REPRESENTATIVIDADE</v>
          </cell>
          <cell r="K2090">
            <v>151.76</v>
          </cell>
          <cell r="L2090" t="str">
            <v>CAIXA REFERENCIAL</v>
          </cell>
        </row>
        <row r="2091">
          <cell r="G2091">
            <v>89996</v>
          </cell>
          <cell r="H2091" t="str">
            <v>ARMAÇÃO VERTICAL DE ALVENARIA ESTRUTURAL; DIÂMETRO DE 10,0 MM. AF_01/2015</v>
          </cell>
          <cell r="I2091" t="str">
            <v>KG</v>
          </cell>
          <cell r="J2091" t="str">
            <v>COEFICIENTE DE REPRESENTATIVIDADE</v>
          </cell>
          <cell r="K2091">
            <v>7.96</v>
          </cell>
          <cell r="L2091" t="str">
            <v>CAIXA REFERENCIAL</v>
          </cell>
        </row>
        <row r="2092">
          <cell r="G2092">
            <v>89997</v>
          </cell>
          <cell r="H2092" t="str">
            <v>ARMAÇÃO VERTICAL DE ALVENARIA ESTRUTURAL; DIÂMETRO DE 12,5 MM. AF_01/2015</v>
          </cell>
          <cell r="I2092" t="str">
            <v>KG</v>
          </cell>
          <cell r="J2092" t="str">
            <v>COLETADO</v>
          </cell>
          <cell r="K2092">
            <v>6.42</v>
          </cell>
          <cell r="L2092" t="str">
            <v>CAIXA REFERENCIAL</v>
          </cell>
        </row>
        <row r="2093">
          <cell r="G2093">
            <v>89998</v>
          </cell>
          <cell r="H2093" t="str">
            <v>ARMAÇÃO DE CINTA DE ALVENARIA ESTRUTURAL; DIÂMETRO DE 10,0 MM. AF_01/2015</v>
          </cell>
          <cell r="I2093" t="str">
            <v>KG</v>
          </cell>
          <cell r="J2093" t="str">
            <v>COEFICIENTE DE REPRESENTATIVIDADE</v>
          </cell>
          <cell r="K2093">
            <v>7.5</v>
          </cell>
          <cell r="L2093" t="str">
            <v>CAIXA REFERENCIAL</v>
          </cell>
        </row>
        <row r="2094">
          <cell r="G2094">
            <v>89999</v>
          </cell>
          <cell r="H2094" t="str">
            <v>ARMAÇÃO DE VERGA E CONTRAVERGA DE ALVENARIA ESTRUTURAL; DIÂMETRO DE 8,0 MM. AF_01/2015</v>
          </cell>
          <cell r="I2094" t="str">
            <v>KG</v>
          </cell>
          <cell r="J2094" t="str">
            <v>COEFICIENTE DE REPRESENTATIVIDADE</v>
          </cell>
          <cell r="K2094">
            <v>11.35</v>
          </cell>
          <cell r="L2094" t="str">
            <v>CAIXA REFERENCIAL</v>
          </cell>
        </row>
        <row r="2095">
          <cell r="G2095">
            <v>90000</v>
          </cell>
          <cell r="H2095" t="str">
            <v>ARMAÇÃO DE VERGA E CONTRAVERGA DE ALVENARIA ESTRUTURAL; DIÂMETRO DE 10,0 MM. AF_01/2015</v>
          </cell>
          <cell r="I2095" t="str">
            <v>KG</v>
          </cell>
          <cell r="J2095" t="str">
            <v>COEFICIENTE DE REPRESENTATIVIDADE</v>
          </cell>
          <cell r="K2095">
            <v>9.15</v>
          </cell>
          <cell r="L2095" t="str">
            <v>CAIXA REFERENCIAL</v>
          </cell>
        </row>
        <row r="2096">
          <cell r="G2096">
            <v>91593</v>
          </cell>
          <cell r="H2096" t="str">
            <v>ARMAÇÃO DO SISTEMA DE PAREDES DE CONCRETO, EXECUTADA EM PAREDES DE EDIFICAÇÕES DE MÚLTIPLOS PAVIMENTOS, TELA Q-138. AF_06/2019</v>
          </cell>
          <cell r="I2096" t="str">
            <v>KG</v>
          </cell>
          <cell r="J2096" t="str">
            <v>ATRIBUÍDO SÃO PAULO</v>
          </cell>
          <cell r="K2096">
            <v>7.62</v>
          </cell>
          <cell r="L2096" t="str">
            <v>CAIXA REFERENCIAL</v>
          </cell>
        </row>
        <row r="2097">
          <cell r="G2097">
            <v>91594</v>
          </cell>
          <cell r="H2097" t="str">
            <v>ARMAÇÃO DO SISTEMA DE PAREDES DE CONCRETO, EXECUTADA EM PAREDES DE EDIFICAÇÕES TÉRREAS OU DE MÚLTIPLOS PAVIMENTOS, TELA Q-92. AF_06/2019</v>
          </cell>
          <cell r="I2097" t="str">
            <v>KG</v>
          </cell>
          <cell r="J2097" t="str">
            <v>ATRIBUÍDO SÃO PAULO</v>
          </cell>
          <cell r="K2097">
            <v>7.96</v>
          </cell>
          <cell r="L2097" t="str">
            <v>CAIXA REFERENCIAL</v>
          </cell>
        </row>
        <row r="2098">
          <cell r="G2098">
            <v>91595</v>
          </cell>
          <cell r="H2098" t="str">
            <v>ARMAÇÃO DO SISTEMA DE PAREDES DE CONCRETO, EXECUTADA EM PAREDES DE EDIFICAÇÕES TÉRREAS, TELA Q-61. AF_06/2019</v>
          </cell>
          <cell r="I2098" t="str">
            <v>KG</v>
          </cell>
          <cell r="J2098" t="str">
            <v>ATRIBUÍDO SÃO PAULO</v>
          </cell>
          <cell r="K2098">
            <v>8.5500000000000007</v>
          </cell>
          <cell r="L2098" t="str">
            <v>CAIXA REFERENCIAL</v>
          </cell>
        </row>
        <row r="2099">
          <cell r="G2099">
            <v>91596</v>
          </cell>
          <cell r="H2099" t="str">
            <v>ARMAÇÃO DO SISTEMA DE PAREDES DE CONCRETO, EXECUTADA COMO ARMADURA POSITIVA DE LAJES, TELA Q-138. AF_06/2019</v>
          </cell>
          <cell r="I2099" t="str">
            <v>KG</v>
          </cell>
          <cell r="J2099" t="str">
            <v>ATRIBUÍDO SÃO PAULO</v>
          </cell>
          <cell r="K2099">
            <v>7.88</v>
          </cell>
          <cell r="L2099" t="str">
            <v>CAIXA REFERENCIAL</v>
          </cell>
        </row>
        <row r="2100">
          <cell r="G2100">
            <v>91597</v>
          </cell>
          <cell r="H2100" t="str">
            <v>ARMAÇÃO DO SISTEMA DE PAREDES DE CONCRETO, EXECUTADA COMO ARMADURA NEGATIVA DE LAJES, TELA T-196. AF_06/2019</v>
          </cell>
          <cell r="I2100" t="str">
            <v>KG</v>
          </cell>
          <cell r="J2100" t="str">
            <v>ATRIBUÍDO SÃO PAULO</v>
          </cell>
          <cell r="K2100">
            <v>5.67</v>
          </cell>
          <cell r="L2100" t="str">
            <v>CAIXA REFERENCIAL</v>
          </cell>
        </row>
        <row r="2101">
          <cell r="G2101">
            <v>91598</v>
          </cell>
          <cell r="H2101" t="str">
            <v>ARMAÇÃO DO SISTEMA DE PAREDES DE CONCRETO, EXECUTADA COMO ARMADURA POSITIVA DE LAJES, TELA Q-113. AF_06/2019</v>
          </cell>
          <cell r="I2101" t="str">
            <v>KG</v>
          </cell>
          <cell r="J2101" t="str">
            <v>ATRIBUÍDO SÃO PAULO</v>
          </cell>
          <cell r="K2101">
            <v>7.79</v>
          </cell>
          <cell r="L2101" t="str">
            <v>CAIXA REFERENCIAL</v>
          </cell>
        </row>
        <row r="2102">
          <cell r="G2102">
            <v>91599</v>
          </cell>
          <cell r="H2102" t="str">
            <v>ARMAÇÃO DO SISTEMA DE PAREDES DE CONCRETO, EXECUTADA COMO ARMADURA NEGATIVA DE LAJES, TELA L-159. AF_06/2019</v>
          </cell>
          <cell r="I2102" t="str">
            <v>KG</v>
          </cell>
          <cell r="J2102" t="str">
            <v>ATRIBUÍDO SÃO PAULO</v>
          </cell>
          <cell r="K2102">
            <v>5.97</v>
          </cell>
          <cell r="L2102" t="str">
            <v>CAIXA REFERENCIAL</v>
          </cell>
        </row>
        <row r="2103">
          <cell r="G2103">
            <v>91600</v>
          </cell>
          <cell r="H2103" t="str">
            <v>ARMAÇÃO DO SISTEMA DE PAREDES DE CONCRETO, EXECUTADA EM PLATIBANDAS, TELA Q-92. AF_06/2019</v>
          </cell>
          <cell r="I2103" t="str">
            <v>KG</v>
          </cell>
          <cell r="J2103" t="str">
            <v>ATRIBUÍDO SÃO PAULO</v>
          </cell>
          <cell r="K2103">
            <v>9.98</v>
          </cell>
          <cell r="L2103" t="str">
            <v>CAIXA REFERENCIAL</v>
          </cell>
        </row>
        <row r="2104">
          <cell r="G2104">
            <v>91601</v>
          </cell>
          <cell r="H2104" t="str">
            <v>ARMAÇÃO DO SISTEMA DE PAREDES DE CONCRETO, EXECUTADA COMO REFORÇO, VERGALHÃO DE 6,3 MM DE DIÂMETRO. AF_06/2019</v>
          </cell>
          <cell r="I2104" t="str">
            <v>KG</v>
          </cell>
          <cell r="J2104" t="str">
            <v>COEFICIENTE DE REPRESENTATIVIDADE</v>
          </cell>
          <cell r="K2104">
            <v>9.1199999999999992</v>
          </cell>
          <cell r="L2104" t="str">
            <v>CAIXA REFERENCIAL</v>
          </cell>
        </row>
        <row r="2105">
          <cell r="G2105">
            <v>91602</v>
          </cell>
          <cell r="H2105" t="str">
            <v>ARMAÇÃO DO SISTEMA DE PAREDES DE CONCRETO, EXECUTADA COMO REFORÇO, VERGALHÃO DE 8,0 MM DE DIÂMETRO. AF_06/2019</v>
          </cell>
          <cell r="I2105" t="str">
            <v>KG</v>
          </cell>
          <cell r="J2105" t="str">
            <v>COEFICIENTE DE REPRESENTATIVIDADE</v>
          </cell>
          <cell r="K2105">
            <v>8.2799999999999994</v>
          </cell>
          <cell r="L2105" t="str">
            <v>CAIXA REFERENCIAL</v>
          </cell>
        </row>
        <row r="2106">
          <cell r="G2106">
            <v>91603</v>
          </cell>
          <cell r="H2106" t="str">
            <v>ARMAÇÃO DO SISTEMA DE PAREDES DE CONCRETO, EXECUTADA COMO REFORÇO, VERGALHÃO DE 10,0 MM DE DIÂMETRO. AF_06/2019</v>
          </cell>
          <cell r="I2106" t="str">
            <v>KG</v>
          </cell>
          <cell r="J2106" t="str">
            <v>COEFICIENTE DE REPRESENTATIVIDADE</v>
          </cell>
          <cell r="K2106">
            <v>7.83</v>
          </cell>
          <cell r="L2106" t="str">
            <v>CAIXA REFERENCIAL</v>
          </cell>
        </row>
        <row r="2107">
          <cell r="G2107">
            <v>92759</v>
          </cell>
          <cell r="H2107" t="str">
            <v>ARMAÇÃO DE PILAR OU VIGA DE UMA ESTRUTURA CONVENCIONAL DE CONCRETO ARMADO EM UM EDIFÍCIO DE MÚLTIPLOS PAVIMENTOS UTILIZANDO AÇO CA-60 DE 5,0 MM - MONTAGEM. AF_12/2015</v>
          </cell>
          <cell r="I2107" t="str">
            <v>KG</v>
          </cell>
          <cell r="J2107" t="str">
            <v>ATRIBUÍDO SÃO PAULO</v>
          </cell>
          <cell r="K2107">
            <v>11.38</v>
          </cell>
          <cell r="L2107" t="str">
            <v>CAIXA REFERENCIAL</v>
          </cell>
        </row>
        <row r="2108">
          <cell r="G2108">
            <v>92760</v>
          </cell>
          <cell r="H2108" t="str">
            <v>ARMAÇÃO DE PILAR OU VIGA DE UMA ESTRUTURA CONVENCIONAL DE CONCRETO ARMADO EM UM EDIFÍCIO DE MÚLTIPLOS PAVIMENTOS UTILIZANDO AÇO CA-50 DE 6,3 MM - MONTAGEM. AF_12/2015</v>
          </cell>
          <cell r="I2108" t="str">
            <v>KG</v>
          </cell>
          <cell r="J2108" t="str">
            <v>ATRIBUÍDO SÃO PAULO</v>
          </cell>
          <cell r="K2108">
            <v>10.43</v>
          </cell>
          <cell r="L2108" t="str">
            <v>CAIXA REFERENCIAL</v>
          </cell>
        </row>
        <row r="2109">
          <cell r="G2109">
            <v>92761</v>
          </cell>
          <cell r="H2109" t="str">
            <v>ARMAÇÃO DE PILAR OU VIGA DE UMA ESTRUTURA CONVENCIONAL DE CONCRETO ARMADO EM UM EDIFÍCIO DE MÚLTIPLOS PAVIMENTOS UTILIZANDO AÇO CA-50 DE 8,0 MM - MONTAGEM. AF_12/2015</v>
          </cell>
          <cell r="I2109" t="str">
            <v>KG</v>
          </cell>
          <cell r="J2109" t="str">
            <v>ATRIBUÍDO SÃO PAULO</v>
          </cell>
          <cell r="K2109">
            <v>9.58</v>
          </cell>
          <cell r="L2109" t="str">
            <v>CAIXA REFERENCIAL</v>
          </cell>
        </row>
        <row r="2110">
          <cell r="G2110">
            <v>92762</v>
          </cell>
          <cell r="H2110" t="str">
            <v>ARMAÇÃO DE PILAR OU VIGA DE UMA ESTRUTURA CONVENCIONAL DE CONCRETO ARMADO EM UM EDIFÍCIO DE MÚLTIPLOS PAVIMENTOS UTILIZANDO AÇO CA-50 DE 10,0 MM - MONTAGEM. AF_12/2015</v>
          </cell>
          <cell r="I2110" t="str">
            <v>KG</v>
          </cell>
          <cell r="J2110" t="str">
            <v>ATRIBUÍDO SÃO PAULO</v>
          </cell>
          <cell r="K2110">
            <v>8.49</v>
          </cell>
          <cell r="L2110" t="str">
            <v>CAIXA REFERENCIAL</v>
          </cell>
        </row>
        <row r="2111">
          <cell r="G2111">
            <v>92763</v>
          </cell>
          <cell r="H2111" t="str">
            <v>ARMAÇÃO DE PILAR OU VIGA DE UMA ESTRUTURA CONVENCIONAL DE CONCRETO ARMADO EM UM EDIFÍCIO DE MÚLTIPLOS PAVIMENTOS UTILIZANDO AÇO CA-50 DE 12,5 MM - MONTAGEM. AF_12/2015</v>
          </cell>
          <cell r="I2111" t="str">
            <v>KG</v>
          </cell>
          <cell r="J2111" t="str">
            <v>ATRIBUÍDO SÃO PAULO</v>
          </cell>
          <cell r="K2111">
            <v>7.09</v>
          </cell>
          <cell r="L2111" t="str">
            <v>CAIXA REFERENCIAL</v>
          </cell>
        </row>
        <row r="2112">
          <cell r="G2112">
            <v>92764</v>
          </cell>
          <cell r="H2112" t="str">
            <v>ARMAÇÃO DE PILAR OU VIGA DE UMA ESTRUTURA CONVENCIONAL DE CONCRETO ARMADO EM UM EDIFÍCIO DE MÚLTIPLOS PAVIMENTOS UTILIZANDO AÇO CA-50 DE 16,0 MM - MONTAGEM. AF_12/2015</v>
          </cell>
          <cell r="I2112" t="str">
            <v>KG</v>
          </cell>
          <cell r="J2112" t="str">
            <v>ATRIBUÍDO SÃO PAULO</v>
          </cell>
          <cell r="K2112">
            <v>6.68</v>
          </cell>
          <cell r="L2112" t="str">
            <v>CAIXA REFERENCIAL</v>
          </cell>
        </row>
        <row r="2113">
          <cell r="G2113">
            <v>92765</v>
          </cell>
          <cell r="H2113" t="str">
            <v>ARMAÇÃO DE PILAR OU VIGA DE UMA ESTRUTURA CONVENCIONAL DE CONCRETO ARMADO EM UM EDIFÍCIO DE MÚLTIPLOS PAVIMENTOS UTILIZANDO AÇO CA-50 DE 20,0 MM - MONTAGEM. AF_12/2015</v>
          </cell>
          <cell r="I2113" t="str">
            <v>KG</v>
          </cell>
          <cell r="J2113" t="str">
            <v>ATRIBUÍDO SÃO PAULO</v>
          </cell>
          <cell r="K2113">
            <v>7.43</v>
          </cell>
          <cell r="L2113" t="str">
            <v>CAIXA REFERENCIAL</v>
          </cell>
        </row>
        <row r="2114">
          <cell r="G2114">
            <v>92766</v>
          </cell>
          <cell r="H2114" t="str">
            <v>ARMAÇÃO DE PILAR OU VIGA DE UMA ESTRUTURA CONVENCIONAL DE CONCRETO ARMADO EM UM EDIFÍCIO DE MÚLTIPLOS PAVIMENTOS UTILIZANDO AÇO CA-50 DE 25,0 MM - MONTAGEM. AF_12/2015</v>
          </cell>
          <cell r="I2114" t="str">
            <v>KG</v>
          </cell>
          <cell r="J2114" t="str">
            <v>COEFICIENTE DE REPRESENTATIVIDADE</v>
          </cell>
          <cell r="K2114">
            <v>7.22</v>
          </cell>
          <cell r="L2114" t="str">
            <v>CAIXA REFERENCIAL</v>
          </cell>
        </row>
        <row r="2115">
          <cell r="G2115">
            <v>92767</v>
          </cell>
          <cell r="H2115" t="str">
            <v>ARMAÇÃO DE LAJE DE UMA ESTRUTURA CONVENCIONAL DE CONCRETO ARMADO EM UM EDIFÍCIO DE MÚLTIPLOS PAVIMENTOS UTILIZANDO AÇO CA-60 DE 4,2 MM - MONTAGEM. AF_12/2015</v>
          </cell>
          <cell r="I2115" t="str">
            <v>KG</v>
          </cell>
          <cell r="J2115" t="str">
            <v>ATRIBUÍDO SÃO PAULO</v>
          </cell>
          <cell r="K2115">
            <v>11.51</v>
          </cell>
          <cell r="L2115" t="str">
            <v>CAIXA REFERENCIAL</v>
          </cell>
        </row>
        <row r="2116">
          <cell r="G2116">
            <v>92768</v>
          </cell>
          <cell r="H2116" t="str">
            <v>ARMAÇÃO DE LAJE DE UMA ESTRUTURA CONVENCIONAL DE CONCRETO ARMADO EM UM EDIFÍCIO DE MÚLTIPLOS PAVIMENTOS UTILIZANDO AÇO CA-60 DE 5,0 MM - MONTAGEM. AF_12/2015</v>
          </cell>
          <cell r="I2116" t="str">
            <v>KG</v>
          </cell>
          <cell r="J2116" t="str">
            <v>ATRIBUÍDO SÃO PAULO</v>
          </cell>
          <cell r="K2116">
            <v>10.07</v>
          </cell>
          <cell r="L2116" t="str">
            <v>CAIXA REFERENCIAL</v>
          </cell>
        </row>
        <row r="2117">
          <cell r="G2117">
            <v>92769</v>
          </cell>
          <cell r="H2117" t="str">
            <v>ARMAÇÃO DE LAJE DE UMA ESTRUTURA CONVENCIONAL DE CONCRETO ARMADO EM UM EDIFÍCIO DE MÚLTIPLOS PAVIMENTOS UTILIZANDO AÇO CA-50 DE 6,3 MM - MONTAGEM. AF_12/2015</v>
          </cell>
          <cell r="I2117" t="str">
            <v>KG</v>
          </cell>
          <cell r="J2117" t="str">
            <v>ATRIBUÍDO SÃO PAULO</v>
          </cell>
          <cell r="K2117">
            <v>9.4600000000000009</v>
          </cell>
          <cell r="L2117" t="str">
            <v>CAIXA REFERENCIAL</v>
          </cell>
        </row>
        <row r="2118">
          <cell r="G2118">
            <v>92770</v>
          </cell>
          <cell r="H2118" t="str">
            <v>ARMAÇÃO DE LAJE DE UMA ESTRUTURA CONVENCIONAL DE CONCRETO ARMADO EM UM EDIFÍCIO DE MÚLTIPLOS PAVIMENTOS UTILIZANDO AÇO CA-50 DE 8,0 MM - MONTAGEM. AF_12/2015</v>
          </cell>
          <cell r="I2118" t="str">
            <v>KG</v>
          </cell>
          <cell r="J2118" t="str">
            <v>ATRIBUÍDO SÃO PAULO</v>
          </cell>
          <cell r="K2118">
            <v>8.85</v>
          </cell>
          <cell r="L2118" t="str">
            <v>CAIXA REFERENCIAL</v>
          </cell>
        </row>
        <row r="2119">
          <cell r="G2119">
            <v>92771</v>
          </cell>
          <cell r="H2119" t="str">
            <v>ARMAÇÃO DE LAJE DE UMA ESTRUTURA CONVENCIONAL DE CONCRETO ARMADO EM UM EDIFÍCIO DE MÚLTIPLOS PAVIMENTOS UTILIZANDO AÇO CA-50 DE 10,0 MM - MONTAGEM. AF_12/2015</v>
          </cell>
          <cell r="I2119" t="str">
            <v>KG</v>
          </cell>
          <cell r="J2119" t="str">
            <v>ATRIBUÍDO SÃO PAULO</v>
          </cell>
          <cell r="K2119">
            <v>7.91</v>
          </cell>
          <cell r="L2119" t="str">
            <v>CAIXA REFERENCIAL</v>
          </cell>
        </row>
        <row r="2120">
          <cell r="G2120">
            <v>92772</v>
          </cell>
          <cell r="H2120" t="str">
            <v>ARMAÇÃO DE LAJE DE UMA ESTRUTURA CONVENCIONAL DE CONCRETO ARMADO EM UM EDIFÍCIO DE MÚLTIPLOS PAVIMENTOS UTILIZANDO AÇO CA-50 DE 12,5 MM - MONTAGEM. AF_12/2015</v>
          </cell>
          <cell r="I2120" t="str">
            <v>KG</v>
          </cell>
          <cell r="J2120" t="str">
            <v>ATRIBUÍDO SÃO PAULO</v>
          </cell>
          <cell r="K2120">
            <v>6.66</v>
          </cell>
          <cell r="L2120" t="str">
            <v>CAIXA REFERENCIAL</v>
          </cell>
        </row>
        <row r="2121">
          <cell r="G2121">
            <v>92773</v>
          </cell>
          <cell r="H2121" t="str">
            <v>ARMAÇÃO DE LAJE DE UMA ESTRUTURA CONVENCIONAL DE CONCRETO ARMADO EM UM EDIFÍCIO DE MÚLTIPLOS PAVIMENTOS UTILIZANDO AÇO CA-50 DE 16,0 MM - MONTAGEM. AF_12/2015</v>
          </cell>
          <cell r="I2121" t="str">
            <v>KG</v>
          </cell>
          <cell r="J2121" t="str">
            <v>COEFICIENTE DE REPRESENTATIVIDADE</v>
          </cell>
          <cell r="K2121">
            <v>6.37</v>
          </cell>
          <cell r="L2121" t="str">
            <v>CAIXA REFERENCIAL</v>
          </cell>
        </row>
        <row r="2122">
          <cell r="G2122">
            <v>92774</v>
          </cell>
          <cell r="H2122" t="str">
            <v>ARMAÇÃO DE LAJE DE UMA ESTRUTURA CONVENCIONAL DE CONCRETO ARMADO EM UM EDIFÍCIO DE MÚLTIPLOS PAVIMENTOS UTILIZANDO AÇO CA-50 DE 20,0 MM - MONTAGEM. AF_12/2015</v>
          </cell>
          <cell r="I2122" t="str">
            <v>KG</v>
          </cell>
          <cell r="J2122" t="str">
            <v>COEFICIENTE DE REPRESENTATIVIDADE</v>
          </cell>
          <cell r="K2122">
            <v>7.2</v>
          </cell>
          <cell r="L2122" t="str">
            <v>CAIXA REFERENCIAL</v>
          </cell>
        </row>
        <row r="2123">
          <cell r="G2123">
            <v>92775</v>
          </cell>
          <cell r="H2123" t="str">
            <v>ARMAÇÃO DE PILAR OU VIGA DE UMA ESTRUTURA CONVENCIONAL DE CONCRETO ARMADO EM UMA EDIFICAÇÃO TÉRREA OU SOBRADO UTILIZANDO AÇO CA-60 DE 5,0 MM - MONTAGEM. AF_12/2015</v>
          </cell>
          <cell r="I2123" t="str">
            <v>KG</v>
          </cell>
          <cell r="J2123" t="str">
            <v>ATRIBUÍDO SÃO PAULO</v>
          </cell>
          <cell r="K2123">
            <v>13.9</v>
          </cell>
          <cell r="L2123" t="str">
            <v>CAIXA REFERENCIAL</v>
          </cell>
        </row>
        <row r="2124">
          <cell r="G2124">
            <v>92776</v>
          </cell>
          <cell r="H2124" t="str">
            <v>ARMAÇÃO DE PILAR OU VIGA DE UMA ESTRUTURA CONVENCIONAL DE CONCRETO ARMADO EM UMA EDIFICAÇÃO TÉRREA OU SOBRADO UTILIZANDO AÇO CA-50 DE 6,3 MM - MONTAGEM. AF_12/2015</v>
          </cell>
          <cell r="I2124" t="str">
            <v>KG</v>
          </cell>
          <cell r="J2124" t="str">
            <v>ATRIBUÍDO SÃO PAULO</v>
          </cell>
          <cell r="K2124">
            <v>12.36</v>
          </cell>
          <cell r="L2124" t="str">
            <v>CAIXA REFERENCIAL</v>
          </cell>
        </row>
        <row r="2125">
          <cell r="G2125">
            <v>92777</v>
          </cell>
          <cell r="H2125" t="str">
            <v>ARMAÇÃO DE PILAR OU VIGA DE UMA ESTRUTURA CONVENCIONAL DE CONCRETO ARMADO EM UMA EDIFICAÇÃO TÉRREA OU SOBRADO UTILIZANDO AÇO CA-50 DE 8,0 MM - MONTAGEM. AF_12/2015</v>
          </cell>
          <cell r="I2125" t="str">
            <v>KG</v>
          </cell>
          <cell r="J2125" t="str">
            <v>ATRIBUÍDO SÃO PAULO</v>
          </cell>
          <cell r="K2125">
            <v>11.03</v>
          </cell>
          <cell r="L2125" t="str">
            <v>CAIXA REFERENCIAL</v>
          </cell>
        </row>
        <row r="2126">
          <cell r="G2126">
            <v>92778</v>
          </cell>
          <cell r="H2126" t="str">
            <v>ARMAÇÃO DE PILAR OU VIGA DE UMA ESTRUTURA CONVENCIONAL DE CONCRETO ARMADO EM UMA EDIFICAÇÃO TÉRREA OU SOBRADO UTILIZANDO AÇO CA-50 DE 10,0 MM - MONTAGEM. AF_12/2015</v>
          </cell>
          <cell r="I2126" t="str">
            <v>KG</v>
          </cell>
          <cell r="J2126" t="str">
            <v>ATRIBUÍDO SÃO PAULO</v>
          </cell>
          <cell r="K2126">
            <v>9.57</v>
          </cell>
          <cell r="L2126" t="str">
            <v>CAIXA REFERENCIAL</v>
          </cell>
        </row>
        <row r="2127">
          <cell r="G2127">
            <v>92779</v>
          </cell>
          <cell r="H2127" t="str">
            <v>ARMAÇÃO DE PILAR OU VIGA DE UMA ESTRUTURA CONVENCIONAL DE CONCRETO ARMADO EM UMA EDIFICAÇÃO TÉRREA OU SOBRADO UTILIZANDO AÇO CA-50 DE 12,5 MM - MONTAGEM. AF_12/2015</v>
          </cell>
          <cell r="I2127" t="str">
            <v>KG</v>
          </cell>
          <cell r="J2127" t="str">
            <v>ATRIBUÍDO SÃO PAULO</v>
          </cell>
          <cell r="K2127">
            <v>7.87</v>
          </cell>
          <cell r="L2127" t="str">
            <v>CAIXA REFERENCIAL</v>
          </cell>
        </row>
        <row r="2128">
          <cell r="G2128">
            <v>92780</v>
          </cell>
          <cell r="H2128" t="str">
            <v>ARMAÇÃO DE PILAR OU VIGA DE UMA ESTRUTURA CONVENCIONAL DE CONCRETO ARMADO EM UMA EDIFICAÇÃO TÉRREA OU SOBRADO UTILIZANDO AÇO CA-50 DE 16,0 MM - MONTAGEM. AF_12/2015</v>
          </cell>
          <cell r="I2128" t="str">
            <v>KG</v>
          </cell>
          <cell r="J2128" t="str">
            <v>ATRIBUÍDO SÃO PAULO</v>
          </cell>
          <cell r="K2128">
            <v>7.21</v>
          </cell>
          <cell r="L2128" t="str">
            <v>CAIXA REFERENCIAL</v>
          </cell>
        </row>
        <row r="2129">
          <cell r="G2129">
            <v>92781</v>
          </cell>
          <cell r="H2129" t="str">
            <v>ARMAÇÃO DE PILAR OU VIGA DE UMA ESTRUTURA CONVENCIONAL DE CONCRETO ARMADO EM UMA EDIFICAÇÃO TÉRREA OU SOBRADO UTILIZANDO AÇO CA-50 DE 20,0 MM - MONTAGEM. AF_12/2015</v>
          </cell>
          <cell r="I2129" t="str">
            <v>KG</v>
          </cell>
          <cell r="J2129" t="str">
            <v>ATRIBUÍDO SÃO PAULO</v>
          </cell>
          <cell r="K2129">
            <v>7.78</v>
          </cell>
          <cell r="L2129" t="str">
            <v>CAIXA REFERENCIAL</v>
          </cell>
        </row>
        <row r="2130">
          <cell r="G2130">
            <v>92782</v>
          </cell>
          <cell r="H2130" t="str">
            <v>ARMAÇÃO DE PILAR OU VIGA DE UMA ESTRUTURA CONVENCIONAL DE CONCRETO ARMADO EM UMA EDIFICAÇÃO TÉRREA OU SOBRADO UTILIZANDO AÇO CA-50 DE 25,0 MM - MONTAGEM. AF_12/2015</v>
          </cell>
          <cell r="I2130" t="str">
            <v>KG</v>
          </cell>
          <cell r="J2130" t="str">
            <v>COEFICIENTE DE REPRESENTATIVIDADE</v>
          </cell>
          <cell r="K2130">
            <v>7.43</v>
          </cell>
          <cell r="L2130" t="str">
            <v>CAIXA REFERENCIAL</v>
          </cell>
        </row>
        <row r="2131">
          <cell r="G2131">
            <v>92783</v>
          </cell>
          <cell r="H2131" t="str">
            <v>ARMAÇÃO DE LAJE DE UMA ESTRUTURA CONVENCIONAL DE CONCRETO ARMADO EM UMA EDIFICAÇÃO TÉRREA OU SOBRADO UTILIZANDO AÇO CA-60 DE 4,2 MM - MONTAGEM. AF_12/2015</v>
          </cell>
          <cell r="I2131" t="str">
            <v>KG</v>
          </cell>
          <cell r="J2131" t="str">
            <v>ATRIBUÍDO SÃO PAULO</v>
          </cell>
          <cell r="K2131">
            <v>13.64</v>
          </cell>
          <cell r="L2131" t="str">
            <v>CAIXA REFERENCIAL</v>
          </cell>
        </row>
        <row r="2132">
          <cell r="G2132">
            <v>92784</v>
          </cell>
          <cell r="H2132" t="str">
            <v>ARMAÇÃO DE LAJE DE UMA ESTRUTURA CONVENCIONAL DE CONCRETO ARMADO EM UMA EDIFICAÇÃO TÉRREA OU SOBRADO UTILIZANDO AÇO CA-60 DE 5,0 MM - MONTAGEM. AF_12/2015</v>
          </cell>
          <cell r="I2132" t="str">
            <v>KG</v>
          </cell>
          <cell r="J2132" t="str">
            <v>ATRIBUÍDO SÃO PAULO</v>
          </cell>
          <cell r="K2132">
            <v>11.8</v>
          </cell>
          <cell r="L2132" t="str">
            <v>CAIXA REFERENCIAL</v>
          </cell>
        </row>
        <row r="2133">
          <cell r="G2133">
            <v>92785</v>
          </cell>
          <cell r="H2133" t="str">
            <v>ARMAÇÃO DE LAJE DE UMA ESTRUTURA CONVENCIONAL DE CONCRETO ARMADO EM UMA EDIFICAÇÃO TÉRREA OU SOBRADO UTILIZANDO AÇO CA-50 DE 6,3 MM - MONTAGEM. AF_12/2015</v>
          </cell>
          <cell r="I2133" t="str">
            <v>KG</v>
          </cell>
          <cell r="J2133" t="str">
            <v>ATRIBUÍDO SÃO PAULO</v>
          </cell>
          <cell r="K2133">
            <v>10.77</v>
          </cell>
          <cell r="L2133" t="str">
            <v>CAIXA REFERENCIAL</v>
          </cell>
        </row>
        <row r="2134">
          <cell r="G2134">
            <v>92786</v>
          </cell>
          <cell r="H2134" t="str">
            <v>ARMAÇÃO DE LAJE DE UMA ESTRUTURA CONVENCIONAL DE CONCRETO ARMADO EM UMA EDIFICAÇÃO TÉRREA OU SOBRADO UTILIZANDO AÇO CA-50 DE 8,0 MM - MONTAGEM. AF_12/2015</v>
          </cell>
          <cell r="I2134" t="str">
            <v>KG</v>
          </cell>
          <cell r="J2134" t="str">
            <v>ATRIBUÍDO SÃO PAULO</v>
          </cell>
          <cell r="K2134">
            <v>9.81</v>
          </cell>
          <cell r="L2134" t="str">
            <v>CAIXA REFERENCIAL</v>
          </cell>
        </row>
        <row r="2135">
          <cell r="G2135">
            <v>92787</v>
          </cell>
          <cell r="H2135" t="str">
            <v>ARMAÇÃO DE LAJE DE UMA ESTRUTURA CONVENCIONAL DE CONCRETO ARMADO EM UMA EDIFICAÇÃO TÉRREA OU SOBRADO UTILIZANDO AÇO CA-50 DE 10,0 MM - MONTAGEM. AF_12/2015</v>
          </cell>
          <cell r="I2135" t="str">
            <v>KG</v>
          </cell>
          <cell r="J2135" t="str">
            <v>ATRIBUÍDO SÃO PAULO</v>
          </cell>
          <cell r="K2135">
            <v>8.6199999999999992</v>
          </cell>
          <cell r="L2135" t="str">
            <v>CAIXA REFERENCIAL</v>
          </cell>
        </row>
        <row r="2136">
          <cell r="G2136">
            <v>92788</v>
          </cell>
          <cell r="H2136" t="str">
            <v>ARMAÇÃO DE LAJE DE UMA ESTRUTURA CONVENCIONAL DE CONCRETO ARMADO EM UMA EDIFICAÇÃO TÉRREA OU SOBRADO UTILIZANDO AÇO CA-50 DE 12,5 MM - MONTAGEM. AF_12/2015</v>
          </cell>
          <cell r="I2136" t="str">
            <v>KG</v>
          </cell>
          <cell r="J2136" t="str">
            <v>ATRIBUÍDO SÃO PAULO</v>
          </cell>
          <cell r="K2136">
            <v>7.16</v>
          </cell>
          <cell r="L2136" t="str">
            <v>CAIXA REFERENCIAL</v>
          </cell>
        </row>
        <row r="2137">
          <cell r="G2137">
            <v>92789</v>
          </cell>
          <cell r="H2137" t="str">
            <v>ARMAÇÃO DE LAJE DE UMA ESTRUTURA CONVENCIONAL DE CONCRETO ARMADO EM UMA EDIFICAÇÃO TÉRREA OU SOBRADO UTILIZANDO AÇO CA-50 DE 16,0 MM - MONTAGEM. AF_12/2015</v>
          </cell>
          <cell r="I2137" t="str">
            <v>KG</v>
          </cell>
          <cell r="J2137" t="str">
            <v>COEFICIENTE DE REPRESENTATIVIDADE</v>
          </cell>
          <cell r="K2137">
            <v>6.69</v>
          </cell>
          <cell r="L2137" t="str">
            <v>CAIXA REFERENCIAL</v>
          </cell>
        </row>
        <row r="2138">
          <cell r="G2138">
            <v>92790</v>
          </cell>
          <cell r="H2138" t="str">
            <v>ARMAÇÃO DE LAJE DE UMA ESTRUTURA CONVENCIONAL DE CONCRETO ARMADO EM UMA EDIFICAÇÃO TÉRREA OU SOBRADO UTILIZANDO AÇO CA-50 DE 20,0 MM - MONTAGEM. AF_12/2015</v>
          </cell>
          <cell r="I2138" t="str">
            <v>KG</v>
          </cell>
          <cell r="J2138" t="str">
            <v>COEFICIENTE DE REPRESENTATIVIDADE</v>
          </cell>
          <cell r="K2138">
            <v>7.4</v>
          </cell>
          <cell r="L2138" t="str">
            <v>CAIXA REFERENCIAL</v>
          </cell>
        </row>
        <row r="2139">
          <cell r="G2139">
            <v>92791</v>
          </cell>
          <cell r="H2139" t="str">
            <v>CORTE E DOBRA DE AÇO CA-60, DIÂMETRO DE 5,0 MM, UTILIZADO EM ESTRUTURAS DIVERSAS, EXCETO LAJES. AF_12/2015</v>
          </cell>
          <cell r="I2139" t="str">
            <v>KG</v>
          </cell>
          <cell r="J2139" t="str">
            <v>COEFICIENTE DE REPRESENTATIVIDADE</v>
          </cell>
          <cell r="K2139">
            <v>7.78</v>
          </cell>
          <cell r="L2139" t="str">
            <v>CAIXA REFERENCIAL</v>
          </cell>
        </row>
        <row r="2140">
          <cell r="G2140">
            <v>92792</v>
          </cell>
          <cell r="H2140" t="str">
            <v>CORTE E DOBRA DE AÇO CA-50, DIÂMETRO DE 6,3 MM, UTILIZADO EM ESTRUTURAS DIVERSAS, EXCETO LAJES. AF_12/2015</v>
          </cell>
          <cell r="I2140" t="str">
            <v>KG</v>
          </cell>
          <cell r="J2140" t="str">
            <v>COEFICIENTE DE REPRESENTATIVIDADE</v>
          </cell>
          <cell r="K2140">
            <v>7.61</v>
          </cell>
          <cell r="L2140" t="str">
            <v>CAIXA REFERENCIAL</v>
          </cell>
        </row>
        <row r="2141">
          <cell r="G2141">
            <v>92793</v>
          </cell>
          <cell r="H2141" t="str">
            <v>CORTE E DOBRA DE AÇO CA-50, DIÂMETRO DE 8,0 MM, UTILIZADO EM ESTRUTURAS DIVERSAS, EXCETO LAJES. AF_12/2015</v>
          </cell>
          <cell r="I2141" t="str">
            <v>KG</v>
          </cell>
          <cell r="J2141" t="str">
            <v>COEFICIENTE DE REPRESENTATIVIDADE</v>
          </cell>
          <cell r="K2141">
            <v>7.4</v>
          </cell>
          <cell r="L2141" t="str">
            <v>CAIXA REFERENCIAL</v>
          </cell>
        </row>
        <row r="2142">
          <cell r="G2142">
            <v>92794</v>
          </cell>
          <cell r="H2142" t="str">
            <v>CORTE E DOBRA DE AÇO CA-50, DIÂMETRO DE 10,0 MM, UTILIZADO EM ESTRUTURAS DIVERSAS, EXCETO LAJES. AF_12/2015</v>
          </cell>
          <cell r="I2142" t="str">
            <v>KG</v>
          </cell>
          <cell r="J2142" t="str">
            <v>COEFICIENTE DE REPRESENTATIVIDADE</v>
          </cell>
          <cell r="K2142">
            <v>6.77</v>
          </cell>
          <cell r="L2142" t="str">
            <v>CAIXA REFERENCIAL</v>
          </cell>
        </row>
        <row r="2143">
          <cell r="G2143">
            <v>92795</v>
          </cell>
          <cell r="H2143" t="str">
            <v>CORTE E DOBRA DE AÇO CA-50, DIÂMETRO DE 12,5 MM, UTILIZADO EM ESTRUTURAS DIVERSAS, EXCETO LAJES. AF_12/2015</v>
          </cell>
          <cell r="I2143" t="str">
            <v>KG</v>
          </cell>
          <cell r="J2143" t="str">
            <v>COEFICIENTE DE REPRESENTATIVIDADE</v>
          </cell>
          <cell r="K2143">
            <v>5.76</v>
          </cell>
          <cell r="L2143" t="str">
            <v>CAIXA REFERENCIAL</v>
          </cell>
        </row>
        <row r="2144">
          <cell r="G2144">
            <v>92796</v>
          </cell>
          <cell r="H2144" t="str">
            <v>CORTE E DOBRA DE AÇO CA-50, DIÂMETRO DE 16,0 MM, UTILIZADO EM ESTRUTURAS DIVERSAS, EXCETO LAJES. AF_12/2015</v>
          </cell>
          <cell r="I2144" t="str">
            <v>KG</v>
          </cell>
          <cell r="J2144" t="str">
            <v>COEFICIENTE DE REPRESENTATIVIDADE</v>
          </cell>
          <cell r="K2144">
            <v>5.68</v>
          </cell>
          <cell r="L2144" t="str">
            <v>CAIXA REFERENCIAL</v>
          </cell>
        </row>
        <row r="2145">
          <cell r="G2145">
            <v>92797</v>
          </cell>
          <cell r="H2145" t="str">
            <v>CORTE E DOBRA DE AÇO CA-50, DIÂMETRO DE 20,0 MM, UTILIZADO EM ESTRUTURAS DIVERSAS, EXCETO LAJES. AF_12/2015</v>
          </cell>
          <cell r="I2145" t="str">
            <v>KG</v>
          </cell>
          <cell r="J2145" t="str">
            <v>COEFICIENTE DE REPRESENTATIVIDADE</v>
          </cell>
          <cell r="K2145">
            <v>6.67</v>
          </cell>
          <cell r="L2145" t="str">
            <v>CAIXA REFERENCIAL</v>
          </cell>
        </row>
        <row r="2146">
          <cell r="G2146">
            <v>92798</v>
          </cell>
          <cell r="H2146" t="str">
            <v>CORTE E DOBRA DE AÇO CA-50, DIÂMETRO DE 25,0 MM, UTILIZADO EM ESTRUTURAS DIVERSAS, EXCETO LAJES. AF_12/2015</v>
          </cell>
          <cell r="I2146" t="str">
            <v>KG</v>
          </cell>
          <cell r="J2146" t="str">
            <v>COEFICIENTE DE REPRESENTATIVIDADE</v>
          </cell>
          <cell r="K2146">
            <v>6.65</v>
          </cell>
          <cell r="L2146" t="str">
            <v>CAIXA REFERENCIAL</v>
          </cell>
        </row>
        <row r="2147">
          <cell r="G2147">
            <v>92799</v>
          </cell>
          <cell r="H2147" t="str">
            <v>CORTE E DOBRA DE AÇO CA-60, DIÂMETRO DE 4,2 MM, UTILIZADO EM LAJE. AF_12/2015</v>
          </cell>
          <cell r="I2147" t="str">
            <v>KG</v>
          </cell>
          <cell r="J2147" t="str">
            <v>COEFICIENTE DE REPRESENTATIVIDADE</v>
          </cell>
          <cell r="K2147">
            <v>8.19</v>
          </cell>
          <cell r="L2147" t="str">
            <v>CAIXA REFERENCIAL</v>
          </cell>
        </row>
        <row r="2148">
          <cell r="G2148">
            <v>92800</v>
          </cell>
          <cell r="H2148" t="str">
            <v>CORTE E DOBRA DE AÇO CA-60, DIÂMETRO DE 5,0 MM, UTILIZADO EM LAJE. AF_12/2015</v>
          </cell>
          <cell r="I2148" t="str">
            <v>KG</v>
          </cell>
          <cell r="J2148" t="str">
            <v>COEFICIENTE DE REPRESENTATIVIDADE</v>
          </cell>
          <cell r="K2148">
            <v>7.32</v>
          </cell>
          <cell r="L2148" t="str">
            <v>CAIXA REFERENCIAL</v>
          </cell>
        </row>
        <row r="2149">
          <cell r="G2149">
            <v>92801</v>
          </cell>
          <cell r="H2149" t="str">
            <v>CORTE E DOBRA DE AÇO CA-50, DIÂMETRO DE 6,3 MM, UTILIZADO EM LAJE. AF_12/2015</v>
          </cell>
          <cell r="I2149" t="str">
            <v>KG</v>
          </cell>
          <cell r="J2149" t="str">
            <v>COEFICIENTE DE REPRESENTATIVIDADE</v>
          </cell>
          <cell r="K2149">
            <v>7.34</v>
          </cell>
          <cell r="L2149" t="str">
            <v>CAIXA REFERENCIAL</v>
          </cell>
        </row>
        <row r="2150">
          <cell r="G2150">
            <v>92802</v>
          </cell>
          <cell r="H2150" t="str">
            <v>CORTE E DOBRA DE AÇO CA-50, DIÂMETRO DE 8,0 MM, UTILIZADO EM LAJE. AF_12/2015</v>
          </cell>
          <cell r="I2150" t="str">
            <v>KG</v>
          </cell>
          <cell r="J2150" t="str">
            <v>COEFICIENTE DE REPRESENTATIVIDADE</v>
          </cell>
          <cell r="K2150">
            <v>7.24</v>
          </cell>
          <cell r="L2150" t="str">
            <v>CAIXA REFERENCIAL</v>
          </cell>
        </row>
        <row r="2151">
          <cell r="G2151">
            <v>92803</v>
          </cell>
          <cell r="H2151" t="str">
            <v>CORTE E DOBRA DE AÇO CA-50, DIÂMETRO DE 10,0 MM, UTILIZADO EM LAJE. AF_12/2015</v>
          </cell>
          <cell r="I2151" t="str">
            <v>KG</v>
          </cell>
          <cell r="J2151" t="str">
            <v>COEFICIENTE DE REPRESENTATIVIDADE</v>
          </cell>
          <cell r="K2151">
            <v>6.68</v>
          </cell>
          <cell r="L2151" t="str">
            <v>CAIXA REFERENCIAL</v>
          </cell>
        </row>
        <row r="2152">
          <cell r="G2152">
            <v>92804</v>
          </cell>
          <cell r="H2152" t="str">
            <v>CORTE E DOBRA DE AÇO CA-50, DIÂMETRO DE 12,5 MM, UTILIZADO EM LAJE. AF_12/2015</v>
          </cell>
          <cell r="I2152" t="str">
            <v>KG</v>
          </cell>
          <cell r="J2152" t="str">
            <v>COEFICIENTE DE REPRESENTATIVIDADE</v>
          </cell>
          <cell r="K2152">
            <v>5.71</v>
          </cell>
          <cell r="L2152" t="str">
            <v>CAIXA REFERENCIAL</v>
          </cell>
        </row>
        <row r="2153">
          <cell r="G2153">
            <v>92805</v>
          </cell>
          <cell r="H2153" t="str">
            <v>CORTE E DOBRA DE AÇO CA-50, DIÂMETRO DE 16,0 MM, UTILIZADO EM LAJE. AF_12/2015</v>
          </cell>
          <cell r="I2153" t="str">
            <v>KG</v>
          </cell>
          <cell r="J2153" t="str">
            <v>COEFICIENTE DE REPRESENTATIVIDADE</v>
          </cell>
          <cell r="K2153">
            <v>5.65</v>
          </cell>
          <cell r="L2153" t="str">
            <v>CAIXA REFERENCIAL</v>
          </cell>
        </row>
        <row r="2154">
          <cell r="G2154">
            <v>92806</v>
          </cell>
          <cell r="H2154" t="str">
            <v>CORTE E DOBRA DE AÇO CA-50, DIÂMETRO DE 20,0 MM, UTILIZADO EM LAJE. AF_12/2015</v>
          </cell>
          <cell r="I2154" t="str">
            <v>KG</v>
          </cell>
          <cell r="J2154" t="str">
            <v>COEFICIENTE DE REPRESENTATIVIDADE</v>
          </cell>
          <cell r="K2154">
            <v>6.65</v>
          </cell>
          <cell r="L2154" t="str">
            <v>CAIXA REFERENCIAL</v>
          </cell>
        </row>
        <row r="2155">
          <cell r="G2155">
            <v>92875</v>
          </cell>
          <cell r="H2155" t="str">
            <v>CORTE E DOBRA DE AÇO CA-25, DIÂMETRO DE 6,3 MM. AF_12/2015</v>
          </cell>
          <cell r="I2155" t="str">
            <v>KG</v>
          </cell>
          <cell r="J2155" t="str">
            <v>COEFICIENTE DE REPRESENTATIVIDADE</v>
          </cell>
          <cell r="K2155">
            <v>7.01</v>
          </cell>
          <cell r="L2155" t="str">
            <v>CAIXA REFERENCIAL</v>
          </cell>
        </row>
        <row r="2156">
          <cell r="G2156">
            <v>92876</v>
          </cell>
          <cell r="H2156" t="str">
            <v>CORTE E DOBRA DE AÇO CA-25, DIÂMETRO DE 8,0 MM. AF_12/2015</v>
          </cell>
          <cell r="I2156" t="str">
            <v>KG</v>
          </cell>
          <cell r="J2156" t="str">
            <v>COEFICIENTE DE REPRESENTATIVIDADE</v>
          </cell>
          <cell r="K2156">
            <v>6.75</v>
          </cell>
          <cell r="L2156" t="str">
            <v>CAIXA REFERENCIAL</v>
          </cell>
        </row>
        <row r="2157">
          <cell r="G2157">
            <v>92877</v>
          </cell>
          <cell r="H2157" t="str">
            <v>CORTE E DOBRA DE AÇO CA-25, DIÂMETRO DE 10,0 MM. AF_12/2015</v>
          </cell>
          <cell r="I2157" t="str">
            <v>KG</v>
          </cell>
          <cell r="J2157" t="str">
            <v>COEFICIENTE DE REPRESENTATIVIDADE</v>
          </cell>
          <cell r="K2157">
            <v>7.24</v>
          </cell>
          <cell r="L2157" t="str">
            <v>CAIXA REFERENCIAL</v>
          </cell>
        </row>
        <row r="2158">
          <cell r="G2158">
            <v>92878</v>
          </cell>
          <cell r="H2158" t="str">
            <v>CORTE E DOBRA DE AÇO CA-25, DIÂMETRO DE 12,5 MM. AF_12/2015</v>
          </cell>
          <cell r="I2158" t="str">
            <v>KG</v>
          </cell>
          <cell r="J2158" t="str">
            <v>COEFICIENTE DE REPRESENTATIVIDADE</v>
          </cell>
          <cell r="K2158">
            <v>7.1</v>
          </cell>
          <cell r="L2158" t="str">
            <v>CAIXA REFERENCIAL</v>
          </cell>
        </row>
        <row r="2159">
          <cell r="G2159">
            <v>92879</v>
          </cell>
          <cell r="H2159" t="str">
            <v>CORTE E DOBRA DE AÇO CA-25, DIÂMETRO DE 16,0 MM. AF_12/2015</v>
          </cell>
          <cell r="I2159" t="str">
            <v>KG</v>
          </cell>
          <cell r="J2159" t="str">
            <v>COEFICIENTE DE REPRESENTATIVIDADE</v>
          </cell>
          <cell r="K2159">
            <v>7.02</v>
          </cell>
          <cell r="L2159" t="str">
            <v>CAIXA REFERENCIAL</v>
          </cell>
        </row>
        <row r="2160">
          <cell r="G2160">
            <v>92880</v>
          </cell>
          <cell r="H2160" t="str">
            <v>CORTE E DOBRA DE AÇO CA-25, DIÂMETRO DE 20,0 MM. AF_12/2015</v>
          </cell>
          <cell r="I2160" t="str">
            <v>KG</v>
          </cell>
          <cell r="J2160" t="str">
            <v>COEFICIENTE DE REPRESENTATIVIDADE</v>
          </cell>
          <cell r="K2160">
            <v>7.17</v>
          </cell>
          <cell r="L2160" t="str">
            <v>CAIXA REFERENCIAL</v>
          </cell>
        </row>
        <row r="2161">
          <cell r="G2161">
            <v>92881</v>
          </cell>
          <cell r="H2161" t="str">
            <v>CORTE E DOBRA DE AÇO CA-25, DIÂMETRO DE 25,0 MM. AF_12/2015</v>
          </cell>
          <cell r="I2161" t="str">
            <v>KG</v>
          </cell>
          <cell r="J2161" t="str">
            <v>COEFICIENTE DE REPRESENTATIVIDADE</v>
          </cell>
          <cell r="K2161">
            <v>7.15</v>
          </cell>
          <cell r="L2161" t="str">
            <v>CAIXA REFERENCIAL</v>
          </cell>
        </row>
        <row r="2162">
          <cell r="G2162">
            <v>92882</v>
          </cell>
          <cell r="H2162" t="str">
            <v>ARMAÇÃO UTILIZANDO AÇO CA-25 DE 6,3 MM - MONTAGEM. AF_12/2015</v>
          </cell>
          <cell r="I2162" t="str">
            <v>KG</v>
          </cell>
          <cell r="J2162" t="str">
            <v>ATRIBUÍDO SÃO PAULO</v>
          </cell>
          <cell r="K2162">
            <v>9.83</v>
          </cell>
          <cell r="L2162" t="str">
            <v>CAIXA REFERENCIAL</v>
          </cell>
        </row>
        <row r="2163">
          <cell r="G2163">
            <v>92883</v>
          </cell>
          <cell r="H2163" t="str">
            <v>ARMAÇÃO UTILIZANDO AÇO CA-25 DE 8,0 MM - MONTAGEM. AF_12/2015</v>
          </cell>
          <cell r="I2163" t="str">
            <v>KG</v>
          </cell>
          <cell r="J2163" t="str">
            <v>ATRIBUÍDO SÃO PAULO</v>
          </cell>
          <cell r="K2163">
            <v>8.93</v>
          </cell>
          <cell r="L2163" t="str">
            <v>CAIXA REFERENCIAL</v>
          </cell>
        </row>
        <row r="2164">
          <cell r="G2164">
            <v>92884</v>
          </cell>
          <cell r="H2164" t="str">
            <v>ARMAÇÃO UTILIZANDO AÇO CA-25 DE 10,0 MM - MONTAGEM. AF_12/2015</v>
          </cell>
          <cell r="I2164" t="str">
            <v>KG</v>
          </cell>
          <cell r="J2164" t="str">
            <v>ATRIBUÍDO SÃO PAULO</v>
          </cell>
          <cell r="K2164">
            <v>8.9600000000000009</v>
          </cell>
          <cell r="L2164" t="str">
            <v>CAIXA REFERENCIAL</v>
          </cell>
        </row>
        <row r="2165">
          <cell r="G2165">
            <v>92885</v>
          </cell>
          <cell r="H2165" t="str">
            <v>ARMAÇÃO UTILIZANDO AÇO CA-25 DE 12,5 MM - MONTAGEM. AF_12/2015</v>
          </cell>
          <cell r="I2165" t="str">
            <v>KG</v>
          </cell>
          <cell r="J2165" t="str">
            <v>ATRIBUÍDO SÃO PAULO</v>
          </cell>
          <cell r="K2165">
            <v>8.43</v>
          </cell>
          <cell r="L2165" t="str">
            <v>CAIXA REFERENCIAL</v>
          </cell>
        </row>
        <row r="2166">
          <cell r="G2166">
            <v>92886</v>
          </cell>
          <cell r="H2166" t="str">
            <v>ARMAÇÃO UTILIZANDO AÇO CA-25 DE 16,0 MM - MONTAGEM. AF_12/2015</v>
          </cell>
          <cell r="I2166" t="str">
            <v>KG</v>
          </cell>
          <cell r="J2166" t="str">
            <v>ATRIBUÍDO SÃO PAULO</v>
          </cell>
          <cell r="K2166">
            <v>8.02</v>
          </cell>
          <cell r="L2166" t="str">
            <v>CAIXA REFERENCIAL</v>
          </cell>
        </row>
        <row r="2167">
          <cell r="G2167">
            <v>92887</v>
          </cell>
          <cell r="H2167" t="str">
            <v>ARMAÇÃO UTILIZANDO AÇO CA-25 DE 20,0 MM - MONTAGEM. AF_12/2015</v>
          </cell>
          <cell r="I2167" t="str">
            <v>KG</v>
          </cell>
          <cell r="J2167" t="str">
            <v>ATRIBUÍDO SÃO PAULO</v>
          </cell>
          <cell r="K2167">
            <v>7.93</v>
          </cell>
          <cell r="L2167" t="str">
            <v>CAIXA REFERENCIAL</v>
          </cell>
        </row>
        <row r="2168">
          <cell r="G2168">
            <v>92888</v>
          </cell>
          <cell r="H2168" t="str">
            <v>ARMAÇÃO UTILIZANDO AÇO CA-25 DE 25,0 MM - MONTAGEM. AF_12/2015</v>
          </cell>
          <cell r="I2168" t="str">
            <v>KG</v>
          </cell>
          <cell r="J2168" t="str">
            <v>COEFICIENTE DE REPRESENTATIVIDADE</v>
          </cell>
          <cell r="K2168">
            <v>7.72</v>
          </cell>
          <cell r="L2168" t="str">
            <v>CAIXA REFERENCIAL</v>
          </cell>
        </row>
        <row r="2169">
          <cell r="G2169">
            <v>92915</v>
          </cell>
          <cell r="H2169" t="str">
            <v>ARMAÇÃO DE ESTRUTURAS DE CONCRETO ARMADO, EXCETO VIGAS, PILARES, LAJES E FUNDAÇÕES, UTILIZANDO AÇO CA-60 DE 5,0 MM - MONTAGEM. AF_12/2015</v>
          </cell>
          <cell r="I2169" t="str">
            <v>KG</v>
          </cell>
          <cell r="J2169" t="str">
            <v>ATRIBUÍDO SÃO PAULO</v>
          </cell>
          <cell r="K2169">
            <v>12.64</v>
          </cell>
          <cell r="L2169" t="str">
            <v>CAIXA REFERENCIAL</v>
          </cell>
        </row>
        <row r="2170">
          <cell r="G2170">
            <v>92916</v>
          </cell>
          <cell r="H2170" t="str">
            <v>ARMAÇÃO DE ESTRUTURAS DE CONCRETO ARMADO, EXCETO VIGAS, PILARES, LAJES E FUNDAÇÕES, UTILIZANDO AÇO CA-50 DE 6,3 MM - MONTAGEM. AF_12/2015</v>
          </cell>
          <cell r="I2170" t="str">
            <v>KG</v>
          </cell>
          <cell r="J2170" t="str">
            <v>ATRIBUÍDO SÃO PAULO</v>
          </cell>
          <cell r="K2170">
            <v>11.4</v>
          </cell>
          <cell r="L2170" t="str">
            <v>CAIXA REFERENCIAL</v>
          </cell>
        </row>
        <row r="2171">
          <cell r="G2171">
            <v>92917</v>
          </cell>
          <cell r="H2171" t="str">
            <v>ARMAÇÃO DE ESTRUTURAS DE CONCRETO ARMADO, EXCETO VIGAS, PILARES, LAJES E FUNDAÇÕES, UTILIZANDO AÇO CA-50 DE 8,0 MM - MONTAGEM. AF_12/2015</v>
          </cell>
          <cell r="I2171" t="str">
            <v>KG</v>
          </cell>
          <cell r="J2171" t="str">
            <v>ATRIBUÍDO SÃO PAULO</v>
          </cell>
          <cell r="K2171">
            <v>10.31</v>
          </cell>
          <cell r="L2171" t="str">
            <v>CAIXA REFERENCIAL</v>
          </cell>
        </row>
        <row r="2172">
          <cell r="G2172">
            <v>92919</v>
          </cell>
          <cell r="H2172" t="str">
            <v>ARMAÇÃO DE ESTRUTURAS DE CONCRETO ARMADO, EXCETO VIGAS, PILARES, LAJES E FUNDAÇÕES, UTILIZANDO AÇO CA-50 DE 10,0 MM - MONTAGEM. AF_12/2015</v>
          </cell>
          <cell r="I2172" t="str">
            <v>KG</v>
          </cell>
          <cell r="J2172" t="str">
            <v>ATRIBUÍDO SÃO PAULO</v>
          </cell>
          <cell r="K2172">
            <v>9.02</v>
          </cell>
          <cell r="L2172" t="str">
            <v>CAIXA REFERENCIAL</v>
          </cell>
        </row>
        <row r="2173">
          <cell r="G2173">
            <v>92921</v>
          </cell>
          <cell r="H2173" t="str">
            <v>ARMAÇÃO DE ESTRUTURAS DE CONCRETO ARMADO, EXCETO VIGAS, PILARES, LAJES E FUNDAÇÕES, UTILIZANDO AÇO CA-50 DE 12,5 MM - MONTAGEM. AF_12/2015</v>
          </cell>
          <cell r="I2173" t="str">
            <v>KG</v>
          </cell>
          <cell r="J2173" t="str">
            <v>ATRIBUÍDO SÃO PAULO</v>
          </cell>
          <cell r="K2173">
            <v>7.49</v>
          </cell>
          <cell r="L2173" t="str">
            <v>CAIXA REFERENCIAL</v>
          </cell>
        </row>
        <row r="2174">
          <cell r="G2174">
            <v>92922</v>
          </cell>
          <cell r="H2174" t="str">
            <v>ARMAÇÃO DE ESTRUTURAS DE CONCRETO ARMADO, EXCETO VIGAS, PILARES, LAJES E FUNDAÇÕES, UTILIZANDO AÇO CA-50 DE 16,0 MM - MONTAGEM. AF_12/2015</v>
          </cell>
          <cell r="I2174" t="str">
            <v>KG</v>
          </cell>
          <cell r="J2174" t="str">
            <v>ATRIBUÍDO SÃO PAULO</v>
          </cell>
          <cell r="K2174">
            <v>6.94</v>
          </cell>
          <cell r="L2174" t="str">
            <v>CAIXA REFERENCIAL</v>
          </cell>
        </row>
        <row r="2175">
          <cell r="G2175">
            <v>92923</v>
          </cell>
          <cell r="H2175" t="str">
            <v>ARMAÇÃO DE ESTRUTURAS DE CONCRETO ARMADO, EXCETO VIGAS, PILARES, LAJES E FUNDAÇÕES, UTILIZANDO AÇO CA-50 DE 20,0 MM - MONTAGEM. AF_12/2015</v>
          </cell>
          <cell r="I2175" t="str">
            <v>KG</v>
          </cell>
          <cell r="J2175" t="str">
            <v>ATRIBUÍDO SÃO PAULO</v>
          </cell>
          <cell r="K2175">
            <v>7.61</v>
          </cell>
          <cell r="L2175" t="str">
            <v>CAIXA REFERENCIAL</v>
          </cell>
        </row>
        <row r="2176">
          <cell r="G2176">
            <v>92924</v>
          </cell>
          <cell r="H2176" t="str">
            <v>ARMAÇÃO DE ESTRUTURAS DE CONCRETO ARMADO, EXCETO VIGAS, PILARES, LAJES E FUNDAÇÕES, UTILIZANDO AÇO CA-50 DE 25,0 MM - MONTAGEM. AF_12/2015</v>
          </cell>
          <cell r="I2176" t="str">
            <v>KG</v>
          </cell>
          <cell r="J2176" t="str">
            <v>COEFICIENTE DE REPRESENTATIVIDADE</v>
          </cell>
          <cell r="K2176">
            <v>7.32</v>
          </cell>
          <cell r="L2176" t="str">
            <v>CAIXA REFERENCIAL</v>
          </cell>
        </row>
        <row r="2177">
          <cell r="G2177">
            <v>95445</v>
          </cell>
          <cell r="H2177" t="str">
            <v>CORTE E DOBRA DE AÇO CA-60, DIÂMETRO DE 5,0 MM, UTILIZADO EM ESTRIBO CONTÍNUO HELICOIDAL. AF_10/2016</v>
          </cell>
          <cell r="I2177" t="str">
            <v>KG</v>
          </cell>
          <cell r="J2177" t="str">
            <v>COEFICIENTE DE REPRESENTATIVIDADE</v>
          </cell>
          <cell r="K2177">
            <v>6.14</v>
          </cell>
          <cell r="L2177" t="str">
            <v>CAIXA REFERENCIAL</v>
          </cell>
        </row>
        <row r="2178">
          <cell r="G2178">
            <v>95446</v>
          </cell>
          <cell r="H2178" t="str">
            <v>CORTE E DOBRA DE AÇO CA-50, DIÂMETRO DE 6,3 MM, UTILIZADO EM ESTRIBO CONTÍNUO HELICOIDAL. AF_10/2016</v>
          </cell>
          <cell r="I2178" t="str">
            <v>KG</v>
          </cell>
          <cell r="J2178" t="str">
            <v>COEFICIENTE DE REPRESENTATIVIDADE</v>
          </cell>
          <cell r="K2178">
            <v>6.61</v>
          </cell>
          <cell r="L2178" t="str">
            <v>CAIXA REFERENCIAL</v>
          </cell>
        </row>
        <row r="2179">
          <cell r="G2179">
            <v>95448</v>
          </cell>
          <cell r="H2179" t="str">
            <v>CORTE E DOBRA DE AÇO CA-50, DIÂMERO DE 32 MM, UTILIZADO EM ESTRUTURAS DIVERSAS, EXCETO LAJE. AF_10/2016</v>
          </cell>
          <cell r="I2179" t="str">
            <v>KG</v>
          </cell>
          <cell r="J2179" t="str">
            <v>COEFICIENTE DE REPRESENTATIVIDADE</v>
          </cell>
          <cell r="K2179">
            <v>7.31</v>
          </cell>
          <cell r="L2179" t="str">
            <v>CAIXA REFERENCIAL</v>
          </cell>
        </row>
        <row r="2180">
          <cell r="G2180">
            <v>95576</v>
          </cell>
          <cell r="H2180" t="str">
            <v>MONTAGEM DE ARMADURA LONGITUDINAL/TRANSVERSAL DE ESTACAS DE SEÇÃO CIRCULAR, DIÂMETRO = 8,0 MM. AF_11/2016</v>
          </cell>
          <cell r="I2180" t="str">
            <v>KG</v>
          </cell>
          <cell r="J2180" t="str">
            <v>COEFICIENTE DE REPRESENTATIVIDADE</v>
          </cell>
          <cell r="K2180">
            <v>9.7799999999999994</v>
          </cell>
          <cell r="L2180" t="str">
            <v>CAIXA REFERENCIAL</v>
          </cell>
        </row>
        <row r="2181">
          <cell r="G2181">
            <v>95577</v>
          </cell>
          <cell r="H2181" t="str">
            <v>MONTAGEM DE ARMADURA LONGITUDINAL DE ESTACAS DE SEÇÃO CIRCULAR, DIÂMETRO = 10,0 MM. AF_11/2016</v>
          </cell>
          <cell r="I2181" t="str">
            <v>KG</v>
          </cell>
          <cell r="J2181" t="str">
            <v>COEFICIENTE DE REPRESENTATIVIDADE</v>
          </cell>
          <cell r="K2181">
            <v>8.73</v>
          </cell>
          <cell r="L2181" t="str">
            <v>CAIXA REFERENCIAL</v>
          </cell>
        </row>
        <row r="2182">
          <cell r="G2182">
            <v>95578</v>
          </cell>
          <cell r="H2182" t="str">
            <v>MONTAGEM DE ARMADURA LONGITUDINAL/TRANSVERSAL DE ESTACAS DE SEÇÃO CIRCULAR, DIÂMETRO = 12,5 MM. AF_11/2016</v>
          </cell>
          <cell r="I2182" t="str">
            <v>KG</v>
          </cell>
          <cell r="J2182" t="str">
            <v>COEFICIENTE DE REPRESENTATIVIDADE</v>
          </cell>
          <cell r="K2182">
            <v>7.4</v>
          </cell>
          <cell r="L2182" t="str">
            <v>CAIXA REFERENCIAL</v>
          </cell>
        </row>
        <row r="2183">
          <cell r="G2183">
            <v>95579</v>
          </cell>
          <cell r="H2183" t="str">
            <v>MONTAGEM DE ARMADURA LONGITUDINAL DE ESTACAS DE SEÇÃO CIRCULAR, DIÂMETRO = 16,0 MM. AF_11/2016</v>
          </cell>
          <cell r="I2183" t="str">
            <v>KG</v>
          </cell>
          <cell r="J2183" t="str">
            <v>COEFICIENTE DE REPRESENTATIVIDADE</v>
          </cell>
          <cell r="K2183">
            <v>7.01</v>
          </cell>
          <cell r="L2183" t="str">
            <v>CAIXA REFERENCIAL</v>
          </cell>
        </row>
        <row r="2184">
          <cell r="G2184">
            <v>95580</v>
          </cell>
          <cell r="H2184" t="str">
            <v>MONTAGEM DE ARMADURA LONGITUDINAL DE ESTACAS DE SEÇÃO CIRCULAR, DIÂMETRO = 20,0 MM. AF_11/2016</v>
          </cell>
          <cell r="I2184" t="str">
            <v>KG</v>
          </cell>
          <cell r="J2184" t="str">
            <v>COEFICIENTE DE REPRESENTATIVIDADE</v>
          </cell>
          <cell r="K2184">
            <v>7.8</v>
          </cell>
          <cell r="L2184" t="str">
            <v>CAIXA REFERENCIAL</v>
          </cell>
        </row>
        <row r="2185">
          <cell r="G2185">
            <v>95581</v>
          </cell>
          <cell r="H2185" t="str">
            <v>MONTAGEM DE ARMADURA LONGITUDINAL DE ESTACAS DE SEÇÃO CIRCULAR, DIÂMETRO = 25,0 MM. AF_11/2016</v>
          </cell>
          <cell r="I2185" t="str">
            <v>KG</v>
          </cell>
          <cell r="J2185" t="str">
            <v>COEFICIENTE DE REPRESENTATIVIDADE</v>
          </cell>
          <cell r="K2185">
            <v>7.61</v>
          </cell>
          <cell r="L2185" t="str">
            <v>CAIXA REFERENCIAL</v>
          </cell>
        </row>
        <row r="2186">
          <cell r="G2186">
            <v>95582</v>
          </cell>
          <cell r="H2186" t="str">
            <v>MONTAGEM DE ARMADURA LONGITUDINAL DE ESTACAS DE SEÇÃO CIRCULAR, DIÂMETRO = 32,0 MM. AF_11/2016</v>
          </cell>
          <cell r="I2186" t="str">
            <v>KG</v>
          </cell>
          <cell r="J2186" t="str">
            <v>COEFICIENTE DE REPRESENTATIVIDADE</v>
          </cell>
          <cell r="K2186">
            <v>8.14</v>
          </cell>
          <cell r="L2186" t="str">
            <v>CAIXA REFERENCIAL</v>
          </cell>
        </row>
        <row r="2187">
          <cell r="G2187">
            <v>95583</v>
          </cell>
          <cell r="H2187" t="str">
            <v>MONTAGEM DE ARMADURA TRANSVERSAL DE ESTACAS DE SEÇÃO CIRCULAR, DIÂMETRO = 5,0 MM. AF_11/2016</v>
          </cell>
          <cell r="I2187" t="str">
            <v>KG</v>
          </cell>
          <cell r="J2187" t="str">
            <v>COEFICIENTE DE REPRESENTATIVIDADE</v>
          </cell>
          <cell r="K2187">
            <v>13.17</v>
          </cell>
          <cell r="L2187" t="str">
            <v>CAIXA REFERENCIAL</v>
          </cell>
        </row>
        <row r="2188">
          <cell r="G2188">
            <v>95584</v>
          </cell>
          <cell r="H2188" t="str">
            <v>MONTAGEM DE ARMADURA TRANSVERSAL DE ESTACAS DE SEÇÃO CIRCULAR, DIÂMETRO = 6,3 MM. AF_11/2016</v>
          </cell>
          <cell r="I2188" t="str">
            <v>KG</v>
          </cell>
          <cell r="J2188" t="str">
            <v>COEFICIENTE DE REPRESENTATIVIDADE</v>
          </cell>
          <cell r="K2188">
            <v>11.08</v>
          </cell>
          <cell r="L2188" t="str">
            <v>CAIXA REFERENCIAL</v>
          </cell>
        </row>
        <row r="2189">
          <cell r="G2189">
            <v>95585</v>
          </cell>
          <cell r="H2189" t="str">
            <v>MONTAGEM DE ARMADURA LONGITUDINAL/TRANSVERSAL DE ESTACAS DE SEÇÃO RETANGULAR (BARRETE), DIÂMETRO = 8,0 MM. AF_11/2016</v>
          </cell>
          <cell r="I2189" t="str">
            <v>KG</v>
          </cell>
          <cell r="J2189" t="str">
            <v>COEFICIENTE DE REPRESENTATIVIDADE</v>
          </cell>
          <cell r="K2189">
            <v>10.210000000000001</v>
          </cell>
          <cell r="L2189" t="str">
            <v>CAIXA REFERENCIAL</v>
          </cell>
        </row>
        <row r="2190">
          <cell r="G2190">
            <v>95586</v>
          </cell>
          <cell r="H2190" t="str">
            <v>MONTAGEM DE ARMADURA LONGITUDINAL DE ESTACAS DE SEÇÃO RETANGULAR (BARRETE), DIÂMETRO = 10,0 MM. AF_11/2016</v>
          </cell>
          <cell r="I2190" t="str">
            <v>KG</v>
          </cell>
          <cell r="J2190" t="str">
            <v>COEFICIENTE DE REPRESENTATIVIDADE</v>
          </cell>
          <cell r="K2190">
            <v>9.06</v>
          </cell>
          <cell r="L2190" t="str">
            <v>CAIXA REFERENCIAL</v>
          </cell>
        </row>
        <row r="2191">
          <cell r="G2191">
            <v>95587</v>
          </cell>
          <cell r="H2191" t="str">
            <v>MONTAGEM DE ARMADURA LONGITUDINAL/TRANSVERSAL DE ESTACAS DE SEÇÃO RETANGULAR (BARRETE), DIÂMETRO = 12,5 MM. AF_11/2016</v>
          </cell>
          <cell r="I2191" t="str">
            <v>KG</v>
          </cell>
          <cell r="J2191" t="str">
            <v>COEFICIENTE DE REPRESENTATIVIDADE</v>
          </cell>
          <cell r="K2191">
            <v>7.67</v>
          </cell>
          <cell r="L2191" t="str">
            <v>CAIXA REFERENCIAL</v>
          </cell>
        </row>
        <row r="2192">
          <cell r="G2192">
            <v>95588</v>
          </cell>
          <cell r="H2192" t="str">
            <v>MONTAGEM DE ARMADURA LONGITUDINAL DE ESTACAS DE SEÇÃO RETANGULAR (BARRETE), DIÂMETRO = 16,0 MM. AF_11/2016</v>
          </cell>
          <cell r="I2192" t="str">
            <v>KG</v>
          </cell>
          <cell r="J2192" t="str">
            <v>COEFICIENTE DE REPRESENTATIVIDADE</v>
          </cell>
          <cell r="K2192">
            <v>7.23</v>
          </cell>
          <cell r="L2192" t="str">
            <v>CAIXA REFERENCIAL</v>
          </cell>
        </row>
        <row r="2193">
          <cell r="G2193">
            <v>95589</v>
          </cell>
          <cell r="H2193" t="str">
            <v>MONTAGEM DE ARMADURA LONGITUDINAL DE ESTACAS DE SEÇÃO RETANGULAR (BARRETE), DIÂMETRO = 20,0 MM. AF_11/2016</v>
          </cell>
          <cell r="I2193" t="str">
            <v>KG</v>
          </cell>
          <cell r="J2193" t="str">
            <v>COEFICIENTE DE REPRESENTATIVIDADE</v>
          </cell>
          <cell r="K2193">
            <v>7.98</v>
          </cell>
          <cell r="L2193" t="str">
            <v>CAIXA REFERENCIAL</v>
          </cell>
        </row>
        <row r="2194">
          <cell r="G2194">
            <v>95590</v>
          </cell>
          <cell r="H2194" t="str">
            <v>MONTAGEM DE ARMADURA LONGITUDINAL DE ESTACAS DE SEÇÃO RETANGULAR (BARRETE), DIÂMETRO = 25,0 MM. AF_11/2016</v>
          </cell>
          <cell r="I2194" t="str">
            <v>KG</v>
          </cell>
          <cell r="J2194" t="str">
            <v>COEFICIENTE DE REPRESENTATIVIDADE</v>
          </cell>
          <cell r="K2194">
            <v>7.76</v>
          </cell>
          <cell r="L2194" t="str">
            <v>CAIXA REFERENCIAL</v>
          </cell>
        </row>
        <row r="2195">
          <cell r="G2195">
            <v>95591</v>
          </cell>
          <cell r="H2195" t="str">
            <v>MONTAGEM DE ARMADURA LONGITUDINAL DE ESTACAS DE SEÇÃO RETANGULAR (BARRETE), DIÂMETRO = 32,0 MM. AF_11/2016</v>
          </cell>
          <cell r="I2195" t="str">
            <v>KG</v>
          </cell>
          <cell r="J2195" t="str">
            <v>COEFICIENTE DE REPRESENTATIVIDADE</v>
          </cell>
          <cell r="K2195">
            <v>8.23</v>
          </cell>
          <cell r="L2195" t="str">
            <v>CAIXA REFERENCIAL</v>
          </cell>
        </row>
        <row r="2196">
          <cell r="G2196">
            <v>95592</v>
          </cell>
          <cell r="H2196" t="str">
            <v>MONTAGEM DE ARMADURA TRANSVERSAL DE ESTACAS DE SEÇÃO RETANGULAR (BARRETE), DIÂMETRO = 5,0 MM. AF_11/2016</v>
          </cell>
          <cell r="I2196" t="str">
            <v>KG</v>
          </cell>
          <cell r="J2196" t="str">
            <v>COEFICIENTE DE REPRESENTATIVIDADE</v>
          </cell>
          <cell r="K2196">
            <v>16.170000000000002</v>
          </cell>
          <cell r="L2196" t="str">
            <v>CAIXA REFERENCIAL</v>
          </cell>
        </row>
        <row r="2197">
          <cell r="G2197">
            <v>95593</v>
          </cell>
          <cell r="H2197" t="str">
            <v>MONTAGEM DE ARMADURA TRANSVERSAL DE ESTACAS DE SEÇÃO RETANGULAR (BARRETE), DIÂMETRO = 6,3 MM. AF_11/2016</v>
          </cell>
          <cell r="I2197" t="str">
            <v>KG</v>
          </cell>
          <cell r="J2197" t="str">
            <v>COEFICIENTE DE REPRESENTATIVIDADE</v>
          </cell>
          <cell r="K2197">
            <v>12.91</v>
          </cell>
          <cell r="L2197" t="str">
            <v>CAIXA REFERENCIAL</v>
          </cell>
        </row>
        <row r="2198">
          <cell r="G2198">
            <v>95943</v>
          </cell>
          <cell r="H2198" t="str">
            <v>ARMAÇÃO DE ESCADA, COM 2 LANCES, DE UMA ESTRUTURA CONVENCIONAL DE CONCRETO ARMADO UTILIZANDO AÇO CA-60 DE 5,0 MM - MONTAGEM. AF_01/2017</v>
          </cell>
          <cell r="I2198" t="str">
            <v>KG</v>
          </cell>
          <cell r="J2198" t="str">
            <v>ATRIBUÍDO SÃO PAULO</v>
          </cell>
          <cell r="K2198">
            <v>16.95</v>
          </cell>
          <cell r="L2198" t="str">
            <v>CAIXA REFERENCIAL</v>
          </cell>
        </row>
        <row r="2199">
          <cell r="G2199">
            <v>95944</v>
          </cell>
          <cell r="H2199" t="str">
            <v>ARMAÇÃO DE ESCADA, COM 2 LANCES, DE UMA ESTRUTURA CONVENCIONAL DE CONCRETO ARMADO UTILIZANDO AÇO CA-50 DE 6,3 MM - MONTAGEM. AF_01/2017</v>
          </cell>
          <cell r="I2199" t="str">
            <v>KG</v>
          </cell>
          <cell r="J2199" t="str">
            <v>ATRIBUÍDO SÃO PAULO</v>
          </cell>
          <cell r="K2199">
            <v>15.21</v>
          </cell>
          <cell r="L2199" t="str">
            <v>CAIXA REFERENCIAL</v>
          </cell>
        </row>
        <row r="2200">
          <cell r="G2200">
            <v>95945</v>
          </cell>
          <cell r="H2200" t="str">
            <v>ARMAÇÃO DE ESCADA, COM 2 LANCES, DE UMA ESTRUTURA CONVENCIONAL DE CONCRETO ARMADO UTILIZANDO AÇO CA-50 DE 8,0 MM - MONTAGEM. AF_01/2017</v>
          </cell>
          <cell r="I2200" t="str">
            <v>KG</v>
          </cell>
          <cell r="J2200" t="str">
            <v>ATRIBUÍDO SÃO PAULO</v>
          </cell>
          <cell r="K2200">
            <v>12.02</v>
          </cell>
          <cell r="L2200" t="str">
            <v>CAIXA REFERENCIAL</v>
          </cell>
        </row>
        <row r="2201">
          <cell r="G2201">
            <v>95946</v>
          </cell>
          <cell r="H2201" t="str">
            <v>ARMAÇÃO DE ESCADA, COM 2 LANCES, DE UMA ESTRUTURA CONVENCIONAL DE CONCRETO ARMADO UTILIZANDO AÇO CA-50 DE 10,0 MM - MONTAGEM. AF_01/2017</v>
          </cell>
          <cell r="I2201" t="str">
            <v>KG</v>
          </cell>
          <cell r="J2201" t="str">
            <v>ATRIBUÍDO SÃO PAULO</v>
          </cell>
          <cell r="K2201">
            <v>9.4</v>
          </cell>
          <cell r="L2201" t="str">
            <v>CAIXA REFERENCIAL</v>
          </cell>
        </row>
        <row r="2202">
          <cell r="G2202">
            <v>95947</v>
          </cell>
          <cell r="H2202" t="str">
            <v>ARMAÇÃO DE ESCADA, COM 2 LANCES, DE UMA ESTRUTURA CONVENCIONAL DE CONCRETO ARMADO UTILIZANDO AÇO CA-50 DE 12,5 MM - MONTAGEM. AF_01/2017</v>
          </cell>
          <cell r="I2202" t="str">
            <v>KG</v>
          </cell>
          <cell r="J2202" t="str">
            <v>ATRIBUÍDO SÃO PAULO</v>
          </cell>
          <cell r="K2202">
            <v>7.12</v>
          </cell>
          <cell r="L2202" t="str">
            <v>CAIXA REFERENCIAL</v>
          </cell>
        </row>
        <row r="2203">
          <cell r="G2203">
            <v>95948</v>
          </cell>
          <cell r="H2203" t="str">
            <v>ARMAÇÃO DE ESCADA, COM 2 LANCES, DE UMA ESTRUTURA CONVENCIONAL DE CONCRETO ARMADO UTILIZANDO AÇO CA-50 DE 16,0 MM - MONTAGEM. AF_01/2017</v>
          </cell>
          <cell r="I2203" t="str">
            <v>KG</v>
          </cell>
          <cell r="J2203" t="str">
            <v>ATRIBUÍDO SÃO PAULO</v>
          </cell>
          <cell r="K2203">
            <v>6.15</v>
          </cell>
          <cell r="L2203" t="str">
            <v>CAIXA REFERENCIAL</v>
          </cell>
        </row>
        <row r="2204">
          <cell r="G2204">
            <v>96544</v>
          </cell>
          <cell r="H2204" t="str">
            <v>ARMAÇÃO DE BLOCO, VIGA BALDRAME OU SAPATA UTILIZANDO AÇO CA-50 DE 6,3 MM - MONTAGEM. AF_06/2017</v>
          </cell>
          <cell r="I2204" t="str">
            <v>KG</v>
          </cell>
          <cell r="J2204" t="str">
            <v>ATRIBUÍDO SÃO PAULO</v>
          </cell>
          <cell r="K2204">
            <v>12.3</v>
          </cell>
          <cell r="L2204" t="str">
            <v>CAIXA REFERENCIAL</v>
          </cell>
        </row>
        <row r="2205">
          <cell r="G2205">
            <v>96545</v>
          </cell>
          <cell r="H2205" t="str">
            <v>ARMAÇÃO DE BLOCO, VIGA BALDRAME OU SAPATA UTILIZANDO AÇO CA-50 DE 8 MM - MONTAGEM. AF_06/2017</v>
          </cell>
          <cell r="I2205" t="str">
            <v>KG</v>
          </cell>
          <cell r="J2205" t="str">
            <v>ATRIBUÍDO SÃO PAULO</v>
          </cell>
          <cell r="K2205">
            <v>11.04</v>
          </cell>
          <cell r="L2205" t="str">
            <v>CAIXA REFERENCIAL</v>
          </cell>
        </row>
        <row r="2206">
          <cell r="G2206">
            <v>96546</v>
          </cell>
          <cell r="H2206" t="str">
            <v>ARMAÇÃO DE BLOCO, VIGA BALDRAME OU SAPATA UTILIZANDO AÇO CA-50 DE 10 MM - MONTAGEM. AF_06/2017</v>
          </cell>
          <cell r="I2206" t="str">
            <v>KG</v>
          </cell>
          <cell r="J2206" t="str">
            <v>ATRIBUÍDO SÃO PAULO</v>
          </cell>
          <cell r="K2206">
            <v>9.64</v>
          </cell>
          <cell r="L2206" t="str">
            <v>CAIXA REFERENCIAL</v>
          </cell>
        </row>
        <row r="2207">
          <cell r="G2207">
            <v>96547</v>
          </cell>
          <cell r="H2207" t="str">
            <v>ARMAÇÃO DE BLOCO, VIGA BALDRAME OU SAPATA UTILIZANDO AÇO CA-50 DE 12,5 MM - MONTAGEM. AF_06/2017</v>
          </cell>
          <cell r="I2207" t="str">
            <v>KG</v>
          </cell>
          <cell r="J2207" t="str">
            <v>ATRIBUÍDO SÃO PAULO</v>
          </cell>
          <cell r="K2207">
            <v>8.01</v>
          </cell>
          <cell r="L2207" t="str">
            <v>CAIXA REFERENCIAL</v>
          </cell>
        </row>
        <row r="2208">
          <cell r="G2208">
            <v>96548</v>
          </cell>
          <cell r="H2208" t="str">
            <v>ARMAÇÃO DE BLOCO, VIGA BALDRAME OU SAPATA UTILIZANDO AÇO CA-50 DE 16 MM - MONTAGEM. AF_06/2017</v>
          </cell>
          <cell r="I2208" t="str">
            <v>KG</v>
          </cell>
          <cell r="J2208" t="str">
            <v>ATRIBUÍDO SÃO PAULO</v>
          </cell>
          <cell r="K2208">
            <v>7.4</v>
          </cell>
          <cell r="L2208" t="str">
            <v>CAIXA REFERENCIAL</v>
          </cell>
        </row>
        <row r="2209">
          <cell r="G2209">
            <v>96549</v>
          </cell>
          <cell r="H2209" t="str">
            <v>ARMAÇÃO DE BLOCO, VIGA BALDRAME OU SAPATA UTILIZANDO AÇO CA-50 DE 20 MM - MONTAGEM. AF_06/2017</v>
          </cell>
          <cell r="I2209" t="str">
            <v>KG</v>
          </cell>
          <cell r="J2209" t="str">
            <v>ATRIBUÍDO SÃO PAULO</v>
          </cell>
          <cell r="K2209">
            <v>8.02</v>
          </cell>
          <cell r="L2209" t="str">
            <v>CAIXA REFERENCIAL</v>
          </cell>
        </row>
        <row r="2210">
          <cell r="G2210">
            <v>96550</v>
          </cell>
          <cell r="H2210" t="str">
            <v>ARMAÇÃO DE BLOCO, VIGA BALDRAME OU SAPATA UTILIZANDO AÇO CA-50 DE 25 MM - MONTAGEM. AF_06/2017</v>
          </cell>
          <cell r="I2210" t="str">
            <v>KG</v>
          </cell>
          <cell r="J2210" t="str">
            <v>ATRIBUÍDO SÃO PAULO</v>
          </cell>
          <cell r="K2210">
            <v>7.71</v>
          </cell>
          <cell r="L2210" t="str">
            <v>CAIXA REFERENCIAL</v>
          </cell>
        </row>
        <row r="2211">
          <cell r="G2211">
            <v>100066</v>
          </cell>
          <cell r="H2211" t="str">
            <v>ARMAÇÃO DO SISTEMA DE PAREDES DE CONCRETO, EXECUTADA COMO ARMADURA POSITIVA DE LAJES, TELA Q-196. AF_06/2019</v>
          </cell>
          <cell r="I2211" t="str">
            <v>KG</v>
          </cell>
          <cell r="J2211" t="str">
            <v>ATRIBUÍDO SÃO PAULO</v>
          </cell>
          <cell r="K2211">
            <v>7.73</v>
          </cell>
          <cell r="L2211" t="str">
            <v>CAIXA REFERENCIAL</v>
          </cell>
        </row>
        <row r="2212">
          <cell r="G2212">
            <v>100067</v>
          </cell>
          <cell r="H2212" t="str">
            <v>ARMAÇÃO DO SISTEMA DE PAREDES DE CONCRETO, EXECUTADA COMO REFORÇO, VERGALHÃO DE 5,0 MM DE DIÂMETRO. AF_06/2019</v>
          </cell>
          <cell r="I2212" t="str">
            <v>KG</v>
          </cell>
          <cell r="J2212" t="str">
            <v>COEFICIENTE DE REPRESENTATIVIDADE</v>
          </cell>
          <cell r="K2212">
            <v>8.9499999999999993</v>
          </cell>
          <cell r="L2212" t="str">
            <v>CAIXA REFERENCIAL</v>
          </cell>
        </row>
        <row r="2213">
          <cell r="G2213">
            <v>100068</v>
          </cell>
          <cell r="H2213" t="str">
            <v>ARMAÇÃO DO SISTEMA DE PAREDES DE CONCRETO, EXECUTADA COMO REFORÇO, VERGALHÃO DE 12,5 MM DE DIÂMETRO. AF_06/2019</v>
          </cell>
          <cell r="I2213" t="str">
            <v>KG</v>
          </cell>
          <cell r="J2213" t="str">
            <v>COEFICIENTE DE REPRESENTATIVIDADE</v>
          </cell>
          <cell r="K2213">
            <v>6.68</v>
          </cell>
          <cell r="L2213" t="str">
            <v>CAIXA REFERENCIAL</v>
          </cell>
        </row>
        <row r="2214">
          <cell r="G2214">
            <v>89993</v>
          </cell>
          <cell r="H2214" t="str">
            <v>GRAUTEAMENTO VERTICAL EM ALVENARIA ESTRUTURAL. AF_01/2015</v>
          </cell>
          <cell r="I2214" t="str">
            <v>M3</v>
          </cell>
          <cell r="J2214" t="str">
            <v>COEFICIENTE DE REPRESENTATIVIDADE</v>
          </cell>
          <cell r="K2214">
            <v>672.72</v>
          </cell>
          <cell r="L2214" t="str">
            <v>CAIXA REFERENCIAL</v>
          </cell>
        </row>
        <row r="2215">
          <cell r="G2215">
            <v>89994</v>
          </cell>
          <cell r="H2215" t="str">
            <v>GRAUTEAMENTO DE CINTA INTERMEDIÁRIA OU DE CONTRAVERGA EM ALVENARIA ESTRUTURAL. AF_01/2015</v>
          </cell>
          <cell r="I2215" t="str">
            <v>M3</v>
          </cell>
          <cell r="J2215" t="str">
            <v>COEFICIENTE DE REPRESENTATIVIDADE</v>
          </cell>
          <cell r="K2215">
            <v>557.58000000000004</v>
          </cell>
          <cell r="L2215" t="str">
            <v>CAIXA REFERENCIAL</v>
          </cell>
        </row>
        <row r="2216">
          <cell r="G2216">
            <v>89995</v>
          </cell>
          <cell r="H2216" t="str">
            <v>GRAUTEAMENTO DE CINTA SUPERIOR OU DE VERGA EM ALVENARIA ESTRUTURAL. AF_01/2015</v>
          </cell>
          <cell r="I2216" t="str">
            <v>M3</v>
          </cell>
          <cell r="J2216" t="str">
            <v>COEFICIENTE DE REPRESENTATIVIDADE</v>
          </cell>
          <cell r="K2216">
            <v>643.26</v>
          </cell>
          <cell r="L2216" t="str">
            <v>CAIXA REFERENCIAL</v>
          </cell>
        </row>
        <row r="2217">
          <cell r="G2217">
            <v>90278</v>
          </cell>
          <cell r="H2217" t="str">
            <v>GRAUTE FGK=15 MPA; TRAÇO 1:0,04:2,0:2,4 (CIMENTO/ CAL/ AREIA GROSSA/ BRITA 0) - PREPARO MECÂNICO COM BETONEIRA 400 L. AF_02/2015</v>
          </cell>
          <cell r="I2217" t="str">
            <v>M3</v>
          </cell>
          <cell r="J2217" t="str">
            <v>COEFICIENTE DE REPRESENTATIVIDADE</v>
          </cell>
          <cell r="K2217">
            <v>317.06</v>
          </cell>
          <cell r="L2217" t="str">
            <v>CAIXA REFERENCIAL</v>
          </cell>
        </row>
        <row r="2218">
          <cell r="G2218">
            <v>90279</v>
          </cell>
          <cell r="H2218" t="str">
            <v>GRAUTE FGK=20 MPA; TRAÇO 1:0,04:1,6:1,9 (CIMENTO/ CAL/ AREIA GROSSA/ BRITA 0) - PREPARO MECÂNICO COM BETONEIRA 400 L. AF_02/2015</v>
          </cell>
          <cell r="I2218" t="str">
            <v>M3</v>
          </cell>
          <cell r="J2218" t="str">
            <v>COEFICIENTE DE REPRESENTATIVIDADE</v>
          </cell>
          <cell r="K2218">
            <v>329.09</v>
          </cell>
          <cell r="L2218" t="str">
            <v>CAIXA REFERENCIAL</v>
          </cell>
        </row>
        <row r="2219">
          <cell r="G2219">
            <v>90280</v>
          </cell>
          <cell r="H2219" t="str">
            <v>GRAUTE FGK=25 MPA; TRAÇO 1:0,02:1,2:1,5 (CIMENTO/ CAL/ AREIA GROSSA/ BRITA 0) - PREPARO MECÂNICO COM BETONEIRA 400 L. AF_02/2015</v>
          </cell>
          <cell r="I2219" t="str">
            <v>M3</v>
          </cell>
          <cell r="J2219" t="str">
            <v>COEFICIENTE DE REPRESENTATIVIDADE</v>
          </cell>
          <cell r="K2219">
            <v>356.2</v>
          </cell>
          <cell r="L2219" t="str">
            <v>CAIXA REFERENCIAL</v>
          </cell>
        </row>
        <row r="2220">
          <cell r="G2220">
            <v>90281</v>
          </cell>
          <cell r="H2220" t="str">
            <v>GRAUTE FGK=30 MPA; TRAÇO 1:0,02:0,8:1,1 (CIMENTO/ CAL/ AREIA GROSSA/ BRITA 0) - PREPARO MECÂNICO COM BETONEIRA 400 L. AF_02/2015</v>
          </cell>
          <cell r="I2220" t="str">
            <v>M3</v>
          </cell>
          <cell r="J2220" t="str">
            <v>COEFICIENTE DE REPRESENTATIVIDADE</v>
          </cell>
          <cell r="K2220">
            <v>392.51</v>
          </cell>
          <cell r="L2220" t="str">
            <v>CAIXA REFERENCIAL</v>
          </cell>
        </row>
        <row r="2221">
          <cell r="G2221">
            <v>90282</v>
          </cell>
          <cell r="H2221" t="str">
            <v>GRAUTE FGK=15 MPA; TRAÇO 1:2,0:2,4 (CIMENTO/ AREIA GROSSA/ BRITA 0/ ADITIVO) - PREPARO MECÂNICO COM BETONEIRA 400 L. AF_02/2015</v>
          </cell>
          <cell r="I2221" t="str">
            <v>M3</v>
          </cell>
          <cell r="J2221" t="str">
            <v>COEFICIENTE DE REPRESENTATIVIDADE</v>
          </cell>
          <cell r="K2221">
            <v>319.45999999999998</v>
          </cell>
          <cell r="L2221" t="str">
            <v>CAIXA REFERENCIAL</v>
          </cell>
        </row>
        <row r="2222">
          <cell r="G2222">
            <v>90283</v>
          </cell>
          <cell r="H2222" t="str">
            <v>GRAUTE FGK=20 MPA; TRAÇO 1:1,6:1,9 (CIMENTO/ AREIA GROSSA/ BRITA 0/ ADITIVO) - PREPARO MECÂNICO COM BETONEIRA 400 L. AF_02/2015</v>
          </cell>
          <cell r="I2222" t="str">
            <v>M3</v>
          </cell>
          <cell r="J2222" t="str">
            <v>COEFICIENTE DE REPRESENTATIVIDADE</v>
          </cell>
          <cell r="K2222">
            <v>332.86</v>
          </cell>
          <cell r="L2222" t="str">
            <v>CAIXA REFERENCIAL</v>
          </cell>
        </row>
        <row r="2223">
          <cell r="G2223">
            <v>90284</v>
          </cell>
          <cell r="H2223" t="str">
            <v>GRAUTE FGK=25 MPA; TRAÇO 1:1,2:1,5 (CIMENTO/ AREIA GROSSA/ BRITA 0/ ADITIVO) - PREPARO MECÂNICO COM BETONEIRA 400 L. AF_02/2015</v>
          </cell>
          <cell r="I2223" t="str">
            <v>M3</v>
          </cell>
          <cell r="J2223" t="str">
            <v>COEFICIENTE DE REPRESENTATIVIDADE</v>
          </cell>
          <cell r="K2223">
            <v>360.84</v>
          </cell>
          <cell r="L2223" t="str">
            <v>CAIXA REFERENCIAL</v>
          </cell>
        </row>
        <row r="2224">
          <cell r="G2224">
            <v>90285</v>
          </cell>
          <cell r="H2224" t="str">
            <v>GRAUTE FGK=30 MPA; TRAÇO 1:0,8:1,1 (CIMENTO/ AREIA GROSSA/ BRITA 0/ ADITIVO) - PREPARO MECÂNICO COM BETONEIRA 400 L. AF_02/2015</v>
          </cell>
          <cell r="I2224" t="str">
            <v>M3</v>
          </cell>
          <cell r="J2224" t="str">
            <v>COEFICIENTE DE REPRESENTATIVIDADE</v>
          </cell>
          <cell r="K2224">
            <v>399.85</v>
          </cell>
          <cell r="L2224" t="str">
            <v>CAIXA REFERENCIAL</v>
          </cell>
        </row>
        <row r="2225">
          <cell r="G2225">
            <v>90853</v>
          </cell>
          <cell r="H2225" t="str">
            <v>CONCRETAGEM DE LAJES EM EDIFICAÇÕES UNIFAMILIARES FEITAS COM SISTEMA DE FÔRMAS MANUSEÁVEIS, COM CONCRETO USINADO BOMBEÁVEL FCK 20 MPA - LANÇAMENTO, ADENSAMENTO E ACABAMENTO. AF_06/2015</v>
          </cell>
          <cell r="I2225" t="str">
            <v>M3</v>
          </cell>
          <cell r="J2225" t="str">
            <v>ATRIBUÍDO SÃO PAULO</v>
          </cell>
          <cell r="K2225">
            <v>371.74</v>
          </cell>
          <cell r="L2225" t="str">
            <v>CAIXA REFERENCIAL</v>
          </cell>
        </row>
        <row r="2226">
          <cell r="G2226">
            <v>90854</v>
          </cell>
          <cell r="H2226" t="str">
            <v>CONCRETAGEM DE PAREDES EM EDIFICAÇÕES UNIFAMILIARES FEITAS COM SISTEMA DE FÔRMAS MANUSEÁVEIS, COM CONCRETO USINADO BOMBEÁVEL FCK 20 MPA - LANÇAMENTO, ADENSAMENTO E ACABAMENTO. AF_06/2015</v>
          </cell>
          <cell r="I2226" t="str">
            <v>M3</v>
          </cell>
          <cell r="J2226" t="str">
            <v>ATRIBUÍDO SÃO PAULO</v>
          </cell>
          <cell r="K2226">
            <v>360.02</v>
          </cell>
          <cell r="L2226" t="str">
            <v>CAIXA REFERENCIAL</v>
          </cell>
        </row>
        <row r="2227">
          <cell r="G2227">
            <v>90855</v>
          </cell>
          <cell r="H2227" t="str">
            <v>CONCRETAGEM DE PLATIBANDA EM EDIFICAÇÕES UNIFAMILIARES FEITAS COM SISTEMA DE FÔRMAS MANUSEÁVEIS, COM CONCRETO USINADO BOMBEÁVEL FCK 20 MPA - LANÇAMENTO, ADENSAMENTO E ACABAMENTO. AF_06/2015</v>
          </cell>
          <cell r="I2227" t="str">
            <v>M3</v>
          </cell>
          <cell r="J2227" t="str">
            <v>ATRIBUÍDO SÃO PAULO</v>
          </cell>
          <cell r="K2227">
            <v>396.91</v>
          </cell>
          <cell r="L2227" t="str">
            <v>CAIXA REFERENCIAL</v>
          </cell>
        </row>
        <row r="2228">
          <cell r="G2228">
            <v>90856</v>
          </cell>
          <cell r="H2228" t="str">
            <v>CONCRETAGEM DE LAJES EM EDIFICAÇÕES MULTIFAMILIARES FEITAS COM SISTEMA DE FÔRMAS MANUSEÁVEIS, COM CONCRETO USINADO BOMBEÁVEL FCK 20 MPA - LANÇAMENTO, ADENSAMENTO E ACABAMENTO. AF_06/2015</v>
          </cell>
          <cell r="I2228" t="str">
            <v>M3</v>
          </cell>
          <cell r="J2228" t="str">
            <v>ATRIBUÍDO SÃO PAULO</v>
          </cell>
          <cell r="K2228">
            <v>375.65</v>
          </cell>
          <cell r="L2228" t="str">
            <v>CAIXA REFERENCIAL</v>
          </cell>
        </row>
        <row r="2229">
          <cell r="G2229">
            <v>90857</v>
          </cell>
          <cell r="H2229" t="str">
            <v>CONCRETAGEM DE PAREDES EM EDIFICAÇÕES MULTIFAMILIARES FEITAS COM SISTEMA DE FÔRMAS MANUSEÁVEIS, COM CONCRETO USINADO BOMBEÁVEL FCK 20 MPA - LANÇAMENTO, ADENSAMENTO E ACABAMENTO. AF_06/2015</v>
          </cell>
          <cell r="I2229" t="str">
            <v>M3</v>
          </cell>
          <cell r="J2229" t="str">
            <v>ATRIBUÍDO SÃO PAULO</v>
          </cell>
          <cell r="K2229">
            <v>362.62</v>
          </cell>
          <cell r="L2229" t="str">
            <v>CAIXA REFERENCIAL</v>
          </cell>
        </row>
        <row r="2230">
          <cell r="G2230">
            <v>90858</v>
          </cell>
          <cell r="H2230" t="str">
            <v>CONCRETAGEM DE PLATIBANDA EM EDIFICAÇÕES MULTIFAMILIARES FEITAS COM SISTEMA DE FÔRMAS MANUSEÁVEIS, COM CONCRETO USINADO BOMBEÁVEL FCK 20 MPA - LANÇAMENTO, ADENSAMENTO E ACABAMENTO. AF_06/2015</v>
          </cell>
          <cell r="I2230" t="str">
            <v>M3</v>
          </cell>
          <cell r="J2230" t="str">
            <v>ATRIBUÍDO SÃO PAULO</v>
          </cell>
          <cell r="K2230">
            <v>414.91</v>
          </cell>
          <cell r="L2230" t="str">
            <v>CAIXA REFERENCIAL</v>
          </cell>
        </row>
        <row r="2231">
          <cell r="G2231">
            <v>90859</v>
          </cell>
          <cell r="H2231" t="str">
            <v>CONCRETAGEM DE PLATIBANDA EM EDIFICAÇÕES UNIFAMILIARES FEITAS COM SISTEMA DE FÔRMAS MANUSEÁVEIS, COM CONCRETO USINADO AUTOADENSÁVEL FCK 20 MPA - LANÇAMENTO E ACABAMENTO. AF_06/2015</v>
          </cell>
          <cell r="I2231" t="str">
            <v>M3</v>
          </cell>
          <cell r="J2231" t="str">
            <v>COEFICIENTE DE REPRESENTATIVIDADE</v>
          </cell>
          <cell r="K2231">
            <v>371.2</v>
          </cell>
          <cell r="L2231" t="str">
            <v>CAIXA REFERENCIAL</v>
          </cell>
        </row>
        <row r="2232">
          <cell r="G2232">
            <v>90860</v>
          </cell>
          <cell r="H2232" t="str">
            <v>CONCRETAGEM DE PLATIBANDA EM EDIFICAÇÕES MULTIFAMILIARES FEITAS COM SISTEMA DE FÔRMAS MANUSEÁVEIS, COM CONCRETO USINADO AUTOADENSÁVEL FCK 20 MPA - LANÇAMENTO E ACABAMENTO. AF_06/2015</v>
          </cell>
          <cell r="I2232" t="str">
            <v>M3</v>
          </cell>
          <cell r="J2232" t="str">
            <v>COEFICIENTE DE REPRESENTATIVIDADE</v>
          </cell>
          <cell r="K2232">
            <v>376.63</v>
          </cell>
          <cell r="L2232" t="str">
            <v>CAIXA REFERENCIAL</v>
          </cell>
        </row>
        <row r="2233">
          <cell r="G2233">
            <v>90861</v>
          </cell>
          <cell r="H2233" t="str">
            <v>CONCRETAGEM DE EDIFICAÇÕES (PAREDES E LAJES) FEITAS COM SISTEMA DE FÔRMAS MANUSEÁVEIS, COM CONCRETO USINADO BOMBEÁVEL FCK 20 MPA - LANÇAMENTO, ADENSAMENTO E ACABAMENTO. AF_06/2015</v>
          </cell>
          <cell r="I2233" t="str">
            <v>M3</v>
          </cell>
          <cell r="J2233" t="str">
            <v>ATRIBUÍDO SÃO PAULO</v>
          </cell>
          <cell r="K2233">
            <v>366.1</v>
          </cell>
          <cell r="L2233" t="str">
            <v>CAIXA REFERENCIAL</v>
          </cell>
        </row>
        <row r="2234">
          <cell r="G2234">
            <v>90862</v>
          </cell>
          <cell r="H2234" t="str">
            <v>CONCRETAGEM DE EDIFICAÇÕES (PAREDES E LAJES) FEITAS COM SISTEMA DE FÔRMAS MANUSEÁVEIS, COM CONCRETO USINADO AUTOADENSÁVEL FCK 20 MPA - LANÇAMENTO E ACABAMENTO. AF_06/2015</v>
          </cell>
          <cell r="I2234" t="str">
            <v>M3</v>
          </cell>
          <cell r="J2234" t="str">
            <v>COEFICIENTE DE REPRESENTATIVIDADE</v>
          </cell>
          <cell r="K2234">
            <v>348.15</v>
          </cell>
          <cell r="L2234" t="str">
            <v>CAIXA REFERENCIAL</v>
          </cell>
        </row>
        <row r="2235">
          <cell r="G2235">
            <v>92718</v>
          </cell>
          <cell r="H2235" t="str">
            <v>CONCRETAGEM DE PILARES, FCK = 25 MPA,  COM USO DE BALDES EM EDIFICAÇÃO COM SEÇÃO MÉDIA DE PILARES MENOR OU IGUAL A 0,25 M² - LANÇAMENTO, ADENSAMENTO E ACABAMENTO. AF_12/2015</v>
          </cell>
          <cell r="I2235" t="str">
            <v>M3</v>
          </cell>
          <cell r="J2235" t="str">
            <v>ATRIBUÍDO SÃO PAULO</v>
          </cell>
          <cell r="K2235">
            <v>469.81</v>
          </cell>
          <cell r="L2235" t="str">
            <v>CAIXA REFERENCIAL</v>
          </cell>
        </row>
        <row r="2236">
          <cell r="G2236">
            <v>92719</v>
          </cell>
          <cell r="H2236" t="str">
            <v>CONCRETAGEM DE PILARES, FCK = 25 MPA, COM USO DE GRUA EM EDIFICAÇÃO COM SEÇÃO MÉDIA DE PILARES MENOR OU IGUAL A 0,25 M² - LANÇAMENTO, ADENSAMENTO E ACABAMENTO. AF_12/2015</v>
          </cell>
          <cell r="I2236" t="str">
            <v>M3</v>
          </cell>
          <cell r="J2236" t="str">
            <v>ATRIBUÍDO SÃO PAULO</v>
          </cell>
          <cell r="K2236">
            <v>327.71</v>
          </cell>
          <cell r="L2236" t="str">
            <v>CAIXA REFERENCIAL</v>
          </cell>
        </row>
        <row r="2237">
          <cell r="G2237">
            <v>92720</v>
          </cell>
          <cell r="H2237" t="str">
            <v>CONCRETAGEM DE PILARES, FCK = 25 MPA, COM USO DE BOMBA EM EDIFICAÇÃO COM SEÇÃO MÉDIA DE PILARES MENOR OU IGUAL A 0,25 M² - LANÇAMENTO, ADENSAMENTO E ACABAMENTO. AF_12/2015</v>
          </cell>
          <cell r="I2237" t="str">
            <v>M3</v>
          </cell>
          <cell r="J2237" t="str">
            <v>ATRIBUÍDO SÃO PAULO</v>
          </cell>
          <cell r="K2237">
            <v>347.4</v>
          </cell>
          <cell r="L2237" t="str">
            <v>CAIXA REFERENCIAL</v>
          </cell>
        </row>
        <row r="2238">
          <cell r="G2238">
            <v>92721</v>
          </cell>
          <cell r="H2238" t="str">
            <v>CONCRETAGEM DE PILARES, FCK = 25 MPA, COM USO DE GRUA EM EDIFICAÇÃO COM SEÇÃO MÉDIA DE PILARES MAIOR QUE 0,25 M² - LANÇAMENTO, ADENSAMENTO E ACABAMENTO. AF_12/2015</v>
          </cell>
          <cell r="I2238" t="str">
            <v>M3</v>
          </cell>
          <cell r="J2238" t="str">
            <v>ATRIBUÍDO SÃO PAULO</v>
          </cell>
          <cell r="K2238">
            <v>319.02</v>
          </cell>
          <cell r="L2238" t="str">
            <v>CAIXA REFERENCIAL</v>
          </cell>
        </row>
        <row r="2239">
          <cell r="G2239">
            <v>92722</v>
          </cell>
          <cell r="H2239" t="str">
            <v>CONCRETAGEM DE PILARES, FCK = 25 MPA, COM USO DE BOMBA EM EDIFICAÇÃO COM SEÇÃO MÉDIA DE PILARES MAIOR QUE 0,25 M² - LANÇAMENTO, ADENSAMENTO E ACABAMENTO. AF_12/2015</v>
          </cell>
          <cell r="I2239" t="str">
            <v>M3</v>
          </cell>
          <cell r="J2239" t="str">
            <v>ATRIBUÍDO SÃO PAULO</v>
          </cell>
          <cell r="K2239">
            <v>343.84</v>
          </cell>
          <cell r="L2239" t="str">
            <v>CAIXA REFERENCIAL</v>
          </cell>
        </row>
        <row r="2240">
          <cell r="G2240">
            <v>92723</v>
          </cell>
          <cell r="H2240" t="str">
            <v>CONCRETAGEM DE VIGAS E LAJES, FCK=20 MPA, PARA LAJES PREMOLDADAS COM USO DE BOMBA EM EDIFICAÇÃO COM ÁREA MÉDIA DE LAJES MENOR OU IGUAL A 20 M² - LANÇAMENTO, ADENSAMENTO E ACABAMENTO. AF_12/2015</v>
          </cell>
          <cell r="I2240" t="str">
            <v>M3</v>
          </cell>
          <cell r="J2240" t="str">
            <v>ATRIBUÍDO SÃO PAULO</v>
          </cell>
          <cell r="K2240">
            <v>338.84</v>
          </cell>
          <cell r="L2240" t="str">
            <v>CAIXA REFERENCIAL</v>
          </cell>
        </row>
        <row r="2241">
          <cell r="G2241">
            <v>92724</v>
          </cell>
          <cell r="H2241" t="str">
            <v>CONCRETAGEM DE VIGAS E LAJES, FCK=20 MPA, PARA LAJES PREMOLDADAS COM USO DE BOMBA EM EDIFICAÇÃO COM ÁREA MÉDIA DE LAJES MAIOR QUE 20 M² - LANÇAMENTO, ADENSAMENTO E ACABAMENTO. AF_12/2015</v>
          </cell>
          <cell r="I2241" t="str">
            <v>M3</v>
          </cell>
          <cell r="J2241" t="str">
            <v>ATRIBUÍDO SÃO PAULO</v>
          </cell>
          <cell r="K2241">
            <v>335.64</v>
          </cell>
          <cell r="L2241" t="str">
            <v>CAIXA REFERENCIAL</v>
          </cell>
        </row>
        <row r="2242">
          <cell r="G2242">
            <v>92725</v>
          </cell>
          <cell r="H2242" t="str">
            <v>CONCRETAGEM DE VIGAS E LAJES, FCK=20 MPA, PARA LAJES MACIÇAS OU NERVURADAS COM USO DE BOMBA EM EDIFICAÇÃO COM ÁREA MÉDIA DE LAJES MENOR OU IGUAL A 20 M² - LANÇAMENTO, ADENSAMENTO E ACABAMENTO. AF_12/2015</v>
          </cell>
          <cell r="I2242" t="str">
            <v>M3</v>
          </cell>
          <cell r="J2242" t="str">
            <v>ATRIBUÍDO SÃO PAULO</v>
          </cell>
          <cell r="K2242">
            <v>334.29</v>
          </cell>
          <cell r="L2242" t="str">
            <v>CAIXA REFERENCIAL</v>
          </cell>
        </row>
        <row r="2243">
          <cell r="G2243">
            <v>92726</v>
          </cell>
          <cell r="H2243" t="str">
            <v>CONCRETAGEM DE VIGAS E LAJES, FCK=20 MPA, PARA LAJES MACIÇAS OU NERVURADAS COM USO DE BOMBA EM EDIFICAÇÃO COM ÁREA MÉDIA DE LAJES MAIOR QUE 20 M² - LANÇAMENTO, ADENSAMENTO E ACABAMENTO. AF_12/2015</v>
          </cell>
          <cell r="I2243" t="str">
            <v>M3</v>
          </cell>
          <cell r="J2243" t="str">
            <v>ATRIBUÍDO SÃO PAULO</v>
          </cell>
          <cell r="K2243">
            <v>332.02</v>
          </cell>
          <cell r="L2243" t="str">
            <v>CAIXA REFERENCIAL</v>
          </cell>
        </row>
        <row r="2244">
          <cell r="G2244">
            <v>92727</v>
          </cell>
          <cell r="H2244" t="str">
            <v>CONCRETAGEM DE VIGAS E LAJES, FCK=20 MPA, PARA LAJES PREMOLDADAS COM JERICAS EM ELEVADOR DE CABO EM EDIFICAÇÃO DE MULTIPAVIMENTOS ATÉ 16 ANDARES, COM ÁREA MÉDIA DE LAJES MENOR OU IGUAL A 20 M² - LANÇAMENTO, ADENSAMENTO E ACABAMENTO. AF_12/2015</v>
          </cell>
          <cell r="I2244" t="str">
            <v>M3</v>
          </cell>
          <cell r="J2244" t="str">
            <v>ATRIBUÍDO SÃO PAULO</v>
          </cell>
          <cell r="K2244">
            <v>408.64</v>
          </cell>
          <cell r="L2244" t="str">
            <v>CAIXA REFERENCIAL</v>
          </cell>
        </row>
        <row r="2245">
          <cell r="G2245">
            <v>92728</v>
          </cell>
          <cell r="H2245" t="str">
            <v>CONCRETAGEM DE VIGAS E LAJES, FCK=20 MPA, PARA LAJES PREMOLDADAS COM JERICAS EM ELEVADOR DE CABO EM EDIFICAÇÃO DE MULTIPAVIMENTOS ATÉ 16 ANDARES, COM ÁREA MÉDIA DE LAJES MAIOR QUE 20 M² - LANÇAMENTO, ADENSAMENTO E ACABAMENTO. AF_12/2015</v>
          </cell>
          <cell r="I2245" t="str">
            <v>M3</v>
          </cell>
          <cell r="J2245" t="str">
            <v>ATRIBUÍDO SÃO PAULO</v>
          </cell>
          <cell r="K2245">
            <v>386.12</v>
          </cell>
          <cell r="L2245" t="str">
            <v>CAIXA REFERENCIAL</v>
          </cell>
        </row>
        <row r="2246">
          <cell r="G2246">
            <v>92729</v>
          </cell>
          <cell r="H2246" t="str">
            <v>CONCRETAGEM DE VIGAS E LAJES, FCK=20 MPA, PARA LAJES MACIÇAS OU NERVURADAS COM JERICAS EM ELEVADOR DE CABO EM EDIFICAÇÃO DE ATÉ 16 ANDARES, COM ÁREA MÉDIA DE LAJES MENOR OU IGUAL A 20 M² - LANÇAMENTO, ADENSAMENTO E ACABAMENTO. AF_12/2015</v>
          </cell>
          <cell r="I2246" t="str">
            <v>M3</v>
          </cell>
          <cell r="J2246" t="str">
            <v>ATRIBUÍDO SÃO PAULO</v>
          </cell>
          <cell r="K2246">
            <v>376.58</v>
          </cell>
          <cell r="L2246" t="str">
            <v>CAIXA REFERENCIAL</v>
          </cell>
        </row>
        <row r="2247">
          <cell r="G2247">
            <v>92730</v>
          </cell>
          <cell r="H2247" t="str">
            <v>CONCRETAGEM DE VIGAS E LAJES, FCK=20 MPA, PARA LAJES MACIÇAS OU NERVURADAS COM JERICAS EM ELEVADOR DE CABO EM EDIFICAÇÃO DE MULTIPAVIMENTOS ATÉ 16 ANDARES, COM ÁREA MÉDIA DE LAJES MAIOR QUE 20 M² - LANÇAMENTO, ADENSAMENTO E ACABAMENTO. AF_12/2015</v>
          </cell>
          <cell r="I2247" t="str">
            <v>M3</v>
          </cell>
          <cell r="J2247" t="str">
            <v>ATRIBUÍDO SÃO PAULO</v>
          </cell>
          <cell r="K2247">
            <v>360.7</v>
          </cell>
          <cell r="L2247" t="str">
            <v>CAIXA REFERENCIAL</v>
          </cell>
        </row>
        <row r="2248">
          <cell r="G2248">
            <v>92731</v>
          </cell>
          <cell r="H2248" t="str">
            <v>CONCRETAGEM DE VIGAS E LAJES, FCK=20 MPA, PARA LAJES PREMOLDADAS COM JERICAS EM CREMALHEIRA EM EDIFICAÇÃO DE MULTIPAVIMENTOS ATÉ 16 ANDARES, COM ÁREA MÉDIA DE LAJES MENOR OU IGUAL A 20 M² - LANÇAMENTO, ADENSAMENTO E ACABAMENTO. AF_12/2015</v>
          </cell>
          <cell r="I2248" t="str">
            <v>M3</v>
          </cell>
          <cell r="J2248" t="str">
            <v>ATRIBUÍDO SÃO PAULO</v>
          </cell>
          <cell r="K2248">
            <v>378.93</v>
          </cell>
          <cell r="L2248" t="str">
            <v>CAIXA REFERENCIAL</v>
          </cell>
        </row>
        <row r="2249">
          <cell r="G2249">
            <v>92732</v>
          </cell>
          <cell r="H2249" t="str">
            <v>CONCRETAGEM DE VIGAS E LAJES, FCK=20 MPA, PARA LAJES PREMOLDADAS COM JERICAS EM CREMALHEIRA EM EDIFICAÇÃO DE MULTIPAVIMENTOS ATÉ 16 ANDARES, COM ÁREA MÉDIA DE LAJES MAIOR QUE 20 M² - LANÇAMENTO, ADENSAMENTO E ACABAMENTO. AF_12/2015</v>
          </cell>
          <cell r="I2249" t="str">
            <v>M3</v>
          </cell>
          <cell r="J2249" t="str">
            <v>ATRIBUÍDO SÃO PAULO</v>
          </cell>
          <cell r="K2249">
            <v>363.52</v>
          </cell>
          <cell r="L2249" t="str">
            <v>CAIXA REFERENCIAL</v>
          </cell>
        </row>
        <row r="2250">
          <cell r="G2250">
            <v>92733</v>
          </cell>
          <cell r="H2250" t="str">
            <v>CONCRETAGEM DE VIGAS E LAJES, FCK=20 MPA, PARA LAJES MACIÇAS OU NERVURADAS COM JERICAS EM CREMALHEIRA EM EDIFICAÇÃO DE MULTIPAVIMENTOS ATÉ 16 ANDARES, COM ÁREA MÉDIA DE LAJES MENOR OU IGUAL A 20 M² - LANÇAMENTO, ADENSAMENTO E ACABAMENTO. AF_12/2015</v>
          </cell>
          <cell r="I2250" t="str">
            <v>M3</v>
          </cell>
          <cell r="J2250" t="str">
            <v>ATRIBUÍDO SÃO PAULO</v>
          </cell>
          <cell r="K2250">
            <v>356.97</v>
          </cell>
          <cell r="L2250" t="str">
            <v>CAIXA REFERENCIAL</v>
          </cell>
        </row>
        <row r="2251">
          <cell r="G2251">
            <v>92734</v>
          </cell>
          <cell r="H2251" t="str">
            <v>CONCRETAGEM DE VIGAS E LAJES, FCK=20 MPA, PARA LAJES MACIÇAS OU NERVURADAS COM JERICAS EM CREMALHEIRA EM EDIFICAÇÃO DE MULTIPAVIMENTOS ATÉ 16 ANDARES, COM ÁREA MÉDIA DE LAJES MAIOR QUE 20 M² - LANÇAMENTO, ADENSAMENTO E ACABAMENTO. AF_12/2015</v>
          </cell>
          <cell r="I2251" t="str">
            <v>M3</v>
          </cell>
          <cell r="J2251" t="str">
            <v>ATRIBUÍDO SÃO PAULO</v>
          </cell>
          <cell r="K2251">
            <v>346.12</v>
          </cell>
          <cell r="L2251" t="str">
            <v>CAIXA REFERENCIAL</v>
          </cell>
        </row>
        <row r="2252">
          <cell r="G2252">
            <v>92735</v>
          </cell>
          <cell r="H2252" t="str">
            <v>CONCRETAGEM DE VIGAS E LAJES, FCK=20 MPA, PARA LAJES PREMOLDADAS COM GRUA DE CAÇAMBA DE 350 L EM EDIFICAÇÃO DE MULTIPAVIMENTOS ATÉ 16 ANDARES, COM ÁREA MÉDIA DE LAJES MENOR OU IGUAL A 20 M² - LANÇAMENTO, ADENSAMENTO E ACABAMENTO. AF_12/2015</v>
          </cell>
          <cell r="I2252" t="str">
            <v>M3</v>
          </cell>
          <cell r="J2252" t="str">
            <v>ATRIBUÍDO SÃO PAULO</v>
          </cell>
          <cell r="K2252">
            <v>353.97</v>
          </cell>
          <cell r="L2252" t="str">
            <v>CAIXA REFERENCIAL</v>
          </cell>
        </row>
        <row r="2253">
          <cell r="G2253">
            <v>92736</v>
          </cell>
          <cell r="H2253" t="str">
            <v>CONCRETAGEM DE VIGAS E LAJES, FCK=20 MPA, PARA LAJES PREMOLDADAS COM GRUA DE CAÇAMBA DE 350 L EM EDIFICAÇÃO DE MULTIPAVIMENTOS ATÉ 16 ANDARES, COM ÁREA MÉDIA DE LAJES MAIOR QUE 20 M² - LANÇAMENTO, ADENSAMENTO E ACABAMENTO. AF_12/2015</v>
          </cell>
          <cell r="I2253" t="str">
            <v>M3</v>
          </cell>
          <cell r="J2253" t="str">
            <v>ATRIBUÍDO SÃO PAULO</v>
          </cell>
          <cell r="K2253">
            <v>341.94</v>
          </cell>
          <cell r="L2253" t="str">
            <v>CAIXA REFERENCIAL</v>
          </cell>
        </row>
        <row r="2254">
          <cell r="G2254">
            <v>92739</v>
          </cell>
          <cell r="H2254" t="str">
            <v>CONCRETAGEM DE VIGAS E LAJES, FCK=20 MPA, PARA LAJES MACIÇAS OU NERVURADAS COM GRUA DE CAÇAMBA DE 500 L EM EDIFICAÇÃO DE MULTIPAVIMENTOS ATÉ 16 ANDARES, COM ÁREA MÉDIA DE LAJES MENOR OU IGUAL A 20 M² - LANÇAMENTO, ADENSAMENTO E ACABAMENTO. AF_12/2015</v>
          </cell>
          <cell r="I2254" t="str">
            <v>M3</v>
          </cell>
          <cell r="J2254" t="str">
            <v>ATRIBUÍDO SÃO PAULO</v>
          </cell>
          <cell r="K2254">
            <v>324.48</v>
          </cell>
          <cell r="L2254" t="str">
            <v>CAIXA REFERENCIAL</v>
          </cell>
        </row>
        <row r="2255">
          <cell r="G2255">
            <v>92740</v>
          </cell>
          <cell r="H2255" t="str">
            <v>CONCRETAGEM DE VIGAS E LAJES, FCK=20 MPA, PARA LAJES MACIÇAS OU NERVURADAS COM GRUA DE CAÇAMBA DE 500 L EM EDIFICAÇÃO DE MULTIPAVIMENTOS ATÉ 16 ANDARES, COM ÁREA MÉDIA DE LAJES MAIOR QUE 20 M² - LANÇAMENTO, ADENSAMENTO E ACABAMENTO. AF_12/2015</v>
          </cell>
          <cell r="I2255" t="str">
            <v>M3</v>
          </cell>
          <cell r="J2255" t="str">
            <v>ATRIBUÍDO SÃO PAULO</v>
          </cell>
          <cell r="K2255">
            <v>318.52</v>
          </cell>
          <cell r="L2255" t="str">
            <v>CAIXA REFERENCIAL</v>
          </cell>
        </row>
        <row r="2256">
          <cell r="G2256">
            <v>92741</v>
          </cell>
          <cell r="H2256" t="str">
            <v>CONCRETAGEM DE VIGAS E LAJES, FCK=20 MPA, PARA QUALQUER TIPO DE LAJE COM BALDES EM EDIFICAÇÃO TÉRREA, COM ÁREA MÉDIA DE LAJES MENOR OU IGUAL A 20 M² - LANÇAMENTO, ADENSAMENTO E ACABAMENTO. AF_12/2015</v>
          </cell>
          <cell r="I2256" t="str">
            <v>M3</v>
          </cell>
          <cell r="J2256" t="str">
            <v>ATRIBUÍDO SÃO PAULO</v>
          </cell>
          <cell r="K2256">
            <v>533.12</v>
          </cell>
          <cell r="L2256" t="str">
            <v>CAIXA REFERENCIAL</v>
          </cell>
        </row>
        <row r="2257">
          <cell r="G2257">
            <v>92742</v>
          </cell>
          <cell r="H2257" t="str">
            <v>CONCRETAGEM DE VIGAS E LAJES, FCK=20 MPA, PARA QUALQUER TIPO DE LAJE COM BALDES EM EDIFICAÇÃO DE MULTIPAVIMENTOS ATÉ 04 ANDARES, COM ÁREA MÉDIA DE LAJES MENOR OU IGUAL A 20 M² - LANÇAMENTO, ADENSAMENTO E ACABAMENTO. AF_12/2015</v>
          </cell>
          <cell r="I2257" t="str">
            <v>M3</v>
          </cell>
          <cell r="J2257" t="str">
            <v>ATRIBUÍDO SÃO PAULO</v>
          </cell>
          <cell r="K2257">
            <v>759.37</v>
          </cell>
          <cell r="L2257" t="str">
            <v>CAIXA REFERENCIAL</v>
          </cell>
        </row>
        <row r="2258">
          <cell r="G2258">
            <v>92873</v>
          </cell>
          <cell r="H2258" t="str">
            <v>LANÇAMENTO COM USO DE BALDES, ADENSAMENTO E ACABAMENTO DE CONCRETO EM ESTRUTURAS. AF_12/2015</v>
          </cell>
          <cell r="I2258" t="str">
            <v>M3</v>
          </cell>
          <cell r="J2258" t="str">
            <v>ATRIBUÍDO SÃO PAULO</v>
          </cell>
          <cell r="K2258">
            <v>175.69</v>
          </cell>
          <cell r="L2258" t="str">
            <v>CAIXA REFERENCIAL</v>
          </cell>
        </row>
        <row r="2259">
          <cell r="G2259">
            <v>92874</v>
          </cell>
          <cell r="H2259" t="str">
            <v>LANÇAMENTO COM USO DE BOMBA, ADENSAMENTO E ACABAMENTO DE CONCRETO EM ESTRUTURAS. AF_12/2015</v>
          </cell>
          <cell r="I2259" t="str">
            <v>M3</v>
          </cell>
          <cell r="J2259" t="str">
            <v>ATRIBUÍDO SÃO PAULO</v>
          </cell>
          <cell r="K2259">
            <v>28.77</v>
          </cell>
          <cell r="L2259" t="str">
            <v>CAIXA REFERENCIAL</v>
          </cell>
        </row>
        <row r="2260">
          <cell r="G2260">
            <v>94962</v>
          </cell>
          <cell r="H2260" t="str">
            <v>CONCRETO MAGRO PARA LASTRO, TRAÇO 1:4,5:4,5 (CIMENTO/ AREIA MÉDIA/ BRITA 1)  - PREPARO MECÂNICO COM BETONEIRA 400 L. AF_07/2016</v>
          </cell>
          <cell r="I2260" t="str">
            <v>M3</v>
          </cell>
          <cell r="J2260" t="str">
            <v>COEFICIENTE DE REPRESENTATIVIDADE</v>
          </cell>
          <cell r="K2260">
            <v>275.33</v>
          </cell>
          <cell r="L2260" t="str">
            <v>CAIXA REFERENCIAL</v>
          </cell>
        </row>
        <row r="2261">
          <cell r="G2261">
            <v>94963</v>
          </cell>
          <cell r="H2261" t="str">
            <v>CONCRETO FCK = 15MPA, TRAÇO 1:3,4:3,5 (CIMENTO/ AREIA MÉDIA/ BRITA 1)  - PREPARO MECÂNICO COM BETONEIRA 400 L. AF_07/2016</v>
          </cell>
          <cell r="I2261" t="str">
            <v>M3</v>
          </cell>
          <cell r="J2261" t="str">
            <v>COEFICIENTE DE REPRESENTATIVIDADE</v>
          </cell>
          <cell r="K2261">
            <v>299.14</v>
          </cell>
          <cell r="L2261" t="str">
            <v>CAIXA REFERENCIAL</v>
          </cell>
        </row>
        <row r="2262">
          <cell r="G2262">
            <v>94964</v>
          </cell>
          <cell r="H2262" t="str">
            <v>CONCRETO FCK = 20MPA, TRAÇO 1:2,7:3 (CIMENTO/ AREIA MÉDIA/ BRITA 1)  - PREPARO MECÂNICO COM BETONEIRA 400 L. AF_07/2016</v>
          </cell>
          <cell r="I2262" t="str">
            <v>M3</v>
          </cell>
          <cell r="J2262" t="str">
            <v>COEFICIENTE DE REPRESENTATIVIDADE</v>
          </cell>
          <cell r="K2262">
            <v>321.89</v>
          </cell>
          <cell r="L2262" t="str">
            <v>CAIXA REFERENCIAL</v>
          </cell>
        </row>
        <row r="2263">
          <cell r="G2263">
            <v>94965</v>
          </cell>
          <cell r="H2263" t="str">
            <v>CONCRETO FCK = 25MPA, TRAÇO 1:2,3:2,7 (CIMENTO/ AREIA MÉDIA/ BRITA 1)  - PREPARO MECÂNICO COM BETONEIRA 400 L. AF_07/2016</v>
          </cell>
          <cell r="I2263" t="str">
            <v>M3</v>
          </cell>
          <cell r="J2263" t="str">
            <v>COEFICIENTE DE REPRESENTATIVIDADE</v>
          </cell>
          <cell r="K2263">
            <v>329.97</v>
          </cell>
          <cell r="L2263" t="str">
            <v>CAIXA REFERENCIAL</v>
          </cell>
        </row>
        <row r="2264">
          <cell r="G2264">
            <v>94966</v>
          </cell>
          <cell r="H2264" t="str">
            <v>CONCRETO FCK = 30MPA, TRAÇO 1:2,1:2,5 (CIMENTO/ AREIA MÉDIA/ BRITA 1)  - PREPARO MECÂNICO COM BETONEIRA 400 L. AF_07/2016</v>
          </cell>
          <cell r="I2264" t="str">
            <v>M3</v>
          </cell>
          <cell r="J2264" t="str">
            <v>COEFICIENTE DE REPRESENTATIVIDADE</v>
          </cell>
          <cell r="K2264">
            <v>339.18</v>
          </cell>
          <cell r="L2264" t="str">
            <v>CAIXA REFERENCIAL</v>
          </cell>
        </row>
        <row r="2265">
          <cell r="G2265">
            <v>94967</v>
          </cell>
          <cell r="H2265" t="str">
            <v>CONCRETO FCK = 40MPA, TRAÇO 1:1,6:1,9 (CIMENTO/ AREIA MÉDIA/ BRITA 1)  - PREPARO MECÂNICO COM BETONEIRA 400 L. AF_07/2016</v>
          </cell>
          <cell r="I2265" t="str">
            <v>M3</v>
          </cell>
          <cell r="J2265" t="str">
            <v>COEFICIENTE DE REPRESENTATIVIDADE</v>
          </cell>
          <cell r="K2265">
            <v>380.11</v>
          </cell>
          <cell r="L2265" t="str">
            <v>CAIXA REFERENCIAL</v>
          </cell>
        </row>
        <row r="2266">
          <cell r="G2266">
            <v>94968</v>
          </cell>
          <cell r="H2266" t="str">
            <v>CONCRETO MAGRO PARA LASTRO, TRAÇO 1:4,5:4,5 (CIMENTO/ AREIA MÉDIA/ BRITA 1)  - PREPARO MECÂNICO COM BETONEIRA 600 L. AF_07/2016</v>
          </cell>
          <cell r="I2266" t="str">
            <v>M3</v>
          </cell>
          <cell r="J2266" t="str">
            <v>COEFICIENTE DE REPRESENTATIVIDADE</v>
          </cell>
          <cell r="K2266">
            <v>272.39</v>
          </cell>
          <cell r="L2266" t="str">
            <v>CAIXA REFERENCIAL</v>
          </cell>
        </row>
        <row r="2267">
          <cell r="G2267">
            <v>94969</v>
          </cell>
          <cell r="H2267" t="str">
            <v>CONCRETO FCK = 15MPA, TRAÇO 1:3,4:3,5 (CIMENTO/ AREIA MÉDIA/ BRITA 1)  - PREPARO MECÂNICO COM BETONEIRA 600 L. AF_07/2016</v>
          </cell>
          <cell r="I2267" t="str">
            <v>M3</v>
          </cell>
          <cell r="J2267" t="str">
            <v>COEFICIENTE DE REPRESENTATIVIDADE</v>
          </cell>
          <cell r="K2267">
            <v>293.7</v>
          </cell>
          <cell r="L2267" t="str">
            <v>CAIXA REFERENCIAL</v>
          </cell>
        </row>
        <row r="2268">
          <cell r="G2268">
            <v>94970</v>
          </cell>
          <cell r="H2268" t="str">
            <v>CONCRETO FCK = 20MPA, TRAÇO 1:2,7:3 (CIMENTO/ AREIA MÉDIA/ BRITA 1)  - PREPARO MECÂNICO COM BETONEIRA 600 L. AF_07/2016</v>
          </cell>
          <cell r="I2268" t="str">
            <v>M3</v>
          </cell>
          <cell r="J2268" t="str">
            <v>COEFICIENTE DE REPRESENTATIVIDADE</v>
          </cell>
          <cell r="K2268">
            <v>311.68</v>
          </cell>
          <cell r="L2268" t="str">
            <v>CAIXA REFERENCIAL</v>
          </cell>
        </row>
        <row r="2269">
          <cell r="G2269">
            <v>94971</v>
          </cell>
          <cell r="H2269" t="str">
            <v>CONCRETO FCK = 25MPA, TRAÇO 1:2,3:2,7 (CIMENTO/ AREIA MÉDIA/ BRITA 1)  - PREPARO MECÂNICO COM BETONEIRA 600 L. AF_07/2016</v>
          </cell>
          <cell r="I2269" t="str">
            <v>M3</v>
          </cell>
          <cell r="J2269" t="str">
            <v>COEFICIENTE DE REPRESENTATIVIDADE</v>
          </cell>
          <cell r="K2269">
            <v>324.42</v>
          </cell>
          <cell r="L2269" t="str">
            <v>CAIXA REFERENCIAL</v>
          </cell>
        </row>
        <row r="2270">
          <cell r="G2270">
            <v>94972</v>
          </cell>
          <cell r="H2270" t="str">
            <v>CONCRETO FCK = 30MPA, TRAÇO 1:2,1:2,5 (CIMENTO/ AREIA MÉDIA/ BRITA 1)  - PREPARO MECÂNICO COM BETONEIRA 600 L. AF_07/2016</v>
          </cell>
          <cell r="I2270" t="str">
            <v>M3</v>
          </cell>
          <cell r="J2270" t="str">
            <v>COEFICIENTE DE REPRESENTATIVIDADE</v>
          </cell>
          <cell r="K2270">
            <v>333.44</v>
          </cell>
          <cell r="L2270" t="str">
            <v>CAIXA REFERENCIAL</v>
          </cell>
        </row>
        <row r="2271">
          <cell r="G2271">
            <v>94973</v>
          </cell>
          <cell r="H2271" t="str">
            <v>CONCRETO FCK = 40MPA, TRAÇO 1:1,6:1,9 (CIMENTO/ AREIA MÉDIA/ BRITA 1)  - PREPARO MECÂNICO COM BETONEIRA 600 L. AF_07/2016</v>
          </cell>
          <cell r="I2271" t="str">
            <v>M3</v>
          </cell>
          <cell r="J2271" t="str">
            <v>COEFICIENTE DE REPRESENTATIVIDADE</v>
          </cell>
          <cell r="K2271">
            <v>373.03</v>
          </cell>
          <cell r="L2271" t="str">
            <v>CAIXA REFERENCIAL</v>
          </cell>
        </row>
        <row r="2272">
          <cell r="G2272">
            <v>94974</v>
          </cell>
          <cell r="H2272" t="str">
            <v>CONCRETO MAGRO PARA LASTRO, TRAÇO 1:4,5:4,5 (CIMENTO/ AREIA MÉDIA/ BRITA 1)  - PREPARO MANUAL. AF_07/2016</v>
          </cell>
          <cell r="I2272" t="str">
            <v>M3</v>
          </cell>
          <cell r="J2272" t="str">
            <v>COEFICIENTE DE REPRESENTATIVIDADE</v>
          </cell>
          <cell r="K2272">
            <v>382.98</v>
          </cell>
          <cell r="L2272" t="str">
            <v>CAIXA REFERENCIAL</v>
          </cell>
        </row>
        <row r="2273">
          <cell r="G2273">
            <v>94975</v>
          </cell>
          <cell r="H2273" t="str">
            <v>CONCRETO FCK = 15MPA, TRAÇO 1:3,4:3,5 (CIMENTO/ AREIA MÉDIA/ BRITA 1)  - PREPARO MANUAL. AF_07/2016</v>
          </cell>
          <cell r="I2273" t="str">
            <v>M3</v>
          </cell>
          <cell r="J2273" t="str">
            <v>COEFICIENTE DE REPRESENTATIVIDADE</v>
          </cell>
          <cell r="K2273">
            <v>404.8</v>
          </cell>
          <cell r="L2273" t="str">
            <v>CAIXA REFERENCIAL</v>
          </cell>
        </row>
        <row r="2274">
          <cell r="G2274">
            <v>96555</v>
          </cell>
          <cell r="H2274" t="str">
            <v>CONCRETAGEM DE BLOCOS DE COROAMENTO E VIGAS BALDRAME, FCK 30 MPA, COM USO DE JERICA  LANÇAMENTO, ADENSAMENTO E ACABAMENTO. AF_06/2017</v>
          </cell>
          <cell r="I2274" t="str">
            <v>M3</v>
          </cell>
          <cell r="J2274" t="str">
            <v>ATRIBUÍDO SÃO PAULO</v>
          </cell>
          <cell r="K2274">
            <v>478.34</v>
          </cell>
          <cell r="L2274" t="str">
            <v>CAIXA REFERENCIAL</v>
          </cell>
        </row>
        <row r="2275">
          <cell r="G2275">
            <v>96556</v>
          </cell>
          <cell r="H2275" t="str">
            <v>CONCRETAGEM DE SAPATAS, FCK 30 MPA, COM USO DE JERICA  LANÇAMENTO, ADENSAMENTO E ACABAMENTO. AF_06/2017</v>
          </cell>
          <cell r="I2275" t="str">
            <v>M3</v>
          </cell>
          <cell r="J2275" t="str">
            <v>ATRIBUÍDO SÃO PAULO</v>
          </cell>
          <cell r="K2275">
            <v>549.17999999999995</v>
          </cell>
          <cell r="L2275" t="str">
            <v>CAIXA REFERENCIAL</v>
          </cell>
        </row>
        <row r="2276">
          <cell r="G2276">
            <v>96557</v>
          </cell>
          <cell r="H2276" t="str">
            <v>CONCRETAGEM DE BLOCOS DE COROAMENTO E VIGAS BALDRAMES, FCK 30 MPA, COM USO DE BOMBA  LANÇAMENTO, ADENSAMENTO E ACABAMENTO. AF_06/2017</v>
          </cell>
          <cell r="I2276" t="str">
            <v>M3</v>
          </cell>
          <cell r="J2276" t="str">
            <v>ATRIBUÍDO SÃO PAULO</v>
          </cell>
          <cell r="K2276">
            <v>359.72</v>
          </cell>
          <cell r="L2276" t="str">
            <v>CAIXA REFERENCIAL</v>
          </cell>
        </row>
        <row r="2277">
          <cell r="G2277">
            <v>96558</v>
          </cell>
          <cell r="H2277" t="str">
            <v>CONCRETAGEM DE SAPATAS, FCK 30 MPA, COM USO DE BOMBA  LANÇAMENTO, ADENSAMENTO E ACABAMENTO. AF_11/2016</v>
          </cell>
          <cell r="I2277" t="str">
            <v>M3</v>
          </cell>
          <cell r="J2277" t="str">
            <v>ATRIBUÍDO SÃO PAULO</v>
          </cell>
          <cell r="K2277">
            <v>365.94</v>
          </cell>
          <cell r="L2277" t="str">
            <v>CAIXA REFERENCIAL</v>
          </cell>
        </row>
        <row r="2278">
          <cell r="G2278">
            <v>99235</v>
          </cell>
          <cell r="H2278" t="str">
            <v>CONCRETAGEM DE EDIFICAÇÕES (PAREDES E LAJES) FEITAS COM SISTEMA DE FÔRMAS MANUSEÁVEIS, COM CONCRETO USINADO AUTOADENSÁVEL FCK 25 MPA - LANÇAMENTO E ACABAMENTO. AF_06/2015</v>
          </cell>
          <cell r="I2278" t="str">
            <v>M3</v>
          </cell>
          <cell r="J2278" t="str">
            <v>COEFICIENTE DE REPRESENTATIVIDADE</v>
          </cell>
          <cell r="K2278">
            <v>351.85</v>
          </cell>
          <cell r="L2278" t="str">
            <v>CAIXA REFERENCIAL</v>
          </cell>
        </row>
        <row r="2279">
          <cell r="G2279">
            <v>99431</v>
          </cell>
          <cell r="H2279" t="str">
            <v>CONCRETAGEM DE LAJES EM EDIFICAÇÕES UNIFAMILIARES FEITAS COM SISTEMA DE FÔRMAS MANUSEÁVEIS, COM CONCRETO USINADO BOMBEÁVEL FCK 25 MPA - LANÇAMENTO, ADENSAMENTO E ACABAMENTO (EXCLUSIVE BOMBA LANÇA). AF_06/2015</v>
          </cell>
          <cell r="I2279" t="str">
            <v>M3</v>
          </cell>
          <cell r="J2279" t="str">
            <v>ATRIBUÍDO SÃO PAULO</v>
          </cell>
          <cell r="K2279">
            <v>370.26</v>
          </cell>
          <cell r="L2279" t="str">
            <v>CAIXA REFERENCIAL</v>
          </cell>
        </row>
        <row r="2280">
          <cell r="G2280">
            <v>99432</v>
          </cell>
          <cell r="H2280" t="str">
            <v>CONCRETAGEM DE PAREDES EM EDIFICAÇÕES UNIFAMILIARES FEITAS COM SISTEMA DE FÔRMAS MANUSEÁVEIS, COM CONCRETO USINADO BOMBEÁVEL FCK 25 MPA - LANÇAMENTO, ADENSAMENTO E ACABAMENTO (EXCLUSIVE BOMBA LANÇA). AF_06/2015</v>
          </cell>
          <cell r="I2280" t="str">
            <v>M3</v>
          </cell>
          <cell r="J2280" t="str">
            <v>ATRIBUÍDO SÃO PAULO</v>
          </cell>
          <cell r="K2280">
            <v>347.62</v>
          </cell>
          <cell r="L2280" t="str">
            <v>CAIXA REFERENCIAL</v>
          </cell>
        </row>
        <row r="2281">
          <cell r="G2281">
            <v>99433</v>
          </cell>
          <cell r="H2281" t="str">
            <v>CONCRETAGEM DE PLATIBANDA EM EDIFICAÇÕES UNIFAMILIARES FEITAS COM SISTEMA DE FÔRMAS MANUSEÁVEIS, COM CONCRETO USINADO BOMBEÁVEL FCK 25 MPA, - LANÇAMENTO, ADENSAMENTO E ACABAMENTO (EXCLUSIVE BOMBA LANÇA). AF_06/2015</v>
          </cell>
          <cell r="I2281" t="str">
            <v>M3</v>
          </cell>
          <cell r="J2281" t="str">
            <v>ATRIBUÍDO SÃO PAULO</v>
          </cell>
          <cell r="K2281">
            <v>395.38</v>
          </cell>
          <cell r="L2281" t="str">
            <v>CAIXA REFERENCIAL</v>
          </cell>
        </row>
        <row r="2282">
          <cell r="G2282">
            <v>99434</v>
          </cell>
          <cell r="H2282" t="str">
            <v>CONCRETAGEM DE LAJES EM EDIFICAÇÕES MULTIFAMILIARES FEITAS COM SISTEMA DE FÔRMAS MANUSEÁVEIS, COM CONCRETO USINADO BOMBEÁVEL FCK 25 MPA - LANÇAMENTO, ADENSAMENTO E ACABAMENTO (EXCLUSIVE BOMBA LANÇA). AF_06/2015</v>
          </cell>
          <cell r="I2282" t="str">
            <v>M3</v>
          </cell>
          <cell r="J2282" t="str">
            <v>ATRIBUÍDO SÃO PAULO</v>
          </cell>
          <cell r="K2282">
            <v>374.17</v>
          </cell>
          <cell r="L2282" t="str">
            <v>CAIXA REFERENCIAL</v>
          </cell>
        </row>
        <row r="2283">
          <cell r="G2283">
            <v>99435</v>
          </cell>
          <cell r="H2283" t="str">
            <v>CONCRETAGEM DE PAREDES EM EDIFICAÇÕES MULTIFAMILIARES FEITAS COM SISTEMA DE FÔRMAS MANUSEÁVEIS, COM CONCRETO USINADO BOMBEÁVEL FCK 25 MPA - LANÇAMENTO, ADENSAMENTO E ACABAMENTO (EXCLUSIVE BOMBA LANÇA). AF_06/2015</v>
          </cell>
          <cell r="I2283" t="str">
            <v>M3</v>
          </cell>
          <cell r="J2283" t="str">
            <v>ATRIBUÍDO SÃO PAULO</v>
          </cell>
          <cell r="K2283">
            <v>361.19</v>
          </cell>
          <cell r="L2283" t="str">
            <v>CAIXA REFERENCIAL</v>
          </cell>
        </row>
        <row r="2284">
          <cell r="G2284">
            <v>99436</v>
          </cell>
          <cell r="H2284" t="str">
            <v>CONCRETAGEM DE PLATIBANDA EM EDIFICAÇÕES MULTIFAMILIARES FEITAS COM SISTEMA DE FÔRMAS MANUSEÁVEIS, COM CONCRETO USINADO BOMBEÁVEL FCK 25 MPA - LANÇAMENTO, ADENSAMENTO E ACABAMENTO (EXCLUSIVE BOMBA LANÇA). AF_06/2015</v>
          </cell>
          <cell r="I2284" t="str">
            <v>M3</v>
          </cell>
          <cell r="J2284" t="str">
            <v>ATRIBUÍDO SÃO PAULO</v>
          </cell>
          <cell r="K2284">
            <v>413.38</v>
          </cell>
          <cell r="L2284" t="str">
            <v>CAIXA REFERENCIAL</v>
          </cell>
        </row>
        <row r="2285">
          <cell r="G2285">
            <v>99437</v>
          </cell>
          <cell r="H2285" t="str">
            <v>CONCRETAGEM DE PLATIBANDA EM EDIFICAÇÕES UNIFAMILIARES FEITAS COM SISTEMA DE FÔRMAS MANUSEÁVEIS, COM CONCRETO USINADO AUTOADENSÁVEL FCK 25 MPA - LANÇAMENTO E ACABAMENTO. AF_06/2015</v>
          </cell>
          <cell r="I2285" t="str">
            <v>M3</v>
          </cell>
          <cell r="J2285" t="str">
            <v>COEFICIENTE DE REPRESENTATIVIDADE</v>
          </cell>
          <cell r="K2285">
            <v>375.11</v>
          </cell>
          <cell r="L2285" t="str">
            <v>CAIXA REFERENCIAL</v>
          </cell>
        </row>
        <row r="2286">
          <cell r="G2286">
            <v>99438</v>
          </cell>
          <cell r="H2286" t="str">
            <v>CONCRETAGEM DE PLATIBANDA EM EDIFICAÇÕES MULTIFAMILIARES FEITAS COM SISTEMA DE FÔRMAS MANUSEÁVEIS, COM CONCRETO USINADO AUTOADENSÁVEL FCK 25 MPA - LANÇAMENTO E ACABAMENTO. AF_06/2015</v>
          </cell>
          <cell r="I2286" t="str">
            <v>M3</v>
          </cell>
          <cell r="J2286" t="str">
            <v>COEFICIENTE DE REPRESENTATIVIDADE</v>
          </cell>
          <cell r="K2286">
            <v>380.54</v>
          </cell>
          <cell r="L2286" t="str">
            <v>CAIXA REFERENCIAL</v>
          </cell>
        </row>
        <row r="2287">
          <cell r="G2287">
            <v>99439</v>
          </cell>
          <cell r="H2287" t="str">
            <v>CONCRETAGEM DE EDIFICAÇÕES (PAREDES E LAJES) FEITAS COM SISTEMA DE FÔRMAS MANUSEÁVEIS, COM CONCRETO USINADO BOMBEÁVEL FCK 25 MPA - LANÇAMENTO, ADENSAMENTO E ACABAMENTO (EXCLUSIVE BOMBA LANÇA). AF_06/2015</v>
          </cell>
          <cell r="I2287" t="str">
            <v>M3</v>
          </cell>
          <cell r="J2287" t="str">
            <v>ATRIBUÍDO SÃO PAULO</v>
          </cell>
          <cell r="K2287">
            <v>364.65</v>
          </cell>
          <cell r="L2287" t="str">
            <v>CAIXA REFERENCIAL</v>
          </cell>
        </row>
        <row r="2288">
          <cell r="G2288" t="str">
            <v>74141/1</v>
          </cell>
          <cell r="H2288" t="str">
            <v>LAJE PRE-MOLD BETA 11 P/1KN/M2 VAOS 4,40M/INCL VIGOTAS TIJOLOS ARMADURA NEGATIVA CAPEAMENTO 3CM CONCRETO 20MPA ESCORAMENTO MATERIAL E MAO  DE OBRA.</v>
          </cell>
          <cell r="I2288" t="str">
            <v>M2</v>
          </cell>
          <cell r="J2288" t="str">
            <v>ATRIBUÍDO SÃO PAULO</v>
          </cell>
          <cell r="K2288">
            <v>76.03</v>
          </cell>
          <cell r="L2288" t="str">
            <v>CAIXA REFERENCIAL</v>
          </cell>
        </row>
        <row r="2289">
          <cell r="G2289" t="str">
            <v>74141/2</v>
          </cell>
          <cell r="H2289" t="str">
            <v>LAJE PRE-MOLD BETA 12 P/3,5KN/M2 VAO 4,1M INCL VIGOTAS TIJOLOS ARMADU-RA NEGATIVA CAPEAMENTO 3CM CONCRETO 15MPA ESCORAMENTO MATERIAIS E MAO DE OBRA.</v>
          </cell>
          <cell r="I2289" t="str">
            <v>M2</v>
          </cell>
          <cell r="J2289" t="str">
            <v>ATRIBUÍDO SÃO PAULO</v>
          </cell>
          <cell r="K2289">
            <v>84.33</v>
          </cell>
          <cell r="L2289" t="str">
            <v>CAIXA REFERENCIAL</v>
          </cell>
        </row>
        <row r="2290">
          <cell r="G2290" t="str">
            <v>74141/3</v>
          </cell>
          <cell r="H2290" t="str">
            <v>LAJE PRE-MOLD BETA 16 P/3,5KN/M2 VAO 5,2M INCL VIGOTAS TIJOLOS ARMADU-RA NEGATIVA CAPEAMENTO 3CM CONCRETO 15MPA ESCORAMENTO MATERIAL E MAO  DE OBRA.</v>
          </cell>
          <cell r="I2290" t="str">
            <v>M2</v>
          </cell>
          <cell r="J2290" t="str">
            <v>ATRIBUÍDO SÃO PAULO</v>
          </cell>
          <cell r="K2290">
            <v>100.32</v>
          </cell>
          <cell r="L2290" t="str">
            <v>CAIXA REFERENCIAL</v>
          </cell>
        </row>
        <row r="2291">
          <cell r="G2291" t="str">
            <v>74141/4</v>
          </cell>
          <cell r="H2291" t="str">
            <v>LAJE PRE-MOLD BETA 20 P/3,5KN/M2 VAO 6,2M INCL VIGOTAS TIJOLOS ARMADU-RA NEGATIVA CAPEAMENTO 3CM CONCRETO 15MPA ESCORAMENTO MATERIAL E MAO  DE OBRA.</v>
          </cell>
          <cell r="I2291" t="str">
            <v>M2</v>
          </cell>
          <cell r="J2291" t="str">
            <v>ATRIBUÍDO SÃO PAULO</v>
          </cell>
          <cell r="K2291">
            <v>114.66</v>
          </cell>
          <cell r="L2291" t="str">
            <v>CAIXA REFERENCIAL</v>
          </cell>
        </row>
        <row r="2292">
          <cell r="G2292" t="str">
            <v>74202/1</v>
          </cell>
          <cell r="H2292" t="str">
            <v>LAJE PRE-MOLDADA P/FORRO, SOBRECARGA 100KG/M2, VAOS ATE 3,50M/E=8CM, C/LAJOTAS E CAP.C/CONC FCK=20MPA, 3CM, INTER-EIXO 38CM, C/ESCORAMENTO (REAPR.3X) E FERRAGEM NEGATIVA</v>
          </cell>
          <cell r="I2292" t="str">
            <v>M2</v>
          </cell>
          <cell r="J2292" t="str">
            <v>ATRIBUÍDO SÃO PAULO</v>
          </cell>
          <cell r="K2292">
            <v>68.650000000000006</v>
          </cell>
          <cell r="L2292" t="str">
            <v>CAIXA REFERENCIAL</v>
          </cell>
        </row>
        <row r="2293">
          <cell r="G2293" t="str">
            <v>74202/2</v>
          </cell>
          <cell r="H2293" t="str">
            <v>LAJE PRE-MOLDADA P/PISO, SOBRECARGA 200KG/M2, VAOS ATE 3,50M/E=8CM, C/LAJOTAS E CAP.C/CONC FCK=20MPA, 4CM, INTER-EIXO 38CM, C/ESCORAMENTO (REAPR.3X) E FERRAGEM NEGATIVA</v>
          </cell>
          <cell r="I2293" t="str">
            <v>M2</v>
          </cell>
          <cell r="J2293" t="str">
            <v>ATRIBUÍDO SÃO PAULO</v>
          </cell>
          <cell r="K2293">
            <v>75.7</v>
          </cell>
          <cell r="L2293" t="str">
            <v>CAIXA REFERENCIAL</v>
          </cell>
        </row>
        <row r="2294">
          <cell r="G2294">
            <v>101165</v>
          </cell>
          <cell r="H2294" t="str">
            <v>ALVENARIA DE EMBASAMENTO COM BLOCO ESTRUTURAL DE CONCRETO, DE 14X19X29CM E ARGAMASSA DE ASSENTAMENTO COM PREPARO EM BETONEIRA. AF_05/2020</v>
          </cell>
          <cell r="I2294" t="str">
            <v>M3</v>
          </cell>
          <cell r="J2294" t="str">
            <v>COEFICIENTE DE REPRESENTATIVIDADE</v>
          </cell>
          <cell r="K2294">
            <v>678.87</v>
          </cell>
          <cell r="L2294" t="str">
            <v>CAIXA REFERENCIAL</v>
          </cell>
        </row>
        <row r="2295">
          <cell r="G2295">
            <v>101166</v>
          </cell>
          <cell r="H2295" t="str">
            <v>ALVENARIA DE EMBASAMENTO COM BLOCO ESTRUTURAL DE CERÂMICA, DE 14X19X29CM E ARGAMASSA DE ASSENTAMENTO COM PREPARO EM BETONEIRA. AF_05/2020</v>
          </cell>
          <cell r="I2295" t="str">
            <v>M3</v>
          </cell>
          <cell r="J2295" t="str">
            <v>COEFICIENTE DE REPRESENTATIVIDADE</v>
          </cell>
          <cell r="K2295">
            <v>514.73</v>
          </cell>
          <cell r="L2295" t="str">
            <v>CAIXA REFERENCIAL</v>
          </cell>
        </row>
        <row r="2296">
          <cell r="G2296">
            <v>98576</v>
          </cell>
          <cell r="H2296" t="str">
            <v>TRATAMENTO DE JUNTA DE DILATAÇÃO COM MANTA ASFÁLTICA ADERIDA COM MAÇARICO. AF_06/2018</v>
          </cell>
          <cell r="I2296" t="str">
            <v>M</v>
          </cell>
          <cell r="J2296" t="str">
            <v>ATRIBUÍDO SÃO PAULO</v>
          </cell>
          <cell r="K2296">
            <v>16.420000000000002</v>
          </cell>
          <cell r="L2296" t="str">
            <v>CAIXA REFERENCIAL</v>
          </cell>
        </row>
        <row r="2297">
          <cell r="G2297">
            <v>93182</v>
          </cell>
          <cell r="H2297" t="str">
            <v>VERGA PRÉ-MOLDADA PARA JANELAS COM ATÉ 1,5 M DE VÃO. AF_03/2016</v>
          </cell>
          <cell r="I2297" t="str">
            <v>M</v>
          </cell>
          <cell r="J2297" t="str">
            <v>ATRIBUÍDO SÃO PAULO</v>
          </cell>
          <cell r="K2297">
            <v>27.28</v>
          </cell>
          <cell r="L2297" t="str">
            <v>CAIXA REFERENCIAL</v>
          </cell>
        </row>
        <row r="2298">
          <cell r="G2298">
            <v>93183</v>
          </cell>
          <cell r="H2298" t="str">
            <v>VERGA PRÉ-MOLDADA PARA JANELAS COM MAIS DE 1,5 M DE VÃO. AF_03/2016</v>
          </cell>
          <cell r="I2298" t="str">
            <v>M</v>
          </cell>
          <cell r="J2298" t="str">
            <v>ATRIBUÍDO SÃO PAULO</v>
          </cell>
          <cell r="K2298">
            <v>34.33</v>
          </cell>
          <cell r="L2298" t="str">
            <v>CAIXA REFERENCIAL</v>
          </cell>
        </row>
        <row r="2299">
          <cell r="G2299">
            <v>93184</v>
          </cell>
          <cell r="H2299" t="str">
            <v>VERGA PRÉ-MOLDADA PARA PORTAS COM ATÉ 1,5 M DE VÃO. AF_03/2016</v>
          </cell>
          <cell r="I2299" t="str">
            <v>M</v>
          </cell>
          <cell r="J2299" t="str">
            <v>ATRIBUÍDO SÃO PAULO</v>
          </cell>
          <cell r="K2299">
            <v>20.77</v>
          </cell>
          <cell r="L2299" t="str">
            <v>CAIXA REFERENCIAL</v>
          </cell>
        </row>
        <row r="2300">
          <cell r="G2300">
            <v>93185</v>
          </cell>
          <cell r="H2300" t="str">
            <v>VERGA PRÉ-MOLDADA PARA PORTAS COM MAIS DE 1,5 M DE VÃO. AF_03/2016</v>
          </cell>
          <cell r="I2300" t="str">
            <v>M</v>
          </cell>
          <cell r="J2300" t="str">
            <v>ATRIBUÍDO SÃO PAULO</v>
          </cell>
          <cell r="K2300">
            <v>33.76</v>
          </cell>
          <cell r="L2300" t="str">
            <v>CAIXA REFERENCIAL</v>
          </cell>
        </row>
        <row r="2301">
          <cell r="G2301">
            <v>93186</v>
          </cell>
          <cell r="H2301" t="str">
            <v>VERGA MOLDADA IN LOCO EM CONCRETO PARA JANELAS COM ATÉ 1,5 M DE VÃO. AF_03/2016</v>
          </cell>
          <cell r="I2301" t="str">
            <v>M</v>
          </cell>
          <cell r="J2301" t="str">
            <v>ATRIBUÍDO SÃO PAULO</v>
          </cell>
          <cell r="K2301">
            <v>49.38</v>
          </cell>
          <cell r="L2301" t="str">
            <v>CAIXA REFERENCIAL</v>
          </cell>
        </row>
        <row r="2302">
          <cell r="G2302">
            <v>93187</v>
          </cell>
          <cell r="H2302" t="str">
            <v>VERGA MOLDADA IN LOCO EM CONCRETO PARA JANELAS COM MAIS DE 1,5 M DE VÃO. AF_03/2016</v>
          </cell>
          <cell r="I2302" t="str">
            <v>M</v>
          </cell>
          <cell r="J2302" t="str">
            <v>ATRIBUÍDO SÃO PAULO</v>
          </cell>
          <cell r="K2302">
            <v>56.18</v>
          </cell>
          <cell r="L2302" t="str">
            <v>CAIXA REFERENCIAL</v>
          </cell>
        </row>
        <row r="2303">
          <cell r="G2303">
            <v>93188</v>
          </cell>
          <cell r="H2303" t="str">
            <v>VERGA MOLDADA IN LOCO EM CONCRETO PARA PORTAS COM ATÉ 1,5 M DE VÃO. AF_03/2016</v>
          </cell>
          <cell r="I2303" t="str">
            <v>M</v>
          </cell>
          <cell r="J2303" t="str">
            <v>ATRIBUÍDO SÃO PAULO</v>
          </cell>
          <cell r="K2303">
            <v>45.86</v>
          </cell>
          <cell r="L2303" t="str">
            <v>CAIXA REFERENCIAL</v>
          </cell>
        </row>
        <row r="2304">
          <cell r="G2304">
            <v>93189</v>
          </cell>
          <cell r="H2304" t="str">
            <v>VERGA MOLDADA IN LOCO EM CONCRETO PARA PORTAS COM MAIS DE 1,5 M DE VÃO. AF_03/2016</v>
          </cell>
          <cell r="I2304" t="str">
            <v>M</v>
          </cell>
          <cell r="J2304" t="str">
            <v>ATRIBUÍDO SÃO PAULO</v>
          </cell>
          <cell r="K2304">
            <v>56.45</v>
          </cell>
          <cell r="L2304" t="str">
            <v>CAIXA REFERENCIAL</v>
          </cell>
        </row>
        <row r="2305">
          <cell r="G2305">
            <v>93190</v>
          </cell>
          <cell r="H2305" t="str">
            <v>VERGA MOLDADA IN LOCO COM UTILIZAÇÃO DE BLOCOS CANALETA PARA JANELAS COM ATÉ 1,5 M DE VÃO. AF_03/2016</v>
          </cell>
          <cell r="I2305" t="str">
            <v>M</v>
          </cell>
          <cell r="J2305" t="str">
            <v>COEFICIENTE DE REPRESENTATIVIDADE</v>
          </cell>
          <cell r="K2305">
            <v>31.48</v>
          </cell>
          <cell r="L2305" t="str">
            <v>CAIXA REFERENCIAL</v>
          </cell>
        </row>
        <row r="2306">
          <cell r="G2306">
            <v>93191</v>
          </cell>
          <cell r="H2306" t="str">
            <v>VERGA MOLDADA IN LOCO COM UTILIZAÇÃO DE BLOCOS CANALETA PARA JANELAS COM MAIS DE 1,5 M DE VÃO. AF_03/2016</v>
          </cell>
          <cell r="I2306" t="str">
            <v>M</v>
          </cell>
          <cell r="J2306" t="str">
            <v>COEFICIENTE DE REPRESENTATIVIDADE</v>
          </cell>
          <cell r="K2306">
            <v>32.69</v>
          </cell>
          <cell r="L2306" t="str">
            <v>CAIXA REFERENCIAL</v>
          </cell>
        </row>
        <row r="2307">
          <cell r="G2307">
            <v>93192</v>
          </cell>
          <cell r="H2307" t="str">
            <v>VERGA MOLDADA IN LOCO COM UTILIZAÇÃO DE BLOCOS CANALETA PARA PORTAS COM ATÉ 1,5 M DE VÃO. AF_03/2016</v>
          </cell>
          <cell r="I2307" t="str">
            <v>M</v>
          </cell>
          <cell r="J2307" t="str">
            <v>COEFICIENTE DE REPRESENTATIVIDADE</v>
          </cell>
          <cell r="K2307">
            <v>33.57</v>
          </cell>
          <cell r="L2307" t="str">
            <v>CAIXA REFERENCIAL</v>
          </cell>
        </row>
        <row r="2308">
          <cell r="G2308">
            <v>93193</v>
          </cell>
          <cell r="H2308" t="str">
            <v>VERGA MOLDADA IN LOCO COM UTILIZAÇÃO DE BLOCOS CANALETA PARA PORTAS COM MAIS DE 1,5 M DE VÃO. AF_03/2016</v>
          </cell>
          <cell r="I2308" t="str">
            <v>M</v>
          </cell>
          <cell r="J2308" t="str">
            <v>COEFICIENTE DE REPRESENTATIVIDADE</v>
          </cell>
          <cell r="K2308">
            <v>33.049999999999997</v>
          </cell>
          <cell r="L2308" t="str">
            <v>CAIXA REFERENCIAL</v>
          </cell>
        </row>
        <row r="2309">
          <cell r="G2309">
            <v>93194</v>
          </cell>
          <cell r="H2309" t="str">
            <v>CONTRAVERGA PRÉ-MOLDADA PARA VÃOS DE ATÉ 1,5 M DE COMPRIMENTO. AF_03/2016</v>
          </cell>
          <cell r="I2309" t="str">
            <v>M</v>
          </cell>
          <cell r="J2309" t="str">
            <v>ATRIBUÍDO SÃO PAULO</v>
          </cell>
          <cell r="K2309">
            <v>26.83</v>
          </cell>
          <cell r="L2309" t="str">
            <v>CAIXA REFERENCIAL</v>
          </cell>
        </row>
        <row r="2310">
          <cell r="G2310">
            <v>93195</v>
          </cell>
          <cell r="H2310" t="str">
            <v>CONTRAVERGA PRÉ-MOLDADA PARA VÃOS DE MAIS DE 1,5 M DE COMPRIMENTO. AF_03/2016</v>
          </cell>
          <cell r="I2310" t="str">
            <v>M</v>
          </cell>
          <cell r="J2310" t="str">
            <v>ATRIBUÍDO SÃO PAULO</v>
          </cell>
          <cell r="K2310">
            <v>31.91</v>
          </cell>
          <cell r="L2310" t="str">
            <v>CAIXA REFERENCIAL</v>
          </cell>
        </row>
        <row r="2311">
          <cell r="G2311">
            <v>93196</v>
          </cell>
          <cell r="H2311" t="str">
            <v>CONTRAVERGA MOLDADA IN LOCO EM CONCRETO PARA VÃOS DE ATÉ 1,5 M DE COMPRIMENTO. AF_03/2016</v>
          </cell>
          <cell r="I2311" t="str">
            <v>M</v>
          </cell>
          <cell r="J2311" t="str">
            <v>ATRIBUÍDO SÃO PAULO</v>
          </cell>
          <cell r="K2311">
            <v>48.11</v>
          </cell>
          <cell r="L2311" t="str">
            <v>CAIXA REFERENCIAL</v>
          </cell>
        </row>
        <row r="2312">
          <cell r="G2312">
            <v>93197</v>
          </cell>
          <cell r="H2312" t="str">
            <v>CONTRAVERGA MOLDADA IN LOCO EM CONCRETO PARA VÃOS DE MAIS DE 1,5 M DE COMPRIMENTO. AF_03/2016</v>
          </cell>
          <cell r="I2312" t="str">
            <v>M</v>
          </cell>
          <cell r="J2312" t="str">
            <v>ATRIBUÍDO SÃO PAULO</v>
          </cell>
          <cell r="K2312">
            <v>53.27</v>
          </cell>
          <cell r="L2312" t="str">
            <v>CAIXA REFERENCIAL</v>
          </cell>
        </row>
        <row r="2313">
          <cell r="G2313">
            <v>93198</v>
          </cell>
          <cell r="H2313" t="str">
            <v>CONTRAVERGA MOLDADA IN LOCO COM UTILIZAÇÃO DE BLOCOS CANALETA PARA VÃOS DE ATÉ 1,5 M DE COMPRIMENTO. AF_03/2016</v>
          </cell>
          <cell r="I2313" t="str">
            <v>M</v>
          </cell>
          <cell r="J2313" t="str">
            <v>COEFICIENTE DE REPRESENTATIVIDADE</v>
          </cell>
          <cell r="K2313">
            <v>28.37</v>
          </cell>
          <cell r="L2313" t="str">
            <v>CAIXA REFERENCIAL</v>
          </cell>
        </row>
        <row r="2314">
          <cell r="G2314">
            <v>93199</v>
          </cell>
          <cell r="H2314" t="str">
            <v>CONTRAVERGA MOLDADA IN LOCO COM UTILIZAÇÃO DE BLOCOS CANALETA PARA VÃOS DE MAIS DE 1,5 M DE COMPRIMENTO. AF_03/2016</v>
          </cell>
          <cell r="I2314" t="str">
            <v>M</v>
          </cell>
          <cell r="J2314" t="str">
            <v>COEFICIENTE DE REPRESENTATIVIDADE</v>
          </cell>
          <cell r="K2314">
            <v>27.87</v>
          </cell>
          <cell r="L2314" t="str">
            <v>CAIXA REFERENCIAL</v>
          </cell>
        </row>
        <row r="2315">
          <cell r="G2315">
            <v>93200</v>
          </cell>
          <cell r="H2315" t="str">
            <v>FIXAÇÃO (ENCUNHAMENTO) DE ALVENARIA DE VEDAÇÃO COM ARGAMASSA APLICADA COM BISNAGA. AF_03/2016</v>
          </cell>
          <cell r="I2315" t="str">
            <v>M</v>
          </cell>
          <cell r="J2315" t="str">
            <v>COEFICIENTE DE REPRESENTATIVIDADE</v>
          </cell>
          <cell r="K2315">
            <v>2.4900000000000002</v>
          </cell>
          <cell r="L2315" t="str">
            <v>CAIXA REFERENCIAL</v>
          </cell>
        </row>
        <row r="2316">
          <cell r="G2316">
            <v>93201</v>
          </cell>
          <cell r="H2316" t="str">
            <v>FIXAÇÃO (ENCUNHAMENTO) DE ALVENARIA DE VEDAÇÃO COM ARGAMASSA APLICADA COM COLHER. AF_03/2016</v>
          </cell>
          <cell r="I2316" t="str">
            <v>M</v>
          </cell>
          <cell r="J2316" t="str">
            <v>COEFICIENTE DE REPRESENTATIVIDADE</v>
          </cell>
          <cell r="K2316">
            <v>5.24</v>
          </cell>
          <cell r="L2316" t="str">
            <v>CAIXA REFERENCIAL</v>
          </cell>
        </row>
        <row r="2317">
          <cell r="G2317">
            <v>93202</v>
          </cell>
          <cell r="H2317" t="str">
            <v>FIXAÇÃO (ENCUNHAMENTO) DE ALVENARIA DE VEDAÇÃO COM TIJOLO MACIÇO. AF_03/2016</v>
          </cell>
          <cell r="I2317" t="str">
            <v>M</v>
          </cell>
          <cell r="J2317" t="str">
            <v>COEFICIENTE DE REPRESENTATIVIDADE</v>
          </cell>
          <cell r="K2317">
            <v>21.4</v>
          </cell>
          <cell r="L2317" t="str">
            <v>CAIXA REFERENCIAL</v>
          </cell>
        </row>
        <row r="2318">
          <cell r="G2318">
            <v>93203</v>
          </cell>
          <cell r="H2318" t="str">
            <v>FIXAÇÃO (ENCUNHAMENTO) DE ALVENARIA DE VEDAÇÃO COM ESPUMA DE POLIURETANO EXPANSIVA. AF_03/2016</v>
          </cell>
          <cell r="I2318" t="str">
            <v>M</v>
          </cell>
          <cell r="J2318" t="str">
            <v>COLETADO</v>
          </cell>
          <cell r="K2318">
            <v>10.6</v>
          </cell>
          <cell r="L2318" t="str">
            <v>CAIXA REFERENCIAL</v>
          </cell>
        </row>
        <row r="2319">
          <cell r="G2319">
            <v>93204</v>
          </cell>
          <cell r="H2319" t="str">
            <v>CINTA DE AMARRAÇÃO DE ALVENARIA MOLDADA IN LOCO EM CONCRETO. AF_03/2016</v>
          </cell>
          <cell r="I2319" t="str">
            <v>M</v>
          </cell>
          <cell r="J2319" t="str">
            <v>ATRIBUÍDO SÃO PAULO</v>
          </cell>
          <cell r="K2319">
            <v>37.58</v>
          </cell>
          <cell r="L2319" t="str">
            <v>CAIXA REFERENCIAL</v>
          </cell>
        </row>
        <row r="2320">
          <cell r="G2320">
            <v>93205</v>
          </cell>
          <cell r="H2320" t="str">
            <v>CINTA DE AMARRAÇÃO DE ALVENARIA MOLDADA IN LOCO COM UTILIZAÇÃO DE BLOCOS CANALETA. AF_03/2016</v>
          </cell>
          <cell r="I2320" t="str">
            <v>M</v>
          </cell>
          <cell r="J2320" t="str">
            <v>COEFICIENTE DE REPRESENTATIVIDADE</v>
          </cell>
          <cell r="K2320">
            <v>27.12</v>
          </cell>
          <cell r="L2320" t="str">
            <v>CAIXA REFERENCIAL</v>
          </cell>
        </row>
        <row r="2321">
          <cell r="G2321">
            <v>85233</v>
          </cell>
          <cell r="H2321" t="str">
            <v>ESCADA EM CONCRETO ARMADO, FCK = 15 MPA, MOLDADA IN LOCO</v>
          </cell>
          <cell r="I2321" t="str">
            <v>M3</v>
          </cell>
          <cell r="J2321" t="str">
            <v>ATRIBUÍDO SÃO PAULO</v>
          </cell>
          <cell r="K2321">
            <v>2557.13</v>
          </cell>
          <cell r="L2321" t="str">
            <v>CAIXA REFERENCIAL</v>
          </cell>
        </row>
        <row r="2322">
          <cell r="G2322">
            <v>95952</v>
          </cell>
          <cell r="H2322" t="str">
            <v>(COMPOSIÇÃO REPRESENTATIVA) EXECUÇÃO DE ESTRUTURAS DE CONCRETO ARMADO CONVENCIONAL, PARA EDIFICAÇÃO HABITACIONAL MULTIFAMILIAR (PRÉDIO), FCK = 25 MPA. AF_01/2017</v>
          </cell>
          <cell r="I2322" t="str">
            <v>M3</v>
          </cell>
          <cell r="J2322" t="str">
            <v>ATRIBUÍDO SÃO PAULO</v>
          </cell>
          <cell r="K2322">
            <v>1476.35</v>
          </cell>
          <cell r="L2322" t="str">
            <v>CAIXA REFERENCIAL</v>
          </cell>
        </row>
        <row r="2323">
          <cell r="G2323">
            <v>95953</v>
          </cell>
          <cell r="H2323" t="str">
            <v>(COMPOSIÇÃO REPRESENTATIVA) EXECUÇÃO DE ESTRUTURAS DE CONCRETO ARMADO, PARA EDIFICAÇÃO HABITACIONAL UNIFAMILIAR COM DOIS PAVIMENTOS (CASA ISOLADA), FCK = 25 MPA. AF_01/2017</v>
          </cell>
          <cell r="I2323" t="str">
            <v>M3</v>
          </cell>
          <cell r="J2323" t="str">
            <v>ATRIBUÍDO SÃO PAULO</v>
          </cell>
          <cell r="K2323">
            <v>2482.5500000000002</v>
          </cell>
          <cell r="L2323" t="str">
            <v>CAIXA REFERENCIAL</v>
          </cell>
        </row>
        <row r="2324">
          <cell r="G2324">
            <v>95954</v>
          </cell>
          <cell r="H2324" t="str">
            <v>(COMPOSIÇÃO REPRESENTATIVA) EXECUÇÃO DE ESTRUTURAS DE CONCRETO ARMADO, PARA EDIFICAÇÃO HABITACIONAL UNIFAMILIAR COM DOIS PAVIMENTOS (CASA EM EMPREENDIMENTOS), FCK = 25 MPA. AF_01/2017</v>
          </cell>
          <cell r="I2324" t="str">
            <v>M3</v>
          </cell>
          <cell r="J2324" t="str">
            <v>ATRIBUÍDO SÃO PAULO</v>
          </cell>
          <cell r="K2324">
            <v>1739.61</v>
          </cell>
          <cell r="L2324" t="str">
            <v>CAIXA REFERENCIAL</v>
          </cell>
        </row>
        <row r="2325">
          <cell r="G2325">
            <v>95955</v>
          </cell>
          <cell r="H2325" t="str">
            <v>(COMPOSIÇÃO REPRESENTATIVA) EXECUÇÃO DE ESTRUTURAS DE CONCRETO ARMADO, PARA EDIFICAÇÃO HABITACIONAL UNIFAMILIAR TÉRREA (CASA ISOLADA), FCK = 25 MPA. AF_01/2017</v>
          </cell>
          <cell r="I2325" t="str">
            <v>M3</v>
          </cell>
          <cell r="J2325" t="str">
            <v>ATRIBUÍDO SÃO PAULO</v>
          </cell>
          <cell r="K2325">
            <v>2201.41</v>
          </cell>
          <cell r="L2325" t="str">
            <v>CAIXA REFERENCIAL</v>
          </cell>
        </row>
        <row r="2326">
          <cell r="G2326">
            <v>95956</v>
          </cell>
          <cell r="H2326" t="str">
            <v>(COMPOSIÇÃO REPRESENTATIVA) EXECUÇÃO DE ESTRUTURAS DE CONCRETO ARMADO, PARA EDIFICAÇÃO HABITACIONAL UNIFAMILIAR TÉRREA (CASA EM EMPREENDIMENTOS), FCK = 25 MPA. AF_01/2017</v>
          </cell>
          <cell r="I2326" t="str">
            <v>M3</v>
          </cell>
          <cell r="J2326" t="str">
            <v>ATRIBUÍDO SÃO PAULO</v>
          </cell>
          <cell r="K2326">
            <v>1704.07</v>
          </cell>
          <cell r="L2326" t="str">
            <v>CAIXA REFERENCIAL</v>
          </cell>
        </row>
        <row r="2327">
          <cell r="G2327">
            <v>95957</v>
          </cell>
          <cell r="H2327" t="str">
            <v>(COMPOSIÇÃO REPRESENTATIVA) EXECUÇÃO DE ESTRUTURAS DE CONCRETO ARMADO, PARA EDIFICAÇÃO INSTITUCIONAL TÉRREA, FCK = 25 MPA. AF_01/2017</v>
          </cell>
          <cell r="I2327" t="str">
            <v>M3</v>
          </cell>
          <cell r="J2327" t="str">
            <v>ATRIBUÍDO SÃO PAULO</v>
          </cell>
          <cell r="K2327">
            <v>2191.1999999999998</v>
          </cell>
          <cell r="L2327" t="str">
            <v>CAIXA REFERENCIAL</v>
          </cell>
        </row>
        <row r="2328">
          <cell r="G2328">
            <v>95969</v>
          </cell>
          <cell r="H2328" t="str">
            <v>(COMPOSIÇÃO REPRESENTATIVA) EXECUÇÃO DE ESCADA EM CONCRETO ARMADO, MOLDADA IN LOCO, FCK = 25 MPA. AF_02/2017</v>
          </cell>
          <cell r="I2328" t="str">
            <v>M3</v>
          </cell>
          <cell r="J2328" t="str">
            <v>ATRIBUÍDO SÃO PAULO</v>
          </cell>
          <cell r="K2328">
            <v>2057.64</v>
          </cell>
          <cell r="L2328" t="str">
            <v>CAIXA REFERENCIAL</v>
          </cell>
        </row>
        <row r="2329">
          <cell r="G2329">
            <v>97733</v>
          </cell>
          <cell r="H2329" t="str">
            <v>PEÇA RETANGULAR PRÉ-MOLDADA, VOLUME DE CONCRETO DE ATÉ 10 LITROS, TAXA DE AÇO APROXIMADA DE 30KG/M³. AF_01/2018</v>
          </cell>
          <cell r="I2329" t="str">
            <v>M3</v>
          </cell>
          <cell r="J2329" t="str">
            <v>ATRIBUÍDO SÃO PAULO</v>
          </cell>
          <cell r="K2329">
            <v>2608.87</v>
          </cell>
          <cell r="L2329" t="str">
            <v>CAIXA REFERENCIAL</v>
          </cell>
        </row>
        <row r="2330">
          <cell r="G2330">
            <v>97734</v>
          </cell>
          <cell r="H2330" t="str">
            <v>PEÇA RETANGULAR PRÉ-MOLDADA, VOLUME DE CONCRETO DE 10 A 30 LITROS, TAXA DE AÇO APROXIMADA DE 30KG/M³. AF_01/2018</v>
          </cell>
          <cell r="I2330" t="str">
            <v>M3</v>
          </cell>
          <cell r="J2330" t="str">
            <v>ATRIBUÍDO SÃO PAULO</v>
          </cell>
          <cell r="K2330">
            <v>2263.75</v>
          </cell>
          <cell r="L2330" t="str">
            <v>CAIXA REFERENCIAL</v>
          </cell>
        </row>
        <row r="2331">
          <cell r="G2331">
            <v>97735</v>
          </cell>
          <cell r="H2331" t="str">
            <v>PEÇA RETANGULAR PRÉ-MOLDADA, VOLUME DE CONCRETO DE 30 A 100 LITROS, TAXA DE AÇO APROXIMADA DE 30KG/M³. AF_01/2018</v>
          </cell>
          <cell r="I2331" t="str">
            <v>M3</v>
          </cell>
          <cell r="J2331" t="str">
            <v>ATRIBUÍDO SÃO PAULO</v>
          </cell>
          <cell r="K2331">
            <v>1856.33</v>
          </cell>
          <cell r="L2331" t="str">
            <v>CAIXA REFERENCIAL</v>
          </cell>
        </row>
        <row r="2332">
          <cell r="G2332">
            <v>97736</v>
          </cell>
          <cell r="H2332" t="str">
            <v>PEÇA RETANGULAR PRÉ-MOLDADA, VOLUME DE CONCRETO ACIMA DE 100 LITROS, TAXA DE AÇO APROXIMADA DE 30KG/M³. AF_01/2018</v>
          </cell>
          <cell r="I2332" t="str">
            <v>M3</v>
          </cell>
          <cell r="J2332" t="str">
            <v>ATRIBUÍDO SÃO PAULO</v>
          </cell>
          <cell r="K2332">
            <v>1117.4100000000001</v>
          </cell>
          <cell r="L2332" t="str">
            <v>CAIXA REFERENCIAL</v>
          </cell>
        </row>
        <row r="2333">
          <cell r="G2333">
            <v>97737</v>
          </cell>
          <cell r="H2333" t="str">
            <v>PEÇA RETANGULAR PRÉ-MOLDADA, VOLUME DE CONCRETO DE 30 A 70 LITROS , TAXA DE AÇO APROXIMADA DE 70KG/M³. AF_01/2018</v>
          </cell>
          <cell r="I2333" t="str">
            <v>M3</v>
          </cell>
          <cell r="J2333" t="str">
            <v>ATRIBUÍDO SÃO PAULO</v>
          </cell>
          <cell r="K2333">
            <v>2560.64</v>
          </cell>
          <cell r="L2333" t="str">
            <v>CAIXA REFERENCIAL</v>
          </cell>
        </row>
        <row r="2334">
          <cell r="G2334">
            <v>97738</v>
          </cell>
          <cell r="H2334" t="str">
            <v>PEÇA CIRCULAR PRÉ-MOLDADA, VOLUME DE CONCRETO DE 10 A 30 LITROS, TAXA DE FIBRA DE POLIPROPILENO APROXIMADA DE 6 KG/M³. AF_01/2018_P</v>
          </cell>
          <cell r="I2334" t="str">
            <v>M3</v>
          </cell>
          <cell r="J2334" t="str">
            <v>ATRIBUÍDO SÃO PAULO</v>
          </cell>
          <cell r="K2334">
            <v>3485.27</v>
          </cell>
          <cell r="L2334" t="str">
            <v>CAIXA REFERENCIAL</v>
          </cell>
        </row>
        <row r="2335">
          <cell r="G2335">
            <v>97739</v>
          </cell>
          <cell r="H2335" t="str">
            <v>PEÇA CIRCULAR PRÉ-MOLDADA, VOLUME DE CONCRETO DE 30 A 100 LITROS, TAXA DE AÇO APROXIMADA DE 30KG/M³. AF_01/2018</v>
          </cell>
          <cell r="I2335" t="str">
            <v>M3</v>
          </cell>
          <cell r="J2335" t="str">
            <v>ATRIBUÍDO SÃO PAULO</v>
          </cell>
          <cell r="K2335">
            <v>2114.4699999999998</v>
          </cell>
          <cell r="L2335" t="str">
            <v>CAIXA REFERENCIAL</v>
          </cell>
        </row>
        <row r="2336">
          <cell r="G2336">
            <v>97740</v>
          </cell>
          <cell r="H2336" t="str">
            <v>PEÇA CIRCULAR PRÉ-MOLDADA, VOLUME DE CONCRETO ACIMA DE 100 LITROS, TAXA DE AÇO APROXIMADA DE 30KG/M³. AF_01/2018</v>
          </cell>
          <cell r="I2336" t="str">
            <v>M3</v>
          </cell>
          <cell r="J2336" t="str">
            <v>ATRIBUÍDO SÃO PAULO</v>
          </cell>
          <cell r="K2336">
            <v>1489.92</v>
          </cell>
          <cell r="L2336" t="str">
            <v>CAIXA REFERENCIAL</v>
          </cell>
        </row>
        <row r="2337">
          <cell r="G2337">
            <v>98615</v>
          </cell>
          <cell r="H2337" t="str">
            <v>CONTENÇÃO EM CORTINA COM ESTACAS ESPAÇADAS COM 30 CM DE DIÂMETRO E PROFUNDIDADE MENOR OU IGUAL A 10 M. AF_06/2018</v>
          </cell>
          <cell r="I2337" t="str">
            <v>M2</v>
          </cell>
          <cell r="J2337" t="str">
            <v>ATRIBUÍDO SÃO PAULO</v>
          </cell>
          <cell r="K2337">
            <v>81.66</v>
          </cell>
          <cell r="L2337" t="str">
            <v>CAIXA REFERENCIAL</v>
          </cell>
        </row>
        <row r="2338">
          <cell r="G2338">
            <v>98616</v>
          </cell>
          <cell r="H2338" t="str">
            <v>CONTENÇÃO EM CORTINA COM ESTACAS ESPAÇADAS COM 30 CM DE DIÂMETRO E PROFUNDIDADE MAIOR QUE 10 M E MENOR OU IGUAL A 15 M. AF_06/2018</v>
          </cell>
          <cell r="I2338" t="str">
            <v>M2</v>
          </cell>
          <cell r="J2338" t="str">
            <v>ATRIBUÍDO SÃO PAULO</v>
          </cell>
          <cell r="K2338">
            <v>63.61</v>
          </cell>
          <cell r="L2338" t="str">
            <v>CAIXA REFERENCIAL</v>
          </cell>
        </row>
        <row r="2339">
          <cell r="G2339">
            <v>98617</v>
          </cell>
          <cell r="H2339" t="str">
            <v>CONTENÇÃO EM CORTINA COM ESTACAS ESPAÇADAS COM 30 CM DE DIÂMETRO E PROFUNDIDADE MAIOR QUE 15 M. AF_06/2018</v>
          </cell>
          <cell r="I2339" t="str">
            <v>M2</v>
          </cell>
          <cell r="J2339" t="str">
            <v>ATRIBUÍDO SÃO PAULO</v>
          </cell>
          <cell r="K2339">
            <v>58.44</v>
          </cell>
          <cell r="L2339" t="str">
            <v>CAIXA REFERENCIAL</v>
          </cell>
        </row>
        <row r="2340">
          <cell r="G2340">
            <v>98618</v>
          </cell>
          <cell r="H2340" t="str">
            <v>CONTENÇÃO EM CORTINA COM ESTACAS ESPAÇADAS COM 40 CM DE DIÂMETRO E PROFUNDIDADE MENOR OU IGUAL A 10 M. AF_06/2018</v>
          </cell>
          <cell r="I2340" t="str">
            <v>M2</v>
          </cell>
          <cell r="J2340" t="str">
            <v>ATRIBUÍDO SÃO PAULO</v>
          </cell>
          <cell r="K2340">
            <v>80.430000000000007</v>
          </cell>
          <cell r="L2340" t="str">
            <v>CAIXA REFERENCIAL</v>
          </cell>
        </row>
        <row r="2341">
          <cell r="G2341">
            <v>98619</v>
          </cell>
          <cell r="H2341" t="str">
            <v>CONTENÇÃO EM CORTINA COM ESTACAS ESPAÇADAS COM 40 CM DE DIÂMETRO E PROFUNDIDADE MAIOR QUE 10 M E MENOR OU IGUAL A 15 M. AF_06/2018</v>
          </cell>
          <cell r="I2341" t="str">
            <v>M2</v>
          </cell>
          <cell r="J2341" t="str">
            <v>ATRIBUÍDO SÃO PAULO</v>
          </cell>
          <cell r="K2341">
            <v>72.599999999999994</v>
          </cell>
          <cell r="L2341" t="str">
            <v>CAIXA REFERENCIAL</v>
          </cell>
        </row>
        <row r="2342">
          <cell r="G2342">
            <v>98620</v>
          </cell>
          <cell r="H2342" t="str">
            <v>CONTENÇÃO EM CORTINA COM ESTACAS ESPAÇADAS COM 40 CM DE DIÂMETRO E PROFUNDIDADE MAIOR QUE 15 M. AF_06/2018</v>
          </cell>
          <cell r="I2342" t="str">
            <v>M2</v>
          </cell>
          <cell r="J2342" t="str">
            <v>ATRIBUÍDO SÃO PAULO</v>
          </cell>
          <cell r="K2342">
            <v>68.67</v>
          </cell>
          <cell r="L2342" t="str">
            <v>CAIXA REFERENCIAL</v>
          </cell>
        </row>
        <row r="2343">
          <cell r="G2343">
            <v>98621</v>
          </cell>
          <cell r="H2343" t="str">
            <v>CONTENÇÃO EM CORTINA COM ESTACAS ESPAÇADAS COM 50 CM DE DIÂMETRO E PROFUNDIDADE MENOR OU IGUAL A 10 M. AF_06/2018</v>
          </cell>
          <cell r="I2343" t="str">
            <v>M2</v>
          </cell>
          <cell r="J2343" t="str">
            <v>ATRIBUÍDO SÃO PAULO</v>
          </cell>
          <cell r="K2343">
            <v>90.36</v>
          </cell>
          <cell r="L2343" t="str">
            <v>CAIXA REFERENCIAL</v>
          </cell>
        </row>
        <row r="2344">
          <cell r="G2344">
            <v>98622</v>
          </cell>
          <cell r="H2344" t="str">
            <v>CONTENÇÃO EM CORTINA COM ESTACAS ESPAÇADAS COM 50 CM DE DIÂMETRO E PROFUNDIDADE MAIOR QUE 10 M E MENOR OU IGUAL A 15 M. AF_06/2018</v>
          </cell>
          <cell r="I2344" t="str">
            <v>M2</v>
          </cell>
          <cell r="J2344" t="str">
            <v>ATRIBUÍDO SÃO PAULO</v>
          </cell>
          <cell r="K2344">
            <v>84.09</v>
          </cell>
          <cell r="L2344" t="str">
            <v>CAIXA REFERENCIAL</v>
          </cell>
        </row>
        <row r="2345">
          <cell r="G2345">
            <v>98623</v>
          </cell>
          <cell r="H2345" t="str">
            <v>CONTENÇÃO EM CORTINA COM ESTACAS ESPAÇADAS COM 50 CM DE DIÂMETRO E PROFUNDIDADE MAIOR QUE 15 M. AF_06/2018</v>
          </cell>
          <cell r="I2345" t="str">
            <v>M2</v>
          </cell>
          <cell r="J2345" t="str">
            <v>ATRIBUÍDO SÃO PAULO</v>
          </cell>
          <cell r="K2345">
            <v>80.89</v>
          </cell>
          <cell r="L2345" t="str">
            <v>CAIXA REFERENCIAL</v>
          </cell>
        </row>
        <row r="2346">
          <cell r="G2346">
            <v>98624</v>
          </cell>
          <cell r="H2346" t="str">
            <v>CONTENÇÃO EM CORTINA COM ESTACAS ESPAÇADAS COM 60 CM DE DIÂMETRO E PROFUNDIDADE MENOR OU IGUAL A 10 M. AF_06/2018</v>
          </cell>
          <cell r="I2346" t="str">
            <v>M2</v>
          </cell>
          <cell r="J2346" t="str">
            <v>ATRIBUÍDO SÃO PAULO</v>
          </cell>
          <cell r="K2346">
            <v>101.43</v>
          </cell>
          <cell r="L2346" t="str">
            <v>CAIXA REFERENCIAL</v>
          </cell>
        </row>
        <row r="2347">
          <cell r="G2347">
            <v>98625</v>
          </cell>
          <cell r="H2347" t="str">
            <v>CONTENÇÃO EM CORTINA COM ESTACAS ESPAÇADAS COM 60 CM DE DIÂMETRO E PROFUNDIDADE MAIOR QUE 10 M E MENOR OU IGUAL A 15 M. AF_06/2018</v>
          </cell>
          <cell r="I2347" t="str">
            <v>M2</v>
          </cell>
          <cell r="J2347" t="str">
            <v>ATRIBUÍDO SÃO PAULO</v>
          </cell>
          <cell r="K2347">
            <v>96.14</v>
          </cell>
          <cell r="L2347" t="str">
            <v>CAIXA REFERENCIAL</v>
          </cell>
        </row>
        <row r="2348">
          <cell r="G2348">
            <v>98626</v>
          </cell>
          <cell r="H2348" t="str">
            <v>CONTENÇÃO EM CORTINA COM ESTACAS ESPAÇADAS COM 60 CM DE DIÂMETRO E PROFUNDIDADE MAIOR QUE 15 M. AF_06/2018</v>
          </cell>
          <cell r="I2348" t="str">
            <v>M2</v>
          </cell>
          <cell r="J2348" t="str">
            <v>ATRIBUÍDO SÃO PAULO</v>
          </cell>
          <cell r="K2348">
            <v>93.41</v>
          </cell>
          <cell r="L2348" t="str">
            <v>CAIXA REFERENCIAL</v>
          </cell>
        </row>
        <row r="2349">
          <cell r="G2349">
            <v>98655</v>
          </cell>
          <cell r="H2349" t="str">
            <v>EXECUÇÃO DE MURETA GUIA PARA CONTENÇÃO/ FUNDAÇÃO COM 30 CM DE ESPESSURA. AF_06/2018</v>
          </cell>
          <cell r="I2349" t="str">
            <v>M</v>
          </cell>
          <cell r="J2349" t="str">
            <v>ATRIBUÍDO SÃO PAULO</v>
          </cell>
          <cell r="K2349">
            <v>447.51</v>
          </cell>
          <cell r="L2349" t="str">
            <v>CAIXA REFERENCIAL</v>
          </cell>
        </row>
        <row r="2350">
          <cell r="G2350">
            <v>98656</v>
          </cell>
          <cell r="H2350" t="str">
            <v>EXECUÇÃO DE MURETA GUIA PARA CONTENÇÃO/ FUNDAÇÃO COM 40 CM DE ESPESSURA. AF_06/2018</v>
          </cell>
          <cell r="I2350" t="str">
            <v>M</v>
          </cell>
          <cell r="J2350" t="str">
            <v>ATRIBUÍDO SÃO PAULO</v>
          </cell>
          <cell r="K2350">
            <v>453.62</v>
          </cell>
          <cell r="L2350" t="str">
            <v>CAIXA REFERENCIAL</v>
          </cell>
        </row>
        <row r="2351">
          <cell r="G2351">
            <v>98657</v>
          </cell>
          <cell r="H2351" t="str">
            <v>EXECUÇÃO DE MURETA GUIA PARA CONTENÇÃO/ FUNDAÇÃO COM 50 CM DE ESPESSURA. AF_06/2018</v>
          </cell>
          <cell r="I2351" t="str">
            <v>M</v>
          </cell>
          <cell r="J2351" t="str">
            <v>ATRIBUÍDO SÃO PAULO</v>
          </cell>
          <cell r="K2351">
            <v>459.74</v>
          </cell>
          <cell r="L2351" t="str">
            <v>CAIXA REFERENCIAL</v>
          </cell>
        </row>
        <row r="2352">
          <cell r="G2352">
            <v>98658</v>
          </cell>
          <cell r="H2352" t="str">
            <v>EXECUÇÃO DE MURETA GUIA PARA CONTENÇÃO/ FUNDAÇÃO COM 60 CM DE ESPESSURA. AF_06/2018</v>
          </cell>
          <cell r="I2352" t="str">
            <v>M</v>
          </cell>
          <cell r="J2352" t="str">
            <v>ATRIBUÍDO SÃO PAULO</v>
          </cell>
          <cell r="K2352">
            <v>465.86</v>
          </cell>
          <cell r="L2352" t="str">
            <v>CAIXA REFERENCIAL</v>
          </cell>
        </row>
        <row r="2353">
          <cell r="G2353">
            <v>98659</v>
          </cell>
          <cell r="H2353" t="str">
            <v>EXECUÇÃO DE MURETA GUIA PARA CONTENÇÃO/ FUNDAÇÃO COM 80 CM DE ESPESSURA. AF_06/2018</v>
          </cell>
          <cell r="I2353" t="str">
            <v>M</v>
          </cell>
          <cell r="J2353" t="str">
            <v>ATRIBUÍDO SÃO PAULO</v>
          </cell>
          <cell r="K2353">
            <v>478.09</v>
          </cell>
          <cell r="L2353" t="str">
            <v>CAIXA REFERENCIAL</v>
          </cell>
        </row>
        <row r="2354">
          <cell r="G2354">
            <v>98746</v>
          </cell>
          <cell r="H2354" t="str">
            <v>SOLDA DE TOPO EM CHAPA/PERFIL/TUBO DE AÇO CHANFRADO, ESPESSURA=1/4''. AF_06/2018</v>
          </cell>
          <cell r="I2354" t="str">
            <v>M</v>
          </cell>
          <cell r="J2354" t="str">
            <v>COEFICIENTE DE REPRESENTATIVIDADE</v>
          </cell>
          <cell r="K2354">
            <v>46.66</v>
          </cell>
          <cell r="L2354" t="str">
            <v>CAIXA REFERENCIAL</v>
          </cell>
        </row>
        <row r="2355">
          <cell r="G2355">
            <v>98749</v>
          </cell>
          <cell r="H2355" t="str">
            <v>SOLDA DE TOPO EM CHAPA/PERFIL/TUBO DE AÇO CHANFRADO, ESPESSURA=5/16''. AF_06/2018</v>
          </cell>
          <cell r="I2355" t="str">
            <v>M</v>
          </cell>
          <cell r="J2355" t="str">
            <v>COEFICIENTE DE REPRESENTATIVIDADE</v>
          </cell>
          <cell r="K2355">
            <v>53.47</v>
          </cell>
          <cell r="L2355" t="str">
            <v>CAIXA REFERENCIAL</v>
          </cell>
        </row>
        <row r="2356">
          <cell r="G2356">
            <v>98750</v>
          </cell>
          <cell r="H2356" t="str">
            <v>SOLDA DE TOPO EM CHAPA/PERFIL/TUBO DE AÇO CHANFRADO, ESPESSURA=3/8''. AF_06/2018</v>
          </cell>
          <cell r="I2356" t="str">
            <v>M</v>
          </cell>
          <cell r="J2356" t="str">
            <v>COEFICIENTE DE REPRESENTATIVIDADE</v>
          </cell>
          <cell r="K2356">
            <v>61.5</v>
          </cell>
          <cell r="L2356" t="str">
            <v>CAIXA REFERENCIAL</v>
          </cell>
        </row>
        <row r="2357">
          <cell r="G2357">
            <v>98751</v>
          </cell>
          <cell r="H2357" t="str">
            <v>SOLDA DE TOPO EM CHAPA/PERFIL/TUBO DE AÇO CHANFRADO, ESPESSURA=1/2''. AF_06/2018</v>
          </cell>
          <cell r="I2357" t="str">
            <v>M</v>
          </cell>
          <cell r="J2357" t="str">
            <v>COEFICIENTE DE REPRESENTATIVIDADE</v>
          </cell>
          <cell r="K2357">
            <v>82.35</v>
          </cell>
          <cell r="L2357" t="str">
            <v>CAIXA REFERENCIAL</v>
          </cell>
        </row>
        <row r="2358">
          <cell r="G2358">
            <v>98752</v>
          </cell>
          <cell r="H2358" t="str">
            <v>SOLDA DE TOPO EM CHAPA/PERFIL/TUBO DE AÇO CHANFRADO, ESPESSURA=5/8''. AF_06/2018</v>
          </cell>
          <cell r="I2358" t="str">
            <v>M</v>
          </cell>
          <cell r="J2358" t="str">
            <v>COEFICIENTE DE REPRESENTATIVIDADE</v>
          </cell>
          <cell r="K2358">
            <v>107.13</v>
          </cell>
          <cell r="L2358" t="str">
            <v>CAIXA REFERENCIAL</v>
          </cell>
        </row>
        <row r="2359">
          <cell r="G2359">
            <v>98753</v>
          </cell>
          <cell r="H2359" t="str">
            <v>SOLDA DE TOPO EM CHAPA/PERFIL/TUBO DE AÇO CHANFRADO, ESPESSURA=3/4''. AF_06/2018</v>
          </cell>
          <cell r="I2359" t="str">
            <v>M</v>
          </cell>
          <cell r="J2359" t="str">
            <v>COEFICIENTE DE REPRESENTATIVIDADE</v>
          </cell>
          <cell r="K2359">
            <v>137.69</v>
          </cell>
          <cell r="L2359" t="str">
            <v>CAIXA REFERENCIAL</v>
          </cell>
        </row>
        <row r="2360">
          <cell r="G2360">
            <v>100763</v>
          </cell>
          <cell r="H2360" t="str">
            <v>VIGA METÁLICA EM PERFIL LAMINADO OU SOLDADO EM AÇO ESTRUTURAL, COM CONEXÕES PARAFUSADAS, INCLUSOS MÃO DE OBRA, TRANSPORTE E IÇAMENTO UTILIZANDO GUINDASTE - FORNECIMENTO E INSTALAÇÃO. AF_01/2020_P</v>
          </cell>
          <cell r="I2360" t="str">
            <v>KG</v>
          </cell>
          <cell r="J2360" t="str">
            <v>ATRIBUÍDO SÃO PAULO</v>
          </cell>
          <cell r="K2360">
            <v>9.23</v>
          </cell>
          <cell r="L2360" t="str">
            <v>CAIXA REFERENCIAL</v>
          </cell>
        </row>
        <row r="2361">
          <cell r="G2361">
            <v>100764</v>
          </cell>
          <cell r="H2361" t="str">
            <v>VIGA METÁLICA EM PERFIL LAMINADO OU SOLDADO EM AÇO ESTRUTURAL, COM CONEXÕES SOLDADAS, INCLUSOS MÃO DE OBRA, TRANSPORTE E IÇAMENTO UTILIZANDO GUINDASTE - FORNECIMENTO E INSTALAÇÃO. AF_01/2020_P</v>
          </cell>
          <cell r="I2361" t="str">
            <v>KG</v>
          </cell>
          <cell r="J2361" t="str">
            <v>ATRIBUÍDO SÃO PAULO</v>
          </cell>
          <cell r="K2361">
            <v>9.19</v>
          </cell>
          <cell r="L2361" t="str">
            <v>CAIXA REFERENCIAL</v>
          </cell>
        </row>
        <row r="2362">
          <cell r="G2362">
            <v>100765</v>
          </cell>
          <cell r="H2362" t="str">
            <v>PILAR METÁLICO PERFIL LAMINADO/SOLDADO EM AÇO ESTRUTURAL, COM CONEXÕES PARAFUSADAS, INCLUSOS MÃO DE OBRA, TRANSPORTE E IÇAMENTO UTILIZANDO GUINDASTE - FORNECIMENTO E INSTALAÇÃO. AF_01/2020_P</v>
          </cell>
          <cell r="I2362" t="str">
            <v>KG</v>
          </cell>
          <cell r="J2362" t="str">
            <v>ATRIBUÍDO SÃO PAULO</v>
          </cell>
          <cell r="K2362">
            <v>8.36</v>
          </cell>
          <cell r="L2362" t="str">
            <v>CAIXA REFERENCIAL</v>
          </cell>
        </row>
        <row r="2363">
          <cell r="G2363">
            <v>100766</v>
          </cell>
          <cell r="H2363" t="str">
            <v>PILAR METÁLICO PERFIL LAMINADO OU SOLDADO EM AÇO ESTRUTURAL, COM CONEXÕES SOLDADAS, INCLUSOS MÃO DE OBRA, TRANSPORTE E IÇAMENTO UTILIZANDO GUINDASTE - FORNECIMENTO E INSTALAÇÃO. AF_01/2020</v>
          </cell>
          <cell r="I2363" t="str">
            <v>KG</v>
          </cell>
          <cell r="J2363" t="str">
            <v>ATRIBUÍDO SÃO PAULO</v>
          </cell>
          <cell r="K2363">
            <v>8.64</v>
          </cell>
          <cell r="L2363" t="str">
            <v>CAIXA REFERENCIAL</v>
          </cell>
        </row>
        <row r="2364">
          <cell r="G2364">
            <v>100767</v>
          </cell>
          <cell r="H2364" t="str">
            <v>CONTRAVENTAMENTO COM CANTONEIRAS DE AÇO, ABAS IGUAIS, COM CONEXÕES PARAFUSADAS, INCLUSOS MÃO DE OBRA, TRANSPORTE E IÇAMENTO UTILIZANDO TALHA MANUAL, PARA EDIFÍCIOS DE ATÉ 2 PAVIMENTOS - FORNECIMENTO E INSTALAÇÃO. AF_01/2020_P</v>
          </cell>
          <cell r="I2364" t="str">
            <v>KG</v>
          </cell>
          <cell r="J2364" t="str">
            <v>ATRIBUÍDO SÃO PAULO</v>
          </cell>
          <cell r="K2364">
            <v>9.5299999999999994</v>
          </cell>
          <cell r="L2364" t="str">
            <v>CAIXA REFERENCIAL</v>
          </cell>
        </row>
        <row r="2365">
          <cell r="G2365">
            <v>100768</v>
          </cell>
          <cell r="H2365" t="str">
            <v>CONTRAVENTAMENTO COM CANTONEIRAS DE AÇO, ABAS IGUAIS, COM CONEXÕES SOLDADAS, INCLUSOS MÃO DE OBRA, TRANSPORTE E IÇAMENTO UTILIZANDO TALHA MANUAL, PARA EDIFÍCIOS DE ATÉ 2 PAVIMENTOS - FORNECIMENTO E INSTALAÇÃO. AF_01/2020</v>
          </cell>
          <cell r="I2365" t="str">
            <v>KG</v>
          </cell>
          <cell r="J2365" t="str">
            <v>ATRIBUÍDO SÃO PAULO</v>
          </cell>
          <cell r="K2365">
            <v>13.51</v>
          </cell>
          <cell r="L2365" t="str">
            <v>CAIXA REFERENCIAL</v>
          </cell>
        </row>
        <row r="2366">
          <cell r="G2366">
            <v>100769</v>
          </cell>
          <cell r="H2366" t="str">
            <v>CONTRAVENTAMENTO COM CANTONEIRAS DE AÇO, ABAS IGUAIS, COM CONEXÕES PARAFUSADAS, INCLUSOS MÃO DE OBRA, TRANSPORTE E IÇAMENTO UTILIZANDO GUINDASTE, PARA EDIFÍCIOS DE 3 A 5 PAVIMENTOS - FORNECIMENTO E INSTALAÇÃO. AF_01/2020_P</v>
          </cell>
          <cell r="I2366" t="str">
            <v>KG</v>
          </cell>
          <cell r="J2366" t="str">
            <v>ATRIBUÍDO SÃO PAULO</v>
          </cell>
          <cell r="K2366">
            <v>13.74</v>
          </cell>
          <cell r="L2366" t="str">
            <v>CAIXA REFERENCIAL</v>
          </cell>
        </row>
        <row r="2367">
          <cell r="G2367">
            <v>100770</v>
          </cell>
          <cell r="H2367" t="str">
            <v>CONTRAVENTAMENTO COM CANTONEIRAS DE AÇO, ABAS IGUAIS, COM CONEXÕES SOLDADAS, INCLUSOS MÃO DE OBRA, TRANSPORTE E IÇAMENTO UTILIZANDO GUINDASTE, PARA EDIFÍCIOS DE 3 A 5 PAVIMENTOS - FORNECIMENTO E INSTALAÇÃO. AF_01/2020</v>
          </cell>
          <cell r="I2367" t="str">
            <v>KG</v>
          </cell>
          <cell r="J2367" t="str">
            <v>ATRIBUÍDO SÃO PAULO</v>
          </cell>
          <cell r="K2367">
            <v>13.37</v>
          </cell>
          <cell r="L2367" t="str">
            <v>CAIXA REFERENCIAL</v>
          </cell>
        </row>
        <row r="2368">
          <cell r="G2368">
            <v>100771</v>
          </cell>
          <cell r="H2368" t="str">
            <v>CONTRAVENTAMENTO COM CANTONEIRAS DE AÇO, ABAS IGUAIS, COM CONEXÕES PARAFUSADAS, INCLUSOS MÃO DE OBRA, TRANSPORTE E IÇAMENTO UTILIZANDO GRUA, PARA EDIFÍCIOS DE 6 A 10 PAVIMENTOS - FORNECIMENTO E INSTALAÇÃO. AF_01/2020_P</v>
          </cell>
          <cell r="I2368" t="str">
            <v>KG</v>
          </cell>
          <cell r="J2368" t="str">
            <v>ATRIBUÍDO SÃO PAULO</v>
          </cell>
          <cell r="K2368">
            <v>16.059999999999999</v>
          </cell>
          <cell r="L2368" t="str">
            <v>CAIXA REFERENCIAL</v>
          </cell>
        </row>
        <row r="2369">
          <cell r="G2369">
            <v>100772</v>
          </cell>
          <cell r="H2369" t="str">
            <v>CONTRAVENTAMENTO COM CANTONEIRAS DE AÇO, ABAS IGUAIS, COM CONEXÕES SOLDADAS, INCLUSOS MÃO DE OBRA, TRANSPORTE E IÇAMENTO UTILIZANDO GRUA, PARA EDIFÍCIOS DE 6 A 10 PAVIMENTOS - FORNECIMENTO E INSTALAÇÃO. AF_01/2020</v>
          </cell>
          <cell r="I2369" t="str">
            <v>KG</v>
          </cell>
          <cell r="J2369" t="str">
            <v>ATRIBUÍDO SÃO PAULO</v>
          </cell>
          <cell r="K2369">
            <v>9.36</v>
          </cell>
          <cell r="L2369" t="str">
            <v>CAIXA REFERENCIAL</v>
          </cell>
        </row>
        <row r="2370">
          <cell r="G2370">
            <v>100773</v>
          </cell>
          <cell r="H2370" t="str">
            <v>ESTRUTURA TRELIÇADA DE COBERTURA, TIPO ARCO, COM LIGAÇÕES SOLDADAS, INCLUSOS PERFIS METÁLICOS, CHAPAS METÁLICAS, MÃO DE OBRA E TRANSPORTE COM GUINDASTE - FORNECIMENTO E INSTALAÇÃO. AF_01/2020_P</v>
          </cell>
          <cell r="I2370" t="str">
            <v>KG</v>
          </cell>
          <cell r="J2370" t="str">
            <v>ATRIBUÍDO SÃO PAULO</v>
          </cell>
          <cell r="K2370">
            <v>12.39</v>
          </cell>
          <cell r="L2370" t="str">
            <v>CAIXA REFERENCIAL</v>
          </cell>
        </row>
        <row r="2371">
          <cell r="G2371">
            <v>100774</v>
          </cell>
          <cell r="H2371" t="str">
            <v>ESTRUTURA TRELIÇADA DE COBERTURA, TIPO SHED, COM LIGAÇÕES SOLDADAS, INCLUSOS PERFIS METÁLICOS, CHAPAS METÁLICAS, MÃO DE OBRA E TRANSPORTE COM GUINDASTE - FORNECIMENTO E INSTALAÇÃO. AF_01/2020_P</v>
          </cell>
          <cell r="I2371" t="str">
            <v>KG</v>
          </cell>
          <cell r="J2371" t="str">
            <v>ATRIBUÍDO SÃO PAULO</v>
          </cell>
          <cell r="K2371">
            <v>6.57</v>
          </cell>
          <cell r="L2371" t="str">
            <v>CAIXA REFERENCIAL</v>
          </cell>
        </row>
        <row r="2372">
          <cell r="G2372">
            <v>100775</v>
          </cell>
          <cell r="H2372" t="str">
            <v>ESTRUTURA TRELIÇADA DE COBERTURA, TIPO FINK, COM LIGAÇÕES SOLDADAS, INCLUSOS PERFIS METÁLICOS, CHAPAS METÁLICAS, MÃO DE OBRA E TRANSPORTE COM GUINDASTE - FORNECIMENTO E INSTALAÇÃO. AF_01/2020_P</v>
          </cell>
          <cell r="I2372" t="str">
            <v>KG</v>
          </cell>
          <cell r="J2372" t="str">
            <v>ATRIBUÍDO SÃO PAULO</v>
          </cell>
          <cell r="K2372">
            <v>8.06</v>
          </cell>
          <cell r="L2372" t="str">
            <v>CAIXA REFERENCIAL</v>
          </cell>
        </row>
        <row r="2373">
          <cell r="G2373">
            <v>100776</v>
          </cell>
          <cell r="H2373" t="str">
            <v>ESTRUTURA TRELIÇADA DE COBERTURA, TIPO ARCO, COM LIGAÇÕES PARAFUSADAS, INCLUSOS PERFIS METÁLICOS, CHAPAS METÁLICAS, MÃO DE OBRA E TRANSPORTE COM GUINDASTE - FORNECIMENTO E INSTALAÇÃO. AF_01/2020_P</v>
          </cell>
          <cell r="I2373" t="str">
            <v>KG</v>
          </cell>
          <cell r="J2373" t="str">
            <v>ATRIBUÍDO SÃO PAULO</v>
          </cell>
          <cell r="K2373">
            <v>12.45</v>
          </cell>
          <cell r="L2373" t="str">
            <v>CAIXA REFERENCIAL</v>
          </cell>
        </row>
        <row r="2374">
          <cell r="G2374">
            <v>100777</v>
          </cell>
          <cell r="H2374" t="str">
            <v>ESTRUTURA TRELIÇADA DE COBERTURA, TIPO SHED, COM LIGAÇÕES PARAFUSADAS, INCLUSOS PERFIS METÁLICOS, CHAPAS METÁLICAS, MÃO DE OBRA E TRANSPORTE COM GUINDASTE - FORNECIMENTO E INSTALAÇÃO. AF_01/2020_P</v>
          </cell>
          <cell r="I2374" t="str">
            <v>KG</v>
          </cell>
          <cell r="J2374" t="str">
            <v>ATRIBUÍDO SÃO PAULO</v>
          </cell>
          <cell r="K2374">
            <v>8.5399999999999991</v>
          </cell>
          <cell r="L2374" t="str">
            <v>CAIXA REFERENCIAL</v>
          </cell>
        </row>
        <row r="2375">
          <cell r="G2375">
            <v>100778</v>
          </cell>
          <cell r="H2375" t="str">
            <v>ESTRUTURA TRELIÇADA DE COBERTURA, TIPO FINK, COM LIGAÇÕES PARAFUSADAS, INCLUSOS PERFIS METÁLICOS, CHAPAS METÁLICAS, MÃO DE OBRA E TRANSPORTE COM GUINDASTE - FORNECIMENTO E INSTALAÇÃO. AF_01/2020_P</v>
          </cell>
          <cell r="I2375" t="str">
            <v>KG</v>
          </cell>
          <cell r="J2375" t="str">
            <v>ATRIBUÍDO SÃO PAULO</v>
          </cell>
          <cell r="K2375">
            <v>5.41</v>
          </cell>
          <cell r="L2375" t="str">
            <v>CAIXA REFERENCIAL</v>
          </cell>
        </row>
        <row r="2376">
          <cell r="G2376">
            <v>98560</v>
          </cell>
          <cell r="H2376" t="str">
            <v>IMPERMEABILIZAÇÃO DE PISO COM ARGAMASSA DE CIMENTO E AREIA, COM ADITIVO IMPERMEABILIZANTE, E = 2CM. AF_06/2018</v>
          </cell>
          <cell r="I2376" t="str">
            <v>M2</v>
          </cell>
          <cell r="J2376" t="str">
            <v>COEFICIENTE DE REPRESENTATIVIDADE</v>
          </cell>
          <cell r="K2376">
            <v>37.79</v>
          </cell>
          <cell r="L2376" t="str">
            <v>CAIXA REFERENCIAL</v>
          </cell>
        </row>
        <row r="2377">
          <cell r="G2377">
            <v>98561</v>
          </cell>
          <cell r="H2377" t="str">
            <v>IMPERMEABILIZAÇÃO DE PAREDES COM ARGAMASSA DE CIMENTO E AREIA, COM ADITIVO IMPERMEABILIZANTE, E = 2CM. AF_06/2018</v>
          </cell>
          <cell r="I2377" t="str">
            <v>M2</v>
          </cell>
          <cell r="J2377" t="str">
            <v>COEFICIENTE DE REPRESENTATIVIDADE</v>
          </cell>
          <cell r="K2377">
            <v>34.65</v>
          </cell>
          <cell r="L2377" t="str">
            <v>CAIXA REFERENCIAL</v>
          </cell>
        </row>
        <row r="2378">
          <cell r="G2378">
            <v>98562</v>
          </cell>
          <cell r="H2378" t="str">
            <v>IMPERMEABILIZAÇÃO DE FLOREIRA OU VIGA BALDRAME COM ARGAMASSA DE CIMENTO E AREIA, COM ADITIVO IMPERMEABILIZANTE, E = 2 CM. AF_06/2018</v>
          </cell>
          <cell r="I2378" t="str">
            <v>M2</v>
          </cell>
          <cell r="J2378" t="str">
            <v>COEFICIENTE DE REPRESENTATIVIDADE</v>
          </cell>
          <cell r="K2378">
            <v>32.909999999999997</v>
          </cell>
          <cell r="L2378" t="str">
            <v>CAIXA REFERENCIAL</v>
          </cell>
        </row>
        <row r="2379">
          <cell r="G2379">
            <v>98555</v>
          </cell>
          <cell r="H2379" t="str">
            <v>IMPERMEABILIZAÇÃO DE SUPERFÍCIE COM ARGAMASSA POLIMÉRICA / MEMBRANA ACRÍLICA, 3 DEMÃOS. AF_06/2018</v>
          </cell>
          <cell r="I2379" t="str">
            <v>M2</v>
          </cell>
          <cell r="J2379" t="str">
            <v>COEFICIENTE DE REPRESENTATIVIDADE</v>
          </cell>
          <cell r="K2379">
            <v>21.61</v>
          </cell>
          <cell r="L2379" t="str">
            <v>CAIXA REFERENCIAL</v>
          </cell>
        </row>
        <row r="2380">
          <cell r="G2380">
            <v>98556</v>
          </cell>
          <cell r="H2380" t="str">
            <v>IMPERMEABILIZAÇÃO DE SUPERFÍCIE COM ARGAMASSA POLIMÉRICA / MEMBRANA ACRÍLICA, 4 DEMÃOS, REFORÇADA COM VÉU DE POLIÉSTER (MAV). AF_06/2018</v>
          </cell>
          <cell r="I2380" t="str">
            <v>M2</v>
          </cell>
          <cell r="J2380" t="str">
            <v>COEFICIENTE DE REPRESENTATIVIDADE</v>
          </cell>
          <cell r="K2380">
            <v>40.07</v>
          </cell>
          <cell r="L2380" t="str">
            <v>CAIXA REFERENCIAL</v>
          </cell>
        </row>
        <row r="2381">
          <cell r="G2381">
            <v>98558</v>
          </cell>
          <cell r="H2381" t="str">
            <v>TRATAMENTO DE RALO OU PONTO EMERGENTE COM ARGAMASSA POLIMÉRICA / MEMBRANA ACRÍLICA REFORÇADO COM VÉU DE POLIÉSTER (MAV). AF_06/2018</v>
          </cell>
          <cell r="I2381" t="str">
            <v>UN</v>
          </cell>
          <cell r="J2381" t="str">
            <v>COEFICIENTE DE REPRESENTATIVIDADE</v>
          </cell>
          <cell r="K2381">
            <v>6.08</v>
          </cell>
          <cell r="L2381" t="str">
            <v>CAIXA REFERENCIAL</v>
          </cell>
        </row>
        <row r="2382">
          <cell r="G2382">
            <v>98559</v>
          </cell>
          <cell r="H2382" t="str">
            <v>TRATAMENTO DE RODAPÉ COM VÉU DE POLIÉSTER. AF_06/2018</v>
          </cell>
          <cell r="I2382" t="str">
            <v>M</v>
          </cell>
          <cell r="J2382" t="str">
            <v>COEFICIENTE DE REPRESENTATIVIDADE</v>
          </cell>
          <cell r="K2382">
            <v>3.56</v>
          </cell>
          <cell r="L2382" t="str">
            <v>CAIXA REFERENCIAL</v>
          </cell>
        </row>
        <row r="2383">
          <cell r="G2383">
            <v>98546</v>
          </cell>
          <cell r="H2383" t="str">
            <v>IMPERMEABILIZAÇÃO DE SUPERFÍCIE COM MANTA ASFÁLTICA, UMA CAMADA, INCLUSIVE APLICAÇÃO DE PRIMER ASFÁLTICO, E=3MM. AF_06/2018</v>
          </cell>
          <cell r="I2383" t="str">
            <v>M2</v>
          </cell>
          <cell r="J2383" t="str">
            <v>ATRIBUÍDO SÃO PAULO</v>
          </cell>
          <cell r="K2383">
            <v>80.19</v>
          </cell>
          <cell r="L2383" t="str">
            <v>CAIXA REFERENCIAL</v>
          </cell>
        </row>
        <row r="2384">
          <cell r="G2384">
            <v>98547</v>
          </cell>
          <cell r="H2384" t="str">
            <v>IMPERMEABILIZAÇÃO DE SUPERFÍCIE COM MANTA ASFÁLTICA, DUAS CAMADAS, INCLUSIVE APLICAÇÃO DE PRIMER ASFÁLTICO, E=3MM E E=4MM. AF_06/2018</v>
          </cell>
          <cell r="I2384" t="str">
            <v>M2</v>
          </cell>
          <cell r="J2384" t="str">
            <v>ATRIBUÍDO SÃO PAULO</v>
          </cell>
          <cell r="K2384">
            <v>146.68</v>
          </cell>
          <cell r="L2384" t="str">
            <v>CAIXA REFERENCIAL</v>
          </cell>
        </row>
        <row r="2385">
          <cell r="G2385">
            <v>98553</v>
          </cell>
          <cell r="H2385" t="str">
            <v>IMPERMEABILIZAÇÃO DE SUPERFÍCIE COM MEMBRANA À BASE DE POLIURETANO, 2 DEMÃOS. AF_06/2018</v>
          </cell>
          <cell r="I2385" t="str">
            <v>M2</v>
          </cell>
          <cell r="J2385" t="str">
            <v>COEFICIENTE DE REPRESENTATIVIDADE</v>
          </cell>
          <cell r="K2385">
            <v>98.23</v>
          </cell>
          <cell r="L2385" t="str">
            <v>CAIXA REFERENCIAL</v>
          </cell>
        </row>
        <row r="2386">
          <cell r="G2386">
            <v>98554</v>
          </cell>
          <cell r="H2386" t="str">
            <v>IMPERMEABILIZAÇÃO DE SUPERFÍCIE COM MEMBRANA À BASE DE RESINA ACRÍLICA, 3 DEMÃOS. AF_06/2018</v>
          </cell>
          <cell r="I2386" t="str">
            <v>M2</v>
          </cell>
          <cell r="J2386" t="str">
            <v>COEFICIENTE DE REPRESENTATIVIDADE</v>
          </cell>
          <cell r="K2386">
            <v>35.17</v>
          </cell>
          <cell r="L2386" t="str">
            <v>CAIXA REFERENCIAL</v>
          </cell>
        </row>
        <row r="2387">
          <cell r="G2387">
            <v>98557</v>
          </cell>
          <cell r="H2387" t="str">
            <v>IMPERMEABILIZAÇÃO DE SUPERFÍCIE COM EMULSÃO ASFÁLTICA, 2 DEMÃOS AF_06/2018</v>
          </cell>
          <cell r="I2387" t="str">
            <v>M2</v>
          </cell>
          <cell r="J2387" t="str">
            <v>COEFICIENTE DE REPRESENTATIVIDADE</v>
          </cell>
          <cell r="K2387">
            <v>33.380000000000003</v>
          </cell>
          <cell r="L2387" t="str">
            <v>CAIXA REFERENCIAL</v>
          </cell>
        </row>
        <row r="2388">
          <cell r="G2388">
            <v>98563</v>
          </cell>
          <cell r="H2388" t="str">
            <v>PROTEÇÃO MECÂNICA DE SUPERFÍCIE HORIZONTAL COM ARGAMASSA DE CIMENTO E AREIA, TRAÇO 1:3, E=2CM. AF_06/2018</v>
          </cell>
          <cell r="I2388" t="str">
            <v>M2</v>
          </cell>
          <cell r="J2388" t="str">
            <v>COEFICIENTE DE REPRESENTATIVIDADE</v>
          </cell>
          <cell r="K2388">
            <v>26.34</v>
          </cell>
          <cell r="L2388" t="str">
            <v>CAIXA REFERENCIAL</v>
          </cell>
        </row>
        <row r="2389">
          <cell r="G2389">
            <v>98564</v>
          </cell>
          <cell r="H2389" t="str">
            <v>PROTEÇÃO MECÂNICA DE SUPERFÍCIE VERTICAL COM ARGAMASSA DE CIMENTO E AREIA, TRAÇO 1:3, E=2CM. AF_06/2018</v>
          </cell>
          <cell r="I2389" t="str">
            <v>M2</v>
          </cell>
          <cell r="J2389" t="str">
            <v>COEFICIENTE DE REPRESENTATIVIDADE</v>
          </cell>
          <cell r="K2389">
            <v>34.26</v>
          </cell>
          <cell r="L2389" t="str">
            <v>CAIXA REFERENCIAL</v>
          </cell>
        </row>
        <row r="2390">
          <cell r="G2390">
            <v>98565</v>
          </cell>
          <cell r="H2390" t="str">
            <v>PROTEÇÃO MECÂNICA DE SUPERFICIE HORIZONTAL COM ARGAMASSA DE CIMENTO E AREIA, TRAÇO 1:3, E=3CM. AF_06/2018</v>
          </cell>
          <cell r="I2390" t="str">
            <v>M2</v>
          </cell>
          <cell r="J2390" t="str">
            <v>COEFICIENTE DE REPRESENTATIVIDADE</v>
          </cell>
          <cell r="K2390">
            <v>38.119999999999997</v>
          </cell>
          <cell r="L2390" t="str">
            <v>CAIXA REFERENCIAL</v>
          </cell>
        </row>
        <row r="2391">
          <cell r="G2391">
            <v>98566</v>
          </cell>
          <cell r="H2391" t="str">
            <v>PROTEÇÃO MECÂNICA DE SUPERFÍCIE VERTICAL COM ARGAMASSA DE CIMENTO E AREIA, TRAÇO 1:3, E=3CM. AF_06/2018</v>
          </cell>
          <cell r="I2391" t="str">
            <v>M2</v>
          </cell>
          <cell r="J2391" t="str">
            <v>COEFICIENTE DE REPRESENTATIVIDADE</v>
          </cell>
          <cell r="K2391">
            <v>46.03</v>
          </cell>
          <cell r="L2391" t="str">
            <v>CAIXA REFERENCIAL</v>
          </cell>
        </row>
        <row r="2392">
          <cell r="G2392">
            <v>98567</v>
          </cell>
          <cell r="H2392" t="str">
            <v>PROTEÇÃO MECÂNICA DE SUPERFICIE HORIZONTAL COM ARGAMASSA DE CIMENTO E AREIA, TRAÇO 1:3, E=4CM. AF_06/2018</v>
          </cell>
          <cell r="I2392" t="str">
            <v>M2</v>
          </cell>
          <cell r="J2392" t="str">
            <v>COEFICIENTE DE REPRESENTATIVIDADE</v>
          </cell>
          <cell r="K2392">
            <v>49.35</v>
          </cell>
          <cell r="L2392" t="str">
            <v>CAIXA REFERENCIAL</v>
          </cell>
        </row>
        <row r="2393">
          <cell r="G2393">
            <v>98568</v>
          </cell>
          <cell r="H2393" t="str">
            <v>PROTEÇÃO MECÂNICA DE SUPERFÍCIE VERTICAL COM ARGAMASSA DE CIMENTO E AREIA, TRAÇO 1:3, E=4CM. AF_06/2018</v>
          </cell>
          <cell r="I2393" t="str">
            <v>M2</v>
          </cell>
          <cell r="J2393" t="str">
            <v>COEFICIENTE DE REPRESENTATIVIDADE</v>
          </cell>
          <cell r="K2393">
            <v>57.24</v>
          </cell>
          <cell r="L2393" t="str">
            <v>CAIXA REFERENCIAL</v>
          </cell>
        </row>
        <row r="2394">
          <cell r="G2394">
            <v>98569</v>
          </cell>
          <cell r="H2394" t="str">
            <v>PROTEÇÃO MECÂNICA DE SUPERFICIE HORIZONTAL COM ARGAMASSA DE CIMENTO E AREIA, TRAÇO 1:3, E=5CM. AF_06/2018</v>
          </cell>
          <cell r="I2394" t="str">
            <v>M2</v>
          </cell>
          <cell r="J2394" t="str">
            <v>COEFICIENTE DE REPRESENTATIVIDADE</v>
          </cell>
          <cell r="K2394">
            <v>61.1</v>
          </cell>
          <cell r="L2394" t="str">
            <v>CAIXA REFERENCIAL</v>
          </cell>
        </row>
        <row r="2395">
          <cell r="G2395">
            <v>98570</v>
          </cell>
          <cell r="H2395" t="str">
            <v>PROTEÇÃO MECÂNICA DE SUPERFÍCIE VERTICAL COM ARGAMASSA DE CIMENTO E AREIA, TRAÇO 1:3, E=5CM. AF_06/2018</v>
          </cell>
          <cell r="I2395" t="str">
            <v>M2</v>
          </cell>
          <cell r="J2395" t="str">
            <v>COEFICIENTE DE REPRESENTATIVIDADE</v>
          </cell>
          <cell r="K2395">
            <v>69.03</v>
          </cell>
          <cell r="L2395" t="str">
            <v>CAIXA REFERENCIAL</v>
          </cell>
        </row>
        <row r="2396">
          <cell r="G2396">
            <v>98571</v>
          </cell>
          <cell r="H2396" t="str">
            <v>PROTEÇÃO MECÂNICA DE SUPERFICIE HORIZONTAL COM CONCRETO 15 MPA, E=4CM. AF_06/2018</v>
          </cell>
          <cell r="I2396" t="str">
            <v>M2</v>
          </cell>
          <cell r="J2396" t="str">
            <v>COEFICIENTE DE REPRESENTATIVIDADE</v>
          </cell>
          <cell r="K2396">
            <v>28.95</v>
          </cell>
          <cell r="L2396" t="str">
            <v>CAIXA REFERENCIAL</v>
          </cell>
        </row>
        <row r="2397">
          <cell r="G2397">
            <v>98572</v>
          </cell>
          <cell r="H2397" t="str">
            <v>PROTEÇÃO MECÂNICA DE SUPERFICIE HORIZONTAL COM CONCRETO 15 MPA, E=5CM. AF_06/2018</v>
          </cell>
          <cell r="I2397" t="str">
            <v>M2</v>
          </cell>
          <cell r="J2397" t="str">
            <v>COEFICIENTE DE REPRESENTATIVIDADE</v>
          </cell>
          <cell r="K2397">
            <v>35.770000000000003</v>
          </cell>
          <cell r="L2397" t="str">
            <v>CAIXA REFERENCIAL</v>
          </cell>
        </row>
        <row r="2398">
          <cell r="G2398">
            <v>98573</v>
          </cell>
          <cell r="H2398" t="str">
            <v>PROTEÇÃO MECÂNICA DE SUPERFÍCIE VERTICAL COM CONCRETO 15 MPA, E=5CM. AF_06/2018</v>
          </cell>
          <cell r="I2398" t="str">
            <v>M2</v>
          </cell>
          <cell r="J2398" t="str">
            <v>COEFICIENTE DE REPRESENTATIVIDADE</v>
          </cell>
          <cell r="K2398">
            <v>43.33</v>
          </cell>
          <cell r="L2398" t="str">
            <v>CAIXA REFERENCIAL</v>
          </cell>
        </row>
        <row r="2399">
          <cell r="G2399">
            <v>91831</v>
          </cell>
          <cell r="H2399" t="str">
            <v>ELETRODUTO FLEXÍVEL CORRUGADO, PVC, DN 20 MM (1/2"), PARA CIRCUITOS TERMINAIS, INSTALADO EM FORRO - FORNECIMENTO E INSTALAÇÃO. AF_12/2015</v>
          </cell>
          <cell r="I2399" t="str">
            <v>M</v>
          </cell>
          <cell r="J2399" t="str">
            <v>COEFICIENTE DE REPRESENTATIVIDADE</v>
          </cell>
          <cell r="K2399">
            <v>6.26</v>
          </cell>
          <cell r="L2399" t="str">
            <v>CAIXA REFERENCIAL</v>
          </cell>
        </row>
        <row r="2400">
          <cell r="G2400">
            <v>91833</v>
          </cell>
          <cell r="H2400" t="str">
            <v>ELETRODUTO FLEXÍVEL CORRUGADO REFORÇADO, PVC, DN 20 MM (1/2"), PARA CIRCUITOS TERMINAIS, INSTALADO EM FORRO - FORNECIMENTO E INSTALAÇÃO. AF_12/2015</v>
          </cell>
          <cell r="I2400" t="str">
            <v>M</v>
          </cell>
          <cell r="J2400" t="str">
            <v>COEFICIENTE DE REPRESENTATIVIDADE</v>
          </cell>
          <cell r="K2400">
            <v>6.63</v>
          </cell>
          <cell r="L2400" t="str">
            <v>CAIXA REFERENCIAL</v>
          </cell>
        </row>
        <row r="2401">
          <cell r="G2401">
            <v>91834</v>
          </cell>
          <cell r="H2401" t="str">
            <v>ELETRODUTO FLEXÍVEL CORRUGADO, PVC, DN 25 MM (3/4"), PARA CIRCUITOS TERMINAIS, INSTALADO EM FORRO - FORNECIMENTO E INSTALAÇÃO. AF_12/2015</v>
          </cell>
          <cell r="I2401" t="str">
            <v>M</v>
          </cell>
          <cell r="J2401" t="str">
            <v>COEFICIENTE DE REPRESENTATIVIDADE</v>
          </cell>
          <cell r="K2401">
            <v>7</v>
          </cell>
          <cell r="L2401" t="str">
            <v>CAIXA REFERENCIAL</v>
          </cell>
        </row>
        <row r="2402">
          <cell r="G2402">
            <v>91835</v>
          </cell>
          <cell r="H2402" t="str">
            <v>ELETRODUTO FLEXÍVEL CORRUGADO REFORÇADO, PVC, DN 25 MM (3/4"), PARA CIRCUITOS TERMINAIS, INSTALADO EM FORRO - FORNECIMENTO E INSTALAÇÃO. AF_12/2015</v>
          </cell>
          <cell r="I2402" t="str">
            <v>M</v>
          </cell>
          <cell r="J2402" t="str">
            <v>COEFICIENTE DE REPRESENTATIVIDADE</v>
          </cell>
          <cell r="K2402">
            <v>7.95</v>
          </cell>
          <cell r="L2402" t="str">
            <v>CAIXA REFERENCIAL</v>
          </cell>
        </row>
        <row r="2403">
          <cell r="G2403">
            <v>91836</v>
          </cell>
          <cell r="H2403" t="str">
            <v>ELETRODUTO FLEXÍVEL CORRUGADO, PVC, DN 32 MM (1"), PARA CIRCUITOS TERMINAIS, INSTALADO EM FORRO - FORNECIMENTO E INSTALAÇÃO. AF_12/2015</v>
          </cell>
          <cell r="I2403" t="str">
            <v>M</v>
          </cell>
          <cell r="J2403" t="str">
            <v>COEFICIENTE DE REPRESENTATIVIDADE</v>
          </cell>
          <cell r="K2403">
            <v>9.09</v>
          </cell>
          <cell r="L2403" t="str">
            <v>CAIXA REFERENCIAL</v>
          </cell>
        </row>
        <row r="2404">
          <cell r="G2404">
            <v>91837</v>
          </cell>
          <cell r="H2404" t="str">
            <v>ELETRODUTO FLEXÍVEL CORRUGADO REFORÇADO, PVC, DN 32 MM (1"), PARA CIRCUITOS TERMINAIS, INSTALADO EM FORRO - FORNECIMENTO E INSTALAÇÃO. AF_12/2015</v>
          </cell>
          <cell r="I2404" t="str">
            <v>M</v>
          </cell>
          <cell r="J2404" t="str">
            <v>COEFICIENTE DE REPRESENTATIVIDADE</v>
          </cell>
          <cell r="K2404">
            <v>11.3</v>
          </cell>
          <cell r="L2404" t="str">
            <v>CAIXA REFERENCIAL</v>
          </cell>
        </row>
        <row r="2405">
          <cell r="G2405">
            <v>91839</v>
          </cell>
          <cell r="H2405" t="str">
            <v>ELETRODUTO FLEXÍVEL LISO, PEAD, DN 32 MM (1"), PARA CIRCUITOS TERMINAIS, INSTALADO EM FORRO - FORNECIMENTO E INSTALAÇÃO. AF_12/2015</v>
          </cell>
          <cell r="I2405" t="str">
            <v>M</v>
          </cell>
          <cell r="J2405" t="str">
            <v>ATRIBUÍDO SÃO PAULO</v>
          </cell>
          <cell r="K2405">
            <v>8.18</v>
          </cell>
          <cell r="L2405" t="str">
            <v>CAIXA REFERENCIAL</v>
          </cell>
        </row>
        <row r="2406">
          <cell r="G2406">
            <v>91840</v>
          </cell>
          <cell r="H2406" t="str">
            <v>ELETRODUTO FLEXÍVEL CORRUGADO, PEAD, DN 40 MM (1 1/4"), PARA CIRCUITOS TERMINAIS, INSTALADO EM FORRO - FORNECIMENTO E INSTALAÇÃO. AF_12/2015</v>
          </cell>
          <cell r="I2406" t="str">
            <v>M</v>
          </cell>
          <cell r="J2406" t="str">
            <v>ATRIBUÍDO SÃO PAULO</v>
          </cell>
          <cell r="K2406">
            <v>10.25</v>
          </cell>
          <cell r="L2406" t="str">
            <v>CAIXA REFERENCIAL</v>
          </cell>
        </row>
        <row r="2407">
          <cell r="G2407">
            <v>91841</v>
          </cell>
          <cell r="H2407" t="str">
            <v>ELETRODUTO FLEXÍVEL LISO, PEAD, DN 40 MM (1 1/4"), PARA CIRCUITOS TERMINAIS, INSTALADO EM FORRO - FORNECIMENTO E INSTALAÇÃO. AF_12/2015</v>
          </cell>
          <cell r="I2407" t="str">
            <v>M</v>
          </cell>
          <cell r="J2407" t="str">
            <v>ATRIBUÍDO SÃO PAULO</v>
          </cell>
          <cell r="K2407">
            <v>9.74</v>
          </cell>
          <cell r="L2407" t="str">
            <v>CAIXA REFERENCIAL</v>
          </cell>
        </row>
        <row r="2408">
          <cell r="G2408">
            <v>91842</v>
          </cell>
          <cell r="H2408" t="str">
            <v>ELETRODUTO FLEXÍVEL CORRUGADO, PVC, DN 20 MM (1/2"), PARA CIRCUITOS TERMINAIS, INSTALADO EM LAJE - FORNECIMENTO E INSTALAÇÃO. AF_12/2015</v>
          </cell>
          <cell r="I2408" t="str">
            <v>M</v>
          </cell>
          <cell r="J2408" t="str">
            <v>COEFICIENTE DE REPRESENTATIVIDADE</v>
          </cell>
          <cell r="K2408">
            <v>4.58</v>
          </cell>
          <cell r="L2408" t="str">
            <v>CAIXA REFERENCIAL</v>
          </cell>
        </row>
        <row r="2409">
          <cell r="G2409">
            <v>91843</v>
          </cell>
          <cell r="H2409" t="str">
            <v>ELETRODUTO FLEXÍVEL CORRUGADO REFORÇADO, PVC, DN 20 MM (1/2"), PARA CIRCUITOS TERMINAIS, INSTALADO EM LAJE - FORNECIMENTO E INSTALAÇÃO. AF_12/2015</v>
          </cell>
          <cell r="I2409" t="str">
            <v>M</v>
          </cell>
          <cell r="J2409" t="str">
            <v>COEFICIENTE DE REPRESENTATIVIDADE</v>
          </cell>
          <cell r="K2409">
            <v>4.95</v>
          </cell>
          <cell r="L2409" t="str">
            <v>CAIXA REFERENCIAL</v>
          </cell>
        </row>
        <row r="2410">
          <cell r="G2410">
            <v>91844</v>
          </cell>
          <cell r="H2410" t="str">
            <v>ELETRODUTO FLEXÍVEL CORRUGADO, PVC, DN 25 MM (3/4"), PARA CIRCUITOS TERMINAIS, INSTALADO EM LAJE - FORNECIMENTO E INSTALAÇÃO. AF_12/2015</v>
          </cell>
          <cell r="I2410" t="str">
            <v>M</v>
          </cell>
          <cell r="J2410" t="str">
            <v>COEFICIENTE DE REPRESENTATIVIDADE</v>
          </cell>
          <cell r="K2410">
            <v>5.32</v>
          </cell>
          <cell r="L2410" t="str">
            <v>CAIXA REFERENCIAL</v>
          </cell>
        </row>
        <row r="2411">
          <cell r="G2411">
            <v>91845</v>
          </cell>
          <cell r="H2411" t="str">
            <v>ELETRODUTO FLEXÍVEL CORRUGADO REFORÇADO, PVC, DN 25 MM (3/4"), PARA CIRCUITOS TERMINAIS, INSTALADO EM LAJE - FORNECIMENTO E INSTALAÇÃO. AF_12/2015</v>
          </cell>
          <cell r="I2411" t="str">
            <v>M</v>
          </cell>
          <cell r="J2411" t="str">
            <v>COEFICIENTE DE REPRESENTATIVIDADE</v>
          </cell>
          <cell r="K2411">
            <v>6.27</v>
          </cell>
          <cell r="L2411" t="str">
            <v>CAIXA REFERENCIAL</v>
          </cell>
        </row>
        <row r="2412">
          <cell r="G2412">
            <v>91846</v>
          </cell>
          <cell r="H2412" t="str">
            <v>ELETRODUTO FLEXÍVEL CORRUGADO, PVC, DN 32 MM (1"), PARA CIRCUITOS TERMINAIS, INSTALADO EM LAJE - FORNECIMENTO E INSTALAÇÃO. AF_12/2015</v>
          </cell>
          <cell r="I2412" t="str">
            <v>M</v>
          </cell>
          <cell r="J2412" t="str">
            <v>COEFICIENTE DE REPRESENTATIVIDADE</v>
          </cell>
          <cell r="K2412">
            <v>7.41</v>
          </cell>
          <cell r="L2412" t="str">
            <v>CAIXA REFERENCIAL</v>
          </cell>
        </row>
        <row r="2413">
          <cell r="G2413">
            <v>91847</v>
          </cell>
          <cell r="H2413" t="str">
            <v>ELETRODUTO FLEXÍVEL CORRUGADO REFORÇADO, PVC, DN 32 MM (1"), PARA CIRCUITOS TERMINAIS, INSTALADO EM LAJE - FORNECIMENTO E INSTALAÇÃO. AF_12/2015</v>
          </cell>
          <cell r="I2413" t="str">
            <v>M</v>
          </cell>
          <cell r="J2413" t="str">
            <v>COEFICIENTE DE REPRESENTATIVIDADE</v>
          </cell>
          <cell r="K2413">
            <v>9.6199999999999992</v>
          </cell>
          <cell r="L2413" t="str">
            <v>CAIXA REFERENCIAL</v>
          </cell>
        </row>
        <row r="2414">
          <cell r="G2414">
            <v>91849</v>
          </cell>
          <cell r="H2414" t="str">
            <v>ELETRODUTO FLEXÍVEL LISO, PEAD, DN 32 MM (1"), PARA CIRCUITOS TERMINAIS, INSTALADO EM LAJE - FORNECIMENTO E INSTALAÇÃO. AF_12/2015</v>
          </cell>
          <cell r="I2414" t="str">
            <v>M</v>
          </cell>
          <cell r="J2414" t="str">
            <v>ATRIBUÍDO SÃO PAULO</v>
          </cell>
          <cell r="K2414">
            <v>6.5</v>
          </cell>
          <cell r="L2414" t="str">
            <v>CAIXA REFERENCIAL</v>
          </cell>
        </row>
        <row r="2415">
          <cell r="G2415">
            <v>91850</v>
          </cell>
          <cell r="H2415" t="str">
            <v>ELETRODUTO FLEXÍVEL CORRUGADO, PEAD, DN 40 MM (1 1/4"), PARA CIRCUITOS TERMINAIS, INSTALADO EM LAJE - FORNECIMENTO E INSTALAÇÃO. AF_12/2015</v>
          </cell>
          <cell r="I2415" t="str">
            <v>M</v>
          </cell>
          <cell r="J2415" t="str">
            <v>ATRIBUÍDO SÃO PAULO</v>
          </cell>
          <cell r="K2415">
            <v>8.61</v>
          </cell>
          <cell r="L2415" t="str">
            <v>CAIXA REFERENCIAL</v>
          </cell>
        </row>
        <row r="2416">
          <cell r="G2416">
            <v>91851</v>
          </cell>
          <cell r="H2416" t="str">
            <v>ELETRODUTO FLEXÍVEL LISO, PEAD, DN 40 MM (1 1/4"), PARA CIRCUITOS TERMINAIS, INSTALADO EM LAJE - FORNECIMENTO E INSTALAÇÃO. AF_12/2015</v>
          </cell>
          <cell r="I2416" t="str">
            <v>M</v>
          </cell>
          <cell r="J2416" t="str">
            <v>ATRIBUÍDO SÃO PAULO</v>
          </cell>
          <cell r="K2416">
            <v>8.1</v>
          </cell>
          <cell r="L2416" t="str">
            <v>CAIXA REFERENCIAL</v>
          </cell>
        </row>
        <row r="2417">
          <cell r="G2417">
            <v>91852</v>
          </cell>
          <cell r="H2417" t="str">
            <v>ELETRODUTO FLEXÍVEL CORRUGADO, PVC, DN 20 MM (1/2"), PARA CIRCUITOS TERMINAIS, INSTALADO EM PAREDE - FORNECIMENTO E INSTALAÇÃO. AF_12/2015</v>
          </cell>
          <cell r="I2417" t="str">
            <v>M</v>
          </cell>
          <cell r="J2417" t="str">
            <v>COEFICIENTE DE REPRESENTATIVIDADE</v>
          </cell>
          <cell r="K2417">
            <v>6.72</v>
          </cell>
          <cell r="L2417" t="str">
            <v>CAIXA REFERENCIAL</v>
          </cell>
        </row>
        <row r="2418">
          <cell r="G2418">
            <v>91853</v>
          </cell>
          <cell r="H2418" t="str">
            <v>ELETRODUTO FLEXÍVEL CORRUGADO REFORÇADO, PVC, DN 20 MM (1/2"), PARA CIRCUITOS TERMINAIS, INSTALADO EM PAREDE - FORNECIMENTO E INSTALAÇÃO. AF_12/2015</v>
          </cell>
          <cell r="I2418" t="str">
            <v>M</v>
          </cell>
          <cell r="J2418" t="str">
            <v>COEFICIENTE DE REPRESENTATIVIDADE</v>
          </cell>
          <cell r="K2418">
            <v>7.07</v>
          </cell>
          <cell r="L2418" t="str">
            <v>CAIXA REFERENCIAL</v>
          </cell>
        </row>
        <row r="2419">
          <cell r="G2419">
            <v>91854</v>
          </cell>
          <cell r="H2419" t="str">
            <v>ELETRODUTO FLEXÍVEL CORRUGADO, PVC, DN 25 MM (3/4"), PARA CIRCUITOS TERMINAIS, INSTALADO EM PAREDE - FORNECIMENTO E INSTALAÇÃO. AF_12/2015</v>
          </cell>
          <cell r="I2419" t="str">
            <v>M</v>
          </cell>
          <cell r="J2419" t="str">
            <v>COEFICIENTE DE REPRESENTATIVIDADE</v>
          </cell>
          <cell r="K2419">
            <v>7.46</v>
          </cell>
          <cell r="L2419" t="str">
            <v>CAIXA REFERENCIAL</v>
          </cell>
        </row>
        <row r="2420">
          <cell r="G2420">
            <v>91855</v>
          </cell>
          <cell r="H2420" t="str">
            <v>ELETRODUTO FLEXÍVEL CORRUGADO REFORÇADO, PVC, DN 25 MM (3/4"), PARA CIRCUITOS TERMINAIS, INSTALADO EM PAREDE - FORNECIMENTO E INSTALAÇÃO. AF_12/2015</v>
          </cell>
          <cell r="I2420" t="str">
            <v>M</v>
          </cell>
          <cell r="J2420" t="str">
            <v>COEFICIENTE DE REPRESENTATIVIDADE</v>
          </cell>
          <cell r="K2420">
            <v>8.34</v>
          </cell>
          <cell r="L2420" t="str">
            <v>CAIXA REFERENCIAL</v>
          </cell>
        </row>
        <row r="2421">
          <cell r="G2421">
            <v>91856</v>
          </cell>
          <cell r="H2421" t="str">
            <v>ELETRODUTO FLEXÍVEL CORRUGADO, PVC, DN 32 MM (1"), PARA CIRCUITOS TERMINAIS, INSTALADO EM PAREDE - FORNECIMENTO E INSTALAÇÃO. AF_12/2015</v>
          </cell>
          <cell r="I2421" t="str">
            <v>M</v>
          </cell>
          <cell r="J2421" t="str">
            <v>COEFICIENTE DE REPRESENTATIVIDADE</v>
          </cell>
          <cell r="K2421">
            <v>9.4499999999999993</v>
          </cell>
          <cell r="L2421" t="str">
            <v>CAIXA REFERENCIAL</v>
          </cell>
        </row>
        <row r="2422">
          <cell r="G2422">
            <v>91857</v>
          </cell>
          <cell r="H2422" t="str">
            <v>ELETRODUTO FLEXÍVEL CORRUGADO REFORÇADO, PVC, DN 32 MM (1"), PARA CIRCUITOS TERMINAIS, INSTALADO EM PAREDE - FORNECIMENTO E INSTALAÇÃO. AF_12/2015</v>
          </cell>
          <cell r="I2422" t="str">
            <v>M</v>
          </cell>
          <cell r="J2422" t="str">
            <v>COEFICIENTE DE REPRESENTATIVIDADE</v>
          </cell>
          <cell r="K2422">
            <v>11.5</v>
          </cell>
          <cell r="L2422" t="str">
            <v>CAIXA REFERENCIAL</v>
          </cell>
        </row>
        <row r="2423">
          <cell r="G2423">
            <v>91859</v>
          </cell>
          <cell r="H2423" t="str">
            <v>ELETRODUTO FLEXÍVEL LISO, PEAD, DN 32 MM (1"), PARA CIRCUITOS TERMINAIS, INSTALADO EM PAREDE - FORNECIMENTO E INSTALAÇÃO. AF_12/2015</v>
          </cell>
          <cell r="I2423" t="str">
            <v>M</v>
          </cell>
          <cell r="J2423" t="str">
            <v>ATRIBUÍDO SÃO PAULO</v>
          </cell>
          <cell r="K2423">
            <v>8.6199999999999992</v>
          </cell>
          <cell r="L2423" t="str">
            <v>CAIXA REFERENCIAL</v>
          </cell>
        </row>
        <row r="2424">
          <cell r="G2424">
            <v>91860</v>
          </cell>
          <cell r="H2424" t="str">
            <v>ELETRODUTO FLEXÍVEL CORRUGADO, PEAD, DN 40 MM (1 1/4"), PARA CIRCUITOS TERMINAIS, INSTALADO EM PAREDE - FORNECIMENTO E INSTALAÇÃO. AF_12/2015</v>
          </cell>
          <cell r="I2424" t="str">
            <v>M</v>
          </cell>
          <cell r="J2424" t="str">
            <v>ATRIBUÍDO SÃO PAULO</v>
          </cell>
          <cell r="K2424">
            <v>10.63</v>
          </cell>
          <cell r="L2424" t="str">
            <v>CAIXA REFERENCIAL</v>
          </cell>
        </row>
        <row r="2425">
          <cell r="G2425">
            <v>91861</v>
          </cell>
          <cell r="H2425" t="str">
            <v>ELETRODUTO FLEXÍVEL LISO, PEAD, DN 40 MM (1 1/4"), PARA CIRCUITOS TERMINAIS, INSTALADO EM PAREDE - FORNECIMENTO E INSTALAÇÃO. AF_12/2015</v>
          </cell>
          <cell r="I2425" t="str">
            <v>M</v>
          </cell>
          <cell r="J2425" t="str">
            <v>ATRIBUÍDO SÃO PAULO</v>
          </cell>
          <cell r="K2425">
            <v>10.16</v>
          </cell>
          <cell r="L2425" t="str">
            <v>CAIXA REFERENCIAL</v>
          </cell>
        </row>
        <row r="2426">
          <cell r="G2426">
            <v>91862</v>
          </cell>
          <cell r="H2426" t="str">
            <v>ELETRODUTO RÍGIDO ROSCÁVEL, PVC, DN 20 MM (1/2"), PARA CIRCUITOS TERMINAIS, INSTALADO EM FORRO - FORNECIMENTO E INSTALAÇÃO. AF_12/2015</v>
          </cell>
          <cell r="I2426" t="str">
            <v>M</v>
          </cell>
          <cell r="J2426" t="str">
            <v>COEFICIENTE DE REPRESENTATIVIDADE</v>
          </cell>
          <cell r="K2426">
            <v>7.55</v>
          </cell>
          <cell r="L2426" t="str">
            <v>CAIXA REFERENCIAL</v>
          </cell>
        </row>
        <row r="2427">
          <cell r="G2427">
            <v>91863</v>
          </cell>
          <cell r="H2427" t="str">
            <v>ELETRODUTO RÍGIDO ROSCÁVEL, PVC, DN 25 MM (3/4"), PARA CIRCUITOS TERMINAIS, INSTALADO EM FORRO - FORNECIMENTO E INSTALAÇÃO. AF_12/2015</v>
          </cell>
          <cell r="I2427" t="str">
            <v>M</v>
          </cell>
          <cell r="J2427" t="str">
            <v>COEFICIENTE DE REPRESENTATIVIDADE</v>
          </cell>
          <cell r="K2427">
            <v>8.85</v>
          </cell>
          <cell r="L2427" t="str">
            <v>CAIXA REFERENCIAL</v>
          </cell>
        </row>
        <row r="2428">
          <cell r="G2428">
            <v>91864</v>
          </cell>
          <cell r="H2428" t="str">
            <v>ELETRODUTO RÍGIDO ROSCÁVEL, PVC, DN 32 MM (1"), PARA CIRCUITOS TERMINAIS, INSTALADO EM FORRO - FORNECIMENTO E INSTALAÇÃO. AF_12/2015</v>
          </cell>
          <cell r="I2428" t="str">
            <v>M</v>
          </cell>
          <cell r="J2428" t="str">
            <v>COEFICIENTE DE REPRESENTATIVIDADE</v>
          </cell>
          <cell r="K2428">
            <v>11.62</v>
          </cell>
          <cell r="L2428" t="str">
            <v>CAIXA REFERENCIAL</v>
          </cell>
        </row>
        <row r="2429">
          <cell r="G2429">
            <v>91865</v>
          </cell>
          <cell r="H2429" t="str">
            <v>ELETRODUTO RÍGIDO ROSCÁVEL, PVC, DN 40 MM (1 1/4"), PARA CIRCUITOS TERMINAIS, INSTALADO EM FORRO - FORNECIMENTO E INSTALAÇÃO. AF_12/2015</v>
          </cell>
          <cell r="I2429" t="str">
            <v>M</v>
          </cell>
          <cell r="J2429" t="str">
            <v>COEFICIENTE DE REPRESENTATIVIDADE</v>
          </cell>
          <cell r="K2429">
            <v>14.39</v>
          </cell>
          <cell r="L2429" t="str">
            <v>CAIXA REFERENCIAL</v>
          </cell>
        </row>
        <row r="2430">
          <cell r="G2430">
            <v>91866</v>
          </cell>
          <cell r="H2430" t="str">
            <v>ELETRODUTO RÍGIDO ROSCÁVEL, PVC, DN 20 MM (1/2"), PARA CIRCUITOS TERMINAIS, INSTALADO EM LAJE - FORNECIMENTO E INSTALAÇÃO. AF_12/2015</v>
          </cell>
          <cell r="I2430" t="str">
            <v>M</v>
          </cell>
          <cell r="J2430" t="str">
            <v>COEFICIENTE DE REPRESENTATIVIDADE</v>
          </cell>
          <cell r="K2430">
            <v>5.99</v>
          </cell>
          <cell r="L2430" t="str">
            <v>CAIXA REFERENCIAL</v>
          </cell>
        </row>
        <row r="2431">
          <cell r="G2431">
            <v>91867</v>
          </cell>
          <cell r="H2431" t="str">
            <v>ELETRODUTO RÍGIDO ROSCÁVEL, PVC, DN 25 MM (3/4"), PARA CIRCUITOS TERMINAIS, INSTALADO EM LAJE - FORNECIMENTO E INSTALAÇÃO. AF_12/2015</v>
          </cell>
          <cell r="I2431" t="str">
            <v>M</v>
          </cell>
          <cell r="J2431" t="str">
            <v>COEFICIENTE DE REPRESENTATIVIDADE</v>
          </cell>
          <cell r="K2431">
            <v>7.3</v>
          </cell>
          <cell r="L2431" t="str">
            <v>CAIXA REFERENCIAL</v>
          </cell>
        </row>
        <row r="2432">
          <cell r="G2432">
            <v>91868</v>
          </cell>
          <cell r="H2432" t="str">
            <v>ELETRODUTO RÍGIDO ROSCÁVEL, PVC, DN 32 MM (1"), PARA CIRCUITOS TERMINAIS, INSTALADO EM LAJE - FORNECIMENTO E INSTALAÇÃO. AF_12/2015</v>
          </cell>
          <cell r="I2432" t="str">
            <v>M</v>
          </cell>
          <cell r="J2432" t="str">
            <v>COEFICIENTE DE REPRESENTATIVIDADE</v>
          </cell>
          <cell r="K2432">
            <v>10.050000000000001</v>
          </cell>
          <cell r="L2432" t="str">
            <v>CAIXA REFERENCIAL</v>
          </cell>
        </row>
        <row r="2433">
          <cell r="G2433">
            <v>91869</v>
          </cell>
          <cell r="H2433" t="str">
            <v>ELETRODUTO RÍGIDO ROSCÁVEL, PVC, DN 40 MM (1 1/4"), PARA CIRCUITOS TERMINAIS, INSTALADO EM LAJE - FORNECIMENTO E INSTALAÇÃO. AF_12/2015</v>
          </cell>
          <cell r="I2433" t="str">
            <v>M</v>
          </cell>
          <cell r="J2433" t="str">
            <v>COEFICIENTE DE REPRESENTATIVIDADE</v>
          </cell>
          <cell r="K2433">
            <v>12.83</v>
          </cell>
          <cell r="L2433" t="str">
            <v>CAIXA REFERENCIAL</v>
          </cell>
        </row>
        <row r="2434">
          <cell r="G2434">
            <v>91870</v>
          </cell>
          <cell r="H2434" t="str">
            <v>ELETRODUTO RÍGIDO ROSCÁVEL, PVC, DN 20 MM (1/2"), PARA CIRCUITOS TERMINAIS, INSTALADO EM PAREDE - FORNECIMENTO E INSTALAÇÃO. AF_12/2015</v>
          </cell>
          <cell r="I2434" t="str">
            <v>M</v>
          </cell>
          <cell r="J2434" t="str">
            <v>COEFICIENTE DE REPRESENTATIVIDADE</v>
          </cell>
          <cell r="K2434">
            <v>8.67</v>
          </cell>
          <cell r="L2434" t="str">
            <v>CAIXA REFERENCIAL</v>
          </cell>
        </row>
        <row r="2435">
          <cell r="G2435">
            <v>91871</v>
          </cell>
          <cell r="H2435" t="str">
            <v>ELETRODUTO RÍGIDO ROSCÁVEL, PVC, DN 25 MM (3/4"), PARA CIRCUITOS TERMINAIS, INSTALADO EM PAREDE - FORNECIMENTO E INSTALAÇÃO. AF_12/2015</v>
          </cell>
          <cell r="I2435" t="str">
            <v>M</v>
          </cell>
          <cell r="J2435" t="str">
            <v>COEFICIENTE DE REPRESENTATIVIDADE</v>
          </cell>
          <cell r="K2435">
            <v>10.02</v>
          </cell>
          <cell r="L2435" t="str">
            <v>CAIXA REFERENCIAL</v>
          </cell>
        </row>
        <row r="2436">
          <cell r="G2436">
            <v>91872</v>
          </cell>
          <cell r="H2436" t="str">
            <v>ELETRODUTO RÍGIDO ROSCÁVEL, PVC, DN 32 MM (1"), PARA CIRCUITOS TERMINAIS, INSTALADO EM PAREDE - FORNECIMENTO E INSTALAÇÃO. AF_12/2015</v>
          </cell>
          <cell r="I2436" t="str">
            <v>M</v>
          </cell>
          <cell r="J2436" t="str">
            <v>COEFICIENTE DE REPRESENTATIVIDADE</v>
          </cell>
          <cell r="K2436">
            <v>12.77</v>
          </cell>
          <cell r="L2436" t="str">
            <v>CAIXA REFERENCIAL</v>
          </cell>
        </row>
        <row r="2437">
          <cell r="G2437">
            <v>91873</v>
          </cell>
          <cell r="H2437" t="str">
            <v>ELETRODUTO RÍGIDO ROSCÁVEL, PVC, DN 40 MM (1 1/4"), PARA CIRCUITOS TERMINAIS, INSTALADO EM PAREDE - FORNECIMENTO E INSTALAÇÃO. AF_12/2015</v>
          </cell>
          <cell r="I2437" t="str">
            <v>M</v>
          </cell>
          <cell r="J2437" t="str">
            <v>COEFICIENTE DE REPRESENTATIVIDADE</v>
          </cell>
          <cell r="K2437">
            <v>15.51</v>
          </cell>
          <cell r="L2437" t="str">
            <v>CAIXA REFERENCIAL</v>
          </cell>
        </row>
        <row r="2438">
          <cell r="G2438">
            <v>93008</v>
          </cell>
          <cell r="H2438" t="str">
            <v>ELETRODUTO RÍGIDO ROSCÁVEL, PVC, DN 50 MM (1 1/2") - FORNECIMENTO E INSTALAÇÃO. AF_12/2015</v>
          </cell>
          <cell r="I2438" t="str">
            <v>M</v>
          </cell>
          <cell r="J2438" t="str">
            <v>COEFICIENTE DE REPRESENTATIVIDADE</v>
          </cell>
          <cell r="K2438">
            <v>12.35</v>
          </cell>
          <cell r="L2438" t="str">
            <v>CAIXA REFERENCIAL</v>
          </cell>
        </row>
        <row r="2439">
          <cell r="G2439">
            <v>93009</v>
          </cell>
          <cell r="H2439" t="str">
            <v>ELETRODUTO RÍGIDO ROSCÁVEL, PVC, DN 60 MM (2") - FORNECIMENTO E INSTALAÇÃO. AF_12/2015</v>
          </cell>
          <cell r="I2439" t="str">
            <v>M</v>
          </cell>
          <cell r="J2439" t="str">
            <v>COEFICIENTE DE REPRESENTATIVIDADE</v>
          </cell>
          <cell r="K2439">
            <v>18.03</v>
          </cell>
          <cell r="L2439" t="str">
            <v>CAIXA REFERENCIAL</v>
          </cell>
        </row>
        <row r="2440">
          <cell r="G2440">
            <v>93010</v>
          </cell>
          <cell r="H2440" t="str">
            <v>ELETRODUTO RÍGIDO ROSCÁVEL, PVC, DN 75 MM (2 1/2") - FORNECIMENTO E INSTALAÇÃO. AF_12/2015</v>
          </cell>
          <cell r="I2440" t="str">
            <v>M</v>
          </cell>
          <cell r="J2440" t="str">
            <v>COEFICIENTE DE REPRESENTATIVIDADE</v>
          </cell>
          <cell r="K2440">
            <v>24.93</v>
          </cell>
          <cell r="L2440" t="str">
            <v>CAIXA REFERENCIAL</v>
          </cell>
        </row>
        <row r="2441">
          <cell r="G2441">
            <v>93011</v>
          </cell>
          <cell r="H2441" t="str">
            <v>ELETRODUTO RÍGIDO ROSCÁVEL, PVC, DN 85 MM (3") - FORNECIMENTO E INSTALAÇÃO. AF_12/2015</v>
          </cell>
          <cell r="I2441" t="str">
            <v>M</v>
          </cell>
          <cell r="J2441" t="str">
            <v>COEFICIENTE DE REPRESENTATIVIDADE</v>
          </cell>
          <cell r="K2441">
            <v>30.38</v>
          </cell>
          <cell r="L2441" t="str">
            <v>CAIXA REFERENCIAL</v>
          </cell>
        </row>
        <row r="2442">
          <cell r="G2442">
            <v>93012</v>
          </cell>
          <cell r="H2442" t="str">
            <v>ELETRODUTO RÍGIDO ROSCÁVEL, PVC, DN 110 MM (4") - FORNECIMENTO E INSTALAÇÃO. AF_12/2015</v>
          </cell>
          <cell r="I2442" t="str">
            <v>M</v>
          </cell>
          <cell r="J2442" t="str">
            <v>COEFICIENTE DE REPRESENTATIVIDADE</v>
          </cell>
          <cell r="K2442">
            <v>45.6</v>
          </cell>
          <cell r="L2442" t="str">
            <v>CAIXA REFERENCIAL</v>
          </cell>
        </row>
        <row r="2443">
          <cell r="G2443">
            <v>95726</v>
          </cell>
          <cell r="H2443" t="str">
            <v>ELETRODUTO RÍGIDO SOLDÁVEL, PVC, DN 20 MM (½), APARENTE, INSTALADO EM TETO - FORNECIMENTO E INSTALAÇÃO. AF_11/2016_P</v>
          </cell>
          <cell r="I2443" t="str">
            <v>M</v>
          </cell>
          <cell r="J2443" t="str">
            <v>COEFICIENTE DE REPRESENTATIVIDADE</v>
          </cell>
          <cell r="K2443">
            <v>5.16</v>
          </cell>
          <cell r="L2443" t="str">
            <v>CAIXA REFERENCIAL</v>
          </cell>
        </row>
        <row r="2444">
          <cell r="G2444">
            <v>95727</v>
          </cell>
          <cell r="H2444" t="str">
            <v>ELETRODUTO RÍGIDO SOLDÁVEL, PVC, DN 25 MM (3/4), APARENTE, INSTALADO EM TETO - FORNECIMENTO E INSTALAÇÃO. AF_11/2016_P</v>
          </cell>
          <cell r="I2444" t="str">
            <v>M</v>
          </cell>
          <cell r="J2444" t="str">
            <v>COEFICIENTE DE REPRESENTATIVIDADE</v>
          </cell>
          <cell r="K2444">
            <v>5.86</v>
          </cell>
          <cell r="L2444" t="str">
            <v>CAIXA REFERENCIAL</v>
          </cell>
        </row>
        <row r="2445">
          <cell r="G2445">
            <v>95728</v>
          </cell>
          <cell r="H2445" t="str">
            <v>ELETRODUTO RÍGIDO SOLDÁVEL, PVC, DN 32 MM (1), APARENTE, INSTALADO EM TETO - FORNECIMENTO E INSTALAÇÃO. AF_11/2016_P</v>
          </cell>
          <cell r="I2445" t="str">
            <v>M</v>
          </cell>
          <cell r="J2445" t="str">
            <v>COEFICIENTE DE REPRESENTATIVIDADE</v>
          </cell>
          <cell r="K2445">
            <v>7.37</v>
          </cell>
          <cell r="L2445" t="str">
            <v>CAIXA REFERENCIAL</v>
          </cell>
        </row>
        <row r="2446">
          <cell r="G2446">
            <v>95729</v>
          </cell>
          <cell r="H2446" t="str">
            <v>ELETRODUTO RÍGIDO SOLDÁVEL, PVC, DN 20 MM (½), APARENTE, INSTALADO EM PAREDE - FORNECIMENTO E INSTALAÇÃO. AF_11/2016_P</v>
          </cell>
          <cell r="I2446" t="str">
            <v>M</v>
          </cell>
          <cell r="J2446" t="str">
            <v>COEFICIENTE DE REPRESENTATIVIDADE</v>
          </cell>
          <cell r="K2446">
            <v>6.88</v>
          </cell>
          <cell r="L2446" t="str">
            <v>CAIXA REFERENCIAL</v>
          </cell>
        </row>
        <row r="2447">
          <cell r="G2447">
            <v>95730</v>
          </cell>
          <cell r="H2447" t="str">
            <v>ELETRODUTO RÍGIDO SOLDÁVEL, PVC, DN 25 MM (3/4), APARENTE, INSTALADO EM PAREDE - FORNECIMENTO E INSTALAÇÃO. AF_11/2016_P</v>
          </cell>
          <cell r="I2447" t="str">
            <v>M</v>
          </cell>
          <cell r="J2447" t="str">
            <v>COEFICIENTE DE REPRESENTATIVIDADE</v>
          </cell>
          <cell r="K2447">
            <v>7.58</v>
          </cell>
          <cell r="L2447" t="str">
            <v>CAIXA REFERENCIAL</v>
          </cell>
        </row>
        <row r="2448">
          <cell r="G2448">
            <v>95731</v>
          </cell>
          <cell r="H2448" t="str">
            <v>ELETRODUTO RÍGIDO SOLDÁVEL, PVC, DN 32 MM (1), APARENTE, INSTALADO EM PAREDE - FORNECIMENTO E INSTALAÇÃO. AF_11/2016_P</v>
          </cell>
          <cell r="I2448" t="str">
            <v>M</v>
          </cell>
          <cell r="J2448" t="str">
            <v>COEFICIENTE DE REPRESENTATIVIDADE</v>
          </cell>
          <cell r="K2448">
            <v>9.09</v>
          </cell>
          <cell r="L2448" t="str">
            <v>CAIXA REFERENCIAL</v>
          </cell>
        </row>
        <row r="2449">
          <cell r="G2449">
            <v>95732</v>
          </cell>
          <cell r="H2449" t="str">
            <v>LUVA PARA ELETRODUTO, PVC, SOLDÁVEL, DN 20 MM (1/2), APARENTE, INSTALADA EM TETO - FORNECIMENTO E INSTALAÇÃO. AF_11/2016_P</v>
          </cell>
          <cell r="I2449" t="str">
            <v>UN</v>
          </cell>
          <cell r="J2449" t="str">
            <v>COEFICIENTE DE REPRESENTATIVIDADE</v>
          </cell>
          <cell r="K2449">
            <v>3.46</v>
          </cell>
          <cell r="L2449" t="str">
            <v>CAIXA REFERENCIAL</v>
          </cell>
        </row>
        <row r="2450">
          <cell r="G2450">
            <v>95745</v>
          </cell>
          <cell r="H2450" t="str">
            <v>ELETRODUTO DE AÇO GALVANIZADO, CLASSE LEVE, DN 20 MM (3/4), APARENTE, INSTALADO EM TETO - FORNECIMENTO E INSTALAÇÃO. AF_11/2016_P</v>
          </cell>
          <cell r="I2450" t="str">
            <v>M</v>
          </cell>
          <cell r="J2450" t="str">
            <v>ATRIBUÍDO SÃO PAULO</v>
          </cell>
          <cell r="K2450">
            <v>17.079999999999998</v>
          </cell>
          <cell r="L2450" t="str">
            <v>CAIXA REFERENCIAL</v>
          </cell>
        </row>
        <row r="2451">
          <cell r="G2451">
            <v>95746</v>
          </cell>
          <cell r="H2451" t="str">
            <v>ELETRODUTO DE AÇO GALVANIZADO, CLASSE LEVE, DN 25 MM (1), APARENTE, INSTALADO EM TETO - FORNECIMENTO E INSTALAÇÃO. AF_11/2016_P</v>
          </cell>
          <cell r="I2451" t="str">
            <v>M</v>
          </cell>
          <cell r="J2451" t="str">
            <v>ATRIBUÍDO SÃO PAULO</v>
          </cell>
          <cell r="K2451">
            <v>21.22</v>
          </cell>
          <cell r="L2451" t="str">
            <v>CAIXA REFERENCIAL</v>
          </cell>
        </row>
        <row r="2452">
          <cell r="G2452">
            <v>95747</v>
          </cell>
          <cell r="H2452" t="str">
            <v>ELETRODUTO DE AÇO GALVANIZADO, CLASSE SEMI PESADO, DN 32 MM (1 1/4), APARENTE, INSTALADO EM TETO - FORNECIMENTO E INSTALAÇÃO. AF_11/2016_P</v>
          </cell>
          <cell r="I2452" t="str">
            <v>M</v>
          </cell>
          <cell r="J2452" t="str">
            <v>ATRIBUÍDO SÃO PAULO</v>
          </cell>
          <cell r="K2452">
            <v>34.770000000000003</v>
          </cell>
          <cell r="L2452" t="str">
            <v>CAIXA REFERENCIAL</v>
          </cell>
        </row>
        <row r="2453">
          <cell r="G2453">
            <v>95748</v>
          </cell>
          <cell r="H2453" t="str">
            <v>ELETRODUTO DE AÇO GALVANIZADO, CLASSE SEMI PESADO, DN 40 MM (1 1/2 ), APARENTE, INSTALADO EM TETO - FORNECIMENTO E INSTALAÇÃO. AF_11/2016_P</v>
          </cell>
          <cell r="I2453" t="str">
            <v>M</v>
          </cell>
          <cell r="J2453" t="str">
            <v>ATRIBUÍDO SÃO PAULO</v>
          </cell>
          <cell r="K2453">
            <v>37.700000000000003</v>
          </cell>
          <cell r="L2453" t="str">
            <v>CAIXA REFERENCIAL</v>
          </cell>
        </row>
        <row r="2454">
          <cell r="G2454">
            <v>95749</v>
          </cell>
          <cell r="H2454" t="str">
            <v>ELETRODUTO DE AÇO GALVANIZADO, CLASSE LEVE, DN 20 MM (3/4), APARENTE, INSTALADO EM PAREDE - FORNECIMENTO E INSTALAÇÃO. AF_11/2016_P</v>
          </cell>
          <cell r="I2454" t="str">
            <v>M</v>
          </cell>
          <cell r="J2454" t="str">
            <v>ATRIBUÍDO SÃO PAULO</v>
          </cell>
          <cell r="K2454">
            <v>22.66</v>
          </cell>
          <cell r="L2454" t="str">
            <v>CAIXA REFERENCIAL</v>
          </cell>
        </row>
        <row r="2455">
          <cell r="G2455">
            <v>95750</v>
          </cell>
          <cell r="H2455" t="str">
            <v>ELETRODUTO DE AÇO GALVANIZADO, CLASSE LEVE, DN 25 MM (1), APARENTE, INSTALADO EM PAREDE - FORNECIMENTO E INSTALAÇÃO. AF_11/2016_P</v>
          </cell>
          <cell r="I2455" t="str">
            <v>M</v>
          </cell>
          <cell r="J2455" t="str">
            <v>ATRIBUÍDO SÃO PAULO</v>
          </cell>
          <cell r="K2455">
            <v>26.67</v>
          </cell>
          <cell r="L2455" t="str">
            <v>CAIXA REFERENCIAL</v>
          </cell>
        </row>
        <row r="2456">
          <cell r="G2456">
            <v>95751</v>
          </cell>
          <cell r="H2456" t="str">
            <v>ELETRODUTO DE AÇO GALVANIZADO, CLASSE SEMI PESADO, DN 32 MM (1 1/4), APARENTE, INSTALADO EM PAREDE - FORNECIMENTO E INSTALAÇÃO. AF_11/2016_P</v>
          </cell>
          <cell r="I2456" t="str">
            <v>M</v>
          </cell>
          <cell r="J2456" t="str">
            <v>ATRIBUÍDO SÃO PAULO</v>
          </cell>
          <cell r="K2456">
            <v>40.049999999999997</v>
          </cell>
          <cell r="L2456" t="str">
            <v>CAIXA REFERENCIAL</v>
          </cell>
        </row>
        <row r="2457">
          <cell r="G2457">
            <v>95752</v>
          </cell>
          <cell r="H2457" t="str">
            <v>ELETRODUTO DE AÇO GALVANIZADO, CLASSE SEMI PESADO, DN 40 MM (1 1/2  ), APARENTE, INSTALADO EM PAREDE - FORNECIMENTO E INSTALAÇÃO. AF_11/2016_P</v>
          </cell>
          <cell r="I2457" t="str">
            <v>M</v>
          </cell>
          <cell r="J2457" t="str">
            <v>ATRIBUÍDO SÃO PAULO</v>
          </cell>
          <cell r="K2457">
            <v>42.78</v>
          </cell>
          <cell r="L2457" t="str">
            <v>CAIXA REFERENCIAL</v>
          </cell>
        </row>
        <row r="2458">
          <cell r="G2458">
            <v>97667</v>
          </cell>
          <cell r="H2458" t="str">
            <v>ELETRODUTO FLEXÍVEL CORRUGADO, PEAD, DN 50 (1 ½)  - FORNECIMENTO E INSTALAÇÃO. AF_04/2016</v>
          </cell>
          <cell r="I2458" t="str">
            <v>M</v>
          </cell>
          <cell r="J2458" t="str">
            <v>ATRIBUÍDO SÃO PAULO</v>
          </cell>
          <cell r="K2458">
            <v>6.28</v>
          </cell>
          <cell r="L2458" t="str">
            <v>CAIXA REFERENCIAL</v>
          </cell>
        </row>
        <row r="2459">
          <cell r="G2459">
            <v>97668</v>
          </cell>
          <cell r="H2459" t="str">
            <v>ELETRODUTO FLEXÍVEL CORRUGADO, PEAD, DN 63 (2")  - FORNECIMENTO E INSTALAÇÃO. AF_04/2016</v>
          </cell>
          <cell r="I2459" t="str">
            <v>M</v>
          </cell>
          <cell r="J2459" t="str">
            <v>ATRIBUÍDO SÃO PAULO</v>
          </cell>
          <cell r="K2459">
            <v>9.67</v>
          </cell>
          <cell r="L2459" t="str">
            <v>CAIXA REFERENCIAL</v>
          </cell>
        </row>
        <row r="2460">
          <cell r="G2460">
            <v>97669</v>
          </cell>
          <cell r="H2460" t="str">
            <v>ELETRODUTO FLEXÍVEL CORRUGADO, PEAD, DN 90 (3) - FORNECIMENTO E INSTALAÇÃO. AF_04/2016</v>
          </cell>
          <cell r="I2460" t="str">
            <v>M</v>
          </cell>
          <cell r="J2460" t="str">
            <v>ATRIBUÍDO SÃO PAULO</v>
          </cell>
          <cell r="K2460">
            <v>15.53</v>
          </cell>
          <cell r="L2460" t="str">
            <v>CAIXA REFERENCIAL</v>
          </cell>
        </row>
        <row r="2461">
          <cell r="G2461">
            <v>97670</v>
          </cell>
          <cell r="H2461" t="str">
            <v>ELETRODUTO FLEXÍVEL CORRUGADO, PEAD, DN 100 (4) - FORNECIMENTO E INSTALAÇÃO. AF_04/2016</v>
          </cell>
          <cell r="I2461" t="str">
            <v>M</v>
          </cell>
          <cell r="J2461" t="str">
            <v>ATRIBUÍDO SÃO PAULO</v>
          </cell>
          <cell r="K2461">
            <v>19.899999999999999</v>
          </cell>
          <cell r="L2461" t="str">
            <v>CAIXA REFERENCIAL</v>
          </cell>
        </row>
        <row r="2462">
          <cell r="G2462">
            <v>91874</v>
          </cell>
          <cell r="H2462" t="str">
            <v>LUVA PARA ELETRODUTO, PVC, ROSCÁVEL, DN 20 MM (1/2"), PARA CIRCUITOS TERMINAIS, INSTALADA EM FORRO - FORNECIMENTO E INSTALAÇÃO. AF_12/2015</v>
          </cell>
          <cell r="I2462" t="str">
            <v>UN</v>
          </cell>
          <cell r="J2462" t="str">
            <v>COEFICIENTE DE REPRESENTATIVIDADE</v>
          </cell>
          <cell r="K2462">
            <v>3.85</v>
          </cell>
          <cell r="L2462" t="str">
            <v>CAIXA REFERENCIAL</v>
          </cell>
        </row>
        <row r="2463">
          <cell r="G2463">
            <v>91875</v>
          </cell>
          <cell r="H2463" t="str">
            <v>LUVA PARA ELETRODUTO, PVC, ROSCÁVEL, DN 25 MM (3/4"), PARA CIRCUITOS TERMINAIS, INSTALADA EM FORRO - FORNECIMENTO E INSTALAÇÃO. AF_12/2015</v>
          </cell>
          <cell r="I2463" t="str">
            <v>UN</v>
          </cell>
          <cell r="J2463" t="str">
            <v>COEFICIENTE DE REPRESENTATIVIDADE</v>
          </cell>
          <cell r="K2463">
            <v>5.05</v>
          </cell>
          <cell r="L2463" t="str">
            <v>CAIXA REFERENCIAL</v>
          </cell>
        </row>
        <row r="2464">
          <cell r="G2464">
            <v>91876</v>
          </cell>
          <cell r="H2464" t="str">
            <v>LUVA PARA ELETRODUTO, PVC, ROSCÁVEL, DN 32 MM (1"), PARA CIRCUITOS TERMINAIS, INSTALADA EM FORRO - FORNECIMENTO E INSTALAÇÃO. AF_12/2015</v>
          </cell>
          <cell r="I2464" t="str">
            <v>UN</v>
          </cell>
          <cell r="J2464" t="str">
            <v>COEFICIENTE DE REPRESENTATIVIDADE</v>
          </cell>
          <cell r="K2464">
            <v>6.64</v>
          </cell>
          <cell r="L2464" t="str">
            <v>CAIXA REFERENCIAL</v>
          </cell>
        </row>
        <row r="2465">
          <cell r="G2465">
            <v>91877</v>
          </cell>
          <cell r="H2465" t="str">
            <v>LUVA PARA ELETRODUTO, PVC, ROSCÁVEL, DN 40 MM (1 1/4"), PARA CIRCUITOS TERMINAIS, INSTALADA EM FORRO - FORNECIMENTO E INSTALAÇÃO. AF_12/2015</v>
          </cell>
          <cell r="I2465" t="str">
            <v>UN</v>
          </cell>
          <cell r="J2465" t="str">
            <v>COEFICIENTE DE REPRESENTATIVIDADE</v>
          </cell>
          <cell r="K2465">
            <v>8.7200000000000006</v>
          </cell>
          <cell r="L2465" t="str">
            <v>CAIXA REFERENCIAL</v>
          </cell>
        </row>
        <row r="2466">
          <cell r="G2466">
            <v>91878</v>
          </cell>
          <cell r="H2466" t="str">
            <v>LUVA PARA ELETRODUTO, PVC, ROSCÁVEL, DN 20 MM (1/2"), PARA CIRCUITOS TERMINAIS, INSTALADA EM LAJE - FORNECIMENTO E INSTALAÇÃO. AF_12/2015</v>
          </cell>
          <cell r="I2466" t="str">
            <v>UN</v>
          </cell>
          <cell r="J2466" t="str">
            <v>COEFICIENTE DE REPRESENTATIVIDADE</v>
          </cell>
          <cell r="K2466">
            <v>5.01</v>
          </cell>
          <cell r="L2466" t="str">
            <v>CAIXA REFERENCIAL</v>
          </cell>
        </row>
        <row r="2467">
          <cell r="G2467">
            <v>91879</v>
          </cell>
          <cell r="H2467" t="str">
            <v>LUVA PARA ELETRODUTO, PVC, ROSCÁVEL, DN 25 MM (3/4"), PARA CIRCUITOS TERMINAIS, INSTALADA EM LAJE - FORNECIMENTO E INSTALAÇÃO. AF_12/2015</v>
          </cell>
          <cell r="I2467" t="str">
            <v>UN</v>
          </cell>
          <cell r="J2467" t="str">
            <v>COEFICIENTE DE REPRESENTATIVIDADE</v>
          </cell>
          <cell r="K2467">
            <v>6.18</v>
          </cell>
          <cell r="L2467" t="str">
            <v>CAIXA REFERENCIAL</v>
          </cell>
        </row>
        <row r="2468">
          <cell r="G2468">
            <v>91880</v>
          </cell>
          <cell r="H2468" t="str">
            <v>LUVA PARA ELETRODUTO, PVC, ROSCÁVEL, DN 32 MM (1"), PARA CIRCUITOS TERMINAIS, INSTALADA EM LAJE - FORNECIMENTO E INSTALAÇÃO. AF_12/2015</v>
          </cell>
          <cell r="I2468" t="str">
            <v>UN</v>
          </cell>
          <cell r="J2468" t="str">
            <v>COEFICIENTE DE REPRESENTATIVIDADE</v>
          </cell>
          <cell r="K2468">
            <v>7.81</v>
          </cell>
          <cell r="L2468" t="str">
            <v>CAIXA REFERENCIAL</v>
          </cell>
        </row>
        <row r="2469">
          <cell r="G2469">
            <v>91881</v>
          </cell>
          <cell r="H2469" t="str">
            <v>LUVA PARA ELETRODUTO, PVC, ROSCÁVEL, DN 40 MM (1 1/4"), PARA CIRCUITOS TERMINAIS, INSTALADA EM LAJE - FORNECIMENTO E INSTALAÇÃO. AF_12/2015</v>
          </cell>
          <cell r="I2469" t="str">
            <v>UN</v>
          </cell>
          <cell r="J2469" t="str">
            <v>COEFICIENTE DE REPRESENTATIVIDADE</v>
          </cell>
          <cell r="K2469">
            <v>9.89</v>
          </cell>
          <cell r="L2469" t="str">
            <v>CAIXA REFERENCIAL</v>
          </cell>
        </row>
        <row r="2470">
          <cell r="G2470">
            <v>91882</v>
          </cell>
          <cell r="H2470" t="str">
            <v>LUVA PARA ELETRODUTO, PVC, ROSCÁVEL, DN 20 MM (1/2"), PARA CIRCUITOS TERMINAIS, INSTALADA EM PAREDE - FORNECIMENTO E INSTALAÇÃO. AF_12/2015</v>
          </cell>
          <cell r="I2470" t="str">
            <v>UN</v>
          </cell>
          <cell r="J2470" t="str">
            <v>COEFICIENTE DE REPRESENTATIVIDADE</v>
          </cell>
          <cell r="K2470">
            <v>6.27</v>
          </cell>
          <cell r="L2470" t="str">
            <v>CAIXA REFERENCIAL</v>
          </cell>
        </row>
        <row r="2471">
          <cell r="G2471">
            <v>91884</v>
          </cell>
          <cell r="H2471" t="str">
            <v>LUVA PARA ELETRODUTO, PVC, ROSCÁVEL, DN 25 MM (3/4"), PARA CIRCUITOS TERMINAIS, INSTALADA EM PAREDE - FORNECIMENTO E INSTALAÇÃO. AF_12/2015</v>
          </cell>
          <cell r="I2471" t="str">
            <v>UN</v>
          </cell>
          <cell r="J2471" t="str">
            <v>COEFICIENTE DE REPRESENTATIVIDADE</v>
          </cell>
          <cell r="K2471">
            <v>7.15</v>
          </cell>
          <cell r="L2471" t="str">
            <v>CAIXA REFERENCIAL</v>
          </cell>
        </row>
        <row r="2472">
          <cell r="G2472">
            <v>91885</v>
          </cell>
          <cell r="H2472" t="str">
            <v>LUVA PARA ELETRODUTO, PVC, ROSCÁVEL, DN 32 MM (1"), PARA CIRCUITOS TERMINAIS, INSTALADA EM PAREDE - FORNECIMENTO E INSTALAÇÃO. AF_12/2015</v>
          </cell>
          <cell r="I2472" t="str">
            <v>UN</v>
          </cell>
          <cell r="J2472" t="str">
            <v>COEFICIENTE DE REPRESENTATIVIDADE</v>
          </cell>
          <cell r="K2472">
            <v>8.3800000000000008</v>
          </cell>
          <cell r="L2472" t="str">
            <v>CAIXA REFERENCIAL</v>
          </cell>
        </row>
        <row r="2473">
          <cell r="G2473">
            <v>91886</v>
          </cell>
          <cell r="H2473" t="str">
            <v>LUVA PARA ELETRODUTO, PVC, ROSCÁVEL, DN 40 MM (1 1/4"), PARA CIRCUITOS TERMINAIS, INSTALADA EM PAREDE - FORNECIMENTO E INSTALAÇÃO. AF_12/2015</v>
          </cell>
          <cell r="I2473" t="str">
            <v>UN</v>
          </cell>
          <cell r="J2473" t="str">
            <v>COEFICIENTE DE REPRESENTATIVIDADE</v>
          </cell>
          <cell r="K2473">
            <v>10.02</v>
          </cell>
          <cell r="L2473" t="str">
            <v>CAIXA REFERENCIAL</v>
          </cell>
        </row>
        <row r="2474">
          <cell r="G2474">
            <v>91887</v>
          </cell>
          <cell r="H2474" t="str">
            <v>CURVA 90 GRAUS PARA ELETRODUTO, PVC, ROSCÁVEL, DN 20 MM (1/2"), PARA CIRCUITOS TERMINAIS, INSTALADA EM FORRO - FORNECIMENTO E INSTALAÇÃO. AF_12/2015</v>
          </cell>
          <cell r="I2474" t="str">
            <v>UN</v>
          </cell>
          <cell r="J2474" t="str">
            <v>COEFICIENTE DE REPRESENTATIVIDADE</v>
          </cell>
          <cell r="K2474">
            <v>6.75</v>
          </cell>
          <cell r="L2474" t="str">
            <v>CAIXA REFERENCIAL</v>
          </cell>
        </row>
        <row r="2475">
          <cell r="G2475">
            <v>91889</v>
          </cell>
          <cell r="H2475" t="str">
            <v>CURVA 180 GRAUS PARA ELETRODUTO, PVC, ROSCÁVEL, DN 20 MM (1/2"), PARA CIRCUITOS TERMINAIS, INSTALADA EM FORRO - FORNECIMENTO E INSTALAÇÃO. AF_12/2015</v>
          </cell>
          <cell r="I2475" t="str">
            <v>UN</v>
          </cell>
          <cell r="J2475" t="str">
            <v>COEFICIENTE DE REPRESENTATIVIDADE</v>
          </cell>
          <cell r="K2475">
            <v>6.56</v>
          </cell>
          <cell r="L2475" t="str">
            <v>CAIXA REFERENCIAL</v>
          </cell>
        </row>
        <row r="2476">
          <cell r="G2476">
            <v>91890</v>
          </cell>
          <cell r="H2476" t="str">
            <v>CURVA 90 GRAUS PARA ELETRODUTO, PVC, ROSCÁVEL, DN 25 MM (3/4"), PARA CIRCUITOS TERMINAIS, INSTALADA EM FORRO - FORNECIMENTO E INSTALAÇÃO. AF_12/2015</v>
          </cell>
          <cell r="I2476" t="str">
            <v>UN</v>
          </cell>
          <cell r="J2476" t="str">
            <v>COEFICIENTE DE REPRESENTATIVIDADE</v>
          </cell>
          <cell r="K2476">
            <v>8.18</v>
          </cell>
          <cell r="L2476" t="str">
            <v>CAIXA REFERENCIAL</v>
          </cell>
        </row>
        <row r="2477">
          <cell r="G2477">
            <v>91892</v>
          </cell>
          <cell r="H2477" t="str">
            <v>CURVA 180 GRAUS PARA ELETRODUTO, PVC, ROSCÁVEL, DN 25 MM (3/4"), PARA CIRCUITOS TERMINAIS, INSTALADA EM FORRO - FORNECIMENTO E INSTALAÇÃO. AF_12/2015</v>
          </cell>
          <cell r="I2477" t="str">
            <v>UN</v>
          </cell>
          <cell r="J2477" t="str">
            <v>COEFICIENTE DE REPRESENTATIVIDADE</v>
          </cell>
          <cell r="K2477">
            <v>9.43</v>
          </cell>
          <cell r="L2477" t="str">
            <v>CAIXA REFERENCIAL</v>
          </cell>
        </row>
        <row r="2478">
          <cell r="G2478">
            <v>91893</v>
          </cell>
          <cell r="H2478" t="str">
            <v>CURVA 90 GRAUS PARA ELETRODUTO, PVC, ROSCÁVEL, DN 32 MM (1"), PARA CIRCUITOS TERMINAIS, INSTALADA EM FORRO - FORNECIMENTO E INSTALAÇÃO. AF_12/2015</v>
          </cell>
          <cell r="I2478" t="str">
            <v>UN</v>
          </cell>
          <cell r="J2478" t="str">
            <v>COEFICIENTE DE REPRESENTATIVIDADE</v>
          </cell>
          <cell r="K2478">
            <v>11.05</v>
          </cell>
          <cell r="L2478" t="str">
            <v>CAIXA REFERENCIAL</v>
          </cell>
        </row>
        <row r="2479">
          <cell r="G2479">
            <v>91895</v>
          </cell>
          <cell r="H2479" t="str">
            <v>CURVA 180 GRAUS PARA ELETRODUTO, PVC, ROSCÁVEL, DN 32 MM (1"), PARA CIRCUITOS TERMINAIS, INSTALADA EM FORRO - FORNECIMENTO E INSTALAÇÃO. AF_12/2015</v>
          </cell>
          <cell r="I2479" t="str">
            <v>UN</v>
          </cell>
          <cell r="J2479" t="str">
            <v>COEFICIENTE DE REPRESENTATIVIDADE</v>
          </cell>
          <cell r="K2479">
            <v>12.31</v>
          </cell>
          <cell r="L2479" t="str">
            <v>CAIXA REFERENCIAL</v>
          </cell>
        </row>
        <row r="2480">
          <cell r="G2480">
            <v>91896</v>
          </cell>
          <cell r="H2480" t="str">
            <v>CURVA 90 GRAUS PARA ELETRODUTO, PVC, ROSCÁVEL, DN 40 MM (1 1/4"), PARA CIRCUITOS TERMINAIS, INSTALADA EM FORRO - FORNECIMENTO E INSTALAÇÃO. AF_12/2015</v>
          </cell>
          <cell r="I2480" t="str">
            <v>UN</v>
          </cell>
          <cell r="J2480" t="str">
            <v>COEFICIENTE DE REPRESENTATIVIDADE</v>
          </cell>
          <cell r="K2480">
            <v>13.61</v>
          </cell>
          <cell r="L2480" t="str">
            <v>CAIXA REFERENCIAL</v>
          </cell>
        </row>
        <row r="2481">
          <cell r="G2481">
            <v>91898</v>
          </cell>
          <cell r="H2481" t="str">
            <v>CURVA 180 GRAUS PARA ELETRODUTO, PVC, ROSCÁVEL, DN 40 MM (1 1/4"), PARA CIRCUITOS TERMINAIS, INSTALADA EM FORRO - FORNECIMENTO E INSTALAÇÃO. AF_12/2015</v>
          </cell>
          <cell r="I2481" t="str">
            <v>UN</v>
          </cell>
          <cell r="J2481" t="str">
            <v>COEFICIENTE DE REPRESENTATIVIDADE</v>
          </cell>
          <cell r="K2481">
            <v>14.96</v>
          </cell>
          <cell r="L2481" t="str">
            <v>CAIXA REFERENCIAL</v>
          </cell>
        </row>
        <row r="2482">
          <cell r="G2482">
            <v>91899</v>
          </cell>
          <cell r="H2482" t="str">
            <v>CURVA 90 GRAUS PARA ELETRODUTO, PVC, ROSCÁVEL, DN 20 MM (1/2"), PARA CIRCUITOS TERMINAIS, INSTALADA EM LAJE - FORNECIMENTO E INSTALAÇÃO. AF_12/2015</v>
          </cell>
          <cell r="I2482" t="str">
            <v>UN</v>
          </cell>
          <cell r="J2482" t="str">
            <v>COEFICIENTE DE REPRESENTATIVIDADE</v>
          </cell>
          <cell r="K2482">
            <v>8.44</v>
          </cell>
          <cell r="L2482" t="str">
            <v>CAIXA REFERENCIAL</v>
          </cell>
        </row>
        <row r="2483">
          <cell r="G2483">
            <v>91901</v>
          </cell>
          <cell r="H2483" t="str">
            <v>CURVA 180 GRAUS PARA ELETRODUTO, PVC, ROSCÁVEL, DN 20 MM (1/2"), PARA CIRCUITOS TERMINAIS, INSTALADA EM LAJE - FORNECIMENTO E INSTALAÇÃO. AF_12/2015</v>
          </cell>
          <cell r="I2483" t="str">
            <v>UN</v>
          </cell>
          <cell r="J2483" t="str">
            <v>COEFICIENTE DE REPRESENTATIVIDADE</v>
          </cell>
          <cell r="K2483">
            <v>8.25</v>
          </cell>
          <cell r="L2483" t="str">
            <v>CAIXA REFERENCIAL</v>
          </cell>
        </row>
        <row r="2484">
          <cell r="G2484">
            <v>91902</v>
          </cell>
          <cell r="H2484" t="str">
            <v>CURVA 90 GRAUS PARA ELETRODUTO, PVC, ROSCÁVEL, DN 25 MM (3/4"), PARA CIRCUITOS TERMINAIS, INSTALADA EM LAJE - FORNECIMENTO E INSTALAÇÃO. AF_12/2015</v>
          </cell>
          <cell r="I2484" t="str">
            <v>UN</v>
          </cell>
          <cell r="J2484" t="str">
            <v>COEFICIENTE DE REPRESENTATIVIDADE</v>
          </cell>
          <cell r="K2484">
            <v>9.8699999999999992</v>
          </cell>
          <cell r="L2484" t="str">
            <v>CAIXA REFERENCIAL</v>
          </cell>
        </row>
        <row r="2485">
          <cell r="G2485">
            <v>91904</v>
          </cell>
          <cell r="H2485" t="str">
            <v>CURVA 180 GRAUS PARA ELETRODUTO, PVC, ROSCÁVEL, DN 25 MM (3/4"), PARA CIRCUITOS TERMINAIS, INSTALADA EM LAJE - FORNECIMENTO E INSTALAÇÃO. AF_12/2015</v>
          </cell>
          <cell r="I2485" t="str">
            <v>UN</v>
          </cell>
          <cell r="J2485" t="str">
            <v>COEFICIENTE DE REPRESENTATIVIDADE</v>
          </cell>
          <cell r="K2485">
            <v>11.12</v>
          </cell>
          <cell r="L2485" t="str">
            <v>CAIXA REFERENCIAL</v>
          </cell>
        </row>
        <row r="2486">
          <cell r="G2486">
            <v>91905</v>
          </cell>
          <cell r="H2486" t="str">
            <v>CURVA 90 GRAUS PARA ELETRODUTO, PVC, ROSCÁVEL, DN 32 MM (1"), PARA CIRCUITOS TERMINAIS, INSTALADA EM LAJE - FORNECIMENTO E INSTALAÇÃO. AF_12/2015</v>
          </cell>
          <cell r="I2486" t="str">
            <v>UN</v>
          </cell>
          <cell r="J2486" t="str">
            <v>COEFICIENTE DE REPRESENTATIVIDADE</v>
          </cell>
          <cell r="K2486">
            <v>12.75</v>
          </cell>
          <cell r="L2486" t="str">
            <v>CAIXA REFERENCIAL</v>
          </cell>
        </row>
        <row r="2487">
          <cell r="G2487">
            <v>91907</v>
          </cell>
          <cell r="H2487" t="str">
            <v>CURVA 180 GRAUS PARA ELETRODUTO, PVC, ROSCÁVEL, DN 32 MM (1), PARA CIRCUITOS TERMINAIS, INSTALADA EM LAJE - FORNECIMENTO E INSTALAÇÃO. AF_12/2015</v>
          </cell>
          <cell r="I2487" t="str">
            <v>UN</v>
          </cell>
          <cell r="J2487" t="str">
            <v>COEFICIENTE DE REPRESENTATIVIDADE</v>
          </cell>
          <cell r="K2487">
            <v>14.01</v>
          </cell>
          <cell r="L2487" t="str">
            <v>CAIXA REFERENCIAL</v>
          </cell>
        </row>
        <row r="2488">
          <cell r="G2488">
            <v>91908</v>
          </cell>
          <cell r="H2488" t="str">
            <v>CURVA 90 GRAUS PARA ELETRODUTO, PVC, ROSCÁVEL, DN 40 MM (1 1/4"), PARA CIRCUITOS TERMINAIS, INSTALADA EM LAJE - FORNECIMENTO E INSTALAÇÃO. AF_12/2015</v>
          </cell>
          <cell r="I2488" t="str">
            <v>UN</v>
          </cell>
          <cell r="J2488" t="str">
            <v>COEFICIENTE DE REPRESENTATIVIDADE</v>
          </cell>
          <cell r="K2488">
            <v>15.34</v>
          </cell>
          <cell r="L2488" t="str">
            <v>CAIXA REFERENCIAL</v>
          </cell>
        </row>
        <row r="2489">
          <cell r="G2489">
            <v>91910</v>
          </cell>
          <cell r="H2489" t="str">
            <v>CURVA 180 GRAUS PARA ELETRODUTO, PVC, ROSCÁVEL, DN 40 MM (1 1/4"), PARA CIRCUITOS TERMINAIS, INSTALADA EM LAJE - FORNECIMENTO E INSTALAÇÃO. AF_12/2015</v>
          </cell>
          <cell r="I2489" t="str">
            <v>UN</v>
          </cell>
          <cell r="J2489" t="str">
            <v>COEFICIENTE DE REPRESENTATIVIDADE</v>
          </cell>
          <cell r="K2489">
            <v>16.690000000000001</v>
          </cell>
          <cell r="L2489" t="str">
            <v>CAIXA REFERENCIAL</v>
          </cell>
        </row>
        <row r="2490">
          <cell r="G2490">
            <v>91911</v>
          </cell>
          <cell r="H2490" t="str">
            <v>CURVA 90 GRAUS PARA ELETRODUTO, PVC, ROSCÁVEL, DN 20 MM (1/2"), PARA CIRCUITOS TERMINAIS, INSTALADA EM PAREDE - FORNECIMENTO E INSTALAÇÃO. AF_12/2015</v>
          </cell>
          <cell r="I2490" t="str">
            <v>UN</v>
          </cell>
          <cell r="J2490" t="str">
            <v>COEFICIENTE DE REPRESENTATIVIDADE</v>
          </cell>
          <cell r="K2490">
            <v>10.38</v>
          </cell>
          <cell r="L2490" t="str">
            <v>CAIXA REFERENCIAL</v>
          </cell>
        </row>
        <row r="2491">
          <cell r="G2491">
            <v>91913</v>
          </cell>
          <cell r="H2491" t="str">
            <v>CURVA 180 GRAUS PARA ELETRODUTO, PVC, ROSCÁVEL, DN 20 MM (1/2"), PARA CIRCUITOS TERMINAIS, INSTALADA EM PAREDE - FORNECIMENTO E INSTALAÇÃO. AF_12/2015</v>
          </cell>
          <cell r="I2491" t="str">
            <v>UN</v>
          </cell>
          <cell r="J2491" t="str">
            <v>COEFICIENTE DE REPRESENTATIVIDADE</v>
          </cell>
          <cell r="K2491">
            <v>10.19</v>
          </cell>
          <cell r="L2491" t="str">
            <v>CAIXA REFERENCIAL</v>
          </cell>
        </row>
        <row r="2492">
          <cell r="G2492">
            <v>91914</v>
          </cell>
          <cell r="H2492" t="str">
            <v>CURVA 90 GRAUS PARA ELETRODUTO, PVC, ROSCÁVEL, DN 25 MM (3/4"), PARA CIRCUITOS TERMINAIS, INSTALADA EM PAREDE - FORNECIMENTO E INSTALAÇÃO. AF_12/2015</v>
          </cell>
          <cell r="I2492" t="str">
            <v>UN</v>
          </cell>
          <cell r="J2492" t="str">
            <v>COEFICIENTE DE REPRESENTATIVIDADE</v>
          </cell>
          <cell r="K2492">
            <v>11.36</v>
          </cell>
          <cell r="L2492" t="str">
            <v>CAIXA REFERENCIAL</v>
          </cell>
        </row>
        <row r="2493">
          <cell r="G2493">
            <v>91916</v>
          </cell>
          <cell r="H2493" t="str">
            <v>CURVA 180 GRAUS PARA ELETRODUTO, PVC, ROSCÁVEL, DN 25 MM (3/4"), PARA CIRCUITOS TERMINAIS, INSTALADA EM PAREDE - FORNECIMENTO E INSTALAÇÃO. AF_12/2015</v>
          </cell>
          <cell r="I2493" t="str">
            <v>UN</v>
          </cell>
          <cell r="J2493" t="str">
            <v>COEFICIENTE DE REPRESENTATIVIDADE</v>
          </cell>
          <cell r="K2493">
            <v>12.61</v>
          </cell>
          <cell r="L2493" t="str">
            <v>CAIXA REFERENCIAL</v>
          </cell>
        </row>
        <row r="2494">
          <cell r="G2494">
            <v>91917</v>
          </cell>
          <cell r="H2494" t="str">
            <v>CURVA 90 GRAUS PARA ELETRODUTO, PVC, ROSCÁVEL, DN 32 MM (1"), PARA CIRCUITOS TERMINAIS, INSTALADA EM PAREDE - FORNECIMENTO E INSTALAÇÃO. AF_12/2015</v>
          </cell>
          <cell r="I2494" t="str">
            <v>UN</v>
          </cell>
          <cell r="J2494" t="str">
            <v>COEFICIENTE DE REPRESENTATIVIDADE</v>
          </cell>
          <cell r="K2494">
            <v>13.63</v>
          </cell>
          <cell r="L2494" t="str">
            <v>CAIXA REFERENCIAL</v>
          </cell>
        </row>
        <row r="2495">
          <cell r="G2495">
            <v>91919</v>
          </cell>
          <cell r="H2495" t="str">
            <v>CURVA 180 GRAUS PARA ELETRODUTO, PVC, ROSCÁVEL, DN 32 MM (1), PARA CIRCUITOS TERMINAIS, INSTALADA EM PAREDE - FORNECIMENTO E INSTALAÇÃO. AF_12/2015</v>
          </cell>
          <cell r="I2495" t="str">
            <v>UN</v>
          </cell>
          <cell r="J2495" t="str">
            <v>COEFICIENTE DE REPRESENTATIVIDADE</v>
          </cell>
          <cell r="K2495">
            <v>14.89</v>
          </cell>
          <cell r="L2495" t="str">
            <v>CAIXA REFERENCIAL</v>
          </cell>
        </row>
        <row r="2496">
          <cell r="G2496">
            <v>91920</v>
          </cell>
          <cell r="H2496" t="str">
            <v>CURVA 90 GRAUS PARA ELETRODUTO, PVC, ROSCÁVEL, DN 40 MM (1 1/4"), PARA CIRCUITOS TERMINAIS, INSTALADA EM PAREDE - FORNECIMENTO E INSTALAÇÃO. AF_12/2015</v>
          </cell>
          <cell r="I2496" t="str">
            <v>UN</v>
          </cell>
          <cell r="J2496" t="str">
            <v>COEFICIENTE DE REPRESENTATIVIDADE</v>
          </cell>
          <cell r="K2496">
            <v>15.54</v>
          </cell>
          <cell r="L2496" t="str">
            <v>CAIXA REFERENCIAL</v>
          </cell>
        </row>
        <row r="2497">
          <cell r="G2497">
            <v>91922</v>
          </cell>
          <cell r="H2497" t="str">
            <v>CURVA 180 GRAUS PARA ELETRODUTO, PVC, ROSCÁVEL, DN 40 MM (1 1/4"), PARA CIRCUITOS TERMINAIS, INSTALADA EM PAREDE - FORNECIMENTO E INSTALAÇÃO. AF_12/2015</v>
          </cell>
          <cell r="I2497" t="str">
            <v>UN</v>
          </cell>
          <cell r="J2497" t="str">
            <v>COEFICIENTE DE REPRESENTATIVIDADE</v>
          </cell>
          <cell r="K2497">
            <v>16.89</v>
          </cell>
          <cell r="L2497" t="str">
            <v>CAIXA REFERENCIAL</v>
          </cell>
        </row>
        <row r="2498">
          <cell r="G2498">
            <v>93013</v>
          </cell>
          <cell r="H2498" t="str">
            <v>LUVA PARA ELETRODUTO, PVC, ROSCÁVEL, DN 50 MM (1 1/2") - FORNECIMENTO E INSTALAÇÃO. AF_12/2015</v>
          </cell>
          <cell r="I2498" t="str">
            <v>UN</v>
          </cell>
          <cell r="J2498" t="str">
            <v>COEFICIENTE DE REPRESENTATIVIDADE</v>
          </cell>
          <cell r="K2498">
            <v>11.27</v>
          </cell>
          <cell r="L2498" t="str">
            <v>CAIXA REFERENCIAL</v>
          </cell>
        </row>
        <row r="2499">
          <cell r="G2499">
            <v>93014</v>
          </cell>
          <cell r="H2499" t="str">
            <v>LUVA PARA ELETRODUTO, PVC, ROSCÁVEL, DN 60 MM (2") - FORNECIMENTO E INSTALAÇÃO. AF_12/2015</v>
          </cell>
          <cell r="I2499" t="str">
            <v>UN</v>
          </cell>
          <cell r="J2499" t="str">
            <v>COEFICIENTE DE REPRESENTATIVIDADE</v>
          </cell>
          <cell r="K2499">
            <v>13.65</v>
          </cell>
          <cell r="L2499" t="str">
            <v>CAIXA REFERENCIAL</v>
          </cell>
        </row>
        <row r="2500">
          <cell r="G2500">
            <v>93015</v>
          </cell>
          <cell r="H2500" t="str">
            <v>LUVA PARA ELETRODUTO, PVC, ROSCÁVEL, DN 75 MM (2 1/2") - FORNECIMENTO E INSTALAÇÃO. AF_12/2015</v>
          </cell>
          <cell r="I2500" t="str">
            <v>UN</v>
          </cell>
          <cell r="J2500" t="str">
            <v>COEFICIENTE DE REPRESENTATIVIDADE</v>
          </cell>
          <cell r="K2500">
            <v>19.64</v>
          </cell>
          <cell r="L2500" t="str">
            <v>CAIXA REFERENCIAL</v>
          </cell>
        </row>
        <row r="2501">
          <cell r="G2501">
            <v>93016</v>
          </cell>
          <cell r="H2501" t="str">
            <v>LUVA PARA ELETRODUTO, PVC, ROSCÁVEL, DN 85 MM (3") - FORNECIMENTO E INSTALAÇÃO. AF_12/2015</v>
          </cell>
          <cell r="I2501" t="str">
            <v>UN</v>
          </cell>
          <cell r="J2501" t="str">
            <v>COEFICIENTE DE REPRESENTATIVIDADE</v>
          </cell>
          <cell r="K2501">
            <v>23.5</v>
          </cell>
          <cell r="L2501" t="str">
            <v>CAIXA REFERENCIAL</v>
          </cell>
        </row>
        <row r="2502">
          <cell r="G2502">
            <v>93017</v>
          </cell>
          <cell r="H2502" t="str">
            <v>LUVA PARA ELETRODUTO, PVC, ROSCÁVEL, DN 110 MM (4") - FORNECIMENTO E INSTALAÇÃO. AF_12/2015</v>
          </cell>
          <cell r="I2502" t="str">
            <v>UN</v>
          </cell>
          <cell r="J2502" t="str">
            <v>COEFICIENTE DE REPRESENTATIVIDADE</v>
          </cell>
          <cell r="K2502">
            <v>34.26</v>
          </cell>
          <cell r="L2502" t="str">
            <v>CAIXA REFERENCIAL</v>
          </cell>
        </row>
        <row r="2503">
          <cell r="G2503">
            <v>93018</v>
          </cell>
          <cell r="H2503" t="str">
            <v>CURVA 90 GRAUS PARA ELETRODUTO, PVC, ROSCÁVEL, DN 50 MM (1 1/2") - FORNECIMENTO E INSTALAÇÃO. AF_12/2015</v>
          </cell>
          <cell r="I2503" t="str">
            <v>UN</v>
          </cell>
          <cell r="J2503" t="str">
            <v>COEFICIENTE DE REPRESENTATIVIDADE</v>
          </cell>
          <cell r="K2503">
            <v>17.14</v>
          </cell>
          <cell r="L2503" t="str">
            <v>CAIXA REFERENCIAL</v>
          </cell>
        </row>
        <row r="2504">
          <cell r="G2504">
            <v>93020</v>
          </cell>
          <cell r="H2504" t="str">
            <v>CURVA 90 GRAUS PARA ELETRODUTO, PVC, ROSCÁVEL, DN 60 MM (2") - FORNECIMENTO E INSTALAÇÃO. AF_12/2015</v>
          </cell>
          <cell r="I2504" t="str">
            <v>UN</v>
          </cell>
          <cell r="J2504" t="str">
            <v>COEFICIENTE DE REPRESENTATIVIDADE</v>
          </cell>
          <cell r="K2504">
            <v>21.45</v>
          </cell>
          <cell r="L2504" t="str">
            <v>CAIXA REFERENCIAL</v>
          </cell>
        </row>
        <row r="2505">
          <cell r="G2505">
            <v>93022</v>
          </cell>
          <cell r="H2505" t="str">
            <v>CURVA 90 GRAUS PARA ELETRODUTO, PVC, ROSCÁVEL, DN 75 MM (2 1/2") - FORNECIMENTO E INSTALAÇÃO. AF_12/2015</v>
          </cell>
          <cell r="I2505" t="str">
            <v>UN</v>
          </cell>
          <cell r="J2505" t="str">
            <v>COEFICIENTE DE REPRESENTATIVIDADE</v>
          </cell>
          <cell r="K2505">
            <v>33.61</v>
          </cell>
          <cell r="L2505" t="str">
            <v>CAIXA REFERENCIAL</v>
          </cell>
        </row>
        <row r="2506">
          <cell r="G2506">
            <v>93024</v>
          </cell>
          <cell r="H2506" t="str">
            <v>CURVA 90 GRAUS PARA ELETRODUTO, PVC, ROSCÁVEL, DN 85 MM (3") - FORNECIMENTO E INSTALAÇÃO. AF_12/2015</v>
          </cell>
          <cell r="I2506" t="str">
            <v>UN</v>
          </cell>
          <cell r="J2506" t="str">
            <v>COEFICIENTE DE REPRESENTATIVIDADE</v>
          </cell>
          <cell r="K2506">
            <v>35.64</v>
          </cell>
          <cell r="L2506" t="str">
            <v>CAIXA REFERENCIAL</v>
          </cell>
        </row>
        <row r="2507">
          <cell r="G2507">
            <v>93026</v>
          </cell>
          <cell r="H2507" t="str">
            <v>CURVA 90 GRAUS PARA ELETRODUTO, PVC, ROSCÁVEL, DN 110 MM (4") - FORNECIMENTO E INSTALAÇÃO. AF_12/2015</v>
          </cell>
          <cell r="I2507" t="str">
            <v>UN</v>
          </cell>
          <cell r="J2507" t="str">
            <v>COEFICIENTE DE REPRESENTATIVIDADE</v>
          </cell>
          <cell r="K2507">
            <v>55.82</v>
          </cell>
          <cell r="L2507" t="str">
            <v>CAIXA REFERENCIAL</v>
          </cell>
        </row>
        <row r="2508">
          <cell r="G2508">
            <v>95733</v>
          </cell>
          <cell r="H2508" t="str">
            <v>LUVA PARA ELETRODUTO, PVC, SOLDÁVEL, DN 25 MM (3/4), APARENTE, INSTALADA EM TETO - FORNECIMENTO E INSTALAÇÃO. AF_11/2016_P</v>
          </cell>
          <cell r="I2508" t="str">
            <v>UN</v>
          </cell>
          <cell r="J2508" t="str">
            <v>COEFICIENTE DE REPRESENTATIVIDADE</v>
          </cell>
          <cell r="K2508">
            <v>4.49</v>
          </cell>
          <cell r="L2508" t="str">
            <v>CAIXA REFERENCIAL</v>
          </cell>
        </row>
        <row r="2509">
          <cell r="G2509">
            <v>95734</v>
          </cell>
          <cell r="H2509" t="str">
            <v>LUVA PARA ELETRODUTO, PVC, SOLDÁVEL, DN 32 MM (1), APARENTE, INSTALADA EM TETO - FORNECIMENTO E INSTALAÇÃO. AF_11/2016_P</v>
          </cell>
          <cell r="I2509" t="str">
            <v>UN</v>
          </cell>
          <cell r="J2509" t="str">
            <v>COEFICIENTE DE REPRESENTATIVIDADE</v>
          </cell>
          <cell r="K2509">
            <v>5.96</v>
          </cell>
          <cell r="L2509" t="str">
            <v>CAIXA REFERENCIAL</v>
          </cell>
        </row>
        <row r="2510">
          <cell r="G2510">
            <v>95735</v>
          </cell>
          <cell r="H2510" t="str">
            <v>LUVA PARA ELETRODUTO, PVC, SOLDÁVEL, DN 20 MM (1/2), APARENTE, INSTALADA EM PAREDE - FORNECIMENTO E INSTALAÇÃO. AF_11/2016_P</v>
          </cell>
          <cell r="I2510" t="str">
            <v>UN</v>
          </cell>
          <cell r="J2510" t="str">
            <v>COEFICIENTE DE REPRESENTATIVIDADE</v>
          </cell>
          <cell r="K2510">
            <v>5.25</v>
          </cell>
          <cell r="L2510" t="str">
            <v>CAIXA REFERENCIAL</v>
          </cell>
        </row>
        <row r="2511">
          <cell r="G2511">
            <v>95736</v>
          </cell>
          <cell r="H2511" t="str">
            <v>LUVA PARA ELETRODUTO, PVC, SOLDÁVEL, DN 25 MM (3/4), APARENTE, INSTALADA EM PAREDE - FORNECIMENTO E INSTALAÇÃO. AF_11/2016_P</v>
          </cell>
          <cell r="I2511" t="str">
            <v>UN</v>
          </cell>
          <cell r="J2511" t="str">
            <v>COEFICIENTE DE REPRESENTATIVIDADE</v>
          </cell>
          <cell r="K2511">
            <v>6.07</v>
          </cell>
          <cell r="L2511" t="str">
            <v>CAIXA REFERENCIAL</v>
          </cell>
        </row>
        <row r="2512">
          <cell r="G2512">
            <v>95738</v>
          </cell>
          <cell r="H2512" t="str">
            <v>LUVA PARA ELETRODUTO, PVC, SOLDÁVEL, DN 32 MM (1), APARENTE, INSTALADA EM PAREDE - FORNECIMENTO E INSTALAÇÃO. AF_11/2016_P</v>
          </cell>
          <cell r="I2512" t="str">
            <v>UN</v>
          </cell>
          <cell r="J2512" t="str">
            <v>COEFICIENTE DE REPRESENTATIVIDADE</v>
          </cell>
          <cell r="K2512">
            <v>7.24</v>
          </cell>
          <cell r="L2512" t="str">
            <v>CAIXA REFERENCIAL</v>
          </cell>
        </row>
        <row r="2513">
          <cell r="G2513">
            <v>95753</v>
          </cell>
          <cell r="H2513" t="str">
            <v>LUVA DE EMENDA PARA ELETRODUTO, AÇO GALVANIZADO, DN 20 MM (3/4  ), APARENTE, INSTALADA EM TETO - FORNECIMENTO E INSTALAÇÃO. AF_11/2016_P</v>
          </cell>
          <cell r="I2513" t="str">
            <v>UN</v>
          </cell>
          <cell r="J2513" t="str">
            <v>ATRIBUÍDO SÃO PAULO</v>
          </cell>
          <cell r="K2513">
            <v>5.9</v>
          </cell>
          <cell r="L2513" t="str">
            <v>CAIXA REFERENCIAL</v>
          </cell>
        </row>
        <row r="2514">
          <cell r="G2514">
            <v>95754</v>
          </cell>
          <cell r="H2514" t="str">
            <v>LUVA DE EMENDA PARA ELETRODUTO, AÇO GALVANIZADO, DN 25 MM (1''), APARENTE, INSTALADA EM TETO - FORNECIMENTO E INSTALAÇÃO. AF_11/2016_P</v>
          </cell>
          <cell r="I2514" t="str">
            <v>UN</v>
          </cell>
          <cell r="J2514" t="str">
            <v>ATRIBUÍDO SÃO PAULO</v>
          </cell>
          <cell r="K2514">
            <v>7.36</v>
          </cell>
          <cell r="L2514" t="str">
            <v>CAIXA REFERENCIAL</v>
          </cell>
        </row>
        <row r="2515">
          <cell r="G2515">
            <v>95755</v>
          </cell>
          <cell r="H2515" t="str">
            <v>LUVA DE EMENDA PARA ELETRODUTO, AÇO GALVANIZADO, DN 32 MM (1 1/4''), APARENTE, INSTALADA EM TETO - FORNECIMENTO E INSTALAÇÃO. AF_11/2016_P</v>
          </cell>
          <cell r="I2515" t="str">
            <v>UN</v>
          </cell>
          <cell r="J2515" t="str">
            <v>ATRIBUÍDO SÃO PAULO</v>
          </cell>
          <cell r="K2515">
            <v>10.54</v>
          </cell>
          <cell r="L2515" t="str">
            <v>CAIXA REFERENCIAL</v>
          </cell>
        </row>
        <row r="2516">
          <cell r="G2516">
            <v>95756</v>
          </cell>
          <cell r="H2516" t="str">
            <v>LUVA DE EMENDA PARA ELETRODUTO, AÇO GALVANIZADO, DN 40 MM (1 1/2''), APARENTE, INSTALADA EM TETO - FORNECIMENTO E INSTALAÇÃO. AF_11/2016_P</v>
          </cell>
          <cell r="I2516" t="str">
            <v>UN</v>
          </cell>
          <cell r="J2516" t="str">
            <v>ATRIBUÍDO SÃO PAULO</v>
          </cell>
          <cell r="K2516">
            <v>13.97</v>
          </cell>
          <cell r="L2516" t="str">
            <v>CAIXA REFERENCIAL</v>
          </cell>
        </row>
        <row r="2517">
          <cell r="G2517">
            <v>95757</v>
          </cell>
          <cell r="H2517" t="str">
            <v>LUVA DE EMENDA PARA ELETRODUTO, AÇO GALVANIZADO, DN 20 MM (3/4''), APARENTE, INSTALADA EM PAREDE - FORNECIMENTO E INSTALAÇÃO. AF_11/2016_P</v>
          </cell>
          <cell r="I2517" t="str">
            <v>UN</v>
          </cell>
          <cell r="J2517" t="str">
            <v>ATRIBUÍDO SÃO PAULO</v>
          </cell>
          <cell r="K2517">
            <v>9</v>
          </cell>
          <cell r="L2517" t="str">
            <v>CAIXA REFERENCIAL</v>
          </cell>
        </row>
        <row r="2518">
          <cell r="G2518">
            <v>95758</v>
          </cell>
          <cell r="H2518" t="str">
            <v>LUVA DE EMENDA PARA ELETRODUTO, AÇO GALVANIZADO, DN 25 MM (1''), APARENTE, INSTALADA EM PAREDE - FORNECIMENTO E INSTALAÇÃO. AF_11/2016_P</v>
          </cell>
          <cell r="I2518" t="str">
            <v>UN</v>
          </cell>
          <cell r="J2518" t="str">
            <v>ATRIBUÍDO SÃO PAULO</v>
          </cell>
          <cell r="K2518">
            <v>10.1</v>
          </cell>
          <cell r="L2518" t="str">
            <v>CAIXA REFERENCIAL</v>
          </cell>
        </row>
        <row r="2519">
          <cell r="G2519">
            <v>95759</v>
          </cell>
          <cell r="H2519" t="str">
            <v>LUVA DE EMENDA PARA ELETRODUTO, AÇO GALVANIZADO, DN 32 MM (1 1/4''), APARENTE, INSTALADA EM PAREDE - FORNECIMENTO E INSTALAÇÃO. AF_11/2016_P</v>
          </cell>
          <cell r="I2519" t="str">
            <v>UN</v>
          </cell>
          <cell r="J2519" t="str">
            <v>ATRIBUÍDO SÃO PAULO</v>
          </cell>
          <cell r="K2519">
            <v>12.76</v>
          </cell>
          <cell r="L2519" t="str">
            <v>CAIXA REFERENCIAL</v>
          </cell>
        </row>
        <row r="2520">
          <cell r="G2520">
            <v>95760</v>
          </cell>
          <cell r="H2520" t="str">
            <v>LUVA DE EMENDA PARA ELETRODUTO, AÇO GALVANIZADO, DN 40 MM (1 1/2''), APARENTE, INSTALADA EM PAREDE - FORNECIMENTO E INSTALAÇÃO. AF_11/2016_P</v>
          </cell>
          <cell r="I2520" t="str">
            <v>UN</v>
          </cell>
          <cell r="J2520" t="str">
            <v>ATRIBUÍDO SÃO PAULO</v>
          </cell>
          <cell r="K2520">
            <v>15.6</v>
          </cell>
          <cell r="L2520" t="str">
            <v>CAIXA REFERENCIAL</v>
          </cell>
        </row>
        <row r="2521">
          <cell r="G2521">
            <v>97559</v>
          </cell>
          <cell r="H2521" t="str">
            <v>CURVA 135 GRAUS PARA ELETRODUTO, PVC, ROSCÁVEL, DN 25 MM (3/4), PARA CIRCUITOS TERMINAIS, INSTALADA EM FORRO - FORNECIMENTO E INSTALAÇÃO. AF_12/2015</v>
          </cell>
          <cell r="I2521" t="str">
            <v>UN</v>
          </cell>
          <cell r="J2521" t="str">
            <v>COEFICIENTE DE REPRESENTATIVIDADE</v>
          </cell>
          <cell r="K2521">
            <v>8.0399999999999991</v>
          </cell>
          <cell r="L2521" t="str">
            <v>CAIXA REFERENCIAL</v>
          </cell>
        </row>
        <row r="2522">
          <cell r="G2522">
            <v>97562</v>
          </cell>
          <cell r="H2522" t="str">
            <v>CURVA 135 GRAUS PARA ELETRODUTO, PVC, ROSCÁVEL, DN 25 MM (3/4), PARA CIRCUITOS TERMINAIS, INSTALADA EM LAJE - FORNECIMENTO E INSTALAÇÃO. AF_12/2015</v>
          </cell>
          <cell r="I2522" t="str">
            <v>UN</v>
          </cell>
          <cell r="J2522" t="str">
            <v>COEFICIENTE DE REPRESENTATIVIDADE</v>
          </cell>
          <cell r="K2522">
            <v>9.73</v>
          </cell>
          <cell r="L2522" t="str">
            <v>CAIXA REFERENCIAL</v>
          </cell>
        </row>
        <row r="2523">
          <cell r="G2523">
            <v>97564</v>
          </cell>
          <cell r="H2523" t="str">
            <v>CURVA 135 GRAUS PARA ELETRODUTO, PVC, ROSCÁVEL, DN 25 MM (3/4), PARA CIRCUITOS TERMINAIS, INSTALADA EM PAREDE - FORNECIMENTO E INSTALAÇÃO. AF_12/2015</v>
          </cell>
          <cell r="I2523" t="str">
            <v>UN</v>
          </cell>
          <cell r="J2523" t="str">
            <v>COEFICIENTE DE REPRESENTATIVIDADE</v>
          </cell>
          <cell r="K2523">
            <v>11.22</v>
          </cell>
          <cell r="L2523" t="str">
            <v>CAIXA REFERENCIAL</v>
          </cell>
        </row>
        <row r="2524">
          <cell r="G2524">
            <v>91924</v>
          </cell>
          <cell r="H2524" t="str">
            <v>CABO DE COBRE FLEXÍVEL ISOLADO, 1,5 MM², ANTI-CHAMA 450/750 V, PARA CIRCUITOS TERMINAIS - FORNECIMENTO E INSTALAÇÃO. AF_12/2015</v>
          </cell>
          <cell r="I2524" t="str">
            <v>M</v>
          </cell>
          <cell r="J2524" t="str">
            <v>COEFICIENTE DE REPRESENTATIVIDADE</v>
          </cell>
          <cell r="K2524">
            <v>2.37</v>
          </cell>
          <cell r="L2524" t="str">
            <v>CAIXA REFERENCIAL</v>
          </cell>
        </row>
        <row r="2525">
          <cell r="G2525">
            <v>91925</v>
          </cell>
          <cell r="H2525" t="str">
            <v>CABO DE COBRE FLEXÍVEL ISOLADO, 1,5 MM², ANTI-CHAMA 0,6/1,0 KV, PARA CIRCUITOS TERMINAIS - FORNECIMENTO E INSTALAÇÃO. AF_12/2015</v>
          </cell>
          <cell r="I2525" t="str">
            <v>M</v>
          </cell>
          <cell r="J2525" t="str">
            <v>COEFICIENTE DE REPRESENTATIVIDADE</v>
          </cell>
          <cell r="K2525">
            <v>3.34</v>
          </cell>
          <cell r="L2525" t="str">
            <v>CAIXA REFERENCIAL</v>
          </cell>
        </row>
        <row r="2526">
          <cell r="G2526">
            <v>91926</v>
          </cell>
          <cell r="H2526" t="str">
            <v>CABO DE COBRE FLEXÍVEL ISOLADO, 2,5 MM², ANTI-CHAMA 450/750 V, PARA CIRCUITOS TERMINAIS - FORNECIMENTO E INSTALAÇÃO. AF_12/2015</v>
          </cell>
          <cell r="I2526" t="str">
            <v>M</v>
          </cell>
          <cell r="J2526" t="str">
            <v>COEFICIENTE DE REPRESENTATIVIDADE</v>
          </cell>
          <cell r="K2526">
            <v>3.42</v>
          </cell>
          <cell r="L2526" t="str">
            <v>CAIXA REFERENCIAL</v>
          </cell>
        </row>
        <row r="2527">
          <cell r="G2527">
            <v>91927</v>
          </cell>
          <cell r="H2527" t="str">
            <v>CABO DE COBRE FLEXÍVEL ISOLADO, 2,5 MM², ANTI-CHAMA 0,6/1,0 KV, PARA CIRCUITOS TERMINAIS - FORNECIMENTO E INSTALAÇÃO. AF_12/2015</v>
          </cell>
          <cell r="I2527" t="str">
            <v>M</v>
          </cell>
          <cell r="J2527" t="str">
            <v>COEFICIENTE DE REPRESENTATIVIDADE</v>
          </cell>
          <cell r="K2527">
            <v>4.49</v>
          </cell>
          <cell r="L2527" t="str">
            <v>CAIXA REFERENCIAL</v>
          </cell>
        </row>
        <row r="2528">
          <cell r="G2528">
            <v>91928</v>
          </cell>
          <cell r="H2528" t="str">
            <v>CABO DE COBRE FLEXÍVEL ISOLADO, 4 MM², ANTI-CHAMA 450/750 V, PARA CIRCUITOS TERMINAIS - FORNECIMENTO E INSTALAÇÃO. AF_12/2015</v>
          </cell>
          <cell r="I2528" t="str">
            <v>M</v>
          </cell>
          <cell r="J2528" t="str">
            <v>COEFICIENTE DE REPRESENTATIVIDADE</v>
          </cell>
          <cell r="K2528">
            <v>5.56</v>
          </cell>
          <cell r="L2528" t="str">
            <v>CAIXA REFERENCIAL</v>
          </cell>
        </row>
        <row r="2529">
          <cell r="G2529">
            <v>91929</v>
          </cell>
          <cell r="H2529" t="str">
            <v>CABO DE COBRE FLEXÍVEL ISOLADO, 4 MM², ANTI-CHAMA 0,6/1,0 KV, PARA CIRCUITOS TERMINAIS - FORNECIMENTO E INSTALAÇÃO. AF_12/2015</v>
          </cell>
          <cell r="I2529" t="str">
            <v>M</v>
          </cell>
          <cell r="J2529" t="str">
            <v>COEFICIENTE DE REPRESENTATIVIDADE</v>
          </cell>
          <cell r="K2529">
            <v>6.33</v>
          </cell>
          <cell r="L2529" t="str">
            <v>CAIXA REFERENCIAL</v>
          </cell>
        </row>
        <row r="2530">
          <cell r="G2530">
            <v>91930</v>
          </cell>
          <cell r="H2530" t="str">
            <v>CABO DE COBRE FLEXÍVEL ISOLADO, 6 MM², ANTI-CHAMA 450/750 V, PARA CIRCUITOS TERMINAIS - FORNECIMENTO E INSTALAÇÃO. AF_12/2015</v>
          </cell>
          <cell r="I2530" t="str">
            <v>M</v>
          </cell>
          <cell r="J2530" t="str">
            <v>COEFICIENTE DE REPRESENTATIVIDADE</v>
          </cell>
          <cell r="K2530">
            <v>7.63</v>
          </cell>
          <cell r="L2530" t="str">
            <v>CAIXA REFERENCIAL</v>
          </cell>
        </row>
        <row r="2531">
          <cell r="G2531">
            <v>91931</v>
          </cell>
          <cell r="H2531" t="str">
            <v>CABO DE COBRE FLEXÍVEL ISOLADO, 6 MM², ANTI-CHAMA 0,6/1,0 KV, PARA CIRCUITOS TERMINAIS - FORNECIMENTO E INSTALAÇÃO. AF_12/2015</v>
          </cell>
          <cell r="I2531" t="str">
            <v>M</v>
          </cell>
          <cell r="J2531" t="str">
            <v>COEFICIENTE DE REPRESENTATIVIDADE</v>
          </cell>
          <cell r="K2531">
            <v>8.52</v>
          </cell>
          <cell r="L2531" t="str">
            <v>CAIXA REFERENCIAL</v>
          </cell>
        </row>
        <row r="2532">
          <cell r="G2532">
            <v>91932</v>
          </cell>
          <cell r="H2532" t="str">
            <v>CABO DE COBRE FLEXÍVEL ISOLADO, 10 MM², ANTI-CHAMA 450/750 V, PARA CIRCUITOS TERMINAIS - FORNECIMENTO E INSTALAÇÃO. AF_12/2015</v>
          </cell>
          <cell r="I2532" t="str">
            <v>M</v>
          </cell>
          <cell r="J2532" t="str">
            <v>COEFICIENTE DE REPRESENTATIVIDADE</v>
          </cell>
          <cell r="K2532">
            <v>12.55</v>
          </cell>
          <cell r="L2532" t="str">
            <v>CAIXA REFERENCIAL</v>
          </cell>
        </row>
        <row r="2533">
          <cell r="G2533">
            <v>91933</v>
          </cell>
          <cell r="H2533" t="str">
            <v>CABO DE COBRE FLEXÍVEL ISOLADO, 10 MM², ANTI-CHAMA 0,6/1,0 KV, PARA CIRCUITOS TERMINAIS - FORNECIMENTO E INSTALAÇÃO. AF_12/2015</v>
          </cell>
          <cell r="I2533" t="str">
            <v>M</v>
          </cell>
          <cell r="J2533" t="str">
            <v>COEFICIENTE DE REPRESENTATIVIDADE</v>
          </cell>
          <cell r="K2533">
            <v>13.4</v>
          </cell>
          <cell r="L2533" t="str">
            <v>CAIXA REFERENCIAL</v>
          </cell>
        </row>
        <row r="2534">
          <cell r="G2534">
            <v>91934</v>
          </cell>
          <cell r="H2534" t="str">
            <v>CABO DE COBRE FLEXÍVEL ISOLADO, 16 MM², ANTI-CHAMA 450/750 V, PARA CIRCUITOS TERMINAIS - FORNECIMENTO E INSTALAÇÃO. AF_12/2015</v>
          </cell>
          <cell r="I2534" t="str">
            <v>M</v>
          </cell>
          <cell r="J2534" t="str">
            <v>COEFICIENTE DE REPRESENTATIVIDADE</v>
          </cell>
          <cell r="K2534">
            <v>19.190000000000001</v>
          </cell>
          <cell r="L2534" t="str">
            <v>CAIXA REFERENCIAL</v>
          </cell>
        </row>
        <row r="2535">
          <cell r="G2535">
            <v>91935</v>
          </cell>
          <cell r="H2535" t="str">
            <v>CABO DE COBRE FLEXÍVEL ISOLADO, 16 MM², ANTI-CHAMA 0,6/1,0 KV, PARA CIRCUITOS TERMINAIS - FORNECIMENTO E INSTALAÇÃO. AF_12/2015</v>
          </cell>
          <cell r="I2535" t="str">
            <v>M</v>
          </cell>
          <cell r="J2535" t="str">
            <v>COEFICIENTE DE REPRESENTATIVIDADE</v>
          </cell>
          <cell r="K2535">
            <v>20.420000000000002</v>
          </cell>
          <cell r="L2535" t="str">
            <v>CAIXA REFERENCIAL</v>
          </cell>
        </row>
        <row r="2536">
          <cell r="G2536">
            <v>92979</v>
          </cell>
          <cell r="H2536" t="str">
            <v>CABO DE COBRE FLEXÍVEL ISOLADO, 10 MM², ANTI-CHAMA 450/750 V, PARA DISTRIBUIÇÃO - FORNECIMENTO E INSTALAÇÃO. AF_12/2015</v>
          </cell>
          <cell r="I2536" t="str">
            <v>M</v>
          </cell>
          <cell r="J2536" t="str">
            <v>COEFICIENTE DE REPRESENTATIVIDADE</v>
          </cell>
          <cell r="K2536">
            <v>8.52</v>
          </cell>
          <cell r="L2536" t="str">
            <v>CAIXA REFERENCIAL</v>
          </cell>
        </row>
        <row r="2537">
          <cell r="G2537">
            <v>92980</v>
          </cell>
          <cell r="H2537" t="str">
            <v>CABO DE COBRE FLEXÍVEL ISOLADO, 10 MM², ANTI-CHAMA 0,6/1,0 KV, PARA DISTRIBUIÇÃO - FORNECIMENTO E INSTALAÇÃO. AF_12/2015</v>
          </cell>
          <cell r="I2537" t="str">
            <v>M</v>
          </cell>
          <cell r="J2537" t="str">
            <v>COEFICIENTE DE REPRESENTATIVIDADE</v>
          </cell>
          <cell r="K2537">
            <v>9.25</v>
          </cell>
          <cell r="L2537" t="str">
            <v>CAIXA REFERENCIAL</v>
          </cell>
        </row>
        <row r="2538">
          <cell r="G2538">
            <v>92981</v>
          </cell>
          <cell r="H2538" t="str">
            <v>CABO DE COBRE FLEXÍVEL ISOLADO, 16 MM², ANTI-CHAMA 450/750 V, PARA DISTRIBUIÇÃO - FORNECIMENTO E INSTALAÇÃO. AF_12/2015</v>
          </cell>
          <cell r="I2538" t="str">
            <v>M</v>
          </cell>
          <cell r="J2538" t="str">
            <v>COEFICIENTE DE REPRESENTATIVIDADE</v>
          </cell>
          <cell r="K2538">
            <v>13.08</v>
          </cell>
          <cell r="L2538" t="str">
            <v>CAIXA REFERENCIAL</v>
          </cell>
        </row>
        <row r="2539">
          <cell r="G2539">
            <v>92982</v>
          </cell>
          <cell r="H2539" t="str">
            <v>CABO DE COBRE FLEXÍVEL ISOLADO, 16 MM², ANTI-CHAMA 0,6/1,0 KV, PARA DISTRIBUIÇÃO - FORNECIMENTO E INSTALAÇÃO. AF_12/2015</v>
          </cell>
          <cell r="I2539" t="str">
            <v>M</v>
          </cell>
          <cell r="J2539" t="str">
            <v>COEFICIENTE DE REPRESENTATIVIDADE</v>
          </cell>
          <cell r="K2539">
            <v>14.15</v>
          </cell>
          <cell r="L2539" t="str">
            <v>CAIXA REFERENCIAL</v>
          </cell>
        </row>
        <row r="2540">
          <cell r="G2540">
            <v>92983</v>
          </cell>
          <cell r="H2540" t="str">
            <v>CABO DE COBRE FLEXÍVEL ISOLADO, 25 MM², ANTI-CHAMA 450/750 V, PARA DISTRIBUIÇÃO - FORNECIMENTO E INSTALAÇÃO. AF_12/2015</v>
          </cell>
          <cell r="I2540" t="str">
            <v>M</v>
          </cell>
          <cell r="J2540" t="str">
            <v>COEFICIENTE DE REPRESENTATIVIDADE</v>
          </cell>
          <cell r="K2540">
            <v>22.49</v>
          </cell>
          <cell r="L2540" t="str">
            <v>CAIXA REFERENCIAL</v>
          </cell>
        </row>
        <row r="2541">
          <cell r="G2541">
            <v>92984</v>
          </cell>
          <cell r="H2541" t="str">
            <v>CABO DE COBRE FLEXÍVEL ISOLADO, 25 MM², ANTI-CHAMA 0,6/1,0 KV, PARA DISTRIBUIÇÃO - FORNECIMENTO E INSTALAÇÃO. AF_12/2015</v>
          </cell>
          <cell r="I2541" t="str">
            <v>M</v>
          </cell>
          <cell r="J2541" t="str">
            <v>COEFICIENTE DE REPRESENTATIVIDADE</v>
          </cell>
          <cell r="K2541">
            <v>23.09</v>
          </cell>
          <cell r="L2541" t="str">
            <v>CAIXA REFERENCIAL</v>
          </cell>
        </row>
        <row r="2542">
          <cell r="G2542">
            <v>92985</v>
          </cell>
          <cell r="H2542" t="str">
            <v>CABO DE COBRE FLEXÍVEL ISOLADO, 35 MM², ANTI-CHAMA 450/750 V, PARA DISTRIBUIÇÃO - FORNECIMENTO E INSTALAÇÃO. AF_12/2015</v>
          </cell>
          <cell r="I2542" t="str">
            <v>M</v>
          </cell>
          <cell r="J2542" t="str">
            <v>COEFICIENTE DE REPRESENTATIVIDADE</v>
          </cell>
          <cell r="K2542">
            <v>30.31</v>
          </cell>
          <cell r="L2542" t="str">
            <v>CAIXA REFERENCIAL</v>
          </cell>
        </row>
        <row r="2543">
          <cell r="G2543">
            <v>92986</v>
          </cell>
          <cell r="H2543" t="str">
            <v>CABO DE COBRE FLEXÍVEL ISOLADO, 35 MM², ANTI-CHAMA 0,6/1,0 KV, PARA DISTRIBUIÇÃO - FORNECIMENTO E INSTALAÇÃO. AF_12/2015</v>
          </cell>
          <cell r="I2543" t="str">
            <v>M</v>
          </cell>
          <cell r="J2543" t="str">
            <v>COEFICIENTE DE REPRESENTATIVIDADE</v>
          </cell>
          <cell r="K2543">
            <v>31.2</v>
          </cell>
          <cell r="L2543" t="str">
            <v>CAIXA REFERENCIAL</v>
          </cell>
        </row>
        <row r="2544">
          <cell r="G2544">
            <v>92987</v>
          </cell>
          <cell r="H2544" t="str">
            <v>CABO DE COBRE FLEXÍVEL ISOLADO, 50 MM², ANTI-CHAMA 450/750 V, PARA DISTRIBUIÇÃO - FORNECIMENTO E INSTALAÇÃO. AF_12/2015</v>
          </cell>
          <cell r="I2544" t="str">
            <v>M</v>
          </cell>
          <cell r="J2544" t="str">
            <v>COEFICIENTE DE REPRESENTATIVIDADE</v>
          </cell>
          <cell r="K2544">
            <v>43.68</v>
          </cell>
          <cell r="L2544" t="str">
            <v>CAIXA REFERENCIAL</v>
          </cell>
        </row>
        <row r="2545">
          <cell r="G2545">
            <v>92988</v>
          </cell>
          <cell r="H2545" t="str">
            <v>CABO DE COBRE FLEXÍVEL ISOLADO, 50 MM², ANTI-CHAMA 0,6/1,0 KV, PARA DISTRIBUIÇÃO - FORNECIMENTO E INSTALAÇÃO. AF_12/2015</v>
          </cell>
          <cell r="I2545" t="str">
            <v>M</v>
          </cell>
          <cell r="J2545" t="str">
            <v>COEFICIENTE DE REPRESENTATIVIDADE</v>
          </cell>
          <cell r="K2545">
            <v>43.78</v>
          </cell>
          <cell r="L2545" t="str">
            <v>CAIXA REFERENCIAL</v>
          </cell>
        </row>
        <row r="2546">
          <cell r="G2546">
            <v>92989</v>
          </cell>
          <cell r="H2546" t="str">
            <v>CABO DE COBRE FLEXÍVEL ISOLADO, 70 MM², ANTI-CHAMA 450/750 V, PARA DISTRIBUIÇÃO - FORNECIMENTO E INSTALAÇÃO. AF_12/2015</v>
          </cell>
          <cell r="I2546" t="str">
            <v>M</v>
          </cell>
          <cell r="J2546" t="str">
            <v>COEFICIENTE DE REPRESENTATIVIDADE</v>
          </cell>
          <cell r="K2546">
            <v>60.71</v>
          </cell>
          <cell r="L2546" t="str">
            <v>CAIXA REFERENCIAL</v>
          </cell>
        </row>
        <row r="2547">
          <cell r="G2547">
            <v>92990</v>
          </cell>
          <cell r="H2547" t="str">
            <v>CABO DE COBRE FLEXÍVEL ISOLADO, 70 MM², ANTI-CHAMA 0,6/1,0 KV, PARA DISTRIBUIÇÃO - FORNECIMENTO E INSTALAÇÃO. AF_12/2015</v>
          </cell>
          <cell r="I2547" t="str">
            <v>M</v>
          </cell>
          <cell r="J2547" t="str">
            <v>COEFICIENTE DE REPRESENTATIVIDADE</v>
          </cell>
          <cell r="K2547">
            <v>60.01</v>
          </cell>
          <cell r="L2547" t="str">
            <v>CAIXA REFERENCIAL</v>
          </cell>
        </row>
        <row r="2548">
          <cell r="G2548">
            <v>92991</v>
          </cell>
          <cell r="H2548" t="str">
            <v>CABO DE COBRE FLEXÍVEL ISOLADO, 95 MM², ANTI-CHAMA 450/750 V, PARA DISTRIBUIÇÃO - FORNECIMENTO E INSTALAÇÃO. AF_12/2015</v>
          </cell>
          <cell r="I2548" t="str">
            <v>M</v>
          </cell>
          <cell r="J2548" t="str">
            <v>COEFICIENTE DE REPRESENTATIVIDADE</v>
          </cell>
          <cell r="K2548">
            <v>79.2</v>
          </cell>
          <cell r="L2548" t="str">
            <v>CAIXA REFERENCIAL</v>
          </cell>
        </row>
        <row r="2549">
          <cell r="G2549">
            <v>92992</v>
          </cell>
          <cell r="H2549" t="str">
            <v>CABO DE COBRE FLEXÍVEL ISOLADO, 95 MM², ANTI-CHAMA 0,6/1,0 KV, PARA DISTRIBUIÇÃO - FORNECIMENTO E INSTALAÇÃO. AF_12/2015</v>
          </cell>
          <cell r="I2549" t="str">
            <v>M</v>
          </cell>
          <cell r="J2549" t="str">
            <v>COEFICIENTE DE REPRESENTATIVIDADE</v>
          </cell>
          <cell r="K2549">
            <v>79.260000000000005</v>
          </cell>
          <cell r="L2549" t="str">
            <v>CAIXA REFERENCIAL</v>
          </cell>
        </row>
        <row r="2550">
          <cell r="G2550">
            <v>92993</v>
          </cell>
          <cell r="H2550" t="str">
            <v>CABO DE COBRE FLEXÍVEL ISOLADO, 120 MM², ANTI-CHAMA 450/750 V, PARA DISTRIBUIÇÃO - FORNECIMENTO E INSTALAÇÃO. AF_12/2015</v>
          </cell>
          <cell r="I2550" t="str">
            <v>M</v>
          </cell>
          <cell r="J2550" t="str">
            <v>COEFICIENTE DE REPRESENTATIVIDADE</v>
          </cell>
          <cell r="K2550">
            <v>101.57</v>
          </cell>
          <cell r="L2550" t="str">
            <v>CAIXA REFERENCIAL</v>
          </cell>
        </row>
        <row r="2551">
          <cell r="G2551">
            <v>92994</v>
          </cell>
          <cell r="H2551" t="str">
            <v>CABO DE COBRE FLEXÍVEL ISOLADO, 120 MM², ANTI-CHAMA 0,6/1,0 KV, PARA DISTRIBUIÇÃO - FORNECIMENTO E INSTALAÇÃO. AF_12/2015</v>
          </cell>
          <cell r="I2551" t="str">
            <v>M</v>
          </cell>
          <cell r="J2551" t="str">
            <v>COEFICIENTE DE REPRESENTATIVIDADE</v>
          </cell>
          <cell r="K2551">
            <v>102.58</v>
          </cell>
          <cell r="L2551" t="str">
            <v>CAIXA REFERENCIAL</v>
          </cell>
        </row>
        <row r="2552">
          <cell r="G2552">
            <v>92995</v>
          </cell>
          <cell r="H2552" t="str">
            <v>CABO DE COBRE FLEXÍVEL ISOLADO, 150 MM², ANTI-CHAMA 450/750 V, PARA DISTRIBUIÇÃO - FORNECIMENTO E INSTALAÇÃO. AF_12/2015</v>
          </cell>
          <cell r="I2552" t="str">
            <v>M</v>
          </cell>
          <cell r="J2552" t="str">
            <v>COEFICIENTE DE REPRESENTATIVIDADE</v>
          </cell>
          <cell r="K2552">
            <v>126.37</v>
          </cell>
          <cell r="L2552" t="str">
            <v>CAIXA REFERENCIAL</v>
          </cell>
        </row>
        <row r="2553">
          <cell r="G2553">
            <v>92996</v>
          </cell>
          <cell r="H2553" t="str">
            <v>CABO DE COBRE FLEXÍVEL ISOLADO, 150 MM², ANTI-CHAMA 0,6/1,0 KV, PARA DISTRIBUIÇÃO - FORNECIMENTO E INSTALAÇÃO. AF_12/2015</v>
          </cell>
          <cell r="I2553" t="str">
            <v>M</v>
          </cell>
          <cell r="J2553" t="str">
            <v>COEFICIENTE DE REPRESENTATIVIDADE</v>
          </cell>
          <cell r="K2553">
            <v>126.71</v>
          </cell>
          <cell r="L2553" t="str">
            <v>CAIXA REFERENCIAL</v>
          </cell>
        </row>
        <row r="2554">
          <cell r="G2554">
            <v>92997</v>
          </cell>
          <cell r="H2554" t="str">
            <v>CABO DE COBRE FLEXÍVEL ISOLADO, 185 MM², ANTI-CHAMA 450/750 V, PARA DISTRIBUIÇÃO - FORNECIMENTO E INSTALAÇÃO. AF_12/2015</v>
          </cell>
          <cell r="I2554" t="str">
            <v>M</v>
          </cell>
          <cell r="J2554" t="str">
            <v>COEFICIENTE DE REPRESENTATIVIDADE</v>
          </cell>
          <cell r="K2554">
            <v>153.56</v>
          </cell>
          <cell r="L2554" t="str">
            <v>CAIXA REFERENCIAL</v>
          </cell>
        </row>
        <row r="2555">
          <cell r="G2555">
            <v>92998</v>
          </cell>
          <cell r="H2555" t="str">
            <v>CABO DE COBRE FLEXÍVEL ISOLADO, 185 MM², ANTI-CHAMA 0,6/1,0 KV, PARA DISTRIBUIÇÃO - FORNECIMENTO E INSTALAÇÃO. AF_12/2015</v>
          </cell>
          <cell r="I2555" t="str">
            <v>M</v>
          </cell>
          <cell r="J2555" t="str">
            <v>COEFICIENTE DE REPRESENTATIVIDADE</v>
          </cell>
          <cell r="K2555">
            <v>155.04</v>
          </cell>
          <cell r="L2555" t="str">
            <v>CAIXA REFERENCIAL</v>
          </cell>
        </row>
        <row r="2556">
          <cell r="G2556">
            <v>92999</v>
          </cell>
          <cell r="H2556" t="str">
            <v>CABO DE COBRE FLEXÍVEL ISOLADO, 240 MM², ANTI-CHAMA 450/750 V, PARA DISTRIBUIÇÃO - FORNECIMENTO E INSTALAÇÃO. AF_12/2015</v>
          </cell>
          <cell r="I2556" t="str">
            <v>M</v>
          </cell>
          <cell r="J2556" t="str">
            <v>COEFICIENTE DE REPRESENTATIVIDADE</v>
          </cell>
          <cell r="K2556">
            <v>202.25</v>
          </cell>
          <cell r="L2556" t="str">
            <v>CAIXA REFERENCIAL</v>
          </cell>
        </row>
        <row r="2557">
          <cell r="G2557">
            <v>93000</v>
          </cell>
          <cell r="H2557" t="str">
            <v>CABO DE COBRE FLEXÍVEL ISOLADO, 240 MM², ANTI-CHAMA 0,6/1,0 KV, PARA DISTRIBUIÇÃO - FORNECIMENTO E INSTALAÇÃO. AF_12/2015</v>
          </cell>
          <cell r="I2557" t="str">
            <v>M</v>
          </cell>
          <cell r="J2557" t="str">
            <v>COEFICIENTE DE REPRESENTATIVIDADE</v>
          </cell>
          <cell r="K2557">
            <v>203.49</v>
          </cell>
          <cell r="L2557" t="str">
            <v>CAIXA REFERENCIAL</v>
          </cell>
        </row>
        <row r="2558">
          <cell r="G2558">
            <v>93001</v>
          </cell>
          <cell r="H2558" t="str">
            <v>CABO DE COBRE RÍGIDO ISOLADO, 300 MM², ANTI-CHAMA 450/750 V, PARA DISTRIBUIÇÃO - FORNECIMENTO E INSTALAÇÃO. AF_12/2015</v>
          </cell>
          <cell r="I2558" t="str">
            <v>M</v>
          </cell>
          <cell r="J2558" t="str">
            <v>COEFICIENTE DE REPRESENTATIVIDADE</v>
          </cell>
          <cell r="K2558">
            <v>247.02</v>
          </cell>
          <cell r="L2558" t="str">
            <v>CAIXA REFERENCIAL</v>
          </cell>
        </row>
        <row r="2559">
          <cell r="G2559">
            <v>93002</v>
          </cell>
          <cell r="H2559" t="str">
            <v>CABO DE COBRE FLEXÍVEL ISOLADO, 300 MM², ANTI-CHAMA 0,6/1,0 KV, PARA DISTRIBUIÇÃO - FORNECIMENTO E INSTALAÇÃO. AF_12/2015</v>
          </cell>
          <cell r="I2559" t="str">
            <v>M</v>
          </cell>
          <cell r="J2559" t="str">
            <v>COEFICIENTE DE REPRESENTATIVIDADE</v>
          </cell>
          <cell r="K2559">
            <v>253.91</v>
          </cell>
          <cell r="L2559" t="str">
            <v>CAIXA REFERENCIAL</v>
          </cell>
        </row>
        <row r="2560">
          <cell r="G2560">
            <v>83446</v>
          </cell>
          <cell r="H2560" t="str">
            <v>CAIXA DE PASSAGEM 30X30X40 COM TAMPA E DRENO BRITA</v>
          </cell>
          <cell r="I2560" t="str">
            <v>UN</v>
          </cell>
          <cell r="J2560" t="str">
            <v>COEFICIENTE DE REPRESENTATIVIDADE</v>
          </cell>
          <cell r="K2560">
            <v>175.93</v>
          </cell>
          <cell r="L2560" t="str">
            <v>CAIXA REFERENCIAL</v>
          </cell>
        </row>
        <row r="2561">
          <cell r="G2561">
            <v>91936</v>
          </cell>
          <cell r="H2561" t="str">
            <v>CAIXA OCTOGONAL 4" X 4", PVC, INSTALADA EM LAJE - FORNECIMENTO E INSTALAÇÃO. AF_12/2015</v>
          </cell>
          <cell r="I2561" t="str">
            <v>UN</v>
          </cell>
          <cell r="J2561" t="str">
            <v>COEFICIENTE DE REPRESENTATIVIDADE</v>
          </cell>
          <cell r="K2561">
            <v>9.64</v>
          </cell>
          <cell r="L2561" t="str">
            <v>CAIXA REFERENCIAL</v>
          </cell>
        </row>
        <row r="2562">
          <cell r="G2562">
            <v>91937</v>
          </cell>
          <cell r="H2562" t="str">
            <v>CAIXA OCTOGONAL 3" X 3", PVC, INSTALADA EM LAJE - FORNECIMENTO E INSTALAÇÃO. AF_12/2015</v>
          </cell>
          <cell r="I2562" t="str">
            <v>UN</v>
          </cell>
          <cell r="J2562" t="str">
            <v>COEFICIENTE DE REPRESENTATIVIDADE</v>
          </cell>
          <cell r="K2562">
            <v>8.4499999999999993</v>
          </cell>
          <cell r="L2562" t="str">
            <v>CAIXA REFERENCIAL</v>
          </cell>
        </row>
        <row r="2563">
          <cell r="G2563">
            <v>91939</v>
          </cell>
          <cell r="H2563" t="str">
            <v>CAIXA RETANGULAR 4" X 2" ALTA (2,00 M DO PISO), PVC, INSTALADA EM PAREDE - FORNECIMENTO E INSTALAÇÃO. AF_12/2015</v>
          </cell>
          <cell r="I2563" t="str">
            <v>UN</v>
          </cell>
          <cell r="J2563" t="str">
            <v>COEFICIENTE DE REPRESENTATIVIDADE</v>
          </cell>
          <cell r="K2563">
            <v>22.82</v>
          </cell>
          <cell r="L2563" t="str">
            <v>CAIXA REFERENCIAL</v>
          </cell>
        </row>
        <row r="2564">
          <cell r="G2564">
            <v>91940</v>
          </cell>
          <cell r="H2564" t="str">
            <v>CAIXA RETANGULAR 4" X 2" MÉDIA (1,30 M DO PISO), PVC, INSTALADA EM PAREDE - FORNECIMENTO E INSTALAÇÃO. AF_12/2015</v>
          </cell>
          <cell r="I2564" t="str">
            <v>UN</v>
          </cell>
          <cell r="J2564" t="str">
            <v>COEFICIENTE DE REPRESENTATIVIDADE</v>
          </cell>
          <cell r="K2564">
            <v>11.84</v>
          </cell>
          <cell r="L2564" t="str">
            <v>CAIXA REFERENCIAL</v>
          </cell>
        </row>
        <row r="2565">
          <cell r="G2565">
            <v>91941</v>
          </cell>
          <cell r="H2565" t="str">
            <v>CAIXA RETANGULAR 4" X 2" BAIXA (0,30 M DO PISO), PVC, INSTALADA EM PAREDE - FORNECIMENTO E INSTALAÇÃO. AF_12/2015</v>
          </cell>
          <cell r="I2565" t="str">
            <v>UN</v>
          </cell>
          <cell r="J2565" t="str">
            <v>COEFICIENTE DE REPRESENTATIVIDADE</v>
          </cell>
          <cell r="K2565">
            <v>7.73</v>
          </cell>
          <cell r="L2565" t="str">
            <v>CAIXA REFERENCIAL</v>
          </cell>
        </row>
        <row r="2566">
          <cell r="G2566">
            <v>91942</v>
          </cell>
          <cell r="H2566" t="str">
            <v>CAIXA RETANGULAR 4" X 4" ALTA (2,00 M DO PISO), PVC, INSTALADA EM PAREDE - FORNECIMENTO E INSTALAÇÃO. AF_12/2015</v>
          </cell>
          <cell r="I2566" t="str">
            <v>UN</v>
          </cell>
          <cell r="J2566" t="str">
            <v>COEFICIENTE DE REPRESENTATIVIDADE</v>
          </cell>
          <cell r="K2566">
            <v>27.54</v>
          </cell>
          <cell r="L2566" t="str">
            <v>CAIXA REFERENCIAL</v>
          </cell>
        </row>
        <row r="2567">
          <cell r="G2567">
            <v>91943</v>
          </cell>
          <cell r="H2567" t="str">
            <v>CAIXA RETANGULAR 4" X 4" MÉDIA (1,30 M DO PISO), PVC, INSTALADA EM PAREDE - FORNECIMENTO E INSTALAÇÃO. AF_12/2015</v>
          </cell>
          <cell r="I2567" t="str">
            <v>UN</v>
          </cell>
          <cell r="J2567" t="str">
            <v>COEFICIENTE DE REPRESENTATIVIDADE</v>
          </cell>
          <cell r="K2567">
            <v>14.93</v>
          </cell>
          <cell r="L2567" t="str">
            <v>CAIXA REFERENCIAL</v>
          </cell>
        </row>
        <row r="2568">
          <cell r="G2568">
            <v>91944</v>
          </cell>
          <cell r="H2568" t="str">
            <v>CAIXA RETANGULAR 4" X 4" BAIXA (0,30 M DO PISO), PVC, INSTALADA EM PAREDE - FORNECIMENTO E INSTALAÇÃO. AF_12/2015</v>
          </cell>
          <cell r="I2568" t="str">
            <v>UN</v>
          </cell>
          <cell r="J2568" t="str">
            <v>COEFICIENTE DE REPRESENTATIVIDADE</v>
          </cell>
          <cell r="K2568">
            <v>10.210000000000001</v>
          </cell>
          <cell r="L2568" t="str">
            <v>CAIXA REFERENCIAL</v>
          </cell>
        </row>
        <row r="2569">
          <cell r="G2569">
            <v>92865</v>
          </cell>
          <cell r="H2569" t="str">
            <v>CAIXA OCTOGONAL 4" X 4", METÁLICA, INSTALADA EM LAJE - FORNECIMENTO E INSTALAÇÃO. AF_12/2015</v>
          </cell>
          <cell r="I2569" t="str">
            <v>UN</v>
          </cell>
          <cell r="J2569" t="str">
            <v>COEFICIENTE DE REPRESENTATIVIDADE</v>
          </cell>
          <cell r="K2569">
            <v>7.79</v>
          </cell>
          <cell r="L2569" t="str">
            <v>CAIXA REFERENCIAL</v>
          </cell>
        </row>
        <row r="2570">
          <cell r="G2570">
            <v>92866</v>
          </cell>
          <cell r="H2570" t="str">
            <v>CAIXA SEXTAVADA 3" X 3", METÁLICA, INSTALADA EM LAJE - FORNECIMENTO E INSTALAÇÃO. AF_12/2015</v>
          </cell>
          <cell r="I2570" t="str">
            <v>UN</v>
          </cell>
          <cell r="J2570" t="str">
            <v>COEFICIENTE DE REPRESENTATIVIDADE</v>
          </cell>
          <cell r="K2570">
            <v>6.69</v>
          </cell>
          <cell r="L2570" t="str">
            <v>CAIXA REFERENCIAL</v>
          </cell>
        </row>
        <row r="2571">
          <cell r="G2571">
            <v>92867</v>
          </cell>
          <cell r="H2571" t="str">
            <v>CAIXA RETANGULAR 4" X 2" ALTA (2,00 M DO PISO), METÁLICA, INSTALADA EM PAREDE - FORNECIMENTO E INSTALAÇÃO. AF_12/2015</v>
          </cell>
          <cell r="I2571" t="str">
            <v>UN</v>
          </cell>
          <cell r="J2571" t="str">
            <v>COEFICIENTE DE REPRESENTATIVIDADE</v>
          </cell>
          <cell r="K2571">
            <v>22.28</v>
          </cell>
          <cell r="L2571" t="str">
            <v>CAIXA REFERENCIAL</v>
          </cell>
        </row>
        <row r="2572">
          <cell r="G2572">
            <v>92868</v>
          </cell>
          <cell r="H2572" t="str">
            <v>CAIXA RETANGULAR 4" X 2" MÉDIA (1,30 M DO PISO), METÁLICA, INSTALADA EM PAREDE - FORNECIMENTO E INSTALAÇÃO. AF_12/2015</v>
          </cell>
          <cell r="I2572" t="str">
            <v>UN</v>
          </cell>
          <cell r="J2572" t="str">
            <v>COEFICIENTE DE REPRESENTATIVIDADE</v>
          </cell>
          <cell r="K2572">
            <v>11.3</v>
          </cell>
          <cell r="L2572" t="str">
            <v>CAIXA REFERENCIAL</v>
          </cell>
        </row>
        <row r="2573">
          <cell r="G2573">
            <v>92869</v>
          </cell>
          <cell r="H2573" t="str">
            <v>CAIXA RETANGULAR 4" X 2" BAIXA (0,30 M DO PISO), METÁLICA, INSTALADA EM PAREDE - FORNECIMENTO E INSTALAÇÃO. AF_12/2015</v>
          </cell>
          <cell r="I2573" t="str">
            <v>UN</v>
          </cell>
          <cell r="J2573" t="str">
            <v>COEFICIENTE DE REPRESENTATIVIDADE</v>
          </cell>
          <cell r="K2573">
            <v>7.19</v>
          </cell>
          <cell r="L2573" t="str">
            <v>CAIXA REFERENCIAL</v>
          </cell>
        </row>
        <row r="2574">
          <cell r="G2574">
            <v>92870</v>
          </cell>
          <cell r="H2574" t="str">
            <v>CAIXA RETANGULAR 4" X 4" ALTA (2,00 M DO PISO), METÁLICA, INSTALADA EM PAREDE - FORNECIMENTO E INSTALAÇÃO. AF_12/2015</v>
          </cell>
          <cell r="I2574" t="str">
            <v>UN</v>
          </cell>
          <cell r="J2574" t="str">
            <v>COEFICIENTE DE REPRESENTATIVIDADE</v>
          </cell>
          <cell r="K2574">
            <v>26.58</v>
          </cell>
          <cell r="L2574" t="str">
            <v>CAIXA REFERENCIAL</v>
          </cell>
        </row>
        <row r="2575">
          <cell r="G2575">
            <v>92871</v>
          </cell>
          <cell r="H2575" t="str">
            <v>CAIXA RETANGULAR 4" X 4" MÉDIA (1,30 M DO PISO), METÁLICA, INSTALADA EM PAREDE - FORNECIMENTO E INSTALAÇÃO. AF_12/2015</v>
          </cell>
          <cell r="I2575" t="str">
            <v>UN</v>
          </cell>
          <cell r="J2575" t="str">
            <v>COEFICIENTE DE REPRESENTATIVIDADE</v>
          </cell>
          <cell r="K2575">
            <v>13.97</v>
          </cell>
          <cell r="L2575" t="str">
            <v>CAIXA REFERENCIAL</v>
          </cell>
        </row>
        <row r="2576">
          <cell r="G2576">
            <v>92872</v>
          </cell>
          <cell r="H2576" t="str">
            <v>CAIXA RETANGULAR 4" X 4" BAIXA (0,30 M DO PISO), METÁLICA, INSTALADA EM PAREDE - FORNECIMENTO E INSTALAÇÃO. AF_12/2015</v>
          </cell>
          <cell r="I2576" t="str">
            <v>UN</v>
          </cell>
          <cell r="J2576" t="str">
            <v>COEFICIENTE DE REPRESENTATIVIDADE</v>
          </cell>
          <cell r="K2576">
            <v>9.25</v>
          </cell>
          <cell r="L2576" t="str">
            <v>CAIXA REFERENCIAL</v>
          </cell>
        </row>
        <row r="2577">
          <cell r="G2577">
            <v>95777</v>
          </cell>
          <cell r="H2577" t="str">
            <v>CONDULETE DE ALUMÍNIO, TIPO B, PARA ELETRODUTO DE AÇO GALVANIZADO DN 20 MM (3/4''), APARENTE - FORNECIMENTO E INSTALAÇÃO. AF_11/2016_P</v>
          </cell>
          <cell r="I2577" t="str">
            <v>UN</v>
          </cell>
          <cell r="J2577" t="str">
            <v>COEFICIENTE DE REPRESENTATIVIDADE</v>
          </cell>
          <cell r="K2577">
            <v>21.46</v>
          </cell>
          <cell r="L2577" t="str">
            <v>CAIXA REFERENCIAL</v>
          </cell>
        </row>
        <row r="2578">
          <cell r="G2578">
            <v>95778</v>
          </cell>
          <cell r="H2578" t="str">
            <v>CONDULETE DE ALUMÍNIO, TIPO C, PARA ELETRODUTO DE AÇO GALVANIZADO DN 20 MM (3/4''), APARENTE - FORNECIMENTO E INSTALAÇÃO. AF_11/2016_P</v>
          </cell>
          <cell r="I2578" t="str">
            <v>UN</v>
          </cell>
          <cell r="J2578" t="str">
            <v>COEFICIENTE DE REPRESENTATIVIDADE</v>
          </cell>
          <cell r="K2578">
            <v>21.89</v>
          </cell>
          <cell r="L2578" t="str">
            <v>CAIXA REFERENCIAL</v>
          </cell>
        </row>
        <row r="2579">
          <cell r="G2579">
            <v>95779</v>
          </cell>
          <cell r="H2579" t="str">
            <v>CONDULETE DE ALUMÍNIO, TIPO E, PARA ELETRODUTO DE AÇO GALVANIZADO DN 20 MM (3/4''), APARENTE - FORNECIMENTO E INSTALAÇÃO. AF_11/2016_P</v>
          </cell>
          <cell r="I2579" t="str">
            <v>UN</v>
          </cell>
          <cell r="J2579" t="str">
            <v>COEFICIENTE DE REPRESENTATIVIDADE</v>
          </cell>
          <cell r="K2579">
            <v>20.43</v>
          </cell>
          <cell r="L2579" t="str">
            <v>CAIXA REFERENCIAL</v>
          </cell>
        </row>
        <row r="2580">
          <cell r="G2580">
            <v>95780</v>
          </cell>
          <cell r="H2580" t="str">
            <v>CONDULETE DE ALUMÍNIO, TIPO B, PARA ELETRODUTO DE AÇO GALVANIZADO DN 25 MM (1''), APARENTE - FORNECIMENTO E INSTALAÇÃO. AF_11/2016_P</v>
          </cell>
          <cell r="I2580" t="str">
            <v>UN</v>
          </cell>
          <cell r="J2580" t="str">
            <v>COEFICIENTE DE REPRESENTATIVIDADE</v>
          </cell>
          <cell r="K2580">
            <v>24.02</v>
          </cell>
          <cell r="L2580" t="str">
            <v>CAIXA REFERENCIAL</v>
          </cell>
        </row>
        <row r="2581">
          <cell r="G2581">
            <v>95781</v>
          </cell>
          <cell r="H2581" t="str">
            <v>CONDULETE DE ALUMÍNIO, TIPO C, PARA ELETRODUTO DE AÇO GALVANIZADO DN 25 MM (1''), APARENTE - FORNECIMENTO E INSTALAÇÃO. AF_11/2016_P</v>
          </cell>
          <cell r="I2581" t="str">
            <v>UN</v>
          </cell>
          <cell r="J2581" t="str">
            <v>COEFICIENTE DE REPRESENTATIVIDADE</v>
          </cell>
          <cell r="K2581">
            <v>24.34</v>
          </cell>
          <cell r="L2581" t="str">
            <v>CAIXA REFERENCIAL</v>
          </cell>
        </row>
        <row r="2582">
          <cell r="G2582">
            <v>95782</v>
          </cell>
          <cell r="H2582" t="str">
            <v>CONDULETE DE ALUMÍNIO, TIPO E, ELETRODUTO DE AÇO GALVANIZADO DN 25 MM (1''), APARENTE - FORNECIMENTO E INSTALAÇÃO. AF_11/2016_P</v>
          </cell>
          <cell r="I2582" t="str">
            <v>UN</v>
          </cell>
          <cell r="J2582" t="str">
            <v>COEFICIENTE DE REPRESENTATIVIDADE</v>
          </cell>
          <cell r="K2582">
            <v>25.19</v>
          </cell>
          <cell r="L2582" t="str">
            <v>CAIXA REFERENCIAL</v>
          </cell>
        </row>
        <row r="2583">
          <cell r="G2583">
            <v>95785</v>
          </cell>
          <cell r="H2583" t="str">
            <v>CONDULETE DE ALUMÍNIO, TIPO E, PARA ELETRODUTO DE AÇO GALVANIZADO DN 32 MM (1 1/4''), APARENTE - FORNECIMENTO E INSTALAÇÃO. AF_11/2016_P</v>
          </cell>
          <cell r="I2583" t="str">
            <v>UN</v>
          </cell>
          <cell r="J2583" t="str">
            <v>COEFICIENTE DE REPRESENTATIVIDADE</v>
          </cell>
          <cell r="K2583">
            <v>28.31</v>
          </cell>
          <cell r="L2583" t="str">
            <v>CAIXA REFERENCIAL</v>
          </cell>
        </row>
        <row r="2584">
          <cell r="G2584">
            <v>95787</v>
          </cell>
          <cell r="H2584" t="str">
            <v>CONDULETE DE ALUMÍNIO, TIPO LR, PARA ELETRODUTO DE AÇO GALVANIZADO DN 20 MM (3/4''), APARENTE - FORNECIMENTO E INSTALAÇÃO. AF_11/2016_P</v>
          </cell>
          <cell r="I2584" t="str">
            <v>UN</v>
          </cell>
          <cell r="J2584" t="str">
            <v>COEFICIENTE DE REPRESENTATIVIDADE</v>
          </cell>
          <cell r="K2584">
            <v>21.99</v>
          </cell>
          <cell r="L2584" t="str">
            <v>CAIXA REFERENCIAL</v>
          </cell>
        </row>
        <row r="2585">
          <cell r="G2585">
            <v>95789</v>
          </cell>
          <cell r="H2585" t="str">
            <v>CONDULETE DE ALUMÍNIO, TIPO LR, PARA ELETRODUTO DE AÇO GALVANIZADO DN 25 MM (1''), APARENTE - FORNECIMENTO E INSTALAÇÃO. AF_11/2016_P</v>
          </cell>
          <cell r="I2585" t="str">
            <v>UN</v>
          </cell>
          <cell r="J2585" t="str">
            <v>COEFICIENTE DE REPRESENTATIVIDADE</v>
          </cell>
          <cell r="K2585">
            <v>26.49</v>
          </cell>
          <cell r="L2585" t="str">
            <v>CAIXA REFERENCIAL</v>
          </cell>
        </row>
        <row r="2586">
          <cell r="G2586">
            <v>95791</v>
          </cell>
          <cell r="H2586" t="str">
            <v>CONDULETE DE ALUMÍNIO, TIPO LR, PARA ELETRODUTO DE AÇO GALVANIZADO DN 32 MM (1 1/4''), APARENTE - FORNECIMENTO E INSTALAÇÃO. AF_11/2016_P</v>
          </cell>
          <cell r="I2586" t="str">
            <v>UN</v>
          </cell>
          <cell r="J2586" t="str">
            <v>COEFICIENTE DE REPRESENTATIVIDADE</v>
          </cell>
          <cell r="K2586">
            <v>33.18</v>
          </cell>
          <cell r="L2586" t="str">
            <v>CAIXA REFERENCIAL</v>
          </cell>
        </row>
        <row r="2587">
          <cell r="G2587">
            <v>95795</v>
          </cell>
          <cell r="H2587" t="str">
            <v>CONDULETE DE ALUMÍNIO, TIPO T, PARA ELETRODUTO DE AÇO GALVANIZADO DN 20 MM (3/4''), APARENTE - FORNECIMENTO E INSTALAÇÃO. AF_11/2016_P</v>
          </cell>
          <cell r="I2587" t="str">
            <v>UN</v>
          </cell>
          <cell r="J2587" t="str">
            <v>COEFICIENTE DE REPRESENTATIVIDADE</v>
          </cell>
          <cell r="K2587">
            <v>25.37</v>
          </cell>
          <cell r="L2587" t="str">
            <v>CAIXA REFERENCIAL</v>
          </cell>
        </row>
        <row r="2588">
          <cell r="G2588">
            <v>95796</v>
          </cell>
          <cell r="H2588" t="str">
            <v>CONDULETE DE ALUMÍNIO, TIPO T, PARA ELETRODUTO DE AÇO GALVANIZADO DN 25 MM (1''), APARENTE - FORNECIMENTO E INSTALAÇÃO. AF_11/2016_P</v>
          </cell>
          <cell r="I2588" t="str">
            <v>UN</v>
          </cell>
          <cell r="J2588" t="str">
            <v>COEFICIENTE DE REPRESENTATIVIDADE</v>
          </cell>
          <cell r="K2588">
            <v>31.15</v>
          </cell>
          <cell r="L2588" t="str">
            <v>CAIXA REFERENCIAL</v>
          </cell>
        </row>
        <row r="2589">
          <cell r="G2589">
            <v>95797</v>
          </cell>
          <cell r="H2589" t="str">
            <v>CONDULETE DE ALUMÍNIO, TIPO T, PARA ELETRODUTO DE AÇO GALVANIZADO DN 32 MM (1 1/4''), APARENTE - FORNECIMENTO E INSTALAÇÃO. AF_11/2016_P</v>
          </cell>
          <cell r="I2589" t="str">
            <v>UN</v>
          </cell>
          <cell r="J2589" t="str">
            <v>COEFICIENTE DE REPRESENTATIVIDADE</v>
          </cell>
          <cell r="K2589">
            <v>38.69</v>
          </cell>
          <cell r="L2589" t="str">
            <v>CAIXA REFERENCIAL</v>
          </cell>
        </row>
        <row r="2590">
          <cell r="G2590">
            <v>95801</v>
          </cell>
          <cell r="H2590" t="str">
            <v>CONDULETE DE ALUMÍNIO, TIPO X, PARA ELETRODUTO DE AÇO GALVANIZADO DN 20 MM (3/4''), APARENTE - FORNECIMENTO E INSTALAÇÃO. AF_11/2016_P</v>
          </cell>
          <cell r="I2590" t="str">
            <v>UN</v>
          </cell>
          <cell r="J2590" t="str">
            <v>COEFICIENTE DE REPRESENTATIVIDADE</v>
          </cell>
          <cell r="K2590">
            <v>30.16</v>
          </cell>
          <cell r="L2590" t="str">
            <v>CAIXA REFERENCIAL</v>
          </cell>
        </row>
        <row r="2591">
          <cell r="G2591">
            <v>95802</v>
          </cell>
          <cell r="H2591" t="str">
            <v>CONDULETE DE ALUMÍNIO, TIPO X, PARA ELETRODUTO DE AÇO GALVANIZADO DN 25 MM (1''), APARENTE - FORNECIMENTO E INSTALAÇÃO. AF_11/2016_P</v>
          </cell>
          <cell r="I2591" t="str">
            <v>UN</v>
          </cell>
          <cell r="J2591" t="str">
            <v>COEFICIENTE DE REPRESENTATIVIDADE</v>
          </cell>
          <cell r="K2591">
            <v>33.479999999999997</v>
          </cell>
          <cell r="L2591" t="str">
            <v>CAIXA REFERENCIAL</v>
          </cell>
        </row>
        <row r="2592">
          <cell r="G2592">
            <v>95803</v>
          </cell>
          <cell r="H2592" t="str">
            <v>CONDULETE DE ALUMÍNIO, TIPO X, PARA ELETRODUTO DE AÇO GALVANIZADO DN 32 MM (1 1/4''), APARENTE - FORNECIMENTO E INSTALAÇÃO. AF_11/2016_P</v>
          </cell>
          <cell r="I2592" t="str">
            <v>UN</v>
          </cell>
          <cell r="J2592" t="str">
            <v>COEFICIENTE DE REPRESENTATIVIDADE</v>
          </cell>
          <cell r="K2592">
            <v>43.14</v>
          </cell>
          <cell r="L2592" t="str">
            <v>CAIXA REFERENCIAL</v>
          </cell>
        </row>
        <row r="2593">
          <cell r="G2593">
            <v>95804</v>
          </cell>
          <cell r="H2593" t="str">
            <v>CONDULETE DE PVC, TIPO B, PARA ELETRODUTO DE PVC SOLDÁVEL DN 20 MM (1/2''), APARENTE - FORNECIMENTO E INSTALAÇÃO. AF_11/2016</v>
          </cell>
          <cell r="I2593" t="str">
            <v>UN</v>
          </cell>
          <cell r="J2593" t="str">
            <v>COEFICIENTE DE REPRESENTATIVIDADE</v>
          </cell>
          <cell r="K2593">
            <v>18.16</v>
          </cell>
          <cell r="L2593" t="str">
            <v>CAIXA REFERENCIAL</v>
          </cell>
        </row>
        <row r="2594">
          <cell r="G2594">
            <v>95805</v>
          </cell>
          <cell r="H2594" t="str">
            <v>CONDULETE DE PVC, TIPO B, PARA ELETRODUTO DE PVC SOLDÁVEL DN 25 MM (3/4''), APARENTE - FORNECIMENTO E INSTALAÇÃO. AF_11/2016</v>
          </cell>
          <cell r="I2594" t="str">
            <v>UN</v>
          </cell>
          <cell r="J2594" t="str">
            <v>COEFICIENTE DE REPRESENTATIVIDADE</v>
          </cell>
          <cell r="K2594">
            <v>18.350000000000001</v>
          </cell>
          <cell r="L2594" t="str">
            <v>CAIXA REFERENCIAL</v>
          </cell>
        </row>
        <row r="2595">
          <cell r="G2595">
            <v>95806</v>
          </cell>
          <cell r="H2595" t="str">
            <v>CONDULETE DE PVC, TIPO B, PARA ELETRODUTO DE PVC SOLDÁVEL DN 32 MM (1''), APARENTE - FORNECIMENTO E INSTALAÇÃO. AF_11/2016</v>
          </cell>
          <cell r="I2595" t="str">
            <v>UN</v>
          </cell>
          <cell r="J2595" t="str">
            <v>COEFICIENTE DE REPRESENTATIVIDADE</v>
          </cell>
          <cell r="K2595">
            <v>18.91</v>
          </cell>
          <cell r="L2595" t="str">
            <v>CAIXA REFERENCIAL</v>
          </cell>
        </row>
        <row r="2596">
          <cell r="G2596">
            <v>95807</v>
          </cell>
          <cell r="H2596" t="str">
            <v>CONDULETE DE PVC, TIPO LL, PARA ELETRODUTO DE PVC SOLDÁVEL DN 20 MM (1/2''), APARENTE - FORNECIMENTO E INSTALAÇÃO. AF_11/2016</v>
          </cell>
          <cell r="I2596" t="str">
            <v>UN</v>
          </cell>
          <cell r="J2596" t="str">
            <v>COEFICIENTE DE REPRESENTATIVIDADE</v>
          </cell>
          <cell r="K2596">
            <v>20.98</v>
          </cell>
          <cell r="L2596" t="str">
            <v>CAIXA REFERENCIAL</v>
          </cell>
        </row>
        <row r="2597">
          <cell r="G2597">
            <v>95808</v>
          </cell>
          <cell r="H2597" t="str">
            <v>CONDULETE DE PVC, TIPO LL, PARA ELETRODUTO DE PVC SOLDÁVEL DN 25 MM (3/4''), APARENTE - FORNECIMENTO E INSTALAÇÃO. AF_11/2016</v>
          </cell>
          <cell r="I2597" t="str">
            <v>UN</v>
          </cell>
          <cell r="J2597" t="str">
            <v>COEFICIENTE DE REPRESENTATIVIDADE</v>
          </cell>
          <cell r="K2597">
            <v>21.55</v>
          </cell>
          <cell r="L2597" t="str">
            <v>CAIXA REFERENCIAL</v>
          </cell>
        </row>
        <row r="2598">
          <cell r="G2598">
            <v>95809</v>
          </cell>
          <cell r="H2598" t="str">
            <v>CONDULETE DE PVC, TIPO LL, PARA ELETRODUTO DE PVC SOLDÁVEL DN 32 MM (1''), APARENTE - FORNECIMENTO E INSTALAÇÃO. AF_11/2016</v>
          </cell>
          <cell r="I2598" t="str">
            <v>UN</v>
          </cell>
          <cell r="J2598" t="str">
            <v>COEFICIENTE DE REPRESENTATIVIDADE</v>
          </cell>
          <cell r="K2598">
            <v>23.49</v>
          </cell>
          <cell r="L2598" t="str">
            <v>CAIXA REFERENCIAL</v>
          </cell>
        </row>
        <row r="2599">
          <cell r="G2599">
            <v>95810</v>
          </cell>
          <cell r="H2599" t="str">
            <v>CONDULETE DE PVC, TIPO LB, PARA ELETRODUTO DE PVC SOLDÁVEL DN 20 MM (1/2''), APARENTE - FORNECIMENTO E INSTALAÇÃO. AF_11/2016</v>
          </cell>
          <cell r="I2599" t="str">
            <v>UN</v>
          </cell>
          <cell r="J2599" t="str">
            <v>COEFICIENTE DE REPRESENTATIVIDADE</v>
          </cell>
          <cell r="K2599">
            <v>10.220000000000001</v>
          </cell>
          <cell r="L2599" t="str">
            <v>CAIXA REFERENCIAL</v>
          </cell>
        </row>
        <row r="2600">
          <cell r="G2600">
            <v>95811</v>
          </cell>
          <cell r="H2600" t="str">
            <v>CONDULETE DE PVC, TIPO LB, PARA ELETRODUTO DE PVC SOLDÁVEL DN 25 MM (3/4''), APARENTE - FORNECIMENTO E INSTALAÇÃO. AF_11/2016</v>
          </cell>
          <cell r="I2600" t="str">
            <v>UN</v>
          </cell>
          <cell r="J2600" t="str">
            <v>COEFICIENTE DE REPRESENTATIVIDADE</v>
          </cell>
          <cell r="K2600">
            <v>10.79</v>
          </cell>
          <cell r="L2600" t="str">
            <v>CAIXA REFERENCIAL</v>
          </cell>
        </row>
        <row r="2601">
          <cell r="G2601">
            <v>95812</v>
          </cell>
          <cell r="H2601" t="str">
            <v>CONDULETE DE PVC, TIPO LB, PARA ELETRODUTO DE PVC SOLDÁVEL DN 32 MM (1''), APARENTE - FORNECIMENTO E INSTALAÇÃO. AF_11/2016</v>
          </cell>
          <cell r="I2601" t="str">
            <v>UN</v>
          </cell>
          <cell r="J2601" t="str">
            <v>COEFICIENTE DE REPRESENTATIVIDADE</v>
          </cell>
          <cell r="K2601">
            <v>12.72</v>
          </cell>
          <cell r="L2601" t="str">
            <v>CAIXA REFERENCIAL</v>
          </cell>
        </row>
        <row r="2602">
          <cell r="G2602">
            <v>95813</v>
          </cell>
          <cell r="H2602" t="str">
            <v>CONDULETE DE PVC, TIPO TB, PARA ELETRODUTO DE PVC SOLDÁVEL DN 20 MM (1/2''), APARENTE - FORNECIMENTO E INSTALAÇÃO. AF_11/2016</v>
          </cell>
          <cell r="I2602" t="str">
            <v>UN</v>
          </cell>
          <cell r="J2602" t="str">
            <v>COEFICIENTE DE REPRESENTATIVIDADE</v>
          </cell>
          <cell r="K2602">
            <v>12.57</v>
          </cell>
          <cell r="L2602" t="str">
            <v>CAIXA REFERENCIAL</v>
          </cell>
        </row>
        <row r="2603">
          <cell r="G2603">
            <v>95814</v>
          </cell>
          <cell r="H2603" t="str">
            <v>CONDULETE DE PVC, TIPO TB, PARA ELETRODUTO DE PVC SOLDÁVEL DN 25 MM (3/4''), APARENTE - FORNECIMENTO E INSTALAÇÃO. AF_11/2016</v>
          </cell>
          <cell r="I2603" t="str">
            <v>UN</v>
          </cell>
          <cell r="J2603" t="str">
            <v>COEFICIENTE DE REPRESENTATIVIDADE</v>
          </cell>
          <cell r="K2603">
            <v>13.43</v>
          </cell>
          <cell r="L2603" t="str">
            <v>CAIXA REFERENCIAL</v>
          </cell>
        </row>
        <row r="2604">
          <cell r="G2604">
            <v>95815</v>
          </cell>
          <cell r="H2604" t="str">
            <v>CONDULETE DE PVC, TIPO TB, PARA ELETRODUTO DE PVC SOLDÁVEL DN 32 MM (1''), APARENTE - FORNECIMENTO E INSTALAÇÃO. AF_11/2016</v>
          </cell>
          <cell r="I2604" t="str">
            <v>UN</v>
          </cell>
          <cell r="J2604" t="str">
            <v>COEFICIENTE DE REPRESENTATIVIDADE</v>
          </cell>
          <cell r="K2604">
            <v>17.07</v>
          </cell>
          <cell r="L2604" t="str">
            <v>CAIXA REFERENCIAL</v>
          </cell>
        </row>
        <row r="2605">
          <cell r="G2605">
            <v>95816</v>
          </cell>
          <cell r="H2605" t="str">
            <v>CONDULETE DE PVC, TIPO X, PARA ELETRODUTO DE PVC SOLDÁVEL DN 20 MM (1/2''), APARENTE - FORNECIMENTO E INSTALAÇÃO. AF_11/2016</v>
          </cell>
          <cell r="I2605" t="str">
            <v>UN</v>
          </cell>
          <cell r="J2605" t="str">
            <v>COEFICIENTE DE REPRESENTATIVIDADE</v>
          </cell>
          <cell r="K2605">
            <v>25.85</v>
          </cell>
          <cell r="L2605" t="str">
            <v>CAIXA REFERENCIAL</v>
          </cell>
        </row>
        <row r="2606">
          <cell r="G2606">
            <v>95817</v>
          </cell>
          <cell r="H2606" t="str">
            <v>CONDULETE DE PVC, TIPO X, PARA ELETRODUTO DE PVC SOLDÁVEL DN 25 MM (3/4''), APARENTE - FORNECIMENTO E INSTALAÇÃO. AF_11/2016</v>
          </cell>
          <cell r="I2606" t="str">
            <v>UN</v>
          </cell>
          <cell r="J2606" t="str">
            <v>COEFICIENTE DE REPRESENTATIVIDADE</v>
          </cell>
          <cell r="K2606">
            <v>26.71</v>
          </cell>
          <cell r="L2606" t="str">
            <v>CAIXA REFERENCIAL</v>
          </cell>
        </row>
        <row r="2607">
          <cell r="G2607">
            <v>95818</v>
          </cell>
          <cell r="H2607" t="str">
            <v>CONDULETE DE PVC, TIPO X, PARA ELETRODUTO DE PVC SOLDÁVEL DN 32 MM (1''), APARENTE - FORNECIMENTO E INSTALAÇÃO. AF_11/2016</v>
          </cell>
          <cell r="I2607" t="str">
            <v>UN</v>
          </cell>
          <cell r="J2607" t="str">
            <v>COEFICIENTE DE REPRESENTATIVIDADE</v>
          </cell>
          <cell r="K2607">
            <v>31.59</v>
          </cell>
          <cell r="L2607" t="str">
            <v>CAIXA REFERENCIAL</v>
          </cell>
        </row>
        <row r="2608">
          <cell r="G2608">
            <v>97886</v>
          </cell>
          <cell r="H2608" t="str">
            <v>CAIXA ENTERRADA ELÉTRICA RETANGULAR, EM ALVENARIA COM TIJOLOS CERÂMICOS MACIÇOS, FUNDO COM BRITA, DIMENSÕES INTERNAS: 0,3X0,3X0,3 M. AF_05/2018</v>
          </cell>
          <cell r="I2608" t="str">
            <v>UN</v>
          </cell>
          <cell r="J2608" t="str">
            <v>ATRIBUÍDO SÃO PAULO</v>
          </cell>
          <cell r="K2608">
            <v>142.66</v>
          </cell>
          <cell r="L2608" t="str">
            <v>CAIXA REFERENCIAL</v>
          </cell>
        </row>
        <row r="2609">
          <cell r="G2609">
            <v>97887</v>
          </cell>
          <cell r="H2609" t="str">
            <v>CAIXA ENTERRADA ELÉTRICA RETANGULAR, EM ALVENARIA COM TIJOLOS CERÂMICOS MACIÇOS, FUNDO COM BRITA, DIMENSÕES INTERNAS: 0,4X0,4X0,4 M. AF_05/2018</v>
          </cell>
          <cell r="I2609" t="str">
            <v>UN</v>
          </cell>
          <cell r="J2609" t="str">
            <v>ATRIBUÍDO SÃO PAULO</v>
          </cell>
          <cell r="K2609">
            <v>225.74</v>
          </cell>
          <cell r="L2609" t="str">
            <v>CAIXA REFERENCIAL</v>
          </cell>
        </row>
        <row r="2610">
          <cell r="G2610">
            <v>97888</v>
          </cell>
          <cell r="H2610" t="str">
            <v>CAIXA ENTERRADA ELÉTRICA RETANGULAR, EM ALVENARIA COM TIJOLOS CERÂMICOS MACIÇOS, FUNDO COM BRITA, DIMENSÕES INTERNAS: 0,6X0,6X0,6 M. AF_05/2018</v>
          </cell>
          <cell r="I2610" t="str">
            <v>UN</v>
          </cell>
          <cell r="J2610" t="str">
            <v>ATRIBUÍDO SÃO PAULO</v>
          </cell>
          <cell r="K2610">
            <v>436.28</v>
          </cell>
          <cell r="L2610" t="str">
            <v>CAIXA REFERENCIAL</v>
          </cell>
        </row>
        <row r="2611">
          <cell r="G2611">
            <v>97889</v>
          </cell>
          <cell r="H2611" t="str">
            <v>CAIXA ENTERRADA ELÉTRICA RETANGULAR, EM ALVENARIA COM TIJOLOS CERÂMICOS MACIÇOS, FUNDO COM BRITA, DIMENSÕES INTERNAS: 0,8X0,8X0,6 M. AF_05/2018</v>
          </cell>
          <cell r="I2611" t="str">
            <v>UN</v>
          </cell>
          <cell r="J2611" t="str">
            <v>ATRIBUÍDO SÃO PAULO</v>
          </cell>
          <cell r="K2611">
            <v>583.02</v>
          </cell>
          <cell r="L2611" t="str">
            <v>CAIXA REFERENCIAL</v>
          </cell>
        </row>
        <row r="2612">
          <cell r="G2612">
            <v>97890</v>
          </cell>
          <cell r="H2612" t="str">
            <v>CAIXA ENTERRADA ELÉTRICA RETANGULAR, EM ALVENARIA COM TIJOLOS CERÂMICOS MACIÇOS, FUNDO COM BRITA, DIMENSÕES INTERNAS: 1X1X0,6 M. AF_05/2018</v>
          </cell>
          <cell r="I2612" t="str">
            <v>UN</v>
          </cell>
          <cell r="J2612" t="str">
            <v>ATRIBUÍDO SÃO PAULO</v>
          </cell>
          <cell r="K2612">
            <v>668.13</v>
          </cell>
          <cell r="L2612" t="str">
            <v>CAIXA REFERENCIAL</v>
          </cell>
        </row>
        <row r="2613">
          <cell r="G2613">
            <v>97891</v>
          </cell>
          <cell r="H2613" t="str">
            <v>CAIXA ENTERRADA ELÉTRICA RETANGULAR, EM ALVENARIA COM BLOCOS DE CONCRETO, FUNDO COM BRITA, DIMENSÕES INTERNAS: 0,4X0,4X0,4 M. AF_05/2018</v>
          </cell>
          <cell r="I2613" t="str">
            <v>UN</v>
          </cell>
          <cell r="J2613" t="str">
            <v>ATRIBUÍDO SÃO PAULO</v>
          </cell>
          <cell r="K2613">
            <v>162.13</v>
          </cell>
          <cell r="L2613" t="str">
            <v>CAIXA REFERENCIAL</v>
          </cell>
        </row>
        <row r="2614">
          <cell r="G2614">
            <v>97892</v>
          </cell>
          <cell r="H2614" t="str">
            <v>CAIXA ENTERRADA ELÉTRICA RETANGULAR, EM ALVENARIA COM BLOCOS DE CONCRETO, FUNDO COM BRITA, DIMENSÕES INTERNAS: 0,6X0,6X0,6 M. AF_05/2018</v>
          </cell>
          <cell r="I2614" t="str">
            <v>UN</v>
          </cell>
          <cell r="J2614" t="str">
            <v>ATRIBUÍDO SÃO PAULO</v>
          </cell>
          <cell r="K2614">
            <v>301.77</v>
          </cell>
          <cell r="L2614" t="str">
            <v>CAIXA REFERENCIAL</v>
          </cell>
        </row>
        <row r="2615">
          <cell r="G2615">
            <v>97893</v>
          </cell>
          <cell r="H2615" t="str">
            <v>CAIXA ENTERRADA ELÉTRICA RETANGULAR, EM ALVENARIA COM BLOCOS DE CONCRETO, FUNDO COM BRITA, DIMENSÕES INTERNAS: 0,8X0,8X0,6 M. AF_05/2018</v>
          </cell>
          <cell r="I2615" t="str">
            <v>UN</v>
          </cell>
          <cell r="J2615" t="str">
            <v>ATRIBUÍDO SÃO PAULO</v>
          </cell>
          <cell r="K2615">
            <v>411.5</v>
          </cell>
          <cell r="L2615" t="str">
            <v>CAIXA REFERENCIAL</v>
          </cell>
        </row>
        <row r="2616">
          <cell r="G2616">
            <v>97894</v>
          </cell>
          <cell r="H2616" t="str">
            <v>CAIXA ENTERRADA ELÉTRICA RETANGULAR, EM ALVENARIA COM BLOCOS DE CONCRETO, FUNDO COM BRITA, DIMENSÕES INTERNAS: 1X1X0,6 M. AF_05/2018</v>
          </cell>
          <cell r="I2616" t="str">
            <v>UN</v>
          </cell>
          <cell r="J2616" t="str">
            <v>ATRIBUÍDO SÃO PAULO</v>
          </cell>
          <cell r="K2616">
            <v>460.25</v>
          </cell>
          <cell r="L2616" t="str">
            <v>CAIXA REFERENCIAL</v>
          </cell>
        </row>
        <row r="2617">
          <cell r="G2617">
            <v>68066</v>
          </cell>
          <cell r="H2617" t="str">
            <v>CAIXA DE PROTECAO PARA MEDIDOR MONOFASICO, FORNECIMENTO E INSTALACAO</v>
          </cell>
          <cell r="I2617" t="str">
            <v>UN</v>
          </cell>
          <cell r="J2617" t="str">
            <v>COEFICIENTE DE REPRESENTATIVIDADE</v>
          </cell>
          <cell r="K2617">
            <v>118.74</v>
          </cell>
          <cell r="L2617" t="str">
            <v>CAIXA REFERENCIAL</v>
          </cell>
        </row>
        <row r="2618">
          <cell r="G2618">
            <v>72319</v>
          </cell>
          <cell r="H2618" t="str">
            <v>DISJUNTOR BAIXA TENSAO TRIPOLAR A SECO  800A/600V, INCLUSIVE ELETROTÉCNICO</v>
          </cell>
          <cell r="I2618" t="str">
            <v>UN</v>
          </cell>
          <cell r="J2618" t="str">
            <v>COEFICIENTE DE REPRESENTATIVIDADE</v>
          </cell>
          <cell r="K2618">
            <v>4926.18</v>
          </cell>
          <cell r="L2618" t="str">
            <v>CAIXA REFERENCIAL</v>
          </cell>
        </row>
        <row r="2619">
          <cell r="G2619">
            <v>72341</v>
          </cell>
          <cell r="H2619" t="str">
            <v>CONTATOR TRIPOLAR I NOMINAL 12A - FORNECIMENTO E INSTALACAO INCLUSIVE ELETROTÉCNICO</v>
          </cell>
          <cell r="I2619" t="str">
            <v>UN</v>
          </cell>
          <cell r="J2619" t="str">
            <v>ATRIBUÍDO SÃO PAULO</v>
          </cell>
          <cell r="K2619">
            <v>233.94</v>
          </cell>
          <cell r="L2619" t="str">
            <v>CAIXA REFERENCIAL</v>
          </cell>
        </row>
        <row r="2620">
          <cell r="G2620">
            <v>72343</v>
          </cell>
          <cell r="H2620" t="str">
            <v>CONTATOR TRIPOLAR I NOMINAL 22A - FORNECIMENTO E INSTALACAO INCLUSIVE ELETROTÉCNICO</v>
          </cell>
          <cell r="I2620" t="str">
            <v>UN</v>
          </cell>
          <cell r="J2620" t="str">
            <v>ATRIBUÍDO SÃO PAULO</v>
          </cell>
          <cell r="K2620">
            <v>276.2</v>
          </cell>
          <cell r="L2620" t="str">
            <v>CAIXA REFERENCIAL</v>
          </cell>
        </row>
        <row r="2621">
          <cell r="G2621">
            <v>72344</v>
          </cell>
          <cell r="H2621" t="str">
            <v>CONTATOR TRIPOLAR I NOMINAL 36A - FORNECIMENTO E INSTALACAO INCLUSIVE ELETROTÉCNICO</v>
          </cell>
          <cell r="I2621" t="str">
            <v>UN</v>
          </cell>
          <cell r="J2621" t="str">
            <v>ATRIBUÍDO SÃO PAULO</v>
          </cell>
          <cell r="K2621">
            <v>420.91</v>
          </cell>
          <cell r="L2621" t="str">
            <v>CAIXA REFERENCIAL</v>
          </cell>
        </row>
        <row r="2622">
          <cell r="G2622">
            <v>72345</v>
          </cell>
          <cell r="H2622" t="str">
            <v>CONTATOR TRIPOLAR I NOMIMAL 94A - FORNECIMENTO E INSTALACAO INCLUSIVE ELETROTÉCNICO</v>
          </cell>
          <cell r="I2622" t="str">
            <v>UN</v>
          </cell>
          <cell r="J2622" t="str">
            <v>ATRIBUÍDO SÃO PAULO</v>
          </cell>
          <cell r="K2622">
            <v>1157.03</v>
          </cell>
          <cell r="L2622" t="str">
            <v>CAIXA REFERENCIAL</v>
          </cell>
        </row>
        <row r="2623">
          <cell r="G2623" t="str">
            <v>74130/1</v>
          </cell>
          <cell r="H2623" t="str">
            <v>DISJUNTOR TERMOMAGNETICO MONOPOLAR PADRAO NEMA (AMERICANO) 10 A 30A 240V, FORNECIMENTO E INSTALACAO</v>
          </cell>
          <cell r="I2623" t="str">
            <v>UN</v>
          </cell>
          <cell r="J2623" t="str">
            <v>COLETADO</v>
          </cell>
          <cell r="K2623">
            <v>14.58</v>
          </cell>
          <cell r="L2623" t="str">
            <v>CAIXA REFERENCIAL</v>
          </cell>
        </row>
        <row r="2624">
          <cell r="G2624" t="str">
            <v>74130/2</v>
          </cell>
          <cell r="H2624" t="str">
            <v>DISJUNTOR TERMOMAGNETICO MONOPOLAR PADRAO NEMA (AMERICANO) 35 A 50A 240V, FORNECIMENTO E INSTALACAO</v>
          </cell>
          <cell r="I2624" t="str">
            <v>UN</v>
          </cell>
          <cell r="J2624" t="str">
            <v>COEFICIENTE DE REPRESENTATIVIDADE</v>
          </cell>
          <cell r="K2624">
            <v>22.54</v>
          </cell>
          <cell r="L2624" t="str">
            <v>CAIXA REFERENCIAL</v>
          </cell>
        </row>
        <row r="2625">
          <cell r="G2625" t="str">
            <v>74130/3</v>
          </cell>
          <cell r="H2625" t="str">
            <v>DISJUNTOR TERMOMAGNETICO BIPOLAR PADRAO NEMA (AMERICANO) 10 A 50A 240V, FORNECIMENTO E INSTALACAO</v>
          </cell>
          <cell r="I2625" t="str">
            <v>UN</v>
          </cell>
          <cell r="J2625" t="str">
            <v>COEFICIENTE DE REPRESENTATIVIDADE</v>
          </cell>
          <cell r="K2625">
            <v>66.63</v>
          </cell>
          <cell r="L2625" t="str">
            <v>CAIXA REFERENCIAL</v>
          </cell>
        </row>
        <row r="2626">
          <cell r="G2626" t="str">
            <v>74130/4</v>
          </cell>
          <cell r="H2626" t="str">
            <v>DISJUNTOR TERMOMAGNETICO TRIPOLAR PADRAO NEMA (AMERICANO) 10 A 50A 240V, FORNECIMENTO E INSTALACAO</v>
          </cell>
          <cell r="I2626" t="str">
            <v>UN</v>
          </cell>
          <cell r="J2626" t="str">
            <v>COEFICIENTE DE REPRESENTATIVIDADE</v>
          </cell>
          <cell r="K2626">
            <v>94.99</v>
          </cell>
          <cell r="L2626" t="str">
            <v>CAIXA REFERENCIAL</v>
          </cell>
        </row>
        <row r="2627">
          <cell r="G2627" t="str">
            <v>74130/5</v>
          </cell>
          <cell r="H2627" t="str">
            <v>DISJUNTOR TERMOMAGNETICO TRIPOLAR PADRAO NEMA (AMERICANO) 60 A 100A 240V, FORNECIMENTO E INSTALACAO</v>
          </cell>
          <cell r="I2627" t="str">
            <v>UN</v>
          </cell>
          <cell r="J2627" t="str">
            <v>COEFICIENTE DE REPRESENTATIVIDADE</v>
          </cell>
          <cell r="K2627">
            <v>127.25</v>
          </cell>
          <cell r="L2627" t="str">
            <v>CAIXA REFERENCIAL</v>
          </cell>
        </row>
        <row r="2628">
          <cell r="G2628" t="str">
            <v>74130/6</v>
          </cell>
          <cell r="H2628" t="str">
            <v>DISJUNTOR TERMOMAGNETICO TRIPOLAR PADRAO NEMA (AMERICANO) 125 A 150A 240V, FORNECIMENTO E INSTALACAO</v>
          </cell>
          <cell r="I2628" t="str">
            <v>UN</v>
          </cell>
          <cell r="J2628" t="str">
            <v>COEFICIENTE DE REPRESENTATIVIDADE</v>
          </cell>
          <cell r="K2628">
            <v>363.66</v>
          </cell>
          <cell r="L2628" t="str">
            <v>CAIXA REFERENCIAL</v>
          </cell>
        </row>
        <row r="2629">
          <cell r="G2629" t="str">
            <v>74130/7</v>
          </cell>
          <cell r="H2629" t="str">
            <v>DISJUNTOR TERMOMAGNETICO TRIPOLAR EM CAIXA MOLDADA 250A 600V, FORNECIMENTO E INSTALACAO</v>
          </cell>
          <cell r="I2629" t="str">
            <v>UN</v>
          </cell>
          <cell r="J2629" t="str">
            <v>COEFICIENTE DE REPRESENTATIVIDADE</v>
          </cell>
          <cell r="K2629">
            <v>942.72</v>
          </cell>
          <cell r="L2629" t="str">
            <v>CAIXA REFERENCIAL</v>
          </cell>
        </row>
        <row r="2630">
          <cell r="G2630" t="str">
            <v>74130/8</v>
          </cell>
          <cell r="H2630" t="str">
            <v>DISJUNTOR TERMOMAGNETICO TRIPOLAR EM CAIXA MOLDADA 300 A 400A 600V, FORNECIMENTO E INSTALACAO</v>
          </cell>
          <cell r="I2630" t="str">
            <v>UN</v>
          </cell>
          <cell r="J2630" t="str">
            <v>COEFICIENTE DE REPRESENTATIVIDADE</v>
          </cell>
          <cell r="K2630">
            <v>1288.93</v>
          </cell>
          <cell r="L2630" t="str">
            <v>CAIXA REFERENCIAL</v>
          </cell>
        </row>
        <row r="2631">
          <cell r="G2631" t="str">
            <v>74130/9</v>
          </cell>
          <cell r="H2631" t="str">
            <v>DISJUNTOR TERMOMAGNETICO TRIPOLAR EM CAIXA MOLDADA 500 A 600A 600V, FORNECIMENTO E INSTALACAO</v>
          </cell>
          <cell r="I2631" t="str">
            <v>UN</v>
          </cell>
          <cell r="J2631" t="str">
            <v>COEFICIENTE DE REPRESENTATIVIDADE</v>
          </cell>
          <cell r="K2631">
            <v>2112.4299999999998</v>
          </cell>
          <cell r="L2631" t="str">
            <v>CAIXA REFERENCIAL</v>
          </cell>
        </row>
        <row r="2632">
          <cell r="G2632" t="str">
            <v>74130/10</v>
          </cell>
          <cell r="H2632" t="str">
            <v>DISJUNTOR TERMOMAGNETICO TRIPOLAR EM CAIXA MOLDADA 175 A 225A 240V, FORNECIMENTO E INSTALACAO</v>
          </cell>
          <cell r="I2632" t="str">
            <v>UN</v>
          </cell>
          <cell r="J2632" t="str">
            <v>COEFICIENTE DE REPRESENTATIVIDADE</v>
          </cell>
          <cell r="K2632">
            <v>569.44000000000005</v>
          </cell>
          <cell r="L2632" t="str">
            <v>CAIXA REFERENCIAL</v>
          </cell>
        </row>
        <row r="2633">
          <cell r="G2633" t="str">
            <v>74131/1</v>
          </cell>
          <cell r="H2633" t="str">
            <v>QUADRO DE DISTRIBUICAO DE ENERGIA DE EMBUTIR, EM PVC, PARA 3 DISJUNTORES TERMOMAGNETICOS MONOPOLARES SEM BARRAMENTO FORNECIMENTO E INSTALACAO</v>
          </cell>
          <cell r="I2633" t="str">
            <v>UN</v>
          </cell>
          <cell r="J2633" t="str">
            <v>COEFICIENTE DE REPRESENTATIVIDADE</v>
          </cell>
          <cell r="K2633">
            <v>69.92</v>
          </cell>
          <cell r="L2633" t="str">
            <v>CAIXA REFERENCIAL</v>
          </cell>
        </row>
        <row r="2634">
          <cell r="G2634" t="str">
            <v>74131/4</v>
          </cell>
          <cell r="H2634" t="str">
            <v>QUADRO DE DISTRIBUICAO DE ENERGIA DE EMBUTIR, EM CHAPA METALICA, PARA 18 DISJUNTORES TERMOMAGNETICOS MONOPOLARES, COM BARRAMENTO TRIFASICO E NEUTRO, FORNECIMENTO E INSTALACAO</v>
          </cell>
          <cell r="I2634" t="str">
            <v>UN</v>
          </cell>
          <cell r="J2634" t="str">
            <v>COEFICIENTE DE REPRESENTATIVIDADE</v>
          </cell>
          <cell r="K2634">
            <v>383</v>
          </cell>
          <cell r="L2634" t="str">
            <v>CAIXA REFERENCIAL</v>
          </cell>
        </row>
        <row r="2635">
          <cell r="G2635" t="str">
            <v>74131/5</v>
          </cell>
          <cell r="H2635" t="str">
            <v>QUADRO DE DISTRIBUICAO DE ENERGIA DE EMBUTIR, EM CHAPA METALICA, PARA 24 DISJUNTORES TERMOMAGNETICOS MONOPOLARES, COM BARRAMENTO TRIFASICO E NEUTRO, FORNECIMENTO E INSTALACAO</v>
          </cell>
          <cell r="I2635" t="str">
            <v>UN</v>
          </cell>
          <cell r="J2635" t="str">
            <v>COEFICIENTE DE REPRESENTATIVIDADE</v>
          </cell>
          <cell r="K2635">
            <v>441.4</v>
          </cell>
          <cell r="L2635" t="str">
            <v>CAIXA REFERENCIAL</v>
          </cell>
        </row>
        <row r="2636">
          <cell r="G2636" t="str">
            <v>74131/6</v>
          </cell>
          <cell r="H2636" t="str">
            <v>QUADRO DE DISTRIBUICAO DE ENERGIA DE EMBUTIR, EM CHAPA METALICA, PARA 32 DISJUNTORES TERMOMAGNETICOS MONOPOLARES, COM BARRAMENTO TRIFASICO E NEUTRO, FORNECIMENTO E INSTALACAO</v>
          </cell>
          <cell r="I2636" t="str">
            <v>UN</v>
          </cell>
          <cell r="J2636" t="str">
            <v>COEFICIENTE DE REPRESENTATIVIDADE</v>
          </cell>
          <cell r="K2636">
            <v>508.59</v>
          </cell>
          <cell r="L2636" t="str">
            <v>CAIXA REFERENCIAL</v>
          </cell>
        </row>
        <row r="2637">
          <cell r="G2637" t="str">
            <v>74131/7</v>
          </cell>
          <cell r="H2637" t="str">
            <v>QUADRO DE DISTRIBUICAO DE ENERGIA DE EMBUTIR, EM CHAPA METALICA, PARA 40 DISJUNTORES TERMOMAGNETICOS MONOPOLARES, COM BARRAMENTO TRIFASICO E NEUTRO, FORNECIMENTO E INSTALACAO</v>
          </cell>
          <cell r="I2637" t="str">
            <v>UN</v>
          </cell>
          <cell r="J2637" t="str">
            <v>COEFICIENTE DE REPRESENTATIVIDADE</v>
          </cell>
          <cell r="K2637">
            <v>700.51</v>
          </cell>
          <cell r="L2637" t="str">
            <v>CAIXA REFERENCIAL</v>
          </cell>
        </row>
        <row r="2638">
          <cell r="G2638" t="str">
            <v>74131/8</v>
          </cell>
          <cell r="H2638" t="str">
            <v>QUADRO DE DISTRIBUICAO DE ENERGIA DE EMBUTIR, EM CHAPA METALICA, PARA 50 DISJUNTORES TERMOMAGNETICOS MONOPOLARES, COM BARRAMENTO TRIFASICO E NEUTRO, FORNECIMENTO E INSTALACAO</v>
          </cell>
          <cell r="I2638" t="str">
            <v>UN</v>
          </cell>
          <cell r="J2638" t="str">
            <v>COEFICIENTE DE REPRESENTATIVIDADE</v>
          </cell>
          <cell r="K2638">
            <v>1017.81</v>
          </cell>
          <cell r="L2638" t="str">
            <v>CAIXA REFERENCIAL</v>
          </cell>
        </row>
        <row r="2639">
          <cell r="G2639">
            <v>83463</v>
          </cell>
          <cell r="H2639" t="str">
            <v>QUADRO DE DISTRIBUICAO DE ENERGIA EM CHAPA DE ACO GALVANIZADO, PARA 12 DISJUNTORES TERMOMAGNETICOS MONOPOLARES, COM BARRAMENTO TRIFASICO E NEUTRO - FORNECIMENTO E INSTALACAO</v>
          </cell>
          <cell r="I2639" t="str">
            <v>UN</v>
          </cell>
          <cell r="J2639" t="str">
            <v>COEFICIENTE DE REPRESENTATIVIDADE</v>
          </cell>
          <cell r="K2639">
            <v>298.22000000000003</v>
          </cell>
          <cell r="L2639" t="str">
            <v>CAIXA REFERENCIAL</v>
          </cell>
        </row>
        <row r="2640">
          <cell r="G2640">
            <v>84402</v>
          </cell>
          <cell r="H2640" t="str">
            <v>QUADRO DE DISTRIBUICAO DE ENERGIA P/ 6 DISJUNTORES TERMOMAGNETICOS MONOPOLARES SEM BARRAMENTO, DE EMBUTIR, EM PVC - FORNECIMENTO E INSTALACAO</v>
          </cell>
          <cell r="I2640" t="str">
            <v>UN</v>
          </cell>
          <cell r="J2640" t="str">
            <v>COEFICIENTE DE REPRESENTATIVIDADE</v>
          </cell>
          <cell r="K2640">
            <v>87.08</v>
          </cell>
          <cell r="L2640" t="str">
            <v>CAIXA REFERENCIAL</v>
          </cell>
        </row>
        <row r="2641">
          <cell r="G2641">
            <v>93653</v>
          </cell>
          <cell r="H2641" t="str">
            <v>DISJUNTOR MONOPOLAR TIPO DIN, CORRENTE NOMINAL DE 10A - FORNECIMENTO E INSTALAÇÃO. AF_04/2016</v>
          </cell>
          <cell r="I2641" t="str">
            <v>UN</v>
          </cell>
          <cell r="J2641" t="str">
            <v>COEFICIENTE DE REPRESENTATIVIDADE</v>
          </cell>
          <cell r="K2641">
            <v>11.09</v>
          </cell>
          <cell r="L2641" t="str">
            <v>CAIXA REFERENCIAL</v>
          </cell>
        </row>
        <row r="2642">
          <cell r="G2642">
            <v>93654</v>
          </cell>
          <cell r="H2642" t="str">
            <v>DISJUNTOR MONOPOLAR TIPO DIN, CORRENTE NOMINAL DE 16A - FORNECIMENTO E INSTALAÇÃO. AF_04/2016</v>
          </cell>
          <cell r="I2642" t="str">
            <v>UN</v>
          </cell>
          <cell r="J2642" t="str">
            <v>COEFICIENTE DE REPRESENTATIVIDADE</v>
          </cell>
          <cell r="K2642">
            <v>11.61</v>
          </cell>
          <cell r="L2642" t="str">
            <v>CAIXA REFERENCIAL</v>
          </cell>
        </row>
        <row r="2643">
          <cell r="G2643">
            <v>93655</v>
          </cell>
          <cell r="H2643" t="str">
            <v>DISJUNTOR MONOPOLAR TIPO DIN, CORRENTE NOMINAL DE 20A - FORNECIMENTO E INSTALAÇÃO. AF_04/2016</v>
          </cell>
          <cell r="I2643" t="str">
            <v>UN</v>
          </cell>
          <cell r="J2643" t="str">
            <v>COEFICIENTE DE REPRESENTATIVIDADE</v>
          </cell>
          <cell r="K2643">
            <v>12.52</v>
          </cell>
          <cell r="L2643" t="str">
            <v>CAIXA REFERENCIAL</v>
          </cell>
        </row>
        <row r="2644">
          <cell r="G2644">
            <v>93656</v>
          </cell>
          <cell r="H2644" t="str">
            <v>DISJUNTOR MONOPOLAR TIPO DIN, CORRENTE NOMINAL DE 25A - FORNECIMENTO E INSTALAÇÃO. AF_04/2016</v>
          </cell>
          <cell r="I2644" t="str">
            <v>UN</v>
          </cell>
          <cell r="J2644" t="str">
            <v>COEFICIENTE DE REPRESENTATIVIDADE</v>
          </cell>
          <cell r="K2644">
            <v>12.52</v>
          </cell>
          <cell r="L2644" t="str">
            <v>CAIXA REFERENCIAL</v>
          </cell>
        </row>
        <row r="2645">
          <cell r="G2645">
            <v>93657</v>
          </cell>
          <cell r="H2645" t="str">
            <v>DISJUNTOR MONOPOLAR TIPO DIN, CORRENTE NOMINAL DE 32A - FORNECIMENTO E INSTALAÇÃO. AF_04/2016</v>
          </cell>
          <cell r="I2645" t="str">
            <v>UN</v>
          </cell>
          <cell r="J2645" t="str">
            <v>COEFICIENTE DE REPRESENTATIVIDADE</v>
          </cell>
          <cell r="K2645">
            <v>13.69</v>
          </cell>
          <cell r="L2645" t="str">
            <v>CAIXA REFERENCIAL</v>
          </cell>
        </row>
        <row r="2646">
          <cell r="G2646">
            <v>93658</v>
          </cell>
          <cell r="H2646" t="str">
            <v>DISJUNTOR MONOPOLAR TIPO DIN, CORRENTE NOMINAL DE 40A - FORNECIMENTO E INSTALAÇÃO. AF_04/2016</v>
          </cell>
          <cell r="I2646" t="str">
            <v>UN</v>
          </cell>
          <cell r="J2646" t="str">
            <v>COEFICIENTE DE REPRESENTATIVIDADE</v>
          </cell>
          <cell r="K2646">
            <v>19.920000000000002</v>
          </cell>
          <cell r="L2646" t="str">
            <v>CAIXA REFERENCIAL</v>
          </cell>
        </row>
        <row r="2647">
          <cell r="G2647">
            <v>93659</v>
          </cell>
          <cell r="H2647" t="str">
            <v>DISJUNTOR MONOPOLAR TIPO DIN, CORRENTE NOMINAL DE 50A - FORNECIMENTO E INSTALAÇÃO. AF_04/2016</v>
          </cell>
          <cell r="I2647" t="str">
            <v>UN</v>
          </cell>
          <cell r="J2647" t="str">
            <v>COEFICIENTE DE REPRESENTATIVIDADE</v>
          </cell>
          <cell r="K2647">
            <v>22.29</v>
          </cell>
          <cell r="L2647" t="str">
            <v>CAIXA REFERENCIAL</v>
          </cell>
        </row>
        <row r="2648">
          <cell r="G2648">
            <v>93660</v>
          </cell>
          <cell r="H2648" t="str">
            <v>DISJUNTOR BIPOLAR TIPO DIN, CORRENTE NOMINAL DE 10A - FORNECIMENTO E INSTALAÇÃO. AF_04/2016</v>
          </cell>
          <cell r="I2648" t="str">
            <v>UN</v>
          </cell>
          <cell r="J2648" t="str">
            <v>COEFICIENTE DE REPRESENTATIVIDADE</v>
          </cell>
          <cell r="K2648">
            <v>56.05</v>
          </cell>
          <cell r="L2648" t="str">
            <v>CAIXA REFERENCIAL</v>
          </cell>
        </row>
        <row r="2649">
          <cell r="G2649">
            <v>93661</v>
          </cell>
          <cell r="H2649" t="str">
            <v>DISJUNTOR BIPOLAR TIPO DIN, CORRENTE NOMINAL DE 16A - FORNECIMENTO E INSTALAÇÃO. AF_04/2016</v>
          </cell>
          <cell r="I2649" t="str">
            <v>UN</v>
          </cell>
          <cell r="J2649" t="str">
            <v>COEFICIENTE DE REPRESENTATIVIDADE</v>
          </cell>
          <cell r="K2649">
            <v>57.06</v>
          </cell>
          <cell r="L2649" t="str">
            <v>CAIXA REFERENCIAL</v>
          </cell>
        </row>
        <row r="2650">
          <cell r="G2650">
            <v>93662</v>
          </cell>
          <cell r="H2650" t="str">
            <v>DISJUNTOR BIPOLAR TIPO DIN, CORRENTE NOMINAL DE 20A - FORNECIMENTO E INSTALAÇÃO. AF_04/2016</v>
          </cell>
          <cell r="I2650" t="str">
            <v>UN</v>
          </cell>
          <cell r="J2650" t="str">
            <v>COEFICIENTE DE REPRESENTATIVIDADE</v>
          </cell>
          <cell r="K2650">
            <v>58.95</v>
          </cell>
          <cell r="L2650" t="str">
            <v>CAIXA REFERENCIAL</v>
          </cell>
        </row>
        <row r="2651">
          <cell r="G2651">
            <v>93663</v>
          </cell>
          <cell r="H2651" t="str">
            <v>DISJUNTOR BIPOLAR TIPO DIN, CORRENTE NOMINAL DE 25A - FORNECIMENTO E INSTALAÇÃO. AF_04/2016</v>
          </cell>
          <cell r="I2651" t="str">
            <v>UN</v>
          </cell>
          <cell r="J2651" t="str">
            <v>COEFICIENTE DE REPRESENTATIVIDADE</v>
          </cell>
          <cell r="K2651">
            <v>58.95</v>
          </cell>
          <cell r="L2651" t="str">
            <v>CAIXA REFERENCIAL</v>
          </cell>
        </row>
        <row r="2652">
          <cell r="G2652">
            <v>93664</v>
          </cell>
          <cell r="H2652" t="str">
            <v>DISJUNTOR BIPOLAR TIPO DIN, CORRENTE NOMINAL DE 32A - FORNECIMENTO E INSTALAÇÃO. AF_04/2016</v>
          </cell>
          <cell r="I2652" t="str">
            <v>UN</v>
          </cell>
          <cell r="J2652" t="str">
            <v>COEFICIENTE DE REPRESENTATIVIDADE</v>
          </cell>
          <cell r="K2652">
            <v>61.25</v>
          </cell>
          <cell r="L2652" t="str">
            <v>CAIXA REFERENCIAL</v>
          </cell>
        </row>
        <row r="2653">
          <cell r="G2653">
            <v>93665</v>
          </cell>
          <cell r="H2653" t="str">
            <v>DISJUNTOR BIPOLAR TIPO DIN, CORRENTE NOMINAL DE 40A - FORNECIMENTO E INSTALAÇÃO. AF_04/2016</v>
          </cell>
          <cell r="I2653" t="str">
            <v>UN</v>
          </cell>
          <cell r="J2653" t="str">
            <v>COEFICIENTE DE REPRESENTATIVIDADE</v>
          </cell>
          <cell r="K2653">
            <v>64.150000000000006</v>
          </cell>
          <cell r="L2653" t="str">
            <v>CAIXA REFERENCIAL</v>
          </cell>
        </row>
        <row r="2654">
          <cell r="G2654">
            <v>93666</v>
          </cell>
          <cell r="H2654" t="str">
            <v>DISJUNTOR BIPOLAR TIPO DIN, CORRENTE NOMINAL DE 50A - FORNECIMENTO E INSTALAÇÃO. AF_04/2016</v>
          </cell>
          <cell r="I2654" t="str">
            <v>UN</v>
          </cell>
          <cell r="J2654" t="str">
            <v>COEFICIENTE DE REPRESENTATIVIDADE</v>
          </cell>
          <cell r="K2654">
            <v>68.89</v>
          </cell>
          <cell r="L2654" t="str">
            <v>CAIXA REFERENCIAL</v>
          </cell>
        </row>
        <row r="2655">
          <cell r="G2655">
            <v>93667</v>
          </cell>
          <cell r="H2655" t="str">
            <v>DISJUNTOR TRIPOLAR TIPO DIN, CORRENTE NOMINAL DE 10A - FORNECIMENTO E INSTALAÇÃO. AF_04/2016</v>
          </cell>
          <cell r="I2655" t="str">
            <v>UN</v>
          </cell>
          <cell r="J2655" t="str">
            <v>COEFICIENTE DE REPRESENTATIVIDADE</v>
          </cell>
          <cell r="K2655">
            <v>69.790000000000006</v>
          </cell>
          <cell r="L2655" t="str">
            <v>CAIXA REFERENCIAL</v>
          </cell>
        </row>
        <row r="2656">
          <cell r="G2656">
            <v>93668</v>
          </cell>
          <cell r="H2656" t="str">
            <v>DISJUNTOR TRIPOLAR TIPO DIN, CORRENTE NOMINAL DE 16A - FORNECIMENTO E INSTALAÇÃO. AF_04/2016</v>
          </cell>
          <cell r="I2656" t="str">
            <v>UN</v>
          </cell>
          <cell r="J2656" t="str">
            <v>COEFICIENTE DE REPRESENTATIVIDADE</v>
          </cell>
          <cell r="K2656">
            <v>71.33</v>
          </cell>
          <cell r="L2656" t="str">
            <v>CAIXA REFERENCIAL</v>
          </cell>
        </row>
        <row r="2657">
          <cell r="G2657">
            <v>93669</v>
          </cell>
          <cell r="H2657" t="str">
            <v>DISJUNTOR TRIPOLAR TIPO DIN, CORRENTE NOMINAL DE 20A - FORNECIMENTO E INSTALAÇÃO. AF_04/2016</v>
          </cell>
          <cell r="I2657" t="str">
            <v>UN</v>
          </cell>
          <cell r="J2657" t="str">
            <v>COEFICIENTE DE REPRESENTATIVIDADE</v>
          </cell>
          <cell r="K2657">
            <v>74.12</v>
          </cell>
          <cell r="L2657" t="str">
            <v>CAIXA REFERENCIAL</v>
          </cell>
        </row>
        <row r="2658">
          <cell r="G2658">
            <v>93670</v>
          </cell>
          <cell r="H2658" t="str">
            <v>DISJUNTOR TRIPOLAR TIPO DIN, CORRENTE NOMINAL DE 25A - FORNECIMENTO E INSTALAÇÃO. AF_04/2016</v>
          </cell>
          <cell r="I2658" t="str">
            <v>UN</v>
          </cell>
          <cell r="J2658" t="str">
            <v>COEFICIENTE DE REPRESENTATIVIDADE</v>
          </cell>
          <cell r="K2658">
            <v>74.12</v>
          </cell>
          <cell r="L2658" t="str">
            <v>CAIXA REFERENCIAL</v>
          </cell>
        </row>
        <row r="2659">
          <cell r="G2659">
            <v>93671</v>
          </cell>
          <cell r="H2659" t="str">
            <v>DISJUNTOR TRIPOLAR TIPO DIN, CORRENTE NOMINAL DE 32A - FORNECIMENTO E INSTALAÇÃO. AF_04/2016</v>
          </cell>
          <cell r="I2659" t="str">
            <v>UN</v>
          </cell>
          <cell r="J2659" t="str">
            <v>COEFICIENTE DE REPRESENTATIVIDADE</v>
          </cell>
          <cell r="K2659">
            <v>77.58</v>
          </cell>
          <cell r="L2659" t="str">
            <v>CAIXA REFERENCIAL</v>
          </cell>
        </row>
        <row r="2660">
          <cell r="G2660">
            <v>93672</v>
          </cell>
          <cell r="H2660" t="str">
            <v>DISJUNTOR TRIPOLAR TIPO DIN, CORRENTE NOMINAL DE 40A - FORNECIMENTO E INSTALAÇÃO. AF_04/2016</v>
          </cell>
          <cell r="I2660" t="str">
            <v>UN</v>
          </cell>
          <cell r="J2660" t="str">
            <v>COEFICIENTE DE REPRESENTATIVIDADE</v>
          </cell>
          <cell r="K2660">
            <v>83.18</v>
          </cell>
          <cell r="L2660" t="str">
            <v>CAIXA REFERENCIAL</v>
          </cell>
        </row>
        <row r="2661">
          <cell r="G2661">
            <v>93673</v>
          </cell>
          <cell r="H2661" t="str">
            <v>DISJUNTOR TRIPOLAR TIPO DIN, CORRENTE NOMINAL DE 50A - FORNECIMENTO E INSTALAÇÃO. AF_04/2016</v>
          </cell>
          <cell r="I2661" t="str">
            <v>UN</v>
          </cell>
          <cell r="J2661" t="str">
            <v>COEFICIENTE DE REPRESENTATIVIDADE</v>
          </cell>
          <cell r="K2661">
            <v>90.29</v>
          </cell>
          <cell r="L2661" t="str">
            <v>CAIXA REFERENCIAL</v>
          </cell>
        </row>
        <row r="2662">
          <cell r="G2662">
            <v>97359</v>
          </cell>
          <cell r="H2662" t="str">
            <v>QUADRO DE MEDIÇÃO GERAL DE ENERGIA COM 8 MEDIDORES - FORNECIMENTO E INSTALAÇÃO. AF_04/2016</v>
          </cell>
          <cell r="I2662" t="str">
            <v>UN</v>
          </cell>
          <cell r="J2662" t="str">
            <v>COEFICIENTE DE REPRESENTATIVIDADE</v>
          </cell>
          <cell r="K2662">
            <v>2732.92</v>
          </cell>
          <cell r="L2662" t="str">
            <v>CAIXA REFERENCIAL</v>
          </cell>
        </row>
        <row r="2663">
          <cell r="G2663">
            <v>97360</v>
          </cell>
          <cell r="H2663" t="str">
            <v>QUADRO DE MEDIÇÃO GERAL DE ENERGIA COM 12 MEDIDORES - FORNECIMENTO E INSTALAÇÃO. AF_04/2016</v>
          </cell>
          <cell r="I2663" t="str">
            <v>UN</v>
          </cell>
          <cell r="J2663" t="str">
            <v>COEFICIENTE DE REPRESENTATIVIDADE</v>
          </cell>
          <cell r="K2663">
            <v>5262.83</v>
          </cell>
          <cell r="L2663" t="str">
            <v>CAIXA REFERENCIAL</v>
          </cell>
        </row>
        <row r="2664">
          <cell r="G2664">
            <v>97361</v>
          </cell>
          <cell r="H2664" t="str">
            <v>QUADRO DE MEDIÇÃO GERAL DE ENERGIA COM 16 MEDIDORES - FORNECIMENTO E INSTALAÇÃO. AF_04/2016</v>
          </cell>
          <cell r="I2664" t="str">
            <v>UN</v>
          </cell>
          <cell r="J2664" t="str">
            <v>COEFICIENTE DE REPRESENTATIVIDADE</v>
          </cell>
          <cell r="K2664">
            <v>7017.11</v>
          </cell>
          <cell r="L2664" t="str">
            <v>CAIXA REFERENCIAL</v>
          </cell>
        </row>
        <row r="2665">
          <cell r="G2665">
            <v>91945</v>
          </cell>
          <cell r="H2665" t="str">
            <v>SUPORTE PARAFUSADO COM PLACA DE ENCAIXE 4" X 2" ALTO (2,00 M DO PISO) PARA PONTO ELÉTRICO - FORNECIMENTO E INSTALAÇÃO. AF_12/2015</v>
          </cell>
          <cell r="I2665" t="str">
            <v>UN</v>
          </cell>
          <cell r="J2665" t="str">
            <v>COEFICIENTE DE REPRESENTATIVIDADE</v>
          </cell>
          <cell r="K2665">
            <v>7.84</v>
          </cell>
          <cell r="L2665" t="str">
            <v>CAIXA REFERENCIAL</v>
          </cell>
        </row>
        <row r="2666">
          <cell r="G2666">
            <v>91946</v>
          </cell>
          <cell r="H2666" t="str">
            <v>SUPORTE PARAFUSADO COM PLACA DE ENCAIXE 4" X 2" MÉDIO (1,30 M DO PISO) PARA PONTO ELÉTRICO - FORNECIMENTO E INSTALAÇÃO. AF_12/2015</v>
          </cell>
          <cell r="I2666" t="str">
            <v>UN</v>
          </cell>
          <cell r="J2666" t="str">
            <v>COEFICIENTE DE REPRESENTATIVIDADE</v>
          </cell>
          <cell r="K2666">
            <v>6.52</v>
          </cell>
          <cell r="L2666" t="str">
            <v>CAIXA REFERENCIAL</v>
          </cell>
        </row>
        <row r="2667">
          <cell r="G2667">
            <v>91947</v>
          </cell>
          <cell r="H2667" t="str">
            <v>SUPORTE PARAFUSADO COM PLACA DE ENCAIXE 4" X 2" BAIXO (0,30 M DO PISO) PARA PONTO ELÉTRICO - FORNECIMENTO E INSTALAÇÃO. AF_12/2015</v>
          </cell>
          <cell r="I2667" t="str">
            <v>UN</v>
          </cell>
          <cell r="J2667" t="str">
            <v>COEFICIENTE DE REPRESENTATIVIDADE</v>
          </cell>
          <cell r="K2667">
            <v>5.71</v>
          </cell>
          <cell r="L2667" t="str">
            <v>CAIXA REFERENCIAL</v>
          </cell>
        </row>
        <row r="2668">
          <cell r="G2668">
            <v>91949</v>
          </cell>
          <cell r="H2668" t="str">
            <v>SUPORTE PARAFUSADO COM PLACA DE ENCAIXE 4" X 4" ALTO (2,00 M DO PISO) PARA PONTO ELÉTRICO - FORNECIMENTO E INSTALAÇÃO. AF_12/2015</v>
          </cell>
          <cell r="I2668" t="str">
            <v>UN</v>
          </cell>
          <cell r="J2668" t="str">
            <v>COEFICIENTE DE REPRESENTATIVIDADE</v>
          </cell>
          <cell r="K2668">
            <v>11.96</v>
          </cell>
          <cell r="L2668" t="str">
            <v>CAIXA REFERENCIAL</v>
          </cell>
        </row>
        <row r="2669">
          <cell r="G2669">
            <v>91950</v>
          </cell>
          <cell r="H2669" t="str">
            <v>SUPORTE PARAFUSADO COM PLACA DE ENCAIXE 4" X 4" MÉDIO (1,30 M DO PISO) PARA PONTO ELÉTRICO - FORNECIMENTO E INSTALAÇÃO. AF_12/2015</v>
          </cell>
          <cell r="I2669" t="str">
            <v>UN</v>
          </cell>
          <cell r="J2669" t="str">
            <v>COEFICIENTE DE REPRESENTATIVIDADE</v>
          </cell>
          <cell r="K2669">
            <v>10.37</v>
          </cell>
          <cell r="L2669" t="str">
            <v>CAIXA REFERENCIAL</v>
          </cell>
        </row>
        <row r="2670">
          <cell r="G2670">
            <v>91951</v>
          </cell>
          <cell r="H2670" t="str">
            <v>SUPORTE PARAFUSADO COM PLACA DE ENCAIXE 4" X 4" BAIXO (0,30 M DO PISO) PARA PONTO ELÉTRICO - FORNECIMENTO E INSTALAÇÃO. AF_12/2015</v>
          </cell>
          <cell r="I2670" t="str">
            <v>UN</v>
          </cell>
          <cell r="J2670" t="str">
            <v>COEFICIENTE DE REPRESENTATIVIDADE</v>
          </cell>
          <cell r="K2670">
            <v>9.42</v>
          </cell>
          <cell r="L2670" t="str">
            <v>CAIXA REFERENCIAL</v>
          </cell>
        </row>
        <row r="2671">
          <cell r="G2671">
            <v>91952</v>
          </cell>
          <cell r="H2671" t="str">
            <v>INTERRUPTOR SIMPLES (1 MÓDULO), 10A/250V, SEM SUPORTE E SEM PLACA - FORNECIMENTO E INSTALAÇÃO. AF_12/2015</v>
          </cell>
          <cell r="I2671" t="str">
            <v>UN</v>
          </cell>
          <cell r="J2671" t="str">
            <v>COEFICIENTE DE REPRESENTATIVIDADE</v>
          </cell>
          <cell r="K2671">
            <v>14.85</v>
          </cell>
          <cell r="L2671" t="str">
            <v>CAIXA REFERENCIAL</v>
          </cell>
        </row>
        <row r="2672">
          <cell r="G2672">
            <v>91953</v>
          </cell>
          <cell r="H2672" t="str">
            <v>INTERRUPTOR SIMPLES (1 MÓDULO), 10A/250V, INCLUINDO SUPORTE E PLACA - FORNECIMENTO E INSTALAÇÃO. AF_12/2015</v>
          </cell>
          <cell r="I2672" t="str">
            <v>UN</v>
          </cell>
          <cell r="J2672" t="str">
            <v>COEFICIENTE DE REPRESENTATIVIDADE</v>
          </cell>
          <cell r="K2672">
            <v>21.37</v>
          </cell>
          <cell r="L2672" t="str">
            <v>CAIXA REFERENCIAL</v>
          </cell>
        </row>
        <row r="2673">
          <cell r="G2673">
            <v>91954</v>
          </cell>
          <cell r="H2673" t="str">
            <v>INTERRUPTOR PARALELO (1 MÓDULO), 10A/250V, SEM SUPORTE E SEM PLACA - FORNECIMENTO E INSTALAÇÃO. AF_12/2015</v>
          </cell>
          <cell r="I2673" t="str">
            <v>UN</v>
          </cell>
          <cell r="J2673" t="str">
            <v>COEFICIENTE DE REPRESENTATIVIDADE</v>
          </cell>
          <cell r="K2673">
            <v>19.95</v>
          </cell>
          <cell r="L2673" t="str">
            <v>CAIXA REFERENCIAL</v>
          </cell>
        </row>
        <row r="2674">
          <cell r="G2674">
            <v>91955</v>
          </cell>
          <cell r="H2674" t="str">
            <v>INTERRUPTOR PARALELO (1 MÓDULO), 10A/250V, INCLUINDO SUPORTE E PLACA - FORNECIMENTO E INSTALAÇÃO. AF_12/2015</v>
          </cell>
          <cell r="I2674" t="str">
            <v>UN</v>
          </cell>
          <cell r="J2674" t="str">
            <v>COEFICIENTE DE REPRESENTATIVIDADE</v>
          </cell>
          <cell r="K2674">
            <v>26.47</v>
          </cell>
          <cell r="L2674" t="str">
            <v>CAIXA REFERENCIAL</v>
          </cell>
        </row>
        <row r="2675">
          <cell r="G2675">
            <v>91956</v>
          </cell>
          <cell r="H2675" t="str">
            <v>INTERRUPTOR SIMPLES (1 MÓDULO) COM INTERRUPTOR PARALELO (1 MÓDULO), 10A/250V, SEM SUPORTE E SEM PLACA - FORNECIMENTO E INSTALAÇÃO. AF_12/2015</v>
          </cell>
          <cell r="I2675" t="str">
            <v>UN</v>
          </cell>
          <cell r="J2675" t="str">
            <v>COEFICIENTE DE REPRESENTATIVIDADE</v>
          </cell>
          <cell r="K2675">
            <v>32.36</v>
          </cell>
          <cell r="L2675" t="str">
            <v>CAIXA REFERENCIAL</v>
          </cell>
        </row>
        <row r="2676">
          <cell r="G2676">
            <v>91957</v>
          </cell>
          <cell r="H2676" t="str">
            <v>INTERRUPTOR SIMPLES (1 MÓDULO) COM INTERRUPTOR PARALELO (1 MÓDULO), 10A/250V, INCLUINDO SUPORTE E PLACA - FORNECIMENTO E INSTALAÇÃO. AF_12/2015</v>
          </cell>
          <cell r="I2676" t="str">
            <v>UN</v>
          </cell>
          <cell r="J2676" t="str">
            <v>COEFICIENTE DE REPRESENTATIVIDADE</v>
          </cell>
          <cell r="K2676">
            <v>38.880000000000003</v>
          </cell>
          <cell r="L2676" t="str">
            <v>CAIXA REFERENCIAL</v>
          </cell>
        </row>
        <row r="2677">
          <cell r="G2677">
            <v>91958</v>
          </cell>
          <cell r="H2677" t="str">
            <v>INTERRUPTOR SIMPLES (2 MÓDULOS), 10A/250V, SEM SUPORTE E SEM PLACA - FORNECIMENTO E INSTALAÇÃO. AF_12/2015</v>
          </cell>
          <cell r="I2677" t="str">
            <v>UN</v>
          </cell>
          <cell r="J2677" t="str">
            <v>COEFICIENTE DE REPRESENTATIVIDADE</v>
          </cell>
          <cell r="K2677">
            <v>27.29</v>
          </cell>
          <cell r="L2677" t="str">
            <v>CAIXA REFERENCIAL</v>
          </cell>
        </row>
        <row r="2678">
          <cell r="G2678">
            <v>91959</v>
          </cell>
          <cell r="H2678" t="str">
            <v>INTERRUPTOR SIMPLES (2 MÓDULOS), 10A/250V, INCLUINDO SUPORTE E PLACA - FORNECIMENTO E INSTALAÇÃO. AF_12/2015</v>
          </cell>
          <cell r="I2678" t="str">
            <v>UN</v>
          </cell>
          <cell r="J2678" t="str">
            <v>COEFICIENTE DE REPRESENTATIVIDADE</v>
          </cell>
          <cell r="K2678">
            <v>33.81</v>
          </cell>
          <cell r="L2678" t="str">
            <v>CAIXA REFERENCIAL</v>
          </cell>
        </row>
        <row r="2679">
          <cell r="G2679">
            <v>91960</v>
          </cell>
          <cell r="H2679" t="str">
            <v>INTERRUPTOR PARALELO (2 MÓDULOS), 10A/250V, SEM SUPORTE E SEM PLACA - FORNECIMENTO E INSTALAÇÃO. AF_12/2015</v>
          </cell>
          <cell r="I2679" t="str">
            <v>UN</v>
          </cell>
          <cell r="J2679" t="str">
            <v>COEFICIENTE DE REPRESENTATIVIDADE</v>
          </cell>
          <cell r="K2679">
            <v>37.46</v>
          </cell>
          <cell r="L2679" t="str">
            <v>CAIXA REFERENCIAL</v>
          </cell>
        </row>
        <row r="2680">
          <cell r="G2680">
            <v>91961</v>
          </cell>
          <cell r="H2680" t="str">
            <v>INTERRUPTOR PARALELO (2 MÓDULOS), 10A/250V, INCLUINDO SUPORTE E PLACA - FORNECIMENTO E INSTALAÇÃO. AF_12/2015</v>
          </cell>
          <cell r="I2680" t="str">
            <v>UN</v>
          </cell>
          <cell r="J2680" t="str">
            <v>COEFICIENTE DE REPRESENTATIVIDADE</v>
          </cell>
          <cell r="K2680">
            <v>43.98</v>
          </cell>
          <cell r="L2680" t="str">
            <v>CAIXA REFERENCIAL</v>
          </cell>
        </row>
        <row r="2681">
          <cell r="G2681">
            <v>91962</v>
          </cell>
          <cell r="H2681" t="str">
            <v>INTERRUPTOR SIMPLES (1 MÓDULO) COM INTERRUPTOR PARALELO (2 MÓDULOS), 10A/250V, SEM SUPORTE E SEM PLACA - FORNECIMENTO E INSTALAÇÃO. AF_12/2015</v>
          </cell>
          <cell r="I2681" t="str">
            <v>UN</v>
          </cell>
          <cell r="J2681" t="str">
            <v>COEFICIENTE DE REPRESENTATIVIDADE</v>
          </cell>
          <cell r="K2681">
            <v>49.9</v>
          </cell>
          <cell r="L2681" t="str">
            <v>CAIXA REFERENCIAL</v>
          </cell>
        </row>
        <row r="2682">
          <cell r="G2682">
            <v>91963</v>
          </cell>
          <cell r="H2682" t="str">
            <v>INTERRUPTOR SIMPLES (1 MÓDULO) COM INTERRUPTOR PARALELO (2 MÓDULOS), 10A/250V, INCLUINDO SUPORTE E PLACA - FORNECIMENTO E INSTALAÇÃO. AF_12/2015</v>
          </cell>
          <cell r="I2682" t="str">
            <v>UN</v>
          </cell>
          <cell r="J2682" t="str">
            <v>COEFICIENTE DE REPRESENTATIVIDADE</v>
          </cell>
          <cell r="K2682">
            <v>56.42</v>
          </cell>
          <cell r="L2682" t="str">
            <v>CAIXA REFERENCIAL</v>
          </cell>
        </row>
        <row r="2683">
          <cell r="G2683">
            <v>91964</v>
          </cell>
          <cell r="H2683" t="str">
            <v>INTERRUPTOR SIMPLES (2 MÓDULOS) COM INTERRUPTOR PARALELO (1 MÓDULO), 10A/250V, SEM SUPORTE E SEM PLACA - FORNECIMENTO E INSTALAÇÃO. AF_12/2015</v>
          </cell>
          <cell r="I2683" t="str">
            <v>UN</v>
          </cell>
          <cell r="J2683" t="str">
            <v>COEFICIENTE DE REPRESENTATIVIDADE</v>
          </cell>
          <cell r="K2683">
            <v>44.8</v>
          </cell>
          <cell r="L2683" t="str">
            <v>CAIXA REFERENCIAL</v>
          </cell>
        </row>
        <row r="2684">
          <cell r="G2684">
            <v>91965</v>
          </cell>
          <cell r="H2684" t="str">
            <v>INTERRUPTOR SIMPLES (2 MÓDULOS) COM INTERRUPTOR PARALELO (1 MÓDULO), 10A/250V, INCLUINDO SUPORTE E PLACA - FORNECIMENTO E INSTALAÇÃO. AF_12/2015</v>
          </cell>
          <cell r="I2684" t="str">
            <v>UN</v>
          </cell>
          <cell r="J2684" t="str">
            <v>COEFICIENTE DE REPRESENTATIVIDADE</v>
          </cell>
          <cell r="K2684">
            <v>51.32</v>
          </cell>
          <cell r="L2684" t="str">
            <v>CAIXA REFERENCIAL</v>
          </cell>
        </row>
        <row r="2685">
          <cell r="G2685">
            <v>91966</v>
          </cell>
          <cell r="H2685" t="str">
            <v>INTERRUPTOR SIMPLES (3 MÓDULOS), 10A/250V, SEM SUPORTE E SEM PLACA - FORNECIMENTO E INSTALAÇÃO. AF_12/2015</v>
          </cell>
          <cell r="I2685" t="str">
            <v>UN</v>
          </cell>
          <cell r="J2685" t="str">
            <v>COEFICIENTE DE REPRESENTATIVIDADE</v>
          </cell>
          <cell r="K2685">
            <v>39.729999999999997</v>
          </cell>
          <cell r="L2685" t="str">
            <v>CAIXA REFERENCIAL</v>
          </cell>
        </row>
        <row r="2686">
          <cell r="G2686">
            <v>91967</v>
          </cell>
          <cell r="H2686" t="str">
            <v>INTERRUPTOR SIMPLES (3 MÓDULOS), 10A/250V, INCLUINDO SUPORTE E PLACA - FORNECIMENTO E INSTALAÇÃO. AF_12/2015</v>
          </cell>
          <cell r="I2686" t="str">
            <v>UN</v>
          </cell>
          <cell r="J2686" t="str">
            <v>COEFICIENTE DE REPRESENTATIVIDADE</v>
          </cell>
          <cell r="K2686">
            <v>46.25</v>
          </cell>
          <cell r="L2686" t="str">
            <v>CAIXA REFERENCIAL</v>
          </cell>
        </row>
        <row r="2687">
          <cell r="G2687">
            <v>91968</v>
          </cell>
          <cell r="H2687" t="str">
            <v>INTERRUPTOR PARALELO (3 MÓDULOS), 10A/250V, SEM SUPORTE E SEM PLACA - FORNECIMENTO E INSTALAÇÃO. AF_12/2015</v>
          </cell>
          <cell r="I2687" t="str">
            <v>UN</v>
          </cell>
          <cell r="J2687" t="str">
            <v>COEFICIENTE DE REPRESENTATIVIDADE</v>
          </cell>
          <cell r="K2687">
            <v>54.97</v>
          </cell>
          <cell r="L2687" t="str">
            <v>CAIXA REFERENCIAL</v>
          </cell>
        </row>
        <row r="2688">
          <cell r="G2688">
            <v>91969</v>
          </cell>
          <cell r="H2688" t="str">
            <v>INTERRUPTOR PARALELO (3 MÓDULOS), 10A/250V, INCLUINDO SUPORTE E PLACA - FORNECIMENTO E INSTALAÇÃO. AF_12/2015</v>
          </cell>
          <cell r="I2688" t="str">
            <v>UN</v>
          </cell>
          <cell r="J2688" t="str">
            <v>COEFICIENTE DE REPRESENTATIVIDADE</v>
          </cell>
          <cell r="K2688">
            <v>61.49</v>
          </cell>
          <cell r="L2688" t="str">
            <v>CAIXA REFERENCIAL</v>
          </cell>
        </row>
        <row r="2689">
          <cell r="G2689">
            <v>91970</v>
          </cell>
          <cell r="H2689" t="str">
            <v>INTERRUPTOR SIMPLES (3 MÓDULOS) COM INTERRUPTOR PARALELO (1 MÓDULO), 10A/250V, SEM SUPORTE E SEM PLACA - FORNECIMENTO E INSTALAÇÃO. AF_12/2015</v>
          </cell>
          <cell r="I2689" t="str">
            <v>UN</v>
          </cell>
          <cell r="J2689" t="str">
            <v>COEFICIENTE DE REPRESENTATIVIDADE</v>
          </cell>
          <cell r="K2689">
            <v>57.52</v>
          </cell>
          <cell r="L2689" t="str">
            <v>CAIXA REFERENCIAL</v>
          </cell>
        </row>
        <row r="2690">
          <cell r="G2690">
            <v>91971</v>
          </cell>
          <cell r="H2690" t="str">
            <v>INTERRUPTOR SIMPLES (3 MÓDULOS) COM INTERRUPTOR PARALELO (1 MÓDULO), 10A/250V, INCLUINDO SUPORTE E PLACA - FORNECIMENTO E INSTALAÇÃO. AF_12/2015</v>
          </cell>
          <cell r="I2690" t="str">
            <v>UN</v>
          </cell>
          <cell r="J2690" t="str">
            <v>COEFICIENTE DE REPRESENTATIVIDADE</v>
          </cell>
          <cell r="K2690">
            <v>67.89</v>
          </cell>
          <cell r="L2690" t="str">
            <v>CAIXA REFERENCIAL</v>
          </cell>
        </row>
        <row r="2691">
          <cell r="G2691">
            <v>91972</v>
          </cell>
          <cell r="H2691" t="str">
            <v>INTERRUPTOR SIMPLES (2 MÓDULOS) COM INTERRUPTOR PARALELO (2 MÓDULOS), 10A/250V, SEM SUPORTE E SEM PLACA - FORNECIMENTO E INSTALAÇÃO. AF_12/2015</v>
          </cell>
          <cell r="I2691" t="str">
            <v>UN</v>
          </cell>
          <cell r="J2691" t="str">
            <v>COEFICIENTE DE REPRESENTATIVIDADE</v>
          </cell>
          <cell r="K2691">
            <v>62.63</v>
          </cell>
          <cell r="L2691" t="str">
            <v>CAIXA REFERENCIAL</v>
          </cell>
        </row>
        <row r="2692">
          <cell r="G2692">
            <v>91973</v>
          </cell>
          <cell r="H2692" t="str">
            <v>INTERRUPTOR SIMPLES (2 MÓDULOS) COM INTERRUPTOR PARALELO (2 MÓDULOS), 10A/250V, INCLUINDO SUPORTE E PLACA - FORNECIMENTO E INSTALAÇÃO. AF_12/2015</v>
          </cell>
          <cell r="I2692" t="str">
            <v>UN</v>
          </cell>
          <cell r="J2692" t="str">
            <v>COEFICIENTE DE REPRESENTATIVIDADE</v>
          </cell>
          <cell r="K2692">
            <v>73</v>
          </cell>
          <cell r="L2692" t="str">
            <v>CAIXA REFERENCIAL</v>
          </cell>
        </row>
        <row r="2693">
          <cell r="G2693">
            <v>91974</v>
          </cell>
          <cell r="H2693" t="str">
            <v>INTERRUPTOR SIMPLES (4 MÓDULOS), 10A/250V, SEM SUPORTE E SEM PLACA - FORNECIMENTO E INSTALAÇÃO. AF_12/2015</v>
          </cell>
          <cell r="I2693" t="str">
            <v>UN</v>
          </cell>
          <cell r="J2693" t="str">
            <v>COEFICIENTE DE REPRESENTATIVIDADE</v>
          </cell>
          <cell r="K2693">
            <v>52.42</v>
          </cell>
          <cell r="L2693" t="str">
            <v>CAIXA REFERENCIAL</v>
          </cell>
        </row>
        <row r="2694">
          <cell r="G2694">
            <v>91975</v>
          </cell>
          <cell r="H2694" t="str">
            <v>INTERRUPTOR SIMPLES (4 MÓDULOS), 10A/250V, INCLUINDO SUPORTE E PLACA - FORNECIMENTO E INSTALAÇÃO. AF_12/2015</v>
          </cell>
          <cell r="I2694" t="str">
            <v>UN</v>
          </cell>
          <cell r="J2694" t="str">
            <v>COEFICIENTE DE REPRESENTATIVIDADE</v>
          </cell>
          <cell r="K2694">
            <v>62.79</v>
          </cell>
          <cell r="L2694" t="str">
            <v>CAIXA REFERENCIAL</v>
          </cell>
        </row>
        <row r="2695">
          <cell r="G2695">
            <v>91976</v>
          </cell>
          <cell r="H2695" t="str">
            <v>INTERRUPTOR SIMPLES (6 MÓDULOS), 10A/250V, SEM SUPORTE E SEM PLACA - FORNECIMENTO E INSTALAÇÃO. AF_12/2015</v>
          </cell>
          <cell r="I2695" t="str">
            <v>UN</v>
          </cell>
          <cell r="J2695" t="str">
            <v>COEFICIENTE DE REPRESENTATIVIDADE</v>
          </cell>
          <cell r="K2695">
            <v>77.38</v>
          </cell>
          <cell r="L2695" t="str">
            <v>CAIXA REFERENCIAL</v>
          </cell>
        </row>
        <row r="2696">
          <cell r="G2696">
            <v>91977</v>
          </cell>
          <cell r="H2696" t="str">
            <v>INTERRUPTOR SIMPLES (6 MÓDULOS), 10A/250V, INCLUINDO SUPORTE E PLACA - FORNECIMENTO E INSTALAÇÃO. AF_12/2015</v>
          </cell>
          <cell r="I2696" t="str">
            <v>UN</v>
          </cell>
          <cell r="J2696" t="str">
            <v>COEFICIENTE DE REPRESENTATIVIDADE</v>
          </cell>
          <cell r="K2696">
            <v>87.75</v>
          </cell>
          <cell r="L2696" t="str">
            <v>CAIXA REFERENCIAL</v>
          </cell>
        </row>
        <row r="2697">
          <cell r="G2697">
            <v>91978</v>
          </cell>
          <cell r="H2697" t="str">
            <v>INTERRUPTOR INTERMEDIÁRIO (1 MÓDULO), 10A/250V, SEM SUPORTE E SEM PLACA - FORNECIMENTO E INSTALAÇÃO. AF_09/2017</v>
          </cell>
          <cell r="I2697" t="str">
            <v>UN</v>
          </cell>
          <cell r="J2697" t="str">
            <v>COEFICIENTE DE REPRESENTATIVIDADE</v>
          </cell>
          <cell r="K2697">
            <v>31.74</v>
          </cell>
          <cell r="L2697" t="str">
            <v>CAIXA REFERENCIAL</v>
          </cell>
        </row>
        <row r="2698">
          <cell r="G2698">
            <v>91979</v>
          </cell>
          <cell r="H2698" t="str">
            <v>INTERRUPTOR INTERMEDIÁRIO (1 MÓDULO), 10A/250V, INCLUINDO SUPORTE E PLACA - FORNECIMENTO E INSTALAÇÃO. AF_09/2017</v>
          </cell>
          <cell r="I2698" t="str">
            <v>UN</v>
          </cell>
          <cell r="J2698" t="str">
            <v>COEFICIENTE DE REPRESENTATIVIDADE</v>
          </cell>
          <cell r="K2698">
            <v>38.26</v>
          </cell>
          <cell r="L2698" t="str">
            <v>CAIXA REFERENCIAL</v>
          </cell>
        </row>
        <row r="2699">
          <cell r="G2699">
            <v>91980</v>
          </cell>
          <cell r="H2699" t="str">
            <v>INTERRUPTOR BIPOLAR (1 MÓDULO), 10A/250V, SEM SUPORTE E SEM PLACA - FORNECIMENTO E INSTALAÇÃO. AF_09/2017</v>
          </cell>
          <cell r="I2699" t="str">
            <v>UN</v>
          </cell>
          <cell r="J2699" t="str">
            <v>COEFICIENTE DE REPRESENTATIVIDADE</v>
          </cell>
          <cell r="K2699">
            <v>30.72</v>
          </cell>
          <cell r="L2699" t="str">
            <v>CAIXA REFERENCIAL</v>
          </cell>
        </row>
        <row r="2700">
          <cell r="G2700">
            <v>91981</v>
          </cell>
          <cell r="H2700" t="str">
            <v>INTERRUPTOR BIPOLAR (1 MÓDULO), 10A/250V, INCLUINDO SUPORTE E PLACA - FORNECIMENTO E INSTALAÇÃO. AF_09/2017</v>
          </cell>
          <cell r="I2700" t="str">
            <v>UN</v>
          </cell>
          <cell r="J2700" t="str">
            <v>COEFICIENTE DE REPRESENTATIVIDADE</v>
          </cell>
          <cell r="K2700">
            <v>37.24</v>
          </cell>
          <cell r="L2700" t="str">
            <v>CAIXA REFERENCIAL</v>
          </cell>
        </row>
        <row r="2701">
          <cell r="G2701">
            <v>91982</v>
          </cell>
          <cell r="H2701" t="str">
            <v>DIMMER ROTATIVO (1 MÓDULO), 220V/600W, SEM SUPORTE E SEM PLACA - FORNECIMENTO E INSTALAÇÃO. AF_09/2017</v>
          </cell>
          <cell r="I2701" t="str">
            <v>UN</v>
          </cell>
          <cell r="J2701" t="str">
            <v>COEFICIENTE DE REPRESENTATIVIDADE</v>
          </cell>
          <cell r="K2701">
            <v>73.56</v>
          </cell>
          <cell r="L2701" t="str">
            <v>CAIXA REFERENCIAL</v>
          </cell>
        </row>
        <row r="2702">
          <cell r="G2702">
            <v>91983</v>
          </cell>
          <cell r="H2702" t="str">
            <v>DIMMER ROTATIVO (1 MÓDULO), 220V/600W, INCLUINDO SUPORTE E PLACA - FORNECIMENTO E INSTALAÇÃO. AF_09/2017</v>
          </cell>
          <cell r="I2702" t="str">
            <v>UN</v>
          </cell>
          <cell r="J2702" t="str">
            <v>COEFICIENTE DE REPRESENTATIVIDADE</v>
          </cell>
          <cell r="K2702">
            <v>80.08</v>
          </cell>
          <cell r="L2702" t="str">
            <v>CAIXA REFERENCIAL</v>
          </cell>
        </row>
        <row r="2703">
          <cell r="G2703">
            <v>91984</v>
          </cell>
          <cell r="H2703" t="str">
            <v>INTERRUPTOR PULSADOR CAMPAINHA (1 MÓDULO), 10A/250V, SEM SUPORTE E SEM PLACA - FORNECIMENTO E INSTALAÇÃO. AF_09/2017</v>
          </cell>
          <cell r="I2703" t="str">
            <v>UN</v>
          </cell>
          <cell r="J2703" t="str">
            <v>COEFICIENTE DE REPRESENTATIVIDADE</v>
          </cell>
          <cell r="K2703">
            <v>13.91</v>
          </cell>
          <cell r="L2703" t="str">
            <v>CAIXA REFERENCIAL</v>
          </cell>
        </row>
        <row r="2704">
          <cell r="G2704">
            <v>91985</v>
          </cell>
          <cell r="H2704" t="str">
            <v>INTERRUPTOR PULSADOR CAMPAINHA (1 MÓDULO), 10A/250V, INCLUINDO SUPORTE E PLACA - FORNECIMENTO E INSTALAÇÃO. AF_09/2017</v>
          </cell>
          <cell r="I2704" t="str">
            <v>UN</v>
          </cell>
          <cell r="J2704" t="str">
            <v>COEFICIENTE DE REPRESENTATIVIDADE</v>
          </cell>
          <cell r="K2704">
            <v>20.43</v>
          </cell>
          <cell r="L2704" t="str">
            <v>CAIXA REFERENCIAL</v>
          </cell>
        </row>
        <row r="2705">
          <cell r="G2705">
            <v>91986</v>
          </cell>
          <cell r="H2705" t="str">
            <v>CAMPAINHA CIGARRA (1 MÓDULO), 10A/250V, SEM SUPORTE E SEM PLACA - FORNECIMENTO E INSTALAÇÃO. AF_09/2017</v>
          </cell>
          <cell r="I2705" t="str">
            <v>UN</v>
          </cell>
          <cell r="J2705" t="str">
            <v>COEFICIENTE DE REPRESENTATIVIDADE</v>
          </cell>
          <cell r="K2705">
            <v>29.67</v>
          </cell>
          <cell r="L2705" t="str">
            <v>CAIXA REFERENCIAL</v>
          </cell>
        </row>
        <row r="2706">
          <cell r="G2706">
            <v>91987</v>
          </cell>
          <cell r="H2706" t="str">
            <v>CAMPAINHA CIGARRA (1 MÓDULO), 10A/250V, INCLUINDO SUPORTE E PLACA - FORNECIMENTO E INSTALAÇÃO. AF_09/2017</v>
          </cell>
          <cell r="I2706" t="str">
            <v>UN</v>
          </cell>
          <cell r="J2706" t="str">
            <v>COEFICIENTE DE REPRESENTATIVIDADE</v>
          </cell>
          <cell r="K2706">
            <v>36.19</v>
          </cell>
          <cell r="L2706" t="str">
            <v>CAIXA REFERENCIAL</v>
          </cell>
        </row>
        <row r="2707">
          <cell r="G2707">
            <v>91988</v>
          </cell>
          <cell r="H2707" t="str">
            <v>INTERRUPTOR PULSADOR MINUTERIA (1 MÓDULO), 10A/250V, SEM SUPORTE E SEM PLACA - FORNECIMENTO E INSTALAÇÃO. AF_09/2017</v>
          </cell>
          <cell r="I2707" t="str">
            <v>UN</v>
          </cell>
          <cell r="J2707" t="str">
            <v>COEFICIENTE DE REPRESENTATIVIDADE</v>
          </cell>
          <cell r="K2707">
            <v>17.329999999999998</v>
          </cell>
          <cell r="L2707" t="str">
            <v>CAIXA REFERENCIAL</v>
          </cell>
        </row>
        <row r="2708">
          <cell r="G2708">
            <v>91989</v>
          </cell>
          <cell r="H2708" t="str">
            <v>INTERRUPTOR PULSADOR MINUTERIA (1 MÓDULO), 10A/250V, INCLUINDO SUPORTE E PLACA - FORNECIMENTO E INSTALAÇÃO. AF_09/2017</v>
          </cell>
          <cell r="I2708" t="str">
            <v>UN</v>
          </cell>
          <cell r="J2708" t="str">
            <v>COEFICIENTE DE REPRESENTATIVIDADE</v>
          </cell>
          <cell r="K2708">
            <v>23.85</v>
          </cell>
          <cell r="L2708" t="str">
            <v>CAIXA REFERENCIAL</v>
          </cell>
        </row>
        <row r="2709">
          <cell r="G2709">
            <v>91990</v>
          </cell>
          <cell r="H2709" t="str">
            <v>TOMADA ALTA DE EMBUTIR (1 MÓDULO), 2P+T 10 A, SEM SUPORTE E SEM PLACA - FORNECIMENTO E INSTALAÇÃO. AF_12/2015</v>
          </cell>
          <cell r="I2709" t="str">
            <v>UN</v>
          </cell>
          <cell r="J2709" t="str">
            <v>COEFICIENTE DE REPRESENTATIVIDADE</v>
          </cell>
          <cell r="K2709">
            <v>26.57</v>
          </cell>
          <cell r="L2709" t="str">
            <v>CAIXA REFERENCIAL</v>
          </cell>
        </row>
        <row r="2710">
          <cell r="G2710">
            <v>91991</v>
          </cell>
          <cell r="H2710" t="str">
            <v>TOMADA ALTA DE EMBUTIR (1 MÓDULO), 2P+T 20 A, SEM SUPORTE E SEM PLACA - FORNECIMENTO E INSTALAÇÃO. AF_12/2015</v>
          </cell>
          <cell r="I2710" t="str">
            <v>UN</v>
          </cell>
          <cell r="J2710" t="str">
            <v>COEFICIENTE DE REPRESENTATIVIDADE</v>
          </cell>
          <cell r="K2710">
            <v>28.41</v>
          </cell>
          <cell r="L2710" t="str">
            <v>CAIXA REFERENCIAL</v>
          </cell>
        </row>
        <row r="2711">
          <cell r="G2711">
            <v>91992</v>
          </cell>
          <cell r="H2711" t="str">
            <v>TOMADA ALTA DE EMBUTIR (1 MÓDULO), 2P+T 10 A, INCLUINDO SUPORTE E PLACA - FORNECIMENTO E INSTALAÇÃO. AF_12/2015</v>
          </cell>
          <cell r="I2711" t="str">
            <v>UN</v>
          </cell>
          <cell r="J2711" t="str">
            <v>COEFICIENTE DE REPRESENTATIVIDADE</v>
          </cell>
          <cell r="K2711">
            <v>33.090000000000003</v>
          </cell>
          <cell r="L2711" t="str">
            <v>CAIXA REFERENCIAL</v>
          </cell>
        </row>
        <row r="2712">
          <cell r="G2712">
            <v>91993</v>
          </cell>
          <cell r="H2712" t="str">
            <v>TOMADA ALTA DE EMBUTIR (1 MÓDULO), 2P+T 20 A, INCLUINDO SUPORTE E PLACA - FORNECIMENTO E INSTALAÇÃO. AF_12/2015</v>
          </cell>
          <cell r="I2712" t="str">
            <v>UN</v>
          </cell>
          <cell r="J2712" t="str">
            <v>COEFICIENTE DE REPRESENTATIVIDADE</v>
          </cell>
          <cell r="K2712">
            <v>34.93</v>
          </cell>
          <cell r="L2712" t="str">
            <v>CAIXA REFERENCIAL</v>
          </cell>
        </row>
        <row r="2713">
          <cell r="G2713">
            <v>91994</v>
          </cell>
          <cell r="H2713" t="str">
            <v>TOMADA MÉDIA DE EMBUTIR (1 MÓDULO), 2P+T 10 A, SEM SUPORTE E SEM PLACA - FORNECIMENTO E INSTALAÇÃO. AF_12/2015</v>
          </cell>
          <cell r="I2713" t="str">
            <v>UN</v>
          </cell>
          <cell r="J2713" t="str">
            <v>COEFICIENTE DE REPRESENTATIVIDADE</v>
          </cell>
          <cell r="K2713">
            <v>18.989999999999998</v>
          </cell>
          <cell r="L2713" t="str">
            <v>CAIXA REFERENCIAL</v>
          </cell>
        </row>
        <row r="2714">
          <cell r="G2714">
            <v>91995</v>
          </cell>
          <cell r="H2714" t="str">
            <v>TOMADA MÉDIA DE EMBUTIR (1 MÓDULO), 2P+T 20 A, SEM SUPORTE E SEM PLACA - FORNECIMENTO E INSTALAÇÃO. AF_12/2015</v>
          </cell>
          <cell r="I2714" t="str">
            <v>UN</v>
          </cell>
          <cell r="J2714" t="str">
            <v>COEFICIENTE DE REPRESENTATIVIDADE</v>
          </cell>
          <cell r="K2714">
            <v>20.83</v>
          </cell>
          <cell r="L2714" t="str">
            <v>CAIXA REFERENCIAL</v>
          </cell>
        </row>
        <row r="2715">
          <cell r="G2715">
            <v>91996</v>
          </cell>
          <cell r="H2715" t="str">
            <v>TOMADA MÉDIA DE EMBUTIR (1 MÓDULO), 2P+T 10 A, INCLUINDO SUPORTE E PLACA - FORNECIMENTO E INSTALAÇÃO. AF_12/2015</v>
          </cell>
          <cell r="I2715" t="str">
            <v>UN</v>
          </cell>
          <cell r="J2715" t="str">
            <v>COEFICIENTE DE REPRESENTATIVIDADE</v>
          </cell>
          <cell r="K2715">
            <v>25.51</v>
          </cell>
          <cell r="L2715" t="str">
            <v>CAIXA REFERENCIAL</v>
          </cell>
        </row>
        <row r="2716">
          <cell r="G2716">
            <v>91997</v>
          </cell>
          <cell r="H2716" t="str">
            <v>TOMADA MÉDIA DE EMBUTIR (1 MÓDULO), 2P+T 20 A, INCLUINDO SUPORTE E PLACA - FORNECIMENTO E INSTALAÇÃO. AF_12/2015</v>
          </cell>
          <cell r="I2716" t="str">
            <v>UN</v>
          </cell>
          <cell r="J2716" t="str">
            <v>COEFICIENTE DE REPRESENTATIVIDADE</v>
          </cell>
          <cell r="K2716">
            <v>27.35</v>
          </cell>
          <cell r="L2716" t="str">
            <v>CAIXA REFERENCIAL</v>
          </cell>
        </row>
        <row r="2717">
          <cell r="G2717">
            <v>91998</v>
          </cell>
          <cell r="H2717" t="str">
            <v>TOMADA BAIXA DE EMBUTIR (1 MÓDULO), 2P+T 10 A, SEM SUPORTE E SEM PLACA - FORNECIMENTO E INSTALAÇÃO. AF_12/2015</v>
          </cell>
          <cell r="I2717" t="str">
            <v>UN</v>
          </cell>
          <cell r="J2717" t="str">
            <v>COEFICIENTE DE REPRESENTATIVIDADE</v>
          </cell>
          <cell r="K2717">
            <v>16.05</v>
          </cell>
          <cell r="L2717" t="str">
            <v>CAIXA REFERENCIAL</v>
          </cell>
        </row>
        <row r="2718">
          <cell r="G2718">
            <v>91999</v>
          </cell>
          <cell r="H2718" t="str">
            <v>TOMADA BAIXA DE EMBUTIR (1 MÓDULO), 2P+T 20 A, SEM SUPORTE E SEM PLACA - FORNECIMENTO E INSTALAÇÃO. AF_12/2015</v>
          </cell>
          <cell r="I2718" t="str">
            <v>UN</v>
          </cell>
          <cell r="J2718" t="str">
            <v>COEFICIENTE DE REPRESENTATIVIDADE</v>
          </cell>
          <cell r="K2718">
            <v>17.89</v>
          </cell>
          <cell r="L2718" t="str">
            <v>CAIXA REFERENCIAL</v>
          </cell>
        </row>
        <row r="2719">
          <cell r="G2719">
            <v>92000</v>
          </cell>
          <cell r="H2719" t="str">
            <v>TOMADA BAIXA DE EMBUTIR (1 MÓDULO), 2P+T 10 A, INCLUINDO SUPORTE E PLACA - FORNECIMENTO E INSTALAÇÃO. AF_12/2015</v>
          </cell>
          <cell r="I2719" t="str">
            <v>UN</v>
          </cell>
          <cell r="J2719" t="str">
            <v>COEFICIENTE DE REPRESENTATIVIDADE</v>
          </cell>
          <cell r="K2719">
            <v>22.57</v>
          </cell>
          <cell r="L2719" t="str">
            <v>CAIXA REFERENCIAL</v>
          </cell>
        </row>
        <row r="2720">
          <cell r="G2720">
            <v>92001</v>
          </cell>
          <cell r="H2720" t="str">
            <v>TOMADA BAIXA DE EMBUTIR (1 MÓDULO), 2P+T 20 A, INCLUINDO SUPORTE E PLACA - FORNECIMENTO E INSTALAÇÃO. AF_12/2015</v>
          </cell>
          <cell r="I2720" t="str">
            <v>UN</v>
          </cell>
          <cell r="J2720" t="str">
            <v>COEFICIENTE DE REPRESENTATIVIDADE</v>
          </cell>
          <cell r="K2720">
            <v>24.41</v>
          </cell>
          <cell r="L2720" t="str">
            <v>CAIXA REFERENCIAL</v>
          </cell>
        </row>
        <row r="2721">
          <cell r="G2721">
            <v>92002</v>
          </cell>
          <cell r="H2721" t="str">
            <v>TOMADA MÉDIA DE EMBUTIR (2 MÓDULOS), 2P+T 10 A, SEM SUPORTE E SEM PLACA - FORNECIMENTO E INSTALAÇÃO. AF_12/2015</v>
          </cell>
          <cell r="I2721" t="str">
            <v>UN</v>
          </cell>
          <cell r="J2721" t="str">
            <v>COEFICIENTE DE REPRESENTATIVIDADE</v>
          </cell>
          <cell r="K2721">
            <v>35.54</v>
          </cell>
          <cell r="L2721" t="str">
            <v>CAIXA REFERENCIAL</v>
          </cell>
        </row>
        <row r="2722">
          <cell r="G2722">
            <v>92003</v>
          </cell>
          <cell r="H2722" t="str">
            <v>TOMADA MÉDIA DE EMBUTIR (2 MÓDULOS), 2P+T 20 A, SEM SUPORTE E SEM PLACA - FORNECIMENTO E INSTALAÇÃO. AF_12/2015</v>
          </cell>
          <cell r="I2722" t="str">
            <v>UN</v>
          </cell>
          <cell r="J2722" t="str">
            <v>COEFICIENTE DE REPRESENTATIVIDADE</v>
          </cell>
          <cell r="K2722">
            <v>39.22</v>
          </cell>
          <cell r="L2722" t="str">
            <v>CAIXA REFERENCIAL</v>
          </cell>
        </row>
        <row r="2723">
          <cell r="G2723">
            <v>92004</v>
          </cell>
          <cell r="H2723" t="str">
            <v>TOMADA MÉDIA DE EMBUTIR (2 MÓDULOS), 2P+T 10 A, INCLUINDO SUPORTE E PLACA - FORNECIMENTO E INSTALAÇÃO. AF_12/2015</v>
          </cell>
          <cell r="I2723" t="str">
            <v>UN</v>
          </cell>
          <cell r="J2723" t="str">
            <v>COEFICIENTE DE REPRESENTATIVIDADE</v>
          </cell>
          <cell r="K2723">
            <v>42.06</v>
          </cell>
          <cell r="L2723" t="str">
            <v>CAIXA REFERENCIAL</v>
          </cell>
        </row>
        <row r="2724">
          <cell r="G2724">
            <v>92005</v>
          </cell>
          <cell r="H2724" t="str">
            <v>TOMADA MÉDIA DE EMBUTIR (2 MÓDULOS), 2P+T 20 A, INCLUINDO SUPORTE E PLACA - FORNECIMENTO E INSTALAÇÃO. AF_12/2015</v>
          </cell>
          <cell r="I2724" t="str">
            <v>UN</v>
          </cell>
          <cell r="J2724" t="str">
            <v>COEFICIENTE DE REPRESENTATIVIDADE</v>
          </cell>
          <cell r="K2724">
            <v>45.74</v>
          </cell>
          <cell r="L2724" t="str">
            <v>CAIXA REFERENCIAL</v>
          </cell>
        </row>
        <row r="2725">
          <cell r="G2725">
            <v>92006</v>
          </cell>
          <cell r="H2725" t="str">
            <v>TOMADA BAIXA DE EMBUTIR (2 MÓDULOS), 2P+T 10 A, SEM SUPORTE E SEM PLACA - FORNECIMENTO E INSTALAÇÃO. AF_12/2015</v>
          </cell>
          <cell r="I2725" t="str">
            <v>UN</v>
          </cell>
          <cell r="J2725" t="str">
            <v>COEFICIENTE DE REPRESENTATIVIDADE</v>
          </cell>
          <cell r="K2725">
            <v>29.65</v>
          </cell>
          <cell r="L2725" t="str">
            <v>CAIXA REFERENCIAL</v>
          </cell>
        </row>
        <row r="2726">
          <cell r="G2726">
            <v>92007</v>
          </cell>
          <cell r="H2726" t="str">
            <v>TOMADA BAIXA DE EMBUTIR (2 MÓDULOS), 2P+T 20 A, SEM SUPORTE E SEM PLACA - FORNECIMENTO E INSTALAÇÃO. AF_12/2015</v>
          </cell>
          <cell r="I2726" t="str">
            <v>UN</v>
          </cell>
          <cell r="J2726" t="str">
            <v>COEFICIENTE DE REPRESENTATIVIDADE</v>
          </cell>
          <cell r="K2726">
            <v>33.33</v>
          </cell>
          <cell r="L2726" t="str">
            <v>CAIXA REFERENCIAL</v>
          </cell>
        </row>
        <row r="2727">
          <cell r="G2727">
            <v>92008</v>
          </cell>
          <cell r="H2727" t="str">
            <v>TOMADA BAIXA DE EMBUTIR (2 MÓDULOS), 2P+T 10 A, INCLUINDO SUPORTE E PLACA - FORNECIMENTO E INSTALAÇÃO. AF_12/2015</v>
          </cell>
          <cell r="I2727" t="str">
            <v>UN</v>
          </cell>
          <cell r="J2727" t="str">
            <v>COEFICIENTE DE REPRESENTATIVIDADE</v>
          </cell>
          <cell r="K2727">
            <v>36.17</v>
          </cell>
          <cell r="L2727" t="str">
            <v>CAIXA REFERENCIAL</v>
          </cell>
        </row>
        <row r="2728">
          <cell r="G2728">
            <v>92009</v>
          </cell>
          <cell r="H2728" t="str">
            <v>TOMADA BAIXA DE EMBUTIR (2 MÓDULOS), 2P+T 20 A, INCLUINDO SUPORTE E PLACA - FORNECIMENTO E INSTALAÇÃO. AF_12/2015</v>
          </cell>
          <cell r="I2728" t="str">
            <v>UN</v>
          </cell>
          <cell r="J2728" t="str">
            <v>COEFICIENTE DE REPRESENTATIVIDADE</v>
          </cell>
          <cell r="K2728">
            <v>39.85</v>
          </cell>
          <cell r="L2728" t="str">
            <v>CAIXA REFERENCIAL</v>
          </cell>
        </row>
        <row r="2729">
          <cell r="G2729">
            <v>92010</v>
          </cell>
          <cell r="H2729" t="str">
            <v>TOMADA MÉDIA DE EMBUTIR (3 MÓDULOS), 2P+T 10 A, SEM SUPORTE E SEM PLACA - FORNECIMENTO E INSTALAÇÃO. AF_12/2015</v>
          </cell>
          <cell r="I2729" t="str">
            <v>UN</v>
          </cell>
          <cell r="J2729" t="str">
            <v>COEFICIENTE DE REPRESENTATIVIDADE</v>
          </cell>
          <cell r="K2729">
            <v>52.09</v>
          </cell>
          <cell r="L2729" t="str">
            <v>CAIXA REFERENCIAL</v>
          </cell>
        </row>
        <row r="2730">
          <cell r="G2730">
            <v>92011</v>
          </cell>
          <cell r="H2730" t="str">
            <v>TOMADA MÉDIA DE EMBUTIR (3 MÓDULOS), 2P+T 20 A, SEM SUPORTE E SEM PLACA - FORNECIMENTO E INSTALAÇÃO. AF_12/2015</v>
          </cell>
          <cell r="I2730" t="str">
            <v>UN</v>
          </cell>
          <cell r="J2730" t="str">
            <v>COEFICIENTE DE REPRESENTATIVIDADE</v>
          </cell>
          <cell r="K2730">
            <v>57.61</v>
          </cell>
          <cell r="L2730" t="str">
            <v>CAIXA REFERENCIAL</v>
          </cell>
        </row>
        <row r="2731">
          <cell r="G2731">
            <v>92012</v>
          </cell>
          <cell r="H2731" t="str">
            <v>TOMADA MÉDIA DE EMBUTIR (3 MÓDULOS), 2P+T 10 A, INCLUINDO SUPORTE E PLACA - FORNECIMENTO E INSTALAÇÃO. AF_12/2015</v>
          </cell>
          <cell r="I2731" t="str">
            <v>UN</v>
          </cell>
          <cell r="J2731" t="str">
            <v>COEFICIENTE DE REPRESENTATIVIDADE</v>
          </cell>
          <cell r="K2731">
            <v>58.61</v>
          </cell>
          <cell r="L2731" t="str">
            <v>CAIXA REFERENCIAL</v>
          </cell>
        </row>
        <row r="2732">
          <cell r="G2732">
            <v>92013</v>
          </cell>
          <cell r="H2732" t="str">
            <v>TOMADA MÉDIA DE EMBUTIR (3 MÓDULOS), 2P+T 20 A, INCLUINDO SUPORTE E PLACA - FORNECIMENTO E INSTALAÇÃO. AF_12/2015</v>
          </cell>
          <cell r="I2732" t="str">
            <v>UN</v>
          </cell>
          <cell r="J2732" t="str">
            <v>COEFICIENTE DE REPRESENTATIVIDADE</v>
          </cell>
          <cell r="K2732">
            <v>64.13</v>
          </cell>
          <cell r="L2732" t="str">
            <v>CAIXA REFERENCIAL</v>
          </cell>
        </row>
        <row r="2733">
          <cell r="G2733">
            <v>92014</v>
          </cell>
          <cell r="H2733" t="str">
            <v>TOMADA BAIXA DE EMBUTIR (3 MÓDULOS), 2P+T 10 A, SEM SUPORTE E SEM PLACA - FORNECIMENTO E INSTALAÇÃO. AF_12/2015</v>
          </cell>
          <cell r="I2733" t="str">
            <v>UN</v>
          </cell>
          <cell r="J2733" t="str">
            <v>COEFICIENTE DE REPRESENTATIVIDADE</v>
          </cell>
          <cell r="K2733">
            <v>43.26</v>
          </cell>
          <cell r="L2733" t="str">
            <v>CAIXA REFERENCIAL</v>
          </cell>
        </row>
        <row r="2734">
          <cell r="G2734">
            <v>92015</v>
          </cell>
          <cell r="H2734" t="str">
            <v>TOMADA BAIXA DE EMBUTIR (3 MÓDULOS), 2P+T 20 A, SEM SUPORTE E SEM PLACA - FORNECIMENTO E INSTALAÇÃO. AF_12/2015</v>
          </cell>
          <cell r="I2734" t="str">
            <v>UN</v>
          </cell>
          <cell r="J2734" t="str">
            <v>COEFICIENTE DE REPRESENTATIVIDADE</v>
          </cell>
          <cell r="K2734">
            <v>48.78</v>
          </cell>
          <cell r="L2734" t="str">
            <v>CAIXA REFERENCIAL</v>
          </cell>
        </row>
        <row r="2735">
          <cell r="G2735">
            <v>92016</v>
          </cell>
          <cell r="H2735" t="str">
            <v>TOMADA BAIXA DE EMBUTIR (3 MÓDULOS), 2P+T 10 A, INCLUINDO SUPORTE E PLACA - FORNECIMENTO E INSTALAÇÃO. AF_12/2015</v>
          </cell>
          <cell r="I2735" t="str">
            <v>UN</v>
          </cell>
          <cell r="J2735" t="str">
            <v>COEFICIENTE DE REPRESENTATIVIDADE</v>
          </cell>
          <cell r="K2735">
            <v>49.78</v>
          </cell>
          <cell r="L2735" t="str">
            <v>CAIXA REFERENCIAL</v>
          </cell>
        </row>
        <row r="2736">
          <cell r="G2736">
            <v>92017</v>
          </cell>
          <cell r="H2736" t="str">
            <v>TOMADA BAIXA DE EMBUTIR (3 MÓDULOS), 2P+T 20 A, INCLUINDO SUPORTE E PLACA - FORNECIMENTO E INSTALAÇÃO. AF_12/2015</v>
          </cell>
          <cell r="I2736" t="str">
            <v>UN</v>
          </cell>
          <cell r="J2736" t="str">
            <v>COEFICIENTE DE REPRESENTATIVIDADE</v>
          </cell>
          <cell r="K2736">
            <v>55.3</v>
          </cell>
          <cell r="L2736" t="str">
            <v>CAIXA REFERENCIAL</v>
          </cell>
        </row>
        <row r="2737">
          <cell r="G2737">
            <v>92018</v>
          </cell>
          <cell r="H2737" t="str">
            <v>TOMADA BAIXA DE EMBUTIR (4 MÓDULOS), 2P+T 10 A, SEM SUPORTE E SEM PLACA - FORNECIMENTO E INSTALAÇÃO. AF_12/2015</v>
          </cell>
          <cell r="I2737" t="str">
            <v>UN</v>
          </cell>
          <cell r="J2737" t="str">
            <v>COEFICIENTE DE REPRESENTATIVIDADE</v>
          </cell>
          <cell r="K2737">
            <v>57.27</v>
          </cell>
          <cell r="L2737" t="str">
            <v>CAIXA REFERENCIAL</v>
          </cell>
        </row>
        <row r="2738">
          <cell r="G2738">
            <v>92019</v>
          </cell>
          <cell r="H2738" t="str">
            <v>TOMADA BAIXA DE EMBUTIR (4 MÓDULOS), 2P+T 10 A, INCLUINDO SUPORTE E PLACA - FORNECIMENTO E INSTALAÇÃO. AF_12/2015</v>
          </cell>
          <cell r="I2738" t="str">
            <v>UN</v>
          </cell>
          <cell r="J2738" t="str">
            <v>COEFICIENTE DE REPRESENTATIVIDADE</v>
          </cell>
          <cell r="K2738">
            <v>67.64</v>
          </cell>
          <cell r="L2738" t="str">
            <v>CAIXA REFERENCIAL</v>
          </cell>
        </row>
        <row r="2739">
          <cell r="G2739">
            <v>92020</v>
          </cell>
          <cell r="H2739" t="str">
            <v>TOMADA BAIXA DE EMBUTIR (6 MÓDULOS), 2P+T 10 A, SEM SUPORTE E SEM PLACA - FORNECIMENTO E INSTALAÇÃO. AF_12/2015</v>
          </cell>
          <cell r="I2739" t="str">
            <v>UN</v>
          </cell>
          <cell r="J2739" t="str">
            <v>COEFICIENTE DE REPRESENTATIVIDADE</v>
          </cell>
          <cell r="K2739">
            <v>84.67</v>
          </cell>
          <cell r="L2739" t="str">
            <v>CAIXA REFERENCIAL</v>
          </cell>
        </row>
        <row r="2740">
          <cell r="G2740">
            <v>92021</v>
          </cell>
          <cell r="H2740" t="str">
            <v>TOMADA BAIXA DE EMBUTIR (6 MÓDULOS), 2P+T 10 A, INCLUINDO SUPORTE E PLACA - FORNECIMENTO E INSTALAÇÃO. AF_12/2015</v>
          </cell>
          <cell r="I2740" t="str">
            <v>UN</v>
          </cell>
          <cell r="J2740" t="str">
            <v>COEFICIENTE DE REPRESENTATIVIDADE</v>
          </cell>
          <cell r="K2740">
            <v>95.04</v>
          </cell>
          <cell r="L2740" t="str">
            <v>CAIXA REFERENCIAL</v>
          </cell>
        </row>
        <row r="2741">
          <cell r="G2741">
            <v>92022</v>
          </cell>
          <cell r="H2741" t="str">
            <v>INTERRUPTOR SIMPLES (1 MÓDULO) COM 1 TOMADA DE EMBUTIR 2P+T 10 A,  SEM SUPORTE E SEM PLACA - FORNECIMENTO E INSTALAÇÃO. AF_12/2015</v>
          </cell>
          <cell r="I2741" t="str">
            <v>UN</v>
          </cell>
          <cell r="J2741" t="str">
            <v>COEFICIENTE DE REPRESENTATIVIDADE</v>
          </cell>
          <cell r="K2741">
            <v>31.4</v>
          </cell>
          <cell r="L2741" t="str">
            <v>CAIXA REFERENCIAL</v>
          </cell>
        </row>
        <row r="2742">
          <cell r="G2742">
            <v>92023</v>
          </cell>
          <cell r="H2742" t="str">
            <v>INTERRUPTOR SIMPLES (1 MÓDULO) COM 1 TOMADA DE EMBUTIR 2P+T 10 A,  INCLUINDO SUPORTE E PLACA - FORNECIMENTO E INSTALAÇÃO. AF_12/2015</v>
          </cell>
          <cell r="I2742" t="str">
            <v>UN</v>
          </cell>
          <cell r="J2742" t="str">
            <v>COEFICIENTE DE REPRESENTATIVIDADE</v>
          </cell>
          <cell r="K2742">
            <v>37.92</v>
          </cell>
          <cell r="L2742" t="str">
            <v>CAIXA REFERENCIAL</v>
          </cell>
        </row>
        <row r="2743">
          <cell r="G2743">
            <v>92024</v>
          </cell>
          <cell r="H2743" t="str">
            <v>INTERRUPTOR SIMPLES (1 MÓDULO) COM 2 TOMADAS DE EMBUTIR 2P+T 10 A,  SEM SUPORTE E SEM PLACA - FORNECIMENTO E INSTALAÇÃO. AF_12/2015</v>
          </cell>
          <cell r="I2743" t="str">
            <v>UN</v>
          </cell>
          <cell r="J2743" t="str">
            <v>COEFICIENTE DE REPRESENTATIVIDADE</v>
          </cell>
          <cell r="K2743">
            <v>47.98</v>
          </cell>
          <cell r="L2743" t="str">
            <v>CAIXA REFERENCIAL</v>
          </cell>
        </row>
        <row r="2744">
          <cell r="G2744">
            <v>92025</v>
          </cell>
          <cell r="H2744" t="str">
            <v>INTERRUPTOR SIMPLES (1 MÓDULO) COM 2 TOMADAS DE EMBUTIR 2P+T 10 A,  INCLUINDO SUPORTE E PLACA - FORNECIMENTO E INSTALAÇÃO. AF_12/2015</v>
          </cell>
          <cell r="I2744" t="str">
            <v>UN</v>
          </cell>
          <cell r="J2744" t="str">
            <v>COEFICIENTE DE REPRESENTATIVIDADE</v>
          </cell>
          <cell r="K2744">
            <v>54.5</v>
          </cell>
          <cell r="L2744" t="str">
            <v>CAIXA REFERENCIAL</v>
          </cell>
        </row>
        <row r="2745">
          <cell r="G2745">
            <v>92026</v>
          </cell>
          <cell r="H2745" t="str">
            <v>INTERRUPTOR SIMPLES (2 MÓDULOS) COM 1 TOMADA DE EMBUTIR 2P+T 10 A,  SEM SUPORTE E SEM PLACA - FORNECIMENTO E INSTALAÇÃO. AF_12/2015</v>
          </cell>
          <cell r="I2745" t="str">
            <v>UN</v>
          </cell>
          <cell r="J2745" t="str">
            <v>COEFICIENTE DE REPRESENTATIVIDADE</v>
          </cell>
          <cell r="K2745">
            <v>43.84</v>
          </cell>
          <cell r="L2745" t="str">
            <v>CAIXA REFERENCIAL</v>
          </cell>
        </row>
        <row r="2746">
          <cell r="G2746">
            <v>92027</v>
          </cell>
          <cell r="H2746" t="str">
            <v>INTERRUPTOR SIMPLES (2 MÓDULOS) COM 1 TOMADA DE EMBUTIR 2P+T 10 A,  INCLUINDO SUPORTE E PLACA - FORNECIMENTO E INSTALAÇÃO. AF_12/2015</v>
          </cell>
          <cell r="I2746" t="str">
            <v>UN</v>
          </cell>
          <cell r="J2746" t="str">
            <v>COEFICIENTE DE REPRESENTATIVIDADE</v>
          </cell>
          <cell r="K2746">
            <v>50.36</v>
          </cell>
          <cell r="L2746" t="str">
            <v>CAIXA REFERENCIAL</v>
          </cell>
        </row>
        <row r="2747">
          <cell r="G2747">
            <v>92028</v>
          </cell>
          <cell r="H2747" t="str">
            <v>INTERRUPTOR PARALELO (1 MÓDULO) COM 1 TOMADA DE EMBUTIR 2P+T 10 A,  SEM SUPORTE E SEM PLACA - FORNECIMENTO E INSTALAÇÃO. AF_12/2015</v>
          </cell>
          <cell r="I2747" t="str">
            <v>UN</v>
          </cell>
          <cell r="J2747" t="str">
            <v>COEFICIENTE DE REPRESENTATIVIDADE</v>
          </cell>
          <cell r="K2747">
            <v>36.5</v>
          </cell>
          <cell r="L2747" t="str">
            <v>CAIXA REFERENCIAL</v>
          </cell>
        </row>
        <row r="2748">
          <cell r="G2748">
            <v>92029</v>
          </cell>
          <cell r="H2748" t="str">
            <v>INTERRUPTOR PARALELO (1 MÓDULO) COM 1 TOMADA DE EMBUTIR 2P+T 10 A,  INCLUINDO SUPORTE E PLACA - FORNECIMENTO E INSTALAÇÃO. AF_12/2015</v>
          </cell>
          <cell r="I2748" t="str">
            <v>UN</v>
          </cell>
          <cell r="J2748" t="str">
            <v>COEFICIENTE DE REPRESENTATIVIDADE</v>
          </cell>
          <cell r="K2748">
            <v>43.02</v>
          </cell>
          <cell r="L2748" t="str">
            <v>CAIXA REFERENCIAL</v>
          </cell>
        </row>
        <row r="2749">
          <cell r="G2749">
            <v>92030</v>
          </cell>
          <cell r="H2749" t="str">
            <v>INTERRUPTOR PARALELO (1 MÓDULO) COM 2 TOMADAS DE EMBUTIR 2P+T 10 A,  SEM SUPORTE E SEM PLACA - FORNECIMENTO E INSTALAÇÃO. AF_12/2015</v>
          </cell>
          <cell r="I2749" t="str">
            <v>UN</v>
          </cell>
          <cell r="J2749" t="str">
            <v>COEFICIENTE DE REPRESENTATIVIDADE</v>
          </cell>
          <cell r="K2749">
            <v>53.05</v>
          </cell>
          <cell r="L2749" t="str">
            <v>CAIXA REFERENCIAL</v>
          </cell>
        </row>
        <row r="2750">
          <cell r="G2750">
            <v>92031</v>
          </cell>
          <cell r="H2750" t="str">
            <v>INTERRUPTOR PARALELO (1 MÓDULO) COM 2 TOMADAS DE EMBUTIR 2P+T 10 A,  INCLUINDO SUPORTE E PLACA - FORNECIMENTO E INSTALAÇÃO. AF_12/2015</v>
          </cell>
          <cell r="I2750" t="str">
            <v>UN</v>
          </cell>
          <cell r="J2750" t="str">
            <v>COEFICIENTE DE REPRESENTATIVIDADE</v>
          </cell>
          <cell r="K2750">
            <v>59.57</v>
          </cell>
          <cell r="L2750" t="str">
            <v>CAIXA REFERENCIAL</v>
          </cell>
        </row>
        <row r="2751">
          <cell r="G2751">
            <v>92032</v>
          </cell>
          <cell r="H2751" t="str">
            <v>INTERRUPTOR PARALELO (2 MÓDULOS) COM 1 TOMADA DE EMBUTIR 2P+T 10 A,  SEM SUPORTE E SEM PLACA - FORNECIMENTO E INSTALAÇÃO. AF_12/2015</v>
          </cell>
          <cell r="I2751" t="str">
            <v>UN</v>
          </cell>
          <cell r="J2751" t="str">
            <v>COEFICIENTE DE REPRESENTATIVIDADE</v>
          </cell>
          <cell r="K2751">
            <v>54.01</v>
          </cell>
          <cell r="L2751" t="str">
            <v>CAIXA REFERENCIAL</v>
          </cell>
        </row>
        <row r="2752">
          <cell r="G2752">
            <v>92033</v>
          </cell>
          <cell r="H2752" t="str">
            <v>INTERRUPTOR PARALELO (2 MÓDULOS) COM 1 TOMADA DE EMBUTIR 2P+T 10 A,  INCLUINDO SUPORTE E PLACA - FORNECIMENTO E INSTALAÇÃO. AF_12/2015</v>
          </cell>
          <cell r="I2752" t="str">
            <v>UN</v>
          </cell>
          <cell r="J2752" t="str">
            <v>COEFICIENTE DE REPRESENTATIVIDADE</v>
          </cell>
          <cell r="K2752">
            <v>60.53</v>
          </cell>
          <cell r="L2752" t="str">
            <v>CAIXA REFERENCIAL</v>
          </cell>
        </row>
        <row r="2753">
          <cell r="G2753">
            <v>92034</v>
          </cell>
          <cell r="H2753" t="str">
            <v>INTERRUPTOR SIMPLES (1 MÓDULO), INTERRUPTOR PARALELO (1 MÓDULO) E 1 TOMADA DE EMBUTIR 2P+T 10 A,  SEM SUPORTE E SEM PLACA - FORNECIMENTO E INSTALAÇÃO. AF_12/2015</v>
          </cell>
          <cell r="I2753" t="str">
            <v>UN</v>
          </cell>
          <cell r="J2753" t="str">
            <v>COEFICIENTE DE REPRESENTATIVIDADE</v>
          </cell>
          <cell r="K2753">
            <v>48.94</v>
          </cell>
          <cell r="L2753" t="str">
            <v>CAIXA REFERENCIAL</v>
          </cell>
        </row>
        <row r="2754">
          <cell r="G2754">
            <v>92035</v>
          </cell>
          <cell r="H2754" t="str">
            <v>INTERRUPTOR SIMPLES (1 MÓDULO), INTERRUPTOR PARALELO (1 MÓDULO) E 1 TOMADA DE EMBUTIR 2P+T 10 A,  INCLUINDO SUPORTE E PLACA - FORNECIMENTO E INSTALAÇÃO. AF_12/2015</v>
          </cell>
          <cell r="I2754" t="str">
            <v>UN</v>
          </cell>
          <cell r="J2754" t="str">
            <v>COEFICIENTE DE REPRESENTATIVIDADE</v>
          </cell>
          <cell r="K2754">
            <v>55.46</v>
          </cell>
          <cell r="L2754" t="str">
            <v>CAIXA REFERENCIAL</v>
          </cell>
        </row>
        <row r="2755">
          <cell r="G2755">
            <v>72278</v>
          </cell>
          <cell r="H2755" t="str">
            <v>LAMPADA VAPOR METALICO 400W - FORNECIMENTO E INSTALACAO</v>
          </cell>
          <cell r="I2755" t="str">
            <v>UN</v>
          </cell>
          <cell r="J2755" t="str">
            <v>ATRIBUÍDO SÃO PAULO</v>
          </cell>
          <cell r="K2755">
            <v>81.19</v>
          </cell>
          <cell r="L2755" t="str">
            <v>CAIXA REFERENCIAL</v>
          </cell>
        </row>
        <row r="2756">
          <cell r="G2756">
            <v>72280</v>
          </cell>
          <cell r="H2756" t="str">
            <v>IGNITOR PARA PARTIDA LÂMPADA VAPOR SÓDIO ALTA PRESSÃO ATÉ 400W</v>
          </cell>
          <cell r="I2756" t="str">
            <v>UN</v>
          </cell>
          <cell r="J2756" t="str">
            <v>ATRIBUÍDO SÃO PAULO</v>
          </cell>
          <cell r="K2756">
            <v>40.15</v>
          </cell>
          <cell r="L2756" t="str">
            <v>CAIXA REFERENCIAL</v>
          </cell>
        </row>
        <row r="2757">
          <cell r="G2757">
            <v>97583</v>
          </cell>
          <cell r="H2757" t="str">
            <v>LUMINÁRIA TIPO CALHA, DE SOBREPOR, COM 1 LÂMPADA TUBULAR FLUORESCENTE DE 18 W, COM REATOR DE PARTIDA RÁPIDA - FORNECIMENTO E INSTALAÇÃO. AF_02/2020</v>
          </cell>
          <cell r="I2757" t="str">
            <v>UN</v>
          </cell>
          <cell r="J2757" t="str">
            <v>ATRIBUÍDO SÃO PAULO</v>
          </cell>
          <cell r="K2757">
            <v>50.86</v>
          </cell>
          <cell r="L2757" t="str">
            <v>CAIXA REFERENCIAL</v>
          </cell>
        </row>
        <row r="2758">
          <cell r="G2758">
            <v>97584</v>
          </cell>
          <cell r="H2758" t="str">
            <v>LUMINÁRIA TIPO CALHA, DE SOBREPOR, COM 1 LÂMPADA TUBULAR FLUORESCENTE DE 36 W, COM REATOR DE PARTIDA RÁPIDA - FORNECIMENTO E INSTALAÇÃO. AF_02/2020</v>
          </cell>
          <cell r="I2758" t="str">
            <v>UN</v>
          </cell>
          <cell r="J2758" t="str">
            <v>ATRIBUÍDO SÃO PAULO</v>
          </cell>
          <cell r="K2758">
            <v>69.849999999999994</v>
          </cell>
          <cell r="L2758" t="str">
            <v>CAIXA REFERENCIAL</v>
          </cell>
        </row>
        <row r="2759">
          <cell r="G2759">
            <v>97585</v>
          </cell>
          <cell r="H2759" t="str">
            <v>LUMINÁRIA TIPO CALHA, DE SOBREPOR, COM 2 LÂMPADAS TUBULARES FLUORESCENTES DE 18 W, COM REATOR DE PARTIDA RÁPIDA - FORNECIMENTO E INSTALAÇÃO. AF_02/2020</v>
          </cell>
          <cell r="I2759" t="str">
            <v>UN</v>
          </cell>
          <cell r="J2759" t="str">
            <v>ATRIBUÍDO SÃO PAULO</v>
          </cell>
          <cell r="K2759">
            <v>67.77</v>
          </cell>
          <cell r="L2759" t="str">
            <v>CAIXA REFERENCIAL</v>
          </cell>
        </row>
        <row r="2760">
          <cell r="G2760">
            <v>97586</v>
          </cell>
          <cell r="H2760" t="str">
            <v>LUMINÁRIA TIPO CALHA, DE SOBREPOR, COM 2 LÂMPADAS TUBULARES FLUORESCENTES DE 36 W, COM REATOR DE PARTIDA RÁPIDA - FORNECIMENTO E INSTALAÇÃO. AF_02/2020</v>
          </cell>
          <cell r="I2760" t="str">
            <v>UN</v>
          </cell>
          <cell r="J2760" t="str">
            <v>ATRIBUÍDO SÃO PAULO</v>
          </cell>
          <cell r="K2760">
            <v>90.7</v>
          </cell>
          <cell r="L2760" t="str">
            <v>CAIXA REFERENCIAL</v>
          </cell>
        </row>
        <row r="2761">
          <cell r="G2761">
            <v>97587</v>
          </cell>
          <cell r="H2761" t="str">
            <v>LUMINÁRIA TIPO CALHA, DE EMBUTIR, COM 2 LÂMPADAS FLUORESCENTES DE 14 W, COM REATOR DE PARTIDA RÁPIDA - FORNECIMENTO E INSTALAÇÃO. AF_02/2020</v>
          </cell>
          <cell r="I2761" t="str">
            <v>UN</v>
          </cell>
          <cell r="J2761" t="str">
            <v>ATRIBUÍDO SÃO PAULO</v>
          </cell>
          <cell r="K2761">
            <v>161.9</v>
          </cell>
          <cell r="L2761" t="str">
            <v>CAIXA REFERENCIAL</v>
          </cell>
        </row>
        <row r="2762">
          <cell r="G2762">
            <v>97589</v>
          </cell>
          <cell r="H2762" t="str">
            <v>LUMINÁRIA TIPO PLAFON EM PLÁSTICO, DE SOBREPOR, COM 1 LÂMPADA FLUORESCENTE DE 15 W, SEM REATOR - FORNECIMENTO E INSTALAÇÃO. AF_02/2020</v>
          </cell>
          <cell r="I2762" t="str">
            <v>UN</v>
          </cell>
          <cell r="J2762" t="str">
            <v>ATRIBUÍDO SÃO PAULO</v>
          </cell>
          <cell r="K2762">
            <v>30.51</v>
          </cell>
          <cell r="L2762" t="str">
            <v>CAIXA REFERENCIAL</v>
          </cell>
        </row>
        <row r="2763">
          <cell r="G2763">
            <v>97590</v>
          </cell>
          <cell r="H2763" t="str">
            <v>LUMINÁRIA TIPO PLAFON REDONDO COM VIDRO FOSCO, DE SOBREPOR, COM 1 LÂMPADA FLUORESCENTE DE 15 W, SEM REATOR - FORNECIMENTO E INSTALAÇÃO. AF_02/2020</v>
          </cell>
          <cell r="I2763" t="str">
            <v>UN</v>
          </cell>
          <cell r="J2763" t="str">
            <v>ATRIBUÍDO SÃO PAULO</v>
          </cell>
          <cell r="K2763">
            <v>62.19</v>
          </cell>
          <cell r="L2763" t="str">
            <v>CAIXA REFERENCIAL</v>
          </cell>
        </row>
        <row r="2764">
          <cell r="G2764">
            <v>97591</v>
          </cell>
          <cell r="H2764" t="str">
            <v>LUMINÁRIA TIPO PLAFON REDONDO COM VIDRO FOSCO, DE SOBREPOR, COM 2 LÂMPADAS FLUORESCENTES DE 15 W, SEM REATOR - FORNECIMENTO E INSTALAÇÃO. AF_02/2020</v>
          </cell>
          <cell r="I2764" t="str">
            <v>UN</v>
          </cell>
          <cell r="J2764" t="str">
            <v>ATRIBUÍDO SÃO PAULO</v>
          </cell>
          <cell r="K2764">
            <v>83.19</v>
          </cell>
          <cell r="L2764" t="str">
            <v>CAIXA REFERENCIAL</v>
          </cell>
        </row>
        <row r="2765">
          <cell r="G2765">
            <v>97592</v>
          </cell>
          <cell r="H2765" t="str">
            <v>LUMINÁRIA TIPO PLAFON, DE SOBREPOR, COM 1 LÂMPADA LED DE 12/13 W, SEM REATOR - FORNECIMENTO E INSTALAÇÃO. AF_02/2020</v>
          </cell>
          <cell r="I2765" t="str">
            <v>UN</v>
          </cell>
          <cell r="J2765" t="str">
            <v>COEFICIENTE DE REPRESENTATIVIDADE</v>
          </cell>
          <cell r="K2765">
            <v>41.86</v>
          </cell>
          <cell r="L2765" t="str">
            <v>CAIXA REFERENCIAL</v>
          </cell>
        </row>
        <row r="2766">
          <cell r="G2766">
            <v>97593</v>
          </cell>
          <cell r="H2766" t="str">
            <v>LUMINÁRIA TIPO SPOT, DE SOBREPOR, COM 1 LÂMPADA FLUORESCENTE DE 15 W, SEM REATOR - FORNECIMENTO E INSTALAÇÃO. AF_02/2020</v>
          </cell>
          <cell r="I2766" t="str">
            <v>UN</v>
          </cell>
          <cell r="J2766" t="str">
            <v>ATRIBUÍDO SÃO PAULO</v>
          </cell>
          <cell r="K2766">
            <v>85.7</v>
          </cell>
          <cell r="L2766" t="str">
            <v>CAIXA REFERENCIAL</v>
          </cell>
        </row>
        <row r="2767">
          <cell r="G2767">
            <v>97594</v>
          </cell>
          <cell r="H2767" t="str">
            <v>LUMINÁRIA TIPO SPOT, DE SOBREPOR, COM 2 LÂMPADAS FLUORESCENTES DE 15 W, SEM REATOR - FORNECIMENTO E INSTALAÇÃO. AF_02/2020</v>
          </cell>
          <cell r="I2767" t="str">
            <v>UN</v>
          </cell>
          <cell r="J2767" t="str">
            <v>ATRIBUÍDO SÃO PAULO</v>
          </cell>
          <cell r="K2767">
            <v>82.54</v>
          </cell>
          <cell r="L2767" t="str">
            <v>CAIXA REFERENCIAL</v>
          </cell>
        </row>
        <row r="2768">
          <cell r="G2768">
            <v>97595</v>
          </cell>
          <cell r="H2768" t="str">
            <v>SENSOR DE PRESENÇA COM FOTOCÉLULA, FIXAÇÃO EM PAREDE - FORNECIMENTO E INSTALAÇÃO. AF_02/2020</v>
          </cell>
          <cell r="I2768" t="str">
            <v>UN</v>
          </cell>
          <cell r="J2768" t="str">
            <v>ATRIBUÍDO SÃO PAULO</v>
          </cell>
          <cell r="K2768">
            <v>61.78</v>
          </cell>
          <cell r="L2768" t="str">
            <v>CAIXA REFERENCIAL</v>
          </cell>
        </row>
        <row r="2769">
          <cell r="G2769">
            <v>97596</v>
          </cell>
          <cell r="H2769" t="str">
            <v>SENSOR DE PRESENÇA SEM FOTOCÉLULA, FIXAÇÃO EM PAREDE - FORNECIMENTO E INSTALAÇÃO. AF_02/2020</v>
          </cell>
          <cell r="I2769" t="str">
            <v>UN</v>
          </cell>
          <cell r="J2769" t="str">
            <v>ATRIBUÍDO SÃO PAULO</v>
          </cell>
          <cell r="K2769">
            <v>44.67</v>
          </cell>
          <cell r="L2769" t="str">
            <v>CAIXA REFERENCIAL</v>
          </cell>
        </row>
        <row r="2770">
          <cell r="G2770">
            <v>97597</v>
          </cell>
          <cell r="H2770" t="str">
            <v>SENSOR DE PRESENÇA COM FOTOCÉLULA, FIXAÇÃO EM TETO - FORNECIMENTO E INSTALAÇÃO. AF_02/2020</v>
          </cell>
          <cell r="I2770" t="str">
            <v>UN</v>
          </cell>
          <cell r="J2770" t="str">
            <v>ATRIBUÍDO SÃO PAULO</v>
          </cell>
          <cell r="K2770">
            <v>42.49</v>
          </cell>
          <cell r="L2770" t="str">
            <v>CAIXA REFERENCIAL</v>
          </cell>
        </row>
        <row r="2771">
          <cell r="G2771">
            <v>97598</v>
          </cell>
          <cell r="H2771" t="str">
            <v>SENSOR DE PRESENÇA SEM FOTOCÉLULA, FIXAÇÃO EM TETO - FORNECIMENTO E INSTALAÇÃO. AF_02/2020</v>
          </cell>
          <cell r="I2771" t="str">
            <v>UN</v>
          </cell>
          <cell r="J2771" t="str">
            <v>ATRIBUÍDO SÃO PAULO</v>
          </cell>
          <cell r="K2771">
            <v>40.299999999999997</v>
          </cell>
          <cell r="L2771" t="str">
            <v>CAIXA REFERENCIAL</v>
          </cell>
        </row>
        <row r="2772">
          <cell r="G2772">
            <v>97599</v>
          </cell>
          <cell r="H2772" t="str">
            <v>LUMINÁRIA DE EMERGÊNCIA, COM 30 LÂMPADAS LED DE 2 W, SEM REATOR - FORNECIMENTO E INSTALAÇÃO. AF_02/2020</v>
          </cell>
          <cell r="I2772" t="str">
            <v>UN</v>
          </cell>
          <cell r="J2772" t="str">
            <v>COEFICIENTE DE REPRESENTATIVIDADE</v>
          </cell>
          <cell r="K2772">
            <v>33.590000000000003</v>
          </cell>
          <cell r="L2772" t="str">
            <v>CAIXA REFERENCIAL</v>
          </cell>
        </row>
        <row r="2773">
          <cell r="G2773">
            <v>97609</v>
          </cell>
          <cell r="H2773" t="str">
            <v>LÂMPADA COMPACTA DE LED 6 W, BASE E27 - FORNECIMENTO E INSTALAÇÃO. AF_02/2020</v>
          </cell>
          <cell r="I2773" t="str">
            <v>UN</v>
          </cell>
          <cell r="J2773" t="str">
            <v>COEFICIENTE DE REPRESENTATIVIDADE</v>
          </cell>
          <cell r="K2773">
            <v>17.02</v>
          </cell>
          <cell r="L2773" t="str">
            <v>CAIXA REFERENCIAL</v>
          </cell>
        </row>
        <row r="2774">
          <cell r="G2774">
            <v>97610</v>
          </cell>
          <cell r="H2774" t="str">
            <v>LÂMPADA COMPACTA DE LED 10 W, BASE E27 - FORNECIMENTO E INSTALAÇÃO. AF_02/2020</v>
          </cell>
          <cell r="I2774" t="str">
            <v>UN</v>
          </cell>
          <cell r="J2774" t="str">
            <v>COEFICIENTE DE REPRESENTATIVIDADE</v>
          </cell>
          <cell r="K2774">
            <v>18.489999999999998</v>
          </cell>
          <cell r="L2774" t="str">
            <v>CAIXA REFERENCIAL</v>
          </cell>
        </row>
        <row r="2775">
          <cell r="G2775">
            <v>97611</v>
          </cell>
          <cell r="H2775" t="str">
            <v>LÂMPADA COMPACTA FLUORESCENTE DE 15 W, BASE E27 - FORNECIMENTO E INSTALAÇÃO. AF_02/2020</v>
          </cell>
          <cell r="I2775" t="str">
            <v>UN</v>
          </cell>
          <cell r="J2775" t="str">
            <v>ATRIBUÍDO SÃO PAULO</v>
          </cell>
          <cell r="K2775">
            <v>17.96</v>
          </cell>
          <cell r="L2775" t="str">
            <v>CAIXA REFERENCIAL</v>
          </cell>
        </row>
        <row r="2776">
          <cell r="G2776">
            <v>97612</v>
          </cell>
          <cell r="H2776" t="str">
            <v>LÂMPADA COMPACTA FLUORESCENTE DE 20 W, BASE E27 - FORNECIMENTO E INSTALAÇÃO. AF_02/2020</v>
          </cell>
          <cell r="I2776" t="str">
            <v>UN</v>
          </cell>
          <cell r="J2776" t="str">
            <v>ATRIBUÍDO SÃO PAULO</v>
          </cell>
          <cell r="K2776">
            <v>19.47</v>
          </cell>
          <cell r="L2776" t="str">
            <v>CAIXA REFERENCIAL</v>
          </cell>
        </row>
        <row r="2777">
          <cell r="G2777">
            <v>97613</v>
          </cell>
          <cell r="H2777" t="str">
            <v>LÂMPADA COMPACTA DE VAPOR MERCURIO 125 W, BASE E27 - FORNECIMENTO E INSTALAÇÃO. AF_02/2020</v>
          </cell>
          <cell r="I2777" t="str">
            <v>UN</v>
          </cell>
          <cell r="J2777" t="str">
            <v>ATRIBUÍDO SÃO PAULO</v>
          </cell>
          <cell r="K2777">
            <v>24.48</v>
          </cell>
          <cell r="L2777" t="str">
            <v>CAIXA REFERENCIAL</v>
          </cell>
        </row>
        <row r="2778">
          <cell r="G2778">
            <v>97614</v>
          </cell>
          <cell r="H2778" t="str">
            <v>LÂMPADA COMPACTA DE VAPOR METÁLICO OVOIDE 150 W, BASE E27 - FORNECIMENTO E INSTALAÇÃO. AF_02/2020</v>
          </cell>
          <cell r="I2778" t="str">
            <v>UN</v>
          </cell>
          <cell r="J2778" t="str">
            <v>ATRIBUÍDO SÃO PAULO</v>
          </cell>
          <cell r="K2778">
            <v>42.58</v>
          </cell>
          <cell r="L2778" t="str">
            <v>CAIXA REFERENCIAL</v>
          </cell>
        </row>
        <row r="2779">
          <cell r="G2779">
            <v>97615</v>
          </cell>
          <cell r="H2779" t="str">
            <v>LÂMPADA TUBULAR FLUORESCENTE T8 DE 16/18 W, BASE G13 - FORNECIMENTO E INSTALAÇÃO. AF_02/2020_P</v>
          </cell>
          <cell r="I2779" t="str">
            <v>UN</v>
          </cell>
          <cell r="J2779" t="str">
            <v>ATRIBUÍDO SÃO PAULO</v>
          </cell>
          <cell r="K2779">
            <v>34.840000000000003</v>
          </cell>
          <cell r="L2779" t="str">
            <v>CAIXA REFERENCIAL</v>
          </cell>
        </row>
        <row r="2780">
          <cell r="G2780">
            <v>97616</v>
          </cell>
          <cell r="H2780" t="str">
            <v>LÂMPADA TUBULAR FLUORESCENTE T8 DE 32/36 W, BASE G13 - FORNECIMENTO E INSTALAÇÃO. AF_02/2020_P</v>
          </cell>
          <cell r="I2780" t="str">
            <v>UN</v>
          </cell>
          <cell r="J2780" t="str">
            <v>ATRIBUÍDO SÃO PAULO</v>
          </cell>
          <cell r="K2780">
            <v>39.31</v>
          </cell>
          <cell r="L2780" t="str">
            <v>CAIXA REFERENCIAL</v>
          </cell>
        </row>
        <row r="2781">
          <cell r="G2781">
            <v>97617</v>
          </cell>
          <cell r="H2781" t="str">
            <v>LÂMPADA TUBULAR FLUORESCENTE T10 DE 20/40 W, BASE G13 - FORNECIMENTO E INSTALAÇÃO. AF_02/2020_P</v>
          </cell>
          <cell r="I2781" t="str">
            <v>UN</v>
          </cell>
          <cell r="J2781" t="str">
            <v>ATRIBUÍDO SÃO PAULO</v>
          </cell>
          <cell r="K2781">
            <v>39.08</v>
          </cell>
          <cell r="L2781" t="str">
            <v>CAIXA REFERENCIAL</v>
          </cell>
        </row>
        <row r="2782">
          <cell r="G2782">
            <v>97618</v>
          </cell>
          <cell r="H2782" t="str">
            <v>LÂMPADA TUBULAR FLUORESCENTE T5 DE 14 W, BASE G13 - FORNECIMENTO E INSTALAÇÃO. AF_02/2020_P</v>
          </cell>
          <cell r="I2782" t="str">
            <v>UN</v>
          </cell>
          <cell r="J2782" t="str">
            <v>ATRIBUÍDO SÃO PAULO</v>
          </cell>
          <cell r="K2782">
            <v>36.96</v>
          </cell>
          <cell r="L2782" t="str">
            <v>CAIXA REFERENCIAL</v>
          </cell>
        </row>
        <row r="2783">
          <cell r="G2783">
            <v>100902</v>
          </cell>
          <cell r="H2783" t="str">
            <v>LÂMPADA TUBULAR LED DE 9/10 W, BASE G13 - FORNECIMENTO E INSTALAÇÃO. AF_02/2020_P</v>
          </cell>
          <cell r="I2783" t="str">
            <v>UN</v>
          </cell>
          <cell r="J2783" t="str">
            <v>COEFICIENTE DE REPRESENTATIVIDADE</v>
          </cell>
          <cell r="K2783">
            <v>27.04</v>
          </cell>
          <cell r="L2783" t="str">
            <v>CAIXA REFERENCIAL</v>
          </cell>
        </row>
        <row r="2784">
          <cell r="G2784">
            <v>100903</v>
          </cell>
          <cell r="H2784" t="str">
            <v>LÂMPADA TUBULAR LED DE 18/20 W, BASE G13 - FORNECIMENTO E INSTALAÇÃO. AF_02/2020_P</v>
          </cell>
          <cell r="I2784" t="str">
            <v>UN</v>
          </cell>
          <cell r="J2784" t="str">
            <v>COEFICIENTE DE REPRESENTATIVIDADE</v>
          </cell>
          <cell r="K2784">
            <v>33.56</v>
          </cell>
          <cell r="L2784" t="str">
            <v>CAIXA REFERENCIAL</v>
          </cell>
        </row>
        <row r="2785">
          <cell r="G2785">
            <v>100904</v>
          </cell>
          <cell r="H2785" t="str">
            <v>LUMINÁRIA TIPO CALHA, DE SOBREPOR, COM 1 LÂMPADA TUBULAR FLUORESCENTE DE 20 W, COM REATOR DE PARTIDA CONVENCIONAL - FORNECIMENTO E INSTALAÇÃO. AF_02/2020</v>
          </cell>
          <cell r="I2785" t="str">
            <v>UN</v>
          </cell>
          <cell r="J2785" t="str">
            <v>ATRIBUÍDO SÃO PAULO</v>
          </cell>
          <cell r="K2785">
            <v>50.86</v>
          </cell>
          <cell r="L2785" t="str">
            <v>CAIXA REFERENCIAL</v>
          </cell>
        </row>
        <row r="2786">
          <cell r="G2786">
            <v>100905</v>
          </cell>
          <cell r="H2786" t="str">
            <v>LUMINÁRIA DUPLA TIPO CALHA, DE SOBREPOR, COM 4 LÂMPADAS TUBULARES FLUORESCENTES DE 18 W,COM REATORES DE PARTIDA RÁPIDA - FORNECIMENTO E INSTALAÇÃO. AF_02/2020</v>
          </cell>
          <cell r="I2786" t="str">
            <v>UN</v>
          </cell>
          <cell r="J2786" t="str">
            <v>ATRIBUÍDO SÃO PAULO</v>
          </cell>
          <cell r="K2786">
            <v>135.55000000000001</v>
          </cell>
          <cell r="L2786" t="str">
            <v>CAIXA REFERENCIAL</v>
          </cell>
        </row>
        <row r="2787">
          <cell r="G2787">
            <v>100906</v>
          </cell>
          <cell r="H2787" t="str">
            <v>LUMINÁRIA DUPLA TIPO CALHA, DE SOBREPOR, COM 4 LÂMPADAS TUBULARES FLUORESCENTES DE 36 W, COM REATORES DE PARTIDA RÁPIDA -FORNECIMENTO E INSTALAÇÃO. AF_02/2020</v>
          </cell>
          <cell r="I2787" t="str">
            <v>UN</v>
          </cell>
          <cell r="J2787" t="str">
            <v>ATRIBUÍDO SÃO PAULO</v>
          </cell>
          <cell r="K2787">
            <v>181.41</v>
          </cell>
          <cell r="L2787" t="str">
            <v>CAIXA REFERENCIAL</v>
          </cell>
        </row>
        <row r="2788">
          <cell r="G2788">
            <v>100919</v>
          </cell>
          <cell r="H2788" t="str">
            <v>LÂMPADA FLUORESCENTE ESPIRAL BRANCA 45 W, BASE E27 - FORNECIMENTO E INSTALAÇÃO. AF_02/2020</v>
          </cell>
          <cell r="I2788" t="str">
            <v>UN</v>
          </cell>
          <cell r="J2788" t="str">
            <v>ATRIBUÍDO SÃO PAULO</v>
          </cell>
          <cell r="K2788">
            <v>48.49</v>
          </cell>
          <cell r="L2788" t="str">
            <v>CAIXA REFERENCIAL</v>
          </cell>
        </row>
        <row r="2789">
          <cell r="G2789">
            <v>100920</v>
          </cell>
          <cell r="H2789" t="str">
            <v>LÂMPADA FLUORESCENTE ESPIRAL BRANCA 65 W, BASE E27 - FORNECIMENTO E INSTALAÇÃO. AF_02/2020</v>
          </cell>
          <cell r="I2789" t="str">
            <v>UN</v>
          </cell>
          <cell r="J2789" t="str">
            <v>ATRIBUÍDO SÃO PAULO</v>
          </cell>
          <cell r="K2789">
            <v>81.86</v>
          </cell>
          <cell r="L2789" t="str">
            <v>CAIXA REFERENCIAL</v>
          </cell>
        </row>
        <row r="2790">
          <cell r="G2790">
            <v>100921</v>
          </cell>
          <cell r="H2790" t="str">
            <v>REATOR DE PARTIDA RÁPIDA PARA LÂMPADA FLUORESCENTE 2X40W - FORNECIMENTO E INSTALAÇÃO. AF_02/2020</v>
          </cell>
          <cell r="I2790" t="str">
            <v>UN</v>
          </cell>
          <cell r="J2790" t="str">
            <v>ATRIBUÍDO SÃO PAULO</v>
          </cell>
          <cell r="K2790">
            <v>42.96</v>
          </cell>
          <cell r="L2790" t="str">
            <v>CAIXA REFERENCIAL</v>
          </cell>
        </row>
        <row r="2791">
          <cell r="G2791">
            <v>100922</v>
          </cell>
          <cell r="H2791" t="str">
            <v>REATOR DE PARTIDA RÁPIDA PARA LÂMPADA FLUORESCENTE 1X20W - FORNECIMENTO E INSTALAÇÃO. AF_02/2020</v>
          </cell>
          <cell r="I2791" t="str">
            <v>UN</v>
          </cell>
          <cell r="J2791" t="str">
            <v>ATRIBUÍDO SÃO PAULO</v>
          </cell>
          <cell r="K2791">
            <v>30.65</v>
          </cell>
          <cell r="L2791" t="str">
            <v>CAIXA REFERENCIAL</v>
          </cell>
        </row>
        <row r="2792">
          <cell r="G2792">
            <v>100923</v>
          </cell>
          <cell r="H2792" t="str">
            <v>REATOR DE PARTIDA RÁPIDA PARA LÂMPADA FLUORESCENTE 1X40W - FORNECIMENTO E INSTALAÇÃO. AF_02/2020</v>
          </cell>
          <cell r="I2792" t="str">
            <v>UN</v>
          </cell>
          <cell r="J2792" t="str">
            <v>ATRIBUÍDO SÃO PAULO</v>
          </cell>
          <cell r="K2792">
            <v>34.74</v>
          </cell>
          <cell r="L2792" t="str">
            <v>CAIXA REFERENCIAL</v>
          </cell>
        </row>
        <row r="2793">
          <cell r="G2793">
            <v>73624</v>
          </cell>
          <cell r="H2793" t="str">
            <v>SUPORTE PARA TRANSFORMADOR EM POSTE DE CONCRETO CIRCULAR</v>
          </cell>
          <cell r="I2793" t="str">
            <v>UN</v>
          </cell>
          <cell r="J2793" t="str">
            <v>ATRIBUÍDO SÃO PAULO</v>
          </cell>
          <cell r="K2793">
            <v>85.63</v>
          </cell>
          <cell r="L2793" t="str">
            <v>CAIXA REFERENCIAL</v>
          </cell>
        </row>
        <row r="2794">
          <cell r="G2794">
            <v>101489</v>
          </cell>
          <cell r="H2794" t="str">
            <v>ENTRADA DE ENERGIA ELÉTRICA, AÉREA, MONOFÁSICA, COM CAIXA DE SOBREPOR, CABO DE 10 MM2 E DISJUNTOR DIN 50A (NÃO INCLUSO O POSTE DE CONCRETO). AF_07/2020_P</v>
          </cell>
          <cell r="I2794" t="str">
            <v>UN</v>
          </cell>
          <cell r="J2794" t="str">
            <v>ATRIBUÍDO SÃO PAULO</v>
          </cell>
          <cell r="K2794">
            <v>957.23</v>
          </cell>
          <cell r="L2794" t="str">
            <v>CAIXA REFERENCIAL</v>
          </cell>
        </row>
        <row r="2795">
          <cell r="G2795">
            <v>101490</v>
          </cell>
          <cell r="H2795" t="str">
            <v>ENTRADA DE ENERGIA ELÉTRICA, AÉREA, MONOFÁSICA, COM CAIXA DE SOBREPOR, CABO DE 16 MM2 E DISJUNTOR DIN 50A (NÃO INCLUSO O POSTE DE CONCRETO). AF_07/2020_P</v>
          </cell>
          <cell r="I2795" t="str">
            <v>UN</v>
          </cell>
          <cell r="J2795" t="str">
            <v>ATRIBUÍDO SÃO PAULO</v>
          </cell>
          <cell r="K2795">
            <v>1034.45</v>
          </cell>
          <cell r="L2795" t="str">
            <v>CAIXA REFERENCIAL</v>
          </cell>
        </row>
        <row r="2796">
          <cell r="G2796">
            <v>101491</v>
          </cell>
          <cell r="H2796" t="str">
            <v>ENTRADA DE ENERGIA ELÉTRICA, AÉREA, MONOFÁSICA, COM CAIXA DE SOBREPOR, CABO DE 25 MM2 E DISJUNTOR DIN 50A (NÃO INCLUSO O POSTE DE CONCRETO). AF_07/2020_P</v>
          </cell>
          <cell r="I2796" t="str">
            <v>UN</v>
          </cell>
          <cell r="J2796" t="str">
            <v>ATRIBUÍDO SÃO PAULO</v>
          </cell>
          <cell r="K2796">
            <v>1063.82</v>
          </cell>
          <cell r="L2796" t="str">
            <v>CAIXA REFERENCIAL</v>
          </cell>
        </row>
        <row r="2797">
          <cell r="G2797">
            <v>101492</v>
          </cell>
          <cell r="H2797" t="str">
            <v>ENTRADA DE ENERGIA ELÉTRICA, AÉREA, MONOFÁSICA, COM CAIXA DE SOBREPOR, CABO DE 35 MM2 E DISJUNTOR DIN 50A (NÃO INCLUSO O POSTE DE CONCRETO). AF_07/2020_P</v>
          </cell>
          <cell r="I2797" t="str">
            <v>UN</v>
          </cell>
          <cell r="J2797" t="str">
            <v>ATRIBUÍDO SÃO PAULO</v>
          </cell>
          <cell r="K2797">
            <v>1175.1600000000001</v>
          </cell>
          <cell r="L2797" t="str">
            <v>CAIXA REFERENCIAL</v>
          </cell>
        </row>
        <row r="2798">
          <cell r="G2798">
            <v>101493</v>
          </cell>
          <cell r="H2798" t="str">
            <v>ENTRADA DE ENERGIA ELÉTRICA, AÉREA, MONOFÁSICA, COM CAIXA DE EMBUTIR, CABO DE 10 MM2 E DISJUNTOR DIN 50A (NÃO INCLUSO O POSTE DE CONCRETO). AF_07/2020_P</v>
          </cell>
          <cell r="I2798" t="str">
            <v>UN</v>
          </cell>
          <cell r="J2798" t="str">
            <v>ATRIBUÍDO SÃO PAULO</v>
          </cell>
          <cell r="K2798">
            <v>944.2</v>
          </cell>
          <cell r="L2798" t="str">
            <v>CAIXA REFERENCIAL</v>
          </cell>
        </row>
        <row r="2799">
          <cell r="G2799">
            <v>101494</v>
          </cell>
          <cell r="H2799" t="str">
            <v>ENTRADA DE ENERGIA ELÉTRICA, AÉREA, MONOFÁSICA, COM CAIXA DE EMBUTIR, CABO DE 16 MM2 E DISJUNTOR DIN 50A (NÃO INCLUSO O POSTE DE CONCRETO). AF_07/2020_P</v>
          </cell>
          <cell r="I2799" t="str">
            <v>UN</v>
          </cell>
          <cell r="J2799" t="str">
            <v>ATRIBUÍDO SÃO PAULO</v>
          </cell>
          <cell r="K2799">
            <v>1021.42</v>
          </cell>
          <cell r="L2799" t="str">
            <v>CAIXA REFERENCIAL</v>
          </cell>
        </row>
        <row r="2800">
          <cell r="G2800">
            <v>101495</v>
          </cell>
          <cell r="H2800" t="str">
            <v>ENTRADA DE ENERGIA ELÉTRICA, AÉREA, MONOFÁSICA, COM CAIXA DE EMBUTIR, CABO DE 25 MM2 E DISJUNTOR DIN 50A (NÃO INCLUSO O POSTE DE CONCRETO). AF_07/2020_P</v>
          </cell>
          <cell r="I2800" t="str">
            <v>UN</v>
          </cell>
          <cell r="J2800" t="str">
            <v>ATRIBUÍDO SÃO PAULO</v>
          </cell>
          <cell r="K2800">
            <v>1050.79</v>
          </cell>
          <cell r="L2800" t="str">
            <v>CAIXA REFERENCIAL</v>
          </cell>
        </row>
        <row r="2801">
          <cell r="G2801">
            <v>101496</v>
          </cell>
          <cell r="H2801" t="str">
            <v>ENTRADA DE ENERGIA ELÉTRICA, AÉREA, MONOFÁSICA, COM CAIXA DE EMBUTIR, CABO DE 35 MM2 E DISJUNTOR DIN 50A (NÃO INCLUSO O POSTE DE CONCRETO). AF_07/2020_P</v>
          </cell>
          <cell r="I2801" t="str">
            <v>UN</v>
          </cell>
          <cell r="J2801" t="str">
            <v>ATRIBUÍDO SÃO PAULO</v>
          </cell>
          <cell r="K2801">
            <v>1162.1300000000001</v>
          </cell>
          <cell r="L2801" t="str">
            <v>CAIXA REFERENCIAL</v>
          </cell>
        </row>
        <row r="2802">
          <cell r="G2802">
            <v>101497</v>
          </cell>
          <cell r="H2802" t="str">
            <v>ENTRADA DE ENERGIA ELÉTRICA, AÉREA, BIFÁSICA, COM CAIXA DE SOBREPOR, CABO DE 10 MM2 E DISJUNTOR DIN 50A (NÃO INCLUSO O POSTE DE CONCRETO). AF_07/2020_P</v>
          </cell>
          <cell r="I2802" t="str">
            <v>UN</v>
          </cell>
          <cell r="J2802" t="str">
            <v>ATRIBUÍDO SÃO PAULO</v>
          </cell>
          <cell r="K2802">
            <v>1165.99</v>
          </cell>
          <cell r="L2802" t="str">
            <v>CAIXA REFERENCIAL</v>
          </cell>
        </row>
        <row r="2803">
          <cell r="G2803">
            <v>101498</v>
          </cell>
          <cell r="H2803" t="str">
            <v>ENTRADA DE ENERGIA ELÉTRICA, AÉREA, BIFÁSICA, COM CAIXA DE SOBREPOR, CABO DE 16 MM2 E DISJUNTOR DIN 50A (NÃO INCLUSO O POSTE DE CONCRETO). AF_07/2020_P</v>
          </cell>
          <cell r="I2803" t="str">
            <v>UN</v>
          </cell>
          <cell r="J2803" t="str">
            <v>ATRIBUÍDO SÃO PAULO</v>
          </cell>
          <cell r="K2803">
            <v>1282.8699999999999</v>
          </cell>
          <cell r="L2803" t="str">
            <v>CAIXA REFERENCIAL</v>
          </cell>
        </row>
        <row r="2804">
          <cell r="G2804">
            <v>101499</v>
          </cell>
          <cell r="H2804" t="str">
            <v>ENTRADA DE ENERGIA ELÉTRICA, AÉREA, BIFÁSICA, COM CAIXA DE SOBREPOR, CABO DE 25 MM2 E DISJUNTOR DIN 50A (NÃO INCLUSO O POSTE DE CONCRETO). AF_07/2020_P</v>
          </cell>
          <cell r="I2804" t="str">
            <v>UN</v>
          </cell>
          <cell r="J2804" t="str">
            <v>ATRIBUÍDO SÃO PAULO</v>
          </cell>
          <cell r="K2804">
            <v>1327.32</v>
          </cell>
          <cell r="L2804" t="str">
            <v>CAIXA REFERENCIAL</v>
          </cell>
        </row>
        <row r="2805">
          <cell r="G2805">
            <v>101500</v>
          </cell>
          <cell r="H2805" t="str">
            <v>ENTRADA DE ENERGIA ELÉTRICA, AÉREA, BIFÁSICA, COM CAIXA DE SOBREPOR, CABO DE 35 MM2 E DISJUNTOR DIN 50A (NÃO INCLUSO O POSTE DE CONCRETO). AF_07/2020_P</v>
          </cell>
          <cell r="I2805" t="str">
            <v>UN</v>
          </cell>
          <cell r="J2805" t="str">
            <v>ATRIBUÍDO SÃO PAULO</v>
          </cell>
          <cell r="K2805">
            <v>1484.49</v>
          </cell>
          <cell r="L2805" t="str">
            <v>CAIXA REFERENCIAL</v>
          </cell>
        </row>
        <row r="2806">
          <cell r="G2806">
            <v>101501</v>
          </cell>
          <cell r="H2806" t="str">
            <v>ENTRADA DE ENERGIA ELÉTRICA, AÉREA, BIFÁSICA, COM CAIXA DE EMBUTIR, CABO DE 10 MM2 E DISJUNTOR DIN 50A (NÃO INCLUSO O POSTE DE CONCRETO). AF_07/2020_P</v>
          </cell>
          <cell r="I2806" t="str">
            <v>UN</v>
          </cell>
          <cell r="J2806" t="str">
            <v>ATRIBUÍDO SÃO PAULO</v>
          </cell>
          <cell r="K2806">
            <v>1158.8800000000001</v>
          </cell>
          <cell r="L2806" t="str">
            <v>CAIXA REFERENCIAL</v>
          </cell>
        </row>
        <row r="2807">
          <cell r="G2807">
            <v>101502</v>
          </cell>
          <cell r="H2807" t="str">
            <v>ENTRADA DE ENERGIA ELÉTRICA, AÉREA, BIFÁSICA, COM CAIXA DE EMBUTIR, CABO DE 16 MM2 E DISJUNTOR DIN 50A (NÃO INCLUSO O POSTE DE CONCRETO). AF_07/2020_P</v>
          </cell>
          <cell r="I2807" t="str">
            <v>UN</v>
          </cell>
          <cell r="J2807" t="str">
            <v>ATRIBUÍDO SÃO PAULO</v>
          </cell>
          <cell r="K2807">
            <v>1275.76</v>
          </cell>
          <cell r="L2807" t="str">
            <v>CAIXA REFERENCIAL</v>
          </cell>
        </row>
        <row r="2808">
          <cell r="G2808">
            <v>101503</v>
          </cell>
          <cell r="H2808" t="str">
            <v>ENTRADA DE ENERGIA ELÉTRICA, AÉREA, BIFÁSICA, COM CAIXA DE EMBUTIR, CABO DE 25 MM2 E DISJUNTOR DIN 50A (NÃO INCLUSO O POSTE DE CONCRETO). AF_07/2020_P</v>
          </cell>
          <cell r="I2808" t="str">
            <v>UN</v>
          </cell>
          <cell r="J2808" t="str">
            <v>ATRIBUÍDO SÃO PAULO</v>
          </cell>
          <cell r="K2808">
            <v>1320.21</v>
          </cell>
          <cell r="L2808" t="str">
            <v>CAIXA REFERENCIAL</v>
          </cell>
        </row>
        <row r="2809">
          <cell r="G2809">
            <v>101504</v>
          </cell>
          <cell r="H2809" t="str">
            <v>ENTRADA DE ENERGIA ELÉTRICA, AÉREA, BIFÁSICA, COM CAIXA DE EMBUTIR, CABO DE 35 MM2 E DISJUNTOR DIN 50A (NÃO INCLUSO O POSTE DE CONCRETO). AF_07/2020_P</v>
          </cell>
          <cell r="I2809" t="str">
            <v>UN</v>
          </cell>
          <cell r="J2809" t="str">
            <v>ATRIBUÍDO SÃO PAULO</v>
          </cell>
          <cell r="K2809">
            <v>1477.38</v>
          </cell>
          <cell r="L2809" t="str">
            <v>CAIXA REFERENCIAL</v>
          </cell>
        </row>
        <row r="2810">
          <cell r="G2810">
            <v>101505</v>
          </cell>
          <cell r="H2810" t="str">
            <v>ENTRADA DE ENERGIA ELÉTRICA, AÉREA, TRIFÁSICA, COM CAIXA DE SOBREPOR, CABO DE 10 MM2 E DISJUNTOR DIN 50A (NÃO INCLUSO O POSTE DE CONCRETO). AF_07/2020_P</v>
          </cell>
          <cell r="I2810" t="str">
            <v>UN</v>
          </cell>
          <cell r="J2810" t="str">
            <v>ATRIBUÍDO SÃO PAULO</v>
          </cell>
          <cell r="K2810">
            <v>1261.76</v>
          </cell>
          <cell r="L2810" t="str">
            <v>CAIXA REFERENCIAL</v>
          </cell>
        </row>
        <row r="2811">
          <cell r="G2811">
            <v>101506</v>
          </cell>
          <cell r="H2811" t="str">
            <v>ENTRADA DE ENERGIA ELÉTRICA, AÉREA, TRIFÁSICA, COM CAIXA DE SOBREPOR, CABO DE 16 MM2 E DISJUNTOR DIN 50A (NÃO INCLUSO O POSTE DE CONCRETO). AF_07/2020_P</v>
          </cell>
          <cell r="I2811" t="str">
            <v>UN</v>
          </cell>
          <cell r="J2811" t="str">
            <v>ATRIBUÍDO SÃO PAULO</v>
          </cell>
          <cell r="K2811">
            <v>1417.6</v>
          </cell>
          <cell r="L2811" t="str">
            <v>CAIXA REFERENCIAL</v>
          </cell>
        </row>
        <row r="2812">
          <cell r="G2812">
            <v>101507</v>
          </cell>
          <cell r="H2812" t="str">
            <v>ENTRADA DE ENERGIA ELÉTRICA, AÉREA, TRIFÁSICA, COM CAIXA DE SOBREPOR, CABO DE 25 MM2 E DISJUNTOR DIN 50A (NÃO INCLUSO O POSTE DE CONCRETO). AF_07/2020_P</v>
          </cell>
          <cell r="I2812" t="str">
            <v>UN</v>
          </cell>
          <cell r="J2812" t="str">
            <v>ATRIBUÍDO SÃO PAULO</v>
          </cell>
          <cell r="K2812">
            <v>1476.87</v>
          </cell>
          <cell r="L2812" t="str">
            <v>CAIXA REFERENCIAL</v>
          </cell>
        </row>
        <row r="2813">
          <cell r="G2813">
            <v>101508</v>
          </cell>
          <cell r="H2813" t="str">
            <v>ENTRADA DE ENERGIA ELÉTRICA, AÉREA, TRIFÁSICA, COM CAIXA DE SOBREPOR, CABO DE 35 MM2 E DISJUNTOR DIN 50A (NÃO INCLUSO O POSTE DE CONCRETO). AF_07/2020_P</v>
          </cell>
          <cell r="I2813" t="str">
            <v>UN</v>
          </cell>
          <cell r="J2813" t="str">
            <v>ATRIBUÍDO SÃO PAULO</v>
          </cell>
          <cell r="K2813">
            <v>1679.05</v>
          </cell>
          <cell r="L2813" t="str">
            <v>CAIXA REFERENCIAL</v>
          </cell>
        </row>
        <row r="2814">
          <cell r="G2814">
            <v>101509</v>
          </cell>
          <cell r="H2814" t="str">
            <v>ENTRADA DE ENERGIA ELÉTRICA, AÉREA, TRIFÁSICA, COM CAIXA DE EMBUTIR, CABO DE 10 MM2 E DISJUNTOR DIN 50A (NÃO INCLUSO O POSTE DE CONCRETO). AF_07/2020</v>
          </cell>
          <cell r="I2814" t="str">
            <v>UN</v>
          </cell>
          <cell r="J2814" t="str">
            <v>ATRIBUÍDO SÃO PAULO</v>
          </cell>
          <cell r="K2814">
            <v>1269.44</v>
          </cell>
          <cell r="L2814" t="str">
            <v>CAIXA REFERENCIAL</v>
          </cell>
        </row>
        <row r="2815">
          <cell r="G2815">
            <v>101510</v>
          </cell>
          <cell r="H2815" t="str">
            <v>ENTRADA DE ENERGIA ELÉTRICA, AÉREA, TRIFÁSICA, COM CAIXA DE EMBUTIR, CABO DE 16 MM2 E DISJUNTOR DIN 50A (NÃO INCLUSO O POSTE DE CONCRETO). AF_07/2020</v>
          </cell>
          <cell r="I2815" t="str">
            <v>UN</v>
          </cell>
          <cell r="J2815" t="str">
            <v>ATRIBUÍDO SÃO PAULO</v>
          </cell>
          <cell r="K2815">
            <v>1425.28</v>
          </cell>
          <cell r="L2815" t="str">
            <v>CAIXA REFERENCIAL</v>
          </cell>
        </row>
        <row r="2816">
          <cell r="G2816">
            <v>101511</v>
          </cell>
          <cell r="H2816" t="str">
            <v>ENTRADA DE ENERGIA ELÉTRICA, AÉREA, TRIFÁSICA, COM CAIXA DE EMBUTIR, CABO DE 25 MM2 E DISJUNTOR DIN 50A (NÃO INCLUSO O POSTE DE CONCRETO). AF_07/2020</v>
          </cell>
          <cell r="I2816" t="str">
            <v>UN</v>
          </cell>
          <cell r="J2816" t="str">
            <v>ATRIBUÍDO SÃO PAULO</v>
          </cell>
          <cell r="K2816">
            <v>1484.55</v>
          </cell>
          <cell r="L2816" t="str">
            <v>CAIXA REFERENCIAL</v>
          </cell>
        </row>
        <row r="2817">
          <cell r="G2817">
            <v>101512</v>
          </cell>
          <cell r="H2817" t="str">
            <v>ENTRADA DE ENERGIA ELÉTRICA, AÉREA, TRIFÁSICA, COM CAIXA DE EMBUTIR, CABO DE 35 MM2 E DISJUNTOR DIN 50A (NÃO INCLUSO O POSTE DE CONCRETO). AF_07/2020</v>
          </cell>
          <cell r="I2817" t="str">
            <v>UN</v>
          </cell>
          <cell r="J2817" t="str">
            <v>ATRIBUÍDO SÃO PAULO</v>
          </cell>
          <cell r="K2817">
            <v>1686.73</v>
          </cell>
          <cell r="L2817" t="str">
            <v>CAIXA REFERENCIAL</v>
          </cell>
        </row>
        <row r="2818">
          <cell r="G2818">
            <v>101513</v>
          </cell>
          <cell r="H2818" t="str">
            <v>ENTRADA DE ENERGIA ELÉTRICA, SUBTERRÂNEA, MONOFÁSICA, COM CAIXA DE SOBREPOR, CABO DE 10 MM2 E DISJUNTOR DIN 50A (NÃO INCLUSA MURETA DE ALVENARIA). AF_07/2020_P</v>
          </cell>
          <cell r="I2818" t="str">
            <v>UN</v>
          </cell>
          <cell r="J2818" t="str">
            <v>ATRIBUÍDO SÃO PAULO</v>
          </cell>
          <cell r="K2818">
            <v>569.73</v>
          </cell>
          <cell r="L2818" t="str">
            <v>CAIXA REFERENCIAL</v>
          </cell>
        </row>
        <row r="2819">
          <cell r="G2819">
            <v>101514</v>
          </cell>
          <cell r="H2819" t="str">
            <v>ENTRADA DE ENERGIA ELÉTRICA, SUBTERRÂNEA, MONOFÁSICA, COM CAIXA DE SOBREPOR, CABO DE 16 MM2 E DISJUNTOR DIN 50A (NÃO INCLUSA MURETA DE ALVENARIA). AF_07/2020_P</v>
          </cell>
          <cell r="I2819" t="str">
            <v>UN</v>
          </cell>
          <cell r="J2819" t="str">
            <v>ATRIBUÍDO SÃO PAULO</v>
          </cell>
          <cell r="K2819">
            <v>662.39</v>
          </cell>
          <cell r="L2819" t="str">
            <v>CAIXA REFERENCIAL</v>
          </cell>
        </row>
        <row r="2820">
          <cell r="G2820">
            <v>101515</v>
          </cell>
          <cell r="H2820" t="str">
            <v>ENTRADA DE ENERGIA ELÉTRICA, SUBTERRÂNEA, MONOFÁSICA, COM CAIXA DE SOBREPOR, CABO DE 25 MM2 E DISJUNTOR DIN 50A (NÃO INCLUSA MURETA DE ALVENARIA). AF_07/2020_P</v>
          </cell>
          <cell r="I2820" t="str">
            <v>UN</v>
          </cell>
          <cell r="J2820" t="str">
            <v>ATRIBUÍDO SÃO PAULO</v>
          </cell>
          <cell r="K2820">
            <v>697.63</v>
          </cell>
          <cell r="L2820" t="str">
            <v>CAIXA REFERENCIAL</v>
          </cell>
        </row>
        <row r="2821">
          <cell r="G2821">
            <v>101516</v>
          </cell>
          <cell r="H2821" t="str">
            <v>ENTRADA DE ENERGIA ELÉTRICA, SUBTERRÂNEA, MONOFÁSICA, COM CAIXA DE SOBREPOR, CABO DE 35 MM2 E DISJUNTOR DIN 50A (NÃO INCLUSA MURETA DE ALVENARIA). AF_07/2020_P</v>
          </cell>
          <cell r="I2821" t="str">
            <v>UN</v>
          </cell>
          <cell r="J2821" t="str">
            <v>ATRIBUÍDO SÃO PAULO</v>
          </cell>
          <cell r="K2821">
            <v>804.69</v>
          </cell>
          <cell r="L2821" t="str">
            <v>CAIXA REFERENCIAL</v>
          </cell>
        </row>
        <row r="2822">
          <cell r="G2822">
            <v>101517</v>
          </cell>
          <cell r="H2822" t="str">
            <v>ENTRADA DE ENERGIA ELÉTRICA, SUBTERRÂNEA, MONOFÁSICA, COM CAIXA DE EMBUTIR, CABO DE 10 MM2 E DISJUNTOR DIN 50A (NÃO INCLUSA MURETA DE ALVENARIA). AF_07/2020_P</v>
          </cell>
          <cell r="I2822" t="str">
            <v>UN</v>
          </cell>
          <cell r="J2822" t="str">
            <v>ATRIBUÍDO SÃO PAULO</v>
          </cell>
          <cell r="K2822">
            <v>556.69000000000005</v>
          </cell>
          <cell r="L2822" t="str">
            <v>CAIXA REFERENCIAL</v>
          </cell>
        </row>
        <row r="2823">
          <cell r="G2823">
            <v>101518</v>
          </cell>
          <cell r="H2823" t="str">
            <v>ENTRADA DE ENERGIA ELÉTRICA, SUBTERRÂNEA, MONOFÁSICA, COM CAIXA DE EMBUTIR, CABO DE 16 MM2 E DISJUNTOR DIN 50A (NÃO INCLUSA MURETA DE ALVENARIA). AF_07/2020_P</v>
          </cell>
          <cell r="I2823" t="str">
            <v>UN</v>
          </cell>
          <cell r="J2823" t="str">
            <v>ATRIBUÍDO SÃO PAULO</v>
          </cell>
          <cell r="K2823">
            <v>649.35</v>
          </cell>
          <cell r="L2823" t="str">
            <v>CAIXA REFERENCIAL</v>
          </cell>
        </row>
        <row r="2824">
          <cell r="G2824">
            <v>101519</v>
          </cell>
          <cell r="H2824" t="str">
            <v>ENTRADA DE ENERGIA ELÉTRICA, SUBTERRÂNEA, MONOFÁSICA, COM CAIXA DE EMBUTIR, CABO DE 25 MM2 E DISJUNTOR DIN 50A (NÃO INCLUSA MURETA DE ALVENARIA). AF_07/2020_P</v>
          </cell>
          <cell r="I2824" t="str">
            <v>UN</v>
          </cell>
          <cell r="J2824" t="str">
            <v>ATRIBUÍDO SÃO PAULO</v>
          </cell>
          <cell r="K2824">
            <v>684.59</v>
          </cell>
          <cell r="L2824" t="str">
            <v>CAIXA REFERENCIAL</v>
          </cell>
        </row>
        <row r="2825">
          <cell r="G2825">
            <v>101520</v>
          </cell>
          <cell r="H2825" t="str">
            <v>ENTRADA DE ENERGIA ELÉTRICA, SUBTERRÂNEA, MONOFÁSICA, COM CAIXA DE EMBUTIR, CABO DE 35 MM2 E DISJUNTOR DIN 50A (NÃO INCLUSA MURETA DE ALVENARIA). AF_07/2020_P</v>
          </cell>
          <cell r="I2825" t="str">
            <v>UN</v>
          </cell>
          <cell r="J2825" t="str">
            <v>ATRIBUÍDO SÃO PAULO</v>
          </cell>
          <cell r="K2825">
            <v>791.65</v>
          </cell>
          <cell r="L2825" t="str">
            <v>CAIXA REFERENCIAL</v>
          </cell>
        </row>
        <row r="2826">
          <cell r="G2826">
            <v>101521</v>
          </cell>
          <cell r="H2826" t="str">
            <v>ENTRADA DE ENERGIA ELÉTRICA, SUBTERRÂNEA, BIFÁSICA, COM CAIXA DE SOBREPOR, CABO DE 10 MM2 E DISJUNTOR DIN 50A (NÃO INCLUSA MURETA DE ALVENARIA). AF_07/2020_P</v>
          </cell>
          <cell r="I2826" t="str">
            <v>UN</v>
          </cell>
          <cell r="J2826" t="str">
            <v>ATRIBUÍDO SÃO PAULO</v>
          </cell>
          <cell r="K2826">
            <v>791.22</v>
          </cell>
          <cell r="L2826" t="str">
            <v>CAIXA REFERENCIAL</v>
          </cell>
        </row>
        <row r="2827">
          <cell r="G2827">
            <v>101522</v>
          </cell>
          <cell r="H2827" t="str">
            <v>ENTRADA DE ENERGIA ELÉTRICA, SUBTERRÂNEA, BIFÁSICA, COM CAIXA DE SOBREPOR, CABO DE 16 MM2 E DISJUNTOR DIN 50A (NÃO INCLUSA MURETA DE ALVENARIA). AF_07/2020_P</v>
          </cell>
          <cell r="I2827" t="str">
            <v>UN</v>
          </cell>
          <cell r="J2827" t="str">
            <v>ATRIBUÍDO SÃO PAULO</v>
          </cell>
          <cell r="K2827">
            <v>930.21</v>
          </cell>
          <cell r="L2827" t="str">
            <v>CAIXA REFERENCIAL</v>
          </cell>
        </row>
        <row r="2828">
          <cell r="G2828">
            <v>101523</v>
          </cell>
          <cell r="H2828" t="str">
            <v>ENTRADA DE ENERGIA ELÉTRICA, SUBTERRÂNEA, BIFÁSICA, COM CAIXA DE SOBREPOR, CABO DE 25 MM2 E DISJUNTOR DIN 50A (NÃO INCLUSA MURETA DE ALVENARIA). AF_07/2020_P</v>
          </cell>
          <cell r="I2828" t="str">
            <v>UN</v>
          </cell>
          <cell r="J2828" t="str">
            <v>ATRIBUÍDO SÃO PAULO</v>
          </cell>
          <cell r="K2828">
            <v>983.08</v>
          </cell>
          <cell r="L2828" t="str">
            <v>CAIXA REFERENCIAL</v>
          </cell>
        </row>
        <row r="2829">
          <cell r="G2829">
            <v>101524</v>
          </cell>
          <cell r="H2829" t="str">
            <v>ENTRADA DE ENERGIA ELÉTRICA, SUBTERRÂNEA, BIFÁSICA, COM CAIXA DE SOBREPOR, CABO DE 35 MM2 E DISJUNTOR DIN 50A (NÃO INCLUSA MURETA DE ALVENARIA). AF_07/2020_P</v>
          </cell>
          <cell r="I2829" t="str">
            <v>UN</v>
          </cell>
          <cell r="J2829" t="str">
            <v>ATRIBUÍDO SÃO PAULO</v>
          </cell>
          <cell r="K2829">
            <v>1143.6600000000001</v>
          </cell>
          <cell r="L2829" t="str">
            <v>CAIXA REFERENCIAL</v>
          </cell>
        </row>
        <row r="2830">
          <cell r="G2830">
            <v>101525</v>
          </cell>
          <cell r="H2830" t="str">
            <v>ENTRADA DE ENERGIA ELÉTRICA, SUBTERRÂNEA, BIFÁSICA, COM CAIXA DE EMBUTIR, CABO DE 10 MM2 E DISJUNTOR DIN 50A (NÃO INCLUSA MURETA DE ALVENARIA). AF_07/2020_P</v>
          </cell>
          <cell r="I2830" t="str">
            <v>UN</v>
          </cell>
          <cell r="J2830" t="str">
            <v>ATRIBUÍDO SÃO PAULO</v>
          </cell>
          <cell r="K2830">
            <v>784.11</v>
          </cell>
          <cell r="L2830" t="str">
            <v>CAIXA REFERENCIAL</v>
          </cell>
        </row>
        <row r="2831">
          <cell r="G2831">
            <v>101526</v>
          </cell>
          <cell r="H2831" t="str">
            <v>ENTRADA DE ENERGIA ELÉTRICA, SUBTERRÂNEA, BIFÁSICA, COM CAIXA DE EMBUTIR, CABO DE 16 MM2 E DISJUNTOR DIN 50A (NÃO INCLUSA MURETA DE ALVENARIA). AF_07/2020_P</v>
          </cell>
          <cell r="I2831" t="str">
            <v>UN</v>
          </cell>
          <cell r="J2831" t="str">
            <v>ATRIBUÍDO SÃO PAULO</v>
          </cell>
          <cell r="K2831">
            <v>923.1</v>
          </cell>
          <cell r="L2831" t="str">
            <v>CAIXA REFERENCIAL</v>
          </cell>
        </row>
        <row r="2832">
          <cell r="G2832">
            <v>101527</v>
          </cell>
          <cell r="H2832" t="str">
            <v>ENTRADA DE ENERGIA ELÉTRICA, SUBTERRÂNEA, BIFÁSICA, COM CAIXA DE EMBUTIR, CABO DE 25 MM2 E DISJUNTOR DIN 50A (NÃO INCLUSA MURETA DE ALVENARIA). AF_07/2020_P</v>
          </cell>
          <cell r="I2832" t="str">
            <v>UN</v>
          </cell>
          <cell r="J2832" t="str">
            <v>ATRIBUÍDO SÃO PAULO</v>
          </cell>
          <cell r="K2832">
            <v>975.97</v>
          </cell>
          <cell r="L2832" t="str">
            <v>CAIXA REFERENCIAL</v>
          </cell>
        </row>
        <row r="2833">
          <cell r="G2833">
            <v>101528</v>
          </cell>
          <cell r="H2833" t="str">
            <v>ENTRADA DE ENERGIA ELÉTRICA, SUBTERRÂNEA, BIFÁSICA, COM CAIXA DE EMBUTIR, CABO DE 35 MM2 E DISJUNTOR DIN 50A (NÃO INCLUSA MURETA DE ALVENARIA). AF_07/2020_P</v>
          </cell>
          <cell r="I2833" t="str">
            <v>UN</v>
          </cell>
          <cell r="J2833" t="str">
            <v>ATRIBUÍDO SÃO PAULO</v>
          </cell>
          <cell r="K2833">
            <v>1136.55</v>
          </cell>
          <cell r="L2833" t="str">
            <v>CAIXA REFERENCIAL</v>
          </cell>
        </row>
        <row r="2834">
          <cell r="G2834">
            <v>101529</v>
          </cell>
          <cell r="H2834" t="str">
            <v>ENTRADA DE ENERGIA ELÉTRICA, SUBTERRÂNEA, TRIFÁSICA, COM CAIXA DE SOBREPOR, CABO DE 10 MM2 E DISJUNTOR DIN 50A (NÃO INCLUSA MURETA DE ALVENARIA). AF_07/2020_P</v>
          </cell>
          <cell r="I2834" t="str">
            <v>UN</v>
          </cell>
          <cell r="J2834" t="str">
            <v>ATRIBUÍDO SÃO PAULO</v>
          </cell>
          <cell r="K2834">
            <v>901.06</v>
          </cell>
          <cell r="L2834" t="str">
            <v>CAIXA REFERENCIAL</v>
          </cell>
        </row>
        <row r="2835">
          <cell r="G2835">
            <v>101530</v>
          </cell>
          <cell r="H2835" t="str">
            <v>ENTRADA DE ENERGIA ELÉTRICA, SUBTERRÂNEA, TRIFÁSICA, COM CAIXA DE SOBREPOR, CABO DE 16 MM2 E DISJUNTOR DIN 50A (NÃO INCLUSA MURETA DE ALVENARIA). AF_07/2020_P</v>
          </cell>
          <cell r="I2835" t="str">
            <v>UN</v>
          </cell>
          <cell r="J2835" t="str">
            <v>ATRIBUÍDO SÃO PAULO</v>
          </cell>
          <cell r="K2835">
            <v>1086.3800000000001</v>
          </cell>
          <cell r="L2835" t="str">
            <v>CAIXA REFERENCIAL</v>
          </cell>
        </row>
        <row r="2836">
          <cell r="G2836">
            <v>101531</v>
          </cell>
          <cell r="H2836" t="str">
            <v>ENTRADA DE ENERGIA ELÉTRICA, SUBTERRÂNEA, TRIFÁSICA, COM CAIXA DE SOBREPOR, CABO DE 25 MM2 E DISJUNTOR DIN 50A (NÃO INCLUSA MURETA DE ALVENARIA). AF_07/2020_P</v>
          </cell>
          <cell r="I2836" t="str">
            <v>UN</v>
          </cell>
          <cell r="J2836" t="str">
            <v>ATRIBUÍDO SÃO PAULO</v>
          </cell>
          <cell r="K2836">
            <v>1156.8699999999999</v>
          </cell>
          <cell r="L2836" t="str">
            <v>CAIXA REFERENCIAL</v>
          </cell>
        </row>
        <row r="2837">
          <cell r="G2837">
            <v>101532</v>
          </cell>
          <cell r="H2837" t="str">
            <v>ENTRADA DE ENERGIA ELÉTRICA, SUBTERRÂNEA, TRIFÁSICA, COM CAIXA DE SOBREPOR, CABO DE 35 MM2 E DISJUNTOR DIN 50A (NÃO INCLUSA MURETA DE ALVENARIA). AF_07/2020_P</v>
          </cell>
          <cell r="I2837" t="str">
            <v>UN</v>
          </cell>
          <cell r="J2837" t="str">
            <v>ATRIBUÍDO SÃO PAULO</v>
          </cell>
          <cell r="K2837">
            <v>1370.98</v>
          </cell>
          <cell r="L2837" t="str">
            <v>CAIXA REFERENCIAL</v>
          </cell>
        </row>
        <row r="2838">
          <cell r="G2838">
            <v>101533</v>
          </cell>
          <cell r="H2838" t="str">
            <v>ENTRADA DE ENERGIA ELÉTRICA, SUBTERRÂNEA, TRIFÁSICA, COM CAIXA DE EMBUTIR, CABO DE 10 MM2 E DISJUNTOR DIN 50A (NÃO INCLUSA MURETA DE ALVENARIA). AF_07/2020</v>
          </cell>
          <cell r="I2838" t="str">
            <v>UN</v>
          </cell>
          <cell r="J2838" t="str">
            <v>ATRIBUÍDO SÃO PAULO</v>
          </cell>
          <cell r="K2838">
            <v>908.74</v>
          </cell>
          <cell r="L2838" t="str">
            <v>CAIXA REFERENCIAL</v>
          </cell>
        </row>
        <row r="2839">
          <cell r="G2839">
            <v>101534</v>
          </cell>
          <cell r="H2839" t="str">
            <v>ENTRADA DE ENERGIA ELÉTRICA, SUBTERRÂNEA, TRIFÁSICA, COM CAIXA DE EMBUTIR, CABO DE 16 MM2 E DISJUNTOR DIN 50A (NÃO INCLUSA MURETA DE ALVENARIA). AF_07/2020</v>
          </cell>
          <cell r="I2839" t="str">
            <v>UN</v>
          </cell>
          <cell r="J2839" t="str">
            <v>ATRIBUÍDO SÃO PAULO</v>
          </cell>
          <cell r="K2839">
            <v>1094.06</v>
          </cell>
          <cell r="L2839" t="str">
            <v>CAIXA REFERENCIAL</v>
          </cell>
        </row>
        <row r="2840">
          <cell r="G2840">
            <v>101535</v>
          </cell>
          <cell r="H2840" t="str">
            <v>ENTRADA DE ENERGIA ELÉTRICA, SUBTERRÂNEA, TRIFÁSICA, COM CAIXA DE EMBUTIR, CABO DE 25 MM2 E DISJUNTOR DIN 50A (NÃO INCLUSA MURETA DE ALVENARIA). AF_07/2020</v>
          </cell>
          <cell r="I2840" t="str">
            <v>UN</v>
          </cell>
          <cell r="J2840" t="str">
            <v>ATRIBUÍDO SÃO PAULO</v>
          </cell>
          <cell r="K2840">
            <v>1164.55</v>
          </cell>
          <cell r="L2840" t="str">
            <v>CAIXA REFERENCIAL</v>
          </cell>
        </row>
        <row r="2841">
          <cell r="G2841">
            <v>101536</v>
          </cell>
          <cell r="H2841" t="str">
            <v>ENTRADA DE ENERGIA ELÉTRICA, SUBTERRÂNEA, TRIFÁSICA, COM CAIXA DE EMBUTIR, CABO DE 35 MM2 E DISJUNTOR DIN 50A (NÃO INCLUSA MURETA DE ALVENARIA). AF_07/2020</v>
          </cell>
          <cell r="I2841" t="str">
            <v>UN</v>
          </cell>
          <cell r="J2841" t="str">
            <v>ATRIBUÍDO SÃO PAULO</v>
          </cell>
          <cell r="K2841">
            <v>1378.66</v>
          </cell>
          <cell r="L2841" t="str">
            <v>CAIXA REFERENCIAL</v>
          </cell>
        </row>
        <row r="2842">
          <cell r="G2842">
            <v>101537</v>
          </cell>
          <cell r="H2842" t="str">
            <v>APARELHO SINALIZADOR DE SAÍDA DE GARAGEM, COM CÉLULA FOTOELÉTRICA - FORNECIMENTO E INSTALAÇÃO. AF_07/2020</v>
          </cell>
          <cell r="I2842" t="str">
            <v>UN</v>
          </cell>
          <cell r="J2842" t="str">
            <v>COEFICIENTE DE REPRESENTATIVIDADE</v>
          </cell>
          <cell r="K2842">
            <v>156.94</v>
          </cell>
          <cell r="L2842" t="str">
            <v>CAIXA REFERENCIAL</v>
          </cell>
        </row>
        <row r="2843">
          <cell r="G2843">
            <v>101538</v>
          </cell>
          <cell r="H2843" t="str">
            <v>ARMAÇÃO SECUNDÁRIA, COM 1 ESTRIBO E 1 ISOLADOR - FORNECIMENTO E INSTALAÇÃO. AF_07/2020</v>
          </cell>
          <cell r="I2843" t="str">
            <v>UN</v>
          </cell>
          <cell r="J2843" t="str">
            <v>ATRIBUÍDO SÃO PAULO</v>
          </cell>
          <cell r="K2843">
            <v>31.69</v>
          </cell>
          <cell r="L2843" t="str">
            <v>CAIXA REFERENCIAL</v>
          </cell>
        </row>
        <row r="2844">
          <cell r="G2844">
            <v>101539</v>
          </cell>
          <cell r="H2844" t="str">
            <v>ARMAÇÃO SECUNDÁRIA, COM 2 ESTRIBOS E 2 ISOLADORES - FORNECIMENTO E INSTALAÇÃO. AF_07/2020</v>
          </cell>
          <cell r="I2844" t="str">
            <v>UN</v>
          </cell>
          <cell r="J2844" t="str">
            <v>ATRIBUÍDO SÃO PAULO</v>
          </cell>
          <cell r="K2844">
            <v>53</v>
          </cell>
          <cell r="L2844" t="str">
            <v>CAIXA REFERENCIAL</v>
          </cell>
        </row>
        <row r="2845">
          <cell r="G2845">
            <v>101540</v>
          </cell>
          <cell r="H2845" t="str">
            <v>ARMAÇÃO SECUNDÁRIA, COM 3 ESTRIBOS E 3 ISOLADORES - FORNECIMENTO E INSTALAÇÃO. AF_07/2020</v>
          </cell>
          <cell r="I2845" t="str">
            <v>UN</v>
          </cell>
          <cell r="J2845" t="str">
            <v>ATRIBUÍDO SÃO PAULO</v>
          </cell>
          <cell r="K2845">
            <v>88.75</v>
          </cell>
          <cell r="L2845" t="str">
            <v>CAIXA REFERENCIAL</v>
          </cell>
        </row>
        <row r="2846">
          <cell r="G2846">
            <v>101541</v>
          </cell>
          <cell r="H2846" t="str">
            <v>ARMAÇÃO SECUNDÁRIA, COM 4 ESTRIBOS E 4 ISOLADORES - FORNECIMENTO E INSTALAÇÃO. AF_07/2020</v>
          </cell>
          <cell r="I2846" t="str">
            <v>UN</v>
          </cell>
          <cell r="J2846" t="str">
            <v>ATRIBUÍDO SÃO PAULO</v>
          </cell>
          <cell r="K2846">
            <v>115.9</v>
          </cell>
          <cell r="L2846" t="str">
            <v>CAIXA REFERENCIAL</v>
          </cell>
        </row>
        <row r="2847">
          <cell r="G2847">
            <v>101542</v>
          </cell>
          <cell r="H2847" t="str">
            <v>ARMAÇÃO SECUNDÁRIA, COM 1 ESTRIBO, SEM ISOLADOR - FORNECIMENTO E INSTALAÇÃO. AF_07/2020</v>
          </cell>
          <cell r="I2847" t="str">
            <v>UN</v>
          </cell>
          <cell r="J2847" t="str">
            <v>ATRIBUÍDO SÃO PAULO</v>
          </cell>
          <cell r="K2847">
            <v>24.08</v>
          </cell>
          <cell r="L2847" t="str">
            <v>CAIXA REFERENCIAL</v>
          </cell>
        </row>
        <row r="2848">
          <cell r="G2848">
            <v>101543</v>
          </cell>
          <cell r="H2848" t="str">
            <v>ARMAÇÃO SECUNDÁRIA, COM 2 ESTRIBOS, SEM ISOLADOR - FORNECIMENTO E INSTALAÇÃO. AF_07/2020</v>
          </cell>
          <cell r="I2848" t="str">
            <v>UN</v>
          </cell>
          <cell r="J2848" t="str">
            <v>ATRIBUÍDO SÃO PAULO</v>
          </cell>
          <cell r="K2848">
            <v>43.14</v>
          </cell>
          <cell r="L2848" t="str">
            <v>CAIXA REFERENCIAL</v>
          </cell>
        </row>
        <row r="2849">
          <cell r="G2849">
            <v>101544</v>
          </cell>
          <cell r="H2849" t="str">
            <v>ARMAÇÃO SECUNDÁRIA, COM 3 ESTRIBOS, SEM ISOLADOR - FORNECIMENTO E INSTALAÇÃO. AF_07/2020</v>
          </cell>
          <cell r="I2849" t="str">
            <v>UN</v>
          </cell>
          <cell r="J2849" t="str">
            <v>ATRIBUÍDO SÃO PAULO</v>
          </cell>
          <cell r="K2849">
            <v>68.73</v>
          </cell>
          <cell r="L2849" t="str">
            <v>CAIXA REFERENCIAL</v>
          </cell>
        </row>
        <row r="2850">
          <cell r="G2850">
            <v>101545</v>
          </cell>
          <cell r="H2850" t="str">
            <v>ARMAÇÃO SECUNDÁRIA, COM 4 ESTRIBOS, SEM ISOLADOR - FORNECIMENTO E INSTALAÇÃO. AF_07/2020</v>
          </cell>
          <cell r="I2850" t="str">
            <v>UN</v>
          </cell>
          <cell r="J2850" t="str">
            <v>ATRIBUÍDO SÃO PAULO</v>
          </cell>
          <cell r="K2850">
            <v>99.21</v>
          </cell>
          <cell r="L2850" t="str">
            <v>CAIXA REFERENCIAL</v>
          </cell>
        </row>
        <row r="2851">
          <cell r="G2851">
            <v>101546</v>
          </cell>
          <cell r="H2851" t="str">
            <v>ISOLADOR, TIPO PINO, PARA TENSÃO 15 KV - FORNECIMENTO E INSTALAÇÃO. AF_07/2020</v>
          </cell>
          <cell r="I2851" t="str">
            <v>UN</v>
          </cell>
          <cell r="J2851" t="str">
            <v>ATRIBUÍDO SÃO PAULO</v>
          </cell>
          <cell r="K2851">
            <v>21.7</v>
          </cell>
          <cell r="L2851" t="str">
            <v>CAIXA REFERENCIAL</v>
          </cell>
        </row>
        <row r="2852">
          <cell r="G2852">
            <v>101547</v>
          </cell>
          <cell r="H2852" t="str">
            <v>ISOLADOR, TIPO DISCO, PARA TENSÃO 15 KV - FORNECIMENTO E INSTALAÇÃO. AF_07/2020</v>
          </cell>
          <cell r="I2852" t="str">
            <v>UN</v>
          </cell>
          <cell r="J2852" t="str">
            <v>ATRIBUÍDO SÃO PAULO</v>
          </cell>
          <cell r="K2852">
            <v>67.44</v>
          </cell>
          <cell r="L2852" t="str">
            <v>CAIXA REFERENCIAL</v>
          </cell>
        </row>
        <row r="2853">
          <cell r="G2853">
            <v>101548</v>
          </cell>
          <cell r="H2853" t="str">
            <v>ISOLADOR, TIPO ROLDANA, PARA BAIXA TENSÃO - FORNECIMENTO E INSTALAÇÃO. AF_07/2020</v>
          </cell>
          <cell r="I2853" t="str">
            <v>UN</v>
          </cell>
          <cell r="J2853" t="str">
            <v>ATRIBUÍDO SÃO PAULO</v>
          </cell>
          <cell r="K2853">
            <v>5.56</v>
          </cell>
          <cell r="L2853" t="str">
            <v>CAIXA REFERENCIAL</v>
          </cell>
        </row>
        <row r="2854">
          <cell r="G2854">
            <v>101549</v>
          </cell>
          <cell r="H2854" t="str">
            <v>GRAMPO PARALELO METÁLICO, PARA REDES AÉREAS DE DISTRIBUIÇÃO DE ENERGIA ELÉTRICA DE BAIXA TENSÃO - FORNECIMENTO E INSTALAÇÃO. AF_07/2020</v>
          </cell>
          <cell r="I2854" t="str">
            <v>UN</v>
          </cell>
          <cell r="J2854" t="str">
            <v>COEFICIENTE DE REPRESENTATIVIDADE</v>
          </cell>
          <cell r="K2854">
            <v>14.63</v>
          </cell>
          <cell r="L2854" t="str">
            <v>CAIXA REFERENCIAL</v>
          </cell>
        </row>
        <row r="2855">
          <cell r="G2855">
            <v>101553</v>
          </cell>
          <cell r="H2855" t="str">
            <v>ALÇA PREFORMADA DE DISTRIBUIÇÃO, EM  AÇO GALVANIZADO, AWG 1 - FORNECIMENTO E INSTALAÇÃO. AF_07/2020</v>
          </cell>
          <cell r="I2855" t="str">
            <v>UN</v>
          </cell>
          <cell r="J2855" t="str">
            <v>ATRIBUÍDO SÃO PAULO</v>
          </cell>
          <cell r="K2855">
            <v>11.29</v>
          </cell>
          <cell r="L2855" t="str">
            <v>CAIXA REFERENCIAL</v>
          </cell>
        </row>
        <row r="2856">
          <cell r="G2856">
            <v>101554</v>
          </cell>
          <cell r="H2856" t="str">
            <v>ALÇA PREFORMADA DE DISTRIBUIÇÃO, EM  AÇO GALVANIZADO, AWG 2 - FORNECIMENTO E INSTALAÇÃO. AF_07/2020</v>
          </cell>
          <cell r="I2856" t="str">
            <v>UN</v>
          </cell>
          <cell r="J2856" t="str">
            <v>ATRIBUÍDO SÃO PAULO</v>
          </cell>
          <cell r="K2856">
            <v>8.34</v>
          </cell>
          <cell r="L2856" t="str">
            <v>CAIXA REFERENCIAL</v>
          </cell>
        </row>
        <row r="2857">
          <cell r="G2857">
            <v>101555</v>
          </cell>
          <cell r="H2857" t="str">
            <v>ALÇA PREFORMADA DE DISTRIBUIÇÃO, EM  AÇO GALVANIZADO, AWG 4 - FORNECIMENTO E INSTALAÇÃO. AF_07/2020</v>
          </cell>
          <cell r="I2857" t="str">
            <v>UN</v>
          </cell>
          <cell r="J2857" t="str">
            <v>ATRIBUÍDO SÃO PAULO</v>
          </cell>
          <cell r="K2857">
            <v>5.65</v>
          </cell>
          <cell r="L2857" t="str">
            <v>CAIXA REFERENCIAL</v>
          </cell>
        </row>
        <row r="2858">
          <cell r="G2858">
            <v>101556</v>
          </cell>
          <cell r="H2858" t="str">
            <v>ALÇA PREFORMADA DE DISTRIBUIÇÃO, EM  AÇO GALVANIZADO, AWG 6 - FORNECIMENTO E INSTALAÇÃO. AF_07/2020</v>
          </cell>
          <cell r="I2858" t="str">
            <v>UN</v>
          </cell>
          <cell r="J2858" t="str">
            <v>ATRIBUÍDO SÃO PAULO</v>
          </cell>
          <cell r="K2858">
            <v>5.22</v>
          </cell>
          <cell r="L2858" t="str">
            <v>CAIXA REFERENCIAL</v>
          </cell>
        </row>
        <row r="2859">
          <cell r="G2859">
            <v>101560</v>
          </cell>
          <cell r="H2859" t="str">
            <v>CABO DE COBRE FLEXÍVEL ISOLADO, 10 MM², 0,6/1,0 KV, PARA REDE AÉREA DE DISTRIBUIÇÃO DE ENERGIA ELÉTRICA DE BAIXA TENSÃO - FORNECIMENTO E INSTALAÇÃO. AF_07/2020</v>
          </cell>
          <cell r="I2859" t="str">
            <v>M</v>
          </cell>
          <cell r="J2859" t="str">
            <v>COEFICIENTE DE REPRESENTATIVIDADE</v>
          </cell>
          <cell r="K2859">
            <v>9.0399999999999991</v>
          </cell>
          <cell r="L2859" t="str">
            <v>CAIXA REFERENCIAL</v>
          </cell>
        </row>
        <row r="2860">
          <cell r="G2860">
            <v>101561</v>
          </cell>
          <cell r="H2860" t="str">
            <v>CABO DE COBRE FLEXÍVEL ISOLADO, 16 MM², 0,6/1,0 KV, PARA REDE AÉREA DE DISTRIBUIÇÃO DE ENERGIA ELÉTRICA DE BAIXA TENSÃO - FORNECIMENTO E INSTALAÇÃO. AF_07/2020</v>
          </cell>
          <cell r="I2860" t="str">
            <v>M</v>
          </cell>
          <cell r="J2860" t="str">
            <v>COEFICIENTE DE REPRESENTATIVIDADE</v>
          </cell>
          <cell r="K2860">
            <v>13.85</v>
          </cell>
          <cell r="L2860" t="str">
            <v>CAIXA REFERENCIAL</v>
          </cell>
        </row>
        <row r="2861">
          <cell r="G2861">
            <v>101562</v>
          </cell>
          <cell r="H2861" t="str">
            <v>CABO DE COBRE FLEXÍVEL ISOLADO, 25 MM², 0,6/1,0 KV, PARA REDE AÉREA DE DISTRIBUIÇÃO DE ENERGIA ELÉTRICA DE BAIXA TENSÃO - FORNECIMENTO E INSTALAÇÃO. AF_07/2020</v>
          </cell>
          <cell r="I2861" t="str">
            <v>M</v>
          </cell>
          <cell r="J2861" t="str">
            <v>COEFICIENTE DE REPRESENTATIVIDADE</v>
          </cell>
          <cell r="K2861">
            <v>21.05</v>
          </cell>
          <cell r="L2861" t="str">
            <v>CAIXA REFERENCIAL</v>
          </cell>
        </row>
        <row r="2862">
          <cell r="G2862">
            <v>101563</v>
          </cell>
          <cell r="H2862" t="str">
            <v>CABO DE COBRE FLEXÍVEL ISOLADO, 35 MM², 0,6/1,0 KV, PARA REDE AÉREA DE DISTRIBUIÇÃO DE ENERGIA ELÉTRICA DE BAIXA TENSÃO - FORNECIMENTO E INSTALAÇÃO. AF_07/2020</v>
          </cell>
          <cell r="I2862" t="str">
            <v>M</v>
          </cell>
          <cell r="J2862" t="str">
            <v>COEFICIENTE DE REPRESENTATIVIDADE</v>
          </cell>
          <cell r="K2862">
            <v>29</v>
          </cell>
          <cell r="L2862" t="str">
            <v>CAIXA REFERENCIAL</v>
          </cell>
        </row>
        <row r="2863">
          <cell r="G2863">
            <v>101564</v>
          </cell>
          <cell r="H2863" t="str">
            <v>CABO DE COBRE FLEXÍVEL ISOLADO, 50 MM², 0,6/1,0 KV, PARA REDE AÉREA DE DISTRIBUIÇÃO DE ENERGIA ELÉTRICA DE BAIXA TENSÃO - FORNECIMENTO E INSTALAÇÃO. AF_07/2020</v>
          </cell>
          <cell r="I2863" t="str">
            <v>M</v>
          </cell>
          <cell r="J2863" t="str">
            <v>COEFICIENTE DE REPRESENTATIVIDADE</v>
          </cell>
          <cell r="K2863">
            <v>41.31</v>
          </cell>
          <cell r="L2863" t="str">
            <v>CAIXA REFERENCIAL</v>
          </cell>
        </row>
        <row r="2864">
          <cell r="G2864">
            <v>101565</v>
          </cell>
          <cell r="H2864" t="str">
            <v>CABO DE COBRE FLEXÍVEL ISOLADO, 70 MM², 0,6/1,0 KV, PARA REDE AÉREA DE DISTRIBUIÇÃO DE ENERGIA ELÉTRICA DE BAIXA TENSÃO - FORNECIMENTO E INSTALAÇÃO. AF_07/2020</v>
          </cell>
          <cell r="I2864" t="str">
            <v>M</v>
          </cell>
          <cell r="J2864" t="str">
            <v>COEFICIENTE DE REPRESENTATIVIDADE</v>
          </cell>
          <cell r="K2864">
            <v>57.21</v>
          </cell>
          <cell r="L2864" t="str">
            <v>CAIXA REFERENCIAL</v>
          </cell>
        </row>
        <row r="2865">
          <cell r="G2865">
            <v>101567</v>
          </cell>
          <cell r="H2865" t="str">
            <v>CABO DE COBRE FLEXÍVEL ISOLADO, 95 MM², 0,6/1,0 KV, PARA REDE AÉREA DE DISTRIBUIÇÃO DE ENERGIA ELÉTRICA DE BAIXA TENSÃO - FORNECIMENTO E INSTALAÇÃO. AF_07/2020</v>
          </cell>
          <cell r="I2865" t="str">
            <v>M</v>
          </cell>
          <cell r="J2865" t="str">
            <v>COEFICIENTE DE REPRESENTATIVIDADE</v>
          </cell>
          <cell r="K2865">
            <v>75.98</v>
          </cell>
          <cell r="L2865" t="str">
            <v>CAIXA REFERENCIAL</v>
          </cell>
        </row>
        <row r="2866">
          <cell r="G2866">
            <v>101568</v>
          </cell>
          <cell r="H2866" t="str">
            <v>CABO DE COBRE FLEXÍVEL ISOLADO, 120 MM², 0,6/1,0 KV, PARA REDE AÉREA DE DISTRIBUIÇÃO DE ENERGIA ELÉTRICA DE BAIXA TENSÃO - FORNECIMENTO E INSTALAÇÃO. AF_07/2020</v>
          </cell>
          <cell r="I2866" t="str">
            <v>M</v>
          </cell>
          <cell r="J2866" t="str">
            <v>COEFICIENTE DE REPRESENTATIVIDADE</v>
          </cell>
          <cell r="K2866">
            <v>98.88</v>
          </cell>
          <cell r="L2866" t="str">
            <v>CAIXA REFERENCIAL</v>
          </cell>
        </row>
        <row r="2867">
          <cell r="G2867">
            <v>100578</v>
          </cell>
          <cell r="H2867" t="str">
            <v>ASSENTAMENTO DE POSTE DE CONCRETO COM COMPRIMENTO NOMINAL DE 9 M, CARGA NOMINAL MENOR OU IGUAL A 1000 DAN, ENGASTAMENTO SIMPLES COM 1,5 M DE SOLO (NÃO INCLUI FORNECIMENTO). AF_11/2019</v>
          </cell>
          <cell r="I2867" t="str">
            <v>UN</v>
          </cell>
          <cell r="J2867" t="str">
            <v>ATRIBUÍDO SÃO PAULO</v>
          </cell>
          <cell r="K2867">
            <v>293.92</v>
          </cell>
          <cell r="L2867" t="str">
            <v>CAIXA REFERENCIAL</v>
          </cell>
        </row>
        <row r="2868">
          <cell r="G2868">
            <v>100579</v>
          </cell>
          <cell r="H2868" t="str">
            <v>ASSENTAMENTO DE POSTE DE CONCRETO COM COMPRIMENTO NOMINAL DE 10 M, CARGA NOMINAL MENOR OU IGUAL A 1000 DAN, ENGASTAMENTO SIMPLES COM 1,6 M DE SOLO (NÃO INCLUI FORNECIMENTO). AF_11/2019</v>
          </cell>
          <cell r="I2868" t="str">
            <v>UN</v>
          </cell>
          <cell r="J2868" t="str">
            <v>ATRIBUÍDO SÃO PAULO</v>
          </cell>
          <cell r="K2868">
            <v>321.57</v>
          </cell>
          <cell r="L2868" t="str">
            <v>CAIXA REFERENCIAL</v>
          </cell>
        </row>
        <row r="2869">
          <cell r="G2869">
            <v>100580</v>
          </cell>
          <cell r="H2869" t="str">
            <v>ASSENTAMENTO DE POSTE DE CONCRETO COM COMPRIMENTO NOMINAL DE 10 M, CARGA NOMINAL MAIOR QUE 1000 DAN, ENGASTAMENTO SIMPLES COM 1,6 M DE SOLO (NÃO INCLUI FORNECIMENTO). AF_11/2019</v>
          </cell>
          <cell r="I2869" t="str">
            <v>UN</v>
          </cell>
          <cell r="J2869" t="str">
            <v>ATRIBUÍDO SÃO PAULO</v>
          </cell>
          <cell r="K2869">
            <v>360</v>
          </cell>
          <cell r="L2869" t="str">
            <v>CAIXA REFERENCIAL</v>
          </cell>
        </row>
        <row r="2870">
          <cell r="G2870">
            <v>100581</v>
          </cell>
          <cell r="H2870" t="str">
            <v>ASSENTAMENTO DE POSTE DE CONCRETO COM COMPRIMENTO NOMINAL DE 10,5 M, CARGA NOMINAL MENOR OU IGUAL A 1000 DAN, ENGASTAMENTO SIMPLES COM 1,65 M DE SOLO (NÃO INCLUI FORNECIMENTO). AF_11/2019</v>
          </cell>
          <cell r="I2870" t="str">
            <v>UN</v>
          </cell>
          <cell r="J2870" t="str">
            <v>ATRIBUÍDO SÃO PAULO</v>
          </cell>
          <cell r="K2870">
            <v>335.26</v>
          </cell>
          <cell r="L2870" t="str">
            <v>CAIXA REFERENCIAL</v>
          </cell>
        </row>
        <row r="2871">
          <cell r="G2871">
            <v>100582</v>
          </cell>
          <cell r="H2871" t="str">
            <v>ASSENTAMENTO DE POSTE DE CONCRETO COM COMPRIMENTO NOMINAL DE 10,5 M, CARGA NOMINAL MAIOR QUE 1000 DAN, ENGASTAMENTO SIMPLES COM 1,65 M DE SOLO (NÃO INCLUI FORNECIMENTO). AF_11/2019</v>
          </cell>
          <cell r="I2871" t="str">
            <v>UN</v>
          </cell>
          <cell r="J2871" t="str">
            <v>ATRIBUÍDO SÃO PAULO</v>
          </cell>
          <cell r="K2871">
            <v>404.66</v>
          </cell>
          <cell r="L2871" t="str">
            <v>CAIXA REFERENCIAL</v>
          </cell>
        </row>
        <row r="2872">
          <cell r="G2872">
            <v>100583</v>
          </cell>
          <cell r="H2872" t="str">
            <v>ASSENTAMENTO DE POSTE DE CONCRETO COM COMPRIMENTO NOMINAL DE 11 M, CARGA NOMINAL MENOR OU IGUAL A 1000 DAN, ENGASTAMENTO SIMPLES COM 1,7 M DE SOLO (NÃO INCLUI FORNECIMENTO). AF_11/2019</v>
          </cell>
          <cell r="I2872" t="str">
            <v>UN</v>
          </cell>
          <cell r="J2872" t="str">
            <v>ATRIBUÍDO SÃO PAULO</v>
          </cell>
          <cell r="K2872">
            <v>350.17</v>
          </cell>
          <cell r="L2872" t="str">
            <v>CAIXA REFERENCIAL</v>
          </cell>
        </row>
        <row r="2873">
          <cell r="G2873">
            <v>100584</v>
          </cell>
          <cell r="H2873" t="str">
            <v>ASSENTAMENTO DE POSTE DE CONCRETO COM COMPRIMENTO NOMINAL DE 11 M, CARGA NOMINAL MAIOR QUE 1000 DAN, ENGASTAMENTO SIMPLES COM 1,7 M DE SOLO (NÃO INCLUI FORNECIMENTO). AF_11/2019</v>
          </cell>
          <cell r="I2873" t="str">
            <v>UN</v>
          </cell>
          <cell r="J2873" t="str">
            <v>ATRIBUÍDO SÃO PAULO</v>
          </cell>
          <cell r="K2873">
            <v>391.82</v>
          </cell>
          <cell r="L2873" t="str">
            <v>CAIXA REFERENCIAL</v>
          </cell>
        </row>
        <row r="2874">
          <cell r="G2874">
            <v>100585</v>
          </cell>
          <cell r="H2874" t="str">
            <v>ASSENTAMENTO DE POSTE DE CONCRETO COM COMPRIMENTO NOMINAL DE 12 M, CARGA NOMINAL MENOR OU IGUAL A 1000 DAN, ENGASTAMENTO SIMPLES COM 1,8 M DE SOLO (NÃO INCLUI FORNECIMENTO). AF_11/2019</v>
          </cell>
          <cell r="I2874" t="str">
            <v>UN</v>
          </cell>
          <cell r="J2874" t="str">
            <v>ATRIBUÍDO SÃO PAULO</v>
          </cell>
          <cell r="K2874">
            <v>378.96</v>
          </cell>
          <cell r="L2874" t="str">
            <v>CAIXA REFERENCIAL</v>
          </cell>
        </row>
        <row r="2875">
          <cell r="G2875">
            <v>100586</v>
          </cell>
          <cell r="H2875" t="str">
            <v>ASSENTAMENTO DE POSTE DE CONCRETO COM COMPRIMENTO NOMINAL DE 12 M, CARGA NOMINAL MAIOR QUE 1000 DAN, ENGASTAMENTO SIMPLES COM 1,8 M DE SOLO (NÃO INCLUI FORNECIMENTO). AF_11/2019</v>
          </cell>
          <cell r="I2875" t="str">
            <v>UN</v>
          </cell>
          <cell r="J2875" t="str">
            <v>ATRIBUÍDO SÃO PAULO</v>
          </cell>
          <cell r="K2875">
            <v>445.24</v>
          </cell>
          <cell r="L2875" t="str">
            <v>CAIXA REFERENCIAL</v>
          </cell>
        </row>
        <row r="2876">
          <cell r="G2876">
            <v>100587</v>
          </cell>
          <cell r="H2876" t="str">
            <v>ASSENTAMENTO DE POSTE DE CONCRETO COM COMPRIMENTO NOMINAL DE 13 M, CARGA NOMINAL MENOR OU IGUAL A 1000 DAN, ENGASTAMENTO SIMPLES COM 1,9 M DE SOLO (NÃO INCLUI FORNECIMENTO). AF_11/2019</v>
          </cell>
          <cell r="I2876" t="str">
            <v>UN</v>
          </cell>
          <cell r="J2876" t="str">
            <v>ATRIBUÍDO SÃO PAULO</v>
          </cell>
          <cell r="K2876">
            <v>409.09</v>
          </cell>
          <cell r="L2876" t="str">
            <v>CAIXA REFERENCIAL</v>
          </cell>
        </row>
        <row r="2877">
          <cell r="G2877">
            <v>100588</v>
          </cell>
          <cell r="H2877" t="str">
            <v>ASSENTAMENTO DE POSTE DE CONCRETO COM COMPRIMENTO NOMINAL DE 13 M, CARGA NOMINAL MAIOR QUE 1000 DAN, ENGASTAMENTO SIMPLES COM 1,9 M DE SOLO (NÃO INCLUI FORNECIMENTO). AF_11/2019</v>
          </cell>
          <cell r="I2877" t="str">
            <v>UN</v>
          </cell>
          <cell r="J2877" t="str">
            <v>ATRIBUÍDO SÃO PAULO</v>
          </cell>
          <cell r="K2877">
            <v>460.6</v>
          </cell>
          <cell r="L2877" t="str">
            <v>CAIXA REFERENCIAL</v>
          </cell>
        </row>
        <row r="2878">
          <cell r="G2878">
            <v>100589</v>
          </cell>
          <cell r="H2878" t="str">
            <v>ASSENTAMENTO DE POSTE DE CONCRETO COM COMPRIMENTO NOMINAL DE 13,5 M, CARGA NOMINAL MENOR OU IGUAL A 1000 DAN, ENGASTAMENTO SIMPLES COM 1,95 M DE SOLO (NÃO INCLUI FORNECIMENTO). AF_11/2019</v>
          </cell>
          <cell r="I2878" t="str">
            <v>UN</v>
          </cell>
          <cell r="J2878" t="str">
            <v>ATRIBUÍDO SÃO PAULO</v>
          </cell>
          <cell r="K2878">
            <v>460.18</v>
          </cell>
          <cell r="L2878" t="str">
            <v>CAIXA REFERENCIAL</v>
          </cell>
        </row>
        <row r="2879">
          <cell r="G2879">
            <v>100590</v>
          </cell>
          <cell r="H2879" t="str">
            <v>ASSENTAMENTO DE POSTE DE CONCRETO COM COMPRIMENTO NOMINAL DE 13,5 M, CARGA NOMINAL MAIOR QUE 1000 DAN, ENGASTAMENTO SIMPLES COM 1,95 M DE SOLO (NÃO INCLUI FORNECIMENTO). AF_11/2019</v>
          </cell>
          <cell r="I2879" t="str">
            <v>UN</v>
          </cell>
          <cell r="J2879" t="str">
            <v>ATRIBUÍDO SÃO PAULO</v>
          </cell>
          <cell r="K2879">
            <v>511.31</v>
          </cell>
          <cell r="L2879" t="str">
            <v>CAIXA REFERENCIAL</v>
          </cell>
        </row>
        <row r="2880">
          <cell r="G2880">
            <v>100591</v>
          </cell>
          <cell r="H2880" t="str">
            <v>ASSENTAMENTO DE POSTE DE CONCRETO COM COMPRIMENTO NOMINAL DE 14 M, CARGA NOMINAL MENOR OU IGUAL A 1000 DAN, ENGASTAMENTO SIMPLES COM 2 M DE SOLO (NÃO INCLUI FORNECIMENTO). AF_11/2019</v>
          </cell>
          <cell r="I2880" t="str">
            <v>UN</v>
          </cell>
          <cell r="J2880" t="str">
            <v>ATRIBUÍDO SÃO PAULO</v>
          </cell>
          <cell r="K2880">
            <v>452.6</v>
          </cell>
          <cell r="L2880" t="str">
            <v>CAIXA REFERENCIAL</v>
          </cell>
        </row>
        <row r="2881">
          <cell r="G2881">
            <v>100592</v>
          </cell>
          <cell r="H2881" t="str">
            <v>ASSENTAMENTO DE POSTE DE CONCRETO COM COMPRIMENTO NOMINAL DE 14 M, CARGA NOMINAL MAIOR QUE 1000 DAN, ENGASTAMENTO SIMPLES COM 2 M DE SOLO (NÃO INCLUI FORNECIMENTO). AF_11/2019</v>
          </cell>
          <cell r="I2881" t="str">
            <v>UN</v>
          </cell>
          <cell r="J2881" t="str">
            <v>ATRIBUÍDO SÃO PAULO</v>
          </cell>
          <cell r="K2881">
            <v>494.92</v>
          </cell>
          <cell r="L2881" t="str">
            <v>CAIXA REFERENCIAL</v>
          </cell>
        </row>
        <row r="2882">
          <cell r="G2882">
            <v>100593</v>
          </cell>
          <cell r="H2882" t="str">
            <v>ASSENTAMENTO DE POSTE DE CONCRETO COM COMPRIMENTO NOMINAL DE 15 M, CARGA NOMINAL MENOR OU IGUAL A 1000 DAN, ENGASTAMENTO SIMPLES COM 2,1 M DE SOLO (NÃO INCLUI FORNECIMENTO). AF_11/2019</v>
          </cell>
          <cell r="I2882" t="str">
            <v>UN</v>
          </cell>
          <cell r="J2882" t="str">
            <v>ATRIBUÍDO SÃO PAULO</v>
          </cell>
          <cell r="K2882">
            <v>485</v>
          </cell>
          <cell r="L2882" t="str">
            <v>CAIXA REFERENCIAL</v>
          </cell>
        </row>
        <row r="2883">
          <cell r="G2883">
            <v>100594</v>
          </cell>
          <cell r="H2883" t="str">
            <v>ASSENTAMENTO DE POSTE DE CONCRETO COM COMPRIMENTO NOMINAL DE 15 M, CARGA NOMINAL MAIOR QUE 1000 DAN, ENGASTAMENTO SIMPLES COM 2,1 M DE SOLO (NÃO INCLUI FORNECIMENTO). AF_11/2019</v>
          </cell>
          <cell r="I2883" t="str">
            <v>UN</v>
          </cell>
          <cell r="J2883" t="str">
            <v>ATRIBUÍDO SÃO PAULO</v>
          </cell>
          <cell r="K2883">
            <v>556.57000000000005</v>
          </cell>
          <cell r="L2883" t="str">
            <v>CAIXA REFERENCIAL</v>
          </cell>
        </row>
        <row r="2884">
          <cell r="G2884">
            <v>100595</v>
          </cell>
          <cell r="H2884" t="str">
            <v>ASSENTAMENTO DE POSTE DE CONCRETO COM COMPRIMENTO NOMINAL DE 18 M, CARGA NOMINAL MENOR OU IGUAL A 1000 DAN, ENGASTAMENTO SIMPLES COM 2,4 M DE SOLO (NÃO INCLUI FORNECIMENTO). AF_11/2019</v>
          </cell>
          <cell r="I2884" t="str">
            <v>UN</v>
          </cell>
          <cell r="J2884" t="str">
            <v>ATRIBUÍDO SÃO PAULO</v>
          </cell>
          <cell r="K2884">
            <v>582.38</v>
          </cell>
          <cell r="L2884" t="str">
            <v>CAIXA REFERENCIAL</v>
          </cell>
        </row>
        <row r="2885">
          <cell r="G2885">
            <v>100596</v>
          </cell>
          <cell r="H2885" t="str">
            <v>ASSENTAMENTO DE POSTE DE CONCRETO COM COMPRIMENTO NOMINAL DE 18 M, CARGA NOMINAL MAIOR QUE 1000 DAN, ENGASTAMENTO SIMPLES COM 2,4 M DE SOLO (NÃO INCLUI FORNECIMENTO). AF_11/2019</v>
          </cell>
          <cell r="I2885" t="str">
            <v>UN</v>
          </cell>
          <cell r="J2885" t="str">
            <v>ATRIBUÍDO SÃO PAULO</v>
          </cell>
          <cell r="K2885">
            <v>678.74</v>
          </cell>
          <cell r="L2885" t="str">
            <v>CAIXA REFERENCIAL</v>
          </cell>
        </row>
        <row r="2886">
          <cell r="G2886">
            <v>100597</v>
          </cell>
          <cell r="H2886" t="str">
            <v>ASSENTAMENTO DE POSTE DE CONCRETO COM COMPRIMENTO NOMINAL DE 20 M, CARGA NOMINAL MENOR OU IGUAL A 1000 DAN, ENGASTAMENTO SIMPLES COM 2,6 M DE SOLO (NÃO INCLUI FORNECIMENTO). AF_11/2019</v>
          </cell>
          <cell r="I2886" t="str">
            <v>UN</v>
          </cell>
          <cell r="J2886" t="str">
            <v>ATRIBUÍDO SÃO PAULO</v>
          </cell>
          <cell r="K2886">
            <v>680.13</v>
          </cell>
          <cell r="L2886" t="str">
            <v>CAIXA REFERENCIAL</v>
          </cell>
        </row>
        <row r="2887">
          <cell r="G2887">
            <v>100598</v>
          </cell>
          <cell r="H2887" t="str">
            <v>ASSENTAMENTO DE POSTE DE CONCRETO COM COMPRIMENTO NOMINAL DE 20 M, CARGA NOMINAL MAIOR QUE 1000, ENGASTAMENTO SIMPLES COM 2,6 M DE SOLO (NÃO INCLUI FORNECIMENTO). AF_11/2019</v>
          </cell>
          <cell r="I2887" t="str">
            <v>UN</v>
          </cell>
          <cell r="J2887" t="str">
            <v>ATRIBUÍDO SÃO PAULO</v>
          </cell>
          <cell r="K2887">
            <v>759.56</v>
          </cell>
          <cell r="L2887" t="str">
            <v>CAIXA REFERENCIAL</v>
          </cell>
        </row>
        <row r="2888">
          <cell r="G2888">
            <v>100599</v>
          </cell>
          <cell r="H2888" t="str">
            <v>ASSENTAMENTO DE POSTE DE CONCRETO COM COMPRIMENTO NOMINAL DE 9 M, CARGA NOMINAL DE 150 DAN, ENGASTAMENTO BASE CONCRETADA COM 1 M DE CONCRETO E 0,5 M DE SOLO (NÃO INCLUI FORNECIMENTO). AF_11/2019</v>
          </cell>
          <cell r="I2888" t="str">
            <v>UN</v>
          </cell>
          <cell r="J2888" t="str">
            <v>ATRIBUÍDO SÃO PAULO</v>
          </cell>
          <cell r="K2888">
            <v>305.32</v>
          </cell>
          <cell r="L2888" t="str">
            <v>CAIXA REFERENCIAL</v>
          </cell>
        </row>
        <row r="2889">
          <cell r="G2889">
            <v>100600</v>
          </cell>
          <cell r="H2889" t="str">
            <v>ASSENTAMENTO DE POSTE DE CONCRETO COM COMPRIMENTO NOMINAL DE 9 M, CARGA NOMINAL DE 300 DAN, ENGASTAMENTO BASE CONCRETADA COM 1 M DE CONCRETO E 0,5 M DE SOLO (NÃO INCLUI FORNECIMENTO). AF_11/2019</v>
          </cell>
          <cell r="I2889" t="str">
            <v>UN</v>
          </cell>
          <cell r="J2889" t="str">
            <v>ATRIBUÍDO SÃO PAULO</v>
          </cell>
          <cell r="K2889">
            <v>375.86</v>
          </cell>
          <cell r="L2889" t="str">
            <v>CAIXA REFERENCIAL</v>
          </cell>
        </row>
        <row r="2890">
          <cell r="G2890">
            <v>100601</v>
          </cell>
          <cell r="H2890" t="str">
            <v>ASSENTAMENTO DE POSTE DE CONCRETO COM COMPRIMENTO NOMINAL DE 9 M, CARGA NOMINAL DE 400 DAN, ENGASTAMENTO BASE CONCRETADA COM 1 M DE CONCRETO E 0,5 M DE SOLO (NÃO INCLUI FORNECIMENTO). AF_11/2019</v>
          </cell>
          <cell r="I2890" t="str">
            <v>UN</v>
          </cell>
          <cell r="J2890" t="str">
            <v>ATRIBUÍDO SÃO PAULO</v>
          </cell>
          <cell r="K2890">
            <v>494.83</v>
          </cell>
          <cell r="L2890" t="str">
            <v>CAIXA REFERENCIAL</v>
          </cell>
        </row>
        <row r="2891">
          <cell r="G2891">
            <v>100602</v>
          </cell>
          <cell r="H2891" t="str">
            <v>ASSENTAMENTO DE POSTE DE CONCRETO COM COMPRIMENTO NOMINAL DE 9 M, CARGA NOMINAL DE 600 DAN, ENGASTAMENTO BASE CONCRETADA COM 1 M DE CONCRETO E 0,5 M DE SOLO (NÃO INCLUI FORNECIMENTO). AF_11/2019</v>
          </cell>
          <cell r="I2891" t="str">
            <v>UN</v>
          </cell>
          <cell r="J2891" t="str">
            <v>ATRIBUÍDO SÃO PAULO</v>
          </cell>
          <cell r="K2891">
            <v>643.23</v>
          </cell>
          <cell r="L2891" t="str">
            <v>CAIXA REFERENCIAL</v>
          </cell>
        </row>
        <row r="2892">
          <cell r="G2892">
            <v>100603</v>
          </cell>
          <cell r="H2892" t="str">
            <v>ASSENTAMENTO DE POSTE DE CONCRETO COM COMPRIMENTO NOMINAL DE 9 M, CARGA NOMINAL DE 1000 DAN, ENGASTAMENTO BASE CONCRETADA COM 1 M DE CONCRETO E 0,5 M DE SOLO (NÃO INCLUI FORNECIMENTO). AF_11/2019</v>
          </cell>
          <cell r="I2892" t="str">
            <v>UN</v>
          </cell>
          <cell r="J2892" t="str">
            <v>ATRIBUÍDO SÃO PAULO</v>
          </cell>
          <cell r="K2892">
            <v>1024.98</v>
          </cell>
          <cell r="L2892" t="str">
            <v>CAIXA REFERENCIAL</v>
          </cell>
        </row>
        <row r="2893">
          <cell r="G2893">
            <v>100604</v>
          </cell>
          <cell r="H2893" t="str">
            <v>ASSENTAMENTO DE POSTE DE CONCRETO COM COMPRIMENTO NOMINAL DE 10 M, CARGA NOMINAL DE 300 DAN, ENGASTAMENTO BASE CONCRETADA COM 1 M DE CONCRETO E 0,6 M DE SOLO (NÃO INCLUI FORNECIMENTO). AF_11/2019</v>
          </cell>
          <cell r="I2893" t="str">
            <v>UN</v>
          </cell>
          <cell r="J2893" t="str">
            <v>ATRIBUÍDO SÃO PAULO</v>
          </cell>
          <cell r="K2893">
            <v>396.28</v>
          </cell>
          <cell r="L2893" t="str">
            <v>CAIXA REFERENCIAL</v>
          </cell>
        </row>
        <row r="2894">
          <cell r="G2894">
            <v>100605</v>
          </cell>
          <cell r="H2894" t="str">
            <v>ASSENTAMENTO DE POSTE DE CONCRETO COM COMPRIMENTO NOMINAL DE 10 M, CARGA NOMINAL DE 600 DAN, ENGASTAMENTO BASE CONCRETADA COM 1 M DE CONCRETO E 0,6 M DE SOLO (NÃO INCLUI FORNECIMENTO). AF_11/2019</v>
          </cell>
          <cell r="I2894" t="str">
            <v>UN</v>
          </cell>
          <cell r="J2894" t="str">
            <v>ATRIBUÍDO SÃO PAULO</v>
          </cell>
          <cell r="K2894">
            <v>670.8</v>
          </cell>
          <cell r="L2894" t="str">
            <v>CAIXA REFERENCIAL</v>
          </cell>
        </row>
        <row r="2895">
          <cell r="G2895">
            <v>100606</v>
          </cell>
          <cell r="H2895" t="str">
            <v>ASSENTAMENTO DE POSTE DE CONCRETO COM COMPRIMENTO NOMINAL DE 10 M, CARGA NOMINAL DE 1000 DAN, ENGASTAMENTO BASE CONCRETADA COM 1 M DE CONCRETO E 0,6 M DE SOLO (NÃO INCLUI FORNECIMENTO). AF_11/2019</v>
          </cell>
          <cell r="I2895" t="str">
            <v>UN</v>
          </cell>
          <cell r="J2895" t="str">
            <v>ATRIBUÍDO SÃO PAULO</v>
          </cell>
          <cell r="K2895">
            <v>1061.8399999999999</v>
          </cell>
          <cell r="L2895" t="str">
            <v>CAIXA REFERENCIAL</v>
          </cell>
        </row>
        <row r="2896">
          <cell r="G2896">
            <v>100607</v>
          </cell>
          <cell r="H2896" t="str">
            <v>ASSENTAMENTO DE POSTE DE CONCRETO COM COMPRIMENTO NOMINAL DE 10,5 M, CARGA NOMINAL DE 300 DAN, ENGASTAMENTO BASE CONCRETADA COM 1 M DE CONCRETO E 0,65 M DE SOLO (NÃO INCLUI FORNECIMENTO). AF_11/2019</v>
          </cell>
          <cell r="I2896" t="str">
            <v>UN</v>
          </cell>
          <cell r="J2896" t="str">
            <v>ATRIBUÍDO SÃO PAULO</v>
          </cell>
          <cell r="K2896">
            <v>405.89</v>
          </cell>
          <cell r="L2896" t="str">
            <v>CAIXA REFERENCIAL</v>
          </cell>
        </row>
        <row r="2897">
          <cell r="G2897">
            <v>100608</v>
          </cell>
          <cell r="H2897" t="str">
            <v>ASSENTAMENTO DE POSTE DE CONCRETO COM COMPRIMENTO NOMINAL DE 10,5 M, CARGA NOMINAL DE 600 DAN, ENGASTAMENTO BASE CONCRETADA COM 1 M DE CONCRETO E 0,65 M DE SOLO (NÃO INCLUI FORNECIMENTO). AF_11/2019</v>
          </cell>
          <cell r="I2897" t="str">
            <v>UN</v>
          </cell>
          <cell r="J2897" t="str">
            <v>ATRIBUÍDO SÃO PAULO</v>
          </cell>
          <cell r="K2897">
            <v>684.38</v>
          </cell>
          <cell r="L2897" t="str">
            <v>CAIXA REFERENCIAL</v>
          </cell>
        </row>
        <row r="2898">
          <cell r="G2898">
            <v>100609</v>
          </cell>
          <cell r="H2898" t="str">
            <v>ASSENTAMENTO DE POSTE DE CONCRETO COM COMPRIMENTO NOMINAL DE 10,5 M, CARGA NOMINAL DE 1000 DAN, ENGASTAMENTO BASE CONCRETADA COM 1 M DE CONCRETO E 0,65 M DE SOLO (NÃO INCLUI FORNECIMENTO). AF_11/2019</v>
          </cell>
          <cell r="I2898" t="str">
            <v>UN</v>
          </cell>
          <cell r="J2898" t="str">
            <v>ATRIBUÍDO SÃO PAULO</v>
          </cell>
          <cell r="K2898">
            <v>1081.73</v>
          </cell>
          <cell r="L2898" t="str">
            <v>CAIXA REFERENCIAL</v>
          </cell>
        </row>
        <row r="2899">
          <cell r="G2899">
            <v>100610</v>
          </cell>
          <cell r="H2899" t="str">
            <v>ASSENTAMENTO DE POSTE DE CONCRETO COM COMPRIMENTO NOMINAL DE 11 M, CARGA NOMINAL DE 300 DAN, ENGASTAMENTO BASE CONCRETADA COM 1 M DE CONCRETO E 0,7 M DE SOLO (NÃO INCLUI FORNECIMENTO). AF_11/2019</v>
          </cell>
          <cell r="I2899" t="str">
            <v>UN</v>
          </cell>
          <cell r="J2899" t="str">
            <v>ATRIBUÍDO SÃO PAULO</v>
          </cell>
          <cell r="K2899">
            <v>415.38</v>
          </cell>
          <cell r="L2899" t="str">
            <v>CAIXA REFERENCIAL</v>
          </cell>
        </row>
        <row r="2900">
          <cell r="G2900">
            <v>100611</v>
          </cell>
          <cell r="H2900" t="str">
            <v>ASSENTAMENTO DE POSTE DE CONCRETO COM COMPRIMENTO NOMINAL DE 11 M, CARGA NOMINAL DE 400 DAN, ENGASTAMENTO BASE CONCRETADA COM 1 M DE CONCRETO E 0,7 M DE SOLO (NÃO INCLUI FORNECIMENTO). AF_11/2019</v>
          </cell>
          <cell r="I2900" t="str">
            <v>UN</v>
          </cell>
          <cell r="J2900" t="str">
            <v>ATRIBUÍDO SÃO PAULO</v>
          </cell>
          <cell r="K2900">
            <v>540.66999999999996</v>
          </cell>
          <cell r="L2900" t="str">
            <v>CAIXA REFERENCIAL</v>
          </cell>
        </row>
        <row r="2901">
          <cell r="G2901">
            <v>100612</v>
          </cell>
          <cell r="H2901" t="str">
            <v>ASSENTAMENTO DE POSTE DE CONCRETO COM COMPRIMENTO NOMINAL DE 11 M, CARGA NOMINAL DE 600 DAN, ENGASTAMENTO BASE CONCRETADA COM 1 M DE CONCRETO E 0,7 M DE SOLO (NÃO INCLUI FORNECIMENTO). AF_11/2019</v>
          </cell>
          <cell r="I2901" t="str">
            <v>UN</v>
          </cell>
          <cell r="J2901" t="str">
            <v>ATRIBUÍDO SÃO PAULO</v>
          </cell>
          <cell r="K2901">
            <v>697.61</v>
          </cell>
          <cell r="L2901" t="str">
            <v>CAIXA REFERENCIAL</v>
          </cell>
        </row>
        <row r="2902">
          <cell r="G2902">
            <v>100613</v>
          </cell>
          <cell r="H2902" t="str">
            <v>ASSENTAMENTO DE POSTE DE CONCRETO COM COMPRIMENTO NOMINAL DE 11 M, CARGA NOMINAL DE 1000 DAN, ENGASTAMENTO BASE CONCRETADA COM 1 M DE CONCRETO E 0,7 M DE SOLO (NÃO INCLUI FORNECIMENTO). AF_11/2019</v>
          </cell>
          <cell r="I2902" t="str">
            <v>UN</v>
          </cell>
          <cell r="J2902" t="str">
            <v>ATRIBUÍDO SÃO PAULO</v>
          </cell>
          <cell r="K2902">
            <v>1101.1600000000001</v>
          </cell>
          <cell r="L2902" t="str">
            <v>CAIXA REFERENCIAL</v>
          </cell>
        </row>
        <row r="2903">
          <cell r="G2903">
            <v>100614</v>
          </cell>
          <cell r="H2903" t="str">
            <v>ASSENTAMENTO DE POSTE DE CONCRETO COM COMPRIMENTO NOMINAL DE 12 M, CARGA NOMINAL DE 400 DAN, ENGASTAMENTO BASE CONCRETADA COM 1 M DE CONCRETO E 0,8 M DE SOLO (NÃO INCLUI FORNECIMENTO). AF_11/2019</v>
          </cell>
          <cell r="I2903" t="str">
            <v>UN</v>
          </cell>
          <cell r="J2903" t="str">
            <v>ATRIBUÍDO SÃO PAULO</v>
          </cell>
          <cell r="K2903">
            <v>563</v>
          </cell>
          <cell r="L2903" t="str">
            <v>CAIXA REFERENCIAL</v>
          </cell>
        </row>
        <row r="2904">
          <cell r="G2904">
            <v>100615</v>
          </cell>
          <cell r="H2904" t="str">
            <v>ASSENTAMENTO DE POSTE DE CONCRETO COM COMPRIMENTO NOMINAL DE 12 M, CARGA NOMINAL DE 600 DAN, ENGASTAMENTO BASE CONCRETADA COM 1 M DE CONCRETO E 0,8 M DE SOLO (NÃO INCLUI FORNECIMENTO). AF_11/2019</v>
          </cell>
          <cell r="I2904" t="str">
            <v>UN</v>
          </cell>
          <cell r="J2904" t="str">
            <v>ATRIBUÍDO SÃO PAULO</v>
          </cell>
          <cell r="K2904">
            <v>723.8</v>
          </cell>
          <cell r="L2904" t="str">
            <v>CAIXA REFERENCIAL</v>
          </cell>
        </row>
        <row r="2905">
          <cell r="G2905">
            <v>100616</v>
          </cell>
          <cell r="H2905" t="str">
            <v>ASSENTAMENTO DE POSTE DE CONCRETO COM COMPRIMENTO NOMINAL DE 12 M, CARGA NOMINAL DE 1000 DAN, ENGASTAMENTO BASE CONCRETADA COM 1 M DE CONCRETO E 0,8 M DE SOLO (NÃO INCLUI FORNECIMENTO). AF_11/2019</v>
          </cell>
          <cell r="I2905" t="str">
            <v>UN</v>
          </cell>
          <cell r="J2905" t="str">
            <v>ATRIBUÍDO SÃO PAULO</v>
          </cell>
          <cell r="K2905">
            <v>1142.2</v>
          </cell>
          <cell r="L2905" t="str">
            <v>CAIXA REFERENCIAL</v>
          </cell>
        </row>
        <row r="2906">
          <cell r="G2906">
            <v>100617</v>
          </cell>
          <cell r="H2906" t="str">
            <v>ASSENTAMENTO DE POSTE DE CONCRETO COM COMPRIMENTO NOMINAL DE 13 M, CARGA NOMINAL DE 600 DAN, ENGASTAMENTO BASE CONCRETADA COM 1 M DE CONCRETO E 0,9 M DE SOLO (NÃO INCLUI FORNECIMENTO). AF_11/2019</v>
          </cell>
          <cell r="I2906" t="str">
            <v>UN</v>
          </cell>
          <cell r="J2906" t="str">
            <v>ATRIBUÍDO SÃO PAULO</v>
          </cell>
          <cell r="K2906">
            <v>749.88</v>
          </cell>
          <cell r="L2906" t="str">
            <v>CAIXA REFERENCIAL</v>
          </cell>
        </row>
        <row r="2907">
          <cell r="G2907">
            <v>100618</v>
          </cell>
          <cell r="H2907" t="str">
            <v>ASSENTAMENTO DE POSTE DE CONCRETO COM COMPRIMENTO NOMINAL DE 13 M, CARGA NOMINAL DE 1000 DAN, ENGASTAMENTO BASE CONCRETADA COM 1 M DE CONCRETO E 0,9 M DE SOLO - SOMENTE INSTALAÇÃO, SEM FORNECIMENTO. AF_11/2019</v>
          </cell>
          <cell r="I2907" t="str">
            <v>UN</v>
          </cell>
          <cell r="J2907" t="str">
            <v>ATRIBUÍDO SÃO PAULO</v>
          </cell>
          <cell r="K2907">
            <v>1186.98</v>
          </cell>
          <cell r="L2907" t="str">
            <v>CAIXA REFERENCIAL</v>
          </cell>
        </row>
        <row r="2908">
          <cell r="G2908">
            <v>100619</v>
          </cell>
          <cell r="H2908" t="str">
            <v>POSTE DECORATIVO PARA JARDIM EM AÇO TUBULAR, H = *2,5* M, SEM LUMINÁRIA - FORNECIMENTO E INSTALAÇÃO. AF_11/2019</v>
          </cell>
          <cell r="I2908" t="str">
            <v>UN</v>
          </cell>
          <cell r="J2908" t="str">
            <v>ATRIBUÍDO SÃO PAULO</v>
          </cell>
          <cell r="K2908">
            <v>351.08</v>
          </cell>
          <cell r="L2908" t="str">
            <v>CAIXA REFERENCIAL</v>
          </cell>
        </row>
        <row r="2909">
          <cell r="G2909">
            <v>100620</v>
          </cell>
          <cell r="H2909" t="str">
            <v>POSTE DE AÇO CONICO CONTÍNUO CURVO SIMPLES, FLANGEADO, H=9M, INCLUSIVE LUMINÁRIA, SEM LÂMPADA - FORNECIMENTO E INSTALACAO. AF_11/2019</v>
          </cell>
          <cell r="I2909" t="str">
            <v>UN</v>
          </cell>
          <cell r="J2909" t="str">
            <v>ATRIBUÍDO SÃO PAULO</v>
          </cell>
          <cell r="K2909">
            <v>2067.7600000000002</v>
          </cell>
          <cell r="L2909" t="str">
            <v>CAIXA REFERENCIAL</v>
          </cell>
        </row>
        <row r="2910">
          <cell r="G2910">
            <v>100621</v>
          </cell>
          <cell r="H2910" t="str">
            <v>POSTE DE AÇO CONICO CONTÍNUO CURVO DUPLO, FLANGEADO, H=9M, INCLUSIVE LUMINÁRIAS, SEM LÂMPADAS - FORNECIMENTO E INSTALACAO. AF_11/2019</v>
          </cell>
          <cell r="I2910" t="str">
            <v>UN</v>
          </cell>
          <cell r="J2910" t="str">
            <v>ATRIBUÍDO SÃO PAULO</v>
          </cell>
          <cell r="K2910">
            <v>2306.1999999999998</v>
          </cell>
          <cell r="L2910" t="str">
            <v>CAIXA REFERENCIAL</v>
          </cell>
        </row>
        <row r="2911">
          <cell r="G2911">
            <v>100622</v>
          </cell>
          <cell r="H2911" t="str">
            <v>POSTE DE AÇO CONICO CONTÍNUO CURVO SIMPLES, ENGASTADO, H=9M, INCLUSIVE LUMINÁRIA, SEM LÂMPADA - FORNECIMENTO E INSTALACAO. AF_11/2019</v>
          </cell>
          <cell r="I2911" t="str">
            <v>UN</v>
          </cell>
          <cell r="J2911" t="str">
            <v>ATRIBUÍDO SÃO PAULO</v>
          </cell>
          <cell r="K2911">
            <v>1262.58</v>
          </cell>
          <cell r="L2911" t="str">
            <v>CAIXA REFERENCIAL</v>
          </cell>
        </row>
        <row r="2912">
          <cell r="G2912">
            <v>100623</v>
          </cell>
          <cell r="H2912" t="str">
            <v>POSTE DE AÇO CONICO CONTÍNUO CURVO DUPLO, ENGASTADO, H=9M, INCLUSIVE LUMINÁRIAS, SEM LÂMPADAS - FORNECIMENTO E INSTALACAO. AF_11/2019</v>
          </cell>
          <cell r="I2912" t="str">
            <v>UN</v>
          </cell>
          <cell r="J2912" t="str">
            <v>ATRIBUÍDO SÃO PAULO</v>
          </cell>
          <cell r="K2912">
            <v>1368.8</v>
          </cell>
          <cell r="L2912" t="str">
            <v>CAIXA REFERENCIAL</v>
          </cell>
        </row>
        <row r="2913">
          <cell r="G2913">
            <v>72281</v>
          </cell>
          <cell r="H2913" t="str">
            <v>REATOR PARA LAMPADA VAPOR DE MERCURIO USO EXTERNO 220V/400W</v>
          </cell>
          <cell r="I2913" t="str">
            <v>UN</v>
          </cell>
          <cell r="J2913" t="str">
            <v>ATRIBUÍDO SÃO PAULO</v>
          </cell>
          <cell r="K2913">
            <v>120.49</v>
          </cell>
          <cell r="L2913" t="str">
            <v>CAIXA REFERENCIAL</v>
          </cell>
        </row>
        <row r="2914">
          <cell r="G2914">
            <v>72282</v>
          </cell>
          <cell r="H2914" t="str">
            <v>REATOR PARA LAMPADA VAPOR DE SODIO ALTA PRESSAO - 220V/250W - USO EXTERNO</v>
          </cell>
          <cell r="I2914" t="str">
            <v>UN</v>
          </cell>
          <cell r="J2914" t="str">
            <v>ATRIBUÍDO SÃO PAULO</v>
          </cell>
          <cell r="K2914">
            <v>164.35</v>
          </cell>
          <cell r="L2914" t="str">
            <v>CAIXA REFERENCIAL</v>
          </cell>
        </row>
        <row r="2915">
          <cell r="G2915" t="str">
            <v>73831/2</v>
          </cell>
          <cell r="H2915" t="str">
            <v>LAMPADA DE VAPOR DE MERCURIO DE 250W - FORNECIMENTO E INSTALACAO</v>
          </cell>
          <cell r="I2915" t="str">
            <v>UN</v>
          </cell>
          <cell r="J2915" t="str">
            <v>ATRIBUÍDO SÃO PAULO</v>
          </cell>
          <cell r="K2915">
            <v>35.229999999999997</v>
          </cell>
          <cell r="L2915" t="str">
            <v>CAIXA REFERENCIAL</v>
          </cell>
        </row>
        <row r="2916">
          <cell r="G2916" t="str">
            <v>73831/3</v>
          </cell>
          <cell r="H2916" t="str">
            <v>LAMPADA DE VAPOR DE MERCURIO DE 400W/250V - FORNECIMENTO E INSTALACAO</v>
          </cell>
          <cell r="I2916" t="str">
            <v>UN</v>
          </cell>
          <cell r="J2916" t="str">
            <v>ATRIBUÍDO SÃO PAULO</v>
          </cell>
          <cell r="K2916">
            <v>46.42</v>
          </cell>
          <cell r="L2916" t="str">
            <v>CAIXA REFERENCIAL</v>
          </cell>
        </row>
        <row r="2917">
          <cell r="G2917" t="str">
            <v>73831/4</v>
          </cell>
          <cell r="H2917" t="str">
            <v>LAMPADA MISTA DE 160W - FORNECIMENTO E INSTALACAO</v>
          </cell>
          <cell r="I2917" t="str">
            <v>UN</v>
          </cell>
          <cell r="J2917" t="str">
            <v>ATRIBUÍDO SÃO PAULO</v>
          </cell>
          <cell r="K2917">
            <v>22.7</v>
          </cell>
          <cell r="L2917" t="str">
            <v>CAIXA REFERENCIAL</v>
          </cell>
        </row>
        <row r="2918">
          <cell r="G2918" t="str">
            <v>73831/5</v>
          </cell>
          <cell r="H2918" t="str">
            <v>LAMPADA MISTA DE 250W - FORNECIMENTO E INSTALACAO</v>
          </cell>
          <cell r="I2918" t="str">
            <v>UN</v>
          </cell>
          <cell r="J2918" t="str">
            <v>ATRIBUÍDO SÃO PAULO</v>
          </cell>
          <cell r="K2918">
            <v>29.36</v>
          </cell>
          <cell r="L2918" t="str">
            <v>CAIXA REFERENCIAL</v>
          </cell>
        </row>
        <row r="2919">
          <cell r="G2919" t="str">
            <v>73831/6</v>
          </cell>
          <cell r="H2919" t="str">
            <v>LAMPADA MISTA DE 500W - FORNECIMENTO E INSTALACAO</v>
          </cell>
          <cell r="I2919" t="str">
            <v>UN</v>
          </cell>
          <cell r="J2919" t="str">
            <v>ATRIBUÍDO SÃO PAULO</v>
          </cell>
          <cell r="K2919">
            <v>51.92</v>
          </cell>
          <cell r="L2919" t="str">
            <v>CAIXA REFERENCIAL</v>
          </cell>
        </row>
        <row r="2920">
          <cell r="G2920" t="str">
            <v>73831/7</v>
          </cell>
          <cell r="H2920" t="str">
            <v>LAMPADA DE VAPOR DE SODIO DE 150WX220V - FORNECIMENTO E INSTALACAO</v>
          </cell>
          <cell r="I2920" t="str">
            <v>UN</v>
          </cell>
          <cell r="J2920" t="str">
            <v>ATRIBUÍDO SÃO PAULO</v>
          </cell>
          <cell r="K2920">
            <v>41.84</v>
          </cell>
          <cell r="L2920" t="str">
            <v>CAIXA REFERENCIAL</v>
          </cell>
        </row>
        <row r="2921">
          <cell r="G2921" t="str">
            <v>73831/8</v>
          </cell>
          <cell r="H2921" t="str">
            <v>LAMPADA DE VAPOR DE SODIO DE 250WX220V - FORNECIMENTO E INSTALACAO</v>
          </cell>
          <cell r="I2921" t="str">
            <v>UN</v>
          </cell>
          <cell r="J2921" t="str">
            <v>ATRIBUÍDO SÃO PAULO</v>
          </cell>
          <cell r="K2921">
            <v>47.67</v>
          </cell>
          <cell r="L2921" t="str">
            <v>CAIXA REFERENCIAL</v>
          </cell>
        </row>
        <row r="2922">
          <cell r="G2922" t="str">
            <v>73831/9</v>
          </cell>
          <cell r="H2922" t="str">
            <v>LAMPADA DE VAPOR DE SODIO DE 400WX220V - FORNECIMENTO E INSTALACAO</v>
          </cell>
          <cell r="I2922" t="str">
            <v>UN</v>
          </cell>
          <cell r="J2922" t="str">
            <v>ATRIBUÍDO SÃO PAULO</v>
          </cell>
          <cell r="K2922">
            <v>54.83</v>
          </cell>
          <cell r="L2922" t="str">
            <v>CAIXA REFERENCIAL</v>
          </cell>
        </row>
        <row r="2923">
          <cell r="G2923" t="str">
            <v>74231/1</v>
          </cell>
          <cell r="H2923" t="str">
            <v>LUMINARIA ABERTA PARA ILUMINACAO PUBLICA, PARA LAMPADA A VAPOR DE MERCURIO ATE 400W E MISTA ATE 500W, COM BRACO EM TUBO DE ACO GALV D=50MM PROJ HOR=2.500MM E PROJ VERT= 2.200MM, FORNECIMENTO E INSTALACAO</v>
          </cell>
          <cell r="I2923" t="str">
            <v>UN</v>
          </cell>
          <cell r="J2923" t="str">
            <v>ATRIBUÍDO SÃO PAULO</v>
          </cell>
          <cell r="K2923">
            <v>148.66</v>
          </cell>
          <cell r="L2923" t="str">
            <v>CAIXA REFERENCIAL</v>
          </cell>
        </row>
        <row r="2924">
          <cell r="G2924" t="str">
            <v>74246/1</v>
          </cell>
          <cell r="H2924" t="str">
            <v>REFLETOR RETANGULAR FECHADO COM LAMPADA VAPOR METALICO 400 W</v>
          </cell>
          <cell r="I2924" t="str">
            <v>UN</v>
          </cell>
          <cell r="J2924" t="str">
            <v>ATRIBUÍDO SÃO PAULO</v>
          </cell>
          <cell r="K2924">
            <v>299.82</v>
          </cell>
          <cell r="L2924" t="str">
            <v>CAIXA REFERENCIAL</v>
          </cell>
        </row>
        <row r="2925">
          <cell r="G2925">
            <v>83399</v>
          </cell>
          <cell r="H2925" t="str">
            <v>RELE FOTOELETRICO P/ COMANDO DE ILUMINACAO EXTERNA 220V/1000W - FORNECIMENTO E INSTALACAO</v>
          </cell>
          <cell r="I2925" t="str">
            <v>UN</v>
          </cell>
          <cell r="J2925" t="str">
            <v>ATRIBUÍDO SÃO PAULO</v>
          </cell>
          <cell r="K2925">
            <v>34.03</v>
          </cell>
          <cell r="L2925" t="str">
            <v>CAIXA REFERENCIAL</v>
          </cell>
        </row>
        <row r="2926">
          <cell r="G2926">
            <v>83400</v>
          </cell>
          <cell r="H2926" t="str">
            <v>BRACO P/ ILUMINACAO DE RUAS EM TUBO ACO GALV 1" COMP = 1,20M E INCLINACAO 25GRAUS EM RELACAO AO PLANO VERTICAL P/ FIXACAO EM POSTE OU PAREDE - FORNECIMENTO E INSTALACAO</v>
          </cell>
          <cell r="I2926" t="str">
            <v>UN</v>
          </cell>
          <cell r="J2926" t="str">
            <v>ATRIBUÍDO SÃO PAULO</v>
          </cell>
          <cell r="K2926">
            <v>100.49</v>
          </cell>
          <cell r="L2926" t="str">
            <v>CAIXA REFERENCIAL</v>
          </cell>
        </row>
        <row r="2927">
          <cell r="G2927">
            <v>83401</v>
          </cell>
          <cell r="H2927" t="str">
            <v>BRACO P/ LUMINARIA PUBLICA 1 X 1,50 M, EM TUBO ACO GALV 3/4, P/ FIXACAO EM POSTE OU PAREDE - FORNECIMENTO E INSTALACAO</v>
          </cell>
          <cell r="I2927" t="str">
            <v>UN</v>
          </cell>
          <cell r="J2927" t="str">
            <v>ATRIBUÍDO SÃO PAULO</v>
          </cell>
          <cell r="K2927">
            <v>100.49</v>
          </cell>
          <cell r="L2927" t="str">
            <v>CAIXA REFERENCIAL</v>
          </cell>
        </row>
        <row r="2928">
          <cell r="G2928">
            <v>83402</v>
          </cell>
          <cell r="H2928" t="str">
            <v>ABRACADEIRA DE FIXACAO DE BRACOS DE LUMINARIAS DE 4" - FORNECIMENTO E INSTALACAO</v>
          </cell>
          <cell r="I2928" t="str">
            <v>UN</v>
          </cell>
          <cell r="J2928" t="str">
            <v>ATRIBUÍDO SÃO PAULO</v>
          </cell>
          <cell r="K2928">
            <v>53.46</v>
          </cell>
          <cell r="L2928" t="str">
            <v>CAIXA REFERENCIAL</v>
          </cell>
        </row>
        <row r="2929">
          <cell r="G2929">
            <v>83475</v>
          </cell>
          <cell r="H2929" t="str">
            <v>LUMINARIA FECHADA PARA ILUMINACAO PUBLICA COM REATOR DE PARTIDA RAPIDA COM LAMPADA A VAPOR DE MERCURIO 250W - FORNECIMENTO E INSTALACAO</v>
          </cell>
          <cell r="I2929" t="str">
            <v>UN</v>
          </cell>
          <cell r="J2929" t="str">
            <v>ATRIBUÍDO SÃO PAULO</v>
          </cell>
          <cell r="K2929">
            <v>432.46</v>
          </cell>
          <cell r="L2929" t="str">
            <v>CAIXA REFERENCIAL</v>
          </cell>
        </row>
        <row r="2930">
          <cell r="G2930">
            <v>83478</v>
          </cell>
          <cell r="H2930" t="str">
            <v>LUMINARIA FECHADA PARA ILUMINACAO PUBLICA - LAMPADAS DE 250/500W - FORNECIMENTO E INSTALACAO (EXCLUINDO LAMPADAS)</v>
          </cell>
          <cell r="I2930" t="str">
            <v>UN</v>
          </cell>
          <cell r="J2930" t="str">
            <v>ATRIBUÍDO SÃO PAULO</v>
          </cell>
          <cell r="K2930">
            <v>301.35000000000002</v>
          </cell>
          <cell r="L2930" t="str">
            <v>CAIXA REFERENCIAL</v>
          </cell>
        </row>
        <row r="2931">
          <cell r="G2931">
            <v>83479</v>
          </cell>
          <cell r="H2931" t="str">
            <v>LUMINARIA ESTANQUE - PROTECAO CONTRA AGUA, POEIRA OU IMPACTOS - TIPO AQUATIC PIAL OU EQUIVALENTE</v>
          </cell>
          <cell r="I2931" t="str">
            <v>UN</v>
          </cell>
          <cell r="J2931" t="str">
            <v>ATRIBUÍDO SÃO PAULO</v>
          </cell>
          <cell r="K2931">
            <v>123.14</v>
          </cell>
          <cell r="L2931" t="str">
            <v>CAIXA REFERENCIAL</v>
          </cell>
        </row>
        <row r="2932">
          <cell r="G2932">
            <v>83480</v>
          </cell>
          <cell r="H2932" t="str">
            <v>REATOR PARA LAMPADA VAPOR DE MERCURIO 125W  USO EXTERNO</v>
          </cell>
          <cell r="I2932" t="str">
            <v>UN</v>
          </cell>
          <cell r="J2932" t="str">
            <v>ATRIBUÍDO SÃO PAULO</v>
          </cell>
          <cell r="K2932">
            <v>96.48</v>
          </cell>
          <cell r="L2932" t="str">
            <v>CAIXA REFERENCIAL</v>
          </cell>
        </row>
        <row r="2933">
          <cell r="G2933">
            <v>83481</v>
          </cell>
          <cell r="H2933" t="str">
            <v>REATOR PARA LAMPADA VAPOR DE MERCURIO 250W USO EXTERNO</v>
          </cell>
          <cell r="I2933" t="str">
            <v>UN</v>
          </cell>
          <cell r="J2933" t="str">
            <v>ATRIBUÍDO SÃO PAULO</v>
          </cell>
          <cell r="K2933">
            <v>108.85</v>
          </cell>
          <cell r="L2933" t="str">
            <v>CAIXA REFERENCIAL</v>
          </cell>
        </row>
        <row r="2934">
          <cell r="G2934">
            <v>97600</v>
          </cell>
          <cell r="H2934" t="str">
            <v>REFLETOR EM ALUMÍNIO, DE SUPORTE E ALÇA, COM 1 LÂMPADA VAPOR DE MERCÚRIO DE 125 W, COM REATOR ALTO FATOR DE POTÊNCIA - FORNECIMENTO E INSTALAÇÃO. AF_02/2020</v>
          </cell>
          <cell r="I2934" t="str">
            <v>UN</v>
          </cell>
          <cell r="J2934" t="str">
            <v>ATRIBUÍDO SÃO PAULO</v>
          </cell>
          <cell r="K2934">
            <v>274.97000000000003</v>
          </cell>
          <cell r="L2934" t="str">
            <v>CAIXA REFERENCIAL</v>
          </cell>
        </row>
        <row r="2935">
          <cell r="G2935">
            <v>97601</v>
          </cell>
          <cell r="H2935" t="str">
            <v>REFLETOR EM ALUMÍNIO, DE SUPORTE E ALÇA, COM LÂMPADA VAPOR DE MERCÚRIO DE 250 W, COM REATOR ALTO FATOR DE POTÊNCIA - FORNECIMENTO E INSTALAÇÃO. AF_02/2020</v>
          </cell>
          <cell r="I2935" t="str">
            <v>UN</v>
          </cell>
          <cell r="J2935" t="str">
            <v>ATRIBUÍDO SÃO PAULO</v>
          </cell>
          <cell r="K2935">
            <v>288.45</v>
          </cell>
          <cell r="L2935" t="str">
            <v>CAIXA REFERENCIAL</v>
          </cell>
        </row>
        <row r="2936">
          <cell r="G2936">
            <v>97605</v>
          </cell>
          <cell r="H2936" t="str">
            <v>LUMINÁRIA ARANDELA TIPO MEIA LUA, DE SOBREPOR, COM 1 LÂMPADA LED DE 6 W, SEM REATOR - FORNECIMENTO E INSTALAÇÃO. AF_02/2020</v>
          </cell>
          <cell r="I2936" t="str">
            <v>UN</v>
          </cell>
          <cell r="J2936" t="str">
            <v>ATRIBUÍDO SÃO PAULO</v>
          </cell>
          <cell r="K2936">
            <v>61.33</v>
          </cell>
          <cell r="L2936" t="str">
            <v>CAIXA REFERENCIAL</v>
          </cell>
        </row>
        <row r="2937">
          <cell r="G2937">
            <v>97606</v>
          </cell>
          <cell r="H2937" t="str">
            <v>LUMINÁRIA ARANDELA TIPO MEIA LUA, DE SOBREPOR, COM 1 LÂMPADA FLUORESCENTE DE 15 W, SEM REATOR - FORNECIMENTO E INSTALAÇÃO. AF_02/2020</v>
          </cell>
          <cell r="I2937" t="str">
            <v>UN</v>
          </cell>
          <cell r="J2937" t="str">
            <v>ATRIBUÍDO SÃO PAULO</v>
          </cell>
          <cell r="K2937">
            <v>62.27</v>
          </cell>
          <cell r="L2937" t="str">
            <v>CAIXA REFERENCIAL</v>
          </cell>
        </row>
        <row r="2938">
          <cell r="G2938">
            <v>97607</v>
          </cell>
          <cell r="H2938" t="str">
            <v>LUMINÁRIA ARANDELA TIPO TARTARUGA, DE SOBREPOR, COM 1 LÂMPADA LED DE 6 W, SEM REATOR - FORNECIMENTO E INSTALAÇÃO. AF_02/2020</v>
          </cell>
          <cell r="I2938" t="str">
            <v>UN</v>
          </cell>
          <cell r="J2938" t="str">
            <v>ATRIBUÍDO SÃO PAULO</v>
          </cell>
          <cell r="K2938">
            <v>72.569999999999993</v>
          </cell>
          <cell r="L2938" t="str">
            <v>CAIXA REFERENCIAL</v>
          </cell>
        </row>
        <row r="2939">
          <cell r="G2939">
            <v>97608</v>
          </cell>
          <cell r="H2939" t="str">
            <v>LUMINÁRIA ARANDELA TIPO TARTARUGA, COM GRADE, DE SOBREPOR, COM 1 LÂMPADA FLUORESCENTE DE 15 W, SEM REATOR - FORNECIMENTO E INSTALAÇÃO. AF_02/2020</v>
          </cell>
          <cell r="I2939" t="str">
            <v>UN</v>
          </cell>
          <cell r="J2939" t="str">
            <v>ATRIBUÍDO SÃO PAULO</v>
          </cell>
          <cell r="K2939">
            <v>73.510000000000005</v>
          </cell>
          <cell r="L2939" t="str">
            <v>CAIXA REFERENCIAL</v>
          </cell>
        </row>
        <row r="2940">
          <cell r="G2940" t="str">
            <v>73857/1</v>
          </cell>
          <cell r="H2940" t="str">
            <v>TRANSFORMADOR DISTRIBUICAO  75KVA TRIFASICO 60HZ CLASSE 15KV IMERSO EM ÓLEO MINERAL FORNECIMENTO E INSTALACAO</v>
          </cell>
          <cell r="I2940" t="str">
            <v>UN</v>
          </cell>
          <cell r="J2940" t="str">
            <v>ATRIBUÍDO SÃO PAULO</v>
          </cell>
          <cell r="K2940">
            <v>7079.08</v>
          </cell>
          <cell r="L2940" t="str">
            <v>CAIXA REFERENCIAL</v>
          </cell>
        </row>
        <row r="2941">
          <cell r="G2941" t="str">
            <v>73857/2</v>
          </cell>
          <cell r="H2941" t="str">
            <v>TRANSFORMADOR DISTRIBUICAO  112,5KVA TRIFASICO 60HZ CLASSE 15KV IMERSO EM ÓLEO MINERAL FORNECIMENTO E INSTALACAO</v>
          </cell>
          <cell r="I2941" t="str">
            <v>UN</v>
          </cell>
          <cell r="J2941" t="str">
            <v>ATRIBUÍDO SÃO PAULO</v>
          </cell>
          <cell r="K2941">
            <v>8748.23</v>
          </cell>
          <cell r="L2941" t="str">
            <v>CAIXA REFERENCIAL</v>
          </cell>
        </row>
        <row r="2942">
          <cell r="G2942" t="str">
            <v>73857/3</v>
          </cell>
          <cell r="H2942" t="str">
            <v>TRANSFORMADOR DISTRIBUICAO  150KVA TRIFASICO 60HZ CLASSE 15KV IMERSO EM ÓLEO MINERAL FORNECIMENTO E INSTALACAO</v>
          </cell>
          <cell r="I2942" t="str">
            <v>UN</v>
          </cell>
          <cell r="J2942" t="str">
            <v>ATRIBUÍDO SÃO PAULO</v>
          </cell>
          <cell r="K2942">
            <v>11027.6</v>
          </cell>
          <cell r="L2942" t="str">
            <v>CAIXA REFERENCIAL</v>
          </cell>
        </row>
        <row r="2943">
          <cell r="G2943" t="str">
            <v>73857/4</v>
          </cell>
          <cell r="H2943" t="str">
            <v>TRANSFORMADOR DISTRIBUICAO  225KVA TRIFASICO 60HZ CLASSE 15KV IMERSO EM ÓLEO MINERAL FORNECIMENTO E INSTALACAO</v>
          </cell>
          <cell r="I2943" t="str">
            <v>UN</v>
          </cell>
          <cell r="J2943" t="str">
            <v>ATRIBUÍDO SÃO PAULO</v>
          </cell>
          <cell r="K2943">
            <v>15442.29</v>
          </cell>
          <cell r="L2943" t="str">
            <v>CAIXA REFERENCIAL</v>
          </cell>
        </row>
        <row r="2944">
          <cell r="G2944" t="str">
            <v>73857/5</v>
          </cell>
          <cell r="H2944" t="str">
            <v>TRANSFORMADOR DISTRIBUICAO  300KVA TRIFASICO 60HZ CLASSE 15KV IMERSO EM ÓLEO MINERAL FORNECIMENTO E INSTALACAO</v>
          </cell>
          <cell r="I2944" t="str">
            <v>UN</v>
          </cell>
          <cell r="J2944" t="str">
            <v>ATRIBUÍDO SÃO PAULO</v>
          </cell>
          <cell r="K2944">
            <v>18012.740000000002</v>
          </cell>
          <cell r="L2944" t="str">
            <v>CAIXA REFERENCIAL</v>
          </cell>
        </row>
        <row r="2945">
          <cell r="G2945" t="str">
            <v>73857/6</v>
          </cell>
          <cell r="H2945" t="str">
            <v>TRANSFORMADOR DISTRIBUICAO  500KVA TRIFASICO 60HZ CLASSE 15KV IMERSO EM ÓLEO MINERAL FORNECIMENTO E INSTALACAO</v>
          </cell>
          <cell r="I2945" t="str">
            <v>UN</v>
          </cell>
          <cell r="J2945" t="str">
            <v>ATRIBUÍDO SÃO PAULO</v>
          </cell>
          <cell r="K2945">
            <v>29314.38</v>
          </cell>
          <cell r="L2945" t="str">
            <v>CAIXA REFERENCIAL</v>
          </cell>
        </row>
        <row r="2946">
          <cell r="G2946" t="str">
            <v>73857/7</v>
          </cell>
          <cell r="H2946" t="str">
            <v>TRANSFORMADOR DISTRIBUICAO  30KVA TRIFASICO 60HZ CLASSE 15KV IMERSO EM ÓLEO MINERAL FORNECIMENTO E INSTALACAO</v>
          </cell>
          <cell r="I2946" t="str">
            <v>UN</v>
          </cell>
          <cell r="J2946" t="str">
            <v>ATRIBUÍDO SÃO PAULO</v>
          </cell>
          <cell r="K2946">
            <v>4885.8</v>
          </cell>
          <cell r="L2946" t="str">
            <v>CAIXA REFERENCIAL</v>
          </cell>
        </row>
        <row r="2947">
          <cell r="G2947" t="str">
            <v>73857/8</v>
          </cell>
          <cell r="H2947" t="str">
            <v>TRANSFORMADOR DISTRIBUICAO  45KVA TRIFASICO 60HZ CLASSE 15KV IMERSO EM ÓLEO MINERAL FORNECIMENTO E INSTALACAO</v>
          </cell>
          <cell r="I2947" t="str">
            <v>UN</v>
          </cell>
          <cell r="J2947" t="str">
            <v>ATRIBUÍDO SÃO PAULO</v>
          </cell>
          <cell r="K2947">
            <v>5472.27</v>
          </cell>
          <cell r="L2947" t="str">
            <v>CAIXA REFERENCIAL</v>
          </cell>
        </row>
        <row r="2948">
          <cell r="G2948" t="str">
            <v>73857/9</v>
          </cell>
          <cell r="H2948" t="str">
            <v>TRANSFORMADOR DISTRIBUICAO  750KVA TRIFASICO 60HZ CLASSE 15KV IMERSO EM ÓLEO MINERAL FORNECIMENTO E INSTALACAO</v>
          </cell>
          <cell r="I2948" t="str">
            <v>UN</v>
          </cell>
          <cell r="J2948" t="str">
            <v>ATRIBUÍDO SÃO PAULO</v>
          </cell>
          <cell r="K2948">
            <v>40163.67</v>
          </cell>
          <cell r="L2948" t="str">
            <v>CAIXA REFERENCIAL</v>
          </cell>
        </row>
        <row r="2949">
          <cell r="G2949" t="str">
            <v>73857/10</v>
          </cell>
          <cell r="H2949" t="str">
            <v>TRANSFORMADOR DISTRIBUICAO  1000KVA TRIFASICO 60HZ CLASSE 15KV IMERSO EM ÓLEO MINERAL FORNECIMENTO E INSTALACAO</v>
          </cell>
          <cell r="I2949" t="str">
            <v>UN</v>
          </cell>
          <cell r="J2949" t="str">
            <v>ATRIBUÍDO SÃO PAULO</v>
          </cell>
          <cell r="K2949">
            <v>56175.27</v>
          </cell>
          <cell r="L2949" t="str">
            <v>CAIXA REFERENCIAL</v>
          </cell>
        </row>
        <row r="2950">
          <cell r="G2950">
            <v>93128</v>
          </cell>
          <cell r="H2950" t="str">
            <v>PONTO DE ILUMINAÇÃO RESIDENCIAL INCLUINDO INTERRUPTOR SIMPLES, CAIXA ELÉTRICA, ELETRODUTO, CABO, RASGO, QUEBRA E CHUMBAMENTO (EXCLUINDO LUMINÁRIA E LÂMPADA). AF_01/2016</v>
          </cell>
          <cell r="I2950" t="str">
            <v>UN</v>
          </cell>
          <cell r="J2950" t="str">
            <v>COEFICIENTE DE REPRESENTATIVIDADE</v>
          </cell>
          <cell r="K2950">
            <v>119.84</v>
          </cell>
          <cell r="L2950" t="str">
            <v>CAIXA REFERENCIAL</v>
          </cell>
        </row>
        <row r="2951">
          <cell r="G2951">
            <v>93137</v>
          </cell>
          <cell r="H2951" t="str">
            <v>PONTO DE ILUMINAÇÃO RESIDENCIAL INCLUINDO INTERRUPTOR SIMPLES (2 MÓDULOS), CAIXA ELÉTRICA, ELETRODUTO, CABO, RASGO, QUEBRA E CHUMBAMENTO (EXCLUINDO LUMINÁRIA E LÂMPADA). AF_01/2016</v>
          </cell>
          <cell r="I2951" t="str">
            <v>UN</v>
          </cell>
          <cell r="J2951" t="str">
            <v>COEFICIENTE DE REPRESENTATIVIDADE</v>
          </cell>
          <cell r="K2951">
            <v>142.24</v>
          </cell>
          <cell r="L2951" t="str">
            <v>CAIXA REFERENCIAL</v>
          </cell>
        </row>
        <row r="2952">
          <cell r="G2952">
            <v>93138</v>
          </cell>
          <cell r="H2952" t="str">
            <v>PONTO DE ILUMINAÇÃO RESIDENCIAL INCLUINDO INTERRUPTOR PARALELO, CAIXA ELÉTRICA, ELETRODUTO, CABO, RASGO, QUEBRA E CHUMBAMENTO (EXCLUINDO LUMINÁRIA E LÂMPADA). AF_01/2016</v>
          </cell>
          <cell r="I2952" t="str">
            <v>UN</v>
          </cell>
          <cell r="J2952" t="str">
            <v>COEFICIENTE DE REPRESENTATIVIDADE</v>
          </cell>
          <cell r="K2952">
            <v>134.9</v>
          </cell>
          <cell r="L2952" t="str">
            <v>CAIXA REFERENCIAL</v>
          </cell>
        </row>
        <row r="2953">
          <cell r="G2953">
            <v>93139</v>
          </cell>
          <cell r="H2953" t="str">
            <v>PONTO DE ILUMINAÇÃO RESIDENCIAL INCLUINDO INTERRUPTOR PARALELO (2 MÓDULOS), CAIXA ELÉTRICA, ELETRODUTO, CABO, RASGO, QUEBRA E CHUMBAMENTO (EXCLUINDO LUMINÁRIA E LÂMPADA). AF_01/2016</v>
          </cell>
          <cell r="I2953" t="str">
            <v>UN</v>
          </cell>
          <cell r="J2953" t="str">
            <v>COEFICIENTE DE REPRESENTATIVIDADE</v>
          </cell>
          <cell r="K2953">
            <v>172.32</v>
          </cell>
          <cell r="L2953" t="str">
            <v>CAIXA REFERENCIAL</v>
          </cell>
        </row>
        <row r="2954">
          <cell r="G2954">
            <v>93140</v>
          </cell>
          <cell r="H2954" t="str">
            <v>PONTO DE ILUMINAÇÃO RESIDENCIAL INCLUINDO INTERRUPTOR SIMPLES CONJUGADO COM PARALELO, CAIXA ELÉTRICA, ELETRODUTO, CABO, RASGO, QUEBRA E CHUMBAMENTO (EXCLUINDO LUMINÁRIA E LÂMPADA). AF_01/2016</v>
          </cell>
          <cell r="I2954" t="str">
            <v>UN</v>
          </cell>
          <cell r="J2954" t="str">
            <v>COEFICIENTE DE REPRESENTATIVIDADE</v>
          </cell>
          <cell r="K2954">
            <v>162.24</v>
          </cell>
          <cell r="L2954" t="str">
            <v>CAIXA REFERENCIAL</v>
          </cell>
        </row>
        <row r="2955">
          <cell r="G2955">
            <v>93141</v>
          </cell>
          <cell r="H2955" t="str">
            <v>PONTO DE TOMADA RESIDENCIAL INCLUINDO TOMADA 10A/250V, CAIXA ELÉTRICA, ELETRODUTO, CABO, RASGO, QUEBRA E CHUMBAMENTO. AF_01/2016</v>
          </cell>
          <cell r="I2955" t="str">
            <v>UN</v>
          </cell>
          <cell r="J2955" t="str">
            <v>COEFICIENTE DE REPRESENTATIVIDADE</v>
          </cell>
          <cell r="K2955">
            <v>147.16999999999999</v>
          </cell>
          <cell r="L2955" t="str">
            <v>CAIXA REFERENCIAL</v>
          </cell>
        </row>
        <row r="2956">
          <cell r="G2956">
            <v>93142</v>
          </cell>
          <cell r="H2956" t="str">
            <v>PONTO DE TOMADA RESIDENCIAL INCLUINDO TOMADA (2 MÓDULOS) 10A/250V, CAIXA ELÉTRICA, ELETRODUTO, CABO, RASGO, QUEBRA E CHUMBAMENTO. AF_01/2016</v>
          </cell>
          <cell r="I2956" t="str">
            <v>UN</v>
          </cell>
          <cell r="J2956" t="str">
            <v>COEFICIENTE DE REPRESENTATIVIDADE</v>
          </cell>
          <cell r="K2956">
            <v>163.72</v>
          </cell>
          <cell r="L2956" t="str">
            <v>CAIXA REFERENCIAL</v>
          </cell>
        </row>
        <row r="2957">
          <cell r="G2957">
            <v>93143</v>
          </cell>
          <cell r="H2957" t="str">
            <v>PONTO DE TOMADA RESIDENCIAL INCLUINDO TOMADA 20A/250V, CAIXA ELÉTRICA, ELETRODUTO, CABO, RASGO, QUEBRA E CHUMBAMENTO. AF_01/2016</v>
          </cell>
          <cell r="I2957" t="str">
            <v>UN</v>
          </cell>
          <cell r="J2957" t="str">
            <v>COEFICIENTE DE REPRESENTATIVIDADE</v>
          </cell>
          <cell r="K2957">
            <v>149.01</v>
          </cell>
          <cell r="L2957" t="str">
            <v>CAIXA REFERENCIAL</v>
          </cell>
        </row>
        <row r="2958">
          <cell r="G2958">
            <v>93144</v>
          </cell>
          <cell r="H2958" t="str">
            <v>PONTO DE UTILIZAÇÃO DE EQUIPAMENTOS ELÉTRICOS, RESIDENCIAL, INCLUINDO SUPORTE E PLACA, CAIXA ELÉTRICA, ELETRODUTO, CABO, RASGO, QUEBRA E CHUMBAMENTO. AF_01/2016</v>
          </cell>
          <cell r="I2958" t="str">
            <v>UN</v>
          </cell>
          <cell r="J2958" t="str">
            <v>COEFICIENTE DE REPRESENTATIVIDADE</v>
          </cell>
          <cell r="K2958">
            <v>195.65</v>
          </cell>
          <cell r="L2958" t="str">
            <v>CAIXA REFERENCIAL</v>
          </cell>
        </row>
        <row r="2959">
          <cell r="G2959">
            <v>93145</v>
          </cell>
          <cell r="H2959" t="str">
            <v>PONTO DE ILUMINAÇÃO E TOMADA, RESIDENCIAL, INCLUINDO INTERRUPTOR SIMPLES E TOMADA 10A/250V, CAIXA ELÉTRICA, ELETRODUTO, CABO, RASGO, QUEBRA E CHUMBAMENTO (EXCLUINDO LUMINÁRIA E LÂMPADA). AF_01/2016</v>
          </cell>
          <cell r="I2959" t="str">
            <v>UN</v>
          </cell>
          <cell r="J2959" t="str">
            <v>COEFICIENTE DE REPRESENTATIVIDADE</v>
          </cell>
          <cell r="K2959">
            <v>179.48</v>
          </cell>
          <cell r="L2959" t="str">
            <v>CAIXA REFERENCIAL</v>
          </cell>
        </row>
        <row r="2960">
          <cell r="G2960">
            <v>93146</v>
          </cell>
          <cell r="H2960" t="str">
            <v>PONTO DE ILUMINAÇÃO E TOMADA, RESIDENCIAL, INCLUINDO INTERRUPTOR PARALELO E TOMADA 10A/250V, CAIXA ELÉTRICA, ELETRODUTO, CABO, RASGO, QUEBRA E CHUMBAMENTO (EXCLUINDO LUMINÁRIA E LÂMPADA). AF_01/2016</v>
          </cell>
          <cell r="I2960" t="str">
            <v>UN</v>
          </cell>
          <cell r="J2960" t="str">
            <v>COEFICIENTE DE REPRESENTATIVIDADE</v>
          </cell>
          <cell r="K2960">
            <v>194.54</v>
          </cell>
          <cell r="L2960" t="str">
            <v>CAIXA REFERENCIAL</v>
          </cell>
        </row>
        <row r="2961">
          <cell r="G2961">
            <v>93147</v>
          </cell>
          <cell r="H2961" t="str">
            <v>PONTO DE ILUMINAÇÃO E TOMADA, RESIDENCIAL, INCLUINDO INTERRUPTOR SIMPLES, INTERRUPTOR PARALELO E TOMADA 10A/250V, CAIXA ELÉTRICA, ELETRODUTO, CABO, RASGO, QUEBRA E CHUMBAMENTO (EXCLUINDO LUMINÁRIA E LÂMPADA). AF_01/2016</v>
          </cell>
          <cell r="I2961" t="str">
            <v>UN</v>
          </cell>
          <cell r="J2961" t="str">
            <v>COEFICIENTE DE REPRESENTATIVIDADE</v>
          </cell>
          <cell r="K2961">
            <v>221.91</v>
          </cell>
          <cell r="L2961" t="str">
            <v>CAIXA REFERENCIAL</v>
          </cell>
        </row>
        <row r="2962">
          <cell r="G2962">
            <v>96971</v>
          </cell>
          <cell r="H2962" t="str">
            <v>CORDOALHA DE COBRE NU 16 MM², NÃO ENTERRADA, COM ISOLADOR - FORNECIMENTO E INSTALAÇÃO. AF_12/2017</v>
          </cell>
          <cell r="I2962" t="str">
            <v>M</v>
          </cell>
          <cell r="J2962" t="str">
            <v>COEFICIENTE DE REPRESENTATIVIDADE</v>
          </cell>
          <cell r="K2962">
            <v>24.67</v>
          </cell>
          <cell r="L2962" t="str">
            <v>CAIXA REFERENCIAL</v>
          </cell>
        </row>
        <row r="2963">
          <cell r="G2963">
            <v>96972</v>
          </cell>
          <cell r="H2963" t="str">
            <v>CORDOALHA DE COBRE NU 25 MM², NÃO ENTERRADA, COM ISOLADOR - FORNECIMENTO E INSTALAÇÃO. AF_12/2017</v>
          </cell>
          <cell r="I2963" t="str">
            <v>M</v>
          </cell>
          <cell r="J2963" t="str">
            <v>COEFICIENTE DE REPRESENTATIVIDADE</v>
          </cell>
          <cell r="K2963">
            <v>33.380000000000003</v>
          </cell>
          <cell r="L2963" t="str">
            <v>CAIXA REFERENCIAL</v>
          </cell>
        </row>
        <row r="2964">
          <cell r="G2964">
            <v>96973</v>
          </cell>
          <cell r="H2964" t="str">
            <v>CORDOALHA DE COBRE NU 35 MM², NÃO ENTERRADA, COM ISOLADOR - FORNECIMENTO E INSTALAÇÃO. AF_12/2017</v>
          </cell>
          <cell r="I2964" t="str">
            <v>M</v>
          </cell>
          <cell r="J2964" t="str">
            <v>COEFICIENTE DE REPRESENTATIVIDADE</v>
          </cell>
          <cell r="K2964">
            <v>41.61</v>
          </cell>
          <cell r="L2964" t="str">
            <v>CAIXA REFERENCIAL</v>
          </cell>
        </row>
        <row r="2965">
          <cell r="G2965">
            <v>96974</v>
          </cell>
          <cell r="H2965" t="str">
            <v>CORDOALHA DE COBRE NU 50 MM², NÃO ENTERRADA, COM ISOLADOR - FORNECIMENTO E INSTALAÇÃO. AF_12/2017</v>
          </cell>
          <cell r="I2965" t="str">
            <v>M</v>
          </cell>
          <cell r="J2965" t="str">
            <v>COEFICIENTE DE REPRESENTATIVIDADE</v>
          </cell>
          <cell r="K2965">
            <v>52.33</v>
          </cell>
          <cell r="L2965" t="str">
            <v>CAIXA REFERENCIAL</v>
          </cell>
        </row>
        <row r="2966">
          <cell r="G2966">
            <v>96975</v>
          </cell>
          <cell r="H2966" t="str">
            <v>CORDOALHA DE COBRE NU 70 MM², NÃO ENTERRADA, COM ISOLADOR - FORNECIMENTO E INSTALAÇÃO. AF_12/2017</v>
          </cell>
          <cell r="I2966" t="str">
            <v>M</v>
          </cell>
          <cell r="J2966" t="str">
            <v>COEFICIENTE DE REPRESENTATIVIDADE</v>
          </cell>
          <cell r="K2966">
            <v>66.41</v>
          </cell>
          <cell r="L2966" t="str">
            <v>CAIXA REFERENCIAL</v>
          </cell>
        </row>
        <row r="2967">
          <cell r="G2967">
            <v>96976</v>
          </cell>
          <cell r="H2967" t="str">
            <v>CORDOALHA DE COBRE NU 95 MM², NÃO ENTERRADA, COM ISOLADOR - FORNECIMENTO E INSTALAÇÃO. AF_12/2017</v>
          </cell>
          <cell r="I2967" t="str">
            <v>M</v>
          </cell>
          <cell r="J2967" t="str">
            <v>COEFICIENTE DE REPRESENTATIVIDADE</v>
          </cell>
          <cell r="K2967">
            <v>84.84</v>
          </cell>
          <cell r="L2967" t="str">
            <v>CAIXA REFERENCIAL</v>
          </cell>
        </row>
        <row r="2968">
          <cell r="G2968">
            <v>96977</v>
          </cell>
          <cell r="H2968" t="str">
            <v>CORDOALHA DE COBRE NU 50 MM², ENTERRADA, SEM ISOLADOR - FORNECIMENTO E INSTALAÇÃO. AF_12/2017</v>
          </cell>
          <cell r="I2968" t="str">
            <v>M</v>
          </cell>
          <cell r="J2968" t="str">
            <v>COEFICIENTE DE REPRESENTATIVIDADE</v>
          </cell>
          <cell r="K2968">
            <v>30.41</v>
          </cell>
          <cell r="L2968" t="str">
            <v>CAIXA REFERENCIAL</v>
          </cell>
        </row>
        <row r="2969">
          <cell r="G2969">
            <v>96978</v>
          </cell>
          <cell r="H2969" t="str">
            <v>CORDOALHA DE COBRE NU 70 MM², ENTERRADA, SEM ISOLADOR - FORNECIMENTO E INSTALAÇÃO. AF_12/2017</v>
          </cell>
          <cell r="I2969" t="str">
            <v>M</v>
          </cell>
          <cell r="J2969" t="str">
            <v>COEFICIENTE DE REPRESENTATIVIDADE</v>
          </cell>
          <cell r="K2969">
            <v>42.57</v>
          </cell>
          <cell r="L2969" t="str">
            <v>CAIXA REFERENCIAL</v>
          </cell>
        </row>
        <row r="2970">
          <cell r="G2970">
            <v>96979</v>
          </cell>
          <cell r="H2970" t="str">
            <v>CORDOALHA DE COBRE NU 95 MM², ENTERRADA, SEM ISOLADOR - FORNECIMENTO E INSTALAÇÃO. AF_12/2017</v>
          </cell>
          <cell r="I2970" t="str">
            <v>M</v>
          </cell>
          <cell r="J2970" t="str">
            <v>COEFICIENTE DE REPRESENTATIVIDADE</v>
          </cell>
          <cell r="K2970">
            <v>59.55</v>
          </cell>
          <cell r="L2970" t="str">
            <v>CAIXA REFERENCIAL</v>
          </cell>
        </row>
        <row r="2971">
          <cell r="G2971">
            <v>96984</v>
          </cell>
          <cell r="H2971" t="str">
            <v>ELETRODUTO PVC 40MM (1 ¼ ) PARA SPDA - FORNECIMENTO E INSTALAÇÃO. AF_12/2017</v>
          </cell>
          <cell r="I2971" t="str">
            <v>UN</v>
          </cell>
          <cell r="J2971" t="str">
            <v>COEFICIENTE DE REPRESENTATIVIDADE</v>
          </cell>
          <cell r="K2971">
            <v>46.15</v>
          </cell>
          <cell r="L2971" t="str">
            <v>CAIXA REFERENCIAL</v>
          </cell>
        </row>
        <row r="2972">
          <cell r="G2972">
            <v>96985</v>
          </cell>
          <cell r="H2972" t="str">
            <v>HASTE DE ATERRAMENTO 5/8  PARA SPDA - FORNECIMENTO E INSTALAÇÃO. AF_12/2017</v>
          </cell>
          <cell r="I2972" t="str">
            <v>UN</v>
          </cell>
          <cell r="J2972" t="str">
            <v>COEFICIENTE DE REPRESENTATIVIDADE</v>
          </cell>
          <cell r="K2972">
            <v>60.02</v>
          </cell>
          <cell r="L2972" t="str">
            <v>CAIXA REFERENCIAL</v>
          </cell>
        </row>
        <row r="2973">
          <cell r="G2973">
            <v>96986</v>
          </cell>
          <cell r="H2973" t="str">
            <v>HASTE DE ATERRAMENTO 3/4  PARA SPDA - FORNECIMENTO E INSTALAÇÃO. AF_12/2017</v>
          </cell>
          <cell r="I2973" t="str">
            <v>UN</v>
          </cell>
          <cell r="J2973" t="str">
            <v>COEFICIENTE DE REPRESENTATIVIDADE</v>
          </cell>
          <cell r="K2973">
            <v>89.66</v>
          </cell>
          <cell r="L2973" t="str">
            <v>CAIXA REFERENCIAL</v>
          </cell>
        </row>
        <row r="2974">
          <cell r="G2974">
            <v>96987</v>
          </cell>
          <cell r="H2974" t="str">
            <v>BASE METÁLICA PARA MASTRO 1 ½  PARA SPDA - FORNECIMENTO E INSTALAÇÃO. AF_12/2017</v>
          </cell>
          <cell r="I2974" t="str">
            <v>UN</v>
          </cell>
          <cell r="J2974" t="str">
            <v>COEFICIENTE DE REPRESENTATIVIDADE</v>
          </cell>
          <cell r="K2974">
            <v>121.79</v>
          </cell>
          <cell r="L2974" t="str">
            <v>CAIXA REFERENCIAL</v>
          </cell>
        </row>
        <row r="2975">
          <cell r="G2975">
            <v>96988</v>
          </cell>
          <cell r="H2975" t="str">
            <v>MASTRO 1 ½  PARA SPDA - FORNECIMENTO E INSTALAÇÃO. AF_12/2017</v>
          </cell>
          <cell r="I2975" t="str">
            <v>UN</v>
          </cell>
          <cell r="J2975" t="str">
            <v>COEFICIENTE DE REPRESENTATIVIDADE</v>
          </cell>
          <cell r="K2975">
            <v>180.86</v>
          </cell>
          <cell r="L2975" t="str">
            <v>CAIXA REFERENCIAL</v>
          </cell>
        </row>
        <row r="2976">
          <cell r="G2976">
            <v>96989</v>
          </cell>
          <cell r="H2976" t="str">
            <v>CAPTOR TIPO FRANKLIN PARA SPDA - FORNECIMENTO E INSTALAÇÃO. AF_12/2017</v>
          </cell>
          <cell r="I2976" t="str">
            <v>UN</v>
          </cell>
          <cell r="J2976" t="str">
            <v>COEFICIENTE DE REPRESENTATIVIDADE</v>
          </cell>
          <cell r="K2976">
            <v>118.99</v>
          </cell>
          <cell r="L2976" t="str">
            <v>CAIXA REFERENCIAL</v>
          </cell>
        </row>
        <row r="2977">
          <cell r="G2977">
            <v>98463</v>
          </cell>
          <cell r="H2977" t="str">
            <v>SUPORTE ISOLADOR PARA CORDOALHA DE COBRE - FORNECIMENTO E INSTALAÇÃO. AF_12/2017</v>
          </cell>
          <cell r="I2977" t="str">
            <v>UN</v>
          </cell>
          <cell r="J2977" t="str">
            <v>COEFICIENTE DE REPRESENTATIVIDADE</v>
          </cell>
          <cell r="K2977">
            <v>23</v>
          </cell>
          <cell r="L2977" t="str">
            <v>CAIXA REFERENCIAL</v>
          </cell>
        </row>
        <row r="2978">
          <cell r="G2978">
            <v>88547</v>
          </cell>
          <cell r="H2978" t="str">
            <v>CHAVE DE BOIA AUTOMÁTICA SUPERIOR 10A/250V - FORNECIMENTO E INSTALACAO</v>
          </cell>
          <cell r="I2978" t="str">
            <v>UN</v>
          </cell>
          <cell r="J2978" t="str">
            <v>COEFICIENTE DE REPRESENTATIVIDADE</v>
          </cell>
          <cell r="K2978">
            <v>77.31</v>
          </cell>
          <cell r="L2978" t="str">
            <v>CAIXA REFERENCIAL</v>
          </cell>
        </row>
        <row r="2979">
          <cell r="G2979">
            <v>72283</v>
          </cell>
          <cell r="H2979" t="str">
            <v>ABRIGO PARA HIDRANTE, 75X45X17CM, COM REGISTRO GLOBO ANGULAR 45º 2.1/2", ADAPTADOR STORZ 2.1/2", MANGUEIRA DE INCÊNDIO 15M, REDUÇÃO 2.1/2X1.1/2" E ESGUICHO EM LATÃO 1.1/2" - FORNECIMENTO E INSTALAÇÃO</v>
          </cell>
          <cell r="I2979" t="str">
            <v>UN</v>
          </cell>
          <cell r="J2979" t="str">
            <v>COEFICIENTE DE REPRESENTATIVIDADE</v>
          </cell>
          <cell r="K2979">
            <v>839.01</v>
          </cell>
          <cell r="L2979" t="str">
            <v>CAIXA REFERENCIAL</v>
          </cell>
        </row>
        <row r="2980">
          <cell r="G2980">
            <v>72287</v>
          </cell>
          <cell r="H2980" t="str">
            <v>CAIXA DE INCÊNDIO 45X75X17CM - FORNECIMENTO E INSTALAÇÃO</v>
          </cell>
          <cell r="I2980" t="str">
            <v>UN</v>
          </cell>
          <cell r="J2980" t="str">
            <v>COEFICIENTE DE REPRESENTATIVIDADE</v>
          </cell>
          <cell r="K2980">
            <v>208.95</v>
          </cell>
          <cell r="L2980" t="str">
            <v>CAIXA REFERENCIAL</v>
          </cell>
        </row>
        <row r="2981">
          <cell r="G2981">
            <v>72288</v>
          </cell>
          <cell r="H2981" t="str">
            <v>CAIXA DE INCÊNDIO 60X90X17CM - FORNECIMENTO E INSTALAÇÃO</v>
          </cell>
          <cell r="I2981" t="str">
            <v>UN</v>
          </cell>
          <cell r="J2981" t="str">
            <v>COEFICIENTE DE REPRESENTATIVIDADE</v>
          </cell>
          <cell r="K2981">
            <v>259.72000000000003</v>
          </cell>
          <cell r="L2981" t="str">
            <v>CAIXA REFERENCIAL</v>
          </cell>
        </row>
        <row r="2982">
          <cell r="G2982">
            <v>72553</v>
          </cell>
          <cell r="H2982" t="str">
            <v>EXTINTOR DE PQS 4KG - FORNECIMENTO E INSTALACAO</v>
          </cell>
          <cell r="I2982" t="str">
            <v>UN</v>
          </cell>
          <cell r="J2982" t="str">
            <v>COEFICIENTE DE REPRESENTATIVIDADE</v>
          </cell>
          <cell r="K2982">
            <v>160.15</v>
          </cell>
          <cell r="L2982" t="str">
            <v>CAIXA REFERENCIAL</v>
          </cell>
        </row>
        <row r="2983">
          <cell r="G2983">
            <v>72554</v>
          </cell>
          <cell r="H2983" t="str">
            <v>EXTINTOR DE CO2 6KG - FORNECIMENTO E INSTALACAO</v>
          </cell>
          <cell r="I2983" t="str">
            <v>UN</v>
          </cell>
          <cell r="J2983" t="str">
            <v>COEFICIENTE DE REPRESENTATIVIDADE</v>
          </cell>
          <cell r="K2983">
            <v>537.08000000000004</v>
          </cell>
          <cell r="L2983" t="str">
            <v>CAIXA REFERENCIAL</v>
          </cell>
        </row>
        <row r="2984">
          <cell r="G2984" t="str">
            <v>73775/1</v>
          </cell>
          <cell r="H2984" t="str">
            <v>EXTINTOR INCENDIO TP PO QUIMICO 4KG FORNECIMENTO E COLOCACAO</v>
          </cell>
          <cell r="I2984" t="str">
            <v>UN</v>
          </cell>
          <cell r="J2984" t="str">
            <v>COEFICIENTE DE REPRESENTATIVIDADE</v>
          </cell>
          <cell r="K2984">
            <v>167.58</v>
          </cell>
          <cell r="L2984" t="str">
            <v>CAIXA REFERENCIAL</v>
          </cell>
        </row>
        <row r="2985">
          <cell r="G2985" t="str">
            <v>73775/2</v>
          </cell>
          <cell r="H2985" t="str">
            <v>EXTINTOR INCENDIO AGUA-PRESSURIZADA 10L INCL SUPORTE PAREDE CARGA     COMPLETA FORNECIMENTO E COLOCACAO</v>
          </cell>
          <cell r="I2985" t="str">
            <v>UN</v>
          </cell>
          <cell r="J2985" t="str">
            <v>COEFICIENTE DE REPRESENTATIVIDADE</v>
          </cell>
          <cell r="K2985">
            <v>172.63</v>
          </cell>
          <cell r="L2985" t="str">
            <v>CAIXA REFERENCIAL</v>
          </cell>
        </row>
        <row r="2986">
          <cell r="G2986">
            <v>83633</v>
          </cell>
          <cell r="H2986" t="str">
            <v>HIDRANTE SUBTERRANEO FERRO FUNDIDO C/ CURVA LONGA E CAIXA DN=75MM</v>
          </cell>
          <cell r="I2986" t="str">
            <v>UN</v>
          </cell>
          <cell r="J2986" t="str">
            <v>ATRIBUÍDO SÃO PAULO</v>
          </cell>
          <cell r="K2986">
            <v>1909.73</v>
          </cell>
          <cell r="L2986" t="str">
            <v>CAIXA REFERENCIAL</v>
          </cell>
        </row>
        <row r="2987">
          <cell r="G2987">
            <v>83634</v>
          </cell>
          <cell r="H2987" t="str">
            <v>EXTINTOR INCENDIO TP GAS CARBONICO 4KG COMPLETO - FORNECIMENTO E INSTALACAO</v>
          </cell>
          <cell r="I2987" t="str">
            <v>UN</v>
          </cell>
          <cell r="J2987" t="str">
            <v>COEFICIENTE DE REPRESENTATIVIDADE</v>
          </cell>
          <cell r="K2987">
            <v>504.12</v>
          </cell>
          <cell r="L2987" t="str">
            <v>CAIXA REFERENCIAL</v>
          </cell>
        </row>
        <row r="2988">
          <cell r="G2988">
            <v>83635</v>
          </cell>
          <cell r="H2988" t="str">
            <v>EXTINTOR INCENDIO TP PO QUIMICO 6KG - FORNECIMENTO E INSTALACAO</v>
          </cell>
          <cell r="I2988" t="str">
            <v>UN</v>
          </cell>
          <cell r="J2988" t="str">
            <v>COLETADO</v>
          </cell>
          <cell r="K2988">
            <v>194.51</v>
          </cell>
          <cell r="L2988" t="str">
            <v>CAIXA REFERENCIAL</v>
          </cell>
        </row>
        <row r="2989">
          <cell r="G2989">
            <v>96765</v>
          </cell>
          <cell r="H2989" t="str">
            <v>ABRIGO PARA HIDRANTE, 90X60X17CM, COM REGISTRO GLOBO ANGULAR 45 GRAUS 2 1/2", ADAPTADOR STORZ 2 1/2", MANGUEIRA DE INCÊNDIO 20M, REDUÇÃO 2 1/2 X 1 1/2" E ESGUICHO EM LATÃO 1 1/2" - FORNECIMENTO E INSTALAÇÃO. AF_08/2017</v>
          </cell>
          <cell r="I2989" t="str">
            <v>UN</v>
          </cell>
          <cell r="J2989" t="str">
            <v>COEFICIENTE DE REPRESENTATIVIDADE</v>
          </cell>
          <cell r="K2989">
            <v>982.43</v>
          </cell>
          <cell r="L2989" t="str">
            <v>CAIXA REFERENCIAL</v>
          </cell>
        </row>
        <row r="2990">
          <cell r="G2990" t="str">
            <v>73749/1</v>
          </cell>
          <cell r="H2990" t="str">
            <v>CAIXA ENTERRADA PARA INSTALACOES TELEFONICAS TIPO R1 0,60X0,35X0,50M EM BLOCOS DE CONCRETO ESTRUTURAL</v>
          </cell>
          <cell r="I2990" t="str">
            <v>UN</v>
          </cell>
          <cell r="J2990" t="str">
            <v>ATRIBUÍDO SÃO PAULO</v>
          </cell>
          <cell r="K2990">
            <v>197.25</v>
          </cell>
          <cell r="L2990" t="str">
            <v>CAIXA REFERENCIAL</v>
          </cell>
        </row>
        <row r="2991">
          <cell r="G2991" t="str">
            <v>73749/2</v>
          </cell>
          <cell r="H2991" t="str">
            <v>CAIXA ENTERRADA PARA INSTALACOES TELEFONICAS TIPO R2 1,07X0,52X0,50M EM BLOCOS DE CONCRETO ESTRUTURAL</v>
          </cell>
          <cell r="I2991" t="str">
            <v>UN</v>
          </cell>
          <cell r="J2991" t="str">
            <v>ATRIBUÍDO SÃO PAULO</v>
          </cell>
          <cell r="K2991">
            <v>362.84</v>
          </cell>
          <cell r="L2991" t="str">
            <v>CAIXA REFERENCIAL</v>
          </cell>
        </row>
        <row r="2992">
          <cell r="G2992" t="str">
            <v>73749/3</v>
          </cell>
          <cell r="H2992" t="str">
            <v>CAIXA ENTERRADA PARA INSTALACOES TELEFONICAS TIPO R3 1,30X1,20X1,20M EM BLOCOS DE CONCRETO ESTRUTURAL</v>
          </cell>
          <cell r="I2992" t="str">
            <v>UN</v>
          </cell>
          <cell r="J2992" t="str">
            <v>ATRIBUÍDO SÃO PAULO</v>
          </cell>
          <cell r="K2992">
            <v>1175.1099999999999</v>
          </cell>
          <cell r="L2992" t="str">
            <v>CAIXA REFERENCIAL</v>
          </cell>
        </row>
        <row r="2993">
          <cell r="G2993">
            <v>84796</v>
          </cell>
          <cell r="H2993" t="str">
            <v>TAMPAO FOFO P/ CAIXA R2 PADRAO TELEBRAS COMPLETO - FORNECIMENTO E INSTALACAO</v>
          </cell>
          <cell r="I2993" t="str">
            <v>UN</v>
          </cell>
          <cell r="J2993" t="str">
            <v>ATRIBUÍDO SÃO PAULO</v>
          </cell>
          <cell r="K2993">
            <v>595.71</v>
          </cell>
          <cell r="L2993" t="str">
            <v>CAIXA REFERENCIAL</v>
          </cell>
        </row>
        <row r="2994">
          <cell r="G2994">
            <v>84798</v>
          </cell>
          <cell r="H2994" t="str">
            <v>TAMPAO FOFO P/ CAIXA R1 PADRAO TELEBRAS COMPLETO - FORNECIMENTO E INSTALACAO</v>
          </cell>
          <cell r="I2994" t="str">
            <v>UN</v>
          </cell>
          <cell r="J2994" t="str">
            <v>ATRIBUÍDO SÃO PAULO</v>
          </cell>
          <cell r="K2994">
            <v>267.79000000000002</v>
          </cell>
          <cell r="L2994" t="str">
            <v>CAIXA REFERENCIAL</v>
          </cell>
        </row>
        <row r="2995">
          <cell r="G2995">
            <v>98261</v>
          </cell>
          <cell r="H2995" t="str">
            <v>CABO TELEFÔNICO CCI-50 1 PAR, INSTALADO EM ENTRADA DE EDIFICAÇÃO - FORNECIMENTO E INSTALAÇÃO. AF_11/2019</v>
          </cell>
          <cell r="I2995" t="str">
            <v>M</v>
          </cell>
          <cell r="J2995" t="str">
            <v>COEFICIENTE DE REPRESENTATIVIDADE</v>
          </cell>
          <cell r="K2995">
            <v>3.09</v>
          </cell>
          <cell r="L2995" t="str">
            <v>CAIXA REFERENCIAL</v>
          </cell>
        </row>
        <row r="2996">
          <cell r="G2996">
            <v>98262</v>
          </cell>
          <cell r="H2996" t="str">
            <v>CABO TELEFÔNICO CCI-50 2 PARES, SEM BLINDAGEM, INSTALADO EM ENTRADA DE EDIFICAÇÃO - FORNECIMENTO E INSTALAÇÃO. AF_11/2019</v>
          </cell>
          <cell r="I2996" t="str">
            <v>M</v>
          </cell>
          <cell r="J2996" t="str">
            <v>COEFICIENTE DE REPRESENTATIVIDADE</v>
          </cell>
          <cell r="K2996">
            <v>3.67</v>
          </cell>
          <cell r="L2996" t="str">
            <v>CAIXA REFERENCIAL</v>
          </cell>
        </row>
        <row r="2997">
          <cell r="G2997">
            <v>98263</v>
          </cell>
          <cell r="H2997" t="str">
            <v>CABO TELEFÔNICO CCI-50 3 PARES, SEM BLINDAGEM, INSTALADO EM ENTRADA DE EDIFICAÇÃO - FORNECIMENTO E INSTALAÇÃO. AF_11/2019</v>
          </cell>
          <cell r="I2997" t="str">
            <v>M</v>
          </cell>
          <cell r="J2997" t="str">
            <v>COEFICIENTE DE REPRESENTATIVIDADE</v>
          </cell>
          <cell r="K2997">
            <v>4.3600000000000003</v>
          </cell>
          <cell r="L2997" t="str">
            <v>CAIXA REFERENCIAL</v>
          </cell>
        </row>
        <row r="2998">
          <cell r="G2998">
            <v>98264</v>
          </cell>
          <cell r="H2998" t="str">
            <v>CABO TELEFÔNICO CCI-50 4 PARES, SEM BLINDAGEM, INSTALADO EM ENTRADA DE EDIFICAÇÃO - FORNECIMENTO E INSTALAÇÃO. AF_11/2019</v>
          </cell>
          <cell r="I2998" t="str">
            <v>M</v>
          </cell>
          <cell r="J2998" t="str">
            <v>COEFICIENTE DE REPRESENTATIVIDADE</v>
          </cell>
          <cell r="K2998">
            <v>4.91</v>
          </cell>
          <cell r="L2998" t="str">
            <v>CAIXA REFERENCIAL</v>
          </cell>
        </row>
        <row r="2999">
          <cell r="G2999">
            <v>98265</v>
          </cell>
          <cell r="H2999" t="str">
            <v>CABO TELEFÔNICO CCI-50 5 PARES, SEM BLINDAGEM, INSTALADO EM ENTRADA DE EDIFICAÇÃO - FORNECIMENTO E INSTALAÇÃO. AF_11/2019</v>
          </cell>
          <cell r="I2999" t="str">
            <v>M</v>
          </cell>
          <cell r="J2999" t="str">
            <v>COEFICIENTE DE REPRESENTATIVIDADE</v>
          </cell>
          <cell r="K2999">
            <v>5.73</v>
          </cell>
          <cell r="L2999" t="str">
            <v>CAIXA REFERENCIAL</v>
          </cell>
        </row>
        <row r="3000">
          <cell r="G3000">
            <v>98266</v>
          </cell>
          <cell r="H3000" t="str">
            <v>CABO TELEFÔNICO CCI-50 6 PARES, SEM BLINDAGEM, INSTALADO EM ENTRADA DE EDIFICAÇÃO - FORNECIMENTO E INSTALAÇÃO. AF_11/2019</v>
          </cell>
          <cell r="I3000" t="str">
            <v>M</v>
          </cell>
          <cell r="J3000" t="str">
            <v>COEFICIENTE DE REPRESENTATIVIDADE</v>
          </cell>
          <cell r="K3000">
            <v>6.19</v>
          </cell>
          <cell r="L3000" t="str">
            <v>CAIXA REFERENCIAL</v>
          </cell>
        </row>
        <row r="3001">
          <cell r="G3001">
            <v>98267</v>
          </cell>
          <cell r="H3001" t="str">
            <v>CABO TELEFÔNICO CI-50 10 PARES INSTALADO EM ENTRADA DE EDIFICAÇÃO - FORNECIMENTO E INSTALAÇÃO. AF_11/2019</v>
          </cell>
          <cell r="I3001" t="str">
            <v>M</v>
          </cell>
          <cell r="J3001" t="str">
            <v>COEFICIENTE DE REPRESENTATIVIDADE</v>
          </cell>
          <cell r="K3001">
            <v>10.26</v>
          </cell>
          <cell r="L3001" t="str">
            <v>CAIXA REFERENCIAL</v>
          </cell>
        </row>
        <row r="3002">
          <cell r="G3002">
            <v>98268</v>
          </cell>
          <cell r="H3002" t="str">
            <v>CABO TELEFÔNICO CI-50 20 PARES INSTALADO EM ENTRADA DE EDIFICAÇÃO - FORNECIMENTO E INSTALAÇÃO. AF_11/2019</v>
          </cell>
          <cell r="I3002" t="str">
            <v>M</v>
          </cell>
          <cell r="J3002" t="str">
            <v>COEFICIENTE DE REPRESENTATIVIDADE</v>
          </cell>
          <cell r="K3002">
            <v>16.89</v>
          </cell>
          <cell r="L3002" t="str">
            <v>CAIXA REFERENCIAL</v>
          </cell>
        </row>
        <row r="3003">
          <cell r="G3003">
            <v>98269</v>
          </cell>
          <cell r="H3003" t="str">
            <v>CABO TELEFÔNICO CI-50 30 PARES INSTALADO EM ENTRADA DE EDIFICAÇÃO - FORNECIMENTO E INSTALAÇÃO. AF_11/2019</v>
          </cell>
          <cell r="I3003" t="str">
            <v>M</v>
          </cell>
          <cell r="J3003" t="str">
            <v>COEFICIENTE DE REPRESENTATIVIDADE</v>
          </cell>
          <cell r="K3003">
            <v>21.9</v>
          </cell>
          <cell r="L3003" t="str">
            <v>CAIXA REFERENCIAL</v>
          </cell>
        </row>
        <row r="3004">
          <cell r="G3004">
            <v>98270</v>
          </cell>
          <cell r="H3004" t="str">
            <v>CABO TELEFÔNICO CI-50 50 PARES INSTALADO EM ENTRADA DE EDIFICAÇÃO - FORNECIMENTO E INSTALAÇÃO. AF_11/2019</v>
          </cell>
          <cell r="I3004" t="str">
            <v>M</v>
          </cell>
          <cell r="J3004" t="str">
            <v>COEFICIENTE DE REPRESENTATIVIDADE</v>
          </cell>
          <cell r="K3004">
            <v>35.81</v>
          </cell>
          <cell r="L3004" t="str">
            <v>CAIXA REFERENCIAL</v>
          </cell>
        </row>
        <row r="3005">
          <cell r="G3005">
            <v>98271</v>
          </cell>
          <cell r="H3005" t="str">
            <v>CABO TELEFÔNICO CI-50 75 PARES INSTALADO EM ENTRADA DE EDIFICAÇÃO - FORNECIMENTO E INSTALAÇÃO. AF_11/2019</v>
          </cell>
          <cell r="I3005" t="str">
            <v>M</v>
          </cell>
          <cell r="J3005" t="str">
            <v>COEFICIENTE DE REPRESENTATIVIDADE</v>
          </cell>
          <cell r="K3005">
            <v>55.77</v>
          </cell>
          <cell r="L3005" t="str">
            <v>CAIXA REFERENCIAL</v>
          </cell>
        </row>
        <row r="3006">
          <cell r="G3006">
            <v>98272</v>
          </cell>
          <cell r="H3006" t="str">
            <v>CABO TELEFÔNICO CI-50 200 PARES INSTALADO EM ENTRADA DE EDIFICAÇÃO - FORNECIMENTO E INSTALAÇÃO. AF_11/2019</v>
          </cell>
          <cell r="I3006" t="str">
            <v>M</v>
          </cell>
          <cell r="J3006" t="str">
            <v>COEFICIENTE DE REPRESENTATIVIDADE</v>
          </cell>
          <cell r="K3006">
            <v>131.26</v>
          </cell>
          <cell r="L3006" t="str">
            <v>CAIXA REFERENCIAL</v>
          </cell>
        </row>
        <row r="3007">
          <cell r="G3007">
            <v>98273</v>
          </cell>
          <cell r="H3007" t="str">
            <v>CABO TELEFÔNICO CCI-50 4 PARES, SEM BLINDAGEM, INSTALADO EM PRUMADA - FORNECIMENTO E INSTALAÇÃO. AF_11/2019</v>
          </cell>
          <cell r="I3007" t="str">
            <v>M</v>
          </cell>
          <cell r="J3007" t="str">
            <v>COEFICIENTE DE REPRESENTATIVIDADE</v>
          </cell>
          <cell r="K3007">
            <v>2.48</v>
          </cell>
          <cell r="L3007" t="str">
            <v>CAIXA REFERENCIAL</v>
          </cell>
        </row>
        <row r="3008">
          <cell r="G3008">
            <v>98274</v>
          </cell>
          <cell r="H3008" t="str">
            <v>CABO TELEFÔNICO CCI-50 5 PARES, SEM BLINDAGEM, INSTALADO EM PRUMADA - FORNECIMENTO E INSTALAÇÃO. AF_11/2019</v>
          </cell>
          <cell r="I3008" t="str">
            <v>M</v>
          </cell>
          <cell r="J3008" t="str">
            <v>COEFICIENTE DE REPRESENTATIVIDADE</v>
          </cell>
          <cell r="K3008">
            <v>3.29</v>
          </cell>
          <cell r="L3008" t="str">
            <v>CAIXA REFERENCIAL</v>
          </cell>
        </row>
        <row r="3009">
          <cell r="G3009">
            <v>98275</v>
          </cell>
          <cell r="H3009" t="str">
            <v>CABO TELEFÔNICO CCI-50 6 PARES, SEM BLINDAGEM, INSTALADO EM PRUMADA - FORNECIMENTO E INSTALAÇÃO. AF_11/2019</v>
          </cell>
          <cell r="I3009" t="str">
            <v>M</v>
          </cell>
          <cell r="J3009" t="str">
            <v>COEFICIENTE DE REPRESENTATIVIDADE</v>
          </cell>
          <cell r="K3009">
            <v>3.76</v>
          </cell>
          <cell r="L3009" t="str">
            <v>CAIXA REFERENCIAL</v>
          </cell>
        </row>
        <row r="3010">
          <cell r="G3010">
            <v>98276</v>
          </cell>
          <cell r="H3010" t="str">
            <v>CABO TELEFÔNICO CI-50 10 PARES INSTALADO EM PRUMADA - FORNECIMENTO E INSTALAÇÃO. AF_11/2019</v>
          </cell>
          <cell r="I3010" t="str">
            <v>M</v>
          </cell>
          <cell r="J3010" t="str">
            <v>COEFICIENTE DE REPRESENTATIVIDADE</v>
          </cell>
          <cell r="K3010">
            <v>7.82</v>
          </cell>
          <cell r="L3010" t="str">
            <v>CAIXA REFERENCIAL</v>
          </cell>
        </row>
        <row r="3011">
          <cell r="G3011">
            <v>98277</v>
          </cell>
          <cell r="H3011" t="str">
            <v>CABO TELEFÔNICO CI-50 20 PARES INSTALADO EM PRUMADA - FORNECIMENTO E INSTALAÇÃO. AF_11/2019</v>
          </cell>
          <cell r="I3011" t="str">
            <v>M</v>
          </cell>
          <cell r="J3011" t="str">
            <v>COEFICIENTE DE REPRESENTATIVIDADE</v>
          </cell>
          <cell r="K3011">
            <v>14.47</v>
          </cell>
          <cell r="L3011" t="str">
            <v>CAIXA REFERENCIAL</v>
          </cell>
        </row>
        <row r="3012">
          <cell r="G3012">
            <v>98278</v>
          </cell>
          <cell r="H3012" t="str">
            <v>CABO TELEFÔNICO CI-50 30 PARES INSTALADO EM PRUMADA - FORNECIMENTO E INSTALAÇÃO. AF_11/2019</v>
          </cell>
          <cell r="I3012" t="str">
            <v>M</v>
          </cell>
          <cell r="J3012" t="str">
            <v>COEFICIENTE DE REPRESENTATIVIDADE</v>
          </cell>
          <cell r="K3012">
            <v>19.47</v>
          </cell>
          <cell r="L3012" t="str">
            <v>CAIXA REFERENCIAL</v>
          </cell>
        </row>
        <row r="3013">
          <cell r="G3013">
            <v>98279</v>
          </cell>
          <cell r="H3013" t="str">
            <v>CABO TELEFÔNICO CI-50 50 PARES INSTALADO EM PRUMADA - FORNECIMENTO E INSTALAÇÃO. AF_11/2019</v>
          </cell>
          <cell r="I3013" t="str">
            <v>M</v>
          </cell>
          <cell r="J3013" t="str">
            <v>COEFICIENTE DE REPRESENTATIVIDADE</v>
          </cell>
          <cell r="K3013">
            <v>33.39</v>
          </cell>
          <cell r="L3013" t="str">
            <v>CAIXA REFERENCIAL</v>
          </cell>
        </row>
        <row r="3014">
          <cell r="G3014">
            <v>98280</v>
          </cell>
          <cell r="H3014" t="str">
            <v>CABO TELEFÔNICO CCI-50 1 PAR, SEM BLINDAGEM, INSTALADO EM DISTRIBUIÇÃO DE EDIFICAÇÃO RESIDENCIAL - FORNECIMENTO E INSTALAÇÃO. AF_11/2019</v>
          </cell>
          <cell r="I3014" t="str">
            <v>M</v>
          </cell>
          <cell r="J3014" t="str">
            <v>COEFICIENTE DE REPRESENTATIVIDADE</v>
          </cell>
          <cell r="K3014">
            <v>6.21</v>
          </cell>
          <cell r="L3014" t="str">
            <v>CAIXA REFERENCIAL</v>
          </cell>
        </row>
        <row r="3015">
          <cell r="G3015">
            <v>98281</v>
          </cell>
          <cell r="H3015" t="str">
            <v>CABO TELEFÔNICO CCI-50 2 PARES, SEM BLINDAGEM, INSTALADO EM DISTRIBUIÇÃO DE EDIFICAÇÃO RESIDENCIAL - FORNECIMENTO E INSTALAÇÃO. AF_11/2019</v>
          </cell>
          <cell r="I3015" t="str">
            <v>M</v>
          </cell>
          <cell r="J3015" t="str">
            <v>COEFICIENTE DE REPRESENTATIVIDADE</v>
          </cell>
          <cell r="K3015">
            <v>6.78</v>
          </cell>
          <cell r="L3015" t="str">
            <v>CAIXA REFERENCIAL</v>
          </cell>
        </row>
        <row r="3016">
          <cell r="G3016">
            <v>98282</v>
          </cell>
          <cell r="H3016" t="str">
            <v>CABO TELEFÔNICO CCI-50 3 PARES, SEM BLINDAGEM, INSTALADO EM DISTRIBUIÇÃO DE EDIFICAÇÃO RESIDENCIAL - FORNECIMENTO E INSTALAÇÃO. AF_11/2019</v>
          </cell>
          <cell r="I3016" t="str">
            <v>M</v>
          </cell>
          <cell r="J3016" t="str">
            <v>COEFICIENTE DE REPRESENTATIVIDADE</v>
          </cell>
          <cell r="K3016">
            <v>7.49</v>
          </cell>
          <cell r="L3016" t="str">
            <v>CAIXA REFERENCIAL</v>
          </cell>
        </row>
        <row r="3017">
          <cell r="G3017">
            <v>98283</v>
          </cell>
          <cell r="H3017" t="str">
            <v>CABO TELEFÔNICO CCI-50 4 PARES, SEM BLINDAGEM, INSTALADO EM DISTRIBUIÇÃO DE EDIFICAÇÃO RESIDENCIAL - FORNECIMENTO E INSTALAÇÃO. AF_11/2019</v>
          </cell>
          <cell r="I3017" t="str">
            <v>M</v>
          </cell>
          <cell r="J3017" t="str">
            <v>COEFICIENTE DE REPRESENTATIVIDADE</v>
          </cell>
          <cell r="K3017">
            <v>8.0299999999999994</v>
          </cell>
          <cell r="L3017" t="str">
            <v>CAIXA REFERENCIAL</v>
          </cell>
        </row>
        <row r="3018">
          <cell r="G3018">
            <v>98284</v>
          </cell>
          <cell r="H3018" t="str">
            <v>CABO TELEFÔNICO CCI-50 5 PARES, SEM BLINDAGEM, INSTALADO EM DISTRIBUIÇÃO DE EDIFICAÇÃO RESIDENCIAL - FORNECIMENTO E INSTALAÇÃO. AF_11/2019</v>
          </cell>
          <cell r="I3018" t="str">
            <v>M</v>
          </cell>
          <cell r="J3018" t="str">
            <v>COEFICIENTE DE REPRESENTATIVIDADE</v>
          </cell>
          <cell r="K3018">
            <v>8.84</v>
          </cell>
          <cell r="L3018" t="str">
            <v>CAIXA REFERENCIAL</v>
          </cell>
        </row>
        <row r="3019">
          <cell r="G3019">
            <v>98285</v>
          </cell>
          <cell r="H3019" t="str">
            <v>CABO TELEFÔNICO CCI-50 6 PARES, SEM BLINDAGEM, INSTALADO EM DISTRIBUIÇÃO DE EDIFICAÇÃO RESIDENCIAL - FORNECIMENTO E INSTALAÇÃO. AF_11/2019</v>
          </cell>
          <cell r="I3019" t="str">
            <v>M</v>
          </cell>
          <cell r="J3019" t="str">
            <v>COEFICIENTE DE REPRESENTATIVIDADE</v>
          </cell>
          <cell r="K3019">
            <v>9.31</v>
          </cell>
          <cell r="L3019" t="str">
            <v>CAIXA REFERENCIAL</v>
          </cell>
        </row>
        <row r="3020">
          <cell r="G3020">
            <v>98286</v>
          </cell>
          <cell r="H3020" t="str">
            <v>CABO TELEFÔNICO CI-50 10 PARES INSTALADO EM DISTRIBUIÇÃO DE EDIFICAÇÃO RESIDENCIAL - FORNECIMENTO E INSTALAÇÃO. AF_11/2019</v>
          </cell>
          <cell r="I3020" t="str">
            <v>M</v>
          </cell>
          <cell r="J3020" t="str">
            <v>COEFICIENTE DE REPRESENTATIVIDADE</v>
          </cell>
          <cell r="K3020">
            <v>13.37</v>
          </cell>
          <cell r="L3020" t="str">
            <v>CAIXA REFERENCIAL</v>
          </cell>
        </row>
        <row r="3021">
          <cell r="G3021">
            <v>98287</v>
          </cell>
          <cell r="H3021" t="str">
            <v>CABO TELEFÔNICO CCI-50 1 PAR, SEM BLINDAGEM, INSTALADO EM DISTRIBUIÇÃO DE EDIFICAÇÃO INSTITUCIONAL - FORNECIMENTO E INSTALAÇÃO. AF_11/2019</v>
          </cell>
          <cell r="I3021" t="str">
            <v>M</v>
          </cell>
          <cell r="J3021" t="str">
            <v>COEFICIENTE DE REPRESENTATIVIDADE</v>
          </cell>
          <cell r="K3021">
            <v>1.22</v>
          </cell>
          <cell r="L3021" t="str">
            <v>CAIXA REFERENCIAL</v>
          </cell>
        </row>
        <row r="3022">
          <cell r="G3022">
            <v>98288</v>
          </cell>
          <cell r="H3022" t="str">
            <v>CABO TELEFÔNICO CCI-50 2 PARES, SEM BLINDAGEM, INSTALADO EM DISTRIBUIÇÃO DE EDIFICAÇÃO INSTITUCIONAL - FORNECIMENTO E INSTALAÇÃO. AF_11/2019</v>
          </cell>
          <cell r="I3022" t="str">
            <v>M</v>
          </cell>
          <cell r="J3022" t="str">
            <v>COEFICIENTE DE REPRESENTATIVIDADE</v>
          </cell>
          <cell r="K3022">
            <v>1.79</v>
          </cell>
          <cell r="L3022" t="str">
            <v>CAIXA REFERENCIAL</v>
          </cell>
        </row>
        <row r="3023">
          <cell r="G3023">
            <v>98289</v>
          </cell>
          <cell r="H3023" t="str">
            <v>CABO TELEFÔNICO CCI-50 3 PARES, SEM BLINDAGEM, INSTALADO EM DISTRIBUIÇÃO DE EDIFICAÇÃO INSTITUCIONAL - FORNECIMENTO E INSTALAÇÃO. AF_11/2019</v>
          </cell>
          <cell r="I3023" t="str">
            <v>M</v>
          </cell>
          <cell r="J3023" t="str">
            <v>COEFICIENTE DE REPRESENTATIVIDADE</v>
          </cell>
          <cell r="K3023">
            <v>2.4900000000000002</v>
          </cell>
          <cell r="L3023" t="str">
            <v>CAIXA REFERENCIAL</v>
          </cell>
        </row>
        <row r="3024">
          <cell r="G3024">
            <v>98290</v>
          </cell>
          <cell r="H3024" t="str">
            <v>CABO TELEFÔNICO CCI-50 4 PARES, SEM BLINDAGEM, INSTALADO EM DISTRIBUIÇÃO DE EDIFICAÇÃO INSTITUCIONAL - FORNECIMENTO E INSTALAÇÃO. AF_11/2019</v>
          </cell>
          <cell r="I3024" t="str">
            <v>M</v>
          </cell>
          <cell r="J3024" t="str">
            <v>COEFICIENTE DE REPRESENTATIVIDADE</v>
          </cell>
          <cell r="K3024">
            <v>3.04</v>
          </cell>
          <cell r="L3024" t="str">
            <v>CAIXA REFERENCIAL</v>
          </cell>
        </row>
        <row r="3025">
          <cell r="G3025">
            <v>98291</v>
          </cell>
          <cell r="H3025" t="str">
            <v>CABO TELEFÔNICO CCI-50 5 PARES, SEM BLINDAGEM, INSTALADO EM DISTRIBUIÇÃO DE EDIFICAÇÃO INSTITUCIONAL - FORNECIMENTO E INSTALAÇÃO. AF_11/2019</v>
          </cell>
          <cell r="I3025" t="str">
            <v>M</v>
          </cell>
          <cell r="J3025" t="str">
            <v>COEFICIENTE DE REPRESENTATIVIDADE</v>
          </cell>
          <cell r="K3025">
            <v>3.85</v>
          </cell>
          <cell r="L3025" t="str">
            <v>CAIXA REFERENCIAL</v>
          </cell>
        </row>
        <row r="3026">
          <cell r="G3026">
            <v>98292</v>
          </cell>
          <cell r="H3026" t="str">
            <v>CABO TELEFÔNICO CCI-50 6 PARES, SEM BLINDAGEM, INSTALADO EM DISTRIBUIÇÃO DE EDIFICAÇÃO INSTITUCIONAL - FORNECIMENTO E INSTALAÇÃO. AF_11/2019</v>
          </cell>
          <cell r="I3026" t="str">
            <v>M</v>
          </cell>
          <cell r="J3026" t="str">
            <v>COEFICIENTE DE REPRESENTATIVIDADE</v>
          </cell>
          <cell r="K3026">
            <v>4.3099999999999996</v>
          </cell>
          <cell r="L3026" t="str">
            <v>CAIXA REFERENCIAL</v>
          </cell>
        </row>
        <row r="3027">
          <cell r="G3027">
            <v>98293</v>
          </cell>
          <cell r="H3027" t="str">
            <v>CABO TELEFÔNICO CI-50 10 PARES INSTALADO EM DISTRIBUIÇÃO DE EDIFICAÇÃO INSTITUCIONAL - FORNECIMENTO E INSTALAÇÃO. AF_11/2019</v>
          </cell>
          <cell r="I3027" t="str">
            <v>M</v>
          </cell>
          <cell r="J3027" t="str">
            <v>COEFICIENTE DE REPRESENTATIVIDADE</v>
          </cell>
          <cell r="K3027">
            <v>8.3800000000000008</v>
          </cell>
          <cell r="L3027" t="str">
            <v>CAIXA REFERENCIAL</v>
          </cell>
        </row>
        <row r="3028">
          <cell r="G3028">
            <v>98400</v>
          </cell>
          <cell r="H3028" t="str">
            <v>CABO TELEFÔNICO CTP-APL-50 10 PARES INSTALADO EM ENTRADA DE EDIFICAÇÃO - FORNECIMENTO E INSTALAÇÃO. AF_11/2019</v>
          </cell>
          <cell r="I3028" t="str">
            <v>M</v>
          </cell>
          <cell r="J3028" t="str">
            <v>COEFICIENTE DE REPRESENTATIVIDADE</v>
          </cell>
          <cell r="K3028">
            <v>12.21</v>
          </cell>
          <cell r="L3028" t="str">
            <v>CAIXA REFERENCIAL</v>
          </cell>
        </row>
        <row r="3029">
          <cell r="G3029">
            <v>98401</v>
          </cell>
          <cell r="H3029" t="str">
            <v>CABO TELEFÔNICO CTP-APL-50 20 PARES INSTALADO EM ENTRADA DE EDIFICAÇÃO - FORNECIMENTO E INSTALAÇÃO. AF_11/2019</v>
          </cell>
          <cell r="I3029" t="str">
            <v>M</v>
          </cell>
          <cell r="J3029" t="str">
            <v>COEFICIENTE DE REPRESENTATIVIDADE</v>
          </cell>
          <cell r="K3029">
            <v>18.989999999999998</v>
          </cell>
          <cell r="L3029" t="str">
            <v>CAIXA REFERENCIAL</v>
          </cell>
        </row>
        <row r="3030">
          <cell r="G3030">
            <v>98402</v>
          </cell>
          <cell r="H3030" t="str">
            <v>CABO TELEFÔNICO CTP-APL-50 30 PARES INSTALADO EM ENTRADA DE EDIFICAÇÃO - FORNECIMENTO E INSTALAÇÃO. AF_11/2019</v>
          </cell>
          <cell r="I3030" t="str">
            <v>M</v>
          </cell>
          <cell r="J3030" t="str">
            <v>COEFICIENTE DE REPRESENTATIVIDADE</v>
          </cell>
          <cell r="K3030">
            <v>24.7</v>
          </cell>
          <cell r="L3030" t="str">
            <v>CAIXA REFERENCIAL</v>
          </cell>
        </row>
        <row r="3031">
          <cell r="G3031">
            <v>100556</v>
          </cell>
          <cell r="H3031" t="str">
            <v>CAIXA DE PASSAGEM PARA TELEFONE 15X15X10CM (SOBREPOR), FORNECIMENTO E INSTALACAO. AF_11/2019</v>
          </cell>
          <cell r="I3031" t="str">
            <v>UN</v>
          </cell>
          <cell r="J3031" t="str">
            <v>COEFICIENTE DE REPRESENTATIVIDADE</v>
          </cell>
          <cell r="K3031">
            <v>27.62</v>
          </cell>
          <cell r="L3031" t="str">
            <v>CAIXA REFERENCIAL</v>
          </cell>
        </row>
        <row r="3032">
          <cell r="G3032">
            <v>100557</v>
          </cell>
          <cell r="H3032" t="str">
            <v>CAIXA DE PASSAGEM PARA TELEFONE 80X80X15CM (SOBREPOR) FORNECIMENTO E INSTALACAO. AF_11/2019</v>
          </cell>
          <cell r="I3032" t="str">
            <v>UN</v>
          </cell>
          <cell r="J3032" t="str">
            <v>COEFICIENTE DE REPRESENTATIVIDADE</v>
          </cell>
          <cell r="K3032">
            <v>297.35000000000002</v>
          </cell>
          <cell r="L3032" t="str">
            <v>CAIXA REFERENCIAL</v>
          </cell>
        </row>
        <row r="3033">
          <cell r="G3033">
            <v>100560</v>
          </cell>
          <cell r="H3033" t="str">
            <v>QUADRO DE DISTRIBUIÇÃO PARA TELEFONE N.2, 20X20X12CM EM CHAPA METALICA, DE EMBUTIR, SEM ACESSORIOS, PADRÃO TELEBRAS, FORNECIMENTO E INSTALAÇÃO. AF_11/2019</v>
          </cell>
          <cell r="I3033" t="str">
            <v>UN</v>
          </cell>
          <cell r="J3033" t="str">
            <v>COEFICIENTE DE REPRESENTATIVIDADE</v>
          </cell>
          <cell r="K3033">
            <v>74.83</v>
          </cell>
          <cell r="L3033" t="str">
            <v>CAIXA REFERENCIAL</v>
          </cell>
        </row>
        <row r="3034">
          <cell r="G3034">
            <v>100561</v>
          </cell>
          <cell r="H3034" t="str">
            <v>QUADRO DE DISTRIBUICAO PARA TELEFONE N.3, 40X40X12CM EM CHAPA METALICA, DE EMBUTIR, SEM ACESSORIOS, PADRAO TELEBRAS, FORNECIMENTO E INSTALAÇÃO. AF_11/2019</v>
          </cell>
          <cell r="I3034" t="str">
            <v>UN</v>
          </cell>
          <cell r="J3034" t="str">
            <v>COEFICIENTE DE REPRESENTATIVIDADE</v>
          </cell>
          <cell r="K3034">
            <v>128.37</v>
          </cell>
          <cell r="L3034" t="str">
            <v>CAIXA REFERENCIAL</v>
          </cell>
        </row>
        <row r="3035">
          <cell r="G3035">
            <v>100562</v>
          </cell>
          <cell r="H3035" t="str">
            <v>QUADRO DE DISTRIBUICAO PARA TELEFONE N.4, 60X60X12CM EM CHAPA METALICA, DE EMBUTIR, SEM ACESSORIOS, PADRAO TELEBRAS, FORNECIMENTO E INSTALAÇÃO. AF_11/2019</v>
          </cell>
          <cell r="I3035" t="str">
            <v>UN</v>
          </cell>
          <cell r="J3035" t="str">
            <v>COEFICIENTE DE REPRESENTATIVIDADE</v>
          </cell>
          <cell r="K3035">
            <v>193.29</v>
          </cell>
          <cell r="L3035" t="str">
            <v>CAIXA REFERENCIAL</v>
          </cell>
        </row>
        <row r="3036">
          <cell r="G3036">
            <v>100563</v>
          </cell>
          <cell r="H3036" t="str">
            <v>QUADRO DE DISTRIBUIÇÃO PARA TELEFONE N.5, 80X80X12CM EM CHAPA METALICA, SEM ACESSORIOS, PADRAO TELEBRAS, FORNECIMENTO E INSTALAÇÃO. AF_11/2019</v>
          </cell>
          <cell r="I3036" t="str">
            <v>UN</v>
          </cell>
          <cell r="J3036" t="str">
            <v>COEFICIENTE DE REPRESENTATIVIDADE</v>
          </cell>
          <cell r="K3036">
            <v>274.14999999999998</v>
          </cell>
          <cell r="L3036" t="str">
            <v>CAIXA REFERENCIAL</v>
          </cell>
        </row>
        <row r="3037">
          <cell r="G3037">
            <v>98397</v>
          </cell>
          <cell r="H3037" t="str">
            <v>PINTURA ANTICORROSIVA DE DUTO METÁLICO. AF_04/2018</v>
          </cell>
          <cell r="I3037" t="str">
            <v>M2</v>
          </cell>
          <cell r="J3037" t="str">
            <v>COEFICIENTE DE REPRESENTATIVIDADE</v>
          </cell>
          <cell r="K3037">
            <v>9.75</v>
          </cell>
          <cell r="L3037" t="str">
            <v>CAIXA REFERENCIAL</v>
          </cell>
        </row>
        <row r="3038">
          <cell r="G3038" t="str">
            <v>74003/1</v>
          </cell>
          <cell r="H3038" t="str">
            <v>INSTALACOES GAS CENTRAL P/ EDIFICIO RESIDENCIAL C/ 4 PAVTOS 16 UNID.  UMA CENTRAL POR BLOCO COM 16 PONTOS</v>
          </cell>
          <cell r="I3038" t="str">
            <v>UN</v>
          </cell>
          <cell r="J3038" t="str">
            <v>ATRIBUÍDO SÃO PAULO</v>
          </cell>
          <cell r="K3038">
            <v>6067.39</v>
          </cell>
          <cell r="L3038" t="str">
            <v>CAIXA REFERENCIAL</v>
          </cell>
        </row>
        <row r="3039">
          <cell r="G3039">
            <v>85120</v>
          </cell>
          <cell r="H3039" t="str">
            <v>MANOMETRO 0 A 200 PSI (0 A 14 KGF/CM2), D = 50MM - FORNECIMENTO E COLOCACAO</v>
          </cell>
          <cell r="I3039" t="str">
            <v>UN</v>
          </cell>
          <cell r="J3039" t="str">
            <v>ATRIBUÍDO SÃO PAULO</v>
          </cell>
          <cell r="K3039">
            <v>109.17</v>
          </cell>
          <cell r="L3039" t="str">
            <v>CAIXA REFERENCIAL</v>
          </cell>
        </row>
        <row r="3040">
          <cell r="G3040">
            <v>83486</v>
          </cell>
          <cell r="H3040" t="str">
            <v>BOMBA CENTRIFUGA C/ MOTOR ELETRICO TRIFASICO 1CV</v>
          </cell>
          <cell r="I3040" t="str">
            <v>UN</v>
          </cell>
          <cell r="J3040" t="str">
            <v>COEFICIENTE DE REPRESENTATIVIDADE</v>
          </cell>
          <cell r="K3040">
            <v>1193.02</v>
          </cell>
          <cell r="L3040" t="str">
            <v>CAIXA REFERENCIAL</v>
          </cell>
        </row>
        <row r="3041">
          <cell r="G3041">
            <v>83643</v>
          </cell>
          <cell r="H3041" t="str">
            <v>BOMBA SUBMERSIVEL ELETRICA, TRIFASICA, POTÊNCIA 3,75 HP, DIAMETRO DO ROTOR 90 MM SEMIABERTO, BOCAL DE SAIDA DIAMETRO DE 2 POLEGADAS, HM/Q = 5 M / 61,2 M3/H A 25,5 M / 3,6 M3/H</v>
          </cell>
          <cell r="I3041" t="str">
            <v>UN</v>
          </cell>
          <cell r="J3041" t="str">
            <v>COEFICIENTE DE REPRESENTATIVIDADE</v>
          </cell>
          <cell r="K3041">
            <v>4027.8</v>
          </cell>
          <cell r="L3041" t="str">
            <v>CAIXA REFERENCIAL</v>
          </cell>
        </row>
        <row r="3042">
          <cell r="G3042">
            <v>83644</v>
          </cell>
          <cell r="H3042" t="str">
            <v>BOMBA RECALQUE D'AGUA TRIFASICA 10,0 HP</v>
          </cell>
          <cell r="I3042" t="str">
            <v>UN</v>
          </cell>
          <cell r="J3042" t="str">
            <v>COEFICIENTE DE REPRESENTATIVIDADE</v>
          </cell>
          <cell r="K3042">
            <v>4902.21</v>
          </cell>
          <cell r="L3042" t="str">
            <v>CAIXA REFERENCIAL</v>
          </cell>
        </row>
        <row r="3043">
          <cell r="G3043">
            <v>83645</v>
          </cell>
          <cell r="H3043" t="str">
            <v>BOMBA RECALQUE D'AGUA TRIFASICA 3,0 HP</v>
          </cell>
          <cell r="I3043" t="str">
            <v>UN</v>
          </cell>
          <cell r="J3043" t="str">
            <v>COEFICIENTE DE REPRESENTATIVIDADE</v>
          </cell>
          <cell r="K3043">
            <v>1578.63</v>
          </cell>
          <cell r="L3043" t="str">
            <v>CAIXA REFERENCIAL</v>
          </cell>
        </row>
        <row r="3044">
          <cell r="G3044">
            <v>83646</v>
          </cell>
          <cell r="H3044" t="str">
            <v>BOMBA RECALQUE D'AGUA DE ESTAGIOS TRIFASICA 2,0 HP</v>
          </cell>
          <cell r="I3044" t="str">
            <v>UN</v>
          </cell>
          <cell r="J3044" t="str">
            <v>COEFICIENTE DE REPRESENTATIVIDADE</v>
          </cell>
          <cell r="K3044">
            <v>1827.64</v>
          </cell>
          <cell r="L3044" t="str">
            <v>CAIXA REFERENCIAL</v>
          </cell>
        </row>
        <row r="3045">
          <cell r="G3045">
            <v>83647</v>
          </cell>
          <cell r="H3045" t="str">
            <v>BOMBA RECALQUE D'AGUA TRIFASICA 1,5HP</v>
          </cell>
          <cell r="I3045" t="str">
            <v>UN</v>
          </cell>
          <cell r="J3045" t="str">
            <v>COEFICIENTE DE REPRESENTATIVIDADE</v>
          </cell>
          <cell r="K3045">
            <v>1205.98</v>
          </cell>
          <cell r="L3045" t="str">
            <v>CAIXA REFERENCIAL</v>
          </cell>
        </row>
        <row r="3046">
          <cell r="G3046">
            <v>83648</v>
          </cell>
          <cell r="H3046" t="str">
            <v>BOMBA RECALQUE D'AGUA TRIFASICA 0,5 HP</v>
          </cell>
          <cell r="I3046" t="str">
            <v>UN</v>
          </cell>
          <cell r="J3046" t="str">
            <v>COEFICIENTE DE REPRESENTATIVIDADE</v>
          </cell>
          <cell r="K3046">
            <v>784.99</v>
          </cell>
          <cell r="L3046" t="str">
            <v>CAIXA REFERENCIAL</v>
          </cell>
        </row>
        <row r="3047">
          <cell r="G3047">
            <v>83649</v>
          </cell>
          <cell r="H3047" t="str">
            <v>BOMBA RECALQUE D'AGUA PREDIO 6 A 10 PAVTOS - 2UD</v>
          </cell>
          <cell r="I3047" t="str">
            <v>UN</v>
          </cell>
          <cell r="J3047" t="str">
            <v>ATRIBUÍDO SÃO PAULO</v>
          </cell>
          <cell r="K3047">
            <v>4788.91</v>
          </cell>
          <cell r="L3047" t="str">
            <v>CAIXA REFERENCIAL</v>
          </cell>
        </row>
        <row r="3048">
          <cell r="G3048">
            <v>83650</v>
          </cell>
          <cell r="H3048" t="str">
            <v>BOMBA RECALQUE D'AGUA PREDIO 3 A 5 PAVTOS - 2UD</v>
          </cell>
          <cell r="I3048" t="str">
            <v>UN</v>
          </cell>
          <cell r="J3048" t="str">
            <v>ATRIBUÍDO SÃO PAULO</v>
          </cell>
          <cell r="K3048">
            <v>4043.61</v>
          </cell>
          <cell r="L3048" t="str">
            <v>CAIXA REFERENCIAL</v>
          </cell>
        </row>
        <row r="3049">
          <cell r="G3049">
            <v>98294</v>
          </cell>
          <cell r="H3049" t="str">
            <v>CABO ELETRÔNICO CATEGORIA 5E, INSTALADO EM EDIFICAÇÃO RESIDENCIAL - FORNECIMENTO E INSTALAÇÃO. AF_11/2019</v>
          </cell>
          <cell r="I3049" t="str">
            <v>M</v>
          </cell>
          <cell r="J3049" t="str">
            <v>COEFICIENTE DE REPRESENTATIVIDADE</v>
          </cell>
          <cell r="K3049">
            <v>2</v>
          </cell>
          <cell r="L3049" t="str">
            <v>CAIXA REFERENCIAL</v>
          </cell>
        </row>
        <row r="3050">
          <cell r="G3050">
            <v>98295</v>
          </cell>
          <cell r="H3050" t="str">
            <v>CABO ELETRÔNICO CATEGORIA 5E, INSTALADO EM EDIFICAÇÃO INSTITUCIONAL - FORNECIMENTO E INSTALAÇÃO. AF_11/2019</v>
          </cell>
          <cell r="I3050" t="str">
            <v>M</v>
          </cell>
          <cell r="J3050" t="str">
            <v>COEFICIENTE DE REPRESENTATIVIDADE</v>
          </cell>
          <cell r="K3050">
            <v>1.43</v>
          </cell>
          <cell r="L3050" t="str">
            <v>CAIXA REFERENCIAL</v>
          </cell>
        </row>
        <row r="3051">
          <cell r="G3051">
            <v>98296</v>
          </cell>
          <cell r="H3051" t="str">
            <v>CABO ELETRÔNICO CATEGORIA 6, INSTALADO EM EDIFICAÇÃO RESIDENCIAL - FORNECIMENTO E INSTALAÇÃO. AF_11/2019</v>
          </cell>
          <cell r="I3051" t="str">
            <v>M</v>
          </cell>
          <cell r="J3051" t="str">
            <v>COEFICIENTE DE REPRESENTATIVIDADE</v>
          </cell>
          <cell r="K3051">
            <v>3.07</v>
          </cell>
          <cell r="L3051" t="str">
            <v>CAIXA REFERENCIAL</v>
          </cell>
        </row>
        <row r="3052">
          <cell r="G3052">
            <v>98297</v>
          </cell>
          <cell r="H3052" t="str">
            <v>CABO ELETRÔNICO CATEGORIA 6, INSTALADO EM EDIFICAÇÃO INSTITUCIONAL - FORNECIMENTO E INSTALAÇÃO. AF_11/2019</v>
          </cell>
          <cell r="I3052" t="str">
            <v>M</v>
          </cell>
          <cell r="J3052" t="str">
            <v>COEFICIENTE DE REPRESENTATIVIDADE</v>
          </cell>
          <cell r="K3052">
            <v>2.17</v>
          </cell>
          <cell r="L3052" t="str">
            <v>CAIXA REFERENCIAL</v>
          </cell>
        </row>
        <row r="3053">
          <cell r="G3053">
            <v>98301</v>
          </cell>
          <cell r="H3053" t="str">
            <v>PATCH PANEL 24 PORTAS, CATEGORIA 5E - FORNECIMENTO E INSTALAÇÃO. AF_11/2019</v>
          </cell>
          <cell r="I3053" t="str">
            <v>UN</v>
          </cell>
          <cell r="J3053" t="str">
            <v>COEFICIENTE DE REPRESENTATIVIDADE</v>
          </cell>
          <cell r="K3053">
            <v>454.94</v>
          </cell>
          <cell r="L3053" t="str">
            <v>CAIXA REFERENCIAL</v>
          </cell>
        </row>
        <row r="3054">
          <cell r="G3054">
            <v>98302</v>
          </cell>
          <cell r="H3054" t="str">
            <v>PATCH PANEL 24 PORTAS, CATEGORIA 6 - FORNECIMENTO E INSTALAÇÃO. AF_11/2019</v>
          </cell>
          <cell r="I3054" t="str">
            <v>UN</v>
          </cell>
          <cell r="J3054" t="str">
            <v>COEFICIENTE DE REPRESENTATIVIDADE</v>
          </cell>
          <cell r="K3054">
            <v>607.25</v>
          </cell>
          <cell r="L3054" t="str">
            <v>CAIXA REFERENCIAL</v>
          </cell>
        </row>
        <row r="3055">
          <cell r="G3055">
            <v>98304</v>
          </cell>
          <cell r="H3055" t="str">
            <v>PATCH PANEL 48 PORTAS, CATEGORIA 6 - FORNECIMENTO E INSTALAÇÃO. AF_11/2019</v>
          </cell>
          <cell r="I3055" t="str">
            <v>UN</v>
          </cell>
          <cell r="J3055" t="str">
            <v>COEFICIENTE DE REPRESENTATIVIDADE</v>
          </cell>
          <cell r="K3055">
            <v>978.6</v>
          </cell>
          <cell r="L3055" t="str">
            <v>CAIXA REFERENCIAL</v>
          </cell>
        </row>
        <row r="3056">
          <cell r="G3056">
            <v>98307</v>
          </cell>
          <cell r="H3056" t="str">
            <v>TOMADA DE REDE RJ45 - FORNECIMENTO E INSTALAÇÃO. AF_11/2019</v>
          </cell>
          <cell r="I3056" t="str">
            <v>UN</v>
          </cell>
          <cell r="J3056" t="str">
            <v>COEFICIENTE DE REPRESENTATIVIDADE</v>
          </cell>
          <cell r="K3056">
            <v>38.44</v>
          </cell>
          <cell r="L3056" t="str">
            <v>CAIXA REFERENCIAL</v>
          </cell>
        </row>
        <row r="3057">
          <cell r="G3057">
            <v>98308</v>
          </cell>
          <cell r="H3057" t="str">
            <v>TOMADA PARA TELEFONE RJ11 - FORNECIMENTO E INSTALAÇÃO. AF_11/2019</v>
          </cell>
          <cell r="I3057" t="str">
            <v>UN</v>
          </cell>
          <cell r="J3057" t="str">
            <v>COEFICIENTE DE REPRESENTATIVIDADE</v>
          </cell>
          <cell r="K3057">
            <v>25.38</v>
          </cell>
          <cell r="L3057" t="str">
            <v>CAIXA REFERENCIAL</v>
          </cell>
        </row>
        <row r="3058">
          <cell r="G3058">
            <v>98593</v>
          </cell>
          <cell r="H3058" t="str">
            <v>PATCH PANEL 48 PORTAS, CATEGORIA 5E - FORNECIMENTO E INSTALAÇÃO. AF_11/2019</v>
          </cell>
          <cell r="I3058" t="str">
            <v>UN</v>
          </cell>
          <cell r="J3058" t="str">
            <v>COEFICIENTE DE REPRESENTATIVIDADE</v>
          </cell>
          <cell r="K3058">
            <v>796.69</v>
          </cell>
          <cell r="L3058" t="str">
            <v>CAIXA REFERENCIAL</v>
          </cell>
        </row>
        <row r="3059">
          <cell r="G3059">
            <v>89355</v>
          </cell>
          <cell r="H3059" t="str">
            <v>TUBO, PVC, SOLDÁVEL, DN 20MM, INSTALADO EM RAMAL OU SUB-RAMAL DE ÁGUA - FORNECIMENTO E INSTALAÇÃO. AF_12/2014</v>
          </cell>
          <cell r="I3059" t="str">
            <v>M</v>
          </cell>
          <cell r="J3059" t="str">
            <v>COEFICIENTE DE REPRESENTATIVIDADE</v>
          </cell>
          <cell r="K3059">
            <v>14.97</v>
          </cell>
          <cell r="L3059" t="str">
            <v>CAIXA REFERENCIAL</v>
          </cell>
        </row>
        <row r="3060">
          <cell r="G3060">
            <v>89356</v>
          </cell>
          <cell r="H3060" t="str">
            <v>TUBO, PVC, SOLDÁVEL, DN 25MM, INSTALADO EM RAMAL OU SUB-RAMAL DE ÁGUA - FORNECIMENTO E INSTALAÇÃO. AF_12/2014</v>
          </cell>
          <cell r="I3060" t="str">
            <v>M</v>
          </cell>
          <cell r="J3060" t="str">
            <v>COEFICIENTE DE REPRESENTATIVIDADE</v>
          </cell>
          <cell r="K3060">
            <v>17.61</v>
          </cell>
          <cell r="L3060" t="str">
            <v>CAIXA REFERENCIAL</v>
          </cell>
        </row>
        <row r="3061">
          <cell r="G3061">
            <v>89357</v>
          </cell>
          <cell r="H3061" t="str">
            <v>TUBO, PVC, SOLDÁVEL, DN 32MM, INSTALADO EM RAMAL OU SUB-RAMAL DE ÁGUA - FORNECIMENTO E INSTALAÇÃO. AF_12/2014</v>
          </cell>
          <cell r="I3061" t="str">
            <v>M</v>
          </cell>
          <cell r="J3061" t="str">
            <v>COEFICIENTE DE REPRESENTATIVIDADE</v>
          </cell>
          <cell r="K3061">
            <v>24.12</v>
          </cell>
          <cell r="L3061" t="str">
            <v>CAIXA REFERENCIAL</v>
          </cell>
        </row>
        <row r="3062">
          <cell r="G3062">
            <v>89401</v>
          </cell>
          <cell r="H3062" t="str">
            <v>TUBO, PVC, SOLDÁVEL, DN 20MM, INSTALADO EM RAMAL DE DISTRIBUIÇÃO DE ÁGUA - FORNECIMENTO E INSTALAÇÃO. AF_12/2014</v>
          </cell>
          <cell r="I3062" t="str">
            <v>M</v>
          </cell>
          <cell r="J3062" t="str">
            <v>COEFICIENTE DE REPRESENTATIVIDADE</v>
          </cell>
          <cell r="K3062">
            <v>6.14</v>
          </cell>
          <cell r="L3062" t="str">
            <v>CAIXA REFERENCIAL</v>
          </cell>
        </row>
        <row r="3063">
          <cell r="G3063">
            <v>89402</v>
          </cell>
          <cell r="H3063" t="str">
            <v>TUBO, PVC, SOLDÁVEL, DN 25MM, INSTALADO EM RAMAL DE DISTRIBUIÇÃO DE ÁGUA - FORNECIMENTO E INSTALAÇÃO. AF_12/2014</v>
          </cell>
          <cell r="I3063" t="str">
            <v>M</v>
          </cell>
          <cell r="J3063" t="str">
            <v>COEFICIENTE DE REPRESENTATIVIDADE</v>
          </cell>
          <cell r="K3063">
            <v>7.44</v>
          </cell>
          <cell r="L3063" t="str">
            <v>CAIXA REFERENCIAL</v>
          </cell>
        </row>
        <row r="3064">
          <cell r="G3064">
            <v>89403</v>
          </cell>
          <cell r="H3064" t="str">
            <v>TUBO, PVC, SOLDÁVEL, DN 32MM, INSTALADO EM RAMAL DE DISTRIBUIÇÃO DE ÁGUA - FORNECIMENTO E INSTALAÇÃO. AF_12/2014</v>
          </cell>
          <cell r="I3064" t="str">
            <v>M</v>
          </cell>
          <cell r="J3064" t="str">
            <v>COEFICIENTE DE REPRESENTATIVIDADE</v>
          </cell>
          <cell r="K3064">
            <v>11.96</v>
          </cell>
          <cell r="L3064" t="str">
            <v>CAIXA REFERENCIAL</v>
          </cell>
        </row>
        <row r="3065">
          <cell r="G3065">
            <v>89446</v>
          </cell>
          <cell r="H3065" t="str">
            <v>TUBO, PVC, SOLDÁVEL, DN 25MM, INSTALADO EM PRUMADA DE ÁGUA - FORNECIMENTO E INSTALAÇÃO. AF_12/2014</v>
          </cell>
          <cell r="I3065" t="str">
            <v>M</v>
          </cell>
          <cell r="J3065" t="str">
            <v>COEFICIENTE DE REPRESENTATIVIDADE</v>
          </cell>
          <cell r="K3065">
            <v>3.58</v>
          </cell>
          <cell r="L3065" t="str">
            <v>CAIXA REFERENCIAL</v>
          </cell>
        </row>
        <row r="3066">
          <cell r="G3066">
            <v>89447</v>
          </cell>
          <cell r="H3066" t="str">
            <v>TUBO, PVC, SOLDÁVEL, DN 32MM, INSTALADO EM PRUMADA DE ÁGUA - FORNECIMENTO E INSTALAÇÃO. AF_12/2014</v>
          </cell>
          <cell r="I3066" t="str">
            <v>M</v>
          </cell>
          <cell r="J3066" t="str">
            <v>COEFICIENTE DE REPRESENTATIVIDADE</v>
          </cell>
          <cell r="K3066">
            <v>7.42</v>
          </cell>
          <cell r="L3066" t="str">
            <v>CAIXA REFERENCIAL</v>
          </cell>
        </row>
        <row r="3067">
          <cell r="G3067">
            <v>89448</v>
          </cell>
          <cell r="H3067" t="str">
            <v>TUBO, PVC, SOLDÁVEL, DN 40MM, INSTALADO EM PRUMADA DE ÁGUA - FORNECIMENTO E INSTALAÇÃO. AF_12/2014</v>
          </cell>
          <cell r="I3067" t="str">
            <v>M</v>
          </cell>
          <cell r="J3067" t="str">
            <v>COEFICIENTE DE REPRESENTATIVIDADE</v>
          </cell>
          <cell r="K3067">
            <v>10.61</v>
          </cell>
          <cell r="L3067" t="str">
            <v>CAIXA REFERENCIAL</v>
          </cell>
        </row>
        <row r="3068">
          <cell r="G3068">
            <v>89449</v>
          </cell>
          <cell r="H3068" t="str">
            <v>TUBO, PVC, SOLDÁVEL, DN 50MM, INSTALADO EM PRUMADA DE ÁGUA - FORNECIMENTO E INSTALAÇÃO. AF_12/2014</v>
          </cell>
          <cell r="I3068" t="str">
            <v>M</v>
          </cell>
          <cell r="J3068" t="str">
            <v>COEFICIENTE DE REPRESENTATIVIDADE</v>
          </cell>
          <cell r="K3068">
            <v>12.21</v>
          </cell>
          <cell r="L3068" t="str">
            <v>CAIXA REFERENCIAL</v>
          </cell>
        </row>
        <row r="3069">
          <cell r="G3069">
            <v>89450</v>
          </cell>
          <cell r="H3069" t="str">
            <v>TUBO, PVC, SOLDÁVEL, DN 60MM, INSTALADO EM PRUMADA DE ÁGUA - FORNECIMENTO E INSTALAÇÃO. AF_12/2014</v>
          </cell>
          <cell r="I3069" t="str">
            <v>M</v>
          </cell>
          <cell r="J3069" t="str">
            <v>COEFICIENTE DE REPRESENTATIVIDADE</v>
          </cell>
          <cell r="K3069">
            <v>20.02</v>
          </cell>
          <cell r="L3069" t="str">
            <v>CAIXA REFERENCIAL</v>
          </cell>
        </row>
        <row r="3070">
          <cell r="G3070">
            <v>89451</v>
          </cell>
          <cell r="H3070" t="str">
            <v>TUBO, PVC, SOLDÁVEL, DN 75MM, INSTALADO EM PRUMADA DE ÁGUA - FORNECIMENTO E INSTALAÇÃO. AF_12/2014</v>
          </cell>
          <cell r="I3070" t="str">
            <v>M</v>
          </cell>
          <cell r="J3070" t="str">
            <v>COEFICIENTE DE REPRESENTATIVIDADE</v>
          </cell>
          <cell r="K3070">
            <v>32.99</v>
          </cell>
          <cell r="L3070" t="str">
            <v>CAIXA REFERENCIAL</v>
          </cell>
        </row>
        <row r="3071">
          <cell r="G3071">
            <v>89452</v>
          </cell>
          <cell r="H3071" t="str">
            <v>TUBO, PVC, SOLDÁVEL, DN 85MM, INSTALADO EM PRUMADA DE ÁGUA - FORNECIMENTO E INSTALAÇÃO. AF_12/2014</v>
          </cell>
          <cell r="I3071" t="str">
            <v>M</v>
          </cell>
          <cell r="J3071" t="str">
            <v>COEFICIENTE DE REPRESENTATIVIDADE</v>
          </cell>
          <cell r="K3071">
            <v>40.99</v>
          </cell>
          <cell r="L3071" t="str">
            <v>CAIXA REFERENCIAL</v>
          </cell>
        </row>
        <row r="3072">
          <cell r="G3072">
            <v>89508</v>
          </cell>
          <cell r="H3072" t="str">
            <v>TUBO PVC, SÉRIE R, ÁGUA PLUVIAL, DN 40 MM, FORNECIDO E INSTALADO EM RAMAL DE ENCAMINHAMENTO. AF_12/2014</v>
          </cell>
          <cell r="I3072" t="str">
            <v>M</v>
          </cell>
          <cell r="J3072" t="str">
            <v>COEFICIENTE DE REPRESENTATIVIDADE</v>
          </cell>
          <cell r="K3072">
            <v>14.73</v>
          </cell>
          <cell r="L3072" t="str">
            <v>CAIXA REFERENCIAL</v>
          </cell>
        </row>
        <row r="3073">
          <cell r="G3073">
            <v>89509</v>
          </cell>
          <cell r="H3073" t="str">
            <v>TUBO PVC, SÉRIE R, ÁGUA PLUVIAL, DN 50 MM, FORNECIDO E INSTALADO EM RAMAL DE ENCAMINHAMENTO. AF_12/2014</v>
          </cell>
          <cell r="I3073" t="str">
            <v>M</v>
          </cell>
          <cell r="J3073" t="str">
            <v>COEFICIENTE DE REPRESENTATIVIDADE</v>
          </cell>
          <cell r="K3073">
            <v>20.190000000000001</v>
          </cell>
          <cell r="L3073" t="str">
            <v>CAIXA REFERENCIAL</v>
          </cell>
        </row>
        <row r="3074">
          <cell r="G3074">
            <v>89511</v>
          </cell>
          <cell r="H3074" t="str">
            <v>TUBO PVC, SÉRIE R, ÁGUA PLUVIAL, DN 75 MM, FORNECIDO E INSTALADO EM RAMAL DE ENCAMINHAMENTO. AF_12/2014</v>
          </cell>
          <cell r="I3074" t="str">
            <v>M</v>
          </cell>
          <cell r="J3074" t="str">
            <v>COEFICIENTE DE REPRESENTATIVIDADE</v>
          </cell>
          <cell r="K3074">
            <v>30.24</v>
          </cell>
          <cell r="L3074" t="str">
            <v>CAIXA REFERENCIAL</v>
          </cell>
        </row>
        <row r="3075">
          <cell r="G3075">
            <v>89512</v>
          </cell>
          <cell r="H3075" t="str">
            <v>TUBO PVC, SÉRIE R, ÁGUA PLUVIAL, DN 100 MM, FORNECIDO E INSTALADO EM RAMAL DE ENCAMINHAMENTO. AF_12/2014</v>
          </cell>
          <cell r="I3075" t="str">
            <v>M</v>
          </cell>
          <cell r="J3075" t="str">
            <v>COEFICIENTE DE REPRESENTATIVIDADE</v>
          </cell>
          <cell r="K3075">
            <v>47.09</v>
          </cell>
          <cell r="L3075" t="str">
            <v>CAIXA REFERENCIAL</v>
          </cell>
        </row>
        <row r="3076">
          <cell r="G3076">
            <v>89576</v>
          </cell>
          <cell r="H3076" t="str">
            <v>TUBO PVC, SÉRIE R, ÁGUA PLUVIAL, DN 75 MM, FORNECIDO E INSTALADO EM CONDUTORES VERTICAIS DE ÁGUAS PLUVIAIS. AF_12/2014</v>
          </cell>
          <cell r="I3076" t="str">
            <v>M</v>
          </cell>
          <cell r="J3076" t="str">
            <v>COEFICIENTE DE REPRESENTATIVIDADE</v>
          </cell>
          <cell r="K3076">
            <v>16.64</v>
          </cell>
          <cell r="L3076" t="str">
            <v>CAIXA REFERENCIAL</v>
          </cell>
        </row>
        <row r="3077">
          <cell r="G3077">
            <v>89578</v>
          </cell>
          <cell r="H3077" t="str">
            <v>TUBO PVC, SÉRIE R, ÁGUA PLUVIAL, DN 100 MM, FORNECIDO E INSTALADO EM CONDUTORES VERTICAIS DE ÁGUAS PLUVIAIS. AF_12/2014</v>
          </cell>
          <cell r="I3077" t="str">
            <v>M</v>
          </cell>
          <cell r="J3077" t="str">
            <v>COEFICIENTE DE REPRESENTATIVIDADE</v>
          </cell>
          <cell r="K3077">
            <v>28.54</v>
          </cell>
          <cell r="L3077" t="str">
            <v>CAIXA REFERENCIAL</v>
          </cell>
        </row>
        <row r="3078">
          <cell r="G3078">
            <v>89580</v>
          </cell>
          <cell r="H3078" t="str">
            <v>TUBO PVC, SÉRIE R, ÁGUA PLUVIAL, DN 150 MM, FORNECIDO E INSTALADO EM CONDUTORES VERTICAIS DE ÁGUAS PLUVIAIS. AF_12/2014</v>
          </cell>
          <cell r="I3078" t="str">
            <v>M</v>
          </cell>
          <cell r="J3078" t="str">
            <v>COEFICIENTE DE REPRESENTATIVIDADE</v>
          </cell>
          <cell r="K3078">
            <v>55.78</v>
          </cell>
          <cell r="L3078" t="str">
            <v>CAIXA REFERENCIAL</v>
          </cell>
        </row>
        <row r="3079">
          <cell r="G3079">
            <v>89633</v>
          </cell>
          <cell r="H3079" t="str">
            <v>TUBO, CPVC, SOLDÁVEL, DN 15MM, INSTALADO EM RAMAL OU SUB-RAMAL DE ÁGUA - FORNECIMENTO E INSTALAÇÃO. AF_12/2014</v>
          </cell>
          <cell r="I3079" t="str">
            <v>M</v>
          </cell>
          <cell r="J3079" t="str">
            <v>COEFICIENTE DE REPRESENTATIVIDADE</v>
          </cell>
          <cell r="K3079">
            <v>16.559999999999999</v>
          </cell>
          <cell r="L3079" t="str">
            <v>CAIXA REFERENCIAL</v>
          </cell>
        </row>
        <row r="3080">
          <cell r="G3080">
            <v>89634</v>
          </cell>
          <cell r="H3080" t="str">
            <v>TUBO, CPVC, SOLDÁVEL, DN 22MM, INSTALADO EM RAMAL OU SUB-RAMAL DE ÁGUA - FORNECIMENTO E INSTALAÇÃO. AF_12/2014</v>
          </cell>
          <cell r="I3080" t="str">
            <v>M</v>
          </cell>
          <cell r="J3080" t="str">
            <v>COEFICIENTE DE REPRESENTATIVIDADE</v>
          </cell>
          <cell r="K3080">
            <v>24.03</v>
          </cell>
          <cell r="L3080" t="str">
            <v>CAIXA REFERENCIAL</v>
          </cell>
        </row>
        <row r="3081">
          <cell r="G3081">
            <v>89635</v>
          </cell>
          <cell r="H3081" t="str">
            <v>TUBO, CPVC, SOLDÁVEL, DN 28MM, INSTALADO EM RAMAL OU SUB-RAMAL DE ÁGUA - FORNECIMENTO E INSTALAÇÃO. AF_12/2014</v>
          </cell>
          <cell r="I3081" t="str">
            <v>M</v>
          </cell>
          <cell r="J3081" t="str">
            <v>COEFICIENTE DE REPRESENTATIVIDADE</v>
          </cell>
          <cell r="K3081">
            <v>32.950000000000003</v>
          </cell>
          <cell r="L3081" t="str">
            <v>CAIXA REFERENCIAL</v>
          </cell>
        </row>
        <row r="3082">
          <cell r="G3082">
            <v>89636</v>
          </cell>
          <cell r="H3082" t="str">
            <v>TUBO, CPVC, SOLDÁVEL, DN 35MM, INSTALADO EM RAMAL OU SUB-RAMAL DE ÁGUA  FORNECIMENTO E INSTALAÇÃO. AF_12/2014</v>
          </cell>
          <cell r="I3082" t="str">
            <v>M</v>
          </cell>
          <cell r="J3082" t="str">
            <v>COEFICIENTE DE REPRESENTATIVIDADE</v>
          </cell>
          <cell r="K3082">
            <v>39.83</v>
          </cell>
          <cell r="L3082" t="str">
            <v>CAIXA REFERENCIAL</v>
          </cell>
        </row>
        <row r="3083">
          <cell r="G3083">
            <v>89711</v>
          </cell>
          <cell r="H3083" t="str">
            <v>TUBO PVC, SERIE NORMAL, ESGOTO PREDIAL, DN 40 MM, FORNECIDO E INSTALADO EM RAMAL DE DESCARGA OU RAMAL DE ESGOTO SANITÁRIO. AF_12/2014</v>
          </cell>
          <cell r="I3083" t="str">
            <v>M</v>
          </cell>
          <cell r="J3083" t="str">
            <v>COEFICIENTE DE REPRESENTATIVIDADE</v>
          </cell>
          <cell r="K3083">
            <v>15.37</v>
          </cell>
          <cell r="L3083" t="str">
            <v>CAIXA REFERENCIAL</v>
          </cell>
        </row>
        <row r="3084">
          <cell r="G3084">
            <v>89712</v>
          </cell>
          <cell r="H3084" t="str">
            <v>TUBO PVC, SERIE NORMAL, ESGOTO PREDIAL, DN 50 MM, FORNECIDO E INSTALADO EM RAMAL DE DESCARGA OU RAMAL DE ESGOTO SANITÁRIO. AF_12/2014</v>
          </cell>
          <cell r="I3084" t="str">
            <v>M</v>
          </cell>
          <cell r="J3084" t="str">
            <v>COEFICIENTE DE REPRESENTATIVIDADE</v>
          </cell>
          <cell r="K3084">
            <v>22.42</v>
          </cell>
          <cell r="L3084" t="str">
            <v>CAIXA REFERENCIAL</v>
          </cell>
        </row>
        <row r="3085">
          <cell r="G3085">
            <v>89713</v>
          </cell>
          <cell r="H3085" t="str">
            <v>TUBO PVC, SERIE NORMAL, ESGOTO PREDIAL, DN 75 MM, FORNECIDO E INSTALADO EM RAMAL DE DESCARGA OU RAMAL DE ESGOTO SANITÁRIO. AF_12/2014</v>
          </cell>
          <cell r="I3085" t="str">
            <v>M</v>
          </cell>
          <cell r="J3085" t="str">
            <v>COEFICIENTE DE REPRESENTATIVIDADE</v>
          </cell>
          <cell r="K3085">
            <v>34.07</v>
          </cell>
          <cell r="L3085" t="str">
            <v>CAIXA REFERENCIAL</v>
          </cell>
        </row>
        <row r="3086">
          <cell r="G3086">
            <v>89714</v>
          </cell>
          <cell r="H3086" t="str">
            <v>TUBO PVC, SERIE NORMAL, ESGOTO PREDIAL, DN 100 MM, FORNECIDO E INSTALADO EM RAMAL DE DESCARGA OU RAMAL DE ESGOTO SANITÁRIO. AF_12/2014</v>
          </cell>
          <cell r="I3086" t="str">
            <v>M</v>
          </cell>
          <cell r="J3086" t="str">
            <v>COEFICIENTE DE REPRESENTATIVIDADE</v>
          </cell>
          <cell r="K3086">
            <v>44.02</v>
          </cell>
          <cell r="L3086" t="str">
            <v>CAIXA REFERENCIAL</v>
          </cell>
        </row>
        <row r="3087">
          <cell r="G3087">
            <v>89716</v>
          </cell>
          <cell r="H3087" t="str">
            <v>TUBO, CPVC, SOLDÁVEL, DN 22MM, INSTALADO EM RAMAL DE DISTRIBUIÇÃO DE ÁGUA - FORNECIMENTO E INSTALAÇÃO. AF_12/2014</v>
          </cell>
          <cell r="I3087" t="str">
            <v>M</v>
          </cell>
          <cell r="J3087" t="str">
            <v>COEFICIENTE DE REPRESENTATIVIDADE</v>
          </cell>
          <cell r="K3087">
            <v>14.77</v>
          </cell>
          <cell r="L3087" t="str">
            <v>CAIXA REFERENCIAL</v>
          </cell>
        </row>
        <row r="3088">
          <cell r="G3088">
            <v>89717</v>
          </cell>
          <cell r="H3088" t="str">
            <v>TUBO, CPVC, SOLDÁVEL, DN 28MM, INSTALADO EM RAMAL DE DISTRIBUIÇÃO DE ÁGUA - FORNECIMENTO E INSTALAÇÃO. AF_12/2014</v>
          </cell>
          <cell r="I3088" t="str">
            <v>M</v>
          </cell>
          <cell r="J3088" t="str">
            <v>COEFICIENTE DE REPRESENTATIVIDADE</v>
          </cell>
          <cell r="K3088">
            <v>22.04</v>
          </cell>
          <cell r="L3088" t="str">
            <v>CAIXA REFERENCIAL</v>
          </cell>
        </row>
        <row r="3089">
          <cell r="G3089">
            <v>89770</v>
          </cell>
          <cell r="H3089" t="str">
            <v>TUBO, CPVC, SOLDÁVEL, DN 35MM, INSTALADO EM PRUMADA DE ÁGUA  FORNECIMENTO E INSTALAÇÃO. AF_12/2014</v>
          </cell>
          <cell r="I3089" t="str">
            <v>M</v>
          </cell>
          <cell r="J3089" t="str">
            <v>COEFICIENTE DE REPRESENTATIVIDADE</v>
          </cell>
          <cell r="K3089">
            <v>22.19</v>
          </cell>
          <cell r="L3089" t="str">
            <v>CAIXA REFERENCIAL</v>
          </cell>
        </row>
        <row r="3090">
          <cell r="G3090">
            <v>89771</v>
          </cell>
          <cell r="H3090" t="str">
            <v>TUBO, CPVC, SOLDÁVEL, DN 42MM, INSTALADO EM PRUMADA DE ÁGUA  FORNECIMENTO E INSTALAÇÃO. AF_12/2014</v>
          </cell>
          <cell r="I3090" t="str">
            <v>M</v>
          </cell>
          <cell r="J3090" t="str">
            <v>COEFICIENTE DE REPRESENTATIVIDADE</v>
          </cell>
          <cell r="K3090">
            <v>30.27</v>
          </cell>
          <cell r="L3090" t="str">
            <v>CAIXA REFERENCIAL</v>
          </cell>
        </row>
        <row r="3091">
          <cell r="G3091">
            <v>89773</v>
          </cell>
          <cell r="H3091" t="str">
            <v>TUBO, CPVC, SOLDÁVEL, DN 73MM, INSTALADO EM PRUMADA DE ÁGUA  FORNECIMENTO E INSTALAÇÃO. AF_12/2014</v>
          </cell>
          <cell r="I3091" t="str">
            <v>M</v>
          </cell>
          <cell r="J3091" t="str">
            <v>COEFICIENTE DE REPRESENTATIVIDADE</v>
          </cell>
          <cell r="K3091">
            <v>70.209999999999994</v>
          </cell>
          <cell r="L3091" t="str">
            <v>CAIXA REFERENCIAL</v>
          </cell>
        </row>
        <row r="3092">
          <cell r="G3092">
            <v>89775</v>
          </cell>
          <cell r="H3092" t="str">
            <v>TUBO, CPVC, SOLDÁVEL, DN 89MM, INSTALADO EM PRUMADA DE ÁGUA  FORNECIMENTO E INSTALAÇÃO. AF_12/2014</v>
          </cell>
          <cell r="I3092" t="str">
            <v>M</v>
          </cell>
          <cell r="J3092" t="str">
            <v>COEFICIENTE DE REPRESENTATIVIDADE</v>
          </cell>
          <cell r="K3092">
            <v>110.65</v>
          </cell>
          <cell r="L3092" t="str">
            <v>CAIXA REFERENCIAL</v>
          </cell>
        </row>
        <row r="3093">
          <cell r="G3093">
            <v>89798</v>
          </cell>
          <cell r="H3093" t="str">
            <v>TUBO PVC, SERIE NORMAL, ESGOTO PREDIAL, DN 50 MM, FORNECIDO E INSTALADO EM PRUMADA DE ESGOTO SANITÁRIO OU VENTILAÇÃO. AF_12/2014</v>
          </cell>
          <cell r="I3093" t="str">
            <v>M</v>
          </cell>
          <cell r="J3093" t="str">
            <v>COEFICIENTE DE REPRESENTATIVIDADE</v>
          </cell>
          <cell r="K3093">
            <v>8.3000000000000007</v>
          </cell>
          <cell r="L3093" t="str">
            <v>CAIXA REFERENCIAL</v>
          </cell>
        </row>
        <row r="3094">
          <cell r="G3094">
            <v>89799</v>
          </cell>
          <cell r="H3094" t="str">
            <v>TUBO PVC, SERIE NORMAL, ESGOTO PREDIAL, DN 75 MM, FORNECIDO E INSTALADO EM PRUMADA DE ESGOTO SANITÁRIO OU VENTILAÇÃO. AF_12/2014</v>
          </cell>
          <cell r="I3094" t="str">
            <v>M</v>
          </cell>
          <cell r="J3094" t="str">
            <v>COEFICIENTE DE REPRESENTATIVIDADE</v>
          </cell>
          <cell r="K3094">
            <v>13.94</v>
          </cell>
          <cell r="L3094" t="str">
            <v>CAIXA REFERENCIAL</v>
          </cell>
        </row>
        <row r="3095">
          <cell r="G3095">
            <v>89800</v>
          </cell>
          <cell r="H3095" t="str">
            <v>TUBO PVC, SERIE NORMAL, ESGOTO PREDIAL, DN 100 MM, FORNECIDO E INSTALADO EM PRUMADA DE ESGOTO SANITÁRIO OU VENTILAÇÃO. AF_12/2014</v>
          </cell>
          <cell r="I3095" t="str">
            <v>M</v>
          </cell>
          <cell r="J3095" t="str">
            <v>COEFICIENTE DE REPRESENTATIVIDADE</v>
          </cell>
          <cell r="K3095">
            <v>17.559999999999999</v>
          </cell>
          <cell r="L3095" t="str">
            <v>CAIXA REFERENCIAL</v>
          </cell>
        </row>
        <row r="3096">
          <cell r="G3096">
            <v>89848</v>
          </cell>
          <cell r="H3096" t="str">
            <v>TUBO PVC, SERIE NORMAL, ESGOTO PREDIAL, DN 100 MM, FORNECIDO E INSTALADO EM SUBCOLETOR AÉREO DE ESGOTO SANITÁRIO. AF_12/2014</v>
          </cell>
          <cell r="I3096" t="str">
            <v>M</v>
          </cell>
          <cell r="J3096" t="str">
            <v>COEFICIENTE DE REPRESENTATIVIDADE</v>
          </cell>
          <cell r="K3096">
            <v>22.23</v>
          </cell>
          <cell r="L3096" t="str">
            <v>CAIXA REFERENCIAL</v>
          </cell>
        </row>
        <row r="3097">
          <cell r="G3097">
            <v>89849</v>
          </cell>
          <cell r="H3097" t="str">
            <v>TUBO PVC, SERIE NORMAL, ESGOTO PREDIAL, DN 150 MM, FORNECIDO E INSTALADO EM SUBCOLETOR AÉREO DE ESGOTO SANITÁRIO. AF_12/2014</v>
          </cell>
          <cell r="I3097" t="str">
            <v>M</v>
          </cell>
          <cell r="J3097" t="str">
            <v>COEFICIENTE DE REPRESENTATIVIDADE</v>
          </cell>
          <cell r="K3097">
            <v>41.69</v>
          </cell>
          <cell r="L3097" t="str">
            <v>CAIXA REFERENCIAL</v>
          </cell>
        </row>
        <row r="3098">
          <cell r="G3098">
            <v>89865</v>
          </cell>
          <cell r="H3098" t="str">
            <v>TUBO, PVC, SOLDÁVEL, DN 25MM, INSTALADO EM DRENO DE AR-CONDICIONADO - FORNECIMENTO E INSTALAÇÃO. AF_12/2014</v>
          </cell>
          <cell r="I3098" t="str">
            <v>M</v>
          </cell>
          <cell r="J3098" t="str">
            <v>COEFICIENTE DE REPRESENTATIVIDADE</v>
          </cell>
          <cell r="K3098">
            <v>10.46</v>
          </cell>
          <cell r="L3098" t="str">
            <v>CAIXA REFERENCIAL</v>
          </cell>
        </row>
        <row r="3099">
          <cell r="G3099">
            <v>91784</v>
          </cell>
          <cell r="H3099" t="str">
            <v>(COMPOSIÇÃO REPRESENTATIVA) DO SERVIÇO DE INSTALAÇÃO DE TUBOS DE PVC, SOLDÁVEL, ÁGUA FRIA, DN 20 MM (INSTALADO EM RAMAL, SUB-RAMAL OU RAMAL DE DISTRIBUIÇÃO), INCLUSIVE CONEXÕES, CORTES E FIXAÇÕES, PARA PRÉDIOS. AF_10/2015</v>
          </cell>
          <cell r="I3099" t="str">
            <v>M</v>
          </cell>
          <cell r="J3099" t="str">
            <v>COEFICIENTE DE REPRESENTATIVIDADE</v>
          </cell>
          <cell r="K3099">
            <v>35.369999999999997</v>
          </cell>
          <cell r="L3099" t="str">
            <v>CAIXA REFERENCIAL</v>
          </cell>
        </row>
        <row r="3100">
          <cell r="G3100">
            <v>91785</v>
          </cell>
          <cell r="H3100" t="str">
            <v>(COMPOSIÇÃO REPRESENTATIVA) DO SERVIÇO DE INSTALAÇÃO DE TUBOS DE PVC, SOLDÁVEL, ÁGUA FRIA, DN 25 MM (INSTALADO EM RAMAL, SUB-RAMAL, RAMAL DE DISTRIBUIÇÃO OU PRUMADA), INCLUSIVE CONEXÕES, CORTES E FIXAÇÕES, PARA PRÉDIOS. AF_10/2015</v>
          </cell>
          <cell r="I3100" t="str">
            <v>M</v>
          </cell>
          <cell r="J3100" t="str">
            <v>ATRIBUÍDO SÃO PAULO</v>
          </cell>
          <cell r="K3100">
            <v>34.92</v>
          </cell>
          <cell r="L3100" t="str">
            <v>CAIXA REFERENCIAL</v>
          </cell>
        </row>
        <row r="3101">
          <cell r="G3101">
            <v>91786</v>
          </cell>
          <cell r="H3101" t="str">
            <v>(COMPOSIÇÃO REPRESENTATIVA) DO SERVIÇO DE INSTALAÇÃO TUBOS DE PVC, SOLDÁVEL, ÁGUA FRIA, DN 32 MM (INSTALADO EM RAMAL, SUB-RAMAL, RAMAL DE DISTRIBUIÇÃO OU PRUMADA), INCLUSIVE CONEXÕES, CORTES E FIXAÇÕES, PARA PRÉDIOS. AF_10/2015</v>
          </cell>
          <cell r="I3101" t="str">
            <v>M</v>
          </cell>
          <cell r="J3101" t="str">
            <v>ATRIBUÍDO SÃO PAULO</v>
          </cell>
          <cell r="K3101">
            <v>22.17</v>
          </cell>
          <cell r="L3101" t="str">
            <v>CAIXA REFERENCIAL</v>
          </cell>
        </row>
        <row r="3102">
          <cell r="G3102">
            <v>91787</v>
          </cell>
          <cell r="H3102" t="str">
            <v>(COMPOSIÇÃO REPRESENTATIVA) DO SERVIÇO DE INSTALAÇÃO DE TUBOS DE PVC, SOLDÁVEL, ÁGUA FRIA, DN 40 MM (INSTALADO EM PRUMADA), INCLUSIVE CONEXÕES, CORTES E FIXAÇÕES, PARA PRÉDIOS. AF_10/2015</v>
          </cell>
          <cell r="I3102" t="str">
            <v>M</v>
          </cell>
          <cell r="J3102" t="str">
            <v>ATRIBUÍDO SÃO PAULO</v>
          </cell>
          <cell r="K3102">
            <v>23.39</v>
          </cell>
          <cell r="L3102" t="str">
            <v>CAIXA REFERENCIAL</v>
          </cell>
        </row>
        <row r="3103">
          <cell r="G3103">
            <v>91788</v>
          </cell>
          <cell r="H3103" t="str">
            <v>(COMPOSIÇÃO REPRESENTATIVA) DO SERVIÇO DE INSTALAÇÃO DE TUBOS DE PVC, SOLDÁVEL, ÁGUA FRIA, DN 50 MM (INSTALADO EM PRUMADA), INCLUSIVE CONEXÕES, CORTES E FIXAÇÕES, PARA PRÉDIOS. AF_10/2015</v>
          </cell>
          <cell r="I3103" t="str">
            <v>M</v>
          </cell>
          <cell r="J3103" t="str">
            <v>ATRIBUÍDO SÃO PAULO</v>
          </cell>
          <cell r="K3103">
            <v>30.38</v>
          </cell>
          <cell r="L3103" t="str">
            <v>CAIXA REFERENCIAL</v>
          </cell>
        </row>
        <row r="3104">
          <cell r="G3104">
            <v>91789</v>
          </cell>
          <cell r="H3104" t="str">
            <v>(COMPOSIÇÃO REPRESENTATIVA) DO SERVIÇO DE INSTALAÇÃO DE TUBOS DE PVC, SÉRIE R, ÁGUA PLUVIAL, DN 75 MM (INSTALADO EM RAMAL DE ENCAMINHAMENTO, OU CONDUTORES VERTICAIS), INCLUSIVE CONEXÕES, CORTE E FIXAÇÕES, PARA PRÉDIOS. AF_10/2015</v>
          </cell>
          <cell r="I3104" t="str">
            <v>M</v>
          </cell>
          <cell r="J3104" t="str">
            <v>COEFICIENTE DE REPRESENTATIVIDADE</v>
          </cell>
          <cell r="K3104">
            <v>30.45</v>
          </cell>
          <cell r="L3104" t="str">
            <v>CAIXA REFERENCIAL</v>
          </cell>
        </row>
        <row r="3105">
          <cell r="G3105">
            <v>91790</v>
          </cell>
          <cell r="H3105" t="str">
            <v>(COMPOSIÇÃO REPRESENTATIVA) DO SERVIÇO DE INSTALAÇÃO DE TUBOS DE PVC, SÉRIE R, ÁGUA PLUVIAL, DN 100 MM (INSTALADO EM RAMAL DE ENCAMINHAMENTO, OU CONDUTORES VERTICAIS), INCLUSIVE CONEXÕES, CORTES E FIXAÇÕES, PARA PRÉDIOS. AF_10/2015</v>
          </cell>
          <cell r="I3105" t="str">
            <v>M</v>
          </cell>
          <cell r="J3105" t="str">
            <v>ATRIBUÍDO SÃO PAULO</v>
          </cell>
          <cell r="K3105">
            <v>47.2</v>
          </cell>
          <cell r="L3105" t="str">
            <v>CAIXA REFERENCIAL</v>
          </cell>
        </row>
        <row r="3106">
          <cell r="G3106">
            <v>91791</v>
          </cell>
          <cell r="H3106" t="str">
            <v>(COMPOSIÇÃO REPRESENTATIVA) DO SERVIÇO DE INSTALAÇÃO DE TUBOS DE PVC, SÉRIE R, ÁGUA PLUVIAL, DN 150 MM (INSTALADO EM CONDUTORES VERTICAIS), INCLUSIVE CONEXÕES, CORTES E FIXAÇÕES, PARA PRÉDIOS. AF_10/2015</v>
          </cell>
          <cell r="I3106" t="str">
            <v>M</v>
          </cell>
          <cell r="J3106" t="str">
            <v>ATRIBUÍDO SÃO PAULO</v>
          </cell>
          <cell r="K3106">
            <v>59.38</v>
          </cell>
          <cell r="L3106" t="str">
            <v>CAIXA REFERENCIAL</v>
          </cell>
        </row>
        <row r="3107">
          <cell r="G3107">
            <v>91792</v>
          </cell>
          <cell r="H3107" t="str">
            <v>(COMPOSIÇÃO REPRESENTATIVA) DO SERVIÇO DE INSTALAÇÃO DE TUBO DE PVC, SÉRIE NORMAL, ESGOTO PREDIAL, DN 40 MM (INSTALADO EM RAMAL DE DESCARGA OU RAMAL DE ESGOTO SANITÁRIO), INCLUSIVE CONEXÕES, CORTES E FIXAÇÕES, PARA PRÉDIOS. AF_10/2015</v>
          </cell>
          <cell r="I3107" t="str">
            <v>M</v>
          </cell>
          <cell r="J3107" t="str">
            <v>ATRIBUÍDO SÃO PAULO</v>
          </cell>
          <cell r="K3107">
            <v>45.98</v>
          </cell>
          <cell r="L3107" t="str">
            <v>CAIXA REFERENCIAL</v>
          </cell>
        </row>
        <row r="3108">
          <cell r="G3108">
            <v>91793</v>
          </cell>
          <cell r="H3108" t="str">
            <v>(COMPOSIÇÃO REPRESENTATIVA) DO SERVIÇO DE INSTALAÇÃO DE TUBO DE PVC, SÉRIE NORMAL, ESGOTO PREDIAL, DN 50 MM (INSTALADO EM RAMAL DE DESCARGA OU RAMAL DE ESGOTO SANITÁRIO), INCLUSIVE CONEXÕES, CORTES E FIXAÇÕES PARA, PRÉDIOS. AF_10/2015</v>
          </cell>
          <cell r="I3108" t="str">
            <v>M</v>
          </cell>
          <cell r="J3108" t="str">
            <v>ATRIBUÍDO SÃO PAULO</v>
          </cell>
          <cell r="K3108">
            <v>65.989999999999995</v>
          </cell>
          <cell r="L3108" t="str">
            <v>CAIXA REFERENCIAL</v>
          </cell>
        </row>
        <row r="3109">
          <cell r="G3109">
            <v>91794</v>
          </cell>
          <cell r="H3109" t="str">
            <v>(COMPOSIÇÃO REPRESENTATIVA) DO SERVIÇO DE INST. TUBO PVC, SÉRIE N, ESGOTO PREDIAL, DN 75 MM, (INST. EM RAMAL DE DESCARGA, RAMAL DE ESG. SANITÁRIO, PRUMADA DE ESG. SANITÁRIO OU VENTILAÇÃO), INCL. CONEXÕES, CORTES E FIXAÇÕES, P/ PRÉDIOS. AF_10/2015</v>
          </cell>
          <cell r="I3109" t="str">
            <v>M</v>
          </cell>
          <cell r="J3109" t="str">
            <v>ATRIBUÍDO SÃO PAULO</v>
          </cell>
          <cell r="K3109">
            <v>29.16</v>
          </cell>
          <cell r="L3109" t="str">
            <v>CAIXA REFERENCIAL</v>
          </cell>
        </row>
        <row r="3110">
          <cell r="G3110">
            <v>91795</v>
          </cell>
          <cell r="H3110" t="str">
            <v>(COMPOSIÇÃO REPRESENTATIVA) DO SERVIÇO DE INST. TUBO PVC, SÉRIE N, ESGOTO PREDIAL, 100 MM (INST. RAMAL DESCARGA, RAMAL DE ESG. SANIT., PRUMADA ESG. SANIT., VENTILAÇÃO OU SUB-COLETOR AÉREO), INCL. CONEXÕES E CORTES, FIXAÇÕES, P/ PRÉDIOS. AF_10/2015</v>
          </cell>
          <cell r="I3110" t="str">
            <v>M</v>
          </cell>
          <cell r="J3110" t="str">
            <v>ATRIBUÍDO SÃO PAULO</v>
          </cell>
          <cell r="K3110">
            <v>50</v>
          </cell>
          <cell r="L3110" t="str">
            <v>CAIXA REFERENCIAL</v>
          </cell>
        </row>
        <row r="3111">
          <cell r="G3111">
            <v>91796</v>
          </cell>
          <cell r="H3111" t="str">
            <v>(COMPOSIÇÃO REPRESENTATIVA) DO SERVIÇO DE INSTALAÇÃO DE TUBO DE PVC, SÉRIE NORMAL, ESGOTO PREDIAL, DN 150 MM (INSTALADO EM SUB-COLETOR AÉREO), INCLUSIVE CONEXÕES, CORTES E FIXAÇÕES, PARA PRÉDIOS. AF_10/2015</v>
          </cell>
          <cell r="I3111" t="str">
            <v>M</v>
          </cell>
          <cell r="J3111" t="str">
            <v>COEFICIENTE DE REPRESENTATIVIDADE</v>
          </cell>
          <cell r="K3111">
            <v>53.05</v>
          </cell>
          <cell r="L3111" t="str">
            <v>CAIXA REFERENCIAL</v>
          </cell>
        </row>
        <row r="3112">
          <cell r="G3112">
            <v>92275</v>
          </cell>
          <cell r="H3112" t="str">
            <v>TUBO EM COBRE RÍGIDO, DN 22 MM, CLASSE E, SEM ISOLAMENTO, INSTALADO EM PRUMADA  FORNECIMENTO E INSTALAÇÃO. AF_12/2015</v>
          </cell>
          <cell r="I3112" t="str">
            <v>M</v>
          </cell>
          <cell r="J3112" t="str">
            <v>ATRIBUÍDO SÃO PAULO</v>
          </cell>
          <cell r="K3112">
            <v>38</v>
          </cell>
          <cell r="L3112" t="str">
            <v>CAIXA REFERENCIAL</v>
          </cell>
        </row>
        <row r="3113">
          <cell r="G3113">
            <v>92276</v>
          </cell>
          <cell r="H3113" t="str">
            <v>TUBO EM COBRE RÍGIDO, DN 28 MM, CLASSE E, SEM ISOLAMENTO, INSTALADO EM PRUMADA  FORNECIMENTO E INSTALAÇÃO. AF_12/2015</v>
          </cell>
          <cell r="I3113" t="str">
            <v>M</v>
          </cell>
          <cell r="J3113" t="str">
            <v>ATRIBUÍDO SÃO PAULO</v>
          </cell>
          <cell r="K3113">
            <v>48.1</v>
          </cell>
          <cell r="L3113" t="str">
            <v>CAIXA REFERENCIAL</v>
          </cell>
        </row>
        <row r="3114">
          <cell r="G3114">
            <v>92277</v>
          </cell>
          <cell r="H3114" t="str">
            <v>TUBO EM COBRE RÍGIDO, DN 35 MM, CLASSE E, SEM ISOLAMENTO, INSTALADO EM PRUMADA  FORNECIMENTO E INSTALAÇÃO. AF_12/2015</v>
          </cell>
          <cell r="I3114" t="str">
            <v>M</v>
          </cell>
          <cell r="J3114" t="str">
            <v>ATRIBUÍDO SÃO PAULO</v>
          </cell>
          <cell r="K3114">
            <v>69.260000000000005</v>
          </cell>
          <cell r="L3114" t="str">
            <v>CAIXA REFERENCIAL</v>
          </cell>
        </row>
        <row r="3115">
          <cell r="G3115">
            <v>92278</v>
          </cell>
          <cell r="H3115" t="str">
            <v>TUBO EM COBRE RÍGIDO, DN 42 MM, CLASSE E, SEM ISOLAMENTO, INSTALADO EM PRUMADA  FORNECIMENTO E INSTALAÇÃO. AF_12/2015</v>
          </cell>
          <cell r="I3115" t="str">
            <v>M</v>
          </cell>
          <cell r="J3115" t="str">
            <v>ATRIBUÍDO SÃO PAULO</v>
          </cell>
          <cell r="K3115">
            <v>93.02</v>
          </cell>
          <cell r="L3115" t="str">
            <v>CAIXA REFERENCIAL</v>
          </cell>
        </row>
        <row r="3116">
          <cell r="G3116">
            <v>92279</v>
          </cell>
          <cell r="H3116" t="str">
            <v>TUBO EM COBRE RÍGIDO, DN 54 MM, CLASSE E, SEM ISOLAMENTO, INSTALADO EM PRUMADA  FORNECIMENTO E INSTALAÇÃO. AF_12/2015</v>
          </cell>
          <cell r="I3116" t="str">
            <v>M</v>
          </cell>
          <cell r="J3116" t="str">
            <v>ATRIBUÍDO SÃO PAULO</v>
          </cell>
          <cell r="K3116">
            <v>134.27000000000001</v>
          </cell>
          <cell r="L3116" t="str">
            <v>CAIXA REFERENCIAL</v>
          </cell>
        </row>
        <row r="3117">
          <cell r="G3117">
            <v>92280</v>
          </cell>
          <cell r="H3117" t="str">
            <v>TUBO EM COBRE RÍGIDO, DN 66 MM, CLASSE E, SEM ISOLAMENTO, INSTALADO EM PRUMADA  FORNECIMENTO E INSTALAÇÃO. AF_12/2015</v>
          </cell>
          <cell r="I3117" t="str">
            <v>M</v>
          </cell>
          <cell r="J3117" t="str">
            <v>ATRIBUÍDO SÃO PAULO</v>
          </cell>
          <cell r="K3117">
            <v>188.33</v>
          </cell>
          <cell r="L3117" t="str">
            <v>CAIXA REFERENCIAL</v>
          </cell>
        </row>
        <row r="3118">
          <cell r="G3118">
            <v>92281</v>
          </cell>
          <cell r="H3118" t="str">
            <v>TUBO EM COBRE RÍGIDO, DN 22 MM, CLASSE E, COM ISOLAMENTO, INSTALADO EM PRUMADA  FORNECIMENTO E INSTALAÇÃO. AF_12/2015</v>
          </cell>
          <cell r="I3118" t="str">
            <v>M</v>
          </cell>
          <cell r="J3118" t="str">
            <v>ATRIBUÍDO SÃO PAULO</v>
          </cell>
          <cell r="K3118">
            <v>98.7</v>
          </cell>
          <cell r="L3118" t="str">
            <v>CAIXA REFERENCIAL</v>
          </cell>
        </row>
        <row r="3119">
          <cell r="G3119">
            <v>92282</v>
          </cell>
          <cell r="H3119" t="str">
            <v>TUBO EM COBRE RÍGIDO, DN 28 MM, CLASSE E, COM ISOLAMENTO, INSTALADO EM PRUMADA  FORNECIMENTO E INSTALAÇÃO. AF_12/2015</v>
          </cell>
          <cell r="I3119" t="str">
            <v>M</v>
          </cell>
          <cell r="J3119" t="str">
            <v>ATRIBUÍDO SÃO PAULO</v>
          </cell>
          <cell r="K3119">
            <v>111.22</v>
          </cell>
          <cell r="L3119" t="str">
            <v>CAIXA REFERENCIAL</v>
          </cell>
        </row>
        <row r="3120">
          <cell r="G3120">
            <v>92283</v>
          </cell>
          <cell r="H3120" t="str">
            <v>TUBO EM COBRE RÍGIDO, DN 35 MM, CLASSE E, COM ISOLAMENTO, INSTALADO EM PRUMADA  FORNECIMENTO E INSTALAÇÃO. AF_12/2015</v>
          </cell>
          <cell r="I3120" t="str">
            <v>M</v>
          </cell>
          <cell r="J3120" t="str">
            <v>ATRIBUÍDO SÃO PAULO</v>
          </cell>
          <cell r="K3120">
            <v>149.03</v>
          </cell>
          <cell r="L3120" t="str">
            <v>CAIXA REFERENCIAL</v>
          </cell>
        </row>
        <row r="3121">
          <cell r="G3121">
            <v>92284</v>
          </cell>
          <cell r="H3121" t="str">
            <v>TUBO EM COBRE RÍGIDO, DN 42 MM, CLASSE E, COM ISOLAMENTO, INSTALADO EM PRUMADA  FORNECIMENTO E INSTALAÇÃO. AF_12/2015</v>
          </cell>
          <cell r="I3121" t="str">
            <v>M</v>
          </cell>
          <cell r="J3121" t="str">
            <v>ATRIBUÍDO SÃO PAULO</v>
          </cell>
          <cell r="K3121">
            <v>183.98</v>
          </cell>
          <cell r="L3121" t="str">
            <v>CAIXA REFERENCIAL</v>
          </cell>
        </row>
        <row r="3122">
          <cell r="G3122">
            <v>92285</v>
          </cell>
          <cell r="H3122" t="str">
            <v>TUBO EM COBRE RÍGIDO, DN 54 MM, CLASSE E, COM ISOLAMENTO, INSTALADO EM PRUMADA  FORNECIMENTO E INSTALAÇÃO. AF_12/2015</v>
          </cell>
          <cell r="I3122" t="str">
            <v>M</v>
          </cell>
          <cell r="J3122" t="str">
            <v>ATRIBUÍDO SÃO PAULO</v>
          </cell>
          <cell r="K3122">
            <v>242.91</v>
          </cell>
          <cell r="L3122" t="str">
            <v>CAIXA REFERENCIAL</v>
          </cell>
        </row>
        <row r="3123">
          <cell r="G3123">
            <v>92286</v>
          </cell>
          <cell r="H3123" t="str">
            <v>TUBO EM COBRE RÍGIDO, DN 66 MM, CLASSE E, COM ISOLAMENTO, INSTALADO EM PRUMADA  FORNECIMENTO E INSTALAÇÃO. AF_12/2015</v>
          </cell>
          <cell r="I3123" t="str">
            <v>M</v>
          </cell>
          <cell r="J3123" t="str">
            <v>ATRIBUÍDO SÃO PAULO</v>
          </cell>
          <cell r="K3123">
            <v>298.5</v>
          </cell>
          <cell r="L3123" t="str">
            <v>CAIXA REFERENCIAL</v>
          </cell>
        </row>
        <row r="3124">
          <cell r="G3124">
            <v>92305</v>
          </cell>
          <cell r="H3124" t="str">
            <v>TUBO EM COBRE RÍGIDO, DN 15 MM, CLASSE E, SEM ISOLAMENTO, INSTALADO EM RAMAL DE DISTRIBUIÇÃO  FORNECIMENTO E INSTALAÇÃO. AF_12/2015</v>
          </cell>
          <cell r="I3124" t="str">
            <v>M</v>
          </cell>
          <cell r="J3124" t="str">
            <v>ATRIBUÍDO SÃO PAULO</v>
          </cell>
          <cell r="K3124">
            <v>25.92</v>
          </cell>
          <cell r="L3124" t="str">
            <v>CAIXA REFERENCIAL</v>
          </cell>
        </row>
        <row r="3125">
          <cell r="G3125">
            <v>92306</v>
          </cell>
          <cell r="H3125" t="str">
            <v>TUBO EM COBRE RÍGIDO, DN 22 MM, CLASSE E, SEM ISOLAMENTO, INSTALADO EM RAMAL DE DISTRIBUIÇÃO  FORNECIMENTO E INSTALAÇÃO. AF_12/2015</v>
          </cell>
          <cell r="I3125" t="str">
            <v>M</v>
          </cell>
          <cell r="J3125" t="str">
            <v>ATRIBUÍDO SÃO PAULO</v>
          </cell>
          <cell r="K3125">
            <v>41.81</v>
          </cell>
          <cell r="L3125" t="str">
            <v>CAIXA REFERENCIAL</v>
          </cell>
        </row>
        <row r="3126">
          <cell r="G3126">
            <v>92307</v>
          </cell>
          <cell r="H3126" t="str">
            <v>TUBO EM COBRE RÍGIDO, DN 28 MM, CLASSE E, SEM ISOLAMENTO, INSTALADO EM RAMAL DE DISTRIBUIÇÃO  FORNECIMENTO E INSTALAÇÃO. AF_12/2015</v>
          </cell>
          <cell r="I3126" t="str">
            <v>M</v>
          </cell>
          <cell r="J3126" t="str">
            <v>ATRIBUÍDO SÃO PAULO</v>
          </cell>
          <cell r="K3126">
            <v>52.17</v>
          </cell>
          <cell r="L3126" t="str">
            <v>CAIXA REFERENCIAL</v>
          </cell>
        </row>
        <row r="3127">
          <cell r="G3127">
            <v>92308</v>
          </cell>
          <cell r="H3127" t="str">
            <v>TUBO EM COBRE RÍGIDO, DN 15 MM, CLASSE E, COM ISOLAMENTO, INSTALADO EM RAMAL DE DISTRIBUIÇÃO  FORNECIMENTO E INSTALAÇÃO. AF_12/2015</v>
          </cell>
          <cell r="I3127" t="str">
            <v>M</v>
          </cell>
          <cell r="J3127" t="str">
            <v>ATRIBUÍDO SÃO PAULO</v>
          </cell>
          <cell r="K3127">
            <v>40.79</v>
          </cell>
          <cell r="L3127" t="str">
            <v>CAIXA REFERENCIAL</v>
          </cell>
        </row>
        <row r="3128">
          <cell r="G3128">
            <v>92309</v>
          </cell>
          <cell r="H3128" t="str">
            <v>TUBO EM COBRE RÍGIDO, DN 22 MM, CLASSE E, COM ISOLAMENTO, INSTALADO EM RAMAL DE DISTRIBUIÇÃO  FORNECIMENTO E INSTALAÇÃO. AF_12/2015</v>
          </cell>
          <cell r="I3128" t="str">
            <v>M</v>
          </cell>
          <cell r="J3128" t="str">
            <v>ATRIBUÍDO SÃO PAULO</v>
          </cell>
          <cell r="K3128">
            <v>104.42</v>
          </cell>
          <cell r="L3128" t="str">
            <v>CAIXA REFERENCIAL</v>
          </cell>
        </row>
        <row r="3129">
          <cell r="G3129">
            <v>92310</v>
          </cell>
          <cell r="H3129" t="str">
            <v>TUBO EM COBRE RÍGIDO, DN 28 MM, CLASSE E, COM ISOLAMENTO, INSTALADO EM RAMAL DE DISTRIBUIÇÃO  FORNECIMENTO E INSTALAÇÃO. AF_12/2015</v>
          </cell>
          <cell r="I3129" t="str">
            <v>M</v>
          </cell>
          <cell r="J3129" t="str">
            <v>ATRIBUÍDO SÃO PAULO</v>
          </cell>
          <cell r="K3129">
            <v>117.25</v>
          </cell>
          <cell r="L3129" t="str">
            <v>CAIXA REFERENCIAL</v>
          </cell>
        </row>
        <row r="3130">
          <cell r="G3130">
            <v>92320</v>
          </cell>
          <cell r="H3130" t="str">
            <v>TUBO EM COBRE RÍGIDO, DN 15 MM, CLASSE E, SEM ISOLAMENTO, INSTALADO EM RAMAL E SUB-RAMAL  FORNECIMENTO E INSTALAÇÃO. AF_12/2015</v>
          </cell>
          <cell r="I3130" t="str">
            <v>M</v>
          </cell>
          <cell r="J3130" t="str">
            <v>ATRIBUÍDO SÃO PAULO</v>
          </cell>
          <cell r="K3130">
            <v>34.270000000000003</v>
          </cell>
          <cell r="L3130" t="str">
            <v>CAIXA REFERENCIAL</v>
          </cell>
        </row>
        <row r="3131">
          <cell r="G3131">
            <v>92321</v>
          </cell>
          <cell r="H3131" t="str">
            <v>TUBO EM COBRE RÍGIDO, DN 22 MM, CLASSE E, SEM ISOLAMENTO, INSTALADO EM RAMAL E SUB-RAMAL  FORNECIMENTO E INSTALAÇÃO. AF_12/2015</v>
          </cell>
          <cell r="I3131" t="str">
            <v>M</v>
          </cell>
          <cell r="J3131" t="str">
            <v>ATRIBUÍDO SÃO PAULO</v>
          </cell>
          <cell r="K3131">
            <v>56.16</v>
          </cell>
          <cell r="L3131" t="str">
            <v>CAIXA REFERENCIAL</v>
          </cell>
        </row>
        <row r="3132">
          <cell r="G3132">
            <v>92322</v>
          </cell>
          <cell r="H3132" t="str">
            <v>TUBO EM COBRE RÍGIDO, DN 28 MM, CLASSE E, SEM ISOLAMENTO, INSTALADO EM RAMAL E SUB-RAMAL  FORNECIMENTO E INSTALAÇÃO. AF_12/2015</v>
          </cell>
          <cell r="I3132" t="str">
            <v>M</v>
          </cell>
          <cell r="J3132" t="str">
            <v>ATRIBUÍDO SÃO PAULO</v>
          </cell>
          <cell r="K3132">
            <v>71.739999999999995</v>
          </cell>
          <cell r="L3132" t="str">
            <v>CAIXA REFERENCIAL</v>
          </cell>
        </row>
        <row r="3133">
          <cell r="G3133">
            <v>92323</v>
          </cell>
          <cell r="H3133" t="str">
            <v>TUBO EM COBRE RÍGIDO, DN 15 MM, CLASSE E, COM ISOLAMENTO, INSTALADO EM RAMAL E SUB-RAMAL  FORNECIMENTO E INSTALAÇÃO. AF_12/2015</v>
          </cell>
          <cell r="I3133" t="str">
            <v>M</v>
          </cell>
          <cell r="J3133" t="str">
            <v>ATRIBUÍDO SÃO PAULO</v>
          </cell>
          <cell r="K3133">
            <v>47.14</v>
          </cell>
          <cell r="L3133" t="str">
            <v>CAIXA REFERENCIAL</v>
          </cell>
        </row>
        <row r="3134">
          <cell r="G3134">
            <v>92324</v>
          </cell>
          <cell r="H3134" t="str">
            <v>TUBO EM COBRE RÍGIDO, DN 22 MM, CLASSE E, COM ISOLAMENTO, INSTALADO EM RAMAL E SUB-RAMAL  FORNECIMENTO E INSTALAÇÃO. AF_12/2015</v>
          </cell>
          <cell r="I3134" t="str">
            <v>M</v>
          </cell>
          <cell r="J3134" t="str">
            <v>ATRIBUÍDO SÃO PAULO</v>
          </cell>
          <cell r="K3134">
            <v>116.77</v>
          </cell>
          <cell r="L3134" t="str">
            <v>CAIXA REFERENCIAL</v>
          </cell>
        </row>
        <row r="3135">
          <cell r="G3135">
            <v>92325</v>
          </cell>
          <cell r="H3135" t="str">
            <v>TUBO EM COBRE RÍGIDO, DN 28 MM, CLASSE E, COM ISOLAMENTO, INSTALADO EM RAMAL E SUB-RAMAL  FORNECIMENTO E INSTALAÇÃO. AF_12/2015</v>
          </cell>
          <cell r="I3135" t="str">
            <v>M</v>
          </cell>
          <cell r="J3135" t="str">
            <v>ATRIBUÍDO SÃO PAULO</v>
          </cell>
          <cell r="K3135">
            <v>134.78</v>
          </cell>
          <cell r="L3135" t="str">
            <v>CAIXA REFERENCIAL</v>
          </cell>
        </row>
        <row r="3136">
          <cell r="G3136">
            <v>92335</v>
          </cell>
          <cell r="H3136" t="str">
            <v>TUBO DE AÇO GALVANIZADO COM COSTURA, CLASSE MÉDIA, CONEXÃO RANHURADA, DN 50 (2"), INSTALADO EM PRUMADAS - FORNECIMENTO E INSTALAÇÃO. AF_12/2015</v>
          </cell>
          <cell r="I3136" t="str">
            <v>M</v>
          </cell>
          <cell r="J3136" t="str">
            <v>COEFICIENTE DE REPRESENTATIVIDADE</v>
          </cell>
          <cell r="K3136">
            <v>63.52</v>
          </cell>
          <cell r="L3136" t="str">
            <v>CAIXA REFERENCIAL</v>
          </cell>
        </row>
        <row r="3137">
          <cell r="G3137">
            <v>92336</v>
          </cell>
          <cell r="H3137" t="str">
            <v>TUBO DE AÇO GALVANIZADO COM COSTURA, CLASSE MÉDIA, CONEXÃO RANHURADA, DN 65 (2 1/2"), INSTALADO EM PRUMADAS - FORNECIMENTO E INSTALAÇÃO. AF_12/2015</v>
          </cell>
          <cell r="I3137" t="str">
            <v>M</v>
          </cell>
          <cell r="J3137" t="str">
            <v>COEFICIENTE DE REPRESENTATIVIDADE</v>
          </cell>
          <cell r="K3137">
            <v>77.930000000000007</v>
          </cell>
          <cell r="L3137" t="str">
            <v>CAIXA REFERENCIAL</v>
          </cell>
        </row>
        <row r="3138">
          <cell r="G3138">
            <v>92337</v>
          </cell>
          <cell r="H3138" t="str">
            <v>TUBO DE AÇO GALVANIZADO COM COSTURA, CLASSE MÉDIA, CONEXÃO RANHURADA, DN 80 (3"), INSTALADO EM PRUMADAS - FORNECIMENTO E INSTALAÇÃO. AF_12/2015</v>
          </cell>
          <cell r="I3138" t="str">
            <v>M</v>
          </cell>
          <cell r="J3138" t="str">
            <v>COEFICIENTE DE REPRESENTATIVIDADE</v>
          </cell>
          <cell r="K3138">
            <v>102.3</v>
          </cell>
          <cell r="L3138" t="str">
            <v>CAIXA REFERENCIAL</v>
          </cell>
        </row>
        <row r="3139">
          <cell r="G3139">
            <v>92338</v>
          </cell>
          <cell r="H3139" t="str">
            <v>TUBO DE AÇO PRETO SEM COSTURA, CONEXÃO SOLDADA, DN 50 (2"), INSTALADO EM PRUMADAS - FORNECIMENTO E INSTALAÇÃO. AF_12/2015</v>
          </cell>
          <cell r="I3139" t="str">
            <v>M</v>
          </cell>
          <cell r="J3139" t="str">
            <v>ATRIBUÍDO SÃO PAULO</v>
          </cell>
          <cell r="K3139">
            <v>78.989999999999995</v>
          </cell>
          <cell r="L3139" t="str">
            <v>CAIXA REFERENCIAL</v>
          </cell>
        </row>
        <row r="3140">
          <cell r="G3140">
            <v>92339</v>
          </cell>
          <cell r="H3140" t="str">
            <v>TUBO DE AÇO PRETO SEM COSTURA, CONEXÃO SOLDADA, DN 65 (2 1/2"), INSTALADO EM PRUMADAS - FORNECIMENTO E INSTALAÇÃO. AF_12/2015</v>
          </cell>
          <cell r="I3140" t="str">
            <v>M</v>
          </cell>
          <cell r="J3140" t="str">
            <v>ATRIBUÍDO SÃO PAULO</v>
          </cell>
          <cell r="K3140">
            <v>115.94</v>
          </cell>
          <cell r="L3140" t="str">
            <v>CAIXA REFERENCIAL</v>
          </cell>
        </row>
        <row r="3141">
          <cell r="G3141">
            <v>92341</v>
          </cell>
          <cell r="H3141" t="str">
            <v>TUBO DE AÇO GALVANIZADO COM COSTURA, CLASSE MÉDIA, DN 50 (2"), CONEXÃO ROSQUEADA, INSTALADO EM PRUMADAS - FORNECIMENTO E INSTALAÇÃO. AF_12/2015</v>
          </cell>
          <cell r="I3141" t="str">
            <v>M</v>
          </cell>
          <cell r="J3141" t="str">
            <v>COEFICIENTE DE REPRESENTATIVIDADE</v>
          </cell>
          <cell r="K3141">
            <v>71.88</v>
          </cell>
          <cell r="L3141" t="str">
            <v>CAIXA REFERENCIAL</v>
          </cell>
        </row>
        <row r="3142">
          <cell r="G3142">
            <v>92342</v>
          </cell>
          <cell r="H3142" t="str">
            <v>TUBO DE AÇO GALVANIZADO COM COSTURA, CLASSE MÉDIA, DN 65 (2 1/2"), CONEXÃO ROSQUEADA, INSTALADO EM PRUMADAS - FORNECIMENTO E INSTALAÇÃO. AF_12/2015</v>
          </cell>
          <cell r="I3142" t="str">
            <v>M</v>
          </cell>
          <cell r="J3142" t="str">
            <v>COEFICIENTE DE REPRESENTATIVIDADE</v>
          </cell>
          <cell r="K3142">
            <v>86.32</v>
          </cell>
          <cell r="L3142" t="str">
            <v>CAIXA REFERENCIAL</v>
          </cell>
        </row>
        <row r="3143">
          <cell r="G3143">
            <v>92343</v>
          </cell>
          <cell r="H3143" t="str">
            <v>TUBO DE AÇO GALVANIZADO COM COSTURA, CLASSE MÉDIA, DN 80 (3"), CONEXÃO ROSQUEADA, INSTALADO EM PRUMADAS - FORNECIMENTO E INSTALAÇÃO. AF_12/2015</v>
          </cell>
          <cell r="I3143" t="str">
            <v>M</v>
          </cell>
          <cell r="J3143" t="str">
            <v>COEFICIENTE DE REPRESENTATIVIDADE</v>
          </cell>
          <cell r="K3143">
            <v>110.77</v>
          </cell>
          <cell r="L3143" t="str">
            <v>CAIXA REFERENCIAL</v>
          </cell>
        </row>
        <row r="3144">
          <cell r="G3144">
            <v>92361</v>
          </cell>
          <cell r="H3144" t="str">
            <v>TUBO DE AÇO PRETO SEM COSTURA, CONEXÃO SOLDADA, DN 50 (2"), INSTALADO EM REDE DE ALIMENTAÇÃO PARA HIDRANTE - FORNECIMENTO E INSTALAÇÃO. AF_12/2015</v>
          </cell>
          <cell r="I3144" t="str">
            <v>M</v>
          </cell>
          <cell r="J3144" t="str">
            <v>ATRIBUÍDO SÃO PAULO</v>
          </cell>
          <cell r="K3144">
            <v>61.67</v>
          </cell>
          <cell r="L3144" t="str">
            <v>CAIXA REFERENCIAL</v>
          </cell>
        </row>
        <row r="3145">
          <cell r="G3145">
            <v>92362</v>
          </cell>
          <cell r="H3145" t="str">
            <v>TUBO DE AÇO PRETO SEM COSTURA, CONEXÃO SOLDADA, DN 65 (2 1/2"), INSTALADO EM REDE DE ALIMENTAÇÃO PARA HIDRANTE - FORNECIMENTO E INSTALAÇÃO. AF_12/2015</v>
          </cell>
          <cell r="I3145" t="str">
            <v>M</v>
          </cell>
          <cell r="J3145" t="str">
            <v>ATRIBUÍDO SÃO PAULO</v>
          </cell>
          <cell r="K3145">
            <v>97.94</v>
          </cell>
          <cell r="L3145" t="str">
            <v>CAIXA REFERENCIAL</v>
          </cell>
        </row>
        <row r="3146">
          <cell r="G3146">
            <v>92364</v>
          </cell>
          <cell r="H3146" t="str">
            <v>TUBO DE AÇO GALVANIZADO COM COSTURA, CLASSE MÉDIA, DN 32 (1 1/4"), CONEXÃO ROSQUEADA, INSTALADO EM REDE DE ALIMENTAÇÃO PARA HIDRANTE - FORNECIMENTO E INSTALAÇÃO. AF_12/2015</v>
          </cell>
          <cell r="I3146" t="str">
            <v>M</v>
          </cell>
          <cell r="J3146" t="str">
            <v>COEFICIENTE DE REPRESENTATIVIDADE</v>
          </cell>
          <cell r="K3146">
            <v>38.69</v>
          </cell>
          <cell r="L3146" t="str">
            <v>CAIXA REFERENCIAL</v>
          </cell>
        </row>
        <row r="3147">
          <cell r="G3147">
            <v>92365</v>
          </cell>
          <cell r="H3147" t="str">
            <v>TUBO DE AÇO GALVANIZADO COM COSTURA, CLASSE MÉDIA, DN 40 (1 1/2"), CONEXÃO ROSQUEADA, INSTALADO EM REDE DE ALIMENTAÇÃO PARA HIDRANTE - FORNECIMENTO E INSTALAÇÃO. AF_12/2015</v>
          </cell>
          <cell r="I3147" t="str">
            <v>M</v>
          </cell>
          <cell r="J3147" t="str">
            <v>COEFICIENTE DE REPRESENTATIVIDADE</v>
          </cell>
          <cell r="K3147">
            <v>44.45</v>
          </cell>
          <cell r="L3147" t="str">
            <v>CAIXA REFERENCIAL</v>
          </cell>
        </row>
        <row r="3148">
          <cell r="G3148">
            <v>92366</v>
          </cell>
          <cell r="H3148" t="str">
            <v>TUBO DE AÇO GALVANIZADO COM COSTURA, CLASSE MÉDIA, DN 50 (2"), CONEXÃO ROSQUEADA, INSTALADO EM REDE DE ALIMENTAÇÃO PARA HIDRANTE - FORNECIMENTO E INSTALAÇÃO. AF_12/2015</v>
          </cell>
          <cell r="I3148" t="str">
            <v>M</v>
          </cell>
          <cell r="J3148" t="str">
            <v>COEFICIENTE DE REPRESENTATIVIDADE</v>
          </cell>
          <cell r="K3148">
            <v>61.56</v>
          </cell>
          <cell r="L3148" t="str">
            <v>CAIXA REFERENCIAL</v>
          </cell>
        </row>
        <row r="3149">
          <cell r="G3149">
            <v>92367</v>
          </cell>
          <cell r="H3149" t="str">
            <v>TUBO DE AÇO GALVANIZADO COM COSTURA, CLASSE MÉDIA, DN 65 (2 1/2"), CONEXÃO ROSQUEADA, INSTALADO EM REDE DE ALIMENTAÇÃO PARA HIDRANTE - FORNECIMENTO E INSTALAÇÃO. AF_12/2015</v>
          </cell>
          <cell r="I3149" t="str">
            <v>M</v>
          </cell>
          <cell r="J3149" t="str">
            <v>COEFICIENTE DE REPRESENTATIVIDADE</v>
          </cell>
          <cell r="K3149">
            <v>75.53</v>
          </cell>
          <cell r="L3149" t="str">
            <v>CAIXA REFERENCIAL</v>
          </cell>
        </row>
        <row r="3150">
          <cell r="G3150">
            <v>92368</v>
          </cell>
          <cell r="H3150" t="str">
            <v>TUBO DE AÇO GALVANIZADO COM COSTURA, CLASSE MÉDIA, DN 80 (3"), CONEXÃO ROSQUEADA, INSTALADO EM REDE DE ALIMENTAÇÃO PARA HIDRANTE - FORNECIMENTO E INSTALAÇÃO. AF_12/2015</v>
          </cell>
          <cell r="I3150" t="str">
            <v>M</v>
          </cell>
          <cell r="J3150" t="str">
            <v>COEFICIENTE DE REPRESENTATIVIDADE</v>
          </cell>
          <cell r="K3150">
            <v>99.56</v>
          </cell>
          <cell r="L3150" t="str">
            <v>CAIXA REFERENCIAL</v>
          </cell>
        </row>
        <row r="3151">
          <cell r="G3151">
            <v>92648</v>
          </cell>
          <cell r="H3151" t="str">
            <v>TUBO DE AÇO PRETO SEM COSTURA, CONEXÃO SOLDADA, DN 40 (1 1/2"), INSTALADO EM REDE DE ALIMENTAÇÃO PARA SPRINKLER - FORNECIMENTO E INSTALAÇÃO. AF_12/2015</v>
          </cell>
          <cell r="I3151" t="str">
            <v>M</v>
          </cell>
          <cell r="J3151" t="str">
            <v>ATRIBUÍDO SÃO PAULO</v>
          </cell>
          <cell r="K3151">
            <v>53.28</v>
          </cell>
          <cell r="L3151" t="str">
            <v>CAIXA REFERENCIAL</v>
          </cell>
        </row>
        <row r="3152">
          <cell r="G3152">
            <v>92649</v>
          </cell>
          <cell r="H3152" t="str">
            <v>TUBO DE AÇO PRETO SEM COSTURA, CONEXÃO SOLDADA, DN 50 (2"), INSTALADO EM REDE DE ALIMENTAÇÃO PARA SPRINKLER - FORNECIMENTO E INSTALAÇÃO. AF_12/2015</v>
          </cell>
          <cell r="I3152" t="str">
            <v>M</v>
          </cell>
          <cell r="J3152" t="str">
            <v>ATRIBUÍDO SÃO PAULO</v>
          </cell>
          <cell r="K3152">
            <v>64.790000000000006</v>
          </cell>
          <cell r="L3152" t="str">
            <v>CAIXA REFERENCIAL</v>
          </cell>
        </row>
        <row r="3153">
          <cell r="G3153">
            <v>92650</v>
          </cell>
          <cell r="H3153" t="str">
            <v>TUBO DE AÇO PRETO SEM COSTURA, CONEXÃO SOLDADA, DN 65 (2 1/2"), INSTALADO EM REDE DE ALIMENTAÇÃO PARA SPRINKLER - FORNECIMENTO E INSTALAÇÃO. AF_12/2015</v>
          </cell>
          <cell r="I3153" t="str">
            <v>M</v>
          </cell>
          <cell r="J3153" t="str">
            <v>ATRIBUÍDO SÃO PAULO</v>
          </cell>
          <cell r="K3153">
            <v>101.05</v>
          </cell>
          <cell r="L3153" t="str">
            <v>CAIXA REFERENCIAL</v>
          </cell>
        </row>
        <row r="3154">
          <cell r="G3154">
            <v>92652</v>
          </cell>
          <cell r="H3154" t="str">
            <v>TUBO DE AÇO GALVANIZADO COM COSTURA, CLASSE MÉDIA, CONEXÃO ROSQUEADA, DN 32 (1 1/4"), INSTALADO EM REDE DE ALIMENTAÇÃO PARA SPRINKLER - FORNECIMENTO E INSTALAÇÃO. AF_12/2015</v>
          </cell>
          <cell r="I3154" t="str">
            <v>M</v>
          </cell>
          <cell r="J3154" t="str">
            <v>COEFICIENTE DE REPRESENTATIVIDADE</v>
          </cell>
          <cell r="K3154">
            <v>42.49</v>
          </cell>
          <cell r="L3154" t="str">
            <v>CAIXA REFERENCIAL</v>
          </cell>
        </row>
        <row r="3155">
          <cell r="G3155">
            <v>92653</v>
          </cell>
          <cell r="H3155" t="str">
            <v>TUBO DE AÇO GALVANIZADO COM COSTURA, CLASSE MÉDIA, CONEXÃO ROSQUEADA, DN 40 (1 1/2"), INSTALADO EM REDE DE ALIMENTAÇÃO PARA SPRINKLER - FORNECIMENTO E INSTALAÇÃO. AF_12/2015</v>
          </cell>
          <cell r="I3155" t="str">
            <v>M</v>
          </cell>
          <cell r="J3155" t="str">
            <v>COEFICIENTE DE REPRESENTATIVIDADE</v>
          </cell>
          <cell r="K3155">
            <v>48.29</v>
          </cell>
          <cell r="L3155" t="str">
            <v>CAIXA REFERENCIAL</v>
          </cell>
        </row>
        <row r="3156">
          <cell r="G3156">
            <v>92654</v>
          </cell>
          <cell r="H3156" t="str">
            <v>TUBO DE AÇO GALVANIZADO COM COSTURA, CLASSE MÉDIA, CONEXÃO ROSQUEADA, DN 50 (2"), INSTALADO EM REDE DE ALIMENTAÇÃO PARA SPRINKLER - FORNECIMENTO E INSTALAÇÃO. AF_12/2015</v>
          </cell>
          <cell r="I3156" t="str">
            <v>M</v>
          </cell>
          <cell r="J3156" t="str">
            <v>COEFICIENTE DE REPRESENTATIVIDADE</v>
          </cell>
          <cell r="K3156">
            <v>65.400000000000006</v>
          </cell>
          <cell r="L3156" t="str">
            <v>CAIXA REFERENCIAL</v>
          </cell>
        </row>
        <row r="3157">
          <cell r="G3157">
            <v>92655</v>
          </cell>
          <cell r="H3157" t="str">
            <v>TUBO DE AÇO GALVANIZADO COM COSTURA, CLASSE MÉDIA, CONEXÃO ROSQUEADA, DN 65 (2 1/2"), INSTALADO EM REDE DE ALIMENTAÇÃO PARA SPRINKLER - FORNECIMENTO E INSTALAÇÃO. AF_12/2015</v>
          </cell>
          <cell r="I3157" t="str">
            <v>M</v>
          </cell>
          <cell r="J3157" t="str">
            <v>COEFICIENTE DE REPRESENTATIVIDADE</v>
          </cell>
          <cell r="K3157">
            <v>79.459999999999994</v>
          </cell>
          <cell r="L3157" t="str">
            <v>CAIXA REFERENCIAL</v>
          </cell>
        </row>
        <row r="3158">
          <cell r="G3158">
            <v>92656</v>
          </cell>
          <cell r="H3158" t="str">
            <v>TUBO DE AÇO GALVANIZADO COM COSTURA, CLASSE MÉDIA, CONEXÃO ROSQUEADA, DN 80 (3"), INSTALADO EM REDE DE ALIMENTAÇÃO PARA SPRINKLER - FORNECIMENTO E INSTALAÇÃO. AF_12/2015</v>
          </cell>
          <cell r="I3158" t="str">
            <v>M</v>
          </cell>
          <cell r="J3158" t="str">
            <v>COEFICIENTE DE REPRESENTATIVIDADE</v>
          </cell>
          <cell r="K3158">
            <v>103.47</v>
          </cell>
          <cell r="L3158" t="str">
            <v>CAIXA REFERENCIAL</v>
          </cell>
        </row>
        <row r="3159">
          <cell r="G3159">
            <v>92687</v>
          </cell>
          <cell r="H3159" t="str">
            <v>TUBO DE AÇO GALVANIZADO COM COSTURA, CLASSE MÉDIA, CONEXÃO ROSQUEADA, DN 15 (1/2"), INSTALADO EM RAMAIS E SUB-RAMAIS DE GÁS - FORNECIMENTO E INSTALAÇÃO. AF_12/2015</v>
          </cell>
          <cell r="I3159" t="str">
            <v>M</v>
          </cell>
          <cell r="J3159" t="str">
            <v>COEFICIENTE DE REPRESENTATIVIDADE</v>
          </cell>
          <cell r="K3159">
            <v>20.18</v>
          </cell>
          <cell r="L3159" t="str">
            <v>CAIXA REFERENCIAL</v>
          </cell>
        </row>
        <row r="3160">
          <cell r="G3160">
            <v>92688</v>
          </cell>
          <cell r="H3160" t="str">
            <v>TUBO DE AÇO GALVANIZADO COM COSTURA, CLASSE MÉDIA, CONEXÃO ROSQUEADA, DN 20 (3/4"), INSTALADO EM RAMAIS E SUB-RAMAIS DE GÁS - FORNECIMENTO E INSTALAÇÃO. AF_12/2015</v>
          </cell>
          <cell r="I3160" t="str">
            <v>M</v>
          </cell>
          <cell r="J3160" t="str">
            <v>COEFICIENTE DE REPRESENTATIVIDADE</v>
          </cell>
          <cell r="K3160">
            <v>28.58</v>
          </cell>
          <cell r="L3160" t="str">
            <v>CAIXA REFERENCIAL</v>
          </cell>
        </row>
        <row r="3161">
          <cell r="G3161">
            <v>92689</v>
          </cell>
          <cell r="H3161" t="str">
            <v>TUBO DE AÇO PRETO SEM COSTURA, CLASSE MÉDIA, CONEXÃO SOLDADA, DN 15 (1/2"), INSTALADO EM RAMAIS E SUB-RAMAIS DE GÁS - FORNECIMENTO E INSTALAÇÃO. AF_12/2015</v>
          </cell>
          <cell r="I3161" t="str">
            <v>M</v>
          </cell>
          <cell r="J3161" t="str">
            <v>ATRIBUÍDO SÃO PAULO</v>
          </cell>
          <cell r="K3161">
            <v>27.24</v>
          </cell>
          <cell r="L3161" t="str">
            <v>CAIXA REFERENCIAL</v>
          </cell>
        </row>
        <row r="3162">
          <cell r="G3162">
            <v>92690</v>
          </cell>
          <cell r="H3162" t="str">
            <v>TUBO DE AÇO PRETO SEM COSTURA, CLASSE MÉDIA, CONEXÃO SOLDADA, DN 20 (3/4"), INSTALADO EM RAMAIS E SUB-RAMAIS DE GÁS - FORNECIMENTO E INSTALAÇÃO. AF_12/2015</v>
          </cell>
          <cell r="I3162" t="str">
            <v>M</v>
          </cell>
          <cell r="J3162" t="str">
            <v>ATRIBUÍDO SÃO PAULO</v>
          </cell>
          <cell r="K3162">
            <v>39.69</v>
          </cell>
          <cell r="L3162" t="str">
            <v>CAIXA REFERENCIAL</v>
          </cell>
        </row>
        <row r="3163">
          <cell r="G3163">
            <v>94462</v>
          </cell>
          <cell r="H3163" t="str">
            <v>TUBO DE AÇO GALVANIZADO COM COSTURA, CLASSE MÉDIA, DN 50 (2), CONEXÃO ROSQUEADA, INSTALADO EM RESERVAÇÃO DE ÁGUA DE EDIFICAÇÃO QUE POSSUA RESERVATÓRIO DE FIBRA/FIBROCIMENTO  FORNECIMENTO E INSTALAÇÃO. AF_06/2016</v>
          </cell>
          <cell r="I3163" t="str">
            <v>M</v>
          </cell>
          <cell r="J3163" t="str">
            <v>COEFICIENTE DE REPRESENTATIVIDADE</v>
          </cell>
          <cell r="K3163">
            <v>71.73</v>
          </cell>
          <cell r="L3163" t="str">
            <v>CAIXA REFERENCIAL</v>
          </cell>
        </row>
        <row r="3164">
          <cell r="G3164">
            <v>94463</v>
          </cell>
          <cell r="H3164" t="str">
            <v>TUBO DE AÇO GALVANIZADO COM COSTURA, CLASSE MÉDIA, DN 65 (2 1/2), CONEXÃO ROSQUEADA, INSTALADO EM RESERVAÇÃO DE ÁGUA DE EDIFICAÇÃO QUE POSSUA RESERVATÓRIO DE FIBRA/FIBROCIMENTO  FORNECIMENTO E INSTALAÇÃO. AF_06/2016</v>
          </cell>
          <cell r="I3164" t="str">
            <v>M</v>
          </cell>
          <cell r="J3164" t="str">
            <v>COEFICIENTE DE REPRESENTATIVIDADE</v>
          </cell>
          <cell r="K3164">
            <v>83.53</v>
          </cell>
          <cell r="L3164" t="str">
            <v>CAIXA REFERENCIAL</v>
          </cell>
        </row>
        <row r="3165">
          <cell r="G3165">
            <v>94464</v>
          </cell>
          <cell r="H3165" t="str">
            <v>TUBO DE AÇO GALVANIZADO COM COSTURA, CLASSE MÉDIA, DN 80 (3), CONEXÃO ROSQUEADA, INSTALADO EM RESERVAÇÃO DE ÁGUA DE EDIFICAÇÃO QUE POSSUA RESERVATÓRIO DE FIBRA/FIBROCIMENTO  FORNECIMENTO E INSTALAÇÃO. AF_06/2016</v>
          </cell>
          <cell r="I3165" t="str">
            <v>M</v>
          </cell>
          <cell r="J3165" t="str">
            <v>COEFICIENTE DE REPRESENTATIVIDADE</v>
          </cell>
          <cell r="K3165">
            <v>117.16</v>
          </cell>
          <cell r="L3165" t="str">
            <v>CAIXA REFERENCIAL</v>
          </cell>
        </row>
        <row r="3166">
          <cell r="G3166">
            <v>94602</v>
          </cell>
          <cell r="H3166" t="str">
            <v>TUBO EM COBRE RÍGIDO, DN 54 MM, CLASSE E, SEM ISOLAMENTO, INSTALADO EM RESERVAÇÃO DE ÁGUA DE EDIFICAÇÃO QUE POSSUA RESERVATÓRIO DE FIBRA/FIBROCIMENTO  FORNECIMENTO E INSTALAÇÃO. AF_06/2016</v>
          </cell>
          <cell r="I3166" t="str">
            <v>M</v>
          </cell>
          <cell r="J3166" t="str">
            <v>ATRIBUÍDO SÃO PAULO</v>
          </cell>
          <cell r="K3166">
            <v>148.49</v>
          </cell>
          <cell r="L3166" t="str">
            <v>CAIXA REFERENCIAL</v>
          </cell>
        </row>
        <row r="3167">
          <cell r="G3167">
            <v>94603</v>
          </cell>
          <cell r="H3167" t="str">
            <v>TUBO EM COBRE RÍGIDO, DN 66 MM, CLASSE E, SEM ISOLAMENTO, INSTALADO EM RESERVAÇÃO DE ÁGUA DE EDIFICAÇÃO QUE POSSUA RESERVATÓRIO DE FIBRA/FIBROCIMENTO  FORNECIMENTO E INSTALAÇÃO. AF_06/2016</v>
          </cell>
          <cell r="I3167" t="str">
            <v>M</v>
          </cell>
          <cell r="J3167" t="str">
            <v>ATRIBUÍDO SÃO PAULO</v>
          </cell>
          <cell r="K3167">
            <v>198.27</v>
          </cell>
          <cell r="L3167" t="str">
            <v>CAIXA REFERENCIAL</v>
          </cell>
        </row>
        <row r="3168">
          <cell r="G3168">
            <v>94604</v>
          </cell>
          <cell r="H3168" t="str">
            <v>TUBO EM COBRE RÍGIDO, DN 79 MM, CLASSE E, SEM ISOLAMENTO, INSTALADO EM RESERVAÇÃO DE ÁGUA DE EDIFICAÇÃO QUE POSSUA RESERVATÓRIO DE FIBRA/FIBROCIMENTO  FORNECIMENTO E INSTALAÇÃO. AF_06/2016</v>
          </cell>
          <cell r="I3168" t="str">
            <v>M</v>
          </cell>
          <cell r="J3168" t="str">
            <v>ATRIBUÍDO SÃO PAULO</v>
          </cell>
          <cell r="K3168">
            <v>269.87</v>
          </cell>
          <cell r="L3168" t="str">
            <v>CAIXA REFERENCIAL</v>
          </cell>
        </row>
        <row r="3169">
          <cell r="G3169">
            <v>94605</v>
          </cell>
          <cell r="H3169" t="str">
            <v>TUBO EM COBRE RÍGIDO, DN 104 MM, CLASSE E, SEM ISOLAMENTO, INSTALADO EM RESERVAÇÃO DE ÁGUA DE EDIFICAÇÃO QUE POSSUA RESERVATÓRIO DE FIBRA/FIBROCIMENTO  FORNECIMENTO E INSTALAÇÃO. AF_06/2016</v>
          </cell>
          <cell r="I3169" t="str">
            <v>M</v>
          </cell>
          <cell r="J3169" t="str">
            <v>ATRIBUÍDO SÃO PAULO</v>
          </cell>
          <cell r="K3169">
            <v>384.12</v>
          </cell>
          <cell r="L3169" t="str">
            <v>CAIXA REFERENCIAL</v>
          </cell>
        </row>
        <row r="3170">
          <cell r="G3170">
            <v>94648</v>
          </cell>
          <cell r="H3170" t="str">
            <v>TUBO, PVC, SOLDÁVEL, DN  25 MM, INSTALADO EM RESERVAÇÃO DE ÁGUA DE EDIFICAÇÃO QUE POSSUA RESERVATÓRIO DE FIBRA/FIBROCIMENTO   FORNECIMENTO E INSTALAÇÃO. AF_06/2016</v>
          </cell>
          <cell r="I3170" t="str">
            <v>M</v>
          </cell>
          <cell r="J3170" t="str">
            <v>COEFICIENTE DE REPRESENTATIVIDADE</v>
          </cell>
          <cell r="K3170">
            <v>8.1</v>
          </cell>
          <cell r="L3170" t="str">
            <v>CAIXA REFERENCIAL</v>
          </cell>
        </row>
        <row r="3171">
          <cell r="G3171">
            <v>94649</v>
          </cell>
          <cell r="H3171" t="str">
            <v>TUBO, PVC, SOLDÁVEL, DN 32 MM, INSTALADO EM RESERVAÇÃO DE ÁGUA DE EDIFICAÇÃO QUE POSSUA RESERVATÓRIO DE FIBRA/FIBROCIMENTO   FORNECIMENTO E INSTALAÇÃO. AF_06/2016</v>
          </cell>
          <cell r="I3171" t="str">
            <v>M</v>
          </cell>
          <cell r="J3171" t="str">
            <v>COEFICIENTE DE REPRESENTATIVIDADE</v>
          </cell>
          <cell r="K3171">
            <v>11.72</v>
          </cell>
          <cell r="L3171" t="str">
            <v>CAIXA REFERENCIAL</v>
          </cell>
        </row>
        <row r="3172">
          <cell r="G3172">
            <v>94650</v>
          </cell>
          <cell r="H3172" t="str">
            <v>TUBO, PVC, SOLDÁVEL, DN 40 MM, INSTALADO EM RESERVAÇÃO DE ÁGUA DE EDIFICAÇÃO QUE POSSUA RESERVATÓRIO DE FIBRA/FIBROCIMENTO   FORNECIMENTO E INSTALAÇÃO. AF_06/2016</v>
          </cell>
          <cell r="I3172" t="str">
            <v>M</v>
          </cell>
          <cell r="J3172" t="str">
            <v>COEFICIENTE DE REPRESENTATIVIDADE</v>
          </cell>
          <cell r="K3172">
            <v>16.77</v>
          </cell>
          <cell r="L3172" t="str">
            <v>CAIXA REFERENCIAL</v>
          </cell>
        </row>
        <row r="3173">
          <cell r="G3173">
            <v>94651</v>
          </cell>
          <cell r="H3173" t="str">
            <v>TUBO, PVC, SOLDÁVEL, DN 50 MM, INSTALADO EM RESERVAÇÃO DE ÁGUA DE EDIFICAÇÃO QUE POSSUA RESERVATÓRIO DE FIBRA/FIBROCIMENTO   FORNECIMENTO E INSTALAÇÃO. AF_06/2016</v>
          </cell>
          <cell r="I3173" t="str">
            <v>M</v>
          </cell>
          <cell r="J3173" t="str">
            <v>COEFICIENTE DE REPRESENTATIVIDADE</v>
          </cell>
          <cell r="K3173">
            <v>18.14</v>
          </cell>
          <cell r="L3173" t="str">
            <v>CAIXA REFERENCIAL</v>
          </cell>
        </row>
        <row r="3174">
          <cell r="G3174">
            <v>94652</v>
          </cell>
          <cell r="H3174" t="str">
            <v>TUBO, PVC, SOLDÁVEL, DN 60 MM, INSTALADO EM RESERVAÇÃO DE ÁGUA DE EDIFICAÇÃO QUE POSSUA RESERVATÓRIO DE FIBRA/FIBROCIMENTO   FORNECIMENTO E INSTALAÇÃO. AF_06/2016</v>
          </cell>
          <cell r="I3174" t="str">
            <v>M</v>
          </cell>
          <cell r="J3174" t="str">
            <v>COEFICIENTE DE REPRESENTATIVIDADE</v>
          </cell>
          <cell r="K3174">
            <v>29.51</v>
          </cell>
          <cell r="L3174" t="str">
            <v>CAIXA REFERENCIAL</v>
          </cell>
        </row>
        <row r="3175">
          <cell r="G3175">
            <v>94653</v>
          </cell>
          <cell r="H3175" t="str">
            <v>TUBO, PVC, SOLDÁVEL, DN 75 MM, INSTALADO EM RESERVAÇÃO DE ÁGUA DE EDIFICAÇÃO QUE POSSUA RESERVATÓRIO DE FIBRA/FIBROCIMENTO   FORNECIMENTO E INSTALAÇÃO. AF_06/2016</v>
          </cell>
          <cell r="I3175" t="str">
            <v>M</v>
          </cell>
          <cell r="J3175" t="str">
            <v>COEFICIENTE DE REPRESENTATIVIDADE</v>
          </cell>
          <cell r="K3175">
            <v>41.31</v>
          </cell>
          <cell r="L3175" t="str">
            <v>CAIXA REFERENCIAL</v>
          </cell>
        </row>
        <row r="3176">
          <cell r="G3176">
            <v>94654</v>
          </cell>
          <cell r="H3176" t="str">
            <v>TUBO, PVC, SOLDÁVEL, DN 85 MM, INSTALADO EM RESERVAÇÃO DE ÁGUA DE EDIFICAÇÃO QUE POSSUA RESERVATÓRIO DE FIBRA/FIBROCIMENTO   FORNECIMENTO E INSTALAÇÃO. AF_06/2016</v>
          </cell>
          <cell r="I3176" t="str">
            <v>M</v>
          </cell>
          <cell r="J3176" t="str">
            <v>COEFICIENTE DE REPRESENTATIVIDADE</v>
          </cell>
          <cell r="K3176">
            <v>55.89</v>
          </cell>
          <cell r="L3176" t="str">
            <v>CAIXA REFERENCIAL</v>
          </cell>
        </row>
        <row r="3177">
          <cell r="G3177">
            <v>94655</v>
          </cell>
          <cell r="H3177" t="str">
            <v>TUBO, PVC, SOLDÁVEL, DN 110 MM, INSTALADO EM RESERVAÇÃO DE ÁGUA DE EDIFICAÇÃO QUE POSSUA RESERVATÓRIO DE FIBRA/FIBROCIMENTO   FORNECIMENTO E INSTALAÇÃO. AF_06/2016</v>
          </cell>
          <cell r="I3177" t="str">
            <v>M</v>
          </cell>
          <cell r="J3177" t="str">
            <v>COEFICIENTE DE REPRESENTATIVIDADE</v>
          </cell>
          <cell r="K3177">
            <v>76.89</v>
          </cell>
          <cell r="L3177" t="str">
            <v>CAIXA REFERENCIAL</v>
          </cell>
        </row>
        <row r="3178">
          <cell r="G3178">
            <v>94716</v>
          </cell>
          <cell r="H3178" t="str">
            <v>TUBO, CPVC, SOLDÁVEL, DN 22 MM, INSTALADO EM RESERVAÇÃO DE ÁGUA DE EDIFICAÇÃO QUE POSSUA RESERVATÓRIO DE FIBRA/FIBROCIMENTO  FORNECIMENTO E INSTALAÇÃO. AF_06/2016</v>
          </cell>
          <cell r="I3178" t="str">
            <v>M</v>
          </cell>
          <cell r="J3178" t="str">
            <v>COEFICIENTE DE REPRESENTATIVIDADE</v>
          </cell>
          <cell r="K3178">
            <v>15.27</v>
          </cell>
          <cell r="L3178" t="str">
            <v>CAIXA REFERENCIAL</v>
          </cell>
        </row>
        <row r="3179">
          <cell r="G3179">
            <v>94717</v>
          </cell>
          <cell r="H3179" t="str">
            <v>TUBO, CPVC, SOLDÁVEL, DN 28 MM, INSTALADO EM RESERVAÇÃO DE ÁGUA DE EDIFICAÇÃO QUE POSSUA RESERVATÓRIO DE FIBRA/FIBROCIMENTO  FORNECIMENTO E INSTALAÇÃO. AF_06/2016</v>
          </cell>
          <cell r="I3179" t="str">
            <v>M</v>
          </cell>
          <cell r="J3179" t="str">
            <v>COEFICIENTE DE REPRESENTATIVIDADE</v>
          </cell>
          <cell r="K3179">
            <v>21.57</v>
          </cell>
          <cell r="L3179" t="str">
            <v>CAIXA REFERENCIAL</v>
          </cell>
        </row>
        <row r="3180">
          <cell r="G3180">
            <v>94718</v>
          </cell>
          <cell r="H3180" t="str">
            <v>TUBO, CPVC, SOLDÁVEL, DN 35 MM, INSTALADO EM RESERVAÇÃO DE ÁGUA DE EDIFICAÇÃO QUE POSSUA RESERVATÓRIO DE FIBRA/FIBROCIMENTO  FORNECIMENTO E INSTALAÇÃO. AF_06/2016</v>
          </cell>
          <cell r="I3180" t="str">
            <v>M</v>
          </cell>
          <cell r="J3180" t="str">
            <v>COEFICIENTE DE REPRESENTATIVIDADE</v>
          </cell>
          <cell r="K3180">
            <v>26.83</v>
          </cell>
          <cell r="L3180" t="str">
            <v>CAIXA REFERENCIAL</v>
          </cell>
        </row>
        <row r="3181">
          <cell r="G3181">
            <v>94719</v>
          </cell>
          <cell r="H3181" t="str">
            <v>TUBO, CPVC, SOLDÁVEL, DN 42 MM, INSTALADO EM RESERVAÇÃO DE ÁGUA DE EDIFICAÇÃO QUE POSSUA RESERVATÓRIO DE FIBRA/FIBROCIMENTO  FORNECIMENTO E INSTALAÇÃO. AF_06/2016</v>
          </cell>
          <cell r="I3181" t="str">
            <v>M</v>
          </cell>
          <cell r="J3181" t="str">
            <v>COEFICIENTE DE REPRESENTATIVIDADE</v>
          </cell>
          <cell r="K3181">
            <v>34.39</v>
          </cell>
          <cell r="L3181" t="str">
            <v>CAIXA REFERENCIAL</v>
          </cell>
        </row>
        <row r="3182">
          <cell r="G3182">
            <v>94720</v>
          </cell>
          <cell r="H3182" t="str">
            <v>TUBO, CPVC, SOLDÁVEL, DN 54 MM, INSTALADO EM RESERVAÇÃO DE ÁGUA DE EDIFICAÇÃO QUE POSSUA RESERVATÓRIO DE FIBRA/FIBROCIMENTO  FORNECIMENTO E INSTALAÇÃO. AF_06/2016</v>
          </cell>
          <cell r="I3182" t="str">
            <v>M</v>
          </cell>
          <cell r="J3182" t="str">
            <v>COEFICIENTE DE REPRESENTATIVIDADE</v>
          </cell>
          <cell r="K3182">
            <v>52.47</v>
          </cell>
          <cell r="L3182" t="str">
            <v>CAIXA REFERENCIAL</v>
          </cell>
        </row>
        <row r="3183">
          <cell r="G3183">
            <v>94721</v>
          </cell>
          <cell r="H3183" t="str">
            <v>TUBO, CPVC, SOLDÁVEL, DN 73 MM, INSTALADO EM RESERVAÇÃO DE ÁGUA DE EDIFICAÇÃO QUE POSSUA RESERVATÓRIO DE FIBRA/FIBROCIMENTO  FORNECIMENTO E INSTALAÇÃO. AF_06/2016</v>
          </cell>
          <cell r="I3183" t="str">
            <v>M</v>
          </cell>
          <cell r="J3183" t="str">
            <v>COEFICIENTE DE REPRESENTATIVIDADE</v>
          </cell>
          <cell r="K3183">
            <v>74.62</v>
          </cell>
          <cell r="L3183" t="str">
            <v>CAIXA REFERENCIAL</v>
          </cell>
        </row>
        <row r="3184">
          <cell r="G3184">
            <v>94722</v>
          </cell>
          <cell r="H3184" t="str">
            <v>TUBO, CPVC, SOLDÁVEL, DN 89 MM, INSTALADO EM RESERVAÇÃO DE ÁGUA DE EDIFICAÇÃO QUE POSSUA RESERVATÓRIO DE FIBRA/FIBROCIMENTO  FORNECIMENTO E INSTALAÇÃO. AF_06/2016</v>
          </cell>
          <cell r="I3184" t="str">
            <v>M</v>
          </cell>
          <cell r="J3184" t="str">
            <v>COEFICIENTE DE REPRESENTATIVIDADE</v>
          </cell>
          <cell r="K3184">
            <v>131.27000000000001</v>
          </cell>
          <cell r="L3184" t="str">
            <v>CAIXA REFERENCIAL</v>
          </cell>
        </row>
        <row r="3185">
          <cell r="G3185">
            <v>95697</v>
          </cell>
          <cell r="H3185" t="str">
            <v>TUBO DE AÇO PRETO SEM COSTURA, CONEXÃO SOLDADA, DN 40 (1 1/2"), INSTALADO EM REDE DE ALIMENTAÇÃO PARA HIDRANTE - FORNECIMENTO E INSTALAÇÃO. AF_12/2015</v>
          </cell>
          <cell r="I3185" t="str">
            <v>M</v>
          </cell>
          <cell r="J3185" t="str">
            <v>ATRIBUÍDO SÃO PAULO</v>
          </cell>
          <cell r="K3185">
            <v>50.16</v>
          </cell>
          <cell r="L3185" t="str">
            <v>CAIXA REFERENCIAL</v>
          </cell>
        </row>
        <row r="3186">
          <cell r="G3186">
            <v>96635</v>
          </cell>
          <cell r="H3186" t="str">
            <v>TUBO, PPR, DN 25, CLASSE PN 20,  INSTALADO EM RAMAL OU SUB-RAMAL DE ÁGUA  FORNECIMENTO E INSTALAÇÃO. AF_06/2015</v>
          </cell>
          <cell r="I3186" t="str">
            <v>M</v>
          </cell>
          <cell r="J3186" t="str">
            <v>ATRIBUÍDO SÃO PAULO</v>
          </cell>
          <cell r="K3186">
            <v>23.4</v>
          </cell>
          <cell r="L3186" t="str">
            <v>CAIXA REFERENCIAL</v>
          </cell>
        </row>
        <row r="3187">
          <cell r="G3187">
            <v>96636</v>
          </cell>
          <cell r="H3187" t="str">
            <v>TUBO, PPR, DN 25, CLASSE PN 25 INSTALADO EM RAMAL OU SUB-RAMAL DE ÁGUA  FORNECIMENTO E INSTALAÇÃO. AF_06/2015</v>
          </cell>
          <cell r="I3187" t="str">
            <v>M</v>
          </cell>
          <cell r="J3187" t="str">
            <v>ATRIBUÍDO SÃO PAULO</v>
          </cell>
          <cell r="K3187">
            <v>24.81</v>
          </cell>
          <cell r="L3187" t="str">
            <v>CAIXA REFERENCIAL</v>
          </cell>
        </row>
        <row r="3188">
          <cell r="G3188">
            <v>96644</v>
          </cell>
          <cell r="H3188" t="str">
            <v>TUBO, PPR, DN 25, CLASSE PN 20,  INSTALADO EM RAMAL DE DISTRIBUIÇÃO DE ÁGUA  FORNECIMENTO E INSTALAÇÃO. AF_06/2015</v>
          </cell>
          <cell r="I3188" t="str">
            <v>M</v>
          </cell>
          <cell r="J3188" t="str">
            <v>ATRIBUÍDO SÃO PAULO</v>
          </cell>
          <cell r="K3188">
            <v>14.73</v>
          </cell>
          <cell r="L3188" t="str">
            <v>CAIXA REFERENCIAL</v>
          </cell>
        </row>
        <row r="3189">
          <cell r="G3189">
            <v>96645</v>
          </cell>
          <cell r="H3189" t="str">
            <v>TUBO, PPR, DN 32, CLASSE PN 12,  INSTALADO EM RAMAL DE DISTRIBUIÇÃO DE ÁGUA  FORNECIMENTO E INSTALAÇÃO. AF_06/2015</v>
          </cell>
          <cell r="I3189" t="str">
            <v>M</v>
          </cell>
          <cell r="J3189" t="str">
            <v>ATRIBUÍDO SÃO PAULO</v>
          </cell>
          <cell r="K3189">
            <v>19.14</v>
          </cell>
          <cell r="L3189" t="str">
            <v>CAIXA REFERENCIAL</v>
          </cell>
        </row>
        <row r="3190">
          <cell r="G3190">
            <v>96646</v>
          </cell>
          <cell r="H3190" t="str">
            <v>TUBO, PPR, DN 40, CLASSE PN 12,  INSTALADO EM RAMAL DE DISTRIBUIÇÃO DE ÁGUA  FORNECIMENTO E INSTALAÇÃO. AF_06/2015</v>
          </cell>
          <cell r="I3190" t="str">
            <v>M</v>
          </cell>
          <cell r="J3190" t="str">
            <v>ATRIBUÍDO SÃO PAULO</v>
          </cell>
          <cell r="K3190">
            <v>29.74</v>
          </cell>
          <cell r="L3190" t="str">
            <v>CAIXA REFERENCIAL</v>
          </cell>
        </row>
        <row r="3191">
          <cell r="G3191">
            <v>96647</v>
          </cell>
          <cell r="H3191" t="str">
            <v>TUBO, PPR, DN 25, CLASSE PN 25,  INSTALADO EM RAMAL DE DISTRIBUIÇÃO DE ÁGUA  FORNECIMENTO E INSTALAÇÃO. AF_06/2015</v>
          </cell>
          <cell r="I3191" t="str">
            <v>M</v>
          </cell>
          <cell r="J3191" t="str">
            <v>ATRIBUÍDO SÃO PAULO</v>
          </cell>
          <cell r="K3191">
            <v>13.17</v>
          </cell>
          <cell r="L3191" t="str">
            <v>CAIXA REFERENCIAL</v>
          </cell>
        </row>
        <row r="3192">
          <cell r="G3192">
            <v>96648</v>
          </cell>
          <cell r="H3192" t="str">
            <v>TUBO, PPR, DN 32, CLASSE PN 25,  INSTALADO EM RAMAL DE DISTRIBUIÇÃO DE ÁGUA  FORNECIMENTO E INSTALAÇÃO. AF_06/2015</v>
          </cell>
          <cell r="I3192" t="str">
            <v>M</v>
          </cell>
          <cell r="J3192" t="str">
            <v>ATRIBUÍDO SÃO PAULO</v>
          </cell>
          <cell r="K3192">
            <v>24.2</v>
          </cell>
          <cell r="L3192" t="str">
            <v>CAIXA REFERENCIAL</v>
          </cell>
        </row>
        <row r="3193">
          <cell r="G3193">
            <v>96649</v>
          </cell>
          <cell r="H3193" t="str">
            <v>TUBO, PPR, DN 40, CLASSE PN 25,  INSTALADO EM RAMAL DE DISTRIBUIÇÃO DE ÁGUA  FORNECIMENTO E INSTALAÇÃO. AF_06/2015</v>
          </cell>
          <cell r="I3193" t="str">
            <v>M</v>
          </cell>
          <cell r="J3193" t="str">
            <v>ATRIBUÍDO SÃO PAULO</v>
          </cell>
          <cell r="K3193">
            <v>35.880000000000003</v>
          </cell>
          <cell r="L3193" t="str">
            <v>CAIXA REFERENCIAL</v>
          </cell>
        </row>
        <row r="3194">
          <cell r="G3194">
            <v>96668</v>
          </cell>
          <cell r="H3194" t="str">
            <v>TUBO, PPR, DN 25, CLASSE PN 20,  INSTALADO EM PRUMADA DE ÁGUA  FORNECIMENTO E INSTALAÇÃO. AF_06/2015</v>
          </cell>
          <cell r="I3194" t="str">
            <v>M</v>
          </cell>
          <cell r="J3194" t="str">
            <v>ATRIBUÍDO SÃO PAULO</v>
          </cell>
          <cell r="K3194">
            <v>8.6999999999999993</v>
          </cell>
          <cell r="L3194" t="str">
            <v>CAIXA REFERENCIAL</v>
          </cell>
        </row>
        <row r="3195">
          <cell r="G3195">
            <v>96669</v>
          </cell>
          <cell r="H3195" t="str">
            <v>TUBO, PPR, DN 32, CLASSE PN 12,  INSTALADO EM PRUMADA DE ÁGUA  FORNECIMENTO E INSTALAÇÃO. AF_06/2015</v>
          </cell>
          <cell r="I3195" t="str">
            <v>M</v>
          </cell>
          <cell r="J3195" t="str">
            <v>ATRIBUÍDO SÃO PAULO</v>
          </cell>
          <cell r="K3195">
            <v>10.79</v>
          </cell>
          <cell r="L3195" t="str">
            <v>CAIXA REFERENCIAL</v>
          </cell>
        </row>
        <row r="3196">
          <cell r="G3196">
            <v>96670</v>
          </cell>
          <cell r="H3196" t="str">
            <v>TUBO, PPR, DN 40, CLASSE PN 12,  INSTALADO EM PRUMADA DE ÁGUA  FORNECIMENTO E INSTALAÇÃO. AF_06/2015</v>
          </cell>
          <cell r="I3196" t="str">
            <v>M</v>
          </cell>
          <cell r="J3196" t="str">
            <v>ATRIBUÍDO SÃO PAULO</v>
          </cell>
          <cell r="K3196">
            <v>16.38</v>
          </cell>
          <cell r="L3196" t="str">
            <v>CAIXA REFERENCIAL</v>
          </cell>
        </row>
        <row r="3197">
          <cell r="G3197">
            <v>96671</v>
          </cell>
          <cell r="H3197" t="str">
            <v>TUBO, PPR, DN 50, CLASSE PN 12,  INSTALADO EM PRUMADA DE ÁGUA  FORNECIMENTO E INSTALAÇÃO. AF_06/2015</v>
          </cell>
          <cell r="I3197" t="str">
            <v>M</v>
          </cell>
          <cell r="J3197" t="str">
            <v>ATRIBUÍDO SÃO PAULO</v>
          </cell>
          <cell r="K3197">
            <v>21.98</v>
          </cell>
          <cell r="L3197" t="str">
            <v>CAIXA REFERENCIAL</v>
          </cell>
        </row>
        <row r="3198">
          <cell r="G3198">
            <v>96672</v>
          </cell>
          <cell r="H3198" t="str">
            <v>TUBO, PPR, DN 63, CLASSE PN 12,  INSTALADO EM PRUMADA DE ÁGUA  FORNECIMENTO E INSTALAÇÃO. AF_06/2015</v>
          </cell>
          <cell r="I3198" t="str">
            <v>M</v>
          </cell>
          <cell r="J3198" t="str">
            <v>ATRIBUÍDO SÃO PAULO</v>
          </cell>
          <cell r="K3198">
            <v>32.31</v>
          </cell>
          <cell r="L3198" t="str">
            <v>CAIXA REFERENCIAL</v>
          </cell>
        </row>
        <row r="3199">
          <cell r="G3199">
            <v>96673</v>
          </cell>
          <cell r="H3199" t="str">
            <v>TUBO, PPR, DN 75, CLASSE PN 12,  INSTALADO EM PRUMADA DE ÁGUA  FORNECIMENTO E INSTALAÇÃO. AF_06/2015</v>
          </cell>
          <cell r="I3199" t="str">
            <v>M</v>
          </cell>
          <cell r="J3199" t="str">
            <v>ATRIBUÍDO SÃO PAULO</v>
          </cell>
          <cell r="K3199">
            <v>52.54</v>
          </cell>
          <cell r="L3199" t="str">
            <v>CAIXA REFERENCIAL</v>
          </cell>
        </row>
        <row r="3200">
          <cell r="G3200">
            <v>96674</v>
          </cell>
          <cell r="H3200" t="str">
            <v>TUBO, PPR, DN 90, CLASSE PN 12,  INSTALADO EM PRUMADA DE ÁGUA  FORNECIMENTO E INSTALAÇÃO. AF_06/2015</v>
          </cell>
          <cell r="I3200" t="str">
            <v>M</v>
          </cell>
          <cell r="J3200" t="str">
            <v>ATRIBUÍDO SÃO PAULO</v>
          </cell>
          <cell r="K3200">
            <v>73.86</v>
          </cell>
          <cell r="L3200" t="str">
            <v>CAIXA REFERENCIAL</v>
          </cell>
        </row>
        <row r="3201">
          <cell r="G3201">
            <v>96675</v>
          </cell>
          <cell r="H3201" t="str">
            <v>TUBO, PPR, DN 110, CLASSE PN 12,  INSTALADO EM PRUMADA DE ÁGUA  FORNECIMENTO E INSTALAÇÃO. AF_06/2015</v>
          </cell>
          <cell r="I3201" t="str">
            <v>M</v>
          </cell>
          <cell r="J3201" t="str">
            <v>ATRIBUÍDO SÃO PAULO</v>
          </cell>
          <cell r="K3201">
            <v>127.88</v>
          </cell>
          <cell r="L3201" t="str">
            <v>CAIXA REFERENCIAL</v>
          </cell>
        </row>
        <row r="3202">
          <cell r="G3202">
            <v>96676</v>
          </cell>
          <cell r="H3202" t="str">
            <v>TUBO, PPR, DN 25, CLASSE PN 25,  INSTALADO EM PRUMADA DE ÁGUA  FORNECIMENTO E INSTALAÇÃO. AF_06/2015</v>
          </cell>
          <cell r="I3202" t="str">
            <v>M</v>
          </cell>
          <cell r="J3202" t="str">
            <v>ATRIBUÍDO SÃO PAULO</v>
          </cell>
          <cell r="K3202">
            <v>8.66</v>
          </cell>
          <cell r="L3202" t="str">
            <v>CAIXA REFERENCIAL</v>
          </cell>
        </row>
        <row r="3203">
          <cell r="G3203">
            <v>96677</v>
          </cell>
          <cell r="H3203" t="str">
            <v>TUBO, PPR, DN 32, CLASSE PN 25,  INSTALADO EM PRUMADA DE ÁGUA  FORNECIMENTO E INSTALAÇÃO. AF_06/2015</v>
          </cell>
          <cell r="I3203" t="str">
            <v>M</v>
          </cell>
          <cell r="J3203" t="str">
            <v>ATRIBUÍDO SÃO PAULO</v>
          </cell>
          <cell r="K3203">
            <v>14.24</v>
          </cell>
          <cell r="L3203" t="str">
            <v>CAIXA REFERENCIAL</v>
          </cell>
        </row>
        <row r="3204">
          <cell r="G3204">
            <v>96678</v>
          </cell>
          <cell r="H3204" t="str">
            <v>TUBO, PPR, DN 40, CLASSE PN 25,  INSTALADO EM PRUMADA DE ÁGUA  FORNECIMENTO E INSTALAÇÃO. AF_06/2015</v>
          </cell>
          <cell r="I3204" t="str">
            <v>M</v>
          </cell>
          <cell r="J3204" t="str">
            <v>ATRIBUÍDO SÃO PAULO</v>
          </cell>
          <cell r="K3204">
            <v>19.8</v>
          </cell>
          <cell r="L3204" t="str">
            <v>CAIXA REFERENCIAL</v>
          </cell>
        </row>
        <row r="3205">
          <cell r="G3205">
            <v>96679</v>
          </cell>
          <cell r="H3205" t="str">
            <v>TUBO, PPR, DN 50, CLASSE PN 25,  INSTALADO EM PRUMADA DE ÁGUA  FORNECIMENTO E INSTALAÇÃO. AF_06/2015</v>
          </cell>
          <cell r="I3205" t="str">
            <v>M</v>
          </cell>
          <cell r="J3205" t="str">
            <v>ATRIBUÍDO SÃO PAULO</v>
          </cell>
          <cell r="K3205">
            <v>28.93</v>
          </cell>
          <cell r="L3205" t="str">
            <v>CAIXA REFERENCIAL</v>
          </cell>
        </row>
        <row r="3206">
          <cell r="G3206">
            <v>96680</v>
          </cell>
          <cell r="H3206" t="str">
            <v>TUBO, PPR, DN 63, CLASSE PN 25,  INSTALADO EM PRUMADA DE ÁGUA  FORNECIMENTO E INSTALAÇÃO. AF_06/2015</v>
          </cell>
          <cell r="I3206" t="str">
            <v>M</v>
          </cell>
          <cell r="J3206" t="str">
            <v>ATRIBUÍDO SÃO PAULO</v>
          </cell>
          <cell r="K3206">
            <v>39.119999999999997</v>
          </cell>
          <cell r="L3206" t="str">
            <v>CAIXA REFERENCIAL</v>
          </cell>
        </row>
        <row r="3207">
          <cell r="G3207">
            <v>96681</v>
          </cell>
          <cell r="H3207" t="str">
            <v>TUBO, PPR, DN 75, CLASSE PN 25,  INSTALADO EM PRUMADA DE ÁGUA  FORNECIMENTO E INSTALAÇÃO. AF_06/2015</v>
          </cell>
          <cell r="I3207" t="str">
            <v>M</v>
          </cell>
          <cell r="J3207" t="str">
            <v>ATRIBUÍDO SÃO PAULO</v>
          </cell>
          <cell r="K3207">
            <v>72.459999999999994</v>
          </cell>
          <cell r="L3207" t="str">
            <v>CAIXA REFERENCIAL</v>
          </cell>
        </row>
        <row r="3208">
          <cell r="G3208">
            <v>96682</v>
          </cell>
          <cell r="H3208" t="str">
            <v>TUBO, PPR, DN 90, CLASSE PN 25,  INSTALADO EM PRUMADA DE ÁGUA  FORNECIMENTO E INSTALAÇÃO. AF_06/2015</v>
          </cell>
          <cell r="I3208" t="str">
            <v>M</v>
          </cell>
          <cell r="J3208" t="str">
            <v>ATRIBUÍDO SÃO PAULO</v>
          </cell>
          <cell r="K3208">
            <v>106.77</v>
          </cell>
          <cell r="L3208" t="str">
            <v>CAIXA REFERENCIAL</v>
          </cell>
        </row>
        <row r="3209">
          <cell r="G3209">
            <v>96683</v>
          </cell>
          <cell r="H3209" t="str">
            <v>TUBO, PPR, DN 110, CLASSE PN 25,  INSTALADO EM PRUMADA DE ÁGUA  FORNECIMENTO E INSTALAÇÃO. AF_06/2015</v>
          </cell>
          <cell r="I3209" t="str">
            <v>M</v>
          </cell>
          <cell r="J3209" t="str">
            <v>ATRIBUÍDO SÃO PAULO</v>
          </cell>
          <cell r="K3209">
            <v>146.41999999999999</v>
          </cell>
          <cell r="L3209" t="str">
            <v>CAIXA REFERENCIAL</v>
          </cell>
        </row>
        <row r="3210">
          <cell r="G3210">
            <v>96718</v>
          </cell>
          <cell r="H3210" t="str">
            <v>TUBO, PPR, DN 20, CLASSE PN 20,  INSTALADO EM RESERVAÇÃO DE ÁGUA DE EDIFICAÇÃO QUE POSSUA RESERVATÓRIO DE FIBRA/FIBROCIMENTO  FORNECIMENTO E INSTALAÇÃO. AF_06/2016</v>
          </cell>
          <cell r="I3210" t="str">
            <v>M</v>
          </cell>
          <cell r="J3210" t="str">
            <v>ATRIBUÍDO SÃO PAULO</v>
          </cell>
          <cell r="K3210">
            <v>5.6</v>
          </cell>
          <cell r="L3210" t="str">
            <v>CAIXA REFERENCIAL</v>
          </cell>
        </row>
        <row r="3211">
          <cell r="G3211">
            <v>96719</v>
          </cell>
          <cell r="H3211" t="str">
            <v>TUBO, PPR, DN 25, CLASSE PN 20,  INSTALADO EM RESERVAÇÃO DE ÁGUA DE EDIFICAÇÃO QUE POSSUA RESERVATÓRIO DE FIBRA/FIBROCIMENTO  FORNECIMENTO E INSTALAÇÃO. AF_06/2016</v>
          </cell>
          <cell r="I3211" t="str">
            <v>M</v>
          </cell>
          <cell r="J3211" t="str">
            <v>ATRIBUÍDO SÃO PAULO</v>
          </cell>
          <cell r="K3211">
            <v>12.36</v>
          </cell>
          <cell r="L3211" t="str">
            <v>CAIXA REFERENCIAL</v>
          </cell>
        </row>
        <row r="3212">
          <cell r="G3212">
            <v>96720</v>
          </cell>
          <cell r="H3212" t="str">
            <v>TUBO, PPR, DN 32, CLASSE PN 12,  INSTALADO EM RESERVAÇÃO DE ÁGUA DE EDIFICAÇÃO QUE POSSUA RESERVATÓRIO DE FIBRA/FIBROCIMENTO  FORNECIMENTO E INSTALAÇÃO. AF_06/2016</v>
          </cell>
          <cell r="I3212" t="str">
            <v>M</v>
          </cell>
          <cell r="J3212" t="str">
            <v>ATRIBUÍDO SÃO PAULO</v>
          </cell>
          <cell r="K3212">
            <v>14.96</v>
          </cell>
          <cell r="L3212" t="str">
            <v>CAIXA REFERENCIAL</v>
          </cell>
        </row>
        <row r="3213">
          <cell r="G3213">
            <v>96721</v>
          </cell>
          <cell r="H3213" t="str">
            <v>TUBO, PPR, DN 40, CLASSE PN 12,  INSTALADO EM RESERVAÇÃO DE ÁGUA DE EDIFICAÇÃO QUE POSSUA RESERVATÓRIO DE FIBRA/FIBROCIMENTO  FORNECIMENTO E INSTALAÇÃO. AF_06/2016</v>
          </cell>
          <cell r="I3213" t="str">
            <v>M</v>
          </cell>
          <cell r="J3213" t="str">
            <v>ATRIBUÍDO SÃO PAULO</v>
          </cell>
          <cell r="K3213">
            <v>19.670000000000002</v>
          </cell>
          <cell r="L3213" t="str">
            <v>CAIXA REFERENCIAL</v>
          </cell>
        </row>
        <row r="3214">
          <cell r="G3214">
            <v>96722</v>
          </cell>
          <cell r="H3214" t="str">
            <v>TUBO, PPR, DN 50, CLASSE PN 12,  INSTALADO EM RESERVAÇÃO DE ÁGUA DE EDIFICAÇÃO QUE POSSUA RESERVATÓRIO DE FIBRA/FIBROCIMENTO  FORNECIMENTO E INSTALAÇÃO. AF_06/2016</v>
          </cell>
          <cell r="I3214" t="str">
            <v>M</v>
          </cell>
          <cell r="J3214" t="str">
            <v>ATRIBUÍDO SÃO PAULO</v>
          </cell>
          <cell r="K3214">
            <v>27.07</v>
          </cell>
          <cell r="L3214" t="str">
            <v>CAIXA REFERENCIAL</v>
          </cell>
        </row>
        <row r="3215">
          <cell r="G3215">
            <v>96723</v>
          </cell>
          <cell r="H3215" t="str">
            <v>TUBO, PPR, DN 63, CLASSE PN 12,  INSTALADO EM RESERVAÇÃO DE ÁGUA DE EDIFICAÇÃO QUE POSSUA RESERVATÓRIO DE FIBRA/FIBROCIMENTO  FORNECIMENTO E INSTALAÇÃO. AF_06/2016</v>
          </cell>
          <cell r="I3215" t="str">
            <v>M</v>
          </cell>
          <cell r="J3215" t="str">
            <v>ATRIBUÍDO SÃO PAULO</v>
          </cell>
          <cell r="K3215">
            <v>35.29</v>
          </cell>
          <cell r="L3215" t="str">
            <v>CAIXA REFERENCIAL</v>
          </cell>
        </row>
        <row r="3216">
          <cell r="G3216">
            <v>96724</v>
          </cell>
          <cell r="H3216" t="str">
            <v>TUBO, PPR, DN 75, CLASSE PN 12,  INSTALADO EM RESERVAÇÃO DE ÁGUA DE EDIFICAÇÃO QUE POSSUA RESERVATÓRIO DE FIBRA/FIBROCIMENTO  FORNECIMENTO E INSTALAÇÃO. AF_06/2016</v>
          </cell>
          <cell r="I3216" t="str">
            <v>M</v>
          </cell>
          <cell r="J3216" t="str">
            <v>ATRIBUÍDO SÃO PAULO</v>
          </cell>
          <cell r="K3216">
            <v>57.64</v>
          </cell>
          <cell r="L3216" t="str">
            <v>CAIXA REFERENCIAL</v>
          </cell>
        </row>
        <row r="3217">
          <cell r="G3217">
            <v>96725</v>
          </cell>
          <cell r="H3217" t="str">
            <v>TUBO, PPR, DN 90, CLASSE PN 12,  INSTALADO EM RESERVAÇÃO DE ÁGUA DE EDIFICAÇÃO QUE POSSUA RESERVATÓRIO DE FIBRA/FIBROCIMENTO  FORNECIMENTO E INSTALAÇÃO. AF_06/2016</v>
          </cell>
          <cell r="I3217" t="str">
            <v>M</v>
          </cell>
          <cell r="J3217" t="str">
            <v>ATRIBUÍDO SÃO PAULO</v>
          </cell>
          <cell r="K3217">
            <v>74.8</v>
          </cell>
          <cell r="L3217" t="str">
            <v>CAIXA REFERENCIAL</v>
          </cell>
        </row>
        <row r="3218">
          <cell r="G3218">
            <v>96726</v>
          </cell>
          <cell r="H3218" t="str">
            <v>TUBO, PPR, DN 110, CLASSE PN 12,  INSTALADO EM RESERVAÇÃO DE ÁGUA DE EDIFICAÇÃO QUE POSSUA RESERVATÓRIO DE FIBRA/FIBROCIMENTO  FORNECIMENTO E INSTALAÇÃO. AF_06/2016</v>
          </cell>
          <cell r="I3218" t="str">
            <v>M</v>
          </cell>
          <cell r="J3218" t="str">
            <v>ATRIBUÍDO SÃO PAULO</v>
          </cell>
          <cell r="K3218">
            <v>121.76</v>
          </cell>
          <cell r="L3218" t="str">
            <v>CAIXA REFERENCIAL</v>
          </cell>
        </row>
        <row r="3219">
          <cell r="G3219">
            <v>96727</v>
          </cell>
          <cell r="H3219" t="str">
            <v>TUBO, PPR, DN 20, CLASSE PN 25,  INSTALADO EM RESERVAÇÃO DE ÁGUA DE EDIFICAÇÃO QUE POSSUA RESERVATÓRIO DE FIBRA/FIBROCIMENTO  FORNECIMENTO E INSTALAÇÃO. AF_06/2016</v>
          </cell>
          <cell r="I3219" t="str">
            <v>M</v>
          </cell>
          <cell r="J3219" t="str">
            <v>ATRIBUÍDO SÃO PAULO</v>
          </cell>
          <cell r="K3219">
            <v>10.93</v>
          </cell>
          <cell r="L3219" t="str">
            <v>CAIXA REFERENCIAL</v>
          </cell>
        </row>
        <row r="3220">
          <cell r="G3220">
            <v>96728</v>
          </cell>
          <cell r="H3220" t="str">
            <v>TUBO, PPR, DN 25, CLASSE PN 25,  INSTALADO EM RESERVAÇÃO DE ÁGUA DE EDIFICAÇÃO QUE POSSUA RESERVATÓRIO DE FIBRA/FIBROCIMENTO  FORNECIMENTO E INSTALAÇÃO. AF_06/2016</v>
          </cell>
          <cell r="I3220" t="str">
            <v>M</v>
          </cell>
          <cell r="J3220" t="str">
            <v>ATRIBUÍDO SÃO PAULO</v>
          </cell>
          <cell r="K3220">
            <v>12.83</v>
          </cell>
          <cell r="L3220" t="str">
            <v>CAIXA REFERENCIAL</v>
          </cell>
        </row>
        <row r="3221">
          <cell r="G3221">
            <v>96729</v>
          </cell>
          <cell r="H3221" t="str">
            <v>TUBO, PPR, DN 32, CLASSE PN 25,  INSTALADO EM RESERVAÇÃO DE ÁGUA DE EDIFICAÇÃO QUE POSSUA RESERVATÓRIO DE FIBRA/FIBROCIMENTO  FORNECIMENTO E INSTALAÇÃO. AF_06/2016</v>
          </cell>
          <cell r="I3221" t="str">
            <v>M</v>
          </cell>
          <cell r="J3221" t="str">
            <v>ATRIBUÍDO SÃO PAULO</v>
          </cell>
          <cell r="K3221">
            <v>19.149999999999999</v>
          </cell>
          <cell r="L3221" t="str">
            <v>CAIXA REFERENCIAL</v>
          </cell>
        </row>
        <row r="3222">
          <cell r="G3222">
            <v>96730</v>
          </cell>
          <cell r="H3222" t="str">
            <v>TUBO, PPR, DN 40, CLASSE PN 25,  INSTALADO EM RESERVAÇÃO DE ÁGUA DE EDIFICAÇÃO QUE POSSUA RESERVATÓRIO DE FIBRA/FIBROCIMENTO  FORNECIMENTO E INSTALAÇÃO. AF_06/2016</v>
          </cell>
          <cell r="I3222" t="str">
            <v>M</v>
          </cell>
          <cell r="J3222" t="str">
            <v>ATRIBUÍDO SÃO PAULO</v>
          </cell>
          <cell r="K3222">
            <v>23.75</v>
          </cell>
          <cell r="L3222" t="str">
            <v>CAIXA REFERENCIAL</v>
          </cell>
        </row>
        <row r="3223">
          <cell r="G3223">
            <v>96731</v>
          </cell>
          <cell r="H3223" t="str">
            <v>TUBO, PPR, DN 50, CLASSE PN 25,  INSTALADO EM RESERVAÇÃO DE ÁGUA DE EDIFICAÇÃO QUE POSSUA RESERVATÓRIO DE FIBRA/FIBROCIMENTO  FORNECIMENTO E INSTALAÇÃO. AF_06/2016</v>
          </cell>
          <cell r="I3223" t="str">
            <v>M</v>
          </cell>
          <cell r="J3223" t="str">
            <v>ATRIBUÍDO SÃO PAULO</v>
          </cell>
          <cell r="K3223">
            <v>34.85</v>
          </cell>
          <cell r="L3223" t="str">
            <v>CAIXA REFERENCIAL</v>
          </cell>
        </row>
        <row r="3224">
          <cell r="G3224">
            <v>96732</v>
          </cell>
          <cell r="H3224" t="str">
            <v>TUBO, PPR, DN 63, CLASSE PN 25,  INSTALADO EM RESERVAÇÃO DE ÁGUA DE EDIFICAÇÃO QUE POSSUA RESERVATÓRIO DE FIBRA/FIBROCIMENTO  FORNECIMENTO E INSTALAÇÃO. AF_06/2016</v>
          </cell>
          <cell r="I3224" t="str">
            <v>M</v>
          </cell>
          <cell r="J3224" t="str">
            <v>ATRIBUÍDO SÃO PAULO</v>
          </cell>
          <cell r="K3224">
            <v>42.65</v>
          </cell>
          <cell r="L3224" t="str">
            <v>CAIXA REFERENCIAL</v>
          </cell>
        </row>
        <row r="3225">
          <cell r="G3225">
            <v>96733</v>
          </cell>
          <cell r="H3225" t="str">
            <v>TUBO, PPR, DN 75, CLASSE PN 25,  INSTALADO EM RESERVAÇÃO DE ÁGUA DE EDIFICAÇÃO QUE POSSUA RESERVATÓRIO DE FIBRA/FIBROCIMENTO  FORNECIMENTO E INSTALAÇÃO. AF_06/2016</v>
          </cell>
          <cell r="I3225" t="str">
            <v>M</v>
          </cell>
          <cell r="J3225" t="str">
            <v>ATRIBUÍDO SÃO PAULO</v>
          </cell>
          <cell r="K3225">
            <v>77.86</v>
          </cell>
          <cell r="L3225" t="str">
            <v>CAIXA REFERENCIAL</v>
          </cell>
        </row>
        <row r="3226">
          <cell r="G3226">
            <v>96734</v>
          </cell>
          <cell r="H3226" t="str">
            <v>TUBO, PPR, DN 90, CLASSE PN 25,  INSTALADO EM RESERVAÇÃO DE ÁGUA DE EDIFICAÇÃO QUE POSSUA RESERVATÓRIO DE FIBRA/FIBROCIMENTO  FORNECIMENTO E INSTALAÇÃO. AF_06/2016</v>
          </cell>
          <cell r="I3226" t="str">
            <v>M</v>
          </cell>
          <cell r="J3226" t="str">
            <v>ATRIBUÍDO SÃO PAULO</v>
          </cell>
          <cell r="K3226">
            <v>106.58</v>
          </cell>
          <cell r="L3226" t="str">
            <v>CAIXA REFERENCIAL</v>
          </cell>
        </row>
        <row r="3227">
          <cell r="G3227">
            <v>96735</v>
          </cell>
          <cell r="H3227" t="str">
            <v>TUBO, PPR, DN 110, CLASSE PN 25,  INSTALADO EM RESERVAÇÃO DE ÁGUA DE EDIFICAÇÃO QUE POSSUA RESERVATÓRIO DE FIBRA/FIBROCIMENTO  FORNECIMENTO E INSTALAÇÃO. AF_06/2016</v>
          </cell>
          <cell r="I3227" t="str">
            <v>M</v>
          </cell>
          <cell r="J3227" t="str">
            <v>ATRIBUÍDO SÃO PAULO</v>
          </cell>
          <cell r="K3227">
            <v>140.06</v>
          </cell>
          <cell r="L3227" t="str">
            <v>CAIXA REFERENCIAL</v>
          </cell>
        </row>
        <row r="3228">
          <cell r="G3228">
            <v>96794</v>
          </cell>
          <cell r="H3228" t="str">
            <v>TUBO, PEX, MONOCAMADA, DN 16, INSTALADO EM RAMAL OU SUB-RAMAL DE ÁGUA  FORNECIMENTO E INSTALAÇÃO. AF_06/2015</v>
          </cell>
          <cell r="I3228" t="str">
            <v>M</v>
          </cell>
          <cell r="J3228" t="str">
            <v>ATRIBUÍDO SÃO PAULO</v>
          </cell>
          <cell r="K3228">
            <v>6.86</v>
          </cell>
          <cell r="L3228" t="str">
            <v>CAIXA REFERENCIAL</v>
          </cell>
        </row>
        <row r="3229">
          <cell r="G3229">
            <v>96795</v>
          </cell>
          <cell r="H3229" t="str">
            <v>TUBO, PEX, MONOCAMADA, DN 20, INSTALADO EM RAMAL OU SUB-RAMAL DE ÁGUA  FORNECIMENTO E INSTALAÇÃO. AF_06/2015</v>
          </cell>
          <cell r="I3229" t="str">
            <v>M</v>
          </cell>
          <cell r="J3229" t="str">
            <v>ATRIBUÍDO SÃO PAULO</v>
          </cell>
          <cell r="K3229">
            <v>8.6999999999999993</v>
          </cell>
          <cell r="L3229" t="str">
            <v>CAIXA REFERENCIAL</v>
          </cell>
        </row>
        <row r="3230">
          <cell r="G3230">
            <v>96796</v>
          </cell>
          <cell r="H3230" t="str">
            <v>TUBO, PEX, MONOCAMADA, DN 25, INSTALADO EM RAMAL OU SUB-RAMAL DE ÁGUA  FORNECIMENTO E INSTALAÇÃO. AF_06/2015</v>
          </cell>
          <cell r="I3230" t="str">
            <v>M</v>
          </cell>
          <cell r="J3230" t="str">
            <v>ATRIBUÍDO SÃO PAULO</v>
          </cell>
          <cell r="K3230">
            <v>12.09</v>
          </cell>
          <cell r="L3230" t="str">
            <v>CAIXA REFERENCIAL</v>
          </cell>
        </row>
        <row r="3231">
          <cell r="G3231">
            <v>96797</v>
          </cell>
          <cell r="H3231" t="str">
            <v>TUBO, PEX, MONOCAMADA, DN 32, INSTALADO EM RAMAL OU SUB-RAMAL DE ÁGUA  FORNECIMENTO E INSTALAÇÃO. AF_06/2015</v>
          </cell>
          <cell r="I3231" t="str">
            <v>M</v>
          </cell>
          <cell r="J3231" t="str">
            <v>ATRIBUÍDO SÃO PAULO</v>
          </cell>
          <cell r="K3231">
            <v>18.079999999999998</v>
          </cell>
          <cell r="L3231" t="str">
            <v>CAIXA REFERENCIAL</v>
          </cell>
        </row>
        <row r="3232">
          <cell r="G3232">
            <v>96798</v>
          </cell>
          <cell r="H3232" t="str">
            <v>TUBO, PEX, MONOCAMADA, DN 16, INSTALADO EM RAMAL DE DISTRIBUIÇÃO DE ÁGUA  FORNECIMENTO E INSTALAÇÃO. AF_06/2015</v>
          </cell>
          <cell r="I3232" t="str">
            <v>M</v>
          </cell>
          <cell r="J3232" t="str">
            <v>ATRIBUÍDO SÃO PAULO</v>
          </cell>
          <cell r="K3232">
            <v>6.99</v>
          </cell>
          <cell r="L3232" t="str">
            <v>CAIXA REFERENCIAL</v>
          </cell>
        </row>
        <row r="3233">
          <cell r="G3233">
            <v>96799</v>
          </cell>
          <cell r="H3233" t="str">
            <v>TUBO, PEX, MONOCAMADA, DN 20, INSTALADO EM RAMAL DE DISTRIBUIÇÃO DE ÁGUA  FORNECIMENTO E INSTALAÇÃO. AF_06/2015</v>
          </cell>
          <cell r="I3233" t="str">
            <v>M</v>
          </cell>
          <cell r="J3233" t="str">
            <v>ATRIBUÍDO SÃO PAULO</v>
          </cell>
          <cell r="K3233">
            <v>9.3800000000000008</v>
          </cell>
          <cell r="L3233" t="str">
            <v>CAIXA REFERENCIAL</v>
          </cell>
        </row>
        <row r="3234">
          <cell r="G3234">
            <v>96800</v>
          </cell>
          <cell r="H3234" t="str">
            <v>TUBO, PEX, MONOCAMADA, DN 25, INSTALADO EM RAMAL DE DISTRIBUIÇÃO DE ÁGUA  FORNECIMENTO E INSTALAÇÃO. AF_06/2015</v>
          </cell>
          <cell r="I3234" t="str">
            <v>M</v>
          </cell>
          <cell r="J3234" t="str">
            <v>ATRIBUÍDO SÃO PAULO</v>
          </cell>
          <cell r="K3234">
            <v>13.5</v>
          </cell>
          <cell r="L3234" t="str">
            <v>CAIXA REFERENCIAL</v>
          </cell>
        </row>
        <row r="3235">
          <cell r="G3235">
            <v>96801</v>
          </cell>
          <cell r="H3235" t="str">
            <v>TUBO, PEX, MONOCAMADA, DN 32, INSTALADO EM RAMAL DE DISTRIBUIÇÃO DE ÁGUA  FORNECIMENTO E INSTALAÇÃO. AF_06/2015</v>
          </cell>
          <cell r="I3235" t="str">
            <v>M</v>
          </cell>
          <cell r="J3235" t="str">
            <v>ATRIBUÍDO SÃO PAULO</v>
          </cell>
          <cell r="K3235">
            <v>20.51</v>
          </cell>
          <cell r="L3235" t="str">
            <v>CAIXA REFERENCIAL</v>
          </cell>
        </row>
        <row r="3236">
          <cell r="G3236">
            <v>97327</v>
          </cell>
          <cell r="H3236" t="str">
            <v>TUBO EM COBRE FLEXÍVEL, DN 1/4, COM ISOLAMENTO, INSTALADO EM RAMAL DE ALIMENTAÇÃO DE AR CONDICIONADO COM CONDENSADORA INDIVIDUAL   FORNECIMENTO E INSTALAÇÃO. AF_12/2015</v>
          </cell>
          <cell r="I3236" t="str">
            <v>M</v>
          </cell>
          <cell r="J3236" t="str">
            <v>ATRIBUÍDO SÃO PAULO</v>
          </cell>
          <cell r="K3236">
            <v>19.690000000000001</v>
          </cell>
          <cell r="L3236" t="str">
            <v>CAIXA REFERENCIAL</v>
          </cell>
        </row>
        <row r="3237">
          <cell r="G3237">
            <v>97328</v>
          </cell>
          <cell r="H3237" t="str">
            <v>TUBO EM COBRE FLEXÍVEL, DN 3/8", COM ISOLAMENTO, INSTALADO EM RAMAL DE ALIMENTAÇÃO DE AR CONDICIONADO COM CONDENSADORA INDIVIDUAL  FORNECIMENTO E INSTALAÇÃO. AF_12/2015</v>
          </cell>
          <cell r="I3237" t="str">
            <v>M</v>
          </cell>
          <cell r="J3237" t="str">
            <v>ATRIBUÍDO SÃO PAULO</v>
          </cell>
          <cell r="K3237">
            <v>33.67</v>
          </cell>
          <cell r="L3237" t="str">
            <v>CAIXA REFERENCIAL</v>
          </cell>
        </row>
        <row r="3238">
          <cell r="G3238">
            <v>97329</v>
          </cell>
          <cell r="H3238" t="str">
            <v>TUBO EM COBRE FLEXÍVEL, DN 1/2", COM ISOLAMENTO, INSTALADO EM RAMAL DE ALIMENTAÇÃO DE AR CONDICIONADO COM CONDENSADORA INDIVIDUAL  FORNECIMENTO E INSTALAÇÃO. AF_12/2015</v>
          </cell>
          <cell r="I3238" t="str">
            <v>M</v>
          </cell>
          <cell r="J3238" t="str">
            <v>ATRIBUÍDO SÃO PAULO</v>
          </cell>
          <cell r="K3238">
            <v>42.21</v>
          </cell>
          <cell r="L3238" t="str">
            <v>CAIXA REFERENCIAL</v>
          </cell>
        </row>
        <row r="3239">
          <cell r="G3239">
            <v>97330</v>
          </cell>
          <cell r="H3239" t="str">
            <v>TUBO EM COBRE FLEXÍVEL, DN 5/8", COM ISOLAMENTO, INSTALADO EM RAMAL DE ALIMENTAÇÃO DE AR CONDICIONADO COM CONDENSADORA INDIVIDUAL  FORNECIMENTO E INSTALAÇÃO. AF_12/2015</v>
          </cell>
          <cell r="I3239" t="str">
            <v>M</v>
          </cell>
          <cell r="J3239" t="str">
            <v>ATRIBUÍDO SÃO PAULO</v>
          </cell>
          <cell r="K3239">
            <v>51.43</v>
          </cell>
          <cell r="L3239" t="str">
            <v>CAIXA REFERENCIAL</v>
          </cell>
        </row>
        <row r="3240">
          <cell r="G3240">
            <v>97331</v>
          </cell>
          <cell r="H3240" t="str">
            <v>TUBO EM COBRE FLEXÍVEL, DN 1/4", COM ISOLAMENTO, INSTALADO EM RAMAL DE ALIMENTAÇÃO DE AR CONDICIONADO COM CONDENSADORA CENTRAL  FORNECIMENTO E INSTALAÇÃO. AF_12/2015</v>
          </cell>
          <cell r="I3240" t="str">
            <v>M</v>
          </cell>
          <cell r="J3240" t="str">
            <v>ATRIBUÍDO SÃO PAULO</v>
          </cell>
          <cell r="K3240">
            <v>19.96</v>
          </cell>
          <cell r="L3240" t="str">
            <v>CAIXA REFERENCIAL</v>
          </cell>
        </row>
        <row r="3241">
          <cell r="G3241">
            <v>97332</v>
          </cell>
          <cell r="H3241" t="str">
            <v>TUBO EM COBRE FLEXÍVEL, DN 3/8", COM ISOLAMENTO, INSTALADO EM RAMAL DE ALIMENTAÇÃO DE AR CONDICIONADO COM CONDENSADORA CENTRAL  FORNECIMENTO E INSTALAÇÃO. AF_12/2015</v>
          </cell>
          <cell r="I3241" t="str">
            <v>M</v>
          </cell>
          <cell r="J3241" t="str">
            <v>ATRIBUÍDO SÃO PAULO</v>
          </cell>
          <cell r="K3241">
            <v>33.99</v>
          </cell>
          <cell r="L3241" t="str">
            <v>CAIXA REFERENCIAL</v>
          </cell>
        </row>
        <row r="3242">
          <cell r="G3242">
            <v>97333</v>
          </cell>
          <cell r="H3242" t="str">
            <v>TUBO EM COBRE FLEXÍVEL, DN 1/2", COM ISOLAMENTO, INSTALADO EM RAMAL DE ALIMENTAÇÃO DE AR CONDICIONADO COM CONDENSADORA CENTRAL  FORNECIMENTO E INSTALAÇÃO. AF_12/2015</v>
          </cell>
          <cell r="I3242" t="str">
            <v>M</v>
          </cell>
          <cell r="J3242" t="str">
            <v>ATRIBUÍDO SÃO PAULO</v>
          </cell>
          <cell r="K3242">
            <v>42.6</v>
          </cell>
          <cell r="L3242" t="str">
            <v>CAIXA REFERENCIAL</v>
          </cell>
        </row>
        <row r="3243">
          <cell r="G3243">
            <v>97334</v>
          </cell>
          <cell r="H3243" t="str">
            <v>TUBO EM COBRE FLEXÍVEL, DN 5/8, COM ISOLAMENTO, INSTALADO EM RAMAL DE ALIMENTAÇÃO DE AR CONDICIONADO COM CONDENSADORA CENTRAL   FORNECIMENTO E INSTALAÇÃO. AF_12/2015</v>
          </cell>
          <cell r="I3243" t="str">
            <v>M</v>
          </cell>
          <cell r="J3243" t="str">
            <v>ATRIBUÍDO SÃO PAULO</v>
          </cell>
          <cell r="K3243">
            <v>51.87</v>
          </cell>
          <cell r="L3243" t="str">
            <v>CAIXA REFERENCIAL</v>
          </cell>
        </row>
        <row r="3244">
          <cell r="G3244">
            <v>97335</v>
          </cell>
          <cell r="H3244" t="str">
            <v>TUBO EM COBRE RÍGIDO, DN 22 MM, CLASSE A, SEM ISOLAMENTO, INSTALADO EM PRUMADA  FORNECIMENTO E INSTALAÇÃO. AF_12/2015</v>
          </cell>
          <cell r="I3244" t="str">
            <v>M</v>
          </cell>
          <cell r="J3244" t="str">
            <v>ATRIBUÍDO SÃO PAULO</v>
          </cell>
          <cell r="K3244">
            <v>54.51</v>
          </cell>
          <cell r="L3244" t="str">
            <v>CAIXA REFERENCIAL</v>
          </cell>
        </row>
        <row r="3245">
          <cell r="G3245">
            <v>97336</v>
          </cell>
          <cell r="H3245" t="str">
            <v>TUBO EM COBRE RÍGIDO, DN 28 MM, CLASSE A, SEM ISOLAMENTO, INSTALADO EM PRUMADA  FORNECIMENTO E INSTALAÇÃO. AF_12/2015</v>
          </cell>
          <cell r="I3245" t="str">
            <v>M</v>
          </cell>
          <cell r="J3245" t="str">
            <v>ATRIBUÍDO SÃO PAULO</v>
          </cell>
          <cell r="K3245">
            <v>69.22</v>
          </cell>
          <cell r="L3245" t="str">
            <v>CAIXA REFERENCIAL</v>
          </cell>
        </row>
        <row r="3246">
          <cell r="G3246">
            <v>97337</v>
          </cell>
          <cell r="H3246" t="str">
            <v>TUBO EM COBRE RÍGIDO, DN 35 MM, CLASSE A, SEM ISOLAMENTO, INSTALADO EM PRUMADA  FORNECIMENTO E INSTALAÇÃO. AF_12/2015</v>
          </cell>
          <cell r="I3246" t="str">
            <v>M</v>
          </cell>
          <cell r="J3246" t="str">
            <v>ATRIBUÍDO SÃO PAULO</v>
          </cell>
          <cell r="K3246">
            <v>103.82</v>
          </cell>
          <cell r="L3246" t="str">
            <v>CAIXA REFERENCIAL</v>
          </cell>
        </row>
        <row r="3247">
          <cell r="G3247">
            <v>97338</v>
          </cell>
          <cell r="H3247" t="str">
            <v>TUBO EM COBRE RÍGIDO, DN 42 MM, CLASSE A, SEM ISOLAMENTO, INSTALADO EM PRUMADA  FORNECIMENTO E INSTALAÇÃO. AF_12/2015</v>
          </cell>
          <cell r="I3247" t="str">
            <v>M</v>
          </cell>
          <cell r="J3247" t="str">
            <v>ATRIBUÍDO SÃO PAULO</v>
          </cell>
          <cell r="K3247">
            <v>124.77</v>
          </cell>
          <cell r="L3247" t="str">
            <v>CAIXA REFERENCIAL</v>
          </cell>
        </row>
        <row r="3248">
          <cell r="G3248">
            <v>97339</v>
          </cell>
          <cell r="H3248" t="str">
            <v>TUBO EM COBRE RÍGIDO, DN 54 MM, CLASSE A, SEM ISOLAMENTO, INSTALADO EM PRUMADA  FORNECIMENTO E INSTALAÇÃO. AF_12/2015</v>
          </cell>
          <cell r="I3248" t="str">
            <v>M</v>
          </cell>
          <cell r="J3248" t="str">
            <v>ATRIBUÍDO SÃO PAULO</v>
          </cell>
          <cell r="K3248">
            <v>134.27000000000001</v>
          </cell>
          <cell r="L3248" t="str">
            <v>CAIXA REFERENCIAL</v>
          </cell>
        </row>
        <row r="3249">
          <cell r="G3249">
            <v>97340</v>
          </cell>
          <cell r="H3249" t="str">
            <v>TUBO EM COBRE RÍGIDO, DN 66 MM, CLASSE A, SEM ISOLAMENTO, INSTALADO EM PRUMADA  FORNECIMENTO E INSTALAÇÃO. AF_12/2015</v>
          </cell>
          <cell r="I3249" t="str">
            <v>M</v>
          </cell>
          <cell r="J3249" t="str">
            <v>ATRIBUÍDO SÃO PAULO</v>
          </cell>
          <cell r="K3249">
            <v>134.93</v>
          </cell>
          <cell r="L3249" t="str">
            <v>CAIXA REFERENCIAL</v>
          </cell>
        </row>
        <row r="3250">
          <cell r="G3250">
            <v>97341</v>
          </cell>
          <cell r="H3250" t="str">
            <v>TUBO EM COBRE RÍGIDO, DN 15 MM, CLASSE A, SEM ISOLAMENTO, INSTALADO EM RAMAL DE DISTRIBUIÇÃO  FORNECIMENTO E INSTALAÇÃO. AF_12/2015</v>
          </cell>
          <cell r="I3250" t="str">
            <v>M</v>
          </cell>
          <cell r="J3250" t="str">
            <v>ATRIBUÍDO SÃO PAULO</v>
          </cell>
          <cell r="K3250">
            <v>37.450000000000003</v>
          </cell>
          <cell r="L3250" t="str">
            <v>CAIXA REFERENCIAL</v>
          </cell>
        </row>
        <row r="3251">
          <cell r="G3251">
            <v>97342</v>
          </cell>
          <cell r="H3251" t="str">
            <v>TUBO EM COBRE RÍGIDO, DN 22 MM, CLASSE A, SEM ISOLAMENTO, INSTALADO EM RAMAL DE DISTRIBUIÇÃO FORNECIMENTO E INSTALAÇÃO. AF_12/2015</v>
          </cell>
          <cell r="I3251" t="str">
            <v>M</v>
          </cell>
          <cell r="J3251" t="str">
            <v>ATRIBUÍDO SÃO PAULO</v>
          </cell>
          <cell r="K3251">
            <v>58.32</v>
          </cell>
          <cell r="L3251" t="str">
            <v>CAIXA REFERENCIAL</v>
          </cell>
        </row>
        <row r="3252">
          <cell r="G3252">
            <v>97343</v>
          </cell>
          <cell r="H3252" t="str">
            <v>TUBO EM COBRE RÍGIDO, DN 28 MM, CLASSE A, SEM ISOLAMENTO, INSTALADO EM RAMAL DE DISTRIBUIÇÃO FORNECIMENTO E INSTALAÇÃO. AF_12/2015</v>
          </cell>
          <cell r="I3252" t="str">
            <v>M</v>
          </cell>
          <cell r="J3252" t="str">
            <v>ATRIBUÍDO SÃO PAULO</v>
          </cell>
          <cell r="K3252">
            <v>73.290000000000006</v>
          </cell>
          <cell r="L3252" t="str">
            <v>CAIXA REFERENCIAL</v>
          </cell>
        </row>
        <row r="3253">
          <cell r="G3253">
            <v>97344</v>
          </cell>
          <cell r="H3253" t="str">
            <v>TUBO EM COBRE RÍGIDO, DN 15 MM, CLASSE A, SEM ISOLAMENTO, INSTALADO EM RAMAL E SUB-RAMAL  FORNECIMENTO E INSTALAÇÃO. AF_12/2015</v>
          </cell>
          <cell r="I3253" t="str">
            <v>M</v>
          </cell>
          <cell r="J3253" t="str">
            <v>ATRIBUÍDO SÃO PAULO</v>
          </cell>
          <cell r="K3253">
            <v>45.8</v>
          </cell>
          <cell r="L3253" t="str">
            <v>CAIXA REFERENCIAL</v>
          </cell>
        </row>
        <row r="3254">
          <cell r="G3254">
            <v>97345</v>
          </cell>
          <cell r="H3254" t="str">
            <v>TUBO EM COBRE RÍGIDO, DN 22 MM, CLASSE A, SEM ISOLAMENTO, INSTALADO EM RAMAL E SUB-RAMAL  FORNECIMENTO E INSTALAÇÃO. AF_12/2015</v>
          </cell>
          <cell r="I3254" t="str">
            <v>M</v>
          </cell>
          <cell r="J3254" t="str">
            <v>ATRIBUÍDO SÃO PAULO</v>
          </cell>
          <cell r="K3254">
            <v>72.67</v>
          </cell>
          <cell r="L3254" t="str">
            <v>CAIXA REFERENCIAL</v>
          </cell>
        </row>
        <row r="3255">
          <cell r="G3255">
            <v>97346</v>
          </cell>
          <cell r="H3255" t="str">
            <v>TUBO EM COBRE RÍGIDO, DN 28 MM, CLASSE A, SEM ISOLAMENTO, INSTALADO EM RAMAL E SUB-RAMAL  FORNECIMENTO E INSTALAÇÃO. AF_12/2015</v>
          </cell>
          <cell r="I3255" t="str">
            <v>M</v>
          </cell>
          <cell r="J3255" t="str">
            <v>ATRIBUÍDO SÃO PAULO</v>
          </cell>
          <cell r="K3255">
            <v>92.86</v>
          </cell>
          <cell r="L3255" t="str">
            <v>CAIXA REFERENCIAL</v>
          </cell>
        </row>
        <row r="3256">
          <cell r="G3256">
            <v>97347</v>
          </cell>
          <cell r="H3256" t="str">
            <v>TUBO EM COBRE RÍGIDO, DN 22 MM, CLASSE I, SEM ISOLAMENTO, INSTALADO EM PRUMADA  FORNECIMENTO E INSTALAÇÃO. AF_12/2015</v>
          </cell>
          <cell r="I3256" t="str">
            <v>M</v>
          </cell>
          <cell r="J3256" t="str">
            <v>ATRIBUÍDO SÃO PAULO</v>
          </cell>
          <cell r="K3256">
            <v>65.58</v>
          </cell>
          <cell r="L3256" t="str">
            <v>CAIXA REFERENCIAL</v>
          </cell>
        </row>
        <row r="3257">
          <cell r="G3257">
            <v>97348</v>
          </cell>
          <cell r="H3257" t="str">
            <v>TUBO EM COBRE RÍGIDO, DN 28 MM, CLASSE I, SEM ISOLAMENTO, INSTALADO EM PRUMADA  FORNECIMENTO E INSTALAÇÃO. AF_12/2015</v>
          </cell>
          <cell r="I3257" t="str">
            <v>M</v>
          </cell>
          <cell r="J3257" t="str">
            <v>ATRIBUÍDO SÃO PAULO</v>
          </cell>
          <cell r="K3257">
            <v>90.53</v>
          </cell>
          <cell r="L3257" t="str">
            <v>CAIXA REFERENCIAL</v>
          </cell>
        </row>
        <row r="3258">
          <cell r="G3258">
            <v>97349</v>
          </cell>
          <cell r="H3258" t="str">
            <v>TUBO EM COBRE RÍGIDO, DN 35 MM, CLASSE I, SEM ISOLAMENTO, INSTALADO EM PRUMADA  FORNECIMENTO E INSTALAÇÃO. AF_12/2015</v>
          </cell>
          <cell r="I3258" t="str">
            <v>M</v>
          </cell>
          <cell r="J3258" t="str">
            <v>ATRIBUÍDO SÃO PAULO</v>
          </cell>
          <cell r="K3258">
            <v>130.35</v>
          </cell>
          <cell r="L3258" t="str">
            <v>CAIXA REFERENCIAL</v>
          </cell>
        </row>
        <row r="3259">
          <cell r="G3259">
            <v>97350</v>
          </cell>
          <cell r="H3259" t="str">
            <v>TUBO EM COBRE RÍGIDO, DN 42 MM, CLASSE I, SEM ISOLAMENTO, INSTALADO EM PRUMADA  FORNECIMENTO E INSTALAÇÃO. AF_12/2015</v>
          </cell>
          <cell r="I3259" t="str">
            <v>M</v>
          </cell>
          <cell r="J3259" t="str">
            <v>ATRIBUÍDO SÃO PAULO</v>
          </cell>
          <cell r="K3259">
            <v>158.22999999999999</v>
          </cell>
          <cell r="L3259" t="str">
            <v>CAIXA REFERENCIAL</v>
          </cell>
        </row>
        <row r="3260">
          <cell r="G3260">
            <v>97351</v>
          </cell>
          <cell r="H3260" t="str">
            <v>TUBO EM COBRE RÍGIDO, DN 54 MM, CLASSE I, SEM ISOLAMENTO, INSTALADO EM PRUMADA  FORNECIMENTO E INSTALAÇÃO. AF_12/2015</v>
          </cell>
          <cell r="I3260" t="str">
            <v>M</v>
          </cell>
          <cell r="J3260" t="str">
            <v>ATRIBUÍDO SÃO PAULO</v>
          </cell>
          <cell r="K3260">
            <v>218.69</v>
          </cell>
          <cell r="L3260" t="str">
            <v>CAIXA REFERENCIAL</v>
          </cell>
        </row>
        <row r="3261">
          <cell r="G3261">
            <v>97352</v>
          </cell>
          <cell r="H3261" t="str">
            <v>TUBO EM COBRE RÍGIDO, DN 66 MM, CLASSE I, SEM ISOLAMENTO, INSTALADO EM PRUMADA  FORNECIMENTO E INSTALAÇÃO. AF_12/2015</v>
          </cell>
          <cell r="I3261" t="str">
            <v>M</v>
          </cell>
          <cell r="J3261" t="str">
            <v>ATRIBUÍDO SÃO PAULO</v>
          </cell>
          <cell r="K3261">
            <v>283.31</v>
          </cell>
          <cell r="L3261" t="str">
            <v>CAIXA REFERENCIAL</v>
          </cell>
        </row>
        <row r="3262">
          <cell r="G3262">
            <v>97353</v>
          </cell>
          <cell r="H3262" t="str">
            <v>TUBO EM COBRE RÍGIDO, DN 15 MM, CLASSE I, SEM ISOLAMENTO, INSTALADO EM RAMAL DE DISTRIBUIÇÃO  FORNECIMENTO E INSTALAÇÃO. AF_12/2015</v>
          </cell>
          <cell r="I3262" t="str">
            <v>M</v>
          </cell>
          <cell r="J3262" t="str">
            <v>ATRIBUÍDO SÃO PAULO</v>
          </cell>
          <cell r="K3262">
            <v>44</v>
          </cell>
          <cell r="L3262" t="str">
            <v>CAIXA REFERENCIAL</v>
          </cell>
        </row>
        <row r="3263">
          <cell r="G3263">
            <v>97354</v>
          </cell>
          <cell r="H3263" t="str">
            <v>TUBO EM COBRE RÍGIDO, DN 22 MM, CLASSE I, SEM ISOLAMENTO, INSTALADO EM RAMAL DE DISTRIBUIÇÃO FORNECIMENTO E INSTALAÇÃO. AF_12/2015</v>
          </cell>
          <cell r="I3263" t="str">
            <v>M</v>
          </cell>
          <cell r="J3263" t="str">
            <v>ATRIBUÍDO SÃO PAULO</v>
          </cell>
          <cell r="K3263">
            <v>69.39</v>
          </cell>
          <cell r="L3263" t="str">
            <v>CAIXA REFERENCIAL</v>
          </cell>
        </row>
        <row r="3264">
          <cell r="G3264">
            <v>97355</v>
          </cell>
          <cell r="H3264" t="str">
            <v>TUBO EM COBRE RÍGIDO, DN 28 MM, CLASSE I, SEM ISOLAMENTO, INSTALADO EM RAMAL DE DISTRIBUIÇÃO FORNECIMENTO E INSTALAÇÃO. AF_12/2015</v>
          </cell>
          <cell r="I3264" t="str">
            <v>M</v>
          </cell>
          <cell r="J3264" t="str">
            <v>ATRIBUÍDO SÃO PAULO</v>
          </cell>
          <cell r="K3264">
            <v>94.6</v>
          </cell>
          <cell r="L3264" t="str">
            <v>CAIXA REFERENCIAL</v>
          </cell>
        </row>
        <row r="3265">
          <cell r="G3265">
            <v>97356</v>
          </cell>
          <cell r="H3265" t="str">
            <v>TUBO EM COBRE RÍGIDO, DN 15 MM, CLASSE I, SEM ISOLAMENTO, INSTALADO EM RAMAL E SUB-RAMAL  FORNECIMENTO E INSTALAÇÃO. AF_12/2015</v>
          </cell>
          <cell r="I3265" t="str">
            <v>M</v>
          </cell>
          <cell r="J3265" t="str">
            <v>ATRIBUÍDO SÃO PAULO</v>
          </cell>
          <cell r="K3265">
            <v>52.35</v>
          </cell>
          <cell r="L3265" t="str">
            <v>CAIXA REFERENCIAL</v>
          </cell>
        </row>
        <row r="3266">
          <cell r="G3266">
            <v>97357</v>
          </cell>
          <cell r="H3266" t="str">
            <v>TUBO EM COBRE RÍGIDO, DN 22 MM, CLASSE I, SEM ISOLAMENTO, INSTALADO EM RAMAL E SUB-RAMAL  FORNECIMENTO E INSTALAÇÃO. AF_12/2015</v>
          </cell>
          <cell r="I3266" t="str">
            <v>M</v>
          </cell>
          <cell r="J3266" t="str">
            <v>ATRIBUÍDO SÃO PAULO</v>
          </cell>
          <cell r="K3266">
            <v>83.74</v>
          </cell>
          <cell r="L3266" t="str">
            <v>CAIXA REFERENCIAL</v>
          </cell>
        </row>
        <row r="3267">
          <cell r="G3267">
            <v>97358</v>
          </cell>
          <cell r="H3267" t="str">
            <v>TUBO EM COBRE RÍGIDO, DN 28 MM, CLASSE I, SEM ISOLAMENTO, INSTALADO EM RAMAL E SUB-RAMAL  FORNECIMENTO E INSTALAÇÃO. AF_12/2015</v>
          </cell>
          <cell r="I3267" t="str">
            <v>M</v>
          </cell>
          <cell r="J3267" t="str">
            <v>ATRIBUÍDO SÃO PAULO</v>
          </cell>
          <cell r="K3267">
            <v>114.17</v>
          </cell>
          <cell r="L3267" t="str">
            <v>CAIXA REFERENCIAL</v>
          </cell>
        </row>
        <row r="3268">
          <cell r="G3268">
            <v>97498</v>
          </cell>
          <cell r="H3268" t="str">
            <v>TUBO DE AÇO GALVANIZADO COM COSTURA, CLASSE MÉDIA, DN 25 (1"), CONEXÃO ROSQUEADA, INSTALADO EM REDE DE ALIMENTAÇÃO PARA HIDRANTE - FORNECIMENTO E INSTALAÇÃO. AF_12/2015</v>
          </cell>
          <cell r="I3268" t="str">
            <v>M</v>
          </cell>
          <cell r="J3268" t="str">
            <v>COEFICIENTE DE REPRESENTATIVIDADE</v>
          </cell>
          <cell r="K3268">
            <v>31.54</v>
          </cell>
          <cell r="L3268" t="str">
            <v>CAIXA REFERENCIAL</v>
          </cell>
        </row>
        <row r="3269">
          <cell r="G3269">
            <v>97535</v>
          </cell>
          <cell r="H3269" t="str">
            <v>TUBO DE AÇO GALVANIZADO COM COSTURA, CLASSE MÉDIA, CONEXÃO ROSQUEADA, DN 25 (1"), INSTALADO EM REDE DE ALIMENTAÇÃO PARA SPRINKLER - FORNECIMENTO E INSTALAÇÃO. AF_12/2015</v>
          </cell>
          <cell r="I3269" t="str">
            <v>M</v>
          </cell>
          <cell r="J3269" t="str">
            <v>COEFICIENTE DE REPRESENTATIVIDADE</v>
          </cell>
          <cell r="K3269">
            <v>35.33</v>
          </cell>
          <cell r="L3269" t="str">
            <v>CAIXA REFERENCIAL</v>
          </cell>
        </row>
        <row r="3270">
          <cell r="G3270">
            <v>97536</v>
          </cell>
          <cell r="H3270" t="str">
            <v>TUBO DE AÇO GALVANIZADO COM COSTURA, CLASSE MÉDIA, CONEXÃO ROSQUEADA, DN 25 (1"), INSTALADO EM RAMAIS  E SUB-RAMAIS DE GÁS - FORNECIMENTO E INSTALAÇÃO. AF_12/2015</v>
          </cell>
          <cell r="I3270" t="str">
            <v>M</v>
          </cell>
          <cell r="J3270" t="str">
            <v>COEFICIENTE DE REPRESENTATIVIDADE</v>
          </cell>
          <cell r="K3270">
            <v>44.08</v>
          </cell>
          <cell r="L3270" t="str">
            <v>CAIXA REFERENCIAL</v>
          </cell>
        </row>
        <row r="3271">
          <cell r="G3271">
            <v>100788</v>
          </cell>
          <cell r="H3271" t="str">
            <v>KIT CAVALETE PARA GÁS - SEM MEDIDOR OU REGULADOR - ENTRADA INDIVIDUAL PRINCIPAL, EM AÇO GALVANIZADO DN 15 E 25 MM (1/2" E 1") - FORNECIMENTO E INSTALAÇÃO. AF_01/2020</v>
          </cell>
          <cell r="I3271" t="str">
            <v>UN</v>
          </cell>
          <cell r="J3271" t="str">
            <v>COEFICIENTE DE REPRESENTATIVIDADE</v>
          </cell>
          <cell r="K3271">
            <v>539.96</v>
          </cell>
          <cell r="L3271" t="str">
            <v>CAIXA REFERENCIAL</v>
          </cell>
        </row>
        <row r="3272">
          <cell r="G3272">
            <v>100791</v>
          </cell>
          <cell r="H3272" t="str">
            <v>TUBO, PEX, MULTICAMADA, DN 16, INSTALADO EM IMPLANTAÇÃO DE INSTALAÇÕES DE GÁS - FORNECIMENTO E INSTALAÇÃO. AF_01/2020</v>
          </cell>
          <cell r="I3272" t="str">
            <v>M</v>
          </cell>
          <cell r="J3272" t="str">
            <v>ATRIBUÍDO SÃO PAULO</v>
          </cell>
          <cell r="K3272">
            <v>14.5</v>
          </cell>
          <cell r="L3272" t="str">
            <v>CAIXA REFERENCIAL</v>
          </cell>
        </row>
        <row r="3273">
          <cell r="G3273">
            <v>100792</v>
          </cell>
          <cell r="H3273" t="str">
            <v>TUBO, PEX, MULTICAMADA, DN 20, INSTALADO EM IMPLANTAÇÃO DE INSTALAÇÕES DE GÁS - FORNECIMENTO E INSTALAÇÃO. AF_01/2020</v>
          </cell>
          <cell r="I3273" t="str">
            <v>M</v>
          </cell>
          <cell r="J3273" t="str">
            <v>ATRIBUÍDO SÃO PAULO</v>
          </cell>
          <cell r="K3273">
            <v>20.96</v>
          </cell>
          <cell r="L3273" t="str">
            <v>CAIXA REFERENCIAL</v>
          </cell>
        </row>
        <row r="3274">
          <cell r="G3274">
            <v>100793</v>
          </cell>
          <cell r="H3274" t="str">
            <v>TUBO, PEX, MULTICAMADA, DN 26, INSTALADO EM IMPLANTAÇÃO DE INSTALAÇÕES DE GÁS - FORNECIMENTO E INSTALAÇÃO. AF_01/2020</v>
          </cell>
          <cell r="I3274" t="str">
            <v>M</v>
          </cell>
          <cell r="J3274" t="str">
            <v>ATRIBUÍDO SÃO PAULO</v>
          </cell>
          <cell r="K3274">
            <v>27.65</v>
          </cell>
          <cell r="L3274" t="str">
            <v>CAIXA REFERENCIAL</v>
          </cell>
        </row>
        <row r="3275">
          <cell r="G3275">
            <v>100794</v>
          </cell>
          <cell r="H3275" t="str">
            <v>TUBO, PEX, MULTICAMADA, DN 32, INSTALADO EM IMPLANTAÇÃO DE INSTALAÇÕES DE GÁS - FORNECIMENTO E INSTALAÇÃO. AF_01/2020</v>
          </cell>
          <cell r="I3275" t="str">
            <v>M</v>
          </cell>
          <cell r="J3275" t="str">
            <v>ATRIBUÍDO SÃO PAULO</v>
          </cell>
          <cell r="K3275">
            <v>37.11</v>
          </cell>
          <cell r="L3275" t="str">
            <v>CAIXA REFERENCIAL</v>
          </cell>
        </row>
        <row r="3276">
          <cell r="G3276">
            <v>100803</v>
          </cell>
          <cell r="H3276" t="str">
            <v>TUBO, PEX, MULTICAMADA, DN 16, INSTALADO EM RAMAL INTERNO DE INSTALAÇÕES DE GÁS - FORNECIMENTO E INSTALAÇÃO. AF_01/2020</v>
          </cell>
          <cell r="I3276" t="str">
            <v>M</v>
          </cell>
          <cell r="J3276" t="str">
            <v>ATRIBUÍDO SÃO PAULO</v>
          </cell>
          <cell r="K3276">
            <v>13.7</v>
          </cell>
          <cell r="L3276" t="str">
            <v>CAIXA REFERENCIAL</v>
          </cell>
        </row>
        <row r="3277">
          <cell r="G3277">
            <v>100804</v>
          </cell>
          <cell r="H3277" t="str">
            <v>TUBO, PEX, MULTICAMADA, DN 20, INSTALADO EM RAMAL INTERNO DE INSTALAÇÕES DE GÁS - FORNECIMENTO E INSTALAÇÃO. AF_01/2020</v>
          </cell>
          <cell r="I3277" t="str">
            <v>M</v>
          </cell>
          <cell r="J3277" t="str">
            <v>ATRIBUÍDO SÃO PAULO</v>
          </cell>
          <cell r="K3277">
            <v>20.010000000000002</v>
          </cell>
          <cell r="L3277" t="str">
            <v>CAIXA REFERENCIAL</v>
          </cell>
        </row>
        <row r="3278">
          <cell r="G3278">
            <v>100805</v>
          </cell>
          <cell r="H3278" t="str">
            <v>TUBO, PEX, MULTICAMADA, DN 26, INSTALADO EM RAMAL INTERNO DE INSTALAÇÕES DE GÁS - FORNECIMENTO E INSTALAÇÃO. AF_01/2020</v>
          </cell>
          <cell r="I3278" t="str">
            <v>M</v>
          </cell>
          <cell r="J3278" t="str">
            <v>ATRIBUÍDO SÃO PAULO</v>
          </cell>
          <cell r="K3278">
            <v>26.51</v>
          </cell>
          <cell r="L3278" t="str">
            <v>CAIXA REFERENCIAL</v>
          </cell>
        </row>
        <row r="3279">
          <cell r="G3279">
            <v>100806</v>
          </cell>
          <cell r="H3279" t="str">
            <v>TUBO, PEX, MULTICAMADA, DN 32, INSTALADO EM RAMAL INTERNO DE INSTALAÇÕES DE GÁS - FORNECIMENTO E INSTALAÇÃO. AF_01/2020</v>
          </cell>
          <cell r="I3279" t="str">
            <v>M</v>
          </cell>
          <cell r="J3279" t="str">
            <v>ATRIBUÍDO SÃO PAULO</v>
          </cell>
          <cell r="K3279">
            <v>35.71</v>
          </cell>
          <cell r="L3279" t="str">
            <v>CAIXA REFERENCIAL</v>
          </cell>
        </row>
        <row r="3280">
          <cell r="G3280">
            <v>72306</v>
          </cell>
          <cell r="H3280" t="str">
            <v>COTOVELO DE AÇO GALVANIZADO 4" - FORNECIMENTO E INSTALAÇÃO</v>
          </cell>
          <cell r="I3280" t="str">
            <v>UN</v>
          </cell>
          <cell r="J3280" t="str">
            <v>COEFICIENTE DE REPRESENTATIVIDADE</v>
          </cell>
          <cell r="K3280">
            <v>172.02</v>
          </cell>
          <cell r="L3280" t="str">
            <v>CAIXA REFERENCIAL</v>
          </cell>
        </row>
        <row r="3281">
          <cell r="G3281">
            <v>72307</v>
          </cell>
          <cell r="H3281" t="str">
            <v>COTOVELO DE AÇO GALVANIZADO 5" - FORNECIMENTO E INSTALAÇÃO</v>
          </cell>
          <cell r="I3281" t="str">
            <v>UN</v>
          </cell>
          <cell r="J3281" t="str">
            <v>COEFICIENTE DE REPRESENTATIVIDADE</v>
          </cell>
          <cell r="K3281">
            <v>239.95</v>
          </cell>
          <cell r="L3281" t="str">
            <v>CAIXA REFERENCIAL</v>
          </cell>
        </row>
        <row r="3282">
          <cell r="G3282">
            <v>72313</v>
          </cell>
          <cell r="H3282" t="str">
            <v>COTOVELO DE AÇO GALVANIZADO 6" - FORNECIMENTO E INSTALAÇÃO</v>
          </cell>
          <cell r="I3282" t="str">
            <v>UN</v>
          </cell>
          <cell r="J3282" t="str">
            <v>COEFICIENTE DE REPRESENTATIVIDADE</v>
          </cell>
          <cell r="K3282">
            <v>553.03</v>
          </cell>
          <cell r="L3282" t="str">
            <v>CAIXA REFERENCIAL</v>
          </cell>
        </row>
        <row r="3283">
          <cell r="G3283">
            <v>72482</v>
          </cell>
          <cell r="H3283" t="str">
            <v>UNIAO DE ACO GALVANIZADO 4" - FORNECIMENTO E INSTALACAO</v>
          </cell>
          <cell r="I3283" t="str">
            <v>UN</v>
          </cell>
          <cell r="J3283" t="str">
            <v>COEFICIENTE DE REPRESENTATIVIDADE</v>
          </cell>
          <cell r="K3283">
            <v>239.2</v>
          </cell>
          <cell r="L3283" t="str">
            <v>CAIXA REFERENCIAL</v>
          </cell>
        </row>
        <row r="3284">
          <cell r="G3284">
            <v>72619</v>
          </cell>
          <cell r="H3284" t="str">
            <v>LUVA DE ACO GALVANIZADO 4" - FORNECIMENTO E INSTALACAO</v>
          </cell>
          <cell r="I3284" t="str">
            <v>UN</v>
          </cell>
          <cell r="J3284" t="str">
            <v>COEFICIENTE DE REPRESENTATIVIDADE</v>
          </cell>
          <cell r="K3284">
            <v>100.14</v>
          </cell>
          <cell r="L3284" t="str">
            <v>CAIXA REFERENCIAL</v>
          </cell>
        </row>
        <row r="3285">
          <cell r="G3285">
            <v>72620</v>
          </cell>
          <cell r="H3285" t="str">
            <v>LUVA DE ACO GALVANIZADO 5" - FORNECIMENTO E INSTALACAO</v>
          </cell>
          <cell r="I3285" t="str">
            <v>UN</v>
          </cell>
          <cell r="J3285" t="str">
            <v>COEFICIENTE DE REPRESENTATIVIDADE</v>
          </cell>
          <cell r="K3285">
            <v>173.61</v>
          </cell>
          <cell r="L3285" t="str">
            <v>CAIXA REFERENCIAL</v>
          </cell>
        </row>
        <row r="3286">
          <cell r="G3286">
            <v>72621</v>
          </cell>
          <cell r="H3286" t="str">
            <v>LUVA DE ACO GALVANIZADO 6" - FORNECIMENTO E INSTALACAO</v>
          </cell>
          <cell r="I3286" t="str">
            <v>UN</v>
          </cell>
          <cell r="J3286" t="str">
            <v>COEFICIENTE DE REPRESENTATIVIDADE</v>
          </cell>
          <cell r="K3286">
            <v>277.67</v>
          </cell>
          <cell r="L3286" t="str">
            <v>CAIXA REFERENCIAL</v>
          </cell>
        </row>
        <row r="3287">
          <cell r="G3287">
            <v>72667</v>
          </cell>
          <cell r="H3287" t="str">
            <v>LUVA REDUCAO ACO GALVANIZADO 4X2.1/2" - FORNECIMENTO E INSTALACAO</v>
          </cell>
          <cell r="I3287" t="str">
            <v>UN</v>
          </cell>
          <cell r="J3287" t="str">
            <v>COEFICIENTE DE REPRESENTATIVIDADE</v>
          </cell>
          <cell r="K3287">
            <v>139.75</v>
          </cell>
          <cell r="L3287" t="str">
            <v>CAIXA REFERENCIAL</v>
          </cell>
        </row>
        <row r="3288">
          <cell r="G3288">
            <v>72668</v>
          </cell>
          <cell r="H3288" t="str">
            <v>LUVA REDUCAO ACO GALVANIZADO 4X2" - FORNECIMENTO E INSTALACAO</v>
          </cell>
          <cell r="I3288" t="str">
            <v>UN</v>
          </cell>
          <cell r="J3288" t="str">
            <v>COEFICIENTE DE REPRESENTATIVIDADE</v>
          </cell>
          <cell r="K3288">
            <v>138.93</v>
          </cell>
          <cell r="L3288" t="str">
            <v>CAIXA REFERENCIAL</v>
          </cell>
        </row>
        <row r="3289">
          <cell r="G3289">
            <v>72669</v>
          </cell>
          <cell r="H3289" t="str">
            <v>LUVA REDUCAO ACO GALVANIZADO 4X3" - FORNECIMENTO E INSTALACAO</v>
          </cell>
          <cell r="I3289" t="str">
            <v>UN</v>
          </cell>
          <cell r="J3289" t="str">
            <v>COEFICIENTE DE REPRESENTATIVIDADE</v>
          </cell>
          <cell r="K3289">
            <v>143.66</v>
          </cell>
          <cell r="L3289" t="str">
            <v>CAIXA REFERENCIAL</v>
          </cell>
        </row>
        <row r="3290">
          <cell r="G3290">
            <v>72681</v>
          </cell>
          <cell r="H3290" t="str">
            <v>NIPLE DE ACO GALVANIZADO 4" - FORNECIMENTO E INSTALACAO</v>
          </cell>
          <cell r="I3290" t="str">
            <v>UN</v>
          </cell>
          <cell r="J3290" t="str">
            <v>COEFICIENTE DE REPRESENTATIVIDADE</v>
          </cell>
          <cell r="K3290">
            <v>97.59</v>
          </cell>
          <cell r="L3290" t="str">
            <v>CAIXA REFERENCIAL</v>
          </cell>
        </row>
        <row r="3291">
          <cell r="G3291">
            <v>72682</v>
          </cell>
          <cell r="H3291" t="str">
            <v>NIPLE DE ACO GALVANIZADO 5" - FORNECIMENTO E INSTALACAO</v>
          </cell>
          <cell r="I3291" t="str">
            <v>UN</v>
          </cell>
          <cell r="J3291" t="str">
            <v>COEFICIENTE DE REPRESENTATIVIDADE</v>
          </cell>
          <cell r="K3291">
            <v>194.05</v>
          </cell>
          <cell r="L3291" t="str">
            <v>CAIXA REFERENCIAL</v>
          </cell>
        </row>
        <row r="3292">
          <cell r="G3292">
            <v>72683</v>
          </cell>
          <cell r="H3292" t="str">
            <v>NIPLE DE ACO GALVANIZADO 6" - FORNECIMENTO E INSTALACAO</v>
          </cell>
          <cell r="I3292" t="str">
            <v>UN</v>
          </cell>
          <cell r="J3292" t="str">
            <v>COEFICIENTE DE REPRESENTATIVIDADE</v>
          </cell>
          <cell r="K3292">
            <v>310.31</v>
          </cell>
          <cell r="L3292" t="str">
            <v>CAIXA REFERENCIAL</v>
          </cell>
        </row>
        <row r="3293">
          <cell r="G3293">
            <v>72719</v>
          </cell>
          <cell r="H3293" t="str">
            <v>TE DE ACO GALVANIZADO 4" - FORNECIMENTO E INSTALACAO</v>
          </cell>
          <cell r="I3293" t="str">
            <v>UN</v>
          </cell>
          <cell r="J3293" t="str">
            <v>COEFICIENTE DE REPRESENTATIVIDADE</v>
          </cell>
          <cell r="K3293">
            <v>215.29</v>
          </cell>
          <cell r="L3293" t="str">
            <v>CAIXA REFERENCIAL</v>
          </cell>
        </row>
        <row r="3294">
          <cell r="G3294">
            <v>72720</v>
          </cell>
          <cell r="H3294" t="str">
            <v>TE DE ACO GALVANIZADO 5" - FORNECIMENTO E INSTALACAO</v>
          </cell>
          <cell r="I3294" t="str">
            <v>UN</v>
          </cell>
          <cell r="J3294" t="str">
            <v>COEFICIENTE DE REPRESENTATIVIDADE</v>
          </cell>
          <cell r="K3294">
            <v>295.13</v>
          </cell>
          <cell r="L3294" t="str">
            <v>CAIXA REFERENCIAL</v>
          </cell>
        </row>
        <row r="3295">
          <cell r="G3295">
            <v>72721</v>
          </cell>
          <cell r="H3295" t="str">
            <v>TE DE ACO GALVANIZADO 6" - FORNECIMENTO E INSTALACAO</v>
          </cell>
          <cell r="I3295" t="str">
            <v>UN</v>
          </cell>
          <cell r="J3295" t="str">
            <v>COEFICIENTE DE REPRESENTATIVIDADE</v>
          </cell>
          <cell r="K3295">
            <v>632.72</v>
          </cell>
          <cell r="L3295" t="str">
            <v>CAIXA REFERENCIAL</v>
          </cell>
        </row>
        <row r="3296">
          <cell r="G3296">
            <v>89358</v>
          </cell>
          <cell r="H3296" t="str">
            <v>JOELHO 90 GRAUS, PVC, SOLDÁVEL, DN 20MM, INSTALADO EM RAMAL OU SUB-RAMAL DE ÁGUA - FORNECIMENTO E INSTALAÇÃO. AF_12/2014</v>
          </cell>
          <cell r="I3296" t="str">
            <v>UN</v>
          </cell>
          <cell r="J3296" t="str">
            <v>COEFICIENTE DE REPRESENTATIVIDADE</v>
          </cell>
          <cell r="K3296">
            <v>6.15</v>
          </cell>
          <cell r="L3296" t="str">
            <v>CAIXA REFERENCIAL</v>
          </cell>
        </row>
        <row r="3297">
          <cell r="G3297">
            <v>89359</v>
          </cell>
          <cell r="H3297" t="str">
            <v>JOELHO 45 GRAUS, PVC, SOLDÁVEL, DN 20MM, INSTALADO EM RAMAL OU SUB-RAMAL DE ÁGUA - FORNECIMENTO E INSTALAÇÃO. AF_12/2014</v>
          </cell>
          <cell r="I3297" t="str">
            <v>UN</v>
          </cell>
          <cell r="J3297" t="str">
            <v>COEFICIENTE DE REPRESENTATIVIDADE</v>
          </cell>
          <cell r="K3297">
            <v>6.41</v>
          </cell>
          <cell r="L3297" t="str">
            <v>CAIXA REFERENCIAL</v>
          </cell>
        </row>
        <row r="3298">
          <cell r="G3298">
            <v>89360</v>
          </cell>
          <cell r="H3298" t="str">
            <v>CURVA 90 GRAUS, PVC, SOLDÁVEL, DN 20MM, INSTALADO EM RAMAL OU SUB-RAMAL DE ÁGUA - FORNECIMENTO E INSTALAÇÃO. AF_12/2014</v>
          </cell>
          <cell r="I3298" t="str">
            <v>UN</v>
          </cell>
          <cell r="J3298" t="str">
            <v>COEFICIENTE DE REPRESENTATIVIDADE</v>
          </cell>
          <cell r="K3298">
            <v>7.54</v>
          </cell>
          <cell r="L3298" t="str">
            <v>CAIXA REFERENCIAL</v>
          </cell>
        </row>
        <row r="3299">
          <cell r="G3299">
            <v>89361</v>
          </cell>
          <cell r="H3299" t="str">
            <v>CURVA 45 GRAUS, PVC, SOLDÁVEL, DN 20MM, INSTALADO EM RAMAL OU SUB-RAMAL DE ÁGUA - FORNECIMENTO E INSTALAÇÃO. AF_12/2014</v>
          </cell>
          <cell r="I3299" t="str">
            <v>UN</v>
          </cell>
          <cell r="J3299" t="str">
            <v>COEFICIENTE DE REPRESENTATIVIDADE</v>
          </cell>
          <cell r="K3299">
            <v>7.1</v>
          </cell>
          <cell r="L3299" t="str">
            <v>CAIXA REFERENCIAL</v>
          </cell>
        </row>
        <row r="3300">
          <cell r="G3300">
            <v>89362</v>
          </cell>
          <cell r="H3300" t="str">
            <v>JOELHO 90 GRAUS, PVC, SOLDÁVEL, DN 25MM, INSTALADO EM RAMAL OU SUB-RAMAL DE ÁGUA - FORNECIMENTO E INSTALAÇÃO. AF_12/2014</v>
          </cell>
          <cell r="I3300" t="str">
            <v>UN</v>
          </cell>
          <cell r="J3300" t="str">
            <v>COEFICIENTE DE REPRESENTATIVIDADE</v>
          </cell>
          <cell r="K3300">
            <v>7.28</v>
          </cell>
          <cell r="L3300" t="str">
            <v>CAIXA REFERENCIAL</v>
          </cell>
        </row>
        <row r="3301">
          <cell r="G3301">
            <v>89363</v>
          </cell>
          <cell r="H3301" t="str">
            <v>JOELHO 45 GRAUS, PVC, SOLDÁVEL, DN 25MM, INSTALADO EM RAMAL OU SUB-RAMAL DE ÁGUA - FORNECIMENTO E INSTALAÇÃO. AF_12/2014</v>
          </cell>
          <cell r="I3301" t="str">
            <v>UN</v>
          </cell>
          <cell r="J3301" t="str">
            <v>COEFICIENTE DE REPRESENTATIVIDADE</v>
          </cell>
          <cell r="K3301">
            <v>7.85</v>
          </cell>
          <cell r="L3301" t="str">
            <v>CAIXA REFERENCIAL</v>
          </cell>
        </row>
        <row r="3302">
          <cell r="G3302">
            <v>89364</v>
          </cell>
          <cell r="H3302" t="str">
            <v>CURVA 90 GRAUS, PVC, SOLDÁVEL, DN 25MM, INSTALADO EM RAMAL OU SUB-RAMAL DE ÁGUA - FORNECIMENTO E INSTALAÇÃO. AF_12/2014</v>
          </cell>
          <cell r="I3302" t="str">
            <v>UN</v>
          </cell>
          <cell r="J3302" t="str">
            <v>COEFICIENTE DE REPRESENTATIVIDADE</v>
          </cell>
          <cell r="K3302">
            <v>9.0399999999999991</v>
          </cell>
          <cell r="L3302" t="str">
            <v>CAIXA REFERENCIAL</v>
          </cell>
        </row>
        <row r="3303">
          <cell r="G3303">
            <v>89365</v>
          </cell>
          <cell r="H3303" t="str">
            <v>CURVA 45 GRAUS, PVC, SOLDÁVEL, DN 25MM, INSTALADO EM RAMAL OU SUB-RAMAL DE ÁGUA - FORNECIMENTO E INSTALAÇÃO. AF_12/2014</v>
          </cell>
          <cell r="I3303" t="str">
            <v>UN</v>
          </cell>
          <cell r="J3303" t="str">
            <v>COEFICIENTE DE REPRESENTATIVIDADE</v>
          </cell>
          <cell r="K3303">
            <v>8.51</v>
          </cell>
          <cell r="L3303" t="str">
            <v>CAIXA REFERENCIAL</v>
          </cell>
        </row>
        <row r="3304">
          <cell r="G3304">
            <v>89366</v>
          </cell>
          <cell r="H3304" t="str">
            <v>JOELHO 90 GRAUS COM BUCHA DE LATÃO, PVC, SOLDÁVEL, DN 25MM, X 3/4 INSTALADO EM RAMAL OU SUB-RAMAL DE ÁGUA - FORNECIMENTO E INSTALAÇÃO. AF_12/2014</v>
          </cell>
          <cell r="I3304" t="str">
            <v>UN</v>
          </cell>
          <cell r="J3304" t="str">
            <v>COEFICIENTE DE REPRESENTATIVIDADE</v>
          </cell>
          <cell r="K3304">
            <v>12.17</v>
          </cell>
          <cell r="L3304" t="str">
            <v>CAIXA REFERENCIAL</v>
          </cell>
        </row>
        <row r="3305">
          <cell r="G3305">
            <v>89367</v>
          </cell>
          <cell r="H3305" t="str">
            <v>JOELHO 90 GRAUS, PVC, SOLDÁVEL, DN 32MM, INSTALADO EM RAMAL OU SUB-RAMAL DE ÁGUA - FORNECIMENTO E INSTALAÇÃO. AF_12/2014</v>
          </cell>
          <cell r="I3305" t="str">
            <v>UN</v>
          </cell>
          <cell r="J3305" t="str">
            <v>COEFICIENTE DE REPRESENTATIVIDADE</v>
          </cell>
          <cell r="K3305">
            <v>9.8000000000000007</v>
          </cell>
          <cell r="L3305" t="str">
            <v>CAIXA REFERENCIAL</v>
          </cell>
        </row>
        <row r="3306">
          <cell r="G3306">
            <v>89368</v>
          </cell>
          <cell r="H3306" t="str">
            <v>JOELHO 45 GRAUS, PVC, SOLDÁVEL, DN 32MM, INSTALADO EM RAMAL OU SUB-RAMAL DE ÁGUA - FORNECIMENTO E INSTALAÇÃO. AF_12/2014</v>
          </cell>
          <cell r="I3306" t="str">
            <v>UN</v>
          </cell>
          <cell r="J3306" t="str">
            <v>COEFICIENTE DE REPRESENTATIVIDADE</v>
          </cell>
          <cell r="K3306">
            <v>11.41</v>
          </cell>
          <cell r="L3306" t="str">
            <v>CAIXA REFERENCIAL</v>
          </cell>
        </row>
        <row r="3307">
          <cell r="G3307">
            <v>89369</v>
          </cell>
          <cell r="H3307" t="str">
            <v>CURVA 90 GRAUS, PVC, SOLDÁVEL, DN 32MM, INSTALADO EM RAMAL OU SUB-RAMAL DE ÁGUA - FORNECIMENTO E INSTALAÇÃO. AF_12/2014</v>
          </cell>
          <cell r="I3307" t="str">
            <v>UN</v>
          </cell>
          <cell r="J3307" t="str">
            <v>COEFICIENTE DE REPRESENTATIVIDADE</v>
          </cell>
          <cell r="K3307">
            <v>13.41</v>
          </cell>
          <cell r="L3307" t="str">
            <v>CAIXA REFERENCIAL</v>
          </cell>
        </row>
        <row r="3308">
          <cell r="G3308">
            <v>89370</v>
          </cell>
          <cell r="H3308" t="str">
            <v>CURVA 45 GRAUS, PVC, SOLDÁVEL, DN 32MM, INSTALADO EM RAMAL OU SUB-RAMAL DE ÁGUA - FORNECIMENTO E INSTALAÇÃO. AF_12/2014</v>
          </cell>
          <cell r="I3308" t="str">
            <v>UN</v>
          </cell>
          <cell r="J3308" t="str">
            <v>COEFICIENTE DE REPRESENTATIVIDADE</v>
          </cell>
          <cell r="K3308">
            <v>11.07</v>
          </cell>
          <cell r="L3308" t="str">
            <v>CAIXA REFERENCIAL</v>
          </cell>
        </row>
        <row r="3309">
          <cell r="G3309">
            <v>89371</v>
          </cell>
          <cell r="H3309" t="str">
            <v>LUVA, PVC, SOLDÁVEL, DN 20MM, INSTALADO EM RAMAL OU SUB-RAMAL DE ÁGUA - FORNECIMENTO E INSTALAÇÃO. AF_12/2014</v>
          </cell>
          <cell r="I3309" t="str">
            <v>UN</v>
          </cell>
          <cell r="J3309" t="str">
            <v>COEFICIENTE DE REPRESENTATIVIDADE</v>
          </cell>
          <cell r="K3309">
            <v>4.54</v>
          </cell>
          <cell r="L3309" t="str">
            <v>CAIXA REFERENCIAL</v>
          </cell>
        </row>
        <row r="3310">
          <cell r="G3310">
            <v>89372</v>
          </cell>
          <cell r="H3310" t="str">
            <v>LUVA DE CORRER, PVC, SOLDÁVEL, DN 20MM, INSTALADO EM RAMAL OU SUB-RAMAL DE ÁGUA - FORNECIMENTO E INSTALAÇÃO. AF_12/2014</v>
          </cell>
          <cell r="I3310" t="str">
            <v>UN</v>
          </cell>
          <cell r="J3310" t="str">
            <v>COEFICIENTE DE REPRESENTATIVIDADE</v>
          </cell>
          <cell r="K3310">
            <v>9.85</v>
          </cell>
          <cell r="L3310" t="str">
            <v>CAIXA REFERENCIAL</v>
          </cell>
        </row>
        <row r="3311">
          <cell r="G3311">
            <v>89373</v>
          </cell>
          <cell r="H3311" t="str">
            <v>LUVA DE REDUÇÃO, PVC, SOLDÁVEL, DN 25MM X 20MM, INSTALADO EM RAMAL OU SUB-RAMAL DE ÁGUA - FORNECIMENTO E INSTALAÇÃO. AF_12/2014</v>
          </cell>
          <cell r="I3311" t="str">
            <v>UN</v>
          </cell>
          <cell r="J3311" t="str">
            <v>COEFICIENTE DE REPRESENTATIVIDADE</v>
          </cell>
          <cell r="K3311">
            <v>5.0199999999999996</v>
          </cell>
          <cell r="L3311" t="str">
            <v>CAIXA REFERENCIAL</v>
          </cell>
        </row>
        <row r="3312">
          <cell r="G3312">
            <v>89374</v>
          </cell>
          <cell r="H3312" t="str">
            <v>LUVA COM BUCHA DE LATÃO, PVC, SOLDÁVEL, DN 20MM X 1/2, INSTALADO EM RAMAL OU SUB-RAMAL DE ÁGUA - FORNECIMENTO E INSTALAÇÃO. AF_12/2014</v>
          </cell>
          <cell r="I3312" t="str">
            <v>UN</v>
          </cell>
          <cell r="J3312" t="str">
            <v>COEFICIENTE DE REPRESENTATIVIDADE</v>
          </cell>
          <cell r="K3312">
            <v>7.9</v>
          </cell>
          <cell r="L3312" t="str">
            <v>CAIXA REFERENCIAL</v>
          </cell>
        </row>
        <row r="3313">
          <cell r="G3313">
            <v>89375</v>
          </cell>
          <cell r="H3313" t="str">
            <v>UNIÃO, PVC, SOLDÁVEL, DN 20MM, INSTALADO EM RAMAL OU SUB-RAMAL DE ÁGUA - FORNECIMENTO E INSTALAÇÃO. AF_12/2014</v>
          </cell>
          <cell r="I3313" t="str">
            <v>UN</v>
          </cell>
          <cell r="J3313" t="str">
            <v>COEFICIENTE DE REPRESENTATIVIDADE</v>
          </cell>
          <cell r="K3313">
            <v>9.64</v>
          </cell>
          <cell r="L3313" t="str">
            <v>CAIXA REFERENCIAL</v>
          </cell>
        </row>
        <row r="3314">
          <cell r="G3314">
            <v>89376</v>
          </cell>
          <cell r="H3314" t="str">
            <v>ADAPTADOR CURTO COM BOLSA E ROSCA PARA REGISTRO, PVC, SOLDÁVEL, DN 20MM X 1/2, INSTALADO EM RAMAL OU SUB-RAMAL DE ÁGUA - FORNECIMENTO E INSTALAÇÃO. AF_12/2014</v>
          </cell>
          <cell r="I3314" t="str">
            <v>UN</v>
          </cell>
          <cell r="J3314" t="str">
            <v>COEFICIENTE DE REPRESENTATIVIDADE</v>
          </cell>
          <cell r="K3314">
            <v>4.59</v>
          </cell>
          <cell r="L3314" t="str">
            <v>CAIXA REFERENCIAL</v>
          </cell>
        </row>
        <row r="3315">
          <cell r="G3315">
            <v>89377</v>
          </cell>
          <cell r="H3315" t="str">
            <v>CURVA DE TRANSPOSIÇÃO, PVC, SOLDÁVEL, DN 20MM, INSTALADO EM RAMAL OU SUB-RAMAL DE ÁGUA - FORNECIMENTO E INSTALAÇÃO. AF_12/2014</v>
          </cell>
          <cell r="I3315" t="str">
            <v>UN</v>
          </cell>
          <cell r="J3315" t="str">
            <v>COEFICIENTE DE REPRESENTATIVIDADE</v>
          </cell>
          <cell r="K3315">
            <v>7.16</v>
          </cell>
          <cell r="L3315" t="str">
            <v>CAIXA REFERENCIAL</v>
          </cell>
        </row>
        <row r="3316">
          <cell r="G3316">
            <v>89378</v>
          </cell>
          <cell r="H3316" t="str">
            <v>LUVA, PVC, SOLDÁVEL, DN 25MM, INSTALADO EM RAMAL OU SUB-RAMAL DE ÁGUA - FORNECIMENTO E INSTALAÇÃO. AF_12/2014</v>
          </cell>
          <cell r="I3316" t="str">
            <v>UN</v>
          </cell>
          <cell r="J3316" t="str">
            <v>COEFICIENTE DE REPRESENTATIVIDADE</v>
          </cell>
          <cell r="K3316">
            <v>5.36</v>
          </cell>
          <cell r="L3316" t="str">
            <v>CAIXA REFERENCIAL</v>
          </cell>
        </row>
        <row r="3317">
          <cell r="G3317">
            <v>89379</v>
          </cell>
          <cell r="H3317" t="str">
            <v>LUVA DE CORRER, PVC, SOLDÁVEL, DN 25MM, INSTALADO EM RAMAL OU SUB-RAMAL DE ÁGUA - FORNECIMENTO E INSTALAÇÃO. AF_12/2014</v>
          </cell>
          <cell r="I3317" t="str">
            <v>UN</v>
          </cell>
          <cell r="J3317" t="str">
            <v>COEFICIENTE DE REPRESENTATIVIDADE</v>
          </cell>
          <cell r="K3317">
            <v>12.44</v>
          </cell>
          <cell r="L3317" t="str">
            <v>CAIXA REFERENCIAL</v>
          </cell>
        </row>
        <row r="3318">
          <cell r="G3318">
            <v>89380</v>
          </cell>
          <cell r="H3318" t="str">
            <v>LUVA DE REDUÇÃO, PVC, SOLDÁVEL, DN 32MM X 25MM, INSTALADO EM RAMAL OU SUB-RAMAL DE ÁGUA - FORNECIMENTO E INSTALAÇÃO. AF_12/2014</v>
          </cell>
          <cell r="I3318" t="str">
            <v>UN</v>
          </cell>
          <cell r="J3318" t="str">
            <v>COEFICIENTE DE REPRESENTATIVIDADE</v>
          </cell>
          <cell r="K3318">
            <v>7.53</v>
          </cell>
          <cell r="L3318" t="str">
            <v>CAIXA REFERENCIAL</v>
          </cell>
        </row>
        <row r="3319">
          <cell r="G3319">
            <v>89381</v>
          </cell>
          <cell r="H3319" t="str">
            <v>LUVA COM BUCHA DE LATÃO, PVC, SOLDÁVEL, DN 25MM X 3/4, INSTALADO EM RAMAL OU SUB-RAMAL DE ÁGUA - FORNECIMENTO E INSTALAÇÃO. AF_12/2014</v>
          </cell>
          <cell r="I3319" t="str">
            <v>UN</v>
          </cell>
          <cell r="J3319" t="str">
            <v>COEFICIENTE DE REPRESENTATIVIDADE</v>
          </cell>
          <cell r="K3319">
            <v>9.84</v>
          </cell>
          <cell r="L3319" t="str">
            <v>CAIXA REFERENCIAL</v>
          </cell>
        </row>
        <row r="3320">
          <cell r="G3320">
            <v>89382</v>
          </cell>
          <cell r="H3320" t="str">
            <v>UNIÃO, PVC, SOLDÁVEL, DN 25MM, INSTALADO EM RAMAL OU SUB-RAMAL DE ÁGUA - FORNECIMENTO E INSTALAÇÃO. AF_12/2014</v>
          </cell>
          <cell r="I3320" t="str">
            <v>UN</v>
          </cell>
          <cell r="J3320" t="str">
            <v>COEFICIENTE DE REPRESENTATIVIDADE</v>
          </cell>
          <cell r="K3320">
            <v>11.46</v>
          </cell>
          <cell r="L3320" t="str">
            <v>CAIXA REFERENCIAL</v>
          </cell>
        </row>
        <row r="3321">
          <cell r="G3321">
            <v>89383</v>
          </cell>
          <cell r="H3321" t="str">
            <v>ADAPTADOR CURTO COM BOLSA E ROSCA PARA REGISTRO, PVC, SOLDÁVEL, DN 25MM X 3/4, INSTALADO EM RAMAL OU SUB-RAMAL DE ÁGUA - FORNECIMENTO E INSTALAÇÃO. AF_12/2014</v>
          </cell>
          <cell r="I3321" t="str">
            <v>UN</v>
          </cell>
          <cell r="J3321" t="str">
            <v>COEFICIENTE DE REPRESENTATIVIDADE</v>
          </cell>
          <cell r="K3321">
            <v>5.43</v>
          </cell>
          <cell r="L3321" t="str">
            <v>CAIXA REFERENCIAL</v>
          </cell>
        </row>
        <row r="3322">
          <cell r="G3322">
            <v>89384</v>
          </cell>
          <cell r="H3322" t="str">
            <v>CURVA DE TRANSPOSIÇÃO, PVC, SOLDÁVEL, DN 25MM, INSTALADO EM RAMAL OU SUB-RAMAL DE ÁGUA   FORNECIMENTO E INSTALAÇÃO. AF_12/2014</v>
          </cell>
          <cell r="I3322" t="str">
            <v>UN</v>
          </cell>
          <cell r="J3322" t="str">
            <v>COEFICIENTE DE REPRESENTATIVIDADE</v>
          </cell>
          <cell r="K3322">
            <v>9.9499999999999993</v>
          </cell>
          <cell r="L3322" t="str">
            <v>CAIXA REFERENCIAL</v>
          </cell>
        </row>
        <row r="3323">
          <cell r="G3323">
            <v>89385</v>
          </cell>
          <cell r="H3323" t="str">
            <v>LUVA SOLDÁVEL E COM ROSCA, PVC, SOLDÁVEL, DN 25MM X 3/4, INSTALADO EM RAMAL OU SUB-RAMAL DE ÁGUA - FORNECIMENTO E INSTALAÇÃO. AF_12/2014</v>
          </cell>
          <cell r="I3323" t="str">
            <v>UN</v>
          </cell>
          <cell r="J3323" t="str">
            <v>COEFICIENTE DE REPRESENTATIVIDADE</v>
          </cell>
          <cell r="K3323">
            <v>5.99</v>
          </cell>
          <cell r="L3323" t="str">
            <v>CAIXA REFERENCIAL</v>
          </cell>
        </row>
        <row r="3324">
          <cell r="G3324">
            <v>89386</v>
          </cell>
          <cell r="H3324" t="str">
            <v>LUVA, PVC, SOLDÁVEL, DN 32MM, INSTALADO EM RAMAL OU SUB-RAMAL DE ÁGUA - FORNECIMENTO E INSTALAÇÃO. AF_12/2014</v>
          </cell>
          <cell r="I3324" t="str">
            <v>UN</v>
          </cell>
          <cell r="J3324" t="str">
            <v>COEFICIENTE DE REPRESENTATIVIDADE</v>
          </cell>
          <cell r="K3324">
            <v>7.25</v>
          </cell>
          <cell r="L3324" t="str">
            <v>CAIXA REFERENCIAL</v>
          </cell>
        </row>
        <row r="3325">
          <cell r="G3325">
            <v>89387</v>
          </cell>
          <cell r="H3325" t="str">
            <v>LUVA DE CORRER, PVC, SOLDÁVEL, DN 32MM, INSTALADO EM RAMAL OU SUB-RAMAL DE ÁGUA   FORNECIMENTO E INSTALAÇÃO. AF_12/2014</v>
          </cell>
          <cell r="I3325" t="str">
            <v>UN</v>
          </cell>
          <cell r="J3325" t="str">
            <v>COEFICIENTE DE REPRESENTATIVIDADE</v>
          </cell>
          <cell r="K3325">
            <v>24.16</v>
          </cell>
          <cell r="L3325" t="str">
            <v>CAIXA REFERENCIAL</v>
          </cell>
        </row>
        <row r="3326">
          <cell r="G3326">
            <v>89388</v>
          </cell>
          <cell r="H3326" t="str">
            <v>LUVA DE REDUÇÃO, PVC, SOLDÁVEL, DN 40MM X 32MM, INSTALADO EM RAMAL OU SUB-RAMAL DE ÁGUA - FORNECIMENTO E INSTALAÇÃO. AF_12/2014</v>
          </cell>
          <cell r="I3326" t="str">
            <v>UN</v>
          </cell>
          <cell r="J3326" t="str">
            <v>COEFICIENTE DE REPRESENTATIVIDADE</v>
          </cell>
          <cell r="K3326">
            <v>9.17</v>
          </cell>
          <cell r="L3326" t="str">
            <v>CAIXA REFERENCIAL</v>
          </cell>
        </row>
        <row r="3327">
          <cell r="G3327">
            <v>89389</v>
          </cell>
          <cell r="H3327" t="str">
            <v>LUVA SOLDÁVEL E COM ROSCA, PVC, SOLDÁVEL, DN 32MM X 1, INSTALADO EM RAMAL OU SUB-RAMAL DE ÁGUA - FORNECIMENTO E INSTALAÇÃO. AF_12/2014</v>
          </cell>
          <cell r="I3327" t="str">
            <v>UN</v>
          </cell>
          <cell r="J3327" t="str">
            <v>COEFICIENTE DE REPRESENTATIVIDADE</v>
          </cell>
          <cell r="K3327">
            <v>9.82</v>
          </cell>
          <cell r="L3327" t="str">
            <v>CAIXA REFERENCIAL</v>
          </cell>
        </row>
        <row r="3328">
          <cell r="G3328">
            <v>89390</v>
          </cell>
          <cell r="H3328" t="str">
            <v>UNIÃO, PVC, SOLDÁVEL, DN 32MM, INSTALADO EM RAMAL OU SUB-RAMAL DE ÁGUA - FORNECIMENTO E INSTALAÇÃO. AF_12/2014</v>
          </cell>
          <cell r="I3328" t="str">
            <v>UN</v>
          </cell>
          <cell r="J3328" t="str">
            <v>COEFICIENTE DE REPRESENTATIVIDADE</v>
          </cell>
          <cell r="K3328">
            <v>16.79</v>
          </cell>
          <cell r="L3328" t="str">
            <v>CAIXA REFERENCIAL</v>
          </cell>
        </row>
        <row r="3329">
          <cell r="G3329">
            <v>89391</v>
          </cell>
          <cell r="H3329" t="str">
            <v>ADAPTADOR CURTO COM BOLSA E ROSCA PARA REGISTRO, PVC, SOLDÁVEL, DN 32MM X 1, INSTALADO EM RAMAL OU SUB-RAMAL DE ÁGUA - FORNECIMENTO E INSTALAÇÃO. AF_12/2014</v>
          </cell>
          <cell r="I3329" t="str">
            <v>UN</v>
          </cell>
          <cell r="J3329" t="str">
            <v>COEFICIENTE DE REPRESENTATIVIDADE</v>
          </cell>
          <cell r="K3329">
            <v>7.18</v>
          </cell>
          <cell r="L3329" t="str">
            <v>CAIXA REFERENCIAL</v>
          </cell>
        </row>
        <row r="3330">
          <cell r="G3330">
            <v>89392</v>
          </cell>
          <cell r="H3330" t="str">
            <v>CURVA DE TRANSPOSIÇÃO, PVC, SOLDÁVEL, DN 32MM, INSTALADO EM RAMAL OU SUB-RAMAL DE ÁGUA   FORNECIMENTO E INSTALAÇÃO. AF_12/2014</v>
          </cell>
          <cell r="I3330" t="str">
            <v>UN</v>
          </cell>
          <cell r="J3330" t="str">
            <v>COEFICIENTE DE REPRESENTATIVIDADE</v>
          </cell>
          <cell r="K3330">
            <v>19.7</v>
          </cell>
          <cell r="L3330" t="str">
            <v>CAIXA REFERENCIAL</v>
          </cell>
        </row>
        <row r="3331">
          <cell r="G3331">
            <v>89393</v>
          </cell>
          <cell r="H3331" t="str">
            <v>TE, PVC, SOLDÁVEL, DN 20MM, INSTALADO EM RAMAL OU SUB-RAMAL DE ÁGUA - FORNECIMENTO E INSTALAÇÃO. AF_12/2014</v>
          </cell>
          <cell r="I3331" t="str">
            <v>UN</v>
          </cell>
          <cell r="J3331" t="str">
            <v>COEFICIENTE DE REPRESENTATIVIDADE</v>
          </cell>
          <cell r="K3331">
            <v>8.49</v>
          </cell>
          <cell r="L3331" t="str">
            <v>CAIXA REFERENCIAL</v>
          </cell>
        </row>
        <row r="3332">
          <cell r="G3332">
            <v>89394</v>
          </cell>
          <cell r="H3332" t="str">
            <v>TÊ COM BUCHA DE LATÃO NA BOLSA CENTRAL, PVC, SOLDÁVEL, DN 20MM X 1/2, INSTALADO EM RAMAL OU SUB-RAMAL DE ÁGUA - FORNECIMENTO E INSTALAÇÃO. AF_12/2014</v>
          </cell>
          <cell r="I3332" t="str">
            <v>UN</v>
          </cell>
          <cell r="J3332" t="str">
            <v>COEFICIENTE DE REPRESENTATIVIDADE</v>
          </cell>
          <cell r="K3332">
            <v>15.12</v>
          </cell>
          <cell r="L3332" t="str">
            <v>CAIXA REFERENCIAL</v>
          </cell>
        </row>
        <row r="3333">
          <cell r="G3333">
            <v>89395</v>
          </cell>
          <cell r="H3333" t="str">
            <v>TE, PVC, SOLDÁVEL, DN 25MM, INSTALADO EM RAMAL OU SUB-RAMAL DE ÁGUA - FORNECIMENTO E INSTALAÇÃO. AF_12/2014</v>
          </cell>
          <cell r="I3333" t="str">
            <v>UN</v>
          </cell>
          <cell r="J3333" t="str">
            <v>COEFICIENTE DE REPRESENTATIVIDADE</v>
          </cell>
          <cell r="K3333">
            <v>10.09</v>
          </cell>
          <cell r="L3333" t="str">
            <v>CAIXA REFERENCIAL</v>
          </cell>
        </row>
        <row r="3334">
          <cell r="G3334">
            <v>89396</v>
          </cell>
          <cell r="H3334" t="str">
            <v>TÊ COM BUCHA DE LATÃO NA BOLSA CENTRAL, PVC, SOLDÁVEL, DN 25MM X 1/2, INSTALADO EM RAMAL OU SUB-RAMAL DE ÁGUA - FORNECIMENTO E INSTALAÇÃO. AF_12/2014</v>
          </cell>
          <cell r="I3334" t="str">
            <v>UN</v>
          </cell>
          <cell r="J3334" t="str">
            <v>COEFICIENTE DE REPRESENTATIVIDADE</v>
          </cell>
          <cell r="K3334">
            <v>15.77</v>
          </cell>
          <cell r="L3334" t="str">
            <v>CAIXA REFERENCIAL</v>
          </cell>
        </row>
        <row r="3335">
          <cell r="G3335">
            <v>89397</v>
          </cell>
          <cell r="H3335" t="str">
            <v>TÊ DE REDUÇÃO, PVC, SOLDÁVEL, DN 25MM X 20MM, INSTALADO EM RAMAL OU SUB-RAMAL DE ÁGUA - FORNECIMENTO E INSTALAÇÃO. AF_12/2014</v>
          </cell>
          <cell r="I3335" t="str">
            <v>UN</v>
          </cell>
          <cell r="J3335" t="str">
            <v>COEFICIENTE DE REPRESENTATIVIDADE</v>
          </cell>
          <cell r="K3335">
            <v>11.61</v>
          </cell>
          <cell r="L3335" t="str">
            <v>CAIXA REFERENCIAL</v>
          </cell>
        </row>
        <row r="3336">
          <cell r="G3336">
            <v>89398</v>
          </cell>
          <cell r="H3336" t="str">
            <v>TE, PVC, SOLDÁVEL, DN 32MM, INSTALADO EM RAMAL OU SUB-RAMAL DE ÁGUA - FORNECIMENTO E INSTALAÇÃO. AF_12/2014</v>
          </cell>
          <cell r="I3336" t="str">
            <v>UN</v>
          </cell>
          <cell r="J3336" t="str">
            <v>COEFICIENTE DE REPRESENTATIVIDADE</v>
          </cell>
          <cell r="K3336">
            <v>14.18</v>
          </cell>
          <cell r="L3336" t="str">
            <v>CAIXA REFERENCIAL</v>
          </cell>
        </row>
        <row r="3337">
          <cell r="G3337">
            <v>89399</v>
          </cell>
          <cell r="H3337" t="str">
            <v>TÊ COM BUCHA DE LATÃO NA BOLSA CENTRAL, PVC, SOLDÁVEL, DN 32MM X 3/4, INSTALADO EM RAMAL OU SUB-RAMAL DE ÁGUA - FORNECIMENTO E INSTALAÇÃO. AF_12/2014</v>
          </cell>
          <cell r="I3337" t="str">
            <v>UN</v>
          </cell>
          <cell r="J3337" t="str">
            <v>COEFICIENTE DE REPRESENTATIVIDADE</v>
          </cell>
          <cell r="K3337">
            <v>23.81</v>
          </cell>
          <cell r="L3337" t="str">
            <v>CAIXA REFERENCIAL</v>
          </cell>
        </row>
        <row r="3338">
          <cell r="G3338">
            <v>89400</v>
          </cell>
          <cell r="H3338" t="str">
            <v>TÊ DE REDUÇÃO, PVC, SOLDÁVEL, DN 32MM X 25MM, INSTALADO EM RAMAL OU SUB-RAMAL DE ÁGUA - FORNECIMENTO E INSTALAÇÃO. AF_12/2014</v>
          </cell>
          <cell r="I3338" t="str">
            <v>UN</v>
          </cell>
          <cell r="J3338" t="str">
            <v>COEFICIENTE DE REPRESENTATIVIDADE</v>
          </cell>
          <cell r="K3338">
            <v>15.68</v>
          </cell>
          <cell r="L3338" t="str">
            <v>CAIXA REFERENCIAL</v>
          </cell>
        </row>
        <row r="3339">
          <cell r="G3339">
            <v>89404</v>
          </cell>
          <cell r="H3339" t="str">
            <v>JOELHO 90 GRAUS, PVC, SOLDÁVEL, DN 20MM, INSTALADO EM RAMAL DE DISTRIBUIÇÃO DE ÁGUA - FORNECIMENTO E INSTALAÇÃO. AF_12/2014</v>
          </cell>
          <cell r="I3339" t="str">
            <v>UN</v>
          </cell>
          <cell r="J3339" t="str">
            <v>COEFICIENTE DE REPRESENTATIVIDADE</v>
          </cell>
          <cell r="K3339">
            <v>4.08</v>
          </cell>
          <cell r="L3339" t="str">
            <v>CAIXA REFERENCIAL</v>
          </cell>
        </row>
        <row r="3340">
          <cell r="G3340">
            <v>89405</v>
          </cell>
          <cell r="H3340" t="str">
            <v>JOELHO 45 GRAUS, PVC, SOLDÁVEL, DN 20MM, INSTALADO EM RAMAL DE DISTRIBUIÇÃO DE ÁGUA - FORNECIMENTO E INSTALAÇÃO. AF_12/2014</v>
          </cell>
          <cell r="I3340" t="str">
            <v>UN</v>
          </cell>
          <cell r="J3340" t="str">
            <v>COEFICIENTE DE REPRESENTATIVIDADE</v>
          </cell>
          <cell r="K3340">
            <v>4.34</v>
          </cell>
          <cell r="L3340" t="str">
            <v>CAIXA REFERENCIAL</v>
          </cell>
        </row>
        <row r="3341">
          <cell r="G3341">
            <v>89406</v>
          </cell>
          <cell r="H3341" t="str">
            <v>CURVA 90 GRAUS, PVC, SOLDÁVEL, DN 20MM, INSTALADO EM RAMAL DE DISTRIBUIÇÃO DE ÁGUA - FORNECIMENTO E INSTALAÇÃO. AF_12/2014</v>
          </cell>
          <cell r="I3341" t="str">
            <v>UN</v>
          </cell>
          <cell r="J3341" t="str">
            <v>COEFICIENTE DE REPRESENTATIVIDADE</v>
          </cell>
          <cell r="K3341">
            <v>5.47</v>
          </cell>
          <cell r="L3341" t="str">
            <v>CAIXA REFERENCIAL</v>
          </cell>
        </row>
        <row r="3342">
          <cell r="G3342">
            <v>89407</v>
          </cell>
          <cell r="H3342" t="str">
            <v>CURVA 45 GRAUS, PVC, SOLDÁVEL, DN 20MM, INSTALADO EM RAMAL DE DISTRIBUIÇÃO DE ÁGUA - FORNECIMENTO E INSTALAÇÃO. AF_12/2014</v>
          </cell>
          <cell r="I3342" t="str">
            <v>UN</v>
          </cell>
          <cell r="J3342" t="str">
            <v>COEFICIENTE DE REPRESENTATIVIDADE</v>
          </cell>
          <cell r="K3342">
            <v>5.03</v>
          </cell>
          <cell r="L3342" t="str">
            <v>CAIXA REFERENCIAL</v>
          </cell>
        </row>
        <row r="3343">
          <cell r="G3343">
            <v>89408</v>
          </cell>
          <cell r="H3343" t="str">
            <v>JOELHO 90 GRAUS, PVC, SOLDÁVEL, DN 25MM, INSTALADO EM RAMAL DE DISTRIBUIÇÃO DE ÁGUA - FORNECIMENTO E INSTALAÇÃO. AF_12/2014</v>
          </cell>
          <cell r="I3343" t="str">
            <v>UN</v>
          </cell>
          <cell r="J3343" t="str">
            <v>COEFICIENTE DE REPRESENTATIVIDADE</v>
          </cell>
          <cell r="K3343">
            <v>4.9000000000000004</v>
          </cell>
          <cell r="L3343" t="str">
            <v>CAIXA REFERENCIAL</v>
          </cell>
        </row>
        <row r="3344">
          <cell r="G3344">
            <v>89409</v>
          </cell>
          <cell r="H3344" t="str">
            <v>JOELHO 45 GRAUS, PVC, SOLDÁVEL, DN 25MM, INSTALADO EM RAMAL DE DISTRIBUIÇÃO DE ÁGUA - FORNECIMENTO E INSTALAÇÃO. AF_12/2014</v>
          </cell>
          <cell r="I3344" t="str">
            <v>UN</v>
          </cell>
          <cell r="J3344" t="str">
            <v>COEFICIENTE DE REPRESENTATIVIDADE</v>
          </cell>
          <cell r="K3344">
            <v>5.47</v>
          </cell>
          <cell r="L3344" t="str">
            <v>CAIXA REFERENCIAL</v>
          </cell>
        </row>
        <row r="3345">
          <cell r="G3345">
            <v>89410</v>
          </cell>
          <cell r="H3345" t="str">
            <v>CURVA 90 GRAUS, PVC, SOLDÁVEL, DN 25MM, INSTALADO EM RAMAL DE DISTRIBUIÇÃO DE ÁGUA - FORNECIMENTO E INSTALAÇÃO. AF_12/2014</v>
          </cell>
          <cell r="I3345" t="str">
            <v>UN</v>
          </cell>
          <cell r="J3345" t="str">
            <v>COEFICIENTE DE REPRESENTATIVIDADE</v>
          </cell>
          <cell r="K3345">
            <v>6.66</v>
          </cell>
          <cell r="L3345" t="str">
            <v>CAIXA REFERENCIAL</v>
          </cell>
        </row>
        <row r="3346">
          <cell r="G3346">
            <v>89411</v>
          </cell>
          <cell r="H3346" t="str">
            <v>CURVA 45 GRAUS, PVC, SOLDÁVEL, DN 25MM, INSTALADO EM RAMAL DE DISTRIBUIÇÃO DE ÁGUA - FORNECIMENTO E INSTALAÇÃO. AF_12/2014</v>
          </cell>
          <cell r="I3346" t="str">
            <v>UN</v>
          </cell>
          <cell r="J3346" t="str">
            <v>COEFICIENTE DE REPRESENTATIVIDADE</v>
          </cell>
          <cell r="K3346">
            <v>6.13</v>
          </cell>
          <cell r="L3346" t="str">
            <v>CAIXA REFERENCIAL</v>
          </cell>
        </row>
        <row r="3347">
          <cell r="G3347">
            <v>89412</v>
          </cell>
          <cell r="H3347" t="str">
            <v>JOELHO 90 GRAUS, PVC, SOLDÁVEL, DN 25MM, X 3/4 INSTALADO EM RAMAL DE DISTRIBUIÇÃO DE ÁGUA - FORNECIMENTO E INSTALAÇÃO. AF_12/2014</v>
          </cell>
          <cell r="I3347" t="str">
            <v>UN</v>
          </cell>
          <cell r="J3347" t="str">
            <v>COEFICIENTE DE REPRESENTATIVIDADE</v>
          </cell>
          <cell r="K3347">
            <v>6.85</v>
          </cell>
          <cell r="L3347" t="str">
            <v>CAIXA REFERENCIAL</v>
          </cell>
        </row>
        <row r="3348">
          <cell r="G3348">
            <v>89413</v>
          </cell>
          <cell r="H3348" t="str">
            <v>JOELHO 90 GRAUS, PVC, SOLDÁVEL, DN 32MM, INSTALADO EM RAMAL DE DISTRIBUIÇÃO DE ÁGUA - FORNECIMENTO E INSTALAÇÃO. AF_12/2014</v>
          </cell>
          <cell r="I3348" t="str">
            <v>UN</v>
          </cell>
          <cell r="J3348" t="str">
            <v>COEFICIENTE DE REPRESENTATIVIDADE</v>
          </cell>
          <cell r="K3348">
            <v>6.93</v>
          </cell>
          <cell r="L3348" t="str">
            <v>CAIXA REFERENCIAL</v>
          </cell>
        </row>
        <row r="3349">
          <cell r="G3349">
            <v>89414</v>
          </cell>
          <cell r="H3349" t="str">
            <v>JOELHO 45 GRAUS, PVC, SOLDÁVEL, DN 32MM, INSTALADO EM RAMAL DE DISTRIBUIÇÃO DE ÁGUA - FORNECIMENTO E INSTALAÇÃO. AF_12/2014</v>
          </cell>
          <cell r="I3349" t="str">
            <v>UN</v>
          </cell>
          <cell r="J3349" t="str">
            <v>COEFICIENTE DE REPRESENTATIVIDADE</v>
          </cell>
          <cell r="K3349">
            <v>8.5399999999999991</v>
          </cell>
          <cell r="L3349" t="str">
            <v>CAIXA REFERENCIAL</v>
          </cell>
        </row>
        <row r="3350">
          <cell r="G3350">
            <v>89415</v>
          </cell>
          <cell r="H3350" t="str">
            <v>CURVA 90 GRAUS, PVC, SOLDÁVEL, DN 32MM, INSTALADO EM RAMAL DE DISTRIBUIÇÃO DE ÁGUA - FORNECIMENTO E INSTALAÇÃO. AF_12/2014</v>
          </cell>
          <cell r="I3350" t="str">
            <v>UN</v>
          </cell>
          <cell r="J3350" t="str">
            <v>COEFICIENTE DE REPRESENTATIVIDADE</v>
          </cell>
          <cell r="K3350">
            <v>10.54</v>
          </cell>
          <cell r="L3350" t="str">
            <v>CAIXA REFERENCIAL</v>
          </cell>
        </row>
        <row r="3351">
          <cell r="G3351">
            <v>89416</v>
          </cell>
          <cell r="H3351" t="str">
            <v>CURVA 45 GRAUS, PVC, SOLDÁVEL, DN 32MM, INSTALADO EM RAMAL DE DISTRIBUIÇÃO DE ÁGUA - FORNECIMENTO E INSTALAÇÃO. AF_12/2014</v>
          </cell>
          <cell r="I3351" t="str">
            <v>UN</v>
          </cell>
          <cell r="J3351" t="str">
            <v>COEFICIENTE DE REPRESENTATIVIDADE</v>
          </cell>
          <cell r="K3351">
            <v>8.1999999999999993</v>
          </cell>
          <cell r="L3351" t="str">
            <v>CAIXA REFERENCIAL</v>
          </cell>
        </row>
        <row r="3352">
          <cell r="G3352">
            <v>89417</v>
          </cell>
          <cell r="H3352" t="str">
            <v>LUVA, PVC, SOLDÁVEL, DN 20MM, INSTALADO EM RAMAL DE DISTRIBUIÇÃO DE ÁGUA - FORNECIMENTO E INSTALAÇÃO. AF_12/2014</v>
          </cell>
          <cell r="I3352" t="str">
            <v>UN</v>
          </cell>
          <cell r="J3352" t="str">
            <v>COEFICIENTE DE REPRESENTATIVIDADE</v>
          </cell>
          <cell r="K3352">
            <v>3.18</v>
          </cell>
          <cell r="L3352" t="str">
            <v>CAIXA REFERENCIAL</v>
          </cell>
        </row>
        <row r="3353">
          <cell r="G3353">
            <v>89418</v>
          </cell>
          <cell r="H3353" t="str">
            <v>LUVA DE CORRER, PVC, SOLDÁVEL, DN 20MM, INSTALADO EM RAMAL DE DISTRIBUIÇÃO DE ÁGUA - FORNECIMENTO E INSTALAÇÃO. AF_12/2014</v>
          </cell>
          <cell r="I3353" t="str">
            <v>UN</v>
          </cell>
          <cell r="J3353" t="str">
            <v>COEFICIENTE DE REPRESENTATIVIDADE</v>
          </cell>
          <cell r="K3353">
            <v>8.49</v>
          </cell>
          <cell r="L3353" t="str">
            <v>CAIXA REFERENCIAL</v>
          </cell>
        </row>
        <row r="3354">
          <cell r="G3354">
            <v>89419</v>
          </cell>
          <cell r="H3354" t="str">
            <v>LUVA DE REDUÇÃO, PVC, SOLDÁVEL, DN 25MM X 20MM, INSTALADO EM RAMAL DE DISTRIBUIÇÃO DE ÁGUA - FORNECIMENTO E INSTALAÇÃO. AF_12/2014</v>
          </cell>
          <cell r="I3354" t="str">
            <v>UN</v>
          </cell>
          <cell r="J3354" t="str">
            <v>COEFICIENTE DE REPRESENTATIVIDADE</v>
          </cell>
          <cell r="K3354">
            <v>3.66</v>
          </cell>
          <cell r="L3354" t="str">
            <v>CAIXA REFERENCIAL</v>
          </cell>
        </row>
        <row r="3355">
          <cell r="G3355">
            <v>89420</v>
          </cell>
          <cell r="H3355" t="str">
            <v>LUVA COM BUCHA DE LATÃO, PVC, SOLDÁVEL, DN 20MM X 1/2, INSTALADO EM RAMAL DE DISTRIBUIÇÃO DE ÁGUA - FORNECIMENTO E INSTALAÇÃO. AF_12/2014</v>
          </cell>
          <cell r="I3355" t="str">
            <v>UN</v>
          </cell>
          <cell r="J3355" t="str">
            <v>COEFICIENTE DE REPRESENTATIVIDADE</v>
          </cell>
          <cell r="K3355">
            <v>6.54</v>
          </cell>
          <cell r="L3355" t="str">
            <v>CAIXA REFERENCIAL</v>
          </cell>
        </row>
        <row r="3356">
          <cell r="G3356">
            <v>89421</v>
          </cell>
          <cell r="H3356" t="str">
            <v>UNIÃO, PVC, SOLDÁVEL, DN 20MM, INSTALADO EM RAMAL DE DISTRIBUIÇÃO DE ÁGUA - FORNECIMENTO E INSTALAÇÃO. AF_12/2014</v>
          </cell>
          <cell r="I3356" t="str">
            <v>UN</v>
          </cell>
          <cell r="J3356" t="str">
            <v>COEFICIENTE DE REPRESENTATIVIDADE</v>
          </cell>
          <cell r="K3356">
            <v>8.2799999999999994</v>
          </cell>
          <cell r="L3356" t="str">
            <v>CAIXA REFERENCIAL</v>
          </cell>
        </row>
        <row r="3357">
          <cell r="G3357">
            <v>89422</v>
          </cell>
          <cell r="H3357" t="str">
            <v>ADAPTADOR CURTO COM BOLSA E ROSCA PARA REGISTRO, PVC, SOLDÁVEL, DN 20MM X 1/2, INSTALADO EM RAMAL DE DISTRIBUIÇÃO DE ÁGUA - FORNECIMENTO E INSTALAÇÃO. AF_12/2014</v>
          </cell>
          <cell r="I3357" t="str">
            <v>UN</v>
          </cell>
          <cell r="J3357" t="str">
            <v>COEFICIENTE DE REPRESENTATIVIDADE</v>
          </cell>
          <cell r="K3357">
            <v>3.23</v>
          </cell>
          <cell r="L3357" t="str">
            <v>CAIXA REFERENCIAL</v>
          </cell>
        </row>
        <row r="3358">
          <cell r="G3358">
            <v>89423</v>
          </cell>
          <cell r="H3358" t="str">
            <v>CURVA DE TRANSPOSIÇÃO, PVC, SOLDÁVEL, DN 20MM, INSTALADO EM RAMAL DE DISTRIBUIÇÃO DE ÁGUA   FORNECIMENTO E INSTALAÇÃO. AF_12/2014</v>
          </cell>
          <cell r="I3358" t="str">
            <v>UN</v>
          </cell>
          <cell r="J3358" t="str">
            <v>COEFICIENTE DE REPRESENTATIVIDADE</v>
          </cell>
          <cell r="K3358">
            <v>6.19</v>
          </cell>
          <cell r="L3358" t="str">
            <v>CAIXA REFERENCIAL</v>
          </cell>
        </row>
        <row r="3359">
          <cell r="G3359">
            <v>89424</v>
          </cell>
          <cell r="H3359" t="str">
            <v>LUVA, PVC, SOLDÁVEL, DN 25MM, INSTALADO EM RAMAL DE DISTRIBUIÇÃO DE ÁGUA - FORNECIMENTO E INSTALAÇÃO. AF_12/2014</v>
          </cell>
          <cell r="I3359" t="str">
            <v>UN</v>
          </cell>
          <cell r="J3359" t="str">
            <v>COEFICIENTE DE REPRESENTATIVIDADE</v>
          </cell>
          <cell r="K3359">
            <v>3.77</v>
          </cell>
          <cell r="L3359" t="str">
            <v>CAIXA REFERENCIAL</v>
          </cell>
        </row>
        <row r="3360">
          <cell r="G3360">
            <v>89425</v>
          </cell>
          <cell r="H3360" t="str">
            <v>LUVA DE CORRER, PVC, SOLDÁVEL, DN 25MM, INSTALADO EM RAMAL DE DISTRIBUIÇÃO DE ÁGUA - FORNECIMENTO E INSTALAÇÃO. AF_12/2014</v>
          </cell>
          <cell r="I3360" t="str">
            <v>UN</v>
          </cell>
          <cell r="J3360" t="str">
            <v>COEFICIENTE DE REPRESENTATIVIDADE</v>
          </cell>
          <cell r="K3360">
            <v>10.85</v>
          </cell>
          <cell r="L3360" t="str">
            <v>CAIXA REFERENCIAL</v>
          </cell>
        </row>
        <row r="3361">
          <cell r="G3361">
            <v>89426</v>
          </cell>
          <cell r="H3361" t="str">
            <v>LUVA DE REDUÇÃO, PVC, SOLDÁVEL, DN 32MM X 25MM, INSTALADO EM RAMAL DE DISTRIBUIÇÃO DE ÁGUA - FORNECIMENTO E INSTALAÇÃO. AF_12/2014</v>
          </cell>
          <cell r="I3361" t="str">
            <v>UN</v>
          </cell>
          <cell r="J3361" t="str">
            <v>COEFICIENTE DE REPRESENTATIVIDADE</v>
          </cell>
          <cell r="K3361">
            <v>5.94</v>
          </cell>
          <cell r="L3361" t="str">
            <v>CAIXA REFERENCIAL</v>
          </cell>
        </row>
        <row r="3362">
          <cell r="G3362">
            <v>89427</v>
          </cell>
          <cell r="H3362" t="str">
            <v>LUVA COM BUCHA DE LATÃO, PVC, SOLDÁVEL, DN 25MM X 3/4, INSTALADO EM RAMAL DE DISTRIBUIÇÃO DE ÁGUA - FORNECIMENTO E INSTALAÇÃO. AF_12/2014</v>
          </cell>
          <cell r="I3362" t="str">
            <v>UN</v>
          </cell>
          <cell r="J3362" t="str">
            <v>COEFICIENTE DE REPRESENTATIVIDADE</v>
          </cell>
          <cell r="K3362">
            <v>8.25</v>
          </cell>
          <cell r="L3362" t="str">
            <v>CAIXA REFERENCIAL</v>
          </cell>
        </row>
        <row r="3363">
          <cell r="G3363">
            <v>89428</v>
          </cell>
          <cell r="H3363" t="str">
            <v>UNIÃO, PVC, SOLDÁVEL, DN 25MM, INSTALADO EM RAMAL DE DISTRIBUIÇÃO DE ÁGUA - FORNECIMENTO E INSTALAÇÃO. AF_12/2014</v>
          </cell>
          <cell r="I3363" t="str">
            <v>UN</v>
          </cell>
          <cell r="J3363" t="str">
            <v>COEFICIENTE DE REPRESENTATIVIDADE</v>
          </cell>
          <cell r="K3363">
            <v>9.8699999999999992</v>
          </cell>
          <cell r="L3363" t="str">
            <v>CAIXA REFERENCIAL</v>
          </cell>
        </row>
        <row r="3364">
          <cell r="G3364">
            <v>89429</v>
          </cell>
          <cell r="H3364" t="str">
            <v>ADAPTADOR CURTO COM BOLSA E ROSCA PARA REGISTRO, PVC, SOLDÁVEL, DN 25MM X 3/4, INSTALADO EM RAMAL DE DISTRIBUIÇÃO DE ÁGUA - FORNECIMENTO E INSTALAÇÃO. AF_12/2014</v>
          </cell>
          <cell r="I3364" t="str">
            <v>UN</v>
          </cell>
          <cell r="J3364" t="str">
            <v>COEFICIENTE DE REPRESENTATIVIDADE</v>
          </cell>
          <cell r="K3364">
            <v>3.84</v>
          </cell>
          <cell r="L3364" t="str">
            <v>CAIXA REFERENCIAL</v>
          </cell>
        </row>
        <row r="3365">
          <cell r="G3365">
            <v>89430</v>
          </cell>
          <cell r="H3365" t="str">
            <v>CURVA DE TRANSPOSIÇÃO, PVC, SOLDÁVEL, DN 25MM, INSTALADO EM RAMAL DE DISTRIBUIÇÃO DE ÁGUA   FORNECIMENTO E INSTALAÇÃO. AF_12/2014</v>
          </cell>
          <cell r="I3365" t="str">
            <v>UN</v>
          </cell>
          <cell r="J3365" t="str">
            <v>COEFICIENTE DE REPRESENTATIVIDADE</v>
          </cell>
          <cell r="K3365">
            <v>8.36</v>
          </cell>
          <cell r="L3365" t="str">
            <v>CAIXA REFERENCIAL</v>
          </cell>
        </row>
        <row r="3366">
          <cell r="G3366">
            <v>89431</v>
          </cell>
          <cell r="H3366" t="str">
            <v>LUVA, PVC, SOLDÁVEL, DN 32MM, INSTALADO EM RAMAL DE DISTRIBUIÇÃO DE ÁGUA - FORNECIMENTO E INSTALAÇÃO. AF_12/2014</v>
          </cell>
          <cell r="I3366" t="str">
            <v>UN</v>
          </cell>
          <cell r="J3366" t="str">
            <v>COEFICIENTE DE REPRESENTATIVIDADE</v>
          </cell>
          <cell r="K3366">
            <v>5.32</v>
          </cell>
          <cell r="L3366" t="str">
            <v>CAIXA REFERENCIAL</v>
          </cell>
        </row>
        <row r="3367">
          <cell r="G3367">
            <v>89432</v>
          </cell>
          <cell r="H3367" t="str">
            <v>LUVA DE CORRER, PVC, SOLDÁVEL, DN 32MM, INSTALADO EM RAMAL DE DISTRIBUIÇÃO DE ÁGUA   FORNECIMENTO E INSTALAÇÃO. AF_12/2014</v>
          </cell>
          <cell r="I3367" t="str">
            <v>UN</v>
          </cell>
          <cell r="J3367" t="str">
            <v>COEFICIENTE DE REPRESENTATIVIDADE</v>
          </cell>
          <cell r="K3367">
            <v>22.23</v>
          </cell>
          <cell r="L3367" t="str">
            <v>CAIXA REFERENCIAL</v>
          </cell>
        </row>
        <row r="3368">
          <cell r="G3368">
            <v>89433</v>
          </cell>
          <cell r="H3368" t="str">
            <v>LUVA DE REDUÇÃO, PVC, SOLDÁVEL, DN 40MM X 32MM, INSTALADO EM RAMAL DE DISTRIBUIÇÃO DE ÁGUA - FORNECIMENTO E INSTALAÇÃO. AF_12/2014</v>
          </cell>
          <cell r="I3368" t="str">
            <v>UN</v>
          </cell>
          <cell r="J3368" t="str">
            <v>COEFICIENTE DE REPRESENTATIVIDADE</v>
          </cell>
          <cell r="K3368">
            <v>7.24</v>
          </cell>
          <cell r="L3368" t="str">
            <v>CAIXA REFERENCIAL</v>
          </cell>
        </row>
        <row r="3369">
          <cell r="G3369">
            <v>89434</v>
          </cell>
          <cell r="H3369" t="str">
            <v>LUVA SOLDÁVEL E COM ROSCA, PVC, SOLDÁVEL, DN 32MM X 1, INSTALADO EM RAMAL DE DISTRIBUIÇÃO DE ÁGUA - FORNECIMENTO E INSTALAÇÃO. AF_12/2014</v>
          </cell>
          <cell r="I3369" t="str">
            <v>UN</v>
          </cell>
          <cell r="J3369" t="str">
            <v>COEFICIENTE DE REPRESENTATIVIDADE</v>
          </cell>
          <cell r="K3369">
            <v>7.89</v>
          </cell>
          <cell r="L3369" t="str">
            <v>CAIXA REFERENCIAL</v>
          </cell>
        </row>
        <row r="3370">
          <cell r="G3370">
            <v>89435</v>
          </cell>
          <cell r="H3370" t="str">
            <v>UNIÃO, PVC, SOLDÁVEL, DN 32MM, INSTALADO EM RAMAL DE DISTRIBUIÇÃO DE ÁGUA - FORNECIMENTO E INSTALAÇÃO. AF_12/2014</v>
          </cell>
          <cell r="I3370" t="str">
            <v>UN</v>
          </cell>
          <cell r="J3370" t="str">
            <v>COEFICIENTE DE REPRESENTATIVIDADE</v>
          </cell>
          <cell r="K3370">
            <v>14.86</v>
          </cell>
          <cell r="L3370" t="str">
            <v>CAIXA REFERENCIAL</v>
          </cell>
        </row>
        <row r="3371">
          <cell r="G3371">
            <v>89436</v>
          </cell>
          <cell r="H3371" t="str">
            <v>ADAPTADOR CURTO COM BOLSA E ROSCA PARA REGISTRO, PVC, SOLDÁVEL, DN 32MM X 1, INSTALADO EM RAMAL DE DISTRIBUIÇÃO DE ÁGUA - FORNECIMENTO E INSTALAÇÃO. AF_12/2014</v>
          </cell>
          <cell r="I3371" t="str">
            <v>UN</v>
          </cell>
          <cell r="J3371" t="str">
            <v>COEFICIENTE DE REPRESENTATIVIDADE</v>
          </cell>
          <cell r="K3371">
            <v>5.25</v>
          </cell>
          <cell r="L3371" t="str">
            <v>CAIXA REFERENCIAL</v>
          </cell>
        </row>
        <row r="3372">
          <cell r="G3372">
            <v>89437</v>
          </cell>
          <cell r="H3372" t="str">
            <v>CURVA DE TRANSPOSIÇÃO, PVC, SOLDÁVEL, DN 32MM, INSTALADO EM RAMAL DE DISTRIBUIÇÃO DE ÁGUA   FORNECIMENTO E INSTALAÇÃO. AF_12/2014</v>
          </cell>
          <cell r="I3372" t="str">
            <v>UN</v>
          </cell>
          <cell r="J3372" t="str">
            <v>COEFICIENTE DE REPRESENTATIVIDADE</v>
          </cell>
          <cell r="K3372">
            <v>17.77</v>
          </cell>
          <cell r="L3372" t="str">
            <v>CAIXA REFERENCIAL</v>
          </cell>
        </row>
        <row r="3373">
          <cell r="G3373">
            <v>89438</v>
          </cell>
          <cell r="H3373" t="str">
            <v>TE, PVC, SOLDÁVEL, DN 20MM, INSTALADO EM RAMAL DE DISTRIBUIÇÃO DE ÁGUA - FORNECIMENTO E INSTALAÇÃO. AF_12/2014</v>
          </cell>
          <cell r="I3373" t="str">
            <v>UN</v>
          </cell>
          <cell r="J3373" t="str">
            <v>COEFICIENTE DE REPRESENTATIVIDADE</v>
          </cell>
          <cell r="K3373">
            <v>5.74</v>
          </cell>
          <cell r="L3373" t="str">
            <v>CAIXA REFERENCIAL</v>
          </cell>
        </row>
        <row r="3374">
          <cell r="G3374">
            <v>89439</v>
          </cell>
          <cell r="H3374" t="str">
            <v>TÊ SOLDÁVEL E COM ROSCA NA BOLSA CENTRAL, PVC, SOLDÁVEL, DN 20MM X 1/2, INSTALADO EM RAMAL DE DISTRIBUIÇÃO DE ÁGUA - FORNECIMENTO E INSTALAÇÃO. AF_12/2014</v>
          </cell>
          <cell r="I3374" t="str">
            <v>UN</v>
          </cell>
          <cell r="J3374" t="str">
            <v>COEFICIENTE DE REPRESENTATIVIDADE</v>
          </cell>
          <cell r="K3374">
            <v>7.26</v>
          </cell>
          <cell r="L3374" t="str">
            <v>CAIXA REFERENCIAL</v>
          </cell>
        </row>
        <row r="3375">
          <cell r="G3375">
            <v>89440</v>
          </cell>
          <cell r="H3375" t="str">
            <v>TE, PVC, SOLDÁVEL, DN 25MM, INSTALADO EM RAMAL DE DISTRIBUIÇÃO DE ÁGUA - FORNECIMENTO E INSTALAÇÃO. AF_12/2014</v>
          </cell>
          <cell r="I3375" t="str">
            <v>UN</v>
          </cell>
          <cell r="J3375" t="str">
            <v>COEFICIENTE DE REPRESENTATIVIDADE</v>
          </cell>
          <cell r="K3375">
            <v>6.91</v>
          </cell>
          <cell r="L3375" t="str">
            <v>CAIXA REFERENCIAL</v>
          </cell>
        </row>
        <row r="3376">
          <cell r="G3376">
            <v>89441</v>
          </cell>
          <cell r="H3376" t="str">
            <v>TÊ COM BUCHA DE LATÃO NA BOLSA CENTRAL, PVC, SOLDÁVEL, DN 25MM X 1/2, INSTALADO EM RAMAL DE DISTRIBUIÇÃO DE ÁGUA - FORNECIMENTO E INSTALAÇÃO. AF_12/2014</v>
          </cell>
          <cell r="I3376" t="str">
            <v>UN</v>
          </cell>
          <cell r="J3376" t="str">
            <v>COEFICIENTE DE REPRESENTATIVIDADE</v>
          </cell>
          <cell r="K3376">
            <v>12.59</v>
          </cell>
          <cell r="L3376" t="str">
            <v>CAIXA REFERENCIAL</v>
          </cell>
        </row>
        <row r="3377">
          <cell r="G3377">
            <v>89442</v>
          </cell>
          <cell r="H3377" t="str">
            <v>TÊ DE REDUÇÃO, PVC, SOLDÁVEL, DN 25MM X 20MM, INSTALADO EM RAMAL DE DISTRIBUIÇÃO DE ÁGUA - FORNECIMENTO E INSTALAÇÃO. AF_12/2014</v>
          </cell>
          <cell r="I3377" t="str">
            <v>UN</v>
          </cell>
          <cell r="J3377" t="str">
            <v>COEFICIENTE DE REPRESENTATIVIDADE</v>
          </cell>
          <cell r="K3377">
            <v>8.43</v>
          </cell>
          <cell r="L3377" t="str">
            <v>CAIXA REFERENCIAL</v>
          </cell>
        </row>
        <row r="3378">
          <cell r="G3378">
            <v>89443</v>
          </cell>
          <cell r="H3378" t="str">
            <v>TE, PVC, SOLDÁVEL, DN 32MM, INSTALADO EM RAMAL DE DISTRIBUIÇÃO DE ÁGUA - FORNECIMENTO E INSTALAÇÃO. AF_12/2014</v>
          </cell>
          <cell r="I3378" t="str">
            <v>UN</v>
          </cell>
          <cell r="J3378" t="str">
            <v>COEFICIENTE DE REPRESENTATIVIDADE</v>
          </cell>
          <cell r="K3378">
            <v>10.4</v>
          </cell>
          <cell r="L3378" t="str">
            <v>CAIXA REFERENCIAL</v>
          </cell>
        </row>
        <row r="3379">
          <cell r="G3379">
            <v>89444</v>
          </cell>
          <cell r="H3379" t="str">
            <v>TÊ COM BUCHA DE LATÃO NA BOLSA CENTRAL, PVC, SOLDÁVEL, DN 32MM X 3/4, INSTALADO EM RAMAL DE DISTRIBUIÇÃO DE ÁGUA - FORNECIMENTO E INSTALAÇÃO. AF_12/2014</v>
          </cell>
          <cell r="I3379" t="str">
            <v>UN</v>
          </cell>
          <cell r="J3379" t="str">
            <v>COEFICIENTE DE REPRESENTATIVIDADE</v>
          </cell>
          <cell r="K3379">
            <v>20.03</v>
          </cell>
          <cell r="L3379" t="str">
            <v>CAIXA REFERENCIAL</v>
          </cell>
        </row>
        <row r="3380">
          <cell r="G3380">
            <v>89445</v>
          </cell>
          <cell r="H3380" t="str">
            <v>TÊ DE REDUÇÃO, PVC, SOLDÁVEL, DN 32MM X 25MM, INSTALADO EM RAMAL DE DISTRIBUIÇÃO DE ÁGUA - FORNECIMENTO E INSTALAÇÃO. AF_12/2014</v>
          </cell>
          <cell r="I3380" t="str">
            <v>UN</v>
          </cell>
          <cell r="J3380" t="str">
            <v>COEFICIENTE DE REPRESENTATIVIDADE</v>
          </cell>
          <cell r="K3380">
            <v>11.9</v>
          </cell>
          <cell r="L3380" t="str">
            <v>CAIXA REFERENCIAL</v>
          </cell>
        </row>
        <row r="3381">
          <cell r="G3381">
            <v>89481</v>
          </cell>
          <cell r="H3381" t="str">
            <v>JOELHO 90 GRAUS, PVC, SOLDÁVEL, DN 25MM, INSTALADO EM PRUMADA DE ÁGUA - FORNECIMENTO E INSTALAÇÃO. AF_12/2014</v>
          </cell>
          <cell r="I3381" t="str">
            <v>UN</v>
          </cell>
          <cell r="J3381" t="str">
            <v>COEFICIENTE DE REPRESENTATIVIDADE</v>
          </cell>
          <cell r="K3381">
            <v>3.7</v>
          </cell>
          <cell r="L3381" t="str">
            <v>CAIXA REFERENCIAL</v>
          </cell>
        </row>
        <row r="3382">
          <cell r="G3382">
            <v>89485</v>
          </cell>
          <cell r="H3382" t="str">
            <v>JOELHO 45 GRAUS, PVC, SOLDÁVEL, DN 25MM, INSTALADO EM PRUMADA DE ÁGUA - FORNECIMENTO E INSTALAÇÃO. AF_12/2014</v>
          </cell>
          <cell r="I3382" t="str">
            <v>UN</v>
          </cell>
          <cell r="J3382" t="str">
            <v>COEFICIENTE DE REPRESENTATIVIDADE</v>
          </cell>
          <cell r="K3382">
            <v>4.2699999999999996</v>
          </cell>
          <cell r="L3382" t="str">
            <v>CAIXA REFERENCIAL</v>
          </cell>
        </row>
        <row r="3383">
          <cell r="G3383">
            <v>89489</v>
          </cell>
          <cell r="H3383" t="str">
            <v>CURVA 90 GRAUS, PVC, SOLDÁVEL, DN 25MM, INSTALADO EM PRUMADA DE ÁGUA - FORNECIMENTO E INSTALAÇÃO. AF_12/2014</v>
          </cell>
          <cell r="I3383" t="str">
            <v>UN</v>
          </cell>
          <cell r="J3383" t="str">
            <v>COEFICIENTE DE REPRESENTATIVIDADE</v>
          </cell>
          <cell r="K3383">
            <v>5.46</v>
          </cell>
          <cell r="L3383" t="str">
            <v>CAIXA REFERENCIAL</v>
          </cell>
        </row>
        <row r="3384">
          <cell r="G3384">
            <v>89490</v>
          </cell>
          <cell r="H3384" t="str">
            <v>CURVA 45 GRAUS, PVC, SOLDÁVEL, DN 25MM, INSTALADO EM PRUMADA DE ÁGUA - FORNECIMENTO E INSTALAÇÃO. AF_12/2014</v>
          </cell>
          <cell r="I3384" t="str">
            <v>UN</v>
          </cell>
          <cell r="J3384" t="str">
            <v>COEFICIENTE DE REPRESENTATIVIDADE</v>
          </cell>
          <cell r="K3384">
            <v>4.93</v>
          </cell>
          <cell r="L3384" t="str">
            <v>CAIXA REFERENCIAL</v>
          </cell>
        </row>
        <row r="3385">
          <cell r="G3385">
            <v>89492</v>
          </cell>
          <cell r="H3385" t="str">
            <v>JOELHO 90 GRAUS, PVC, SOLDÁVEL, DN 32MM, INSTALADO EM PRUMADA DE ÁGUA - FORNECIMENTO E INSTALAÇÃO. AF_12/2014</v>
          </cell>
          <cell r="I3385" t="str">
            <v>UN</v>
          </cell>
          <cell r="J3385" t="str">
            <v>COEFICIENTE DE REPRESENTATIVIDADE</v>
          </cell>
          <cell r="K3385">
            <v>5.56</v>
          </cell>
          <cell r="L3385" t="str">
            <v>CAIXA REFERENCIAL</v>
          </cell>
        </row>
        <row r="3386">
          <cell r="G3386">
            <v>89493</v>
          </cell>
          <cell r="H3386" t="str">
            <v>JOELHO 45 GRAUS, PVC, SOLDÁVEL, DN 32MM, INSTALADO EM PRUMADA DE ÁGUA - FORNECIMENTO E INSTALAÇÃO. AF_12/2014</v>
          </cell>
          <cell r="I3386" t="str">
            <v>UN</v>
          </cell>
          <cell r="J3386" t="str">
            <v>COEFICIENTE DE REPRESENTATIVIDADE</v>
          </cell>
          <cell r="K3386">
            <v>7.17</v>
          </cell>
          <cell r="L3386" t="str">
            <v>CAIXA REFERENCIAL</v>
          </cell>
        </row>
        <row r="3387">
          <cell r="G3387">
            <v>89494</v>
          </cell>
          <cell r="H3387" t="str">
            <v>CURVA 90 GRAUS, PVC, SOLDÁVEL, DN 32MM, INSTALADO EM PRUMADA DE ÁGUA - FORNECIMENTO E INSTALAÇÃO. AF_12/2014</v>
          </cell>
          <cell r="I3387" t="str">
            <v>UN</v>
          </cell>
          <cell r="J3387" t="str">
            <v>COEFICIENTE DE REPRESENTATIVIDADE</v>
          </cell>
          <cell r="K3387">
            <v>9.17</v>
          </cell>
          <cell r="L3387" t="str">
            <v>CAIXA REFERENCIAL</v>
          </cell>
        </row>
        <row r="3388">
          <cell r="G3388">
            <v>89496</v>
          </cell>
          <cell r="H3388" t="str">
            <v>CURVA 45 GRAUS, PVC, SOLDÁVEL, DN 32MM, INSTALADO EM PRUMADA DE ÁGUA - FORNECIMENTO E INSTALAÇÃO. AF_12/2014</v>
          </cell>
          <cell r="I3388" t="str">
            <v>UN</v>
          </cell>
          <cell r="J3388" t="str">
            <v>COEFICIENTE DE REPRESENTATIVIDADE</v>
          </cell>
          <cell r="K3388">
            <v>6.83</v>
          </cell>
          <cell r="L3388" t="str">
            <v>CAIXA REFERENCIAL</v>
          </cell>
        </row>
        <row r="3389">
          <cell r="G3389">
            <v>89497</v>
          </cell>
          <cell r="H3389" t="str">
            <v>JOELHO 90 GRAUS, PVC, SOLDÁVEL, DN 40MM, INSTALADO EM PRUMADA DE ÁGUA - FORNECIMENTO E INSTALAÇÃO. AF_12/2014</v>
          </cell>
          <cell r="I3389" t="str">
            <v>UN</v>
          </cell>
          <cell r="J3389" t="str">
            <v>COEFICIENTE DE REPRESENTATIVIDADE</v>
          </cell>
          <cell r="K3389">
            <v>8.77</v>
          </cell>
          <cell r="L3389" t="str">
            <v>CAIXA REFERENCIAL</v>
          </cell>
        </row>
        <row r="3390">
          <cell r="G3390">
            <v>89498</v>
          </cell>
          <cell r="H3390" t="str">
            <v>JOELHO 45 GRAUS, PVC, SOLDÁVEL, DN 40MM, INSTALADO EM PRUMADA DE ÁGUA - FORNECIMENTO E INSTALAÇÃO. AF_12/2014</v>
          </cell>
          <cell r="I3390" t="str">
            <v>UN</v>
          </cell>
          <cell r="J3390" t="str">
            <v>COEFICIENTE DE REPRESENTATIVIDADE</v>
          </cell>
          <cell r="K3390">
            <v>9.51</v>
          </cell>
          <cell r="L3390" t="str">
            <v>CAIXA REFERENCIAL</v>
          </cell>
        </row>
        <row r="3391">
          <cell r="G3391">
            <v>89499</v>
          </cell>
          <cell r="H3391" t="str">
            <v>CURVA 90 GRAUS, PVC, SOLDÁVEL, DN 40MM, INSTALADO EM PRUMADA DE ÁGUA - FORNECIMENTO E INSTALAÇÃO. AF_12/2014</v>
          </cell>
          <cell r="I3391" t="str">
            <v>UN</v>
          </cell>
          <cell r="J3391" t="str">
            <v>COEFICIENTE DE REPRESENTATIVIDADE</v>
          </cell>
          <cell r="K3391">
            <v>14.2</v>
          </cell>
          <cell r="L3391" t="str">
            <v>CAIXA REFERENCIAL</v>
          </cell>
        </row>
        <row r="3392">
          <cell r="G3392">
            <v>89500</v>
          </cell>
          <cell r="H3392" t="str">
            <v>CURVA 45 GRAUS, PVC, SOLDÁVEL, DN 40MM, INSTALADO EM PRUMADA DE ÁGUA - FORNECIMENTO E INSTALAÇÃO. AF_12/2014</v>
          </cell>
          <cell r="I3392" t="str">
            <v>UN</v>
          </cell>
          <cell r="J3392" t="str">
            <v>COEFICIENTE DE REPRESENTATIVIDADE</v>
          </cell>
          <cell r="K3392">
            <v>9.65</v>
          </cell>
          <cell r="L3392" t="str">
            <v>CAIXA REFERENCIAL</v>
          </cell>
        </row>
        <row r="3393">
          <cell r="G3393">
            <v>89501</v>
          </cell>
          <cell r="H3393" t="str">
            <v>JOELHO 90 GRAUS, PVC, SOLDÁVEL, DN 50MM, INSTALADO EM PRUMADA DE ÁGUA - FORNECIMENTO E INSTALAÇÃO. AF_12/2014</v>
          </cell>
          <cell r="I3393" t="str">
            <v>UN</v>
          </cell>
          <cell r="J3393" t="str">
            <v>COEFICIENTE DE REPRESENTATIVIDADE</v>
          </cell>
          <cell r="K3393">
            <v>10.57</v>
          </cell>
          <cell r="L3393" t="str">
            <v>CAIXA REFERENCIAL</v>
          </cell>
        </row>
        <row r="3394">
          <cell r="G3394">
            <v>89502</v>
          </cell>
          <cell r="H3394" t="str">
            <v>JOELHO 45 GRAUS, PVC, SOLDÁVEL, DN 50MM, INSTALADO EM PRUMADA DE ÁGUA - FORNECIMENTO E INSTALAÇÃO. AF_12/2014</v>
          </cell>
          <cell r="I3394" t="str">
            <v>UN</v>
          </cell>
          <cell r="J3394" t="str">
            <v>COEFICIENTE DE REPRESENTATIVIDADE</v>
          </cell>
          <cell r="K3394">
            <v>11.9</v>
          </cell>
          <cell r="L3394" t="str">
            <v>CAIXA REFERENCIAL</v>
          </cell>
        </row>
        <row r="3395">
          <cell r="G3395">
            <v>89503</v>
          </cell>
          <cell r="H3395" t="str">
            <v>CURVA 90 GRAUS, PVC, SOLDÁVEL, DN 50MM, INSTALADO EM PRUMADA DE ÁGUA - FORNECIMENTO E INSTALAÇÃO. AF_12/2014</v>
          </cell>
          <cell r="I3395" t="str">
            <v>UN</v>
          </cell>
          <cell r="J3395" t="str">
            <v>COEFICIENTE DE REPRESENTATIVIDADE</v>
          </cell>
          <cell r="K3395">
            <v>17.72</v>
          </cell>
          <cell r="L3395" t="str">
            <v>CAIXA REFERENCIAL</v>
          </cell>
        </row>
        <row r="3396">
          <cell r="G3396">
            <v>89504</v>
          </cell>
          <cell r="H3396" t="str">
            <v>CURVA 45 GRAUS, PVC, SOLDÁVEL, DN 50MM, INSTALADO EM PRUMADA DE ÁGUA - FORNECIMENTO E INSTALAÇÃO. AF_12/2014</v>
          </cell>
          <cell r="I3396" t="str">
            <v>UN</v>
          </cell>
          <cell r="J3396" t="str">
            <v>COEFICIENTE DE REPRESENTATIVIDADE</v>
          </cell>
          <cell r="K3396">
            <v>15.61</v>
          </cell>
          <cell r="L3396" t="str">
            <v>CAIXA REFERENCIAL</v>
          </cell>
        </row>
        <row r="3397">
          <cell r="G3397">
            <v>89505</v>
          </cell>
          <cell r="H3397" t="str">
            <v>JOELHO 90 GRAUS, PVC, SOLDÁVEL, DN 60MM, INSTALADO EM PRUMADA DE ÁGUA - FORNECIMENTO E INSTALAÇÃO. AF_12/2014</v>
          </cell>
          <cell r="I3397" t="str">
            <v>UN</v>
          </cell>
          <cell r="J3397" t="str">
            <v>COEFICIENTE DE REPRESENTATIVIDADE</v>
          </cell>
          <cell r="K3397">
            <v>26.18</v>
          </cell>
          <cell r="L3397" t="str">
            <v>CAIXA REFERENCIAL</v>
          </cell>
        </row>
        <row r="3398">
          <cell r="G3398">
            <v>89506</v>
          </cell>
          <cell r="H3398" t="str">
            <v>JOELHO 45 GRAUS, PVC, SOLDÁVEL, DN 60MM, INSTALADO EM PRUMADA DE ÁGUA - FORNECIMENTO E INSTALAÇÃO. AF_12/2014</v>
          </cell>
          <cell r="I3398" t="str">
            <v>UN</v>
          </cell>
          <cell r="J3398" t="str">
            <v>COEFICIENTE DE REPRESENTATIVIDADE</v>
          </cell>
          <cell r="K3398">
            <v>29.35</v>
          </cell>
          <cell r="L3398" t="str">
            <v>CAIXA REFERENCIAL</v>
          </cell>
        </row>
        <row r="3399">
          <cell r="G3399">
            <v>89507</v>
          </cell>
          <cell r="H3399" t="str">
            <v>CURVA 90 GRAUS, PVC, SOLDÁVEL, DN 60MM, INSTALADO EM PRUMADA DE ÁGUA - FORNECIMENTO E INSTALAÇÃO. AF_12/2014</v>
          </cell>
          <cell r="I3399" t="str">
            <v>UN</v>
          </cell>
          <cell r="J3399" t="str">
            <v>COEFICIENTE DE REPRESENTATIVIDADE</v>
          </cell>
          <cell r="K3399">
            <v>35.97</v>
          </cell>
          <cell r="L3399" t="str">
            <v>CAIXA REFERENCIAL</v>
          </cell>
        </row>
        <row r="3400">
          <cell r="G3400">
            <v>89510</v>
          </cell>
          <cell r="H3400" t="str">
            <v>CURVA 45 GRAUS, PVC, SOLDÁVEL, DN 60MM, INSTALADO EM PRUMADA DE ÁGUA - FORNECIMENTO E INSTALAÇÃO. AF_12/2014</v>
          </cell>
          <cell r="I3400" t="str">
            <v>UN</v>
          </cell>
          <cell r="J3400" t="str">
            <v>COEFICIENTE DE REPRESENTATIVIDADE</v>
          </cell>
          <cell r="K3400">
            <v>23.83</v>
          </cell>
          <cell r="L3400" t="str">
            <v>CAIXA REFERENCIAL</v>
          </cell>
        </row>
        <row r="3401">
          <cell r="G3401">
            <v>89513</v>
          </cell>
          <cell r="H3401" t="str">
            <v>JOELHO 90 GRAUS, PVC, SOLDÁVEL, DN 75MM, INSTALADO EM PRUMADA DE ÁGUA - FORNECIMENTO E INSTALAÇÃO. AF_12/2014</v>
          </cell>
          <cell r="I3401" t="str">
            <v>UN</v>
          </cell>
          <cell r="J3401" t="str">
            <v>COEFICIENTE DE REPRESENTATIVIDADE</v>
          </cell>
          <cell r="K3401">
            <v>79.709999999999994</v>
          </cell>
          <cell r="L3401" t="str">
            <v>CAIXA REFERENCIAL</v>
          </cell>
        </row>
        <row r="3402">
          <cell r="G3402">
            <v>89514</v>
          </cell>
          <cell r="H3402" t="str">
            <v>JOELHO 90 GRAUS, PVC, SERIE R, ÁGUA PLUVIAL, DN 40 MM, JUNTA SOLDÁVEL, FORNECIDO E INSTALADO EM RAMAL DE ENCAMINHAMENTO. AF_12/2014</v>
          </cell>
          <cell r="I3402" t="str">
            <v>UN</v>
          </cell>
          <cell r="J3402" t="str">
            <v>COEFICIENTE DE REPRESENTATIVIDADE</v>
          </cell>
          <cell r="K3402">
            <v>6.99</v>
          </cell>
          <cell r="L3402" t="str">
            <v>CAIXA REFERENCIAL</v>
          </cell>
        </row>
        <row r="3403">
          <cell r="G3403">
            <v>89515</v>
          </cell>
          <cell r="H3403" t="str">
            <v>JOELHO 45 GRAUS, PVC, SOLDÁVEL, DN 75MM, INSTALADO EM PRUMADA DE ÁGUA - FORNECIMENTO E INSTALAÇÃO. AF_12/2014</v>
          </cell>
          <cell r="I3403" t="str">
            <v>UN</v>
          </cell>
          <cell r="J3403" t="str">
            <v>COEFICIENTE DE REPRESENTATIVIDADE</v>
          </cell>
          <cell r="K3403">
            <v>60.36</v>
          </cell>
          <cell r="L3403" t="str">
            <v>CAIXA REFERENCIAL</v>
          </cell>
        </row>
        <row r="3404">
          <cell r="G3404">
            <v>89516</v>
          </cell>
          <cell r="H3404" t="str">
            <v>JOELHO 45 GRAUS, PVC, SERIE R, ÁGUA PLUVIAL, DN 40 MM, JUNTA SOLDÁVEL, FORNECIDO E INSTALADO EM RAMAL DE ENCAMINHAMENTO. AF_12/2014</v>
          </cell>
          <cell r="I3404" t="str">
            <v>UN</v>
          </cell>
          <cell r="J3404" t="str">
            <v>COEFICIENTE DE REPRESENTATIVIDADE</v>
          </cell>
          <cell r="K3404">
            <v>6.16</v>
          </cell>
          <cell r="L3404" t="str">
            <v>CAIXA REFERENCIAL</v>
          </cell>
        </row>
        <row r="3405">
          <cell r="G3405">
            <v>89517</v>
          </cell>
          <cell r="H3405" t="str">
            <v>CURVA 90 GRAUS, PVC, SOLDÁVEL, DN 75MM, INSTALADO EM PRUMADA DE ÁGUA - FORNECIMENTO E INSTALAÇÃO. AF_12/2014</v>
          </cell>
          <cell r="I3405" t="str">
            <v>UN</v>
          </cell>
          <cell r="J3405" t="str">
            <v>COEFICIENTE DE REPRESENTATIVIDADE</v>
          </cell>
          <cell r="K3405">
            <v>50.95</v>
          </cell>
          <cell r="L3405" t="str">
            <v>CAIXA REFERENCIAL</v>
          </cell>
        </row>
        <row r="3406">
          <cell r="G3406">
            <v>89518</v>
          </cell>
          <cell r="H3406" t="str">
            <v>JOELHO 90 GRAUS, PVC, SERIE R, ÁGUA PLUVIAL, DN 50 MM, JUNTA ELÁSTICA, FORNECIDO E INSTALADO EM RAMAL DE ENCAMINHAMENTO. AF_12/2014</v>
          </cell>
          <cell r="I3406" t="str">
            <v>UN</v>
          </cell>
          <cell r="J3406" t="str">
            <v>COEFICIENTE DE REPRESENTATIVIDADE</v>
          </cell>
          <cell r="K3406">
            <v>9.5500000000000007</v>
          </cell>
          <cell r="L3406" t="str">
            <v>CAIXA REFERENCIAL</v>
          </cell>
        </row>
        <row r="3407">
          <cell r="G3407">
            <v>89519</v>
          </cell>
          <cell r="H3407" t="str">
            <v>CURVA 45 GRAUS, PVC, SOLDÁVEL, DN 75MM, INSTALADO EM PRUMADA DE ÁGUA - FORNECIMENTO E INSTALAÇÃO. AF_12/2014</v>
          </cell>
          <cell r="I3407" t="str">
            <v>UN</v>
          </cell>
          <cell r="J3407" t="str">
            <v>COEFICIENTE DE REPRESENTATIVIDADE</v>
          </cell>
          <cell r="K3407">
            <v>34.71</v>
          </cell>
          <cell r="L3407" t="str">
            <v>CAIXA REFERENCIAL</v>
          </cell>
        </row>
        <row r="3408">
          <cell r="G3408">
            <v>89520</v>
          </cell>
          <cell r="H3408" t="str">
            <v>JOELHO 45 GRAUS, PVC, SERIE R, ÁGUA PLUVIAL, DN 50 MM, JUNTA ELÁSTICA, FORNECIDO E INSTALADO EM RAMAL DE ENCAMINHAMENTO. AF_12/2014</v>
          </cell>
          <cell r="I3408" t="str">
            <v>UN</v>
          </cell>
          <cell r="J3408" t="str">
            <v>COEFICIENTE DE REPRESENTATIVIDADE</v>
          </cell>
          <cell r="K3408">
            <v>8.4700000000000006</v>
          </cell>
          <cell r="L3408" t="str">
            <v>CAIXA REFERENCIAL</v>
          </cell>
        </row>
        <row r="3409">
          <cell r="G3409">
            <v>89521</v>
          </cell>
          <cell r="H3409" t="str">
            <v>JOELHO 90 GRAUS, PVC, SOLDÁVEL, DN 85MM, INSTALADO EM PRUMADA DE ÁGUA - FORNECIMENTO E INSTALAÇÃO. AF_12/2014</v>
          </cell>
          <cell r="I3409" t="str">
            <v>UN</v>
          </cell>
          <cell r="J3409" t="str">
            <v>COEFICIENTE DE REPRESENTATIVIDADE</v>
          </cell>
          <cell r="K3409">
            <v>93.9</v>
          </cell>
          <cell r="L3409" t="str">
            <v>CAIXA REFERENCIAL</v>
          </cell>
        </row>
        <row r="3410">
          <cell r="G3410">
            <v>89522</v>
          </cell>
          <cell r="H3410" t="str">
            <v>JOELHO 90 GRAUS, PVC, SERIE R, ÁGUA PLUVIAL, DN 75 MM, JUNTA ELÁSTICA, FORNECIDO E INSTALADO EM RAMAL DE ENCAMINHAMENTO. AF_12/2014</v>
          </cell>
          <cell r="I3410" t="str">
            <v>UN</v>
          </cell>
          <cell r="J3410" t="str">
            <v>COEFICIENTE DE REPRESENTATIVIDADE</v>
          </cell>
          <cell r="K3410">
            <v>18.920000000000002</v>
          </cell>
          <cell r="L3410" t="str">
            <v>CAIXA REFERENCIAL</v>
          </cell>
        </row>
        <row r="3411">
          <cell r="G3411">
            <v>89523</v>
          </cell>
          <cell r="H3411" t="str">
            <v>JOELHO 45 GRAUS, PVC, SOLDÁVEL, DN 85MM, INSTALADO EM PRUMADA DE ÁGUA - FORNECIMENTO E INSTALAÇÃO. AF_12/2014</v>
          </cell>
          <cell r="I3411" t="str">
            <v>UN</v>
          </cell>
          <cell r="J3411" t="str">
            <v>COEFICIENTE DE REPRESENTATIVIDADE</v>
          </cell>
          <cell r="K3411">
            <v>71.12</v>
          </cell>
          <cell r="L3411" t="str">
            <v>CAIXA REFERENCIAL</v>
          </cell>
        </row>
        <row r="3412">
          <cell r="G3412">
            <v>89524</v>
          </cell>
          <cell r="H3412" t="str">
            <v>JOELHO 45 GRAUS, PVC, SERIE R, ÁGUA PLUVIAL, DN 75 MM, JUNTA ELÁSTICA, FORNECIDO E INSTALADO EM RAMAL DE ENCAMINHAMENTO. AF_12/2014</v>
          </cell>
          <cell r="I3412" t="str">
            <v>UN</v>
          </cell>
          <cell r="J3412" t="str">
            <v>COEFICIENTE DE REPRESENTATIVIDADE</v>
          </cell>
          <cell r="K3412">
            <v>16.84</v>
          </cell>
          <cell r="L3412" t="str">
            <v>CAIXA REFERENCIAL</v>
          </cell>
        </row>
        <row r="3413">
          <cell r="G3413">
            <v>89525</v>
          </cell>
          <cell r="H3413" t="str">
            <v>CURVA 90 GRAUS, PVC, SOLDÁVEL, DN 85MM, INSTALADO EM PRUMADA DE ÁGUA - FORNECIMENTO E INSTALAÇÃO. AF_12/2014</v>
          </cell>
          <cell r="I3413" t="str">
            <v>UN</v>
          </cell>
          <cell r="J3413" t="str">
            <v>COEFICIENTE DE REPRESENTATIVIDADE</v>
          </cell>
          <cell r="K3413">
            <v>69.97</v>
          </cell>
          <cell r="L3413" t="str">
            <v>CAIXA REFERENCIAL</v>
          </cell>
        </row>
        <row r="3414">
          <cell r="G3414">
            <v>89526</v>
          </cell>
          <cell r="H3414" t="str">
            <v>CURVA 87 GRAUS E 30 MINUTOS, PVC, SERIE R, ÁGUA PLUVIAL, DN 75 MM, JUNTA ELÁSTICA, FORNECIDO E INSTALADO EM RAMAL DE ENCAMINHAMENTO. AF_12/2014</v>
          </cell>
          <cell r="I3414" t="str">
            <v>UN</v>
          </cell>
          <cell r="J3414" t="str">
            <v>COEFICIENTE DE REPRESENTATIVIDADE</v>
          </cell>
          <cell r="K3414">
            <v>24.41</v>
          </cell>
          <cell r="L3414" t="str">
            <v>CAIXA REFERENCIAL</v>
          </cell>
        </row>
        <row r="3415">
          <cell r="G3415">
            <v>89527</v>
          </cell>
          <cell r="H3415" t="str">
            <v>CURVA 45 GRAUS, PVC, SOLDÁVEL, DN 85MM, INSTALADO EM PRUMADA DE ÁGUA - FORNECIMENTO E INSTALAÇÃO. AF_12/2014</v>
          </cell>
          <cell r="I3415" t="str">
            <v>UN</v>
          </cell>
          <cell r="J3415" t="str">
            <v>COEFICIENTE DE REPRESENTATIVIDADE</v>
          </cell>
          <cell r="K3415">
            <v>53.98</v>
          </cell>
          <cell r="L3415" t="str">
            <v>CAIXA REFERENCIAL</v>
          </cell>
        </row>
        <row r="3416">
          <cell r="G3416">
            <v>89528</v>
          </cell>
          <cell r="H3416" t="str">
            <v>LUVA, PVC, SOLDÁVEL, DN 25MM, INSTALADO EM PRUMADA DE ÁGUA - FORNECIMENTO E INSTALAÇÃO. AF_12/2014</v>
          </cell>
          <cell r="I3416" t="str">
            <v>UN</v>
          </cell>
          <cell r="J3416" t="str">
            <v>COEFICIENTE DE REPRESENTATIVIDADE</v>
          </cell>
          <cell r="K3416">
            <v>2.95</v>
          </cell>
          <cell r="L3416" t="str">
            <v>CAIXA REFERENCIAL</v>
          </cell>
        </row>
        <row r="3417">
          <cell r="G3417">
            <v>89529</v>
          </cell>
          <cell r="H3417" t="str">
            <v>JOELHO 90 GRAUS, PVC, SERIE R, ÁGUA PLUVIAL, DN 100 MM, JUNTA ELÁSTICA, FORNECIDO E INSTALADO EM RAMAL DE ENCAMINHAMENTO. AF_12/2014</v>
          </cell>
          <cell r="I3417" t="str">
            <v>UN</v>
          </cell>
          <cell r="J3417" t="str">
            <v>COEFICIENTE DE REPRESENTATIVIDADE</v>
          </cell>
          <cell r="K3417">
            <v>28.06</v>
          </cell>
          <cell r="L3417" t="str">
            <v>CAIXA REFERENCIAL</v>
          </cell>
        </row>
        <row r="3418">
          <cell r="G3418">
            <v>89530</v>
          </cell>
          <cell r="H3418" t="str">
            <v>LUVA DE CORRER, PVC, SOLDÁVEL, DN 25MM, INSTALADO EM PRUMADA DE ÁGUA - FORNECIMENTO E INSTALAÇÃO. AF_12/2014</v>
          </cell>
          <cell r="I3418" t="str">
            <v>UN</v>
          </cell>
          <cell r="J3418" t="str">
            <v>COEFICIENTE DE REPRESENTATIVIDADE</v>
          </cell>
          <cell r="K3418">
            <v>10.029999999999999</v>
          </cell>
          <cell r="L3418" t="str">
            <v>CAIXA REFERENCIAL</v>
          </cell>
        </row>
        <row r="3419">
          <cell r="G3419">
            <v>89531</v>
          </cell>
          <cell r="H3419" t="str">
            <v>JOELHO 45 GRAUS, PVC, SERIE R, ÁGUA PLUVIAL, DN 100 MM, JUNTA ELÁSTICA, FORNECIDO E INSTALADO EM RAMAL DE ENCAMINHAMENTO. AF_12/2014</v>
          </cell>
          <cell r="I3419" t="str">
            <v>UN</v>
          </cell>
          <cell r="J3419" t="str">
            <v>COEFICIENTE DE REPRESENTATIVIDADE</v>
          </cell>
          <cell r="K3419">
            <v>23.01</v>
          </cell>
          <cell r="L3419" t="str">
            <v>CAIXA REFERENCIAL</v>
          </cell>
        </row>
        <row r="3420">
          <cell r="G3420">
            <v>89532</v>
          </cell>
          <cell r="H3420" t="str">
            <v>LUVA DE REDUÇÃO, PVC, SOLDÁVEL, DN 32MM X 25MM, INSTALADO EM PRUMADA DE ÁGUA - FORNECIMENTO E INSTALAÇÃO. AF_12/2014</v>
          </cell>
          <cell r="I3420" t="str">
            <v>UN</v>
          </cell>
          <cell r="J3420" t="str">
            <v>COEFICIENTE DE REPRESENTATIVIDADE</v>
          </cell>
          <cell r="K3420">
            <v>5.12</v>
          </cell>
          <cell r="L3420" t="str">
            <v>CAIXA REFERENCIAL</v>
          </cell>
        </row>
        <row r="3421">
          <cell r="G3421">
            <v>89533</v>
          </cell>
          <cell r="H3421" t="str">
            <v>JOELHO 45 GRAUS PARA PÉ DE COLUNA, PVC, SERIE R, ÁGUA PLUVIAL, DN 100 MM, JUNTA ELÁSTICA, FORNECIDO E INSTALADO EM RAMAL DE ENCAMINHAMENTO. AF_12/2014</v>
          </cell>
          <cell r="I3421" t="str">
            <v>UN</v>
          </cell>
          <cell r="J3421" t="str">
            <v>COEFICIENTE DE REPRESENTATIVIDADE</v>
          </cell>
          <cell r="K3421">
            <v>23.01</v>
          </cell>
          <cell r="L3421" t="str">
            <v>CAIXA REFERENCIAL</v>
          </cell>
        </row>
        <row r="3422">
          <cell r="G3422">
            <v>89534</v>
          </cell>
          <cell r="H3422" t="str">
            <v>LUVA SOLDÁVEL E COM ROSCA, PVC, SOLDÁVEL, DN 25MM X 3/4, INSTALADO EM PRUMADA DE ÁGUA - FORNECIMENTO E INSTALAÇÃO. AF_12/2014</v>
          </cell>
          <cell r="I3422" t="str">
            <v>UN</v>
          </cell>
          <cell r="J3422" t="str">
            <v>COEFICIENTE DE REPRESENTATIVIDADE</v>
          </cell>
          <cell r="K3422">
            <v>3.58</v>
          </cell>
          <cell r="L3422" t="str">
            <v>CAIXA REFERENCIAL</v>
          </cell>
        </row>
        <row r="3423">
          <cell r="G3423">
            <v>89535</v>
          </cell>
          <cell r="H3423" t="str">
            <v>CURVA 87 GRAUS E 30 MINUTOS, PVC, SERIE R, ÁGUA PLUVIAL, DN 100 MM, JUNTA ELÁSTICA, FORNECIDO E INSTALADO EM RAMAL DE ENCAMINHAMENTO. AF_12/2014</v>
          </cell>
          <cell r="I3423" t="str">
            <v>UN</v>
          </cell>
          <cell r="J3423" t="str">
            <v>COEFICIENTE DE REPRESENTATIVIDADE</v>
          </cell>
          <cell r="K3423">
            <v>35.979999999999997</v>
          </cell>
          <cell r="L3423" t="str">
            <v>CAIXA REFERENCIAL</v>
          </cell>
        </row>
        <row r="3424">
          <cell r="G3424">
            <v>89536</v>
          </cell>
          <cell r="H3424" t="str">
            <v>UNIÃO, PVC, SOLDÁVEL, DN 25MM, INSTALADO EM PRUMADA DE ÁGUA - FORNECIMENTO E INSTALAÇÃO. AF_12/2014</v>
          </cell>
          <cell r="I3424" t="str">
            <v>UN</v>
          </cell>
          <cell r="J3424" t="str">
            <v>COEFICIENTE DE REPRESENTATIVIDADE</v>
          </cell>
          <cell r="K3424">
            <v>9.0500000000000007</v>
          </cell>
          <cell r="L3424" t="str">
            <v>CAIXA REFERENCIAL</v>
          </cell>
        </row>
        <row r="3425">
          <cell r="G3425">
            <v>89538</v>
          </cell>
          <cell r="H3425" t="str">
            <v>ADAPTADOR CURTO COM BOLSA E ROSCA PARA REGISTRO, PVC, SOLDÁVEL, DN 25MM X 3/4, INSTALADO EM PRUMADA DE ÁGUA - FORNECIMENTO E INSTALAÇÃO. AF_12/2014</v>
          </cell>
          <cell r="I3425" t="str">
            <v>UN</v>
          </cell>
          <cell r="J3425" t="str">
            <v>COEFICIENTE DE REPRESENTATIVIDADE</v>
          </cell>
          <cell r="K3425">
            <v>3.02</v>
          </cell>
          <cell r="L3425" t="str">
            <v>CAIXA REFERENCIAL</v>
          </cell>
        </row>
        <row r="3426">
          <cell r="G3426">
            <v>89540</v>
          </cell>
          <cell r="H3426" t="str">
            <v>CURVA DE TRANSPOSIÇÃO, PVC, SOLDÁVEL, DN 25MM, INSTALADO EM PRUMADA DE ÁGUA  - FORNECIMENTO E INSTALAÇÃO. AF_12/2014</v>
          </cell>
          <cell r="I3426" t="str">
            <v>UN</v>
          </cell>
          <cell r="J3426" t="str">
            <v>COEFICIENTE DE REPRESENTATIVIDADE</v>
          </cell>
          <cell r="K3426">
            <v>7.54</v>
          </cell>
          <cell r="L3426" t="str">
            <v>CAIXA REFERENCIAL</v>
          </cell>
        </row>
        <row r="3427">
          <cell r="G3427">
            <v>89541</v>
          </cell>
          <cell r="H3427" t="str">
            <v>LUVA, PVC, SOLDÁVEL, DN 32MM, INSTALADO EM PRUMADA DE ÁGUA - FORNECIMENTO E INSTALAÇÃO. AF_12/2014</v>
          </cell>
          <cell r="I3427" t="str">
            <v>UN</v>
          </cell>
          <cell r="J3427" t="str">
            <v>COEFICIENTE DE REPRESENTATIVIDADE</v>
          </cell>
          <cell r="K3427">
            <v>4.42</v>
          </cell>
          <cell r="L3427" t="str">
            <v>CAIXA REFERENCIAL</v>
          </cell>
        </row>
        <row r="3428">
          <cell r="G3428">
            <v>89542</v>
          </cell>
          <cell r="H3428" t="str">
            <v>LUVA DE CORRER, PVC, SOLDÁVEL, DN 32MM, INSTALADO EM PRUMADA DE ÁGUA - FORNECIMENTO E INSTALAÇÃO. AF_12/2014</v>
          </cell>
          <cell r="I3428" t="str">
            <v>UN</v>
          </cell>
          <cell r="J3428" t="str">
            <v>COEFICIENTE DE REPRESENTATIVIDADE</v>
          </cell>
          <cell r="K3428">
            <v>21.33</v>
          </cell>
          <cell r="L3428" t="str">
            <v>CAIXA REFERENCIAL</v>
          </cell>
        </row>
        <row r="3429">
          <cell r="G3429">
            <v>89544</v>
          </cell>
          <cell r="H3429" t="str">
            <v>LUVA SIMPLES, PVC, SERIE R, ÁGUA PLUVIAL, DN 40 MM, JUNTA SOLDÁVEL, FORNECIDO E INSTALADO EM RAMAL DE ENCAMINHAMENTO. AF_12/2014</v>
          </cell>
          <cell r="I3429" t="str">
            <v>UN</v>
          </cell>
          <cell r="J3429" t="str">
            <v>COEFICIENTE DE REPRESENTATIVIDADE</v>
          </cell>
          <cell r="K3429">
            <v>6.09</v>
          </cell>
          <cell r="L3429" t="str">
            <v>CAIXA REFERENCIAL</v>
          </cell>
        </row>
        <row r="3430">
          <cell r="G3430">
            <v>89545</v>
          </cell>
          <cell r="H3430" t="str">
            <v>LUVA SIMPLES, PVC, SERIE R, ÁGUA PLUVIAL, DN 50 MM, JUNTA ELÁSTICA, FORNECIDO E INSTALADO EM RAMAL DE ENCAMINHAMENTO. AF_12/2014</v>
          </cell>
          <cell r="I3430" t="str">
            <v>UN</v>
          </cell>
          <cell r="J3430" t="str">
            <v>COEFICIENTE DE REPRESENTATIVIDADE</v>
          </cell>
          <cell r="K3430">
            <v>8.5399999999999991</v>
          </cell>
          <cell r="L3430" t="str">
            <v>CAIXA REFERENCIAL</v>
          </cell>
        </row>
        <row r="3431">
          <cell r="G3431">
            <v>89546</v>
          </cell>
          <cell r="H3431" t="str">
            <v>BUCHA DE REDUÇÃO LONGA, PVC, SERIE R, ÁGUA PLUVIAL, DN 50 X 40 MM, JUNTA ELÁSTICA, FORNECIDO E INSTALADO EM RAMAL DE ENCAMINHAMENTO. AF_12/2014</v>
          </cell>
          <cell r="I3431" t="str">
            <v>UN</v>
          </cell>
          <cell r="J3431" t="str">
            <v>COEFICIENTE DE REPRESENTATIVIDADE</v>
          </cell>
          <cell r="K3431">
            <v>7.45</v>
          </cell>
          <cell r="L3431" t="str">
            <v>CAIXA REFERENCIAL</v>
          </cell>
        </row>
        <row r="3432">
          <cell r="G3432">
            <v>89547</v>
          </cell>
          <cell r="H3432" t="str">
            <v>LUVA SIMPLES, PVC, SERIE R, ÁGUA PLUVIAL, DN 75 MM, JUNTA ELÁSTICA, FORNECIDO E INSTALADO EM RAMAL DE ENCAMINHAMENTO. AF_12/2014</v>
          </cell>
          <cell r="I3432" t="str">
            <v>UN</v>
          </cell>
          <cell r="J3432" t="str">
            <v>COEFICIENTE DE REPRESENTATIVIDADE</v>
          </cell>
          <cell r="K3432">
            <v>12.79</v>
          </cell>
          <cell r="L3432" t="str">
            <v>CAIXA REFERENCIAL</v>
          </cell>
        </row>
        <row r="3433">
          <cell r="G3433">
            <v>89548</v>
          </cell>
          <cell r="H3433" t="str">
            <v>LUVA DE CORRER, PVC, SERIE R, ÁGUA PLUVIAL, DN 75 MM, JUNTA ELÁSTICA, FORNECIDO E INSTALADO EM RAMAL DE ENCAMINHAMENTO. AF_12/2014</v>
          </cell>
          <cell r="I3433" t="str">
            <v>UN</v>
          </cell>
          <cell r="J3433" t="str">
            <v>COEFICIENTE DE REPRESENTATIVIDADE</v>
          </cell>
          <cell r="K3433">
            <v>13.83</v>
          </cell>
          <cell r="L3433" t="str">
            <v>CAIXA REFERENCIAL</v>
          </cell>
        </row>
        <row r="3434">
          <cell r="G3434">
            <v>89549</v>
          </cell>
          <cell r="H3434" t="str">
            <v>REDUÇÃO EXCÊNTRICA, PVC, SERIE R, ÁGUA PLUVIAL, DN 75 X 50 MM, JUNTA ELÁSTICA, FORNECIDO E INSTALADO EM RAMAL DE ENCAMINHAMENTO. AF_12/2014</v>
          </cell>
          <cell r="I3434" t="str">
            <v>UN</v>
          </cell>
          <cell r="J3434" t="str">
            <v>COEFICIENTE DE REPRESENTATIVIDADE</v>
          </cell>
          <cell r="K3434">
            <v>10.029999999999999</v>
          </cell>
          <cell r="L3434" t="str">
            <v>CAIXA REFERENCIAL</v>
          </cell>
        </row>
        <row r="3435">
          <cell r="G3435">
            <v>89550</v>
          </cell>
          <cell r="H3435" t="str">
            <v>TÊ DE INSPEÇÃO, PVC, SERIE R, ÁGUA PLUVIAL, DN 75 MM, JUNTA ELÁSTICA, FORNECIDO E INSTALADO EM RAMAL DE ENCAMINHAMENTO. AF_12/2014</v>
          </cell>
          <cell r="I3435" t="str">
            <v>UN</v>
          </cell>
          <cell r="J3435" t="str">
            <v>COEFICIENTE DE REPRESENTATIVIDADE</v>
          </cell>
          <cell r="K3435">
            <v>24.13</v>
          </cell>
          <cell r="L3435" t="str">
            <v>CAIXA REFERENCIAL</v>
          </cell>
        </row>
        <row r="3436">
          <cell r="G3436">
            <v>89551</v>
          </cell>
          <cell r="H3436" t="str">
            <v>LUVA SOLDÁVEL E COM ROSCA, PVC, SOLDÁVEL, DN 32MM X 1, INSTALADO EM PRUMADA DE ÁGUA - FORNECIMENTO E INSTALAÇÃO. AF_12/2014</v>
          </cell>
          <cell r="I3436" t="str">
            <v>UN</v>
          </cell>
          <cell r="J3436" t="str">
            <v>COEFICIENTE DE REPRESENTATIVIDADE</v>
          </cell>
          <cell r="K3436">
            <v>6.99</v>
          </cell>
          <cell r="L3436" t="str">
            <v>CAIXA REFERENCIAL</v>
          </cell>
        </row>
        <row r="3437">
          <cell r="G3437">
            <v>89552</v>
          </cell>
          <cell r="H3437" t="str">
            <v>UNIÃO, PVC, SOLDÁVEL, DN 32MM, INSTALADO EM PRUMADA DE ÁGUA - FORNECIMENTO E INSTALAÇÃO. AF_12/2014</v>
          </cell>
          <cell r="I3437" t="str">
            <v>UN</v>
          </cell>
          <cell r="J3437" t="str">
            <v>COEFICIENTE DE REPRESENTATIVIDADE</v>
          </cell>
          <cell r="K3437">
            <v>13.96</v>
          </cell>
          <cell r="L3437" t="str">
            <v>CAIXA REFERENCIAL</v>
          </cell>
        </row>
        <row r="3438">
          <cell r="G3438">
            <v>89553</v>
          </cell>
          <cell r="H3438" t="str">
            <v>ADAPTADOR CURTO COM BOLSA E ROSCA PARA REGISTRO, PVC, SOLDÁVEL, DN 32MM X 1, INSTALADO EM PRUMADA DE ÁGUA - FORNECIMENTO E INSTALAÇÃO. AF_12/2014</v>
          </cell>
          <cell r="I3438" t="str">
            <v>UN</v>
          </cell>
          <cell r="J3438" t="str">
            <v>COEFICIENTE DE REPRESENTATIVIDADE</v>
          </cell>
          <cell r="K3438">
            <v>4.3499999999999996</v>
          </cell>
          <cell r="L3438" t="str">
            <v>CAIXA REFERENCIAL</v>
          </cell>
        </row>
        <row r="3439">
          <cell r="G3439">
            <v>89554</v>
          </cell>
          <cell r="H3439" t="str">
            <v>LUVA SIMPLES, PVC, SERIE R, ÁGUA PLUVIAL, DN 100 MM, JUNTA ELÁSTICA, FORNECIDO E INSTALADO EM RAMAL DE ENCAMINHAMENTO. AF_12/2014</v>
          </cell>
          <cell r="I3439" t="str">
            <v>UN</v>
          </cell>
          <cell r="J3439" t="str">
            <v>COEFICIENTE DE REPRESENTATIVIDADE</v>
          </cell>
          <cell r="K3439">
            <v>15.89</v>
          </cell>
          <cell r="L3439" t="str">
            <v>CAIXA REFERENCIAL</v>
          </cell>
        </row>
        <row r="3440">
          <cell r="G3440">
            <v>89555</v>
          </cell>
          <cell r="H3440" t="str">
            <v>CURVA DE TRANSPOSIÇÃO, PVC, SOLDÁVEL, DN 32MM, INSTALADO EM PRUMADA DE ÁGUA   FORNECIMENTO E INSTALAÇÃO. AF_12/2014</v>
          </cell>
          <cell r="I3440" t="str">
            <v>UN</v>
          </cell>
          <cell r="J3440" t="str">
            <v>COEFICIENTE DE REPRESENTATIVIDADE</v>
          </cell>
          <cell r="K3440">
            <v>16.87</v>
          </cell>
          <cell r="L3440" t="str">
            <v>CAIXA REFERENCIAL</v>
          </cell>
        </row>
        <row r="3441">
          <cell r="G3441">
            <v>89556</v>
          </cell>
          <cell r="H3441" t="str">
            <v>LUVA DE CORRER, PVC, SERIE R, ÁGUA PLUVIAL, DN 100 MM, JUNTA ELÁSTICA, FORNECIDO E INSTALADO EM RAMAL DE ENCAMINHAMENTO. AF_12/2014</v>
          </cell>
          <cell r="I3441" t="str">
            <v>UN</v>
          </cell>
          <cell r="J3441" t="str">
            <v>COEFICIENTE DE REPRESENTATIVIDADE</v>
          </cell>
          <cell r="K3441">
            <v>22.96</v>
          </cell>
          <cell r="L3441" t="str">
            <v>CAIXA REFERENCIAL</v>
          </cell>
        </row>
        <row r="3442">
          <cell r="G3442">
            <v>89557</v>
          </cell>
          <cell r="H3442" t="str">
            <v>REDUÇÃO EXCÊNTRICA, PVC, SERIE R, ÁGUA PLUVIAL, DN 100 X 75 MM, JUNTA ELÁSTICA, FORNECIDO E INSTALADO EM RAMAL DE ENCAMINHAMENTO. AF_12/2014</v>
          </cell>
          <cell r="I3442" t="str">
            <v>UN</v>
          </cell>
          <cell r="J3442" t="str">
            <v>COEFICIENTE DE REPRESENTATIVIDADE</v>
          </cell>
          <cell r="K3442">
            <v>18.309999999999999</v>
          </cell>
          <cell r="L3442" t="str">
            <v>CAIXA REFERENCIAL</v>
          </cell>
        </row>
        <row r="3443">
          <cell r="G3443">
            <v>89558</v>
          </cell>
          <cell r="H3443" t="str">
            <v>LUVA, PVC, SOLDÁVEL, DN 40MM, INSTALADO EM PRUMADA DE ÁGUA - FORNECIMENTO E INSTALAÇÃO. AF_12/2014</v>
          </cell>
          <cell r="I3443" t="str">
            <v>UN</v>
          </cell>
          <cell r="J3443" t="str">
            <v>COEFICIENTE DE REPRESENTATIVIDADE</v>
          </cell>
          <cell r="K3443">
            <v>6.64</v>
          </cell>
          <cell r="L3443" t="str">
            <v>CAIXA REFERENCIAL</v>
          </cell>
        </row>
        <row r="3444">
          <cell r="G3444">
            <v>89559</v>
          </cell>
          <cell r="H3444" t="str">
            <v>TÊ DE INSPEÇÃO, PVC, SERIE R, ÁGUA PLUVIAL, DN 100 MM, JUNTA ELÁSTICA, FORNECIDO E INSTALADO EM RAMAL DE ENCAMINHAMENTO. AF_12/2014</v>
          </cell>
          <cell r="I3444" t="str">
            <v>UN</v>
          </cell>
          <cell r="J3444" t="str">
            <v>COEFICIENTE DE REPRESENTATIVIDADE</v>
          </cell>
          <cell r="K3444">
            <v>39.799999999999997</v>
          </cell>
          <cell r="L3444" t="str">
            <v>CAIXA REFERENCIAL</v>
          </cell>
        </row>
        <row r="3445">
          <cell r="G3445">
            <v>89561</v>
          </cell>
          <cell r="H3445" t="str">
            <v>JUNÇÃO SIMPLES, PVC, SERIE R, ÁGUA PLUVIAL, DN 40 MM, JUNTA SOLDÁVEL, FORNECIDO E INSTALADO EM RAMAL DE ENCAMINHAMENTO. AF_12/2014</v>
          </cell>
          <cell r="I3445" t="str">
            <v>UN</v>
          </cell>
          <cell r="J3445" t="str">
            <v>COEFICIENTE DE REPRESENTATIVIDADE</v>
          </cell>
          <cell r="K3445">
            <v>9.1199999999999992</v>
          </cell>
          <cell r="L3445" t="str">
            <v>CAIXA REFERENCIAL</v>
          </cell>
        </row>
        <row r="3446">
          <cell r="G3446">
            <v>89562</v>
          </cell>
          <cell r="H3446" t="str">
            <v>LUVA DE REDUÇÃO, PVC, SOLDÁVEL, DN 40MM X 32MM, INSTALADO EM PRUMADA DE ÁGUA - FORNECIMENTO E INSTALAÇÃO. AF_12/2014</v>
          </cell>
          <cell r="I3446" t="str">
            <v>UN</v>
          </cell>
          <cell r="J3446" t="str">
            <v>COEFICIENTE DE REPRESENTATIVIDADE</v>
          </cell>
          <cell r="K3446">
            <v>7.06</v>
          </cell>
          <cell r="L3446" t="str">
            <v>CAIXA REFERENCIAL</v>
          </cell>
        </row>
        <row r="3447">
          <cell r="G3447">
            <v>89563</v>
          </cell>
          <cell r="H3447" t="str">
            <v>JUNÇÃO SIMPLES, PVC, SERIE R, ÁGUA PLUVIAL, DN 50 MM, JUNTA ELÁSTICA, FORNECIDO E INSTALADO EM RAMAL DE ENCAMINHAMENTO. AF_12/2014</v>
          </cell>
          <cell r="I3447" t="str">
            <v>UN</v>
          </cell>
          <cell r="J3447" t="str">
            <v>COEFICIENTE DE REPRESENTATIVIDADE</v>
          </cell>
          <cell r="K3447">
            <v>14.17</v>
          </cell>
          <cell r="L3447" t="str">
            <v>CAIXA REFERENCIAL</v>
          </cell>
        </row>
        <row r="3448">
          <cell r="G3448">
            <v>89564</v>
          </cell>
          <cell r="H3448" t="str">
            <v>LUVA COM ROSCA, PVC, SOLDÁVEL, DN 40MM X 1.1/4, INSTALADO EM PRUMADA DE ÁGUA - FORNECIMENTO E INSTALAÇÃO. AF_12/2014</v>
          </cell>
          <cell r="I3448" t="str">
            <v>UN</v>
          </cell>
          <cell r="J3448" t="str">
            <v>COEFICIENTE DE REPRESENTATIVIDADE</v>
          </cell>
          <cell r="K3448">
            <v>12.57</v>
          </cell>
          <cell r="L3448" t="str">
            <v>CAIXA REFERENCIAL</v>
          </cell>
        </row>
        <row r="3449">
          <cell r="G3449">
            <v>89565</v>
          </cell>
          <cell r="H3449" t="str">
            <v>JUNÇÃO SIMPLES, PVC, SERIE R, ÁGUA PLUVIAL, DN 75 X 75 MM, JUNTA ELÁSTICA, FORNECIDO E INSTALADO EM RAMAL DE ENCAMINHAMENTO. AF_12/2014</v>
          </cell>
          <cell r="I3449" t="str">
            <v>UN</v>
          </cell>
          <cell r="J3449" t="str">
            <v>COEFICIENTE DE REPRESENTATIVIDADE</v>
          </cell>
          <cell r="K3449">
            <v>33.880000000000003</v>
          </cell>
          <cell r="L3449" t="str">
            <v>CAIXA REFERENCIAL</v>
          </cell>
        </row>
        <row r="3450">
          <cell r="G3450">
            <v>89566</v>
          </cell>
          <cell r="H3450" t="str">
            <v>TÊ, PVC, SERIE R, ÁGUA PLUVIAL, DN 75 MM, JUNTA ELÁSTICA, FORNECIDO E INSTALADO EM RAMAL DE ENCAMINHAMENTO. AF_12/2014</v>
          </cell>
          <cell r="I3450" t="str">
            <v>UN</v>
          </cell>
          <cell r="J3450" t="str">
            <v>COEFICIENTE DE REPRESENTATIVIDADE</v>
          </cell>
          <cell r="K3450">
            <v>29.4</v>
          </cell>
          <cell r="L3450" t="str">
            <v>CAIXA REFERENCIAL</v>
          </cell>
        </row>
        <row r="3451">
          <cell r="G3451">
            <v>89567</v>
          </cell>
          <cell r="H3451" t="str">
            <v>JUNÇÃO SIMPLES, PVC, SERIE R, ÁGUA PLUVIAL, DN 100 X 100 MM, JUNTA ELÁSTICA, FORNECIDO E INSTALADO EM RAMAL DE ENCAMINHAMENTO. AF_12/2014</v>
          </cell>
          <cell r="I3451" t="str">
            <v>UN</v>
          </cell>
          <cell r="J3451" t="str">
            <v>COEFICIENTE DE REPRESENTATIVIDADE</v>
          </cell>
          <cell r="K3451">
            <v>50.16</v>
          </cell>
          <cell r="L3451" t="str">
            <v>CAIXA REFERENCIAL</v>
          </cell>
        </row>
        <row r="3452">
          <cell r="G3452">
            <v>89568</v>
          </cell>
          <cell r="H3452" t="str">
            <v>UNIÃO, PVC, SOLDÁVEL, DN 40MM, INSTALADO EM PRUMADA DE ÁGUA - FORNECIMENTO E INSTALAÇÃO. AF_12/2014</v>
          </cell>
          <cell r="I3452" t="str">
            <v>UN</v>
          </cell>
          <cell r="J3452" t="str">
            <v>COEFICIENTE DE REPRESENTATIVIDADE</v>
          </cell>
          <cell r="K3452">
            <v>25.09</v>
          </cell>
          <cell r="L3452" t="str">
            <v>CAIXA REFERENCIAL</v>
          </cell>
        </row>
        <row r="3453">
          <cell r="G3453">
            <v>89569</v>
          </cell>
          <cell r="H3453" t="str">
            <v>JUNÇÃO SIMPLES, PVC, SERIE R, ÁGUA PLUVIAL, DN 100 X 75 MM, JUNTA ELÁSTICA, FORNECIDO E INSTALADO EM RAMAL DE ENCAMINHAMENTO. AF_12/2014</v>
          </cell>
          <cell r="I3453" t="str">
            <v>UN</v>
          </cell>
          <cell r="J3453" t="str">
            <v>COEFICIENTE DE REPRESENTATIVIDADE</v>
          </cell>
          <cell r="K3453">
            <v>47.54</v>
          </cell>
          <cell r="L3453" t="str">
            <v>CAIXA REFERENCIAL</v>
          </cell>
        </row>
        <row r="3454">
          <cell r="G3454">
            <v>89570</v>
          </cell>
          <cell r="H3454" t="str">
            <v>ADAPTADOR CURTO COM BOLSA E ROSCA PARA REGISTRO, PVC, SOLDÁVEL, DN 40MM X 1.1/2, INSTALADO EM PRUMADA DE ÁGUA - FORNECIMENTO E INSTALAÇÃO. AF_12/2014</v>
          </cell>
          <cell r="I3454" t="str">
            <v>UN</v>
          </cell>
          <cell r="J3454" t="str">
            <v>COEFICIENTE DE REPRESENTATIVIDADE</v>
          </cell>
          <cell r="K3454">
            <v>8.99</v>
          </cell>
          <cell r="L3454" t="str">
            <v>CAIXA REFERENCIAL</v>
          </cell>
        </row>
        <row r="3455">
          <cell r="G3455">
            <v>89571</v>
          </cell>
          <cell r="H3455" t="str">
            <v>TÊ, PVC, SERIE R, ÁGUA PLUVIAL, DN 100 X 100 MM, JUNTA ELÁSTICA, FORNECIDO E INSTALADO EM RAMAL DE ENCAMINHAMENTO. AF_12/2014</v>
          </cell>
          <cell r="I3455" t="str">
            <v>UN</v>
          </cell>
          <cell r="J3455" t="str">
            <v>COEFICIENTE DE REPRESENTATIVIDADE</v>
          </cell>
          <cell r="K3455">
            <v>46.23</v>
          </cell>
          <cell r="L3455" t="str">
            <v>CAIXA REFERENCIAL</v>
          </cell>
        </row>
        <row r="3456">
          <cell r="G3456">
            <v>89572</v>
          </cell>
          <cell r="H3456" t="str">
            <v>ADAPTADOR CURTO COM BOLSA E ROSCA PARA REGISTRO, PVC, SOLDÁVEL, DN 40MM X 1.1/4, INSTALADO EM PRUMADA DE ÁGUA - FORNECIMENTO E INSTALAÇÃO. AF_12/2014</v>
          </cell>
          <cell r="I3456" t="str">
            <v>UN</v>
          </cell>
          <cell r="J3456" t="str">
            <v>COEFICIENTE DE REPRESENTATIVIDADE</v>
          </cell>
          <cell r="K3456">
            <v>6.3</v>
          </cell>
          <cell r="L3456" t="str">
            <v>CAIXA REFERENCIAL</v>
          </cell>
        </row>
        <row r="3457">
          <cell r="G3457">
            <v>89573</v>
          </cell>
          <cell r="H3457" t="str">
            <v>TÊ, PVC, SERIE R, ÁGUA PLUVIAL, DN 100 X 75 MM, JUNTA ELÁSTICA, FORNECIDO E INSTALADO EM RAMAL DE ENCAMINHAMENTO. AF_12/2014</v>
          </cell>
          <cell r="I3457" t="str">
            <v>UN</v>
          </cell>
          <cell r="J3457" t="str">
            <v>COEFICIENTE DE REPRESENTATIVIDADE</v>
          </cell>
          <cell r="K3457">
            <v>42.22</v>
          </cell>
          <cell r="L3457" t="str">
            <v>CAIXA REFERENCIAL</v>
          </cell>
        </row>
        <row r="3458">
          <cell r="G3458">
            <v>89574</v>
          </cell>
          <cell r="H3458" t="str">
            <v>JUNÇÃO DUPLA, PVC, SERIE R, ÁGUA PLUVIAL, DN 100 X 100 X 100 MM, JUNTA ELÁSTICA, FORNECIDO E INSTALADO EM RAMAL DE ENCAMINHAMENTO. AF_12/2014</v>
          </cell>
          <cell r="I3458" t="str">
            <v>UN</v>
          </cell>
          <cell r="J3458" t="str">
            <v>COEFICIENTE DE REPRESENTATIVIDADE</v>
          </cell>
          <cell r="K3458">
            <v>81.75</v>
          </cell>
          <cell r="L3458" t="str">
            <v>CAIXA REFERENCIAL</v>
          </cell>
        </row>
        <row r="3459">
          <cell r="G3459">
            <v>89575</v>
          </cell>
          <cell r="H3459" t="str">
            <v>LUVA, PVC, SOLDÁVEL, DN 50MM, INSTALADO EM PRUMADA DE ÁGUA - FORNECIMENTO E INSTALAÇÃO. AF_12/2014</v>
          </cell>
          <cell r="I3459" t="str">
            <v>UN</v>
          </cell>
          <cell r="J3459" t="str">
            <v>COEFICIENTE DE REPRESENTATIVIDADE</v>
          </cell>
          <cell r="K3459">
            <v>8.4</v>
          </cell>
          <cell r="L3459" t="str">
            <v>CAIXA REFERENCIAL</v>
          </cell>
        </row>
        <row r="3460">
          <cell r="G3460">
            <v>89577</v>
          </cell>
          <cell r="H3460" t="str">
            <v>LUVA DE CORRER, PVC, SOLDÁVEL, DN 50MM, INSTALADO EM PRUMADA DE ÁGUA - FORNECIMENTO E INSTALAÇÃO. AF_12/2014</v>
          </cell>
          <cell r="I3460" t="str">
            <v>UN</v>
          </cell>
          <cell r="J3460" t="str">
            <v>COEFICIENTE DE REPRESENTATIVIDADE</v>
          </cell>
          <cell r="K3460">
            <v>25.78</v>
          </cell>
          <cell r="L3460" t="str">
            <v>CAIXA REFERENCIAL</v>
          </cell>
        </row>
        <row r="3461">
          <cell r="G3461">
            <v>89579</v>
          </cell>
          <cell r="H3461" t="str">
            <v>LUVA DE REDUÇÃO, PVC, SOLDÁVEL, DN 50MM X 25MM, INSTALADO EM PRUMADA DE ÁGUA   FORNECIMENTO E INSTALAÇÃO. AF_12/2014</v>
          </cell>
          <cell r="I3461" t="str">
            <v>UN</v>
          </cell>
          <cell r="J3461" t="str">
            <v>COEFICIENTE DE REPRESENTATIVIDADE</v>
          </cell>
          <cell r="K3461">
            <v>8.6</v>
          </cell>
          <cell r="L3461" t="str">
            <v>CAIXA REFERENCIAL</v>
          </cell>
        </row>
        <row r="3462">
          <cell r="G3462">
            <v>89581</v>
          </cell>
          <cell r="H3462" t="str">
            <v>JOELHO 90 GRAUS, PVC, SERIE R, ÁGUA PLUVIAL, DN 75 MM, JUNTA ELÁSTICA, FORNECIDO E INSTALADO EM CONDUTORES VERTICAIS DE ÁGUAS PLUVIAIS. AF_12/2014</v>
          </cell>
          <cell r="I3462" t="str">
            <v>UN</v>
          </cell>
          <cell r="J3462" t="str">
            <v>COEFICIENTE DE REPRESENTATIVIDADE</v>
          </cell>
          <cell r="K3462">
            <v>17.36</v>
          </cell>
          <cell r="L3462" t="str">
            <v>CAIXA REFERENCIAL</v>
          </cell>
        </row>
        <row r="3463">
          <cell r="G3463">
            <v>89582</v>
          </cell>
          <cell r="H3463" t="str">
            <v>JOELHO 45 GRAUS, PVC, SERIE R, ÁGUA PLUVIAL, DN 75 MM, JUNTA ELÁSTICA, FORNECIDO E INSTALADO EM CONDUTORES VERTICAIS DE ÁGUAS PLUVIAIS. AF_12/2014</v>
          </cell>
          <cell r="I3463" t="str">
            <v>UN</v>
          </cell>
          <cell r="J3463" t="str">
            <v>COEFICIENTE DE REPRESENTATIVIDADE</v>
          </cell>
          <cell r="K3463">
            <v>15.28</v>
          </cell>
          <cell r="L3463" t="str">
            <v>CAIXA REFERENCIAL</v>
          </cell>
        </row>
        <row r="3464">
          <cell r="G3464">
            <v>89583</v>
          </cell>
          <cell r="H3464" t="str">
            <v>CURVA 87 GRAUS E 30 MINUTOS, PVC, SERIE R, ÁGUA PLUVIAL, DN 75 MM, JUNTA ELÁSTICA, FORNECIDO E INSTALADO EM CONDUTORES VERTICAIS DE ÁGUAS PLUVIAIS. AF_12/2014</v>
          </cell>
          <cell r="I3464" t="str">
            <v>UN</v>
          </cell>
          <cell r="J3464" t="str">
            <v>COEFICIENTE DE REPRESENTATIVIDADE</v>
          </cell>
          <cell r="K3464">
            <v>22.85</v>
          </cell>
          <cell r="L3464" t="str">
            <v>CAIXA REFERENCIAL</v>
          </cell>
        </row>
        <row r="3465">
          <cell r="G3465">
            <v>89584</v>
          </cell>
          <cell r="H3465" t="str">
            <v>JOELHO 90 GRAUS, PVC, SERIE R, ÁGUA PLUVIAL, DN 100 MM, JUNTA ELÁSTICA, FORNECIDO E INSTALADO EM CONDUTORES VERTICAIS DE ÁGUAS PLUVIAIS. AF_12/2014</v>
          </cell>
          <cell r="I3465" t="str">
            <v>UN</v>
          </cell>
          <cell r="J3465" t="str">
            <v>COEFICIENTE DE REPRESENTATIVIDADE</v>
          </cell>
          <cell r="K3465">
            <v>26.49</v>
          </cell>
          <cell r="L3465" t="str">
            <v>CAIXA REFERENCIAL</v>
          </cell>
        </row>
        <row r="3466">
          <cell r="G3466">
            <v>89585</v>
          </cell>
          <cell r="H3466" t="str">
            <v>JOELHO 45 GRAUS, PVC, SERIE R, ÁGUA PLUVIAL, DN 100 MM, JUNTA ELÁSTICA, FORNECIDO E INSTALADO EM CONDUTORES VERTICAIS DE ÁGUAS PLUVIAIS. AF_12/2014</v>
          </cell>
          <cell r="I3466" t="str">
            <v>UN</v>
          </cell>
          <cell r="J3466" t="str">
            <v>COEFICIENTE DE REPRESENTATIVIDADE</v>
          </cell>
          <cell r="K3466">
            <v>21.44</v>
          </cell>
          <cell r="L3466" t="str">
            <v>CAIXA REFERENCIAL</v>
          </cell>
        </row>
        <row r="3467">
          <cell r="G3467">
            <v>89586</v>
          </cell>
          <cell r="H3467" t="str">
            <v>JOELHO 45 GRAUS PARA PÉ DE COLUNA, PVC, SERIE R, ÁGUA PLUVIAL, DN 100 MM, JUNTA ELÁSTICA, FORNECIDO E INSTALADO EM CONDUTORES VERTICAIS DE ÁGUAS PLUVIAIS. AF_12/2014</v>
          </cell>
          <cell r="I3467" t="str">
            <v>UN</v>
          </cell>
          <cell r="J3467" t="str">
            <v>COEFICIENTE DE REPRESENTATIVIDADE</v>
          </cell>
          <cell r="K3467">
            <v>21.44</v>
          </cell>
          <cell r="L3467" t="str">
            <v>CAIXA REFERENCIAL</v>
          </cell>
        </row>
        <row r="3468">
          <cell r="G3468">
            <v>89587</v>
          </cell>
          <cell r="H3468" t="str">
            <v>CURVA 87 GRAUS E 30 MINUTOS, PVC, SERIE R, ÁGUA PLUVIAL, DN 100 MM, JUNTA ELÁSTICA, FORNECIDO E INSTALADO EM CONDUTORES VERTICAIS DE ÁGUAS PLUVIAIS. AF_12/2014</v>
          </cell>
          <cell r="I3468" t="str">
            <v>UN</v>
          </cell>
          <cell r="J3468" t="str">
            <v>COEFICIENTE DE REPRESENTATIVIDADE</v>
          </cell>
          <cell r="K3468">
            <v>34.409999999999997</v>
          </cell>
          <cell r="L3468" t="str">
            <v>CAIXA REFERENCIAL</v>
          </cell>
        </row>
        <row r="3469">
          <cell r="G3469">
            <v>89590</v>
          </cell>
          <cell r="H3469" t="str">
            <v>JOELHO 90 GRAUS, PVC, SERIE R, ÁGUA PLUVIAL, DN 150 MM, JUNTA ELÁSTICA, FORNECIDO E INSTALADO EM CONDUTORES VERTICAIS DE ÁGUAS PLUVIAIS. AF_12/2014</v>
          </cell>
          <cell r="I3469" t="str">
            <v>UN</v>
          </cell>
          <cell r="J3469" t="str">
            <v>COEFICIENTE DE REPRESENTATIVIDADE</v>
          </cell>
          <cell r="K3469">
            <v>81.84</v>
          </cell>
          <cell r="L3469" t="str">
            <v>CAIXA REFERENCIAL</v>
          </cell>
        </row>
        <row r="3470">
          <cell r="G3470">
            <v>89591</v>
          </cell>
          <cell r="H3470" t="str">
            <v>JOELHO 45 GRAUS, PVC, SERIE R, ÁGUA PLUVIAL, DN 150 MM, JUNTA ELÁSTICA, FORNECIDO E INSTALADO EM CONDUTORES VERTICAIS DE ÁGUAS PLUVIAIS. AF_12/2014</v>
          </cell>
          <cell r="I3470" t="str">
            <v>UN</v>
          </cell>
          <cell r="J3470" t="str">
            <v>COEFICIENTE DE REPRESENTATIVIDADE</v>
          </cell>
          <cell r="K3470">
            <v>67.34</v>
          </cell>
          <cell r="L3470" t="str">
            <v>CAIXA REFERENCIAL</v>
          </cell>
        </row>
        <row r="3471">
          <cell r="G3471">
            <v>89592</v>
          </cell>
          <cell r="H3471" t="str">
            <v>CURVA 87 GRAUS E 30 MINUTOS, PVC, SERIE R, ÁGUA PLUVIAL, DN 150 MM, JUNTA ELÁSTICA, FORNECIDO E INSTALADO EM CONDUTORES VERTICAIS DE ÁGUAS PLUVIAIS. AF_12/2014</v>
          </cell>
          <cell r="I3471" t="str">
            <v>UN</v>
          </cell>
          <cell r="J3471" t="str">
            <v>COEFICIENTE DE REPRESENTATIVIDADE</v>
          </cell>
          <cell r="K3471">
            <v>109.52</v>
          </cell>
          <cell r="L3471" t="str">
            <v>CAIXA REFERENCIAL</v>
          </cell>
        </row>
        <row r="3472">
          <cell r="G3472">
            <v>89593</v>
          </cell>
          <cell r="H3472" t="str">
            <v>LUVA COM ROSCA, PVC, SOLDÁVEL, DN 50MM X 1.1/2, INSTALADO EM PRUMADA DE ÁGUA - FORNECIMENTO E INSTALAÇÃO. AF_12/2014</v>
          </cell>
          <cell r="I3472" t="str">
            <v>UN</v>
          </cell>
          <cell r="J3472" t="str">
            <v>COEFICIENTE DE REPRESENTATIVIDADE</v>
          </cell>
          <cell r="K3472">
            <v>23.38</v>
          </cell>
          <cell r="L3472" t="str">
            <v>CAIXA REFERENCIAL</v>
          </cell>
        </row>
        <row r="3473">
          <cell r="G3473">
            <v>89594</v>
          </cell>
          <cell r="H3473" t="str">
            <v>UNIÃO, PVC, SOLDÁVEL, DN 50MM, INSTALADO EM PRUMADA DE ÁGUA - FORNECIMENTO E INSTALAÇÃO. AF_12/2014</v>
          </cell>
          <cell r="I3473" t="str">
            <v>UN</v>
          </cell>
          <cell r="J3473" t="str">
            <v>COEFICIENTE DE REPRESENTATIVIDADE</v>
          </cell>
          <cell r="K3473">
            <v>28.11</v>
          </cell>
          <cell r="L3473" t="str">
            <v>CAIXA REFERENCIAL</v>
          </cell>
        </row>
        <row r="3474">
          <cell r="G3474">
            <v>89595</v>
          </cell>
          <cell r="H3474" t="str">
            <v>ADAPTADOR CURTO COM BOLSA E ROSCA PARA REGISTRO, PVC, SOLDÁVEL, DN 50MM X 1.1/4, INSTALADO EM PRUMADA DE ÁGUA - FORNECIMENTO E INSTALAÇÃO. AF_12/2014</v>
          </cell>
          <cell r="I3474" t="str">
            <v>UN</v>
          </cell>
          <cell r="J3474" t="str">
            <v>COEFICIENTE DE REPRESENTATIVIDADE</v>
          </cell>
          <cell r="K3474">
            <v>11.05</v>
          </cell>
          <cell r="L3474" t="str">
            <v>CAIXA REFERENCIAL</v>
          </cell>
        </row>
        <row r="3475">
          <cell r="G3475">
            <v>89596</v>
          </cell>
          <cell r="H3475" t="str">
            <v>ADAPTADOR CURTO COM BOLSA E ROSCA PARA REGISTRO, PVC, SOLDÁVEL, DN 50MM X 1.1/2, INSTALADO EM PRUMADA DE ÁGUA - FORNECIMENTO E INSTALAÇÃO. AF_12/2014</v>
          </cell>
          <cell r="I3475" t="str">
            <v>UN</v>
          </cell>
          <cell r="J3475" t="str">
            <v>COEFICIENTE DE REPRESENTATIVIDADE</v>
          </cell>
          <cell r="K3475">
            <v>8.27</v>
          </cell>
          <cell r="L3475" t="str">
            <v>CAIXA REFERENCIAL</v>
          </cell>
        </row>
        <row r="3476">
          <cell r="G3476">
            <v>89597</v>
          </cell>
          <cell r="H3476" t="str">
            <v>LUVA, PVC, SOLDÁVEL, DN 60MM, INSTALADO EM PRUMADA DE ÁGUA - FORNECIMENTO E INSTALAÇÃO. AF_12/2014</v>
          </cell>
          <cell r="I3476" t="str">
            <v>UN</v>
          </cell>
          <cell r="J3476" t="str">
            <v>COEFICIENTE DE REPRESENTATIVIDADE</v>
          </cell>
          <cell r="K3476">
            <v>15.21</v>
          </cell>
          <cell r="L3476" t="str">
            <v>CAIXA REFERENCIAL</v>
          </cell>
        </row>
        <row r="3477">
          <cell r="G3477">
            <v>89598</v>
          </cell>
          <cell r="H3477" t="str">
            <v>LUVA DE CORRER, PVC, SOLDÁVEL, DN 60MM, INSTALADO EM PRUMADA DE ÁGUA   FORNECIMENTO E INSTALAÇÃO. AF_12/2014</v>
          </cell>
          <cell r="I3477" t="str">
            <v>UN</v>
          </cell>
          <cell r="J3477" t="str">
            <v>COEFICIENTE DE REPRESENTATIVIDADE</v>
          </cell>
          <cell r="K3477">
            <v>38.74</v>
          </cell>
          <cell r="L3477" t="str">
            <v>CAIXA REFERENCIAL</v>
          </cell>
        </row>
        <row r="3478">
          <cell r="G3478">
            <v>89599</v>
          </cell>
          <cell r="H3478" t="str">
            <v>LUVA SIMPLES, PVC, SERIE R, ÁGUA PLUVIAL, DN 75 MM, JUNTA ELÁSTICA, FORNECIDO E INSTALADO EM CONDUTORES VERTICAIS DE ÁGUAS PLUVIAIS. AF_12/2014</v>
          </cell>
          <cell r="I3478" t="str">
            <v>UN</v>
          </cell>
          <cell r="J3478" t="str">
            <v>COEFICIENTE DE REPRESENTATIVIDADE</v>
          </cell>
          <cell r="K3478">
            <v>11.61</v>
          </cell>
          <cell r="L3478" t="str">
            <v>CAIXA REFERENCIAL</v>
          </cell>
        </row>
        <row r="3479">
          <cell r="G3479">
            <v>89600</v>
          </cell>
          <cell r="H3479" t="str">
            <v>LUVA DE CORRER, PVC, SERIE R, ÁGUA PLUVIAL, DN 75 MM, JUNTA ELÁSTICA, FORNECIDO E INSTALADO EM CONDUTORES VERTICAIS DE ÁGUAS PLUVIAIS. AF_12/2014</v>
          </cell>
          <cell r="I3479" t="str">
            <v>UN</v>
          </cell>
          <cell r="J3479" t="str">
            <v>COEFICIENTE DE REPRESENTATIVIDADE</v>
          </cell>
          <cell r="K3479">
            <v>12.65</v>
          </cell>
          <cell r="L3479" t="str">
            <v>CAIXA REFERENCIAL</v>
          </cell>
        </row>
        <row r="3480">
          <cell r="G3480">
            <v>89605</v>
          </cell>
          <cell r="H3480" t="str">
            <v>LUVA DE REDUÇÃO, PVC, SOLDÁVEL, DN 60MM X 50MM, INSTALADO EM PRUMADA DE ÁGUA - FORNECIMENTO E INSTALAÇÃO. AF_12/2014</v>
          </cell>
          <cell r="I3480" t="str">
            <v>UN</v>
          </cell>
          <cell r="J3480" t="str">
            <v>COEFICIENTE DE REPRESENTATIVIDADE</v>
          </cell>
          <cell r="K3480">
            <v>14.86</v>
          </cell>
          <cell r="L3480" t="str">
            <v>CAIXA REFERENCIAL</v>
          </cell>
        </row>
        <row r="3481">
          <cell r="G3481">
            <v>89609</v>
          </cell>
          <cell r="H3481" t="str">
            <v>UNIÃO, PVC, SOLDÁVEL, DN 60MM, INSTALADO EM PRUMADA DE ÁGUA - FORNECIMENTO E INSTALAÇÃO. AF_12/2014</v>
          </cell>
          <cell r="I3481" t="str">
            <v>UN</v>
          </cell>
          <cell r="J3481" t="str">
            <v>COEFICIENTE DE REPRESENTATIVIDADE</v>
          </cell>
          <cell r="K3481">
            <v>64.5</v>
          </cell>
          <cell r="L3481" t="str">
            <v>CAIXA REFERENCIAL</v>
          </cell>
        </row>
        <row r="3482">
          <cell r="G3482">
            <v>89610</v>
          </cell>
          <cell r="H3482" t="str">
            <v>ADAPTADOR CURTO COM BOLSA E ROSCA PARA REGISTRO, PVC, SOLDÁVEL, DN 60MM X 2, INSTALADO EM PRUMADA DE ÁGUA - FORNECIMENTO E INSTALAÇÃO. AF_12/2014</v>
          </cell>
          <cell r="I3482" t="str">
            <v>UN</v>
          </cell>
          <cell r="J3482" t="str">
            <v>COEFICIENTE DE REPRESENTATIVIDADE</v>
          </cell>
          <cell r="K3482">
            <v>15.22</v>
          </cell>
          <cell r="L3482" t="str">
            <v>CAIXA REFERENCIAL</v>
          </cell>
        </row>
        <row r="3483">
          <cell r="G3483">
            <v>89611</v>
          </cell>
          <cell r="H3483" t="str">
            <v>LUVA, PVC, SOLDÁVEL, DN 75MM, INSTALADO EM PRUMADA DE ÁGUA - FORNECIMENTO E INSTALAÇÃO. AF_12/2014</v>
          </cell>
          <cell r="I3483" t="str">
            <v>UN</v>
          </cell>
          <cell r="J3483" t="str">
            <v>COEFICIENTE DE REPRESENTATIVIDADE</v>
          </cell>
          <cell r="K3483">
            <v>24.6</v>
          </cell>
          <cell r="L3483" t="str">
            <v>CAIXA REFERENCIAL</v>
          </cell>
        </row>
        <row r="3484">
          <cell r="G3484">
            <v>89612</v>
          </cell>
          <cell r="H3484" t="str">
            <v>UNIÃO, PVC, SOLDÁVEL, DN 75MM, INSTALADO EM PRUMADA DE ÁGUA - FORNECIMENTO E INSTALAÇÃO. AF_12/2014</v>
          </cell>
          <cell r="I3484" t="str">
            <v>UN</v>
          </cell>
          <cell r="J3484" t="str">
            <v>COEFICIENTE DE REPRESENTATIVIDADE</v>
          </cell>
          <cell r="K3484">
            <v>126.58</v>
          </cell>
          <cell r="L3484" t="str">
            <v>CAIXA REFERENCIAL</v>
          </cell>
        </row>
        <row r="3485">
          <cell r="G3485">
            <v>89613</v>
          </cell>
          <cell r="H3485" t="str">
            <v>ADAPTADOR CURTO COM BOLSA E ROSCA PARA REGISTRO, PVC, SOLDÁVEL, DN 75MM X 2.1/2, INSTALADO EM PRUMADA DE ÁGUA - FORNECIMENTO E INSTALAÇÃO. AF_12/2014</v>
          </cell>
          <cell r="I3485" t="str">
            <v>UN</v>
          </cell>
          <cell r="J3485" t="str">
            <v>COEFICIENTE DE REPRESENTATIVIDADE</v>
          </cell>
          <cell r="K3485">
            <v>22.05</v>
          </cell>
          <cell r="L3485" t="str">
            <v>CAIXA REFERENCIAL</v>
          </cell>
        </row>
        <row r="3486">
          <cell r="G3486">
            <v>89614</v>
          </cell>
          <cell r="H3486" t="str">
            <v>LUVA, PVC, SOLDÁVEL, DN 85MM, INSTALADO EM PRUMADA DE ÁGUA - FORNECIMENTO E INSTALAÇÃO. AF_12/2014</v>
          </cell>
          <cell r="I3486" t="str">
            <v>UN</v>
          </cell>
          <cell r="J3486" t="str">
            <v>COEFICIENTE DE REPRESENTATIVIDADE</v>
          </cell>
          <cell r="K3486">
            <v>46.09</v>
          </cell>
          <cell r="L3486" t="str">
            <v>CAIXA REFERENCIAL</v>
          </cell>
        </row>
        <row r="3487">
          <cell r="G3487">
            <v>89615</v>
          </cell>
          <cell r="H3487" t="str">
            <v>UNIÃO, PVC, SOLDÁVEL, DN 85MM, INSTALADO EM PRUMADA DE ÁGUA - FORNECIMENTO E INSTALAÇÃO. AF_12/2014</v>
          </cell>
          <cell r="I3487" t="str">
            <v>UN</v>
          </cell>
          <cell r="J3487" t="str">
            <v>COEFICIENTE DE REPRESENTATIVIDADE</v>
          </cell>
          <cell r="K3487">
            <v>191.13</v>
          </cell>
          <cell r="L3487" t="str">
            <v>CAIXA REFERENCIAL</v>
          </cell>
        </row>
        <row r="3488">
          <cell r="G3488">
            <v>89616</v>
          </cell>
          <cell r="H3488" t="str">
            <v>ADAPTADOR CURTO COM BOLSA E ROSCA PARA REGISTRO, PVC, SOLDÁVEL, DN 85MM X 3, INSTALADO EM PRUMADA DE ÁGUA - FORNECIMENTO E INSTALAÇÃO. AF_12/2014</v>
          </cell>
          <cell r="I3488" t="str">
            <v>UN</v>
          </cell>
          <cell r="J3488" t="str">
            <v>COEFICIENTE DE REPRESENTATIVIDADE</v>
          </cell>
          <cell r="K3488">
            <v>31.78</v>
          </cell>
          <cell r="L3488" t="str">
            <v>CAIXA REFERENCIAL</v>
          </cell>
        </row>
        <row r="3489">
          <cell r="G3489">
            <v>89617</v>
          </cell>
          <cell r="H3489" t="str">
            <v>TE, PVC, SOLDÁVEL, DN 25MM, INSTALADO EM PRUMADA DE ÁGUA - FORNECIMENTO E INSTALAÇÃO. AF_12/2014</v>
          </cell>
          <cell r="I3489" t="str">
            <v>UN</v>
          </cell>
          <cell r="J3489" t="str">
            <v>COEFICIENTE DE REPRESENTATIVIDADE</v>
          </cell>
          <cell r="K3489">
            <v>5.3</v>
          </cell>
          <cell r="L3489" t="str">
            <v>CAIXA REFERENCIAL</v>
          </cell>
        </row>
        <row r="3490">
          <cell r="G3490">
            <v>89618</v>
          </cell>
          <cell r="H3490" t="str">
            <v>TÊ COM BUCHA DE LATÃO NA BOLSA CENTRAL, PVC, SOLDÁVEL, DN 25MM X 1/2, INSTALADO EM PRUMADA DE ÁGUA - FORNECIMENTO E INSTALAÇÃO. AF_12/2014</v>
          </cell>
          <cell r="I3490" t="str">
            <v>UN</v>
          </cell>
          <cell r="J3490" t="str">
            <v>COEFICIENTE DE REPRESENTATIVIDADE</v>
          </cell>
          <cell r="K3490">
            <v>10.98</v>
          </cell>
          <cell r="L3490" t="str">
            <v>CAIXA REFERENCIAL</v>
          </cell>
        </row>
        <row r="3491">
          <cell r="G3491">
            <v>89619</v>
          </cell>
          <cell r="H3491" t="str">
            <v>TÊ DE REDUÇÃO, PVC, SOLDÁVEL, DN 25MM X 20MM, INSTALADO EM PRUMADA DE ÁGUA - FORNECIMENTO E INSTALAÇÃO. AF_12/2014</v>
          </cell>
          <cell r="I3491" t="str">
            <v>UN</v>
          </cell>
          <cell r="J3491" t="str">
            <v>COEFICIENTE DE REPRESENTATIVIDADE</v>
          </cell>
          <cell r="K3491">
            <v>6.82</v>
          </cell>
          <cell r="L3491" t="str">
            <v>CAIXA REFERENCIAL</v>
          </cell>
        </row>
        <row r="3492">
          <cell r="G3492">
            <v>89620</v>
          </cell>
          <cell r="H3492" t="str">
            <v>TE, PVC, SOLDÁVEL, DN 32MM, INSTALADO EM PRUMADA DE ÁGUA - FORNECIMENTO E INSTALAÇÃO. AF_12/2014</v>
          </cell>
          <cell r="I3492" t="str">
            <v>UN</v>
          </cell>
          <cell r="J3492" t="str">
            <v>COEFICIENTE DE REPRESENTATIVIDADE</v>
          </cell>
          <cell r="K3492">
            <v>8.59</v>
          </cell>
          <cell r="L3492" t="str">
            <v>CAIXA REFERENCIAL</v>
          </cell>
        </row>
        <row r="3493">
          <cell r="G3493">
            <v>89621</v>
          </cell>
          <cell r="H3493" t="str">
            <v>TÊ COM BUCHA DE LATÃO NA BOLSA CENTRAL, PVC, SOLDÁVEL, DN 32MM X 3/4, INSTALADO EM PRUMADA DE ÁGUA - FORNECIMENTO E INSTALAÇÃO. AF_12/2014</v>
          </cell>
          <cell r="I3493" t="str">
            <v>UN</v>
          </cell>
          <cell r="J3493" t="str">
            <v>COEFICIENTE DE REPRESENTATIVIDADE</v>
          </cell>
          <cell r="K3493">
            <v>18.22</v>
          </cell>
          <cell r="L3493" t="str">
            <v>CAIXA REFERENCIAL</v>
          </cell>
        </row>
        <row r="3494">
          <cell r="G3494">
            <v>89622</v>
          </cell>
          <cell r="H3494" t="str">
            <v>TÊ DE REDUÇÃO, PVC, SOLDÁVEL, DN 32MM X 25MM, INSTALADO EM PRUMADA DE ÁGUA - FORNECIMENTO E INSTALAÇÃO. AF_12/2014</v>
          </cell>
          <cell r="I3494" t="str">
            <v>UN</v>
          </cell>
          <cell r="J3494" t="str">
            <v>COEFICIENTE DE REPRESENTATIVIDADE</v>
          </cell>
          <cell r="K3494">
            <v>10.09</v>
          </cell>
          <cell r="L3494" t="str">
            <v>CAIXA REFERENCIAL</v>
          </cell>
        </row>
        <row r="3495">
          <cell r="G3495">
            <v>89623</v>
          </cell>
          <cell r="H3495" t="str">
            <v>TE, PVC, SOLDÁVEL, DN 40MM, INSTALADO EM PRUMADA DE ÁGUA - FORNECIMENTO E INSTALAÇÃO. AF_12/2014</v>
          </cell>
          <cell r="I3495" t="str">
            <v>UN</v>
          </cell>
          <cell r="J3495" t="str">
            <v>COEFICIENTE DE REPRESENTATIVIDADE</v>
          </cell>
          <cell r="K3495">
            <v>13.55</v>
          </cell>
          <cell r="L3495" t="str">
            <v>CAIXA REFERENCIAL</v>
          </cell>
        </row>
        <row r="3496">
          <cell r="G3496">
            <v>89624</v>
          </cell>
          <cell r="H3496" t="str">
            <v>TÊ DE REDUÇÃO, PVC, SOLDÁVEL, DN 40MM X 32MM, INSTALADO EM PRUMADA DE ÁGUA - FORNECIMENTO E INSTALAÇÃO. AF_12/2014</v>
          </cell>
          <cell r="I3496" t="str">
            <v>UN</v>
          </cell>
          <cell r="J3496" t="str">
            <v>COEFICIENTE DE REPRESENTATIVIDADE</v>
          </cell>
          <cell r="K3496">
            <v>14.31</v>
          </cell>
          <cell r="L3496" t="str">
            <v>CAIXA REFERENCIAL</v>
          </cell>
        </row>
        <row r="3497">
          <cell r="G3497">
            <v>89625</v>
          </cell>
          <cell r="H3497" t="str">
            <v>TE, PVC, SOLDÁVEL, DN 50MM, INSTALADO EM PRUMADA DE ÁGUA - FORNECIMENTO E INSTALAÇÃO. AF_12/2014</v>
          </cell>
          <cell r="I3497" t="str">
            <v>UN</v>
          </cell>
          <cell r="J3497" t="str">
            <v>COEFICIENTE DE REPRESENTATIVIDADE</v>
          </cell>
          <cell r="K3497">
            <v>16.38</v>
          </cell>
          <cell r="L3497" t="str">
            <v>CAIXA REFERENCIAL</v>
          </cell>
        </row>
        <row r="3498">
          <cell r="G3498">
            <v>89626</v>
          </cell>
          <cell r="H3498" t="str">
            <v>TÊ DE REDUÇÃO, PVC, SOLDÁVEL, DN 50MM X 40MM, INSTALADO EM PRUMADA DE ÁGUA - FORNECIMENTO E INSTALAÇÃO. AF_12/2014</v>
          </cell>
          <cell r="I3498" t="str">
            <v>UN</v>
          </cell>
          <cell r="J3498" t="str">
            <v>COEFICIENTE DE REPRESENTATIVIDADE</v>
          </cell>
          <cell r="K3498">
            <v>22.22</v>
          </cell>
          <cell r="L3498" t="str">
            <v>CAIXA REFERENCIAL</v>
          </cell>
        </row>
        <row r="3499">
          <cell r="G3499">
            <v>89627</v>
          </cell>
          <cell r="H3499" t="str">
            <v>TÊ DE REDUÇÃO, PVC, SOLDÁVEL, DN 50MM X 25MM, INSTALADO EM PRUMADA DE ÁGUA - FORNECIMENTO E INSTALAÇÃO. AF_12/2014</v>
          </cell>
          <cell r="I3499" t="str">
            <v>UN</v>
          </cell>
          <cell r="J3499" t="str">
            <v>COEFICIENTE DE REPRESENTATIVIDADE</v>
          </cell>
          <cell r="K3499">
            <v>15.5</v>
          </cell>
          <cell r="L3499" t="str">
            <v>CAIXA REFERENCIAL</v>
          </cell>
        </row>
        <row r="3500">
          <cell r="G3500">
            <v>89628</v>
          </cell>
          <cell r="H3500" t="str">
            <v>TE, PVC, SOLDÁVEL, DN 60MM, INSTALADO EM PRUMADA DE ÁGUA - FORNECIMENTO E INSTALAÇÃO. AF_12/2014</v>
          </cell>
          <cell r="I3500" t="str">
            <v>UN</v>
          </cell>
          <cell r="J3500" t="str">
            <v>COEFICIENTE DE REPRESENTATIVIDADE</v>
          </cell>
          <cell r="K3500">
            <v>33.549999999999997</v>
          </cell>
          <cell r="L3500" t="str">
            <v>CAIXA REFERENCIAL</v>
          </cell>
        </row>
        <row r="3501">
          <cell r="G3501">
            <v>89629</v>
          </cell>
          <cell r="H3501" t="str">
            <v>TE, PVC, SOLDÁVEL, DN 75MM, INSTALADO EM PRUMADA DE ÁGUA - FORNECIMENTO E INSTALAÇÃO. AF_12/2014</v>
          </cell>
          <cell r="I3501" t="str">
            <v>UN</v>
          </cell>
          <cell r="J3501" t="str">
            <v>COEFICIENTE DE REPRESENTATIVIDADE</v>
          </cell>
          <cell r="K3501">
            <v>60.76</v>
          </cell>
          <cell r="L3501" t="str">
            <v>CAIXA REFERENCIAL</v>
          </cell>
        </row>
        <row r="3502">
          <cell r="G3502">
            <v>89630</v>
          </cell>
          <cell r="H3502" t="str">
            <v>TE DE REDUÇÃO, PVC, SOLDÁVEL, DN 75MM X 50MM, INSTALADO EM PRUMADA DE ÁGUA - FORNECIMENTO E INSTALAÇÃO. AF_12/2014</v>
          </cell>
          <cell r="I3502" t="str">
            <v>UN</v>
          </cell>
          <cell r="J3502" t="str">
            <v>COEFICIENTE DE REPRESENTATIVIDADE</v>
          </cell>
          <cell r="K3502">
            <v>52.8</v>
          </cell>
          <cell r="L3502" t="str">
            <v>CAIXA REFERENCIAL</v>
          </cell>
        </row>
        <row r="3503">
          <cell r="G3503">
            <v>89631</v>
          </cell>
          <cell r="H3503" t="str">
            <v>TE, PVC, SOLDÁVEL, DN 85MM, INSTALADO EM PRUMADA DE ÁGUA - FORNECIMENTO E INSTALAÇÃO. AF_12/2014</v>
          </cell>
          <cell r="I3503" t="str">
            <v>UN</v>
          </cell>
          <cell r="J3503" t="str">
            <v>COEFICIENTE DE REPRESENTATIVIDADE</v>
          </cell>
          <cell r="K3503">
            <v>91.97</v>
          </cell>
          <cell r="L3503" t="str">
            <v>CAIXA REFERENCIAL</v>
          </cell>
        </row>
        <row r="3504">
          <cell r="G3504">
            <v>89632</v>
          </cell>
          <cell r="H3504" t="str">
            <v>TE DE REDUÇÃO, PVC, SOLDÁVEL, DN 85MM X 60MM, INSTALADO EM PRUMADA DE ÁGUA - FORNECIMENTO E INSTALAÇÃO. AF_12/2014</v>
          </cell>
          <cell r="I3504" t="str">
            <v>UN</v>
          </cell>
          <cell r="J3504" t="str">
            <v>COEFICIENTE DE REPRESENTATIVIDADE</v>
          </cell>
          <cell r="K3504">
            <v>75.69</v>
          </cell>
          <cell r="L3504" t="str">
            <v>CAIXA REFERENCIAL</v>
          </cell>
        </row>
        <row r="3505">
          <cell r="G3505">
            <v>89637</v>
          </cell>
          <cell r="H3505" t="str">
            <v>JOELHO 90 GRAUS, CPVC, SOLDÁVEL, DN 15MM, INSTALADO EM RAMAL OU SUB-RAMAL DE ÁGUA - FORNECIMENTO E INSTALAÇÃO. AF_12/2014</v>
          </cell>
          <cell r="I3505" t="str">
            <v>UN</v>
          </cell>
          <cell r="J3505" t="str">
            <v>COEFICIENTE DE REPRESENTATIVIDADE</v>
          </cell>
          <cell r="K3505">
            <v>6.84</v>
          </cell>
          <cell r="L3505" t="str">
            <v>CAIXA REFERENCIAL</v>
          </cell>
        </row>
        <row r="3506">
          <cell r="G3506">
            <v>89638</v>
          </cell>
          <cell r="H3506" t="str">
            <v>JOELHO 45 GRAUS, CPVC, SOLDÁVEL, DN 15MM, INSTALADO EM RAMAL OU SUB-RAMAL DE ÁGUA - FORNECIMENTO E INSTALAÇÃO. AF_12/2014</v>
          </cell>
          <cell r="I3506" t="str">
            <v>UN</v>
          </cell>
          <cell r="J3506" t="str">
            <v>COEFICIENTE DE REPRESENTATIVIDADE</v>
          </cell>
          <cell r="K3506">
            <v>7.4</v>
          </cell>
          <cell r="L3506" t="str">
            <v>CAIXA REFERENCIAL</v>
          </cell>
        </row>
        <row r="3507">
          <cell r="G3507">
            <v>89639</v>
          </cell>
          <cell r="H3507" t="str">
            <v>CURVA 90 GRAUS, CPVC, SOLDÁVEL, DN 15MM, INSTALADO EM RAMAL OU SUB-RAMAL DE ÁGUA - FORNECIMENTO E INSTALAÇÃO. AF_12/2014</v>
          </cell>
          <cell r="I3507" t="str">
            <v>UN</v>
          </cell>
          <cell r="J3507" t="str">
            <v>COEFICIENTE DE REPRESENTATIVIDADE</v>
          </cell>
          <cell r="K3507">
            <v>7.61</v>
          </cell>
          <cell r="L3507" t="str">
            <v>CAIXA REFERENCIAL</v>
          </cell>
        </row>
        <row r="3508">
          <cell r="G3508">
            <v>89640</v>
          </cell>
          <cell r="H3508" t="str">
            <v>JOELHO DE TRANSIÇÃO, 90 GRAUS, CPVC, SOLDÁVEL, DN 15MM X 1/2", INSTALADO EM RAMAL OU SUB-RAMAL DE ÁGUA - FORNECIMENTO E INSTALAÇÃO. AF_12/2014</v>
          </cell>
          <cell r="I3508" t="str">
            <v>UN</v>
          </cell>
          <cell r="J3508" t="str">
            <v>COEFICIENTE DE REPRESENTATIVIDADE</v>
          </cell>
          <cell r="K3508">
            <v>10.95</v>
          </cell>
          <cell r="L3508" t="str">
            <v>CAIXA REFERENCIAL</v>
          </cell>
        </row>
        <row r="3509">
          <cell r="G3509">
            <v>89641</v>
          </cell>
          <cell r="H3509" t="str">
            <v>JOELHO 90 GRAUS, CPVC, SOLDÁVEL, DN 22MM, INSTALADO EM RAMAL OU SUB-RAMAL DE ÁGUA - FORNECIMENTO E INSTALAÇÃO. AF_12/2014</v>
          </cell>
          <cell r="I3509" t="str">
            <v>UN</v>
          </cell>
          <cell r="J3509" t="str">
            <v>COEFICIENTE DE REPRESENTATIVIDADE</v>
          </cell>
          <cell r="K3509">
            <v>9.42</v>
          </cell>
          <cell r="L3509" t="str">
            <v>CAIXA REFERENCIAL</v>
          </cell>
        </row>
        <row r="3510">
          <cell r="G3510">
            <v>89642</v>
          </cell>
          <cell r="H3510" t="str">
            <v>JOELHO 45 GRAUS, CPVC, SOLDÁVEL, DN 22MM, INSTALADO EM RAMAL OU SUB-RAMAL DE ÁGUA - FORNECIMENTO E INSTALAÇÃO. AF_12/2014</v>
          </cell>
          <cell r="I3510" t="str">
            <v>UN</v>
          </cell>
          <cell r="J3510" t="str">
            <v>COEFICIENTE DE REPRESENTATIVIDADE</v>
          </cell>
          <cell r="K3510">
            <v>10.49</v>
          </cell>
          <cell r="L3510" t="str">
            <v>CAIXA REFERENCIAL</v>
          </cell>
        </row>
        <row r="3511">
          <cell r="G3511">
            <v>89643</v>
          </cell>
          <cell r="H3511" t="str">
            <v>CURVA 90 GRAUS, CPVC, SOLDÁVEL, DN 22MM, INSTALADO EM RAMAL OU SUB-RAMAL DE ÁGUA - FORNECIMENTO E INSTALAÇÃO. AF_12/2014</v>
          </cell>
          <cell r="I3511" t="str">
            <v>UN</v>
          </cell>
          <cell r="J3511" t="str">
            <v>COEFICIENTE DE REPRESENTATIVIDADE</v>
          </cell>
          <cell r="K3511">
            <v>10.85</v>
          </cell>
          <cell r="L3511" t="str">
            <v>CAIXA REFERENCIAL</v>
          </cell>
        </row>
        <row r="3512">
          <cell r="G3512">
            <v>89644</v>
          </cell>
          <cell r="H3512" t="str">
            <v>JOELHO DE TRANSIÇÃO, 90 GRAUS, CPVC, SOLDÁVEL, DN 22MM X 1/2", INSTALADO EM RAMAL OU SUB-RAMAL DE ÁGUA - FORNECIMENTO E INSTALAÇÃO. AF_12/2014</v>
          </cell>
          <cell r="I3512" t="str">
            <v>UN</v>
          </cell>
          <cell r="J3512" t="str">
            <v>COEFICIENTE DE REPRESENTATIVIDADE</v>
          </cell>
          <cell r="K3512">
            <v>15.93</v>
          </cell>
          <cell r="L3512" t="str">
            <v>CAIXA REFERENCIAL</v>
          </cell>
        </row>
        <row r="3513">
          <cell r="G3513">
            <v>89645</v>
          </cell>
          <cell r="H3513" t="str">
            <v>JOELHO DE TRANSIÇÃO, 90 GRAUS, CPVC, SOLDÁVEL, DN 22MM X 3/4", INSTALADO EM RAMAL OU SUB-RAMAL DE ÁGUA - FORNECIMENTO E INSTALAÇÃO. AF_12/2014</v>
          </cell>
          <cell r="I3513" t="str">
            <v>UN</v>
          </cell>
          <cell r="J3513" t="str">
            <v>COEFICIENTE DE REPRESENTATIVIDADE</v>
          </cell>
          <cell r="K3513">
            <v>16.93</v>
          </cell>
          <cell r="L3513" t="str">
            <v>CAIXA REFERENCIAL</v>
          </cell>
        </row>
        <row r="3514">
          <cell r="G3514">
            <v>89646</v>
          </cell>
          <cell r="H3514" t="str">
            <v>JOELHO 90 GRAUS, CPVC, SOLDÁVEL, DN 28MM, INSTALADO EM RAMAL OU SUB-RAMAL DE ÁGUA - FORNECIMENTO E INSTALAÇÃO. AF_12/2014</v>
          </cell>
          <cell r="I3514" t="str">
            <v>UN</v>
          </cell>
          <cell r="J3514" t="str">
            <v>COEFICIENTE DE REPRESENTATIVIDADE</v>
          </cell>
          <cell r="K3514">
            <v>13.82</v>
          </cell>
          <cell r="L3514" t="str">
            <v>CAIXA REFERENCIAL</v>
          </cell>
        </row>
        <row r="3515">
          <cell r="G3515">
            <v>89647</v>
          </cell>
          <cell r="H3515" t="str">
            <v>JOELHO 45 GRAUS, CPVC, SOLDÁVEL, DN 28MM, INSTALADO EM RAMAL OU SUB-RAMAL DE ÁGUA  FORNECIMENTO E INSTALAÇÃO. AF_12/2014</v>
          </cell>
          <cell r="I3515" t="str">
            <v>UN</v>
          </cell>
          <cell r="J3515" t="str">
            <v>COEFICIENTE DE REPRESENTATIVIDADE</v>
          </cell>
          <cell r="K3515">
            <v>13.57</v>
          </cell>
          <cell r="L3515" t="str">
            <v>CAIXA REFERENCIAL</v>
          </cell>
        </row>
        <row r="3516">
          <cell r="G3516">
            <v>89648</v>
          </cell>
          <cell r="H3516" t="str">
            <v>CURVA 90 GRAUS, CPVC, SOLDÁVEL, DN 28MM, INSTALADO EM RAMAL OU SUB-RAMAL DE ÁGUA  FORNECIMENTO E INSTALAÇÃO. AF_12/2014</v>
          </cell>
          <cell r="I3516" t="str">
            <v>UN</v>
          </cell>
          <cell r="J3516" t="str">
            <v>COEFICIENTE DE REPRESENTATIVIDADE</v>
          </cell>
          <cell r="K3516">
            <v>14.72</v>
          </cell>
          <cell r="L3516" t="str">
            <v>CAIXA REFERENCIAL</v>
          </cell>
        </row>
        <row r="3517">
          <cell r="G3517">
            <v>89649</v>
          </cell>
          <cell r="H3517" t="str">
            <v>JOELHO 90 GRAUS, CPVC, SOLDÁVEL, DN 35MM, INSTALADO EM RAMAL OU SUB-RAMAL DE ÁGUA  FORNECIMENTO E INSTALAÇÃO. AF_12/2014</v>
          </cell>
          <cell r="I3517" t="str">
            <v>UN</v>
          </cell>
          <cell r="J3517" t="str">
            <v>COEFICIENTE DE REPRESENTATIVIDADE</v>
          </cell>
          <cell r="K3517">
            <v>19.62</v>
          </cell>
          <cell r="L3517" t="str">
            <v>CAIXA REFERENCIAL</v>
          </cell>
        </row>
        <row r="3518">
          <cell r="G3518">
            <v>89650</v>
          </cell>
          <cell r="H3518" t="str">
            <v>JOELHO 45 GRAUS, CPVC, SOLDÁVEL, DN 35MM, INSTALADO EM RAMAL OU SUB-RAMAL DE ÁGUA  FORNECIMENTO E INSTALAÇÃO. AF_12/2014</v>
          </cell>
          <cell r="I3518" t="str">
            <v>UN</v>
          </cell>
          <cell r="J3518" t="str">
            <v>COEFICIENTE DE REPRESENTATIVIDADE</v>
          </cell>
          <cell r="K3518">
            <v>19.62</v>
          </cell>
          <cell r="L3518" t="str">
            <v>CAIXA REFERENCIAL</v>
          </cell>
        </row>
        <row r="3519">
          <cell r="G3519">
            <v>89651</v>
          </cell>
          <cell r="H3519" t="str">
            <v>LUVA, CPVC, SOLDÁVEL, DN 15MM, INSTALADO EM RAMAL OU SUB-RAMAL DE ÁGUA - FORNECIMENTO E INSTALAÇÃO. AF_12/2014</v>
          </cell>
          <cell r="I3519" t="str">
            <v>UN</v>
          </cell>
          <cell r="J3519" t="str">
            <v>COEFICIENTE DE REPRESENTATIVIDADE</v>
          </cell>
          <cell r="K3519">
            <v>4.71</v>
          </cell>
          <cell r="L3519" t="str">
            <v>CAIXA REFERENCIAL</v>
          </cell>
        </row>
        <row r="3520">
          <cell r="G3520">
            <v>89652</v>
          </cell>
          <cell r="H3520" t="str">
            <v>LUVA DE CORRER, CPVC, SOLDÁVEL, DN 15MM, INSTALADO EM RAMAL OU SUB-RAMAL DE ÁGUA  FORNECIMENTO E INSTALAÇÃO. AF_12/2014</v>
          </cell>
          <cell r="I3520" t="str">
            <v>UN</v>
          </cell>
          <cell r="J3520" t="str">
            <v>COEFICIENTE DE REPRESENTATIVIDADE</v>
          </cell>
          <cell r="K3520">
            <v>7.18</v>
          </cell>
          <cell r="L3520" t="str">
            <v>CAIXA REFERENCIAL</v>
          </cell>
        </row>
        <row r="3521">
          <cell r="G3521">
            <v>89653</v>
          </cell>
          <cell r="H3521" t="str">
            <v>LUVA DE TRANSIÇÃO, CPVC, SOLDÁVEL, DN15MM X 1/2", INSTALADO EM RAMAL OU SUB-RAMAL DE ÁGUA - FORNECIMENTO E INSTALAÇÃO. AF_12/2014</v>
          </cell>
          <cell r="I3521" t="str">
            <v>UN</v>
          </cell>
          <cell r="J3521" t="str">
            <v>COEFICIENTE DE REPRESENTATIVIDADE</v>
          </cell>
          <cell r="K3521">
            <v>10.96</v>
          </cell>
          <cell r="L3521" t="str">
            <v>CAIXA REFERENCIAL</v>
          </cell>
        </row>
        <row r="3522">
          <cell r="G3522">
            <v>89654</v>
          </cell>
          <cell r="H3522" t="str">
            <v>UNIÃO, CPVC, SOLDÁVEL, DN15MM, INSTALADO EM RAMAL OU SUB-RAMAL DE ÁGUA  FORNECIMENTO E INSTALAÇÃO. AF_12/2014</v>
          </cell>
          <cell r="I3522" t="str">
            <v>UN</v>
          </cell>
          <cell r="J3522" t="str">
            <v>COEFICIENTE DE REPRESENTATIVIDADE</v>
          </cell>
          <cell r="K3522">
            <v>10.71</v>
          </cell>
          <cell r="L3522" t="str">
            <v>CAIXA REFERENCIAL</v>
          </cell>
        </row>
        <row r="3523">
          <cell r="G3523">
            <v>89655</v>
          </cell>
          <cell r="H3523" t="str">
            <v>CONECTOR, CPVC, SOLDÁVEL, DN 15MM X 1/2, INSTALADO EM RAMAL OU SUB-RAMAL DE ÁGUA  FORNECIMENTO E INSTALAÇÃO. AF_12/2014</v>
          </cell>
          <cell r="I3523" t="str">
            <v>UN</v>
          </cell>
          <cell r="J3523" t="str">
            <v>COEFICIENTE DE REPRESENTATIVIDADE</v>
          </cell>
          <cell r="K3523">
            <v>15.34</v>
          </cell>
          <cell r="L3523" t="str">
            <v>CAIXA REFERENCIAL</v>
          </cell>
        </row>
        <row r="3524">
          <cell r="G3524">
            <v>89656</v>
          </cell>
          <cell r="H3524" t="str">
            <v>ADAPTADOR, CPVC, SOLDÁVEL, DN15MM, INSTALADO EM RAMAL OU SUB-RAMAL DE ÁGUA  FORNECIMENTO E INSTALAÇÃO. AF_12/2014</v>
          </cell>
          <cell r="I3524" t="str">
            <v>UN</v>
          </cell>
          <cell r="J3524" t="str">
            <v>COEFICIENTE DE REPRESENTATIVIDADE</v>
          </cell>
          <cell r="K3524">
            <v>7.57</v>
          </cell>
          <cell r="L3524" t="str">
            <v>CAIXA REFERENCIAL</v>
          </cell>
        </row>
        <row r="3525">
          <cell r="G3525">
            <v>89657</v>
          </cell>
          <cell r="H3525" t="str">
            <v>CURVA DE TRANSPOSIÇÃO, CPVC, SOLDÁVEL, DN15MM, INSTALADO EM RAMAL OU SUB-RAMAL DE ÁGUA  FORNECIMENTO E INSTALAÇÃO. AF_12/2014</v>
          </cell>
          <cell r="I3525" t="str">
            <v>UN</v>
          </cell>
          <cell r="J3525" t="str">
            <v>COEFICIENTE DE REPRESENTATIVIDADE</v>
          </cell>
          <cell r="K3525">
            <v>7.69</v>
          </cell>
          <cell r="L3525" t="str">
            <v>CAIXA REFERENCIAL</v>
          </cell>
        </row>
        <row r="3526">
          <cell r="G3526">
            <v>89658</v>
          </cell>
          <cell r="H3526" t="str">
            <v>LUVA, CPVC, SOLDÁVEL, DN 22MM, INSTALADO EM RAMAL OU SUB-RAMAL DE ÁGUA  FORNECIMENTO E INSTALAÇÃO. AF_12/2014</v>
          </cell>
          <cell r="I3526" t="str">
            <v>UN</v>
          </cell>
          <cell r="J3526" t="str">
            <v>COEFICIENTE DE REPRESENTATIVIDADE</v>
          </cell>
          <cell r="K3526">
            <v>6.39</v>
          </cell>
          <cell r="L3526" t="str">
            <v>CAIXA REFERENCIAL</v>
          </cell>
        </row>
        <row r="3527">
          <cell r="G3527">
            <v>89659</v>
          </cell>
          <cell r="H3527" t="str">
            <v>LUVA DE CORRER, CPVC, SOLDÁVEL, DN 22MM, INSTALADO EM RAMAL OU SUB-RAMAL DE ÁGUA  FORNECIMENTO E INSTALAÇÃO. AF_12/2014</v>
          </cell>
          <cell r="I3527" t="str">
            <v>UN</v>
          </cell>
          <cell r="J3527" t="str">
            <v>COEFICIENTE DE REPRESENTATIVIDADE</v>
          </cell>
          <cell r="K3527">
            <v>10.16</v>
          </cell>
          <cell r="L3527" t="str">
            <v>CAIXA REFERENCIAL</v>
          </cell>
        </row>
        <row r="3528">
          <cell r="G3528">
            <v>89660</v>
          </cell>
          <cell r="H3528" t="str">
            <v>LUVA DE TRANSIÇÃO, CPVC, SOLDÁVEL, DN22MM X 25MM, INSTALADO EM RAMAL OU SUB-RAMAL DE ÁGUA - FORNECIMENTO E INSTALAÇÃO. AF_12/2014</v>
          </cell>
          <cell r="I3528" t="str">
            <v>UN</v>
          </cell>
          <cell r="J3528" t="str">
            <v>COEFICIENTE DE REPRESENTATIVIDADE</v>
          </cell>
          <cell r="K3528">
            <v>6.07</v>
          </cell>
          <cell r="L3528" t="str">
            <v>CAIXA REFERENCIAL</v>
          </cell>
        </row>
        <row r="3529">
          <cell r="G3529">
            <v>89661</v>
          </cell>
          <cell r="H3529" t="str">
            <v>UNIÃO, CPVC, SOLDÁVEL, DN22MM, INSTALADO EM RAMAL OU SUB-RAMAL DE ÁGUA  FORNECIMENTO E INSTALAÇÃO. AF_12/2014</v>
          </cell>
          <cell r="I3529" t="str">
            <v>UN</v>
          </cell>
          <cell r="J3529" t="str">
            <v>COEFICIENTE DE REPRESENTATIVIDADE</v>
          </cell>
          <cell r="K3529">
            <v>13.03</v>
          </cell>
          <cell r="L3529" t="str">
            <v>CAIXA REFERENCIAL</v>
          </cell>
        </row>
        <row r="3530">
          <cell r="G3530">
            <v>89662</v>
          </cell>
          <cell r="H3530" t="str">
            <v>CONECTOR, CPVC, SOLDÁVEL, DN 22MM X 1/2, INSTALADO EM RAMAL OU SUB-RAMAL DE ÁGUA  FORNECIMENTO E INSTALAÇÃO. AF_12/2014</v>
          </cell>
          <cell r="I3530" t="str">
            <v>UN</v>
          </cell>
          <cell r="J3530" t="str">
            <v>COEFICIENTE DE REPRESENTATIVIDADE</v>
          </cell>
          <cell r="K3530">
            <v>19.170000000000002</v>
          </cell>
          <cell r="L3530" t="str">
            <v>CAIXA REFERENCIAL</v>
          </cell>
        </row>
        <row r="3531">
          <cell r="G3531">
            <v>89663</v>
          </cell>
          <cell r="H3531" t="str">
            <v>ADAPTADOR, CPVC, SOLDÁVEL, DN22MM, INSTALADO EM RAMAL OU SUB-RAMAL DE ÁGUA  FORNECIMENTO E INSTALAÇÃO. AF_12/2014</v>
          </cell>
          <cell r="I3531" t="str">
            <v>UN</v>
          </cell>
          <cell r="J3531" t="str">
            <v>COEFICIENTE DE REPRESENTATIVIDADE</v>
          </cell>
          <cell r="K3531">
            <v>8.89</v>
          </cell>
          <cell r="L3531" t="str">
            <v>CAIXA REFERENCIAL</v>
          </cell>
        </row>
        <row r="3532">
          <cell r="G3532">
            <v>89664</v>
          </cell>
          <cell r="H3532" t="str">
            <v>CURVA DE TRANSPOSIÇÃO, CPVC, SOLDÁVEL, DN22MM, INSTALADO EM RAMAL OU SUB-RAMAL DE ÁGUA  FORNECIMENTO E INSTALAÇÃO. AF_12/2014</v>
          </cell>
          <cell r="I3532" t="str">
            <v>UN</v>
          </cell>
          <cell r="J3532" t="str">
            <v>COEFICIENTE DE REPRESENTATIVIDADE</v>
          </cell>
          <cell r="K3532">
            <v>10.16</v>
          </cell>
          <cell r="L3532" t="str">
            <v>CAIXA REFERENCIAL</v>
          </cell>
        </row>
        <row r="3533">
          <cell r="G3533">
            <v>89665</v>
          </cell>
          <cell r="H3533" t="str">
            <v>REDUÇÃO EXCÊNTRICA, PVC, SERIE R, ÁGUA PLUVIAL, DN 75 X 50 MM, JUNTA ELÁSTICA, FORNECIDO E INSTALADO EM CONDUTORES VERTICAIS DE ÁGUAS PLUVIAIS. AF_12/2014</v>
          </cell>
          <cell r="I3533" t="str">
            <v>UN</v>
          </cell>
          <cell r="J3533" t="str">
            <v>COEFICIENTE DE REPRESENTATIVIDADE</v>
          </cell>
          <cell r="K3533">
            <v>8.85</v>
          </cell>
          <cell r="L3533" t="str">
            <v>CAIXA REFERENCIAL</v>
          </cell>
        </row>
        <row r="3534">
          <cell r="G3534">
            <v>89666</v>
          </cell>
          <cell r="H3534" t="str">
            <v>BUCHA DE REDUÇÃO, CPVC, SOLDÁVEL, DN22MM X 15MM, INSTALADO EM RAMAL OU SUB-RAMAL DE ÁGUA  FORNECIMENTO E INSTALAÇÃO. AF_12/2014</v>
          </cell>
          <cell r="I3534" t="str">
            <v>UN</v>
          </cell>
          <cell r="J3534" t="str">
            <v>COEFICIENTE DE REPRESENTATIVIDADE</v>
          </cell>
          <cell r="K3534">
            <v>5.5</v>
          </cell>
          <cell r="L3534" t="str">
            <v>CAIXA REFERENCIAL</v>
          </cell>
        </row>
        <row r="3535">
          <cell r="G3535">
            <v>89667</v>
          </cell>
          <cell r="H3535" t="str">
            <v>TÊ DE INSPEÇÃO, PVC, SERIE R, ÁGUA PLUVIAL, DN 75 MM, JUNTA ELÁSTICA, FORNECIDO E INSTALADO EM CONDUTORES VERTICAIS DE ÁGUAS PLUVIAIS. AF_12/2014</v>
          </cell>
          <cell r="I3535" t="str">
            <v>UN</v>
          </cell>
          <cell r="J3535" t="str">
            <v>COEFICIENTE DE REPRESENTATIVIDADE</v>
          </cell>
          <cell r="K3535">
            <v>22.95</v>
          </cell>
          <cell r="L3535" t="str">
            <v>CAIXA REFERENCIAL</v>
          </cell>
        </row>
        <row r="3536">
          <cell r="G3536">
            <v>89668</v>
          </cell>
          <cell r="H3536" t="str">
            <v>CONECTOR, CPVC, SOLDÁVEL, DN22MM X 3/4", INSTALADO EM RAMAL OU SUB-RAMAL DE ÁGUA - FORNECIMENTO E INSTALAÇÃO. AF_12/2014</v>
          </cell>
          <cell r="I3536" t="str">
            <v>UN</v>
          </cell>
          <cell r="J3536" t="str">
            <v>COEFICIENTE DE REPRESENTATIVIDADE</v>
          </cell>
          <cell r="K3536">
            <v>18.27</v>
          </cell>
          <cell r="L3536" t="str">
            <v>CAIXA REFERENCIAL</v>
          </cell>
        </row>
        <row r="3537">
          <cell r="G3537">
            <v>89669</v>
          </cell>
          <cell r="H3537" t="str">
            <v>LUVA SIMPLES, PVC, SERIE R, ÁGUA PLUVIAL, DN 100 MM, JUNTA ELÁSTICA, FORNECIDO E INSTALADO EM CONDUTORES VERTICAIS DE ÁGUAS PLUVIAIS. AF_12/2014</v>
          </cell>
          <cell r="I3537" t="str">
            <v>UN</v>
          </cell>
          <cell r="J3537" t="str">
            <v>COEFICIENTE DE REPRESENTATIVIDADE</v>
          </cell>
          <cell r="K3537">
            <v>14.91</v>
          </cell>
          <cell r="L3537" t="str">
            <v>CAIXA REFERENCIAL</v>
          </cell>
        </row>
        <row r="3538">
          <cell r="G3538">
            <v>89670</v>
          </cell>
          <cell r="H3538" t="str">
            <v>LUVA, CPVC, SOLDÁVEL, DN 28MM, INSTALADO EM RAMAL OU SUB-RAMAL DE ÁGUA  FORNECIMENTO E INSTALAÇÃO. AF_12/2014</v>
          </cell>
          <cell r="I3538" t="str">
            <v>UN</v>
          </cell>
          <cell r="J3538" t="str">
            <v>COEFICIENTE DE REPRESENTATIVIDADE</v>
          </cell>
          <cell r="K3538">
            <v>9.02</v>
          </cell>
          <cell r="L3538" t="str">
            <v>CAIXA REFERENCIAL</v>
          </cell>
        </row>
        <row r="3539">
          <cell r="G3539">
            <v>89671</v>
          </cell>
          <cell r="H3539" t="str">
            <v>LUVA DE CORRER, PVC, SERIE R, ÁGUA PLUVIAL, DN 100 MM, JUNTA ELÁSTICA, FORNECIDO E INSTALADO EM CONDUTORES VERTICAIS DE ÁGUAS PLUVIAIS. AF_12/2014</v>
          </cell>
          <cell r="I3539" t="str">
            <v>UN</v>
          </cell>
          <cell r="J3539" t="str">
            <v>COEFICIENTE DE REPRESENTATIVIDADE</v>
          </cell>
          <cell r="K3539">
            <v>21.98</v>
          </cell>
          <cell r="L3539" t="str">
            <v>CAIXA REFERENCIAL</v>
          </cell>
        </row>
        <row r="3540">
          <cell r="G3540">
            <v>89672</v>
          </cell>
          <cell r="H3540" t="str">
            <v>LUVA DE CORRER, CPVC, SOLDÁVEL, DN 28MM, INSTALADO EM RAMAL OU SUB-RAMAL DE ÁGUA  FORNECIMENTO E INSTALAÇÃO. AF_12/2014</v>
          </cell>
          <cell r="I3540" t="str">
            <v>UN</v>
          </cell>
          <cell r="J3540" t="str">
            <v>COEFICIENTE DE REPRESENTATIVIDADE</v>
          </cell>
          <cell r="K3540">
            <v>13.33</v>
          </cell>
          <cell r="L3540" t="str">
            <v>CAIXA REFERENCIAL</v>
          </cell>
        </row>
        <row r="3541">
          <cell r="G3541">
            <v>89673</v>
          </cell>
          <cell r="H3541" t="str">
            <v>REDUÇÃO EXCÊNTRICA, PVC, SERIE R, ÁGUA PLUVIAL, DN 100 X 75 MM, JUNTA ELÁSTICA, FORNECIDO E INSTALADO EM CONDUTORES VERTICAIS DE ÁGUAS PLUVIAIS. AF_12/2014</v>
          </cell>
          <cell r="I3541" t="str">
            <v>UN</v>
          </cell>
          <cell r="J3541" t="str">
            <v>COEFICIENTE DE REPRESENTATIVIDADE</v>
          </cell>
          <cell r="K3541">
            <v>17.329999999999998</v>
          </cell>
          <cell r="L3541" t="str">
            <v>CAIXA REFERENCIAL</v>
          </cell>
        </row>
        <row r="3542">
          <cell r="G3542">
            <v>89674</v>
          </cell>
          <cell r="H3542" t="str">
            <v>UNIÃO, CPVC, SOLDÁVEL, DN28MM, INSTALADO EM RAMAL OU SUB-RAMAL DE ÁGUA  FORNECIMENTO E INSTALAÇÃO. AF_12/2014</v>
          </cell>
          <cell r="I3542" t="str">
            <v>UN</v>
          </cell>
          <cell r="J3542" t="str">
            <v>COEFICIENTE DE REPRESENTATIVIDADE</v>
          </cell>
          <cell r="K3542">
            <v>18.84</v>
          </cell>
          <cell r="L3542" t="str">
            <v>CAIXA REFERENCIAL</v>
          </cell>
        </row>
        <row r="3543">
          <cell r="G3543">
            <v>89675</v>
          </cell>
          <cell r="H3543" t="str">
            <v>TÊ DE INSPEÇÃO, PVC, SERIE R, ÁGUA PLUVIAL, DN 100 MM, JUNTA ELÁSTICA, FORNECIDO E INSTALADO EM CONDUTORES VERTICAIS DE ÁGUAS PLUVIAIS. AF_12/2014</v>
          </cell>
          <cell r="I3543" t="str">
            <v>UN</v>
          </cell>
          <cell r="J3543" t="str">
            <v>COEFICIENTE DE REPRESENTATIVIDADE</v>
          </cell>
          <cell r="K3543">
            <v>38.82</v>
          </cell>
          <cell r="L3543" t="str">
            <v>CAIXA REFERENCIAL</v>
          </cell>
        </row>
        <row r="3544">
          <cell r="G3544">
            <v>89676</v>
          </cell>
          <cell r="H3544" t="str">
            <v>CONECTOR, CPVC, SOLDÁVEL, DN 28MM X 1, INSTALADO EM RAMAL OU SUB-RAMAL DE ÁGUA  FORNECIMENTO E INSTALAÇÃO. AF_12/2014</v>
          </cell>
          <cell r="I3544" t="str">
            <v>UN</v>
          </cell>
          <cell r="J3544" t="str">
            <v>COEFICIENTE DE REPRESENTATIVIDADE</v>
          </cell>
          <cell r="K3544">
            <v>27.81</v>
          </cell>
          <cell r="L3544" t="str">
            <v>CAIXA REFERENCIAL</v>
          </cell>
        </row>
        <row r="3545">
          <cell r="G3545">
            <v>89677</v>
          </cell>
          <cell r="H3545" t="str">
            <v>LUVA SIMPLES, PVC, SERIE R, ÁGUA PLUVIAL, DN 150 MM, JUNTA ELÁSTICA, FORNECIDO E INSTALADO EM CONDUTORES VERTICAIS DE ÁGUAS PLUVIAIS. AF_12/2014</v>
          </cell>
          <cell r="I3545" t="str">
            <v>UN</v>
          </cell>
          <cell r="J3545" t="str">
            <v>COEFICIENTE DE REPRESENTATIVIDADE</v>
          </cell>
          <cell r="K3545">
            <v>41.69</v>
          </cell>
          <cell r="L3545" t="str">
            <v>CAIXA REFERENCIAL</v>
          </cell>
        </row>
        <row r="3546">
          <cell r="G3546">
            <v>89678</v>
          </cell>
          <cell r="H3546" t="str">
            <v>BUCHA DE REDUÇÃO, CPVC, SOLDÁVEL, DN28MM X 22MM, INSTALADO EM RAMAL OU SUB-RAMAL DE ÁGUA  FORNECIMENTO E INSTALAÇÃO. AF_12/2014</v>
          </cell>
          <cell r="I3546" t="str">
            <v>UN</v>
          </cell>
          <cell r="J3546" t="str">
            <v>COEFICIENTE DE REPRESENTATIVIDADE</v>
          </cell>
          <cell r="K3546">
            <v>7.1</v>
          </cell>
          <cell r="L3546" t="str">
            <v>CAIXA REFERENCIAL</v>
          </cell>
        </row>
        <row r="3547">
          <cell r="G3547">
            <v>89679</v>
          </cell>
          <cell r="H3547" t="str">
            <v>LUVA DE CORRER, PVC, SERIE R, ÁGUA PLUVIAL, DN 150 MM, JUNTA ELÁSTICA, FORNECIDO E INSTALADO EM CONDUTORES VERTICAIS DE ÁGUAS PLUVIAIS. AF_12/2014</v>
          </cell>
          <cell r="I3547" t="str">
            <v>UN</v>
          </cell>
          <cell r="J3547" t="str">
            <v>COEFICIENTE DE REPRESENTATIVIDADE</v>
          </cell>
          <cell r="K3547">
            <v>66.900000000000006</v>
          </cell>
          <cell r="L3547" t="str">
            <v>CAIXA REFERENCIAL</v>
          </cell>
        </row>
        <row r="3548">
          <cell r="G3548">
            <v>89680</v>
          </cell>
          <cell r="H3548" t="str">
            <v>LUVA, CPVC, SOLDÁVEL, DN 35MM, INSTALADO EM RAMAL OU SUB-RAMAL DE ÁGUA  FORNECIMENTO E INSTALAÇÃO. AF_12/2014</v>
          </cell>
          <cell r="I3548" t="str">
            <v>UN</v>
          </cell>
          <cell r="J3548" t="str">
            <v>COEFICIENTE DE REPRESENTATIVIDADE</v>
          </cell>
          <cell r="K3548">
            <v>13.44</v>
          </cell>
          <cell r="L3548" t="str">
            <v>CAIXA REFERENCIAL</v>
          </cell>
        </row>
        <row r="3549">
          <cell r="G3549">
            <v>89681</v>
          </cell>
          <cell r="H3549" t="str">
            <v>REDUÇÃO EXCÊNTRICA, PVC, SERIE R, ÁGUA PLUVIAL, DN 150 X 100 MM, JUNTA ELÁSTICA, FORNECIDO E INSTALADO EM CONDUTORES VERTICAIS DE ÁGUAS PLUVIAIS. AF_12/2014</v>
          </cell>
          <cell r="I3549" t="str">
            <v>UN</v>
          </cell>
          <cell r="J3549" t="str">
            <v>COEFICIENTE DE REPRESENTATIVIDADE</v>
          </cell>
          <cell r="K3549">
            <v>46.15</v>
          </cell>
          <cell r="L3549" t="str">
            <v>CAIXA REFERENCIAL</v>
          </cell>
        </row>
        <row r="3550">
          <cell r="G3550">
            <v>89682</v>
          </cell>
          <cell r="H3550" t="str">
            <v>LUVA DE CORRER, CPVC, SOLDÁVEL, DN 35MM, INSTALADO EM RAMAL OU SUB-RAMAL DE ÁGUA  FORNECIMENTO E INSTALAÇÃO. AF_12/2014</v>
          </cell>
          <cell r="I3550" t="str">
            <v>UN</v>
          </cell>
          <cell r="J3550" t="str">
            <v>COEFICIENTE DE REPRESENTATIVIDADE</v>
          </cell>
          <cell r="K3550">
            <v>19.899999999999999</v>
          </cell>
          <cell r="L3550" t="str">
            <v>CAIXA REFERENCIAL</v>
          </cell>
        </row>
        <row r="3551">
          <cell r="G3551">
            <v>89684</v>
          </cell>
          <cell r="H3551" t="str">
            <v>UNIÃO, CPVC, SOLDÁVEL, DN35MM, INSTALADO EM RAMAL OU SUB-RAMAL DE ÁGUA  FORNECIMENTO E INSTALAÇÃO. AF_12/2014</v>
          </cell>
          <cell r="I3551" t="str">
            <v>UN</v>
          </cell>
          <cell r="J3551" t="str">
            <v>COEFICIENTE DE REPRESENTATIVIDADE</v>
          </cell>
          <cell r="K3551">
            <v>26.82</v>
          </cell>
          <cell r="L3551" t="str">
            <v>CAIXA REFERENCIAL</v>
          </cell>
        </row>
        <row r="3552">
          <cell r="G3552">
            <v>89685</v>
          </cell>
          <cell r="H3552" t="str">
            <v>JUNÇÃO SIMPLES, PVC, SERIE R, ÁGUA PLUVIAL, DN 75 X 75 MM, JUNTA ELÁSTICA, FORNECIDO E INSTALADO EM CONDUTORES VERTICAIS DE ÁGUAS PLUVIAIS. AF_12/2014</v>
          </cell>
          <cell r="I3552" t="str">
            <v>UN</v>
          </cell>
          <cell r="J3552" t="str">
            <v>COEFICIENTE DE REPRESENTATIVIDADE</v>
          </cell>
          <cell r="K3552">
            <v>31.73</v>
          </cell>
          <cell r="L3552" t="str">
            <v>CAIXA REFERENCIAL</v>
          </cell>
        </row>
        <row r="3553">
          <cell r="G3553">
            <v>89686</v>
          </cell>
          <cell r="H3553" t="str">
            <v>CONECTOR, CPVC, SOLDÁVEL, DN 35MM X 1 1/4, INSTALADO EM RAMAL OU SUB-RAMAL DE ÁGUA  FORNECIMENTO E INSTALAÇÃO. AF_12/2014</v>
          </cell>
          <cell r="I3553" t="str">
            <v>UN</v>
          </cell>
          <cell r="J3553" t="str">
            <v>COEFICIENTE DE REPRESENTATIVIDADE</v>
          </cell>
          <cell r="K3553">
            <v>95.27</v>
          </cell>
          <cell r="L3553" t="str">
            <v>CAIXA REFERENCIAL</v>
          </cell>
        </row>
        <row r="3554">
          <cell r="G3554">
            <v>89687</v>
          </cell>
          <cell r="H3554" t="str">
            <v>TÊ, PVC, SERIE R, ÁGUA PLUVIAL, DN 75 X 75 MM, JUNTA ELÁSTICA, FORNECIDO E INSTALADO EM CONDUTORES VERTICAIS DE ÁGUAS PLUVIAIS. AF_12/2014</v>
          </cell>
          <cell r="I3554" t="str">
            <v>UN</v>
          </cell>
          <cell r="J3554" t="str">
            <v>COEFICIENTE DE REPRESENTATIVIDADE</v>
          </cell>
          <cell r="K3554">
            <v>27.25</v>
          </cell>
          <cell r="L3554" t="str">
            <v>CAIXA REFERENCIAL</v>
          </cell>
        </row>
        <row r="3555">
          <cell r="G3555">
            <v>89689</v>
          </cell>
          <cell r="H3555" t="str">
            <v>BUCHA DE REDUÇÃO, CPVC, SOLDÁVEL, DN35MM X 28MM, INSTALADO EM RAMAL OU SUB-RAMAL DE ÁGUA  FORNECIMENTO E INSTALAÇÃO. AF_12/2014</v>
          </cell>
          <cell r="I3555" t="str">
            <v>UN</v>
          </cell>
          <cell r="J3555" t="str">
            <v>COEFICIENTE DE REPRESENTATIVIDADE</v>
          </cell>
          <cell r="K3555">
            <v>21.28</v>
          </cell>
          <cell r="L3555" t="str">
            <v>CAIXA REFERENCIAL</v>
          </cell>
        </row>
        <row r="3556">
          <cell r="G3556">
            <v>89690</v>
          </cell>
          <cell r="H3556" t="str">
            <v>JUNÇÃO SIMPLES, PVC, SERIE R, ÁGUA PLUVIAL, DN 100 X 100 MM, JUNTA ELÁSTICA, FORNECIDO E INSTALADO EM CONDUTORES VERTICAIS DE ÁGUAS PLUVIAIS. AF_12/2014</v>
          </cell>
          <cell r="I3556" t="str">
            <v>UN</v>
          </cell>
          <cell r="J3556" t="str">
            <v>COEFICIENTE DE REPRESENTATIVIDADE</v>
          </cell>
          <cell r="K3556">
            <v>48.01</v>
          </cell>
          <cell r="L3556" t="str">
            <v>CAIXA REFERENCIAL</v>
          </cell>
        </row>
        <row r="3557">
          <cell r="G3557">
            <v>89691</v>
          </cell>
          <cell r="H3557" t="str">
            <v>TE, CPVC, SOLDÁVEL, DN 15MM, INSTALADO EM RAMAL OU SUB-RAMAL DE ÁGUA - FORNECIMENTO E INSTALAÇÃO. AF_12/2014</v>
          </cell>
          <cell r="I3557" t="str">
            <v>UN</v>
          </cell>
          <cell r="J3557" t="str">
            <v>COEFICIENTE DE REPRESENTATIVIDADE</v>
          </cell>
          <cell r="K3557">
            <v>8.91</v>
          </cell>
          <cell r="L3557" t="str">
            <v>CAIXA REFERENCIAL</v>
          </cell>
        </row>
        <row r="3558">
          <cell r="G3558">
            <v>89692</v>
          </cell>
          <cell r="H3558" t="str">
            <v>JUNÇÃO SIMPLES, PVC, SERIE R, ÁGUA PLUVIAL, DN 100 X 75 MM, JUNTA ELÁSTICA, FORNECIDO E INSTALADO EM CONDUTORES VERTICAIS DE ÁGUAS PLUVIAIS. AF_12/2014</v>
          </cell>
          <cell r="I3558" t="str">
            <v>UN</v>
          </cell>
          <cell r="J3558" t="str">
            <v>COEFICIENTE DE REPRESENTATIVIDADE</v>
          </cell>
          <cell r="K3558">
            <v>45.39</v>
          </cell>
          <cell r="L3558" t="str">
            <v>CAIXA REFERENCIAL</v>
          </cell>
        </row>
        <row r="3559">
          <cell r="G3559">
            <v>89693</v>
          </cell>
          <cell r="H3559" t="str">
            <v>TÊ, PVC, SERIE R, ÁGUA PLUVIAL, DN 100 X 100 MM, JUNTA ELÁSTICA, FORNECIDO E INSTALADO EM CONDUTORES VERTICAIS DE ÁGUAS PLUVIAIS. AF_12/2014</v>
          </cell>
          <cell r="I3559" t="str">
            <v>UN</v>
          </cell>
          <cell r="J3559" t="str">
            <v>COEFICIENTE DE REPRESENTATIVIDADE</v>
          </cell>
          <cell r="K3559">
            <v>44.08</v>
          </cell>
          <cell r="L3559" t="str">
            <v>CAIXA REFERENCIAL</v>
          </cell>
        </row>
        <row r="3560">
          <cell r="G3560">
            <v>89694</v>
          </cell>
          <cell r="H3560" t="str">
            <v>TE DE TRANSIÇÃO, CPVC, SOLDÁVEL, DN 15MM X 1/2, INSTALADO EM RAMAL OU SUB-RAMAL DE ÁGUA  FORNECIMENTO E INSTALAÇÃO. AF_12/2014</v>
          </cell>
          <cell r="I3560" t="str">
            <v>UN</v>
          </cell>
          <cell r="J3560" t="str">
            <v>COEFICIENTE DE REPRESENTATIVIDADE</v>
          </cell>
          <cell r="K3560">
            <v>13.13</v>
          </cell>
          <cell r="L3560" t="str">
            <v>CAIXA REFERENCIAL</v>
          </cell>
        </row>
        <row r="3561">
          <cell r="G3561">
            <v>89695</v>
          </cell>
          <cell r="H3561" t="str">
            <v>TÊ MISTURADOR, CPVC, SOLDÁVEL, DN15MM, INSTALADO EM RAMAL OU SUB-RAMAL DE ÁGUA  FORNECIMENTO E INSTALAÇÃO. AF_12/2014</v>
          </cell>
          <cell r="I3561" t="str">
            <v>UN</v>
          </cell>
          <cell r="J3561" t="str">
            <v>COEFICIENTE DE REPRESENTATIVIDADE</v>
          </cell>
          <cell r="K3561">
            <v>12.34</v>
          </cell>
          <cell r="L3561" t="str">
            <v>CAIXA REFERENCIAL</v>
          </cell>
        </row>
        <row r="3562">
          <cell r="G3562">
            <v>89696</v>
          </cell>
          <cell r="H3562" t="str">
            <v>TÊ, PVC, SERIE R, ÁGUA PLUVIAL, DN 100 X 75 MM, JUNTA ELÁSTICA, FORNECIDO E INSTALADO EM CONDUTORES VERTICAIS DE ÁGUAS PLUVIAIS. AF_12/2014</v>
          </cell>
          <cell r="I3562" t="str">
            <v>UN</v>
          </cell>
          <cell r="J3562" t="str">
            <v>COEFICIENTE DE REPRESENTATIVIDADE</v>
          </cell>
          <cell r="K3562">
            <v>40.07</v>
          </cell>
          <cell r="L3562" t="str">
            <v>CAIXA REFERENCIAL</v>
          </cell>
        </row>
        <row r="3563">
          <cell r="G3563">
            <v>89697</v>
          </cell>
          <cell r="H3563" t="str">
            <v>TE, CPVC, SOLDÁVEL, DN 22MM, INSTALADO EM RAMAL OU SUB-RAMAL DE ÁGUA - FORNECIMENTO E INSTALAÇÃO. AF_12/2014</v>
          </cell>
          <cell r="I3563" t="str">
            <v>UN</v>
          </cell>
          <cell r="J3563" t="str">
            <v>COEFICIENTE DE REPRESENTATIVIDADE</v>
          </cell>
          <cell r="K3563">
            <v>10.57</v>
          </cell>
          <cell r="L3563" t="str">
            <v>CAIXA REFERENCIAL</v>
          </cell>
        </row>
        <row r="3564">
          <cell r="G3564">
            <v>89698</v>
          </cell>
          <cell r="H3564" t="str">
            <v>JUNÇÃO SIMPLES, PVC, SERIE R, ÁGUA PLUVIAL, DN 150 X 150 MM, JUNTA ELÁSTICA, FORNECIDO E INSTALADO EM CONDUTORES VERTICAIS DE ÁGUAS PLUVIAIS. AF_12/2014</v>
          </cell>
          <cell r="I3564" t="str">
            <v>UN</v>
          </cell>
          <cell r="J3564" t="str">
            <v>COEFICIENTE DE REPRESENTATIVIDADE</v>
          </cell>
          <cell r="K3564">
            <v>139.62</v>
          </cell>
          <cell r="L3564" t="str">
            <v>CAIXA REFERENCIAL</v>
          </cell>
        </row>
        <row r="3565">
          <cell r="G3565">
            <v>89699</v>
          </cell>
          <cell r="H3565" t="str">
            <v>JUNÇÃO SIMPLES, PVC, SERIE R, ÁGUA PLUVIAL, DN 150 X 100 MM, JUNTA ELÁSTICA, FORNECIDO E INSTALADO EM CONDUTORES VERTICAIS DE ÁGUAS PLUVIAIS. AF_12/2014</v>
          </cell>
          <cell r="I3565" t="str">
            <v>UN</v>
          </cell>
          <cell r="J3565" t="str">
            <v>COEFICIENTE DE REPRESENTATIVIDADE</v>
          </cell>
          <cell r="K3565">
            <v>120.4</v>
          </cell>
          <cell r="L3565" t="str">
            <v>CAIXA REFERENCIAL</v>
          </cell>
        </row>
        <row r="3566">
          <cell r="G3566">
            <v>89700</v>
          </cell>
          <cell r="H3566" t="str">
            <v>TE DE TRANSIÇÃO, CPVC, SOLDÁVEL, DN 22MM X 1/2, INSTALADO EM RAMAL OU SUB-RAMAL DE ÁGUA  FORNECIMENTO E INSTALAÇÃO. AF_12/2014</v>
          </cell>
          <cell r="I3566" t="str">
            <v>UN</v>
          </cell>
          <cell r="J3566" t="str">
            <v>COEFICIENTE DE REPRESENTATIVIDADE</v>
          </cell>
          <cell r="K3566">
            <v>14.18</v>
          </cell>
          <cell r="L3566" t="str">
            <v>CAIXA REFERENCIAL</v>
          </cell>
        </row>
        <row r="3567">
          <cell r="G3567">
            <v>89701</v>
          </cell>
          <cell r="H3567" t="str">
            <v>TÊ, PVC, SERIE R, ÁGUA PLUVIAL, DN 150 X 150 MM, JUNTA ELÁSTICA, FORNECIDO E INSTALADO EM CONDUTORES VERTICAIS DE ÁGUAS PLUVIAIS. AF_12/2014</v>
          </cell>
          <cell r="I3567" t="str">
            <v>UN</v>
          </cell>
          <cell r="J3567" t="str">
            <v>COEFICIENTE DE REPRESENTATIVIDADE</v>
          </cell>
          <cell r="K3567">
            <v>108.84</v>
          </cell>
          <cell r="L3567" t="str">
            <v>CAIXA REFERENCIAL</v>
          </cell>
        </row>
        <row r="3568">
          <cell r="G3568">
            <v>89702</v>
          </cell>
          <cell r="H3568" t="str">
            <v>TÊ MISTURADOR, CPVC, SOLDÁVEL, DN22MM, INSTALADO EM RAMAL OU SUB-RAMAL DE ÁGUA  FORNECIMENTO E INSTALAÇÃO. AF_12/2014</v>
          </cell>
          <cell r="I3568" t="str">
            <v>UN</v>
          </cell>
          <cell r="J3568" t="str">
            <v>COEFICIENTE DE REPRESENTATIVIDADE</v>
          </cell>
          <cell r="K3568">
            <v>14.18</v>
          </cell>
          <cell r="L3568" t="str">
            <v>CAIXA REFERENCIAL</v>
          </cell>
        </row>
        <row r="3569">
          <cell r="G3569">
            <v>89703</v>
          </cell>
          <cell r="H3569" t="str">
            <v>TE MISTURADOR DE TRANSIÇÃO, CPVC, SOLDÁVEL, DN 22MM X 3/4", INSTALADO EM RAMAL OU SUB-RAMAL DE ÁGUA - FORNECIMENTO E INSTALAÇÃO. AF_12/2014</v>
          </cell>
          <cell r="I3569" t="str">
            <v>UN</v>
          </cell>
          <cell r="J3569" t="str">
            <v>COEFICIENTE DE REPRESENTATIVIDADE</v>
          </cell>
          <cell r="K3569">
            <v>28.86</v>
          </cell>
          <cell r="L3569" t="str">
            <v>CAIXA REFERENCIAL</v>
          </cell>
        </row>
        <row r="3570">
          <cell r="G3570">
            <v>89704</v>
          </cell>
          <cell r="H3570" t="str">
            <v>TÊ, PVC, SERIE R, ÁGUA PLUVIAL, DN 150 X 100 MM, JUNTA ELÁSTICA, FORNECIDO E INSTALADO EM CONDUTORES VERTICAIS DE ÁGUAS PLUVIAIS. AF_12/2014</v>
          </cell>
          <cell r="I3570" t="str">
            <v>UN</v>
          </cell>
          <cell r="J3570" t="str">
            <v>COEFICIENTE DE REPRESENTATIVIDADE</v>
          </cell>
          <cell r="K3570">
            <v>76.28</v>
          </cell>
          <cell r="L3570" t="str">
            <v>CAIXA REFERENCIAL</v>
          </cell>
        </row>
        <row r="3571">
          <cell r="G3571">
            <v>89705</v>
          </cell>
          <cell r="H3571" t="str">
            <v>TÊ, CPVC, SOLDÁVEL, DN28MM, INSTALADO EM RAMAL OU SUB-RAMAL DE ÁGUA   FORNECIMENTO E INSTALAÇÃO. AF_12/2014</v>
          </cell>
          <cell r="I3571" t="str">
            <v>UN</v>
          </cell>
          <cell r="J3571" t="str">
            <v>COEFICIENTE DE REPRESENTATIVIDADE</v>
          </cell>
          <cell r="K3571">
            <v>16.93</v>
          </cell>
          <cell r="L3571" t="str">
            <v>CAIXA REFERENCIAL</v>
          </cell>
        </row>
        <row r="3572">
          <cell r="G3572">
            <v>89706</v>
          </cell>
          <cell r="H3572" t="str">
            <v>TÊ, CPVC, SOLDÁVEL, DN35MM, INSTALADO EM RAMAL OU SUB-RAMAL DE ÁGUA  FORNECIMENTO E INSTALAÇÃO. AF_12/2014</v>
          </cell>
          <cell r="I3572" t="str">
            <v>UN</v>
          </cell>
          <cell r="J3572" t="str">
            <v>COEFICIENTE DE REPRESENTATIVIDADE</v>
          </cell>
          <cell r="K3572">
            <v>33.4</v>
          </cell>
          <cell r="L3572" t="str">
            <v>CAIXA REFERENCIAL</v>
          </cell>
        </row>
        <row r="3573">
          <cell r="G3573">
            <v>89718</v>
          </cell>
          <cell r="H3573" t="str">
            <v>TUBO, CPVC, SOLDÁVEL, DN 35MM, INSTALADO EM RAMAL DE DISTRIBUIÇÃO DE ÁGUA   FORNECIMENTO E INSTALAÇÃO. AF_12/2014</v>
          </cell>
          <cell r="I3573" t="str">
            <v>M</v>
          </cell>
          <cell r="J3573" t="str">
            <v>COEFICIENTE DE REPRESENTATIVIDADE</v>
          </cell>
          <cell r="K3573">
            <v>27.01</v>
          </cell>
          <cell r="L3573" t="str">
            <v>CAIXA REFERENCIAL</v>
          </cell>
        </row>
        <row r="3574">
          <cell r="G3574">
            <v>89719</v>
          </cell>
          <cell r="H3574" t="str">
            <v>JOELHO 90 GRAUS, CPVC, SOLDÁVEL, DN 22MM, INSTALADO EM RAMAL DE DISTRIBUIÇÃO DE ÁGUA   FORNECIMENTO E INSTALAÇÃO. AF_12/2014</v>
          </cell>
          <cell r="I3574" t="str">
            <v>UN</v>
          </cell>
          <cell r="J3574" t="str">
            <v>COEFICIENTE DE REPRESENTATIVIDADE</v>
          </cell>
          <cell r="K3574">
            <v>7.21</v>
          </cell>
          <cell r="L3574" t="str">
            <v>CAIXA REFERENCIAL</v>
          </cell>
        </row>
        <row r="3575">
          <cell r="G3575">
            <v>89720</v>
          </cell>
          <cell r="H3575" t="str">
            <v>JOELHO 45 GRAUS, CPVC, SOLDÁVEL, DN 22MM, INSTALADO EM RAMAL DE DISTRIBUIÇÃO DE ÁGUA   FORNECIMENTO E INSTALAÇÃO. AF_12/2014</v>
          </cell>
          <cell r="I3575" t="str">
            <v>UN</v>
          </cell>
          <cell r="J3575" t="str">
            <v>COEFICIENTE DE REPRESENTATIVIDADE</v>
          </cell>
          <cell r="K3575">
            <v>8.2799999999999994</v>
          </cell>
          <cell r="L3575" t="str">
            <v>CAIXA REFERENCIAL</v>
          </cell>
        </row>
        <row r="3576">
          <cell r="G3576">
            <v>89721</v>
          </cell>
          <cell r="H3576" t="str">
            <v>CURVA 90 GRAUS, CPVC, SOLDÁVEL, DN 22MM, INSTALADO EM RAMAL DE DISTRIBUIÇÃO DE ÁGUA - FORNECIMENTO E INSTALAÇÃO. AF_12/2014</v>
          </cell>
          <cell r="I3576" t="str">
            <v>UN</v>
          </cell>
          <cell r="J3576" t="str">
            <v>COEFICIENTE DE REPRESENTATIVIDADE</v>
          </cell>
          <cell r="K3576">
            <v>8.64</v>
          </cell>
          <cell r="L3576" t="str">
            <v>CAIXA REFERENCIAL</v>
          </cell>
        </row>
        <row r="3577">
          <cell r="G3577">
            <v>89722</v>
          </cell>
          <cell r="H3577" t="str">
            <v>JOELHO DE TRANSIÇÃO, 90 GRAUS, CPVC, SOLDÁVEL, DN 22MM X 1/2", INSTALADO EM RAMAL DE ALIMENTAÇAÕ DE ÁGUA - FORNECIMENTO E INSTALAÇÃO. AF_12/2014</v>
          </cell>
          <cell r="I3577" t="str">
            <v>UN</v>
          </cell>
          <cell r="J3577" t="str">
            <v>COEFICIENTE DE REPRESENTATIVIDADE</v>
          </cell>
          <cell r="K3577">
            <v>13.72</v>
          </cell>
          <cell r="L3577" t="str">
            <v>CAIXA REFERENCIAL</v>
          </cell>
        </row>
        <row r="3578">
          <cell r="G3578">
            <v>89723</v>
          </cell>
          <cell r="H3578" t="str">
            <v>JOELHO 90 GRAUS, CPVC, SOLDÁVEL, DN 28MM, INSTALADO EM RAMAL DE DISTRIBUIÇÃO DE ÁGUA   FORNECIMENTO E INSTALAÇÃO. AF_12/2014</v>
          </cell>
          <cell r="I3578" t="str">
            <v>UN</v>
          </cell>
          <cell r="J3578" t="str">
            <v>COEFICIENTE DE REPRESENTATIVIDADE</v>
          </cell>
          <cell r="K3578">
            <v>11.27</v>
          </cell>
          <cell r="L3578" t="str">
            <v>CAIXA REFERENCIAL</v>
          </cell>
        </row>
        <row r="3579">
          <cell r="G3579">
            <v>89724</v>
          </cell>
          <cell r="H3579" t="str">
            <v>JOELHO 90 GRAUS, PVC, SERIE NORMAL, ESGOTO PREDIAL, DN 40 MM, JUNTA SOLDÁVEL, FORNECIDO E INSTALADO EM RAMAL DE DESCARGA OU RAMAL DE ESGOTO SANITÁRIO. AF_12/2014</v>
          </cell>
          <cell r="I3579" t="str">
            <v>UN</v>
          </cell>
          <cell r="J3579" t="str">
            <v>COEFICIENTE DE REPRESENTATIVIDADE</v>
          </cell>
          <cell r="K3579">
            <v>7.53</v>
          </cell>
          <cell r="L3579" t="str">
            <v>CAIXA REFERENCIAL</v>
          </cell>
        </row>
        <row r="3580">
          <cell r="G3580">
            <v>89725</v>
          </cell>
          <cell r="H3580" t="str">
            <v>JOELHO 45 GRAUS, CPVC, SOLDÁVEL, DN 28MM, INSTALADO EM RAMAL DE DISTRIBUIÇÃO DE ÁGUA   FORNECIMENTO E INSTALAÇÃO. AF_12/2014</v>
          </cell>
          <cell r="I3580" t="str">
            <v>UN</v>
          </cell>
          <cell r="J3580" t="str">
            <v>COEFICIENTE DE REPRESENTATIVIDADE</v>
          </cell>
          <cell r="K3580">
            <v>11.02</v>
          </cell>
          <cell r="L3580" t="str">
            <v>CAIXA REFERENCIAL</v>
          </cell>
        </row>
        <row r="3581">
          <cell r="G3581">
            <v>89726</v>
          </cell>
          <cell r="H3581" t="str">
            <v>JOELHO 45 GRAUS, PVC, SERIE NORMAL, ESGOTO PREDIAL, DN 40 MM, JUNTA SOLDÁVEL, FORNECIDO E INSTALADO EM RAMAL DE DESCARGA OU RAMAL DE ESGOTO SANITÁRIO. AF_12/2014</v>
          </cell>
          <cell r="I3581" t="str">
            <v>UN</v>
          </cell>
          <cell r="J3581" t="str">
            <v>COEFICIENTE DE REPRESENTATIVIDADE</v>
          </cell>
          <cell r="K3581">
            <v>5.89</v>
          </cell>
          <cell r="L3581" t="str">
            <v>CAIXA REFERENCIAL</v>
          </cell>
        </row>
        <row r="3582">
          <cell r="G3582">
            <v>89727</v>
          </cell>
          <cell r="H3582" t="str">
            <v>CURVA 90 GRAUS, CPVC, SOLDÁVEL, DN 28MM, INSTALADO EM RAMAL DE DISTRIBUIÇÃO DE ÁGUA   FORNECIMENTO E INSTALAÇÃO. AF_12/2014</v>
          </cell>
          <cell r="I3582" t="str">
            <v>UN</v>
          </cell>
          <cell r="J3582" t="str">
            <v>COEFICIENTE DE REPRESENTATIVIDADE</v>
          </cell>
          <cell r="K3582">
            <v>12.17</v>
          </cell>
          <cell r="L3582" t="str">
            <v>CAIXA REFERENCIAL</v>
          </cell>
        </row>
        <row r="3583">
          <cell r="G3583">
            <v>89728</v>
          </cell>
          <cell r="H3583" t="str">
            <v>CURVA CURTA 90 GRAUS, PVC, SERIE NORMAL, ESGOTO PREDIAL, DN 40 MM, JUNTA SOLDÁVEL, FORNECIDO E INSTALADO EM RAMAL DE DESCARGA OU RAMAL DE ESGOTO SANITÁRIO. AF_12/2014</v>
          </cell>
          <cell r="I3583" t="str">
            <v>UN</v>
          </cell>
          <cell r="J3583" t="str">
            <v>COEFICIENTE DE REPRESENTATIVIDADE</v>
          </cell>
          <cell r="K3583">
            <v>7.94</v>
          </cell>
          <cell r="L3583" t="str">
            <v>CAIXA REFERENCIAL</v>
          </cell>
        </row>
        <row r="3584">
          <cell r="G3584">
            <v>89729</v>
          </cell>
          <cell r="H3584" t="str">
            <v>JOELHO 90 GRAUS, CPVC, SOLDÁVEL, DN 35MM, INSTALADO EM RAMAL DE DISTRIBUIÇÃO DE ÁGUA   FORNECIMENTO E INSTALAÇÃO. AF_12/2014</v>
          </cell>
          <cell r="I3584" t="str">
            <v>UN</v>
          </cell>
          <cell r="J3584" t="str">
            <v>COEFICIENTE DE REPRESENTATIVIDADE</v>
          </cell>
          <cell r="K3584">
            <v>16.600000000000001</v>
          </cell>
          <cell r="L3584" t="str">
            <v>CAIXA REFERENCIAL</v>
          </cell>
        </row>
        <row r="3585">
          <cell r="G3585">
            <v>89730</v>
          </cell>
          <cell r="H3585" t="str">
            <v>CURVA LONGA 90 GRAUS, PVC, SERIE NORMAL, ESGOTO PREDIAL, DN 40 MM, JUNTA SOLDÁVEL, FORNECIDO E INSTALADO EM RAMAL DE DESCARGA OU RAMAL DE ESGOTO SANITÁRIO. AF_12/2014</v>
          </cell>
          <cell r="I3585" t="str">
            <v>UN</v>
          </cell>
          <cell r="J3585" t="str">
            <v>COEFICIENTE DE REPRESENTATIVIDADE</v>
          </cell>
          <cell r="K3585">
            <v>8.4700000000000006</v>
          </cell>
          <cell r="L3585" t="str">
            <v>CAIXA REFERENCIAL</v>
          </cell>
        </row>
        <row r="3586">
          <cell r="G3586">
            <v>89731</v>
          </cell>
          <cell r="H3586" t="str">
            <v>JOELHO 90 GRAUS, PVC, SERIE NORMAL, ESGOTO PREDIAL, DN 50 MM, JUNTA ELÁSTICA, FORNECIDO E INSTALADO EM RAMAL DE DESCARGA OU RAMAL DE ESGOTO SANITÁRIO. AF_12/2014</v>
          </cell>
          <cell r="I3586" t="str">
            <v>UN</v>
          </cell>
          <cell r="J3586" t="str">
            <v>COEFICIENTE DE REPRESENTATIVIDADE</v>
          </cell>
          <cell r="K3586">
            <v>8.26</v>
          </cell>
          <cell r="L3586" t="str">
            <v>CAIXA REFERENCIAL</v>
          </cell>
        </row>
        <row r="3587">
          <cell r="G3587">
            <v>89732</v>
          </cell>
          <cell r="H3587" t="str">
            <v>JOELHO 45 GRAUS, PVC, SERIE NORMAL, ESGOTO PREDIAL, DN 50 MM, JUNTA ELÁSTICA, FORNECIDO E INSTALADO EM RAMAL DE DESCARGA OU RAMAL DE ESGOTO SANITÁRIO. AF_12/2014</v>
          </cell>
          <cell r="I3587" t="str">
            <v>UN</v>
          </cell>
          <cell r="J3587" t="str">
            <v>COEFICIENTE DE REPRESENTATIVIDADE</v>
          </cell>
          <cell r="K3587">
            <v>8.65</v>
          </cell>
          <cell r="L3587" t="str">
            <v>CAIXA REFERENCIAL</v>
          </cell>
        </row>
        <row r="3588">
          <cell r="G3588">
            <v>89733</v>
          </cell>
          <cell r="H3588" t="str">
            <v>CURVA CURTA 90 GRAUS, PVC, SERIE NORMAL, ESGOTO PREDIAL, DN 50 MM, JUNTA ELÁSTICA, FORNECIDO E INSTALADO EM RAMAL DE DESCARGA OU RAMAL DE ESGOTO SANITÁRIO. AF_12/2014</v>
          </cell>
          <cell r="I3588" t="str">
            <v>UN</v>
          </cell>
          <cell r="J3588" t="str">
            <v>COEFICIENTE DE REPRESENTATIVIDADE</v>
          </cell>
          <cell r="K3588">
            <v>12.82</v>
          </cell>
          <cell r="L3588" t="str">
            <v>CAIXA REFERENCIAL</v>
          </cell>
        </row>
        <row r="3589">
          <cell r="G3589">
            <v>89734</v>
          </cell>
          <cell r="H3589" t="str">
            <v>JOELHO 45 GRAUS, CPVC, SOLDÁVEL, DN 35MM, INSTALADO EM RAMAL DE DISTRIBUIÇÃO DE ÁGUA   FORNECIMENTO E INSTALAÇÃO. AF_12/2014</v>
          </cell>
          <cell r="I3589" t="str">
            <v>UN</v>
          </cell>
          <cell r="J3589" t="str">
            <v>COEFICIENTE DE REPRESENTATIVIDADE</v>
          </cell>
          <cell r="K3589">
            <v>16.600000000000001</v>
          </cell>
          <cell r="L3589" t="str">
            <v>CAIXA REFERENCIAL</v>
          </cell>
        </row>
        <row r="3590">
          <cell r="G3590">
            <v>89735</v>
          </cell>
          <cell r="H3590" t="str">
            <v>CURVA LONGA 90 GRAUS, PVC, SERIE NORMAL, ESGOTO PREDIAL, DN 50 MM, JUNTA ELÁSTICA, FORNECIDO E INSTALADO EM RAMAL DE DESCARGA OU RAMAL DE ESGOTO SANITÁRIO. AF_12/2014</v>
          </cell>
          <cell r="I3590" t="str">
            <v>UN</v>
          </cell>
          <cell r="J3590" t="str">
            <v>COEFICIENTE DE REPRESENTATIVIDADE</v>
          </cell>
          <cell r="K3590">
            <v>13.46</v>
          </cell>
          <cell r="L3590" t="str">
            <v>CAIXA REFERENCIAL</v>
          </cell>
        </row>
        <row r="3591">
          <cell r="G3591">
            <v>89736</v>
          </cell>
          <cell r="H3591" t="str">
            <v>LUVA, CPVC, SOLDÁVEL, DN 22MM, INSTALADO EM RAMAL DE DISTRIBUIÇÃO DE ÁGUA   FORNECIMENTO E INSTALAÇÃO. AF_12/2014</v>
          </cell>
          <cell r="I3591" t="str">
            <v>UN</v>
          </cell>
          <cell r="J3591" t="str">
            <v>COEFICIENTE DE REPRESENTATIVIDADE</v>
          </cell>
          <cell r="K3591">
            <v>4.9400000000000004</v>
          </cell>
          <cell r="L3591" t="str">
            <v>CAIXA REFERENCIAL</v>
          </cell>
        </row>
        <row r="3592">
          <cell r="G3592">
            <v>89737</v>
          </cell>
          <cell r="H3592" t="str">
            <v>JOELHO 90 GRAUS, PVC, SERIE NORMAL, ESGOTO PREDIAL, DN 75 MM, JUNTA ELÁSTICA, FORNECIDO E INSTALADO EM RAMAL DE DESCARGA OU RAMAL DE ESGOTO SANITÁRIO. AF_12/2014</v>
          </cell>
          <cell r="I3592" t="str">
            <v>UN</v>
          </cell>
          <cell r="J3592" t="str">
            <v>COEFICIENTE DE REPRESENTATIVIDADE</v>
          </cell>
          <cell r="K3592">
            <v>13.85</v>
          </cell>
          <cell r="L3592" t="str">
            <v>CAIXA REFERENCIAL</v>
          </cell>
        </row>
        <row r="3593">
          <cell r="G3593">
            <v>89738</v>
          </cell>
          <cell r="H3593" t="str">
            <v>LUVA DE CORRER, CPVC, SOLDÁVEL, DN 22MM, INSTALADO EM RAMAL DE DISTRIBUIÇÃO DE ÁGUA   FORNECIMENTO E INSTALAÇÃO. AF_12/2014</v>
          </cell>
          <cell r="I3593" t="str">
            <v>UN</v>
          </cell>
          <cell r="J3593" t="str">
            <v>COEFICIENTE DE REPRESENTATIVIDADE</v>
          </cell>
          <cell r="K3593">
            <v>8.7100000000000009</v>
          </cell>
          <cell r="L3593" t="str">
            <v>CAIXA REFERENCIAL</v>
          </cell>
        </row>
        <row r="3594">
          <cell r="G3594">
            <v>89739</v>
          </cell>
          <cell r="H3594" t="str">
            <v>JOELHO 45 GRAUS, PVC, SERIE NORMAL, ESGOTO PREDIAL, DN 75 MM, JUNTA ELÁSTICA, FORNECIDO E INSTALADO EM RAMAL DE DESCARGA OU RAMAL DE ESGOTO SANITÁRIO. AF_12/2014</v>
          </cell>
          <cell r="I3594" t="str">
            <v>UN</v>
          </cell>
          <cell r="J3594" t="str">
            <v>COEFICIENTE DE REPRESENTATIVIDADE</v>
          </cell>
          <cell r="K3594">
            <v>14.4</v>
          </cell>
          <cell r="L3594" t="str">
            <v>CAIXA REFERENCIAL</v>
          </cell>
        </row>
        <row r="3595">
          <cell r="G3595">
            <v>89740</v>
          </cell>
          <cell r="H3595" t="str">
            <v>LUVA DE TRANSIÇÃO, CPVC, SOLDÁVEL, DN 22MM X 25MM, INSTALADO EM RAMAL DE DISTRIBUIÇÃO DE ÁGUA   FORNECIMENTO E INSTALAÇÃO. AF_12/2014</v>
          </cell>
          <cell r="I3595" t="str">
            <v>UN</v>
          </cell>
          <cell r="J3595" t="str">
            <v>COEFICIENTE DE REPRESENTATIVIDADE</v>
          </cell>
          <cell r="K3595">
            <v>4.62</v>
          </cell>
          <cell r="L3595" t="str">
            <v>CAIXA REFERENCIAL</v>
          </cell>
        </row>
        <row r="3596">
          <cell r="G3596">
            <v>89741</v>
          </cell>
          <cell r="H3596" t="str">
            <v>UNIÃO, CPVC, SOLDÁVEL, DN 22MM, INSTALADO EM RAMAL DE DISTRIBUIÇÃO DE ÁGUA   FORNECIMENTO E INSTALAÇÃO. AF_12/2014</v>
          </cell>
          <cell r="I3596" t="str">
            <v>UN</v>
          </cell>
          <cell r="J3596" t="str">
            <v>COEFICIENTE DE REPRESENTATIVIDADE</v>
          </cell>
          <cell r="K3596">
            <v>11.58</v>
          </cell>
          <cell r="L3596" t="str">
            <v>CAIXA REFERENCIAL</v>
          </cell>
        </row>
        <row r="3597">
          <cell r="G3597">
            <v>89742</v>
          </cell>
          <cell r="H3597" t="str">
            <v>CURVA CURTA 90 GRAUS, PVC, SERIE NORMAL, ESGOTO PREDIAL, DN 75 MM, JUNTA ELÁSTICA, FORNECIDO E INSTALADO EM RAMAL DE DESCARGA OU RAMAL DE ESGOTO SANITÁRIO. AF_12/2014</v>
          </cell>
          <cell r="I3597" t="str">
            <v>UN</v>
          </cell>
          <cell r="J3597" t="str">
            <v>COEFICIENTE DE REPRESENTATIVIDADE</v>
          </cell>
          <cell r="K3597">
            <v>21.74</v>
          </cell>
          <cell r="L3597" t="str">
            <v>CAIXA REFERENCIAL</v>
          </cell>
        </row>
        <row r="3598">
          <cell r="G3598">
            <v>89743</v>
          </cell>
          <cell r="H3598" t="str">
            <v>CURVA LONGA 90 GRAUS, PVC, SERIE NORMAL, ESGOTO PREDIAL, DN 75 MM, JUNTA ELÁSTICA, FORNECIDO E INSTALADO EM RAMAL DE DESCARGA OU RAMAL DE ESGOTO SANITÁRIO. AF_12/2014</v>
          </cell>
          <cell r="I3598" t="str">
            <v>UN</v>
          </cell>
          <cell r="J3598" t="str">
            <v>COEFICIENTE DE REPRESENTATIVIDADE</v>
          </cell>
          <cell r="K3598">
            <v>29.67</v>
          </cell>
          <cell r="L3598" t="str">
            <v>CAIXA REFERENCIAL</v>
          </cell>
        </row>
        <row r="3599">
          <cell r="G3599">
            <v>89744</v>
          </cell>
          <cell r="H3599" t="str">
            <v>JOELHO 90 GRAUS, PVC, SERIE NORMAL, ESGOTO PREDIAL, DN 100 MM, JUNTA ELÁSTICA, FORNECIDO E INSTALADO EM RAMAL DE DESCARGA OU RAMAL DE ESGOTO SANITÁRIO. AF_12/2014</v>
          </cell>
          <cell r="I3599" t="str">
            <v>UN</v>
          </cell>
          <cell r="J3599" t="str">
            <v>COEFICIENTE DE REPRESENTATIVIDADE</v>
          </cell>
          <cell r="K3599">
            <v>18.07</v>
          </cell>
          <cell r="L3599" t="str">
            <v>CAIXA REFERENCIAL</v>
          </cell>
        </row>
        <row r="3600">
          <cell r="G3600">
            <v>89745</v>
          </cell>
          <cell r="H3600" t="str">
            <v>CONECTOR, CPVC, SOLDÁVEL, DN 22MM X 1/2 , INSTALADO EM RAMAL DE DISTRIBUIÇÃO DE ÁGUA   FORNECIMENTO E INSTALAÇÃO. AF_12/2014</v>
          </cell>
          <cell r="I3600" t="str">
            <v>UN</v>
          </cell>
          <cell r="J3600" t="str">
            <v>COEFICIENTE DE REPRESENTATIVIDADE</v>
          </cell>
          <cell r="K3600">
            <v>17.72</v>
          </cell>
          <cell r="L3600" t="str">
            <v>CAIXA REFERENCIAL</v>
          </cell>
        </row>
        <row r="3601">
          <cell r="G3601">
            <v>89746</v>
          </cell>
          <cell r="H3601" t="str">
            <v>JOELHO 45 GRAUS, PVC, SERIE NORMAL, ESGOTO PREDIAL, DN 100 MM, JUNTA ELÁSTICA, FORNECIDO E INSTALADO EM RAMAL DE DESCARGA OU RAMAL DE ESGOTO SANITÁRIO. AF_12/2014</v>
          </cell>
          <cell r="I3601" t="str">
            <v>UN</v>
          </cell>
          <cell r="J3601" t="str">
            <v>COEFICIENTE DE REPRESENTATIVIDADE</v>
          </cell>
          <cell r="K3601">
            <v>18.04</v>
          </cell>
          <cell r="L3601" t="str">
            <v>CAIXA REFERENCIAL</v>
          </cell>
        </row>
        <row r="3602">
          <cell r="G3602">
            <v>89747</v>
          </cell>
          <cell r="H3602" t="str">
            <v>ADAPTADOR, CPVC, SOLDÁVEL, DN 22MM, INSTALADO EM RAMAL DE DISTRIBUIÇÃO DE ÁGUA   FORNECIMENTO E INSTALAÇÃO. AF_12/2014</v>
          </cell>
          <cell r="I3602" t="str">
            <v>UN</v>
          </cell>
          <cell r="J3602" t="str">
            <v>COEFICIENTE DE REPRESENTATIVIDADE</v>
          </cell>
          <cell r="K3602">
            <v>7.44</v>
          </cell>
          <cell r="L3602" t="str">
            <v>CAIXA REFERENCIAL</v>
          </cell>
        </row>
        <row r="3603">
          <cell r="G3603">
            <v>89748</v>
          </cell>
          <cell r="H3603" t="str">
            <v>CURVA CURTA 90 GRAUS, PVC, SERIE NORMAL, ESGOTO PREDIAL, DN 100 MM, JUNTA ELÁSTICA, FORNECIDO E INSTALADO EM RAMAL DE DESCARGA OU RAMAL DE ESGOTO SANITÁRIO. AF_12/2014</v>
          </cell>
          <cell r="I3603" t="str">
            <v>UN</v>
          </cell>
          <cell r="J3603" t="str">
            <v>COEFICIENTE DE REPRESENTATIVIDADE</v>
          </cell>
          <cell r="K3603">
            <v>26.66</v>
          </cell>
          <cell r="L3603" t="str">
            <v>CAIXA REFERENCIAL</v>
          </cell>
        </row>
        <row r="3604">
          <cell r="G3604">
            <v>89749</v>
          </cell>
          <cell r="H3604" t="str">
            <v>CURVA DE TRANSPOSIÇÃO, CPVC, SOLDÁVEL, DN 22MM, INSTALADO EM RAMAL DE DISTRIBUIÇÃO DE ÁGUA   FORNECIMENTO E INSTALAÇÃO. AF_12/2014</v>
          </cell>
          <cell r="I3604" t="str">
            <v>UN</v>
          </cell>
          <cell r="J3604" t="str">
            <v>COEFICIENTE DE REPRESENTATIVIDADE</v>
          </cell>
          <cell r="K3604">
            <v>8.7100000000000009</v>
          </cell>
          <cell r="L3604" t="str">
            <v>CAIXA REFERENCIAL</v>
          </cell>
        </row>
        <row r="3605">
          <cell r="G3605">
            <v>89750</v>
          </cell>
          <cell r="H3605" t="str">
            <v>CURVA LONGA 90 GRAUS, PVC, SERIE NORMAL, ESGOTO PREDIAL, DN 100 MM, JUNTA ELÁSTICA, FORNECIDO E INSTALADO EM RAMAL DE DESCARGA OU RAMAL DE ESGOTO SANITÁRIO. AF_12/2014</v>
          </cell>
          <cell r="I3605" t="str">
            <v>UN</v>
          </cell>
          <cell r="J3605" t="str">
            <v>COEFICIENTE DE REPRESENTATIVIDADE</v>
          </cell>
          <cell r="K3605">
            <v>41.9</v>
          </cell>
          <cell r="L3605" t="str">
            <v>CAIXA REFERENCIAL</v>
          </cell>
        </row>
        <row r="3606">
          <cell r="G3606">
            <v>89751</v>
          </cell>
          <cell r="H3606" t="str">
            <v>BUCHA DE REDUÇÃO, CPVC, SOLDÁVEL, DN 22MM X 15MM, INSTALADO EM RAMAL DE DISTRIBUIÇÃO DE ÁGUA   FORNECIMENTO E INSTALAÇÃO. AF_12/2014</v>
          </cell>
          <cell r="I3606" t="str">
            <v>UN</v>
          </cell>
          <cell r="J3606" t="str">
            <v>COEFICIENTE DE REPRESENTATIVIDADE</v>
          </cell>
          <cell r="K3606">
            <v>4.05</v>
          </cell>
          <cell r="L3606" t="str">
            <v>CAIXA REFERENCIAL</v>
          </cell>
        </row>
        <row r="3607">
          <cell r="G3607">
            <v>89752</v>
          </cell>
          <cell r="H3607" t="str">
            <v>LUVA SIMPLES, PVC, SERIE NORMAL, ESGOTO PREDIAL, DN 40 MM, JUNTA SOLDÁVEL, FORNECIDO E INSTALADO EM RAMAL DE DESCARGA OU RAMAL DE ESGOTO SANITÁRIO. AF_12/2014</v>
          </cell>
          <cell r="I3607" t="str">
            <v>UN</v>
          </cell>
          <cell r="J3607" t="str">
            <v>COEFICIENTE DE REPRESENTATIVIDADE</v>
          </cell>
          <cell r="K3607">
            <v>4.87</v>
          </cell>
          <cell r="L3607" t="str">
            <v>CAIXA REFERENCIAL</v>
          </cell>
        </row>
        <row r="3608">
          <cell r="G3608">
            <v>89753</v>
          </cell>
          <cell r="H3608" t="str">
            <v>LUVA SIMPLES, PVC, SERIE NORMAL, ESGOTO PREDIAL, DN 50 MM, JUNTA ELÁSTICA, FORNECIDO E INSTALADO EM RAMAL DE DESCARGA OU RAMAL DE ESGOTO SANITÁRIO. AF_12/2014</v>
          </cell>
          <cell r="I3608" t="str">
            <v>UN</v>
          </cell>
          <cell r="J3608" t="str">
            <v>COEFICIENTE DE REPRESENTATIVIDADE</v>
          </cell>
          <cell r="K3608">
            <v>6.54</v>
          </cell>
          <cell r="L3608" t="str">
            <v>CAIXA REFERENCIAL</v>
          </cell>
        </row>
        <row r="3609">
          <cell r="G3609">
            <v>89754</v>
          </cell>
          <cell r="H3609" t="str">
            <v>LUVA DE CORRER, PVC, SERIE NORMAL, ESGOTO PREDIAL, DN 50 MM, JUNTA ELÁSTICA, FORNECIDO E INSTALADO EM RAMAL DE DESCARGA OU RAMAL DE ESGOTO SANITÁRIO. AF_12/2014</v>
          </cell>
          <cell r="I3609" t="str">
            <v>UN</v>
          </cell>
          <cell r="J3609" t="str">
            <v>COEFICIENTE DE REPRESENTATIVIDADE</v>
          </cell>
          <cell r="K3609">
            <v>11.17</v>
          </cell>
          <cell r="L3609" t="str">
            <v>CAIXA REFERENCIAL</v>
          </cell>
        </row>
        <row r="3610">
          <cell r="G3610">
            <v>89755</v>
          </cell>
          <cell r="H3610" t="str">
            <v>LUVA, CPVC, SOLDÁVEL, DN 28MM, INSTALADO EM RAMAL DE DISTRIBUIÇÃO DE ÁGUA   FORNECIMENTO E INSTALAÇÃO. AF_12/2014</v>
          </cell>
          <cell r="I3610" t="str">
            <v>UN</v>
          </cell>
          <cell r="J3610" t="str">
            <v>COEFICIENTE DE REPRESENTATIVIDADE</v>
          </cell>
          <cell r="K3610">
            <v>7.34</v>
          </cell>
          <cell r="L3610" t="str">
            <v>CAIXA REFERENCIAL</v>
          </cell>
        </row>
        <row r="3611">
          <cell r="G3611">
            <v>89756</v>
          </cell>
          <cell r="H3611" t="str">
            <v>LUVA DE CORRER, CPVC, SOLDÁVEL, DN 28MM, INSTALADO EM RAMAL DE DISTRIBUIÇÃO DE ÁGUA   FORNECIMENTO E INSTALAÇÃO. AF_12/2014</v>
          </cell>
          <cell r="I3611" t="str">
            <v>UN</v>
          </cell>
          <cell r="J3611" t="str">
            <v>COEFICIENTE DE REPRESENTATIVIDADE</v>
          </cell>
          <cell r="K3611">
            <v>11.65</v>
          </cell>
          <cell r="L3611" t="str">
            <v>CAIXA REFERENCIAL</v>
          </cell>
        </row>
        <row r="3612">
          <cell r="G3612">
            <v>89757</v>
          </cell>
          <cell r="H3612" t="str">
            <v>UNIÃO, CPVC, SOLDÁVEL, DN 28MM, INSTALADO EM RAMAL DE DISTRIBUIÇÃO DE ÁGUA   FORNECIMENTO E INSTALAÇÃO. AF_12/2014</v>
          </cell>
          <cell r="I3612" t="str">
            <v>UN</v>
          </cell>
          <cell r="J3612" t="str">
            <v>COEFICIENTE DE REPRESENTATIVIDADE</v>
          </cell>
          <cell r="K3612">
            <v>17.16</v>
          </cell>
          <cell r="L3612" t="str">
            <v>CAIXA REFERENCIAL</v>
          </cell>
        </row>
        <row r="3613">
          <cell r="G3613">
            <v>89758</v>
          </cell>
          <cell r="H3613" t="str">
            <v>CONECTOR, CPVC, SOLDÁVEL, DN 28MM X 1 , INSTALADO EM RAMAL DE DISTRIBUIÇÃO DE ÁGUA   FORNECIMENTO E INSTALAÇÃO. AF_12/2014</v>
          </cell>
          <cell r="I3613" t="str">
            <v>UN</v>
          </cell>
          <cell r="J3613" t="str">
            <v>COEFICIENTE DE REPRESENTATIVIDADE</v>
          </cell>
          <cell r="K3613">
            <v>26.13</v>
          </cell>
          <cell r="L3613" t="str">
            <v>CAIXA REFERENCIAL</v>
          </cell>
        </row>
        <row r="3614">
          <cell r="G3614">
            <v>89759</v>
          </cell>
          <cell r="H3614" t="str">
            <v>BUCHA DE REDUÇÃO, CPVC, SOLDÁVEL, DN 28MM X 22MM, INSTALADO EM RAMAL DE DISTRIBUIÇÃO DE ÁGUA - FORNECIMENTO E INSTALAÇÃO. AF_12/2014</v>
          </cell>
          <cell r="I3614" t="str">
            <v>UN</v>
          </cell>
          <cell r="J3614" t="str">
            <v>COEFICIENTE DE REPRESENTATIVIDADE</v>
          </cell>
          <cell r="K3614">
            <v>5.42</v>
          </cell>
          <cell r="L3614" t="str">
            <v>CAIXA REFERENCIAL</v>
          </cell>
        </row>
        <row r="3615">
          <cell r="G3615">
            <v>89760</v>
          </cell>
          <cell r="H3615" t="str">
            <v>LUVA, CPVC, SOLDÁVEL, DN 35MM, INSTALADO EM RAMAL DE DISTRIBUIÇÃO DE ÁGUA - FORNECIMENTO E INSTALAÇÃO. AF_12/2014</v>
          </cell>
          <cell r="I3615" t="str">
            <v>UN</v>
          </cell>
          <cell r="J3615" t="str">
            <v>COEFICIENTE DE REPRESENTATIVIDADE</v>
          </cell>
          <cell r="K3615">
            <v>11.44</v>
          </cell>
          <cell r="L3615" t="str">
            <v>CAIXA REFERENCIAL</v>
          </cell>
        </row>
        <row r="3616">
          <cell r="G3616">
            <v>89761</v>
          </cell>
          <cell r="H3616" t="str">
            <v>LUVA DE CORRER, CPVC, SOLDÁVEL, DN 35MM, INSTALADO EM RAMAL DE DISTRIBUIÇÃO DE ÁGUA - FORNECIMENTO E INSTALAÇÃO. AF_12/2014</v>
          </cell>
          <cell r="I3616" t="str">
            <v>UN</v>
          </cell>
          <cell r="J3616" t="str">
            <v>COEFICIENTE DE REPRESENTATIVIDADE</v>
          </cell>
          <cell r="K3616">
            <v>17.899999999999999</v>
          </cell>
          <cell r="L3616" t="str">
            <v>CAIXA REFERENCIAL</v>
          </cell>
        </row>
        <row r="3617">
          <cell r="G3617">
            <v>89762</v>
          </cell>
          <cell r="H3617" t="str">
            <v>UNIÃO, CPVC, SOLDÁVEL, DN35MM, INSTALADO EM RAMAL DE DISTRIBUIÇÃO DE ÁGUA - FORNECIMENTO E INSTALAÇÃO. AF_12/2014</v>
          </cell>
          <cell r="I3617" t="str">
            <v>UN</v>
          </cell>
          <cell r="J3617" t="str">
            <v>COEFICIENTE DE REPRESENTATIVIDADE</v>
          </cell>
          <cell r="K3617">
            <v>24.82</v>
          </cell>
          <cell r="L3617" t="str">
            <v>CAIXA REFERENCIAL</v>
          </cell>
        </row>
        <row r="3618">
          <cell r="G3618">
            <v>89763</v>
          </cell>
          <cell r="H3618" t="str">
            <v>CONECTOR, CPVC, SOLDÁVEL, DN 35MM X 1 1/4 , INSTALADO EM RAMAL DE DISTRIBUIÇÃO DE ÁGUA - FORNECIMENTO E INSTALAÇÃO. AF_12/2014</v>
          </cell>
          <cell r="I3618" t="str">
            <v>UN</v>
          </cell>
          <cell r="J3618" t="str">
            <v>COEFICIENTE DE REPRESENTATIVIDADE</v>
          </cell>
          <cell r="K3618">
            <v>93.27</v>
          </cell>
          <cell r="L3618" t="str">
            <v>CAIXA REFERENCIAL</v>
          </cell>
        </row>
        <row r="3619">
          <cell r="G3619">
            <v>89764</v>
          </cell>
          <cell r="H3619" t="str">
            <v>BUCHA DE REDUÇÃO, CPVC, SOLDÁVEL, DN35MM X 28MM, INSTALADO EM RAMAL DE DISTRIBUIÇÃO DE ÁGUA - FORNECIMENTO E INSTALAÇÃO. AF_12/2014</v>
          </cell>
          <cell r="I3619" t="str">
            <v>UN</v>
          </cell>
          <cell r="J3619" t="str">
            <v>COEFICIENTE DE REPRESENTATIVIDADE</v>
          </cell>
          <cell r="K3619">
            <v>19.28</v>
          </cell>
          <cell r="L3619" t="str">
            <v>CAIXA REFERENCIAL</v>
          </cell>
        </row>
        <row r="3620">
          <cell r="G3620">
            <v>89765</v>
          </cell>
          <cell r="H3620" t="str">
            <v>TE, CPVC, SOLDÁVEL, DN 22MM, INSTALADO EM RAMAL DE DISTRIBUIÇÃO DE ÁGUA - FORNECIMENTO E INSTALAÇÃO. AF_12/2014</v>
          </cell>
          <cell r="I3620" t="str">
            <v>UN</v>
          </cell>
          <cell r="J3620" t="str">
            <v>COEFICIENTE DE REPRESENTATIVIDADE</v>
          </cell>
          <cell r="K3620">
            <v>9.42</v>
          </cell>
          <cell r="L3620" t="str">
            <v>CAIXA REFERENCIAL</v>
          </cell>
        </row>
        <row r="3621">
          <cell r="G3621">
            <v>89766</v>
          </cell>
          <cell r="H3621" t="str">
            <v>TE DE TRANSIÇÃO, CPVC, SOLDÁVEL, DN 22MM X 1/2 , INSTALADO EM RAMAL DE DISTRIBUIÇÃO DE ÁGUA   FORNECIMENTO E INSTALAÇÃO. AF_12/2014</v>
          </cell>
          <cell r="I3621" t="str">
            <v>UN</v>
          </cell>
          <cell r="J3621" t="str">
            <v>COEFICIENTE DE REPRESENTATIVIDADE</v>
          </cell>
          <cell r="K3621">
            <v>13.03</v>
          </cell>
          <cell r="L3621" t="str">
            <v>CAIXA REFERENCIAL</v>
          </cell>
        </row>
        <row r="3622">
          <cell r="G3622">
            <v>89767</v>
          </cell>
          <cell r="H3622" t="str">
            <v>TÊ MISTURADOR, CPVC, SOLDÁVEL, DN 22MM, INSTALADO EM RAMAL DE DISTRIBUIÇÃO DE ÁGUA - FORNECIMENTO E INSTALAÇÃO. AF_12/2014</v>
          </cell>
          <cell r="I3622" t="str">
            <v>UN</v>
          </cell>
          <cell r="J3622" t="str">
            <v>COEFICIENTE DE REPRESENTATIVIDADE</v>
          </cell>
          <cell r="K3622">
            <v>13.03</v>
          </cell>
          <cell r="L3622" t="str">
            <v>CAIXA REFERENCIAL</v>
          </cell>
        </row>
        <row r="3623">
          <cell r="G3623">
            <v>89768</v>
          </cell>
          <cell r="H3623" t="str">
            <v>TÊ, CPVC, SOLDÁVEL, DN 28MM, INSTALADO EM RAMAL DE DISTRIBUIÇÃO DE ÁGUA - FORNECIMENTO E INSTALAÇÃO. AF_12/2014</v>
          </cell>
          <cell r="I3623" t="str">
            <v>UN</v>
          </cell>
          <cell r="J3623" t="str">
            <v>COEFICIENTE DE REPRESENTATIVIDADE</v>
          </cell>
          <cell r="K3623">
            <v>13.52</v>
          </cell>
          <cell r="L3623" t="str">
            <v>CAIXA REFERENCIAL</v>
          </cell>
        </row>
        <row r="3624">
          <cell r="G3624">
            <v>89769</v>
          </cell>
          <cell r="H3624" t="str">
            <v>TÊ, CPVC, SOLDÁVEL, DN35MM, INSTALADO EM RAMAL DE DISTRIBUIÇÃO DE ÁGUA - FORNECIMENTO E INSTALAÇÃO. AF_12/2014</v>
          </cell>
          <cell r="I3624" t="str">
            <v>UN</v>
          </cell>
          <cell r="J3624" t="str">
            <v>COEFICIENTE DE REPRESENTATIVIDADE</v>
          </cell>
          <cell r="K3624">
            <v>29.36</v>
          </cell>
          <cell r="L3624" t="str">
            <v>CAIXA REFERENCIAL</v>
          </cell>
        </row>
        <row r="3625">
          <cell r="G3625">
            <v>89772</v>
          </cell>
          <cell r="H3625" t="str">
            <v>TUBO, CPVC, SOLDÁVEL, DN 54MM, INSTALADO EM PRUMADA DE ÁGUA  FORNECIMENTO E INSTALAÇÃO. AF_12/2014</v>
          </cell>
          <cell r="I3625" t="str">
            <v>M</v>
          </cell>
          <cell r="J3625" t="str">
            <v>COEFICIENTE DE REPRESENTATIVIDADE</v>
          </cell>
          <cell r="K3625">
            <v>45.88</v>
          </cell>
          <cell r="L3625" t="str">
            <v>CAIXA REFERENCIAL</v>
          </cell>
        </row>
        <row r="3626">
          <cell r="G3626">
            <v>89774</v>
          </cell>
          <cell r="H3626" t="str">
            <v>LUVA SIMPLES, PVC, SERIE NORMAL, ESGOTO PREDIAL, DN 75 MM, JUNTA ELÁSTICA, FORNECIDO E INSTALADO EM RAMAL DE DESCARGA OU RAMAL DE ESGOTO SANITÁRIO. AF_12/2014</v>
          </cell>
          <cell r="I3626" t="str">
            <v>UN</v>
          </cell>
          <cell r="J3626" t="str">
            <v>COEFICIENTE DE REPRESENTATIVIDADE</v>
          </cell>
          <cell r="K3626">
            <v>10.82</v>
          </cell>
          <cell r="L3626" t="str">
            <v>CAIXA REFERENCIAL</v>
          </cell>
        </row>
        <row r="3627">
          <cell r="G3627">
            <v>89776</v>
          </cell>
          <cell r="H3627" t="str">
            <v>LUVA DE CORRER, PVC, SERIE NORMAL, ESGOTO PREDIAL, DN 75 MM, JUNTA ELÁSTICA, FORNECIDO E INSTALADO EM RAMAL DE DESCARGA OU RAMAL DE ESGOTO SANITÁRIO. AF_12/2014</v>
          </cell>
          <cell r="I3627" t="str">
            <v>UN</v>
          </cell>
          <cell r="J3627" t="str">
            <v>COEFICIENTE DE REPRESENTATIVIDADE</v>
          </cell>
          <cell r="K3627">
            <v>14.4</v>
          </cell>
          <cell r="L3627" t="str">
            <v>CAIXA REFERENCIAL</v>
          </cell>
        </row>
        <row r="3628">
          <cell r="G3628">
            <v>89777</v>
          </cell>
          <cell r="H3628" t="str">
            <v>JOELHO 90 GRAUS, CPVC, SOLDÁVEL, DN 35MM, INSTALADO EM PRUMADA DE ÁGUA  FORNECIMENTO E INSTALAÇÃO. AF_12/2014</v>
          </cell>
          <cell r="I3628" t="str">
            <v>UN</v>
          </cell>
          <cell r="J3628" t="str">
            <v>COEFICIENTE DE REPRESENTATIVIDADE</v>
          </cell>
          <cell r="K3628">
            <v>15.23</v>
          </cell>
          <cell r="L3628" t="str">
            <v>CAIXA REFERENCIAL</v>
          </cell>
        </row>
        <row r="3629">
          <cell r="G3629">
            <v>89778</v>
          </cell>
          <cell r="H3629" t="str">
            <v>LUVA SIMPLES, PVC, SERIE NORMAL, ESGOTO PREDIAL, DN 100 MM, JUNTA ELÁSTICA, FORNECIDO E INSTALADO EM RAMAL DE DESCARGA OU RAMAL DE ESGOTO SANITÁRIO. AF_12/2014</v>
          </cell>
          <cell r="I3629" t="str">
            <v>UN</v>
          </cell>
          <cell r="J3629" t="str">
            <v>COEFICIENTE DE REPRESENTATIVIDADE</v>
          </cell>
          <cell r="K3629">
            <v>13.7</v>
          </cell>
          <cell r="L3629" t="str">
            <v>CAIXA REFERENCIAL</v>
          </cell>
        </row>
        <row r="3630">
          <cell r="G3630">
            <v>89779</v>
          </cell>
          <cell r="H3630" t="str">
            <v>LUVA DE CORRER, PVC, SERIE NORMAL, ESGOTO PREDIAL, DN 100 MM, JUNTA ELÁSTICA, FORNECIDO E INSTALADO EM RAMAL DE DESCARGA OU RAMAL DE ESGOTO SANITÁRIO. AF_12/2014</v>
          </cell>
          <cell r="I3630" t="str">
            <v>UN</v>
          </cell>
          <cell r="J3630" t="str">
            <v>COEFICIENTE DE REPRESENTATIVIDADE</v>
          </cell>
          <cell r="K3630">
            <v>20.329999999999998</v>
          </cell>
          <cell r="L3630" t="str">
            <v>CAIXA REFERENCIAL</v>
          </cell>
        </row>
        <row r="3631">
          <cell r="G3631">
            <v>89780</v>
          </cell>
          <cell r="H3631" t="str">
            <v>JOELHO 45 GRAUS, CPVC, SOLDÁVEL, DN 35MM, INSTALADO EM PRUMADA DE ÁGUA - FORNECIMENTO E INSTALAÇÃO. AF_12/2014</v>
          </cell>
          <cell r="I3631" t="str">
            <v>UN</v>
          </cell>
          <cell r="J3631" t="str">
            <v>COEFICIENTE DE REPRESENTATIVIDADE</v>
          </cell>
          <cell r="K3631">
            <v>15.23</v>
          </cell>
          <cell r="L3631" t="str">
            <v>CAIXA REFERENCIAL</v>
          </cell>
        </row>
        <row r="3632">
          <cell r="G3632">
            <v>89781</v>
          </cell>
          <cell r="H3632" t="str">
            <v>JOELHO 90 GRAUS, CPVC, SOLDÁVEL, DN 42MM, INSTALADO EM PRUMADA DE ÁGUA  FORNECIMENTO E INSTALAÇÃO. AF_12/2014</v>
          </cell>
          <cell r="I3632" t="str">
            <v>UN</v>
          </cell>
          <cell r="J3632" t="str">
            <v>COEFICIENTE DE REPRESENTATIVIDADE</v>
          </cell>
          <cell r="K3632">
            <v>22.24</v>
          </cell>
          <cell r="L3632" t="str">
            <v>CAIXA REFERENCIAL</v>
          </cell>
        </row>
        <row r="3633">
          <cell r="G3633">
            <v>89782</v>
          </cell>
          <cell r="H3633" t="str">
            <v>TE, PVC, SERIE NORMAL, ESGOTO PREDIAL, DN 40 X 40 MM, JUNTA SOLDÁVEL, FORNECIDO E INSTALADO EM RAMAL DE DESCARGA OU RAMAL DE ESGOTO SANITÁRIO. AF_12/2014</v>
          </cell>
          <cell r="I3633" t="str">
            <v>UN</v>
          </cell>
          <cell r="J3633" t="str">
            <v>COEFICIENTE DE REPRESENTATIVIDADE</v>
          </cell>
          <cell r="K3633">
            <v>9.26</v>
          </cell>
          <cell r="L3633" t="str">
            <v>CAIXA REFERENCIAL</v>
          </cell>
        </row>
        <row r="3634">
          <cell r="G3634">
            <v>89783</v>
          </cell>
          <cell r="H3634" t="str">
            <v>JUNÇÃO SIMPLES, PVC, SERIE NORMAL, ESGOTO PREDIAL, DN 40 MM, JUNTA SOLDÁVEL, FORNECIDO E INSTALADO EM RAMAL DE DESCARGA OU RAMAL DE ESGOTO SANITÁRIO. AF_12/2014</v>
          </cell>
          <cell r="I3634" t="str">
            <v>UN</v>
          </cell>
          <cell r="J3634" t="str">
            <v>COEFICIENTE DE REPRESENTATIVIDADE</v>
          </cell>
          <cell r="K3634">
            <v>9.43</v>
          </cell>
          <cell r="L3634" t="str">
            <v>CAIXA REFERENCIAL</v>
          </cell>
        </row>
        <row r="3635">
          <cell r="G3635">
            <v>89784</v>
          </cell>
          <cell r="H3635" t="str">
            <v>TE, PVC, SERIE NORMAL, ESGOTO PREDIAL, DN 50 X 50 MM, JUNTA ELÁSTICA, FORNECIDO E INSTALADO EM RAMAL DE DESCARGA OU RAMAL DE ESGOTO SANITÁRIO. AF_12/2014</v>
          </cell>
          <cell r="I3635" t="str">
            <v>UN</v>
          </cell>
          <cell r="J3635" t="str">
            <v>COEFICIENTE DE REPRESENTATIVIDADE</v>
          </cell>
          <cell r="K3635">
            <v>14.31</v>
          </cell>
          <cell r="L3635" t="str">
            <v>CAIXA REFERENCIAL</v>
          </cell>
        </row>
        <row r="3636">
          <cell r="G3636">
            <v>89785</v>
          </cell>
          <cell r="H3636" t="str">
            <v>JUNÇÃO SIMPLES, PVC, SERIE NORMAL, ESGOTO PREDIAL, DN 50 X 50 MM, JUNTA ELÁSTICA, FORNECIDO E INSTALADO EM RAMAL DE DESCARGA OU RAMAL DE ESGOTO SANITÁRIO. AF_12/2014</v>
          </cell>
          <cell r="I3636" t="str">
            <v>UN</v>
          </cell>
          <cell r="J3636" t="str">
            <v>COEFICIENTE DE REPRESENTATIVIDADE</v>
          </cell>
          <cell r="K3636">
            <v>15.42</v>
          </cell>
          <cell r="L3636" t="str">
            <v>CAIXA REFERENCIAL</v>
          </cell>
        </row>
        <row r="3637">
          <cell r="G3637">
            <v>89786</v>
          </cell>
          <cell r="H3637" t="str">
            <v>TE, PVC, SERIE NORMAL, ESGOTO PREDIAL, DN 75 X 75 MM, JUNTA ELÁSTICA, FORNECIDO E INSTALADO EM RAMAL DE DESCARGA OU RAMAL DE ESGOTO SANITÁRIO. AF_12/2014</v>
          </cell>
          <cell r="I3637" t="str">
            <v>UN</v>
          </cell>
          <cell r="J3637" t="str">
            <v>COEFICIENTE DE REPRESENTATIVIDADE</v>
          </cell>
          <cell r="K3637">
            <v>23.29</v>
          </cell>
          <cell r="L3637" t="str">
            <v>CAIXA REFERENCIAL</v>
          </cell>
        </row>
        <row r="3638">
          <cell r="G3638">
            <v>89787</v>
          </cell>
          <cell r="H3638" t="str">
            <v>JOELHO 45 GRAUS, CPVC, SOLDÁVEL, DN 42MM, INSTALADO EM PRUMADA DE ÁGUA  FORNECIMENTO E INSTALAÇÃO. AF_12/2014</v>
          </cell>
          <cell r="I3638" t="str">
            <v>UN</v>
          </cell>
          <cell r="J3638" t="str">
            <v>COEFICIENTE DE REPRESENTATIVIDADE</v>
          </cell>
          <cell r="K3638">
            <v>22.24</v>
          </cell>
          <cell r="L3638" t="str">
            <v>CAIXA REFERENCIAL</v>
          </cell>
        </row>
        <row r="3639">
          <cell r="G3639">
            <v>89788</v>
          </cell>
          <cell r="H3639" t="str">
            <v>JOELHO 90 GRAUS, CPVC, SOLDÁVEL, DN 54MM, INSTALADO EM PRUMADA DE ÁGUA  FORNECIMENTO E INSTALAÇÃO. AF_12/2014</v>
          </cell>
          <cell r="I3639" t="str">
            <v>UN</v>
          </cell>
          <cell r="J3639" t="str">
            <v>COEFICIENTE DE REPRESENTATIVIDADE</v>
          </cell>
          <cell r="K3639">
            <v>42.32</v>
          </cell>
          <cell r="L3639" t="str">
            <v>CAIXA REFERENCIAL</v>
          </cell>
        </row>
        <row r="3640">
          <cell r="G3640">
            <v>89789</v>
          </cell>
          <cell r="H3640" t="str">
            <v>JOELHO 45 GRAUS, CPVC, SOLDÁVEL, DN 54MM, INSTALADO EM PRUMADA DE ÁGUA  FORNECIMENTO E INSTALAÇÃO. AF_12/2014</v>
          </cell>
          <cell r="I3640" t="str">
            <v>UN</v>
          </cell>
          <cell r="J3640" t="str">
            <v>COEFICIENTE DE REPRESENTATIVIDADE</v>
          </cell>
          <cell r="K3640">
            <v>42.95</v>
          </cell>
          <cell r="L3640" t="str">
            <v>CAIXA REFERENCIAL</v>
          </cell>
        </row>
        <row r="3641">
          <cell r="G3641">
            <v>89790</v>
          </cell>
          <cell r="H3641" t="str">
            <v>JOELHO 90 GRAUS, CPVC, SOLDÁVEL, DN 73MM, INSTALADO EM PRUMADA DE ÁGUA  FORNECIMENTO E INSTALAÇÃO. AF_12/2014</v>
          </cell>
          <cell r="I3641" t="str">
            <v>UN</v>
          </cell>
          <cell r="J3641" t="str">
            <v>COEFICIENTE DE REPRESENTATIVIDADE</v>
          </cell>
          <cell r="K3641">
            <v>102.45</v>
          </cell>
          <cell r="L3641" t="str">
            <v>CAIXA REFERENCIAL</v>
          </cell>
        </row>
        <row r="3642">
          <cell r="G3642">
            <v>89791</v>
          </cell>
          <cell r="H3642" t="str">
            <v>JOELHO 45 GRAUS, CPVC, SOLDÁVEL, DN 73MM, INSTALADO EM PRUMADA DE ÁGUA  FORNECIMENTO E INSTALAÇÃO. AF_12/2014</v>
          </cell>
          <cell r="I3642" t="str">
            <v>UN</v>
          </cell>
          <cell r="J3642" t="str">
            <v>COEFICIENTE DE REPRESENTATIVIDADE</v>
          </cell>
          <cell r="K3642">
            <v>104.79</v>
          </cell>
          <cell r="L3642" t="str">
            <v>CAIXA REFERENCIAL</v>
          </cell>
        </row>
        <row r="3643">
          <cell r="G3643">
            <v>89792</v>
          </cell>
          <cell r="H3643" t="str">
            <v>JOELHO 90 GRAUS, CPVC, SOLDÁVEL, DN 89MM, INSTALADO EM PRUMADA DE ÁGUA  FORNECIMENTO E INSTALAÇÃO. AF_12/2014</v>
          </cell>
          <cell r="I3643" t="str">
            <v>UN</v>
          </cell>
          <cell r="J3643" t="str">
            <v>COEFICIENTE DE REPRESENTATIVIDADE</v>
          </cell>
          <cell r="K3643">
            <v>120.67</v>
          </cell>
          <cell r="L3643" t="str">
            <v>CAIXA REFERENCIAL</v>
          </cell>
        </row>
        <row r="3644">
          <cell r="G3644">
            <v>89793</v>
          </cell>
          <cell r="H3644" t="str">
            <v>JOELHO 45 GRAUS, CPVC, SOLDÁVEL, DN 89MM, INSTALADO EM PRUMADA DE ÁGUA  FORNECIMENTO E INSTALAÇÃO. AF_12/2014</v>
          </cell>
          <cell r="I3644" t="str">
            <v>UN</v>
          </cell>
          <cell r="J3644" t="str">
            <v>COEFICIENTE DE REPRESENTATIVIDADE</v>
          </cell>
          <cell r="K3644">
            <v>123.82</v>
          </cell>
          <cell r="L3644" t="str">
            <v>CAIXA REFERENCIAL</v>
          </cell>
        </row>
        <row r="3645">
          <cell r="G3645">
            <v>89794</v>
          </cell>
          <cell r="H3645" t="str">
            <v>LUVA, CPVC, SOLDÁVEL, DN 35MM, INSTALADO EM PRUMADA DE ÁGUA  FORNECIMENTO E INSTALAÇÃO. AF_12/2014</v>
          </cell>
          <cell r="I3645" t="str">
            <v>UN</v>
          </cell>
          <cell r="J3645" t="str">
            <v>COEFICIENTE DE REPRESENTATIVIDADE</v>
          </cell>
          <cell r="K3645">
            <v>10.54</v>
          </cell>
          <cell r="L3645" t="str">
            <v>CAIXA REFERENCIAL</v>
          </cell>
        </row>
        <row r="3646">
          <cell r="G3646">
            <v>89795</v>
          </cell>
          <cell r="H3646" t="str">
            <v>JUNÇÃO SIMPLES, PVC, SERIE NORMAL, ESGOTO PREDIAL, DN 75 X 75 MM, JUNTA ELÁSTICA, FORNECIDO E INSTALADO EM RAMAL DE DESCARGA OU RAMAL DE ESGOTO SANITÁRIO. AF_12/2014</v>
          </cell>
          <cell r="I3646" t="str">
            <v>UN</v>
          </cell>
          <cell r="J3646" t="str">
            <v>COEFICIENTE DE REPRESENTATIVIDADE</v>
          </cell>
          <cell r="K3646">
            <v>24.8</v>
          </cell>
          <cell r="L3646" t="str">
            <v>CAIXA REFERENCIAL</v>
          </cell>
        </row>
        <row r="3647">
          <cell r="G3647">
            <v>89796</v>
          </cell>
          <cell r="H3647" t="str">
            <v>TE, PVC, SERIE NORMAL, ESGOTO PREDIAL, DN 100 X 100 MM, JUNTA ELÁSTICA, FORNECIDO E INSTALADO EM RAMAL DE DESCARGA OU RAMAL DE ESGOTO SANITÁRIO. AF_12/2014</v>
          </cell>
          <cell r="I3647" t="str">
            <v>UN</v>
          </cell>
          <cell r="J3647" t="str">
            <v>COEFICIENTE DE REPRESENTATIVIDADE</v>
          </cell>
          <cell r="K3647">
            <v>29.08</v>
          </cell>
          <cell r="L3647" t="str">
            <v>CAIXA REFERENCIAL</v>
          </cell>
        </row>
        <row r="3648">
          <cell r="G3648">
            <v>89797</v>
          </cell>
          <cell r="H3648" t="str">
            <v>JUNÇÃO SIMPLES, PVC, SERIE NORMAL, ESGOTO PREDIAL, DN 100 X 100 MM, JUNTA ELÁSTICA, FORNECIDO E INSTALADO EM RAMAL DE DESCARGA OU RAMAL DE ESGOTO SANITÁRIO. AF_12/2014</v>
          </cell>
          <cell r="I3648" t="str">
            <v>UN</v>
          </cell>
          <cell r="J3648" t="str">
            <v>COEFICIENTE DE REPRESENTATIVIDADE</v>
          </cell>
          <cell r="K3648">
            <v>32.630000000000003</v>
          </cell>
          <cell r="L3648" t="str">
            <v>CAIXA REFERENCIAL</v>
          </cell>
        </row>
        <row r="3649">
          <cell r="G3649">
            <v>89801</v>
          </cell>
          <cell r="H3649" t="str">
            <v>JOELHO 90 GRAUS, PVC, SERIE NORMAL, ESGOTO PREDIAL, DN 50 MM, JUNTA ELÁSTICA, FORNECIDO E INSTALADO EM PRUMADA DE ESGOTO SANITÁRIO OU VENTILAÇÃO. AF_12/2014</v>
          </cell>
          <cell r="I3649" t="str">
            <v>UN</v>
          </cell>
          <cell r="J3649" t="str">
            <v>COEFICIENTE DE REPRESENTATIVIDADE</v>
          </cell>
          <cell r="K3649">
            <v>4.7300000000000004</v>
          </cell>
          <cell r="L3649" t="str">
            <v>CAIXA REFERENCIAL</v>
          </cell>
        </row>
        <row r="3650">
          <cell r="G3650">
            <v>89802</v>
          </cell>
          <cell r="H3650" t="str">
            <v>JOELHO 45 GRAUS, PVC, SERIE NORMAL, ESGOTO PREDIAL, DN 50 MM, JUNTA ELÁSTICA, FORNECIDO E INSTALADO EM PRUMADA DE ESGOTO SANITÁRIO OU VENTILAÇÃO. AF_12/2014</v>
          </cell>
          <cell r="I3650" t="str">
            <v>UN</v>
          </cell>
          <cell r="J3650" t="str">
            <v>COEFICIENTE DE REPRESENTATIVIDADE</v>
          </cell>
          <cell r="K3650">
            <v>5.12</v>
          </cell>
          <cell r="L3650" t="str">
            <v>CAIXA REFERENCIAL</v>
          </cell>
        </row>
        <row r="3651">
          <cell r="G3651">
            <v>89803</v>
          </cell>
          <cell r="H3651" t="str">
            <v>CURVA CURTA 90 GRAUS, PVC, SERIE NORMAL, ESGOTO PREDIAL, DN 50 MM, JUNTA ELÁSTICA, FORNECIDO E INSTALADO EM PRUMADA DE ESGOTO SANITÁRIO OU VENTILAÇÃO. AF_12/2014</v>
          </cell>
          <cell r="I3651" t="str">
            <v>UN</v>
          </cell>
          <cell r="J3651" t="str">
            <v>COEFICIENTE DE REPRESENTATIVIDADE</v>
          </cell>
          <cell r="K3651">
            <v>9.2899999999999991</v>
          </cell>
          <cell r="L3651" t="str">
            <v>CAIXA REFERENCIAL</v>
          </cell>
        </row>
        <row r="3652">
          <cell r="G3652">
            <v>89804</v>
          </cell>
          <cell r="H3652" t="str">
            <v>CURVA LONGA 90 GRAUS, PVC, SERIE NORMAL, ESGOTO PREDIAL, DN 50 MM, JUNTA ELÁSTICA, FORNECIDO E INSTALADO EM PRUMADA DE ESGOTO SANITÁRIO OU VENTILAÇÃO. AF_12/2014</v>
          </cell>
          <cell r="I3652" t="str">
            <v>UN</v>
          </cell>
          <cell r="J3652" t="str">
            <v>COEFICIENTE DE REPRESENTATIVIDADE</v>
          </cell>
          <cell r="K3652">
            <v>9.93</v>
          </cell>
          <cell r="L3652" t="str">
            <v>CAIXA REFERENCIAL</v>
          </cell>
        </row>
        <row r="3653">
          <cell r="G3653">
            <v>89805</v>
          </cell>
          <cell r="H3653" t="str">
            <v>JOELHO 90 GRAUS, PVC, SERIE NORMAL, ESGOTO PREDIAL, DN 75 MM, JUNTA ELÁSTICA, FORNECIDO E INSTALADO EM PRUMADA DE ESGOTO SANITÁRIO OU VENTILAÇÃO. AF_12/2014</v>
          </cell>
          <cell r="I3653" t="str">
            <v>UN</v>
          </cell>
          <cell r="J3653" t="str">
            <v>COEFICIENTE DE REPRESENTATIVIDADE</v>
          </cell>
          <cell r="K3653">
            <v>9.5399999999999991</v>
          </cell>
          <cell r="L3653" t="str">
            <v>CAIXA REFERENCIAL</v>
          </cell>
        </row>
        <row r="3654">
          <cell r="G3654">
            <v>89806</v>
          </cell>
          <cell r="H3654" t="str">
            <v>JOELHO 45 GRAUS, PVC, SERIE NORMAL, ESGOTO PREDIAL, DN 75 MM, JUNTA ELÁSTICA, FORNECIDO E INSTALADO EM PRUMADA DE ESGOTO SANITÁRIO OU VENTILAÇÃO. AF_12/2014</v>
          </cell>
          <cell r="I3654" t="str">
            <v>UN</v>
          </cell>
          <cell r="J3654" t="str">
            <v>COEFICIENTE DE REPRESENTATIVIDADE</v>
          </cell>
          <cell r="K3654">
            <v>10.09</v>
          </cell>
          <cell r="L3654" t="str">
            <v>CAIXA REFERENCIAL</v>
          </cell>
        </row>
        <row r="3655">
          <cell r="G3655">
            <v>89807</v>
          </cell>
          <cell r="H3655" t="str">
            <v>CURVA CURTA 90 GRAUS, PVC, SERIE NORMAL, ESGOTO PREDIAL, DN 75 MM, JUNTA ELÁSTICA, FORNECIDO E INSTALADO EM PRUMADA DE ESGOTO SANITÁRIO OU VENTILAÇÃO. AF_12/2014</v>
          </cell>
          <cell r="I3655" t="str">
            <v>UN</v>
          </cell>
          <cell r="J3655" t="str">
            <v>COEFICIENTE DE REPRESENTATIVIDADE</v>
          </cell>
          <cell r="K3655">
            <v>17.43</v>
          </cell>
          <cell r="L3655" t="str">
            <v>CAIXA REFERENCIAL</v>
          </cell>
        </row>
        <row r="3656">
          <cell r="G3656">
            <v>89808</v>
          </cell>
          <cell r="H3656" t="str">
            <v>CURVA LONGA 90 GRAUS, PVC, SERIE NORMAL, ESGOTO PREDIAL, DN 75 MM, JUNTA ELÁSTICA, FORNECIDO E INSTALADO EM PRUMADA DE ESGOTO SANITÁRIO OU VENTILAÇÃO. AF_12/2014</v>
          </cell>
          <cell r="I3656" t="str">
            <v>UN</v>
          </cell>
          <cell r="J3656" t="str">
            <v>COEFICIENTE DE REPRESENTATIVIDADE</v>
          </cell>
          <cell r="K3656">
            <v>25.36</v>
          </cell>
          <cell r="L3656" t="str">
            <v>CAIXA REFERENCIAL</v>
          </cell>
        </row>
        <row r="3657">
          <cell r="G3657">
            <v>89809</v>
          </cell>
          <cell r="H3657" t="str">
            <v>JOELHO 90 GRAUS, PVC, SERIE NORMAL, ESGOTO PREDIAL, DN 100 MM, JUNTA ELÁSTICA, FORNECIDO E INSTALADO EM PRUMADA DE ESGOTO SANITÁRIO OU VENTILAÇÃO. AF_12/2014</v>
          </cell>
          <cell r="I3657" t="str">
            <v>UN</v>
          </cell>
          <cell r="J3657" t="str">
            <v>COEFICIENTE DE REPRESENTATIVIDADE</v>
          </cell>
          <cell r="K3657">
            <v>12.98</v>
          </cell>
          <cell r="L3657" t="str">
            <v>CAIXA REFERENCIAL</v>
          </cell>
        </row>
        <row r="3658">
          <cell r="G3658">
            <v>89810</v>
          </cell>
          <cell r="H3658" t="str">
            <v>JOELHO 45 GRAUS, PVC, SERIE NORMAL, ESGOTO PREDIAL, DN 100 MM, JUNTA ELÁSTICA, FORNECIDO E INSTALADO EM PRUMADA DE ESGOTO SANITÁRIO OU VENTILAÇÃO. AF_12/2014</v>
          </cell>
          <cell r="I3658" t="str">
            <v>UN</v>
          </cell>
          <cell r="J3658" t="str">
            <v>COEFICIENTE DE REPRESENTATIVIDADE</v>
          </cell>
          <cell r="K3658">
            <v>12.95</v>
          </cell>
          <cell r="L3658" t="str">
            <v>CAIXA REFERENCIAL</v>
          </cell>
        </row>
        <row r="3659">
          <cell r="G3659">
            <v>89811</v>
          </cell>
          <cell r="H3659" t="str">
            <v>CURVA CURTA 90 GRAUS, PVC, SERIE NORMAL, ESGOTO PREDIAL, DN 100 MM, JUNTA ELÁSTICA, FORNECIDO E INSTALADO EM PRUMADA DE ESGOTO SANITÁRIO OU VENTILAÇÃO. AF_12/2014</v>
          </cell>
          <cell r="I3659" t="str">
            <v>UN</v>
          </cell>
          <cell r="J3659" t="str">
            <v>COEFICIENTE DE REPRESENTATIVIDADE</v>
          </cell>
          <cell r="K3659">
            <v>21.57</v>
          </cell>
          <cell r="L3659" t="str">
            <v>CAIXA REFERENCIAL</v>
          </cell>
        </row>
        <row r="3660">
          <cell r="G3660">
            <v>89812</v>
          </cell>
          <cell r="H3660" t="str">
            <v>CURVA LONGA 90 GRAUS, PVC, SERIE NORMAL, ESGOTO PREDIAL, DN 100 MM, JUNTA ELÁSTICA, FORNECIDO E INSTALADO EM PRUMADA DE ESGOTO SANITÁRIO OU VENTILAÇÃO. AF_12/2014</v>
          </cell>
          <cell r="I3660" t="str">
            <v>UN</v>
          </cell>
          <cell r="J3660" t="str">
            <v>COEFICIENTE DE REPRESENTATIVIDADE</v>
          </cell>
          <cell r="K3660">
            <v>36.81</v>
          </cell>
          <cell r="L3660" t="str">
            <v>CAIXA REFERENCIAL</v>
          </cell>
        </row>
        <row r="3661">
          <cell r="G3661">
            <v>89813</v>
          </cell>
          <cell r="H3661" t="str">
            <v>LUVA SIMPLES, PVC, SERIE NORMAL, ESGOTO PREDIAL, DN 50 MM, JUNTA ELÁSTICA, FORNECIDO E INSTALADO EM PRUMADA DE ESGOTO SANITÁRIO OU VENTILAÇÃO. AF_12/2014</v>
          </cell>
          <cell r="I3661" t="str">
            <v>UN</v>
          </cell>
          <cell r="J3661" t="str">
            <v>COEFICIENTE DE REPRESENTATIVIDADE</v>
          </cell>
          <cell r="K3661">
            <v>4.58</v>
          </cell>
          <cell r="L3661" t="str">
            <v>CAIXA REFERENCIAL</v>
          </cell>
        </row>
        <row r="3662">
          <cell r="G3662">
            <v>89814</v>
          </cell>
          <cell r="H3662" t="str">
            <v>LUVA DE CORRER, PVC, SERIE NORMAL, ESGOTO PREDIAL, DN 50 MM, JUNTA ELÁSTICA, FORNECIDO E INSTALADO EM PRUMADA DE ESGOTO SANITÁRIO OU VENTILAÇÃO. AF_12/2014</v>
          </cell>
          <cell r="I3662" t="str">
            <v>UN</v>
          </cell>
          <cell r="J3662" t="str">
            <v>COEFICIENTE DE REPRESENTATIVIDADE</v>
          </cell>
          <cell r="K3662">
            <v>9.2100000000000009</v>
          </cell>
          <cell r="L3662" t="str">
            <v>CAIXA REFERENCIAL</v>
          </cell>
        </row>
        <row r="3663">
          <cell r="G3663">
            <v>89815</v>
          </cell>
          <cell r="H3663" t="str">
            <v>LUVA DE CORRER, CPVC, SOLDÁVEL, DN 35MM, INSTALADO EM PRUMADA DE ÁGUA  FORNECIMENTO E INSTALAÇÃO. AF_12/2014</v>
          </cell>
          <cell r="I3663" t="str">
            <v>UN</v>
          </cell>
          <cell r="J3663" t="str">
            <v>COEFICIENTE DE REPRESENTATIVIDADE</v>
          </cell>
          <cell r="K3663">
            <v>17</v>
          </cell>
          <cell r="L3663" t="str">
            <v>CAIXA REFERENCIAL</v>
          </cell>
        </row>
        <row r="3664">
          <cell r="G3664">
            <v>89816</v>
          </cell>
          <cell r="H3664" t="str">
            <v>UNIÃO, CPVC, SOLDÁVEL, DN35MM, INSTALADO EM PRUMADA DE ÁGUA  FORNECIMENTO E INSTALAÇÃO. AF_12/2014</v>
          </cell>
          <cell r="I3664" t="str">
            <v>UN</v>
          </cell>
          <cell r="J3664" t="str">
            <v>COEFICIENTE DE REPRESENTATIVIDADE</v>
          </cell>
          <cell r="K3664">
            <v>23.92</v>
          </cell>
          <cell r="L3664" t="str">
            <v>CAIXA REFERENCIAL</v>
          </cell>
        </row>
        <row r="3665">
          <cell r="G3665">
            <v>89817</v>
          </cell>
          <cell r="H3665" t="str">
            <v>LUVA SIMPLES, PVC, SERIE NORMAL, ESGOTO PREDIAL, DN 75 MM, JUNTA ELÁSTICA, FORNECIDO E INSTALADO EM PRUMADA DE ESGOTO SANITÁRIO OU VENTILAÇÃO. AF_12/2014</v>
          </cell>
          <cell r="I3665" t="str">
            <v>UN</v>
          </cell>
          <cell r="J3665" t="str">
            <v>COEFICIENTE DE REPRESENTATIVIDADE</v>
          </cell>
          <cell r="K3665">
            <v>8.08</v>
          </cell>
          <cell r="L3665" t="str">
            <v>CAIXA REFERENCIAL</v>
          </cell>
        </row>
        <row r="3666">
          <cell r="G3666">
            <v>89818</v>
          </cell>
          <cell r="H3666" t="str">
            <v>CONECTOR, CPVC, SOLDÁVEL, DN 35MM X 1 1/4, INSTALADO EM PRUMADA DE ÁGUA  FORNECIMENTO E INSTALAÇÃO. AF_12/2014</v>
          </cell>
          <cell r="I3666" t="str">
            <v>UN</v>
          </cell>
          <cell r="J3666" t="str">
            <v>COEFICIENTE DE REPRESENTATIVIDADE</v>
          </cell>
          <cell r="K3666">
            <v>92.37</v>
          </cell>
          <cell r="L3666" t="str">
            <v>CAIXA REFERENCIAL</v>
          </cell>
        </row>
        <row r="3667">
          <cell r="G3667">
            <v>89819</v>
          </cell>
          <cell r="H3667" t="str">
            <v>LUVA DE CORRER, PVC, SERIE NORMAL, ESGOTO PREDIAL, DN 75 MM, JUNTA ELÁSTICA, FORNECIDO E INSTALADO EM PRUMADA DE ESGOTO SANITÁRIO OU VENTILAÇÃO. AF_12/2014</v>
          </cell>
          <cell r="I3667" t="str">
            <v>UN</v>
          </cell>
          <cell r="J3667" t="str">
            <v>COEFICIENTE DE REPRESENTATIVIDADE</v>
          </cell>
          <cell r="K3667">
            <v>11.66</v>
          </cell>
          <cell r="L3667" t="str">
            <v>CAIXA REFERENCIAL</v>
          </cell>
        </row>
        <row r="3668">
          <cell r="G3668">
            <v>89820</v>
          </cell>
          <cell r="H3668" t="str">
            <v>BUCHA DE REDUÇÃO, CPVC, SOLDÁVEL, DN35MM X 28MM, INSTALADO EM PRUMADA DE ÁGUA  FORNECIMENTO E INSTALAÇÃO. AF_12/2014</v>
          </cell>
          <cell r="I3668" t="str">
            <v>UN</v>
          </cell>
          <cell r="J3668" t="str">
            <v>COEFICIENTE DE REPRESENTATIVIDADE</v>
          </cell>
          <cell r="K3668">
            <v>18.38</v>
          </cell>
          <cell r="L3668" t="str">
            <v>CAIXA REFERENCIAL</v>
          </cell>
        </row>
        <row r="3669">
          <cell r="G3669">
            <v>89821</v>
          </cell>
          <cell r="H3669" t="str">
            <v>LUVA SIMPLES, PVC, SERIE NORMAL, ESGOTO PREDIAL, DN 100 MM, JUNTA ELÁSTICA, FORNECIDO E INSTALADO EM PRUMADA DE ESGOTO SANITÁRIO OU VENTILAÇÃO. AF_12/2014</v>
          </cell>
          <cell r="I3669" t="str">
            <v>UN</v>
          </cell>
          <cell r="J3669" t="str">
            <v>COEFICIENTE DE REPRESENTATIVIDADE</v>
          </cell>
          <cell r="K3669">
            <v>10.17</v>
          </cell>
          <cell r="L3669" t="str">
            <v>CAIXA REFERENCIAL</v>
          </cell>
        </row>
        <row r="3670">
          <cell r="G3670">
            <v>89822</v>
          </cell>
          <cell r="H3670" t="str">
            <v>LUVA, CPVC, SOLDÁVEL, DN 42MM, INSTALADO EM PRUMADA DE ÁGUA  FORNECIMENTO E INSTALAÇÃO. AF_12/2014</v>
          </cell>
          <cell r="I3670" t="str">
            <v>UN</v>
          </cell>
          <cell r="J3670" t="str">
            <v>COEFICIENTE DE REPRESENTATIVIDADE</v>
          </cell>
          <cell r="K3670">
            <v>13.71</v>
          </cell>
          <cell r="L3670" t="str">
            <v>CAIXA REFERENCIAL</v>
          </cell>
        </row>
        <row r="3671">
          <cell r="G3671">
            <v>89823</v>
          </cell>
          <cell r="H3671" t="str">
            <v>LUVA DE CORRER, PVC, SERIE NORMAL, ESGOTO PREDIAL, DN 100 MM, JUNTA ELÁSTICA, FORNECIDO E INSTALADO EM PRUMADA DE ESGOTO SANITÁRIO OU VENTILAÇÃO. AF_12/2014</v>
          </cell>
          <cell r="I3671" t="str">
            <v>UN</v>
          </cell>
          <cell r="J3671" t="str">
            <v>COEFICIENTE DE REPRESENTATIVIDADE</v>
          </cell>
          <cell r="K3671">
            <v>16.8</v>
          </cell>
          <cell r="L3671" t="str">
            <v>CAIXA REFERENCIAL</v>
          </cell>
        </row>
        <row r="3672">
          <cell r="G3672">
            <v>89824</v>
          </cell>
          <cell r="H3672" t="str">
            <v>LUVA DE CORRER, CPVC, SOLDÁVEL, DN 42MM, INSTALADO EM PRUMADA DE ÁGUA  FORNECIMENTO E INSTALAÇÃO. AF_12/2014</v>
          </cell>
          <cell r="I3672" t="str">
            <v>UN</v>
          </cell>
          <cell r="J3672" t="str">
            <v>COEFICIENTE DE REPRESENTATIVIDADE</v>
          </cell>
          <cell r="K3672">
            <v>22.9</v>
          </cell>
          <cell r="L3672" t="str">
            <v>CAIXA REFERENCIAL</v>
          </cell>
        </row>
        <row r="3673">
          <cell r="G3673">
            <v>89825</v>
          </cell>
          <cell r="H3673" t="str">
            <v>TE, PVC, SERIE NORMAL, ESGOTO PREDIAL, DN 50 X 50 MM, JUNTA ELÁSTICA, FORNECIDO E INSTALADO EM PRUMADA DE ESGOTO SANITÁRIO OU VENTILAÇÃO. AF_12/2014</v>
          </cell>
          <cell r="I3673" t="str">
            <v>UN</v>
          </cell>
          <cell r="J3673" t="str">
            <v>COEFICIENTE DE REPRESENTATIVIDADE</v>
          </cell>
          <cell r="K3673">
            <v>10</v>
          </cell>
          <cell r="L3673" t="str">
            <v>CAIXA REFERENCIAL</v>
          </cell>
        </row>
        <row r="3674">
          <cell r="G3674">
            <v>89826</v>
          </cell>
          <cell r="H3674" t="str">
            <v>LUVA DE TRANSIÇÃO, CPVC, SOLDÁVEL, DN42MM X 1.1/2, INSTALADO EM PRUMADA DE ÁGUA  FORNECIMENTO E INSTALAÇÃO. AF_12/2014</v>
          </cell>
          <cell r="I3674" t="str">
            <v>UN</v>
          </cell>
          <cell r="J3674" t="str">
            <v>COEFICIENTE DE REPRESENTATIVIDADE</v>
          </cell>
          <cell r="K3674">
            <v>94.49</v>
          </cell>
          <cell r="L3674" t="str">
            <v>CAIXA REFERENCIAL</v>
          </cell>
        </row>
        <row r="3675">
          <cell r="G3675">
            <v>89827</v>
          </cell>
          <cell r="H3675" t="str">
            <v>JUNÇÃO SIMPLES, PVC, SERIE NORMAL, ESGOTO PREDIAL, DN 50 X 50 MM, JUNTA ELÁSTICA, FORNECIDO E INSTALADO EM PRUMADA DE ESGOTO SANITÁRIO OU VENTILAÇÃO. AF_12/2014</v>
          </cell>
          <cell r="I3675" t="str">
            <v>UN</v>
          </cell>
          <cell r="J3675" t="str">
            <v>COEFICIENTE DE REPRESENTATIVIDADE</v>
          </cell>
          <cell r="K3675">
            <v>11.11</v>
          </cell>
          <cell r="L3675" t="str">
            <v>CAIXA REFERENCIAL</v>
          </cell>
        </row>
        <row r="3676">
          <cell r="G3676">
            <v>89828</v>
          </cell>
          <cell r="H3676" t="str">
            <v>UNIÃO, CPVC, SOLDÁVEL, DN42MM, INSTALADO EM PRUMADA DE ÁGUA  FORNECIMENTO E INSTALAÇÃO. AF_12/2014</v>
          </cell>
          <cell r="I3676" t="str">
            <v>UN</v>
          </cell>
          <cell r="J3676" t="str">
            <v>COEFICIENTE DE REPRESENTATIVIDADE</v>
          </cell>
          <cell r="K3676">
            <v>34.25</v>
          </cell>
          <cell r="L3676" t="str">
            <v>CAIXA REFERENCIAL</v>
          </cell>
        </row>
        <row r="3677">
          <cell r="G3677">
            <v>89829</v>
          </cell>
          <cell r="H3677" t="str">
            <v>TE, PVC, SERIE NORMAL, ESGOTO PREDIAL, DN 75 X 75 MM, JUNTA ELÁSTICA, FORNECIDO E INSTALADO EM PRUMADA DE ESGOTO SANITÁRIO OU VENTILAÇÃO. AF_12/2014</v>
          </cell>
          <cell r="I3677" t="str">
            <v>UN</v>
          </cell>
          <cell r="J3677" t="str">
            <v>COEFICIENTE DE REPRESENTATIVIDADE</v>
          </cell>
          <cell r="K3677">
            <v>17.8</v>
          </cell>
          <cell r="L3677" t="str">
            <v>CAIXA REFERENCIAL</v>
          </cell>
        </row>
        <row r="3678">
          <cell r="G3678">
            <v>89830</v>
          </cell>
          <cell r="H3678" t="str">
            <v>JUNÇÃO SIMPLES, PVC, SERIE NORMAL, ESGOTO PREDIAL, DN 75 X 75 MM, JUNTA ELÁSTICA, FORNECIDO E INSTALADO EM PRUMADA DE ESGOTO SANITÁRIO OU VENTILAÇÃO. AF_12/2014</v>
          </cell>
          <cell r="I3678" t="str">
            <v>UN</v>
          </cell>
          <cell r="J3678" t="str">
            <v>COEFICIENTE DE REPRESENTATIVIDADE</v>
          </cell>
          <cell r="K3678">
            <v>19.309999999999999</v>
          </cell>
          <cell r="L3678" t="str">
            <v>CAIXA REFERENCIAL</v>
          </cell>
        </row>
        <row r="3679">
          <cell r="G3679">
            <v>89831</v>
          </cell>
          <cell r="H3679" t="str">
            <v>CONECTOR, CPVC, SOLDÁVEL, DN 42MM X 1.1/2, INSTALADO EM PRUMADA DE ÁGUA  FORNECIMENTO E INSTALAÇÃO. AF_12/2014</v>
          </cell>
          <cell r="I3679" t="str">
            <v>UN</v>
          </cell>
          <cell r="J3679" t="str">
            <v>COEFICIENTE DE REPRESENTATIVIDADE</v>
          </cell>
          <cell r="K3679">
            <v>112.74</v>
          </cell>
          <cell r="L3679" t="str">
            <v>CAIXA REFERENCIAL</v>
          </cell>
        </row>
        <row r="3680">
          <cell r="G3680">
            <v>89832</v>
          </cell>
          <cell r="H3680" t="str">
            <v>BUCHA DE REDUÇÃO, CPVC, SOLDÁVEL, DN 42MM X 22MM, INSTALADO EM RAMAL DE DISTRIBUIÇÃO DE ÁGUA - FORNECIMENTO E INSTALAÇÃO. AF_12/2014</v>
          </cell>
          <cell r="I3680" t="str">
            <v>UN</v>
          </cell>
          <cell r="J3680" t="str">
            <v>COEFICIENTE DE REPRESENTATIVIDADE</v>
          </cell>
          <cell r="K3680">
            <v>23.95</v>
          </cell>
          <cell r="L3680" t="str">
            <v>CAIXA REFERENCIAL</v>
          </cell>
        </row>
        <row r="3681">
          <cell r="G3681">
            <v>89833</v>
          </cell>
          <cell r="H3681" t="str">
            <v>TE, PVC, SERIE NORMAL, ESGOTO PREDIAL, DN 100 X 100 MM, JUNTA ELÁSTICA, FORNECIDO E INSTALADO EM PRUMADA DE ESGOTO SANITÁRIO OU VENTILAÇÃO. AF_12/2014</v>
          </cell>
          <cell r="I3681" t="str">
            <v>UN</v>
          </cell>
          <cell r="J3681" t="str">
            <v>COEFICIENTE DE REPRESENTATIVIDADE</v>
          </cell>
          <cell r="K3681">
            <v>22.42</v>
          </cell>
          <cell r="L3681" t="str">
            <v>CAIXA REFERENCIAL</v>
          </cell>
        </row>
        <row r="3682">
          <cell r="G3682">
            <v>89834</v>
          </cell>
          <cell r="H3682" t="str">
            <v>JUNÇÃO SIMPLES, PVC, SERIE NORMAL, ESGOTO PREDIAL, DN 100 X 100 MM, JUNTA ELÁSTICA, FORNECIDO E INSTALADO EM PRUMADA DE ESGOTO SANITÁRIO OU VENTILAÇÃO. AF_12/2014</v>
          </cell>
          <cell r="I3682" t="str">
            <v>UN</v>
          </cell>
          <cell r="J3682" t="str">
            <v>COEFICIENTE DE REPRESENTATIVIDADE</v>
          </cell>
          <cell r="K3682">
            <v>25.97</v>
          </cell>
          <cell r="L3682" t="str">
            <v>CAIXA REFERENCIAL</v>
          </cell>
        </row>
        <row r="3683">
          <cell r="G3683">
            <v>89835</v>
          </cell>
          <cell r="H3683" t="str">
            <v>LUVA, CPVC, SOLDÁVEL, DN 54MM, INSTALADO EM PRUMADA DE ÁGUA  FORNECIMENTO E INSTALAÇÃO. AF_12/2014</v>
          </cell>
          <cell r="I3683" t="str">
            <v>UN</v>
          </cell>
          <cell r="J3683" t="str">
            <v>COEFICIENTE DE REPRESENTATIVIDADE</v>
          </cell>
          <cell r="K3683">
            <v>23.91</v>
          </cell>
          <cell r="L3683" t="str">
            <v>CAIXA REFERENCIAL</v>
          </cell>
        </row>
        <row r="3684">
          <cell r="G3684">
            <v>89836</v>
          </cell>
          <cell r="H3684" t="str">
            <v>LUVA DE TRANSIÇÃO, CPVC, SOLDÁVEL, DN 54MM X 2, INSTALADO EM PRUMADA DE ÁGUA  FORNECIMENTO E INSTALAÇÃO. AF_12/2014</v>
          </cell>
          <cell r="I3684" t="str">
            <v>UN</v>
          </cell>
          <cell r="J3684" t="str">
            <v>COEFICIENTE DE REPRESENTATIVIDADE</v>
          </cell>
          <cell r="K3684">
            <v>152.21</v>
          </cell>
          <cell r="L3684" t="str">
            <v>CAIXA REFERENCIAL</v>
          </cell>
        </row>
        <row r="3685">
          <cell r="G3685">
            <v>89837</v>
          </cell>
          <cell r="H3685" t="str">
            <v>UNIÃO, CPVC, SOLDÁVEL, DN 54MM, INSTALADO EM PRUMADA DE ÁGUA  FORNECIMENTO E INSTALAÇÃO. AF_12/2014</v>
          </cell>
          <cell r="I3685" t="str">
            <v>UN</v>
          </cell>
          <cell r="J3685" t="str">
            <v>COEFICIENTE DE REPRESENTATIVIDADE</v>
          </cell>
          <cell r="K3685">
            <v>76.55</v>
          </cell>
          <cell r="L3685" t="str">
            <v>CAIXA REFERENCIAL</v>
          </cell>
        </row>
        <row r="3686">
          <cell r="G3686">
            <v>89838</v>
          </cell>
          <cell r="H3686" t="str">
            <v>LUVA, CPVC, SOLDÁVEL, DN 73MM, INSTALADO EM PRUMADA DE ÁGUA  FORNECIMENTO E INSTALAÇÃO. AF_12/2014</v>
          </cell>
          <cell r="I3686" t="str">
            <v>UN</v>
          </cell>
          <cell r="J3686" t="str">
            <v>COEFICIENTE DE REPRESENTATIVIDADE</v>
          </cell>
          <cell r="K3686">
            <v>83.93</v>
          </cell>
          <cell r="L3686" t="str">
            <v>CAIXA REFERENCIAL</v>
          </cell>
        </row>
        <row r="3687">
          <cell r="G3687">
            <v>89839</v>
          </cell>
          <cell r="H3687" t="str">
            <v>UNIÃO, CPVC, SOLDÁVEL, DN 73MM, INSTALADO EM PRUMADA DE ÁGUA  FORNECIMENTO E INSTALAÇÃO. AF_12/2014</v>
          </cell>
          <cell r="I3687" t="str">
            <v>UN</v>
          </cell>
          <cell r="J3687" t="str">
            <v>COEFICIENTE DE REPRESENTATIVIDADE</v>
          </cell>
          <cell r="K3687">
            <v>110.79</v>
          </cell>
          <cell r="L3687" t="str">
            <v>CAIXA REFERENCIAL</v>
          </cell>
        </row>
        <row r="3688">
          <cell r="G3688">
            <v>89840</v>
          </cell>
          <cell r="H3688" t="str">
            <v>LUVA, CPVC, SOLDÁVEL, DN 89MM, INSTALADO EM PRUMADA DE ÁGUA  FORNECIMENTO E INSTALAÇÃO. AF_12/2014</v>
          </cell>
          <cell r="I3688" t="str">
            <v>UN</v>
          </cell>
          <cell r="J3688" t="str">
            <v>COEFICIENTE DE REPRESENTATIVIDADE</v>
          </cell>
          <cell r="K3688">
            <v>97.15</v>
          </cell>
          <cell r="L3688" t="str">
            <v>CAIXA REFERENCIAL</v>
          </cell>
        </row>
        <row r="3689">
          <cell r="G3689">
            <v>89841</v>
          </cell>
          <cell r="H3689" t="str">
            <v>UNIÃO, CPVC, SOLDÁVEL, DN 89MM, INSTALADO EM PRUMADA DE ÁGUA  FORNECIMENTO E INSTALAÇÃO. AF_12/2014</v>
          </cell>
          <cell r="I3689" t="str">
            <v>UN</v>
          </cell>
          <cell r="J3689" t="str">
            <v>COEFICIENTE DE REPRESENTATIVIDADE</v>
          </cell>
          <cell r="K3689">
            <v>162.19</v>
          </cell>
          <cell r="L3689" t="str">
            <v>CAIXA REFERENCIAL</v>
          </cell>
        </row>
        <row r="3690">
          <cell r="G3690">
            <v>89842</v>
          </cell>
          <cell r="H3690" t="str">
            <v>TÊ, CPVC, SOLDÁVEL, DN 35MM, INSTALADO EM PRUMADA DE ÁGUA  FORNECIMENTO E INSTALAÇÃO. AF_12/2014</v>
          </cell>
          <cell r="I3690" t="str">
            <v>UN</v>
          </cell>
          <cell r="J3690" t="str">
            <v>COEFICIENTE DE REPRESENTATIVIDADE</v>
          </cell>
          <cell r="K3690">
            <v>27.56</v>
          </cell>
          <cell r="L3690" t="str">
            <v>CAIXA REFERENCIAL</v>
          </cell>
        </row>
        <row r="3691">
          <cell r="G3691">
            <v>89844</v>
          </cell>
          <cell r="H3691" t="str">
            <v>TE, CPVC, SOLDÁVEL, DN  42MM, INSTALADO EM PRUMADA DE ÁGUA  FORNECIMENTO E INSTALAÇÃO. AF_12/2014</v>
          </cell>
          <cell r="I3691" t="str">
            <v>UN</v>
          </cell>
          <cell r="J3691" t="str">
            <v>COEFICIENTE DE REPRESENTATIVIDADE</v>
          </cell>
          <cell r="K3691">
            <v>34.94</v>
          </cell>
          <cell r="L3691" t="str">
            <v>CAIXA REFERENCIAL</v>
          </cell>
        </row>
        <row r="3692">
          <cell r="G3692">
            <v>89845</v>
          </cell>
          <cell r="H3692" t="str">
            <v>TÊ, CPVC, SOLDÁVEL, DN 54 MM, INSTALADO EM PRUMADA DE ÁGUA  FORNECIMENTO E INSTALAÇÃO. AF_12/2014</v>
          </cell>
          <cell r="I3692" t="str">
            <v>UN</v>
          </cell>
          <cell r="J3692" t="str">
            <v>COEFICIENTE DE REPRESENTATIVIDADE</v>
          </cell>
          <cell r="K3692">
            <v>53.58</v>
          </cell>
          <cell r="L3692" t="str">
            <v>CAIXA REFERENCIAL</v>
          </cell>
        </row>
        <row r="3693">
          <cell r="G3693">
            <v>89846</v>
          </cell>
          <cell r="H3693" t="str">
            <v>TÊ, CPVC, SOLDÁVEL, DN 73MM, INSTALADO EM PRUMADA DE ÁGUA  FORNECIMENTO E INSTALAÇÃO. AF_12/2014</v>
          </cell>
          <cell r="I3693" t="str">
            <v>UN</v>
          </cell>
          <cell r="J3693" t="str">
            <v>COEFICIENTE DE REPRESENTATIVIDADE</v>
          </cell>
          <cell r="K3693">
            <v>118.19</v>
          </cell>
          <cell r="L3693" t="str">
            <v>CAIXA REFERENCIAL</v>
          </cell>
        </row>
        <row r="3694">
          <cell r="G3694">
            <v>89847</v>
          </cell>
          <cell r="H3694" t="str">
            <v>TÊ, CPVC, SOLDÁVEL, DN 89MM, INSTALADO EM PRUMADA DE ÁGUA  FORNECIMENTO E INSTALAÇÃO. AF_12/2014</v>
          </cell>
          <cell r="I3694" t="str">
            <v>UN</v>
          </cell>
          <cell r="J3694" t="str">
            <v>COEFICIENTE DE REPRESENTATIVIDADE</v>
          </cell>
          <cell r="K3694">
            <v>145.34</v>
          </cell>
          <cell r="L3694" t="str">
            <v>CAIXA REFERENCIAL</v>
          </cell>
        </row>
        <row r="3695">
          <cell r="G3695">
            <v>89850</v>
          </cell>
          <cell r="H3695" t="str">
            <v>JOELHO 90 GRAUS, PVC, SERIE NORMAL, ESGOTO PREDIAL, DN 100 MM, JUNTA ELÁSTICA, FORNECIDO E INSTALADO EM SUBCOLETOR AÉREO DE ESGOTO SANITÁRIO. AF_12/2014</v>
          </cell>
          <cell r="I3695" t="str">
            <v>UN</v>
          </cell>
          <cell r="J3695" t="str">
            <v>COEFICIENTE DE REPRESENTATIVIDADE</v>
          </cell>
          <cell r="K3695">
            <v>17.68</v>
          </cell>
          <cell r="L3695" t="str">
            <v>CAIXA REFERENCIAL</v>
          </cell>
        </row>
        <row r="3696">
          <cell r="G3696">
            <v>89851</v>
          </cell>
          <cell r="H3696" t="str">
            <v>JOELHO 45 GRAUS, PVC, SERIE NORMAL, ESGOTO PREDIAL, DN 100 MM, JUNTA ELÁSTICA, FORNECIDO E INSTALADO EM SUBCOLETOR AÉREO DE ESGOTO SANITÁRIO. AF_12/2014</v>
          </cell>
          <cell r="I3696" t="str">
            <v>UN</v>
          </cell>
          <cell r="J3696" t="str">
            <v>COEFICIENTE DE REPRESENTATIVIDADE</v>
          </cell>
          <cell r="K3696">
            <v>17.649999999999999</v>
          </cell>
          <cell r="L3696" t="str">
            <v>CAIXA REFERENCIAL</v>
          </cell>
        </row>
        <row r="3697">
          <cell r="G3697">
            <v>89852</v>
          </cell>
          <cell r="H3697" t="str">
            <v>CURVA CURTA 90 GRAUS, PVC, SERIE NORMAL, ESGOTO PREDIAL, DN 100 MM, JUNTA ELÁSTICA, FORNECIDO E INSTALADO EM SUBCOLETOR AÉREO DE ESGOTO SANITÁRIO. AF_12/2014</v>
          </cell>
          <cell r="I3697" t="str">
            <v>UN</v>
          </cell>
          <cell r="J3697" t="str">
            <v>COEFICIENTE DE REPRESENTATIVIDADE</v>
          </cell>
          <cell r="K3697">
            <v>26.27</v>
          </cell>
          <cell r="L3697" t="str">
            <v>CAIXA REFERENCIAL</v>
          </cell>
        </row>
        <row r="3698">
          <cell r="G3698">
            <v>89853</v>
          </cell>
          <cell r="H3698" t="str">
            <v>CURVA LONGA 90 GRAUS, PVC, SERIE NORMAL, ESGOTO PREDIAL, DN 100 MM, JUNTA ELÁSTICA, FORNECIDO E INSTALADO EM SUBCOLETOR AÉREO DE ESGOTO SANITÁRIO. AF_12/2014</v>
          </cell>
          <cell r="I3698" t="str">
            <v>UN</v>
          </cell>
          <cell r="J3698" t="str">
            <v>COEFICIENTE DE REPRESENTATIVIDADE</v>
          </cell>
          <cell r="K3698">
            <v>41.51</v>
          </cell>
          <cell r="L3698" t="str">
            <v>CAIXA REFERENCIAL</v>
          </cell>
        </row>
        <row r="3699">
          <cell r="G3699">
            <v>89854</v>
          </cell>
          <cell r="H3699" t="str">
            <v>JOELHO 90 GRAUS, PVC, SERIE NORMAL, ESGOTO PREDIAL, DN 150 MM, JUNTA ELÁSTICA, FORNECIDO E INSTALADO EM SUBCOLETOR AÉREO DE ESGOTO SANITÁRIO. AF_12/2014</v>
          </cell>
          <cell r="I3699" t="str">
            <v>UN</v>
          </cell>
          <cell r="J3699" t="str">
            <v>COEFICIENTE DE REPRESENTATIVIDADE</v>
          </cell>
          <cell r="K3699">
            <v>54.02</v>
          </cell>
          <cell r="L3699" t="str">
            <v>CAIXA REFERENCIAL</v>
          </cell>
        </row>
        <row r="3700">
          <cell r="G3700">
            <v>89855</v>
          </cell>
          <cell r="H3700" t="str">
            <v>JOELHO 45 GRAUS, PVC, SERIE NORMAL, ESGOTO PREDIAL, DN 150 MM, JUNTA ELÁSTICA, FORNECIDO E INSTALADO EM SUBCOLETOR AÉREO DE ESGOTO SANITÁRIO. AF_12/2014</v>
          </cell>
          <cell r="I3700" t="str">
            <v>UN</v>
          </cell>
          <cell r="J3700" t="str">
            <v>COEFICIENTE DE REPRESENTATIVIDADE</v>
          </cell>
          <cell r="K3700">
            <v>57.09</v>
          </cell>
          <cell r="L3700" t="str">
            <v>CAIXA REFERENCIAL</v>
          </cell>
        </row>
        <row r="3701">
          <cell r="G3701">
            <v>89856</v>
          </cell>
          <cell r="H3701" t="str">
            <v>LUVA SIMPLES, PVC, SERIE NORMAL, ESGOTO PREDIAL, DN 100 MM, JUNTA ELÁSTICA, FORNECIDO E INSTALADO EM SUBCOLETOR AÉREO DE ESGOTO SANITÁRIO. AF_12/2014</v>
          </cell>
          <cell r="I3701" t="str">
            <v>UN</v>
          </cell>
          <cell r="J3701" t="str">
            <v>COEFICIENTE DE REPRESENTATIVIDADE</v>
          </cell>
          <cell r="K3701">
            <v>13.3</v>
          </cell>
          <cell r="L3701" t="str">
            <v>CAIXA REFERENCIAL</v>
          </cell>
        </row>
        <row r="3702">
          <cell r="G3702">
            <v>89857</v>
          </cell>
          <cell r="H3702" t="str">
            <v>LUVA DE CORRER, PVC, SERIE NORMAL, ESGOTO PREDIAL, DN 100 MM, JUNTA ELÁSTICA, FORNECIDO E INSTALADO EM SUBCOLETOR AÉREO DE ESGOTO SANITÁRIO. AF_12/2014</v>
          </cell>
          <cell r="I3702" t="str">
            <v>UN</v>
          </cell>
          <cell r="J3702" t="str">
            <v>COEFICIENTE DE REPRESENTATIVIDADE</v>
          </cell>
          <cell r="K3702">
            <v>19.93</v>
          </cell>
          <cell r="L3702" t="str">
            <v>CAIXA REFERENCIAL</v>
          </cell>
        </row>
        <row r="3703">
          <cell r="G3703">
            <v>89859</v>
          </cell>
          <cell r="H3703" t="str">
            <v>LUVA DE CORRER, PVC, SERIE NORMAL, ESGOTO PREDIAL, DN 150 MM, JUNTA ELÁSTICA, FORNECIDO E INSTALADO EM SUBCOLETOR AÉREO DE ESGOTO SANITÁRIO. AF_12/2014</v>
          </cell>
          <cell r="I3703" t="str">
            <v>UN</v>
          </cell>
          <cell r="J3703" t="str">
            <v>ATRIBUÍDO SÃO PAULO</v>
          </cell>
          <cell r="K3703">
            <v>55.1</v>
          </cell>
          <cell r="L3703" t="str">
            <v>CAIXA REFERENCIAL</v>
          </cell>
        </row>
        <row r="3704">
          <cell r="G3704">
            <v>89860</v>
          </cell>
          <cell r="H3704" t="str">
            <v>TE, PVC, SERIE NORMAL, ESGOTO PREDIAL, DN 100 X 100 MM, JUNTA ELÁSTICA, FORNECIDO E INSTALADO EM SUBCOLETOR AÉREO DE ESGOTO SANITÁRIO. AF_12/2014</v>
          </cell>
          <cell r="I3704" t="str">
            <v>UN</v>
          </cell>
          <cell r="J3704" t="str">
            <v>COEFICIENTE DE REPRESENTATIVIDADE</v>
          </cell>
          <cell r="K3704">
            <v>28.69</v>
          </cell>
          <cell r="L3704" t="str">
            <v>CAIXA REFERENCIAL</v>
          </cell>
        </row>
        <row r="3705">
          <cell r="G3705">
            <v>89861</v>
          </cell>
          <cell r="H3705" t="str">
            <v>JUNÇÃO SIMPLES, PVC, SERIE NORMAL, ESGOTO PREDIAL, DN 100 X 100 MM, JUNTA ELÁSTICA, FORNECIDO E INSTALADO EM SUBCOLETOR AÉREO DE ESGOTO SANITÁRIO. AF_12/2014</v>
          </cell>
          <cell r="I3705" t="str">
            <v>UN</v>
          </cell>
          <cell r="J3705" t="str">
            <v>COEFICIENTE DE REPRESENTATIVIDADE</v>
          </cell>
          <cell r="K3705">
            <v>32.24</v>
          </cell>
          <cell r="L3705" t="str">
            <v>CAIXA REFERENCIAL</v>
          </cell>
        </row>
        <row r="3706">
          <cell r="G3706">
            <v>89862</v>
          </cell>
          <cell r="H3706" t="str">
            <v>TE, PVC, SERIE NORMAL, ESGOTO PREDIAL, DN 150 X 150 MM, JUNTA ELÁSTICA, FORNECIDO E INSTALADO EM SUBCOLETOR AÉREO DE ESGOTO SANITÁRIO. AF_12/2014</v>
          </cell>
          <cell r="I3706" t="str">
            <v>UN</v>
          </cell>
          <cell r="J3706" t="str">
            <v>COEFICIENTE DE REPRESENTATIVIDADE</v>
          </cell>
          <cell r="K3706">
            <v>59.61</v>
          </cell>
          <cell r="L3706" t="str">
            <v>CAIXA REFERENCIAL</v>
          </cell>
        </row>
        <row r="3707">
          <cell r="G3707">
            <v>89863</v>
          </cell>
          <cell r="H3707" t="str">
            <v>JUNÇÃO SIMPLES, PVC, SERIE NORMAL, ESGOTO PREDIAL, DN 150 X 150 MM, JUNTA ELÁSTICA, FORNECIDO E INSTALADO EM SUBCOLETOR AÉREO DE ESGOTO SANITÁRIO. AF_12/2014</v>
          </cell>
          <cell r="I3707" t="str">
            <v>UN</v>
          </cell>
          <cell r="J3707" t="str">
            <v>COEFICIENTE DE REPRESENTATIVIDADE</v>
          </cell>
          <cell r="K3707">
            <v>118.92</v>
          </cell>
          <cell r="L3707" t="str">
            <v>CAIXA REFERENCIAL</v>
          </cell>
        </row>
        <row r="3708">
          <cell r="G3708">
            <v>89866</v>
          </cell>
          <cell r="H3708" t="str">
            <v>JOELHO 90 GRAUS, PVC, SOLDÁVEL, DN 25MM, INSTALADO EM DRENO DE AR-CONDICIONADO - FORNECIMENTO E INSTALAÇÃO. AF_12/2014</v>
          </cell>
          <cell r="I3708" t="str">
            <v>UN</v>
          </cell>
          <cell r="J3708" t="str">
            <v>COEFICIENTE DE REPRESENTATIVIDADE</v>
          </cell>
          <cell r="K3708">
            <v>4.1100000000000003</v>
          </cell>
          <cell r="L3708" t="str">
            <v>CAIXA REFERENCIAL</v>
          </cell>
        </row>
        <row r="3709">
          <cell r="G3709">
            <v>89867</v>
          </cell>
          <cell r="H3709" t="str">
            <v>JOELHO 45 GRAUS, PVC, SOLDÁVEL, DN 25MM, INSTALADO EM DRENO DE AR-CONDICIONADO - FORNECIMENTO E INSTALAÇÃO. AF_12/2014</v>
          </cell>
          <cell r="I3709" t="str">
            <v>UN</v>
          </cell>
          <cell r="J3709" t="str">
            <v>COEFICIENTE DE REPRESENTATIVIDADE</v>
          </cell>
          <cell r="K3709">
            <v>4.68</v>
          </cell>
          <cell r="L3709" t="str">
            <v>CAIXA REFERENCIAL</v>
          </cell>
        </row>
        <row r="3710">
          <cell r="G3710">
            <v>89868</v>
          </cell>
          <cell r="H3710" t="str">
            <v>LUVA, PVC, SOLDÁVEL, DN 25MM, INSTALADO EM DRENO DE AR-CONDICIONADO - FORNECIMENTO E INSTALAÇÃO. AF_12/2014</v>
          </cell>
          <cell r="I3710" t="str">
            <v>UN</v>
          </cell>
          <cell r="J3710" t="str">
            <v>COEFICIENTE DE REPRESENTATIVIDADE</v>
          </cell>
          <cell r="K3710">
            <v>2.97</v>
          </cell>
          <cell r="L3710" t="str">
            <v>CAIXA REFERENCIAL</v>
          </cell>
        </row>
        <row r="3711">
          <cell r="G3711">
            <v>89869</v>
          </cell>
          <cell r="H3711" t="str">
            <v>TE, PVC, SOLDÁVEL, DN 25MM, INSTALADO EM DRENO DE AR-CONDICIONADO - FORNECIMENTO E INSTALAÇÃO. AF_12/2014</v>
          </cell>
          <cell r="I3711" t="str">
            <v>UN</v>
          </cell>
          <cell r="J3711" t="str">
            <v>COEFICIENTE DE REPRESENTATIVIDADE</v>
          </cell>
          <cell r="K3711">
            <v>6.45</v>
          </cell>
          <cell r="L3711" t="str">
            <v>CAIXA REFERENCIAL</v>
          </cell>
        </row>
        <row r="3712">
          <cell r="G3712">
            <v>89979</v>
          </cell>
          <cell r="H3712" t="str">
            <v>LUVA COM BUCHA DE LATÃO, PVC, SOLDÁVEL, DN 32MM X 1 , INSTALADO EM RAMAL OU SUB-RAMAL DE ÁGUA   FORNECIMENTO E INSTALAÇÃO. AF_12/2014</v>
          </cell>
          <cell r="I3712" t="str">
            <v>UN</v>
          </cell>
          <cell r="J3712" t="str">
            <v>COEFICIENTE DE REPRESENTATIVIDADE</v>
          </cell>
          <cell r="K3712">
            <v>19.600000000000001</v>
          </cell>
          <cell r="L3712" t="str">
            <v>CAIXA REFERENCIAL</v>
          </cell>
        </row>
        <row r="3713">
          <cell r="G3713">
            <v>89980</v>
          </cell>
          <cell r="H3713" t="str">
            <v>LUVA COM BUCHA DE LATÃO, PVC, SOLDÁVEL, DN 25MM X 3/4, INSTALADO EM PRUMADA DE ÁGUA - FORNECIMENTO E INSTALAÇÃO. AF_12/2014</v>
          </cell>
          <cell r="I3713" t="str">
            <v>UN</v>
          </cell>
          <cell r="J3713" t="str">
            <v>COEFICIENTE DE REPRESENTATIVIDADE</v>
          </cell>
          <cell r="K3713">
            <v>7.43</v>
          </cell>
          <cell r="L3713" t="str">
            <v>CAIXA REFERENCIAL</v>
          </cell>
        </row>
        <row r="3714">
          <cell r="G3714">
            <v>89981</v>
          </cell>
          <cell r="H3714" t="str">
            <v>LUVA SOLDÁVEL E COM BUCHA DE LATÃO, PVC, SOLDÁVEL, DN 32MM X 1 , INSTALADO EM PRUMADA DE ÁGUA   FORNECIMENTO E INSTALAÇÃO. AF_12/2014</v>
          </cell>
          <cell r="I3714" t="str">
            <v>UN</v>
          </cell>
          <cell r="J3714" t="str">
            <v>COEFICIENTE DE REPRESENTATIVIDADE</v>
          </cell>
          <cell r="K3714">
            <v>16.77</v>
          </cell>
          <cell r="L3714" t="str">
            <v>CAIXA REFERENCIAL</v>
          </cell>
        </row>
        <row r="3715">
          <cell r="G3715">
            <v>90373</v>
          </cell>
          <cell r="H3715" t="str">
            <v>JOELHO 90 GRAUS COM BUCHA DE LATÃO, PVC, SOLDÁVEL, DN 25MM, X 1/2 INSTALADO EM RAMAL OU SUB-RAMAL DE ÁGUA - FORNECIMENTO E INSTALAÇÃO. AF_12/2014</v>
          </cell>
          <cell r="I3715" t="str">
            <v>UN</v>
          </cell>
          <cell r="J3715" t="str">
            <v>COEFICIENTE DE REPRESENTATIVIDADE</v>
          </cell>
          <cell r="K3715">
            <v>11.32</v>
          </cell>
          <cell r="L3715" t="str">
            <v>CAIXA REFERENCIAL</v>
          </cell>
        </row>
        <row r="3716">
          <cell r="G3716">
            <v>90374</v>
          </cell>
          <cell r="H3716" t="str">
            <v>TÊ COM BUCHA DE LATÃO NA BOLSA CENTRAL, PVC, SOLDÁVEL, DN 25MM X 3/4, INSTALADO EM RAMAL OU SUB-RAMAL DE ÁGUA - FORNECIMENTO E INSTALAÇÃO. AF_03/2015</v>
          </cell>
          <cell r="I3716" t="str">
            <v>UN</v>
          </cell>
          <cell r="J3716" t="str">
            <v>COEFICIENTE DE REPRESENTATIVIDADE</v>
          </cell>
          <cell r="K3716">
            <v>17.420000000000002</v>
          </cell>
          <cell r="L3716" t="str">
            <v>CAIXA REFERENCIAL</v>
          </cell>
        </row>
        <row r="3717">
          <cell r="G3717">
            <v>90375</v>
          </cell>
          <cell r="H3717" t="str">
            <v>BUCHA DE REDUÇÃO, PVC, SOLDÁVEL, DN 40MM X 32MM, INSTALADO EM RAMAL OU SUB-RAMAL DE ÁGUA - FORNECIMENTO E INSTALAÇÃO. AF_03/2015</v>
          </cell>
          <cell r="I3717" t="str">
            <v>UN</v>
          </cell>
          <cell r="J3717" t="str">
            <v>COEFICIENTE DE REPRESENTATIVIDADE</v>
          </cell>
          <cell r="K3717">
            <v>7.28</v>
          </cell>
          <cell r="L3717" t="str">
            <v>CAIXA REFERENCIAL</v>
          </cell>
        </row>
        <row r="3718">
          <cell r="G3718">
            <v>92287</v>
          </cell>
          <cell r="H3718" t="str">
            <v>COTOVELO EM COBRE, DN 22 MM, 90 GRAUS, SEM ANEL DE SOLDA, INSTALADO EM PRUMADA   FORNECIMENTO E INSTALAÇÃO. AF_12/2015</v>
          </cell>
          <cell r="I3718" t="str">
            <v>UN</v>
          </cell>
          <cell r="J3718" t="str">
            <v>ATRIBUÍDO SÃO PAULO</v>
          </cell>
          <cell r="K3718">
            <v>12.78</v>
          </cell>
          <cell r="L3718" t="str">
            <v>CAIXA REFERENCIAL</v>
          </cell>
        </row>
        <row r="3719">
          <cell r="G3719">
            <v>92288</v>
          </cell>
          <cell r="H3719" t="str">
            <v>COTOVELO EM COBRE, DN 28 MM, 90 GRAUS, SEM ANEL DE SOLDA, INSTALADO EM PRUMADA  FORNECIMENTO E INSTALAÇÃO. AF_12/2015</v>
          </cell>
          <cell r="I3719" t="str">
            <v>UN</v>
          </cell>
          <cell r="J3719" t="str">
            <v>ATRIBUÍDO SÃO PAULO</v>
          </cell>
          <cell r="K3719">
            <v>19.48</v>
          </cell>
          <cell r="L3719" t="str">
            <v>CAIXA REFERENCIAL</v>
          </cell>
        </row>
        <row r="3720">
          <cell r="G3720">
            <v>92289</v>
          </cell>
          <cell r="H3720" t="str">
            <v>COTOVELO EM COBRE, DN 35 MM, 90 GRAUS, SEM ANEL DE SOLDA, INSTALADO EM PRUMADA  FORNECIMENTO E INSTALAÇÃO. AF_12/2015</v>
          </cell>
          <cell r="I3720" t="str">
            <v>UN</v>
          </cell>
          <cell r="J3720" t="str">
            <v>ATRIBUÍDO SÃO PAULO</v>
          </cell>
          <cell r="K3720">
            <v>33.71</v>
          </cell>
          <cell r="L3720" t="str">
            <v>CAIXA REFERENCIAL</v>
          </cell>
        </row>
        <row r="3721">
          <cell r="G3721">
            <v>92290</v>
          </cell>
          <cell r="H3721" t="str">
            <v>COTOVELO EM COBRE, DN 42 MM, 90 GRAUS, SEM ANEL DE SOLDA, INSTALADO EM PRUMADA  FORNECIMENTO E INSTALAÇÃO. AF_12/2015</v>
          </cell>
          <cell r="I3721" t="str">
            <v>UN</v>
          </cell>
          <cell r="J3721" t="str">
            <v>ATRIBUÍDO SÃO PAULO</v>
          </cell>
          <cell r="K3721">
            <v>50.87</v>
          </cell>
          <cell r="L3721" t="str">
            <v>CAIXA REFERENCIAL</v>
          </cell>
        </row>
        <row r="3722">
          <cell r="G3722">
            <v>92291</v>
          </cell>
          <cell r="H3722" t="str">
            <v>COTOVELO EM COBRE, DN 54 MM, 90 GRAUS, SEM ANEL DE SOLDA, INSTALADO EM PRUMADA  FORNECIMENTO E INSTALAÇÃO. AF_12/2015</v>
          </cell>
          <cell r="I3722" t="str">
            <v>UN</v>
          </cell>
          <cell r="J3722" t="str">
            <v>ATRIBUÍDO SÃO PAULO</v>
          </cell>
          <cell r="K3722">
            <v>77.599999999999994</v>
          </cell>
          <cell r="L3722" t="str">
            <v>CAIXA REFERENCIAL</v>
          </cell>
        </row>
        <row r="3723">
          <cell r="G3723">
            <v>92292</v>
          </cell>
          <cell r="H3723" t="str">
            <v>COTOVELO EM COBRE, DN 66 MM, 90 GRAUS, SEM ANEL DE SOLDA, INSTALADO EM PRUMADA  FORNECIMENTO E INSTALAÇÃO. AF_12/2015</v>
          </cell>
          <cell r="I3723" t="str">
            <v>UN</v>
          </cell>
          <cell r="J3723" t="str">
            <v>ATRIBUÍDO SÃO PAULO</v>
          </cell>
          <cell r="K3723">
            <v>239.75</v>
          </cell>
          <cell r="L3723" t="str">
            <v>CAIXA REFERENCIAL</v>
          </cell>
        </row>
        <row r="3724">
          <cell r="G3724">
            <v>92293</v>
          </cell>
          <cell r="H3724" t="str">
            <v>LUVA EM COBRE, DN 22 MM, SEM ANEL DE SOLDA, INSTALADO EM PRUMADA  FORNECIMENTO E INSTALAÇÃO. AF_12/2015</v>
          </cell>
          <cell r="I3724" t="str">
            <v>UN</v>
          </cell>
          <cell r="J3724" t="str">
            <v>ATRIBUÍDO SÃO PAULO</v>
          </cell>
          <cell r="K3724">
            <v>7.41</v>
          </cell>
          <cell r="L3724" t="str">
            <v>CAIXA REFERENCIAL</v>
          </cell>
        </row>
        <row r="3725">
          <cell r="G3725">
            <v>92294</v>
          </cell>
          <cell r="H3725" t="str">
            <v>LUVA EM COBRE, DN 28 MM, SEM ANEL DE SOLDA, INSTALADO EM PRUMADA  FORNECIMENTO E INSTALAÇÃO. AF_12/2015</v>
          </cell>
          <cell r="I3725" t="str">
            <v>UN</v>
          </cell>
          <cell r="J3725" t="str">
            <v>ATRIBUÍDO SÃO PAULO</v>
          </cell>
          <cell r="K3725">
            <v>12</v>
          </cell>
          <cell r="L3725" t="str">
            <v>CAIXA REFERENCIAL</v>
          </cell>
        </row>
        <row r="3726">
          <cell r="G3726">
            <v>92295</v>
          </cell>
          <cell r="H3726" t="str">
            <v>LUVA EM COBRE, DN 35 MM, SEM ANEL DE SOLDA, INSTALADO EM PRUMADA  FORNECIMENTO E INSTALAÇÃO. AF_12/2015</v>
          </cell>
          <cell r="I3726" t="str">
            <v>UN</v>
          </cell>
          <cell r="J3726" t="str">
            <v>ATRIBUÍDO SÃO PAULO</v>
          </cell>
          <cell r="K3726">
            <v>21.96</v>
          </cell>
          <cell r="L3726" t="str">
            <v>CAIXA REFERENCIAL</v>
          </cell>
        </row>
        <row r="3727">
          <cell r="G3727">
            <v>92296</v>
          </cell>
          <cell r="H3727" t="str">
            <v>LUVA EM COBRE, DN 42 MM, SEM ANEL DE SOLDA, INSTALADO EM PRUMADA  FORNECIMENTO E INSTALAÇÃO. AF_12/2015</v>
          </cell>
          <cell r="I3727" t="str">
            <v>UN</v>
          </cell>
          <cell r="J3727" t="str">
            <v>ATRIBUÍDO SÃO PAULO</v>
          </cell>
          <cell r="K3727">
            <v>29.13</v>
          </cell>
          <cell r="L3727" t="str">
            <v>CAIXA REFERENCIAL</v>
          </cell>
        </row>
        <row r="3728">
          <cell r="G3728">
            <v>92297</v>
          </cell>
          <cell r="H3728" t="str">
            <v>LUVA EM COBRE, DN 54 MM, SEM ANEL DE SOLDA, INSTALADO EM PRUMADA  FORNECIMENTO E INSTALAÇÃO. AF_12/2015</v>
          </cell>
          <cell r="I3728" t="str">
            <v>UN</v>
          </cell>
          <cell r="J3728" t="str">
            <v>ATRIBUÍDO SÃO PAULO</v>
          </cell>
          <cell r="K3728">
            <v>44.82</v>
          </cell>
          <cell r="L3728" t="str">
            <v>CAIXA REFERENCIAL</v>
          </cell>
        </row>
        <row r="3729">
          <cell r="G3729">
            <v>92298</v>
          </cell>
          <cell r="H3729" t="str">
            <v>LUVA EM COBRE, DN 66 MM, SEM ANEL DE SOLDA, INSTALADO EM PRUMADA  FORNECIMENTO E INSTALAÇÃO. AF_12/2015</v>
          </cell>
          <cell r="I3729" t="str">
            <v>UN</v>
          </cell>
          <cell r="J3729" t="str">
            <v>ATRIBUÍDO SÃO PAULO</v>
          </cell>
          <cell r="K3729">
            <v>124.34</v>
          </cell>
          <cell r="L3729" t="str">
            <v>CAIXA REFERENCIAL</v>
          </cell>
        </row>
        <row r="3730">
          <cell r="G3730">
            <v>92299</v>
          </cell>
          <cell r="H3730" t="str">
            <v>TE EM COBRE, DN 22 MM, SEM ANEL DE SOLDA, INSTALADO EM PRUMADA  FORNECIMENTO E INSTALAÇÃO. AF_12/2015</v>
          </cell>
          <cell r="I3730" t="str">
            <v>UN</v>
          </cell>
          <cell r="J3730" t="str">
            <v>ATRIBUÍDO SÃO PAULO</v>
          </cell>
          <cell r="K3730">
            <v>16.86</v>
          </cell>
          <cell r="L3730" t="str">
            <v>CAIXA REFERENCIAL</v>
          </cell>
        </row>
        <row r="3731">
          <cell r="G3731">
            <v>92300</v>
          </cell>
          <cell r="H3731" t="str">
            <v>TE EM COBRE, DN 28 MM, SEM ANEL DE SOLDA, INSTALADO EM PRUMADA  FORNECIMENTO E INSTALAÇÃO. AF_12/2015</v>
          </cell>
          <cell r="I3731" t="str">
            <v>UN</v>
          </cell>
          <cell r="J3731" t="str">
            <v>ATRIBUÍDO SÃO PAULO</v>
          </cell>
          <cell r="K3731">
            <v>24.87</v>
          </cell>
          <cell r="L3731" t="str">
            <v>CAIXA REFERENCIAL</v>
          </cell>
        </row>
        <row r="3732">
          <cell r="G3732">
            <v>92301</v>
          </cell>
          <cell r="H3732" t="str">
            <v>TE EM COBRE, DN 35 MM, SEM ANEL DE SOLDA, INSTALADO EM PRUMADA  FORNECIMENTO E INSTALAÇÃO. AF_12/2015</v>
          </cell>
          <cell r="I3732" t="str">
            <v>UN</v>
          </cell>
          <cell r="J3732" t="str">
            <v>ATRIBUÍDO SÃO PAULO</v>
          </cell>
          <cell r="K3732">
            <v>47.9</v>
          </cell>
          <cell r="L3732" t="str">
            <v>CAIXA REFERENCIAL</v>
          </cell>
        </row>
        <row r="3733">
          <cell r="G3733">
            <v>92302</v>
          </cell>
          <cell r="H3733" t="str">
            <v>TE EM COBRE, DN 42 MM, SEM ANEL DE SOLDA, INSTALADO EM PRUMADA  FORNECIMENTO E INSTALAÇÃO. AF_12/2015</v>
          </cell>
          <cell r="I3733" t="str">
            <v>UN</v>
          </cell>
          <cell r="J3733" t="str">
            <v>ATRIBUÍDO SÃO PAULO</v>
          </cell>
          <cell r="K3733">
            <v>63.18</v>
          </cell>
          <cell r="L3733" t="str">
            <v>CAIXA REFERENCIAL</v>
          </cell>
        </row>
        <row r="3734">
          <cell r="G3734">
            <v>92303</v>
          </cell>
          <cell r="H3734" t="str">
            <v>TE EM COBRE, DN 54 MM, SEM ANEL DE SOLDA, INSTALADO EM PRUMADA  FORNECIMENTO E INSTALAÇÃO. AF_12/2015</v>
          </cell>
          <cell r="I3734" t="str">
            <v>UN</v>
          </cell>
          <cell r="J3734" t="str">
            <v>ATRIBUÍDO SÃO PAULO</v>
          </cell>
          <cell r="K3734">
            <v>114.84</v>
          </cell>
          <cell r="L3734" t="str">
            <v>CAIXA REFERENCIAL</v>
          </cell>
        </row>
        <row r="3735">
          <cell r="G3735">
            <v>92304</v>
          </cell>
          <cell r="H3735" t="str">
            <v>TE EM COBRE, DN 66 MM, SEM ANEL DE SOLDA, INSTALADO EM PRUMADA  FORNECIMENTO E INSTALAÇÃO. AF_12/2015</v>
          </cell>
          <cell r="I3735" t="str">
            <v>UN</v>
          </cell>
          <cell r="J3735" t="str">
            <v>ATRIBUÍDO SÃO PAULO</v>
          </cell>
          <cell r="K3735">
            <v>296.02999999999997</v>
          </cell>
          <cell r="L3735" t="str">
            <v>CAIXA REFERENCIAL</v>
          </cell>
        </row>
        <row r="3736">
          <cell r="G3736">
            <v>92311</v>
          </cell>
          <cell r="H3736" t="str">
            <v>COTOVELO EM COBRE, DN 15 MM, 90 GRAUS, SEM ANEL DE SOLDA, INSTALADO EM RAMAL DE DISTRIBUIÇÃO  FORNECIMENTO E INSTALAÇÃO. AF_12/2015</v>
          </cell>
          <cell r="I3736" t="str">
            <v>UN</v>
          </cell>
          <cell r="J3736" t="str">
            <v>ATRIBUÍDO SÃO PAULO</v>
          </cell>
          <cell r="K3736">
            <v>9.56</v>
          </cell>
          <cell r="L3736" t="str">
            <v>CAIXA REFERENCIAL</v>
          </cell>
        </row>
        <row r="3737">
          <cell r="G3737">
            <v>92312</v>
          </cell>
          <cell r="H3737" t="str">
            <v>COTOVELO EM COBRE, DN 22 MM, 90 GRAUS, SEM ANEL DE SOLDA, INSTALADO EM RAMAL DE DISTRIBUIÇÃO  FORNECIMENTO E INSTALAÇÃO. AF_12/2015</v>
          </cell>
          <cell r="I3737" t="str">
            <v>UN</v>
          </cell>
          <cell r="J3737" t="str">
            <v>ATRIBUÍDO SÃO PAULO</v>
          </cell>
          <cell r="K3737">
            <v>15.23</v>
          </cell>
          <cell r="L3737" t="str">
            <v>CAIXA REFERENCIAL</v>
          </cell>
        </row>
        <row r="3738">
          <cell r="G3738">
            <v>92313</v>
          </cell>
          <cell r="H3738" t="str">
            <v>COTOVELO EM COBRE, DN 28 MM, 90 GRAUS, SEM ANEL DE SOLDA, INSTALADO EM RAMAL DE DISTRIBUIÇÃO  FORNECIMENTO E INSTALAÇÃO. AF_12/2015</v>
          </cell>
          <cell r="I3738" t="str">
            <v>UN</v>
          </cell>
          <cell r="J3738" t="str">
            <v>ATRIBUÍDO SÃO PAULO</v>
          </cell>
          <cell r="K3738">
            <v>21.92</v>
          </cell>
          <cell r="L3738" t="str">
            <v>CAIXA REFERENCIAL</v>
          </cell>
        </row>
        <row r="3739">
          <cell r="G3739">
            <v>92314</v>
          </cell>
          <cell r="H3739" t="str">
            <v>LUVA EM COBRE, DN 15 MM, SEM ANEL DE SOLDA, INSTALADO EM RAMAL DE DISTRIBUIÇÃO  FORNECIMENTO E INSTALAÇÃO. AF_12/2015</v>
          </cell>
          <cell r="I3739" t="str">
            <v>UN</v>
          </cell>
          <cell r="J3739" t="str">
            <v>ATRIBUÍDO SÃO PAULO</v>
          </cell>
          <cell r="K3739">
            <v>6.22</v>
          </cell>
          <cell r="L3739" t="str">
            <v>CAIXA REFERENCIAL</v>
          </cell>
        </row>
        <row r="3740">
          <cell r="G3740">
            <v>92315</v>
          </cell>
          <cell r="H3740" t="str">
            <v>LUVA EM COBRE, DN 22 MM, SEM ANEL DE SOLDA, INSTALADO EM RAMAL DE DISTRIBUIÇÃO  FORNECIMENTO E INSTALAÇÃO. AF_12/2015</v>
          </cell>
          <cell r="I3740" t="str">
            <v>UN</v>
          </cell>
          <cell r="J3740" t="str">
            <v>ATRIBUÍDO SÃO PAULO</v>
          </cell>
          <cell r="K3740">
            <v>9.08</v>
          </cell>
          <cell r="L3740" t="str">
            <v>CAIXA REFERENCIAL</v>
          </cell>
        </row>
        <row r="3741">
          <cell r="G3741">
            <v>92316</v>
          </cell>
          <cell r="H3741" t="str">
            <v>LUVA EM COBRE, DN 28 MM, SEM ANEL DE SOLDA, INSTALADO EM RAMAL DE DISTRIBUIÇÃO  FORNECIMENTO E INSTALAÇÃO. AF_12/2015</v>
          </cell>
          <cell r="I3741" t="str">
            <v>UN</v>
          </cell>
          <cell r="J3741" t="str">
            <v>ATRIBUÍDO SÃO PAULO</v>
          </cell>
          <cell r="K3741">
            <v>13.65</v>
          </cell>
          <cell r="L3741" t="str">
            <v>CAIXA REFERENCIAL</v>
          </cell>
        </row>
        <row r="3742">
          <cell r="G3742">
            <v>92317</v>
          </cell>
          <cell r="H3742" t="str">
            <v>TE EM COBRE, DN 15 MM, SEM ANEL DE SOLDA, INSTALADO EM RAMAL DE DISTRIBUIÇÃO  FORNECIMENTO E INSTALAÇÃO. AF_12/2015</v>
          </cell>
          <cell r="I3742" t="str">
            <v>UN</v>
          </cell>
          <cell r="J3742" t="str">
            <v>ATRIBUÍDO SÃO PAULO</v>
          </cell>
          <cell r="K3742">
            <v>12.98</v>
          </cell>
          <cell r="L3742" t="str">
            <v>CAIXA REFERENCIAL</v>
          </cell>
        </row>
        <row r="3743">
          <cell r="G3743">
            <v>92318</v>
          </cell>
          <cell r="H3743" t="str">
            <v>TE EM COBRE, DN 22 MM, SEM ANEL DE SOLDA, INSTALADO EM RAMAL DE DISTRIBUIÇÃO  FORNECIMENTO E INSTALAÇÃO. AF_12/2015</v>
          </cell>
          <cell r="I3743" t="str">
            <v>UN</v>
          </cell>
          <cell r="J3743" t="str">
            <v>ATRIBUÍDO SÃO PAULO</v>
          </cell>
          <cell r="K3743">
            <v>20.149999999999999</v>
          </cell>
          <cell r="L3743" t="str">
            <v>CAIXA REFERENCIAL</v>
          </cell>
        </row>
        <row r="3744">
          <cell r="G3744">
            <v>92319</v>
          </cell>
          <cell r="H3744" t="str">
            <v>TE EM COBRE, DN 28 MM, SEM ANEL DE SOLDA, INSTALADO EM RAMAL DE DISTRIBUIÇÃO  FORNECIMENTO E INSTALAÇÃO. AF_12/2015</v>
          </cell>
          <cell r="I3744" t="str">
            <v>UN</v>
          </cell>
          <cell r="J3744" t="str">
            <v>ATRIBUÍDO SÃO PAULO</v>
          </cell>
          <cell r="K3744">
            <v>28.14</v>
          </cell>
          <cell r="L3744" t="str">
            <v>CAIXA REFERENCIAL</v>
          </cell>
        </row>
        <row r="3745">
          <cell r="G3745">
            <v>92326</v>
          </cell>
          <cell r="H3745" t="str">
            <v>COTOVELO EM COBRE, DN 15 MM, 90 GRAUS, SEM ANEL DE SOLDA, INSTALADO EM RAMAL E SUB-RAMAL  FORNECIMENTO E INSTALAÇÃO. AF_12/2015</v>
          </cell>
          <cell r="I3745" t="str">
            <v>UN</v>
          </cell>
          <cell r="J3745" t="str">
            <v>ATRIBUÍDO SÃO PAULO</v>
          </cell>
          <cell r="K3745">
            <v>10.7</v>
          </cell>
          <cell r="L3745" t="str">
            <v>CAIXA REFERENCIAL</v>
          </cell>
        </row>
        <row r="3746">
          <cell r="G3746">
            <v>92327</v>
          </cell>
          <cell r="H3746" t="str">
            <v>COTOVELO EM COBRE, DN 22 MM, 90 GRAUS, SEM ANEL DE SOLDA, INSTALADO EM RAMAL E SUB-RAMAL  FORNECIMENTO E INSTALAÇÃO. AF_12/2015</v>
          </cell>
          <cell r="I3746" t="str">
            <v>UN</v>
          </cell>
          <cell r="J3746" t="str">
            <v>ATRIBUÍDO SÃO PAULO</v>
          </cell>
          <cell r="K3746">
            <v>17.489999999999998</v>
          </cell>
          <cell r="L3746" t="str">
            <v>CAIXA REFERENCIAL</v>
          </cell>
        </row>
        <row r="3747">
          <cell r="G3747">
            <v>92328</v>
          </cell>
          <cell r="H3747" t="str">
            <v>COTOVELO EM COBRE, DN 28 MM, 90 GRAUS, SEM ANEL DE SOLDA, INSTALADO EM RAMAL E SUB-RAMAL  FORNECIMENTO E INSTALAÇÃO. AF_12/2015</v>
          </cell>
          <cell r="I3747" t="str">
            <v>UN</v>
          </cell>
          <cell r="J3747" t="str">
            <v>ATRIBUÍDO SÃO PAULO</v>
          </cell>
          <cell r="K3747">
            <v>25.94</v>
          </cell>
          <cell r="L3747" t="str">
            <v>CAIXA REFERENCIAL</v>
          </cell>
        </row>
        <row r="3748">
          <cell r="G3748">
            <v>92329</v>
          </cell>
          <cell r="H3748" t="str">
            <v>LUVA EM COBRE, DN 15 MM, SEM ANEL DE SOLDA, INSTALADO EM RAMAL E SUB-RAMAL  FORNECIMENTO E INSTALAÇÃO. AF_12/2015</v>
          </cell>
          <cell r="I3748" t="str">
            <v>UN</v>
          </cell>
          <cell r="J3748" t="str">
            <v>ATRIBUÍDO SÃO PAULO</v>
          </cell>
          <cell r="K3748">
            <v>6.38</v>
          </cell>
          <cell r="L3748" t="str">
            <v>CAIXA REFERENCIAL</v>
          </cell>
        </row>
        <row r="3749">
          <cell r="G3749">
            <v>92330</v>
          </cell>
          <cell r="H3749" t="str">
            <v>LUVA EM COBRE, DN 22 MM, SEM ANEL DE SOLDA, INSTALADO EM RAMAL E SUB-RAMAL  FORNECIMENTO E INSTALAÇÃO. AF_12/2015</v>
          </cell>
          <cell r="I3749" t="str">
            <v>UN</v>
          </cell>
          <cell r="J3749" t="str">
            <v>ATRIBUÍDO SÃO PAULO</v>
          </cell>
          <cell r="K3749">
            <v>10.56</v>
          </cell>
          <cell r="L3749" t="str">
            <v>CAIXA REFERENCIAL</v>
          </cell>
        </row>
        <row r="3750">
          <cell r="G3750">
            <v>92331</v>
          </cell>
          <cell r="H3750" t="str">
            <v>LUVA EM COBRE, DN 28 MM, SEM ANEL DE SOLDA, INSTALADO EM RAMAL E SUB-RAMAL  FORNECIMENTO E INSTALAÇÃO. AF_12/2015</v>
          </cell>
          <cell r="I3750" t="str">
            <v>UN</v>
          </cell>
          <cell r="J3750" t="str">
            <v>ATRIBUÍDO SÃO PAULO</v>
          </cell>
          <cell r="K3750">
            <v>16.34</v>
          </cell>
          <cell r="L3750" t="str">
            <v>CAIXA REFERENCIAL</v>
          </cell>
        </row>
        <row r="3751">
          <cell r="G3751">
            <v>92332</v>
          </cell>
          <cell r="H3751" t="str">
            <v>TE EM COBRE, DN 15 MM, SEM ANEL DE SOLDA, INSTALADO EM RAMAL E SUB-RAMAL  FORNECIMENTO E INSTALAÇÃO. AF_12/2015</v>
          </cell>
          <cell r="I3751" t="str">
            <v>UN</v>
          </cell>
          <cell r="J3751" t="str">
            <v>ATRIBUÍDO SÃO PAULO</v>
          </cell>
          <cell r="K3751">
            <v>13.21</v>
          </cell>
          <cell r="L3751" t="str">
            <v>CAIXA REFERENCIAL</v>
          </cell>
        </row>
        <row r="3752">
          <cell r="G3752">
            <v>92333</v>
          </cell>
          <cell r="H3752" t="str">
            <v>TE EM COBRE, DN 22 MM, SEM ANEL DE SOLDA, INSTALADO EM RAMAL E SUB-RAMAL  FORNECIMENTO E INSTALAÇÃO. AF_12/2015</v>
          </cell>
          <cell r="I3752" t="str">
            <v>UN</v>
          </cell>
          <cell r="J3752" t="str">
            <v>ATRIBUÍDO SÃO PAULO</v>
          </cell>
          <cell r="K3752">
            <v>23.14</v>
          </cell>
          <cell r="L3752" t="str">
            <v>CAIXA REFERENCIAL</v>
          </cell>
        </row>
        <row r="3753">
          <cell r="G3753">
            <v>92334</v>
          </cell>
          <cell r="H3753" t="str">
            <v>TE EM COBRE, DN 28 MM, SEM ANEL DE SOLDA, INSTALADO EM RAMAL E SUB-RAMAL  FORNECIMENTO E INSTALAÇÃO. AF_12/2015</v>
          </cell>
          <cell r="I3753" t="str">
            <v>UN</v>
          </cell>
          <cell r="J3753" t="str">
            <v>ATRIBUÍDO SÃO PAULO</v>
          </cell>
          <cell r="K3753">
            <v>33.479999999999997</v>
          </cell>
          <cell r="L3753" t="str">
            <v>CAIXA REFERENCIAL</v>
          </cell>
        </row>
        <row r="3754">
          <cell r="G3754">
            <v>92344</v>
          </cell>
          <cell r="H3754" t="str">
            <v>NIPLE, EM FERRO GALVANIZADO, DN 50 (2"), CONEXÃO ROSQUEADA, INSTALADO EM PRUMADAS - FORNECIMENTO E INSTALAÇÃO. AF_12/2015</v>
          </cell>
          <cell r="I3754" t="str">
            <v>UN</v>
          </cell>
          <cell r="J3754" t="str">
            <v>COEFICIENTE DE REPRESENTATIVIDADE</v>
          </cell>
          <cell r="K3754">
            <v>45.24</v>
          </cell>
          <cell r="L3754" t="str">
            <v>CAIXA REFERENCIAL</v>
          </cell>
        </row>
        <row r="3755">
          <cell r="G3755">
            <v>92345</v>
          </cell>
          <cell r="H3755" t="str">
            <v>LUVA, EM FERRO GALVANIZADO, DN 50 (2"), CONEXÃO ROSQUEADA, INSTALADO EM PRUMADAS - FORNECIMENTO E INSTALAÇÃO. AF_12/2015</v>
          </cell>
          <cell r="I3755" t="str">
            <v>UN</v>
          </cell>
          <cell r="J3755" t="str">
            <v>COEFICIENTE DE REPRESENTATIVIDADE</v>
          </cell>
          <cell r="K3755">
            <v>45.23</v>
          </cell>
          <cell r="L3755" t="str">
            <v>CAIXA REFERENCIAL</v>
          </cell>
        </row>
        <row r="3756">
          <cell r="G3756">
            <v>92346</v>
          </cell>
          <cell r="H3756" t="str">
            <v>NIPLE, EM FERRO GALVANIZADO, DN 65 (2 1/2"), CONEXÃO ROSQUEADA, INSTALADO EM PRUMADAS - FORNECIMENTO E INSTALAÇÃO. AF_12/2015</v>
          </cell>
          <cell r="I3756" t="str">
            <v>UN</v>
          </cell>
          <cell r="J3756" t="str">
            <v>COEFICIENTE DE REPRESENTATIVIDADE</v>
          </cell>
          <cell r="K3756">
            <v>57.94</v>
          </cell>
          <cell r="L3756" t="str">
            <v>CAIXA REFERENCIAL</v>
          </cell>
        </row>
        <row r="3757">
          <cell r="G3757">
            <v>92347</v>
          </cell>
          <cell r="H3757" t="str">
            <v>LUVA, EM FERRO GALVANIZADO, DN 65 (2 1/2"), CONEXÃO ROSQUEADA, INSTALADO EM PRUMADAS - FORNECIMENTO E INSTALAÇÃO. AF_12/2015</v>
          </cell>
          <cell r="I3757" t="str">
            <v>UN</v>
          </cell>
          <cell r="J3757" t="str">
            <v>COEFICIENTE DE REPRESENTATIVIDADE</v>
          </cell>
          <cell r="K3757">
            <v>63.65</v>
          </cell>
          <cell r="L3757" t="str">
            <v>CAIXA REFERENCIAL</v>
          </cell>
        </row>
        <row r="3758">
          <cell r="G3758">
            <v>92348</v>
          </cell>
          <cell r="H3758" t="str">
            <v>NIPLE, EM FERRO GALVANIZADO, DN 80 (3"), CONEXÃO ROSQUEADA, INSTALADO EM PRUMADAS - FORNECIMENTO E INSTALAÇÃO. AF_12/2015</v>
          </cell>
          <cell r="I3758" t="str">
            <v>UN</v>
          </cell>
          <cell r="J3758" t="str">
            <v>COEFICIENTE DE REPRESENTATIVIDADE</v>
          </cell>
          <cell r="K3758">
            <v>78.959999999999994</v>
          </cell>
          <cell r="L3758" t="str">
            <v>CAIXA REFERENCIAL</v>
          </cell>
        </row>
        <row r="3759">
          <cell r="G3759">
            <v>92349</v>
          </cell>
          <cell r="H3759" t="str">
            <v>LUVA, EM FERRO GALVANIZADO, DN 80 (3"), CONEXÃO ROSQUEADA, INSTALADO EM PRUMADAS - FORNECIMENTO E INSTALAÇÃO. AF_12/2015</v>
          </cell>
          <cell r="I3759" t="str">
            <v>UN</v>
          </cell>
          <cell r="J3759" t="str">
            <v>COEFICIENTE DE REPRESENTATIVIDADE</v>
          </cell>
          <cell r="K3759">
            <v>84.04</v>
          </cell>
          <cell r="L3759" t="str">
            <v>CAIXA REFERENCIAL</v>
          </cell>
        </row>
        <row r="3760">
          <cell r="G3760">
            <v>92350</v>
          </cell>
          <cell r="H3760" t="str">
            <v>JOELHO 45 GRAUS, EM FERRO GALVANIZADO, DN 50 (2"), CONEXÃO ROSQUEADA, INSTALADO EM PRUMADAS - FORNECIMENTO E INSTALAÇÃO. AF_12/2015</v>
          </cell>
          <cell r="I3760" t="str">
            <v>UN</v>
          </cell>
          <cell r="J3760" t="str">
            <v>COEFICIENTE DE REPRESENTATIVIDADE</v>
          </cell>
          <cell r="K3760">
            <v>67.33</v>
          </cell>
          <cell r="L3760" t="str">
            <v>CAIXA REFERENCIAL</v>
          </cell>
        </row>
        <row r="3761">
          <cell r="G3761">
            <v>92351</v>
          </cell>
          <cell r="H3761" t="str">
            <v>JOELHO 90 GRAUS, EM FERRO GALVANIZADO, DN 50 (2"), CONEXÃO ROSQUEADA, INSTALADO EM PRUMADAS - FORNECIMENTO E INSTALAÇÃO. AF_12/2015</v>
          </cell>
          <cell r="I3761" t="str">
            <v>UN</v>
          </cell>
          <cell r="J3761" t="str">
            <v>COEFICIENTE DE REPRESENTATIVIDADE</v>
          </cell>
          <cell r="K3761">
            <v>66.06</v>
          </cell>
          <cell r="L3761" t="str">
            <v>CAIXA REFERENCIAL</v>
          </cell>
        </row>
        <row r="3762">
          <cell r="G3762">
            <v>92352</v>
          </cell>
          <cell r="H3762" t="str">
            <v>JOELHO 45 GRAUS, EM FERRO GALVANIZADO, DN 65 (2 1/2"), CONEXÃO ROSQUEADA, INSTALADO EM PRUMADAS - FORNECIMENTO E INSTALAÇÃO. AF_12/2015</v>
          </cell>
          <cell r="I3762" t="str">
            <v>UN</v>
          </cell>
          <cell r="J3762" t="str">
            <v>COEFICIENTE DE REPRESENTATIVIDADE</v>
          </cell>
          <cell r="K3762">
            <v>97.81</v>
          </cell>
          <cell r="L3762" t="str">
            <v>CAIXA REFERENCIAL</v>
          </cell>
        </row>
        <row r="3763">
          <cell r="G3763">
            <v>92353</v>
          </cell>
          <cell r="H3763" t="str">
            <v>JOELHO 90 GRAUS, EM FERRO GALVANIZADO, DN 65 (2 1/2"), CONEXÃO ROSQUEADA, INSTALADO EM PRUMADAS - FORNECIMENTO E INSTALAÇÃO. AF_12/2015</v>
          </cell>
          <cell r="I3763" t="str">
            <v>UN</v>
          </cell>
          <cell r="J3763" t="str">
            <v>COEFICIENTE DE REPRESENTATIVIDADE</v>
          </cell>
          <cell r="K3763">
            <v>92.23</v>
          </cell>
          <cell r="L3763" t="str">
            <v>CAIXA REFERENCIAL</v>
          </cell>
        </row>
        <row r="3764">
          <cell r="G3764">
            <v>92354</v>
          </cell>
          <cell r="H3764" t="str">
            <v>JOELHO 45 GRAUS, EM FERRO GALVANIZADO, DN 80 (3"), CONEXÃO ROSQUEADA, INSTALADO EM PRUMADAS - FORNECIMENTO E INSTALAÇÃO. AF_12/2015</v>
          </cell>
          <cell r="I3764" t="str">
            <v>UN</v>
          </cell>
          <cell r="J3764" t="str">
            <v>COEFICIENTE DE REPRESENTATIVIDADE</v>
          </cell>
          <cell r="K3764">
            <v>127.13</v>
          </cell>
          <cell r="L3764" t="str">
            <v>CAIXA REFERENCIAL</v>
          </cell>
        </row>
        <row r="3765">
          <cell r="G3765">
            <v>92355</v>
          </cell>
          <cell r="H3765" t="str">
            <v>JOELHO 90 GRAUS, EM FERRO GALVANIZADO, DN 80 (3"), CONEXÃO ROSQUEADA, INSTALADO EM PRUMADAS - FORNECIMENTO E INSTALAÇÃO. AF_12/2015</v>
          </cell>
          <cell r="I3765" t="str">
            <v>UN</v>
          </cell>
          <cell r="J3765" t="str">
            <v>COEFICIENTE DE REPRESENTATIVIDADE</v>
          </cell>
          <cell r="K3765">
            <v>116.36</v>
          </cell>
          <cell r="L3765" t="str">
            <v>CAIXA REFERENCIAL</v>
          </cell>
        </row>
        <row r="3766">
          <cell r="G3766">
            <v>92356</v>
          </cell>
          <cell r="H3766" t="str">
            <v>TÊ, EM FERRO GALVANIZADO, DN 50 (2"), CONEXÃO ROSQUEADA, INSTALADO EM PRUMADAS - FORNECIMENTO E INSTALAÇÃO. AF_12/2015</v>
          </cell>
          <cell r="I3766" t="str">
            <v>UN</v>
          </cell>
          <cell r="J3766" t="str">
            <v>COEFICIENTE DE REPRESENTATIVIDADE</v>
          </cell>
          <cell r="K3766">
            <v>88.09</v>
          </cell>
          <cell r="L3766" t="str">
            <v>CAIXA REFERENCIAL</v>
          </cell>
        </row>
        <row r="3767">
          <cell r="G3767">
            <v>92357</v>
          </cell>
          <cell r="H3767" t="str">
            <v>TÊ, EM FERRO GALVANIZADO, DN 65 (2 1/2"), CONEXÃO ROSQUEADA, INSTALADO EM PRUMADAS - FORNECIMENTO E INSTALAÇÃO. AF_12/2015</v>
          </cell>
          <cell r="I3767" t="str">
            <v>UN</v>
          </cell>
          <cell r="J3767" t="str">
            <v>COEFICIENTE DE REPRESENTATIVIDADE</v>
          </cell>
          <cell r="K3767">
            <v>125.81</v>
          </cell>
          <cell r="L3767" t="str">
            <v>CAIXA REFERENCIAL</v>
          </cell>
        </row>
        <row r="3768">
          <cell r="G3768">
            <v>92358</v>
          </cell>
          <cell r="H3768" t="str">
            <v>TÊ, EM FERRO GALVANIZADO, DN 80 (3"), CONEXÃO ROSQUEADA, INSTALADO EM PRUMADAS - FORNECIMENTO E INSTALAÇÃO. AF_12/2015</v>
          </cell>
          <cell r="I3768" t="str">
            <v>UN</v>
          </cell>
          <cell r="J3768" t="str">
            <v>COEFICIENTE DE REPRESENTATIVIDADE</v>
          </cell>
          <cell r="K3768">
            <v>154.13</v>
          </cell>
          <cell r="L3768" t="str">
            <v>CAIXA REFERENCIAL</v>
          </cell>
        </row>
        <row r="3769">
          <cell r="G3769">
            <v>92369</v>
          </cell>
          <cell r="H3769" t="str">
            <v>NIPLE, EM FERRO GALVANIZADO, DN 25 (1"), CONEXÃO ROSQUEADA, INSTALADO EM REDE DE ALIMENTAÇÃO PARA HIDRANTE - FORNECIMENTO E INSTALAÇÃO. AF_12/2015</v>
          </cell>
          <cell r="I3769" t="str">
            <v>UN</v>
          </cell>
          <cell r="J3769" t="str">
            <v>COEFICIENTE DE REPRESENTATIVIDADE</v>
          </cell>
          <cell r="K3769">
            <v>25.84</v>
          </cell>
          <cell r="L3769" t="str">
            <v>CAIXA REFERENCIAL</v>
          </cell>
        </row>
        <row r="3770">
          <cell r="G3770">
            <v>92370</v>
          </cell>
          <cell r="H3770" t="str">
            <v>LUVA, EM FERRO GALVANIZADO, DN 25 (1"), CONEXÃO ROSQUEADA, INSTALADO EM REDE DE ALIMENTAÇÃO PARA HIDRANTE - FORNECIMENTO E INSTALAÇÃO. AF_12/2015</v>
          </cell>
          <cell r="I3770" t="str">
            <v>UN</v>
          </cell>
          <cell r="J3770" t="str">
            <v>COEFICIENTE DE REPRESENTATIVIDADE</v>
          </cell>
          <cell r="K3770">
            <v>26.87</v>
          </cell>
          <cell r="L3770" t="str">
            <v>CAIXA REFERENCIAL</v>
          </cell>
        </row>
        <row r="3771">
          <cell r="G3771">
            <v>92371</v>
          </cell>
          <cell r="H3771" t="str">
            <v>NIPLE, EM FERRO GALVANIZADO, DN 32 (1 1/4"), CONEXÃO ROSQUEADA, INSTALADO EM REDE DE ALIMENTAÇÃO PARA HIDRANTE - FORNECIMENTO E INSTALAÇÃO. AF_12/2015</v>
          </cell>
          <cell r="I3771" t="str">
            <v>UN</v>
          </cell>
          <cell r="J3771" t="str">
            <v>COEFICIENTE DE REPRESENTATIVIDADE</v>
          </cell>
          <cell r="K3771">
            <v>30.64</v>
          </cell>
          <cell r="L3771" t="str">
            <v>CAIXA REFERENCIAL</v>
          </cell>
        </row>
        <row r="3772">
          <cell r="G3772">
            <v>92372</v>
          </cell>
          <cell r="H3772" t="str">
            <v>LUVA, EM FERRO GALVANIZADO, DN 32 (1 1/4"), CONEXÃO ROSQUEADA, INSTALADO EM REDE DE ALIMENTAÇÃO PARA HIDRANTE - FORNECIMENTO E INSTALAÇÃO. AF_12/2015</v>
          </cell>
          <cell r="I3772" t="str">
            <v>UN</v>
          </cell>
          <cell r="J3772" t="str">
            <v>COEFICIENTE DE REPRESENTATIVIDADE</v>
          </cell>
          <cell r="K3772">
            <v>31.6</v>
          </cell>
          <cell r="L3772" t="str">
            <v>CAIXA REFERENCIAL</v>
          </cell>
        </row>
        <row r="3773">
          <cell r="G3773">
            <v>92373</v>
          </cell>
          <cell r="H3773" t="str">
            <v>NIPLE, EM FERRO GALVANIZADO, DN 40 (1 1/2"), CONEXÃO ROSQUEADA, INSTALADO EM REDE DE ALIMENTAÇÃO PARA HIDRANTE - FORNECIMENTO E INSTALAÇÃO. AF_12/2015</v>
          </cell>
          <cell r="I3773" t="str">
            <v>UN</v>
          </cell>
          <cell r="J3773" t="str">
            <v>COEFICIENTE DE REPRESENTATIVIDADE</v>
          </cell>
          <cell r="K3773">
            <v>35.72</v>
          </cell>
          <cell r="L3773" t="str">
            <v>CAIXA REFERENCIAL</v>
          </cell>
        </row>
        <row r="3774">
          <cell r="G3774">
            <v>92374</v>
          </cell>
          <cell r="H3774" t="str">
            <v>LUVA, EM FERRO GALVANIZADO, DN 40 (1 1/2"), CONEXÃO ROSQUEADA, INSTALADO EM REDE DE ALIMENTAÇÃO PARA HIDRANTE - FORNECIMENTO E INSTALAÇÃO. AF_12/2015</v>
          </cell>
          <cell r="I3774" t="str">
            <v>UN</v>
          </cell>
          <cell r="J3774" t="str">
            <v>COEFICIENTE DE REPRESENTATIVIDADE</v>
          </cell>
          <cell r="K3774">
            <v>35.9</v>
          </cell>
          <cell r="L3774" t="str">
            <v>CAIXA REFERENCIAL</v>
          </cell>
        </row>
        <row r="3775">
          <cell r="G3775">
            <v>92375</v>
          </cell>
          <cell r="H3775" t="str">
            <v>NIPLE, EM FERRO GALVANIZADO, DN 50 (2"), CONEXÃO ROSQUEADA, INSTALADO EM REDE DE ALIMENTAÇÃO PARA HIDRANTE - FORNECIMENTO E INSTALAÇÃO. AF_12/2015</v>
          </cell>
          <cell r="I3775" t="str">
            <v>UN</v>
          </cell>
          <cell r="J3775" t="str">
            <v>COEFICIENTE DE REPRESENTATIVIDADE</v>
          </cell>
          <cell r="K3775">
            <v>45.2</v>
          </cell>
          <cell r="L3775" t="str">
            <v>CAIXA REFERENCIAL</v>
          </cell>
        </row>
        <row r="3776">
          <cell r="G3776">
            <v>92376</v>
          </cell>
          <cell r="H3776" t="str">
            <v>LUVA, EM FERRO GALVANIZADO, DN 50 (2"), CONEXÃO ROSQUEADA, INSTALADO EM REDE DE ALIMENTAÇÃO PARA HIDRANTE - FORNECIMENTO E INSTALAÇÃO. AF_12/2015</v>
          </cell>
          <cell r="I3776" t="str">
            <v>UN</v>
          </cell>
          <cell r="J3776" t="str">
            <v>COEFICIENTE DE REPRESENTATIVIDADE</v>
          </cell>
          <cell r="K3776">
            <v>45.19</v>
          </cell>
          <cell r="L3776" t="str">
            <v>CAIXA REFERENCIAL</v>
          </cell>
        </row>
        <row r="3777">
          <cell r="G3777">
            <v>92377</v>
          </cell>
          <cell r="H3777" t="str">
            <v>NIPLE, EM FERRO GALVANIZADO, DN 65 (2 1/2"), CONEXÃO ROSQUEADA, INSTALADO EM REDE DE ALIMENTAÇÃO PARA HIDRANTE - FORNECIMENTO E INSTALAÇÃO. AF_12/2015</v>
          </cell>
          <cell r="I3777" t="str">
            <v>UN</v>
          </cell>
          <cell r="J3777" t="str">
            <v>COEFICIENTE DE REPRESENTATIVIDADE</v>
          </cell>
          <cell r="K3777">
            <v>59.27</v>
          </cell>
          <cell r="L3777" t="str">
            <v>CAIXA REFERENCIAL</v>
          </cell>
        </row>
        <row r="3778">
          <cell r="G3778">
            <v>92378</v>
          </cell>
          <cell r="H3778" t="str">
            <v>LUVA, EM FERRO GALVANIZADO, DN 65 (2 1/2"), CONEXÃO ROSQUEADA, INSTALADO EM REDE DE ALIMENTAÇÃO PARA HIDRANTE - FORNECIMENTO E INSTALAÇÃO. AF_12/2015</v>
          </cell>
          <cell r="I3778" t="str">
            <v>UN</v>
          </cell>
          <cell r="J3778" t="str">
            <v>COEFICIENTE DE REPRESENTATIVIDADE</v>
          </cell>
          <cell r="K3778">
            <v>64.98</v>
          </cell>
          <cell r="L3778" t="str">
            <v>CAIXA REFERENCIAL</v>
          </cell>
        </row>
        <row r="3779">
          <cell r="G3779">
            <v>92379</v>
          </cell>
          <cell r="H3779" t="str">
            <v>NIPLE, EM FERRO GALVANIZADO, DN 80 (3"), CONEXÃO ROSQUEADA, INSTALADO EM REDE DE ALIMENTAÇÃO PARA HIDRANTE - FORNECIMENTO E INSTALAÇÃO. AF_12/2015</v>
          </cell>
          <cell r="I3779" t="str">
            <v>UN</v>
          </cell>
          <cell r="J3779" t="str">
            <v>COEFICIENTE DE REPRESENTATIVIDADE</v>
          </cell>
          <cell r="K3779">
            <v>81.709999999999994</v>
          </cell>
          <cell r="L3779" t="str">
            <v>CAIXA REFERENCIAL</v>
          </cell>
        </row>
        <row r="3780">
          <cell r="G3780">
            <v>92380</v>
          </cell>
          <cell r="H3780" t="str">
            <v>LUVA, EM FERRO GALVANIZADO, DN 80 (3"), CONEXÃO ROSQUEADA, INSTALADO EM REDE DE ALIMENTAÇÃO PARA HIDRANTE - FORNECIMENTO E INSTALAÇÃO. AF_12/2015</v>
          </cell>
          <cell r="I3780" t="str">
            <v>UN</v>
          </cell>
          <cell r="J3780" t="str">
            <v>COEFICIENTE DE REPRESENTATIVIDADE</v>
          </cell>
          <cell r="K3780">
            <v>86.79</v>
          </cell>
          <cell r="L3780" t="str">
            <v>CAIXA REFERENCIAL</v>
          </cell>
        </row>
        <row r="3781">
          <cell r="G3781">
            <v>92381</v>
          </cell>
          <cell r="H3781" t="str">
            <v>JOELHO 45 GRAUS, EM FERRO GALVANIZADO, DN 25 (1"), CONEXÃO ROSQUEADA, INSTALADO EM REDE DE ALIMENTAÇÃO PARA HIDRANTE - FORNECIMENTO E INSTALAÇÃO. AF_12/2015</v>
          </cell>
          <cell r="I3781" t="str">
            <v>UN</v>
          </cell>
          <cell r="J3781" t="str">
            <v>COEFICIENTE DE REPRESENTATIVIDADE</v>
          </cell>
          <cell r="K3781">
            <v>39.049999999999997</v>
          </cell>
          <cell r="L3781" t="str">
            <v>CAIXA REFERENCIAL</v>
          </cell>
        </row>
        <row r="3782">
          <cell r="G3782">
            <v>92382</v>
          </cell>
          <cell r="H3782" t="str">
            <v>JOELHO 90 GRAUS, EM FERRO GALVANIZADO, DN 25 (1"), CONEXÃO ROSQUEADA, INSTALADO EM REDE DE ALIMENTAÇÃO PARA HIDRANTE - FORNECIMENTO E INSTALAÇÃO. AF_12/2015</v>
          </cell>
          <cell r="I3782" t="str">
            <v>UN</v>
          </cell>
          <cell r="J3782" t="str">
            <v>COEFICIENTE DE REPRESENTATIVIDADE</v>
          </cell>
          <cell r="K3782">
            <v>37.68</v>
          </cell>
          <cell r="L3782" t="str">
            <v>CAIXA REFERENCIAL</v>
          </cell>
        </row>
        <row r="3783">
          <cell r="G3783">
            <v>92383</v>
          </cell>
          <cell r="H3783" t="str">
            <v>JOELHO 45 GRAUS, EM FERRO GALVANIZADO, DN 32 (1 1/4"), CONEXÃO ROSQUEADA, INSTALADO EM REDE DE ALIMENTAÇÃO PARA HIDRANTE - FORNECIMENTO E INSTALAÇÃO. AF_12/2015</v>
          </cell>
          <cell r="I3783" t="str">
            <v>UN</v>
          </cell>
          <cell r="J3783" t="str">
            <v>COEFICIENTE DE REPRESENTATIVIDADE</v>
          </cell>
          <cell r="K3783">
            <v>47.9</v>
          </cell>
          <cell r="L3783" t="str">
            <v>CAIXA REFERENCIAL</v>
          </cell>
        </row>
        <row r="3784">
          <cell r="G3784">
            <v>92384</v>
          </cell>
          <cell r="H3784" t="str">
            <v>JOELHO 90 GRAUS, EM FERRO GALVANIZADO, DN 32 (1 1/4"), CONEXÃO ROSQUEADA, INSTALADO EM REDE DE ALIMENTAÇÃO PARA HIDRANTE - FORNECIMENTO E INSTALAÇÃO. AF_12/2015</v>
          </cell>
          <cell r="I3784" t="str">
            <v>UN</v>
          </cell>
          <cell r="J3784" t="str">
            <v>COEFICIENTE DE REPRESENTATIVIDADE</v>
          </cell>
          <cell r="K3784">
            <v>45.18</v>
          </cell>
          <cell r="L3784" t="str">
            <v>CAIXA REFERENCIAL</v>
          </cell>
        </row>
        <row r="3785">
          <cell r="G3785">
            <v>92385</v>
          </cell>
          <cell r="H3785" t="str">
            <v>JOELHO 45 GRAUS, EM FERRO GALVANIZADO, DN 40 (1 1/2"), CONEXÃO ROSQUEADA, INSTALADO EM REDE DE ALIMENTAÇÃO PARA HIDRANTE - FORNECIMENTO E INSTALAÇÃO. AF_12/2015</v>
          </cell>
          <cell r="I3785" t="str">
            <v>UN</v>
          </cell>
          <cell r="J3785" t="str">
            <v>COEFICIENTE DE REPRESENTATIVIDADE</v>
          </cell>
          <cell r="K3785">
            <v>54.46</v>
          </cell>
          <cell r="L3785" t="str">
            <v>CAIXA REFERENCIAL</v>
          </cell>
        </row>
        <row r="3786">
          <cell r="G3786">
            <v>92386</v>
          </cell>
          <cell r="H3786" t="str">
            <v>JOELHO 90 GRAUS, EM FERRO GALVANIZADO, DN 40 (1 1/2"), CONEXÃO ROSQUEADA, INSTALADO EM REDE DE ALIMENTAÇÃO PARA HIDRANTE - FORNECIMENTO E INSTALAÇÃO. AF_12/2015</v>
          </cell>
          <cell r="I3786" t="str">
            <v>UN</v>
          </cell>
          <cell r="J3786" t="str">
            <v>COEFICIENTE DE REPRESENTATIVIDADE</v>
          </cell>
          <cell r="K3786">
            <v>52.59</v>
          </cell>
          <cell r="L3786" t="str">
            <v>CAIXA REFERENCIAL</v>
          </cell>
        </row>
        <row r="3787">
          <cell r="G3787">
            <v>92387</v>
          </cell>
          <cell r="H3787" t="str">
            <v>JOELHO 45 GRAUS, EM FERRO GALVANIZADO, DN 50 (2"), CONEXÃO ROSQUEADA, INSTALADO EM REDE DE ALIMENTAÇÃO PARA HIDRANTE - FORNECIMENTO E INSTALAÇÃO. AF_12/2015</v>
          </cell>
          <cell r="I3787" t="str">
            <v>UN</v>
          </cell>
          <cell r="J3787" t="str">
            <v>COEFICIENTE DE REPRESENTATIVIDADE</v>
          </cell>
          <cell r="K3787">
            <v>67.239999999999995</v>
          </cell>
          <cell r="L3787" t="str">
            <v>CAIXA REFERENCIAL</v>
          </cell>
        </row>
        <row r="3788">
          <cell r="G3788">
            <v>92388</v>
          </cell>
          <cell r="H3788" t="str">
            <v>JOELHO 90 GRAUS, EM FERRO GALVANIZADO, DN 50 (2"), CONEXÃO ROSQUEADA, INSTALADO EM REDE DE ALIMENTAÇÃO PARA HIDRANTE - FORNECIMENTO E INSTALAÇÃO. AF_12/2015</v>
          </cell>
          <cell r="I3788" t="str">
            <v>UN</v>
          </cell>
          <cell r="J3788" t="str">
            <v>COEFICIENTE DE REPRESENTATIVIDADE</v>
          </cell>
          <cell r="K3788">
            <v>65.97</v>
          </cell>
          <cell r="L3788" t="str">
            <v>CAIXA REFERENCIAL</v>
          </cell>
        </row>
        <row r="3789">
          <cell r="G3789">
            <v>92389</v>
          </cell>
          <cell r="H3789" t="str">
            <v>JOELHO 45 GRAUS, EM FERRO GALVANIZADO, DN 65 (2 1/2"), CONEXÃO ROSQUEADA, INSTALADO EM REDE DE ALIMENTAÇÃO PARA HIDRANTE - FORNECIMENTO E INSTALAÇÃO. AF_12/2015</v>
          </cell>
          <cell r="I3789" t="str">
            <v>UN</v>
          </cell>
          <cell r="J3789" t="str">
            <v>COEFICIENTE DE REPRESENTATIVIDADE</v>
          </cell>
          <cell r="K3789">
            <v>99.85</v>
          </cell>
          <cell r="L3789" t="str">
            <v>CAIXA REFERENCIAL</v>
          </cell>
        </row>
        <row r="3790">
          <cell r="G3790">
            <v>92390</v>
          </cell>
          <cell r="H3790" t="str">
            <v>JOELHO 90 GRAUS, EM FERRO GALVANIZADO, DN 65 (2 1/2"), CONEXÃO ROSQUEADA, INSTALADO EM REDE DE ALIMENTAÇÃO PARA HIDRANTE - FORNECIMENTO E INSTALAÇÃO. AF_12/2015</v>
          </cell>
          <cell r="I3790" t="str">
            <v>UN</v>
          </cell>
          <cell r="J3790" t="str">
            <v>COEFICIENTE DE REPRESENTATIVIDADE</v>
          </cell>
          <cell r="K3790">
            <v>94.27</v>
          </cell>
          <cell r="L3790" t="str">
            <v>CAIXA REFERENCIAL</v>
          </cell>
        </row>
        <row r="3791">
          <cell r="G3791">
            <v>92635</v>
          </cell>
          <cell r="H3791" t="str">
            <v>JOELHO 45 GRAUS, EM FERRO GALVANIZADO, CONEXÃO ROSQUEADA, DN 80 (3"), INSTALADO EM REDE DE ALIMENTAÇÃO PARA HIDRANTE - FORNECIMENTO E INSTALAÇÃO. AF_12/2015</v>
          </cell>
          <cell r="I3791" t="str">
            <v>UN</v>
          </cell>
          <cell r="J3791" t="str">
            <v>COEFICIENTE DE REPRESENTATIVIDADE</v>
          </cell>
          <cell r="K3791">
            <v>131.25</v>
          </cell>
          <cell r="L3791" t="str">
            <v>CAIXA REFERENCIAL</v>
          </cell>
        </row>
        <row r="3792">
          <cell r="G3792">
            <v>92636</v>
          </cell>
          <cell r="H3792" t="str">
            <v>JOELHO 90 GRAUS, EM FERRO GALVANIZADO, CONEXÃO ROSQUEADA, DN 80 (3"), INSTALADO EM REDE DE ALIMENTAÇÃO PARA HIDRANTE - FORNECIMENTO E INSTALAÇÃO. AF_12/2015</v>
          </cell>
          <cell r="I3792" t="str">
            <v>UN</v>
          </cell>
          <cell r="J3792" t="str">
            <v>COEFICIENTE DE REPRESENTATIVIDADE</v>
          </cell>
          <cell r="K3792">
            <v>120.48</v>
          </cell>
          <cell r="L3792" t="str">
            <v>CAIXA REFERENCIAL</v>
          </cell>
        </row>
        <row r="3793">
          <cell r="G3793">
            <v>92637</v>
          </cell>
          <cell r="H3793" t="str">
            <v>TÊ, EM FERRO GALVANIZADO, CONEXÃO ROSQUEADA, DN 25 (1"), INSTALADO EM REDE DE ALIMENTAÇÃO PARA HIDRANTE - FORNECIMENTO E INSTALAÇÃO. AF_12/2015</v>
          </cell>
          <cell r="I3793" t="str">
            <v>UN</v>
          </cell>
          <cell r="J3793" t="str">
            <v>COEFICIENTE DE REPRESENTATIVIDADE</v>
          </cell>
          <cell r="K3793">
            <v>50.77</v>
          </cell>
          <cell r="L3793" t="str">
            <v>CAIXA REFERENCIAL</v>
          </cell>
        </row>
        <row r="3794">
          <cell r="G3794">
            <v>92638</v>
          </cell>
          <cell r="H3794" t="str">
            <v>TÊ, EM FERRO GALVANIZADO, CONEXÃO ROSQUEADA, DN 32 (1 1/4"), INSTALADO EM REDE DE ALIMENTAÇÃO PARA HIDRANTE - FORNECIMENTO E INSTALAÇÃO. AF_12/2015</v>
          </cell>
          <cell r="I3794" t="str">
            <v>UN</v>
          </cell>
          <cell r="J3794" t="str">
            <v>COEFICIENTE DE REPRESENTATIVIDADE</v>
          </cell>
          <cell r="K3794">
            <v>60.6</v>
          </cell>
          <cell r="L3794" t="str">
            <v>CAIXA REFERENCIAL</v>
          </cell>
        </row>
        <row r="3795">
          <cell r="G3795">
            <v>92639</v>
          </cell>
          <cell r="H3795" t="str">
            <v>TÊ, EM FERRO GALVANIZADO, CONEXÃO ROSQUEADA, DN 40 (1 1/2"), INSTALADO EM REDE DE ALIMENTAÇÃO PARA HIDRANTE - FORNECIMENTO E INSTALAÇÃO. AF_12/2015</v>
          </cell>
          <cell r="I3795" t="str">
            <v>UN</v>
          </cell>
          <cell r="J3795" t="str">
            <v>COEFICIENTE DE REPRESENTATIVIDADE</v>
          </cell>
          <cell r="K3795">
            <v>69.42</v>
          </cell>
          <cell r="L3795" t="str">
            <v>CAIXA REFERENCIAL</v>
          </cell>
        </row>
        <row r="3796">
          <cell r="G3796">
            <v>92640</v>
          </cell>
          <cell r="H3796" t="str">
            <v>TÊ, EM FERRO GALVANIZADO, CONEXÃO ROSQUEADA, DN 50 (2"), INSTALADO EM REDE DE ALIMENTAÇÃO PARA HIDRANTE - FORNECIMENTO E INSTALAÇÃO. AF_12/2015</v>
          </cell>
          <cell r="I3796" t="str">
            <v>UN</v>
          </cell>
          <cell r="J3796" t="str">
            <v>COEFICIENTE DE REPRESENTATIVIDADE</v>
          </cell>
          <cell r="K3796">
            <v>87.98</v>
          </cell>
          <cell r="L3796" t="str">
            <v>CAIXA REFERENCIAL</v>
          </cell>
        </row>
        <row r="3797">
          <cell r="G3797">
            <v>92642</v>
          </cell>
          <cell r="H3797" t="str">
            <v>TÊ, EM FERRO GALVANIZADO, CONEXÃO ROSQUEADA, DN 65 (2 1/2"), INSTALADO EM REDE DE ALIMENTAÇÃO PARA HIDRANTE - FORNECIMENTO E INSTALAÇÃO. AF_12/2015</v>
          </cell>
          <cell r="I3797" t="str">
            <v>UN</v>
          </cell>
          <cell r="J3797" t="str">
            <v>COEFICIENTE DE REPRESENTATIVIDADE</v>
          </cell>
          <cell r="K3797">
            <v>128.47999999999999</v>
          </cell>
          <cell r="L3797" t="str">
            <v>CAIXA REFERENCIAL</v>
          </cell>
        </row>
        <row r="3798">
          <cell r="G3798">
            <v>92644</v>
          </cell>
          <cell r="H3798" t="str">
            <v>TÊ, EM FERRO GALVANIZADO, CONEXÃO ROSQUEADA, DN 80 (3"), INSTALADO EM REDE DE ALIMENTAÇÃO PARA HIDRANTE - FORNECIMENTO E INSTALAÇÃO. AF_12/2015</v>
          </cell>
          <cell r="I3798" t="str">
            <v>UN</v>
          </cell>
          <cell r="J3798" t="str">
            <v>COEFICIENTE DE REPRESENTATIVIDADE</v>
          </cell>
          <cell r="K3798">
            <v>159.63</v>
          </cell>
          <cell r="L3798" t="str">
            <v>CAIXA REFERENCIAL</v>
          </cell>
        </row>
        <row r="3799">
          <cell r="G3799">
            <v>92657</v>
          </cell>
          <cell r="H3799" t="str">
            <v>NIPLE, EM FERRO GALVANIZADO, CONEXÃO ROSQUEADA, DN 25 (1"), INSTALADO EM REDE DE ALIMENTAÇÃO PARA SPRINKLER - FORNECIMENTO E INSTALAÇÃO. AF_12/2015</v>
          </cell>
          <cell r="I3799" t="str">
            <v>UN</v>
          </cell>
          <cell r="J3799" t="str">
            <v>COEFICIENTE DE REPRESENTATIVIDADE</v>
          </cell>
          <cell r="K3799">
            <v>18.440000000000001</v>
          </cell>
          <cell r="L3799" t="str">
            <v>CAIXA REFERENCIAL</v>
          </cell>
        </row>
        <row r="3800">
          <cell r="G3800">
            <v>92658</v>
          </cell>
          <cell r="H3800" t="str">
            <v>LUVA, EM FERRO GALVANIZADO, CONEXÃO ROSQUEADA, DN 25 (1"), INSTALADO EM REDE DE ALIMENTAÇÃO PARA SPRINKLER - FORNECIMENTO E INSTALAÇÃO. AF_12/2015</v>
          </cell>
          <cell r="I3800" t="str">
            <v>UN</v>
          </cell>
          <cell r="J3800" t="str">
            <v>COEFICIENTE DE REPRESENTATIVIDADE</v>
          </cell>
          <cell r="K3800">
            <v>19.47</v>
          </cell>
          <cell r="L3800" t="str">
            <v>CAIXA REFERENCIAL</v>
          </cell>
        </row>
        <row r="3801">
          <cell r="G3801">
            <v>92659</v>
          </cell>
          <cell r="H3801" t="str">
            <v>NIPLE, EM FERRO GALVANIZADO, CONEXÃO ROSQUEADA, DN 32 (1 1/4"), INSTALADO EM REDE DE ALIMENTAÇÃO PARA SPRINKLER - FORNECIMENTO E INSTALAÇÃO. AF_12/2015</v>
          </cell>
          <cell r="I3801" t="str">
            <v>UN</v>
          </cell>
          <cell r="J3801" t="str">
            <v>COEFICIENTE DE REPRESENTATIVIDADE</v>
          </cell>
          <cell r="K3801">
            <v>22.21</v>
          </cell>
          <cell r="L3801" t="str">
            <v>CAIXA REFERENCIAL</v>
          </cell>
        </row>
        <row r="3802">
          <cell r="G3802">
            <v>92660</v>
          </cell>
          <cell r="H3802" t="str">
            <v>LUVA, EM FERRO GALVANIZADO, CONEXÃO ROSQUEADA, DN 32 (1 1/4"), INSTALADO EM REDE DE ALIMENTAÇÃO PARA SPRINKLER - FORNECIMENTO E INSTALAÇÃO. AF_12/2015</v>
          </cell>
          <cell r="I3802" t="str">
            <v>UN</v>
          </cell>
          <cell r="J3802" t="str">
            <v>COEFICIENTE DE REPRESENTATIVIDADE</v>
          </cell>
          <cell r="K3802">
            <v>23.17</v>
          </cell>
          <cell r="L3802" t="str">
            <v>CAIXA REFERENCIAL</v>
          </cell>
        </row>
        <row r="3803">
          <cell r="G3803">
            <v>92661</v>
          </cell>
          <cell r="H3803" t="str">
            <v>NIPLE, EM FERRO GALVANIZADO, CONEXÃO ROSQUEADA, DN 40 (1 1/2"), INSTALADO EM REDE DE ALIMENTAÇÃO PARA SPRINKLER - FORNECIMENTO E INSTALAÇÃO. AF_12/2015</v>
          </cell>
          <cell r="I3803" t="str">
            <v>UN</v>
          </cell>
          <cell r="J3803" t="str">
            <v>COEFICIENTE DE REPRESENTATIVIDADE</v>
          </cell>
          <cell r="K3803">
            <v>26.11</v>
          </cell>
          <cell r="L3803" t="str">
            <v>CAIXA REFERENCIAL</v>
          </cell>
        </row>
        <row r="3804">
          <cell r="G3804">
            <v>92662</v>
          </cell>
          <cell r="H3804" t="str">
            <v>LUVA, EM FERRO GALVANIZADO, CONEXÃO ROSQUEADA, DN 40 (1 1/2"), INSTALADO EM REDE DE ALIMENTAÇÃO PARA SPRINKLER - FORNECIMENTO E INSTALAÇÃO. AF_12/2015</v>
          </cell>
          <cell r="I3804" t="str">
            <v>UN</v>
          </cell>
          <cell r="J3804" t="str">
            <v>COEFICIENTE DE REPRESENTATIVIDADE</v>
          </cell>
          <cell r="K3804">
            <v>26.29</v>
          </cell>
          <cell r="L3804" t="str">
            <v>CAIXA REFERENCIAL</v>
          </cell>
        </row>
        <row r="3805">
          <cell r="G3805">
            <v>92663</v>
          </cell>
          <cell r="H3805" t="str">
            <v>NIPLE, EM FERRO GALVANIZADO, CONEXÃO ROSQUEADA, DN 50 (2"), INSTALADO EM REDE DE ALIMENTAÇÃO PARA SPRINKLER - FORNECIMENTO E INSTALAÇÃO. AF_12/2015</v>
          </cell>
          <cell r="I3805" t="str">
            <v>UN</v>
          </cell>
          <cell r="J3805" t="str">
            <v>COEFICIENTE DE REPRESENTATIVIDADE</v>
          </cell>
          <cell r="K3805">
            <v>34.14</v>
          </cell>
          <cell r="L3805" t="str">
            <v>CAIXA REFERENCIAL</v>
          </cell>
        </row>
        <row r="3806">
          <cell r="G3806">
            <v>92664</v>
          </cell>
          <cell r="H3806" t="str">
            <v>LUVA, EM FERRO GALVANIZADO, CONEXÃO ROSQUEADA, DN 50 (2"), INSTALADO EM REDE DE ALIMENTAÇÃO PARA SPRINKLER - FORNECIMENTO E INSTALAÇÃO. AF_12/2015</v>
          </cell>
          <cell r="I3806" t="str">
            <v>UN</v>
          </cell>
          <cell r="J3806" t="str">
            <v>COEFICIENTE DE REPRESENTATIVIDADE</v>
          </cell>
          <cell r="K3806">
            <v>34.130000000000003</v>
          </cell>
          <cell r="L3806" t="str">
            <v>CAIXA REFERENCIAL</v>
          </cell>
        </row>
        <row r="3807">
          <cell r="G3807">
            <v>92665</v>
          </cell>
          <cell r="H3807" t="str">
            <v>NIPLE, EM FERRO GALVANIZADO, CONEXÃO ROSQUEADA, DN 65 (2 1/2"), INSTALADO EM REDE DE ALIMENTAÇÃO PARA SPRINKLER - FORNECIMENTO E INSTALAÇÃO. AF_12/2015</v>
          </cell>
          <cell r="I3807" t="str">
            <v>UN</v>
          </cell>
          <cell r="J3807" t="str">
            <v>COEFICIENTE DE REPRESENTATIVIDADE</v>
          </cell>
          <cell r="K3807">
            <v>46.01</v>
          </cell>
          <cell r="L3807" t="str">
            <v>CAIXA REFERENCIAL</v>
          </cell>
        </row>
        <row r="3808">
          <cell r="G3808">
            <v>92666</v>
          </cell>
          <cell r="H3808" t="str">
            <v>LUVA, EM FERRO GALVANIZADO, CONEXÃO ROSQUEADA, DN 65 (2 1/2"), INSTALADO EM REDE DE ALIMENTAÇÃO PARA SPRINKLER - FORNECIMENTO E INSTALAÇÃO. AF_12/2015</v>
          </cell>
          <cell r="I3808" t="str">
            <v>UN</v>
          </cell>
          <cell r="J3808" t="str">
            <v>COEFICIENTE DE REPRESENTATIVIDADE</v>
          </cell>
          <cell r="K3808">
            <v>51.72</v>
          </cell>
          <cell r="L3808" t="str">
            <v>CAIXA REFERENCIAL</v>
          </cell>
        </row>
        <row r="3809">
          <cell r="G3809">
            <v>92667</v>
          </cell>
          <cell r="H3809" t="str">
            <v>NIPLE, EM FERRO GALVANIZADO, CONEXÃO ROSQUEADA, DN 80 (3"), INSTALADO EM REDE DE ALIMENTAÇÃO PARA SPRINKLER - FORNECIMENTO E INSTALAÇÃO. AF_12/2015</v>
          </cell>
          <cell r="I3809" t="str">
            <v>UN</v>
          </cell>
          <cell r="J3809" t="str">
            <v>COEFICIENTE DE REPRESENTATIVIDADE</v>
          </cell>
          <cell r="K3809">
            <v>66.3</v>
          </cell>
          <cell r="L3809" t="str">
            <v>CAIXA REFERENCIAL</v>
          </cell>
        </row>
        <row r="3810">
          <cell r="G3810">
            <v>92668</v>
          </cell>
          <cell r="H3810" t="str">
            <v>LUVA, EM FERRO GALVANIZADO, CONEXÃO ROSQUEADA, DN 80 (3"), INSTALADO EM REDE DE ALIMENTAÇÃO PARA SPRINKLER - FORNECIMENTO E INSTALAÇÃO. AF_12/2015</v>
          </cell>
          <cell r="I3810" t="str">
            <v>UN</v>
          </cell>
          <cell r="J3810" t="str">
            <v>COEFICIENTE DE REPRESENTATIVIDADE</v>
          </cell>
          <cell r="K3810">
            <v>71.38</v>
          </cell>
          <cell r="L3810" t="str">
            <v>CAIXA REFERENCIAL</v>
          </cell>
        </row>
        <row r="3811">
          <cell r="G3811">
            <v>92669</v>
          </cell>
          <cell r="H3811" t="str">
            <v>JOELHO 45 GRAUS, EM FERRO GALVANIZADO, CONEXÃO ROSQUEADA, DN 25 (1"), INSTALADO EM REDE DE ALIMENTAÇÃO PARA SPRINKLER - FORNECIMENTO E INSTALAÇÃO. AF_12/2015</v>
          </cell>
          <cell r="I3811" t="str">
            <v>UN</v>
          </cell>
          <cell r="J3811" t="str">
            <v>COEFICIENTE DE REPRESENTATIVIDADE</v>
          </cell>
          <cell r="K3811">
            <v>27.91</v>
          </cell>
          <cell r="L3811" t="str">
            <v>CAIXA REFERENCIAL</v>
          </cell>
        </row>
        <row r="3812">
          <cell r="G3812">
            <v>92670</v>
          </cell>
          <cell r="H3812" t="str">
            <v>JOELHO 90 GRAUS, EM FERRO GALVANIZADO, CONEXÃO ROSQUEADA, DN 25 (1"), INSTALADO EM REDE DE ALIMENTAÇÃO PARA SPRINKLER - FORNECIMENTO E INSTALAÇÃO. AF_12/2015</v>
          </cell>
          <cell r="I3812" t="str">
            <v>UN</v>
          </cell>
          <cell r="J3812" t="str">
            <v>COEFICIENTE DE REPRESENTATIVIDADE</v>
          </cell>
          <cell r="K3812">
            <v>26.54</v>
          </cell>
          <cell r="L3812" t="str">
            <v>CAIXA REFERENCIAL</v>
          </cell>
        </row>
        <row r="3813">
          <cell r="G3813">
            <v>92671</v>
          </cell>
          <cell r="H3813" t="str">
            <v>JOELHO 45 GRAUS, EM FERRO GALVANIZADO, CONEXÃO ROSQUEADA, DN 32 (1 1/4"), INSTALADO EM REDE DE ALIMENTAÇÃO PARA SPRINKLER - FORNECIMENTO E INSTALAÇÃO. AF_12/2015</v>
          </cell>
          <cell r="I3813" t="str">
            <v>UN</v>
          </cell>
          <cell r="J3813" t="str">
            <v>COEFICIENTE DE REPRESENTATIVIDADE</v>
          </cell>
          <cell r="K3813">
            <v>35.270000000000003</v>
          </cell>
          <cell r="L3813" t="str">
            <v>CAIXA REFERENCIAL</v>
          </cell>
        </row>
        <row r="3814">
          <cell r="G3814">
            <v>92672</v>
          </cell>
          <cell r="H3814" t="str">
            <v>JOELHO 90 GRAUS, EM FERRO GALVANIZADO, CONEXÃO ROSQUEADA, DN 32 (1 1/4"), INSTALADO EM REDE DE ALIMENTAÇÃO PARA SPRINKLER - FORNECIMENTO E INSTALAÇÃO. AF_12/2015</v>
          </cell>
          <cell r="I3814" t="str">
            <v>UN</v>
          </cell>
          <cell r="J3814" t="str">
            <v>COEFICIENTE DE REPRESENTATIVIDADE</v>
          </cell>
          <cell r="K3814">
            <v>32.549999999999997</v>
          </cell>
          <cell r="L3814" t="str">
            <v>CAIXA REFERENCIAL</v>
          </cell>
        </row>
        <row r="3815">
          <cell r="G3815">
            <v>92673</v>
          </cell>
          <cell r="H3815" t="str">
            <v>JOELHO 45 GRAUS, EM FERRO GALVANIZADO, CONEXÃO ROSQUEADA, DN 40 (1 1/2"), INSTALADO EM REDE DE ALIMENTAÇÃO PARA SPRINKLER - FORNECIMENTO E INSTALAÇÃO. AF_12/2015</v>
          </cell>
          <cell r="I3815" t="str">
            <v>UN</v>
          </cell>
          <cell r="J3815" t="str">
            <v>COEFICIENTE DE REPRESENTATIVIDADE</v>
          </cell>
          <cell r="K3815">
            <v>40.07</v>
          </cell>
          <cell r="L3815" t="str">
            <v>CAIXA REFERENCIAL</v>
          </cell>
        </row>
        <row r="3816">
          <cell r="G3816">
            <v>92674</v>
          </cell>
          <cell r="H3816" t="str">
            <v>JOELHO 90 GRAUS, EM FERRO GALVANIZADO, CONEXÃO ROSQUEADA, DN 40 (1 1/2"), INSTALADO EM REDE DE ALIMENTAÇÃO PARA SPRINKLER - FORNECIMENTO E INSTALAÇÃO. AF_12/2015</v>
          </cell>
          <cell r="I3816" t="str">
            <v>UN</v>
          </cell>
          <cell r="J3816" t="str">
            <v>COEFICIENTE DE REPRESENTATIVIDADE</v>
          </cell>
          <cell r="K3816">
            <v>38.200000000000003</v>
          </cell>
          <cell r="L3816" t="str">
            <v>CAIXA REFERENCIAL</v>
          </cell>
        </row>
        <row r="3817">
          <cell r="G3817">
            <v>92675</v>
          </cell>
          <cell r="H3817" t="str">
            <v>JOELHO 45 GRAUS, EM FERRO GALVANIZADO, CONEXÃO ROSQUEADA, DN 50 (2"), INSTALADO EM REDE DE ALIMENTAÇÃO PARA SPRINKLER - FORNECIMENTO E INSTALAÇÃO. AF_12/2015</v>
          </cell>
          <cell r="I3817" t="str">
            <v>UN</v>
          </cell>
          <cell r="J3817" t="str">
            <v>COEFICIENTE DE REPRESENTATIVIDADE</v>
          </cell>
          <cell r="K3817">
            <v>50.7</v>
          </cell>
          <cell r="L3817" t="str">
            <v>CAIXA REFERENCIAL</v>
          </cell>
        </row>
        <row r="3818">
          <cell r="G3818">
            <v>92676</v>
          </cell>
          <cell r="H3818" t="str">
            <v>JOELHO 90 GRAUS, EM FERRO GALVANIZADO, CONEXÃO ROSQUEADA, DN 50 (2"), INSTALADO EM REDE DE ALIMENTAÇÃO PARA SPRINKLER - FORNECIMENTO E INSTALAÇÃO. AF_12/2015</v>
          </cell>
          <cell r="I3818" t="str">
            <v>UN</v>
          </cell>
          <cell r="J3818" t="str">
            <v>COEFICIENTE DE REPRESENTATIVIDADE</v>
          </cell>
          <cell r="K3818">
            <v>49.43</v>
          </cell>
          <cell r="L3818" t="str">
            <v>CAIXA REFERENCIAL</v>
          </cell>
        </row>
        <row r="3819">
          <cell r="G3819">
            <v>92677</v>
          </cell>
          <cell r="H3819" t="str">
            <v>JOELHO 45 GRAUS, EM FERRO GALVANIZADO, CONEXÃO ROSQUEADA, DN 65 (2 1/2"), INSTALADO EM REDE DE ALIMENTAÇÃO PARA SPRINKLER - FORNECIMENTO E INSTALAÇÃO. AF_12/2015</v>
          </cell>
          <cell r="I3819" t="str">
            <v>UN</v>
          </cell>
          <cell r="J3819" t="str">
            <v>COEFICIENTE DE REPRESENTATIVIDADE</v>
          </cell>
          <cell r="K3819">
            <v>80.010000000000005</v>
          </cell>
          <cell r="L3819" t="str">
            <v>CAIXA REFERENCIAL</v>
          </cell>
        </row>
        <row r="3820">
          <cell r="G3820">
            <v>92678</v>
          </cell>
          <cell r="H3820" t="str">
            <v>JOELHO 90 GRAUS, EM FERRO GALVANIZADO, CONEXÃO ROSQUEADA, DN 65 (2 1/2"), INSTALADO EM REDE DE ALIMENTAÇÃO PARA SPRINKLER - FORNECIMENTO E INSTALAÇÃO. AF_12/2015</v>
          </cell>
          <cell r="I3820" t="str">
            <v>UN</v>
          </cell>
          <cell r="J3820" t="str">
            <v>COEFICIENTE DE REPRESENTATIVIDADE</v>
          </cell>
          <cell r="K3820">
            <v>74.430000000000007</v>
          </cell>
          <cell r="L3820" t="str">
            <v>CAIXA REFERENCIAL</v>
          </cell>
        </row>
        <row r="3821">
          <cell r="G3821">
            <v>92679</v>
          </cell>
          <cell r="H3821" t="str">
            <v>JOELHO 45 GRAUS, EM FERRO GALVANIZADO, CONEXÃO ROSQUEADA, DN 80 (3"), INSTALADO EM REDE DE ALIMENTAÇÃO PARA SPRINKLER - FORNECIMENTO E INSTALAÇÃO. AF_12/2015</v>
          </cell>
          <cell r="I3821" t="str">
            <v>UN</v>
          </cell>
          <cell r="J3821" t="str">
            <v>COEFICIENTE DE REPRESENTATIVIDADE</v>
          </cell>
          <cell r="K3821">
            <v>108.15</v>
          </cell>
          <cell r="L3821" t="str">
            <v>CAIXA REFERENCIAL</v>
          </cell>
        </row>
        <row r="3822">
          <cell r="G3822">
            <v>92680</v>
          </cell>
          <cell r="H3822" t="str">
            <v>JOELHO 90 GRAUS, EM FERRO GALVANIZADO, CONEXÃO ROSQUEADA, DN 80 (3"), INSTALADO EM REDE DE ALIMENTAÇÃO PARA SPRINKLER - FORNECIMENTO E INSTALAÇÃO. AF_12/2015</v>
          </cell>
          <cell r="I3822" t="str">
            <v>UN</v>
          </cell>
          <cell r="J3822" t="str">
            <v>COEFICIENTE DE REPRESENTATIVIDADE</v>
          </cell>
          <cell r="K3822">
            <v>97.38</v>
          </cell>
          <cell r="L3822" t="str">
            <v>CAIXA REFERENCIAL</v>
          </cell>
        </row>
        <row r="3823">
          <cell r="G3823">
            <v>92681</v>
          </cell>
          <cell r="H3823" t="str">
            <v>TÊ, EM FERRO GALVANIZADO, CONEXÃO ROSQUEADA, DN 25 (1"), INSTALADO EM REDE DE ALIMENTAÇÃO PARA SPRINKLER - FORNECIMENTO E INSTALAÇÃO. AF_12/2015</v>
          </cell>
          <cell r="I3823" t="str">
            <v>UN</v>
          </cell>
          <cell r="J3823" t="str">
            <v>COEFICIENTE DE REPRESENTATIVIDADE</v>
          </cell>
          <cell r="K3823">
            <v>35.92</v>
          </cell>
          <cell r="L3823" t="str">
            <v>CAIXA REFERENCIAL</v>
          </cell>
        </row>
        <row r="3824">
          <cell r="G3824">
            <v>92682</v>
          </cell>
          <cell r="H3824" t="str">
            <v>TÊ, EM FERRO GALVANIZADO, CONEXÃO ROSQUEADA, DN 32 (1 1/4"), INSTALADO EM REDE DE ALIMENTAÇÃO PARA SPRINKLER - FORNECIMENTO E INSTALAÇÃO. AF_12/2015</v>
          </cell>
          <cell r="I3824" t="str">
            <v>UN</v>
          </cell>
          <cell r="J3824" t="str">
            <v>COEFICIENTE DE REPRESENTATIVIDADE</v>
          </cell>
          <cell r="K3824">
            <v>43.69</v>
          </cell>
          <cell r="L3824" t="str">
            <v>CAIXA REFERENCIAL</v>
          </cell>
        </row>
        <row r="3825">
          <cell r="G3825">
            <v>92683</v>
          </cell>
          <cell r="H3825" t="str">
            <v>TÊ, EM FERRO GALVANIZADO, CONEXÃO ROSQUEADA, DN 40 (1 1/2"), INSTALADO EM REDE DE ALIMENTAÇÃO PARA SPRINKLER - FORNECIMENTO E INSTALAÇÃO. AF_12/2015</v>
          </cell>
          <cell r="I3825" t="str">
            <v>UN</v>
          </cell>
          <cell r="J3825" t="str">
            <v>COEFICIENTE DE REPRESENTATIVIDADE</v>
          </cell>
          <cell r="K3825">
            <v>50.25</v>
          </cell>
          <cell r="L3825" t="str">
            <v>CAIXA REFERENCIAL</v>
          </cell>
        </row>
        <row r="3826">
          <cell r="G3826">
            <v>92684</v>
          </cell>
          <cell r="H3826" t="str">
            <v>TÊ, EM FERRO GALVANIZADO, CONEXÃO ROSQUEADA, DN 50 (2"), INSTALADO EM REDE DE ALIMENTAÇÃO PARA SPRINKLER - FORNECIMENTO E INSTALAÇÃO. AF_12/2015</v>
          </cell>
          <cell r="I3826" t="str">
            <v>UN</v>
          </cell>
          <cell r="J3826" t="str">
            <v>COEFICIENTE DE REPRESENTATIVIDADE</v>
          </cell>
          <cell r="K3826">
            <v>65.89</v>
          </cell>
          <cell r="L3826" t="str">
            <v>CAIXA REFERENCIAL</v>
          </cell>
        </row>
        <row r="3827">
          <cell r="G3827">
            <v>92685</v>
          </cell>
          <cell r="H3827" t="str">
            <v>TÊ, EM FERRO GALVANIZADO, CONEXÃO ROSQUEADA, DN 65 (2 1/2"), INSTALADO EM REDE DE ALIMENTAÇÃO PARA SPRINKLER - FORNECIMENTO E INSTALAÇÃO. AF_12/2015</v>
          </cell>
          <cell r="I3827" t="str">
            <v>UN</v>
          </cell>
          <cell r="J3827" t="str">
            <v>COEFICIENTE DE REPRESENTATIVIDADE</v>
          </cell>
          <cell r="K3827">
            <v>102.05</v>
          </cell>
          <cell r="L3827" t="str">
            <v>CAIXA REFERENCIAL</v>
          </cell>
        </row>
        <row r="3828">
          <cell r="G3828">
            <v>92686</v>
          </cell>
          <cell r="H3828" t="str">
            <v>TÊ, EM FERRO GALVANIZADO, CONEXÃO ROSQUEADA, DN 80 (3"), INSTALADO EM REDE DE ALIMENTAÇÃO PARA SPRINKLER - FORNECIMENTO E INSTALAÇÃO. AF_12/2015</v>
          </cell>
          <cell r="I3828" t="str">
            <v>UN</v>
          </cell>
          <cell r="J3828" t="str">
            <v>COEFICIENTE DE REPRESENTATIVIDADE</v>
          </cell>
          <cell r="K3828">
            <v>128.80000000000001</v>
          </cell>
          <cell r="L3828" t="str">
            <v>CAIXA REFERENCIAL</v>
          </cell>
        </row>
        <row r="3829">
          <cell r="G3829">
            <v>92692</v>
          </cell>
          <cell r="H3829" t="str">
            <v>NIPLE, EM FERRO GALVANIZADO, CONEXÃO ROSQUEADA, DN 15 (1/2"), INSTALADO EM RAMAIS E SUB-RAMAIS DE GÁS - FORNECIMENTO E INSTALAÇÃO. AF_12/2015</v>
          </cell>
          <cell r="I3829" t="str">
            <v>UN</v>
          </cell>
          <cell r="J3829" t="str">
            <v>COEFICIENTE DE REPRESENTATIVIDADE</v>
          </cell>
          <cell r="K3829">
            <v>10.06</v>
          </cell>
          <cell r="L3829" t="str">
            <v>CAIXA REFERENCIAL</v>
          </cell>
        </row>
        <row r="3830">
          <cell r="G3830">
            <v>92693</v>
          </cell>
          <cell r="H3830" t="str">
            <v>LUVA, EM FERRO GALVANIZADO, CONEXÃO ROSQUEADA, DN 15 (1/2"), INSTALADO EM RAMAIS E SUB-RAMAIS DE GÁS - FORNECIMENTO E INSTALAÇÃO. AF_12/2015</v>
          </cell>
          <cell r="I3830" t="str">
            <v>UN</v>
          </cell>
          <cell r="J3830" t="str">
            <v>COEFICIENTE DE REPRESENTATIVIDADE</v>
          </cell>
          <cell r="K3830">
            <v>10.28</v>
          </cell>
          <cell r="L3830" t="str">
            <v>CAIXA REFERENCIAL</v>
          </cell>
        </row>
        <row r="3831">
          <cell r="G3831">
            <v>92694</v>
          </cell>
          <cell r="H3831" t="str">
            <v>NIPLE, EM FERRO GALVANIZADO, CONEXÃO ROSQUEADA, DN 20 (3/4"), INSTALADO EM RAMAIS E SUB-RAMAIS DE GÁS - FORNECIMENTO E INSTALAÇÃO. AF_12/2015</v>
          </cell>
          <cell r="I3831" t="str">
            <v>UN</v>
          </cell>
          <cell r="J3831" t="str">
            <v>COEFICIENTE DE REPRESENTATIVIDADE</v>
          </cell>
          <cell r="K3831">
            <v>16.190000000000001</v>
          </cell>
          <cell r="L3831" t="str">
            <v>CAIXA REFERENCIAL</v>
          </cell>
        </row>
        <row r="3832">
          <cell r="G3832">
            <v>92695</v>
          </cell>
          <cell r="H3832" t="str">
            <v>LUVA, EM FERRO GALVANIZADO, CONEXÃO ROSQUEADA, DN 20 (3/4"), INSTALADO EM RAMAIS E SUB-RAMAIS DE GÁS - FORNECIMENTO E INSTALAÇÃO. AF_12/2015</v>
          </cell>
          <cell r="I3832" t="str">
            <v>UN</v>
          </cell>
          <cell r="J3832" t="str">
            <v>COEFICIENTE DE REPRESENTATIVIDADE</v>
          </cell>
          <cell r="K3832">
            <v>16.420000000000002</v>
          </cell>
          <cell r="L3832" t="str">
            <v>CAIXA REFERENCIAL</v>
          </cell>
        </row>
        <row r="3833">
          <cell r="G3833">
            <v>92696</v>
          </cell>
          <cell r="H3833" t="str">
            <v>NIPLE, EM FERRO GALVANIZADO, CONEXÃO ROSQUEADA, DN 25 (1"), INSTALADO EM RAMAIS E SUB-RAMAIS DE GÁS - FORNECIMENTO E INSTALAÇÃO. AF_12/2015</v>
          </cell>
          <cell r="I3833" t="str">
            <v>UN</v>
          </cell>
          <cell r="J3833" t="str">
            <v>COEFICIENTE DE REPRESENTATIVIDADE</v>
          </cell>
          <cell r="K3833">
            <v>25.53</v>
          </cell>
          <cell r="L3833" t="str">
            <v>CAIXA REFERENCIAL</v>
          </cell>
        </row>
        <row r="3834">
          <cell r="G3834">
            <v>92697</v>
          </cell>
          <cell r="H3834" t="str">
            <v>LUVA, EM FERRO GALVANIZADO, CONEXÃO ROSQUEADA, DN 25 (1"), INSTALADO EM RAMAIS E SUB-RAMAIS DE GÁS - FORNECIMENTO E INSTALAÇÃO. AF_12/2015</v>
          </cell>
          <cell r="I3834" t="str">
            <v>UN</v>
          </cell>
          <cell r="J3834" t="str">
            <v>COEFICIENTE DE REPRESENTATIVIDADE</v>
          </cell>
          <cell r="K3834">
            <v>26.56</v>
          </cell>
          <cell r="L3834" t="str">
            <v>CAIXA REFERENCIAL</v>
          </cell>
        </row>
        <row r="3835">
          <cell r="G3835">
            <v>92698</v>
          </cell>
          <cell r="H3835" t="str">
            <v>JOELHO 45 GRAUS, EM FERRO GALVANIZADO, CONEXÃO ROSQUEADA, DN 15 (1/2"), INSTALADO EM RAMAIS E SUB-RAMAIS DE GÁS - FORNECIMENTO E INSTALAÇÃO. AF_12/2015</v>
          </cell>
          <cell r="I3835" t="str">
            <v>UN</v>
          </cell>
          <cell r="J3835" t="str">
            <v>COEFICIENTE DE REPRESENTATIVIDADE</v>
          </cell>
          <cell r="K3835">
            <v>14.87</v>
          </cell>
          <cell r="L3835" t="str">
            <v>CAIXA REFERENCIAL</v>
          </cell>
        </row>
        <row r="3836">
          <cell r="G3836">
            <v>92699</v>
          </cell>
          <cell r="H3836" t="str">
            <v>JOELHO 90 GRAUS, EM FERRO GALVANIZADO, CONEXÃO ROSQUEADA, DN 15 (1/2"), INSTALADO EM RAMAIS E SUB-RAMAIS DE GÁS - FORNECIMENTO E INSTALAÇÃO. AF_12/2015</v>
          </cell>
          <cell r="I3836" t="str">
            <v>UN</v>
          </cell>
          <cell r="J3836" t="str">
            <v>COEFICIENTE DE REPRESENTATIVIDADE</v>
          </cell>
          <cell r="K3836">
            <v>14.13</v>
          </cell>
          <cell r="L3836" t="str">
            <v>CAIXA REFERENCIAL</v>
          </cell>
        </row>
        <row r="3837">
          <cell r="G3837">
            <v>92700</v>
          </cell>
          <cell r="H3837" t="str">
            <v>JOELHO 45 GRAUS, EM FERRO GALVANIZADO, CONEXÃO ROSQUEADA, DN 20 (3/4"), INSTALADO EM RAMAIS E SUB-RAMAIS DE GÁS - FORNECIMENTO E INSTALAÇÃO. AF_12/2015</v>
          </cell>
          <cell r="I3837" t="str">
            <v>UN</v>
          </cell>
          <cell r="J3837" t="str">
            <v>COEFICIENTE DE REPRESENTATIVIDADE</v>
          </cell>
          <cell r="K3837">
            <v>24.51</v>
          </cell>
          <cell r="L3837" t="str">
            <v>CAIXA REFERENCIAL</v>
          </cell>
        </row>
        <row r="3838">
          <cell r="G3838">
            <v>92701</v>
          </cell>
          <cell r="H3838" t="str">
            <v>JOELHO 90 GRAUS, EM FERRO GALVANIZADO, CONEXÃO ROSQUEADA, DN 20 (3/4"), INSTALADO EM RAMAIS E SUB-RAMAIS DE GÁS - FORNECIMENTO E INSTALAÇÃO. AF_12/2015</v>
          </cell>
          <cell r="I3838" t="str">
            <v>UN</v>
          </cell>
          <cell r="J3838" t="str">
            <v>COEFICIENTE DE REPRESENTATIVIDADE</v>
          </cell>
          <cell r="K3838">
            <v>23.4</v>
          </cell>
          <cell r="L3838" t="str">
            <v>CAIXA REFERENCIAL</v>
          </cell>
        </row>
        <row r="3839">
          <cell r="G3839">
            <v>92702</v>
          </cell>
          <cell r="H3839" t="str">
            <v>JOELHO 45 GRAUS, EM FERRO GALVANIZADO, CONEXÃO ROSQUEADA, DN 25 (1"), INSTALADO EM RAMAIS E SUB-RAMAIS DE GÁS - FORNECIMENTO E INSTALAÇÃO. AF_12/2015</v>
          </cell>
          <cell r="I3839" t="str">
            <v>UN</v>
          </cell>
          <cell r="J3839" t="str">
            <v>COEFICIENTE DE REPRESENTATIVIDADE</v>
          </cell>
          <cell r="K3839">
            <v>38.61</v>
          </cell>
          <cell r="L3839" t="str">
            <v>CAIXA REFERENCIAL</v>
          </cell>
        </row>
        <row r="3840">
          <cell r="G3840">
            <v>92703</v>
          </cell>
          <cell r="H3840" t="str">
            <v>JOELHO 90 GRAUS, EM FERRO GALVANIZADO, CONEXÃO ROSQUEADA, DN 25 (1"), INSTALADO EM RAMAIS E SUB-RAMAIS DE GÁS - FORNECIMENTO E INSTALAÇÃO. AF_12/2015</v>
          </cell>
          <cell r="I3840" t="str">
            <v>UN</v>
          </cell>
          <cell r="J3840" t="str">
            <v>COEFICIENTE DE REPRESENTATIVIDADE</v>
          </cell>
          <cell r="K3840">
            <v>37.24</v>
          </cell>
          <cell r="L3840" t="str">
            <v>CAIXA REFERENCIAL</v>
          </cell>
        </row>
        <row r="3841">
          <cell r="G3841">
            <v>92704</v>
          </cell>
          <cell r="H3841" t="str">
            <v>TÊ, EM FERRO GALVANIZADO, CONEXÃO ROSQUEADA, DN 15 (1/2"), INSTALADO EM RAMAIS E SUB-RAMAIS DE GÁS - FORNECIMENTO E INSTALAÇÃO. AF_12/2015</v>
          </cell>
          <cell r="I3841" t="str">
            <v>UN</v>
          </cell>
          <cell r="J3841" t="str">
            <v>COEFICIENTE DE REPRESENTATIVIDADE</v>
          </cell>
          <cell r="K3841">
            <v>19.010000000000002</v>
          </cell>
          <cell r="L3841" t="str">
            <v>CAIXA REFERENCIAL</v>
          </cell>
        </row>
        <row r="3842">
          <cell r="G3842">
            <v>92705</v>
          </cell>
          <cell r="H3842" t="str">
            <v>TÊ, EM FERRO GALVANIZADO, CONEXÃO ROSQUEADA, DN 20 (3/4"), INSTALADO EM RAMAIS E SUB-RAMAIS DE GÁS - FORNECIMENTO E INSTALAÇÃO. AF_12/2015</v>
          </cell>
          <cell r="I3842" t="str">
            <v>UN</v>
          </cell>
          <cell r="J3842" t="str">
            <v>COEFICIENTE DE REPRESENTATIVIDADE</v>
          </cell>
          <cell r="K3842">
            <v>30.98</v>
          </cell>
          <cell r="L3842" t="str">
            <v>CAIXA REFERENCIAL</v>
          </cell>
        </row>
        <row r="3843">
          <cell r="G3843">
            <v>92706</v>
          </cell>
          <cell r="H3843" t="str">
            <v>TÊ, EM FERRO GALVANIZADO, CONEXÃO ROSQUEADA, DN 25 (1"), INSTALADO EM RAMAIS E SUB-RAMAIS DE GÁS - FORNECIMENTO E INSTALAÇÃO. AF_12/2015</v>
          </cell>
          <cell r="I3843" t="str">
            <v>UN</v>
          </cell>
          <cell r="J3843" t="str">
            <v>COEFICIENTE DE REPRESENTATIVIDADE</v>
          </cell>
          <cell r="K3843">
            <v>50.18</v>
          </cell>
          <cell r="L3843" t="str">
            <v>CAIXA REFERENCIAL</v>
          </cell>
        </row>
        <row r="3844">
          <cell r="G3844">
            <v>92889</v>
          </cell>
          <cell r="H3844" t="str">
            <v>UNIÃO, EM FERRO GALVANIZADO, DN 50 (2"), CONEXÃO ROSQUEADA, INSTALADO EM PRUMADAS - FORNECIMENTO E INSTALAÇÃO. AF_12/2015</v>
          </cell>
          <cell r="I3844" t="str">
            <v>UN</v>
          </cell>
          <cell r="J3844" t="str">
            <v>COEFICIENTE DE REPRESENTATIVIDADE</v>
          </cell>
          <cell r="K3844">
            <v>82.3</v>
          </cell>
          <cell r="L3844" t="str">
            <v>CAIXA REFERENCIAL</v>
          </cell>
        </row>
        <row r="3845">
          <cell r="G3845">
            <v>92890</v>
          </cell>
          <cell r="H3845" t="str">
            <v>UNIÃO, EM FERRO GALVANIZADO, DN 65 (2 1/2"), CONEXÃO ROSQUEADA, INSTALADO EM PRUMADAS - FORNECIMENTO E INSTALAÇÃO. AF_12/2015</v>
          </cell>
          <cell r="I3845" t="str">
            <v>UN</v>
          </cell>
          <cell r="J3845" t="str">
            <v>COEFICIENTE DE REPRESENTATIVIDADE</v>
          </cell>
          <cell r="K3845">
            <v>121.69</v>
          </cell>
          <cell r="L3845" t="str">
            <v>CAIXA REFERENCIAL</v>
          </cell>
        </row>
        <row r="3846">
          <cell r="G3846">
            <v>92891</v>
          </cell>
          <cell r="H3846" t="str">
            <v>UNIÃO, EM FERRO GALVANIZADO, DN 80 (3"), CONEXÃO ROSQUEADA, INSTALADO EM PRUMADAS - FORNECIMENTO E INSTALAÇÃO. AF_12/2015</v>
          </cell>
          <cell r="I3846" t="str">
            <v>UN</v>
          </cell>
          <cell r="J3846" t="str">
            <v>COEFICIENTE DE REPRESENTATIVIDADE</v>
          </cell>
          <cell r="K3846">
            <v>175.4</v>
          </cell>
          <cell r="L3846" t="str">
            <v>CAIXA REFERENCIAL</v>
          </cell>
        </row>
        <row r="3847">
          <cell r="G3847">
            <v>92892</v>
          </cell>
          <cell r="H3847" t="str">
            <v>UNIÃO, EM FERRO GALVANIZADO, DN 25 (1"), CONEXÃO ROSQUEADA, INSTALADO EM REDE DE ALIMENTAÇÃO PARA HIDRANTE - FORNECIMENTO E INSTALAÇÃO. AF_12/2015</v>
          </cell>
          <cell r="I3847" t="str">
            <v>UN</v>
          </cell>
          <cell r="J3847" t="str">
            <v>COEFICIENTE DE REPRESENTATIVIDADE</v>
          </cell>
          <cell r="K3847">
            <v>37.9</v>
          </cell>
          <cell r="L3847" t="str">
            <v>CAIXA REFERENCIAL</v>
          </cell>
        </row>
        <row r="3848">
          <cell r="G3848">
            <v>92893</v>
          </cell>
          <cell r="H3848" t="str">
            <v>UNIÃO, EM FERRO GALVANIZADO, DN 32 (1 1/4"), CONEXÃO ROSQUEADA, INSTALADO EM REDE DE ALIMENTAÇÃO PARA HIDRANTE - FORNECIMENTO E INSTALAÇÃO. AF_12/2015</v>
          </cell>
          <cell r="I3848" t="str">
            <v>UN</v>
          </cell>
          <cell r="J3848" t="str">
            <v>COEFICIENTE DE REPRESENTATIVIDADE</v>
          </cell>
          <cell r="K3848">
            <v>52.11</v>
          </cell>
          <cell r="L3848" t="str">
            <v>CAIXA REFERENCIAL</v>
          </cell>
        </row>
        <row r="3849">
          <cell r="G3849">
            <v>92894</v>
          </cell>
          <cell r="H3849" t="str">
            <v>UNIÃO, EM FERRO GALVANIZADO, DN 40 (1 1/2"), CONEXÃO ROSQUEADA, INSTALADO EM REDE DE ALIMENTAÇÃO PARA HIDRANTE - FORNECIMENTO E INSTALAÇÃO. AF_12/2015</v>
          </cell>
          <cell r="I3849" t="str">
            <v>UN</v>
          </cell>
          <cell r="J3849" t="str">
            <v>COEFICIENTE DE REPRESENTATIVIDADE</v>
          </cell>
          <cell r="K3849">
            <v>61.65</v>
          </cell>
          <cell r="L3849" t="str">
            <v>CAIXA REFERENCIAL</v>
          </cell>
        </row>
        <row r="3850">
          <cell r="G3850">
            <v>92895</v>
          </cell>
          <cell r="H3850" t="str">
            <v>UNIÃO, EM FERRO GALVANIZADO, DN 50 (2"), CONEXÃO ROSQUEADA, INSTALADO EM REDE DE ALIMENTAÇÃO PARA HIDRANTE - FORNECIMENTO E INSTALAÇÃO. AF_12/2015</v>
          </cell>
          <cell r="I3850" t="str">
            <v>UN</v>
          </cell>
          <cell r="J3850" t="str">
            <v>COEFICIENTE DE REPRESENTATIVIDADE</v>
          </cell>
          <cell r="K3850">
            <v>82.26</v>
          </cell>
          <cell r="L3850" t="str">
            <v>CAIXA REFERENCIAL</v>
          </cell>
        </row>
        <row r="3851">
          <cell r="G3851">
            <v>92896</v>
          </cell>
          <cell r="H3851" t="str">
            <v>UNIÃO, EM FERRO GALVANIZADO, DN 65 (2 1/2"), CONEXÃO ROSQUEADA, INSTALADO EM REDE DE ALIMENTAÇÃO PARA HIDRANTE - FORNECIMENTO E INSTALAÇÃO. AF_12/2015</v>
          </cell>
          <cell r="I3851" t="str">
            <v>UN</v>
          </cell>
          <cell r="J3851" t="str">
            <v>COEFICIENTE DE REPRESENTATIVIDADE</v>
          </cell>
          <cell r="K3851">
            <v>123.02</v>
          </cell>
          <cell r="L3851" t="str">
            <v>CAIXA REFERENCIAL</v>
          </cell>
        </row>
        <row r="3852">
          <cell r="G3852">
            <v>92897</v>
          </cell>
          <cell r="H3852" t="str">
            <v>UNIÃO, EM FERRO GALVANIZADO, DN 80 (3"), CONEXÃO ROSQUEADA, INSTALADO EM REDE DE ALIMENTAÇÃO PARA HIDRANTE - FORNECIMENTO E INSTALAÇÃO. AF_12/2015</v>
          </cell>
          <cell r="I3852" t="str">
            <v>UN</v>
          </cell>
          <cell r="J3852" t="str">
            <v>COEFICIENTE DE REPRESENTATIVIDADE</v>
          </cell>
          <cell r="K3852">
            <v>178.15</v>
          </cell>
          <cell r="L3852" t="str">
            <v>CAIXA REFERENCIAL</v>
          </cell>
        </row>
        <row r="3853">
          <cell r="G3853">
            <v>92898</v>
          </cell>
          <cell r="H3853" t="str">
            <v>UNIÃO, EM FERRO GALVANIZADO, CONEXÃO ROSQUEADA, DN 25 (1"), INSTALADO EM REDE DE ALIMENTAÇÃO PARA SPRINKLER - FORNECIMENTO E INSTALAÇÃO. AF_12/2015</v>
          </cell>
          <cell r="I3853" t="str">
            <v>UN</v>
          </cell>
          <cell r="J3853" t="str">
            <v>COEFICIENTE DE REPRESENTATIVIDADE</v>
          </cell>
          <cell r="K3853">
            <v>30.5</v>
          </cell>
          <cell r="L3853" t="str">
            <v>CAIXA REFERENCIAL</v>
          </cell>
        </row>
        <row r="3854">
          <cell r="G3854">
            <v>92899</v>
          </cell>
          <cell r="H3854" t="str">
            <v>UNIÃO, EM FERRO GALVANIZADO, CONEXÃO ROSQUEADA, DN 32 (1 1/4"), INSTALADO EM REDE DE ALIMENTAÇÃO PARA SPRINKLER - FORNECIMENTO E INSTALAÇÃO. AF_12/2015</v>
          </cell>
          <cell r="I3854" t="str">
            <v>UN</v>
          </cell>
          <cell r="J3854" t="str">
            <v>COEFICIENTE DE REPRESENTATIVIDADE</v>
          </cell>
          <cell r="K3854">
            <v>43.68</v>
          </cell>
          <cell r="L3854" t="str">
            <v>CAIXA REFERENCIAL</v>
          </cell>
        </row>
        <row r="3855">
          <cell r="G3855">
            <v>92900</v>
          </cell>
          <cell r="H3855" t="str">
            <v>UNIÃO, EM FERRO GALVANIZADO, CONEXÃO ROSQUEADA, DN 40 (1 1/2"), INSTALADO EM REDE DE ALIMENTAÇÃO PARA SPRINKLER - FORNECIMENTO E INSTALAÇÃO. AF_12/2015</v>
          </cell>
          <cell r="I3855" t="str">
            <v>UN</v>
          </cell>
          <cell r="J3855" t="str">
            <v>COEFICIENTE DE REPRESENTATIVIDADE</v>
          </cell>
          <cell r="K3855">
            <v>52.04</v>
          </cell>
          <cell r="L3855" t="str">
            <v>CAIXA REFERENCIAL</v>
          </cell>
        </row>
        <row r="3856">
          <cell r="G3856">
            <v>92901</v>
          </cell>
          <cell r="H3856" t="str">
            <v>UNIÃO, EM FERRO GALVANIZADO, CONEXÃO ROSQUEADA, DN 50 (2"), INSTALADO EM REDE DE ALIMENTAÇÃO PARA SPRINKLER - FORNECIMENTO E INSTALAÇÃO. AF_12/2015</v>
          </cell>
          <cell r="I3856" t="str">
            <v>UN</v>
          </cell>
          <cell r="J3856" t="str">
            <v>COEFICIENTE DE REPRESENTATIVIDADE</v>
          </cell>
          <cell r="K3856">
            <v>71.2</v>
          </cell>
          <cell r="L3856" t="str">
            <v>CAIXA REFERENCIAL</v>
          </cell>
        </row>
        <row r="3857">
          <cell r="G3857">
            <v>92902</v>
          </cell>
          <cell r="H3857" t="str">
            <v>UNIÃO, EM FERRO GALVANIZADO, CONEXÃO ROSQUEADA, DN 65 (2 1/2"), INSTALADO EM REDE DE ALIMENTAÇÃO PARA SPRINKLER - FORNECIMENTO E INSTALAÇÃO. AF_12/2015</v>
          </cell>
          <cell r="I3857" t="str">
            <v>UN</v>
          </cell>
          <cell r="J3857" t="str">
            <v>COEFICIENTE DE REPRESENTATIVIDADE</v>
          </cell>
          <cell r="K3857">
            <v>109.76</v>
          </cell>
          <cell r="L3857" t="str">
            <v>CAIXA REFERENCIAL</v>
          </cell>
        </row>
        <row r="3858">
          <cell r="G3858">
            <v>92903</v>
          </cell>
          <cell r="H3858" t="str">
            <v>UNIÃO, EM FERRO GALVANIZADO, CONEXÃO ROSQUEADA, DN 80 (3"), INSTALADO EM REDE DE ALIMENTAÇÃO PARA SPRINKLER - FORNECIMENTO E INSTALAÇÃO. AF_12/2015</v>
          </cell>
          <cell r="I3858" t="str">
            <v>UN</v>
          </cell>
          <cell r="J3858" t="str">
            <v>COEFICIENTE DE REPRESENTATIVIDADE</v>
          </cell>
          <cell r="K3858">
            <v>162.74</v>
          </cell>
          <cell r="L3858" t="str">
            <v>CAIXA REFERENCIAL</v>
          </cell>
        </row>
        <row r="3859">
          <cell r="G3859">
            <v>92904</v>
          </cell>
          <cell r="H3859" t="str">
            <v>UNIÃO, EM FERRO GALVANIZADO, CONEXÃO ROSQUEADA, DN 15 (1/2"), INSTALADO EM RAMAIS E SUB-RAMAIS DE GÁS - FORNECIMENTO E INSTALAÇÃO. AF_12/2015</v>
          </cell>
          <cell r="I3859" t="str">
            <v>UN</v>
          </cell>
          <cell r="J3859" t="str">
            <v>COEFICIENTE DE REPRESENTATIVIDADE</v>
          </cell>
          <cell r="K3859">
            <v>20.41</v>
          </cell>
          <cell r="L3859" t="str">
            <v>CAIXA REFERENCIAL</v>
          </cell>
        </row>
        <row r="3860">
          <cell r="G3860">
            <v>92905</v>
          </cell>
          <cell r="H3860" t="str">
            <v>UNIÃO, EM FERRO GALVANIZADO, CONEXÃO ROSQUEADA, DN 20 (3/4"), INSTALADO EM RAMAIS E SUB-RAMAIS DE GÁS - FORNECIMENTO E INSTALAÇÃO. AF_12/2015</v>
          </cell>
          <cell r="I3860" t="str">
            <v>UN</v>
          </cell>
          <cell r="J3860" t="str">
            <v>COEFICIENTE DE REPRESENTATIVIDADE</v>
          </cell>
          <cell r="K3860">
            <v>29.71</v>
          </cell>
          <cell r="L3860" t="str">
            <v>CAIXA REFERENCIAL</v>
          </cell>
        </row>
        <row r="3861">
          <cell r="G3861">
            <v>92906</v>
          </cell>
          <cell r="H3861" t="str">
            <v>UNIÃO, EM FERRO GALVANIZADO, CONEXÃO ROSQUEADA, DN 25 (1"), INSTALADO EM RAMAIS E SUB-RAMAIS DE GÁS - FORNECIMENTO E INSTALAÇÃO. AF_12/2015</v>
          </cell>
          <cell r="I3861" t="str">
            <v>UN</v>
          </cell>
          <cell r="J3861" t="str">
            <v>COEFICIENTE DE REPRESENTATIVIDADE</v>
          </cell>
          <cell r="K3861">
            <v>37.590000000000003</v>
          </cell>
          <cell r="L3861" t="str">
            <v>CAIXA REFERENCIAL</v>
          </cell>
        </row>
        <row r="3862">
          <cell r="G3862">
            <v>92907</v>
          </cell>
          <cell r="H3862" t="str">
            <v>LUVA DE REDUÇÃO, EM FERRO GALVANIZADO, 2" X 1 1/2", CONEXÃO ROSQUEADA, INSTALADO EM PRUMADAS - FORNECIMENTO E INSTALAÇÃO. AF_12/2015</v>
          </cell>
          <cell r="I3862" t="str">
            <v>UN</v>
          </cell>
          <cell r="J3862" t="str">
            <v>COEFICIENTE DE REPRESENTATIVIDADE</v>
          </cell>
          <cell r="K3862">
            <v>47.38</v>
          </cell>
          <cell r="L3862" t="str">
            <v>CAIXA REFERENCIAL</v>
          </cell>
        </row>
        <row r="3863">
          <cell r="G3863">
            <v>92908</v>
          </cell>
          <cell r="H3863" t="str">
            <v>LUVA DE REDUÇÃO, EM FERRO GALVANIZADO, 2" X 1 1/4", CONEXÃO ROSQUEADA, INSTALADO EM PRUMADAS - FORNECIMENTO E INSTALAÇÃO. AF_12/2015</v>
          </cell>
          <cell r="I3863" t="str">
            <v>UN</v>
          </cell>
          <cell r="J3863" t="str">
            <v>COEFICIENTE DE REPRESENTATIVIDADE</v>
          </cell>
          <cell r="K3863">
            <v>47.38</v>
          </cell>
          <cell r="L3863" t="str">
            <v>CAIXA REFERENCIAL</v>
          </cell>
        </row>
        <row r="3864">
          <cell r="G3864">
            <v>92909</v>
          </cell>
          <cell r="H3864" t="str">
            <v>LUVA DE REDUÇÃO, EM FERRO GALVANIZADO, 2" X 1", CONEXÃO ROSQUEADA, INSTALADO EM PRUMADAS - FORNECIMENTO E INSTALAÇÃO. AF_12/2015</v>
          </cell>
          <cell r="I3864" t="str">
            <v>UN</v>
          </cell>
          <cell r="J3864" t="str">
            <v>COEFICIENTE DE REPRESENTATIVIDADE</v>
          </cell>
          <cell r="K3864">
            <v>47.38</v>
          </cell>
          <cell r="L3864" t="str">
            <v>CAIXA REFERENCIAL</v>
          </cell>
        </row>
        <row r="3865">
          <cell r="G3865">
            <v>92910</v>
          </cell>
          <cell r="H3865" t="str">
            <v>LUVA DE REDUÇÃO, EM FERRO GALVANIZADO, 2 1/2" X 1 1/2", CONEXÃO ROSQUEADA, INSTALADO EM PRUMADAS - FORNECIMENTO E INSTALAÇÃO. AF_12/2015</v>
          </cell>
          <cell r="I3865" t="str">
            <v>UN</v>
          </cell>
          <cell r="J3865" t="str">
            <v>COEFICIENTE DE REPRESENTATIVIDADE</v>
          </cell>
          <cell r="K3865">
            <v>66.069999999999993</v>
          </cell>
          <cell r="L3865" t="str">
            <v>CAIXA REFERENCIAL</v>
          </cell>
        </row>
        <row r="3866">
          <cell r="G3866">
            <v>92911</v>
          </cell>
          <cell r="H3866" t="str">
            <v>LUVA DE REDUÇÃO, EM FERRO GALVANIZADO, 2 1/2" X 2", CONEXÃO ROSQUEADA, INSTALADO EM PRUMADAS - FORNECIMENTO E INSTALAÇÃO. AF_12/2015</v>
          </cell>
          <cell r="I3866" t="str">
            <v>UN</v>
          </cell>
          <cell r="J3866" t="str">
            <v>COEFICIENTE DE REPRESENTATIVIDADE</v>
          </cell>
          <cell r="K3866">
            <v>66.069999999999993</v>
          </cell>
          <cell r="L3866" t="str">
            <v>CAIXA REFERENCIAL</v>
          </cell>
        </row>
        <row r="3867">
          <cell r="G3867">
            <v>92912</v>
          </cell>
          <cell r="H3867" t="str">
            <v>LUVA DE REDUÇÃO, EM FERRO GALVANIZADO, 3" X 1 1/2", CONEXÃO ROSQUEADA, INSTALADO EM PRUMADAS - FORNECIMENTO E INSTALAÇÃO. AF_12/2015</v>
          </cell>
          <cell r="I3867" t="str">
            <v>UN</v>
          </cell>
          <cell r="J3867" t="str">
            <v>COEFICIENTE DE REPRESENTATIVIDADE</v>
          </cell>
          <cell r="K3867">
            <v>85.97</v>
          </cell>
          <cell r="L3867" t="str">
            <v>CAIXA REFERENCIAL</v>
          </cell>
        </row>
        <row r="3868">
          <cell r="G3868">
            <v>92913</v>
          </cell>
          <cell r="H3868" t="str">
            <v>LUVA DE REDUÇÃO, EM FERRO GALVANIZADO, 3" X 2 1/2", CONEXÃO ROSQUEADA, INSTALADO EM PRUMADAS - FORNECIMENTO E INSTALAÇÃO. AF_12/2015</v>
          </cell>
          <cell r="I3868" t="str">
            <v>UN</v>
          </cell>
          <cell r="J3868" t="str">
            <v>COEFICIENTE DE REPRESENTATIVIDADE</v>
          </cell>
          <cell r="K3868">
            <v>88.25</v>
          </cell>
          <cell r="L3868" t="str">
            <v>CAIXA REFERENCIAL</v>
          </cell>
        </row>
        <row r="3869">
          <cell r="G3869">
            <v>92914</v>
          </cell>
          <cell r="H3869" t="str">
            <v>LUVA DE REDUÇÃO, EM FERRO GALVANIZADO, 3" X 2", CONEXÃO ROSQUEADA, INSTALADO EM PRUMADAS - FORNECIMENTO E INSTALAÇÃO. AF_12/2015</v>
          </cell>
          <cell r="I3869" t="str">
            <v>UN</v>
          </cell>
          <cell r="J3869" t="str">
            <v>COEFICIENTE DE REPRESENTATIVIDADE</v>
          </cell>
          <cell r="K3869">
            <v>88.25</v>
          </cell>
          <cell r="L3869" t="str">
            <v>CAIXA REFERENCIAL</v>
          </cell>
        </row>
        <row r="3870">
          <cell r="G3870">
            <v>92918</v>
          </cell>
          <cell r="H3870" t="str">
            <v>LUVA DE REDUÇÃO, EM FERRO GALVANIZADO, 1" X 1/2", CONEXÃO ROSQUEADA, INSTALADO EM REDE DE ALIMENTAÇÃO PARA HIDRANTE - FORNECIMENTO E INSTALAÇÃO. AF_12/2015</v>
          </cell>
          <cell r="I3870" t="str">
            <v>UN</v>
          </cell>
          <cell r="J3870" t="str">
            <v>COEFICIENTE DE REPRESENTATIVIDADE</v>
          </cell>
          <cell r="K3870">
            <v>26.78</v>
          </cell>
          <cell r="L3870" t="str">
            <v>CAIXA REFERENCIAL</v>
          </cell>
        </row>
        <row r="3871">
          <cell r="G3871">
            <v>92920</v>
          </cell>
          <cell r="H3871" t="str">
            <v>LUVA DE REDUÇÃO, EM FERRO GALVANIZADO, 1" X 3/4", CONEXÃO ROSQUEADA, INSTALADO EM REDE DE ALIMENTAÇÃO PARA HIDRANTE - FORNECIMENTO E INSTALAÇÃO. AF_12/2015</v>
          </cell>
          <cell r="I3871" t="str">
            <v>UN</v>
          </cell>
          <cell r="J3871" t="str">
            <v>COEFICIENTE DE REPRESENTATIVIDADE</v>
          </cell>
          <cell r="K3871">
            <v>26.92</v>
          </cell>
          <cell r="L3871" t="str">
            <v>CAIXA REFERENCIAL</v>
          </cell>
        </row>
        <row r="3872">
          <cell r="G3872">
            <v>92925</v>
          </cell>
          <cell r="H3872" t="str">
            <v>LUVA DE REDUÇÃO, EM FERRO GALVANIZADO, 1 1/4" X 1", CONEXÃO ROSQUEADA, INSTALADO EM REDE DE ALIMENTAÇÃO PARA HIDRANTE - FORNECIMENTO E INSTALAÇÃO. AF_12/2015</v>
          </cell>
          <cell r="I3872" t="str">
            <v>UN</v>
          </cell>
          <cell r="J3872" t="str">
            <v>COEFICIENTE DE REPRESENTATIVIDADE</v>
          </cell>
          <cell r="K3872">
            <v>32.36</v>
          </cell>
          <cell r="L3872" t="str">
            <v>CAIXA REFERENCIAL</v>
          </cell>
        </row>
        <row r="3873">
          <cell r="G3873">
            <v>92926</v>
          </cell>
          <cell r="H3873" t="str">
            <v>LUVA DE REDUÇÃO, EM FERRO GALVANIZADO, 1 1/4" X 1/2", CONEXÃO ROSQUEADA, INSTALADO EM REDE DE ALIMENTAÇÃO PARA HIDRANTE - FORNECIMENTO E INSTALAÇÃO. AF_12/2015</v>
          </cell>
          <cell r="I3873" t="str">
            <v>UN</v>
          </cell>
          <cell r="J3873" t="str">
            <v>COEFICIENTE DE REPRESENTATIVIDADE</v>
          </cell>
          <cell r="K3873">
            <v>32.35</v>
          </cell>
          <cell r="L3873" t="str">
            <v>CAIXA REFERENCIAL</v>
          </cell>
        </row>
        <row r="3874">
          <cell r="G3874">
            <v>92927</v>
          </cell>
          <cell r="H3874" t="str">
            <v>LUVA DE REDUÇÃO, EM FERRO GALVANIZADO, 1 1/4" X 3/4", CONEXÃO ROSQUEADA, INSTALADO EM REDE DE ALIMENTAÇÃO PARA HIDRANTE - FORNECIMENTO E INSTALAÇÃO. AF_12/2015</v>
          </cell>
          <cell r="I3874" t="str">
            <v>UN</v>
          </cell>
          <cell r="J3874" t="str">
            <v>COEFICIENTE DE REPRESENTATIVIDADE</v>
          </cell>
          <cell r="K3874">
            <v>32.35</v>
          </cell>
          <cell r="L3874" t="str">
            <v>CAIXA REFERENCIAL</v>
          </cell>
        </row>
        <row r="3875">
          <cell r="G3875">
            <v>92928</v>
          </cell>
          <cell r="H3875" t="str">
            <v>LUVA DE REDUÇÃO, EM FERRO GALVANIZADO, 1 1/2" X 1 1/4", CONEXÃO ROSQUEADA, INSTALADO EM REDE DE ALIMENTAÇÃO PARA HIDRANTE - FORNECIMENTO E INSTALAÇÃO. AF_12/2015</v>
          </cell>
          <cell r="I3875" t="str">
            <v>UN</v>
          </cell>
          <cell r="J3875" t="str">
            <v>COEFICIENTE DE REPRESENTATIVIDADE</v>
          </cell>
          <cell r="K3875">
            <v>36.69</v>
          </cell>
          <cell r="L3875" t="str">
            <v>CAIXA REFERENCIAL</v>
          </cell>
        </row>
        <row r="3876">
          <cell r="G3876">
            <v>92929</v>
          </cell>
          <cell r="H3876" t="str">
            <v>LUVA DE REDUÇÃO, EM FERRO GALVANIZADO, 1 1/2" X 1", CONEXÃO ROSQUEADA, INSTALADO EM REDE DE ALIMENTAÇÃO PARA HIDRANTE - FORNECIMENTO E INSTALAÇÃO. AF_12/2015</v>
          </cell>
          <cell r="I3876" t="str">
            <v>UN</v>
          </cell>
          <cell r="J3876" t="str">
            <v>COEFICIENTE DE REPRESENTATIVIDADE</v>
          </cell>
          <cell r="K3876">
            <v>36.69</v>
          </cell>
          <cell r="L3876" t="str">
            <v>CAIXA REFERENCIAL</v>
          </cell>
        </row>
        <row r="3877">
          <cell r="G3877">
            <v>92930</v>
          </cell>
          <cell r="H3877" t="str">
            <v>LUVA DE REDUÇÃO, EM FERRO GALVANIZADO, 1 1/2" X 3/4", CONEXÃO ROSQUEADA, INSTALADO EM REDE DE ALIMENTAÇÃO PARA HIDRANTE - FORNECIMENTO E INSTALAÇÃO. AF_12/2015</v>
          </cell>
          <cell r="I3877" t="str">
            <v>UN</v>
          </cell>
          <cell r="J3877" t="str">
            <v>COEFICIENTE DE REPRESENTATIVIDADE</v>
          </cell>
          <cell r="K3877">
            <v>36.69</v>
          </cell>
          <cell r="L3877" t="str">
            <v>CAIXA REFERENCIAL</v>
          </cell>
        </row>
        <row r="3878">
          <cell r="G3878">
            <v>92931</v>
          </cell>
          <cell r="H3878" t="str">
            <v>LUVA DE REDUÇÃO, EM FERRO GALVANIZADO, 2" X 1 1/2", CONEXÃO ROSQUEADA, INSTALADO EM REDE DE ALIMENTAÇÃO PARA HIDRANTE - FORNECIMENTO E INSTALAÇÃO. AF_12/2015</v>
          </cell>
          <cell r="I3878" t="str">
            <v>UN</v>
          </cell>
          <cell r="J3878" t="str">
            <v>COEFICIENTE DE REPRESENTATIVIDADE</v>
          </cell>
          <cell r="K3878">
            <v>47.34</v>
          </cell>
          <cell r="L3878" t="str">
            <v>CAIXA REFERENCIAL</v>
          </cell>
        </row>
        <row r="3879">
          <cell r="G3879">
            <v>92932</v>
          </cell>
          <cell r="H3879" t="str">
            <v>LUVA DE REDUÇÃO, EM FERRO GALVANIZADO, 2" X 1 1/4", CONEXÃO ROSQUEADA, INSTALADO EM REDE DE ALIMENTAÇÃO PARA HIDRANTE - FORNECIMENTO E INSTALAÇÃO. AF_12/2015</v>
          </cell>
          <cell r="I3879" t="str">
            <v>UN</v>
          </cell>
          <cell r="J3879" t="str">
            <v>COEFICIENTE DE REPRESENTATIVIDADE</v>
          </cell>
          <cell r="K3879">
            <v>47.34</v>
          </cell>
          <cell r="L3879" t="str">
            <v>CAIXA REFERENCIAL</v>
          </cell>
        </row>
        <row r="3880">
          <cell r="G3880">
            <v>92933</v>
          </cell>
          <cell r="H3880" t="str">
            <v>LUVA DE REDUÇÃO, EM FERRO GALVANIZADO, 2" X 1", CONEXÃO ROSQUEADA, INSTALADO EM REDE DE ALIMENTAÇÃO PARA HIDRANTE - FORNECIMENTO E INSTALAÇÃO. AF_12/2015</v>
          </cell>
          <cell r="I3880" t="str">
            <v>UN</v>
          </cell>
          <cell r="J3880" t="str">
            <v>COEFICIENTE DE REPRESENTATIVIDADE</v>
          </cell>
          <cell r="K3880">
            <v>47.34</v>
          </cell>
          <cell r="L3880" t="str">
            <v>CAIXA REFERENCIAL</v>
          </cell>
        </row>
        <row r="3881">
          <cell r="G3881">
            <v>92934</v>
          </cell>
          <cell r="H3881" t="str">
            <v>LUVA DE REDUÇÃO, EM FERRO GALVANIZADO, 2 1/2" X 1 1/2", CONEXÃO ROSQUEADA, INSTALADO EM REDE DE ALIMENTAÇÃO PARA HIDRANTE - FORNECIMENTO E INSTALAÇÃO. AF_12/2015</v>
          </cell>
          <cell r="I3881" t="str">
            <v>UN</v>
          </cell>
          <cell r="J3881" t="str">
            <v>COEFICIENTE DE REPRESENTATIVIDADE</v>
          </cell>
          <cell r="K3881">
            <v>67.400000000000006</v>
          </cell>
          <cell r="L3881" t="str">
            <v>CAIXA REFERENCIAL</v>
          </cell>
        </row>
        <row r="3882">
          <cell r="G3882">
            <v>92935</v>
          </cell>
          <cell r="H3882" t="str">
            <v>LUVA DE REDUÇÃO, EM FERRO GALVANIZADO, 2 1/2" X 2", CONEXÃO ROSQUEADA, INSTALADO EM REDE DE ALIMENTAÇÃO PARA HIDRANTE - FORNECIMENTO E INSTALAÇÃO. AF_12/2015</v>
          </cell>
          <cell r="I3882" t="str">
            <v>UN</v>
          </cell>
          <cell r="J3882" t="str">
            <v>COEFICIENTE DE REPRESENTATIVIDADE</v>
          </cell>
          <cell r="K3882">
            <v>67.400000000000006</v>
          </cell>
          <cell r="L3882" t="str">
            <v>CAIXA REFERENCIAL</v>
          </cell>
        </row>
        <row r="3883">
          <cell r="G3883">
            <v>92936</v>
          </cell>
          <cell r="H3883" t="str">
            <v>LUVA DE REDUÇÃO, EM FERRO GALVANIZADO, 3" X 2 1/2", CONEXÃO ROSQUEADA, INSTALADO EM REDE DE ALIMENTAÇÃO PARA HIDRANTE - FORNECIMENTO E INSTALAÇÃO. AF_12/2015</v>
          </cell>
          <cell r="I3883" t="str">
            <v>UN</v>
          </cell>
          <cell r="J3883" t="str">
            <v>COEFICIENTE DE REPRESENTATIVIDADE</v>
          </cell>
          <cell r="K3883">
            <v>91</v>
          </cell>
          <cell r="L3883" t="str">
            <v>CAIXA REFERENCIAL</v>
          </cell>
        </row>
        <row r="3884">
          <cell r="G3884">
            <v>92937</v>
          </cell>
          <cell r="H3884" t="str">
            <v>LUVA DE REDUÇÃO, EM FERRO GALVANIZADO, 3" X 2", CONEXÃO ROSQUEADA, INSTALADO EM REDE DE ALIMENTAÇÃO PARA HIDRANTE - FORNECIMENTO E INSTALAÇÃO. AF_12/2015</v>
          </cell>
          <cell r="I3884" t="str">
            <v>UN</v>
          </cell>
          <cell r="J3884" t="str">
            <v>COEFICIENTE DE REPRESENTATIVIDADE</v>
          </cell>
          <cell r="K3884">
            <v>91</v>
          </cell>
          <cell r="L3884" t="str">
            <v>CAIXA REFERENCIAL</v>
          </cell>
        </row>
        <row r="3885">
          <cell r="G3885">
            <v>92938</v>
          </cell>
          <cell r="H3885" t="str">
            <v>LUVA DE REDUÇÃO, EM FERRO GALVANIZADO, 1" X 1/2", CONEXÃO ROSQUEADA, INSTALADO EM REDE DE ALIMENTAÇÃO PARA SPRINKLER - FORNECIMENTO E INSTALAÇÃO. AF_12/2015</v>
          </cell>
          <cell r="I3885" t="str">
            <v>UN</v>
          </cell>
          <cell r="J3885" t="str">
            <v>COEFICIENTE DE REPRESENTATIVIDADE</v>
          </cell>
          <cell r="K3885">
            <v>19.38</v>
          </cell>
          <cell r="L3885" t="str">
            <v>CAIXA REFERENCIAL</v>
          </cell>
        </row>
        <row r="3886">
          <cell r="G3886">
            <v>92939</v>
          </cell>
          <cell r="H3886" t="str">
            <v>LUVA DE REDUÇÃO, EM FERRO GALVANIZADO, 1" X 3/4", CONEXÃO ROSQUEADA, INSTALADO EM REDE DE ALIMENTAÇÃO PARA SPRINKLER - FORNECIMENTO E INSTALAÇÃO. AF_12/2015</v>
          </cell>
          <cell r="I3886" t="str">
            <v>UN</v>
          </cell>
          <cell r="J3886" t="str">
            <v>COEFICIENTE DE REPRESENTATIVIDADE</v>
          </cell>
          <cell r="K3886">
            <v>19.52</v>
          </cell>
          <cell r="L3886" t="str">
            <v>CAIXA REFERENCIAL</v>
          </cell>
        </row>
        <row r="3887">
          <cell r="G3887">
            <v>92940</v>
          </cell>
          <cell r="H3887" t="str">
            <v>LUVA DE REDUÇÃO, EM FERRO GALVANIZADO, 1 1/4" X 1", CONEXÃO ROSQUEADA, INSTALADO EM REDE DE ALIMENTAÇÃO PARA SPRINKLER - FORNECIMENTO E INSTALAÇÃO. AF_12/2015</v>
          </cell>
          <cell r="I3887" t="str">
            <v>UN</v>
          </cell>
          <cell r="J3887" t="str">
            <v>COEFICIENTE DE REPRESENTATIVIDADE</v>
          </cell>
          <cell r="K3887">
            <v>23.93</v>
          </cell>
          <cell r="L3887" t="str">
            <v>CAIXA REFERENCIAL</v>
          </cell>
        </row>
        <row r="3888">
          <cell r="G3888">
            <v>92941</v>
          </cell>
          <cell r="H3888" t="str">
            <v>LUVA DE REDUÇÃO, EM FERRO GALVANIZADO, 1 1/4" X 1/2", CONEXÃO ROSQUEADA, INSTALADO EM REDE DE ALIMENTAÇÃO PARA SPRINKLER - FORNECIMENTO E INSTALAÇÃO. AF_12/2015</v>
          </cell>
          <cell r="I3888" t="str">
            <v>UN</v>
          </cell>
          <cell r="J3888" t="str">
            <v>COEFICIENTE DE REPRESENTATIVIDADE</v>
          </cell>
          <cell r="K3888">
            <v>23.92</v>
          </cell>
          <cell r="L3888" t="str">
            <v>CAIXA REFERENCIAL</v>
          </cell>
        </row>
        <row r="3889">
          <cell r="G3889">
            <v>92942</v>
          </cell>
          <cell r="H3889" t="str">
            <v>LUVA DE REDUÇÃO, EM FERRO GALVANIZADO, 1 1/4" X 3/4", CONEXÃO ROSQUEADA, INSTALADO EM REDE DE ALIMENTAÇÃO PARA SPRINKLER - FORNECIMENTO E INSTALAÇÃO. AF_12/2015</v>
          </cell>
          <cell r="I3889" t="str">
            <v>UN</v>
          </cell>
          <cell r="J3889" t="str">
            <v>COEFICIENTE DE REPRESENTATIVIDADE</v>
          </cell>
          <cell r="K3889">
            <v>23.92</v>
          </cell>
          <cell r="L3889" t="str">
            <v>CAIXA REFERENCIAL</v>
          </cell>
        </row>
        <row r="3890">
          <cell r="G3890">
            <v>92943</v>
          </cell>
          <cell r="H3890" t="str">
            <v>LUVA DE REDUÇÃO, EM FERRO GALVANIZADO, 1 1/2" X 1 1/4", CONEXÃO ROSQUEADA, INSTALADO EM REDE DE ALIMENTAÇÃO PARA SPRINKLER - FORNECIMENTO E INSTALAÇÃO. AF_12/2015</v>
          </cell>
          <cell r="I3890" t="str">
            <v>UN</v>
          </cell>
          <cell r="J3890" t="str">
            <v>COEFICIENTE DE REPRESENTATIVIDADE</v>
          </cell>
          <cell r="K3890">
            <v>27.08</v>
          </cell>
          <cell r="L3890" t="str">
            <v>CAIXA REFERENCIAL</v>
          </cell>
        </row>
        <row r="3891">
          <cell r="G3891">
            <v>92944</v>
          </cell>
          <cell r="H3891" t="str">
            <v>LUVA DE REDUÇÃO, EM FERRO GALVANIZADO, 1 1/2" X 1", CONEXÃO ROSQUEADA, INSTALADO EM REDE DE ALIMENTAÇÃO PARA SPRINKLER - FORNECIMENTO E INSTALAÇÃO. AF_12/2015</v>
          </cell>
          <cell r="I3891" t="str">
            <v>UN</v>
          </cell>
          <cell r="J3891" t="str">
            <v>COEFICIENTE DE REPRESENTATIVIDADE</v>
          </cell>
          <cell r="K3891">
            <v>27.08</v>
          </cell>
          <cell r="L3891" t="str">
            <v>CAIXA REFERENCIAL</v>
          </cell>
        </row>
        <row r="3892">
          <cell r="G3892">
            <v>92945</v>
          </cell>
          <cell r="H3892" t="str">
            <v>LUVA DE REDUÇÃO, EM FERRO GALVANIZADO, 1 1/2" X 3/4", CONEXÃO ROSQUEADA, INSTALADO EM REDE DE ALIMENTAÇÃO PARA SPRINKLER - FORNECIMENTO E INSTALAÇÃO. AF_12/2015</v>
          </cell>
          <cell r="I3892" t="str">
            <v>UN</v>
          </cell>
          <cell r="J3892" t="str">
            <v>COEFICIENTE DE REPRESENTATIVIDADE</v>
          </cell>
          <cell r="K3892">
            <v>27.08</v>
          </cell>
          <cell r="L3892" t="str">
            <v>CAIXA REFERENCIAL</v>
          </cell>
        </row>
        <row r="3893">
          <cell r="G3893">
            <v>92946</v>
          </cell>
          <cell r="H3893" t="str">
            <v>LUVA DE REDUÇÃO, EM FERRO GALVANIZADO, 2" X 1 1/2", CONEXÃO ROSQUEADA, INSTALADO EM REDE DE ALIMENTAÇÃO PARA SPRINKLER - FORNECIMENTO E INSTALAÇÃO. AF_12/2015</v>
          </cell>
          <cell r="I3893" t="str">
            <v>UN</v>
          </cell>
          <cell r="J3893" t="str">
            <v>COEFICIENTE DE REPRESENTATIVIDADE</v>
          </cell>
          <cell r="K3893">
            <v>36.28</v>
          </cell>
          <cell r="L3893" t="str">
            <v>CAIXA REFERENCIAL</v>
          </cell>
        </row>
        <row r="3894">
          <cell r="G3894">
            <v>92947</v>
          </cell>
          <cell r="H3894" t="str">
            <v>LUVA DE REDUÇÃO, EM FERRO GALVANIZADO, 2" X 1 1/4", CONEXÃO ROSQUEADA, INSTALADO EM REDE DE ALIMENTAÇÃO PARA SPRINKLER - FORNECIMENTO E INSTALAÇÃO. AF_12/2015</v>
          </cell>
          <cell r="I3894" t="str">
            <v>UN</v>
          </cell>
          <cell r="J3894" t="str">
            <v>COEFICIENTE DE REPRESENTATIVIDADE</v>
          </cell>
          <cell r="K3894">
            <v>36.28</v>
          </cell>
          <cell r="L3894" t="str">
            <v>CAIXA REFERENCIAL</v>
          </cell>
        </row>
        <row r="3895">
          <cell r="G3895">
            <v>92948</v>
          </cell>
          <cell r="H3895" t="str">
            <v>LUVA DE REDUÇÃO, EM FERRO GALVANIZADO, 2" X 1", CONEXÃO ROSQUEADA, INSTALADO EM REDE DE ALIMENTAÇÃO PARA SPRINKLER - FORNECIMENTO E INSTALAÇÃO. AF_12/2015</v>
          </cell>
          <cell r="I3895" t="str">
            <v>UN</v>
          </cell>
          <cell r="J3895" t="str">
            <v>COEFICIENTE DE REPRESENTATIVIDADE</v>
          </cell>
          <cell r="K3895">
            <v>36.28</v>
          </cell>
          <cell r="L3895" t="str">
            <v>CAIXA REFERENCIAL</v>
          </cell>
        </row>
        <row r="3896">
          <cell r="G3896">
            <v>92949</v>
          </cell>
          <cell r="H3896" t="str">
            <v>LUVA DE REDUÇÃO, EM FERRO GALVANIZADO, 2 1/2" X 1 1/2", CONEXÃO ROSQUEADA, INSTALADO EM REDE DE ALIMENTAÇÃO PARA SPRINKLER - FORNECIMENTO E INSTALAÇÃO. AF_12/2015</v>
          </cell>
          <cell r="I3896" t="str">
            <v>UN</v>
          </cell>
          <cell r="J3896" t="str">
            <v>COEFICIENTE DE REPRESENTATIVIDADE</v>
          </cell>
          <cell r="K3896">
            <v>54.14</v>
          </cell>
          <cell r="L3896" t="str">
            <v>CAIXA REFERENCIAL</v>
          </cell>
        </row>
        <row r="3897">
          <cell r="G3897">
            <v>92950</v>
          </cell>
          <cell r="H3897" t="str">
            <v>LUVA DE REDUÇÃO, EM FERRO GALVANIZADO, 2 1/2" X 2", CONEXÃO ROSQUEADA, INSTALADO EM REDE DE ALIMENTAÇÃO PARA SPRINKLER - FORNECIMENTO E INSTALAÇÃO. AF_12/2015</v>
          </cell>
          <cell r="I3897" t="str">
            <v>UN</v>
          </cell>
          <cell r="J3897" t="str">
            <v>COEFICIENTE DE REPRESENTATIVIDADE</v>
          </cell>
          <cell r="K3897">
            <v>54.14</v>
          </cell>
          <cell r="L3897" t="str">
            <v>CAIXA REFERENCIAL</v>
          </cell>
        </row>
        <row r="3898">
          <cell r="G3898">
            <v>92951</v>
          </cell>
          <cell r="H3898" t="str">
            <v>LUVA DE REDUÇÃO, EM FERRO GALVANIZADO, 3" X 2 1/2", CONEXÃO ROSQUEADA, INSTALADO EM REDE DE ALIMENTAÇÃO PARA SPRINKLER - FORNECIMENTO E INSTALAÇÃO. AF_12/2015</v>
          </cell>
          <cell r="I3898" t="str">
            <v>UN</v>
          </cell>
          <cell r="J3898" t="str">
            <v>COEFICIENTE DE REPRESENTATIVIDADE</v>
          </cell>
          <cell r="K3898">
            <v>75.59</v>
          </cell>
          <cell r="L3898" t="str">
            <v>CAIXA REFERENCIAL</v>
          </cell>
        </row>
        <row r="3899">
          <cell r="G3899">
            <v>92952</v>
          </cell>
          <cell r="H3899" t="str">
            <v>LUVA DE REDUÇÃO, EM FERRO GALVANIZADO, 3" X 2", CONEXÃO ROSQUEADA, INSTALADO EM REDE DE ALIMENTAÇÃO PARA SPRINKLER - FORNECIMENTO E INSTALAÇÃO. AF_12/2015</v>
          </cell>
          <cell r="I3899" t="str">
            <v>UN</v>
          </cell>
          <cell r="J3899" t="str">
            <v>COEFICIENTE DE REPRESENTATIVIDADE</v>
          </cell>
          <cell r="K3899">
            <v>75.59</v>
          </cell>
          <cell r="L3899" t="str">
            <v>CAIXA REFERENCIAL</v>
          </cell>
        </row>
        <row r="3900">
          <cell r="G3900">
            <v>92953</v>
          </cell>
          <cell r="H3900" t="str">
            <v>LUVA DE REDUÇÃO, EM FERRO GALVANIZADO, 3/4" X 1/2", CONEXÃO ROSQUEADA, INSTALADO EM RAMAIS E SUB-RAMAIS DE GÁS - FORNECIMENTO E INSTALAÇÃO. AF_12/2015</v>
          </cell>
          <cell r="I3900" t="str">
            <v>UN</v>
          </cell>
          <cell r="J3900" t="str">
            <v>COEFICIENTE DE REPRESENTATIVIDADE</v>
          </cell>
          <cell r="K3900">
            <v>17.16</v>
          </cell>
          <cell r="L3900" t="str">
            <v>CAIXA REFERENCIAL</v>
          </cell>
        </row>
        <row r="3901">
          <cell r="G3901">
            <v>93050</v>
          </cell>
          <cell r="H3901" t="str">
            <v>LUVA PASSANTE EM COBRE, DN 22 MM, SEM ANEL DE SOLDA, INSTALADO EM PRUMADA  FORNECIMENTO E INSTALAÇÃO. AF_01/2016</v>
          </cell>
          <cell r="I3901" t="str">
            <v>UN</v>
          </cell>
          <cell r="J3901" t="str">
            <v>ATRIBUÍDO SÃO PAULO</v>
          </cell>
          <cell r="K3901">
            <v>8.2899999999999991</v>
          </cell>
          <cell r="L3901" t="str">
            <v>CAIXA REFERENCIAL</v>
          </cell>
        </row>
        <row r="3902">
          <cell r="G3902">
            <v>93051</v>
          </cell>
          <cell r="H3902" t="str">
            <v>BUCHA DE REDUÇÃO EM COBRE, DN 22 MM X 15 MM, SEM ANEL DE SOLDA, BOLSA X BOLSA, INSTALADO EM PRUMADA  FORNECIMENTO E INSTALAÇÃO. AF_01/2016</v>
          </cell>
          <cell r="I3902" t="str">
            <v>UN</v>
          </cell>
          <cell r="J3902" t="str">
            <v>ATRIBUÍDO SÃO PAULO</v>
          </cell>
          <cell r="K3902">
            <v>7.69</v>
          </cell>
          <cell r="L3902" t="str">
            <v>CAIXA REFERENCIAL</v>
          </cell>
        </row>
        <row r="3903">
          <cell r="G3903">
            <v>93052</v>
          </cell>
          <cell r="H3903" t="str">
            <v>JUNTA DE EXPANSÃO EM COBRE, DN 22 MM, PONTA X PONTA, INSTALADO EM PRUMADA  FORNECIMENTO E INSTALAÇÃO. AF_01/2016</v>
          </cell>
          <cell r="I3903" t="str">
            <v>UN</v>
          </cell>
          <cell r="J3903" t="str">
            <v>ATRIBUÍDO SÃO PAULO</v>
          </cell>
          <cell r="K3903">
            <v>349.78</v>
          </cell>
          <cell r="L3903" t="str">
            <v>CAIXA REFERENCIAL</v>
          </cell>
        </row>
        <row r="3904">
          <cell r="G3904">
            <v>93054</v>
          </cell>
          <cell r="H3904" t="str">
            <v>CONECTOR EM BRONZE/LATÃO, DN 22 MM X 3/4", SEM ANEL DE SOLDA, BOLSA X ROSCA F, INSTALADO EM PRUMADA  FORNECIMENTO E INSTALAÇÃO. AF_01/2016</v>
          </cell>
          <cell r="I3904" t="str">
            <v>UN</v>
          </cell>
          <cell r="J3904" t="str">
            <v>ATRIBUÍDO SÃO PAULO</v>
          </cell>
          <cell r="K3904">
            <v>15.41</v>
          </cell>
          <cell r="L3904" t="str">
            <v>CAIXA REFERENCIAL</v>
          </cell>
        </row>
        <row r="3905">
          <cell r="G3905">
            <v>93055</v>
          </cell>
          <cell r="H3905" t="str">
            <v>CURVA DE TRANSPOSIÇÃO EM BRONZE/LATÃO, DN 22 MM, SEM ANEL DE SOLDA, BOLSA X BOLSA, INSTALADO EM PRUMADA  FORNECIMENTO E INSTALAÇÃO. AF_01/2016</v>
          </cell>
          <cell r="I3905" t="str">
            <v>UN</v>
          </cell>
          <cell r="J3905" t="str">
            <v>ATRIBUÍDO SÃO PAULO</v>
          </cell>
          <cell r="K3905">
            <v>30.91</v>
          </cell>
          <cell r="L3905" t="str">
            <v>CAIXA REFERENCIAL</v>
          </cell>
        </row>
        <row r="3906">
          <cell r="G3906">
            <v>93056</v>
          </cell>
          <cell r="H3906" t="str">
            <v>LUVA PASSANTE EM COBRE, DN 28 MM, SEM ANEL DE SOLDA, INSTALADO EM PRUMADA  FORNECIMENTO E INSTALAÇÃO. AF_01/2016</v>
          </cell>
          <cell r="I3906" t="str">
            <v>UN</v>
          </cell>
          <cell r="J3906" t="str">
            <v>ATRIBUÍDO SÃO PAULO</v>
          </cell>
          <cell r="K3906">
            <v>12</v>
          </cell>
          <cell r="L3906" t="str">
            <v>CAIXA REFERENCIAL</v>
          </cell>
        </row>
        <row r="3907">
          <cell r="G3907">
            <v>93057</v>
          </cell>
          <cell r="H3907" t="str">
            <v>BUCHA DE REDUÇÃO EM COBRE, DN 28 MM X 22 MM, SEM ANEL DE SOLDA, PONTA X BOLSA, INSTALADO EM PRUMADA  FORNECIMENTO E INSTALAÇÃO. AF_01/2016</v>
          </cell>
          <cell r="I3907" t="str">
            <v>UN</v>
          </cell>
          <cell r="J3907" t="str">
            <v>ATRIBUÍDO SÃO PAULO</v>
          </cell>
          <cell r="K3907">
            <v>10.55</v>
          </cell>
          <cell r="L3907" t="str">
            <v>CAIXA REFERENCIAL</v>
          </cell>
        </row>
        <row r="3908">
          <cell r="G3908">
            <v>93058</v>
          </cell>
          <cell r="H3908" t="str">
            <v>JUNTA DE EXPANSÃO EM COBRE, DN 28 MM, PONTA X PONTA, INSTALADO EM PRUMADA  FORNECIMENTO E INSTALAÇÃO. AF_01/2016</v>
          </cell>
          <cell r="I3908" t="str">
            <v>UN</v>
          </cell>
          <cell r="J3908" t="str">
            <v>ATRIBUÍDO SÃO PAULO</v>
          </cell>
          <cell r="K3908">
            <v>384.69</v>
          </cell>
          <cell r="L3908" t="str">
            <v>CAIXA REFERENCIAL</v>
          </cell>
        </row>
        <row r="3909">
          <cell r="G3909">
            <v>93059</v>
          </cell>
          <cell r="H3909" t="str">
            <v>CONECTOR EM BRONZE/LATÃO, DN 28 MM X 1/2", SEM ANEL DE SOLDA, BOLSA X ROSCA F, INSTALADO EM PRUMADA  FORNECIMENTO E INSTALAÇÃO. AF_01/2016</v>
          </cell>
          <cell r="I3909" t="str">
            <v>UN</v>
          </cell>
          <cell r="J3909" t="str">
            <v>ATRIBUÍDO SÃO PAULO</v>
          </cell>
          <cell r="K3909">
            <v>21.08</v>
          </cell>
          <cell r="L3909" t="str">
            <v>CAIXA REFERENCIAL</v>
          </cell>
        </row>
        <row r="3910">
          <cell r="G3910">
            <v>93060</v>
          </cell>
          <cell r="H3910" t="str">
            <v>CURVA DE TRANSPOSIÇÃO EM BRONZE/LATÃO, DN 28 MM, SEM ANEL DE SOLDA, BOLSA X BOLSA, INSTALADO EM PRUMADA  FORNECIMENTO E INSTALAÇÃO. AF_01/2016</v>
          </cell>
          <cell r="I3910" t="str">
            <v>UN</v>
          </cell>
          <cell r="J3910" t="str">
            <v>ATRIBUÍDO SÃO PAULO</v>
          </cell>
          <cell r="K3910">
            <v>53.58</v>
          </cell>
          <cell r="L3910" t="str">
            <v>CAIXA REFERENCIAL</v>
          </cell>
        </row>
        <row r="3911">
          <cell r="G3911">
            <v>93061</v>
          </cell>
          <cell r="H3911" t="str">
            <v>LUVA PASSANTE EM COBRE, DN 35 MM, SEM ANEL DE SOLDA, INSTALADO EM PRUMADA  FORNECIMENTO E INSTALAÇÃO. AF_01/2016</v>
          </cell>
          <cell r="I3911" t="str">
            <v>UN</v>
          </cell>
          <cell r="J3911" t="str">
            <v>ATRIBUÍDO SÃO PAULO</v>
          </cell>
          <cell r="K3911">
            <v>22.04</v>
          </cell>
          <cell r="L3911" t="str">
            <v>CAIXA REFERENCIAL</v>
          </cell>
        </row>
        <row r="3912">
          <cell r="G3912">
            <v>93062</v>
          </cell>
          <cell r="H3912" t="str">
            <v>BUCHA DE REDUÇÃO EM COBRE, DN 35 MM X 28 MM, SEM ANEL DE SOLDA, PONTA X BOLSA, INSTALADO EM PRUMADA  FORNECIMENTO E INSTALAÇÃO. AF_01/2016</v>
          </cell>
          <cell r="I3912" t="str">
            <v>UN</v>
          </cell>
          <cell r="J3912" t="str">
            <v>ATRIBUÍDO SÃO PAULO</v>
          </cell>
          <cell r="K3912">
            <v>19.23</v>
          </cell>
          <cell r="L3912" t="str">
            <v>CAIXA REFERENCIAL</v>
          </cell>
        </row>
        <row r="3913">
          <cell r="G3913">
            <v>93063</v>
          </cell>
          <cell r="H3913" t="str">
            <v>JUNTA DE EXPANSÃO EM BRONZE/LATÃO, DN 35 MM, PONTA X PONTA, INSTALADO EM PRUMADA  FORNECIMENTO E INSTALAÇÃO. AF_01/2016</v>
          </cell>
          <cell r="I3913" t="str">
            <v>UN</v>
          </cell>
          <cell r="J3913" t="str">
            <v>ATRIBUÍDO SÃO PAULO</v>
          </cell>
          <cell r="K3913">
            <v>440.63</v>
          </cell>
          <cell r="L3913" t="str">
            <v>CAIXA REFERENCIAL</v>
          </cell>
        </row>
        <row r="3914">
          <cell r="G3914">
            <v>93064</v>
          </cell>
          <cell r="H3914" t="str">
            <v>LUVA PASSANTE EM COBRE, DN 42 MM, SEM ANEL DE SOLDA, INSTALADO EM PRUMADA  FORNECIMENTO E INSTALAÇÃO. AF_01/2016</v>
          </cell>
          <cell r="I3914" t="str">
            <v>UN</v>
          </cell>
          <cell r="J3914" t="str">
            <v>ATRIBUÍDO SÃO PAULO</v>
          </cell>
          <cell r="K3914">
            <v>33.74</v>
          </cell>
          <cell r="L3914" t="str">
            <v>CAIXA REFERENCIAL</v>
          </cell>
        </row>
        <row r="3915">
          <cell r="G3915">
            <v>93065</v>
          </cell>
          <cell r="H3915" t="str">
            <v>BUCHA DE REDUÇÃO EM COBRE, DN 42 MM X 35 MM, SEM ANEL DE SOLDA, PONTA X BOLSA, INSTALADO EM PRUMADA  FORNECIMENTO E INSTALAÇÃO. AF_01/2016</v>
          </cell>
          <cell r="I3915" t="str">
            <v>UN</v>
          </cell>
          <cell r="J3915" t="str">
            <v>ATRIBUÍDO SÃO PAULO</v>
          </cell>
          <cell r="K3915">
            <v>31.66</v>
          </cell>
          <cell r="L3915" t="str">
            <v>CAIXA REFERENCIAL</v>
          </cell>
        </row>
        <row r="3916">
          <cell r="G3916">
            <v>93066</v>
          </cell>
          <cell r="H3916" t="str">
            <v>JUNTA DE EXPANSÃO EM BRONZE/LATÃO, DN 42 MM, PONTA X PONTA, INSTALADO EM PRUMADA  FORNECIMENTO E INSTALAÇÃO. AF_01/2016</v>
          </cell>
          <cell r="I3916" t="str">
            <v>UN</v>
          </cell>
          <cell r="J3916" t="str">
            <v>ATRIBUÍDO SÃO PAULO</v>
          </cell>
          <cell r="K3916">
            <v>553.04999999999995</v>
          </cell>
          <cell r="L3916" t="str">
            <v>CAIXA REFERENCIAL</v>
          </cell>
        </row>
        <row r="3917">
          <cell r="G3917">
            <v>93067</v>
          </cell>
          <cell r="H3917" t="str">
            <v>LUVA PASSANTE EM COBRE, DN 54 MM, SEM ANEL DE SOLDA, INSTALADO EM PRUMADA  FORNECIMENTO E INSTALAÇÃO. AF_01/2016</v>
          </cell>
          <cell r="I3917" t="str">
            <v>UN</v>
          </cell>
          <cell r="J3917" t="str">
            <v>ATRIBUÍDO SÃO PAULO</v>
          </cell>
          <cell r="K3917">
            <v>49.84</v>
          </cell>
          <cell r="L3917" t="str">
            <v>CAIXA REFERENCIAL</v>
          </cell>
        </row>
        <row r="3918">
          <cell r="G3918">
            <v>93068</v>
          </cell>
          <cell r="H3918" t="str">
            <v>BUCHA DE REDUÇÃO EM COBRE, DN 54 MM X 42 MM, SEM ANEL DE SOLDA, PONTA X BOLSA, INSTALADO EM PRUMADA  FORNECIMENTO E INSTALAÇÃO. AF_01/2016</v>
          </cell>
          <cell r="I3918" t="str">
            <v>UN</v>
          </cell>
          <cell r="J3918" t="str">
            <v>ATRIBUÍDO SÃO PAULO</v>
          </cell>
          <cell r="K3918">
            <v>43.75</v>
          </cell>
          <cell r="L3918" t="str">
            <v>CAIXA REFERENCIAL</v>
          </cell>
        </row>
        <row r="3919">
          <cell r="G3919">
            <v>93069</v>
          </cell>
          <cell r="H3919" t="str">
            <v>JUNTA DE EXPANSÃO EM BRONZE/LATÃO, DN 54 MM, PONTA X PONTA, INSTALADO EM PRUMADA  FORNECIMENTO E INSTALAÇÃO. AF_01/2016</v>
          </cell>
          <cell r="I3919" t="str">
            <v>UN</v>
          </cell>
          <cell r="J3919" t="str">
            <v>ATRIBUÍDO SÃO PAULO</v>
          </cell>
          <cell r="K3919">
            <v>766.35</v>
          </cell>
          <cell r="L3919" t="str">
            <v>CAIXA REFERENCIAL</v>
          </cell>
        </row>
        <row r="3920">
          <cell r="G3920">
            <v>93070</v>
          </cell>
          <cell r="H3920" t="str">
            <v>LUVA PASSANTE EM COBRE, DN 66 MM, SEM ANEL DE SOLDA, INSTALADO EM PRUMADA  FORNECIMENTO E INSTALAÇÃO. AF_01/2016</v>
          </cell>
          <cell r="I3920" t="str">
            <v>UN</v>
          </cell>
          <cell r="J3920" t="str">
            <v>ATRIBUÍDO SÃO PAULO</v>
          </cell>
          <cell r="K3920">
            <v>124.34</v>
          </cell>
          <cell r="L3920" t="str">
            <v>CAIXA REFERENCIAL</v>
          </cell>
        </row>
        <row r="3921">
          <cell r="G3921">
            <v>93071</v>
          </cell>
          <cell r="H3921" t="str">
            <v>BUCHA DE REDUÇÃO EM COBRE, DN 66 MM X 54 MM, SEM ANEL DE SOLDA, PONTA X BOLSA, INSTALADO EM PRUMADA  FORNECIMENTO E INSTALAÇÃO. AF_01/2016</v>
          </cell>
          <cell r="I3921" t="str">
            <v>UN</v>
          </cell>
          <cell r="J3921" t="str">
            <v>ATRIBUÍDO SÃO PAULO</v>
          </cell>
          <cell r="K3921">
            <v>115.55</v>
          </cell>
          <cell r="L3921" t="str">
            <v>CAIXA REFERENCIAL</v>
          </cell>
        </row>
        <row r="3922">
          <cell r="G3922">
            <v>93072</v>
          </cell>
          <cell r="H3922" t="str">
            <v>JUNTA DE EXPANSÃO EM BRONZE/LATÃO, DN 66 MM, PONTA X PONTA, INSTALADO EM PRUMADA  FORNECIMENTO E INSTALAÇÃO. AF_01/2016</v>
          </cell>
          <cell r="I3922" t="str">
            <v>UN</v>
          </cell>
          <cell r="J3922" t="str">
            <v>ATRIBUÍDO SÃO PAULO</v>
          </cell>
          <cell r="K3922">
            <v>1010.97</v>
          </cell>
          <cell r="L3922" t="str">
            <v>CAIXA REFERENCIAL</v>
          </cell>
        </row>
        <row r="3923">
          <cell r="G3923">
            <v>93073</v>
          </cell>
          <cell r="H3923" t="str">
            <v>TE DUPLA CURVA EM BRONZE/LATÃO, DN 3/4" X 22 MM X 3/4", SEM ANEL DE SOLDA, ROSCA F X BOLSA X ROSCA F, INSTALADO EM PRUMADA  FORNECIMENTO E INSTALAÇÃO. AF_01/2016</v>
          </cell>
          <cell r="I3923" t="str">
            <v>UN</v>
          </cell>
          <cell r="J3923" t="str">
            <v>ATRIBUÍDO SÃO PAULO</v>
          </cell>
          <cell r="K3923">
            <v>56.62</v>
          </cell>
          <cell r="L3923" t="str">
            <v>CAIXA REFERENCIAL</v>
          </cell>
        </row>
        <row r="3924">
          <cell r="G3924">
            <v>93074</v>
          </cell>
          <cell r="H3924" t="str">
            <v>CURVA EM COBRE, DN 15 MM, 45 GRAUS, SEM ANEL DE SOLDA, BOLSA X BOLSA, INSTALADO EM RAMAL DE DISTRIBUIÇÃO  FORNECIMENTO E INSTALAÇÃO. AF_01/2016</v>
          </cell>
          <cell r="I3924" t="str">
            <v>UN</v>
          </cell>
          <cell r="J3924" t="str">
            <v>ATRIBUÍDO SÃO PAULO</v>
          </cell>
          <cell r="K3924">
            <v>9.5399999999999991</v>
          </cell>
          <cell r="L3924" t="str">
            <v>CAIXA REFERENCIAL</v>
          </cell>
        </row>
        <row r="3925">
          <cell r="G3925">
            <v>93075</v>
          </cell>
          <cell r="H3925" t="str">
            <v>COTOVELO EM BRONZE/LATÃO, DN 15 MM X 1/2", 90 GRAUS, SEM ANEL DE SOLDA, BOLSA X ROSCA F, INSTALADO EM RAMAL DE DISTRIBUIÇÃO  FORNECIMENTO E INSTALAÇÃO. AF_01/2016</v>
          </cell>
          <cell r="I3925" t="str">
            <v>UN</v>
          </cell>
          <cell r="J3925" t="str">
            <v>ATRIBUÍDO SÃO PAULO</v>
          </cell>
          <cell r="K3925">
            <v>15.34</v>
          </cell>
          <cell r="L3925" t="str">
            <v>CAIXA REFERENCIAL</v>
          </cell>
        </row>
        <row r="3926">
          <cell r="G3926">
            <v>93076</v>
          </cell>
          <cell r="H3926" t="str">
            <v>CURVA EM COBRE, DN 22 MM, 45 GRAUS, SEM ANEL DE SOLDA, BOLSA X BOLSA, INSTALADO EM RAMAL DE DISTRIBUIÇÃO  FORNECIMENTO E INSTALAÇÃO. AF_01/2016</v>
          </cell>
          <cell r="I3926" t="str">
            <v>UN</v>
          </cell>
          <cell r="J3926" t="str">
            <v>ATRIBUÍDO SÃO PAULO</v>
          </cell>
          <cell r="K3926">
            <v>15.03</v>
          </cell>
          <cell r="L3926" t="str">
            <v>CAIXA REFERENCIAL</v>
          </cell>
        </row>
        <row r="3927">
          <cell r="G3927">
            <v>93077</v>
          </cell>
          <cell r="H3927" t="str">
            <v>COTOVELO EM BRONZE/LATÃO, DN 22 MM X 1/2", 90 GRAUS, SEM ANEL DE SOLDA, BOLSA X ROSCA F, INSTALADO EM RAMAL DE DISTRIBUIÇÃO  FORNECIMENTO E INSTALAÇÃO. AF_01/2016</v>
          </cell>
          <cell r="I3927" t="str">
            <v>UN</v>
          </cell>
          <cell r="J3927" t="str">
            <v>ATRIBUÍDO SÃO PAULO</v>
          </cell>
          <cell r="K3927">
            <v>21.55</v>
          </cell>
          <cell r="L3927" t="str">
            <v>CAIXA REFERENCIAL</v>
          </cell>
        </row>
        <row r="3928">
          <cell r="G3928">
            <v>93078</v>
          </cell>
          <cell r="H3928" t="str">
            <v>COTOVELO EM BRONZE/LATÃO, DN 22 MM X 3/4", 90 GRAUS, SEM ANEL DE SOLDA, BOLSA X ROSCA F, INSTALADO EM RAMAL DE DISTRIBUIÇÃO  FORNECIMENTO E INSTALAÇÃO. AF_01/2016</v>
          </cell>
          <cell r="I3928" t="str">
            <v>UN</v>
          </cell>
          <cell r="J3928" t="str">
            <v>ATRIBUÍDO SÃO PAULO</v>
          </cell>
          <cell r="K3928">
            <v>23.26</v>
          </cell>
          <cell r="L3928" t="str">
            <v>CAIXA REFERENCIAL</v>
          </cell>
        </row>
        <row r="3929">
          <cell r="G3929">
            <v>93079</v>
          </cell>
          <cell r="H3929" t="str">
            <v>CURVA EM COBRE, DN 28 MM, 45 GRAUS, SEM ANEL DE SOLDA, BOLSA X BOLSA, INSTALADO EM RAMAL DE DISTRIBUIÇÃO  FORNECIMENTO E INSTALAÇÃO. AF_01/2016</v>
          </cell>
          <cell r="I3929" t="str">
            <v>UN</v>
          </cell>
          <cell r="J3929" t="str">
            <v>ATRIBUÍDO SÃO PAULO</v>
          </cell>
          <cell r="K3929">
            <v>20.73</v>
          </cell>
          <cell r="L3929" t="str">
            <v>CAIXA REFERENCIAL</v>
          </cell>
        </row>
        <row r="3930">
          <cell r="G3930">
            <v>93080</v>
          </cell>
          <cell r="H3930" t="str">
            <v>LUVA PASSANTE EM COBRE, DN 15 MM, SEM ANEL DE SOLDA, INSTALADO EM RAMAL DE DISTRIBUIÇÃO  FORNECIMENTO E INSTALAÇÃO. AF_01/2016</v>
          </cell>
          <cell r="I3930" t="str">
            <v>UN</v>
          </cell>
          <cell r="J3930" t="str">
            <v>ATRIBUÍDO SÃO PAULO</v>
          </cell>
          <cell r="K3930">
            <v>6.24</v>
          </cell>
          <cell r="L3930" t="str">
            <v>CAIXA REFERENCIAL</v>
          </cell>
        </row>
        <row r="3931">
          <cell r="G3931">
            <v>93081</v>
          </cell>
          <cell r="H3931" t="str">
            <v>CONECTOR EM BRONZE/LATÃO, DN 15 MM X 1/2", SEM ANEL DE SOLDA, BOLSA X ROSCA F, INSTALADO EM RAMAL DE DISTRIBUIÇÃO  FORNECIMENTO E INSTALAÇÃO. AF_01/2016</v>
          </cell>
          <cell r="I3931" t="str">
            <v>UN</v>
          </cell>
          <cell r="J3931" t="str">
            <v>ATRIBUÍDO SÃO PAULO</v>
          </cell>
          <cell r="K3931">
            <v>13.6</v>
          </cell>
          <cell r="L3931" t="str">
            <v>CAIXA REFERENCIAL</v>
          </cell>
        </row>
        <row r="3932">
          <cell r="G3932">
            <v>93082</v>
          </cell>
          <cell r="H3932" t="str">
            <v>CURVA DE TRANSPOSIÇÃO EM BRONZE/LATÃO, DN 15 MM, SEM ANEL DE SOLDA, BOLSA X BOLSA, INSTALADO EM RAMAL DE DISTRIBUIÇÃO  FORNECIMENTO E INSTALAÇÃO. AF_01/2016</v>
          </cell>
          <cell r="I3932" t="str">
            <v>UN</v>
          </cell>
          <cell r="J3932" t="str">
            <v>ATRIBUÍDO SÃO PAULO</v>
          </cell>
          <cell r="K3932">
            <v>16.53</v>
          </cell>
          <cell r="L3932" t="str">
            <v>CAIXA REFERENCIAL</v>
          </cell>
        </row>
        <row r="3933">
          <cell r="G3933">
            <v>93083</v>
          </cell>
          <cell r="H3933" t="str">
            <v>JUNTA DE EXPANSÃO EM COBRE, DN 15 MM, PONTA X PONTA, INSTALADO EM RAMAL DE DISTRIBUIÇÃO  FORNECIMENTO E INSTALAÇÃO. AF_01/2016</v>
          </cell>
          <cell r="I3933" t="str">
            <v>UN</v>
          </cell>
          <cell r="J3933" t="str">
            <v>ATRIBUÍDO SÃO PAULO</v>
          </cell>
          <cell r="K3933">
            <v>302.64999999999998</v>
          </cell>
          <cell r="L3933" t="str">
            <v>CAIXA REFERENCIAL</v>
          </cell>
        </row>
        <row r="3934">
          <cell r="G3934">
            <v>93084</v>
          </cell>
          <cell r="H3934" t="str">
            <v>LUVA PASSANTE EM COBRE, DN 22 MM, SEM ANEL DE SOLDA, INSTALADO EM RAMAL DE DISTRIBUIÇÃO  FORNECIMENTO E INSTALAÇÃO. AF_01/2016</v>
          </cell>
          <cell r="I3934" t="str">
            <v>UN</v>
          </cell>
          <cell r="J3934" t="str">
            <v>ATRIBUÍDO SÃO PAULO</v>
          </cell>
          <cell r="K3934">
            <v>9.9600000000000009</v>
          </cell>
          <cell r="L3934" t="str">
            <v>CAIXA REFERENCIAL</v>
          </cell>
        </row>
        <row r="3935">
          <cell r="G3935">
            <v>93085</v>
          </cell>
          <cell r="H3935" t="str">
            <v>BUCHA DE REDUÇÃO EM COBRE, DN 22 MM X 15 MM, SEM ANEL DE SOLDA, PONTA X BOLSA, INSTALADO EM RAMAL DE DISTRIBUIÇÃO  FORNECIMENTO E INSTALAÇÃO. AF_01/2016</v>
          </cell>
          <cell r="I3935" t="str">
            <v>UN</v>
          </cell>
          <cell r="J3935" t="str">
            <v>ATRIBUÍDO SÃO PAULO</v>
          </cell>
          <cell r="K3935">
            <v>9.36</v>
          </cell>
          <cell r="L3935" t="str">
            <v>CAIXA REFERENCIAL</v>
          </cell>
        </row>
        <row r="3936">
          <cell r="G3936">
            <v>93086</v>
          </cell>
          <cell r="H3936" t="str">
            <v>JUNTA DE EXPANSÃO EM COBRE, DN 22 MM, PONTA X PONTA, INSTALADO EM RAMAL DE DISTRIBUIÇÃO  FORNECIMENTO E INSTALAÇÃO. AF_01/2016</v>
          </cell>
          <cell r="I3936" t="str">
            <v>UN</v>
          </cell>
          <cell r="J3936" t="str">
            <v>ATRIBUÍDO SÃO PAULO</v>
          </cell>
          <cell r="K3936">
            <v>351.45</v>
          </cell>
          <cell r="L3936" t="str">
            <v>CAIXA REFERENCIAL</v>
          </cell>
        </row>
        <row r="3937">
          <cell r="G3937">
            <v>93087</v>
          </cell>
          <cell r="H3937" t="str">
            <v>CONECTOR EM BRONZE/LATÃO, DN 22 MM X 1/2", SEM ANEL DE SOLDA, BOLSA X ROSCA F, INSTALADO EM RAMAL DE DISTRIBUIÇÃO  FORNECIMENTO E INSTALAÇÃO. AF_01/2016</v>
          </cell>
          <cell r="I3937" t="str">
            <v>UN</v>
          </cell>
          <cell r="J3937" t="str">
            <v>ATRIBUÍDO SÃO PAULO</v>
          </cell>
          <cell r="K3937">
            <v>14.81</v>
          </cell>
          <cell r="L3937" t="str">
            <v>CAIXA REFERENCIAL</v>
          </cell>
        </row>
        <row r="3938">
          <cell r="G3938">
            <v>93088</v>
          </cell>
          <cell r="H3938" t="str">
            <v>CONECTOR EM BRONZE/LATÃO, DN 22 MM X 3/4", SEM ANEL DE SOLDA, BOLSA X ROSCA F, INSTALADO EM RAMAL DE DISTRIBUIÇÃO  FORNECIMENTO E INSTALAÇÃO. AF_01/2016</v>
          </cell>
          <cell r="I3938" t="str">
            <v>UN</v>
          </cell>
          <cell r="J3938" t="str">
            <v>ATRIBUÍDO SÃO PAULO</v>
          </cell>
          <cell r="K3938">
            <v>17.21</v>
          </cell>
          <cell r="L3938" t="str">
            <v>CAIXA REFERENCIAL</v>
          </cell>
        </row>
        <row r="3939">
          <cell r="G3939">
            <v>93089</v>
          </cell>
          <cell r="H3939" t="str">
            <v>CURVA DE TRANSPOSIÇÃO EM BRONZE/LATÃO, DN 22 MM, SEM ANEL DE SOLDA, BOLSA X BOLSA, INSTALADO EM RAMAL DE DISTRIBUIÇÃO  FORNECIMENTO E INSTALAÇÃO. AF_01/2016</v>
          </cell>
          <cell r="I3939" t="str">
            <v>UN</v>
          </cell>
          <cell r="J3939" t="str">
            <v>ATRIBUÍDO SÃO PAULO</v>
          </cell>
          <cell r="K3939">
            <v>32.58</v>
          </cell>
          <cell r="L3939" t="str">
            <v>CAIXA REFERENCIAL</v>
          </cell>
        </row>
        <row r="3940">
          <cell r="G3940">
            <v>93090</v>
          </cell>
          <cell r="H3940" t="str">
            <v>LUVA PASSANTE EM COBRE, DN 28 MM, SEM ANEL DE SOLDA, INSTALADO EM RAMAL DE DISTRIBUIÇÃO  FORNECIMENTO E INSTALAÇÃO. AF_01/2016</v>
          </cell>
          <cell r="I3940" t="str">
            <v>UN</v>
          </cell>
          <cell r="J3940" t="str">
            <v>ATRIBUÍDO SÃO PAULO</v>
          </cell>
          <cell r="K3940">
            <v>13.65</v>
          </cell>
          <cell r="L3940" t="str">
            <v>CAIXA REFERENCIAL</v>
          </cell>
        </row>
        <row r="3941">
          <cell r="G3941">
            <v>93091</v>
          </cell>
          <cell r="H3941" t="str">
            <v>BUCHA DE REDUÇÃO EM COBRE, DN 28 MM X 22 MM, SEM ANEL DE SOLDA, INSTALADO EM RAMAL DE DISTRIBUIÇÃO  FORNECIMENTO E INSTALAÇÃO. AF_01/2016</v>
          </cell>
          <cell r="I3941" t="str">
            <v>UN</v>
          </cell>
          <cell r="J3941" t="str">
            <v>ATRIBUÍDO SÃO PAULO</v>
          </cell>
          <cell r="K3941">
            <v>12.2</v>
          </cell>
          <cell r="L3941" t="str">
            <v>CAIXA REFERENCIAL</v>
          </cell>
        </row>
        <row r="3942">
          <cell r="G3942">
            <v>93092</v>
          </cell>
          <cell r="H3942" t="str">
            <v>JUNTA DE EXPANSÃO EM COBRE, DN 28 MM, PONTA X PONTA, INSTALADO EM RAMAL DE DISTRIBUIÇÃO  FORNECIMENTO E INSTALAÇÃO. AF_01/2016</v>
          </cell>
          <cell r="I3942" t="str">
            <v>UN</v>
          </cell>
          <cell r="J3942" t="str">
            <v>ATRIBUÍDO SÃO PAULO</v>
          </cell>
          <cell r="K3942">
            <v>386.34</v>
          </cell>
          <cell r="L3942" t="str">
            <v>CAIXA REFERENCIAL</v>
          </cell>
        </row>
        <row r="3943">
          <cell r="G3943">
            <v>93093</v>
          </cell>
          <cell r="H3943" t="str">
            <v>CONECTOR EM BRONZE/LATÃO, DN 28 MM X 1/2", SEM ANEL DE SOLDA, BOLSA X ROSCA F, INSTALADO EM RAMAL DE DISTRIBUIÇÃO  FORNECIMENTO E INSTALAÇÃO. AF_01/2016</v>
          </cell>
          <cell r="I3943" t="str">
            <v>UN</v>
          </cell>
          <cell r="J3943" t="str">
            <v>ATRIBUÍDO SÃO PAULO</v>
          </cell>
          <cell r="K3943">
            <v>22.73</v>
          </cell>
          <cell r="L3943" t="str">
            <v>CAIXA REFERENCIAL</v>
          </cell>
        </row>
        <row r="3944">
          <cell r="G3944">
            <v>93094</v>
          </cell>
          <cell r="H3944" t="str">
            <v>CURVA DE TRANSPOSIÇÃO EM BRONZE/LATÃO, DN 28 MM, SEM ANEL DE SOLDA, BOLSA X BOLSA, INSTALADO EM RAMAL DE DISTRIBUIÇÃO  FORNECIMENTO E INSTALAÇÃO. AF_01/2016</v>
          </cell>
          <cell r="I3944" t="str">
            <v>UN</v>
          </cell>
          <cell r="J3944" t="str">
            <v>ATRIBUÍDO SÃO PAULO</v>
          </cell>
          <cell r="K3944">
            <v>55.23</v>
          </cell>
          <cell r="L3944" t="str">
            <v>CAIXA REFERENCIAL</v>
          </cell>
        </row>
        <row r="3945">
          <cell r="G3945">
            <v>93095</v>
          </cell>
          <cell r="H3945" t="str">
            <v>TE DUPLA CURVA EM BRONZE/LATÃO, DN 1/2" X 15 MM X 1/2", SEM ANEL DE SOLDA, ROSCA F X BOLSA X ROSCA F, INSTALADO EM RAMAL DE DISTRIBUIÇÃO  FORNECIMENTO E INSTALAÇÃO. AF_01/2016</v>
          </cell>
          <cell r="I3945" t="str">
            <v>UN</v>
          </cell>
          <cell r="J3945" t="str">
            <v>ATRIBUÍDO SÃO PAULO</v>
          </cell>
          <cell r="K3945">
            <v>42.25</v>
          </cell>
          <cell r="L3945" t="str">
            <v>CAIXA REFERENCIAL</v>
          </cell>
        </row>
        <row r="3946">
          <cell r="G3946">
            <v>93096</v>
          </cell>
          <cell r="H3946" t="str">
            <v>TE DUPLA CURVA EM BRONZE/LATÃO, DN 3/4" X 22 MM X 3/4", SEM ANEL DE SOLDA, ROSCA F X BOLSA X ROSCA F, INSTALADO EM RAMAL DE DISTRIBUIÇÃO  FORNECIMENTO E INSTALAÇÃO. AF_01/2016</v>
          </cell>
          <cell r="I3946" t="str">
            <v>UN</v>
          </cell>
          <cell r="J3946" t="str">
            <v>ATRIBUÍDO SÃO PAULO</v>
          </cell>
          <cell r="K3946">
            <v>59.91</v>
          </cell>
          <cell r="L3946" t="str">
            <v>CAIXA REFERENCIAL</v>
          </cell>
        </row>
        <row r="3947">
          <cell r="G3947">
            <v>93097</v>
          </cell>
          <cell r="H3947" t="str">
            <v>CURVA EM COBRE, DN 15 MM, 45 GRAUS, SEM ANEL DE SOLDA, BOLSA X BOLSA, INSTALADO EM RAMAL E SUB-RAMAL  FORNECIMENTO E INSTALAÇÃO. AF_01/2016</v>
          </cell>
          <cell r="I3947" t="str">
            <v>UN</v>
          </cell>
          <cell r="J3947" t="str">
            <v>ATRIBUÍDO SÃO PAULO</v>
          </cell>
          <cell r="K3947">
            <v>9.73</v>
          </cell>
          <cell r="L3947" t="str">
            <v>CAIXA REFERENCIAL</v>
          </cell>
        </row>
        <row r="3948">
          <cell r="G3948">
            <v>93098</v>
          </cell>
          <cell r="H3948" t="str">
            <v>COTOVELO EM BRONZE/LATÃO, DN 15 MM X 1/2", 90 GRAUS, SEM ANEL DE SOLDA, BOLSA X ROSCA F, INSTALADO EM RAMAL E SUB-RAMAL  FORNECIMENTO E INSTALAÇÃO. AF_01/2016</v>
          </cell>
          <cell r="I3948" t="str">
            <v>UN</v>
          </cell>
          <cell r="J3948" t="str">
            <v>ATRIBUÍDO SÃO PAULO</v>
          </cell>
          <cell r="K3948">
            <v>15.53</v>
          </cell>
          <cell r="L3948" t="str">
            <v>CAIXA REFERENCIAL</v>
          </cell>
        </row>
        <row r="3949">
          <cell r="G3949">
            <v>93099</v>
          </cell>
          <cell r="H3949" t="str">
            <v>CURVA EM COBRE, DN 22 MM, 45 GRAUS, SEM ANEL DE SOLDA, BOLSA X BOLSA, INSTALADO EM RAMAL E SUB-RAMAL  FORNECIMENTO E INSTALAÇÃO. AF_01/2016</v>
          </cell>
          <cell r="I3949" t="str">
            <v>UN</v>
          </cell>
          <cell r="J3949" t="str">
            <v>ATRIBUÍDO SÃO PAULO</v>
          </cell>
          <cell r="K3949">
            <v>17.29</v>
          </cell>
          <cell r="L3949" t="str">
            <v>CAIXA REFERENCIAL</v>
          </cell>
        </row>
        <row r="3950">
          <cell r="G3950">
            <v>93100</v>
          </cell>
          <cell r="H3950" t="str">
            <v>COTOVELO EM BRONZE/LATÃO, DN 22 MM X 1/2", 90 GRAUS, SEM ANEL DE SOLDA, BOLSA X ROSCA F, INSTALADO EM RAMAL E SUB-RAMAL  FORNECIMENTO E INSTALAÇÃO. AF_01/2016</v>
          </cell>
          <cell r="I3950" t="str">
            <v>UN</v>
          </cell>
          <cell r="J3950" t="str">
            <v>ATRIBUÍDO SÃO PAULO</v>
          </cell>
          <cell r="K3950">
            <v>23.81</v>
          </cell>
          <cell r="L3950" t="str">
            <v>CAIXA REFERENCIAL</v>
          </cell>
        </row>
        <row r="3951">
          <cell r="G3951">
            <v>93101</v>
          </cell>
          <cell r="H3951" t="str">
            <v>COTOVELO EM BRONZE/LATÃO, DN 22 MM X 3/4", 90 GRAUS, SEM ANEL DE SOLDA, BOLSA X ROSCA F, INSTALADO EM RAMAL E SUB-RAMAL  FORNECIMENTO E INSTALAÇÃO. AF_01/2016</v>
          </cell>
          <cell r="I3951" t="str">
            <v>UN</v>
          </cell>
          <cell r="J3951" t="str">
            <v>ATRIBUÍDO SÃO PAULO</v>
          </cell>
          <cell r="K3951">
            <v>25.52</v>
          </cell>
          <cell r="L3951" t="str">
            <v>CAIXA REFERENCIAL</v>
          </cell>
        </row>
        <row r="3952">
          <cell r="G3952">
            <v>93102</v>
          </cell>
          <cell r="H3952" t="str">
            <v>CURVA EM COBRE, DN 28 MM, 45 GRAUS, SEM ANEL DE SOLDA, BOLSA X BOLSA, INSTALADO EM RAMAL E SUB-RAMAL  FORNECIMENTO E INSTALAÇÃO. AF_01/2016</v>
          </cell>
          <cell r="I3952" t="str">
            <v>UN</v>
          </cell>
          <cell r="J3952" t="str">
            <v>ATRIBUÍDO SÃO PAULO</v>
          </cell>
          <cell r="K3952">
            <v>22.79</v>
          </cell>
          <cell r="L3952" t="str">
            <v>CAIXA REFERENCIAL</v>
          </cell>
        </row>
        <row r="3953">
          <cell r="G3953">
            <v>93103</v>
          </cell>
          <cell r="H3953" t="str">
            <v>LUVA PASSANTE EM COBRE, DN 15 MM, SEM ANEL DE SOLDA, INSTALADO EM RAMAL E SUB-RAMAL  FORNECIMENTO E INSTALAÇÃO. AF_01/2016</v>
          </cell>
          <cell r="I3953" t="str">
            <v>UN</v>
          </cell>
          <cell r="J3953" t="str">
            <v>ATRIBUÍDO SÃO PAULO</v>
          </cell>
          <cell r="K3953">
            <v>6.4</v>
          </cell>
          <cell r="L3953" t="str">
            <v>CAIXA REFERENCIAL</v>
          </cell>
        </row>
        <row r="3954">
          <cell r="G3954">
            <v>93104</v>
          </cell>
          <cell r="H3954" t="str">
            <v>CONECTOR EM BRONZE/LATÃO, DN 15 MM X 1/2", SEM ANEL DE SOLDA, BOLSA X ROSCA F, INSTALADO EM RAMAL E SUB-RAMAL  FORNECIMENTO E INSTALAÇÃO. AF_01/2016</v>
          </cell>
          <cell r="I3954" t="str">
            <v>UN</v>
          </cell>
          <cell r="J3954" t="str">
            <v>ATRIBUÍDO SÃO PAULO</v>
          </cell>
          <cell r="K3954">
            <v>13.76</v>
          </cell>
          <cell r="L3954" t="str">
            <v>CAIXA REFERENCIAL</v>
          </cell>
        </row>
        <row r="3955">
          <cell r="G3955">
            <v>93105</v>
          </cell>
          <cell r="H3955" t="str">
            <v>CURVA DE TRANSPOSIÇÃO EM BRONZE/LATÃO, DN 15 MM, SEM ANEL DE SOLDA, BOLSA X BOLSA, INSTALADO EM RAMAL E SUB-RAMAL  FORNECIMENTO E INSTALAÇÃO. AF_01/2016</v>
          </cell>
          <cell r="I3955" t="str">
            <v>UN</v>
          </cell>
          <cell r="J3955" t="str">
            <v>ATRIBUÍDO SÃO PAULO</v>
          </cell>
          <cell r="K3955">
            <v>16.690000000000001</v>
          </cell>
          <cell r="L3955" t="str">
            <v>CAIXA REFERENCIAL</v>
          </cell>
        </row>
        <row r="3956">
          <cell r="G3956">
            <v>93106</v>
          </cell>
          <cell r="H3956" t="str">
            <v>JUNTA DE EXPANSÃO EM COBRE, DN 15 MM, PONTA X PONTA, INSTALADO EM RAMAL E SUB-RAMAL  FORNECIMENTO E INSTALAÇÃO. AF_01/2016</v>
          </cell>
          <cell r="I3956" t="str">
            <v>UN</v>
          </cell>
          <cell r="J3956" t="str">
            <v>ATRIBUÍDO SÃO PAULO</v>
          </cell>
          <cell r="K3956">
            <v>302.81</v>
          </cell>
          <cell r="L3956" t="str">
            <v>CAIXA REFERENCIAL</v>
          </cell>
        </row>
        <row r="3957">
          <cell r="G3957">
            <v>93107</v>
          </cell>
          <cell r="H3957" t="str">
            <v>LUVA PASSANTE EM COBRE, DN 22 MM, SEM ANEL DE SOLDA, INSTALADO EM RAMAL E SUB-RAMAL  FORNECIMENTO E INSTALAÇÃO. AF_01/2016</v>
          </cell>
          <cell r="I3957" t="str">
            <v>UN</v>
          </cell>
          <cell r="J3957" t="str">
            <v>ATRIBUÍDO SÃO PAULO</v>
          </cell>
          <cell r="K3957">
            <v>11.44</v>
          </cell>
          <cell r="L3957" t="str">
            <v>CAIXA REFERENCIAL</v>
          </cell>
        </row>
        <row r="3958">
          <cell r="G3958">
            <v>93108</v>
          </cell>
          <cell r="H3958" t="str">
            <v>BUCHA DE REDUÇÃO EM COBRE, DN 22 MM X 15 MM, SEM ANEL DE SOLDA, PONTA X BOLSA, INSTALADO EM RAMAL E SUB-RAMAL  FORNECIMENTO E INSTALAÇÃO. AF_01/2016</v>
          </cell>
          <cell r="I3958" t="str">
            <v>UN</v>
          </cell>
          <cell r="J3958" t="str">
            <v>ATRIBUÍDO SÃO PAULO</v>
          </cell>
          <cell r="K3958">
            <v>10.84</v>
          </cell>
          <cell r="L3958" t="str">
            <v>CAIXA REFERENCIAL</v>
          </cell>
        </row>
        <row r="3959">
          <cell r="G3959">
            <v>93109</v>
          </cell>
          <cell r="H3959" t="str">
            <v>JUNTA DE EXPANSÃO EM COBRE, DN 22 MM, PONTA X PONTA, INSTALADO EM RAMAL E SUB-RAMAL  FORNECIMENTO E INSTALAÇÃO. AF_01/2016</v>
          </cell>
          <cell r="I3959" t="str">
            <v>UN</v>
          </cell>
          <cell r="J3959" t="str">
            <v>ATRIBUÍDO SÃO PAULO</v>
          </cell>
          <cell r="K3959">
            <v>352.93</v>
          </cell>
          <cell r="L3959" t="str">
            <v>CAIXA REFERENCIAL</v>
          </cell>
        </row>
        <row r="3960">
          <cell r="G3960">
            <v>93110</v>
          </cell>
          <cell r="H3960" t="str">
            <v>CONECTOR EM BRONZE/LATÃO, DN 22 MM X 1/2", SEM ANEL DE SOLDA, BOLSA X ROSCA F, INSTALADO EM RAMAL E SUB-RAMAL  FORNECIMENTO E INSTALAÇÃO. AF_01/2016</v>
          </cell>
          <cell r="I3960" t="str">
            <v>UN</v>
          </cell>
          <cell r="J3960" t="str">
            <v>ATRIBUÍDO SÃO PAULO</v>
          </cell>
          <cell r="K3960">
            <v>16.29</v>
          </cell>
          <cell r="L3960" t="str">
            <v>CAIXA REFERENCIAL</v>
          </cell>
        </row>
        <row r="3961">
          <cell r="G3961">
            <v>93111</v>
          </cell>
          <cell r="H3961" t="str">
            <v>CONECTOR EM BRONZE/LATÃO, DN 22 MM X 3/4", SEM ANEL DE SOLDA, BOLSA X ROSCA F, INSTALADO EM RAMAL E SUB-RAMAL  FORNECIMENTO E INSTALAÇÃO. AF_01/2016</v>
          </cell>
          <cell r="I3961" t="str">
            <v>UN</v>
          </cell>
          <cell r="J3961" t="str">
            <v>ATRIBUÍDO SÃO PAULO</v>
          </cell>
          <cell r="K3961">
            <v>18.559999999999999</v>
          </cell>
          <cell r="L3961" t="str">
            <v>CAIXA REFERENCIAL</v>
          </cell>
        </row>
        <row r="3962">
          <cell r="G3962">
            <v>93112</v>
          </cell>
          <cell r="H3962" t="str">
            <v>CURVA DE TRANSPOSIÇÃO EM BRONZE/LATÃO, DN 22 MM, SEM ANEL DE SOLDA, BOLSA X BOLSA, INSTALADO EM RAMAL E SUB-RAMAL  FORNECIMENTO E INSTALAÇÃO. AF_01/2016</v>
          </cell>
          <cell r="I3962" t="str">
            <v>UN</v>
          </cell>
          <cell r="J3962" t="str">
            <v>ATRIBUÍDO SÃO PAULO</v>
          </cell>
          <cell r="K3962">
            <v>34.06</v>
          </cell>
          <cell r="L3962" t="str">
            <v>CAIXA REFERENCIAL</v>
          </cell>
        </row>
        <row r="3963">
          <cell r="G3963">
            <v>93113</v>
          </cell>
          <cell r="H3963" t="str">
            <v>LUVA PASSANTE EM COBRE, DN 28 MM, SEM ANEL DE SOLDA, INSTALADO EM RAMAL E SUB-RAMAL  FORNECIMENTO E INSTALAÇÃO. AF_01/2016</v>
          </cell>
          <cell r="I3963" t="str">
            <v>UN</v>
          </cell>
          <cell r="J3963" t="str">
            <v>ATRIBUÍDO SÃO PAULO</v>
          </cell>
          <cell r="K3963">
            <v>16.34</v>
          </cell>
          <cell r="L3963" t="str">
            <v>CAIXA REFERENCIAL</v>
          </cell>
        </row>
        <row r="3964">
          <cell r="G3964">
            <v>93114</v>
          </cell>
          <cell r="H3964" t="str">
            <v>CONECTOR EM BRONZE/LATÃO, DN 28 MM X 1/2", SEM ANEL DE SOLDA, BOLSA X ROSCA F, INSTALADO EM RAMAL E SUB-RAMAL  FORNECIMENTO E INSTALAÇÃO. AF_01/2016</v>
          </cell>
          <cell r="I3964" t="str">
            <v>UN</v>
          </cell>
          <cell r="J3964" t="str">
            <v>ATRIBUÍDO SÃO PAULO</v>
          </cell>
          <cell r="K3964">
            <v>25.42</v>
          </cell>
          <cell r="L3964" t="str">
            <v>CAIXA REFERENCIAL</v>
          </cell>
        </row>
        <row r="3965">
          <cell r="G3965">
            <v>93115</v>
          </cell>
          <cell r="H3965" t="str">
            <v>CURVA DE TRANSPOSIÇÃO EM BRONZE/LATÃO, DN 28 MM, SEM ANEL DE SOLDA, BOLSA X BOLSA, INSTALADO EM RAMAL E SUB-RAMAL  FORNECIMENTO E INSTALAÇÃO. AF_01/2016</v>
          </cell>
          <cell r="I3965" t="str">
            <v>UN</v>
          </cell>
          <cell r="J3965" t="str">
            <v>ATRIBUÍDO SÃO PAULO</v>
          </cell>
          <cell r="K3965">
            <v>57.92</v>
          </cell>
          <cell r="L3965" t="str">
            <v>CAIXA REFERENCIAL</v>
          </cell>
        </row>
        <row r="3966">
          <cell r="G3966">
            <v>93116</v>
          </cell>
          <cell r="H3966" t="str">
            <v>JUNTA DE EXPANSÃO EM COBRE, DN 28 MM, PONTA X PONTA, INSTALADO EM RAMAL E SUB-RAMAL  FORNECIMENTO E INSTALAÇÃO. AF_01/2016</v>
          </cell>
          <cell r="I3966" t="str">
            <v>UN</v>
          </cell>
          <cell r="J3966" t="str">
            <v>ATRIBUÍDO SÃO PAULO</v>
          </cell>
          <cell r="K3966">
            <v>389.03</v>
          </cell>
          <cell r="L3966" t="str">
            <v>CAIXA REFERENCIAL</v>
          </cell>
        </row>
        <row r="3967">
          <cell r="G3967">
            <v>93117</v>
          </cell>
          <cell r="H3967" t="str">
            <v>TE DUPLA CURVA EM BRONZE/LATÃO, DN 1/2" X 15 MM X 1/2", SEM ANEL DE SOLDA, ROSCA F X BOLSA X ROSCA F, INSTALADO EM RAMAL E SUB-RAMAL  FORNECIMENTO E INSTALAÇÃO. AF_01/2016</v>
          </cell>
          <cell r="I3967" t="str">
            <v>UN</v>
          </cell>
          <cell r="J3967" t="str">
            <v>ATRIBUÍDO SÃO PAULO</v>
          </cell>
          <cell r="K3967">
            <v>42.48</v>
          </cell>
          <cell r="L3967" t="str">
            <v>CAIXA REFERENCIAL</v>
          </cell>
        </row>
        <row r="3968">
          <cell r="G3968">
            <v>93118</v>
          </cell>
          <cell r="H3968" t="str">
            <v>TE DUPLA CURVA EM BRONZE/LATÃO, DN 3/4" X 22 MM X 3/4", SEM ANEL DE SOLDA, ROSCA F X BOLSA X ROSCA F, INSTALADO EM RAMAL E SUB-RAMAL  FORNECIMENTO E INSTALAÇÃO. AF_01/2016</v>
          </cell>
          <cell r="I3968" t="str">
            <v>UN</v>
          </cell>
          <cell r="J3968" t="str">
            <v>ATRIBUÍDO SÃO PAULO</v>
          </cell>
          <cell r="K3968">
            <v>62.9</v>
          </cell>
          <cell r="L3968" t="str">
            <v>CAIXA REFERENCIAL</v>
          </cell>
        </row>
        <row r="3969">
          <cell r="G3969">
            <v>93119</v>
          </cell>
          <cell r="H3969" t="str">
            <v>CURVA EM COBRE, DN 22 MM, 45 GRAUS, SEM ANEL DE SOLDA, BOLSA X BOLSA, INSTALADO EM PRUMADA  FORNECIMENTO E INSTALAÇÃO. AF_01/2016</v>
          </cell>
          <cell r="I3969" t="str">
            <v>UN</v>
          </cell>
          <cell r="J3969" t="str">
            <v>ATRIBUÍDO SÃO PAULO</v>
          </cell>
          <cell r="K3969">
            <v>12.58</v>
          </cell>
          <cell r="L3969" t="str">
            <v>CAIXA REFERENCIAL</v>
          </cell>
        </row>
        <row r="3970">
          <cell r="G3970">
            <v>93120</v>
          </cell>
          <cell r="H3970" t="str">
            <v>COTOVELO EM BRONZE/LATÃO, DN 22 MM X 1/2", 90 GRAUS, SEM ANEL DE SOLDA, BOLSA X ROSCA F, INSTALADO EM PRUMADA  FORNECIMENTO E INSTALAÇÃO. AF_01/2016</v>
          </cell>
          <cell r="I3970" t="str">
            <v>UN</v>
          </cell>
          <cell r="J3970" t="str">
            <v>ATRIBUÍDO SÃO PAULO</v>
          </cell>
          <cell r="K3970">
            <v>19.100000000000001</v>
          </cell>
          <cell r="L3970" t="str">
            <v>CAIXA REFERENCIAL</v>
          </cell>
        </row>
        <row r="3971">
          <cell r="G3971">
            <v>93121</v>
          </cell>
          <cell r="H3971" t="str">
            <v>COTOVELO EM BRONZE/LATÃO, DN 22 MM X 3/4", 90 GRAUS, SEM ANEL DE SOLDA, BOLSA X ROSCA F, INSTALADO EM PRUMADA  FORNECIMENTO E INSTALAÇÃO. AF_01/2016</v>
          </cell>
          <cell r="I3971" t="str">
            <v>UN</v>
          </cell>
          <cell r="J3971" t="str">
            <v>ATRIBUÍDO SÃO PAULO</v>
          </cell>
          <cell r="K3971">
            <v>20.81</v>
          </cell>
          <cell r="L3971" t="str">
            <v>CAIXA REFERENCIAL</v>
          </cell>
        </row>
        <row r="3972">
          <cell r="G3972">
            <v>93122</v>
          </cell>
          <cell r="H3972" t="str">
            <v>CURVA EM COBRE, DN 28 MM, 45 GRAUS, SEM ANEL DE SOLDA, BOLSA X BOLSA, INSTALADO EM PRUMADA  FORNECIMENTO E INSTALAÇÃO. AF_01/2016</v>
          </cell>
          <cell r="I3972" t="str">
            <v>UN</v>
          </cell>
          <cell r="J3972" t="str">
            <v>ATRIBUÍDO SÃO PAULO</v>
          </cell>
          <cell r="K3972">
            <v>18.29</v>
          </cell>
          <cell r="L3972" t="str">
            <v>CAIXA REFERENCIAL</v>
          </cell>
        </row>
        <row r="3973">
          <cell r="G3973">
            <v>93123</v>
          </cell>
          <cell r="H3973" t="str">
            <v>CURVA EM COBRE, DN 35 MM, 45 GRAUS, SEM ANEL DE SOLDA, BOLSA X BOLSA, INSTALADO EM PRUMADA  FORNECIMENTO E INSTALAÇÃO. AF_01/2016</v>
          </cell>
          <cell r="I3973" t="str">
            <v>UN</v>
          </cell>
          <cell r="J3973" t="str">
            <v>ATRIBUÍDO SÃO PAULO</v>
          </cell>
          <cell r="K3973">
            <v>39.549999999999997</v>
          </cell>
          <cell r="L3973" t="str">
            <v>CAIXA REFERENCIAL</v>
          </cell>
        </row>
        <row r="3974">
          <cell r="G3974">
            <v>93124</v>
          </cell>
          <cell r="H3974" t="str">
            <v>CURVA EM COBRE, DN 42 MM, 45 GRAUS, SEM ANEL DE SOLDA, BOLSA X BOLSA, INSTALADO EM PRUMADA  FORNECIMENTO E INSTALAÇÃO. AF_01/2016</v>
          </cell>
          <cell r="I3974" t="str">
            <v>UN</v>
          </cell>
          <cell r="J3974" t="str">
            <v>ATRIBUÍDO SÃO PAULO</v>
          </cell>
          <cell r="K3974">
            <v>61.82</v>
          </cell>
          <cell r="L3974" t="str">
            <v>CAIXA REFERENCIAL</v>
          </cell>
        </row>
        <row r="3975">
          <cell r="G3975">
            <v>93125</v>
          </cell>
          <cell r="H3975" t="str">
            <v>CURVA EM COBRE, DN 54 MM, 45 GRAUS, SEM ANEL DE SOLDA, BOLSA X BOLSA, INSTALADO EM PRUMADA  FORNECIMENTO E INSTALAÇÃO. AF_01/2016</v>
          </cell>
          <cell r="I3975" t="str">
            <v>UN</v>
          </cell>
          <cell r="J3975" t="str">
            <v>ATRIBUÍDO SÃO PAULO</v>
          </cell>
          <cell r="K3975">
            <v>89.73</v>
          </cell>
          <cell r="L3975" t="str">
            <v>CAIXA REFERENCIAL</v>
          </cell>
        </row>
        <row r="3976">
          <cell r="G3976">
            <v>93126</v>
          </cell>
          <cell r="H3976" t="str">
            <v>CURVA EM COBRE, DN 66 MM, 45 GRAUS, SEM ANEL DE SOLDA, BOLSA X BOLSA, INSTALADO EM PRUMADA  FORNECIMENTO E INSTALAÇÃO. AF_01/2016</v>
          </cell>
          <cell r="I3976" t="str">
            <v>UN</v>
          </cell>
          <cell r="J3976" t="str">
            <v>ATRIBUÍDO SÃO PAULO</v>
          </cell>
          <cell r="K3976">
            <v>197.57</v>
          </cell>
          <cell r="L3976" t="str">
            <v>CAIXA REFERENCIAL</v>
          </cell>
        </row>
        <row r="3977">
          <cell r="G3977">
            <v>93133</v>
          </cell>
          <cell r="H3977" t="str">
            <v>BUCHA DE REDUÇÃO EM COBRE, DN 28 MM X 22 MM, SEM ANEL DE SOLDA, INSTALADO EM RAMAL E SUB-RAMAL  FORNECIMENTO E INSTALAÇÃO. AF_01/2016</v>
          </cell>
          <cell r="I3977" t="str">
            <v>UN</v>
          </cell>
          <cell r="J3977" t="str">
            <v>ATRIBUÍDO SÃO PAULO</v>
          </cell>
          <cell r="K3977">
            <v>14.89</v>
          </cell>
          <cell r="L3977" t="str">
            <v>CAIXA REFERENCIAL</v>
          </cell>
        </row>
        <row r="3978">
          <cell r="G3978">
            <v>94465</v>
          </cell>
          <cell r="H3978" t="str">
            <v>LUVA, EM FERRO GALVANIZADO, CONEXÃO ROSQUEADA, DN 50 (2), INSTALADO EM RESERVAÇÃO DE ÁGUA DE EDIFICAÇÃO QUE POSSUA RESERVATÓRIO DE FIBRA/FIBROCIMENTO  FORNECIMENTO E INSTALAÇÃO. AF_06/2016</v>
          </cell>
          <cell r="I3978" t="str">
            <v>UN</v>
          </cell>
          <cell r="J3978" t="str">
            <v>COEFICIENTE DE REPRESENTATIVIDADE</v>
          </cell>
          <cell r="K3978">
            <v>33.53</v>
          </cell>
          <cell r="L3978" t="str">
            <v>CAIXA REFERENCIAL</v>
          </cell>
        </row>
        <row r="3979">
          <cell r="G3979">
            <v>94466</v>
          </cell>
          <cell r="H3979" t="str">
            <v>NIPLE, EM FERRO GALVANIZADO, CONEXÃO ROSQUEADA, DN 50 (2), INSTALADO EM RESERVAÇÃO DE ÁGUA DE EDIFICAÇÃO QUE POSSUA RESERVATÓRIO DE FIBRA/FIBROCIMENTO  FORNECIMENTO E INSTALAÇÃO. AF_06/2016</v>
          </cell>
          <cell r="I3979" t="str">
            <v>UN</v>
          </cell>
          <cell r="J3979" t="str">
            <v>COEFICIENTE DE REPRESENTATIVIDADE</v>
          </cell>
          <cell r="K3979">
            <v>33.54</v>
          </cell>
          <cell r="L3979" t="str">
            <v>CAIXA REFERENCIAL</v>
          </cell>
        </row>
        <row r="3980">
          <cell r="G3980">
            <v>94467</v>
          </cell>
          <cell r="H3980" t="str">
            <v>LUVA, EM FERRO GALVANIZADO, CONEXÃO ROSQUEADA, DN 65 (2 1/2), INSTALADO EM RESERVAÇÃO DE ÁGUA DE EDIFICAÇÃO QUE POSSUA RESERVATÓRIO DE FIBRA/FIBROCIMENTO  FORNECIMENTO E INSTALAÇÃO. AF_06/2016</v>
          </cell>
          <cell r="I3980" t="str">
            <v>UN</v>
          </cell>
          <cell r="J3980" t="str">
            <v>COEFICIENTE DE REPRESENTATIVIDADE</v>
          </cell>
          <cell r="K3980">
            <v>49.61</v>
          </cell>
          <cell r="L3980" t="str">
            <v>CAIXA REFERENCIAL</v>
          </cell>
        </row>
        <row r="3981">
          <cell r="G3981">
            <v>94468</v>
          </cell>
          <cell r="H3981" t="str">
            <v>NIPLE, EM FERRO GALVANIZADO, CONEXÃO ROSQUEADA, DN 65 (2 1/2), INSTALADO EM RESERVAÇÃO DE ÁGUA DE EDIFICAÇÃO QUE POSSUA RESERVATÓRIO DE FIBRA/FIBROCIMENTO  FORNECIMENTO E INSTALAÇÃO. AF_06/2016</v>
          </cell>
          <cell r="I3981" t="str">
            <v>UN</v>
          </cell>
          <cell r="J3981" t="str">
            <v>COEFICIENTE DE REPRESENTATIVIDADE</v>
          </cell>
          <cell r="K3981">
            <v>43.9</v>
          </cell>
          <cell r="L3981" t="str">
            <v>CAIXA REFERENCIAL</v>
          </cell>
        </row>
        <row r="3982">
          <cell r="G3982">
            <v>94469</v>
          </cell>
          <cell r="H3982" t="str">
            <v>LUVA, EM FERRO GALVANIZADO, CONEXÃO ROSQUEADA, DN 80 (3), INSTALADO EM RESERVAÇÃO DE ÁGUA DE EDIFICAÇÃO QUE POSSUA RESERVATÓRIO DE FIBRA/FIBROCIMENTO  FORNECIMENTO E INSTALAÇÃO. AF_06/2016</v>
          </cell>
          <cell r="I3982" t="str">
            <v>UN</v>
          </cell>
          <cell r="J3982" t="str">
            <v>COEFICIENTE DE REPRESENTATIVIDADE</v>
          </cell>
          <cell r="K3982">
            <v>71.27</v>
          </cell>
          <cell r="L3982" t="str">
            <v>CAIXA REFERENCIAL</v>
          </cell>
        </row>
        <row r="3983">
          <cell r="G3983">
            <v>94470</v>
          </cell>
          <cell r="H3983" t="str">
            <v>NIPLE, EM FERRO GALVANIZADO, CONEXÃO ROSQUEADA, DN 80 (3), INSTALADO EM RESERVAÇÃO DE ÁGUA DE EDIFICAÇÃO QUE POSSUA RESERVATÓRIO DE FIBRA/FIBROCIMENTO  FORNECIMENTO E INSTALAÇÃO. AF_06/2016</v>
          </cell>
          <cell r="I3983" t="str">
            <v>UN</v>
          </cell>
          <cell r="J3983" t="str">
            <v>COEFICIENTE DE REPRESENTATIVIDADE</v>
          </cell>
          <cell r="K3983">
            <v>66.19</v>
          </cell>
          <cell r="L3983" t="str">
            <v>CAIXA REFERENCIAL</v>
          </cell>
        </row>
        <row r="3984">
          <cell r="G3984">
            <v>94471</v>
          </cell>
          <cell r="H3984" t="str">
            <v>COTOVELO 90 GRAUS, EM FERRO GALVANIZADO, CONEXÃO ROSQUEADA, DN 50 (2), INSTALADO EM RESERVAÇÃO DE ÁGUA DE EDIFICAÇÃO QUE POSSUA RESERVATÓRIO DE FIBRA/FIBROCIMENTO  FORNECIMENTO E INSTALAÇÃO. AF_06/2016</v>
          </cell>
          <cell r="I3984" t="str">
            <v>UN</v>
          </cell>
          <cell r="J3984" t="str">
            <v>COEFICIENTE DE REPRESENTATIVIDADE</v>
          </cell>
          <cell r="K3984">
            <v>48.55</v>
          </cell>
          <cell r="L3984" t="str">
            <v>CAIXA REFERENCIAL</v>
          </cell>
        </row>
        <row r="3985">
          <cell r="G3985">
            <v>94472</v>
          </cell>
          <cell r="H3985" t="str">
            <v>COTOVELO 45 GRAUS, EM FERRO GALVANIZADO, CONEXÃO ROSQUEADA, DN 50 (2), INSTALADO EM RESERVAÇÃO DE ÁGUA DE EDIFICAÇÃO QUE POSSUA RESERVATÓRIO DE FIBRA/FIBROCIMENTO  FORNECIMENTO E INSTALAÇÃO. AF_06/2016</v>
          </cell>
          <cell r="I3985" t="str">
            <v>UN</v>
          </cell>
          <cell r="J3985" t="str">
            <v>COEFICIENTE DE REPRESENTATIVIDADE</v>
          </cell>
          <cell r="K3985">
            <v>49.82</v>
          </cell>
          <cell r="L3985" t="str">
            <v>CAIXA REFERENCIAL</v>
          </cell>
        </row>
        <row r="3986">
          <cell r="G3986">
            <v>94473</v>
          </cell>
          <cell r="H3986" t="str">
            <v>COTOVELO 90 GRAUS, EM FERRO GALVANIZADO, CONEXÃO ROSQUEADA, DN 65 (2 1/2), INSTALADO EM RESERVAÇÃO DE ÁGUA DE EDIFICAÇÃO QUE POSSUA RESERVATÓRIO DE FIBRA/FIBROCIMENTO  FORNECIMENTO E INSTALAÇÃO. AF_06/2016</v>
          </cell>
          <cell r="I3986" t="str">
            <v>UN</v>
          </cell>
          <cell r="J3986" t="str">
            <v>COEFICIENTE DE REPRESENTATIVIDADE</v>
          </cell>
          <cell r="K3986">
            <v>71.290000000000006</v>
          </cell>
          <cell r="L3986" t="str">
            <v>CAIXA REFERENCIAL</v>
          </cell>
        </row>
        <row r="3987">
          <cell r="G3987">
            <v>94474</v>
          </cell>
          <cell r="H3987" t="str">
            <v>COTOVELO 45 GRAUS, EM FERRO GALVANIZADO, CONEXÃO ROSQUEADA, DN 65 (2 1/2), INSTALADO EM RESERVAÇÃO DE ÁGUA DE EDIFICAÇÃO QUE POSSUA RESERVATÓRIO DE FIBRA/FIBROCIMENTO  FORNECIMENTO E INSTALAÇÃO. AF_06/2016</v>
          </cell>
          <cell r="I3987" t="str">
            <v>UN</v>
          </cell>
          <cell r="J3987" t="str">
            <v>COEFICIENTE DE REPRESENTATIVIDADE</v>
          </cell>
          <cell r="K3987">
            <v>76.87</v>
          </cell>
          <cell r="L3987" t="str">
            <v>CAIXA REFERENCIAL</v>
          </cell>
        </row>
        <row r="3988">
          <cell r="G3988">
            <v>94475</v>
          </cell>
          <cell r="H3988" t="str">
            <v>COTOVELO 90 GRAUS, EM FERRO GALVANIZADO, CONEXÃO ROSQUEADA, DN 80 (3), INSTALADO EM RESERVAÇÃO DE ÁGUA DE EDIFICAÇÃO QUE POSSUA RESERVATÓRIO DE FIBRA/FIBROCIMENTO  FORNECIMENTO E INSTALAÇÃO. AF_06/2016</v>
          </cell>
          <cell r="I3988" t="str">
            <v>UN</v>
          </cell>
          <cell r="J3988" t="str">
            <v>COEFICIENTE DE REPRESENTATIVIDADE</v>
          </cell>
          <cell r="K3988">
            <v>97.24</v>
          </cell>
          <cell r="L3988" t="str">
            <v>CAIXA REFERENCIAL</v>
          </cell>
        </row>
        <row r="3989">
          <cell r="G3989">
            <v>94476</v>
          </cell>
          <cell r="H3989" t="str">
            <v>COTOVELO 45 GRAUS, EM FERRO GALVANIZADO, CONEXÃO ROSQUEADA, DN 80 (3), INSTALADO EM RESERVAÇÃO DE ÁGUA DE EDIFICAÇÃO QUE POSSUA RESERVATÓRIO DE FIBRA/FIBROCIMENTO  FORNECIMENTO E INSTALAÇÃO. AF_06/2016</v>
          </cell>
          <cell r="I3989" t="str">
            <v>UN</v>
          </cell>
          <cell r="J3989" t="str">
            <v>COEFICIENTE DE REPRESENTATIVIDADE</v>
          </cell>
          <cell r="K3989">
            <v>108.01</v>
          </cell>
          <cell r="L3989" t="str">
            <v>CAIXA REFERENCIAL</v>
          </cell>
        </row>
        <row r="3990">
          <cell r="G3990">
            <v>94477</v>
          </cell>
          <cell r="H3990" t="str">
            <v>TÊ, EM FERRO GALVANIZADO, CONEXÃO ROSQUEADA, DN 50 (2), INSTALADO EM RESERVAÇÃO DE ÁGUA DE EDIFICAÇÃO QUE POSSUA RESERVATÓRIO DE FIBRA/FIBROCIMENTO  FORNECIMENTO E INSTALAÇÃO. AF_06/2016</v>
          </cell>
          <cell r="I3990" t="str">
            <v>UN</v>
          </cell>
          <cell r="J3990" t="str">
            <v>COEFICIENTE DE REPRESENTATIVIDADE</v>
          </cell>
          <cell r="K3990">
            <v>64.650000000000006</v>
          </cell>
          <cell r="L3990" t="str">
            <v>CAIXA REFERENCIAL</v>
          </cell>
        </row>
        <row r="3991">
          <cell r="G3991">
            <v>94478</v>
          </cell>
          <cell r="H3991" t="str">
            <v>TÊ, EM FERRO GALVANIZADO, CONEXÃO ROSQUEADA, DN 65 (2 1/2), INSTALADO EM RESERVAÇÃO DE ÁGUA DE EDIFICAÇÃO QUE POSSUA RESERVATÓRIO DE FIBRA/FIBROCIMENTO  FORNECIMENTO E INSTALAÇÃO. AF_06/2016</v>
          </cell>
          <cell r="I3991" t="str">
            <v>UN</v>
          </cell>
          <cell r="J3991" t="str">
            <v>COEFICIENTE DE REPRESENTATIVIDADE</v>
          </cell>
          <cell r="K3991">
            <v>97.78</v>
          </cell>
          <cell r="L3991" t="str">
            <v>CAIXA REFERENCIAL</v>
          </cell>
        </row>
        <row r="3992">
          <cell r="G3992">
            <v>94479</v>
          </cell>
          <cell r="H3992" t="str">
            <v>TÊ, EM FERRO GALVANIZADO, CONEXÃO ROSQUEADA, DN 80 (3), INSTALADO EM RESERVAÇÃO DE ÁGUA DE EDIFICAÇÃO QUE POSSUA RESERVATÓRIO DE FIBRA/FIBROCIMENTO  FORNECIMENTO E INSTALAÇÃO. AF_06/2016</v>
          </cell>
          <cell r="I3992" t="str">
            <v>UN</v>
          </cell>
          <cell r="J3992" t="str">
            <v>COEFICIENTE DE REPRESENTATIVIDADE</v>
          </cell>
          <cell r="K3992">
            <v>128.51</v>
          </cell>
          <cell r="L3992" t="str">
            <v>CAIXA REFERENCIAL</v>
          </cell>
        </row>
        <row r="3993">
          <cell r="G3993">
            <v>94606</v>
          </cell>
          <cell r="H3993" t="str">
            <v>LUVA EM COBRE, DN 54 MM, SEM ANEL DE SOLDA, INSTALADO EM RESERVAÇÃO DE ÁGUA DE EDIFICAÇÃO QUE POSSUA RESERVATÓRIO DE FIBRA/FIBROCIMENTO  FORNECIMENTO E INSTALAÇÃO. AF_06/2016</v>
          </cell>
          <cell r="I3993" t="str">
            <v>UN</v>
          </cell>
          <cell r="J3993" t="str">
            <v>ATRIBUÍDO SÃO PAULO</v>
          </cell>
          <cell r="K3993">
            <v>56.44</v>
          </cell>
          <cell r="L3993" t="str">
            <v>CAIXA REFERENCIAL</v>
          </cell>
        </row>
        <row r="3994">
          <cell r="G3994">
            <v>94608</v>
          </cell>
          <cell r="H3994" t="str">
            <v>LUVA EM COBRE, DN 66 MM, SEM ANEL DE SOLDA, INSTALADO EM RESERVAÇÃO DE ÁGUA DE EDIFICAÇÃO QUE POSSUA RESERVATÓRIO DE FIBRA/FIBROCIMENTO  FORNECIMENTO E INSTALAÇÃO. AF_06/2016</v>
          </cell>
          <cell r="I3994" t="str">
            <v>UN</v>
          </cell>
          <cell r="J3994" t="str">
            <v>ATRIBUÍDO SÃO PAULO</v>
          </cell>
          <cell r="K3994">
            <v>133.72</v>
          </cell>
          <cell r="L3994" t="str">
            <v>CAIXA REFERENCIAL</v>
          </cell>
        </row>
        <row r="3995">
          <cell r="G3995">
            <v>94610</v>
          </cell>
          <cell r="H3995" t="str">
            <v>LUVA EM COBRE, DN 79 MM, SEM ANEL DE SOLDA, INSTALADO EM RESERVAÇÃO DE ÁGUA DE EDIFICAÇÃO QUE POSSUA RESERVATÓRIO DE FIBRA/FIBROCIMENTO  FORNECIMENTO E INSTALAÇÃO. AF_06/2016</v>
          </cell>
          <cell r="I3995" t="str">
            <v>UN</v>
          </cell>
          <cell r="J3995" t="str">
            <v>ATRIBUÍDO SÃO PAULO</v>
          </cell>
          <cell r="K3995">
            <v>197.29</v>
          </cell>
          <cell r="L3995" t="str">
            <v>CAIXA REFERENCIAL</v>
          </cell>
        </row>
        <row r="3996">
          <cell r="G3996">
            <v>94612</v>
          </cell>
          <cell r="H3996" t="str">
            <v>LUVA DE COBRE, DN 104 MM, SEM ANEL DE SOLDA, INSTALADO EM RESERVAÇÃO DE ÁGUA DE EDIFICAÇÃO QUE POSSUA RESERVATÓRIO DE FIBRA/FIBROCIMENTO  FORNECIMENTO E INSTALAÇÃO. AF_06/2016</v>
          </cell>
          <cell r="I3996" t="str">
            <v>UN</v>
          </cell>
          <cell r="J3996" t="str">
            <v>ATRIBUÍDO SÃO PAULO</v>
          </cell>
          <cell r="K3996">
            <v>275.3</v>
          </cell>
          <cell r="L3996" t="str">
            <v>CAIXA REFERENCIAL</v>
          </cell>
        </row>
        <row r="3997">
          <cell r="G3997">
            <v>94614</v>
          </cell>
          <cell r="H3997" t="str">
            <v>COTOVELO EM COBRE, DN 54 MM, 90 GRAUS, SEM ANEL DE SOLDA, INSTALADO EM RESERVAÇÃO DE ÁGUA DE EDIFICAÇÃO QUE POSSUA RESERVATÓRIO DE FIBRA/FIBROCIMENTO  FORNECIMENTO E INSTALAÇÃO. AF_06/2016</v>
          </cell>
          <cell r="I3997" t="str">
            <v>UN</v>
          </cell>
          <cell r="J3997" t="str">
            <v>ATRIBUÍDO SÃO PAULO</v>
          </cell>
          <cell r="K3997">
            <v>94.82</v>
          </cell>
          <cell r="L3997" t="str">
            <v>CAIXA REFERENCIAL</v>
          </cell>
        </row>
        <row r="3998">
          <cell r="G3998">
            <v>94615</v>
          </cell>
          <cell r="H3998" t="str">
            <v>CURVA EM COBRE, DN 54 MM, 45 GRAUS, SEM ANEL DE SOLDA, BOLSA X BOLSA, INSTALADO EM RESERVAÇÃO DE ÁGUA DE EDIFICAÇÃO QUE POSSUA RESERVATÓRIO DE FIBRA/FIBROCIMENTO  FORNECIMENTO E INSTALAÇÃO. AF_06/2016</v>
          </cell>
          <cell r="I3998" t="str">
            <v>UN</v>
          </cell>
          <cell r="J3998" t="str">
            <v>ATRIBUÍDO SÃO PAULO</v>
          </cell>
          <cell r="K3998">
            <v>106.95</v>
          </cell>
          <cell r="L3998" t="str">
            <v>CAIXA REFERENCIAL</v>
          </cell>
        </row>
        <row r="3999">
          <cell r="G3999">
            <v>94616</v>
          </cell>
          <cell r="H3999" t="str">
            <v>COTOVELO EM COBRE, DN 66 MM, 90 GRAUS, SEM ANEL DE SOLDA, INSTALADO EM RESERVAÇÃO DE ÁGUA DE EDIFICAÇÃO QUE POSSUA RESERVATÓRIO DE FIBRA/FIBROCIMENTO  FORNECIMENTO E INSTALAÇÃO. AF_06/2016</v>
          </cell>
          <cell r="I3999" t="str">
            <v>UN</v>
          </cell>
          <cell r="J3999" t="str">
            <v>ATRIBUÍDO SÃO PAULO</v>
          </cell>
          <cell r="K3999">
            <v>254.26</v>
          </cell>
          <cell r="L3999" t="str">
            <v>CAIXA REFERENCIAL</v>
          </cell>
        </row>
        <row r="4000">
          <cell r="G4000">
            <v>94617</v>
          </cell>
          <cell r="H4000" t="str">
            <v>CURVA EM COBRE, DN 66 MM, 45 GRAUS, SEM ANEL DE SOLDA, BOLSA X BOLSA, INSTALADO EM RESERVAÇÃO DE ÁGUA DE EDIFICAÇÃO QUE POSSUA RESERVATÓRIO DE FIBRA/FIBROCIMENTO  FORNECIMENTO E INSTALAÇÃO. AF_06/2016</v>
          </cell>
          <cell r="I4000" t="str">
            <v>UN</v>
          </cell>
          <cell r="J4000" t="str">
            <v>ATRIBUÍDO SÃO PAULO</v>
          </cell>
          <cell r="K4000">
            <v>212.08</v>
          </cell>
          <cell r="L4000" t="str">
            <v>CAIXA REFERENCIAL</v>
          </cell>
        </row>
        <row r="4001">
          <cell r="G4001">
            <v>94618</v>
          </cell>
          <cell r="H4001" t="str">
            <v>COTOVELO EM COBRE, DN 79 MM, 90 GRAUS, SEM ANEL DE SOLDA, INSTALADO EM RESERVAÇÃO DE ÁGUA DE EDIFICAÇÃO QUE POSSUA RESERVATÓRIO DE FIBRA/FIBROCIMENTO  FORNECIMENTO E INSTALAÇÃO. AF_06/2016</v>
          </cell>
          <cell r="I4001" t="str">
            <v>UN</v>
          </cell>
          <cell r="J4001" t="str">
            <v>ATRIBUÍDO SÃO PAULO</v>
          </cell>
          <cell r="K4001">
            <v>250.25</v>
          </cell>
          <cell r="L4001" t="str">
            <v>CAIXA REFERENCIAL</v>
          </cell>
        </row>
        <row r="4002">
          <cell r="G4002">
            <v>94620</v>
          </cell>
          <cell r="H4002" t="str">
            <v>COTOVELO EM COBRE, DN 104 MM, 90 GRAUS, SEM ANEL DE SOLDA, INSTALADO EM RESERVAÇÃO DE ÁGUA DE EDIFICAÇÃO QUE POSSUA RESERVATÓRIO DE FIBRA/FIBROCIMENTO  FORNECIMENTO E INSTALAÇÃO. AF_06/2016</v>
          </cell>
          <cell r="I4002" t="str">
            <v>UN</v>
          </cell>
          <cell r="J4002" t="str">
            <v>ATRIBUÍDO SÃO PAULO</v>
          </cell>
          <cell r="K4002">
            <v>565.76</v>
          </cell>
          <cell r="L4002" t="str">
            <v>CAIXA REFERENCIAL</v>
          </cell>
        </row>
        <row r="4003">
          <cell r="G4003">
            <v>94622</v>
          </cell>
          <cell r="H4003" t="str">
            <v>TE EM COBRE, DN 54 MM, SEM ANEL DE SOLDA, INSTALADO EM RESERVAÇÃO DE ÁGUA DE EDIFICAÇÃO QUE POSSUA RESERVATÓRIO DE FIBRA/FIBROCIMENTO  FORNECIMENTO E INSTALAÇÃO. AF_06/2016</v>
          </cell>
          <cell r="I4003" t="str">
            <v>UN</v>
          </cell>
          <cell r="J4003" t="str">
            <v>ATRIBUÍDO SÃO PAULO</v>
          </cell>
          <cell r="K4003">
            <v>138.07</v>
          </cell>
          <cell r="L4003" t="str">
            <v>CAIXA REFERENCIAL</v>
          </cell>
        </row>
        <row r="4004">
          <cell r="G4004">
            <v>94623</v>
          </cell>
          <cell r="H4004" t="str">
            <v>TE EM COBRE, DN 66 MM, SEM ANEL DE SOLDA, INSTALADO EM RESERVAÇÃO DE ÁGUA DE EDIFICAÇÃO QUE POSSUA RESERVATÓRIO DE FIBRA/FIBROCIMENTO  FORNECIMENTO E INSTALAÇÃO. AF_06/2016</v>
          </cell>
          <cell r="I4004" t="str">
            <v>UN</v>
          </cell>
          <cell r="J4004" t="str">
            <v>ATRIBUÍDO SÃO PAULO</v>
          </cell>
          <cell r="K4004">
            <v>315.41000000000003</v>
          </cell>
          <cell r="L4004" t="str">
            <v>CAIXA REFERENCIAL</v>
          </cell>
        </row>
        <row r="4005">
          <cell r="G4005">
            <v>94624</v>
          </cell>
          <cell r="H4005" t="str">
            <v>TE EM COBRE, DN 79 MM, SEM ANEL DE SOLDA, INSTALADO EM RESERVAÇÃO DE ÁGUA DE EDIFICAÇÃO QUE POSSUA RESERVATÓRIO DE FIBRA/FIBROCIMENTO  FORNECIMENTO E INSTALAÇÃO. AF_06/2016</v>
          </cell>
          <cell r="I4005" t="str">
            <v>UN</v>
          </cell>
          <cell r="J4005" t="str">
            <v>ATRIBUÍDO SÃO PAULO</v>
          </cell>
          <cell r="K4005">
            <v>476.99</v>
          </cell>
          <cell r="L4005" t="str">
            <v>CAIXA REFERENCIAL</v>
          </cell>
        </row>
        <row r="4006">
          <cell r="G4006">
            <v>94625</v>
          </cell>
          <cell r="H4006" t="str">
            <v>TE EM COBRE, DN 104 MM, SEM ANEL DE SOLDA, INSTALADO EM RESERVAÇÃO DE ÁGUA DE EDIFICAÇÃO QUE POSSUA RESERVATÓRIO DE FIBRA/FIBROCIMENTO  FORNECIMENTO E INSTALAÇÃO. AF_06/2016</v>
          </cell>
          <cell r="I4006" t="str">
            <v>UN</v>
          </cell>
          <cell r="J4006" t="str">
            <v>ATRIBUÍDO SÃO PAULO</v>
          </cell>
          <cell r="K4006">
            <v>984.47</v>
          </cell>
          <cell r="L4006" t="str">
            <v>CAIXA REFERENCIAL</v>
          </cell>
        </row>
        <row r="4007">
          <cell r="G4007">
            <v>94656</v>
          </cell>
          <cell r="H4007" t="str">
            <v>ADAPTADOR CURTO COM BOLSA E ROSCA PARA REGISTRO, PVC, SOLDÁVEL, DN  25 MM X 3/4 , INSTALADO EM RESERVAÇÃO DE ÁGUA DE EDIFICAÇÃO QUE POSSUA RESERVATÓRIO DE FIBRA/FIBROCIMENTO   FORNECIMENTO E INSTALAÇÃO. AF_06/2016</v>
          </cell>
          <cell r="I4007" t="str">
            <v>UN</v>
          </cell>
          <cell r="J4007" t="str">
            <v>COEFICIENTE DE REPRESENTATIVIDADE</v>
          </cell>
          <cell r="K4007">
            <v>5.01</v>
          </cell>
          <cell r="L4007" t="str">
            <v>CAIXA REFERENCIAL</v>
          </cell>
        </row>
        <row r="4008">
          <cell r="G4008">
            <v>94657</v>
          </cell>
          <cell r="H4008" t="str">
            <v>LUVA PVC, SOLDÁVEL, DN  25 MM, INSTALADA EM RESERVAÇÃO DE ÁGUA DE EDIFICAÇÃO QUE POSSUA RESERVATÓRIO DE FIBRA/FIBROCIMENTO   FORNECIMENTO E INSTALAÇÃO. AF_06/2016</v>
          </cell>
          <cell r="I4008" t="str">
            <v>UN</v>
          </cell>
          <cell r="J4008" t="str">
            <v>COEFICIENTE DE REPRESENTATIVIDADE</v>
          </cell>
          <cell r="K4008">
            <v>4.9400000000000004</v>
          </cell>
          <cell r="L4008" t="str">
            <v>CAIXA REFERENCIAL</v>
          </cell>
        </row>
        <row r="4009">
          <cell r="G4009">
            <v>94658</v>
          </cell>
          <cell r="H4009" t="str">
            <v>ADAPTADOR CURTO COM BOLSA E ROSCA PARA REGISTRO, PVC, SOLDÁVEL, DN 32 MM X 1 , INSTALADO EM RESERVAÇÃO DE ÁGUA DE EDIFICAÇÃO QUE POSSUA RESERVATÓRIO DE FIBRA/FIBROCIMENTO   FORNECIMENTO E INSTALAÇÃO. AF_06/2016</v>
          </cell>
          <cell r="I4009" t="str">
            <v>UN</v>
          </cell>
          <cell r="J4009" t="str">
            <v>COEFICIENTE DE REPRESENTATIVIDADE</v>
          </cell>
          <cell r="K4009">
            <v>5.72</v>
          </cell>
          <cell r="L4009" t="str">
            <v>CAIXA REFERENCIAL</v>
          </cell>
        </row>
        <row r="4010">
          <cell r="G4010">
            <v>94659</v>
          </cell>
          <cell r="H4010" t="str">
            <v>LUVA PVC, SOLDÁVEL, DN 32 MM, INSTALADA EM RESERVAÇÃO DE ÁGUA DE EDIFICAÇÃO QUE POSSUA RESERVATÓRIO DE FIBRA/FIBROCIMENTO   FORNECIMENTO E INSTALAÇÃO. AF_06/2016</v>
          </cell>
          <cell r="I4010" t="str">
            <v>UN</v>
          </cell>
          <cell r="J4010" t="str">
            <v>COEFICIENTE DE REPRESENTATIVIDADE</v>
          </cell>
          <cell r="K4010">
            <v>5.79</v>
          </cell>
          <cell r="L4010" t="str">
            <v>CAIXA REFERENCIAL</v>
          </cell>
        </row>
        <row r="4011">
          <cell r="G4011">
            <v>94660</v>
          </cell>
          <cell r="H4011" t="str">
            <v>ADAPTADOR CURTO COM BOLSA E ROSCA PARA REGISTRO, PVC, SOLDÁVEL, DN 40 MM X 1 1/4 , INSTALADO EM RESERVAÇÃO DE ÁGUA DE EDIFICAÇÃO QUE POSSUA RESERVATÓRIO DE FIBRA/FIBROCIMENTO   FORNECIMENTO E INSTALAÇÃO. AF_06/2016</v>
          </cell>
          <cell r="I4011" t="str">
            <v>UN</v>
          </cell>
          <cell r="J4011" t="str">
            <v>COEFICIENTE DE REPRESENTATIVIDADE</v>
          </cell>
          <cell r="K4011">
            <v>9.23</v>
          </cell>
          <cell r="L4011" t="str">
            <v>CAIXA REFERENCIAL</v>
          </cell>
        </row>
        <row r="4012">
          <cell r="G4012">
            <v>94661</v>
          </cell>
          <cell r="H4012" t="str">
            <v>LUVA, PVC, SOLDÁVEL, DN 40 MM, INSTALADO EM RESERVAÇÃO DE ÁGUA DE EDIFICAÇÃO QUE POSSUA RESERVATÓRIO DE FIBRA/FIBROCIMENTO   FORNECIMENTO E INSTALAÇÃO. AF_06/2016</v>
          </cell>
          <cell r="I4012" t="str">
            <v>UN</v>
          </cell>
          <cell r="J4012" t="str">
            <v>COEFICIENTE DE REPRESENTATIVIDADE</v>
          </cell>
          <cell r="K4012">
            <v>9.57</v>
          </cell>
          <cell r="L4012" t="str">
            <v>CAIXA REFERENCIAL</v>
          </cell>
        </row>
        <row r="4013">
          <cell r="G4013">
            <v>94662</v>
          </cell>
          <cell r="H4013" t="str">
            <v>ADAPTADOR CURTO COM BOLSA E ROSCA PARA REGISTRO, PVC, SOLDÁVEL, DN 50 MM X 1 1/2 , INSTALADO EM RESERVAÇÃO DE ÁGUA DE EDIFICAÇÃO QUE POSSUA RESERVATÓRIO DE FIBRA/FIBROCIMENTO   FORNECIMENTO E INSTALAÇÃO. AF_06/2016</v>
          </cell>
          <cell r="I4013" t="str">
            <v>UN</v>
          </cell>
          <cell r="J4013" t="str">
            <v>COEFICIENTE DE REPRESENTATIVIDADE</v>
          </cell>
          <cell r="K4013">
            <v>9.9499999999999993</v>
          </cell>
          <cell r="L4013" t="str">
            <v>CAIXA REFERENCIAL</v>
          </cell>
        </row>
        <row r="4014">
          <cell r="G4014">
            <v>94663</v>
          </cell>
          <cell r="H4014" t="str">
            <v>LUVA, PVC, SOLDÁVEL, DN 50 MM, INSTALADO EM RESERVAÇÃO DE ÁGUA DE EDIFICAÇÃO QUE POSSUA RESERVATÓRIO DE FIBRA/FIBROCIMENTO   FORNECIMENTO E INSTALAÇÃO. AF_06/2016</v>
          </cell>
          <cell r="I4014" t="str">
            <v>UN</v>
          </cell>
          <cell r="J4014" t="str">
            <v>COEFICIENTE DE REPRESENTATIVIDADE</v>
          </cell>
          <cell r="K4014">
            <v>10.08</v>
          </cell>
          <cell r="L4014" t="str">
            <v>CAIXA REFERENCIAL</v>
          </cell>
        </row>
        <row r="4015">
          <cell r="G4015">
            <v>94664</v>
          </cell>
          <cell r="H4015" t="str">
            <v>ADAPTADOR CURTO COM BOLSA E ROSCA PARA REGISTRO, PVC, SOLDÁVEL, DN 60 MM X 2 , INSTALADO EM RESERVAÇÃO DE ÁGUA DE EDIFICAÇÃO QUE POSSUA RESERVATÓRIO DE FIBRA/FIBROCIMENTO   FORNECIMENTO E INSTALAÇÃO. AF_06/2016</v>
          </cell>
          <cell r="I4015" t="str">
            <v>UN</v>
          </cell>
          <cell r="J4015" t="str">
            <v>COEFICIENTE DE REPRESENTATIVIDADE</v>
          </cell>
          <cell r="K4015">
            <v>21.04</v>
          </cell>
          <cell r="L4015" t="str">
            <v>CAIXA REFERENCIAL</v>
          </cell>
        </row>
        <row r="4016">
          <cell r="G4016">
            <v>94665</v>
          </cell>
          <cell r="H4016" t="str">
            <v>LUVA, PVC, SOLDÁVEL, DN 60 MM, INSTALADO EM RESERVAÇÃO DE ÁGUA DE EDIFICAÇÃO QUE POSSUA RESERVATÓRIO DE FIBRA/FIBROCIMENTO   FORNECIMENTO E INSTALAÇÃO. AF_06/2016</v>
          </cell>
          <cell r="I4016" t="str">
            <v>UN</v>
          </cell>
          <cell r="J4016" t="str">
            <v>COEFICIENTE DE REPRESENTATIVIDADE</v>
          </cell>
          <cell r="K4016">
            <v>21.03</v>
          </cell>
          <cell r="L4016" t="str">
            <v>CAIXA REFERENCIAL</v>
          </cell>
        </row>
        <row r="4017">
          <cell r="G4017">
            <v>94666</v>
          </cell>
          <cell r="H4017" t="str">
            <v>ADAPTADOR CURTO COM BOLSA E ROSCA PARA REGISTRO, PVC, SOLDÁVEL, DN 75 MM X 2 1/2 , INSTALADO EM RESERVAÇÃO DE ÁGUA DE EDIFICAÇÃO QUE POSSUA RESERVATÓRIO DE FIBRA/FIBROCIMENTO   FORNECIMENTO E INSTALAÇÃO. AF_06/2016</v>
          </cell>
          <cell r="I4017" t="str">
            <v>UN</v>
          </cell>
          <cell r="J4017" t="str">
            <v>COEFICIENTE DE REPRESENTATIVIDADE</v>
          </cell>
          <cell r="K4017">
            <v>25.13</v>
          </cell>
          <cell r="L4017" t="str">
            <v>CAIXA REFERENCIAL</v>
          </cell>
        </row>
        <row r="4018">
          <cell r="G4018">
            <v>94667</v>
          </cell>
          <cell r="H4018" t="str">
            <v>LUVA, PVC, SOLDÁVEL, DN 75 MM, INSTALADO EM RESERVAÇÃO DE ÁGUA DE EDIFICAÇÃO QUE POSSUA RESERVATÓRIO DE FIBRA/FIBROCIMENTO   FORNECIMENTO E INSTALAÇÃO. AF_06/2016</v>
          </cell>
          <cell r="I4018" t="str">
            <v>UN</v>
          </cell>
          <cell r="J4018" t="str">
            <v>COEFICIENTE DE REPRESENTATIVIDADE</v>
          </cell>
          <cell r="K4018">
            <v>27.68</v>
          </cell>
          <cell r="L4018" t="str">
            <v>CAIXA REFERENCIAL</v>
          </cell>
        </row>
        <row r="4019">
          <cell r="G4019">
            <v>94668</v>
          </cell>
          <cell r="H4019" t="str">
            <v>ADAPTADOR CURTO COM BOLSA E ROSCA PARA REGISTRO, PVC, SOLDÁVEL, DN 85 MM X 3 , INSTALADO EM RESERVAÇÃO DE ÁGUA DE EDIFICAÇÃO QUE POSSUA RESERVATÓRIO DE FIBRA/FIBROCIMENTO   FORNECIMENTO E INSTALAÇÃO. AF_06/2016</v>
          </cell>
          <cell r="I4019" t="str">
            <v>UN</v>
          </cell>
          <cell r="J4019" t="str">
            <v>COEFICIENTE DE REPRESENTATIVIDADE</v>
          </cell>
          <cell r="K4019">
            <v>43.16</v>
          </cell>
          <cell r="L4019" t="str">
            <v>CAIXA REFERENCIAL</v>
          </cell>
        </row>
        <row r="4020">
          <cell r="G4020">
            <v>94669</v>
          </cell>
          <cell r="H4020" t="str">
            <v>LUVA, PVC, SOLDÁVEL, DN 85 MM, INSTALADO EM RESERVAÇÃO DE ÁGUA DE EDIFICAÇÃO QUE POSSUA RESERVATÓRIO DE FIBRA/FIBROCIMENTO   FORNECIMENTO E INSTALAÇÃO. AF_06/2016</v>
          </cell>
          <cell r="I4020" t="str">
            <v>UN</v>
          </cell>
          <cell r="J4020" t="str">
            <v>COEFICIENTE DE REPRESENTATIVIDADE</v>
          </cell>
          <cell r="K4020">
            <v>57.47</v>
          </cell>
          <cell r="L4020" t="str">
            <v>CAIXA REFERENCIAL</v>
          </cell>
        </row>
        <row r="4021">
          <cell r="G4021">
            <v>94670</v>
          </cell>
          <cell r="H4021" t="str">
            <v>ADAPTADOR CURTO COM BOLSA E ROSCA PARA REGISTRO, PVC, SOLDÁVEL, DN 110 MM X 4 , INSTALADO EM RESERVAÇÃO DE ÁGUA DE EDIFICAÇÃO QUE POSSUA RESERVATÓRIO DE FIBRA/FIBROCIMENTO   FORNECIMENTO E INSTALAÇÃO. AF_06/2016</v>
          </cell>
          <cell r="I4021" t="str">
            <v>UN</v>
          </cell>
          <cell r="J4021" t="str">
            <v>COEFICIENTE DE REPRESENTATIVIDADE</v>
          </cell>
          <cell r="K4021">
            <v>55.9</v>
          </cell>
          <cell r="L4021" t="str">
            <v>CAIXA REFERENCIAL</v>
          </cell>
        </row>
        <row r="4022">
          <cell r="G4022">
            <v>94671</v>
          </cell>
          <cell r="H4022" t="str">
            <v>LUVA, PVC, SOLDÁVEL, DN 110 MM, INSTALADO EM RESERVAÇÃO DE ÁGUA DE EDIFICAÇÃO QUE POSSUA RESERVATÓRIO DE FIBRA/FIBROCIMENTO   FORNECIMENTO E INSTALAÇÃO. AF_06/2016</v>
          </cell>
          <cell r="I4022" t="str">
            <v>UN</v>
          </cell>
          <cell r="J4022" t="str">
            <v>COEFICIENTE DE REPRESENTATIVIDADE</v>
          </cell>
          <cell r="K4022">
            <v>79.77</v>
          </cell>
          <cell r="L4022" t="str">
            <v>CAIXA REFERENCIAL</v>
          </cell>
        </row>
        <row r="4023">
          <cell r="G4023">
            <v>94672</v>
          </cell>
          <cell r="H4023" t="str">
            <v>JOELHO 90 GRAUS COM BUCHA DE LATÃO, PVC, SOLDÁVEL, DN  25 MM, X 3/4 INSTALADO EM RESERVAÇÃO DE ÁGUA DE EDIFICAÇÃO QUE POSSUA RESERVATÓRIO DE FIBRA/FIBROCIMENTO   FORNECIMENTO E INSTALAÇÃO. AF_06/2016</v>
          </cell>
          <cell r="I4023" t="str">
            <v>UN</v>
          </cell>
          <cell r="J4023" t="str">
            <v>COEFICIENTE DE REPRESENTATIVIDADE</v>
          </cell>
          <cell r="K4023">
            <v>8.43</v>
          </cell>
          <cell r="L4023" t="str">
            <v>CAIXA REFERENCIAL</v>
          </cell>
        </row>
        <row r="4024">
          <cell r="G4024">
            <v>94673</v>
          </cell>
          <cell r="H4024" t="str">
            <v>CURVA 90 GRAUS, PVC, SOLDÁVEL, DN  25 MM, INSTALADO EM RESERVAÇÃO DE ÁGUA DE EDIFICAÇÃO QUE POSSUA RESERVATÓRIO DE FIBRA/FIBROCIMENTO   FORNECIMENTO E INSTALAÇÃO. AF_06/2016</v>
          </cell>
          <cell r="I4024" t="str">
            <v>UN</v>
          </cell>
          <cell r="J4024" t="str">
            <v>COEFICIENTE DE REPRESENTATIVIDADE</v>
          </cell>
          <cell r="K4024">
            <v>8.24</v>
          </cell>
          <cell r="L4024" t="str">
            <v>CAIXA REFERENCIAL</v>
          </cell>
        </row>
        <row r="4025">
          <cell r="G4025">
            <v>94674</v>
          </cell>
          <cell r="H4025" t="str">
            <v>JOELHO 90 GRAUS, PVC, SOLDÁVEL, DN 32 MM INSTALADO EM RESERVAÇÃO DE ÁGUA DE EDIFICAÇÃO QUE POSSUA RESERVATÓRIO DE FIBRA/FIBROCIMENTO   FORNECIMENTO E INSTALAÇÃO. AF_06/2016</v>
          </cell>
          <cell r="I4025" t="str">
            <v>UN</v>
          </cell>
          <cell r="J4025" t="str">
            <v>COEFICIENTE DE REPRESENTATIVIDADE</v>
          </cell>
          <cell r="K4025">
            <v>7.57</v>
          </cell>
          <cell r="L4025" t="str">
            <v>CAIXA REFERENCIAL</v>
          </cell>
        </row>
        <row r="4026">
          <cell r="G4026">
            <v>94675</v>
          </cell>
          <cell r="H4026" t="str">
            <v>CURVA 90 GRAUS, PVC, SOLDÁVEL, DN 32 MM, INSTALADO EM RESERVAÇÃO DE ÁGUA DE EDIFICAÇÃO QUE POSSUA RESERVATÓRIO DE FIBRA/FIBROCIMENTO   FORNECIMENTO E INSTALAÇÃO. AF_06/2016</v>
          </cell>
          <cell r="I4026" t="str">
            <v>UN</v>
          </cell>
          <cell r="J4026" t="str">
            <v>COEFICIENTE DE REPRESENTATIVIDADE</v>
          </cell>
          <cell r="K4026">
            <v>11.18</v>
          </cell>
          <cell r="L4026" t="str">
            <v>CAIXA REFERENCIAL</v>
          </cell>
        </row>
        <row r="4027">
          <cell r="G4027">
            <v>94676</v>
          </cell>
          <cell r="H4027" t="str">
            <v>JOELHO 90 GRAUS, PVC, SOLDÁVEL, DN 40 MM INSTALADO EM RESERVAÇÃO DE ÁGUA DE EDIFICAÇÃO QUE POSSUA RESERVATÓRIO DE FIBRA/FIBROCIMENTO   FORNECIMENTO E INSTALAÇÃO. AF_06/2016</v>
          </cell>
          <cell r="I4027" t="str">
            <v>UN</v>
          </cell>
          <cell r="J4027" t="str">
            <v>COEFICIENTE DE REPRESENTATIVIDADE</v>
          </cell>
          <cell r="K4027">
            <v>12.76</v>
          </cell>
          <cell r="L4027" t="str">
            <v>CAIXA REFERENCIAL</v>
          </cell>
        </row>
        <row r="4028">
          <cell r="G4028">
            <v>94677</v>
          </cell>
          <cell r="H4028" t="str">
            <v>CURVA 90 GRAUS, PVC, SOLDÁVEL, DN 40 MM, INSTALADO EM RESERVAÇÃO DE ÁGUA DE EDIFICAÇÃO QUE POSSUA RESERVATÓRIO DE FIBRA/FIBROCIMENTO   FORNECIMENTO E INSTALAÇÃO. AF_06/2016</v>
          </cell>
          <cell r="I4028" t="str">
            <v>UN</v>
          </cell>
          <cell r="J4028" t="str">
            <v>COEFICIENTE DE REPRESENTATIVIDADE</v>
          </cell>
          <cell r="K4028">
            <v>18.190000000000001</v>
          </cell>
          <cell r="L4028" t="str">
            <v>CAIXA REFERENCIAL</v>
          </cell>
        </row>
        <row r="4029">
          <cell r="G4029">
            <v>94678</v>
          </cell>
          <cell r="H4029" t="str">
            <v>JOELHO 90 GRAUS, PVC, SOLDÁVEL, DN 50 MM INSTALADO EM RESERVAÇÃO DE ÁGUA DE EDIFICAÇÃO QUE POSSUA RESERVATÓRIO DE FIBRA/FIBROCIMENTO   FORNECIMENTO E INSTALAÇÃO. AF_06/2016</v>
          </cell>
          <cell r="I4029" t="str">
            <v>UN</v>
          </cell>
          <cell r="J4029" t="str">
            <v>COEFICIENTE DE REPRESENTATIVIDADE</v>
          </cell>
          <cell r="K4029">
            <v>13.08</v>
          </cell>
          <cell r="L4029" t="str">
            <v>CAIXA REFERENCIAL</v>
          </cell>
        </row>
        <row r="4030">
          <cell r="G4030">
            <v>94679</v>
          </cell>
          <cell r="H4030" t="str">
            <v>CURVA 90 GRAUS, PVC, SOLDÁVEL, DN 50 MM, INSTALADO EM RESERVAÇÃO DE ÁGUA DE EDIFICAÇÃO QUE POSSUA RESERVATÓRIO DE FIBRA/FIBROCIMENTO   FORNECIMENTO E INSTALAÇÃO. AF_06/2016</v>
          </cell>
          <cell r="I4030" t="str">
            <v>UN</v>
          </cell>
          <cell r="J4030" t="str">
            <v>COEFICIENTE DE REPRESENTATIVIDADE</v>
          </cell>
          <cell r="K4030">
            <v>20.23</v>
          </cell>
          <cell r="L4030" t="str">
            <v>CAIXA REFERENCIAL</v>
          </cell>
        </row>
        <row r="4031">
          <cell r="G4031">
            <v>94680</v>
          </cell>
          <cell r="H4031" t="str">
            <v>JOELHO 90 GRAUS, PVC, SOLDÁVEL, DN 60 MM INSTALADO EM RESERVAÇÃO DE ÁGUA DE EDIFICAÇÃO QUE POSSUA RESERVATÓRIO DE FIBRA/FIBROCIMENTO   FORNECIMENTO E INSTALAÇÃO. AF_06/2016</v>
          </cell>
          <cell r="I4031" t="str">
            <v>UN</v>
          </cell>
          <cell r="J4031" t="str">
            <v>COEFICIENTE DE REPRESENTATIVIDADE</v>
          </cell>
          <cell r="K4031">
            <v>33.950000000000003</v>
          </cell>
          <cell r="L4031" t="str">
            <v>CAIXA REFERENCIAL</v>
          </cell>
        </row>
        <row r="4032">
          <cell r="G4032">
            <v>94681</v>
          </cell>
          <cell r="H4032" t="str">
            <v>CURVA 90 GRAUS, PVC, SOLDÁVEL, DN 60 MM, INSTALADO EM RESERVAÇÃO DE ÁGUA DE EDIFICAÇÃO QUE POSSUA RESERVATÓRIO DE FIBRA/FIBROCIMENTO   FORNECIMENTO E INSTALAÇÃO. AF_06/2016</v>
          </cell>
          <cell r="I4032" t="str">
            <v>UN</v>
          </cell>
          <cell r="J4032" t="str">
            <v>COEFICIENTE DE REPRESENTATIVIDADE</v>
          </cell>
          <cell r="K4032">
            <v>43.74</v>
          </cell>
          <cell r="L4032" t="str">
            <v>CAIXA REFERENCIAL</v>
          </cell>
        </row>
        <row r="4033">
          <cell r="G4033">
            <v>94682</v>
          </cell>
          <cell r="H4033" t="str">
            <v>JOELHO 90 GRAUS, PVC, SOLDÁVEL, DN 75 MM INSTALADO EM RESERVAÇÃO DE ÁGUA DE EDIFICAÇÃO QUE POSSUA RESERVATÓRIO DE FIBRA/FIBROCIMENTO   FORNECIMENTO E INSTALAÇÃO. AF_06/2016</v>
          </cell>
          <cell r="I4033" t="str">
            <v>UN</v>
          </cell>
          <cell r="J4033" t="str">
            <v>COEFICIENTE DE REPRESENTATIVIDADE</v>
          </cell>
          <cell r="K4033">
            <v>84.34</v>
          </cell>
          <cell r="L4033" t="str">
            <v>CAIXA REFERENCIAL</v>
          </cell>
        </row>
        <row r="4034">
          <cell r="G4034">
            <v>94683</v>
          </cell>
          <cell r="H4034" t="str">
            <v>CURVA 90 GRAUS, PVC, SOLDÁVEL, DN 75 MM, INSTALADO EM RESERVAÇÃO DE ÁGUA DE EDIFICAÇÃO QUE POSSUA RESERVATÓRIO DE FIBRA/FIBROCIMENTO   FORNECIMENTO E INSTALAÇÃO. AF_06/2016</v>
          </cell>
          <cell r="I4034" t="str">
            <v>UN</v>
          </cell>
          <cell r="J4034" t="str">
            <v>COEFICIENTE DE REPRESENTATIVIDADE</v>
          </cell>
          <cell r="K4034">
            <v>55.58</v>
          </cell>
          <cell r="L4034" t="str">
            <v>CAIXA REFERENCIAL</v>
          </cell>
        </row>
        <row r="4035">
          <cell r="G4035">
            <v>94684</v>
          </cell>
          <cell r="H4035" t="str">
            <v>JOELHO 90 GRAUS, PVC, SOLDÁVEL, DN 85 MM INSTALADO EM RESERVAÇÃO DE ÁGUA DE EDIFICAÇÃO QUE POSSUA RESERVATÓRIO DE FIBRA/FIBROCIMENTO   FORNECIMENTO E INSTALAÇÃO. AF_06/2016</v>
          </cell>
          <cell r="I4035" t="str">
            <v>UN</v>
          </cell>
          <cell r="J4035" t="str">
            <v>COEFICIENTE DE REPRESENTATIVIDADE</v>
          </cell>
          <cell r="K4035">
            <v>109.36</v>
          </cell>
          <cell r="L4035" t="str">
            <v>CAIXA REFERENCIAL</v>
          </cell>
        </row>
        <row r="4036">
          <cell r="G4036">
            <v>94685</v>
          </cell>
          <cell r="H4036" t="str">
            <v>CURVA 90 GRAUS, PVC, SOLDÁVEL, DN 85 MM, INSTALADO EM RESERVAÇÃO DE ÁGUA DE EDIFICAÇÃO QUE POSSUA RESERVATÓRIO DE FIBRA/FIBROCIMENTO   FORNECIMENTO E INSTALAÇÃO. AF_06/2016</v>
          </cell>
          <cell r="I4036" t="str">
            <v>UN</v>
          </cell>
          <cell r="J4036" t="str">
            <v>COEFICIENTE DE REPRESENTATIVIDADE</v>
          </cell>
          <cell r="K4036">
            <v>85.43</v>
          </cell>
          <cell r="L4036" t="str">
            <v>CAIXA REFERENCIAL</v>
          </cell>
        </row>
        <row r="4037">
          <cell r="G4037">
            <v>94686</v>
          </cell>
          <cell r="H4037" t="str">
            <v>JOELHO 90 GRAUS, PVC, SOLDÁVEL, DN 110 MM INSTALADO EM RESERVAÇÃO DE ÁGUA DE EDIFICAÇÃO QUE POSSUA RESERVATÓRIO DE FIBRA/FIBROCIMENTO   FORNECIMENTO E INSTALAÇÃO. AF_06/2016</v>
          </cell>
          <cell r="I4037" t="str">
            <v>UN</v>
          </cell>
          <cell r="J4037" t="str">
            <v>COEFICIENTE DE REPRESENTATIVIDADE</v>
          </cell>
          <cell r="K4037">
            <v>199.59</v>
          </cell>
          <cell r="L4037" t="str">
            <v>CAIXA REFERENCIAL</v>
          </cell>
        </row>
        <row r="4038">
          <cell r="G4038">
            <v>94687</v>
          </cell>
          <cell r="H4038" t="str">
            <v>CURVA 90 GRAUS, PVC, SOLDÁVEL, DN 110 MM, INSTALADO EM RESERVAÇÃO DE ÁGUA DE EDIFICAÇÃO QUE POSSUA RESERVATÓRIO DE FIBRA/FIBROCIMENTO   FORNECIMENTO E INSTALAÇÃO. AF_06/2016</v>
          </cell>
          <cell r="I4038" t="str">
            <v>UN</v>
          </cell>
          <cell r="J4038" t="str">
            <v>COEFICIENTE DE REPRESENTATIVIDADE</v>
          </cell>
          <cell r="K4038">
            <v>163.51</v>
          </cell>
          <cell r="L4038" t="str">
            <v>CAIXA REFERENCIAL</v>
          </cell>
        </row>
        <row r="4039">
          <cell r="G4039">
            <v>94688</v>
          </cell>
          <cell r="H4039" t="str">
            <v>TÊ, PVC, SOLDÁVEL, DN  25 MM INSTALADO EM RESERVAÇÃO DE ÁGUA DE EDIFICAÇÃO QUE POSSUA RESERVATÓRIO DE FIBRA/FIBROCIMENTO   FORNECIMENTO E INSTALAÇÃO. AF_06/2016</v>
          </cell>
          <cell r="I4039" t="str">
            <v>UN</v>
          </cell>
          <cell r="J4039" t="str">
            <v>COEFICIENTE DE REPRESENTATIVIDADE</v>
          </cell>
          <cell r="K4039">
            <v>8.9700000000000006</v>
          </cell>
          <cell r="L4039" t="str">
            <v>CAIXA REFERENCIAL</v>
          </cell>
        </row>
        <row r="4040">
          <cell r="G4040">
            <v>94689</v>
          </cell>
          <cell r="H4040" t="str">
            <v>TÊ COM BUCHA DE LATÃO NA BOLSA CENTRAL, PVC, SOLDÁVEL, DN  25 MM X 3/4 , INSTALADO EM RESERVAÇÃO DE ÁGUA DE EDIFICAÇÃO QUE POSSUA RESERVATÓRIO DE FIBRA/FIBROCIMENTO   FORNECIMENTO E INSTALAÇÃO. AF_06/2016</v>
          </cell>
          <cell r="I4040" t="str">
            <v>UN</v>
          </cell>
          <cell r="J4040" t="str">
            <v>COEFICIENTE DE REPRESENTATIVIDADE</v>
          </cell>
          <cell r="K4040">
            <v>11.56</v>
          </cell>
          <cell r="L4040" t="str">
            <v>CAIXA REFERENCIAL</v>
          </cell>
        </row>
        <row r="4041">
          <cell r="G4041">
            <v>94690</v>
          </cell>
          <cell r="H4041" t="str">
            <v>TÊ, PVC, SOLDÁVEL, DN 32 MM INSTALADO EM RESERVAÇÃO DE ÁGUA DE EDIFICAÇÃO QUE POSSUA RESERVATÓRIO DE FIBRA/FIBROCIMENTO   FORNECIMENTO E INSTALAÇÃO. AF_06/2016</v>
          </cell>
          <cell r="I4041" t="str">
            <v>UN</v>
          </cell>
          <cell r="J4041" t="str">
            <v>COEFICIENTE DE REPRESENTATIVIDADE</v>
          </cell>
          <cell r="K4041">
            <v>11.14</v>
          </cell>
          <cell r="L4041" t="str">
            <v>CAIXA REFERENCIAL</v>
          </cell>
        </row>
        <row r="4042">
          <cell r="G4042">
            <v>94691</v>
          </cell>
          <cell r="H4042" t="str">
            <v>TÊ DE REDUÇÃO, PVC, SOLDÁVEL, DN 32 MM X  25 MM, INSTALADO EM RESERVAÇÃO DE ÁGUA DE EDIFICAÇÃO QUE POSSUA RESERVATÓRIO DE FIBRA/FIBROCIMENTO   FORNECIMENTO E INSTALAÇÃO. AF_06/2016</v>
          </cell>
          <cell r="I4042" t="str">
            <v>UN</v>
          </cell>
          <cell r="J4042" t="str">
            <v>COEFICIENTE DE REPRESENTATIVIDADE</v>
          </cell>
          <cell r="K4042">
            <v>12.64</v>
          </cell>
          <cell r="L4042" t="str">
            <v>CAIXA REFERENCIAL</v>
          </cell>
        </row>
        <row r="4043">
          <cell r="G4043">
            <v>94692</v>
          </cell>
          <cell r="H4043" t="str">
            <v>TÊ, PVC, SOLDÁVEL, DN 40 MM INSTALADO EM RESERVAÇÃO DE ÁGUA DE EDIFICAÇÃO QUE POSSUA RESERVATÓRIO DE FIBRA/FIBROCIMENTO   FORNECIMENTO E INSTALAÇÃO. AF_06/2016</v>
          </cell>
          <cell r="I4043" t="str">
            <v>UN</v>
          </cell>
          <cell r="J4043" t="str">
            <v>COEFICIENTE DE REPRESENTATIVIDADE</v>
          </cell>
          <cell r="K4043">
            <v>18.98</v>
          </cell>
          <cell r="L4043" t="str">
            <v>CAIXA REFERENCIAL</v>
          </cell>
        </row>
        <row r="4044">
          <cell r="G4044">
            <v>94693</v>
          </cell>
          <cell r="H4044" t="str">
            <v>TÊ DE REDUÇÃO, PVC, SOLDÁVEL, DN 40 MM X 32 MM, INSTALADO EM RESERVAÇÃO DE ÁGUA DE EDIFICAÇÃO QUE POSSUA RESERVATÓRIO DE FIBRA/FIBROCIMENTO   FORNECIMENTO E INSTALAÇÃO. AF_06/2016</v>
          </cell>
          <cell r="I4044" t="str">
            <v>UN</v>
          </cell>
          <cell r="J4044" t="str">
            <v>COEFICIENTE DE REPRESENTATIVIDADE</v>
          </cell>
          <cell r="K4044">
            <v>19.739999999999998</v>
          </cell>
          <cell r="L4044" t="str">
            <v>CAIXA REFERENCIAL</v>
          </cell>
        </row>
        <row r="4045">
          <cell r="G4045">
            <v>94694</v>
          </cell>
          <cell r="H4045" t="str">
            <v>TÊ, PVC, SOLDÁVEL, DN 50 MM INSTALADO EM RESERVAÇÃO DE ÁGUA DE EDIFICAÇÃO QUE POSSUA RESERVATÓRIO DE FIBRA/FIBROCIMENTO   FORNECIMENTO E INSTALAÇÃO. AF_06/2016</v>
          </cell>
          <cell r="I4045" t="str">
            <v>UN</v>
          </cell>
          <cell r="J4045" t="str">
            <v>COEFICIENTE DE REPRESENTATIVIDADE</v>
          </cell>
          <cell r="K4045">
            <v>19.78</v>
          </cell>
          <cell r="L4045" t="str">
            <v>CAIXA REFERENCIAL</v>
          </cell>
        </row>
        <row r="4046">
          <cell r="G4046">
            <v>94695</v>
          </cell>
          <cell r="H4046" t="str">
            <v>TÊ DE REDUÇÃO, PVC, SOLDÁVEL, DN 50 MM X 40 MM, INSTALADO EM RESERVAÇÃO DE ÁGUA DE EDIFICAÇÃO QUE POSSUA RESERVATÓRIO DE FIBRA/FIBROCIMENTO   FORNECIMENTO E INSTALAÇÃO. AF_06/2016</v>
          </cell>
          <cell r="I4046" t="str">
            <v>UN</v>
          </cell>
          <cell r="J4046" t="str">
            <v>COEFICIENTE DE REPRESENTATIVIDADE</v>
          </cell>
          <cell r="K4046">
            <v>25.62</v>
          </cell>
          <cell r="L4046" t="str">
            <v>CAIXA REFERENCIAL</v>
          </cell>
        </row>
        <row r="4047">
          <cell r="G4047">
            <v>94696</v>
          </cell>
          <cell r="H4047" t="str">
            <v>TÊ, PVC, SOLDÁVEL, DN 60 MM INSTALADO EM RESERVAÇÃO DE ÁGUA DE EDIFICAÇÃO QUE POSSUA RESERVATÓRIO DE FIBRA/FIBROCIMENTO   FORNECIMENTO E INSTALAÇÃO. AF_06/2016</v>
          </cell>
          <cell r="I4047" t="str">
            <v>UN</v>
          </cell>
          <cell r="J4047" t="str">
            <v>COEFICIENTE DE REPRESENTATIVIDADE</v>
          </cell>
          <cell r="K4047">
            <v>44.34</v>
          </cell>
          <cell r="L4047" t="str">
            <v>CAIXA REFERENCIAL</v>
          </cell>
        </row>
        <row r="4048">
          <cell r="G4048">
            <v>94697</v>
          </cell>
          <cell r="H4048" t="str">
            <v>TÊ, PVC, SOLDÁVEL, DN 75 MM INSTALADO EM RESERVAÇÃO DE ÁGUA DE EDIFICAÇÃO QUE POSSUA RESERVATÓRIO DE FIBRA/FIBROCIMENTO   FORNECIMENTO E INSTALAÇÃO. AF_06/2016</v>
          </cell>
          <cell r="I4048" t="str">
            <v>UN</v>
          </cell>
          <cell r="J4048" t="str">
            <v>COEFICIENTE DE REPRESENTATIVIDADE</v>
          </cell>
          <cell r="K4048">
            <v>66.97</v>
          </cell>
          <cell r="L4048" t="str">
            <v>CAIXA REFERENCIAL</v>
          </cell>
        </row>
        <row r="4049">
          <cell r="G4049">
            <v>94698</v>
          </cell>
          <cell r="H4049" t="str">
            <v>TÊ DE REDUÇÃO, PVC, SOLDÁVEL, DN 75 MM X 50 MM, INSTALADO EM RESERVAÇÃO DE ÁGUA DE EDIFICAÇÃO QUE POSSUA RESERVATÓRIO DE FIBRA/FIBROCIMENTO   FORNECIMENTO E INSTALAÇÃO. AF_06/2016</v>
          </cell>
          <cell r="I4049" t="str">
            <v>UN</v>
          </cell>
          <cell r="J4049" t="str">
            <v>COEFICIENTE DE REPRESENTATIVIDADE</v>
          </cell>
          <cell r="K4049">
            <v>59.01</v>
          </cell>
          <cell r="L4049" t="str">
            <v>CAIXA REFERENCIAL</v>
          </cell>
        </row>
        <row r="4050">
          <cell r="G4050">
            <v>94699</v>
          </cell>
          <cell r="H4050" t="str">
            <v>TÊ, PVC, SOLDÁVEL, DN 85 MM INSTALADO EM RESERVAÇÃO DE ÁGUA DE EDIFICAÇÃO QUE POSSUA RESERVATÓRIO DE FIBRA/FIBROCIMENTO   FORNECIMENTO E INSTALAÇÃO. AF_06/2016</v>
          </cell>
          <cell r="I4050" t="str">
            <v>UN</v>
          </cell>
          <cell r="J4050" t="str">
            <v>COEFICIENTE DE REPRESENTATIVIDADE</v>
          </cell>
          <cell r="K4050">
            <v>113.11</v>
          </cell>
          <cell r="L4050" t="str">
            <v>CAIXA REFERENCIAL</v>
          </cell>
        </row>
        <row r="4051">
          <cell r="G4051">
            <v>94700</v>
          </cell>
          <cell r="H4051" t="str">
            <v>TÊ DE REDUÇÃO, PVC, SOLDÁVEL, DN 85 MM X 60 MM, INSTALADO EM RESERVAÇÃO DE ÁGUA DE EDIFICAÇÃO QUE POSSUA RESERVATÓRIO DE FIBRA/FIBROCIMENTO   FORNECIMENTO E INSTALAÇÃO. AF_06/2016</v>
          </cell>
          <cell r="I4051" t="str">
            <v>UN</v>
          </cell>
          <cell r="J4051" t="str">
            <v>COEFICIENTE DE REPRESENTATIVIDADE</v>
          </cell>
          <cell r="K4051">
            <v>96.83</v>
          </cell>
          <cell r="L4051" t="str">
            <v>CAIXA REFERENCIAL</v>
          </cell>
        </row>
        <row r="4052">
          <cell r="G4052">
            <v>94701</v>
          </cell>
          <cell r="H4052" t="str">
            <v>TÊ, PVC, SOLDÁVEL, DN 110 MM INSTALADO EM RESERVAÇÃO DE ÁGUA DE EDIFICAÇÃO QUE POSSUA RESERVATÓRIO DE FIBRA/FIBROCIMENTO   FORNECIMENTO E INSTALAÇÃO. AF_06/2016</v>
          </cell>
          <cell r="I4052" t="str">
            <v>UN</v>
          </cell>
          <cell r="J4052" t="str">
            <v>COEFICIENTE DE REPRESENTATIVIDADE</v>
          </cell>
          <cell r="K4052">
            <v>164.76</v>
          </cell>
          <cell r="L4052" t="str">
            <v>CAIXA REFERENCIAL</v>
          </cell>
        </row>
        <row r="4053">
          <cell r="G4053">
            <v>94702</v>
          </cell>
          <cell r="H4053" t="str">
            <v>TÊ DE REDUÇÃO, PVC, SOLDÁVEL, DN 110 MM X 60 MM, INSTALADO EM RESERVAÇÃO DE ÁGUA DE EDIFICAÇÃO QUE POSSUA RESERVATÓRIO DE FIBRA/FIBROCIMENTO   FORNECIMENTO E INSTALAÇÃO. AF_06/2016</v>
          </cell>
          <cell r="I4053" t="str">
            <v>UN</v>
          </cell>
          <cell r="J4053" t="str">
            <v>COEFICIENTE DE REPRESENTATIVIDADE</v>
          </cell>
          <cell r="K4053">
            <v>156.43</v>
          </cell>
          <cell r="L4053" t="str">
            <v>CAIXA REFERENCIAL</v>
          </cell>
        </row>
        <row r="4054">
          <cell r="G4054">
            <v>94703</v>
          </cell>
          <cell r="H4054" t="str">
            <v>ADAPTADOR COM FLANGE E ANEL DE VEDAÇÃO, PVC, SOLDÁVEL, DN  25 MM X 3/4 , INSTALADO EM RESERVAÇÃO DE ÁGUA DE EDIFICAÇÃO QUE POSSUA RESERVATÓRIO DE FIBRA/FIBROCIMENTO   FORNECIMENTO E INSTALAÇÃO. AF_06/2016</v>
          </cell>
          <cell r="I4054" t="str">
            <v>UN</v>
          </cell>
          <cell r="J4054" t="str">
            <v>COEFICIENTE DE REPRESENTATIVIDADE</v>
          </cell>
          <cell r="K4054">
            <v>15.07</v>
          </cell>
          <cell r="L4054" t="str">
            <v>CAIXA REFERENCIAL</v>
          </cell>
        </row>
        <row r="4055">
          <cell r="G4055">
            <v>94704</v>
          </cell>
          <cell r="H4055" t="str">
            <v>ADAPTADOR COM FLANGE E ANEL DE VEDAÇÃO, PVC, SOLDÁVEL, DN 32 MM X 1 , INSTALADO EM RESERVAÇÃO DE ÁGUA DE EDIFICAÇÃO QUE POSSUA RESERVATÓRIO DE FIBRA/FIBROCIMENTO   FORNECIMENTO E INSTALAÇÃO. AF_06/2016</v>
          </cell>
          <cell r="I4055" t="str">
            <v>UN</v>
          </cell>
          <cell r="J4055" t="str">
            <v>COEFICIENTE DE REPRESENTATIVIDADE</v>
          </cell>
          <cell r="K4055">
            <v>17.57</v>
          </cell>
          <cell r="L4055" t="str">
            <v>CAIXA REFERENCIAL</v>
          </cell>
        </row>
        <row r="4056">
          <cell r="G4056">
            <v>94705</v>
          </cell>
          <cell r="H4056" t="str">
            <v>ADAPTADOR COM FLANGE E ANEL DE VEDAÇÃO, PVC, SOLDÁVEL, DN 40 MM X 1 1/4 , INSTALADO EM RESERVAÇÃO DE ÁGUA DE EDIFICAÇÃO QUE POSSUA RESERVATÓRIO DE FIBRA/FIBROCIMENTO   FORNECIMENTO E INSTALAÇÃO. AF_06/2016</v>
          </cell>
          <cell r="I4056" t="str">
            <v>UN</v>
          </cell>
          <cell r="J4056" t="str">
            <v>COEFICIENTE DE REPRESENTATIVIDADE</v>
          </cell>
          <cell r="K4056">
            <v>21.36</v>
          </cell>
          <cell r="L4056" t="str">
            <v>CAIXA REFERENCIAL</v>
          </cell>
        </row>
        <row r="4057">
          <cell r="G4057">
            <v>94706</v>
          </cell>
          <cell r="H4057" t="str">
            <v>ADAPTADOR COM FLANGE E ANEL DE VEDAÇÃO, PVC, SOLDÁVEL, DN 50 MM X 1 1/2 , INSTALADO EM RESERVAÇÃO DE ÁGUA DE EDIFICAÇÃO QUE POSSUA RESERVATÓRIO DE FIBRA/FIBROCIMENTO   FORNECIMENTO E INSTALAÇÃO. AF_06/2016</v>
          </cell>
          <cell r="I4057" t="str">
            <v>UN</v>
          </cell>
          <cell r="J4057" t="str">
            <v>COEFICIENTE DE REPRESENTATIVIDADE</v>
          </cell>
          <cell r="K4057">
            <v>30.94</v>
          </cell>
          <cell r="L4057" t="str">
            <v>CAIXA REFERENCIAL</v>
          </cell>
        </row>
        <row r="4058">
          <cell r="G4058">
            <v>94707</v>
          </cell>
          <cell r="H4058" t="str">
            <v>ADAPTADOR COM FLANGE E ANEL DE VEDAÇÃO, PVC, SOLDÁVEL, DN 60 MM X 2 , INSTALADO EM RESERVAÇÃO DE ÁGUA DE EDIFICAÇÃO QUE POSSUA RESERVATÓRIO DE FIBRA/FIBROCIMENTO   FORNECIMENTO E INSTALAÇÃO. AF_06/2016</v>
          </cell>
          <cell r="I4058" t="str">
            <v>UN</v>
          </cell>
          <cell r="J4058" t="str">
            <v>COEFICIENTE DE REPRESENTATIVIDADE</v>
          </cell>
          <cell r="K4058">
            <v>37.96</v>
          </cell>
          <cell r="L4058" t="str">
            <v>CAIXA REFERENCIAL</v>
          </cell>
        </row>
        <row r="4059">
          <cell r="G4059">
            <v>94708</v>
          </cell>
          <cell r="H4059" t="str">
            <v>ADAPTADOR COM FLANGES LIVRES, PVC, SOLDÁVEL, DN  25 MM X 3/4 , INSTALADO EM RESERVAÇÃO DE ÁGUA DE EDIFICAÇÃO QUE POSSUA RESERVATÓRIO DE FIBRA/FIBROCIMENTO   FORNECIMENTO E INSTALAÇÃO. AF_06/2016</v>
          </cell>
          <cell r="I4059" t="str">
            <v>UN</v>
          </cell>
          <cell r="J4059" t="str">
            <v>COEFICIENTE DE REPRESENTATIVIDADE</v>
          </cell>
          <cell r="K4059">
            <v>19.850000000000001</v>
          </cell>
          <cell r="L4059" t="str">
            <v>CAIXA REFERENCIAL</v>
          </cell>
        </row>
        <row r="4060">
          <cell r="G4060">
            <v>94709</v>
          </cell>
          <cell r="H4060" t="str">
            <v>ADAPTADOR COM FLANGES LIVRES, PVC, SOLDÁVEL, DN 32 MM X 1 , INSTALADO EM RESERVAÇÃO DE ÁGUA DE EDIFICAÇÃO QUE POSSUA RESERVATÓRIO DE FIBRA/FIBROCIMENTO   FORNECIMENTO E INSTALAÇÃO. AF_06/2016</v>
          </cell>
          <cell r="I4060" t="str">
            <v>UN</v>
          </cell>
          <cell r="J4060" t="str">
            <v>COEFICIENTE DE REPRESENTATIVIDADE</v>
          </cell>
          <cell r="K4060">
            <v>24.83</v>
          </cell>
          <cell r="L4060" t="str">
            <v>CAIXA REFERENCIAL</v>
          </cell>
        </row>
        <row r="4061">
          <cell r="G4061">
            <v>94710</v>
          </cell>
          <cell r="H4061" t="str">
            <v>ADAPTADOR COM FLANGES LIVRES, PVC, SOLDÁVEL, DN 40 MM X 1 1/4 , INSTALADO EM RESERVAÇÃO DE ÁGUA DE EDIFICAÇÃO QUE POSSUA RESERVATÓRIO DE FIBRA/FIBROCIMENTO   FORNECIMENTO E INSTALAÇÃO. AF_06/2016</v>
          </cell>
          <cell r="I4061" t="str">
            <v>UN</v>
          </cell>
          <cell r="J4061" t="str">
            <v>COEFICIENTE DE REPRESENTATIVIDADE</v>
          </cell>
          <cell r="K4061">
            <v>37.200000000000003</v>
          </cell>
          <cell r="L4061" t="str">
            <v>CAIXA REFERENCIAL</v>
          </cell>
        </row>
        <row r="4062">
          <cell r="G4062">
            <v>94711</v>
          </cell>
          <cell r="H4062" t="str">
            <v>ADAPTADOR COM FLANGES LIVRES, PVC, SOLDÁVEL, DN 50 MM X 1 1/2 , INSTALADO EM RESERVAÇÃO DE ÁGUA DE EDIFICAÇÃO QUE POSSUA RESERVATÓRIO DE FIBRA/FIBROCIMENTO   FORNECIMENTO E INSTALAÇÃO. AF_06/2016</v>
          </cell>
          <cell r="I4062" t="str">
            <v>UN</v>
          </cell>
          <cell r="J4062" t="str">
            <v>COEFICIENTE DE REPRESENTATIVIDADE</v>
          </cell>
          <cell r="K4062">
            <v>45.04</v>
          </cell>
          <cell r="L4062" t="str">
            <v>CAIXA REFERENCIAL</v>
          </cell>
        </row>
        <row r="4063">
          <cell r="G4063">
            <v>94712</v>
          </cell>
          <cell r="H4063" t="str">
            <v>ADAPTADOR COM FLANGES LIVRES, PVC, SOLDÁVEL, DN 60 MM X 2 , INSTALADO EM RESERVAÇÃO DE ÁGUA DE EDIFICAÇÃO QUE POSSUA RESERVATÓRIO DE FIBRA/FIBROCIMENTO   FORNECIMENTO E INSTALAÇÃO. AF_06/2016</v>
          </cell>
          <cell r="I4063" t="str">
            <v>UN</v>
          </cell>
          <cell r="J4063" t="str">
            <v>COEFICIENTE DE REPRESENTATIVIDADE</v>
          </cell>
          <cell r="K4063">
            <v>59.24</v>
          </cell>
          <cell r="L4063" t="str">
            <v>CAIXA REFERENCIAL</v>
          </cell>
        </row>
        <row r="4064">
          <cell r="G4064">
            <v>94713</v>
          </cell>
          <cell r="H4064" t="str">
            <v>ADAPTADOR COM FLANGES LIVRES, PVC, SOLDÁVEL, DN 75 MM X 2 1/2 , INSTALADO EM RESERVAÇÃO DE ÁGUA DE EDIFICAÇÃO QUE POSSUA RESERVATÓRIO DE FIBRA/FIBROCIMENTO   FORNECIMENTO E INSTALAÇÃO. AF_06/2016</v>
          </cell>
          <cell r="I4064" t="str">
            <v>UN</v>
          </cell>
          <cell r="J4064" t="str">
            <v>COEFICIENTE DE REPRESENTATIVIDADE</v>
          </cell>
          <cell r="K4064">
            <v>149.35</v>
          </cell>
          <cell r="L4064" t="str">
            <v>CAIXA REFERENCIAL</v>
          </cell>
        </row>
        <row r="4065">
          <cell r="G4065">
            <v>94714</v>
          </cell>
          <cell r="H4065" t="str">
            <v>ADAPTADOR COM FLANGES LIVRES, PVC, SOLDÁVEL, DN 85 MM X 3 , INSTALADO EM RESERVAÇÃO DE ÁGUA DE EDIFICAÇÃO QUE POSSUA RESERVATÓRIO DE FIBRA/FIBROCIMENTO   FORNECIMENTO E INSTALAÇÃO. AF_06/2016</v>
          </cell>
          <cell r="I4065" t="str">
            <v>UN</v>
          </cell>
          <cell r="J4065" t="str">
            <v>COEFICIENTE DE REPRESENTATIVIDADE</v>
          </cell>
          <cell r="K4065">
            <v>201.31</v>
          </cell>
          <cell r="L4065" t="str">
            <v>CAIXA REFERENCIAL</v>
          </cell>
        </row>
        <row r="4066">
          <cell r="G4066">
            <v>94715</v>
          </cell>
          <cell r="H4066" t="str">
            <v>ADAPTADOR COM FLANGES LIVRES, PVC, SOLDÁVEL, DN 110 MM X 4 , INSTALADO EM RESERVAÇÃO DE ÁGUA DE EDIFICAÇÃO QUE POSSUA RESERVATÓRIO DE FIBRA/FIBROCIMENTO   FORNECIMENTO E INSTALAÇÃO. AF_06/2016</v>
          </cell>
          <cell r="I4066" t="str">
            <v>UN</v>
          </cell>
          <cell r="J4066" t="str">
            <v>COEFICIENTE DE REPRESENTATIVIDADE</v>
          </cell>
          <cell r="K4066">
            <v>276.64999999999998</v>
          </cell>
          <cell r="L4066" t="str">
            <v>CAIXA REFERENCIAL</v>
          </cell>
        </row>
        <row r="4067">
          <cell r="G4067">
            <v>94724</v>
          </cell>
          <cell r="H4067" t="str">
            <v>CONECTOR, CPVC, SOLDÁVEL, DN 22 MM X 3/4, INSTALADO EM RESERVAÇÃO DE ÁGUA DE EDIFICAÇÃO QUE POSSUA RESERVATÓRIO DE FIBRA/FIBROCIMENTO  FORNECIMENTO E INSTALAÇÃO. AF_06/2016</v>
          </cell>
          <cell r="I4067" t="str">
            <v>UN</v>
          </cell>
          <cell r="J4067" t="str">
            <v>COEFICIENTE DE REPRESENTATIVIDADE</v>
          </cell>
          <cell r="K4067">
            <v>16.78</v>
          </cell>
          <cell r="L4067" t="str">
            <v>CAIXA REFERENCIAL</v>
          </cell>
        </row>
        <row r="4068">
          <cell r="G4068">
            <v>94725</v>
          </cell>
          <cell r="H4068" t="str">
            <v>LUVA, CPVC, SOLDÁVEL, DN 22 MM, INSTALADO EM RESERVAÇÃO DE ÁGUA DE EDIFICAÇÃO QUE POSSUA RESERVATÓRIO DE FIBRA/FIBROCIMENTO  FORNECIMENTO E INSTALAÇÃO. AF_06/2016</v>
          </cell>
          <cell r="I4068" t="str">
            <v>UN</v>
          </cell>
          <cell r="J4068" t="str">
            <v>COEFICIENTE DE REPRESENTATIVIDADE</v>
          </cell>
          <cell r="K4068">
            <v>4.9000000000000004</v>
          </cell>
          <cell r="L4068" t="str">
            <v>CAIXA REFERENCIAL</v>
          </cell>
        </row>
        <row r="4069">
          <cell r="G4069">
            <v>94726</v>
          </cell>
          <cell r="H4069" t="str">
            <v>CONECTOR, CPVC, SOLDÁVEL, DN 28 MM X 1, INSTALADO EM RESERVAÇÃO DE ÁGUA DE EDIFICAÇÃO QUE POSSUA RESERVATÓRIO DE FIBRA/FIBROCIMENTO  FORNECIMENTO E INSTALAÇÃO. AF_06/2016</v>
          </cell>
          <cell r="I4069" t="str">
            <v>UN</v>
          </cell>
          <cell r="J4069" t="str">
            <v>COEFICIENTE DE REPRESENTATIVIDADE</v>
          </cell>
          <cell r="K4069">
            <v>25.27</v>
          </cell>
          <cell r="L4069" t="str">
            <v>CAIXA REFERENCIAL</v>
          </cell>
        </row>
        <row r="4070">
          <cell r="G4070">
            <v>94727</v>
          </cell>
          <cell r="H4070" t="str">
            <v>LUVA, CPVC, SOLDÁVEL, DN 28 MM, INSTALADO EM RESERVAÇÃO DE ÁGUA DE EDIFICAÇÃO QUE POSSUA RESERVATÓRIO DE FIBRA/FIBROCIMENTO  FORNECIMENTO E INSTALAÇÃO. AF_06/2016</v>
          </cell>
          <cell r="I4070" t="str">
            <v>UN</v>
          </cell>
          <cell r="J4070" t="str">
            <v>COEFICIENTE DE REPRESENTATIVIDADE</v>
          </cell>
          <cell r="K4070">
            <v>6.48</v>
          </cell>
          <cell r="L4070" t="str">
            <v>CAIXA REFERENCIAL</v>
          </cell>
        </row>
        <row r="4071">
          <cell r="G4071">
            <v>94728</v>
          </cell>
          <cell r="H4071" t="str">
            <v>CONECTOR, CPVC, SOLDÁVEL, DN 35 MM X 1 1/4, INSTALADO EM RESERVAÇÃO DE ÁGUA DE EDIFICAÇÃO QUE POSSUA RESERVATÓRIO DE FIBRA/FIBROCIMENTO  FORNECIMENTO E INSTALAÇÃO. AF_06/2016</v>
          </cell>
          <cell r="I4071" t="str">
            <v>UN</v>
          </cell>
          <cell r="J4071" t="str">
            <v>COEFICIENTE DE REPRESENTATIVIDADE</v>
          </cell>
          <cell r="K4071">
            <v>92.79</v>
          </cell>
          <cell r="L4071" t="str">
            <v>CAIXA REFERENCIAL</v>
          </cell>
        </row>
        <row r="4072">
          <cell r="G4072">
            <v>94729</v>
          </cell>
          <cell r="H4072" t="str">
            <v>LUVA, CPVC, SOLDÁVEL, DN 35 MM, INSTALADO EM RESERVAÇÃO DE ÁGUA DE EDIFICAÇÃO QUE POSSUA RESERVATÓRIO DE FIBRA/FIBROCIMENTO  FORNECIMENTO E INSTALAÇÃO. AF_06/2016</v>
          </cell>
          <cell r="I4072" t="str">
            <v>UN</v>
          </cell>
          <cell r="J4072" t="str">
            <v>COEFICIENTE DE REPRESENTATIVIDADE</v>
          </cell>
          <cell r="K4072">
            <v>10.96</v>
          </cell>
          <cell r="L4072" t="str">
            <v>CAIXA REFERENCIAL</v>
          </cell>
        </row>
        <row r="4073">
          <cell r="G4073">
            <v>94730</v>
          </cell>
          <cell r="H4073" t="str">
            <v>CONECTOR, CPVC, SOLDÁVEL, DN 42 MM X 1 1/2, INSTALADO EM RESERVAÇÃO DE ÁGUA DE EDIFICAÇÃO QUE POSSUA RESERVATÓRIO DE FIBRA/FIBROCIMENTO  FORNECIMENTO E INSTALAÇÃO. AF_06/2016</v>
          </cell>
          <cell r="I4073" t="str">
            <v>UN</v>
          </cell>
          <cell r="J4073" t="str">
            <v>COEFICIENTE DE REPRESENTATIVIDADE</v>
          </cell>
          <cell r="K4073">
            <v>112.38</v>
          </cell>
          <cell r="L4073" t="str">
            <v>CAIXA REFERENCIAL</v>
          </cell>
        </row>
        <row r="4074">
          <cell r="G4074">
            <v>94731</v>
          </cell>
          <cell r="H4074" t="str">
            <v>LUVA, CPVC, SOLDÁVEL, DN 42 MM, INSTALADO EM RESERVAÇÃO DE ÁGUA DE EDIFICAÇÃO QUE POSSUA RESERVATÓRIO DE FIBRA/FIBROCIMENTO  FORNECIMENTO E INSTALAÇÃO. AF_06/2016</v>
          </cell>
          <cell r="I4074" t="str">
            <v>UN</v>
          </cell>
          <cell r="J4074" t="str">
            <v>COEFICIENTE DE REPRESENTATIVIDADE</v>
          </cell>
          <cell r="K4074">
            <v>13.35</v>
          </cell>
          <cell r="L4074" t="str">
            <v>CAIXA REFERENCIAL</v>
          </cell>
        </row>
        <row r="4075">
          <cell r="G4075">
            <v>94733</v>
          </cell>
          <cell r="H4075" t="str">
            <v>LUVA, CPVC, SOLDÁVEL, DN 54 MM, INSTALADO EM RESERVAÇÃO DE ÁGUA DE EDIFICAÇÃO QUE POSSUA RESERVATÓRIO DE FIBRA/FIBROCIMENTO  FORNECIMENTO E INSTALAÇÃO. AF_06/2016</v>
          </cell>
          <cell r="I4075" t="str">
            <v>UN</v>
          </cell>
          <cell r="J4075" t="str">
            <v>COEFICIENTE DE REPRESENTATIVIDADE</v>
          </cell>
          <cell r="K4075">
            <v>25.48</v>
          </cell>
          <cell r="L4075" t="str">
            <v>CAIXA REFERENCIAL</v>
          </cell>
        </row>
        <row r="4076">
          <cell r="G4076">
            <v>94737</v>
          </cell>
          <cell r="H4076" t="str">
            <v>LUVA, CPVC, SOLDÁVEL, DN 89 MM, INSTALADO EM RESERVAÇÃO DE ÁGUA DE EDIFICAÇÃO QUE POSSUA RESERVATÓRIO DE FIBRA/FIBROCIMENTO  FORNECIMENTO E INSTALAÇÃO. AF_06/2016</v>
          </cell>
          <cell r="I4076" t="str">
            <v>UN</v>
          </cell>
          <cell r="J4076" t="str">
            <v>COEFICIENTE DE REPRESENTATIVIDADE</v>
          </cell>
          <cell r="K4076">
            <v>100.53</v>
          </cell>
          <cell r="L4076" t="str">
            <v>CAIXA REFERENCIAL</v>
          </cell>
        </row>
        <row r="4077">
          <cell r="G4077">
            <v>94740</v>
          </cell>
          <cell r="H4077" t="str">
            <v>JOELHO 90 GRAUS, CPVC, SOLDÁVEL, DN 22 MM, INSTALADO EM RESERVAÇÃO DE ÁGUA DE EDIFICAÇÃO QUE POSSUA RESERVATÓRIO DE FIBRA/FIBROCIMENTO  FORNECIMENTO E INSTALAÇÃO. AF_06/2016</v>
          </cell>
          <cell r="I4077" t="str">
            <v>UN</v>
          </cell>
          <cell r="J4077" t="str">
            <v>COEFICIENTE DE REPRESENTATIVIDADE</v>
          </cell>
          <cell r="K4077">
            <v>7.57</v>
          </cell>
          <cell r="L4077" t="str">
            <v>CAIXA REFERENCIAL</v>
          </cell>
        </row>
        <row r="4078">
          <cell r="G4078">
            <v>94741</v>
          </cell>
          <cell r="H4078" t="str">
            <v>CURVA 90 GRAUS, CPVC, SOLDÁVEL, DN 22 MM, INSTALADO EM RESERVAÇÃO DE ÁGUA DE EDIFICAÇÃO QUE POSSUA RESERVATÓRIO DE FIBRA/FIBROCIMENTO  FORNECIMENTO E INSTALAÇÃO. AF_06/2016</v>
          </cell>
          <cell r="I4078" t="str">
            <v>UN</v>
          </cell>
          <cell r="J4078" t="str">
            <v>COEFICIENTE DE REPRESENTATIVIDADE</v>
          </cell>
          <cell r="K4078">
            <v>9</v>
          </cell>
          <cell r="L4078" t="str">
            <v>CAIXA REFERENCIAL</v>
          </cell>
        </row>
        <row r="4079">
          <cell r="G4079">
            <v>94742</v>
          </cell>
          <cell r="H4079" t="str">
            <v>JOELHO 90 GRAUS, CPVC, SOLDÁVEL, DN 28 MM, INSTALADO EM RESERVAÇÃO DE ÁGUA DE EDIFICAÇÃO QUE POSSUA RESERVATÓRIO DE FIBRA/FIBROCIMENTO  FORNECIMENTO E INSTALAÇÃO. AF_06/2016</v>
          </cell>
          <cell r="I4079" t="str">
            <v>UN</v>
          </cell>
          <cell r="J4079" t="str">
            <v>COEFICIENTE DE REPRESENTATIVIDADE</v>
          </cell>
          <cell r="K4079">
            <v>10.61</v>
          </cell>
          <cell r="L4079" t="str">
            <v>CAIXA REFERENCIAL</v>
          </cell>
        </row>
        <row r="4080">
          <cell r="G4080">
            <v>94743</v>
          </cell>
          <cell r="H4080" t="str">
            <v>CURVA 90 GRAUS, CPVC, SOLDÁVEL, DN 28 MM, INSTALADO EM RESERVAÇÃO DE ÁGUA DE EDIFICAÇÃO QUE POSSUA RESERVATÓRIO DE FIBRA/FIBROCIMENTO  FORNECIMENTO E INSTALAÇÃO. AF_06/2016</v>
          </cell>
          <cell r="I4080" t="str">
            <v>UN</v>
          </cell>
          <cell r="J4080" t="str">
            <v>COEFICIENTE DE REPRESENTATIVIDADE</v>
          </cell>
          <cell r="K4080">
            <v>11.51</v>
          </cell>
          <cell r="L4080" t="str">
            <v>CAIXA REFERENCIAL</v>
          </cell>
        </row>
        <row r="4081">
          <cell r="G4081">
            <v>94744</v>
          </cell>
          <cell r="H4081" t="str">
            <v>JOELHO 90 GRAUS, CPVC, SOLDÁVEL, DN 35 MM, INSTALADO EM RESERVAÇÃO DE ÁGUA DE EDIFICAÇÃO QUE POSSUA RESERVATÓRIO DE FIBRA/FIBROCIMENTO  FORNECIMENTO E INSTALAÇÃO. AF_06/2016</v>
          </cell>
          <cell r="I4081" t="str">
            <v>UN</v>
          </cell>
          <cell r="J4081" t="str">
            <v>COEFICIENTE DE REPRESENTATIVIDADE</v>
          </cell>
          <cell r="K4081">
            <v>16.5</v>
          </cell>
          <cell r="L4081" t="str">
            <v>CAIXA REFERENCIAL</v>
          </cell>
        </row>
        <row r="4082">
          <cell r="G4082">
            <v>94746</v>
          </cell>
          <cell r="H4082" t="str">
            <v>JOELHO 90 GRAUS, CPVC, SOLDÁVEL, DN 42 MM, INSTALADO EM RESERVAÇÃO DE ÁGUA DE EDIFICAÇÃO QUE POSSUA RESERVATÓRIO DE FIBRA/FIBROCIMENTO  FORNECIMENTO E INSTALAÇÃO. AF_06/2016</v>
          </cell>
          <cell r="I4082" t="str">
            <v>UN</v>
          </cell>
          <cell r="J4082" t="str">
            <v>COEFICIENTE DE REPRESENTATIVIDADE</v>
          </cell>
          <cell r="K4082">
            <v>22.54</v>
          </cell>
          <cell r="L4082" t="str">
            <v>CAIXA REFERENCIAL</v>
          </cell>
        </row>
        <row r="4083">
          <cell r="G4083">
            <v>94748</v>
          </cell>
          <cell r="H4083" t="str">
            <v>JOELHO 90 GRAUS, CPVC, SOLDÁVEL, DN 54 MM, INSTALADO EM RESERVAÇÃO DE ÁGUA DE EDIFICAÇÃO QUE POSSUA RESERVATÓRIO DE FIBRA/FIBROCIMENTO  FORNECIMENTO E INSTALAÇÃO. AF_06/2016</v>
          </cell>
          <cell r="I4083" t="str">
            <v>UN</v>
          </cell>
          <cell r="J4083" t="str">
            <v>COEFICIENTE DE REPRESENTATIVIDADE</v>
          </cell>
          <cell r="K4083">
            <v>45.69</v>
          </cell>
          <cell r="L4083" t="str">
            <v>CAIXA REFERENCIAL</v>
          </cell>
        </row>
        <row r="4084">
          <cell r="G4084">
            <v>94750</v>
          </cell>
          <cell r="H4084" t="str">
            <v>JOELHO 90 GRAUS, CPVC, SOLDÁVEL, DN 73 MM, INSTALADO EM RESERVAÇÃO DE ÁGUA DE EDIFICAÇÃO QUE POSSUA RESERVATÓRIO DE FIBRA/FIBROCIMENTO  FORNECIMENTO E INSTALAÇÃO. AF_06/2016</v>
          </cell>
          <cell r="I4084" t="str">
            <v>UN</v>
          </cell>
          <cell r="J4084" t="str">
            <v>COEFICIENTE DE REPRESENTATIVIDADE</v>
          </cell>
          <cell r="K4084">
            <v>102.88</v>
          </cell>
          <cell r="L4084" t="str">
            <v>CAIXA REFERENCIAL</v>
          </cell>
        </row>
        <row r="4085">
          <cell r="G4085">
            <v>94752</v>
          </cell>
          <cell r="H4085" t="str">
            <v>JOELHO 90 GRAUS, CPVC, SOLDÁVEL, DN 89 MM, INSTALADO EM RESERVAÇÃO DE ÁGUA DE EDIFICAÇÃO QUE POSSUA RESERVATÓRIO DE FIBRA/FIBROCIMENTO  FORNECIMENTO E INSTALAÇÃO. AF_06/2016</v>
          </cell>
          <cell r="I4085" t="str">
            <v>UN</v>
          </cell>
          <cell r="J4085" t="str">
            <v>COEFICIENTE DE REPRESENTATIVIDADE</v>
          </cell>
          <cell r="K4085">
            <v>128.43</v>
          </cell>
          <cell r="L4085" t="str">
            <v>CAIXA REFERENCIAL</v>
          </cell>
        </row>
        <row r="4086">
          <cell r="G4086">
            <v>94756</v>
          </cell>
          <cell r="H4086" t="str">
            <v>TE, CPVC, SOLDÁVEL, DN 22 MM, INSTALADO EM RESERVAÇÃO DE ÁGUA DE EDIFICAÇÃO QUE POSSUA RESERVATÓRIO DE FIBRA/FIBROCIMENTO  FORNECIMENTO E INSTALAÇÃO. AF_06/2016</v>
          </cell>
          <cell r="I4086" t="str">
            <v>UN</v>
          </cell>
          <cell r="J4086" t="str">
            <v>COEFICIENTE DE REPRESENTATIVIDADE</v>
          </cell>
          <cell r="K4086">
            <v>9.7200000000000006</v>
          </cell>
          <cell r="L4086" t="str">
            <v>CAIXA REFERENCIAL</v>
          </cell>
        </row>
        <row r="4087">
          <cell r="G4087">
            <v>94757</v>
          </cell>
          <cell r="H4087" t="str">
            <v>TE, CPVC, SOLDÁVEL, DN 28 MM, INSTALADO EM RESERVAÇÃO DE ÁGUA DE EDIFICAÇÃO QUE POSSUA RESERVATÓRIO DE FIBRA/FIBROCIMENTO  FORNECIMENTO E INSTALAÇÃO. AF_06/2016</v>
          </cell>
          <cell r="I4087" t="str">
            <v>UN</v>
          </cell>
          <cell r="J4087" t="str">
            <v>COEFICIENTE DE REPRESENTATIVIDADE</v>
          </cell>
          <cell r="K4087">
            <v>12.43</v>
          </cell>
          <cell r="L4087" t="str">
            <v>CAIXA REFERENCIAL</v>
          </cell>
        </row>
        <row r="4088">
          <cell r="G4088">
            <v>94758</v>
          </cell>
          <cell r="H4088" t="str">
            <v>TE, CPVC, SOLDÁVEL, DN 35 MM, INSTALADO EM RESERVAÇÃO DE ÁGUA DE EDIFICAÇÃO QUE POSSUA RESERVATÓRIO DE FIBRA/FIBROCIMENTO  FORNECIMENTO E INSTALAÇÃO. AF_06/2016</v>
          </cell>
          <cell r="I4088" t="str">
            <v>UN</v>
          </cell>
          <cell r="J4088" t="str">
            <v>COEFICIENTE DE REPRESENTATIVIDADE</v>
          </cell>
          <cell r="K4088">
            <v>28.97</v>
          </cell>
          <cell r="L4088" t="str">
            <v>CAIXA REFERENCIAL</v>
          </cell>
        </row>
        <row r="4089">
          <cell r="G4089">
            <v>94759</v>
          </cell>
          <cell r="H4089" t="str">
            <v>TE, CPVC, SOLDÁVEL, DN 42 MM, INSTALADO EM RESERVAÇÃO DE ÁGUA DE EDIFICAÇÃO QUE POSSUA RESERVATÓRIO DE FIBRA/FIBROCIMENTO  FORNECIMENTO E INSTALAÇÃO. AF_06/2016</v>
          </cell>
          <cell r="I4089" t="str">
            <v>UN</v>
          </cell>
          <cell r="J4089" t="str">
            <v>COEFICIENTE DE REPRESENTATIVIDADE</v>
          </cell>
          <cell r="K4089">
            <v>35</v>
          </cell>
          <cell r="L4089" t="str">
            <v>CAIXA REFERENCIAL</v>
          </cell>
        </row>
        <row r="4090">
          <cell r="G4090">
            <v>94760</v>
          </cell>
          <cell r="H4090" t="str">
            <v>TE, CPVC, SOLDÁVEL, DN 54 MM, INSTALADO EM RESERVAÇÃO DE ÁGUA DE EDIFICAÇÃO QUE POSSUA RESERVATÓRIO DE FIBRA/FIBROCIMENTO  FORNECIMENTO E INSTALAÇÃO. AF_06/2016</v>
          </cell>
          <cell r="I4090" t="str">
            <v>UN</v>
          </cell>
          <cell r="J4090" t="str">
            <v>COEFICIENTE DE REPRESENTATIVIDADE</v>
          </cell>
          <cell r="K4090">
            <v>57.73</v>
          </cell>
          <cell r="L4090" t="str">
            <v>CAIXA REFERENCIAL</v>
          </cell>
        </row>
        <row r="4091">
          <cell r="G4091">
            <v>94761</v>
          </cell>
          <cell r="H4091" t="str">
            <v>TE, CPVC, SOLDÁVEL, DN 73 MM, INSTALADO EM RESERVAÇÃO DE ÁGUA DE EDIFICAÇÃO QUE POSSUA RESERVATÓRIO DE FIBRA/FIBROCIMENTO  FORNECIMENTO E INSTALAÇÃO. AF_06/2016</v>
          </cell>
          <cell r="I4091" t="str">
            <v>UN</v>
          </cell>
          <cell r="J4091" t="str">
            <v>COEFICIENTE DE REPRESENTATIVIDADE</v>
          </cell>
          <cell r="K4091">
            <v>118.19</v>
          </cell>
          <cell r="L4091" t="str">
            <v>CAIXA REFERENCIAL</v>
          </cell>
        </row>
        <row r="4092">
          <cell r="G4092">
            <v>94762</v>
          </cell>
          <cell r="H4092" t="str">
            <v>TE, CPVC, SOLDÁVEL, DN 89 MM, INSTALADO EM RESERVAÇÃO DE ÁGUA DE EDIFICAÇÃO QUE POSSUA RESERVATÓRIO DE FIBRA/FIBROCIMENTO  FORNECIMENTO E INSTALAÇÃO. AF_06/2016</v>
          </cell>
          <cell r="I4092" t="str">
            <v>UN</v>
          </cell>
          <cell r="J4092" t="str">
            <v>COEFICIENTE DE REPRESENTATIVIDADE</v>
          </cell>
          <cell r="K4092">
            <v>154.87</v>
          </cell>
          <cell r="L4092" t="str">
            <v>CAIXA REFERENCIAL</v>
          </cell>
        </row>
        <row r="4093">
          <cell r="G4093">
            <v>94783</v>
          </cell>
          <cell r="H4093" t="str">
            <v>ADAPTADOR COM FLANGE E ANEL DE VEDAÇÃO, PVC, SOLDÁVEL, DN  20 MM X 1/2 , INSTALADO EM RESERVAÇÃO DE ÁGUA DE EDIFICAÇÃO QUE POSSUA RESERVATÓRIO DE FIBRA/FIBROCIMENTO   FORNECIMENTO E INSTALAÇÃO. AF_06/2016</v>
          </cell>
          <cell r="I4093" t="str">
            <v>UN</v>
          </cell>
          <cell r="J4093" t="str">
            <v>COEFICIENTE DE REPRESENTATIVIDADE</v>
          </cell>
          <cell r="K4093">
            <v>13.98</v>
          </cell>
          <cell r="L4093" t="str">
            <v>CAIXA REFERENCIAL</v>
          </cell>
        </row>
        <row r="4094">
          <cell r="G4094">
            <v>94785</v>
          </cell>
          <cell r="H4094" t="str">
            <v>ADAPTADOR COM FLANGES LIVRES, PVC, SOLDÁVEL LONGO, DN 32 MM X 1 , INSTALADO EM RESERVAÇÃO DE ÁGUA DE EDIFICAÇÃO QUE POSSUA RESERVATÓRIO DE FIBRA/FIBROCIMENTO   FORNECIMENTO E INSTALAÇÃO. AF_06/2016</v>
          </cell>
          <cell r="I4094" t="str">
            <v>UN</v>
          </cell>
          <cell r="J4094" t="str">
            <v>COEFICIENTE DE REPRESENTATIVIDADE</v>
          </cell>
          <cell r="K4094">
            <v>25.19</v>
          </cell>
          <cell r="L4094" t="str">
            <v>CAIXA REFERENCIAL</v>
          </cell>
        </row>
        <row r="4095">
          <cell r="G4095">
            <v>94786</v>
          </cell>
          <cell r="H4095" t="str">
            <v>ADAPTADOR COM FLANGES LIVRES, PVC, SOLDÁVEL LONGO, DN 40 MM X 1 1/4 , INSTALADO EM RESERVAÇÃO DE ÁGUA DE EDIFICAÇÃO QUE POSSUA RESERVATÓRIO DE FIBRA/FIBROCIMENTO   FORNECIMENTO E INSTALAÇÃO. AF_06/2016</v>
          </cell>
          <cell r="I4095" t="str">
            <v>UN</v>
          </cell>
          <cell r="J4095" t="str">
            <v>COEFICIENTE DE REPRESENTATIVIDADE</v>
          </cell>
          <cell r="K4095">
            <v>32.25</v>
          </cell>
          <cell r="L4095" t="str">
            <v>CAIXA REFERENCIAL</v>
          </cell>
        </row>
        <row r="4096">
          <cell r="G4096">
            <v>94787</v>
          </cell>
          <cell r="H4096" t="str">
            <v>ADAPTADOR COM FLANGES LIVRES, PVC, SOLDÁVEL LONGO, DN 50 MM X 1 1/2 , INSTALADO EM RESERVAÇÃO DE ÁGUA DE EDIFICAÇÃO QUE POSSUA RESERVATÓRIO DE FIBRA/FIBROCIMENTO   FORNECIMENTO E INSTALAÇÃO. AF_06/2016</v>
          </cell>
          <cell r="I4096" t="str">
            <v>UN</v>
          </cell>
          <cell r="J4096" t="str">
            <v>COEFICIENTE DE REPRESENTATIVIDADE</v>
          </cell>
          <cell r="K4096">
            <v>43.17</v>
          </cell>
          <cell r="L4096" t="str">
            <v>CAIXA REFERENCIAL</v>
          </cell>
        </row>
        <row r="4097">
          <cell r="G4097">
            <v>94788</v>
          </cell>
          <cell r="H4097" t="str">
            <v>ADAPTADOR COM FLANGES LIVRES, PVC, SOLDÁVEL LONGO, DN 60 MM X 2 , INSTALADO EM RESERVAÇÃO DE ÁGUA DE EDIFICAÇÃO QUE POSSUA RESERVATÓRIO DE FIBRA/FIBROCIMENTO   FORNECIMENTO E INSTALAÇÃO. AF_06/2016</v>
          </cell>
          <cell r="I4097" t="str">
            <v>UN</v>
          </cell>
          <cell r="J4097" t="str">
            <v>COEFICIENTE DE REPRESENTATIVIDADE</v>
          </cell>
          <cell r="K4097">
            <v>60.93</v>
          </cell>
          <cell r="L4097" t="str">
            <v>CAIXA REFERENCIAL</v>
          </cell>
        </row>
        <row r="4098">
          <cell r="G4098">
            <v>94789</v>
          </cell>
          <cell r="H4098" t="str">
            <v>ADAPTADOR COM FLANGES LIVRES, PVC, SOLDÁVEL LONGO, DN 75 MM X 2 1/2 , INSTALADO EM RESERVAÇÃO DE ÁGUA DE EDIFICAÇÃO QUE POSSUA RESERVATÓRIO DE FIBRA/FIBROCIMENTO   FORNECIMENTO E INSTALAÇÃO. AF_06/2016</v>
          </cell>
          <cell r="I4098" t="str">
            <v>UN</v>
          </cell>
          <cell r="J4098" t="str">
            <v>COEFICIENTE DE REPRESENTATIVIDADE</v>
          </cell>
          <cell r="K4098">
            <v>184.17</v>
          </cell>
          <cell r="L4098" t="str">
            <v>CAIXA REFERENCIAL</v>
          </cell>
        </row>
        <row r="4099">
          <cell r="G4099">
            <v>94790</v>
          </cell>
          <cell r="H4099" t="str">
            <v>ADAPTADOR COM FLANGES LIVRES, PVC, SOLDÁVEL LONGO, DN 85 MM X 3 , INSTALADO EM RESERVAÇÃO DE ÁGUA DE EDIFICAÇÃO QUE POSSUA RESERVATÓRIO DE FIBRA/FIBROCIMENTO   FORNECIMENTO E INSTALAÇÃO. AF_06/2016</v>
          </cell>
          <cell r="I4099" t="str">
            <v>UN</v>
          </cell>
          <cell r="J4099" t="str">
            <v>COEFICIENTE DE REPRESENTATIVIDADE</v>
          </cell>
          <cell r="K4099">
            <v>212.52</v>
          </cell>
          <cell r="L4099" t="str">
            <v>CAIXA REFERENCIAL</v>
          </cell>
        </row>
        <row r="4100">
          <cell r="G4100">
            <v>94791</v>
          </cell>
          <cell r="H4100" t="str">
            <v>ADAPTADOR COM FLANGES LIVRES, PVC, SOLDÁVEL LONGO, DN 110 MM X 4 , INSTALADO EM RESERVAÇÃO DE ÁGUA DE EDIFICAÇÃO QUE POSSUA RESERVATÓRIO DE FIBRA/FIBROCIMENTO   FORNECIMENTO E INSTALAÇÃO. AF_06/2016</v>
          </cell>
          <cell r="I4100" t="str">
            <v>UN</v>
          </cell>
          <cell r="J4100" t="str">
            <v>COEFICIENTE DE REPRESENTATIVIDADE</v>
          </cell>
          <cell r="K4100">
            <v>296.39</v>
          </cell>
          <cell r="L4100" t="str">
            <v>CAIXA REFERENCIAL</v>
          </cell>
        </row>
        <row r="4101">
          <cell r="G4101">
            <v>94863</v>
          </cell>
          <cell r="H4101" t="str">
            <v>LUVA, CPVC, SOLDÁVEL, DN 73 MM, INSTALADO EM RESERVAÇÃO DE ÁGUA DE EDIFICAÇÃO QUE POSSUA RESERVATÓRIO DE FIBRA/FIBROCIMENTO  FORNECIMENTO E INSTALAÇÃO. AF_06/2016</v>
          </cell>
          <cell r="I4101" t="str">
            <v>UN</v>
          </cell>
          <cell r="J4101" t="str">
            <v>COEFICIENTE DE REPRESENTATIVIDADE</v>
          </cell>
          <cell r="K4101">
            <v>83.88</v>
          </cell>
          <cell r="L4101" t="str">
            <v>CAIXA REFERENCIAL</v>
          </cell>
        </row>
        <row r="4102">
          <cell r="G4102">
            <v>95141</v>
          </cell>
          <cell r="H4102" t="str">
            <v>ADAPTADOR COM FLANGES LIVRES, PVC, SOLDÁVEL LONGO, DN  25 MM X 3/4 , INSTALADO EM RESERVAÇÃO DE ÁGUA DE EDIFICAÇÃO QUE POSSUA RESERVATÓRIO DE FIBRA/FIBROCIMENTO    FORNECIMENTO E INSTALAÇÃO. AF_06/2016</v>
          </cell>
          <cell r="I4102" t="str">
            <v>UN</v>
          </cell>
          <cell r="J4102" t="str">
            <v>COEFICIENTE DE REPRESENTATIVIDADE</v>
          </cell>
          <cell r="K4102">
            <v>23.65</v>
          </cell>
          <cell r="L4102" t="str">
            <v>CAIXA REFERENCIAL</v>
          </cell>
        </row>
        <row r="4103">
          <cell r="G4103">
            <v>95237</v>
          </cell>
          <cell r="H4103" t="str">
            <v>LUVA COM BUCHA DE LATÃO, PVC, SOLDÁVEL, DN 32MM X 1 , INSTALADO EM RAMAL DE DISTRIBUIÇÃO DE ÁGUA   FORNECIMENTO E INSTALAÇÃO. AF_12/2014</v>
          </cell>
          <cell r="I4103" t="str">
            <v>UN</v>
          </cell>
          <cell r="J4103" t="str">
            <v>COEFICIENTE DE REPRESENTATIVIDADE</v>
          </cell>
          <cell r="K4103">
            <v>17.670000000000002</v>
          </cell>
          <cell r="L4103" t="str">
            <v>CAIXA REFERENCIAL</v>
          </cell>
        </row>
        <row r="4104">
          <cell r="G4104">
            <v>95693</v>
          </cell>
          <cell r="H4104" t="str">
            <v>LUVA SIMPLES, PVC, SÉRIE NORMAL, ESGOTO PREDIAL, DN 150 MM, JUNTA ELÁSTICA, FORNECIDO E INSTALADO EM SUBCOLETOR AÉREO DE ESGOTO SANITÁRIO. AF_12/2014</v>
          </cell>
          <cell r="I4104" t="str">
            <v>UN</v>
          </cell>
          <cell r="J4104" t="str">
            <v>COEFICIENTE DE REPRESENTATIVIDADE</v>
          </cell>
          <cell r="K4104">
            <v>35.51</v>
          </cell>
          <cell r="L4104" t="str">
            <v>CAIXA REFERENCIAL</v>
          </cell>
        </row>
        <row r="4105">
          <cell r="G4105">
            <v>95694</v>
          </cell>
          <cell r="H4105" t="str">
            <v>CURVA 90 GRAUS, PVC, SERIE R, ÁGUA PLUVIAL, DN 100 MM, JUNTA ELÁSTICA, FORNECIDO E INSTALADO EM RAMAL DE ENCAMINHAMENTO. AF_12/2014</v>
          </cell>
          <cell r="I4105" t="str">
            <v>UN</v>
          </cell>
          <cell r="J4105" t="str">
            <v>COEFICIENTE DE REPRESENTATIVIDADE</v>
          </cell>
          <cell r="K4105">
            <v>44.55</v>
          </cell>
          <cell r="L4105" t="str">
            <v>CAIXA REFERENCIAL</v>
          </cell>
        </row>
        <row r="4106">
          <cell r="G4106">
            <v>95695</v>
          </cell>
          <cell r="H4106" t="str">
            <v>CURVA 90 GRAUS, PVC, SERIE R, ÁGUA PLUVIAL, DN 100 MM, JUNTA ELÁSTICA, FORNECIDO E INSTALADO EM CONDUTORES VERTICAIS DE ÁGUAS PLUVIAIS. AF_12/2014</v>
          </cell>
          <cell r="I4106" t="str">
            <v>UN</v>
          </cell>
          <cell r="J4106" t="str">
            <v>COEFICIENTE DE REPRESENTATIVIDADE</v>
          </cell>
          <cell r="K4106">
            <v>42.98</v>
          </cell>
          <cell r="L4106" t="str">
            <v>CAIXA REFERENCIAL</v>
          </cell>
        </row>
        <row r="4107">
          <cell r="G4107">
            <v>95696</v>
          </cell>
          <cell r="H4107" t="str">
            <v>SPRINKLER TIPO PENDENTE, 68 °C, UNIÃO POR ROSCA DN 15 (1/2") - FORNECIMENTO E INSTALAÇÃO. AF_12/2015</v>
          </cell>
          <cell r="I4107" t="str">
            <v>UN</v>
          </cell>
          <cell r="J4107" t="str">
            <v>COEFICIENTE DE REPRESENTATIVIDADE</v>
          </cell>
          <cell r="K4107">
            <v>31.86</v>
          </cell>
          <cell r="L4107" t="str">
            <v>CAIXA REFERENCIAL</v>
          </cell>
        </row>
        <row r="4108">
          <cell r="G4108">
            <v>96637</v>
          </cell>
          <cell r="H4108" t="str">
            <v>JOELHO 90 GRAUS, PPR, DN 25 MM, CLASSE PN 25, INSTALADO EM RAMAL OU SUB-RAMAL DE ÁGUA  FORNECIMENTO E INSTALAÇÃO . AF_06/2015</v>
          </cell>
          <cell r="I4108" t="str">
            <v>UN</v>
          </cell>
          <cell r="J4108" t="str">
            <v>ATRIBUÍDO SÃO PAULO</v>
          </cell>
          <cell r="K4108">
            <v>11.17</v>
          </cell>
          <cell r="L4108" t="str">
            <v>CAIXA REFERENCIAL</v>
          </cell>
        </row>
        <row r="4109">
          <cell r="G4109">
            <v>96638</v>
          </cell>
          <cell r="H4109" t="str">
            <v>JOELHO 45 GRAUS, PPR, DN 25 MM, CLASSE PN 25, INSTALADO EM RAMAL OU SUB-RAMAL DE ÁGUA  FORNECIMENTO E INSTALAÇÃO . AF_06/2015</v>
          </cell>
          <cell r="I4109" t="str">
            <v>UN</v>
          </cell>
          <cell r="J4109" t="str">
            <v>ATRIBUÍDO SÃO PAULO</v>
          </cell>
          <cell r="K4109">
            <v>10.82</v>
          </cell>
          <cell r="L4109" t="str">
            <v>CAIXA REFERENCIAL</v>
          </cell>
        </row>
        <row r="4110">
          <cell r="G4110">
            <v>96639</v>
          </cell>
          <cell r="H4110" t="str">
            <v>LUVA, PPR, DN 25 MM, CLASSE PN 25, INSTALADO EM RAMAL OU SUB-RAMAL DE ÁGUA  FORNECIMENTO E INSTALAÇÃO . AF_06/2015</v>
          </cell>
          <cell r="I4110" t="str">
            <v>UN</v>
          </cell>
          <cell r="J4110" t="str">
            <v>ATRIBUÍDO SÃO PAULO</v>
          </cell>
          <cell r="K4110">
            <v>7.73</v>
          </cell>
          <cell r="L4110" t="str">
            <v>CAIXA REFERENCIAL</v>
          </cell>
        </row>
        <row r="4111">
          <cell r="G4111">
            <v>96640</v>
          </cell>
          <cell r="H4111" t="str">
            <v>CONECTOR MACHO, PPR, 25 X 1/2'', CLASSE PN 25, INSTALADO EM RAMAL OU SUB-RAMAL DE ÁGUA   FORNECIMENTO E INSTALAÇÃO . AF_06/2015</v>
          </cell>
          <cell r="I4111" t="str">
            <v>UN</v>
          </cell>
          <cell r="J4111" t="str">
            <v>ATRIBUÍDO SÃO PAULO</v>
          </cell>
          <cell r="K4111">
            <v>17.68</v>
          </cell>
          <cell r="L4111" t="str">
            <v>CAIXA REFERENCIAL</v>
          </cell>
        </row>
        <row r="4112">
          <cell r="G4112">
            <v>96641</v>
          </cell>
          <cell r="H4112" t="str">
            <v>CONECTOR FÊMEA, PPR, 25 X 1/2'', CLASSE PN 25, INSTALADO EM RAMAL OU SUB-RAMAL DE ÁGUA   FORNECIMENTO E INSTALAÇÃO . AF_06/2015</v>
          </cell>
          <cell r="I4112" t="str">
            <v>UN</v>
          </cell>
          <cell r="J4112" t="str">
            <v>ATRIBUÍDO SÃO PAULO</v>
          </cell>
          <cell r="K4112">
            <v>14.13</v>
          </cell>
          <cell r="L4112" t="str">
            <v>CAIXA REFERENCIAL</v>
          </cell>
        </row>
        <row r="4113">
          <cell r="G4113">
            <v>96642</v>
          </cell>
          <cell r="H4113" t="str">
            <v>TÊ NORMAL, PPR, DN 25 MM, CLASSE PN 25, INSTALADO EM RAMAL OU SUB-RAMAL DE ÁGUA  FORNECIMENTO E INSTALAÇÃO . AF_06/2015</v>
          </cell>
          <cell r="I4113" t="str">
            <v>UN</v>
          </cell>
          <cell r="J4113" t="str">
            <v>ATRIBUÍDO SÃO PAULO</v>
          </cell>
          <cell r="K4113">
            <v>14.82</v>
          </cell>
          <cell r="L4113" t="str">
            <v>CAIXA REFERENCIAL</v>
          </cell>
        </row>
        <row r="4114">
          <cell r="G4114">
            <v>96643</v>
          </cell>
          <cell r="H4114" t="str">
            <v>TÊ MISTURADOR, PPR, 25 X 3/4'' , CLASSE PN 25, INSTALADO EM RAMAL OU SUB-RAMAL DE ÁGUA  FORNECIMENTO E INSTALAÇÃO . AF_06/2015</v>
          </cell>
          <cell r="I4114" t="str">
            <v>UN</v>
          </cell>
          <cell r="J4114" t="str">
            <v>ATRIBUÍDO SÃO PAULO</v>
          </cell>
          <cell r="K4114">
            <v>35.64</v>
          </cell>
          <cell r="L4114" t="str">
            <v>CAIXA REFERENCIAL</v>
          </cell>
        </row>
        <row r="4115">
          <cell r="G4115">
            <v>96650</v>
          </cell>
          <cell r="H4115" t="str">
            <v>JOELHO 90 GRAUS, PPR, DN 25 MM, CLASSE PN 25, INSTALADO EM RAMAL DE DISTRIBUIÇÃO  FORNECIMENTO E INSTALAÇÃO . AF_06/2015</v>
          </cell>
          <cell r="I4115" t="str">
            <v>UN</v>
          </cell>
          <cell r="J4115" t="str">
            <v>ATRIBUÍDO SÃO PAULO</v>
          </cell>
          <cell r="K4115">
            <v>8.19</v>
          </cell>
          <cell r="L4115" t="str">
            <v>CAIXA REFERENCIAL</v>
          </cell>
        </row>
        <row r="4116">
          <cell r="G4116">
            <v>96651</v>
          </cell>
          <cell r="H4116" t="str">
            <v>JOELHO 45 GRAUS, PPR, DN 25 MM, CLASSE PN 25, INSTALADO EM RAMAL DE DISTRIBUIÇÃO DE ÁGUA  FORNECIMENTO E INSTALAÇÃO . AF_06/2015</v>
          </cell>
          <cell r="I4116" t="str">
            <v>UN</v>
          </cell>
          <cell r="J4116" t="str">
            <v>ATRIBUÍDO SÃO PAULO</v>
          </cell>
          <cell r="K4116">
            <v>7.84</v>
          </cell>
          <cell r="L4116" t="str">
            <v>CAIXA REFERENCIAL</v>
          </cell>
        </row>
        <row r="4117">
          <cell r="G4117">
            <v>96652</v>
          </cell>
          <cell r="H4117" t="str">
            <v>JOELHO 90 GRAUS, PPR, DN 32 MM, CLASSE PN 25, INSTALADO EM RAMAL DE DISTRIBUIÇÃO  FORNECIMENTO E INSTALAÇÃO . AF_06/2015</v>
          </cell>
          <cell r="I4117" t="str">
            <v>UN</v>
          </cell>
          <cell r="J4117" t="str">
            <v>ATRIBUÍDO SÃO PAULO</v>
          </cell>
          <cell r="K4117">
            <v>15.81</v>
          </cell>
          <cell r="L4117" t="str">
            <v>CAIXA REFERENCIAL</v>
          </cell>
        </row>
        <row r="4118">
          <cell r="G4118">
            <v>96653</v>
          </cell>
          <cell r="H4118" t="str">
            <v>JOELHO 45 GRAUS, PPR, DN 32 MM, CLASSE PN 25, INSTALADO EM RAMAL DE DISTRIBUIÇÃO DE ÁGUA  FORNECIMENTO E INSTALAÇÃO . AF_06/2015</v>
          </cell>
          <cell r="I4118" t="str">
            <v>UN</v>
          </cell>
          <cell r="J4118" t="str">
            <v>ATRIBUÍDO SÃO PAULO</v>
          </cell>
          <cell r="K4118">
            <v>15.78</v>
          </cell>
          <cell r="L4118" t="str">
            <v>CAIXA REFERENCIAL</v>
          </cell>
        </row>
        <row r="4119">
          <cell r="G4119">
            <v>96654</v>
          </cell>
          <cell r="H4119" t="str">
            <v>JOELHO 90 GRAUS, PPR, DN 40 MM, CLASSE PN 25, INSTALADO EM RAMAL DE DISTRIBUIÇÃO  FORNECIMENTO E INSTALAÇÃO . AF_06/2015</v>
          </cell>
          <cell r="I4119" t="str">
            <v>UN</v>
          </cell>
          <cell r="J4119" t="str">
            <v>ATRIBUÍDO SÃO PAULO</v>
          </cell>
          <cell r="K4119">
            <v>26.01</v>
          </cell>
          <cell r="L4119" t="str">
            <v>CAIXA REFERENCIAL</v>
          </cell>
        </row>
        <row r="4120">
          <cell r="G4120">
            <v>96655</v>
          </cell>
          <cell r="H4120" t="str">
            <v>JOELHO 45 GRAUS, PPR, DN 40 MM, CLASSE PN 25, INSTALADO EM RAMAL DE DISTRIBUIÇÃO DE ÁGUA  FORNECIMENTO E INSTALAÇÃO . AF_06/2015</v>
          </cell>
          <cell r="I4120" t="str">
            <v>UN</v>
          </cell>
          <cell r="J4120" t="str">
            <v>ATRIBUÍDO SÃO PAULO</v>
          </cell>
          <cell r="K4120">
            <v>25.62</v>
          </cell>
          <cell r="L4120" t="str">
            <v>CAIXA REFERENCIAL</v>
          </cell>
        </row>
        <row r="4121">
          <cell r="G4121">
            <v>96656</v>
          </cell>
          <cell r="H4121" t="str">
            <v>LUVA, PPR, DN 25 MM, CLASSE PN 25, INSTALADO EM RAMAL DE DISTRIBUIÇÃO DE ÁGUA  FORNECIMENTO E INSTALAÇÃO . AF_06/2015</v>
          </cell>
          <cell r="I4121" t="str">
            <v>UN</v>
          </cell>
          <cell r="J4121" t="str">
            <v>ATRIBUÍDO SÃO PAULO</v>
          </cell>
          <cell r="K4121">
            <v>5.77</v>
          </cell>
          <cell r="L4121" t="str">
            <v>CAIXA REFERENCIAL</v>
          </cell>
        </row>
        <row r="4122">
          <cell r="G4122">
            <v>96657</v>
          </cell>
          <cell r="H4122" t="str">
            <v>CONECTOR MACHO, PPR, 25 X 1/2, CLASSE PN 25, INSTALADO EM RAMAL DE DISTRIBUIÇÃO DE ÁGUA  FORNECIMENTO E INSTALAÇÃO . AF_06/2015</v>
          </cell>
          <cell r="I4122" t="str">
            <v>UN</v>
          </cell>
          <cell r="J4122" t="str">
            <v>ATRIBUÍDO SÃO PAULO</v>
          </cell>
          <cell r="K4122">
            <v>15.72</v>
          </cell>
          <cell r="L4122" t="str">
            <v>CAIXA REFERENCIAL</v>
          </cell>
        </row>
        <row r="4123">
          <cell r="G4123">
            <v>96658</v>
          </cell>
          <cell r="H4123" t="str">
            <v>CONECTOR FÊMEA, PPR, 25 X 1/2'', CLASSE PN 25, INSTALADO EM RAMAL DE DISTRIBUIÇÃO DE ÁGUA   FORNECIMENTO E INSTALAÇÃO . AF_06/2015</v>
          </cell>
          <cell r="I4123" t="str">
            <v>UN</v>
          </cell>
          <cell r="J4123" t="str">
            <v>ATRIBUÍDO SÃO PAULO</v>
          </cell>
          <cell r="K4123">
            <v>12.17</v>
          </cell>
          <cell r="L4123" t="str">
            <v>CAIXA REFERENCIAL</v>
          </cell>
        </row>
        <row r="4124">
          <cell r="G4124">
            <v>96659</v>
          </cell>
          <cell r="H4124" t="str">
            <v>LUVA, PPR, DN 32 MM, CLASSE PN 25, INSTALADO EM RAMAL DE DISTRIBUIÇÃO DE ÁGUA  FORNECIMENTO E INSTALAÇÃO. AF_06/2015</v>
          </cell>
          <cell r="I4124" t="str">
            <v>UN</v>
          </cell>
          <cell r="J4124" t="str">
            <v>ATRIBUÍDO SÃO PAULO</v>
          </cell>
          <cell r="K4124">
            <v>10.67</v>
          </cell>
          <cell r="L4124" t="str">
            <v>CAIXA REFERENCIAL</v>
          </cell>
        </row>
        <row r="4125">
          <cell r="G4125">
            <v>96660</v>
          </cell>
          <cell r="H4125" t="str">
            <v>CONECTOR MACHO, PPR, 32 X 3/4'', CLASSE PN 25, INSTALADO EM RAMAL DE DISTRIBUIÇÃO DE ÁGUA   FORNECIMENTO E INSTALAÇÃO. AF_06/2015</v>
          </cell>
          <cell r="I4125" t="str">
            <v>UN</v>
          </cell>
          <cell r="J4125" t="str">
            <v>ATRIBUÍDO SÃO PAULO</v>
          </cell>
          <cell r="K4125">
            <v>27.26</v>
          </cell>
          <cell r="L4125" t="str">
            <v>CAIXA REFERENCIAL</v>
          </cell>
        </row>
        <row r="4126">
          <cell r="G4126">
            <v>96661</v>
          </cell>
          <cell r="H4126" t="str">
            <v>CONECTOR FÊMEA, PPR, 32 X 3/4'', CLASSE PN 25, INSTALADO EM RAMAL DE DISTRIBUIÇÃO DE ÁGUA   FORNECIMENTO E INSTALAÇÃO . AF_06/2015</v>
          </cell>
          <cell r="I4126" t="str">
            <v>UN</v>
          </cell>
          <cell r="J4126" t="str">
            <v>ATRIBUÍDO SÃO PAULO</v>
          </cell>
          <cell r="K4126">
            <v>21.79</v>
          </cell>
          <cell r="L4126" t="str">
            <v>CAIXA REFERENCIAL</v>
          </cell>
        </row>
        <row r="4127">
          <cell r="G4127">
            <v>96662</v>
          </cell>
          <cell r="H4127" t="str">
            <v>BUCHA DE REDUÇÃO, PPR, 32 X 25, CLASSE PN 25, INSTALADO EM RAMAL DE DISTRIBUIÇÃO DE ÁGUA  FORNECIMENTO E INSTALAÇÃO . AF_06/2015</v>
          </cell>
          <cell r="I4127" t="str">
            <v>UN</v>
          </cell>
          <cell r="J4127" t="str">
            <v>ATRIBUÍDO SÃO PAULO</v>
          </cell>
          <cell r="K4127">
            <v>10.86</v>
          </cell>
          <cell r="L4127" t="str">
            <v>CAIXA REFERENCIAL</v>
          </cell>
        </row>
        <row r="4128">
          <cell r="G4128">
            <v>96663</v>
          </cell>
          <cell r="H4128" t="str">
            <v>LUVA, PPR, DN 40 MM, CLASSE PN 25, INSTALADO EM RAMAL DE DISTRIBUIÇÃO DE ÁGUA  FORNECIMENTO E INSTALAÇÃO. AF_06/2015</v>
          </cell>
          <cell r="I4128" t="str">
            <v>UN</v>
          </cell>
          <cell r="J4128" t="str">
            <v>ATRIBUÍDO SÃO PAULO</v>
          </cell>
          <cell r="K4128">
            <v>18.93</v>
          </cell>
          <cell r="L4128" t="str">
            <v>CAIXA REFERENCIAL</v>
          </cell>
        </row>
        <row r="4129">
          <cell r="G4129">
            <v>96664</v>
          </cell>
          <cell r="H4129" t="str">
            <v>BUCHA DE REDUÇÃO, PPR, 40 X 25, CLASSE PN 25, INSTALADO EM RAMAL DE DISTRIBUIÇÃO DE ÁGUA  FORNECIMENTO E INSTALAÇÃO . AF_06/2015</v>
          </cell>
          <cell r="I4129" t="str">
            <v>UN</v>
          </cell>
          <cell r="J4129" t="str">
            <v>ATRIBUÍDO SÃO PAULO</v>
          </cell>
          <cell r="K4129">
            <v>20.100000000000001</v>
          </cell>
          <cell r="L4129" t="str">
            <v>CAIXA REFERENCIAL</v>
          </cell>
        </row>
        <row r="4130">
          <cell r="G4130">
            <v>96665</v>
          </cell>
          <cell r="H4130" t="str">
            <v>TÊ NORMAL, PPR, DN 25 MM, CLASSE PN 25, INSTALADO EM RAMAL DE DISTRIBUIÇÃO DE ÁGUA  FORNECIMENTO E INSTALAÇÃO . AF_06/2015</v>
          </cell>
          <cell r="I4130" t="str">
            <v>UN</v>
          </cell>
          <cell r="J4130" t="str">
            <v>ATRIBUÍDO SÃO PAULO</v>
          </cell>
          <cell r="K4130">
            <v>10.82</v>
          </cell>
          <cell r="L4130" t="str">
            <v>CAIXA REFERENCIAL</v>
          </cell>
        </row>
        <row r="4131">
          <cell r="G4131">
            <v>96666</v>
          </cell>
          <cell r="H4131" t="str">
            <v>TÊ NORMAL, PPR, DN 32 MM, CLASSE PN 25, INSTALADO EM RAMAL DE DISTRIBUIÇÃO DE ÁGUA  FORNECIMENTO E INSTALAÇÃO . AF_06/2015</v>
          </cell>
          <cell r="I4131" t="str">
            <v>UN</v>
          </cell>
          <cell r="J4131" t="str">
            <v>ATRIBUÍDO SÃO PAULO</v>
          </cell>
          <cell r="K4131">
            <v>21.16</v>
          </cell>
          <cell r="L4131" t="str">
            <v>CAIXA REFERENCIAL</v>
          </cell>
        </row>
        <row r="4132">
          <cell r="G4132">
            <v>96667</v>
          </cell>
          <cell r="H4132" t="str">
            <v>TÊ NORMAL, PPR, DN 40 MM, CLASSE PN 25, INSTALADO EM RAMAL DE DISTRIBUIÇÃO DE ÁGUA  FORNECIMENTO E INSTALAÇÃO . AF_06/2015</v>
          </cell>
          <cell r="I4132" t="str">
            <v>UN</v>
          </cell>
          <cell r="J4132" t="str">
            <v>ATRIBUÍDO SÃO PAULO</v>
          </cell>
          <cell r="K4132">
            <v>36.31</v>
          </cell>
          <cell r="L4132" t="str">
            <v>CAIXA REFERENCIAL</v>
          </cell>
        </row>
        <row r="4133">
          <cell r="G4133">
            <v>96684</v>
          </cell>
          <cell r="H4133" t="str">
            <v>JOELHO 90 GRAUS, PPR, DN 25 MM, CLASSE PN 25, INSTALADO EM PRUMADA DE ÁGUA  FORNECIMENTO E INSTALAÇÃO . AF_06/2015</v>
          </cell>
          <cell r="I4133" t="str">
            <v>UN</v>
          </cell>
          <cell r="J4133" t="str">
            <v>ATRIBUÍDO SÃO PAULO</v>
          </cell>
          <cell r="K4133">
            <v>3.73</v>
          </cell>
          <cell r="L4133" t="str">
            <v>CAIXA REFERENCIAL</v>
          </cell>
        </row>
        <row r="4134">
          <cell r="G4134">
            <v>96685</v>
          </cell>
          <cell r="H4134" t="str">
            <v>JOELHO 45 GRAUS, PPR, DN 25 MM, CLASSE PN 25, INSTALADO EM PRUMADA DE ÁGUA  FORNECIMENTO E INSTALAÇÃO . AF_06/2015</v>
          </cell>
          <cell r="I4134" t="str">
            <v>UN</v>
          </cell>
          <cell r="J4134" t="str">
            <v>ATRIBUÍDO SÃO PAULO</v>
          </cell>
          <cell r="K4134">
            <v>3.38</v>
          </cell>
          <cell r="L4134" t="str">
            <v>CAIXA REFERENCIAL</v>
          </cell>
        </row>
        <row r="4135">
          <cell r="G4135">
            <v>96686</v>
          </cell>
          <cell r="H4135" t="str">
            <v>JOELHO 90 GRAUS, PPR, DN 32 MM, CLASSE PN 25, INSTALADO EM PRUMADA DE ÁGUA  FORNECIMENTO E INSTALAÇÃO . AF_06/2015</v>
          </cell>
          <cell r="I4135" t="str">
            <v>UN</v>
          </cell>
          <cell r="J4135" t="str">
            <v>ATRIBUÍDO SÃO PAULO</v>
          </cell>
          <cell r="K4135">
            <v>5.58</v>
          </cell>
          <cell r="L4135" t="str">
            <v>CAIXA REFERENCIAL</v>
          </cell>
        </row>
        <row r="4136">
          <cell r="G4136">
            <v>96687</v>
          </cell>
          <cell r="H4136" t="str">
            <v>JOELHO 45 GRAUS, PPR, DN 32 MM, CLASSE PN 25, INSTALADO EM PRUMADA DE ÁGUA  FORNECIMENTO E INSTALAÇÃO . AF_06/2015</v>
          </cell>
          <cell r="I4136" t="str">
            <v>UN</v>
          </cell>
          <cell r="J4136" t="str">
            <v>ATRIBUÍDO SÃO PAULO</v>
          </cell>
          <cell r="K4136">
            <v>5.55</v>
          </cell>
          <cell r="L4136" t="str">
            <v>CAIXA REFERENCIAL</v>
          </cell>
        </row>
        <row r="4137">
          <cell r="G4137">
            <v>96688</v>
          </cell>
          <cell r="H4137" t="str">
            <v>JOELHO 90 GRAUS, PPR, DN 40 MM, CLASSE PN 25, INSTALADO EM PRUMADA DE ÁGUA  FORNECIMENTO E INSTALAÇÃO . AF_06/2015</v>
          </cell>
          <cell r="I4137" t="str">
            <v>UN</v>
          </cell>
          <cell r="J4137" t="str">
            <v>ATRIBUÍDO SÃO PAULO</v>
          </cell>
          <cell r="K4137">
            <v>9.4600000000000009</v>
          </cell>
          <cell r="L4137" t="str">
            <v>CAIXA REFERENCIAL</v>
          </cell>
        </row>
        <row r="4138">
          <cell r="G4138">
            <v>96689</v>
          </cell>
          <cell r="H4138" t="str">
            <v>JOELHO 45 GRAUS, PPR, DN 40 MM, CLASSE PN 25, INSTALADO EM PRUMADA DE ÁGUA  FORNECIMENTO E INSTALAÇÃO . AF_06/2015</v>
          </cell>
          <cell r="I4138" t="str">
            <v>UN</v>
          </cell>
          <cell r="J4138" t="str">
            <v>ATRIBUÍDO SÃO PAULO</v>
          </cell>
          <cell r="K4138">
            <v>9.07</v>
          </cell>
          <cell r="L4138" t="str">
            <v>CAIXA REFERENCIAL</v>
          </cell>
        </row>
        <row r="4139">
          <cell r="G4139">
            <v>96690</v>
          </cell>
          <cell r="H4139" t="str">
            <v>JOELHO 90 GRAUS, PPR, DN 50 MM, CLASSE PN 25, INSTALADO EM PRUMADA DE ÁGUA  FORNECIMENTO E INSTALAÇÃO . AF_06/2015</v>
          </cell>
          <cell r="I4139" t="str">
            <v>UN</v>
          </cell>
          <cell r="J4139" t="str">
            <v>ATRIBUÍDO SÃO PAULO</v>
          </cell>
          <cell r="K4139">
            <v>17.32</v>
          </cell>
          <cell r="L4139" t="str">
            <v>CAIXA REFERENCIAL</v>
          </cell>
        </row>
        <row r="4140">
          <cell r="G4140">
            <v>96691</v>
          </cell>
          <cell r="H4140" t="str">
            <v>JOELHO 45 GRAUS, PPR, DN 50 MM, CLASSE PN 25, INSTALADO EM PRUMADA DE ÁGUA  FORNECIMENTO E INSTALAÇÃO . AF_06/2015</v>
          </cell>
          <cell r="I4140" t="str">
            <v>UN</v>
          </cell>
          <cell r="J4140" t="str">
            <v>ATRIBUÍDO SÃO PAULO</v>
          </cell>
          <cell r="K4140">
            <v>17.850000000000001</v>
          </cell>
          <cell r="L4140" t="str">
            <v>CAIXA REFERENCIAL</v>
          </cell>
        </row>
        <row r="4141">
          <cell r="G4141">
            <v>96692</v>
          </cell>
          <cell r="H4141" t="str">
            <v>JOELHO 90 GRAUS, PPR, DN 63 MM, CLASSE PN 25, INSTALADO EM PRUMADA DE ÁGUA  FORNECIMENTO E INSTALAÇÃO . AF_06/2015</v>
          </cell>
          <cell r="I4141" t="str">
            <v>UN</v>
          </cell>
          <cell r="J4141" t="str">
            <v>ATRIBUÍDO SÃO PAULO</v>
          </cell>
          <cell r="K4141">
            <v>26.22</v>
          </cell>
          <cell r="L4141" t="str">
            <v>CAIXA REFERENCIAL</v>
          </cell>
        </row>
        <row r="4142">
          <cell r="G4142">
            <v>96693</v>
          </cell>
          <cell r="H4142" t="str">
            <v>JOELHO 45 GRAUS, PPR, DN 63 MM, CLASSE PN 25, INSTALADO EM PRUMADA DE ÁGUA  FORNECIMENTO E INSTALAÇÃO . AF_06/2015</v>
          </cell>
          <cell r="I4142" t="str">
            <v>UN</v>
          </cell>
          <cell r="J4142" t="str">
            <v>ATRIBUÍDO SÃO PAULO</v>
          </cell>
          <cell r="K4142">
            <v>24.92</v>
          </cell>
          <cell r="L4142" t="str">
            <v>CAIXA REFERENCIAL</v>
          </cell>
        </row>
        <row r="4143">
          <cell r="G4143">
            <v>96694</v>
          </cell>
          <cell r="H4143" t="str">
            <v>JOELHO 90 GRAUS, PPR, DN 75 MM, CLASSE PN 25, INSTALADO EM PRUMADA DE ÁGUA  FORNECIMENTO E INSTALAÇÃO . AF_06/2015</v>
          </cell>
          <cell r="I4143" t="str">
            <v>UN</v>
          </cell>
          <cell r="J4143" t="str">
            <v>ATRIBUÍDO SÃO PAULO</v>
          </cell>
          <cell r="K4143">
            <v>56.32</v>
          </cell>
          <cell r="L4143" t="str">
            <v>CAIXA REFERENCIAL</v>
          </cell>
        </row>
        <row r="4144">
          <cell r="G4144">
            <v>96695</v>
          </cell>
          <cell r="H4144" t="str">
            <v>JOELHO 45 GRAUS, PPR, DN 75 MM, CLASSE PN 25, INSTALADO EM PRUMADA DE ÁGUA  FORNECIMENTO E INSTALAÇÃO . AF_06/2015</v>
          </cell>
          <cell r="I4144" t="str">
            <v>UN</v>
          </cell>
          <cell r="J4144" t="str">
            <v>ATRIBUÍDO SÃO PAULO</v>
          </cell>
          <cell r="K4144">
            <v>54.79</v>
          </cell>
          <cell r="L4144" t="str">
            <v>CAIXA REFERENCIAL</v>
          </cell>
        </row>
        <row r="4145">
          <cell r="G4145">
            <v>96696</v>
          </cell>
          <cell r="H4145" t="str">
            <v>JOELHO 90 GRAUS, PPR, DN 90 MM, CLASSE PN 25, INSTALADO EM PRUMADA DE ÁGUA  FORNECIMENTO E INSTALAÇÃO . AF_06/2015</v>
          </cell>
          <cell r="I4145" t="str">
            <v>UN</v>
          </cell>
          <cell r="J4145" t="str">
            <v>ATRIBUÍDO SÃO PAULO</v>
          </cell>
          <cell r="K4145">
            <v>84.62</v>
          </cell>
          <cell r="L4145" t="str">
            <v>CAIXA REFERENCIAL</v>
          </cell>
        </row>
        <row r="4146">
          <cell r="G4146">
            <v>96697</v>
          </cell>
          <cell r="H4146" t="str">
            <v>JOELHO 90 GRAUS, PPR, DN 110 MM, CLASSE PN 25, INSTALADO EM PRUMADA DE ÁGUA  FORNECIMENTO E INSTALAÇÃO . AF_06/2015</v>
          </cell>
          <cell r="I4146" t="str">
            <v>UN</v>
          </cell>
          <cell r="J4146" t="str">
            <v>ATRIBUÍDO SÃO PAULO</v>
          </cell>
          <cell r="K4146">
            <v>126.56</v>
          </cell>
          <cell r="L4146" t="str">
            <v>CAIXA REFERENCIAL</v>
          </cell>
        </row>
        <row r="4147">
          <cell r="G4147">
            <v>96698</v>
          </cell>
          <cell r="H4147" t="str">
            <v>LUVA, PPR, DN 25 MM, CLASSE PN 25, INSTALADO EM PRUMADA DE ÁGUA  FORNECIMENTO E INSTALAÇÃO . AF_06/2015</v>
          </cell>
          <cell r="I4147" t="str">
            <v>UN</v>
          </cell>
          <cell r="J4147" t="str">
            <v>ATRIBUÍDO SÃO PAULO</v>
          </cell>
          <cell r="K4147">
            <v>2.8</v>
          </cell>
          <cell r="L4147" t="str">
            <v>CAIXA REFERENCIAL</v>
          </cell>
        </row>
        <row r="4148">
          <cell r="G4148">
            <v>96699</v>
          </cell>
          <cell r="H4148" t="str">
            <v>CONECTOR MACHO, PPR, 25 X 1/2'', CLASSE PN 25, INSTALADO EM PRUMADA DE ÁGUA   FORNECIMENTO E INSTALAÇÃO . AF_06/2015</v>
          </cell>
          <cell r="I4148" t="str">
            <v>UN</v>
          </cell>
          <cell r="J4148" t="str">
            <v>ATRIBUÍDO SÃO PAULO</v>
          </cell>
          <cell r="K4148">
            <v>12.75</v>
          </cell>
          <cell r="L4148" t="str">
            <v>CAIXA REFERENCIAL</v>
          </cell>
        </row>
        <row r="4149">
          <cell r="G4149">
            <v>96700</v>
          </cell>
          <cell r="H4149" t="str">
            <v>CONECTOR FÊMEA, PPR, 25 X 1/2'', CLASSE PN 25, INSTALADO EM PRUMADA DE ÁGUA   FORNECIMENTO E INSTALAÇÃO . AF_06/2015</v>
          </cell>
          <cell r="I4149" t="str">
            <v>UN</v>
          </cell>
          <cell r="J4149" t="str">
            <v>ATRIBUÍDO SÃO PAULO</v>
          </cell>
          <cell r="K4149">
            <v>9.1999999999999993</v>
          </cell>
          <cell r="L4149" t="str">
            <v>CAIXA REFERENCIAL</v>
          </cell>
        </row>
        <row r="4150">
          <cell r="G4150">
            <v>96701</v>
          </cell>
          <cell r="H4150" t="str">
            <v>LUVA, PPR, DN 32 MM, CLASSE PN 25, INSTALADO EM PRUMADA DE ÁGUA  FORNECIMENTO E INSTALAÇÃO. AF_06/2015</v>
          </cell>
          <cell r="I4150" t="str">
            <v>UN</v>
          </cell>
          <cell r="J4150" t="str">
            <v>ATRIBUÍDO SÃO PAULO</v>
          </cell>
          <cell r="K4150">
            <v>3.85</v>
          </cell>
          <cell r="L4150" t="str">
            <v>CAIXA REFERENCIAL</v>
          </cell>
        </row>
        <row r="4151">
          <cell r="G4151">
            <v>96702</v>
          </cell>
          <cell r="H4151" t="str">
            <v>BUCHA DE REDUÇÃO, PPR, 32 X 25, CLASSE PN 25, INSTALADO EM PRUMADA DE ÁGUA  FORNECIMENTO E INSTALAÇÃO . AF_06/2015</v>
          </cell>
          <cell r="I4151" t="str">
            <v>UN</v>
          </cell>
          <cell r="J4151" t="str">
            <v>ATRIBUÍDO SÃO PAULO</v>
          </cell>
          <cell r="K4151">
            <v>4.04</v>
          </cell>
          <cell r="L4151" t="str">
            <v>CAIXA REFERENCIAL</v>
          </cell>
        </row>
        <row r="4152">
          <cell r="G4152">
            <v>96703</v>
          </cell>
          <cell r="H4152" t="str">
            <v>LUVA, PPR, DN 40 MM, CLASSE PN 25, INSTALADO EM PRUMADA DE ÁGUA  FORNECIMENTO E INSTALAÇÃO. AF_06/2015</v>
          </cell>
          <cell r="I4152" t="str">
            <v>UN</v>
          </cell>
          <cell r="J4152" t="str">
            <v>ATRIBUÍDO SÃO PAULO</v>
          </cell>
          <cell r="K4152">
            <v>7.87</v>
          </cell>
          <cell r="L4152" t="str">
            <v>CAIXA REFERENCIAL</v>
          </cell>
        </row>
        <row r="4153">
          <cell r="G4153">
            <v>96704</v>
          </cell>
          <cell r="H4153" t="str">
            <v>BUCHA DE REDUÇÃO, PPR, 40 X 25, CLASSE PN 25, INSTALADO EM PRUMADA DE ÁGUA  FORNECIMENTO E INSTALAÇÃO . AF_06/2015</v>
          </cell>
          <cell r="I4153" t="str">
            <v>UN</v>
          </cell>
          <cell r="J4153" t="str">
            <v>ATRIBUÍDO SÃO PAULO</v>
          </cell>
          <cell r="K4153">
            <v>9.0399999999999991</v>
          </cell>
          <cell r="L4153" t="str">
            <v>CAIXA REFERENCIAL</v>
          </cell>
        </row>
        <row r="4154">
          <cell r="G4154">
            <v>96705</v>
          </cell>
          <cell r="H4154" t="str">
            <v>LUVA, PPR, DN 50 MM, CLASSE PN 25, INSTALADO EM PRUMADA DE ÁGUA  FORNECIMENTO E INSTALAÇÃO. AF_06/2015</v>
          </cell>
          <cell r="I4154" t="str">
            <v>UN</v>
          </cell>
          <cell r="J4154" t="str">
            <v>ATRIBUÍDO SÃO PAULO</v>
          </cell>
          <cell r="K4154">
            <v>11.84</v>
          </cell>
          <cell r="L4154" t="str">
            <v>CAIXA REFERENCIAL</v>
          </cell>
        </row>
        <row r="4155">
          <cell r="G4155">
            <v>96706</v>
          </cell>
          <cell r="H4155" t="str">
            <v>LUVA, PPR, DN 63 MM, CLASSE PN 25, INSTALADO EM PRUMADA DE ÁGUA  FORNECIMENTO E INSTALAÇÃO. AF_06/2015</v>
          </cell>
          <cell r="I4155" t="str">
            <v>UN</v>
          </cell>
          <cell r="J4155" t="str">
            <v>ATRIBUÍDO SÃO PAULO</v>
          </cell>
          <cell r="K4155">
            <v>17.809999999999999</v>
          </cell>
          <cell r="L4155" t="str">
            <v>CAIXA REFERENCIAL</v>
          </cell>
        </row>
        <row r="4156">
          <cell r="G4156">
            <v>96707</v>
          </cell>
          <cell r="H4156" t="str">
            <v>LUVA, PPR, DN 75 MM, CLASSE PN 25, INSTALADO EM PRUMADA DE ÁGUA  FORNECIMENTO E INSTALAÇÃO. AF_06/2015</v>
          </cell>
          <cell r="I4156" t="str">
            <v>UN</v>
          </cell>
          <cell r="J4156" t="str">
            <v>ATRIBUÍDO SÃO PAULO</v>
          </cell>
          <cell r="K4156">
            <v>36.26</v>
          </cell>
          <cell r="L4156" t="str">
            <v>CAIXA REFERENCIAL</v>
          </cell>
        </row>
        <row r="4157">
          <cell r="G4157">
            <v>96708</v>
          </cell>
          <cell r="H4157" t="str">
            <v>LUVA, PPR, DN 90 MM, CLASSE PN 25, INSTALADO EM PRUMADA DE ÁGUA  FORNECIMENTO E INSTALAÇÃO. AF_06/2015</v>
          </cell>
          <cell r="I4157" t="str">
            <v>UN</v>
          </cell>
          <cell r="J4157" t="str">
            <v>ATRIBUÍDO SÃO PAULO</v>
          </cell>
          <cell r="K4157">
            <v>56.95</v>
          </cell>
          <cell r="L4157" t="str">
            <v>CAIXA REFERENCIAL</v>
          </cell>
        </row>
        <row r="4158">
          <cell r="G4158">
            <v>96709</v>
          </cell>
          <cell r="H4158" t="str">
            <v>LUVA, PPR, DN 110 MM, CLASSE PN 25, INSTALADO EM PRUMADA DE ÁGUA  FORNECIMENTO E INSTALAÇÃO. AF_06/2015</v>
          </cell>
          <cell r="I4158" t="str">
            <v>UN</v>
          </cell>
          <cell r="J4158" t="str">
            <v>ATRIBUÍDO SÃO PAULO</v>
          </cell>
          <cell r="K4158">
            <v>89.74</v>
          </cell>
          <cell r="L4158" t="str">
            <v>CAIXA REFERENCIAL</v>
          </cell>
        </row>
        <row r="4159">
          <cell r="G4159">
            <v>96710</v>
          </cell>
          <cell r="H4159" t="str">
            <v>TÊ NORMAL, PPR, DN 25 MM, CLASSE PN 25, INSTALADO EM PRUMADA DE ÁGUA  FORNECIMENTO E INSTALAÇÃO . AF_06/2015</v>
          </cell>
          <cell r="I4159" t="str">
            <v>UN</v>
          </cell>
          <cell r="J4159" t="str">
            <v>ATRIBUÍDO SÃO PAULO</v>
          </cell>
          <cell r="K4159">
            <v>4.9000000000000004</v>
          </cell>
          <cell r="L4159" t="str">
            <v>CAIXA REFERENCIAL</v>
          </cell>
        </row>
        <row r="4160">
          <cell r="G4160">
            <v>96711</v>
          </cell>
          <cell r="H4160" t="str">
            <v>TÊ NORMAL, PPR, DN 32 MM, CLASSE PN 25, INSTALADO EM PRUMADA DE ÁGUA  FORNECIMENTO E INSTALAÇÃO . AF_06/2015</v>
          </cell>
          <cell r="I4160" t="str">
            <v>UN</v>
          </cell>
          <cell r="J4160" t="str">
            <v>ATRIBUÍDO SÃO PAULO</v>
          </cell>
          <cell r="K4160">
            <v>7.56</v>
          </cell>
          <cell r="L4160" t="str">
            <v>CAIXA REFERENCIAL</v>
          </cell>
        </row>
        <row r="4161">
          <cell r="G4161">
            <v>96712</v>
          </cell>
          <cell r="H4161" t="str">
            <v>TÊ NORMAL, PPR, DN 40 MM, CLASSE PN 25, INSTALADO EM PRUMADA DE ÁGUA  FORNECIMENTO E INSTALAÇÃO . AF_06/2015</v>
          </cell>
          <cell r="I4161" t="str">
            <v>UN</v>
          </cell>
          <cell r="J4161" t="str">
            <v>ATRIBUÍDO SÃO PAULO</v>
          </cell>
          <cell r="K4161">
            <v>14.2</v>
          </cell>
          <cell r="L4161" t="str">
            <v>CAIXA REFERENCIAL</v>
          </cell>
        </row>
        <row r="4162">
          <cell r="G4162">
            <v>96713</v>
          </cell>
          <cell r="H4162" t="str">
            <v>TÊ NORMAL, PPR, DN 50 MM, CLASSE PN 25, INSTALADO EM PRUMADA DE ÁGUA  FORNECIMENTO E INSTALAÇÃO . AF_06/2015</v>
          </cell>
          <cell r="I4162" t="str">
            <v>UN</v>
          </cell>
          <cell r="J4162" t="str">
            <v>ATRIBUÍDO SÃO PAULO</v>
          </cell>
          <cell r="K4162">
            <v>19.809999999999999</v>
          </cell>
          <cell r="L4162" t="str">
            <v>CAIXA REFERENCIAL</v>
          </cell>
        </row>
        <row r="4163">
          <cell r="G4163">
            <v>96714</v>
          </cell>
          <cell r="H4163" t="str">
            <v>TÊ NORMAL, PPR, DN 63 MM, CLASSE PN 25, INSTALADO EM PRUMADA DE ÁGUA  FORNECIMENTO E INSTALAÇÃO . AF_06/2015</v>
          </cell>
          <cell r="I4163" t="str">
            <v>UN</v>
          </cell>
          <cell r="J4163" t="str">
            <v>ATRIBUÍDO SÃO PAULO</v>
          </cell>
          <cell r="K4163">
            <v>33.19</v>
          </cell>
          <cell r="L4163" t="str">
            <v>CAIXA REFERENCIAL</v>
          </cell>
        </row>
        <row r="4164">
          <cell r="G4164">
            <v>96715</v>
          </cell>
          <cell r="H4164" t="str">
            <v>TÊ NORMAL, PPR, DN 75 MM, CLASSE PN 25, INSTALADO EM PRUMADA DE ÁGUA  FORNECIMENTO E INSTALAÇÃO . AF_06/2015</v>
          </cell>
          <cell r="I4164" t="str">
            <v>UN</v>
          </cell>
          <cell r="J4164" t="str">
            <v>ATRIBUÍDO SÃO PAULO</v>
          </cell>
          <cell r="K4164">
            <v>61.24</v>
          </cell>
          <cell r="L4164" t="str">
            <v>CAIXA REFERENCIAL</v>
          </cell>
        </row>
        <row r="4165">
          <cell r="G4165">
            <v>96716</v>
          </cell>
          <cell r="H4165" t="str">
            <v>TÊ NORMAL, PPR, DN 90 MM, CLASSE PN 25, INSTALADO EM PRUMADA DE ÁGUA  FORNECIMENTO E INSTALAÇÃO . AF_06/2015</v>
          </cell>
          <cell r="I4165" t="str">
            <v>UN</v>
          </cell>
          <cell r="J4165" t="str">
            <v>ATRIBUÍDO SÃO PAULO</v>
          </cell>
          <cell r="K4165">
            <v>91.72</v>
          </cell>
          <cell r="L4165" t="str">
            <v>CAIXA REFERENCIAL</v>
          </cell>
        </row>
        <row r="4166">
          <cell r="G4166">
            <v>96717</v>
          </cell>
          <cell r="H4166" t="str">
            <v>TÊ NORMAL, PPR, DN 110 MM, CLASSE PN 25, INSTALADO EM PRUMADA DE ÁGUA  FORNECIMENTO E INSTALAÇÃO . AF_06/2015</v>
          </cell>
          <cell r="I4166" t="str">
            <v>UN</v>
          </cell>
          <cell r="J4166" t="str">
            <v>ATRIBUÍDO SÃO PAULO</v>
          </cell>
          <cell r="K4166">
            <v>143.97999999999999</v>
          </cell>
          <cell r="L4166" t="str">
            <v>CAIXA REFERENCIAL</v>
          </cell>
        </row>
        <row r="4167">
          <cell r="G4167">
            <v>96736</v>
          </cell>
          <cell r="H4167" t="str">
            <v>LUVA, PPR, DN 20 MM, CLASSE PN 25, INSTALADO EM RESERVAÇÃO DE ÁGUA DE EDIFICAÇÃO QUE POSSUA RESERVATÓRIO DE FIBRA/FIBROCIMENTO  FORNECIMENTO E INSTALAÇÃO. AF_06/2016</v>
          </cell>
          <cell r="I4167" t="str">
            <v>UN</v>
          </cell>
          <cell r="J4167" t="str">
            <v>ATRIBUÍDO SÃO PAULO</v>
          </cell>
          <cell r="K4167">
            <v>4.41</v>
          </cell>
          <cell r="L4167" t="str">
            <v>CAIXA REFERENCIAL</v>
          </cell>
        </row>
        <row r="4168">
          <cell r="G4168">
            <v>96737</v>
          </cell>
          <cell r="H4168" t="str">
            <v>LUVA, PPR, DN 25 MM, CLASSE PN 25, INSTALADO EM RESERVAÇÃO DE ÁGUA DE EDIFICAÇÃO QUE POSSUA RESERVATÓRIO DE FIBRA/FIBROCIMENTO  FORNECIMENTO E INSTALAÇÃO. AF_06/2016</v>
          </cell>
          <cell r="I4168" t="str">
            <v>UN</v>
          </cell>
          <cell r="J4168" t="str">
            <v>ATRIBUÍDO SÃO PAULO</v>
          </cell>
          <cell r="K4168">
            <v>4.95</v>
          </cell>
          <cell r="L4168" t="str">
            <v>CAIXA REFERENCIAL</v>
          </cell>
        </row>
        <row r="4169">
          <cell r="G4169">
            <v>96738</v>
          </cell>
          <cell r="H4169" t="str">
            <v>CONECTOR MACHO, PPR, 25 X 1/2'', CLASSE PN 25,  INSTALADO EM RESERVAÇÃO DE ÁGUA DE EDIFICAÇÃO QUE POSSUA RESERVATÓRIO DE FIBRA/FIBROCIMENTO   FORNECIMENTO E INSTALAÇÃO. AF_06/2016</v>
          </cell>
          <cell r="I4169" t="str">
            <v>UN</v>
          </cell>
          <cell r="J4169" t="str">
            <v>ATRIBUÍDO SÃO PAULO</v>
          </cell>
          <cell r="K4169">
            <v>14.9</v>
          </cell>
          <cell r="L4169" t="str">
            <v>CAIXA REFERENCIAL</v>
          </cell>
        </row>
        <row r="4170">
          <cell r="G4170">
            <v>96739</v>
          </cell>
          <cell r="H4170" t="str">
            <v>LUVA, PPR, DN 32 MM, CLASSE PN 25, INSTALADO EM RESERVAÇÃO DE ÁGUA DE EDIFICAÇÃO QUE POSSUA RESERVATÓRIO DE FIBRA/FIBROCIMENTO  FORNECIMENTO E INSTALAÇÃO. AF_06/2016</v>
          </cell>
          <cell r="I4170" t="str">
            <v>UN</v>
          </cell>
          <cell r="J4170" t="str">
            <v>ATRIBUÍDO SÃO PAULO</v>
          </cell>
          <cell r="K4170">
            <v>6.39</v>
          </cell>
          <cell r="L4170" t="str">
            <v>CAIXA REFERENCIAL</v>
          </cell>
        </row>
        <row r="4171">
          <cell r="G4171">
            <v>96740</v>
          </cell>
          <cell r="H4171" t="str">
            <v>CONECTOR MACHO, PPR, 32 X 3/4'', CLASSE PN 25,  INSTALADO EM RESERVAÇÃO DE ÁGUA DE EDIFICAÇÃO QUE POSSUA RESERVATÓRIO DE FIBRA/FIBROCIMENTO   FORNECIMENTO E INSTALAÇÃO. AF_06/2016</v>
          </cell>
          <cell r="I4171" t="str">
            <v>UN</v>
          </cell>
          <cell r="J4171" t="str">
            <v>ATRIBUÍDO SÃO PAULO</v>
          </cell>
          <cell r="K4171">
            <v>22.98</v>
          </cell>
          <cell r="L4171" t="str">
            <v>CAIXA REFERENCIAL</v>
          </cell>
        </row>
        <row r="4172">
          <cell r="G4172">
            <v>96741</v>
          </cell>
          <cell r="H4172" t="str">
            <v>LUVA, PPR, DN 40 MM, CLASSE PN 25, INSTALADO EM RESERVAÇÃO DE ÁGUA DE EDIFICAÇÃO QUE POSSUA RESERVATÓRIO DE FIBRA/FIBROCIMENTO  FORNECIMENTO E INSTALAÇÃO. AF_06/2016</v>
          </cell>
          <cell r="I4172" t="str">
            <v>UN</v>
          </cell>
          <cell r="J4172" t="str">
            <v>ATRIBUÍDO SÃO PAULO</v>
          </cell>
          <cell r="K4172">
            <v>9.6300000000000008</v>
          </cell>
          <cell r="L4172" t="str">
            <v>CAIXA REFERENCIAL</v>
          </cell>
        </row>
        <row r="4173">
          <cell r="G4173">
            <v>96742</v>
          </cell>
          <cell r="H4173" t="str">
            <v>LUVA, PPR, DN 50 MM, CLASSE PN 25, INSTALADO EM RESERVAÇÃO DE ÁGUA DE EDIFICAÇÃO QUE POSSUA RESERVATÓRIO DE FIBRA/FIBROCIMENTO  FORNECIMENTO E INSTALAÇÃO. AF_06/2016</v>
          </cell>
          <cell r="I4173" t="str">
            <v>UN</v>
          </cell>
          <cell r="J4173" t="str">
            <v>ATRIBUÍDO SÃO PAULO</v>
          </cell>
          <cell r="K4173">
            <v>14.63</v>
          </cell>
          <cell r="L4173" t="str">
            <v>CAIXA REFERENCIAL</v>
          </cell>
        </row>
        <row r="4174">
          <cell r="G4174">
            <v>96743</v>
          </cell>
          <cell r="H4174" t="str">
            <v>LUVA, PPR, DN 63 MM, CLASSE PN 25, INSTALADO EM RESERVAÇÃO DE ÁGUA DE EDIFICAÇÃO QUE POSSUA RESERVATÓRIO DE FIBRA/FIBROCIMENTO  FORNECIMENTO E INSTALAÇÃO. AF_06/2016</v>
          </cell>
          <cell r="I4174" t="str">
            <v>UN</v>
          </cell>
          <cell r="J4174" t="str">
            <v>ATRIBUÍDO SÃO PAULO</v>
          </cell>
          <cell r="K4174">
            <v>18.559999999999999</v>
          </cell>
          <cell r="L4174" t="str">
            <v>CAIXA REFERENCIAL</v>
          </cell>
        </row>
        <row r="4175">
          <cell r="G4175">
            <v>96744</v>
          </cell>
          <cell r="H4175" t="str">
            <v>LUVA, PPR, DN 75 MM, CLASSE PN 25, INSTALADO EM RESERVAÇÃO DE ÁGUA DE EDIFICAÇÃO QUE POSSUA RESERVATÓRIO DE FIBRA/FIBROCIMENTO  FORNECIMENTO E INSTALAÇÃO. AF_06/2016</v>
          </cell>
          <cell r="I4175" t="str">
            <v>UN</v>
          </cell>
          <cell r="J4175" t="str">
            <v>ATRIBUÍDO SÃO PAULO</v>
          </cell>
          <cell r="K4175">
            <v>39</v>
          </cell>
          <cell r="L4175" t="str">
            <v>CAIXA REFERENCIAL</v>
          </cell>
        </row>
        <row r="4176">
          <cell r="G4176">
            <v>96745</v>
          </cell>
          <cell r="H4176" t="str">
            <v>LUVA, PPR, DN 90 MM, CLASSE PN 25, INSTALADO EM RESERVAÇÃO DE ÁGUA DE EDIFICAÇÃO QUE POSSUA RESERVATÓRIO DE FIBRA/FIBROCIMENTO  FORNECIMENTO E INSTALAÇÃO. AF_06/2016</v>
          </cell>
          <cell r="I4176" t="str">
            <v>UN</v>
          </cell>
          <cell r="J4176" t="str">
            <v>ATRIBUÍDO SÃO PAULO</v>
          </cell>
          <cell r="K4176">
            <v>56.28</v>
          </cell>
          <cell r="L4176" t="str">
            <v>CAIXA REFERENCIAL</v>
          </cell>
        </row>
        <row r="4177">
          <cell r="G4177">
            <v>96746</v>
          </cell>
          <cell r="H4177" t="str">
            <v>LUVA, PPR, DN 110 MM, CLASSE PN 25, INSTALADO EM RESERVAÇÃO DE ÁGUA DE EDIFICAÇÃO QUE POSSUA RESERVATÓRIO DE FIBRA/FIBROCIMENTO  FORNECIMENTO E INSTALAÇÃO. AF_06/2016</v>
          </cell>
          <cell r="I4177" t="str">
            <v>UN</v>
          </cell>
          <cell r="J4177" t="str">
            <v>ATRIBUÍDO SÃO PAULO</v>
          </cell>
          <cell r="K4177">
            <v>89.7</v>
          </cell>
          <cell r="L4177" t="str">
            <v>CAIXA REFERENCIAL</v>
          </cell>
        </row>
        <row r="4178">
          <cell r="G4178">
            <v>96747</v>
          </cell>
          <cell r="H4178" t="str">
            <v>JOELHO 90 GRAUS, PPR, DN 20 MM, CLASSE PN 25,  INSTALADO EM RESERVAÇÃO DE ÁGUA DE EDIFICAÇÃO QUE POSSUA RESERVATÓRIO DE FIBRA/FIBROCIMENTO  FORNECIMENTO E INSTALAÇÃO. AF_06/2016</v>
          </cell>
          <cell r="I4178" t="str">
            <v>UN</v>
          </cell>
          <cell r="J4178" t="str">
            <v>ATRIBUÍDO SÃO PAULO</v>
          </cell>
          <cell r="K4178">
            <v>6.3</v>
          </cell>
          <cell r="L4178" t="str">
            <v>CAIXA REFERENCIAL</v>
          </cell>
        </row>
        <row r="4179">
          <cell r="G4179">
            <v>96748</v>
          </cell>
          <cell r="H4179" t="str">
            <v>JOELHO 90 GRAUS, PPR, DN 25 MM, CLASSE PN 25,  INSTALADO EM RESERVAÇÃO DE ÁGUA DE EDIFICAÇÃO QUE POSSUA RESERVATÓRIO DE FIBRA/FIBROCIMENTO  FORNECIMENTO E INSTALAÇÃO. AF_06/2016</v>
          </cell>
          <cell r="I4179" t="str">
            <v>UN</v>
          </cell>
          <cell r="J4179" t="str">
            <v>ATRIBUÍDO SÃO PAULO</v>
          </cell>
          <cell r="K4179">
            <v>6.98</v>
          </cell>
          <cell r="L4179" t="str">
            <v>CAIXA REFERENCIAL</v>
          </cell>
        </row>
        <row r="4180">
          <cell r="G4180">
            <v>96749</v>
          </cell>
          <cell r="H4180" t="str">
            <v>JOELHO 90 GRAUS, PPR, DN 32 MM, CLASSE PN 25,  INSTALADO EM RESERVAÇÃO DE ÁGUA DE EDIFICAÇÃO QUE POSSUA RESERVATÓRIO DE FIBRA/FIBROCIMENTO  FORNECIMENTO E INSTALAÇÃO. AF_06/2016</v>
          </cell>
          <cell r="I4180" t="str">
            <v>UN</v>
          </cell>
          <cell r="J4180" t="str">
            <v>ATRIBUÍDO SÃO PAULO</v>
          </cell>
          <cell r="K4180">
            <v>9.42</v>
          </cell>
          <cell r="L4180" t="str">
            <v>CAIXA REFERENCIAL</v>
          </cell>
        </row>
        <row r="4181">
          <cell r="G4181">
            <v>96750</v>
          </cell>
          <cell r="H4181" t="str">
            <v>JOELHO 90 GRAUS, PPR, DN 40 MM, CLASSE PN 25,  INSTALADO EM RESERVAÇÃO DE ÁGUA DE EDIFICAÇÃO QUE POSSUA RESERVATÓRIO DE FIBRA/FIBROCIMENTO  FORNECIMENTO E INSTALAÇÃO. AF_06/2016</v>
          </cell>
          <cell r="I4181" t="str">
            <v>UN</v>
          </cell>
          <cell r="J4181" t="str">
            <v>ATRIBUÍDO SÃO PAULO</v>
          </cell>
          <cell r="K4181">
            <v>12.09</v>
          </cell>
          <cell r="L4181" t="str">
            <v>CAIXA REFERENCIAL</v>
          </cell>
        </row>
        <row r="4182">
          <cell r="G4182">
            <v>96751</v>
          </cell>
          <cell r="H4182" t="str">
            <v>JOELHO 90 GRAUS, PPR, DN 50 MM, CLASSE PN 25,  INSTALADO EM RESERVAÇÃO DE ÁGUA DE EDIFICAÇÃO QUE POSSUA RESERVATÓRIO DE FIBRA/FIBROCIMENTO  FORNECIMENTO E INSTALAÇÃO. AF_06/2016</v>
          </cell>
          <cell r="I4182" t="str">
            <v>UN</v>
          </cell>
          <cell r="J4182" t="str">
            <v>ATRIBUÍDO SÃO PAULO</v>
          </cell>
          <cell r="K4182">
            <v>21.47</v>
          </cell>
          <cell r="L4182" t="str">
            <v>CAIXA REFERENCIAL</v>
          </cell>
        </row>
        <row r="4183">
          <cell r="G4183">
            <v>96752</v>
          </cell>
          <cell r="H4183" t="str">
            <v>JOELHO 90 GRAUS, PPR, DN 63 MM, CLASSE PN 25,  INSTALADO EM RESERVAÇÃO DE ÁGUA DE EDIFICAÇÃO QUE POSSUA RESERVATÓRIO DE FIBRA/FIBROCIMENTO  FORNECIMENTO E INSTALAÇÃO. AF_06/2016</v>
          </cell>
          <cell r="I4183" t="str">
            <v>UN</v>
          </cell>
          <cell r="J4183" t="str">
            <v>ATRIBUÍDO SÃO PAULO</v>
          </cell>
          <cell r="K4183">
            <v>27.31</v>
          </cell>
          <cell r="L4183" t="str">
            <v>CAIXA REFERENCIAL</v>
          </cell>
        </row>
        <row r="4184">
          <cell r="G4184">
            <v>96753</v>
          </cell>
          <cell r="H4184" t="str">
            <v>JOELHO 90 GRAUS, PPR, DN 75 MM, CLASSE PN 25,  INSTALADO EM RESERVAÇÃO DE ÁGUA DE EDIFICAÇÃO QUE POSSUA RESERVATÓRIO DE FIBRA/FIBROCIMENTO  FORNECIMENTO E INSTALAÇÃO. AF_06/2016</v>
          </cell>
          <cell r="I4184" t="str">
            <v>UN</v>
          </cell>
          <cell r="J4184" t="str">
            <v>ATRIBUÍDO SÃO PAULO</v>
          </cell>
          <cell r="K4184">
            <v>60.44</v>
          </cell>
          <cell r="L4184" t="str">
            <v>CAIXA REFERENCIAL</v>
          </cell>
        </row>
        <row r="4185">
          <cell r="G4185">
            <v>96754</v>
          </cell>
          <cell r="H4185" t="str">
            <v>JOELHO 90 GRAUS, PPR, DN 90 MM, CLASSE PN 25,  INSTALADO EM RESERVAÇÃO DE ÁGUA DE EDIFICAÇÃO QUE POSSUA RESERVATÓRIO DE FIBRA/FIBROCIMENTO  FORNECIMENTO E INSTALAÇÃO. AF_06/2016</v>
          </cell>
          <cell r="I4185" t="str">
            <v>UN</v>
          </cell>
          <cell r="J4185" t="str">
            <v>ATRIBUÍDO SÃO PAULO</v>
          </cell>
          <cell r="K4185">
            <v>83.6</v>
          </cell>
          <cell r="L4185" t="str">
            <v>CAIXA REFERENCIAL</v>
          </cell>
        </row>
        <row r="4186">
          <cell r="G4186">
            <v>96755</v>
          </cell>
          <cell r="H4186" t="str">
            <v>JOELHO 90 GRAUS, PPR, DN 110 MM, CLASSE PN 25,  INSTALADO EM RESERVAÇÃO DE ÁGUA DE EDIFICAÇÃO QUE POSSUA RESERVATÓRIO DE FIBRA/FIBROCIMENTO  FORNECIMENTO E INSTALAÇÃO. AF_06/2016</v>
          </cell>
          <cell r="I4186" t="str">
            <v>UN</v>
          </cell>
          <cell r="J4186" t="str">
            <v>ATRIBUÍDO SÃO PAULO</v>
          </cell>
          <cell r="K4186">
            <v>126.52</v>
          </cell>
          <cell r="L4186" t="str">
            <v>CAIXA REFERENCIAL</v>
          </cell>
        </row>
        <row r="4187">
          <cell r="G4187">
            <v>96756</v>
          </cell>
          <cell r="H4187" t="str">
            <v>TÊ MISTURADOR, PPR, DN 20 MM, CLASSE PN 25,  INSTALADO EM RESERVAÇÃO DE ÁGUA DE EDIFICAÇÃO QUE POSSUA RESERVATÓRIO DE FIBRA/FIBROCIMENTO  FORNECIMENTO E INSTALAÇÃO. AF_06/2016</v>
          </cell>
          <cell r="I4187" t="str">
            <v>UN</v>
          </cell>
          <cell r="J4187" t="str">
            <v>ATRIBUÍDO SÃO PAULO</v>
          </cell>
          <cell r="K4187">
            <v>10.98</v>
          </cell>
          <cell r="L4187" t="str">
            <v>CAIXA REFERENCIAL</v>
          </cell>
        </row>
        <row r="4188">
          <cell r="G4188">
            <v>96757</v>
          </cell>
          <cell r="H4188" t="str">
            <v>TÊ MISTURADOR, PPR, DN 25 MM, CLASSE PN 25,  INSTALADO EM RESERVAÇÃO DE ÁGUA DE EDIFICAÇÃO QUE POSSUA RESERVATÓRIO DE FIBRA/FIBROCIMENTO  FORNECIMENTO E INSTALAÇÃO. AF_06/2016</v>
          </cell>
          <cell r="I4188" t="str">
            <v>UN</v>
          </cell>
          <cell r="J4188" t="str">
            <v>ATRIBUÍDO SÃO PAULO</v>
          </cell>
          <cell r="K4188">
            <v>10.62</v>
          </cell>
          <cell r="L4188" t="str">
            <v>CAIXA REFERENCIAL</v>
          </cell>
        </row>
        <row r="4189">
          <cell r="G4189">
            <v>96758</v>
          </cell>
          <cell r="H4189" t="str">
            <v>TÊ, PPR, DN 32 MM, CLASSE PN 25,  INSTALADO EM RESERVAÇÃO DE ÁGUA DE EDIFICAÇÃO QUE POSSUA RESERVATÓRIO DE FIBRA/FIBROCIMENTO  FORNECIMENTO E INSTALAÇÃO. AF_06/2016</v>
          </cell>
          <cell r="I4189" t="str">
            <v>UN</v>
          </cell>
          <cell r="J4189" t="str">
            <v>ATRIBUÍDO SÃO PAULO</v>
          </cell>
          <cell r="K4189">
            <v>12.65</v>
          </cell>
          <cell r="L4189" t="str">
            <v>CAIXA REFERENCIAL</v>
          </cell>
        </row>
        <row r="4190">
          <cell r="G4190">
            <v>96759</v>
          </cell>
          <cell r="H4190" t="str">
            <v>TÊ, PPR, DN 40 MM, CLASSE PN 25,  INSTALADO EM RESERVAÇÃO DE ÁGUA DE EDIFICAÇÃO QUE POSSUA RESERVATÓRIO DE FIBRA/FIBROCIMENTO  FORNECIMENTO E INSTALAÇÃO. AF_06/2016</v>
          </cell>
          <cell r="I4190" t="str">
            <v>UN</v>
          </cell>
          <cell r="J4190" t="str">
            <v>ATRIBUÍDO SÃO PAULO</v>
          </cell>
          <cell r="K4190">
            <v>17.72</v>
          </cell>
          <cell r="L4190" t="str">
            <v>CAIXA REFERENCIAL</v>
          </cell>
        </row>
        <row r="4191">
          <cell r="G4191">
            <v>96760</v>
          </cell>
          <cell r="H4191" t="str">
            <v>TÊ, PPR, DN 50 MM, CLASSE PN 25,  INSTALADO EM RESERVAÇÃO DE ÁGUA DE EDIFICAÇÃO QUE POSSUA RESERVATÓRIO DE FIBRA/FIBROCIMENTO  FORNECIMENTO E INSTALAÇÃO. AF_06/2016</v>
          </cell>
          <cell r="I4191" t="str">
            <v>UN</v>
          </cell>
          <cell r="J4191" t="str">
            <v>ATRIBUÍDO SÃO PAULO</v>
          </cell>
          <cell r="K4191">
            <v>25.34</v>
          </cell>
          <cell r="L4191" t="str">
            <v>CAIXA REFERENCIAL</v>
          </cell>
        </row>
        <row r="4192">
          <cell r="G4192">
            <v>96761</v>
          </cell>
          <cell r="H4192" t="str">
            <v>TÊ, PPR, DN 63 MM, CLASSE PN 25,  INSTALADO EM RESERVAÇÃO DE ÁGUA DE EDIFICAÇÃO QUE POSSUA RESERVATÓRIO DE FIBRA/FIBROCIMENTO  FORNECIMENTO E INSTALAÇÃO. AF_06/2016</v>
          </cell>
          <cell r="I4192" t="str">
            <v>UN</v>
          </cell>
          <cell r="J4192" t="str">
            <v>ATRIBUÍDO SÃO PAULO</v>
          </cell>
          <cell r="K4192">
            <v>34.68</v>
          </cell>
          <cell r="L4192" t="str">
            <v>CAIXA REFERENCIAL</v>
          </cell>
        </row>
        <row r="4193">
          <cell r="G4193">
            <v>96762</v>
          </cell>
          <cell r="H4193" t="str">
            <v>TÊ, PPR, DN 75 MM, CLASSE PN 25,  INSTALADO EM RESERVAÇÃO DE ÁGUA DE EDIFICAÇÃO QUE POSSUA RESERVATÓRIO DE FIBRA/FIBROCIMENTO  FORNECIMENTO E INSTALAÇÃO. AF_06/2016</v>
          </cell>
          <cell r="I4193" t="str">
            <v>UN</v>
          </cell>
          <cell r="J4193" t="str">
            <v>ATRIBUÍDO SÃO PAULO</v>
          </cell>
          <cell r="K4193">
            <v>66.69</v>
          </cell>
          <cell r="L4193" t="str">
            <v>CAIXA REFERENCIAL</v>
          </cell>
        </row>
        <row r="4194">
          <cell r="G4194">
            <v>96763</v>
          </cell>
          <cell r="H4194" t="str">
            <v>TÊ, PPR, DN 90 MM, CLASSE PN 25,  INSTALADO EM RESERVAÇÃO DE ÁGUA DE EDIFICAÇÃO QUE POSSUA RESERVATÓRIO DE FIBRA/FIBROCIMENTO  FORNECIMENTO E INSTALAÇÃO. AF_06/2016</v>
          </cell>
          <cell r="I4194" t="str">
            <v>UN</v>
          </cell>
          <cell r="J4194" t="str">
            <v>ATRIBUÍDO SÃO PAULO</v>
          </cell>
          <cell r="K4194">
            <v>90.35</v>
          </cell>
          <cell r="L4194" t="str">
            <v>CAIXA REFERENCIAL</v>
          </cell>
        </row>
        <row r="4195">
          <cell r="G4195">
            <v>96764</v>
          </cell>
          <cell r="H4195" t="str">
            <v>TÊ, PPR, DN 110 MM, CLASSE PN 25,  INSTALADO EM RESERVAÇÃO DE ÁGUA DE EDIFICAÇÃO QUE POSSUA RESERVATÓRIO DE FIBRA/FIBROCIMENTO  FORNECIMENTO E INSTALAÇÃO. AF_06/2016</v>
          </cell>
          <cell r="I4195" t="str">
            <v>UN</v>
          </cell>
          <cell r="J4195" t="str">
            <v>ATRIBUÍDO SÃO PAULO</v>
          </cell>
          <cell r="K4195">
            <v>143.91</v>
          </cell>
          <cell r="L4195" t="str">
            <v>CAIXA REFERENCIAL</v>
          </cell>
        </row>
        <row r="4196">
          <cell r="G4196">
            <v>96802</v>
          </cell>
          <cell r="H4196" t="str">
            <v>KIT CHASSI PEX, PRÉ-FABRICADO, PARA CHUVEIRO COM REGISTROS DE PRESSÃO E CONEXÕES POR CRIMPAGEM  FORNECIMENTO E INSTALAÇÃO. AF_06/2015</v>
          </cell>
          <cell r="I4196" t="str">
            <v>UN</v>
          </cell>
          <cell r="J4196" t="str">
            <v>ATRIBUÍDO SÃO PAULO</v>
          </cell>
          <cell r="K4196">
            <v>214.66</v>
          </cell>
          <cell r="L4196" t="str">
            <v>CAIXA REFERENCIAL</v>
          </cell>
        </row>
        <row r="4197">
          <cell r="G4197">
            <v>96803</v>
          </cell>
          <cell r="H4197" t="str">
            <v>KIT CHASSI PEX, PRÉ-FABRICADO, PARA COZINHA COM CUBA SIMPLES E CONEXÕES POR CRIMPAGEM  FORNECIMENTO E INSTALAÇÃO. AF_06/2015</v>
          </cell>
          <cell r="I4197" t="str">
            <v>UN</v>
          </cell>
          <cell r="J4197" t="str">
            <v>ATRIBUÍDO SÃO PAULO</v>
          </cell>
          <cell r="K4197">
            <v>110.5</v>
          </cell>
          <cell r="L4197" t="str">
            <v>CAIXA REFERENCIAL</v>
          </cell>
        </row>
        <row r="4198">
          <cell r="G4198">
            <v>96804</v>
          </cell>
          <cell r="H4198" t="str">
            <v>KIT CHASSI PEX, PRÉ-FABRICADO, PARA ÁREA DE SERVIÇO COM TANQUE E MÁQUINA DE LAVAR ROUPA, E CONEXÕES POR CRIMPAGEM  FORNECIMENTO E INSTALAÇÃO. AF_06/2015</v>
          </cell>
          <cell r="I4198" t="str">
            <v>UN</v>
          </cell>
          <cell r="J4198" t="str">
            <v>ATRIBUÍDO SÃO PAULO</v>
          </cell>
          <cell r="K4198">
            <v>198.52</v>
          </cell>
          <cell r="L4198" t="str">
            <v>CAIXA REFERENCIAL</v>
          </cell>
        </row>
        <row r="4199">
          <cell r="G4199">
            <v>96805</v>
          </cell>
          <cell r="H4199" t="str">
            <v>KIT CHASSI PEX, PRÉ-FABRICADO, PARA CHUVEIRO COM REGISTROS DE PRESSÃO E CONEXÕES POR ANEL DESLIZANTE  FORNECIMENTO E INSTALAÇÃO. AF_06/2015</v>
          </cell>
          <cell r="I4199" t="str">
            <v>UN</v>
          </cell>
          <cell r="J4199" t="str">
            <v>ATRIBUÍDO SÃO PAULO</v>
          </cell>
          <cell r="K4199">
            <v>222.17</v>
          </cell>
          <cell r="L4199" t="str">
            <v>CAIXA REFERENCIAL</v>
          </cell>
        </row>
        <row r="4200">
          <cell r="G4200">
            <v>96806</v>
          </cell>
          <cell r="H4200" t="str">
            <v>KIT CHASSI PEX, PRÉ-FABRICADO, PARA COZINHA COM CUBA SIMPLES E CONEXÕES POR ANEL DESLIZANTE  FORNECIMENTO E INSTALAÇÃO. AF_06/2015</v>
          </cell>
          <cell r="I4200" t="str">
            <v>UN</v>
          </cell>
          <cell r="J4200" t="str">
            <v>ATRIBUÍDO SÃO PAULO</v>
          </cell>
          <cell r="K4200">
            <v>108.4</v>
          </cell>
          <cell r="L4200" t="str">
            <v>CAIXA REFERENCIAL</v>
          </cell>
        </row>
        <row r="4201">
          <cell r="G4201">
            <v>96807</v>
          </cell>
          <cell r="H4201" t="str">
            <v>KIT CHASSI PEX, PRÉ-FABRICADO, PARA ÁREA DE SERVIÇO COM TANQUE E MÁQUINA DE LAVAR ROUPA, E CONEXÕES POR ANEL DESLIZANTE  FORNECIMENTO E INSTALAÇÃO. AF_06/2015</v>
          </cell>
          <cell r="I4201" t="str">
            <v>UN</v>
          </cell>
          <cell r="J4201" t="str">
            <v>ATRIBUÍDO SÃO PAULO</v>
          </cell>
          <cell r="K4201">
            <v>181.21</v>
          </cell>
          <cell r="L4201" t="str">
            <v>CAIXA REFERENCIAL</v>
          </cell>
        </row>
        <row r="4202">
          <cell r="G4202">
            <v>96808</v>
          </cell>
          <cell r="H4202" t="str">
            <v>UNIÃO METÁLICA PARA INSTALAÇÕES EM PEX, DN 16 MM, FIXAÇÃO DAS CONEXÕES POR ANEL DESLIZANTE  FORNECIMENTO E INSTALAÇÃO . AF_06/2015</v>
          </cell>
          <cell r="I4202" t="str">
            <v>UN</v>
          </cell>
          <cell r="J4202" t="str">
            <v>ATRIBUÍDO SÃO PAULO</v>
          </cell>
          <cell r="K4202">
            <v>10.39</v>
          </cell>
          <cell r="L4202" t="str">
            <v>CAIXA REFERENCIAL</v>
          </cell>
        </row>
        <row r="4203">
          <cell r="G4203">
            <v>96809</v>
          </cell>
          <cell r="H4203" t="str">
            <v>CONEXÃO FIXA, ROSCA FÊMEA, METÁLICA, PARA INSTALAÇÕES EM PEX, DN 16 MM X 1/2", COM ANEL DESLIZANTE. FORNECIMENTO E INSTALAÇÃO. AF_06/2015</v>
          </cell>
          <cell r="I4203" t="str">
            <v>UN</v>
          </cell>
          <cell r="J4203" t="str">
            <v>ATRIBUÍDO SÃO PAULO</v>
          </cell>
          <cell r="K4203">
            <v>11.84</v>
          </cell>
          <cell r="L4203" t="str">
            <v>CAIXA REFERENCIAL</v>
          </cell>
        </row>
        <row r="4204">
          <cell r="G4204">
            <v>96810</v>
          </cell>
          <cell r="H4204" t="str">
            <v>CONEXÃO MÓVEL, ROSCA FÊMEA, METÁLICA, PARA INSTALAÇÕES EM PEX, DN 16 MM X 3/4", COM ANEL DESLIZANTE. FORNECIMENTO E INSTALAÇÃO. AF_06/2015</v>
          </cell>
          <cell r="I4204" t="str">
            <v>UN</v>
          </cell>
          <cell r="J4204" t="str">
            <v>ATRIBUÍDO SÃO PAULO</v>
          </cell>
          <cell r="K4204">
            <v>12.81</v>
          </cell>
          <cell r="L4204" t="str">
            <v>CAIXA REFERENCIAL</v>
          </cell>
        </row>
        <row r="4205">
          <cell r="G4205">
            <v>96811</v>
          </cell>
          <cell r="H4205" t="str">
            <v>UNIÃO METÁLICA PARA INSTALAÇÕES EM PEX, DN 20 MM, FIXAÇÃO DAS CONEXÕES POR ANEL DESLIZANTE  FORNECIMENTO E INSTALAÇÃO . AF_06/2015</v>
          </cell>
          <cell r="I4205" t="str">
            <v>UN</v>
          </cell>
          <cell r="J4205" t="str">
            <v>ATRIBUÍDO SÃO PAULO</v>
          </cell>
          <cell r="K4205">
            <v>13.83</v>
          </cell>
          <cell r="L4205" t="str">
            <v>CAIXA REFERENCIAL</v>
          </cell>
        </row>
        <row r="4206">
          <cell r="G4206">
            <v>96812</v>
          </cell>
          <cell r="H4206" t="str">
            <v>CONEXÃO FIXA, ROSCA FÊMEA, METÁLICA, PARA INSTALAÇÕES EM PEX, DN 20 MM X 1/2", COM ANEL DESLIZANTE. FORNECIMENTO E INSTALAÇÃO. AF_06/2015</v>
          </cell>
          <cell r="I4206" t="str">
            <v>UN</v>
          </cell>
          <cell r="J4206" t="str">
            <v>ATRIBUÍDO SÃO PAULO</v>
          </cell>
          <cell r="K4206">
            <v>13.31</v>
          </cell>
          <cell r="L4206" t="str">
            <v>CAIXA REFERENCIAL</v>
          </cell>
        </row>
        <row r="4207">
          <cell r="G4207">
            <v>96813</v>
          </cell>
          <cell r="H4207" t="str">
            <v>CONEXÃO FIXA, ROSCA FÊMEA, METÁLICA, PARA INSTALAÇÕES EM PEX, DN 20 MM X 3/4", COM ANEL DESLIZANTE. FORNECIMENTO E INSTALAÇÃO. AF_06/2015</v>
          </cell>
          <cell r="I4207" t="str">
            <v>UN</v>
          </cell>
          <cell r="J4207" t="str">
            <v>ATRIBUÍDO SÃO PAULO</v>
          </cell>
          <cell r="K4207">
            <v>15.25</v>
          </cell>
          <cell r="L4207" t="str">
            <v>CAIXA REFERENCIAL</v>
          </cell>
        </row>
        <row r="4208">
          <cell r="G4208">
            <v>96814</v>
          </cell>
          <cell r="H4208" t="str">
            <v>UNIÃO DE REDUÇÃO, METÁLICA, PARA INSTALAÇÕES EM PEX, DN 20 X 16 MM, CONEXÃO POR ANEL DESLIZANTE  FORNECIMENTO E INSTALAÇÃO. AF_06/2015</v>
          </cell>
          <cell r="I4208" t="str">
            <v>UN</v>
          </cell>
          <cell r="J4208" t="str">
            <v>ATRIBUÍDO SÃO PAULO</v>
          </cell>
          <cell r="K4208">
            <v>12.98</v>
          </cell>
          <cell r="L4208" t="str">
            <v>CAIXA REFERENCIAL</v>
          </cell>
        </row>
        <row r="4209">
          <cell r="G4209">
            <v>96815</v>
          </cell>
          <cell r="H4209" t="str">
            <v>UNIÃO METÁLICA PARA INSTALAÇÕES EM PEX, DN 25 MM, FIXAÇÃO DAS CONEXÕES POR ANEL DESLIZANTE   FORNECIMENTO E INSTALAÇÃO. AF_06/2015</v>
          </cell>
          <cell r="I4209" t="str">
            <v>UN</v>
          </cell>
          <cell r="J4209" t="str">
            <v>ATRIBUÍDO SÃO PAULO</v>
          </cell>
          <cell r="K4209">
            <v>21.6</v>
          </cell>
          <cell r="L4209" t="str">
            <v>CAIXA REFERENCIAL</v>
          </cell>
        </row>
        <row r="4210">
          <cell r="G4210">
            <v>96816</v>
          </cell>
          <cell r="H4210" t="str">
            <v>CONEXÃO FIXA, ROSCA FÊMEA, METÁLICA, PARA INSTALAÇÕES EM PEX, DN 25 MM X 3/4", COM ANEL DESLIZANTE. FORNECIMENTO E INSTALAÇÃO. AF_06/2015</v>
          </cell>
          <cell r="I4210" t="str">
            <v>UN</v>
          </cell>
          <cell r="J4210" t="str">
            <v>ATRIBUÍDO SÃO PAULO</v>
          </cell>
          <cell r="K4210">
            <v>17.91</v>
          </cell>
          <cell r="L4210" t="str">
            <v>CAIXA REFERENCIAL</v>
          </cell>
        </row>
        <row r="4211">
          <cell r="G4211">
            <v>96817</v>
          </cell>
          <cell r="H4211" t="str">
            <v>CONEXÃO FIXA, ROSCA FÊMEA, METÁLICA, PARA INSTALAÇÕES EM PEX, DN 25 MM X 1", COM ANEL DESLIZANTE. FORNECIMENTO E INSTALAÇÃO. AF_06/2015</v>
          </cell>
          <cell r="I4211" t="str">
            <v>UN</v>
          </cell>
          <cell r="J4211" t="str">
            <v>ATRIBUÍDO SÃO PAULO</v>
          </cell>
          <cell r="K4211">
            <v>20.260000000000002</v>
          </cell>
          <cell r="L4211" t="str">
            <v>CAIXA REFERENCIAL</v>
          </cell>
        </row>
        <row r="4212">
          <cell r="G4212">
            <v>96818</v>
          </cell>
          <cell r="H4212" t="str">
            <v>UNIÃO DE REDUÇÃO, METÁLICA, PEX, DN 25 X 16 MM, CONEXÃO POR ANEL DESLIZANTE  FORNECIMENTO E INSTALAÇÃO. AF_06/2015</v>
          </cell>
          <cell r="I4212" t="str">
            <v>UN</v>
          </cell>
          <cell r="J4212" t="str">
            <v>ATRIBUÍDO SÃO PAULO</v>
          </cell>
          <cell r="K4212">
            <v>18.920000000000002</v>
          </cell>
          <cell r="L4212" t="str">
            <v>CAIXA REFERENCIAL</v>
          </cell>
        </row>
        <row r="4213">
          <cell r="G4213">
            <v>96819</v>
          </cell>
          <cell r="H4213" t="str">
            <v>UNIÃO DE REDUÇÃO, METÁLICA, PEX, DN 25 X 20 MM, CONEXÃO POR ANEL DESLIZANTE  FORNECIMENTO E INSTALAÇÃO. AF_06/2015</v>
          </cell>
          <cell r="I4213" t="str">
            <v>UN</v>
          </cell>
          <cell r="J4213" t="str">
            <v>ATRIBUÍDO SÃO PAULO</v>
          </cell>
          <cell r="K4213">
            <v>18.920000000000002</v>
          </cell>
          <cell r="L4213" t="str">
            <v>CAIXA REFERENCIAL</v>
          </cell>
        </row>
        <row r="4214">
          <cell r="G4214">
            <v>96820</v>
          </cell>
          <cell r="H4214" t="str">
            <v>UNIÃO METÁLICA PARA INSTALAÇÕES EM PEX, DN 32 MM, FIXAÇÃO DAS CONEXÕES POR ANEL DESLIZANTE   FORNECIMENTO E INSTALAÇÃO. AF_06/2015</v>
          </cell>
          <cell r="I4214" t="str">
            <v>UN</v>
          </cell>
          <cell r="J4214" t="str">
            <v>ATRIBUÍDO SÃO PAULO</v>
          </cell>
          <cell r="K4214">
            <v>33.97</v>
          </cell>
          <cell r="L4214" t="str">
            <v>CAIXA REFERENCIAL</v>
          </cell>
        </row>
        <row r="4215">
          <cell r="G4215">
            <v>96821</v>
          </cell>
          <cell r="H4215" t="str">
            <v>CONEXÃO FIXA, ROSCA FÊMEA, METÁLICA, PARA INSTALAÇÕES EM PEX, DN 32 MM X 1", COM ANEL DESLIZANTE  FORNECIMENTO E INSTALAÇÃO. AF_06/2015</v>
          </cell>
          <cell r="I4215" t="str">
            <v>UN</v>
          </cell>
          <cell r="J4215" t="str">
            <v>ATRIBUÍDO SÃO PAULO</v>
          </cell>
          <cell r="K4215">
            <v>29.07</v>
          </cell>
          <cell r="L4215" t="str">
            <v>CAIXA REFERENCIAL</v>
          </cell>
        </row>
        <row r="4216">
          <cell r="G4216">
            <v>96822</v>
          </cell>
          <cell r="H4216" t="str">
            <v>UNIÃO DE REDUÇÃO, METÁLICA, PEX, DN 32 X 25 MM, CONEXÃO POR ANEL DESLIZANTE  FORNECIMENTO E INSTALAÇÃO. AF_06/2015</v>
          </cell>
          <cell r="I4216" t="str">
            <v>UN</v>
          </cell>
          <cell r="J4216" t="str">
            <v>ATRIBUÍDO SÃO PAULO</v>
          </cell>
          <cell r="K4216">
            <v>29.45</v>
          </cell>
          <cell r="L4216" t="str">
            <v>CAIXA REFERENCIAL</v>
          </cell>
        </row>
        <row r="4217">
          <cell r="G4217">
            <v>96823</v>
          </cell>
          <cell r="H4217" t="str">
            <v>LUVA PARA INSTALAÇÕES EM PEX, DN 16 MM, CONEXÃO POR CRIMPAGEM  FORNECIMENTO E INSTALAÇÃO . AF_06/2015</v>
          </cell>
          <cell r="I4217" t="str">
            <v>UN</v>
          </cell>
          <cell r="J4217" t="str">
            <v>ATRIBUÍDO SÃO PAULO</v>
          </cell>
          <cell r="K4217">
            <v>12.17</v>
          </cell>
          <cell r="L4217" t="str">
            <v>CAIXA REFERENCIAL</v>
          </cell>
        </row>
        <row r="4218">
          <cell r="G4218">
            <v>96824</v>
          </cell>
          <cell r="H4218" t="str">
            <v>CONEXÃO FIXA, ROSCA FÊMEA, PARA INSTALAÇÕES EM PEX, DN 16MM X 1/2", CONEXÃO POR CRIMPAGEM  FORNECIMENTO E INSTALAÇÃO. AF_06/2015</v>
          </cell>
          <cell r="I4218" t="str">
            <v>UN</v>
          </cell>
          <cell r="J4218" t="str">
            <v>ATRIBUÍDO SÃO PAULO</v>
          </cell>
          <cell r="K4218">
            <v>13.68</v>
          </cell>
          <cell r="L4218" t="str">
            <v>CAIXA REFERENCIAL</v>
          </cell>
        </row>
        <row r="4219">
          <cell r="G4219">
            <v>96825</v>
          </cell>
          <cell r="H4219" t="str">
            <v>CONEXÃO FIXA, ROSCA FÊMEA, PARA INSTALAÇÕES EM PEX, DN 16MM X 3/4", CONEXÃO POR CRIMPAGEM  FORNECIMENTO E INSTALAÇÃO. AF_06/2015</v>
          </cell>
          <cell r="I4219" t="str">
            <v>UN</v>
          </cell>
          <cell r="J4219" t="str">
            <v>ATRIBUÍDO SÃO PAULO</v>
          </cell>
          <cell r="K4219">
            <v>18.39</v>
          </cell>
          <cell r="L4219" t="str">
            <v>CAIXA REFERENCIAL</v>
          </cell>
        </row>
        <row r="4220">
          <cell r="G4220">
            <v>96826</v>
          </cell>
          <cell r="H4220" t="str">
            <v>LUVA PARA INSTALAÇÕES EM PEX, DN 20 MM, CONEXÃO POR CRIMPAGEM   FORNECIMENTO E INSTALAÇÃO. AF_06/2015</v>
          </cell>
          <cell r="I4220" t="str">
            <v>UN</v>
          </cell>
          <cell r="J4220" t="str">
            <v>ATRIBUÍDO SÃO PAULO</v>
          </cell>
          <cell r="K4220">
            <v>16.8</v>
          </cell>
          <cell r="L4220" t="str">
            <v>CAIXA REFERENCIAL</v>
          </cell>
        </row>
        <row r="4221">
          <cell r="G4221">
            <v>96827</v>
          </cell>
          <cell r="H4221" t="str">
            <v>CONEXÃO FIXA, ROSCA FÊMEA, PARA INSTALAÇÕES EM PEX, DN 20MM X 1/2", CONEXÃO POR CRIMPAGEM  FORNECIMENTO E INSTALAÇÃO. AF_06/2015</v>
          </cell>
          <cell r="I4221" t="str">
            <v>UN</v>
          </cell>
          <cell r="J4221" t="str">
            <v>ATRIBUÍDO SÃO PAULO</v>
          </cell>
          <cell r="K4221">
            <v>17.41</v>
          </cell>
          <cell r="L4221" t="str">
            <v>CAIXA REFERENCIAL</v>
          </cell>
        </row>
        <row r="4222">
          <cell r="G4222">
            <v>96828</v>
          </cell>
          <cell r="H4222" t="str">
            <v>CONEXÃO FIXA, ROSCA FÊMEA, PARA INSTALAÇÕES EM PEX, DN 20MM X 3/4", CONEXÃO POR CRIMPAGEM  FORNECIMENTO E INSTALAÇÃO. AF_06/2015</v>
          </cell>
          <cell r="I4222" t="str">
            <v>UN</v>
          </cell>
          <cell r="J4222" t="str">
            <v>ATRIBUÍDO SÃO PAULO</v>
          </cell>
          <cell r="K4222">
            <v>21.72</v>
          </cell>
          <cell r="L4222" t="str">
            <v>CAIXA REFERENCIAL</v>
          </cell>
        </row>
        <row r="4223">
          <cell r="G4223">
            <v>96829</v>
          </cell>
          <cell r="H4223" t="str">
            <v>LUVA DE REDUÇÃO PARA INSTALAÇÕES EM PEX, DN 20 X 16 MM, CONEXÃO POR CRIMPAGEM  FORNECIMENTO E INSTALAÇÃO. AF_06/2015</v>
          </cell>
          <cell r="I4223" t="str">
            <v>UN</v>
          </cell>
          <cell r="J4223" t="str">
            <v>ATRIBUÍDO SÃO PAULO</v>
          </cell>
          <cell r="K4223">
            <v>16.77</v>
          </cell>
          <cell r="L4223" t="str">
            <v>CAIXA REFERENCIAL</v>
          </cell>
        </row>
        <row r="4224">
          <cell r="G4224">
            <v>96830</v>
          </cell>
          <cell r="H4224" t="str">
            <v>LUVA PARA INSTALAÇÕES EM PEX, DN 25 MM, CONEXÃO POR CRIMPAGEM   FORNECIMENTO E INSTALAÇÃO. AF_06/2015</v>
          </cell>
          <cell r="I4224" t="str">
            <v>UN</v>
          </cell>
          <cell r="J4224" t="str">
            <v>ATRIBUÍDO SÃO PAULO</v>
          </cell>
          <cell r="K4224">
            <v>24.23</v>
          </cell>
          <cell r="L4224" t="str">
            <v>CAIXA REFERENCIAL</v>
          </cell>
        </row>
        <row r="4225">
          <cell r="G4225">
            <v>96831</v>
          </cell>
          <cell r="H4225" t="str">
            <v>CONEXÃO FIXA, ROSCA FÊMEA, PARA INSTALAÇÕES EM PEX, DN 25MM X 1/2", CONEXÃO POR CRIMPAGEM  FORNECIMENTO E INSTALAÇÃO. AF_06/2015</v>
          </cell>
          <cell r="I4225" t="str">
            <v>UN</v>
          </cell>
          <cell r="J4225" t="str">
            <v>ATRIBUÍDO SÃO PAULO</v>
          </cell>
          <cell r="K4225">
            <v>19.87</v>
          </cell>
          <cell r="L4225" t="str">
            <v>CAIXA REFERENCIAL</v>
          </cell>
        </row>
        <row r="4226">
          <cell r="G4226">
            <v>96832</v>
          </cell>
          <cell r="H4226" t="str">
            <v>CONEXÃO FIXA, ROSCA FÊMEA, PARA INSTALAÇÕES EM PEX, DN 25MM X 3/4", CONEXÃO POR CRIMPAGEM  FORNECIMENTO E INSTALAÇÃO. AF_06/2015</v>
          </cell>
          <cell r="I4226" t="str">
            <v>UN</v>
          </cell>
          <cell r="J4226" t="str">
            <v>ATRIBUÍDO SÃO PAULO</v>
          </cell>
          <cell r="K4226">
            <v>22.87</v>
          </cell>
          <cell r="L4226" t="str">
            <v>CAIXA REFERENCIAL</v>
          </cell>
        </row>
        <row r="4227">
          <cell r="G4227">
            <v>96833</v>
          </cell>
          <cell r="H4227" t="str">
            <v>LUVA DE REDUÇÃO PARA INSTALAÇÕES EM PEX, DN 25 X 16 MM, CONEXÃO POR CRIMPAGEM  FORNECIMENTO E INSTALAÇÃO. AF_06/2015</v>
          </cell>
          <cell r="I4227" t="str">
            <v>UN</v>
          </cell>
          <cell r="J4227" t="str">
            <v>ATRIBUÍDO SÃO PAULO</v>
          </cell>
          <cell r="K4227">
            <v>21.46</v>
          </cell>
          <cell r="L4227" t="str">
            <v>CAIXA REFERENCIAL</v>
          </cell>
        </row>
        <row r="4228">
          <cell r="G4228">
            <v>96834</v>
          </cell>
          <cell r="H4228" t="str">
            <v>LUVA PARA INSTALAÇÕES EM PEX, DN 32 MM, CONEXÃO POR CRIMPAGEM  FORNECIMENTO E INSTALAÇÃO . AF_06/2015</v>
          </cell>
          <cell r="I4228" t="str">
            <v>UN</v>
          </cell>
          <cell r="J4228" t="str">
            <v>ATRIBUÍDO SÃO PAULO</v>
          </cell>
          <cell r="K4228">
            <v>35.200000000000003</v>
          </cell>
          <cell r="L4228" t="str">
            <v>CAIXA REFERENCIAL</v>
          </cell>
        </row>
        <row r="4229">
          <cell r="G4229">
            <v>96835</v>
          </cell>
          <cell r="H4229" t="str">
            <v>CONEXÃO FIXA, ROSCA FÊMEA, PARA INSTALAÇÕES EM PEX, DN 32 MM X 3/4", CONEXÃO POR CRIMPAGEM  FORNECIMENTO E INSTALAÇÃO. AF_06/2015</v>
          </cell>
          <cell r="I4229" t="str">
            <v>UN</v>
          </cell>
          <cell r="J4229" t="str">
            <v>ATRIBUÍDO SÃO PAULO</v>
          </cell>
          <cell r="K4229">
            <v>30.53</v>
          </cell>
          <cell r="L4229" t="str">
            <v>CAIXA REFERENCIAL</v>
          </cell>
        </row>
        <row r="4230">
          <cell r="G4230">
            <v>96836</v>
          </cell>
          <cell r="H4230" t="str">
            <v>LUVA DE REDUÇÃO PARA INSTALAÇÕES EM PEX, DN 32 X 25 MM, CONEXÃO POR CRIMPAGEM  FORNECIMENTO E INSTALAÇÃO. AF_06/2015</v>
          </cell>
          <cell r="I4230" t="str">
            <v>UN</v>
          </cell>
          <cell r="J4230" t="str">
            <v>ATRIBUÍDO SÃO PAULO</v>
          </cell>
          <cell r="K4230">
            <v>32.47</v>
          </cell>
          <cell r="L4230" t="str">
            <v>CAIXA REFERENCIAL</v>
          </cell>
        </row>
        <row r="4231">
          <cell r="G4231">
            <v>96837</v>
          </cell>
          <cell r="H4231" t="str">
            <v>JOELHO 90 GRAUS, METÁLICO, PARA INSTALAÇÕES EM PEX, DN 16 MM, CONEXÃO POR ANEL DESLIZANTE   FORNECIMENTO E INSTALAÇÃO. AF_06/2015</v>
          </cell>
          <cell r="I4231" t="str">
            <v>UN</v>
          </cell>
          <cell r="J4231" t="str">
            <v>ATRIBUÍDO SÃO PAULO</v>
          </cell>
          <cell r="K4231">
            <v>18.03</v>
          </cell>
          <cell r="L4231" t="str">
            <v>CAIXA REFERENCIAL</v>
          </cell>
        </row>
        <row r="4232">
          <cell r="G4232">
            <v>96838</v>
          </cell>
          <cell r="H4232" t="str">
            <v>JOELHO 90 GRAUS, ROSCA FÊMEA TERMINAL, METÁLICO, PARA INSTALAÇÕES EM PEX, DN 16MM X 1/2", CONEXÃO POR ANEL DESLIZANTE  FORNECIMENTO E INSTALAÇÃO. AF_06/2015</v>
          </cell>
          <cell r="I4232" t="str">
            <v>UN</v>
          </cell>
          <cell r="J4232" t="str">
            <v>ATRIBUÍDO SÃO PAULO</v>
          </cell>
          <cell r="K4232">
            <v>16.64</v>
          </cell>
          <cell r="L4232" t="str">
            <v>CAIXA REFERENCIAL</v>
          </cell>
        </row>
        <row r="4233">
          <cell r="G4233">
            <v>96839</v>
          </cell>
          <cell r="H4233" t="str">
            <v>JOELHO, ROSCA FÊMEA, COM BASE FIXA, METÁLICO, PARA INSTALAÇÕES EM PEX, DN 16MM X 1/2", CONEXÃO POR ANEL DESLIZANTE  FORNECIMENTO E INSTALAÇÃO. AF_06/2015</v>
          </cell>
          <cell r="I4233" t="str">
            <v>UN</v>
          </cell>
          <cell r="J4233" t="str">
            <v>ATRIBUÍDO SÃO PAULO</v>
          </cell>
          <cell r="K4233">
            <v>16.39</v>
          </cell>
          <cell r="L4233" t="str">
            <v>CAIXA REFERENCIAL</v>
          </cell>
        </row>
        <row r="4234">
          <cell r="G4234">
            <v>96840</v>
          </cell>
          <cell r="H4234" t="str">
            <v>JOELHO 90 GRAUS, METÁLICO, PARA INSTALAÇÕES EM PEX, DN 20 MM, CONEXÃO POR ANEL DESLIZANTE  FORNECIMENTO E INSTALAÇÃO . AF_06/2015</v>
          </cell>
          <cell r="I4234" t="str">
            <v>UN</v>
          </cell>
          <cell r="J4234" t="str">
            <v>ATRIBUÍDO SÃO PAULO</v>
          </cell>
          <cell r="K4234">
            <v>21.08</v>
          </cell>
          <cell r="L4234" t="str">
            <v>CAIXA REFERENCIAL</v>
          </cell>
        </row>
        <row r="4235">
          <cell r="G4235">
            <v>96841</v>
          </cell>
          <cell r="H4235" t="str">
            <v>JOELHO 90 GRAUS, ROSCA FÊMEA TERMINAL, METÁLICO, PARA INSTALAÇÕES EM PEX, DN 20 MM X 1/2", CONEXÃO POR ANEL DESLIZANTE  FORNECIMENTO E INSTALAÇÃO. AF_06/2015</v>
          </cell>
          <cell r="I4235" t="str">
            <v>UN</v>
          </cell>
          <cell r="J4235" t="str">
            <v>ATRIBUÍDO SÃO PAULO</v>
          </cell>
          <cell r="K4235">
            <v>18.57</v>
          </cell>
          <cell r="L4235" t="str">
            <v>CAIXA REFERENCIAL</v>
          </cell>
        </row>
        <row r="4236">
          <cell r="G4236">
            <v>96842</v>
          </cell>
          <cell r="H4236" t="str">
            <v>JOELHO 90 GRAUS, ROSCA FÊMEA TERMINAL, METÁLICO, PARA INSTALAÇÕES EM PEX, DN 20 MM X 3/4", CONEXÃO POR ANEL DESLIZANTE  FORNECIMENTO E INSTALAÇÃO. AF_06/2015</v>
          </cell>
          <cell r="I4236" t="str">
            <v>UN</v>
          </cell>
          <cell r="J4236" t="str">
            <v>ATRIBUÍDO SÃO PAULO</v>
          </cell>
          <cell r="K4236">
            <v>23.38</v>
          </cell>
          <cell r="L4236" t="str">
            <v>CAIXA REFERENCIAL</v>
          </cell>
        </row>
        <row r="4237">
          <cell r="G4237">
            <v>96843</v>
          </cell>
          <cell r="H4237" t="str">
            <v>JOELHO ROSCA FÊMEA, COM BASE FIXA, METÁLICO, PARA INSTALAÇÕES EM PEX, DN 20MM X 1/2", CONEXÃO POR ANEL DESLIZANTE  FORNECIMENTO E INSTALAÇÃO. AF_06/2015</v>
          </cell>
          <cell r="I4237" t="str">
            <v>UN</v>
          </cell>
          <cell r="J4237" t="str">
            <v>ATRIBUÍDO SÃO PAULO</v>
          </cell>
          <cell r="K4237">
            <v>22.52</v>
          </cell>
          <cell r="L4237" t="str">
            <v>CAIXA REFERENCIAL</v>
          </cell>
        </row>
        <row r="4238">
          <cell r="G4238">
            <v>96844</v>
          </cell>
          <cell r="H4238" t="str">
            <v>JOELHO ROSCA FÊMEA, MÓVEL, METÁLICO, PARA INSTALAÇÕES EM PEX, DN 20MM X 3/4", CONEXÃO POR ANEL DESLIZANTE  FORNECIMENTO E INSTALAÇÃO. AF_06/2015</v>
          </cell>
          <cell r="I4238" t="str">
            <v>UN</v>
          </cell>
          <cell r="J4238" t="str">
            <v>ATRIBUÍDO SÃO PAULO</v>
          </cell>
          <cell r="K4238">
            <v>30.35</v>
          </cell>
          <cell r="L4238" t="str">
            <v>CAIXA REFERENCIAL</v>
          </cell>
        </row>
        <row r="4239">
          <cell r="G4239">
            <v>96845</v>
          </cell>
          <cell r="H4239" t="str">
            <v>JOELHO 90 GRAUS, METÁLICO, PARA INSTALAÇÕES EM PEX, DN 25 MM, CONEXÃO POR ANEL DESLIZANTE   FORNECIMENTO E INSTALAÇÃO. AF_06/2015</v>
          </cell>
          <cell r="I4239" t="str">
            <v>UN</v>
          </cell>
          <cell r="J4239" t="str">
            <v>ATRIBUÍDO SÃO PAULO</v>
          </cell>
          <cell r="K4239">
            <v>32.630000000000003</v>
          </cell>
          <cell r="L4239" t="str">
            <v>CAIXA REFERENCIAL</v>
          </cell>
        </row>
        <row r="4240">
          <cell r="G4240">
            <v>96846</v>
          </cell>
          <cell r="H4240" t="str">
            <v>JOELHO 90 GRAUS, ROSCA FÊMEA TERMINAL, METÁLICO, PARA INSTALAÇÕES EM PEX, DN 25 MM X 3/4", CONEXÃO POR ANEL DESLIZANTE  FORNECIMENTO E INSTALAÇÃO. AF_06/2015</v>
          </cell>
          <cell r="I4240" t="str">
            <v>UN</v>
          </cell>
          <cell r="J4240" t="str">
            <v>ATRIBUÍDO SÃO PAULO</v>
          </cell>
          <cell r="K4240">
            <v>25.94</v>
          </cell>
          <cell r="L4240" t="str">
            <v>CAIXA REFERENCIAL</v>
          </cell>
        </row>
        <row r="4241">
          <cell r="G4241">
            <v>96847</v>
          </cell>
          <cell r="H4241" t="str">
            <v>JOELHO ROSCA FÊMEA, COM BASE FIXA, METÁLICO, PARA INSTALAÇÕES EM PEX, DN 25MM X 3/4", CONEXÃO POR ANEL DESLIZANTE  FORNECIMENTO E INSTALAÇÃO. AF_06/2015</v>
          </cell>
          <cell r="I4241" t="str">
            <v>UN</v>
          </cell>
          <cell r="J4241" t="str">
            <v>ATRIBUÍDO SÃO PAULO</v>
          </cell>
          <cell r="K4241">
            <v>28.39</v>
          </cell>
          <cell r="L4241" t="str">
            <v>CAIXA REFERENCIAL</v>
          </cell>
        </row>
        <row r="4242">
          <cell r="G4242">
            <v>96848</v>
          </cell>
          <cell r="H4242" t="str">
            <v>JOELHO 90 GRAUS, METÁLICO, PARA INSTALAÇÕES EM PEX, DN 32 MM, CONEXÃO POR ANEL DESLIZANTE  FORNECIMENTO E INSTALAÇÃO . AF_06/2015</v>
          </cell>
          <cell r="I4242" t="str">
            <v>UN</v>
          </cell>
          <cell r="J4242" t="str">
            <v>ATRIBUÍDO SÃO PAULO</v>
          </cell>
          <cell r="K4242">
            <v>42.23</v>
          </cell>
          <cell r="L4242" t="str">
            <v>CAIXA REFERENCIAL</v>
          </cell>
        </row>
        <row r="4243">
          <cell r="G4243">
            <v>96849</v>
          </cell>
          <cell r="H4243" t="str">
            <v>JOELHO 90 GRAUS, PARA INSTALAÇÕES EM PEX, DN 16 MM, CONEXÃO POR CRIMPAGEM   FORNECIMENTO E INSTALAÇÃO. AF_06/2015</v>
          </cell>
          <cell r="I4243" t="str">
            <v>UN</v>
          </cell>
          <cell r="J4243" t="str">
            <v>ATRIBUÍDO SÃO PAULO</v>
          </cell>
          <cell r="K4243">
            <v>15.43</v>
          </cell>
          <cell r="L4243" t="str">
            <v>CAIXA REFERENCIAL</v>
          </cell>
        </row>
        <row r="4244">
          <cell r="G4244">
            <v>96850</v>
          </cell>
          <cell r="H4244" t="str">
            <v>JOELHO 90 GRAUS, ROSCA FÊMEA TERMINAL, PARA INSTALAÇÕES EM PEX, DN 16MM X 1/2", CONEXÃO POR CRIMPAGEM  FORNECIMENTO E INSTALAÇÃO. AF_06/2015</v>
          </cell>
          <cell r="I4244" t="str">
            <v>UN</v>
          </cell>
          <cell r="J4244" t="str">
            <v>ATRIBUÍDO SÃO PAULO</v>
          </cell>
          <cell r="K4244">
            <v>17.940000000000001</v>
          </cell>
          <cell r="L4244" t="str">
            <v>CAIXA REFERENCIAL</v>
          </cell>
        </row>
        <row r="4245">
          <cell r="G4245">
            <v>96851</v>
          </cell>
          <cell r="H4245" t="str">
            <v>JOELHO 90 GRAUS, ROSCA FÊMEA TERMINAL, PARA INSTALAÇÕES EM PEX, DN 16MM X 3/4", CONEXÃO POR CRIMPAGEM  FORNECIMENTO E INSTALAÇÃO. AF_06/2015</v>
          </cell>
          <cell r="I4245" t="str">
            <v>UN</v>
          </cell>
          <cell r="J4245" t="str">
            <v>ATRIBUÍDO SÃO PAULO</v>
          </cell>
          <cell r="K4245">
            <v>23.54</v>
          </cell>
          <cell r="L4245" t="str">
            <v>CAIXA REFERENCIAL</v>
          </cell>
        </row>
        <row r="4246">
          <cell r="G4246">
            <v>96852</v>
          </cell>
          <cell r="H4246" t="str">
            <v>JOELHO 90 GRAUS, PARA INSTALAÇÕES EM PEX, DN 20 MM, CONEXÃO POR CRIMPAGEM   FORNECIMENTO E INSTALAÇÃO. AF_06/2015</v>
          </cell>
          <cell r="I4246" t="str">
            <v>UN</v>
          </cell>
          <cell r="J4246" t="str">
            <v>ATRIBUÍDO SÃO PAULO</v>
          </cell>
          <cell r="K4246">
            <v>20.45</v>
          </cell>
          <cell r="L4246" t="str">
            <v>CAIXA REFERENCIAL</v>
          </cell>
        </row>
        <row r="4247">
          <cell r="G4247">
            <v>96853</v>
          </cell>
          <cell r="H4247" t="str">
            <v>JOELHO 90 GRAUS, ROSCA FÊMEA TERMINAL, PARA INSTALAÇÕES EM PEX, DN 20MM X 1/2", CONEXÃO POR CRIMPAGEM  FORNECIMENTO E INSTALAÇÃO. AF_06/2015</v>
          </cell>
          <cell r="I4247" t="str">
            <v>UN</v>
          </cell>
          <cell r="J4247" t="str">
            <v>ATRIBUÍDO SÃO PAULO</v>
          </cell>
          <cell r="K4247">
            <v>22.9</v>
          </cell>
          <cell r="L4247" t="str">
            <v>CAIXA REFERENCIAL</v>
          </cell>
        </row>
        <row r="4248">
          <cell r="G4248">
            <v>96854</v>
          </cell>
          <cell r="H4248" t="str">
            <v>JOELHO 90 GRAUS, ROSCA FÊMEA TERMINAL, PARA INSTALAÇÕES EM PEX, DN 20MM X 3/4", CONEXÃO POR CRIMPAGEM  FORNECIMENTO E INSTALAÇÃO. AF_06/2015</v>
          </cell>
          <cell r="I4248" t="str">
            <v>UN</v>
          </cell>
          <cell r="J4248" t="str">
            <v>ATRIBUÍDO SÃO PAULO</v>
          </cell>
          <cell r="K4248">
            <v>27.23</v>
          </cell>
          <cell r="L4248" t="str">
            <v>CAIXA REFERENCIAL</v>
          </cell>
        </row>
        <row r="4249">
          <cell r="G4249">
            <v>96855</v>
          </cell>
          <cell r="H4249" t="str">
            <v>JOELHO 90 GRAUS, PARA INSTALAÇÕES EM PEX, DN 25 MM, CONEXÃO POR CRIMPAGEM   FORNECIMENTO E INSTALAÇÃO. AF_06/2015</v>
          </cell>
          <cell r="I4249" t="str">
            <v>UN</v>
          </cell>
          <cell r="J4249" t="str">
            <v>ATRIBUÍDO SÃO PAULO</v>
          </cell>
          <cell r="K4249">
            <v>25.36</v>
          </cell>
          <cell r="L4249" t="str">
            <v>CAIXA REFERENCIAL</v>
          </cell>
        </row>
        <row r="4250">
          <cell r="G4250">
            <v>96856</v>
          </cell>
          <cell r="H4250" t="str">
            <v>JOELHO 90 GRAUS, ROSCA FÊMEA TERMINAL, PARA INSTALAÇÕES EM PEX, DN 25MM X 1/2", CONEXÃO POR CRIMPAGEM  FORNECIMENTO E INSTALAÇÃO. AF_06/2015</v>
          </cell>
          <cell r="I4250" t="str">
            <v>UN</v>
          </cell>
          <cell r="J4250" t="str">
            <v>ATRIBUÍDO SÃO PAULO</v>
          </cell>
          <cell r="K4250">
            <v>25.72</v>
          </cell>
          <cell r="L4250" t="str">
            <v>CAIXA REFERENCIAL</v>
          </cell>
        </row>
        <row r="4251">
          <cell r="G4251">
            <v>96857</v>
          </cell>
          <cell r="H4251" t="str">
            <v>JOELHO 90 GRAUS, ROSCA FÊMEA TERMINAL, PARA INSTALAÇÕES EM PEX, DN 25MM X 1, CONEXÃO POR CRIMPAGEM  FORNECIMENTO E INSTALAÇÃO. AF_06/2015</v>
          </cell>
          <cell r="I4251" t="str">
            <v>UN</v>
          </cell>
          <cell r="J4251" t="str">
            <v>ATRIBUÍDO SÃO PAULO</v>
          </cell>
          <cell r="K4251">
            <v>40.380000000000003</v>
          </cell>
          <cell r="L4251" t="str">
            <v>CAIXA REFERENCIAL</v>
          </cell>
        </row>
        <row r="4252">
          <cell r="G4252">
            <v>96858</v>
          </cell>
          <cell r="H4252" t="str">
            <v>JOELHO 90 GRAUS, PARA INSTALAÇÕES EM PEX, DN 32 MM, CONEXÃO POR CRIMPAGEM   FORNECIMENTO E INSTALAÇÃO. AF_06/2015</v>
          </cell>
          <cell r="I4252" t="str">
            <v>UN</v>
          </cell>
          <cell r="J4252" t="str">
            <v>ATRIBUÍDO SÃO PAULO</v>
          </cell>
          <cell r="K4252">
            <v>41.03</v>
          </cell>
          <cell r="L4252" t="str">
            <v>CAIXA REFERENCIAL</v>
          </cell>
        </row>
        <row r="4253">
          <cell r="G4253">
            <v>96859</v>
          </cell>
          <cell r="H4253" t="str">
            <v>JOELHO 90 GRAUS, ROSCA FÊMEA TERMINAL, PARA INSTALAÇÕES EM PEX, DN 32 MM X 1", CONEXÃO POR CRIMPAGEM  FORNECIMENTO E INSTALAÇÃO. AF_06/2015</v>
          </cell>
          <cell r="I4253" t="str">
            <v>UN</v>
          </cell>
          <cell r="J4253" t="str">
            <v>ATRIBUÍDO SÃO PAULO</v>
          </cell>
          <cell r="K4253">
            <v>50.56</v>
          </cell>
          <cell r="L4253" t="str">
            <v>CAIXA REFERENCIAL</v>
          </cell>
        </row>
        <row r="4254">
          <cell r="G4254">
            <v>96860</v>
          </cell>
          <cell r="H4254" t="str">
            <v>TÊ, METÁLICO, PARA INSTALAÇÕES EM PEX, DN 16 MM, CONEXÃO POR ANEL DESLIZANTE  FORNECIMENTO E INSTALAÇÃO. AF_06/2015</v>
          </cell>
          <cell r="I4254" t="str">
            <v>UN</v>
          </cell>
          <cell r="J4254" t="str">
            <v>ATRIBUÍDO SÃO PAULO</v>
          </cell>
          <cell r="K4254">
            <v>21.08</v>
          </cell>
          <cell r="L4254" t="str">
            <v>CAIXA REFERENCIAL</v>
          </cell>
        </row>
        <row r="4255">
          <cell r="G4255">
            <v>96861</v>
          </cell>
          <cell r="H4255" t="str">
            <v>TÊ, ROSCA FÊMEA, METÁLICO, PARA INSTALAÇÕES EM PEX, DN 16 MM X ½, CONEXÃO POR ANEL DESLIZANTE   FORNECIMENTO E INSTALAÇÃO. AF_06/2015</v>
          </cell>
          <cell r="I4255" t="str">
            <v>UN</v>
          </cell>
          <cell r="J4255" t="str">
            <v>ATRIBUÍDO SÃO PAULO</v>
          </cell>
          <cell r="K4255">
            <v>22.67</v>
          </cell>
          <cell r="L4255" t="str">
            <v>CAIXA REFERENCIAL</v>
          </cell>
        </row>
        <row r="4256">
          <cell r="G4256">
            <v>96862</v>
          </cell>
          <cell r="H4256" t="str">
            <v>TÊ, METÁLICO, PARA INSTALAÇÕES EM PEX, DN 20 MM, CONEXÃO POR ANEL DESLIZANTE  FORNECIMENTO E INSTALAÇÃO. AF_06/2015</v>
          </cell>
          <cell r="I4256" t="str">
            <v>UN</v>
          </cell>
          <cell r="J4256" t="str">
            <v>ATRIBUÍDO SÃO PAULO</v>
          </cell>
          <cell r="K4256">
            <v>25.4</v>
          </cell>
          <cell r="L4256" t="str">
            <v>CAIXA REFERENCIAL</v>
          </cell>
        </row>
        <row r="4257">
          <cell r="G4257">
            <v>96863</v>
          </cell>
          <cell r="H4257" t="str">
            <v>TÊ, ROSCA FÊMEA, METÁLICO, PARA INSTALAÇÕES EM PEX, DN 20 MM X ½, CONEXÃO POR ANEL DESLIZANTE   FORNECIMENTO E INSTALAÇÃO. AF_06/2015</v>
          </cell>
          <cell r="I4257" t="str">
            <v>UN</v>
          </cell>
          <cell r="J4257" t="str">
            <v>ATRIBUÍDO SÃO PAULO</v>
          </cell>
          <cell r="K4257">
            <v>25.13</v>
          </cell>
          <cell r="L4257" t="str">
            <v>CAIXA REFERENCIAL</v>
          </cell>
        </row>
        <row r="4258">
          <cell r="G4258">
            <v>96864</v>
          </cell>
          <cell r="H4258" t="str">
            <v>TÊ, METÁLICO, PARA INSTALAÇÕES EM PEX, DN 25 MM, CONEXÃO POR ANEL DESLIZANTE  FORNECIMENTO E INSTALAÇÃO. AF_06/2015</v>
          </cell>
          <cell r="I4258" t="str">
            <v>UN</v>
          </cell>
          <cell r="J4258" t="str">
            <v>ATRIBUÍDO SÃO PAULO</v>
          </cell>
          <cell r="K4258">
            <v>39.26</v>
          </cell>
          <cell r="L4258" t="str">
            <v>CAIXA REFERENCIAL</v>
          </cell>
        </row>
        <row r="4259">
          <cell r="G4259">
            <v>96865</v>
          </cell>
          <cell r="H4259" t="str">
            <v>TÊ, ROSCA FÊMEA, METÁLICO, PARA INSTALAÇÕES EM PEX, DN 25 MM X 3/4", CONEXÃO POR ANEL DESLIZANTE  FORNECIMENTO E INSTALAÇÃO. AF_06/2015</v>
          </cell>
          <cell r="I4259" t="str">
            <v>UN</v>
          </cell>
          <cell r="J4259" t="str">
            <v>ATRIBUÍDO SÃO PAULO</v>
          </cell>
          <cell r="K4259">
            <v>38.49</v>
          </cell>
          <cell r="L4259" t="str">
            <v>CAIXA REFERENCIAL</v>
          </cell>
        </row>
        <row r="4260">
          <cell r="G4260">
            <v>96866</v>
          </cell>
          <cell r="H4260" t="str">
            <v>TÊ, METÁLICO, PARA INSTALAÇÕES EM PEX, DN 32 MM, CONEXÃO POR ANEL DESLIZANTE  FORNECIMENTO E INSTALAÇÃO. AF_06/2015</v>
          </cell>
          <cell r="I4260" t="str">
            <v>UN</v>
          </cell>
          <cell r="J4260" t="str">
            <v>ATRIBUÍDO SÃO PAULO</v>
          </cell>
          <cell r="K4260">
            <v>51.45</v>
          </cell>
          <cell r="L4260" t="str">
            <v>CAIXA REFERENCIAL</v>
          </cell>
        </row>
        <row r="4261">
          <cell r="G4261">
            <v>96867</v>
          </cell>
          <cell r="H4261" t="str">
            <v>TÊ, ROSCA MACHO, METÁLICO, PARA INSTALAÇÕES EM PEX, DN 32 MM X 1", CONEXÃO POR ANEL DESLIZANTE  FORNECIMENTO E INSTALAÇÃO. AF_06/2015</v>
          </cell>
          <cell r="I4261" t="str">
            <v>UN</v>
          </cell>
          <cell r="J4261" t="str">
            <v>ATRIBUÍDO SÃO PAULO</v>
          </cell>
          <cell r="K4261">
            <v>59.45</v>
          </cell>
          <cell r="L4261" t="str">
            <v>CAIXA REFERENCIAL</v>
          </cell>
        </row>
        <row r="4262">
          <cell r="G4262">
            <v>96868</v>
          </cell>
          <cell r="H4262" t="str">
            <v>TÊ, PARA INSTALAÇÕES EM PEX, DN 16 MM, CONEXÃO POR CRIMPAGEM  FORNECIMENTO E INSTALAÇÃO. AF_06/2015</v>
          </cell>
          <cell r="I4262" t="str">
            <v>UN</v>
          </cell>
          <cell r="J4262" t="str">
            <v>ATRIBUÍDO SÃO PAULO</v>
          </cell>
          <cell r="K4262">
            <v>23.78</v>
          </cell>
          <cell r="L4262" t="str">
            <v>CAIXA REFERENCIAL</v>
          </cell>
        </row>
        <row r="4263">
          <cell r="G4263">
            <v>96869</v>
          </cell>
          <cell r="H4263" t="str">
            <v>TÊ, PARA INSTALAÇÕES EM PEX, DN 20 MM, CONEXÃO POR CRIMPAGEM  FORNECIMENTO E INSTALAÇÃO. AF_06/2015</v>
          </cell>
          <cell r="I4263" t="str">
            <v>UN</v>
          </cell>
          <cell r="J4263" t="str">
            <v>ATRIBUÍDO SÃO PAULO</v>
          </cell>
          <cell r="K4263">
            <v>28.4</v>
          </cell>
          <cell r="L4263" t="str">
            <v>CAIXA REFERENCIAL</v>
          </cell>
        </row>
        <row r="4264">
          <cell r="G4264">
            <v>96870</v>
          </cell>
          <cell r="H4264" t="str">
            <v>TÊ, PEX, DN 25 MM, CONEXÃO POR CRIMPAGEM  FORNECIMENTO E INSTALAÇÃO. AF_06/2015</v>
          </cell>
          <cell r="I4264" t="str">
            <v>UN</v>
          </cell>
          <cell r="J4264" t="str">
            <v>ATRIBUÍDO SÃO PAULO</v>
          </cell>
          <cell r="K4264">
            <v>44.44</v>
          </cell>
          <cell r="L4264" t="str">
            <v>CAIXA REFERENCIAL</v>
          </cell>
        </row>
        <row r="4265">
          <cell r="G4265">
            <v>96871</v>
          </cell>
          <cell r="H4265" t="str">
            <v>TÊ, PARA INSTALAÇÕES EM PEX, DN 32 MM, CONEXÃO POR CRIMPAGEM  FORNECIMENTO E INSTALAÇÃO. AF_06/2015</v>
          </cell>
          <cell r="I4265" t="str">
            <v>UN</v>
          </cell>
          <cell r="J4265" t="str">
            <v>ATRIBUÍDO SÃO PAULO</v>
          </cell>
          <cell r="K4265">
            <v>64.13</v>
          </cell>
          <cell r="L4265" t="str">
            <v>CAIXA REFERENCIAL</v>
          </cell>
        </row>
        <row r="4266">
          <cell r="G4266">
            <v>96872</v>
          </cell>
          <cell r="H4266" t="str">
            <v>DISTRIBUIDOR 2 SAÍDAS, METÁLICO, PARA INSTALAÇÕES EM PEX, ENTRADA DE 3/4" X 2 SAÍDAS DE 1/2", CONEXÃO POR ANEL DESLIZANTE  FORNECIMENTO E INSTALAÇÃO. AF_06/2015</v>
          </cell>
          <cell r="I4266" t="str">
            <v>UN</v>
          </cell>
          <cell r="J4266" t="str">
            <v>ATRIBUÍDO SÃO PAULO</v>
          </cell>
          <cell r="K4266">
            <v>60.02</v>
          </cell>
          <cell r="L4266" t="str">
            <v>CAIXA REFERENCIAL</v>
          </cell>
        </row>
        <row r="4267">
          <cell r="G4267">
            <v>96873</v>
          </cell>
          <cell r="H4267" t="str">
            <v>DISTRIBUIDOR 2 SAÍDAS, METÁLICO, PARA INSTALAÇÕES EM PEX, ENTRADA DE 1" X 2 SAÍDAS DE 1/2", CONEXÃO POR ANEL DESLIZANTE  FORNECIMENTO E INSTALAÇÃO. AF_06/2015</v>
          </cell>
          <cell r="I4267" t="str">
            <v>UN</v>
          </cell>
          <cell r="J4267" t="str">
            <v>ATRIBUÍDO SÃO PAULO</v>
          </cell>
          <cell r="K4267">
            <v>68.84</v>
          </cell>
          <cell r="L4267" t="str">
            <v>CAIXA REFERENCIAL</v>
          </cell>
        </row>
        <row r="4268">
          <cell r="G4268">
            <v>96874</v>
          </cell>
          <cell r="H4268" t="str">
            <v>DISTRIBUIDOR 3 SAÍDAS, METÁLICO, PARA INSTALAÇÕES EM PEX, ENTRADA DE 3/4" X 3 SAÍDAS DE 1/2", CONEXÃO POR ANEL DESLIZANTE  FORNECIMENTO E INSTALAÇÃO . AF_06/2015</v>
          </cell>
          <cell r="I4268" t="str">
            <v>UN</v>
          </cell>
          <cell r="J4268" t="str">
            <v>ATRIBUÍDO SÃO PAULO</v>
          </cell>
          <cell r="K4268">
            <v>73.319999999999993</v>
          </cell>
          <cell r="L4268" t="str">
            <v>CAIXA REFERENCIAL</v>
          </cell>
        </row>
        <row r="4269">
          <cell r="G4269">
            <v>96875</v>
          </cell>
          <cell r="H4269" t="str">
            <v>DISTRIBUIDOR 3 SAÍDAS, METÁLICO, PARA INSTALAÇÕES EM PEX, ENTRADA DE 1 X 3 SAÍDAS DE 1/2, CONEXÃO POR ANEL DESLIZANTE   FORNECIMENTO E INSTALAÇÃO. AF_06/2015</v>
          </cell>
          <cell r="I4269" t="str">
            <v>UN</v>
          </cell>
          <cell r="J4269" t="str">
            <v>ATRIBUÍDO SÃO PAULO</v>
          </cell>
          <cell r="K4269">
            <v>87.51</v>
          </cell>
          <cell r="L4269" t="str">
            <v>CAIXA REFERENCIAL</v>
          </cell>
        </row>
        <row r="4270">
          <cell r="G4270">
            <v>96876</v>
          </cell>
          <cell r="H4270" t="str">
            <v>DISTRIBUIDOR 2 SAÍDAS, PARA INSTALAÇÕES EM PEX, ENTRADA DE 32 MM X 2 SAÍDAS DE 16 MM, CONEXÃO POR CRIMPAGEM FORNECIMENTO E INSTALAÇÃO. AF_06/2015</v>
          </cell>
          <cell r="I4270" t="str">
            <v>UN</v>
          </cell>
          <cell r="J4270" t="str">
            <v>ATRIBUÍDO SÃO PAULO</v>
          </cell>
          <cell r="K4270">
            <v>150.21</v>
          </cell>
          <cell r="L4270" t="str">
            <v>CAIXA REFERENCIAL</v>
          </cell>
        </row>
        <row r="4271">
          <cell r="G4271">
            <v>96877</v>
          </cell>
          <cell r="H4271" t="str">
            <v>DISTRIBUIDOR 2 SAÍDAS, PARA INSTALAÇÕES EM PEX, ENTRADA DE 32 MM X 2 SAÍDAS DE 20 MM, CONEXÃO POR CRIMPAGEM  FORNECIMENTO E INSTALAÇÃO. AF_06/2015</v>
          </cell>
          <cell r="I4271" t="str">
            <v>UN</v>
          </cell>
          <cell r="J4271" t="str">
            <v>ATRIBUÍDO SÃO PAULO</v>
          </cell>
          <cell r="K4271">
            <v>160.51</v>
          </cell>
          <cell r="L4271" t="str">
            <v>CAIXA REFERENCIAL</v>
          </cell>
        </row>
        <row r="4272">
          <cell r="G4272">
            <v>96878</v>
          </cell>
          <cell r="H4272" t="str">
            <v>DISTRIBUIDOR 2 SAÍDAS, PARA INSTALAÇÕES EM PEX, ENTRADA DE 32 MM X 2 SAÍDAS DE 25 MM, CONEXÃO POR CRIMPAGEM  FORNECIMENTO E INSTALAÇÃO. AF_06/2015</v>
          </cell>
          <cell r="I4272" t="str">
            <v>UN</v>
          </cell>
          <cell r="J4272" t="str">
            <v>ATRIBUÍDO SÃO PAULO</v>
          </cell>
          <cell r="K4272">
            <v>162.43</v>
          </cell>
          <cell r="L4272" t="str">
            <v>CAIXA REFERENCIAL</v>
          </cell>
        </row>
        <row r="4273">
          <cell r="G4273">
            <v>96879</v>
          </cell>
          <cell r="H4273" t="str">
            <v>DISTRIBUIDOR 3 SAÍDAS, PARA INSTALAÇÕES EM PEX, ENTRADA DE 32 MM X 3 SAÍDAS DE 16 MM, CONEXÃO POR CRIMPAGEM  FORNECIMENTO E INSTALAÇÃO. AF_06/2015</v>
          </cell>
          <cell r="I4273" t="str">
            <v>UN</v>
          </cell>
          <cell r="J4273" t="str">
            <v>ATRIBUÍDO SÃO PAULO</v>
          </cell>
          <cell r="K4273">
            <v>163.69</v>
          </cell>
          <cell r="L4273" t="str">
            <v>CAIXA REFERENCIAL</v>
          </cell>
        </row>
        <row r="4274">
          <cell r="G4274">
            <v>96880</v>
          </cell>
          <cell r="H4274" t="str">
            <v>DISTRIBUIDOR 3 SAÍDAS, PARA INSTALAÇÕES EM PEX, ENTRADA DE 32 MM X 3 SAÍDAS DE 20 MM, CONEXÃO POR CRIMPAGEM  FORNECIMENTO E INSTALAÇÃO. AF_06/2015</v>
          </cell>
          <cell r="I4274" t="str">
            <v>UN</v>
          </cell>
          <cell r="J4274" t="str">
            <v>ATRIBUÍDO SÃO PAULO</v>
          </cell>
          <cell r="K4274">
            <v>186.76</v>
          </cell>
          <cell r="L4274" t="str">
            <v>CAIXA REFERENCIAL</v>
          </cell>
        </row>
        <row r="4275">
          <cell r="G4275">
            <v>96881</v>
          </cell>
          <cell r="H4275" t="str">
            <v>DISTRIBUIDOR 3 SAÍDAS, PARA INSTALAÇÕES EM PEX, ENTRADA DE 32 MM X 3 SAÍDAS DE 25 MM, CONEXÃO POR CRIMPAGEM  FORNECIMENTO E INSTALAÇÃO. AF_06/2015</v>
          </cell>
          <cell r="I4275" t="str">
            <v>UN</v>
          </cell>
          <cell r="J4275" t="str">
            <v>ATRIBUÍDO SÃO PAULO</v>
          </cell>
          <cell r="K4275">
            <v>197.22</v>
          </cell>
          <cell r="L4275" t="str">
            <v>CAIXA REFERENCIAL</v>
          </cell>
        </row>
        <row r="4276">
          <cell r="G4276">
            <v>97425</v>
          </cell>
          <cell r="H4276" t="str">
            <v>FLANGE EM AÇO, DN 15 MM X 1/2'', INSTALADO EM RESERVAÇÃO DE ÁGUA DE EDIFICAÇÃO QUE POSSUA RESERVATÓRIO DE FIBRA/FIBROCIMENTO - FORNECIMENTO E INSTALAÇÃO. AF_06/2016</v>
          </cell>
          <cell r="I4276" t="str">
            <v>UN</v>
          </cell>
          <cell r="J4276" t="str">
            <v>COEFICIENTE DE REPRESENTATIVIDADE</v>
          </cell>
          <cell r="K4276">
            <v>20.68</v>
          </cell>
          <cell r="L4276" t="str">
            <v>CAIXA REFERENCIAL</v>
          </cell>
        </row>
        <row r="4277">
          <cell r="G4277">
            <v>97426</v>
          </cell>
          <cell r="H4277" t="str">
            <v>FLANGE EM AÇO, DN 20 MM X 3/4'', INSTALADO EM RESERVAÇÃO DE ÁGUA DE EDIFICAÇÃO QUE POSSUA RESERVATÓRIO DE FIBRA/FIBROCIMENTO - FORNECIMENTO E INSTALAÇÃO. AF_06/2016</v>
          </cell>
          <cell r="I4277" t="str">
            <v>UN</v>
          </cell>
          <cell r="J4277" t="str">
            <v>COEFICIENTE DE REPRESENTATIVIDADE</v>
          </cell>
          <cell r="K4277">
            <v>24.42</v>
          </cell>
          <cell r="L4277" t="str">
            <v>CAIXA REFERENCIAL</v>
          </cell>
        </row>
        <row r="4278">
          <cell r="G4278">
            <v>97427</v>
          </cell>
          <cell r="H4278" t="str">
            <v>FLANGE EM AÇO, DN 25 MM X 1'', INSTALADO EM RESERVAÇÃO DE ÁGUA DE EDIFICAÇÃO QUE POSSUA RESERVATÓRIO DE FIBRA/FIBROCIMENTO - FORNECIMENTO E INSTALAÇÃO. AF_06/2016</v>
          </cell>
          <cell r="I4278" t="str">
            <v>UN</v>
          </cell>
          <cell r="J4278" t="str">
            <v>COEFICIENTE DE REPRESENTATIVIDADE</v>
          </cell>
          <cell r="K4278">
            <v>27.24</v>
          </cell>
          <cell r="L4278" t="str">
            <v>CAIXA REFERENCIAL</v>
          </cell>
        </row>
        <row r="4279">
          <cell r="G4279">
            <v>97428</v>
          </cell>
          <cell r="H4279" t="str">
            <v>FLANGE EM AÇO, DN 32 MM X 1 1/4'', INSTALADO EM RESERVAÇÃO DE ÁGUA DE EDIFICAÇÃO QUE POSSUA RESERVATÓRIO DE FIBRA/FIBROCIMENTO - FORNECIMENTO E INSTALAÇÃO. AF_06/2016</v>
          </cell>
          <cell r="I4279" t="str">
            <v>UN</v>
          </cell>
          <cell r="J4279" t="str">
            <v>COEFICIENTE DE REPRESENTATIVIDADE</v>
          </cell>
          <cell r="K4279">
            <v>33.799999999999997</v>
          </cell>
          <cell r="L4279" t="str">
            <v>CAIXA REFERENCIAL</v>
          </cell>
        </row>
        <row r="4280">
          <cell r="G4280">
            <v>97429</v>
          </cell>
          <cell r="H4280" t="str">
            <v>FLANGE EM AÇO, DN 40 MM X 1 1/2'', INSTALADO EM RESERVAÇÃO DE ÁGUA DE EDIFICAÇÃO QUE POSSUA RESERVATÓRIO DE FIBRA/FIBROCIMENTO - FORNECIMENTO E INSTALAÇÃO. AF_06/2016</v>
          </cell>
          <cell r="I4280" t="str">
            <v>UN</v>
          </cell>
          <cell r="J4280" t="str">
            <v>COEFICIENTE DE REPRESENTATIVIDADE</v>
          </cell>
          <cell r="K4280">
            <v>39.840000000000003</v>
          </cell>
          <cell r="L4280" t="str">
            <v>CAIXA REFERENCIAL</v>
          </cell>
        </row>
        <row r="4281">
          <cell r="G4281">
            <v>97430</v>
          </cell>
          <cell r="H4281" t="str">
            <v>ACOPLAMENTO RÍGIDO EM AÇO, CONEXÃO RANHURADA, DN 50 (2"), INSTALADO EM PRUMADAS - FORNECIMENTO E INSTALAÇÃO. AF_12/2015</v>
          </cell>
          <cell r="I4281" t="str">
            <v>UN</v>
          </cell>
          <cell r="J4281" t="str">
            <v>ATRIBUÍDO SÃO PAULO</v>
          </cell>
          <cell r="K4281">
            <v>32.380000000000003</v>
          </cell>
          <cell r="L4281" t="str">
            <v>CAIXA REFERENCIAL</v>
          </cell>
        </row>
        <row r="4282">
          <cell r="G4282">
            <v>97431</v>
          </cell>
          <cell r="H4282" t="str">
            <v>ACOPLAMENTO RÍGIDO EM AÇO, CONEXÃO RANHURADA, DN 65 (2 1/2"), INSTALADO EM PRUMADAS - FORNECIMENTO E INSTALAÇÃO. AF_12/2015</v>
          </cell>
          <cell r="I4282" t="str">
            <v>UN</v>
          </cell>
          <cell r="J4282" t="str">
            <v>ATRIBUÍDO SÃO PAULO</v>
          </cell>
          <cell r="K4282">
            <v>36.119999999999997</v>
          </cell>
          <cell r="L4282" t="str">
            <v>CAIXA REFERENCIAL</v>
          </cell>
        </row>
        <row r="4283">
          <cell r="G4283">
            <v>97432</v>
          </cell>
          <cell r="H4283" t="str">
            <v>ACOPLAMENTO RÍGIDO EM AÇO, CONEXÃO RANHURADA, DN 80 (3"), INSTALADO EM PRUMADAS - FORNECIMENTO E INSTALAÇÃO. AF_12/2015</v>
          </cell>
          <cell r="I4283" t="str">
            <v>UN</v>
          </cell>
          <cell r="J4283" t="str">
            <v>ATRIBUÍDO SÃO PAULO</v>
          </cell>
          <cell r="K4283">
            <v>40.76</v>
          </cell>
          <cell r="L4283" t="str">
            <v>CAIXA REFERENCIAL</v>
          </cell>
        </row>
        <row r="4284">
          <cell r="G4284">
            <v>97433</v>
          </cell>
          <cell r="H4284" t="str">
            <v>CURVA 45 GRAUS, EM AÇO, CONEXÃO RANHURADA, DN 50 (2), INSTALADO EM PRUMADAS - FORNECIMENTO E INSTALAÇÃO. AF_12/2015</v>
          </cell>
          <cell r="I4284" t="str">
            <v>UN</v>
          </cell>
          <cell r="J4284" t="str">
            <v>ATRIBUÍDO SÃO PAULO</v>
          </cell>
          <cell r="K4284">
            <v>73.69</v>
          </cell>
          <cell r="L4284" t="str">
            <v>CAIXA REFERENCIAL</v>
          </cell>
        </row>
        <row r="4285">
          <cell r="G4285">
            <v>97434</v>
          </cell>
          <cell r="H4285" t="str">
            <v>CURVA 90 GRAUS, EM AÇO, CONEXÃO RANHURADA, DN 50 (2"), INSTALADO EM PRUMADAS - FORNECIMENTO E INSTALAÇÃO. AF_12/2015</v>
          </cell>
          <cell r="I4285" t="str">
            <v>UN</v>
          </cell>
          <cell r="J4285" t="str">
            <v>ATRIBUÍDO SÃO PAULO</v>
          </cell>
          <cell r="K4285">
            <v>75.069999999999993</v>
          </cell>
          <cell r="L4285" t="str">
            <v>CAIXA REFERENCIAL</v>
          </cell>
        </row>
        <row r="4286">
          <cell r="G4286">
            <v>97435</v>
          </cell>
          <cell r="H4286" t="str">
            <v>CURVA 45 GRAUS, EM AÇO, CONEXÃO RANHURADA, DN 65 (2 1/2"), INSTALADO EM PRUMADAS - FORNECIMENTO E INSTALAÇÃO. AF_12/2015</v>
          </cell>
          <cell r="I4286" t="str">
            <v>UN</v>
          </cell>
          <cell r="J4286" t="str">
            <v>ATRIBUÍDO SÃO PAULO</v>
          </cell>
          <cell r="K4286">
            <v>86.18</v>
          </cell>
          <cell r="L4286" t="str">
            <v>CAIXA REFERENCIAL</v>
          </cell>
        </row>
        <row r="4287">
          <cell r="G4287">
            <v>97436</v>
          </cell>
          <cell r="H4287" t="str">
            <v>CURVA 90 GRAUS, EM AÇO, CONEXÃO RANHURADA, DN 65 (2 1/2), INSTALADO EM PRUMADAS - FORNECIMENTO E INSTALAÇÃO. AF_12/2015</v>
          </cell>
          <cell r="I4287" t="str">
            <v>UN</v>
          </cell>
          <cell r="J4287" t="str">
            <v>ATRIBUÍDO SÃO PAULO</v>
          </cell>
          <cell r="K4287">
            <v>88.83</v>
          </cell>
          <cell r="L4287" t="str">
            <v>CAIXA REFERENCIAL</v>
          </cell>
        </row>
        <row r="4288">
          <cell r="G4288">
            <v>97437</v>
          </cell>
          <cell r="H4288" t="str">
            <v>CURVA 45 GRAUS, EM AÇO, CONEXÃO RANHURADA, DN 80 (3"), INSTALADO EM PRUMADAS - FORNECIMENTO E INSTALAÇÃO. AF_12/2015</v>
          </cell>
          <cell r="I4288" t="str">
            <v>UN</v>
          </cell>
          <cell r="J4288" t="str">
            <v>ATRIBUÍDO SÃO PAULO</v>
          </cell>
          <cell r="K4288">
            <v>98.63</v>
          </cell>
          <cell r="L4288" t="str">
            <v>CAIXA REFERENCIAL</v>
          </cell>
        </row>
        <row r="4289">
          <cell r="G4289">
            <v>97438</v>
          </cell>
          <cell r="H4289" t="str">
            <v>CURVA 90 GRAUS, EM AÇO, CONEXÃO RANHURADA, DN 80 (3"), INSTALADO EM PRUMADAS - FORNECIMENTO E INSTALAÇÃO. AF_12/2015</v>
          </cell>
          <cell r="I4289" t="str">
            <v>UN</v>
          </cell>
          <cell r="J4289" t="str">
            <v>ATRIBUÍDO SÃO PAULO</v>
          </cell>
          <cell r="K4289">
            <v>101.46</v>
          </cell>
          <cell r="L4289" t="str">
            <v>CAIXA REFERENCIAL</v>
          </cell>
        </row>
        <row r="4290">
          <cell r="G4290">
            <v>97439</v>
          </cell>
          <cell r="H4290" t="str">
            <v>TÊ, EM AÇO, CONEXÃO RANHURADA, DN 50 (2"), INSTALADO EM PRUMADAS - FORNECIMENTO E INSTALAÇÃO. AF_12/2015</v>
          </cell>
          <cell r="I4290" t="str">
            <v>UN</v>
          </cell>
          <cell r="J4290" t="str">
            <v>ATRIBUÍDO SÃO PAULO</v>
          </cell>
          <cell r="K4290">
            <v>111.43</v>
          </cell>
          <cell r="L4290" t="str">
            <v>CAIXA REFERENCIAL</v>
          </cell>
        </row>
        <row r="4291">
          <cell r="G4291">
            <v>97440</v>
          </cell>
          <cell r="H4291" t="str">
            <v>TÊ, EM AÇO, CONEXÃO RANHURADA, DN 65 (2 1/2"), INSTALADO EM PRUMADAS - FORNECIMENTO E INSTALAÇÃO. AF_12/2015</v>
          </cell>
          <cell r="I4291" t="str">
            <v>UN</v>
          </cell>
          <cell r="J4291" t="str">
            <v>ATRIBUÍDO SÃO PAULO</v>
          </cell>
          <cell r="K4291">
            <v>133.56</v>
          </cell>
          <cell r="L4291" t="str">
            <v>CAIXA REFERENCIAL</v>
          </cell>
        </row>
        <row r="4292">
          <cell r="G4292">
            <v>97442</v>
          </cell>
          <cell r="H4292" t="str">
            <v>TÊ, EM AÇO, CONEXÃO RANHURADA, DN 80 (3"), INSTALADO EM PRUMADAS - FORNECIMENTO E INSTALAÇÃO. AF_12/2015</v>
          </cell>
          <cell r="I4292" t="str">
            <v>UN</v>
          </cell>
          <cell r="J4292" t="str">
            <v>ATRIBUÍDO SÃO PAULO</v>
          </cell>
          <cell r="K4292">
            <v>147.55000000000001</v>
          </cell>
          <cell r="L4292" t="str">
            <v>CAIXA REFERENCIAL</v>
          </cell>
        </row>
        <row r="4293">
          <cell r="G4293">
            <v>97443</v>
          </cell>
          <cell r="H4293" t="str">
            <v>LUVA, EM AÇO, CONEXÃO SOLDADA, DN 50 (2"), INSTALADO EM PRUMADAS - FORNECIMENTO E INSTALAÇÃO. AF_12/2015</v>
          </cell>
          <cell r="I4293" t="str">
            <v>UN</v>
          </cell>
          <cell r="J4293" t="str">
            <v>ATRIBUÍDO SÃO PAULO</v>
          </cell>
          <cell r="K4293">
            <v>67.849999999999994</v>
          </cell>
          <cell r="L4293" t="str">
            <v>CAIXA REFERENCIAL</v>
          </cell>
        </row>
        <row r="4294">
          <cell r="G4294">
            <v>97444</v>
          </cell>
          <cell r="H4294" t="str">
            <v>LUVA COM REDUÇÃO, EM AÇO, CONEXÃO SOLDADA, DN 50 X 40 MM (2 X 1 1/2), INSTALADO EM PRUMADAS - FORNECIMENTO E INSTALAÇÃO. AF_12/2015</v>
          </cell>
          <cell r="I4294" t="str">
            <v>UN</v>
          </cell>
          <cell r="J4294" t="str">
            <v>ATRIBUÍDO SÃO PAULO</v>
          </cell>
          <cell r="K4294">
            <v>77.87</v>
          </cell>
          <cell r="L4294" t="str">
            <v>CAIXA REFERENCIAL</v>
          </cell>
        </row>
        <row r="4295">
          <cell r="G4295">
            <v>97446</v>
          </cell>
          <cell r="H4295" t="str">
            <v>LUVA, EM AÇO, CONEXÃO SOLDADA, DN 65 (2 1/2"), INSTALADO EM PRUMADAS - FORNECIMENTO E INSTALAÇÃO. AF_12/2015</v>
          </cell>
          <cell r="I4295" t="str">
            <v>UN</v>
          </cell>
          <cell r="J4295" t="str">
            <v>ATRIBUÍDO SÃO PAULO</v>
          </cell>
          <cell r="K4295">
            <v>127.66</v>
          </cell>
          <cell r="L4295" t="str">
            <v>CAIXA REFERENCIAL</v>
          </cell>
        </row>
        <row r="4296">
          <cell r="G4296">
            <v>97447</v>
          </cell>
          <cell r="H4296" t="str">
            <v>LUVA COM REDUÇÃO, EM AÇO, CONEXÃO SOLDADA, DN 65 X 50 MM (2 1/2" X 2"), INSTALADO EM PRUMADAS - FORNECIMENTO E INSTALAÇÃO. AF_12/2015</v>
          </cell>
          <cell r="I4296" t="str">
            <v>UN</v>
          </cell>
          <cell r="J4296" t="str">
            <v>ATRIBUÍDO SÃO PAULO</v>
          </cell>
          <cell r="K4296">
            <v>127.66</v>
          </cell>
          <cell r="L4296" t="str">
            <v>CAIXA REFERENCIAL</v>
          </cell>
        </row>
        <row r="4297">
          <cell r="G4297">
            <v>97449</v>
          </cell>
          <cell r="H4297" t="str">
            <v>LUVA, EM AÇO, CONEXÃO SOLDADA, DN 80 (3), INSTALADO EM PRUMADAS - FORNECIMENTO E INSTALAÇÃO. AF_12/2015</v>
          </cell>
          <cell r="I4297" t="str">
            <v>UN</v>
          </cell>
          <cell r="J4297" t="str">
            <v>ATRIBUÍDO SÃO PAULO</v>
          </cell>
          <cell r="K4297">
            <v>136.37</v>
          </cell>
          <cell r="L4297" t="str">
            <v>CAIXA REFERENCIAL</v>
          </cell>
        </row>
        <row r="4298">
          <cell r="G4298">
            <v>97450</v>
          </cell>
          <cell r="H4298" t="str">
            <v>LUVA COM REDUÇÃO, EM AÇO, CONEXÃO SOLDADA, DN 80 X 65 MM (3" X 2 1/2"), INSTALADO EM PRUMADAS - FORNECIMENTO E INSTALAÇÃO. AF_12/2015</v>
          </cell>
          <cell r="I4298" t="str">
            <v>UN</v>
          </cell>
          <cell r="J4298" t="str">
            <v>ATRIBUÍDO SÃO PAULO</v>
          </cell>
          <cell r="K4298">
            <v>163.65</v>
          </cell>
          <cell r="L4298" t="str">
            <v>CAIXA REFERENCIAL</v>
          </cell>
        </row>
        <row r="4299">
          <cell r="G4299">
            <v>97452</v>
          </cell>
          <cell r="H4299" t="str">
            <v>CURVA 45 GRAUS, EM AÇO, CONEXÃO SOLDADA, DN 50 (2), INSTALADO EM PRUMADAS - FORNECIMENTO E INSTALAÇÃO. AF_12/2015</v>
          </cell>
          <cell r="I4299" t="str">
            <v>UN</v>
          </cell>
          <cell r="J4299" t="str">
            <v>ATRIBUÍDO SÃO PAULO</v>
          </cell>
          <cell r="K4299">
            <v>109.98</v>
          </cell>
          <cell r="L4299" t="str">
            <v>CAIXA REFERENCIAL</v>
          </cell>
        </row>
        <row r="4300">
          <cell r="G4300">
            <v>97453</v>
          </cell>
          <cell r="H4300" t="str">
            <v>CURVA 90 GRAUS, EM AÇO, CONEXÃO SOLDADA, DN 50 (2), INSTALADO EM PRUMADAS - FORNECIMENTO E INSTALAÇÃO. AF_12/2015</v>
          </cell>
          <cell r="I4300" t="str">
            <v>UN</v>
          </cell>
          <cell r="J4300" t="str">
            <v>ATRIBUÍDO SÃO PAULO</v>
          </cell>
          <cell r="K4300">
            <v>115.7</v>
          </cell>
          <cell r="L4300" t="str">
            <v>CAIXA REFERENCIAL</v>
          </cell>
        </row>
        <row r="4301">
          <cell r="G4301">
            <v>97454</v>
          </cell>
          <cell r="H4301" t="str">
            <v>CURVA 45 GRAUS, EM AÇO, CONEXÃO SOLDADA, DN 65 (2 1/2), INSTALADO EM PRUMADAS - FORNECIMENTO E INSTALAÇÃO. AF_12/2015</v>
          </cell>
          <cell r="I4301" t="str">
            <v>UN</v>
          </cell>
          <cell r="J4301" t="str">
            <v>ATRIBUÍDO SÃO PAULO</v>
          </cell>
          <cell r="K4301">
            <v>177.08</v>
          </cell>
          <cell r="L4301" t="str">
            <v>CAIXA REFERENCIAL</v>
          </cell>
        </row>
        <row r="4302">
          <cell r="G4302">
            <v>97455</v>
          </cell>
          <cell r="H4302" t="str">
            <v>CURVA 90 GRAUS, EM AÇO, CONEXÃO SOLDADA, DN 65 (2 1/2), INSTALADO EM PRUMADAS - FORNECIMENTO E INSTALAÇÃO. AF_12/2015</v>
          </cell>
          <cell r="I4302" t="str">
            <v>UN</v>
          </cell>
          <cell r="J4302" t="str">
            <v>ATRIBUÍDO SÃO PAULO</v>
          </cell>
          <cell r="K4302">
            <v>186.22</v>
          </cell>
          <cell r="L4302" t="str">
            <v>CAIXA REFERENCIAL</v>
          </cell>
        </row>
        <row r="4303">
          <cell r="G4303">
            <v>97456</v>
          </cell>
          <cell r="H4303" t="str">
            <v>CURVA 45 GRAUS, EM AÇO, CONEXÃO SOLDADA, DN 80 (3), INSTALADO EM PRUMADAS - FORNECIMENTO E INSTALAÇÃO. AF_12/2015</v>
          </cell>
          <cell r="I4303" t="str">
            <v>UN</v>
          </cell>
          <cell r="J4303" t="str">
            <v>ATRIBUÍDO SÃO PAULO</v>
          </cell>
          <cell r="K4303">
            <v>379.07</v>
          </cell>
          <cell r="L4303" t="str">
            <v>CAIXA REFERENCIAL</v>
          </cell>
        </row>
        <row r="4304">
          <cell r="G4304">
            <v>97457</v>
          </cell>
          <cell r="H4304" t="str">
            <v>CURVA 90 GRAUS, EM AÇO, CONEXÃO SOLDADA, DN 80 (3), INSTALADO EM PRUMADAS - FORNECIMENTO E INSTALAÇÃO. AF_12/2015</v>
          </cell>
          <cell r="I4304" t="str">
            <v>UN</v>
          </cell>
          <cell r="J4304" t="str">
            <v>ATRIBUÍDO SÃO PAULO</v>
          </cell>
          <cell r="K4304">
            <v>338.05</v>
          </cell>
          <cell r="L4304" t="str">
            <v>CAIXA REFERENCIAL</v>
          </cell>
        </row>
        <row r="4305">
          <cell r="G4305">
            <v>97458</v>
          </cell>
          <cell r="H4305" t="str">
            <v>TÊ, EM AÇO, CONEXÃO SOLDADA, DN 50 (2"), INSTALADO EM PRUMADAS - FORNECIMENTO E INSTALAÇÃO. AF_12/2015</v>
          </cell>
          <cell r="I4305" t="str">
            <v>UN</v>
          </cell>
          <cell r="J4305" t="str">
            <v>ATRIBUÍDO SÃO PAULO</v>
          </cell>
          <cell r="K4305">
            <v>169.64</v>
          </cell>
          <cell r="L4305" t="str">
            <v>CAIXA REFERENCIAL</v>
          </cell>
        </row>
        <row r="4306">
          <cell r="G4306">
            <v>97459</v>
          </cell>
          <cell r="H4306" t="str">
            <v>TÊ, EM AÇO, CONEXÃO SOLDADA, DN 65 (2 1/2"), INSTALADO EM PRUMADAS - FORNECIMENTO E INSTALAÇÃO. AF_12/2015</v>
          </cell>
          <cell r="I4306" t="str">
            <v>UN</v>
          </cell>
          <cell r="J4306" t="str">
            <v>ATRIBUÍDO SÃO PAULO</v>
          </cell>
          <cell r="K4306">
            <v>277.2</v>
          </cell>
          <cell r="L4306" t="str">
            <v>CAIXA REFERENCIAL</v>
          </cell>
        </row>
        <row r="4307">
          <cell r="G4307">
            <v>97460</v>
          </cell>
          <cell r="H4307" t="str">
            <v>TÊ, EM AÇO, CONEXÃO SOLDADA, DN 80 (3"), INSTALADO EM PRUMADAS - FORNECIMENTO E INSTALAÇÃO. AF_12/2015</v>
          </cell>
          <cell r="I4307" t="str">
            <v>UN</v>
          </cell>
          <cell r="J4307" t="str">
            <v>ATRIBUÍDO SÃO PAULO</v>
          </cell>
          <cell r="K4307">
            <v>414.94</v>
          </cell>
          <cell r="L4307" t="str">
            <v>CAIXA REFERENCIAL</v>
          </cell>
        </row>
        <row r="4308">
          <cell r="G4308">
            <v>97461</v>
          </cell>
          <cell r="H4308" t="str">
            <v>LUVA, EM AÇO, CONEXÃO SOLDADA, DN 25 (1), INSTALADO EM REDE DE ALIMENTAÇÃO PARA HIDRANTE - FORNECIMENTO E INSTALAÇÃO. AF_12/2015</v>
          </cell>
          <cell r="I4308" t="str">
            <v>UN</v>
          </cell>
          <cell r="J4308" t="str">
            <v>ATRIBUÍDO SÃO PAULO</v>
          </cell>
          <cell r="K4308">
            <v>21.14</v>
          </cell>
          <cell r="L4308" t="str">
            <v>CAIXA REFERENCIAL</v>
          </cell>
        </row>
        <row r="4309">
          <cell r="G4309">
            <v>97462</v>
          </cell>
          <cell r="H4309" t="str">
            <v>LUVA COM REDUÇÃO, EM AÇO, CONEXÃO SOLDADA, DN 25 X 20 MM (1 X 3/4), INSTALADO EM REDE DE ALIMENTAÇÃO PARA HIDRANTE - FORNECIMENTO E INSTALAÇÃO. AF_12/2015</v>
          </cell>
          <cell r="I4309" t="str">
            <v>UN</v>
          </cell>
          <cell r="J4309" t="str">
            <v>ATRIBUÍDO SÃO PAULO</v>
          </cell>
          <cell r="K4309">
            <v>18.2</v>
          </cell>
          <cell r="L4309" t="str">
            <v>CAIXA REFERENCIAL</v>
          </cell>
        </row>
        <row r="4310">
          <cell r="G4310">
            <v>97464</v>
          </cell>
          <cell r="H4310" t="str">
            <v>LUVA, EM AÇO, CONEXÃO SOLDADA, DN 32 (1 1/4), INSTALADO EM REDE DE ALIMENTAÇÃO PARA HIDRANTE - FORNECIMENTO E INSTALAÇÃO. AF_12/2015</v>
          </cell>
          <cell r="I4310" t="str">
            <v>UN</v>
          </cell>
          <cell r="J4310" t="str">
            <v>ATRIBUÍDO SÃO PAULO</v>
          </cell>
          <cell r="K4310">
            <v>29.9</v>
          </cell>
          <cell r="L4310" t="str">
            <v>CAIXA REFERENCIAL</v>
          </cell>
        </row>
        <row r="4311">
          <cell r="G4311">
            <v>97465</v>
          </cell>
          <cell r="H4311" t="str">
            <v>LUVA COM REDUÇÃO, EM AÇO, CONEXÃO SOLDADA, DN 32 X 25 MM (1 1/4  X 1), INSTALADO EM REDE DE ALIMENTAÇÃO PARA HIDRANTE - FORNECIMENTO E INSTALAÇÃO. AF_12/2015</v>
          </cell>
          <cell r="I4311" t="str">
            <v>UN</v>
          </cell>
          <cell r="J4311" t="str">
            <v>ATRIBUÍDO SÃO PAULO</v>
          </cell>
          <cell r="K4311">
            <v>34.85</v>
          </cell>
          <cell r="L4311" t="str">
            <v>CAIXA REFERENCIAL</v>
          </cell>
        </row>
        <row r="4312">
          <cell r="G4312">
            <v>97467</v>
          </cell>
          <cell r="H4312" t="str">
            <v>LUVA, EM AÇO, CONEXÃO SOLDADA, DN 40 (1 1/2), INSTALADO EM REDE DE ALIMENTAÇÃO PARA HIDRANTE - FORNECIMENTO E INSTALAÇÃO. AF_12/2015</v>
          </cell>
          <cell r="I4312" t="str">
            <v>UN</v>
          </cell>
          <cell r="J4312" t="str">
            <v>ATRIBUÍDO SÃO PAULO</v>
          </cell>
          <cell r="K4312">
            <v>37.869999999999997</v>
          </cell>
          <cell r="L4312" t="str">
            <v>CAIXA REFERENCIAL</v>
          </cell>
        </row>
        <row r="4313">
          <cell r="G4313">
            <v>97468</v>
          </cell>
          <cell r="H4313" t="str">
            <v>LUVA COM REDUÇÃO, EM AÇO, CONEXÃO SOLDADA, DN 40  X 32 MM (1 1/2 X 1 1/4), INSTALADO EM REDE DE ALIMENTAÇÃO PARA HIDRANTE - FORNECIMENTO E INSTALAÇÃO. AF_12/2015</v>
          </cell>
          <cell r="I4313" t="str">
            <v>UN</v>
          </cell>
          <cell r="J4313" t="str">
            <v>ATRIBUÍDO SÃO PAULO</v>
          </cell>
          <cell r="K4313">
            <v>44.21</v>
          </cell>
          <cell r="L4313" t="str">
            <v>CAIXA REFERENCIAL</v>
          </cell>
        </row>
        <row r="4314">
          <cell r="G4314">
            <v>97470</v>
          </cell>
          <cell r="H4314" t="str">
            <v>LUVA, EM AÇO, CONEXÃO SOLDADA, DN 50 (2), INSTALADO EM REDE DE ALIMENTAÇÃO PARA HIDRANTE - FORNECIMENTO E INSTALAÇÃO. AF_12/2015</v>
          </cell>
          <cell r="I4314" t="str">
            <v>UN</v>
          </cell>
          <cell r="J4314" t="str">
            <v>ATRIBUÍDO SÃO PAULO</v>
          </cell>
          <cell r="K4314">
            <v>54.71</v>
          </cell>
          <cell r="L4314" t="str">
            <v>CAIXA REFERENCIAL</v>
          </cell>
        </row>
        <row r="4315">
          <cell r="G4315">
            <v>97471</v>
          </cell>
          <cell r="H4315" t="str">
            <v>LUVA COM REDUÇÃO, EM AÇO, CONEXÃO SOLDADA, DN 50 X 40 MM (2 X 1 1/2), INSTALADO EM REDE DE ALIMENTAÇÃO PARA HIDRANTE - FORNECIMENTO E INSTALAÇÃO. AF_12/2015</v>
          </cell>
          <cell r="I4315" t="str">
            <v>UN</v>
          </cell>
          <cell r="J4315" t="str">
            <v>ATRIBUÍDO SÃO PAULO</v>
          </cell>
          <cell r="K4315">
            <v>64.73</v>
          </cell>
          <cell r="L4315" t="str">
            <v>CAIXA REFERENCIAL</v>
          </cell>
        </row>
        <row r="4316">
          <cell r="G4316">
            <v>97474</v>
          </cell>
          <cell r="H4316" t="str">
            <v>LUVA, EM AÇO, CONEXÃO SOLDADA, DN 65 (2 1/2), INSTALADO EM REDE DE ALIMENTAÇÃO PARA HIDRANTE - FORNECIMENTO E INSTALAÇÃO. AF_12/2015</v>
          </cell>
          <cell r="I4316" t="str">
            <v>UN</v>
          </cell>
          <cell r="J4316" t="str">
            <v>ATRIBUÍDO SÃO PAULO</v>
          </cell>
          <cell r="K4316">
            <v>96.53</v>
          </cell>
          <cell r="L4316" t="str">
            <v>CAIXA REFERENCIAL</v>
          </cell>
        </row>
        <row r="4317">
          <cell r="G4317">
            <v>97475</v>
          </cell>
          <cell r="H4317" t="str">
            <v>LUVA COM REDUÇÃO, EM AÇO, CONEXÃO SOLDADA, DN 65 X 50 MM (2 1/2 X 2), INSTALADO EM REDE DE ALIMENTAÇÃO PARA HIDRANTE - FORNECIMENTO E INSTALAÇÃO. AF_12/2015</v>
          </cell>
          <cell r="I4317" t="str">
            <v>UN</v>
          </cell>
          <cell r="J4317" t="str">
            <v>ATRIBUÍDO SÃO PAULO</v>
          </cell>
          <cell r="K4317">
            <v>116.77</v>
          </cell>
          <cell r="L4317" t="str">
            <v>CAIXA REFERENCIAL</v>
          </cell>
        </row>
        <row r="4318">
          <cell r="G4318">
            <v>97477</v>
          </cell>
          <cell r="H4318" t="str">
            <v>LUVA, EM AÇO, CONEXÃO SOLDADA, DN 80 (3), INSTALADO EM REDE DE ALIMENTAÇÃO PARA HIDRANTE - FORNECIMENTO E INSTALAÇÃO. AF_12/2015</v>
          </cell>
          <cell r="I4318" t="str">
            <v>UN</v>
          </cell>
          <cell r="J4318" t="str">
            <v>ATRIBUÍDO SÃO PAULO</v>
          </cell>
          <cell r="K4318">
            <v>127.72</v>
          </cell>
          <cell r="L4318" t="str">
            <v>CAIXA REFERENCIAL</v>
          </cell>
        </row>
        <row r="4319">
          <cell r="G4319">
            <v>97478</v>
          </cell>
          <cell r="H4319" t="str">
            <v>LUVA COM REDUÇÃO, EM AÇO, CONEXÃO SOLDADA, DN 80 X 65 MM (3 X 2 1/2), INSTALADO EM REDE DE ALIMENTAÇÃO PARA HIDRANTE - FORNECIMENTO E INSTALAÇÃO. AF_12/2015</v>
          </cell>
          <cell r="I4319" t="str">
            <v>UN</v>
          </cell>
          <cell r="J4319" t="str">
            <v>ATRIBUÍDO SÃO PAULO</v>
          </cell>
          <cell r="K4319">
            <v>155</v>
          </cell>
          <cell r="L4319" t="str">
            <v>CAIXA REFERENCIAL</v>
          </cell>
        </row>
        <row r="4320">
          <cell r="G4320">
            <v>97479</v>
          </cell>
          <cell r="H4320" t="str">
            <v>CURVA 45 GRAUS, EM AÇO, CONEXÃO SOLDADA, DN 25 (1), INSTALADO EM REDE DE ALIMENTAÇÃO PARA HIDRANTE - FORNECIMENTO E INSTALAÇÃO. AF_12/2015</v>
          </cell>
          <cell r="I4320" t="str">
            <v>UN</v>
          </cell>
          <cell r="J4320" t="str">
            <v>ATRIBUÍDO SÃO PAULO</v>
          </cell>
          <cell r="K4320">
            <v>33.71</v>
          </cell>
          <cell r="L4320" t="str">
            <v>CAIXA REFERENCIAL</v>
          </cell>
        </row>
        <row r="4321">
          <cell r="G4321">
            <v>97480</v>
          </cell>
          <cell r="H4321" t="str">
            <v>CURVA 90 GRAUS, EM AÇO, CONEXÃO SOLDADA, DN 25 (1), INSTALADO EM REDE DE ALIMENTAÇÃO PARA HIDRANTE - FORNECIMENTO E INSTALAÇÃO. AF_12/2015</v>
          </cell>
          <cell r="I4321" t="str">
            <v>UN</v>
          </cell>
          <cell r="J4321" t="str">
            <v>ATRIBUÍDO SÃO PAULO</v>
          </cell>
          <cell r="K4321">
            <v>33.71</v>
          </cell>
          <cell r="L4321" t="str">
            <v>CAIXA REFERENCIAL</v>
          </cell>
        </row>
        <row r="4322">
          <cell r="G4322">
            <v>97481</v>
          </cell>
          <cell r="H4322" t="str">
            <v>CURVA 45 GRAUS, EM AÇO, CONEXÃO SOLDADA, DN 32 (1 1/4), INSTALADO EM REDE DE ALIMENTAÇÃO PARA HIDRANTE - FORNECIMENTO E INSTALAÇÃO. AF_12/2015</v>
          </cell>
          <cell r="I4322" t="str">
            <v>UN</v>
          </cell>
          <cell r="J4322" t="str">
            <v>ATRIBUÍDO SÃO PAULO</v>
          </cell>
          <cell r="K4322">
            <v>48</v>
          </cell>
          <cell r="L4322" t="str">
            <v>CAIXA REFERENCIAL</v>
          </cell>
        </row>
        <row r="4323">
          <cell r="G4323">
            <v>97482</v>
          </cell>
          <cell r="H4323" t="str">
            <v>CURVA 90 GRAUS, EM AÇO, CONEXÃO SOLDADA, DN 32 (1 1/4), INSTALADO EM REDE DE ALIMENTAÇÃO PARA HIDRANTE - FORNECIMENTO E INSTALAÇÃO. AF_12/2015</v>
          </cell>
          <cell r="I4323" t="str">
            <v>UN</v>
          </cell>
          <cell r="J4323" t="str">
            <v>ATRIBUÍDO SÃO PAULO</v>
          </cell>
          <cell r="K4323">
            <v>48</v>
          </cell>
          <cell r="L4323" t="str">
            <v>CAIXA REFERENCIAL</v>
          </cell>
        </row>
        <row r="4324">
          <cell r="G4324">
            <v>97483</v>
          </cell>
          <cell r="H4324" t="str">
            <v>CURVA 45 GRAUS, EM AÇO, CONEXÃO SOLDADA, DN 40 (1 1/2"), INSTALADO EM REDE DE ALIMENTAÇÃO PARA HIDRANTE - FORNECIMENTO E INSTALAÇÃO. AF_12/2015</v>
          </cell>
          <cell r="I4324" t="str">
            <v>UN</v>
          </cell>
          <cell r="J4324" t="str">
            <v>ATRIBUÍDO SÃO PAULO</v>
          </cell>
          <cell r="K4324">
            <v>66.25</v>
          </cell>
          <cell r="L4324" t="str">
            <v>CAIXA REFERENCIAL</v>
          </cell>
        </row>
        <row r="4325">
          <cell r="G4325">
            <v>97484</v>
          </cell>
          <cell r="H4325" t="str">
            <v>CURVA 90 GRAUS, EM AÇO, CONEXÃO SOLDADA, DN 40 (1 1/2"), INSTALADO EM REDE DE ALIMENTAÇÃO PARA HIDRANTE - FORNECIMENTO E INSTALAÇÃO. AF_12/2015</v>
          </cell>
          <cell r="I4325" t="str">
            <v>UN</v>
          </cell>
          <cell r="J4325" t="str">
            <v>ATRIBUÍDO SÃO PAULO</v>
          </cell>
          <cell r="K4325">
            <v>66.25</v>
          </cell>
          <cell r="L4325" t="str">
            <v>CAIXA REFERENCIAL</v>
          </cell>
        </row>
        <row r="4326">
          <cell r="G4326">
            <v>97485</v>
          </cell>
          <cell r="H4326" t="str">
            <v>CURVA 45 GRAUS, EM AÇO, CONEXÃO SOLDADA, DN 50 (2"), INSTALADO EM REDE DE ALIMENTAÇÃO PARA HIDRANTE - FORNECIMENTO E INSTALAÇÃO. AF_12/2015</v>
          </cell>
          <cell r="I4326" t="str">
            <v>UN</v>
          </cell>
          <cell r="J4326" t="str">
            <v>ATRIBUÍDO SÃO PAULO</v>
          </cell>
          <cell r="K4326">
            <v>90.31</v>
          </cell>
          <cell r="L4326" t="str">
            <v>CAIXA REFERENCIAL</v>
          </cell>
        </row>
        <row r="4327">
          <cell r="G4327">
            <v>97486</v>
          </cell>
          <cell r="H4327" t="str">
            <v>CURVA 90 GRAUS, EM AÇO, CONEXÃO SOLDADA, DN 50 (2"), INSTALADO EM REDE DE ALIMENTAÇÃO PARA HIDRANTE - FORNECIMENTO E INSTALAÇÃO. AF_12/2015</v>
          </cell>
          <cell r="I4327" t="str">
            <v>UN</v>
          </cell>
          <cell r="J4327" t="str">
            <v>ATRIBUÍDO SÃO PAULO</v>
          </cell>
          <cell r="K4327">
            <v>96.03</v>
          </cell>
          <cell r="L4327" t="str">
            <v>CAIXA REFERENCIAL</v>
          </cell>
        </row>
        <row r="4328">
          <cell r="G4328">
            <v>97487</v>
          </cell>
          <cell r="H4328" t="str">
            <v>CURVA 45 GRAUS, EM AÇO, CONEXÃO SOLDADA, DN 65 (2 1/2"), INSTALADO EM REDE DE ALIMENTAÇÃO PARA HIDRANTE - FORNECIMENTO E INSTALAÇÃO. AF_12/2015</v>
          </cell>
          <cell r="I4328" t="str">
            <v>UN</v>
          </cell>
          <cell r="J4328" t="str">
            <v>ATRIBUÍDO SÃO PAULO</v>
          </cell>
          <cell r="K4328">
            <v>160.75</v>
          </cell>
          <cell r="L4328" t="str">
            <v>CAIXA REFERENCIAL</v>
          </cell>
        </row>
        <row r="4329">
          <cell r="G4329">
            <v>97488</v>
          </cell>
          <cell r="H4329" t="str">
            <v>CURVA 90 GRAUS, EM AÇO, CONEXÃO SOLDADA, DN 65 (2 1/2"), INSTALADO EM REDE DE ALIMENTAÇÃO PARA HIDRANTE - FORNECIMENTO E INSTALAÇÃO. AF_12/2015</v>
          </cell>
          <cell r="I4329" t="str">
            <v>UN</v>
          </cell>
          <cell r="J4329" t="str">
            <v>ATRIBUÍDO SÃO PAULO</v>
          </cell>
          <cell r="K4329">
            <v>169.89</v>
          </cell>
          <cell r="L4329" t="str">
            <v>CAIXA REFERENCIAL</v>
          </cell>
        </row>
        <row r="4330">
          <cell r="G4330">
            <v>97489</v>
          </cell>
          <cell r="H4330" t="str">
            <v>CURVA 45 GRAUS, EM AÇO, CONEXÃO SOLDADA, DN 80 (3"), INSTALADO EM REDE DE ALIMENTAÇÃO PARA HIDRANTE - FORNECIMENTO E INSTALAÇÃO. AF_12/2015</v>
          </cell>
          <cell r="I4330" t="str">
            <v>UN</v>
          </cell>
          <cell r="J4330" t="str">
            <v>ATRIBUÍDO SÃO PAULO</v>
          </cell>
          <cell r="K4330">
            <v>366.06</v>
          </cell>
          <cell r="L4330" t="str">
            <v>CAIXA REFERENCIAL</v>
          </cell>
        </row>
        <row r="4331">
          <cell r="G4331">
            <v>97490</v>
          </cell>
          <cell r="H4331" t="str">
            <v>CURVA 90 GRAUS, EM AÇO, CONEXÃO SOLDADA, DN 80 (3"), INSTALADO EM REDE DE ALIMENTAÇÃO PARA HIDRANTE - FORNECIMENTO E INSTALAÇÃO. AF_12/2015</v>
          </cell>
          <cell r="I4331" t="str">
            <v>UN</v>
          </cell>
          <cell r="J4331" t="str">
            <v>ATRIBUÍDO SÃO PAULO</v>
          </cell>
          <cell r="K4331">
            <v>325.04000000000002</v>
          </cell>
          <cell r="L4331" t="str">
            <v>CAIXA REFERENCIAL</v>
          </cell>
        </row>
        <row r="4332">
          <cell r="G4332">
            <v>97491</v>
          </cell>
          <cell r="H4332" t="str">
            <v>TÊ, EM AÇO, CONEXÃO SOLDADA, DN 25 (1"), INSTALADO EM REDE DE ALIMENTAÇÃO PARA HIDRANTE - FORNECIMENTO E INSTALAÇÃO. AF_12/2015</v>
          </cell>
          <cell r="I4332" t="str">
            <v>UN</v>
          </cell>
          <cell r="J4332" t="str">
            <v>ATRIBUÍDO SÃO PAULO</v>
          </cell>
          <cell r="K4332">
            <v>50.99</v>
          </cell>
          <cell r="L4332" t="str">
            <v>CAIXA REFERENCIAL</v>
          </cell>
        </row>
        <row r="4333">
          <cell r="G4333">
            <v>97492</v>
          </cell>
          <cell r="H4333" t="str">
            <v>TÊ, EM AÇO, CONEXÃO SOLDADA, DN 32 (1 1/4"), INSTALADO EM REDE DE ALIMENTAÇÃO PARA HIDRANTE - FORNECIMENTO E INSTALAÇÃO. AF_12/2015</v>
          </cell>
          <cell r="I4333" t="str">
            <v>UN</v>
          </cell>
          <cell r="J4333" t="str">
            <v>ATRIBUÍDO SÃO PAULO</v>
          </cell>
          <cell r="K4333">
            <v>73.569999999999993</v>
          </cell>
          <cell r="L4333" t="str">
            <v>CAIXA REFERENCIAL</v>
          </cell>
        </row>
        <row r="4334">
          <cell r="G4334">
            <v>97493</v>
          </cell>
          <cell r="H4334" t="str">
            <v>TÊ, EM AÇO, CONEXÃO SOLDADA, DN 40 (1 1/2"), INSTALADO EM REDE DE ALIMENTAÇÃO PARA HIDRANTE - FORNECIMENTO E INSTALAÇÃO. AF_12/2015</v>
          </cell>
          <cell r="I4334" t="str">
            <v>UN</v>
          </cell>
          <cell r="J4334" t="str">
            <v>ATRIBUÍDO SÃO PAULO</v>
          </cell>
          <cell r="K4334">
            <v>94.52</v>
          </cell>
          <cell r="L4334" t="str">
            <v>CAIXA REFERENCIAL</v>
          </cell>
        </row>
        <row r="4335">
          <cell r="G4335">
            <v>97494</v>
          </cell>
          <cell r="H4335" t="str">
            <v>TÊ, EM AÇO, CONEXÃO SOLDADA, DN 50 (2"), INSTALADO EM REDE DE ALIMENTAÇÃO PARA HIDRANTE - FORNECIMENTO E INSTALAÇÃO. AF_12/2015</v>
          </cell>
          <cell r="I4335" t="str">
            <v>UN</v>
          </cell>
          <cell r="J4335" t="str">
            <v>ATRIBUÍDO SÃO PAULO</v>
          </cell>
          <cell r="K4335">
            <v>143.35</v>
          </cell>
          <cell r="L4335" t="str">
            <v>CAIXA REFERENCIAL</v>
          </cell>
        </row>
        <row r="4336">
          <cell r="G4336">
            <v>97495</v>
          </cell>
          <cell r="H4336" t="str">
            <v>TÊ, EM AÇO, CONEXÃO SOLDADA, DN 65 (2 1/2"), INSTALADO EM REDE DE ALIMENTAÇÃO PARA HIDRANTE - FORNECIMENTO E INSTALAÇÃO. AF_12/2015</v>
          </cell>
          <cell r="I4336" t="str">
            <v>UN</v>
          </cell>
          <cell r="J4336" t="str">
            <v>ATRIBUÍDO SÃO PAULO</v>
          </cell>
          <cell r="K4336">
            <v>255.39</v>
          </cell>
          <cell r="L4336" t="str">
            <v>CAIXA REFERENCIAL</v>
          </cell>
        </row>
        <row r="4337">
          <cell r="G4337">
            <v>97496</v>
          </cell>
          <cell r="H4337" t="str">
            <v>TÊ, EM AÇO, CONEXÃO SOLDADA, DN 80 (3"), INSTALADO EM REDE DE ALIMENTAÇÃO PARA HIDRANTE - FORNECIMENTO E INSTALAÇÃO. AF_12/2015</v>
          </cell>
          <cell r="I4337" t="str">
            <v>UN</v>
          </cell>
          <cell r="J4337" t="str">
            <v>ATRIBUÍDO SÃO PAULO</v>
          </cell>
          <cell r="K4337">
            <v>397.63</v>
          </cell>
          <cell r="L4337" t="str">
            <v>CAIXA REFERENCIAL</v>
          </cell>
        </row>
        <row r="4338">
          <cell r="G4338">
            <v>97499</v>
          </cell>
          <cell r="H4338" t="str">
            <v>LUVA, EM AÇO, CONEXÃO SOLDADA, DN 25 (1"), INSTALADO EM REDE DE ALIMENTAÇÃO PARA SPRINKLER - FORNECIMENTO E INSTALAÇÃO. AF_12/2015</v>
          </cell>
          <cell r="I4338" t="str">
            <v>UN</v>
          </cell>
          <cell r="J4338" t="str">
            <v>ATRIBUÍDO SÃO PAULO</v>
          </cell>
          <cell r="K4338">
            <v>19.02</v>
          </cell>
          <cell r="L4338" t="str">
            <v>CAIXA REFERENCIAL</v>
          </cell>
        </row>
        <row r="4339">
          <cell r="G4339">
            <v>97500</v>
          </cell>
          <cell r="H4339" t="str">
            <v>LUVA COM REDUÇÃO, EM AÇO, CONEXÃO SOLDADA, DN 25 X 20 MM (1" X 3/4"), INSTALADO EM REDE DE ALIMENTAÇÃO PARA SPRINKLER - FORNECIMENTO E INSTALAÇÃO. AF_12/2015</v>
          </cell>
          <cell r="I4339" t="str">
            <v>UN</v>
          </cell>
          <cell r="J4339" t="str">
            <v>ATRIBUÍDO SÃO PAULO</v>
          </cell>
          <cell r="K4339">
            <v>16.079999999999998</v>
          </cell>
          <cell r="L4339" t="str">
            <v>CAIXA REFERENCIAL</v>
          </cell>
        </row>
        <row r="4340">
          <cell r="G4340">
            <v>97502</v>
          </cell>
          <cell r="H4340" t="str">
            <v>LUVA, EM AÇO, CONEXÃO SOLDADA, DN 32 (1 1/4"), INSTALADO EM REDE DE ALIMENTAÇÃO PARA SPRINKLER - FORNECIMENTO E INSTALAÇÃO. AF_12/2015</v>
          </cell>
          <cell r="I4340" t="str">
            <v>UN</v>
          </cell>
          <cell r="J4340" t="str">
            <v>ATRIBUÍDO SÃO PAULO</v>
          </cell>
          <cell r="K4340">
            <v>25.96</v>
          </cell>
          <cell r="L4340" t="str">
            <v>CAIXA REFERENCIAL</v>
          </cell>
        </row>
        <row r="4341">
          <cell r="G4341">
            <v>97503</v>
          </cell>
          <cell r="H4341" t="str">
            <v>LUVA COM REDUÇÃO, EM AÇO, CONEXÃO SOLDADA, DN 32 X 25 MM (1 1/4"  X 1"), INSTALADO EM REDE DE ALIMENTAÇÃO PARA SPRINKLER - FORNECIMENTO E INSTALAÇÃO. AF_12/2015</v>
          </cell>
          <cell r="I4341" t="str">
            <v>UN</v>
          </cell>
          <cell r="J4341" t="str">
            <v>ATRIBUÍDO SÃO PAULO</v>
          </cell>
          <cell r="K4341">
            <v>31.11</v>
          </cell>
          <cell r="L4341" t="str">
            <v>CAIXA REFERENCIAL</v>
          </cell>
        </row>
        <row r="4342">
          <cell r="G4342">
            <v>97505</v>
          </cell>
          <cell r="H4342" t="str">
            <v>LUVA, EM AÇO, CONEXÃO SOLDADA, DN 40 (1 1/2"), INSTALADO EM REDE DE ALIMENTAÇÃO PARA SPRINKLER - FORNECIMENTO E INSTALAÇÃO. AF_12/2015</v>
          </cell>
          <cell r="I4342" t="str">
            <v>UN</v>
          </cell>
          <cell r="J4342" t="str">
            <v>ATRIBUÍDO SÃO PAULO</v>
          </cell>
          <cell r="K4342">
            <v>32.33</v>
          </cell>
          <cell r="L4342" t="str">
            <v>CAIXA REFERENCIAL</v>
          </cell>
        </row>
        <row r="4343">
          <cell r="G4343">
            <v>97506</v>
          </cell>
          <cell r="H4343" t="str">
            <v>LUVA COM REDUÇÃO, EM AÇO, CONEXÃO SOLDADA, DN 40  X 32 MM (1 1/2" X 1 1/4"), INSTALADO EM REDE DE ALIMENTAÇÃO PARA SPRINKLER - FORNECIMENTO E INSTALAÇÃO. AF_12/2015</v>
          </cell>
          <cell r="I4343" t="str">
            <v>UN</v>
          </cell>
          <cell r="J4343" t="str">
            <v>ATRIBUÍDO SÃO PAULO</v>
          </cell>
          <cell r="K4343">
            <v>38.67</v>
          </cell>
          <cell r="L4343" t="str">
            <v>CAIXA REFERENCIAL</v>
          </cell>
        </row>
        <row r="4344">
          <cell r="G4344">
            <v>97508</v>
          </cell>
          <cell r="H4344" t="str">
            <v>LUVA, EM AÇO, CONEXÃO SOLDADA, DN 50 (2"), INSTALADO EM REDE DE ALIMENTAÇÃO PARA SPRINKLER - FORNECIMENTO E INSTALAÇÃO. AF_12/2015</v>
          </cell>
          <cell r="I4344" t="str">
            <v>UN</v>
          </cell>
          <cell r="J4344" t="str">
            <v>ATRIBUÍDO SÃO PAULO</v>
          </cell>
          <cell r="K4344">
            <v>46.86</v>
          </cell>
          <cell r="L4344" t="str">
            <v>CAIXA REFERENCIAL</v>
          </cell>
        </row>
        <row r="4345">
          <cell r="G4345">
            <v>97509</v>
          </cell>
          <cell r="H4345" t="str">
            <v>LUVA COM REDUÇÃO, EM AÇO, CONEXÃO SOLDADA, DN 50 X 40 MM (2" X 1 1/2"), INSTALADO EM REDE DE ALIMENTAÇÃO PARA SPRINKLER - FORNECIMENTO E INSTALAÇÃO. AF_12/2015</v>
          </cell>
          <cell r="I4345" t="str">
            <v>UN</v>
          </cell>
          <cell r="J4345" t="str">
            <v>ATRIBUÍDO SÃO PAULO</v>
          </cell>
          <cell r="K4345">
            <v>56.88</v>
          </cell>
          <cell r="L4345" t="str">
            <v>CAIXA REFERENCIAL</v>
          </cell>
        </row>
        <row r="4346">
          <cell r="G4346">
            <v>97511</v>
          </cell>
          <cell r="H4346" t="str">
            <v>LUVA, EM AÇO, CONEXÃO SOLDADA, DN 65 (2 1/2"), INSTALADO EM REDE DE ALIMENTAÇÃO PARA SPRINKLER - FORNECIMENTO E INSTALAÇÃO. AF_12/2015</v>
          </cell>
          <cell r="I4346" t="str">
            <v>UN</v>
          </cell>
          <cell r="J4346" t="str">
            <v>ATRIBUÍDO SÃO PAULO</v>
          </cell>
          <cell r="K4346">
            <v>85.25</v>
          </cell>
          <cell r="L4346" t="str">
            <v>CAIXA REFERENCIAL</v>
          </cell>
        </row>
        <row r="4347">
          <cell r="G4347">
            <v>97512</v>
          </cell>
          <cell r="H4347" t="str">
            <v>LUVA COM REDUÇÃO, EM AÇO, CONEXÃO SOLDADA, DN 65 X 50 MM (2 1/2" X 2"), INSTALADO EM REDE DE ALIMENTAÇÃO PARA SPRINKLER - FORNECIMENTO E INSTALAÇÃO. AF_12/2015</v>
          </cell>
          <cell r="I4347" t="str">
            <v>UN</v>
          </cell>
          <cell r="J4347" t="str">
            <v>ATRIBUÍDO SÃO PAULO</v>
          </cell>
          <cell r="K4347">
            <v>105.49</v>
          </cell>
          <cell r="L4347" t="str">
            <v>CAIXA REFERENCIAL</v>
          </cell>
        </row>
        <row r="4348">
          <cell r="G4348">
            <v>97514</v>
          </cell>
          <cell r="H4348" t="str">
            <v>LUVA, EM AÇO, CONEXÃO SOLDADA, DN 80 (3"), INSTALADO EM REDE DE ALIMENTAÇÃO PARA SPRINKLER - FORNECIMENTO E INSTALAÇÃO. AF_12/2015</v>
          </cell>
          <cell r="I4348" t="str">
            <v>UN</v>
          </cell>
          <cell r="J4348" t="str">
            <v>ATRIBUÍDO SÃO PAULO</v>
          </cell>
          <cell r="K4348">
            <v>112.89</v>
          </cell>
          <cell r="L4348" t="str">
            <v>CAIXA REFERENCIAL</v>
          </cell>
        </row>
        <row r="4349">
          <cell r="G4349">
            <v>97515</v>
          </cell>
          <cell r="H4349" t="str">
            <v>LUVA COM REDUÇÃO, EM AÇO, CONEXÃO SOLDADA, DN 80 X 65 MM (3" X 2 1/2"), INSTALADO EM REDE DE ALIMENTAÇÃO PARA SPRINKLER - FORNECIMENTO E INSTALAÇÃO. AF_12/2015</v>
          </cell>
          <cell r="I4349" t="str">
            <v>UN</v>
          </cell>
          <cell r="J4349" t="str">
            <v>ATRIBUÍDO SÃO PAULO</v>
          </cell>
          <cell r="K4349">
            <v>140.16999999999999</v>
          </cell>
          <cell r="L4349" t="str">
            <v>CAIXA REFERENCIAL</v>
          </cell>
        </row>
        <row r="4350">
          <cell r="G4350">
            <v>97517</v>
          </cell>
          <cell r="H4350" t="str">
            <v>CURVA 45 GRAUS, EM AÇO, CONEXÃO SOLDADA, DN 25 (1"), INSTALADO EM REDE DE ALIMENTAÇÃO PARA SPRINKLER - FORNECIMENTO E INSTALAÇÃO. AF_12/2015</v>
          </cell>
          <cell r="I4350" t="str">
            <v>UN</v>
          </cell>
          <cell r="J4350" t="str">
            <v>ATRIBUÍDO SÃO PAULO</v>
          </cell>
          <cell r="K4350">
            <v>30.53</v>
          </cell>
          <cell r="L4350" t="str">
            <v>CAIXA REFERENCIAL</v>
          </cell>
        </row>
        <row r="4351">
          <cell r="G4351">
            <v>97518</v>
          </cell>
          <cell r="H4351" t="str">
            <v>CURVA 90 GRAUS, EM AÇO, CONEXÃO SOLDADA, DN 25 (1"), INSTALADO EM REDE DE ALIMENTAÇÃO PARA SPRINKLER - FORNECIMENTO E INSTALAÇÃO. AF_12/2015</v>
          </cell>
          <cell r="I4351" t="str">
            <v>UN</v>
          </cell>
          <cell r="J4351" t="str">
            <v>ATRIBUÍDO SÃO PAULO</v>
          </cell>
          <cell r="K4351">
            <v>30.53</v>
          </cell>
          <cell r="L4351" t="str">
            <v>CAIXA REFERENCIAL</v>
          </cell>
        </row>
        <row r="4352">
          <cell r="G4352">
            <v>97519</v>
          </cell>
          <cell r="H4352" t="str">
            <v>CURVA 45 GRAUS, EM AÇO, CONEXÃO SOLDADA, DN 32 (1 1/4"), INSTALADO EM REDE DE ALIMENTAÇÃO PARA SPRINKLER - FORNECIMENTO E INSTALAÇÃO. AF_12/2015</v>
          </cell>
          <cell r="I4352" t="str">
            <v>UN</v>
          </cell>
          <cell r="J4352" t="str">
            <v>ATRIBUÍDO SÃO PAULO</v>
          </cell>
          <cell r="K4352">
            <v>42.4</v>
          </cell>
          <cell r="L4352" t="str">
            <v>CAIXA REFERENCIAL</v>
          </cell>
        </row>
        <row r="4353">
          <cell r="G4353">
            <v>97520</v>
          </cell>
          <cell r="H4353" t="str">
            <v>CURVA 90 GRAUS, EM AÇO, CONEXÃO SOLDADA, DN 32 (1 1/4"), INSTALADO EM REDE DE ALIMENTAÇÃO PARA SPRINKLER - FORNECIMENTO E INSTALAÇÃO. AF_12/2015</v>
          </cell>
          <cell r="I4353" t="str">
            <v>UN</v>
          </cell>
          <cell r="J4353" t="str">
            <v>ATRIBUÍDO SÃO PAULO</v>
          </cell>
          <cell r="K4353">
            <v>42.4</v>
          </cell>
          <cell r="L4353" t="str">
            <v>CAIXA REFERENCIAL</v>
          </cell>
        </row>
        <row r="4354">
          <cell r="G4354">
            <v>97521</v>
          </cell>
          <cell r="H4354" t="str">
            <v>CURVA 45 GRAUS, EM AÇO, CONEXÃO SOLDADA, DN 40 (1 1/2"), INSTALADO EM REDE DE ALIMENTAÇÃO PARA SPRINKLER - FORNECIMENTO E INSTALAÇÃO. AF_12/2015</v>
          </cell>
          <cell r="I4354" t="str">
            <v>UN</v>
          </cell>
          <cell r="J4354" t="str">
            <v>ATRIBUÍDO SÃO PAULO</v>
          </cell>
          <cell r="K4354">
            <v>57.9</v>
          </cell>
          <cell r="L4354" t="str">
            <v>CAIXA REFERENCIAL</v>
          </cell>
        </row>
        <row r="4355">
          <cell r="G4355">
            <v>97522</v>
          </cell>
          <cell r="H4355" t="str">
            <v>CURVA 90 GRAUS, EM AÇO, CONEXÃO SOLDADA, DN 40 (1 1/2"), INSTALADO EM REDE DE ALIMENTAÇÃO PARA SPRINKLER - FORNECIMENTO E INSTALAÇÃO. AF_12/2015</v>
          </cell>
          <cell r="I4355" t="str">
            <v>UN</v>
          </cell>
          <cell r="J4355" t="str">
            <v>ATRIBUÍDO SÃO PAULO</v>
          </cell>
          <cell r="K4355">
            <v>57.9</v>
          </cell>
          <cell r="L4355" t="str">
            <v>CAIXA REFERENCIAL</v>
          </cell>
        </row>
        <row r="4356">
          <cell r="G4356">
            <v>97523</v>
          </cell>
          <cell r="H4356" t="str">
            <v>CURVA 45 GRAUS, EM AÇO, CONEXÃO SOLDADA, DN 50 (2"), INSTALADO EM REDE DE ALIMENTAÇÃO PARA SPRINKLER - FORNECIMENTO E INSTALAÇÃO. AF_12/2015</v>
          </cell>
          <cell r="I4356" t="str">
            <v>UN</v>
          </cell>
          <cell r="J4356" t="str">
            <v>ATRIBUÍDO SÃO PAULO</v>
          </cell>
          <cell r="K4356">
            <v>78.53</v>
          </cell>
          <cell r="L4356" t="str">
            <v>CAIXA REFERENCIAL</v>
          </cell>
        </row>
        <row r="4357">
          <cell r="G4357">
            <v>97524</v>
          </cell>
          <cell r="H4357" t="str">
            <v>CURVA 90 GRAUS, EM AÇO, CONEXÃO SOLDADA, DN 50 (2"), INSTALADO EM REDE DE ALIMENTAÇÃO PARA SPRINKLER - FORNECIMENTO E INSTALAÇÃO. AF_12/2015</v>
          </cell>
          <cell r="I4357" t="str">
            <v>UN</v>
          </cell>
          <cell r="J4357" t="str">
            <v>ATRIBUÍDO SÃO PAULO</v>
          </cell>
          <cell r="K4357">
            <v>84.25</v>
          </cell>
          <cell r="L4357" t="str">
            <v>CAIXA REFERENCIAL</v>
          </cell>
        </row>
        <row r="4358">
          <cell r="G4358">
            <v>97525</v>
          </cell>
          <cell r="H4358" t="str">
            <v>CURVA 45 GRAUS, EM AÇO, CONEXÃO SOLDADA, DN 65 (2 1/2"), INSTALADO EM REDE DE ALIMENTAÇÃO PARA SPRINKLER - FORNECIMENTO E INSTALAÇÃO. AF_12/2015</v>
          </cell>
          <cell r="I4358" t="str">
            <v>UN</v>
          </cell>
          <cell r="J4358" t="str">
            <v>ATRIBUÍDO SÃO PAULO</v>
          </cell>
          <cell r="K4358">
            <v>143.75</v>
          </cell>
          <cell r="L4358" t="str">
            <v>CAIXA REFERENCIAL</v>
          </cell>
        </row>
        <row r="4359">
          <cell r="G4359">
            <v>97526</v>
          </cell>
          <cell r="H4359" t="str">
            <v>CURVA 90 GRAUS, EM AÇO, CONEXÃO SOLDADA, DN 65 (2 1/2"), INSTALADO EM REDE DE ALIMENTAÇÃO PARA SPRINKLER - FORNECIMENTO E INSTALAÇÃO. AF_12/2015</v>
          </cell>
          <cell r="I4359" t="str">
            <v>UN</v>
          </cell>
          <cell r="J4359" t="str">
            <v>ATRIBUÍDO SÃO PAULO</v>
          </cell>
          <cell r="K4359">
            <v>152.88999999999999</v>
          </cell>
          <cell r="L4359" t="str">
            <v>CAIXA REFERENCIAL</v>
          </cell>
        </row>
        <row r="4360">
          <cell r="G4360">
            <v>97527</v>
          </cell>
          <cell r="H4360" t="str">
            <v>CURVA 45 GRAUS, EM AÇO, CONEXÃO SOLDADA, DN 80 (3"), INSTALADO EM REDE DE ALIMENTAÇÃO PARA SPRINKLER - FORNECIMENTO E INSTALAÇÃO. AF_12/2015</v>
          </cell>
          <cell r="I4360" t="str">
            <v>UN</v>
          </cell>
          <cell r="J4360" t="str">
            <v>ATRIBUÍDO SÃO PAULO</v>
          </cell>
          <cell r="K4360">
            <v>343.89</v>
          </cell>
          <cell r="L4360" t="str">
            <v>CAIXA REFERENCIAL</v>
          </cell>
        </row>
        <row r="4361">
          <cell r="G4361">
            <v>97528</v>
          </cell>
          <cell r="H4361" t="str">
            <v>CURVA 90 GRAUS, EM AÇO, CONEXÃO SOLDADA, DN 80 (3"), INSTALADO EM REDE DE ALIMENTAÇÃO PARA SPRINKLER - FORNECIMENTO E INSTALAÇÃO. AF_12/2015</v>
          </cell>
          <cell r="I4361" t="str">
            <v>UN</v>
          </cell>
          <cell r="J4361" t="str">
            <v>ATRIBUÍDO SÃO PAULO</v>
          </cell>
          <cell r="K4361">
            <v>302.87</v>
          </cell>
          <cell r="L4361" t="str">
            <v>CAIXA REFERENCIAL</v>
          </cell>
        </row>
        <row r="4362">
          <cell r="G4362">
            <v>97529</v>
          </cell>
          <cell r="H4362" t="str">
            <v>TÊ, EM AÇO, CONEXÃO SOLDADA, DN 25 (1"), INSTALADO EM REDE DE ALIMENTAÇÃO PARA SPRINKLER - FORNECIMENTO E INSTALAÇÃO. AF_12/2015</v>
          </cell>
          <cell r="I4362" t="str">
            <v>UN</v>
          </cell>
          <cell r="J4362" t="str">
            <v>ATRIBUÍDO SÃO PAULO</v>
          </cell>
          <cell r="K4362">
            <v>46.82</v>
          </cell>
          <cell r="L4362" t="str">
            <v>CAIXA REFERENCIAL</v>
          </cell>
        </row>
        <row r="4363">
          <cell r="G4363">
            <v>97530</v>
          </cell>
          <cell r="H4363" t="str">
            <v>TÊ, EM AÇO, CONEXÃO SOLDADA, DN 32 (1 1/4"), INSTALADO EM REDE DE ALIMENTAÇÃO PARA SPRINKLER - FORNECIMENTO E INSTALAÇÃO. AF_12/2015</v>
          </cell>
          <cell r="I4363" t="str">
            <v>UN</v>
          </cell>
          <cell r="J4363" t="str">
            <v>ATRIBUÍDO SÃO PAULO</v>
          </cell>
          <cell r="K4363">
            <v>66.099999999999994</v>
          </cell>
          <cell r="L4363" t="str">
            <v>CAIXA REFERENCIAL</v>
          </cell>
        </row>
        <row r="4364">
          <cell r="G4364">
            <v>97531</v>
          </cell>
          <cell r="H4364" t="str">
            <v>TÊ, EM AÇO, CONEXÃO SOLDADA, DN 40 (1 1/2"), INSTALADO EM REDE DE ALIMENTAÇÃO PARA SPRINKLER - FORNECIMENTO E INSTALAÇÃO. AF_12/2015</v>
          </cell>
          <cell r="I4364" t="str">
            <v>UN</v>
          </cell>
          <cell r="J4364" t="str">
            <v>ATRIBUÍDO SÃO PAULO</v>
          </cell>
          <cell r="K4364">
            <v>83.38</v>
          </cell>
          <cell r="L4364" t="str">
            <v>CAIXA REFERENCIAL</v>
          </cell>
        </row>
        <row r="4365">
          <cell r="G4365">
            <v>97532</v>
          </cell>
          <cell r="H4365" t="str">
            <v>TÊ, EM AÇO, CONEXÃO SOLDADA, DN 50 (2"), INSTALADO EM REDE DE ALIMENTAÇÃO PARA SPRINKLER - FORNECIMENTO E INSTALAÇÃO. AF_12/2015</v>
          </cell>
          <cell r="I4365" t="str">
            <v>UN</v>
          </cell>
          <cell r="J4365" t="str">
            <v>ATRIBUÍDO SÃO PAULO</v>
          </cell>
          <cell r="K4365">
            <v>127.66</v>
          </cell>
          <cell r="L4365" t="str">
            <v>CAIXA REFERENCIAL</v>
          </cell>
        </row>
        <row r="4366">
          <cell r="G4366">
            <v>97533</v>
          </cell>
          <cell r="H4366" t="str">
            <v>TÊ, EM AÇO, CONEXÃO SOLDADA, DN 65 (2 1/2"), INSTALADO EM REDE DE ALIMENTAÇÃO PARA SPRINKLER - FORNECIMENTO E INSTALAÇÃO. AF_12/2015</v>
          </cell>
          <cell r="I4366" t="str">
            <v>UN</v>
          </cell>
          <cell r="J4366" t="str">
            <v>ATRIBUÍDO SÃO PAULO</v>
          </cell>
          <cell r="K4366">
            <v>236.09</v>
          </cell>
          <cell r="L4366" t="str">
            <v>CAIXA REFERENCIAL</v>
          </cell>
        </row>
        <row r="4367">
          <cell r="G4367">
            <v>97534</v>
          </cell>
          <cell r="H4367" t="str">
            <v>TÊ, EM AÇO, CONEXÃO SOLDADA, DN 80 (3"), INSTALADO EM REDE DE ALIMENTAÇÃO PARA SPRINKLER - FORNECIMENTO E INSTALAÇÃO. AF_12/2015</v>
          </cell>
          <cell r="I4367" t="str">
            <v>UN</v>
          </cell>
          <cell r="J4367" t="str">
            <v>ATRIBUÍDO SÃO PAULO</v>
          </cell>
          <cell r="K4367">
            <v>368.03</v>
          </cell>
          <cell r="L4367" t="str">
            <v>CAIXA REFERENCIAL</v>
          </cell>
        </row>
        <row r="4368">
          <cell r="G4368">
            <v>97537</v>
          </cell>
          <cell r="H4368" t="str">
            <v>LUVA, EM AÇO, CONEXÃO SOLDADA, DN 15 (1/2"), INSTALADO EM RAMAIS E SUB-RAMAIS DE GÁS - FORNECIMENTO E INSTALAÇÃO. AF_12/2015</v>
          </cell>
          <cell r="I4368" t="str">
            <v>UN</v>
          </cell>
          <cell r="J4368" t="str">
            <v>ATRIBUÍDO SÃO PAULO</v>
          </cell>
          <cell r="K4368">
            <v>14.88</v>
          </cell>
          <cell r="L4368" t="str">
            <v>CAIXA REFERENCIAL</v>
          </cell>
        </row>
        <row r="4369">
          <cell r="G4369">
            <v>97540</v>
          </cell>
          <cell r="H4369" t="str">
            <v>LUVA, EM AÇO, CONEXÃO SOLDADA, DN 20 (3/4"), INSTALADO EM RAMAIS E SUB-RAMAIS DE GÁS - FORNECIMENTO E INSTALAÇÃO. AF_12/2015</v>
          </cell>
          <cell r="I4369" t="str">
            <v>UN</v>
          </cell>
          <cell r="J4369" t="str">
            <v>ATRIBUÍDO SÃO PAULO</v>
          </cell>
          <cell r="K4369">
            <v>20.96</v>
          </cell>
          <cell r="L4369" t="str">
            <v>CAIXA REFERENCIAL</v>
          </cell>
        </row>
        <row r="4370">
          <cell r="G4370">
            <v>97541</v>
          </cell>
          <cell r="H4370" t="str">
            <v>LUVA COM REDUÇÃO, EM AÇO, CONEXÃO SOLDADA, DN 20 X 15 MM (3/4 " X 1/2"), INSTALADO EM RAMAIS E SUB-RAMAIS DE GÁS - FORNECIMENTO E INSTALAÇÃO. AF_12/2015</v>
          </cell>
          <cell r="I4370" t="str">
            <v>UN</v>
          </cell>
          <cell r="J4370" t="str">
            <v>ATRIBUÍDO SÃO PAULO</v>
          </cell>
          <cell r="K4370">
            <v>18.53</v>
          </cell>
          <cell r="L4370" t="str">
            <v>CAIXA REFERENCIAL</v>
          </cell>
        </row>
        <row r="4371">
          <cell r="G4371">
            <v>97543</v>
          </cell>
          <cell r="H4371" t="str">
            <v>LUVA, EM AÇO, CONEXÃO SOLDADA, DN 25 (1"), INSTALADO EM RAMAIS E SUB-RAMAIS DE GÁS - FORNECIMENTO E INSTALAÇÃO. AF_12/2015</v>
          </cell>
          <cell r="I4371" t="str">
            <v>UN</v>
          </cell>
          <cell r="J4371" t="str">
            <v>ATRIBUÍDO SÃO PAULO</v>
          </cell>
          <cell r="K4371">
            <v>35.53</v>
          </cell>
          <cell r="L4371" t="str">
            <v>CAIXA REFERENCIAL</v>
          </cell>
        </row>
        <row r="4372">
          <cell r="G4372">
            <v>97544</v>
          </cell>
          <cell r="H4372" t="str">
            <v>LUVA COM REDUÇÃO, EM AÇO, CONEXÃO SOLDADA, DN 25 X 20 MM (1" X 3/4"), INSTALADO EM RAMAIS E SUB-RAMAIS DE GÁS - FORNECIMENTO E INSTALAÇÃO. AF_12/2015</v>
          </cell>
          <cell r="I4372" t="str">
            <v>UN</v>
          </cell>
          <cell r="J4372" t="str">
            <v>ATRIBUÍDO SÃO PAULO</v>
          </cell>
          <cell r="K4372">
            <v>32.590000000000003</v>
          </cell>
          <cell r="L4372" t="str">
            <v>CAIXA REFERENCIAL</v>
          </cell>
        </row>
        <row r="4373">
          <cell r="G4373">
            <v>97546</v>
          </cell>
          <cell r="H4373" t="str">
            <v>CURVA 45 GRAUS, EM AÇO, CONEXÃO SOLDADA, DN 15 (1/2"), INSTALADO EM RAMAIS E SUB-RAMAIS DE GÁS - FORNECIMENTO E INSTALAÇÃO. AF_12/2015</v>
          </cell>
          <cell r="I4373" t="str">
            <v>UN</v>
          </cell>
          <cell r="J4373" t="str">
            <v>ATRIBUÍDO SÃO PAULO</v>
          </cell>
          <cell r="K4373">
            <v>21.09</v>
          </cell>
          <cell r="L4373" t="str">
            <v>CAIXA REFERENCIAL</v>
          </cell>
        </row>
        <row r="4374">
          <cell r="G4374">
            <v>97547</v>
          </cell>
          <cell r="H4374" t="str">
            <v>CURVA 90 GRAUS, EM AÇO, CONEXÃO SOLDADA, DN 15 (1/2"), INSTALADO EM RAMAIS E SUB-RAMAIS DE GÁS - FORNECIMENTO E INSTALAÇÃO. AF_12/2015</v>
          </cell>
          <cell r="I4374" t="str">
            <v>UN</v>
          </cell>
          <cell r="J4374" t="str">
            <v>ATRIBUÍDO SÃO PAULO</v>
          </cell>
          <cell r="K4374">
            <v>21.09</v>
          </cell>
          <cell r="L4374" t="str">
            <v>CAIXA REFERENCIAL</v>
          </cell>
        </row>
        <row r="4375">
          <cell r="G4375">
            <v>97548</v>
          </cell>
          <cell r="H4375" t="str">
            <v>CURVA 45 GRAUS, EM AÇO, CONEXÃO SOLDADA, DN 20 (3/4"), INSTALADO EM RAMAIS E SUB-RAMAIS DE GÁS - FORNECIMENTO E INSTALAÇÃO. AF_12/2015</v>
          </cell>
          <cell r="I4375" t="str">
            <v>UN</v>
          </cell>
          <cell r="J4375" t="str">
            <v>ATRIBUÍDO SÃO PAULO</v>
          </cell>
          <cell r="K4375">
            <v>32.17</v>
          </cell>
          <cell r="L4375" t="str">
            <v>CAIXA REFERENCIAL</v>
          </cell>
        </row>
        <row r="4376">
          <cell r="G4376">
            <v>97549</v>
          </cell>
          <cell r="H4376" t="str">
            <v>CURVA 90 GRAUS, EM AÇO, CONEXÃO SOLDADA, DN 20 (3/4"), INSTALADO EM RAMAIS E SUB-RAMAIS DE GÁS - FORNECIMENTO E INSTALAÇÃO. AF_12/2015</v>
          </cell>
          <cell r="I4376" t="str">
            <v>UN</v>
          </cell>
          <cell r="J4376" t="str">
            <v>ATRIBUÍDO SÃO PAULO</v>
          </cell>
          <cell r="K4376">
            <v>32.17</v>
          </cell>
          <cell r="L4376" t="str">
            <v>CAIXA REFERENCIAL</v>
          </cell>
        </row>
        <row r="4377">
          <cell r="G4377">
            <v>97550</v>
          </cell>
          <cell r="H4377" t="str">
            <v>CURVA 45 GRAUS, EM AÇO, CONEXÃO SOLDADA, DN 25 (1"), INSTALADO EM RAMAIS E SUB-RAMAIS DE GÁS - FORNECIMENTO E INSTALAÇÃO. AF_12/2015</v>
          </cell>
          <cell r="I4377" t="str">
            <v>UN</v>
          </cell>
          <cell r="J4377" t="str">
            <v>ATRIBUÍDO SÃO PAULO</v>
          </cell>
          <cell r="K4377">
            <v>55.33</v>
          </cell>
          <cell r="L4377" t="str">
            <v>CAIXA REFERENCIAL</v>
          </cell>
        </row>
        <row r="4378">
          <cell r="G4378">
            <v>97551</v>
          </cell>
          <cell r="H4378" t="str">
            <v>CURVA 90 GRAUS, EM AÇO, CONEXÃO SOLDADA, DN 25 (1"), INSTALADO EM RAMAIS E SUB-RAMAIS DE GÁS - FORNECIMENTO E INSTALAÇÃO. AF_12/2015</v>
          </cell>
          <cell r="I4378" t="str">
            <v>UN</v>
          </cell>
          <cell r="J4378" t="str">
            <v>ATRIBUÍDO SÃO PAULO</v>
          </cell>
          <cell r="K4378">
            <v>55.33</v>
          </cell>
          <cell r="L4378" t="str">
            <v>CAIXA REFERENCIAL</v>
          </cell>
        </row>
        <row r="4379">
          <cell r="G4379">
            <v>97552</v>
          </cell>
          <cell r="H4379" t="str">
            <v>TÊ, EM AÇO, CONEXÃO SOLDADA, DN 15 (1/2"), INSTALADO EM RAMAIS E SUB-RAMAIS DE GÁS - FORNECIMENTO E INSTALAÇÃO. AF_12/2015</v>
          </cell>
          <cell r="I4379" t="str">
            <v>UN</v>
          </cell>
          <cell r="J4379" t="str">
            <v>ATRIBUÍDO SÃO PAULO</v>
          </cell>
          <cell r="K4379">
            <v>30.26</v>
          </cell>
          <cell r="L4379" t="str">
            <v>CAIXA REFERENCIAL</v>
          </cell>
        </row>
        <row r="4380">
          <cell r="G4380">
            <v>97553</v>
          </cell>
          <cell r="H4380" t="str">
            <v>TÊ, EM AÇO, CONEXÃO SOLDADA, DN 20 (3/4"), INSTALADO EM RAMAIS E SUB-RAMAIS DE GÁS - FORNECIMENTO E INSTALAÇÃO. AF_12/2015</v>
          </cell>
          <cell r="I4380" t="str">
            <v>UN</v>
          </cell>
          <cell r="J4380" t="str">
            <v>ATRIBUÍDO SÃO PAULO</v>
          </cell>
          <cell r="K4380">
            <v>45.02</v>
          </cell>
          <cell r="L4380" t="str">
            <v>CAIXA REFERENCIAL</v>
          </cell>
        </row>
        <row r="4381">
          <cell r="G4381">
            <v>97554</v>
          </cell>
          <cell r="H4381" t="str">
            <v>TÊ, EM AÇO, CONEXÃO SOLDADA, DN 25 (1"), INSTALADO EM RAMAIS E SUB-RAMAIS DE GÁS - FORNECIMENTO E INSTALAÇÃO. AF_12/2015</v>
          </cell>
          <cell r="I4381" t="str">
            <v>UN</v>
          </cell>
          <cell r="J4381" t="str">
            <v>ATRIBUÍDO SÃO PAULO</v>
          </cell>
          <cell r="K4381">
            <v>79.89</v>
          </cell>
          <cell r="L4381" t="str">
            <v>CAIXA REFERENCIAL</v>
          </cell>
        </row>
        <row r="4382">
          <cell r="G4382">
            <v>98602</v>
          </cell>
          <cell r="H4382" t="str">
            <v>CONECTOR EM BRONZE/LATÃO, DN 22 MM X 1/2", SEM ANEL DE SOLDA, BOLSA X ROSCA F, INSTALADO EM PRUMADA  FORNECIMENTO E INSTALAÇÃO. AF_01/2016</v>
          </cell>
          <cell r="I4382" t="str">
            <v>UN</v>
          </cell>
          <cell r="J4382" t="str">
            <v>ATRIBUÍDO SÃO PAULO</v>
          </cell>
          <cell r="K4382">
            <v>13.14</v>
          </cell>
          <cell r="L4382" t="str">
            <v>CAIXA REFERENCIAL</v>
          </cell>
        </row>
        <row r="4383">
          <cell r="G4383">
            <v>6171</v>
          </cell>
          <cell r="H4383" t="str">
            <v>TAMPA DE CONCRETO ARMADO 60X60X5CM PARA CAIXA</v>
          </cell>
          <cell r="I4383" t="str">
            <v>UN</v>
          </cell>
          <cell r="J4383" t="str">
            <v>COEFICIENTE DE REPRESENTATIVIDADE</v>
          </cell>
          <cell r="K4383">
            <v>24.81</v>
          </cell>
          <cell r="L4383" t="str">
            <v>CAIXA REFERENCIAL</v>
          </cell>
        </row>
        <row r="4384">
          <cell r="G4384">
            <v>88503</v>
          </cell>
          <cell r="H4384" t="str">
            <v>CAIXA D´ÁGUA EM POLIETILENO, 1000 LITROS, COM ACESSÓRIOS</v>
          </cell>
          <cell r="I4384" t="str">
            <v>UN</v>
          </cell>
          <cell r="J4384" t="str">
            <v>COEFICIENTE DE REPRESENTATIVIDADE</v>
          </cell>
          <cell r="K4384">
            <v>783.36</v>
          </cell>
          <cell r="L4384" t="str">
            <v>CAIXA REFERENCIAL</v>
          </cell>
        </row>
        <row r="4385">
          <cell r="G4385">
            <v>88504</v>
          </cell>
          <cell r="H4385" t="str">
            <v>CAIXA D´AGUA EM POLIETILENO, 500 LITROS, COM ACESSÓRIOS</v>
          </cell>
          <cell r="I4385" t="str">
            <v>UN</v>
          </cell>
          <cell r="J4385" t="str">
            <v>COEFICIENTE DE REPRESENTATIVIDADE</v>
          </cell>
          <cell r="K4385">
            <v>641.99</v>
          </cell>
          <cell r="L4385" t="str">
            <v>CAIXA REFERENCIAL</v>
          </cell>
        </row>
        <row r="4386">
          <cell r="G4386">
            <v>97900</v>
          </cell>
          <cell r="H4386" t="str">
            <v>CAIXA ENTERRADA HIDRÁULICA RETANGULAR EM ALVENARIA COM TIJOLOS CERÂMICOS MACIÇOS, DIMENSÕES INTERNAS: 0,3X0,3X0,3 M PARA REDE DE ESGOTO. AF_05/2018</v>
          </cell>
          <cell r="I4386" t="str">
            <v>UN</v>
          </cell>
          <cell r="J4386" t="str">
            <v>ATRIBUÍDO SÃO PAULO</v>
          </cell>
          <cell r="K4386">
            <v>155.97999999999999</v>
          </cell>
          <cell r="L4386" t="str">
            <v>CAIXA REFERENCIAL</v>
          </cell>
        </row>
        <row r="4387">
          <cell r="G4387">
            <v>97901</v>
          </cell>
          <cell r="H4387" t="str">
            <v>CAIXA ENTERRADA HIDRÁULICA RETANGULAR EM ALVENARIA COM TIJOLOS CERÂMICOS MACIÇOS, DIMENSÕES INTERNAS: 0,4X0,4X0,4 M PARA REDE DE ESGOTO. AF_05/2018</v>
          </cell>
          <cell r="I4387" t="str">
            <v>UN</v>
          </cell>
          <cell r="J4387" t="str">
            <v>ATRIBUÍDO SÃO PAULO</v>
          </cell>
          <cell r="K4387">
            <v>248.15</v>
          </cell>
          <cell r="L4387" t="str">
            <v>CAIXA REFERENCIAL</v>
          </cell>
        </row>
        <row r="4388">
          <cell r="G4388">
            <v>97902</v>
          </cell>
          <cell r="H4388" t="str">
            <v>CAIXA ENTERRADA HIDRÁULICA RETANGULAR EM ALVENARIA COM TIJOLOS CERÂMICOS MACIÇOS, DIMENSÕES INTERNAS: 0,6X0,6X0,6 M PARA REDE DE ESGOTO. AF_05/2018</v>
          </cell>
          <cell r="I4388" t="str">
            <v>UN</v>
          </cell>
          <cell r="J4388" t="str">
            <v>ATRIBUÍDO SÃO PAULO</v>
          </cell>
          <cell r="K4388">
            <v>490.65</v>
          </cell>
          <cell r="L4388" t="str">
            <v>CAIXA REFERENCIAL</v>
          </cell>
        </row>
        <row r="4389">
          <cell r="G4389">
            <v>97903</v>
          </cell>
          <cell r="H4389" t="str">
            <v>CAIXA ENTERRADA HIDRÁULICA RETANGULAR EM ALVENARIA COM TIJOLOS CERÂMICOS MACIÇOS, DIMENSÕES INTERNAS: 0,8X0,8X0,6 M PARA REDE DE ESGOTO. AF_05/2018</v>
          </cell>
          <cell r="I4389" t="str">
            <v>UN</v>
          </cell>
          <cell r="J4389" t="str">
            <v>ATRIBUÍDO SÃO PAULO</v>
          </cell>
          <cell r="K4389">
            <v>674.37</v>
          </cell>
          <cell r="L4389" t="str">
            <v>CAIXA REFERENCIAL</v>
          </cell>
        </row>
        <row r="4390">
          <cell r="G4390">
            <v>97904</v>
          </cell>
          <cell r="H4390" t="str">
            <v>CAIXA ENTERRADA HIDRÁULICA RETANGULAR EM ALVENARIA COM TIJOLOS CERÂMICOS MACIÇOS, DIMENSÕES INTERNAS: 1X1X0,6 M PARA REDE DE ESGOTO. AF_05/2018</v>
          </cell>
          <cell r="I4390" t="str">
            <v>UN</v>
          </cell>
          <cell r="J4390" t="str">
            <v>ATRIBUÍDO SÃO PAULO</v>
          </cell>
          <cell r="K4390">
            <v>793.75</v>
          </cell>
          <cell r="L4390" t="str">
            <v>CAIXA REFERENCIAL</v>
          </cell>
        </row>
        <row r="4391">
          <cell r="G4391">
            <v>97905</v>
          </cell>
          <cell r="H4391" t="str">
            <v>CAIXA ENTERRADA HIDRÁULICA RETANGULAR, EM ALVENARIA COM BLOCOS DE CONCRETO, DIMENSÕES INTERNAS: 0,4X0,4X0,4 M PARA REDE DE ESGOTO. AF_05/2018</v>
          </cell>
          <cell r="I4391" t="str">
            <v>UN</v>
          </cell>
          <cell r="J4391" t="str">
            <v>ATRIBUÍDO SÃO PAULO</v>
          </cell>
          <cell r="K4391">
            <v>190.3</v>
          </cell>
          <cell r="L4391" t="str">
            <v>CAIXA REFERENCIAL</v>
          </cell>
        </row>
        <row r="4392">
          <cell r="G4392">
            <v>97906</v>
          </cell>
          <cell r="H4392" t="str">
            <v>CAIXA ENTERRADA HIDRÁULICA RETANGULAR, EM ALVENARIA COM BLOCOS DE CONCRETO, DIMENSÕES INTERNAS: 0,6X0,6X0,6 M PARA REDE DE ESGOTO. AF_05/2018</v>
          </cell>
          <cell r="I4392" t="str">
            <v>UN</v>
          </cell>
          <cell r="J4392" t="str">
            <v>ATRIBUÍDO SÃO PAULO</v>
          </cell>
          <cell r="K4392">
            <v>354.45</v>
          </cell>
          <cell r="L4392" t="str">
            <v>CAIXA REFERENCIAL</v>
          </cell>
        </row>
        <row r="4393">
          <cell r="G4393">
            <v>97907</v>
          </cell>
          <cell r="H4393" t="str">
            <v>CAIXA ENTERRADA HIDRÁULICA RETANGULAR, EM ALVENARIA COM BLOCOS DE CONCRETO, DIMENSÕES INTERNAS: 0,8X0,8X0,6 M PARA REDE DE ESGOTO. AF_05/2018</v>
          </cell>
          <cell r="I4393" t="str">
            <v>UN</v>
          </cell>
          <cell r="J4393" t="str">
            <v>ATRIBUÍDO SÃO PAULO</v>
          </cell>
          <cell r="K4393">
            <v>500.55</v>
          </cell>
          <cell r="L4393" t="str">
            <v>CAIXA REFERENCIAL</v>
          </cell>
        </row>
        <row r="4394">
          <cell r="G4394">
            <v>97908</v>
          </cell>
          <cell r="H4394" t="str">
            <v>CAIXA ENTERRADA HIDRÁULICA RETANGULAR, EM ALVENARIA COM BLOCOS DE CONCRETO, DIMENSÕES INTERNAS: 1X1X0,6 M PARA REDE DE ESGOTO. AF_05/2018</v>
          </cell>
          <cell r="I4394" t="str">
            <v>UN</v>
          </cell>
          <cell r="J4394" t="str">
            <v>ATRIBUÍDO SÃO PAULO</v>
          </cell>
          <cell r="K4394">
            <v>588.09</v>
          </cell>
          <cell r="L4394" t="str">
            <v>CAIXA REFERENCIAL</v>
          </cell>
        </row>
        <row r="4395">
          <cell r="G4395">
            <v>98102</v>
          </cell>
          <cell r="H4395" t="str">
            <v>CAIXA DE GORDURA SIMPLES, CIRCULAR, EM CONCRETO PRÉ-MOLDADO, DIÂMETRO INTERNO = 0,4 M, ALTURA INTERNA = 0,4 M. AF_05/2018</v>
          </cell>
          <cell r="I4395" t="str">
            <v>UN</v>
          </cell>
          <cell r="J4395" t="str">
            <v>ATRIBUÍDO SÃO PAULO</v>
          </cell>
          <cell r="K4395">
            <v>117.43</v>
          </cell>
          <cell r="L4395" t="str">
            <v>CAIXA REFERENCIAL</v>
          </cell>
        </row>
        <row r="4396">
          <cell r="G4396">
            <v>98104</v>
          </cell>
          <cell r="H4396" t="str">
            <v>CAIXA DE GORDURA SIMPLES (CAPACIDADE: 36L), RETANGULAR, EM ALVENARIA COM TIJOLOS CERÂMICOS MACIÇOS, DIMENSÕES INTERNAS = 0,2X0,4 M, ALTURA INTERNA = 0,8 M. AF_05/2018</v>
          </cell>
          <cell r="I4396" t="str">
            <v>UN</v>
          </cell>
          <cell r="J4396" t="str">
            <v>ATRIBUÍDO SÃO PAULO</v>
          </cell>
          <cell r="K4396">
            <v>334.2</v>
          </cell>
          <cell r="L4396" t="str">
            <v>CAIXA REFERENCIAL</v>
          </cell>
        </row>
        <row r="4397">
          <cell r="G4397">
            <v>98105</v>
          </cell>
          <cell r="H4397" t="str">
            <v>CAIXA DE GORDURA DUPLA (CAPACIDADE: 126 L), RETANGULAR, EM ALVENARIA COM TIJOLOS CERÂMICOS MACIÇOS, DIMENSÕES INTERNAS = 0,4X0,7 M, ALTURA INTERNA = 0,8 M. AF_05/2018</v>
          </cell>
          <cell r="I4397" t="str">
            <v>UN</v>
          </cell>
          <cell r="J4397" t="str">
            <v>ATRIBUÍDO SÃO PAULO</v>
          </cell>
          <cell r="K4397">
            <v>576.24</v>
          </cell>
          <cell r="L4397" t="str">
            <v>CAIXA REFERENCIAL</v>
          </cell>
        </row>
        <row r="4398">
          <cell r="G4398">
            <v>98106</v>
          </cell>
          <cell r="H4398" t="str">
            <v>CAIXA DE GORDURA ESPECIAL (CAPACIDADE: 312 L - PARA ATÉ 146 PESSOAS SERVIDAS NO PICO), RETANGULAR, EM ALVENARIA COM TIJOLOS CERÂMICOS MACIÇOS, DIMENSÕES INTERNAS = 0,4X1,2 M, ALTURA INTERNA = 1 M. AF_05/2018</v>
          </cell>
          <cell r="I4398" t="str">
            <v>UN</v>
          </cell>
          <cell r="J4398" t="str">
            <v>ATRIBUÍDO SÃO PAULO</v>
          </cell>
          <cell r="K4398">
            <v>955.05</v>
          </cell>
          <cell r="L4398" t="str">
            <v>CAIXA REFERENCIAL</v>
          </cell>
        </row>
        <row r="4399">
          <cell r="G4399">
            <v>98107</v>
          </cell>
          <cell r="H4399" t="str">
            <v>CAIXA DE GORDURA SIMPLES (CAPACIDADE: 36 L), RETANGULAR, EM ALVENARIA COM BLOCOS DE CONCRETO, DIMENSÕES INTERNAS = 0,2X0,4 M, ALTURA INTERNA = 0,8 M. AF_05/2018</v>
          </cell>
          <cell r="I4399" t="str">
            <v>UN</v>
          </cell>
          <cell r="J4399" t="str">
            <v>ATRIBUÍDO SÃO PAULO</v>
          </cell>
          <cell r="K4399">
            <v>228.21</v>
          </cell>
          <cell r="L4399" t="str">
            <v>CAIXA REFERENCIAL</v>
          </cell>
        </row>
        <row r="4400">
          <cell r="G4400">
            <v>98108</v>
          </cell>
          <cell r="H4400" t="str">
            <v>CAIXA DE GORDURA DUPLA (CAPACIDADE: 126 L), RETANGULAR, EM ALVENARIA COM BLOCOS DE CONCRETO, DIMENSÕES INTERNAS = 0,4X0,7 M, ALTURA INTERNA = 0,8 M. AF_05/2018</v>
          </cell>
          <cell r="I4400" t="str">
            <v>UN</v>
          </cell>
          <cell r="J4400" t="str">
            <v>ATRIBUÍDO SÃO PAULO</v>
          </cell>
          <cell r="K4400">
            <v>405.37</v>
          </cell>
          <cell r="L4400" t="str">
            <v>CAIXA REFERENCIAL</v>
          </cell>
        </row>
        <row r="4401">
          <cell r="G4401">
            <v>99250</v>
          </cell>
          <cell r="H4401" t="str">
            <v>CAIXA ENTERRADA HIDRÁULICA RETANGULAR EM ALVENARIA COM TIJOLOS CERÂMICOS MACIÇOS, DIMENSÕES INTERNAS: 0,3X0,3X0,3 M PARA REDE DE DRENAGEM. AF_05/2018</v>
          </cell>
          <cell r="I4401" t="str">
            <v>UN</v>
          </cell>
          <cell r="J4401" t="str">
            <v>ATRIBUÍDO SÃO PAULO</v>
          </cell>
          <cell r="K4401">
            <v>152.75</v>
          </cell>
          <cell r="L4401" t="str">
            <v>CAIXA REFERENCIAL</v>
          </cell>
        </row>
        <row r="4402">
          <cell r="G4402">
            <v>99251</v>
          </cell>
          <cell r="H4402" t="str">
            <v>CAIXA ENTERRADA HIDRÁULICA RETANGULAR EM ALVENARIA COM TIJOLOS CERÂMICOS MACIÇOS, DIMENSÕES INTERNAS: 0,4X0,4X0,4 M PARA REDE DE DRENAGEM. AF_05/2018</v>
          </cell>
          <cell r="I4402" t="str">
            <v>UN</v>
          </cell>
          <cell r="J4402" t="str">
            <v>ATRIBUÍDO SÃO PAULO</v>
          </cell>
          <cell r="K4402">
            <v>242.6</v>
          </cell>
          <cell r="L4402" t="str">
            <v>CAIXA REFERENCIAL</v>
          </cell>
        </row>
        <row r="4403">
          <cell r="G4403">
            <v>99253</v>
          </cell>
          <cell r="H4403" t="str">
            <v>CAIXA ENTERRADA HIDRÁULICA RETANGULAR EM ALVENARIA COM TIJOLOS CERÂMICOS MACIÇOS, DIMENSÕES INTERNAS: 0,6X0,6X0,6 M PARA REDE DE DRENAGEM. AF_05/2018</v>
          </cell>
          <cell r="I4403" t="str">
            <v>UN</v>
          </cell>
          <cell r="J4403" t="str">
            <v>ATRIBUÍDO SÃO PAULO</v>
          </cell>
          <cell r="K4403">
            <v>478.19</v>
          </cell>
          <cell r="L4403" t="str">
            <v>CAIXA REFERENCIAL</v>
          </cell>
        </row>
        <row r="4404">
          <cell r="G4404">
            <v>99255</v>
          </cell>
          <cell r="H4404" t="str">
            <v>CAIXA ENTERRADA HIDRÁULICA RETANGULAR EM ALVENARIA COM TIJOLOS CERÂMICOS MACIÇOS, DIMENSÕES INTERNAS: 0,8X0,8X0,6 M PARA REDE DE DRENAGEM. AF_05/2018</v>
          </cell>
          <cell r="I4404" t="str">
            <v>UN</v>
          </cell>
          <cell r="J4404" t="str">
            <v>ATRIBUÍDO SÃO PAULO</v>
          </cell>
          <cell r="K4404">
            <v>657.28</v>
          </cell>
          <cell r="L4404" t="str">
            <v>CAIXA REFERENCIAL</v>
          </cell>
        </row>
        <row r="4405">
          <cell r="G4405">
            <v>99257</v>
          </cell>
          <cell r="H4405" t="str">
            <v>CAIXA ENTERRADA HIDRÁULICA RETANGULAR EM ALVENARIA COM TIJOLOS CERÂMICOS MACIÇOS, DIMENSÕES INTERNAS: 1X1X0,6 M PARA REDE DE DRENAGEM. AF_05/2018</v>
          </cell>
          <cell r="I4405" t="str">
            <v>UN</v>
          </cell>
          <cell r="J4405" t="str">
            <v>ATRIBUÍDO SÃO PAULO</v>
          </cell>
          <cell r="K4405">
            <v>771.66</v>
          </cell>
          <cell r="L4405" t="str">
            <v>CAIXA REFERENCIAL</v>
          </cell>
        </row>
        <row r="4406">
          <cell r="G4406">
            <v>99258</v>
          </cell>
          <cell r="H4406" t="str">
            <v>CAIXA ENTERRADA HIDRÁULICA RETANGULAR, EM ALVENARIA COM BLOCOS DE CONCRETO, DIMENSÕES INTERNAS: 0,4X0,4X0,4 M PARA REDE DE DRENAGEM. AF_05/2018</v>
          </cell>
          <cell r="I4406" t="str">
            <v>UN</v>
          </cell>
          <cell r="J4406" t="str">
            <v>ATRIBUÍDO SÃO PAULO</v>
          </cell>
          <cell r="K4406">
            <v>185.72</v>
          </cell>
          <cell r="L4406" t="str">
            <v>CAIXA REFERENCIAL</v>
          </cell>
        </row>
        <row r="4407">
          <cell r="G4407">
            <v>99260</v>
          </cell>
          <cell r="H4407" t="str">
            <v>CAIXA ENTERRADA HIDRÁULICA RETANGULAR, EM ALVENARIA COM BLOCOS DE CONCRETO, DIMENSÕES INTERNAS: 0,6X0,6X0,6 M PARA REDE DE DRENAGEM. AF_05/2018</v>
          </cell>
          <cell r="I4407" t="str">
            <v>UN</v>
          </cell>
          <cell r="J4407" t="str">
            <v>ATRIBUÍDO SÃO PAULO</v>
          </cell>
          <cell r="K4407">
            <v>346.6</v>
          </cell>
          <cell r="L4407" t="str">
            <v>CAIXA REFERENCIAL</v>
          </cell>
        </row>
        <row r="4408">
          <cell r="G4408">
            <v>99262</v>
          </cell>
          <cell r="H4408" t="str">
            <v>CAIXA ENTERRADA HIDRÁULICA RETANGULAR, EM ALVENARIA COM BLOCOS DE CONCRETO, DIMENSÕES INTERNAS: 0,8X0,8X0,6 M PARA REDE DE DRENAGEM. AF_05/2018</v>
          </cell>
          <cell r="I4408" t="str">
            <v>UN</v>
          </cell>
          <cell r="J4408" t="str">
            <v>ATRIBUÍDO SÃO PAULO</v>
          </cell>
          <cell r="K4408">
            <v>489.35</v>
          </cell>
          <cell r="L4408" t="str">
            <v>CAIXA REFERENCIAL</v>
          </cell>
        </row>
        <row r="4409">
          <cell r="G4409">
            <v>99264</v>
          </cell>
          <cell r="H4409" t="str">
            <v>CAIXA ENTERRADA HIDRÁULICA RETANGULAR, EM ALVENARIA COM BLOCOS DE CONCRETO, DIMENSÕES INTERNAS: 1X1X0,6 M PARA REDE DE DRENAGEM. AF_05/2018</v>
          </cell>
          <cell r="I4409" t="str">
            <v>UN</v>
          </cell>
          <cell r="J4409" t="str">
            <v>ATRIBUÍDO SÃO PAULO</v>
          </cell>
          <cell r="K4409">
            <v>572.96</v>
          </cell>
          <cell r="L4409" t="str">
            <v>CAIXA REFERENCIAL</v>
          </cell>
        </row>
        <row r="4410">
          <cell r="G4410">
            <v>89482</v>
          </cell>
          <cell r="H4410" t="str">
            <v>CAIXA SIFONADA, PVC, DN 100 X 100 X 50 MM, FORNECIDA E INSTALADA EM RAMAIS DE ENCAMINHAMENTO DE ÁGUA PLUVIAL. AF_12/2014</v>
          </cell>
          <cell r="I4410" t="str">
            <v>UN</v>
          </cell>
          <cell r="J4410" t="str">
            <v>COEFICIENTE DE REPRESENTATIVIDADE</v>
          </cell>
          <cell r="K4410">
            <v>20.64</v>
          </cell>
          <cell r="L4410" t="str">
            <v>CAIXA REFERENCIAL</v>
          </cell>
        </row>
        <row r="4411">
          <cell r="G4411">
            <v>89491</v>
          </cell>
          <cell r="H4411" t="str">
            <v>CAIXA SIFONADA, PVC, DN 150 X 185 X 75 MM, FORNECIDA E INSTALADA EM RAMAIS DE ENCAMINHAMENTO DE ÁGUA PLUVIAL. AF_12/2014</v>
          </cell>
          <cell r="I4411" t="str">
            <v>UN</v>
          </cell>
          <cell r="J4411" t="str">
            <v>COEFICIENTE DE REPRESENTATIVIDADE</v>
          </cell>
          <cell r="K4411">
            <v>50.16</v>
          </cell>
          <cell r="L4411" t="str">
            <v>CAIXA REFERENCIAL</v>
          </cell>
        </row>
        <row r="4412">
          <cell r="G4412">
            <v>89495</v>
          </cell>
          <cell r="H4412" t="str">
            <v>RALO SIFONADO, PVC, DN 100 X 40 MM, JUNTA SOLDÁVEL, FORNECIDO E INSTALADO EM RAMAIS DE ENCAMINHAMENTO DE ÁGUA PLUVIAL. AF_12/2014</v>
          </cell>
          <cell r="I4412" t="str">
            <v>UN</v>
          </cell>
          <cell r="J4412" t="str">
            <v>COEFICIENTE DE REPRESENTATIVIDADE</v>
          </cell>
          <cell r="K4412">
            <v>8.15</v>
          </cell>
          <cell r="L4412" t="str">
            <v>CAIXA REFERENCIAL</v>
          </cell>
        </row>
        <row r="4413">
          <cell r="G4413">
            <v>89707</v>
          </cell>
          <cell r="H4413" t="str">
            <v>CAIXA SIFONADA, PVC, DN 100 X 100 X 50 MM, JUNTA ELÁSTICA, FORNECIDA E INSTALADA EM RAMAL DE DESCARGA OU EM RAMAL DE ESGOTO SANITÁRIO. AF_12/2014</v>
          </cell>
          <cell r="I4413" t="str">
            <v>UN</v>
          </cell>
          <cell r="J4413" t="str">
            <v>COEFICIENTE DE REPRESENTATIVIDADE</v>
          </cell>
          <cell r="K4413">
            <v>25.31</v>
          </cell>
          <cell r="L4413" t="str">
            <v>CAIXA REFERENCIAL</v>
          </cell>
        </row>
        <row r="4414">
          <cell r="G4414">
            <v>89708</v>
          </cell>
          <cell r="H4414" t="str">
            <v>CAIXA SIFONADA, PVC, DN 150 X 185 X 75 MM, JUNTA ELÁSTICA, FORNECIDA E INSTALADA EM RAMAL DE DESCARGA OU EM RAMAL DE ESGOTO SANITÁRIO. AF_12/2014</v>
          </cell>
          <cell r="I4414" t="str">
            <v>UN</v>
          </cell>
          <cell r="J4414" t="str">
            <v>COEFICIENTE DE REPRESENTATIVIDADE</v>
          </cell>
          <cell r="K4414">
            <v>56.62</v>
          </cell>
          <cell r="L4414" t="str">
            <v>CAIXA REFERENCIAL</v>
          </cell>
        </row>
        <row r="4415">
          <cell r="G4415">
            <v>89709</v>
          </cell>
          <cell r="H4415" t="str">
            <v>RALO SIFONADO, PVC, DN 100 X 40 MM, JUNTA SOLDÁVEL, FORNECIDO E INSTALADO EM RAMAL DE DESCARGA OU EM RAMAL DE ESGOTO SANITÁRIO. AF_12/2014</v>
          </cell>
          <cell r="I4415" t="str">
            <v>UN</v>
          </cell>
          <cell r="J4415" t="str">
            <v>COEFICIENTE DE REPRESENTATIVIDADE</v>
          </cell>
          <cell r="K4415">
            <v>9.52</v>
          </cell>
          <cell r="L4415" t="str">
            <v>CAIXA REFERENCIAL</v>
          </cell>
        </row>
        <row r="4416">
          <cell r="G4416">
            <v>89710</v>
          </cell>
          <cell r="H4416" t="str">
            <v>RALO SECO, PVC, DN 100 X 40 MM, JUNTA SOLDÁVEL, FORNECIDO E INSTALADO EM RAMAL DE DESCARGA OU EM RAMAL DE ESGOTO SANITÁRIO. AF_12/2014</v>
          </cell>
          <cell r="I4416" t="str">
            <v>UN</v>
          </cell>
          <cell r="J4416" t="str">
            <v>COEFICIENTE DE REPRESENTATIVIDADE</v>
          </cell>
          <cell r="K4416">
            <v>9.33</v>
          </cell>
          <cell r="L4416" t="str">
            <v>CAIXA REFERENCIAL</v>
          </cell>
        </row>
        <row r="4417">
          <cell r="G4417">
            <v>86872</v>
          </cell>
          <cell r="H4417" t="str">
            <v>TANQUE DE LOUÇA BRANCA COM COLUNA, 30L OU EQUIVALENTE - FORNECIMENTO E INSTALAÇÃO. AF_01/2020</v>
          </cell>
          <cell r="I4417" t="str">
            <v>UN</v>
          </cell>
          <cell r="J4417" t="str">
            <v>COEFICIENTE DE REPRESENTATIVIDADE</v>
          </cell>
          <cell r="K4417">
            <v>619.30999999999995</v>
          </cell>
          <cell r="L4417" t="str">
            <v>CAIXA REFERENCIAL</v>
          </cell>
        </row>
        <row r="4418">
          <cell r="G4418">
            <v>86874</v>
          </cell>
          <cell r="H4418" t="str">
            <v>TANQUE DE LOUÇA BRANCA SUSPENSO, 18L OU EQUIVALENTE - FORNECIMENTO E INSTALAÇÃO. AF_01/2020</v>
          </cell>
          <cell r="I4418" t="str">
            <v>UN</v>
          </cell>
          <cell r="J4418" t="str">
            <v>COEFICIENTE DE REPRESENTATIVIDADE</v>
          </cell>
          <cell r="K4418">
            <v>379.95</v>
          </cell>
          <cell r="L4418" t="str">
            <v>CAIXA REFERENCIAL</v>
          </cell>
        </row>
        <row r="4419">
          <cell r="G4419">
            <v>86875</v>
          </cell>
          <cell r="H4419" t="str">
            <v>TANQUE DE MÁRMORE SINTÉTICO COM COLUNA, 22L OU EQUIVALENTE   FORNECIMENTO E INSTALAÇÃO. AF_01/2020</v>
          </cell>
          <cell r="I4419" t="str">
            <v>UN</v>
          </cell>
          <cell r="J4419" t="str">
            <v>COEFICIENTE DE REPRESENTATIVIDADE</v>
          </cell>
          <cell r="K4419">
            <v>374.06</v>
          </cell>
          <cell r="L4419" t="str">
            <v>CAIXA REFERENCIAL</v>
          </cell>
        </row>
        <row r="4420">
          <cell r="G4420">
            <v>86876</v>
          </cell>
          <cell r="H4420" t="str">
            <v>TANQUE DE MÁRMORE SINTÉTICO SUSPENSO, 22L OU EQUIVALENTE - FORNECIMENTO E INSTALAÇÃO. AF_01/2020</v>
          </cell>
          <cell r="I4420" t="str">
            <v>UN</v>
          </cell>
          <cell r="J4420" t="str">
            <v>COEFICIENTE DE REPRESENTATIVIDADE</v>
          </cell>
          <cell r="K4420">
            <v>215.51</v>
          </cell>
          <cell r="L4420" t="str">
            <v>CAIXA REFERENCIAL</v>
          </cell>
        </row>
        <row r="4421">
          <cell r="G4421">
            <v>86877</v>
          </cell>
          <cell r="H4421" t="str">
            <v>VÁLVULA EM METAL CROMADO 1.1/2 X 1.1/2 PARA TANQUE OU LAVATÓRIO, COM OU SEM LADRÃO - FORNECIMENTO E INSTALAÇÃO. AF_01/2020</v>
          </cell>
          <cell r="I4421" t="str">
            <v>UN</v>
          </cell>
          <cell r="J4421" t="str">
            <v>COEFICIENTE DE REPRESENTATIVIDADE</v>
          </cell>
          <cell r="K4421">
            <v>25.16</v>
          </cell>
          <cell r="L4421" t="str">
            <v>CAIXA REFERENCIAL</v>
          </cell>
        </row>
        <row r="4422">
          <cell r="G4422">
            <v>86878</v>
          </cell>
          <cell r="H4422" t="str">
            <v>VÁLVULA EM METAL CROMADO TIPO AMERICANA 3.1/2 X 1.1/2 PARA PIA - FORNECIMENTO E INSTALAÇÃO. AF_01/2020</v>
          </cell>
          <cell r="I4422" t="str">
            <v>UN</v>
          </cell>
          <cell r="J4422" t="str">
            <v>COEFICIENTE DE REPRESENTATIVIDADE</v>
          </cell>
          <cell r="K4422">
            <v>44.29</v>
          </cell>
          <cell r="L4422" t="str">
            <v>CAIXA REFERENCIAL</v>
          </cell>
        </row>
        <row r="4423">
          <cell r="G4423">
            <v>86879</v>
          </cell>
          <cell r="H4423" t="str">
            <v>VÁLVULA EM PLÁSTICO 1 PARA PIA, TANQUE OU LAVATÓRIO, COM OU SEM LADRÃO - FORNECIMENTO E INSTALAÇÃO. AF_01/2020</v>
          </cell>
          <cell r="I4423" t="str">
            <v>UN</v>
          </cell>
          <cell r="J4423" t="str">
            <v>COEFICIENTE DE REPRESENTATIVIDADE</v>
          </cell>
          <cell r="K4423">
            <v>5.93</v>
          </cell>
          <cell r="L4423" t="str">
            <v>CAIXA REFERENCIAL</v>
          </cell>
        </row>
        <row r="4424">
          <cell r="G4424">
            <v>86880</v>
          </cell>
          <cell r="H4424" t="str">
            <v>VÁLVULA EM PLÁSTICO CROMADO TIPO AMERICANA 3.1/2 X 1.1/2 SEM ADAPTADOR PARA PIA - FORNECIMENTO E INSTALAÇÃO. AF_01/2020</v>
          </cell>
          <cell r="I4424" t="str">
            <v>UN</v>
          </cell>
          <cell r="J4424" t="str">
            <v>COEFICIENTE DE REPRESENTATIVIDADE</v>
          </cell>
          <cell r="K4424">
            <v>15.77</v>
          </cell>
          <cell r="L4424" t="str">
            <v>CAIXA REFERENCIAL</v>
          </cell>
        </row>
        <row r="4425">
          <cell r="G4425">
            <v>86881</v>
          </cell>
          <cell r="H4425" t="str">
            <v>SIFÃO DO TIPO GARRAFA EM METAL CROMADO 1 X 1.1/2 - FORNECIMENTO E INSTALAÇÃO. AF_01/2020</v>
          </cell>
          <cell r="I4425" t="str">
            <v>UN</v>
          </cell>
          <cell r="J4425" t="str">
            <v>COLETADO</v>
          </cell>
          <cell r="K4425">
            <v>122.99</v>
          </cell>
          <cell r="L4425" t="str">
            <v>CAIXA REFERENCIAL</v>
          </cell>
        </row>
        <row r="4426">
          <cell r="G4426">
            <v>86882</v>
          </cell>
          <cell r="H4426" t="str">
            <v>SIFÃO DO TIPO GARRAFA/COPO EM PVC 1.1/4  X 1.1/2 - FORNECIMENTO E INSTALAÇÃO. AF_01/2020</v>
          </cell>
          <cell r="I4426" t="str">
            <v>UN</v>
          </cell>
          <cell r="J4426" t="str">
            <v>COEFICIENTE DE REPRESENTATIVIDADE</v>
          </cell>
          <cell r="K4426">
            <v>16.21</v>
          </cell>
          <cell r="L4426" t="str">
            <v>CAIXA REFERENCIAL</v>
          </cell>
        </row>
        <row r="4427">
          <cell r="G4427">
            <v>86883</v>
          </cell>
          <cell r="H4427" t="str">
            <v>SIFÃO DO TIPO FLEXÍVEL EM PVC 1  X 1.1/2  - FORNECIMENTO E INSTALAÇÃO. AF_01/2020</v>
          </cell>
          <cell r="I4427" t="str">
            <v>UN</v>
          </cell>
          <cell r="J4427" t="str">
            <v>COLETADO</v>
          </cell>
          <cell r="K4427">
            <v>9.3000000000000007</v>
          </cell>
          <cell r="L4427" t="str">
            <v>CAIXA REFERENCIAL</v>
          </cell>
        </row>
        <row r="4428">
          <cell r="G4428">
            <v>86884</v>
          </cell>
          <cell r="H4428" t="str">
            <v>ENGATE FLEXÍVEL EM PLÁSTICO BRANCO, 1/2 X 30CM - FORNECIMENTO E INSTALAÇÃO. AF_01/2020</v>
          </cell>
          <cell r="I4428" t="str">
            <v>UN</v>
          </cell>
          <cell r="J4428" t="str">
            <v>COEFICIENTE DE REPRESENTATIVIDADE</v>
          </cell>
          <cell r="K4428">
            <v>7.31</v>
          </cell>
          <cell r="L4428" t="str">
            <v>CAIXA REFERENCIAL</v>
          </cell>
        </row>
        <row r="4429">
          <cell r="G4429">
            <v>86885</v>
          </cell>
          <cell r="H4429" t="str">
            <v>ENGATE FLEXÍVEL EM PLÁSTICO BRANCO, 1/2 X 40CM - FORNECIMENTO E INSTALAÇÃO. AF_01/2020</v>
          </cell>
          <cell r="I4429" t="str">
            <v>UN</v>
          </cell>
          <cell r="J4429" t="str">
            <v>COEFICIENTE DE REPRESENTATIVIDADE</v>
          </cell>
          <cell r="K4429">
            <v>8.15</v>
          </cell>
          <cell r="L4429" t="str">
            <v>CAIXA REFERENCIAL</v>
          </cell>
        </row>
        <row r="4430">
          <cell r="G4430">
            <v>86886</v>
          </cell>
          <cell r="H4430" t="str">
            <v>ENGATE FLEXÍVEL EM INOX, 1/2  X 30CM - FORNECIMENTO E INSTALAÇÃO. AF_01/2020</v>
          </cell>
          <cell r="I4430" t="str">
            <v>UN</v>
          </cell>
          <cell r="J4430" t="str">
            <v>COEFICIENTE DE REPRESENTATIVIDADE</v>
          </cell>
          <cell r="K4430">
            <v>30.67</v>
          </cell>
          <cell r="L4430" t="str">
            <v>CAIXA REFERENCIAL</v>
          </cell>
        </row>
        <row r="4431">
          <cell r="G4431">
            <v>86887</v>
          </cell>
          <cell r="H4431" t="str">
            <v>ENGATE FLEXÍVEL EM INOX, 1/2  X 40CM - FORNECIMENTO E INSTALAÇÃO. AF_01/2020</v>
          </cell>
          <cell r="I4431" t="str">
            <v>UN</v>
          </cell>
          <cell r="J4431" t="str">
            <v>COEFICIENTE DE REPRESENTATIVIDADE</v>
          </cell>
          <cell r="K4431">
            <v>33.18</v>
          </cell>
          <cell r="L4431" t="str">
            <v>CAIXA REFERENCIAL</v>
          </cell>
        </row>
        <row r="4432">
          <cell r="G4432">
            <v>86888</v>
          </cell>
          <cell r="H4432" t="str">
            <v>VASO SANITÁRIO SIFONADO COM CAIXA ACOPLADA LOUÇA BRANCA - FORNECIMENTO E INSTALAÇÃO. AF_01/2020</v>
          </cell>
          <cell r="I4432" t="str">
            <v>UN</v>
          </cell>
          <cell r="J4432" t="str">
            <v>COEFICIENTE DE REPRESENTATIVIDADE</v>
          </cell>
          <cell r="K4432">
            <v>362.96</v>
          </cell>
          <cell r="L4432" t="str">
            <v>CAIXA REFERENCIAL</v>
          </cell>
        </row>
        <row r="4433">
          <cell r="G4433">
            <v>86889</v>
          </cell>
          <cell r="H4433" t="str">
            <v>BANCADA DE GRANITO CINZA POLIDO, DE 1,50 X 0,60 M, PARA PIA DE COZINHA - FORNECIMENTO E INSTALAÇÃO. AF_01/2020</v>
          </cell>
          <cell r="I4433" t="str">
            <v>UN</v>
          </cell>
          <cell r="J4433" t="str">
            <v>ATRIBUÍDO SÃO PAULO</v>
          </cell>
          <cell r="K4433">
            <v>587.35</v>
          </cell>
          <cell r="L4433" t="str">
            <v>CAIXA REFERENCIAL</v>
          </cell>
        </row>
        <row r="4434">
          <cell r="G4434">
            <v>86893</v>
          </cell>
          <cell r="H4434" t="str">
            <v>BANCADA DE MÁRMORE BRANCO POLIDO, DE 1,50 X 0,60 M, PARA PIA DE COZINHA - FORNECIMENTO E INSTALAÇÃO. AF_01/2020</v>
          </cell>
          <cell r="I4434" t="str">
            <v>UN</v>
          </cell>
          <cell r="J4434" t="str">
            <v>ATRIBUÍDO SÃO PAULO</v>
          </cell>
          <cell r="K4434">
            <v>344.83</v>
          </cell>
          <cell r="L4434" t="str">
            <v>CAIXA REFERENCIAL</v>
          </cell>
        </row>
        <row r="4435">
          <cell r="G4435">
            <v>86894</v>
          </cell>
          <cell r="H4435" t="str">
            <v>BANCADA DE MÁRMORE SINTÉTICO, DE 120 X 60CM, COM CUBA INTEGRADA - FORNECIMENTO E INSTALAÇÃO. AF_01/2020</v>
          </cell>
          <cell r="I4435" t="str">
            <v>UN</v>
          </cell>
          <cell r="J4435" t="str">
            <v>ATRIBUÍDO SÃO PAULO</v>
          </cell>
          <cell r="K4435">
            <v>203.06</v>
          </cell>
          <cell r="L4435" t="str">
            <v>CAIXA REFERENCIAL</v>
          </cell>
        </row>
        <row r="4436">
          <cell r="G4436">
            <v>86895</v>
          </cell>
          <cell r="H4436" t="str">
            <v>BANCADA DE GRANITO CINZA POLIDO, DE 0,50 X 0,60 M, PARA LAVATÓRIO - FORNECIMENTO E INSTALAÇÃO. AF_01/2020</v>
          </cell>
          <cell r="I4436" t="str">
            <v>UN</v>
          </cell>
          <cell r="J4436" t="str">
            <v>ATRIBUÍDO SÃO PAULO</v>
          </cell>
          <cell r="K4436">
            <v>274.48</v>
          </cell>
          <cell r="L4436" t="str">
            <v>CAIXA REFERENCIAL</v>
          </cell>
        </row>
        <row r="4437">
          <cell r="G4437">
            <v>86899</v>
          </cell>
          <cell r="H4437" t="str">
            <v>BANCADA DE MÁRMORE BRANCO POLIDO, DE 0,50 X 0,60 M, PARA LAVATÓRIO - FORNECIMENTO E INSTALAÇÃO. AF_01/2020</v>
          </cell>
          <cell r="I4437" t="str">
            <v>UN</v>
          </cell>
          <cell r="J4437" t="str">
            <v>ATRIBUÍDO SÃO PAULO</v>
          </cell>
          <cell r="K4437">
            <v>183.51</v>
          </cell>
          <cell r="L4437" t="str">
            <v>CAIXA REFERENCIAL</v>
          </cell>
        </row>
        <row r="4438">
          <cell r="G4438">
            <v>86900</v>
          </cell>
          <cell r="H4438" t="str">
            <v>CUBA DE EMBUTIR RETANGULAR DE AÇO INOXIDÁVEL, 46 X 30 X 12 CM - FORNECIMENTO E INSTALAÇÃO. AF_01/2020</v>
          </cell>
          <cell r="I4438" t="str">
            <v>UN</v>
          </cell>
          <cell r="J4438" t="str">
            <v>COEFICIENTE DE REPRESENTATIVIDADE</v>
          </cell>
          <cell r="K4438">
            <v>142.65</v>
          </cell>
          <cell r="L4438" t="str">
            <v>CAIXA REFERENCIAL</v>
          </cell>
        </row>
        <row r="4439">
          <cell r="G4439">
            <v>86901</v>
          </cell>
          <cell r="H4439" t="str">
            <v>CUBA DE EMBUTIR OVAL EM LOUÇA BRANCA, 35 X 50CM OU EQUIVALENTE - FORNECIMENTO E INSTALAÇÃO. AF_01/2020</v>
          </cell>
          <cell r="I4439" t="str">
            <v>UN</v>
          </cell>
          <cell r="J4439" t="str">
            <v>COEFICIENTE DE REPRESENTATIVIDADE</v>
          </cell>
          <cell r="K4439">
            <v>105.51</v>
          </cell>
          <cell r="L4439" t="str">
            <v>CAIXA REFERENCIAL</v>
          </cell>
        </row>
        <row r="4440">
          <cell r="G4440">
            <v>86902</v>
          </cell>
          <cell r="H4440" t="str">
            <v>LAVATÓRIO LOUÇA BRANCA COM COLUNA, *44 X 35,5* CM, PADRÃO POPULAR - FORNECIMENTO E INSTALAÇÃO. AF_01/2020</v>
          </cell>
          <cell r="I4440" t="str">
            <v>UN</v>
          </cell>
          <cell r="J4440" t="str">
            <v>COEFICIENTE DE REPRESENTATIVIDADE</v>
          </cell>
          <cell r="K4440">
            <v>225.17</v>
          </cell>
          <cell r="L4440" t="str">
            <v>CAIXA REFERENCIAL</v>
          </cell>
        </row>
        <row r="4441">
          <cell r="G4441">
            <v>86903</v>
          </cell>
          <cell r="H4441" t="str">
            <v>LAVATÓRIO LOUÇA BRANCA COM COLUNA, 45 X 55CM OU EQUIVALENTE, PADRÃO MÉDIO - FORNECIMENTO E INSTALAÇÃO. AF_01/2020</v>
          </cell>
          <cell r="I4441" t="str">
            <v>UN</v>
          </cell>
          <cell r="J4441" t="str">
            <v>COEFICIENTE DE REPRESENTATIVIDADE</v>
          </cell>
          <cell r="K4441">
            <v>292.3</v>
          </cell>
          <cell r="L4441" t="str">
            <v>CAIXA REFERENCIAL</v>
          </cell>
        </row>
        <row r="4442">
          <cell r="G4442">
            <v>86904</v>
          </cell>
          <cell r="H4442" t="str">
            <v>LAVATÓRIO LOUÇA BRANCA SUSPENSO, 29,5 X 39CM OU EQUIVALENTE, PADRÃO POPULAR - FORNECIMENTO E INSTALAÇÃO. AF_01/2020</v>
          </cell>
          <cell r="I4442" t="str">
            <v>UN</v>
          </cell>
          <cell r="J4442" t="str">
            <v>COEFICIENTE DE REPRESENTATIVIDADE</v>
          </cell>
          <cell r="K4442">
            <v>112.45</v>
          </cell>
          <cell r="L4442" t="str">
            <v>CAIXA REFERENCIAL</v>
          </cell>
        </row>
        <row r="4443">
          <cell r="G4443">
            <v>86905</v>
          </cell>
          <cell r="H4443" t="str">
            <v>APARELHO MISTURADOR DE MESA PARA LAVATÓRIO, PADRÃO MÉDIO - FORNECIMENTO E INSTALAÇÃO. AF_01/2020</v>
          </cell>
          <cell r="I4443" t="str">
            <v>UN</v>
          </cell>
          <cell r="J4443" t="str">
            <v>COEFICIENTE DE REPRESENTATIVIDADE</v>
          </cell>
          <cell r="K4443">
            <v>203.99</v>
          </cell>
          <cell r="L4443" t="str">
            <v>CAIXA REFERENCIAL</v>
          </cell>
        </row>
        <row r="4444">
          <cell r="G4444">
            <v>86906</v>
          </cell>
          <cell r="H4444" t="str">
            <v>TORNEIRA CROMADA DE MESA, 1/2 OU 3/4, PARA LAVATÓRIO, PADRÃO POPULAR - FORNECIMENTO E INSTALAÇÃO. AF_01/2020</v>
          </cell>
          <cell r="I4444" t="str">
            <v>UN</v>
          </cell>
          <cell r="J4444" t="str">
            <v>COLETADO</v>
          </cell>
          <cell r="K4444">
            <v>47.57</v>
          </cell>
          <cell r="L4444" t="str">
            <v>CAIXA REFERENCIAL</v>
          </cell>
        </row>
        <row r="4445">
          <cell r="G4445">
            <v>86908</v>
          </cell>
          <cell r="H4445" t="str">
            <v>APARELHO MISTURADOR DE MESA PARA PIA DE COZINHA, PADRÃO MÉDIO - FORNECIMENTO E INSTALAÇÃO. AF_01/2020</v>
          </cell>
          <cell r="I4445" t="str">
            <v>UN</v>
          </cell>
          <cell r="J4445" t="str">
            <v>COEFICIENTE DE REPRESENTATIVIDADE</v>
          </cell>
          <cell r="K4445">
            <v>243.52</v>
          </cell>
          <cell r="L4445" t="str">
            <v>CAIXA REFERENCIAL</v>
          </cell>
        </row>
        <row r="4446">
          <cell r="G4446">
            <v>86909</v>
          </cell>
          <cell r="H4446" t="str">
            <v>TORNEIRA CROMADA TUBO MÓVEL, DE MESA, 1/2 OU 3/4, PARA PIA DE COZINHA, PADRÃO ALTO - FORNECIMENTO E INSTALAÇÃO. AF_01/2020</v>
          </cell>
          <cell r="I4446" t="str">
            <v>UN</v>
          </cell>
          <cell r="J4446" t="str">
            <v>COEFICIENTE DE REPRESENTATIVIDADE</v>
          </cell>
          <cell r="K4446">
            <v>95.13</v>
          </cell>
          <cell r="L4446" t="str">
            <v>CAIXA REFERENCIAL</v>
          </cell>
        </row>
        <row r="4447">
          <cell r="G4447">
            <v>86910</v>
          </cell>
          <cell r="H4447" t="str">
            <v>TORNEIRA CROMADA TUBO MÓVEL, DE PAREDE, 1/2 OU 3/4, PARA PIA DE COZINHA, PADRÃO MÉDIO - FORNECIMENTO E INSTALAÇÃO. AF_01/2020</v>
          </cell>
          <cell r="I4447" t="str">
            <v>UN</v>
          </cell>
          <cell r="J4447" t="str">
            <v>COEFICIENTE DE REPRESENTATIVIDADE</v>
          </cell>
          <cell r="K4447">
            <v>89.65</v>
          </cell>
          <cell r="L4447" t="str">
            <v>CAIXA REFERENCIAL</v>
          </cell>
        </row>
        <row r="4448">
          <cell r="G4448">
            <v>86911</v>
          </cell>
          <cell r="H4448" t="str">
            <v>TORNEIRA CROMADA LONGA, DE PAREDE, 1/2 OU 3/4, PARA PIA DE COZINHA, PADRÃO POPULAR - FORNECIMENTO E INSTALAÇÃO. AF_01/2020</v>
          </cell>
          <cell r="I4448" t="str">
            <v>UN</v>
          </cell>
          <cell r="J4448" t="str">
            <v>COEFICIENTE DE REPRESENTATIVIDADE</v>
          </cell>
          <cell r="K4448">
            <v>40.4</v>
          </cell>
          <cell r="L4448" t="str">
            <v>CAIXA REFERENCIAL</v>
          </cell>
        </row>
        <row r="4449">
          <cell r="G4449">
            <v>86913</v>
          </cell>
          <cell r="H4449" t="str">
            <v>TORNEIRA CROMADA 1/2 OU 3/4 PARA TANQUE, PADRÃO POPULAR - FORNECIMENTO E INSTALAÇÃO. AF_01/2020</v>
          </cell>
          <cell r="I4449" t="str">
            <v>UN</v>
          </cell>
          <cell r="J4449" t="str">
            <v>COEFICIENTE DE REPRESENTATIVIDADE</v>
          </cell>
          <cell r="K4449">
            <v>18.399999999999999</v>
          </cell>
          <cell r="L4449" t="str">
            <v>CAIXA REFERENCIAL</v>
          </cell>
        </row>
        <row r="4450">
          <cell r="G4450">
            <v>86914</v>
          </cell>
          <cell r="H4450" t="str">
            <v>TORNEIRA CROMADA 1/2 OU 3/4 PARA TANQUE, PADRÃO MÉDIO - FORNECIMENTO E INSTALAÇÃO. AF_01/2020</v>
          </cell>
          <cell r="I4450" t="str">
            <v>UN</v>
          </cell>
          <cell r="J4450" t="str">
            <v>COEFICIENTE DE REPRESENTATIVIDADE</v>
          </cell>
          <cell r="K4450">
            <v>37</v>
          </cell>
          <cell r="L4450" t="str">
            <v>CAIXA REFERENCIAL</v>
          </cell>
        </row>
        <row r="4451">
          <cell r="G4451">
            <v>86915</v>
          </cell>
          <cell r="H4451" t="str">
            <v>TORNEIRA CROMADA DE MESA, 1/2 OU 3/4, PARA LAVATÓRIO, PADRÃO MÉDIO - FORNECIMENTO E INSTALAÇÃO. AF_01/2020</v>
          </cell>
          <cell r="I4451" t="str">
            <v>UN</v>
          </cell>
          <cell r="J4451" t="str">
            <v>COEFICIENTE DE REPRESENTATIVIDADE</v>
          </cell>
          <cell r="K4451">
            <v>79.91</v>
          </cell>
          <cell r="L4451" t="str">
            <v>CAIXA REFERENCIAL</v>
          </cell>
        </row>
        <row r="4452">
          <cell r="G4452">
            <v>86916</v>
          </cell>
          <cell r="H4452" t="str">
            <v>TORNEIRA PLÁSTICA 3/4 PARA TANQUE - FORNECIMENTO E INSTALAÇÃO. AF_01/2020</v>
          </cell>
          <cell r="I4452" t="str">
            <v>UN</v>
          </cell>
          <cell r="J4452" t="str">
            <v>COEFICIENTE DE REPRESENTATIVIDADE</v>
          </cell>
          <cell r="K4452">
            <v>21.77</v>
          </cell>
          <cell r="L4452" t="str">
            <v>CAIXA REFERENCIAL</v>
          </cell>
        </row>
        <row r="4453">
          <cell r="G4453">
            <v>86919</v>
          </cell>
          <cell r="H4453" t="str">
            <v>TANQUE DE LOUÇA BRANCA COM COLUNA, 30L OU EQUIVALENTE, INCLUSO SIFÃO FLEXÍVEL EM PVC, VÁLVULA METÁLICA E TORNEIRA DE METAL CROMADO PADRÃO MÉDIO - FORNECIMENTO E INSTALAÇÃO. AF_01/2020</v>
          </cell>
          <cell r="I4453" t="str">
            <v>UN</v>
          </cell>
          <cell r="J4453" t="str">
            <v>COEFICIENTE DE REPRESENTATIVIDADE</v>
          </cell>
          <cell r="K4453">
            <v>690.77</v>
          </cell>
          <cell r="L4453" t="str">
            <v>CAIXA REFERENCIAL</v>
          </cell>
        </row>
        <row r="4454">
          <cell r="G4454">
            <v>86920</v>
          </cell>
          <cell r="H4454" t="str">
            <v>TANQUE DE LOUÇA BRANCA COM COLUNA, 30L OU EQUIVALENTE, INCLUSO SIFÃO FLEXÍVEL EM PVC, VÁLVULA PLÁSTICA E TORNEIRA DE METAL CROMADO PADRÃO POPULAR - FORNECIMENTO E INSTALAÇÃO. AF_01/2020</v>
          </cell>
          <cell r="I4454" t="str">
            <v>UN</v>
          </cell>
          <cell r="J4454" t="str">
            <v>COEFICIENTE DE REPRESENTATIVIDADE</v>
          </cell>
          <cell r="K4454">
            <v>652.94000000000005</v>
          </cell>
          <cell r="L4454" t="str">
            <v>CAIXA REFERENCIAL</v>
          </cell>
        </row>
        <row r="4455">
          <cell r="G4455">
            <v>86921</v>
          </cell>
          <cell r="H4455" t="str">
            <v>TANQUE DE LOUÇA BRANCA COM COLUNA, 30L OU EQUIVALENTE, INCLUSO SIFÃO FLEXÍVEL EM PVC, VÁLVULA PLÁSTICA E TORNEIRA DE PLÁSTICO - FORNECIMENTO E INSTALAÇÃO. AF_01/2020</v>
          </cell>
          <cell r="I4455" t="str">
            <v>UN</v>
          </cell>
          <cell r="J4455" t="str">
            <v>COEFICIENTE DE REPRESENTATIVIDADE</v>
          </cell>
          <cell r="K4455">
            <v>656.31</v>
          </cell>
          <cell r="L4455" t="str">
            <v>CAIXA REFERENCIAL</v>
          </cell>
        </row>
        <row r="4456">
          <cell r="G4456">
            <v>86922</v>
          </cell>
          <cell r="H4456" t="str">
            <v>TANQUE DE LOUÇA BRANCA SUSPENSO, 18L OU EQUIVALENTE, INCLUSO SIFÃO TIPO GARRAFA EM METAL CROMADO, VÁLVULA METÁLICA E TORNEIRA DE METAL CROMADO PADRÃO MÉDIO - FORNECIMENTO E INSTALAÇÃO. AF_01/2020</v>
          </cell>
          <cell r="I4456" t="str">
            <v>UN</v>
          </cell>
          <cell r="J4456" t="str">
            <v>COEFICIENTE DE REPRESENTATIVIDADE</v>
          </cell>
          <cell r="K4456">
            <v>565.1</v>
          </cell>
          <cell r="L4456" t="str">
            <v>CAIXA REFERENCIAL</v>
          </cell>
        </row>
        <row r="4457">
          <cell r="G4457">
            <v>86923</v>
          </cell>
          <cell r="H4457" t="str">
            <v>TANQUE DE LOUÇA BRANCA SUSPENSO, 18L OU EQUIVALENTE, INCLUSO SIFÃO TIPO GARRAFA EM PVC, VÁLVULA PLÁSTICA E TORNEIRA DE METAL CROMADO PADRÃO POPULAR - FORNECIMENTO E INSTALAÇÃO. AF_01/2020</v>
          </cell>
          <cell r="I4457" t="str">
            <v>UN</v>
          </cell>
          <cell r="J4457" t="str">
            <v>COEFICIENTE DE REPRESENTATIVIDADE</v>
          </cell>
          <cell r="K4457">
            <v>420.49</v>
          </cell>
          <cell r="L4457" t="str">
            <v>CAIXA REFERENCIAL</v>
          </cell>
        </row>
        <row r="4458">
          <cell r="G4458">
            <v>86924</v>
          </cell>
          <cell r="H4458" t="str">
            <v>TANQUE DE LOUÇA BRANCA SUSPENSO, 18L OU EQUIVALENTE, INCLUSO SIFÃO TIPO GARRAFA EM PVC, VÁLVULA PLÁSTICA E TORNEIRA DE PLÁSTICO - FORNECIMENTO E INSTALAÇÃO. AF_01/2020</v>
          </cell>
          <cell r="I4458" t="str">
            <v>UN</v>
          </cell>
          <cell r="J4458" t="str">
            <v>COEFICIENTE DE REPRESENTATIVIDADE</v>
          </cell>
          <cell r="K4458">
            <v>423.86</v>
          </cell>
          <cell r="L4458" t="str">
            <v>CAIXA REFERENCIAL</v>
          </cell>
        </row>
        <row r="4459">
          <cell r="G4459">
            <v>86925</v>
          </cell>
          <cell r="H4459" t="str">
            <v>TANQUE DE MÁRMORE SINTÉTICO COM COLUNA, 22L OU EQUIVALENTE, INCLUSO SIFÃO FLEXÍVEL EM PVC, VÁLVULA PLÁSTICA E TORNEIRA DE METAL CROMADO PADRÃO POPULAR - FORNECIMENTO E INSTALAÇÃO. AF_01/2020</v>
          </cell>
          <cell r="I4459" t="str">
            <v>UN</v>
          </cell>
          <cell r="J4459" t="str">
            <v>COEFICIENTE DE REPRESENTATIVIDADE</v>
          </cell>
          <cell r="K4459">
            <v>407.69</v>
          </cell>
          <cell r="L4459" t="str">
            <v>CAIXA REFERENCIAL</v>
          </cell>
        </row>
        <row r="4460">
          <cell r="G4460">
            <v>86926</v>
          </cell>
          <cell r="H4460" t="str">
            <v>TANQUE DE MÁRMORE SINTÉTICO COM COLUNA, 22L OU EQUIVALENTE, INCLUSO SIFÃO FLEXÍVEL EM PVC, VÁLVULA PLÁSTICA E TORNEIRA DE PLÁSTICO - FORNECIMENTO E INSTALAÇÃO. AF_01/2020</v>
          </cell>
          <cell r="I4460" t="str">
            <v>UN</v>
          </cell>
          <cell r="J4460" t="str">
            <v>COEFICIENTE DE REPRESENTATIVIDADE</v>
          </cell>
          <cell r="K4460">
            <v>411.06</v>
          </cell>
          <cell r="L4460" t="str">
            <v>CAIXA REFERENCIAL</v>
          </cell>
        </row>
        <row r="4461">
          <cell r="G4461">
            <v>86927</v>
          </cell>
          <cell r="H4461" t="str">
            <v>TANQUE DE MÁRMORE SINTÉTICO SUSPENSO, 22L OU EQUIVALENTE, INCLUSO SIFÃO TIPO GARRAFA EM PVC, VÁLVULA PLÁSTICA E TORNEIRA DE METAL CROMADO PADRÃO POPULAR - FORNEC. E INSTALAÇÃO. AF_01/2020</v>
          </cell>
          <cell r="I4461" t="str">
            <v>UN</v>
          </cell>
          <cell r="J4461" t="str">
            <v>COEFICIENTE DE REPRESENTATIVIDADE</v>
          </cell>
          <cell r="K4461">
            <v>256.05</v>
          </cell>
          <cell r="L4461" t="str">
            <v>CAIXA REFERENCIAL</v>
          </cell>
        </row>
        <row r="4462">
          <cell r="G4462">
            <v>86928</v>
          </cell>
          <cell r="H4462" t="str">
            <v>TANQUE DE MÁRMORE SINTÉTICO SUSPENSO, 22L OU EQUIVALENTE, INCLUSO SIFÃO TIPO GARRAFA EM PVC, VÁLVULA PLÁSTICA E TORNEIRA DE PLÁSTICO - FORNECIMENTO E INSTALAÇÃO. AF_01/2020</v>
          </cell>
          <cell r="I4462" t="str">
            <v>UN</v>
          </cell>
          <cell r="J4462" t="str">
            <v>COEFICIENTE DE REPRESENTATIVIDADE</v>
          </cell>
          <cell r="K4462">
            <v>259.42</v>
          </cell>
          <cell r="L4462" t="str">
            <v>CAIXA REFERENCIAL</v>
          </cell>
        </row>
        <row r="4463">
          <cell r="G4463">
            <v>86929</v>
          </cell>
          <cell r="H4463" t="str">
            <v>TANQUE DE MÁRMORE SINTÉTICO SUSPENSO, 22L OU EQUIVALENTE, INCLUSO SIFÃO FLEXÍVEL EM PVC, VÁLVULA PLÁSTICA E TORNEIRA DE METAL CROMADO PADRÃO POPULAR - FORNECIMENTO E INSTALAÇÃO. AF_01/2020</v>
          </cell>
          <cell r="I4463" t="str">
            <v>UN</v>
          </cell>
          <cell r="J4463" t="str">
            <v>COEFICIENTE DE REPRESENTATIVIDADE</v>
          </cell>
          <cell r="K4463">
            <v>249.14</v>
          </cell>
          <cell r="L4463" t="str">
            <v>CAIXA REFERENCIAL</v>
          </cell>
        </row>
        <row r="4464">
          <cell r="G4464">
            <v>86930</v>
          </cell>
          <cell r="H4464" t="str">
            <v>TANQUE DE MÁRMORE SINTÉTICO SUSPENSO, 22L OU EQUIVALENTE, INCLUSO SIFÃO FLEXÍVEL EM PVC, VÁLVULA PLÁSTICA E TORNEIRA DE PLÁSTICO - FORNECIMENTO E INSTALAÇÃO. AF_01/2020</v>
          </cell>
          <cell r="I4464" t="str">
            <v>UN</v>
          </cell>
          <cell r="J4464" t="str">
            <v>COEFICIENTE DE REPRESENTATIVIDADE</v>
          </cell>
          <cell r="K4464">
            <v>252.51</v>
          </cell>
          <cell r="L4464" t="str">
            <v>CAIXA REFERENCIAL</v>
          </cell>
        </row>
        <row r="4465">
          <cell r="G4465">
            <v>86931</v>
          </cell>
          <cell r="H4465" t="str">
            <v>VASO SANITÁRIO SIFONADO COM CAIXA ACOPLADA LOUÇA BRANCA, INCLUSO ENGATE FLEXÍVEL EM PLÁSTICO BRANCO, 1/2  X 40CM - FORNECIMENTO E INSTALAÇÃO. AF_01/2020</v>
          </cell>
          <cell r="I4465" t="str">
            <v>UN</v>
          </cell>
          <cell r="J4465" t="str">
            <v>COEFICIENTE DE REPRESENTATIVIDADE</v>
          </cell>
          <cell r="K4465">
            <v>371.11</v>
          </cell>
          <cell r="L4465" t="str">
            <v>CAIXA REFERENCIAL</v>
          </cell>
        </row>
        <row r="4466">
          <cell r="G4466">
            <v>86932</v>
          </cell>
          <cell r="H4466" t="str">
            <v>VASO SANITÁRIO SIFONADO COM CAIXA ACOPLADA LOUÇA BRANCA - PADRÃO MÉDIO, INCLUSO ENGATE FLEXÍVEL EM METAL CROMADO, 1/2  X 40CM - FORNECIMENTO E INSTALAÇÃO. AF_01/2020</v>
          </cell>
          <cell r="I4466" t="str">
            <v>UN</v>
          </cell>
          <cell r="J4466" t="str">
            <v>COEFICIENTE DE REPRESENTATIVIDADE</v>
          </cell>
          <cell r="K4466">
            <v>396.14</v>
          </cell>
          <cell r="L4466" t="str">
            <v>CAIXA REFERENCIAL</v>
          </cell>
        </row>
        <row r="4467">
          <cell r="G4467">
            <v>86933</v>
          </cell>
          <cell r="H4467" t="str">
            <v>BANCADA DE MÁRMORE SINTÉTICO 120 X 60CM, COM CUBA INTEGRADA, INCLUSO SIFÃO TIPO GARRAFA EM PVC, VÁLVULA EM PLÁSTICO CROMADO TIPO AMERICANA E TORNEIRA CROMADA LONGA, DE PAREDE, PADRÃO POPULAR - FORNECIMENTO E INSTALAÇÃO. AF_01/2020</v>
          </cell>
          <cell r="I4467" t="str">
            <v>UN</v>
          </cell>
          <cell r="J4467" t="str">
            <v>ATRIBUÍDO SÃO PAULO</v>
          </cell>
          <cell r="K4467">
            <v>275.44</v>
          </cell>
          <cell r="L4467" t="str">
            <v>CAIXA REFERENCIAL</v>
          </cell>
        </row>
        <row r="4468">
          <cell r="G4468">
            <v>86934</v>
          </cell>
          <cell r="H4468" t="str">
            <v>BANCADA DE MÁRMORE SINTÉTICO 120 X 60CM, COM CUBA INTEGRADA, INCLUSO SIFÃO TIPO FLEXÍVEL EM PVC, VÁLVULA EM PLÁSTICO CROMADO TIPO AMERICANA E TORNEIRA CROMADA LONGA, DE PAREDE, PADRÃO POPULAR - FORNECIMENTO E INSTALAÇÃO. AF_01/2020</v>
          </cell>
          <cell r="I4468" t="str">
            <v>UN</v>
          </cell>
          <cell r="J4468" t="str">
            <v>ATRIBUÍDO SÃO PAULO</v>
          </cell>
          <cell r="K4468">
            <v>268.52999999999997</v>
          </cell>
          <cell r="L4468" t="str">
            <v>CAIXA REFERENCIAL</v>
          </cell>
        </row>
        <row r="4469">
          <cell r="G4469">
            <v>86935</v>
          </cell>
          <cell r="H4469" t="str">
            <v>CUBA DE EMBUTIR DE AÇO INOXIDÁVEL MÉDIA, INCLUSO VÁLVULA TIPO AMERICANA EM METAL CROMADO E SIFÃO FLEXÍVEL EM PVC - FORNECIMENTO E INSTALAÇÃO. AF_01/2020</v>
          </cell>
          <cell r="I4469" t="str">
            <v>UN</v>
          </cell>
          <cell r="J4469" t="str">
            <v>COEFICIENTE DE REPRESENTATIVIDADE</v>
          </cell>
          <cell r="K4469">
            <v>196.24</v>
          </cell>
          <cell r="L4469" t="str">
            <v>CAIXA REFERENCIAL</v>
          </cell>
        </row>
        <row r="4470">
          <cell r="G4470">
            <v>86936</v>
          </cell>
          <cell r="H4470" t="str">
            <v>CUBA DE EMBUTIR DE AÇO INOXIDÁVEL MÉDIA, INCLUSO VÁLVULA TIPO AMERICANA E SIFÃO TIPO GARRAFA EM METAL CROMADO - FORNECIMENTO E INSTALAÇÃO. AF_01/2020</v>
          </cell>
          <cell r="I4470" t="str">
            <v>UN</v>
          </cell>
          <cell r="J4470" t="str">
            <v>COEFICIENTE DE REPRESENTATIVIDADE</v>
          </cell>
          <cell r="K4470">
            <v>309.93</v>
          </cell>
          <cell r="L4470" t="str">
            <v>CAIXA REFERENCIAL</v>
          </cell>
        </row>
        <row r="4471">
          <cell r="G4471">
            <v>86937</v>
          </cell>
          <cell r="H4471" t="str">
            <v>CUBA DE EMBUTIR OVAL EM LOUÇA BRANCA, 35 X 50CM OU EQUIVALENTE, INCLUSO VÁLVULA EM METAL CROMADO E SIFÃO FLEXÍVEL EM PVC - FORNECIMENTO E INSTALAÇÃO. AF_01/2020</v>
          </cell>
          <cell r="I4471" t="str">
            <v>UN</v>
          </cell>
          <cell r="J4471" t="str">
            <v>COEFICIENTE DE REPRESENTATIVIDADE</v>
          </cell>
          <cell r="K4471">
            <v>139.97</v>
          </cell>
          <cell r="L4471" t="str">
            <v>CAIXA REFERENCIAL</v>
          </cell>
        </row>
        <row r="4472">
          <cell r="G4472">
            <v>86938</v>
          </cell>
          <cell r="H4472" t="str">
            <v>CUBA DE EMBUTIR OVAL EM LOUÇA BRANCA, 35 X 50CM OU EQUIVALENTE, INCLUSO VÁLVULA E SIFÃO TIPO GARRAFA EM METAL CROMADO - FORNECIMENTO E INSTALAÇÃO. AF_01/2020</v>
          </cell>
          <cell r="I4472" t="str">
            <v>UN</v>
          </cell>
          <cell r="J4472" t="str">
            <v>COEFICIENTE DE REPRESENTATIVIDADE</v>
          </cell>
          <cell r="K4472">
            <v>253.66</v>
          </cell>
          <cell r="L4472" t="str">
            <v>CAIXA REFERENCIAL</v>
          </cell>
        </row>
        <row r="4473">
          <cell r="G4473">
            <v>86939</v>
          </cell>
          <cell r="H4473" t="str">
            <v>LAVATÓRIO LOUÇA BRANCA COM COLUNA, *44 X 35,5* CM, PADRÃO POPULAR, INCLUSO SIFÃO FLEXÍVEL EM PVC, VÁLVULA E ENGATE FLEXÍVEL 30CM EM PLÁSTICO E COM TORNEIRA CROMADA PADRÃO POPULAR - FORNECIMENTO E INSTALAÇÃO. AF_01/2020</v>
          </cell>
          <cell r="I4473" t="str">
            <v>UN</v>
          </cell>
          <cell r="J4473" t="str">
            <v>COEFICIENTE DE REPRESENTATIVIDADE</v>
          </cell>
          <cell r="K4473">
            <v>295.27999999999997</v>
          </cell>
          <cell r="L4473" t="str">
            <v>CAIXA REFERENCIAL</v>
          </cell>
        </row>
        <row r="4474">
          <cell r="G4474">
            <v>86940</v>
          </cell>
          <cell r="H4474" t="str">
            <v>LAVATÓRIO LOUÇA BRANCA COM COLUNA, 45 X 55CM OU EQUIVALENTE, PADRÃO MÉDIO, INCLUSO SIFÃO TIPO GARRAFA, VÁLVULA E ENGATE FLEXÍVEL DE 40CM EM METAL CROMADO, COM APARELHO MISTURADOR PADRÃO MÉDIO - FORNECIMENTO E INSTALAÇÃO. AF_01/2020</v>
          </cell>
          <cell r="I4474" t="str">
            <v>UN</v>
          </cell>
          <cell r="J4474" t="str">
            <v>COEFICIENTE DE REPRESENTATIVIDADE</v>
          </cell>
          <cell r="K4474">
            <v>710.8</v>
          </cell>
          <cell r="L4474" t="str">
            <v>CAIXA REFERENCIAL</v>
          </cell>
        </row>
        <row r="4475">
          <cell r="G4475">
            <v>86941</v>
          </cell>
          <cell r="H4475" t="str">
            <v>LAVATÓRIO LOUÇA BRANCA COM COLUNA, 45 X 55CM OU EQUIVALENTE, PADRÃO MÉDIO, INCLUSO SIFÃO TIPO GARRAFA, VÁLVULA E ENGATE FLEXÍVEL DE 40CM EM METAL CROMADO, COM TORNEIRA CROMADA DE MESA, PADRÃO MÉDIO - FORNECIMENTO E INSTALAÇÃO. AF_01/2020</v>
          </cell>
          <cell r="I4475" t="str">
            <v>UN</v>
          </cell>
          <cell r="J4475" t="str">
            <v>COEFICIENTE DE REPRESENTATIVIDADE</v>
          </cell>
          <cell r="K4475">
            <v>553.54</v>
          </cell>
          <cell r="L4475" t="str">
            <v>CAIXA REFERENCIAL</v>
          </cell>
        </row>
        <row r="4476">
          <cell r="G4476">
            <v>86942</v>
          </cell>
          <cell r="H4476" t="str">
            <v>LAVATÓRIO LOUÇA BRANCA SUSPENSO, 29,5 X 39CM OU EQUIVALENTE, PADRÃO POPULAR, INCLUSO SIFÃO TIPO GARRAFA EM PVC, VÁLVULA E ENGATE FLEXÍVEL 30CM EM PLÁSTICO E TORNEIRA CROMADA DE MESA, PADRÃO POPULAR - FORNECIMENTO E INSTALAÇÃO. AF_01/2020</v>
          </cell>
          <cell r="I4476" t="str">
            <v>UN</v>
          </cell>
          <cell r="J4476" t="str">
            <v>COEFICIENTE DE REPRESENTATIVIDADE</v>
          </cell>
          <cell r="K4476">
            <v>189.47</v>
          </cell>
          <cell r="L4476" t="str">
            <v>CAIXA REFERENCIAL</v>
          </cell>
        </row>
        <row r="4477">
          <cell r="G4477">
            <v>86943</v>
          </cell>
          <cell r="H4477" t="str">
            <v>LAVATÓRIO LOUÇA BRANCA SUSPENSO, 29,5 X 39CM OU EQUIVALENTE, PADRÃO POPULAR, INCLUSO SIFÃO FLEXÍVEL EM PVC, VÁLVULA E ENGATE FLEXÍVEL 30CM EM PLÁSTICO E TORNEIRA CROMADA DE MESA, PADRÃO POPULAR - FORNECIMENTO E INSTALAÇÃO. AF_01/2020</v>
          </cell>
          <cell r="I4477" t="str">
            <v>UN</v>
          </cell>
          <cell r="J4477" t="str">
            <v>COEFICIENTE DE REPRESENTATIVIDADE</v>
          </cell>
          <cell r="K4477">
            <v>182.56</v>
          </cell>
          <cell r="L4477" t="str">
            <v>CAIXA REFERENCIAL</v>
          </cell>
        </row>
        <row r="4478">
          <cell r="G4478">
            <v>86947</v>
          </cell>
          <cell r="H4478" t="str">
            <v>BANCADA MÁRMORE BRANCO, 50 X 60 CM, INCLUSO CUBA DE EMBUTIR OVAL EM LOUÇA BRANCA 35 X 50 CM, VÁLVULA, SIFÃO TIPO GARRAFA E ENGATE FLEXÍVEL 40 CM EM METAL CROMADO E APARELHO MISTURADOR DE MESA, PADRÃO MÉDIO - FORNEC. E INSTALAÇÃO. AF_01/2020</v>
          </cell>
          <cell r="I4478" t="str">
            <v>UN</v>
          </cell>
          <cell r="J4478" t="str">
            <v>ATRIBUÍDO SÃO PAULO</v>
          </cell>
          <cell r="K4478">
            <v>707.52</v>
          </cell>
          <cell r="L4478" t="str">
            <v>CAIXA REFERENCIAL</v>
          </cell>
        </row>
        <row r="4479">
          <cell r="G4479">
            <v>93396</v>
          </cell>
          <cell r="H4479" t="str">
            <v>BANCADA GRANITO CINZA,  50 X 60 CM, INCL. CUBA DE EMBUTIR OVAL LOUÇA BRANCA 35 X 50 CM, VÁLVULA METAL CROMADO, SIFÃO FLEXÍVEL PVC, ENGATE 30 CM FLEXÍVEL PLÁSTICO E TORNEIRA CROMADA DE MESA, PADRÃO POPULAR - FORNEC. E INSTALAÇÃO. AF_01/2020</v>
          </cell>
          <cell r="I4479" t="str">
            <v>UN</v>
          </cell>
          <cell r="J4479" t="str">
            <v>ATRIBUÍDO SÃO PAULO</v>
          </cell>
          <cell r="K4479">
            <v>469.33</v>
          </cell>
          <cell r="L4479" t="str">
            <v>CAIXA REFERENCIAL</v>
          </cell>
        </row>
        <row r="4480">
          <cell r="G4480">
            <v>93441</v>
          </cell>
          <cell r="H4480" t="str">
            <v>BANCADA GRANITO CINZA  150 X 60 CM, COM CUBA DE EMBUTIR DE AÇO, VÁLVULA AMERICANA EM METAL, SIFÃO FLEXÍVEL EM PVC, ENGATE FLEXÍVEL 30 CM, TORNEIRA CROMADA LONGA, DE PAREDE, 1/2 OU 3/4, P/ COZINHA, PADRÃO POPULAR - FORNEC. E INSTALAÇÃO. AF_01/2020</v>
          </cell>
          <cell r="I4480" t="str">
            <v>UN</v>
          </cell>
          <cell r="J4480" t="str">
            <v>ATRIBUÍDO SÃO PAULO</v>
          </cell>
          <cell r="K4480">
            <v>831.3</v>
          </cell>
          <cell r="L4480" t="str">
            <v>CAIXA REFERENCIAL</v>
          </cell>
        </row>
        <row r="4481">
          <cell r="G4481">
            <v>93442</v>
          </cell>
          <cell r="H4481" t="str">
            <v>BANCADA MÁRMORE BRANCO 150 X 60 CM, COM CUBA DE EMBUTIR DE AÇO, VÁLVULA AMERICANA E SIFÃO TIPO GARRAFA EM METAL , ENGATE FLEXÍVEL 30 CM, TORNEIRA CROMADA, DE MESA, 1/2 OU 3/4, PARA PIA COZINHA, PADRÃO ALTO - FORNEC. E INSTALAÇÃO. AF_01/2020</v>
          </cell>
          <cell r="I4481" t="str">
            <v>UN</v>
          </cell>
          <cell r="J4481" t="str">
            <v>ATRIBUÍDO SÃO PAULO</v>
          </cell>
          <cell r="K4481">
            <v>757.2</v>
          </cell>
          <cell r="L4481" t="str">
            <v>CAIXA REFERENCIAL</v>
          </cell>
        </row>
        <row r="4482">
          <cell r="G4482">
            <v>95469</v>
          </cell>
          <cell r="H4482" t="str">
            <v>VASO SANITARIO SIFONADO CONVENCIONAL COM  LOUÇA BRANCA - FORNECIMENTO E INSTALAÇÃO. AF_01/2020</v>
          </cell>
          <cell r="I4482" t="str">
            <v>UN</v>
          </cell>
          <cell r="J4482" t="str">
            <v>COEFICIENTE DE REPRESENTATIVIDADE</v>
          </cell>
          <cell r="K4482">
            <v>170.39</v>
          </cell>
          <cell r="L4482" t="str">
            <v>CAIXA REFERENCIAL</v>
          </cell>
        </row>
        <row r="4483">
          <cell r="G4483">
            <v>95470</v>
          </cell>
          <cell r="H4483" t="str">
            <v>VASO SANITARIO SIFONADO CONVENCIONAL COM LOUÇA BRANCA, INCLUSO CONJUNTO DE LIGAÇÃO PARA BACIA SANITÁRIA AJUSTÁVEL - FORNECIMENTO E INSTALAÇÃO. AF_10/2016</v>
          </cell>
          <cell r="I4483" t="str">
            <v>UN</v>
          </cell>
          <cell r="J4483" t="str">
            <v>COEFICIENTE DE REPRESENTATIVIDADE</v>
          </cell>
          <cell r="K4483">
            <v>175.99</v>
          </cell>
          <cell r="L4483" t="str">
            <v>CAIXA REFERENCIAL</v>
          </cell>
        </row>
        <row r="4484">
          <cell r="G4484">
            <v>95471</v>
          </cell>
          <cell r="H4484" t="str">
            <v>VASO SANITARIO SIFONADO CONVENCIONAL PARA PCD SEM FURO FRONTAL COM  LOUÇA BRANCA SEM ASSENTO -  FORNECIMENTO E INSTALAÇÃO. AF_01/2020</v>
          </cell>
          <cell r="I4484" t="str">
            <v>UN</v>
          </cell>
          <cell r="J4484" t="str">
            <v>COEFICIENTE DE REPRESENTATIVIDADE</v>
          </cell>
          <cell r="K4484">
            <v>630.11</v>
          </cell>
          <cell r="L4484" t="str">
            <v>CAIXA REFERENCIAL</v>
          </cell>
        </row>
        <row r="4485">
          <cell r="G4485">
            <v>95472</v>
          </cell>
          <cell r="H4485" t="str">
            <v>VASO SANITARIO SIFONADO CONVENCIONAL PARA PCD SEM FURO FRONTAL COM LOUÇA BRANCA SEM ASSENTO, INCLUSO CONJUNTO DE LIGAÇÃO PARA BACIA SANITÁRIA AJUSTÁVEL - FORNECIMENTO E INSTALAÇÃO. AF_01/2020</v>
          </cell>
          <cell r="I4485" t="str">
            <v>UN</v>
          </cell>
          <cell r="J4485" t="str">
            <v>COEFICIENTE DE REPRESENTATIVIDADE</v>
          </cell>
          <cell r="K4485">
            <v>635.71</v>
          </cell>
          <cell r="L4485" t="str">
            <v>CAIXA REFERENCIAL</v>
          </cell>
        </row>
        <row r="4486">
          <cell r="G4486">
            <v>95542</v>
          </cell>
          <cell r="H4486" t="str">
            <v>PORTA TOALHA ROSTO EM METAL CROMADO, TIPO ARGOLA, INCLUSO FIXAÇÃO. AF_01/2020</v>
          </cell>
          <cell r="I4486" t="str">
            <v>UN</v>
          </cell>
          <cell r="J4486" t="str">
            <v>COEFICIENTE DE REPRESENTATIVIDADE</v>
          </cell>
          <cell r="K4486">
            <v>28.94</v>
          </cell>
          <cell r="L4486" t="str">
            <v>CAIXA REFERENCIAL</v>
          </cell>
        </row>
        <row r="4487">
          <cell r="G4487">
            <v>95543</v>
          </cell>
          <cell r="H4487" t="str">
            <v>PORTA TOALHA BANHO EM METAL CROMADO, TIPO BARRA, INCLUSO FIXAÇÃO. AF_01/2020</v>
          </cell>
          <cell r="I4487" t="str">
            <v>UN</v>
          </cell>
          <cell r="J4487" t="str">
            <v>COEFICIENTE DE REPRESENTATIVIDADE</v>
          </cell>
          <cell r="K4487">
            <v>48.89</v>
          </cell>
          <cell r="L4487" t="str">
            <v>CAIXA REFERENCIAL</v>
          </cell>
        </row>
        <row r="4488">
          <cell r="G4488">
            <v>95544</v>
          </cell>
          <cell r="H4488" t="str">
            <v>PAPELEIRA DE PAREDE EM METAL CROMADO SEM TAMPA, INCLUSO FIXAÇÃO. AF_01/2020</v>
          </cell>
          <cell r="I4488" t="str">
            <v>UN</v>
          </cell>
          <cell r="J4488" t="str">
            <v>COEFICIENTE DE REPRESENTATIVIDADE</v>
          </cell>
          <cell r="K4488">
            <v>35.229999999999997</v>
          </cell>
          <cell r="L4488" t="str">
            <v>CAIXA REFERENCIAL</v>
          </cell>
        </row>
        <row r="4489">
          <cell r="G4489">
            <v>95545</v>
          </cell>
          <cell r="H4489" t="str">
            <v>SABONETEIRA DE PAREDE EM METAL CROMADO, INCLUSO FIXAÇÃO. AF_01/2020</v>
          </cell>
          <cell r="I4489" t="str">
            <v>UN</v>
          </cell>
          <cell r="J4489" t="str">
            <v>COLETADO</v>
          </cell>
          <cell r="K4489">
            <v>34.56</v>
          </cell>
          <cell r="L4489" t="str">
            <v>CAIXA REFERENCIAL</v>
          </cell>
        </row>
        <row r="4490">
          <cell r="G4490">
            <v>95546</v>
          </cell>
          <cell r="H4490" t="str">
            <v>KIT DE ACESSORIOS PARA BANHEIRO EM METAL CROMADO, 5 PECAS, INCLUSO FIXAÇÃO. AF_01/2020</v>
          </cell>
          <cell r="I4490" t="str">
            <v>UN</v>
          </cell>
          <cell r="J4490" t="str">
            <v>COEFICIENTE DE REPRESENTATIVIDADE</v>
          </cell>
          <cell r="K4490">
            <v>120.1</v>
          </cell>
          <cell r="L4490" t="str">
            <v>CAIXA REFERENCIAL</v>
          </cell>
        </row>
        <row r="4491">
          <cell r="G4491">
            <v>95547</v>
          </cell>
          <cell r="H4491" t="str">
            <v>SABONETEIRA PLASTICA TIPO DISPENSER PARA SABONETE LIQUIDO COM RESERVATORIO 800 A 1500 ML, INCLUSO FIXAÇÃO. AF_01/2020</v>
          </cell>
          <cell r="I4491" t="str">
            <v>UN</v>
          </cell>
          <cell r="J4491" t="str">
            <v>COLETADO</v>
          </cell>
          <cell r="K4491">
            <v>48.51</v>
          </cell>
          <cell r="L4491" t="str">
            <v>CAIXA REFERENCIAL</v>
          </cell>
        </row>
        <row r="4492">
          <cell r="G4492">
            <v>100848</v>
          </cell>
          <cell r="H4492" t="str">
            <v>VASO SANITÁRIO INFANTIL LOUÇA BRANCA - FORNECIMENTO E INSTALACAO. AF_01/2020</v>
          </cell>
          <cell r="I4492" t="str">
            <v>UN</v>
          </cell>
          <cell r="J4492" t="str">
            <v>COEFICIENTE DE REPRESENTATIVIDADE</v>
          </cell>
          <cell r="K4492">
            <v>309.33999999999997</v>
          </cell>
          <cell r="L4492" t="str">
            <v>CAIXA REFERENCIAL</v>
          </cell>
        </row>
        <row r="4493">
          <cell r="G4493">
            <v>100849</v>
          </cell>
          <cell r="H4493" t="str">
            <v>ASSENTO SANITÁRIO CONVENCIONAL - FORNECIMENTO E INSTALACAO. AF_01/2020</v>
          </cell>
          <cell r="I4493" t="str">
            <v>UN</v>
          </cell>
          <cell r="J4493" t="str">
            <v>COLETADO</v>
          </cell>
          <cell r="K4493">
            <v>28.68</v>
          </cell>
          <cell r="L4493" t="str">
            <v>CAIXA REFERENCIAL</v>
          </cell>
        </row>
        <row r="4494">
          <cell r="G4494">
            <v>100851</v>
          </cell>
          <cell r="H4494" t="str">
            <v>ASSENTO SANITÁRIO INFANTIL - FORNECIMENTO E INSTALACAO. AF_01/2020</v>
          </cell>
          <cell r="I4494" t="str">
            <v>UN</v>
          </cell>
          <cell r="J4494" t="str">
            <v>COEFICIENTE DE REPRESENTATIVIDADE</v>
          </cell>
          <cell r="K4494">
            <v>56.31</v>
          </cell>
          <cell r="L4494" t="str">
            <v>CAIXA REFERENCIAL</v>
          </cell>
        </row>
        <row r="4495">
          <cell r="G4495">
            <v>100852</v>
          </cell>
          <cell r="H4495" t="str">
            <v>CUBA DE EMBUTIR RETANGULAR DE AÇO INOXIDÁVEL, 56 X 33 X 12 CM - FORNECIMENTO E INSTALAÇÃO. AF_01/2020</v>
          </cell>
          <cell r="I4495" t="str">
            <v>UN</v>
          </cell>
          <cell r="J4495" t="str">
            <v>COEFICIENTE DE REPRESENTATIVIDADE</v>
          </cell>
          <cell r="K4495">
            <v>156.19999999999999</v>
          </cell>
          <cell r="L4495" t="str">
            <v>CAIXA REFERENCIAL</v>
          </cell>
        </row>
        <row r="4496">
          <cell r="G4496">
            <v>100854</v>
          </cell>
          <cell r="H4496" t="str">
            <v>TORNEIRA CROMADA DE MESA PARA LAVATÓRIO COM SENSOR DE PRESENCA. AF_01/2020</v>
          </cell>
          <cell r="I4496" t="str">
            <v>UN</v>
          </cell>
          <cell r="J4496" t="str">
            <v>COEFICIENTE DE REPRESENTATIVIDADE</v>
          </cell>
          <cell r="K4496">
            <v>599.91999999999996</v>
          </cell>
          <cell r="L4496" t="str">
            <v>CAIXA REFERENCIAL</v>
          </cell>
        </row>
        <row r="4497">
          <cell r="G4497">
            <v>100855</v>
          </cell>
          <cell r="H4497" t="str">
            <v>SABONETEIRA DE PAREDE EM PLASTICO ABS COM ACABAMENTO CROMADO E ACRILICO, INCLUSO FIXAÇÃO. AF_01/2020</v>
          </cell>
          <cell r="I4497" t="str">
            <v>UN</v>
          </cell>
          <cell r="J4497" t="str">
            <v>COLETADO</v>
          </cell>
          <cell r="K4497">
            <v>34.56</v>
          </cell>
          <cell r="L4497" t="str">
            <v>CAIXA REFERENCIAL</v>
          </cell>
        </row>
        <row r="4498">
          <cell r="G4498">
            <v>100856</v>
          </cell>
          <cell r="H4498" t="str">
            <v>MANOPLA E CANOPLA CROMADA  FORNECIMENTO E INSTALAÇÃO. AF_01/2020</v>
          </cell>
          <cell r="I4498" t="str">
            <v>UN</v>
          </cell>
          <cell r="J4498" t="str">
            <v>COEFICIENTE DE REPRESENTATIVIDADE</v>
          </cell>
          <cell r="K4498">
            <v>22.88</v>
          </cell>
          <cell r="L4498" t="str">
            <v>CAIXA REFERENCIAL</v>
          </cell>
        </row>
        <row r="4499">
          <cell r="G4499">
            <v>100857</v>
          </cell>
          <cell r="H4499" t="str">
            <v>ACABAMENTO MONOCOMANDO PARA CHUVEIRO  FORNECIMENTO E INSTALAÇÃO. AF_01/2020</v>
          </cell>
          <cell r="I4499" t="str">
            <v>UN</v>
          </cell>
          <cell r="J4499" t="str">
            <v>COEFICIENTE DE REPRESENTATIVIDADE</v>
          </cell>
          <cell r="K4499">
            <v>225.15</v>
          </cell>
          <cell r="L4499" t="str">
            <v>CAIXA REFERENCIAL</v>
          </cell>
        </row>
        <row r="4500">
          <cell r="G4500">
            <v>100858</v>
          </cell>
          <cell r="H4500" t="str">
            <v>MICTÓRIO SIFONADO LOUÇA BRANCA  PADRÃO MÉDIO  FORNECIMENTO E INSTALAÇÃO. AF_01/2020</v>
          </cell>
          <cell r="I4500" t="str">
            <v>UN</v>
          </cell>
          <cell r="J4500" t="str">
            <v>COEFICIENTE DE REPRESENTATIVIDADE</v>
          </cell>
          <cell r="K4500">
            <v>472.69</v>
          </cell>
          <cell r="L4500" t="str">
            <v>CAIXA REFERENCIAL</v>
          </cell>
        </row>
        <row r="4501">
          <cell r="G4501">
            <v>100860</v>
          </cell>
          <cell r="H4501" t="str">
            <v>CHUVEIRO ELÉTRICO COMUM CORPO PLÁSTICO, TIPO DUCHA  FORNECIMENTO E INSTALAÇÃO. AF_01/2020</v>
          </cell>
          <cell r="I4501" t="str">
            <v>UN</v>
          </cell>
          <cell r="J4501" t="str">
            <v>COLETADO</v>
          </cell>
          <cell r="K4501">
            <v>66.739999999999995</v>
          </cell>
          <cell r="L4501" t="str">
            <v>CAIXA REFERENCIAL</v>
          </cell>
        </row>
        <row r="4502">
          <cell r="G4502">
            <v>100861</v>
          </cell>
          <cell r="H4502" t="str">
            <v>SUPORTE MÃO FRANCESA EM AÇO, ABAS IGUAIS 30 CM, CAPACIDADE MINIMA 60 KG, BRANCO - FORNECIMENTO E INSTALAÇÃO. AF_01/2020</v>
          </cell>
          <cell r="I4502" t="str">
            <v>UN</v>
          </cell>
          <cell r="J4502" t="str">
            <v>ATRIBUÍDO SÃO PAULO</v>
          </cell>
          <cell r="K4502">
            <v>24.6</v>
          </cell>
          <cell r="L4502" t="str">
            <v>CAIXA REFERENCIAL</v>
          </cell>
        </row>
        <row r="4503">
          <cell r="G4503">
            <v>100862</v>
          </cell>
          <cell r="H4503" t="str">
            <v>SUPORTE MÃO FRANCESA EM ACO, ABAS IGUAIS 40 CM, CAPACIDADE MINIMA 70 KG, BRANCO - FORNECIMENTO E INSTALAÇÃO. AF_01/2020</v>
          </cell>
          <cell r="I4503" t="str">
            <v>UN</v>
          </cell>
          <cell r="J4503" t="str">
            <v>ATRIBUÍDO SÃO PAULO</v>
          </cell>
          <cell r="K4503">
            <v>26.59</v>
          </cell>
          <cell r="L4503" t="str">
            <v>CAIXA REFERENCIAL</v>
          </cell>
        </row>
        <row r="4504">
          <cell r="G4504">
            <v>100863</v>
          </cell>
          <cell r="H4504" t="str">
            <v>BARRA DE APOIO EM "L", EM ACO INOX POLIDO 70 X 70 CM, FIXADA NA PAREDE - FORNECIMENTO E INSTALACAO. AF_01/2020</v>
          </cell>
          <cell r="I4504" t="str">
            <v>UN</v>
          </cell>
          <cell r="J4504" t="str">
            <v>COEFICIENTE DE REPRESENTATIVIDADE</v>
          </cell>
          <cell r="K4504">
            <v>415.34</v>
          </cell>
          <cell r="L4504" t="str">
            <v>CAIXA REFERENCIAL</v>
          </cell>
        </row>
        <row r="4505">
          <cell r="G4505">
            <v>100864</v>
          </cell>
          <cell r="H4505" t="str">
            <v>BARRA DE APOIO EM "L", EM ACO INOX POLIDO 80 X 80 CM, FIXADA NA PAREDE - FORNECIMENTO E INSTALACAO. AF_01/2020</v>
          </cell>
          <cell r="I4505" t="str">
            <v>UN</v>
          </cell>
          <cell r="J4505" t="str">
            <v>COEFICIENTE DE REPRESENTATIVIDADE</v>
          </cell>
          <cell r="K4505">
            <v>453.13</v>
          </cell>
          <cell r="L4505" t="str">
            <v>CAIXA REFERENCIAL</v>
          </cell>
        </row>
        <row r="4506">
          <cell r="G4506">
            <v>100865</v>
          </cell>
          <cell r="H4506" t="str">
            <v>BARRA DE APOIO LATERAL ARTICULADA, COM TRAVA, EM ACO INOX POLIDO, FIXADA NA PAREDE - FORNECIMENTO E INSTALAÇÃO. AF_01/2020</v>
          </cell>
          <cell r="I4506" t="str">
            <v>UN</v>
          </cell>
          <cell r="J4506" t="str">
            <v>COEFICIENTE DE REPRESENTATIVIDADE</v>
          </cell>
          <cell r="K4506">
            <v>388.66</v>
          </cell>
          <cell r="L4506" t="str">
            <v>CAIXA REFERENCIAL</v>
          </cell>
        </row>
        <row r="4507">
          <cell r="G4507">
            <v>100866</v>
          </cell>
          <cell r="H4507" t="str">
            <v>BARRA DE APOIO RETA, EM ACO INOX POLIDO, COMPRIMENTO 60CM, FIXADA NA PAREDE - FORNECIMENTO E INSTALAÇÃO. AF_01/2020</v>
          </cell>
          <cell r="I4507" t="str">
            <v>UN</v>
          </cell>
          <cell r="J4507" t="str">
            <v>COEFICIENTE DE REPRESENTATIVIDADE</v>
          </cell>
          <cell r="K4507">
            <v>218.93</v>
          </cell>
          <cell r="L4507" t="str">
            <v>CAIXA REFERENCIAL</v>
          </cell>
        </row>
        <row r="4508">
          <cell r="G4508">
            <v>100867</v>
          </cell>
          <cell r="H4508" t="str">
            <v>BARRA DE APOIO RETA, EM ACO INOX POLIDO, COMPRIMENTO 70 CM,  FIXADA NA PAREDE - FORNECIMENTO E INSTALAÇÃO. AF_01/2020</v>
          </cell>
          <cell r="I4508" t="str">
            <v>UN</v>
          </cell>
          <cell r="J4508" t="str">
            <v>COEFICIENTE DE REPRESENTATIVIDADE</v>
          </cell>
          <cell r="K4508">
            <v>231.4</v>
          </cell>
          <cell r="L4508" t="str">
            <v>CAIXA REFERENCIAL</v>
          </cell>
        </row>
        <row r="4509">
          <cell r="G4509">
            <v>100868</v>
          </cell>
          <cell r="H4509" t="str">
            <v>BARRA DE APOIO RETA, EM ACO INOX POLIDO, COMPRIMENTO 80 CM,  FIXADA NA PAREDE - FORNECIMENTO E INSTALAÇÃO. AF_01/2020</v>
          </cell>
          <cell r="I4509" t="str">
            <v>UN</v>
          </cell>
          <cell r="J4509" t="str">
            <v>COEFICIENTE DE REPRESENTATIVIDADE</v>
          </cell>
          <cell r="K4509">
            <v>239.69</v>
          </cell>
          <cell r="L4509" t="str">
            <v>CAIXA REFERENCIAL</v>
          </cell>
        </row>
        <row r="4510">
          <cell r="G4510">
            <v>100869</v>
          </cell>
          <cell r="H4510" t="str">
            <v>BARRA DE APOIO RETA, EM ACO INOX POLIDO, COMPRIMENTO 90 CM,  FIXADA NA PAREDE - FORNECIMENTO E INSTALAÇÃO. AF_01/2020</v>
          </cell>
          <cell r="I4510" t="str">
            <v>UN</v>
          </cell>
          <cell r="J4510" t="str">
            <v>COEFICIENTE DE REPRESENTATIVIDADE</v>
          </cell>
          <cell r="K4510">
            <v>246.05</v>
          </cell>
          <cell r="L4510" t="str">
            <v>CAIXA REFERENCIAL</v>
          </cell>
        </row>
        <row r="4511">
          <cell r="G4511">
            <v>100870</v>
          </cell>
          <cell r="H4511" t="str">
            <v>BARRA DE APOIO RETA, EM ALUMINIO, COMPRIMENTO 60 CM,  FIXADA NA PAREDE - FORNECIMENTO E INSTALAÇÃO. AF_01/2020</v>
          </cell>
          <cell r="I4511" t="str">
            <v>UN</v>
          </cell>
          <cell r="J4511" t="str">
            <v>ATRIBUÍDO SÃO PAULO</v>
          </cell>
          <cell r="K4511">
            <v>211.05</v>
          </cell>
          <cell r="L4511" t="str">
            <v>CAIXA REFERENCIAL</v>
          </cell>
        </row>
        <row r="4512">
          <cell r="G4512">
            <v>100871</v>
          </cell>
          <cell r="H4512" t="str">
            <v>BARRA DE APOIO RETA, EM ALUMINIO, COMPRIMENTO 70 CM,  FIXADA NA PAREDE - FORNECIMENTO E INSTALAÇÃO. AF_01/2020</v>
          </cell>
          <cell r="I4512" t="str">
            <v>UN</v>
          </cell>
          <cell r="J4512" t="str">
            <v>ATRIBUÍDO SÃO PAULO</v>
          </cell>
          <cell r="K4512">
            <v>226.42</v>
          </cell>
          <cell r="L4512" t="str">
            <v>CAIXA REFERENCIAL</v>
          </cell>
        </row>
        <row r="4513">
          <cell r="G4513">
            <v>100872</v>
          </cell>
          <cell r="H4513" t="str">
            <v>BARRA DE APOIO RETA, EM ALUMINIO, COMPRIMENTO 80 CM,  FIXADA NA PAREDE - FORNECIMENTO E INSTALAÇÃO. AF_01/2020</v>
          </cell>
          <cell r="I4513" t="str">
            <v>UN</v>
          </cell>
          <cell r="J4513" t="str">
            <v>ATRIBUÍDO SÃO PAULO</v>
          </cell>
          <cell r="K4513">
            <v>236.24</v>
          </cell>
          <cell r="L4513" t="str">
            <v>CAIXA REFERENCIAL</v>
          </cell>
        </row>
        <row r="4514">
          <cell r="G4514">
            <v>100873</v>
          </cell>
          <cell r="H4514" t="str">
            <v>BARRA DE APOIO RETA, EM ALUMINIO, COMPRIMENTO 90 CM,  FIXADA NA PAREDE - FORNECIMENTO E INSTALAÇÃO. AF_01/2020</v>
          </cell>
          <cell r="I4514" t="str">
            <v>UN</v>
          </cell>
          <cell r="J4514" t="str">
            <v>ATRIBUÍDO SÃO PAULO</v>
          </cell>
          <cell r="K4514">
            <v>242.37</v>
          </cell>
          <cell r="L4514" t="str">
            <v>CAIXA REFERENCIAL</v>
          </cell>
        </row>
        <row r="4515">
          <cell r="G4515">
            <v>100874</v>
          </cell>
          <cell r="H4515" t="str">
            <v>PUXADOR PARA PCD, FIXADO NA PORTA - FORNECIMENTO E INSTALAÇÃO. AF_01/2020</v>
          </cell>
          <cell r="I4515" t="str">
            <v>UN</v>
          </cell>
          <cell r="J4515" t="str">
            <v>COEFICIENTE DE REPRESENTATIVIDADE</v>
          </cell>
          <cell r="K4515">
            <v>218.93</v>
          </cell>
          <cell r="L4515" t="str">
            <v>CAIXA REFERENCIAL</v>
          </cell>
        </row>
        <row r="4516">
          <cell r="G4516">
            <v>100875</v>
          </cell>
          <cell r="H4516" t="str">
            <v>BANCO ARTICULADO, EM ACO INOX, PARA PCD, FIXADO NA PAREDE - FORNECIMENTO E INSTALAÇÃO. AF_01/2020</v>
          </cell>
          <cell r="I4516" t="str">
            <v>UN</v>
          </cell>
          <cell r="J4516" t="str">
            <v>COEFICIENTE DE REPRESENTATIVIDADE</v>
          </cell>
          <cell r="K4516">
            <v>719.56</v>
          </cell>
          <cell r="L4516" t="str">
            <v>CAIXA REFERENCIAL</v>
          </cell>
        </row>
        <row r="4517">
          <cell r="G4517">
            <v>6087</v>
          </cell>
          <cell r="H4517" t="str">
            <v>TAMPA EM CONCRETO ARMADO 60X60X5CM P/CX INSPECAO/FOSSA SEPTICA</v>
          </cell>
          <cell r="I4517" t="str">
            <v>UN</v>
          </cell>
          <cell r="J4517" t="str">
            <v>COEFICIENTE DE REPRESENTATIVIDADE</v>
          </cell>
          <cell r="K4517">
            <v>24.27</v>
          </cell>
          <cell r="L4517" t="str">
            <v>CAIXA REFERENCIAL</v>
          </cell>
        </row>
        <row r="4518">
          <cell r="G4518">
            <v>98052</v>
          </cell>
          <cell r="H4518" t="str">
            <v>TANQUE SÉPTICO CIRCULAR, EM CONCRETO PRÉ-MOLDADO, DIÂMETRO INTERNO = 1,10 M, ALTURA INTERNA = 2,50 M, VOLUME ÚTIL: 2138,2 L (PARA 5 CONTRIBUINTES). AF_05/2018</v>
          </cell>
          <cell r="I4518" t="str">
            <v>UN</v>
          </cell>
          <cell r="J4518" t="str">
            <v>ATRIBUÍDO SÃO PAULO</v>
          </cell>
          <cell r="K4518">
            <v>1514.93</v>
          </cell>
          <cell r="L4518" t="str">
            <v>CAIXA REFERENCIAL</v>
          </cell>
        </row>
        <row r="4519">
          <cell r="G4519">
            <v>98053</v>
          </cell>
          <cell r="H4519" t="str">
            <v>TANQUE SÉPTICO CIRCULAR, EM CONCRETO PRÉ-MOLDADO, DIÂMETRO INTERNO = 1,40 M, ALTURA INTERNA = 2,50 M, VOLUME ÚTIL: 3463,6 L (PARA 13 CONTRIBUINTES). AF_05/2018</v>
          </cell>
          <cell r="I4519" t="str">
            <v>UN</v>
          </cell>
          <cell r="J4519" t="str">
            <v>ATRIBUÍDO SÃO PAULO</v>
          </cell>
          <cell r="K4519">
            <v>2071.7399999999998</v>
          </cell>
          <cell r="L4519" t="str">
            <v>CAIXA REFERENCIAL</v>
          </cell>
        </row>
        <row r="4520">
          <cell r="G4520">
            <v>98054</v>
          </cell>
          <cell r="H4520" t="str">
            <v>TANQUE SÉPTICO CIRCULAR, EM CONCRETO PRÉ-MOLDADO, DIÂMETRO INTERNO = 1,88 M, ALTURA INTERNA = 2,50 M, VOLUME ÚTIL: 6245,8 L (PARA 32 CONTRIBUINTES). AF_05/2018</v>
          </cell>
          <cell r="I4520" t="str">
            <v>UN</v>
          </cell>
          <cell r="J4520" t="str">
            <v>ATRIBUÍDO SÃO PAULO</v>
          </cell>
          <cell r="K4520">
            <v>3298.19</v>
          </cell>
          <cell r="L4520" t="str">
            <v>CAIXA REFERENCIAL</v>
          </cell>
        </row>
        <row r="4521">
          <cell r="G4521">
            <v>98055</v>
          </cell>
          <cell r="H4521" t="str">
            <v>TANQUE SÉPTICO CIRCULAR, EM CONCRETO PRÉ-MOLDADO, DIÂMETRO INTERNO = 2,38 M, ALTURA INTERNA = 2,50 M, VOLUME ÚTIL: 10009,8 L (PARA 69 CONTRIBUINTES). AF_05/2018</v>
          </cell>
          <cell r="I4521" t="str">
            <v>UN</v>
          </cell>
          <cell r="J4521" t="str">
            <v>ATRIBUÍDO SÃO PAULO</v>
          </cell>
          <cell r="K4521">
            <v>4459.45</v>
          </cell>
          <cell r="L4521" t="str">
            <v>CAIXA REFERENCIAL</v>
          </cell>
        </row>
        <row r="4522">
          <cell r="G4522">
            <v>98056</v>
          </cell>
          <cell r="H4522" t="str">
            <v>TANQUE SÉPTICO CIRCULAR, EM CONCRETO PRÉ-MOLDADO, DIÂMETRO INTERNO = 2,38 M, ALTURA INTERNA = 3,0 M, VOLUME ÚTIL: 12234,2 L (PARA 86 CONTRIBUINTES). AF_05/2018</v>
          </cell>
          <cell r="I4522" t="str">
            <v>UN</v>
          </cell>
          <cell r="J4522" t="str">
            <v>ATRIBUÍDO SÃO PAULO</v>
          </cell>
          <cell r="K4522">
            <v>5199.33</v>
          </cell>
          <cell r="L4522" t="str">
            <v>CAIXA REFERENCIAL</v>
          </cell>
        </row>
        <row r="4523">
          <cell r="G4523">
            <v>98057</v>
          </cell>
          <cell r="H4523" t="str">
            <v>TANQUE SÉPTICO CIRCULAR, EM CONCRETO PRÉ-MOLDADO, DIÂMETRO INTERNO = 2,88 M, ALTURA INTERNA = 2,50 M, VOLUME ÚTIL: 14657,4 L (PARA 105 CONTRIBUINTES). AF_05/2018</v>
          </cell>
          <cell r="I4523" t="str">
            <v>UN</v>
          </cell>
          <cell r="J4523" t="str">
            <v>ATRIBUÍDO SÃO PAULO</v>
          </cell>
          <cell r="K4523">
            <v>6135.57</v>
          </cell>
          <cell r="L4523" t="str">
            <v>CAIXA REFERENCIAL</v>
          </cell>
        </row>
        <row r="4524">
          <cell r="G4524">
            <v>98059</v>
          </cell>
          <cell r="H4524" t="str">
            <v>FILTRO ANAERÓBIO CIRCULAR, EM CONCRETO PRÉ-MOLDADO, DIÂMETRO INTERNO = 1,88 M, ALTURA INTERNA = 1,50 M, VOLUME ÚTIL: 3331,1 L (PARA 19 CONTRIBUINTES). AF_05/2018</v>
          </cell>
          <cell r="I4524" t="str">
            <v>UN</v>
          </cell>
          <cell r="J4524" t="str">
            <v>ATRIBUÍDO SÃO PAULO</v>
          </cell>
          <cell r="K4524">
            <v>2746.72</v>
          </cell>
          <cell r="L4524" t="str">
            <v>CAIXA REFERENCIAL</v>
          </cell>
        </row>
        <row r="4525">
          <cell r="G4525">
            <v>98060</v>
          </cell>
          <cell r="H4525" t="str">
            <v>FILTRO ANAERÓBIO CIRCULAR, EM CONCRETO PRÉ-MOLDADO, DIÂMETRO INTERNO = 2,38 M, ALTURA INTERNA = 1,50 M, VOLUME ÚTIL: 5338,6 L (PARA 34 CONTRIBUINTES). AF_05/2018</v>
          </cell>
          <cell r="I4525" t="str">
            <v>UN</v>
          </cell>
          <cell r="J4525" t="str">
            <v>ATRIBUÍDO SÃO PAULO</v>
          </cell>
          <cell r="K4525">
            <v>3817.25</v>
          </cell>
          <cell r="L4525" t="str">
            <v>CAIXA REFERENCIAL</v>
          </cell>
        </row>
        <row r="4526">
          <cell r="G4526">
            <v>98061</v>
          </cell>
          <cell r="H4526" t="str">
            <v>FILTRO ANAERÓBIO CIRCULAR, EM CONCRETO PRÉ-MOLDADO, DIÂMETRO INTERNO = 2,88 M, ALTURA INTERNA = 1,50 M, VOLUME ÚTIL: 7817,3 L (PARA 75 CONTRIBUINTES). AF_05/2018</v>
          </cell>
          <cell r="I4526" t="str">
            <v>UN</v>
          </cell>
          <cell r="J4526" t="str">
            <v>ATRIBUÍDO SÃO PAULO</v>
          </cell>
          <cell r="K4526">
            <v>5281.64</v>
          </cell>
          <cell r="L4526" t="str">
            <v>CAIXA REFERENCIAL</v>
          </cell>
        </row>
        <row r="4527">
          <cell r="G4527">
            <v>98066</v>
          </cell>
          <cell r="H4527" t="str">
            <v>TANQUE SÉPTICO RETANGULAR, EM ALVENARIA COM TIJOLOS CERÂMICOS MACIÇOS, DIMENSÕES INTERNAS: 1,0 X 2,0 X 1,4 M, VOLUME ÚTIL: 2000 L (PARA 5 CONTRIBUINTES). AF_05/2018</v>
          </cell>
          <cell r="I4527" t="str">
            <v>UN</v>
          </cell>
          <cell r="J4527" t="str">
            <v>ATRIBUÍDO SÃO PAULO</v>
          </cell>
          <cell r="K4527">
            <v>4245.9799999999996</v>
          </cell>
          <cell r="L4527" t="str">
            <v>CAIXA REFERENCIAL</v>
          </cell>
        </row>
        <row r="4528">
          <cell r="G4528">
            <v>98067</v>
          </cell>
          <cell r="H4528" t="str">
            <v>TANQUE SÉPTICO RETANGULAR, EM ALVENARIA COM TIJOLOS CERÂMICOS MACIÇOS, DIMENSÕES INTERNAS: 1,2 X 2,4 X 1,6 M, VOLUME ÚTIL: 3456 L (PARA 13 CONTRIBUINTES). AF_05/2018</v>
          </cell>
          <cell r="I4528" t="str">
            <v>UN</v>
          </cell>
          <cell r="J4528" t="str">
            <v>ATRIBUÍDO SÃO PAULO</v>
          </cell>
          <cell r="K4528">
            <v>5680.29</v>
          </cell>
          <cell r="L4528" t="str">
            <v>CAIXA REFERENCIAL</v>
          </cell>
        </row>
        <row r="4529">
          <cell r="G4529">
            <v>98068</v>
          </cell>
          <cell r="H4529" t="str">
            <v>TANQUE SÉPTICO RETANGULAR, EM ALVENARIA COM TIJOLOS CERÂMICOS MACIÇOS, DIMENSÕES INTERNAS: 1,4 X 3,2 X 1,8 M, VOLUME ÚTIL: 6272 L (PARA 32 CONTRIBUINTES). AF_05/2018</v>
          </cell>
          <cell r="I4529" t="str">
            <v>UN</v>
          </cell>
          <cell r="J4529" t="str">
            <v>ATRIBUÍDO SÃO PAULO</v>
          </cell>
          <cell r="K4529">
            <v>8034.18</v>
          </cell>
          <cell r="L4529" t="str">
            <v>CAIXA REFERENCIAL</v>
          </cell>
        </row>
        <row r="4530">
          <cell r="G4530">
            <v>98069</v>
          </cell>
          <cell r="H4530" t="str">
            <v>TANQUE SÉPTICO RETANGULAR, EM ALVENARIA COM TIJOLOS CERÂMICOS MACIÇOS, DIMENSÕES INTERNAS: 1,6 X 4,4 X 1,8 M, VOLUME ÚTIL: 9856 L (PARA 68 CONTRIBUINTES). AF_05/2018</v>
          </cell>
          <cell r="I4530" t="str">
            <v>UN</v>
          </cell>
          <cell r="J4530" t="str">
            <v>ATRIBUÍDO SÃO PAULO</v>
          </cell>
          <cell r="K4530">
            <v>10733.46</v>
          </cell>
          <cell r="L4530" t="str">
            <v>CAIXA REFERENCIAL</v>
          </cell>
        </row>
        <row r="4531">
          <cell r="G4531">
            <v>98070</v>
          </cell>
          <cell r="H4531" t="str">
            <v>TANQUE SÉPTICO RETANGULAR, EM ALVENARIA COM TIJOLOS CERÂMICOS MACIÇOS, DIMENSÕES INTERNAS: 1,6 X 4,8 X 2,0 M, VOLUME ÚTIL: 12288 L (PARA 86 CONTRIBUINTES). AF_05/2018</v>
          </cell>
          <cell r="I4531" t="str">
            <v>UN</v>
          </cell>
          <cell r="J4531" t="str">
            <v>ATRIBUÍDO SÃO PAULO</v>
          </cell>
          <cell r="K4531">
            <v>12334.06</v>
          </cell>
          <cell r="L4531" t="str">
            <v>CAIXA REFERENCIAL</v>
          </cell>
        </row>
        <row r="4532">
          <cell r="G4532">
            <v>98071</v>
          </cell>
          <cell r="H4532" t="str">
            <v>TANQUE SÉPTICO RETANGULAR, EM ALVENARIA COM TIJOLOS CERÂMICOS MACIÇOS, DIMENSÕES INTERNAS: 1,6 X 4,6 X 2,4 M, VOLUME ÚTIL: 14720 L (PARA 105 CONTRIBUINTES). AF_05/2018</v>
          </cell>
          <cell r="I4532" t="str">
            <v>UN</v>
          </cell>
          <cell r="J4532" t="str">
            <v>ATRIBUÍDO SÃO PAULO</v>
          </cell>
          <cell r="K4532">
            <v>13610.65</v>
          </cell>
          <cell r="L4532" t="str">
            <v>CAIXA REFERENCIAL</v>
          </cell>
        </row>
        <row r="4533">
          <cell r="G4533">
            <v>98072</v>
          </cell>
          <cell r="H4533" t="str">
            <v>FILTRO ANAERÓBIO RETANGULAR, EM ALVENARIA COM TIJOLOS CERÂMICOS MACIÇOS, DIMENSÕES INTERNAS: 0,8 X 1,2 X 1,67 M, VOLUME ÚTIL: 1152 L (PARA 5 CONTRIBUINTES). AF_05/2018</v>
          </cell>
          <cell r="I4533" t="str">
            <v>UN</v>
          </cell>
          <cell r="J4533" t="str">
            <v>ATRIBUÍDO SÃO PAULO</v>
          </cell>
          <cell r="K4533">
            <v>3511.55</v>
          </cell>
          <cell r="L4533" t="str">
            <v>CAIXA REFERENCIAL</v>
          </cell>
        </row>
        <row r="4534">
          <cell r="G4534">
            <v>98073</v>
          </cell>
          <cell r="H4534" t="str">
            <v>FILTRO ANAERÓBIO RETANGULAR, EM ALVENARIA COM TIJOLOS CERÂMICOS MACIÇOS, DIMENSÕES INTERNAS: 1,2 X 1,8 X 1,67 M, VOLUME ÚTIL: 2592 L (PARA 13 CONTRIBUINTES). AF_05/2018</v>
          </cell>
          <cell r="I4534" t="str">
            <v>UN</v>
          </cell>
          <cell r="J4534" t="str">
            <v>ATRIBUÍDO SÃO PAULO</v>
          </cell>
          <cell r="K4534">
            <v>5438.09</v>
          </cell>
          <cell r="L4534" t="str">
            <v>CAIXA REFERENCIAL</v>
          </cell>
        </row>
        <row r="4535">
          <cell r="G4535">
            <v>98074</v>
          </cell>
          <cell r="H4535" t="str">
            <v>FILTRO ANAERÓBIO RETANGULAR, EM ALVENARIA COM TIJOLOS CERÂMICOS MACIÇOS, DIMENSÕES INTERNAS: 1,4 X 3,0 X 1,67 M, VOLUME ÚTIL: 5040 L (PARA 32 CONTRIBUINTES). AF_05/2018</v>
          </cell>
          <cell r="I4535" t="str">
            <v>UN</v>
          </cell>
          <cell r="J4535" t="str">
            <v>ATRIBUÍDO SÃO PAULO</v>
          </cell>
          <cell r="K4535">
            <v>8370.7199999999993</v>
          </cell>
          <cell r="L4535" t="str">
            <v>CAIXA REFERENCIAL</v>
          </cell>
        </row>
        <row r="4536">
          <cell r="G4536">
            <v>98075</v>
          </cell>
          <cell r="H4536" t="str">
            <v>FILTRO ANAERÓBIO RETANGULAR, EM ALVENARIA COM TIJOLOS CERÂMICOS MACIÇOS, DIMENSÕES INTERNAS: 1,4 X 4,2 X 1,67 M, VOLUME ÚTIL: 7056 L (PARA 67 CONTRIBUINTES). AF_05/2018</v>
          </cell>
          <cell r="I4536" t="str">
            <v>UN</v>
          </cell>
          <cell r="J4536" t="str">
            <v>ATRIBUÍDO SÃO PAULO</v>
          </cell>
          <cell r="K4536">
            <v>10847.21</v>
          </cell>
          <cell r="L4536" t="str">
            <v>CAIXA REFERENCIAL</v>
          </cell>
        </row>
        <row r="4537">
          <cell r="G4537">
            <v>98076</v>
          </cell>
          <cell r="H4537" t="str">
            <v>FILTRO ANAERÓBIO RETANGULAR, EM ALVENARIA COM TIJOLOS CERÂMICOS MACIÇOS, DIMENSÕES INTERNAS: 1,6 X 4,6 X 1,67 M, VOLUME ÚTIL: 8832 L (PARA 84 CONTRIBUINTES). AF_05/2018</v>
          </cell>
          <cell r="I4537" t="str">
            <v>UN</v>
          </cell>
          <cell r="J4537" t="str">
            <v>ATRIBUÍDO SÃO PAULO</v>
          </cell>
          <cell r="K4537">
            <v>12453.26</v>
          </cell>
          <cell r="L4537" t="str">
            <v>CAIXA REFERENCIAL</v>
          </cell>
        </row>
        <row r="4538">
          <cell r="G4538">
            <v>98077</v>
          </cell>
          <cell r="H4538" t="str">
            <v>FILTRO ANAERÓBIO RETANGULAR, EM ALVENARIA COM TIJOLOS CERÂMICOS MACIÇOS, DIMENSÕES INTERNAS: 1,6 X 5,6 X 1,67 M, VOLUME ÚTIL: 10752 L (PARA 103 CONTRIBUINTES). AF_05/2018</v>
          </cell>
          <cell r="I4538" t="str">
            <v>UN</v>
          </cell>
          <cell r="J4538" t="str">
            <v>ATRIBUÍDO SÃO PAULO</v>
          </cell>
          <cell r="K4538">
            <v>14634.89</v>
          </cell>
          <cell r="L4538" t="str">
            <v>CAIXA REFERENCIAL</v>
          </cell>
        </row>
        <row r="4539">
          <cell r="G4539">
            <v>98078</v>
          </cell>
          <cell r="H4539" t="str">
            <v>SUMIDOURO RETANGULAR, EM ALVENARIA COM TIJOLOS CERÂMICOS MACIÇOS, DIMENSÕES INTERNAS: 0,8 X 1,4 X 3,0 M, ÁREA DE INFILTRAÇÃO: 13,2 M² (PARA 5 CONTRIBUINTES). AF_05/2018</v>
          </cell>
          <cell r="I4539" t="str">
            <v>UN</v>
          </cell>
          <cell r="J4539" t="str">
            <v>ATRIBUÍDO SÃO PAULO</v>
          </cell>
          <cell r="K4539">
            <v>3736.16</v>
          </cell>
          <cell r="L4539" t="str">
            <v>CAIXA REFERENCIAL</v>
          </cell>
        </row>
        <row r="4540">
          <cell r="G4540">
            <v>98079</v>
          </cell>
          <cell r="H4540" t="str">
            <v>SUMIDOURO RETANGULAR, EM ALVENARIA COM TIJOLOS CERÂMICOS MACIÇOS, DIMENSÕES INTERNAS: 1,0 X 3,0 X 3,0 M, ÁREA DE INFILTRAÇÃO: 25 M² (PARA 10 CONTRIBUINTES). AF_05/2018</v>
          </cell>
          <cell r="I4540" t="str">
            <v>UN</v>
          </cell>
          <cell r="J4540" t="str">
            <v>ATRIBUÍDO SÃO PAULO</v>
          </cell>
          <cell r="K4540">
            <v>6518.77</v>
          </cell>
          <cell r="L4540" t="str">
            <v>CAIXA REFERENCIAL</v>
          </cell>
        </row>
        <row r="4541">
          <cell r="G4541">
            <v>98080</v>
          </cell>
          <cell r="H4541" t="str">
            <v>SUMIDOURO RETANGULAR, EM ALVENARIA COM TIJOLOS CERÂMICOS MACIÇOS, DIMENSÕES INTERNAS: 1,6 X 3,4 X 3,0 M, ÁREA DE INFILTRAÇÃO: 32,9 M² (PARA 13 CONTRIBUINTES). AF_05/2018</v>
          </cell>
          <cell r="I4541" t="str">
            <v>UN</v>
          </cell>
          <cell r="J4541" t="str">
            <v>ATRIBUÍDO SÃO PAULO</v>
          </cell>
          <cell r="K4541">
            <v>8338.73</v>
          </cell>
          <cell r="L4541" t="str">
            <v>CAIXA REFERENCIAL</v>
          </cell>
        </row>
        <row r="4542">
          <cell r="G4542">
            <v>98081</v>
          </cell>
          <cell r="H4542" t="str">
            <v>SUMIDOURO RETANGULAR, EM ALVENARIA COM TIJOLOS CERÂMICOS MACIÇOS, DIMENSÕES INTERNAS: 1,6 X 5,8 X 3,0 M, ÁREA DE INFILTRAÇÃO: 50 M² (PARA 20 CONTRIBUINTES). AF_05/2018</v>
          </cell>
          <cell r="I4542" t="str">
            <v>UN</v>
          </cell>
          <cell r="J4542" t="str">
            <v>ATRIBUÍDO SÃO PAULO</v>
          </cell>
          <cell r="K4542">
            <v>12319.48</v>
          </cell>
          <cell r="L4542" t="str">
            <v>CAIXA REFERENCIAL</v>
          </cell>
        </row>
        <row r="4543">
          <cell r="G4543">
            <v>98082</v>
          </cell>
          <cell r="H4543" t="str">
            <v>TANQUE SÉPTICO RETANGULAR, EM ALVENARIA COM BLOCOS DE CONCRETO, DIMENSÕES INTERNAS: 1,0 X 2,0 X 1,4 M, VOLUME ÚTIL: 2000 L (PARA 5 CONTRIBUINTES). AF_05/2018</v>
          </cell>
          <cell r="I4543" t="str">
            <v>UN</v>
          </cell>
          <cell r="J4543" t="str">
            <v>ATRIBUÍDO SÃO PAULO</v>
          </cell>
          <cell r="K4543">
            <v>3060.91</v>
          </cell>
          <cell r="L4543" t="str">
            <v>CAIXA REFERENCIAL</v>
          </cell>
        </row>
        <row r="4544">
          <cell r="G4544">
            <v>98083</v>
          </cell>
          <cell r="H4544" t="str">
            <v>TANQUE SÉPTICO RETANGULAR, EM ALVENARIA COM BLOCOS DE CONCRETO, DIMENSÕES INTERNAS: 1,2 X 2,4 X 1,6 M, VOLUME ÚTIL: 3456 L (PARA 13 CONTRIBUINTES). AF_05/2018</v>
          </cell>
          <cell r="I4544" t="str">
            <v>UN</v>
          </cell>
          <cell r="J4544" t="str">
            <v>ATRIBUÍDO SÃO PAULO</v>
          </cell>
          <cell r="K4544">
            <v>4050.32</v>
          </cell>
          <cell r="L4544" t="str">
            <v>CAIXA REFERENCIAL</v>
          </cell>
        </row>
        <row r="4545">
          <cell r="G4545">
            <v>98084</v>
          </cell>
          <cell r="H4545" t="str">
            <v>TANQUE SÉPTICO RETANGULAR, EM ALVENARIA COM BLOCOS DE CONCRETO, DIMENSÕES INTERNAS: 1,4 X 3,2 X 1,8 M, VOLUME ÚTIL: 6272 L (PARA 32 CONTRIBUINTES). AF_05/2018</v>
          </cell>
          <cell r="I4545" t="str">
            <v>UN</v>
          </cell>
          <cell r="J4545" t="str">
            <v>ATRIBUÍDO SÃO PAULO</v>
          </cell>
          <cell r="K4545">
            <v>5693.5</v>
          </cell>
          <cell r="L4545" t="str">
            <v>CAIXA REFERENCIAL</v>
          </cell>
        </row>
        <row r="4546">
          <cell r="G4546">
            <v>98085</v>
          </cell>
          <cell r="H4546" t="str">
            <v>TANQUE SÉPTICO RETANGULAR, EM ALVENARIA COM BLOCOS DE CONCRETO, DIMENSÕES INTERNAS: 1,6 X 4,4 X 1,8 M, VOLUME ÚTIL: 9856 L (PARA 68 CONTRIBUINTES). AF_05/2018</v>
          </cell>
          <cell r="I4546" t="str">
            <v>UN</v>
          </cell>
          <cell r="J4546" t="str">
            <v>ATRIBUÍDO SÃO PAULO</v>
          </cell>
          <cell r="K4546">
            <v>7711.19</v>
          </cell>
          <cell r="L4546" t="str">
            <v>CAIXA REFERENCIAL</v>
          </cell>
        </row>
        <row r="4547">
          <cell r="G4547">
            <v>98086</v>
          </cell>
          <cell r="H4547" t="str">
            <v>TANQUE SÉPTICO RETANGULAR, EM ALVENARIA COM BLOCOS DE CONCRETO, DIMENSÕES INTERNAS: 1,6 X 4,8 X 2,0 M, VOLUME ÚTIL: 12288 L (PARA 86 CONTRIBUINTES). AF_05/2018</v>
          </cell>
          <cell r="I4547" t="str">
            <v>UN</v>
          </cell>
          <cell r="J4547" t="str">
            <v>ATRIBUÍDO SÃO PAULO</v>
          </cell>
          <cell r="K4547">
            <v>8729.02</v>
          </cell>
          <cell r="L4547" t="str">
            <v>CAIXA REFERENCIAL</v>
          </cell>
        </row>
        <row r="4548">
          <cell r="G4548">
            <v>98087</v>
          </cell>
          <cell r="H4548" t="str">
            <v>TANQUE SÉPTICO RETANGULAR, EM ALVENARIA COM BLOCOS DE CONCRETO, DIMENSÕES INTERNAS: 1,6 X 4,6 X 2,4 M, VOLUME ÚTIL: 14720 L (PARA 105 CONTRIBUINTES). AF_05/2018</v>
          </cell>
          <cell r="I4548" t="str">
            <v>UN</v>
          </cell>
          <cell r="J4548" t="str">
            <v>ATRIBUÍDO SÃO PAULO</v>
          </cell>
          <cell r="K4548">
            <v>9363.7999999999993</v>
          </cell>
          <cell r="L4548" t="str">
            <v>CAIXA REFERENCIAL</v>
          </cell>
        </row>
        <row r="4549">
          <cell r="G4549">
            <v>98088</v>
          </cell>
          <cell r="H4549" t="str">
            <v>FILTRO ANAERÓBIO RETANGULAR, EM ALVENARIA COM BLOCOS DE CONCRETO, DIMENSÕES INTERNAS: 0,8 X 1,2 X 1,67 M, VOLUME ÚTIL: 1152 L (PARA 5 CONTRIBUINTES). AF_05/2018</v>
          </cell>
          <cell r="I4549" t="str">
            <v>UN</v>
          </cell>
          <cell r="J4549" t="str">
            <v>ATRIBUÍDO SÃO PAULO</v>
          </cell>
          <cell r="K4549">
            <v>2603.38</v>
          </cell>
          <cell r="L4549" t="str">
            <v>CAIXA REFERENCIAL</v>
          </cell>
        </row>
        <row r="4550">
          <cell r="G4550">
            <v>98089</v>
          </cell>
          <cell r="H4550" t="str">
            <v>FILTRO ANAERÓBIO RETANGULAR, EM ALVENARIA COM BLOCOS DE CONCRETO, DIMENSÕES INTERNAS: 1,2 X 1,8 X 1,67 M, VOLUME ÚTIL: 2592 L (PARA 13 CONTRIBUINTES). AF_05/2018</v>
          </cell>
          <cell r="I4550" t="str">
            <v>UN</v>
          </cell>
          <cell r="J4550" t="str">
            <v>ATRIBUÍDO SÃO PAULO</v>
          </cell>
          <cell r="K4550">
            <v>4107.6899999999996</v>
          </cell>
          <cell r="L4550" t="str">
            <v>CAIXA REFERENCIAL</v>
          </cell>
        </row>
        <row r="4551">
          <cell r="G4551">
            <v>98090</v>
          </cell>
          <cell r="H4551" t="str">
            <v>FILTRO ANAERÓBIO RETANGULAR, EM ALVENARIA COM BLOCOS DE CONCRETO, DIMENSÕES INTERNAS: 1,4 X 3,0 X 1,67 M, VOLUME ÚTIL: 5040 L (PARA 32 CONTRIBUINTES). AF_05/2018</v>
          </cell>
          <cell r="I4551" t="str">
            <v>UN</v>
          </cell>
          <cell r="J4551" t="str">
            <v>ATRIBUÍDO SÃO PAULO</v>
          </cell>
          <cell r="K4551">
            <v>6437.91</v>
          </cell>
          <cell r="L4551" t="str">
            <v>CAIXA REFERENCIAL</v>
          </cell>
        </row>
        <row r="4552">
          <cell r="G4552">
            <v>98091</v>
          </cell>
          <cell r="H4552" t="str">
            <v>FILTRO ANAERÓBIO RETANGULAR, EM ALVENARIA COM BLOCOS DE CONCRETO, DIMENSÕES INTERNAS: 1,4 X 4,2 X 1,67 M, VOLUME ÚTIL: 7056 L (PARA 67 CONTRIBUINTES). AF_05/2018</v>
          </cell>
          <cell r="I4552" t="str">
            <v>UN</v>
          </cell>
          <cell r="J4552" t="str">
            <v>ATRIBUÍDO SÃO PAULO</v>
          </cell>
          <cell r="K4552">
            <v>8312.9599999999991</v>
          </cell>
          <cell r="L4552" t="str">
            <v>CAIXA REFERENCIAL</v>
          </cell>
        </row>
        <row r="4553">
          <cell r="G4553">
            <v>98092</v>
          </cell>
          <cell r="H4553" t="str">
            <v>FILTRO ANAERÓBIO RETANGULAR, EM ALVENARIA COM BLOCOS DE CONCRETO, DIMENSÕES INTERNAS: 1,6 X 4,6 X 1,67 M, VOLUME ÚTIL: 8832 L (PARA 84 CONTRIBUINTES). AF_05/2018</v>
          </cell>
          <cell r="I4553" t="str">
            <v>UN</v>
          </cell>
          <cell r="J4553" t="str">
            <v>ATRIBUÍDO SÃO PAULO</v>
          </cell>
          <cell r="K4553">
            <v>9745.9500000000007</v>
          </cell>
          <cell r="L4553" t="str">
            <v>CAIXA REFERENCIAL</v>
          </cell>
        </row>
        <row r="4554">
          <cell r="G4554">
            <v>98093</v>
          </cell>
          <cell r="H4554" t="str">
            <v>FILTRO ANAERÓBIO RETANGULAR, EM ALVENARIA COM BLOCOS DE CONCRETO, DIMENSÕES INTERNAS: 1,6 X 5,6 X 1,67 M, VOLUME ÚTIL: 10752 L (PARA 103 CONTRIBUINTES). AF_05/2018</v>
          </cell>
          <cell r="I4554" t="str">
            <v>UN</v>
          </cell>
          <cell r="J4554" t="str">
            <v>ATRIBUÍDO SÃO PAULO</v>
          </cell>
          <cell r="K4554">
            <v>11498.61</v>
          </cell>
          <cell r="L4554" t="str">
            <v>CAIXA REFERENCIAL</v>
          </cell>
        </row>
        <row r="4555">
          <cell r="G4555">
            <v>98094</v>
          </cell>
          <cell r="H4555" t="str">
            <v>SUMIDOURO RETANGULAR, EM ALVENARIA COM BLOCOS DE CONCRETO, DIMENSÕES INTERNAS: 0,8 X 1,4 X 3,0 M, ÁREA DE INFILTRAÇÃO: 13,2 M² (PARA 5 CONTRIBUINTES). AF_05/2018</v>
          </cell>
          <cell r="I4555" t="str">
            <v>UN</v>
          </cell>
          <cell r="J4555" t="str">
            <v>ATRIBUÍDO SÃO PAULO</v>
          </cell>
          <cell r="K4555">
            <v>2164.2199999999998</v>
          </cell>
          <cell r="L4555" t="str">
            <v>CAIXA REFERENCIAL</v>
          </cell>
        </row>
        <row r="4556">
          <cell r="G4556">
            <v>98099</v>
          </cell>
          <cell r="H4556" t="str">
            <v>SUMIDOURO RETANGULAR, EM ALVENARIA COM BLOCOS DE CONCRETO, DIMENSÕES INTERNAS: 1,0 X 3,0 X 3,0 M, ÁREA DE INFILTRAÇÃO: 25 M² (PARA 10 CONTRIBUINTES). AF_05/2018</v>
          </cell>
          <cell r="I4556" t="str">
            <v>UN</v>
          </cell>
          <cell r="J4556" t="str">
            <v>ATRIBUÍDO SÃO PAULO</v>
          </cell>
          <cell r="K4556">
            <v>3713.2</v>
          </cell>
          <cell r="L4556" t="str">
            <v>CAIXA REFERENCIAL</v>
          </cell>
        </row>
        <row r="4557">
          <cell r="G4557">
            <v>98100</v>
          </cell>
          <cell r="H4557" t="str">
            <v>SUMIDOURO RETANGULAR, EM ALVENARIA COM BLOCOS DE CONCRETO, DIMENSÕES INTERNAS: 1,6 X 3,4 X 3,0 M, ÁREA DE INFILTRAÇÃO: 32,9 M² (PARA 13 CONTRIBUINTES). AF_05/2018</v>
          </cell>
          <cell r="I4557" t="str">
            <v>UN</v>
          </cell>
          <cell r="J4557" t="str">
            <v>ATRIBUÍDO SÃO PAULO</v>
          </cell>
          <cell r="K4557">
            <v>4847.79</v>
          </cell>
          <cell r="L4557" t="str">
            <v>CAIXA REFERENCIAL</v>
          </cell>
        </row>
        <row r="4558">
          <cell r="G4558">
            <v>98101</v>
          </cell>
          <cell r="H4558" t="str">
            <v>SUMIDOURO RETANGULAR, EM ALVENARIA COM BLOCOS DE CONCRETO, DIMENSÕES INTERNAS: 1,6 X 5,8 X 3,0 M, ÁREA DE INFILTRAÇÃO: 50 M² (PARA 20 CONTRIBUINTES). AF_05/2018</v>
          </cell>
          <cell r="I4558" t="str">
            <v>UN</v>
          </cell>
          <cell r="J4558" t="str">
            <v>ATRIBUÍDO SÃO PAULO</v>
          </cell>
          <cell r="K4558">
            <v>7170.01</v>
          </cell>
          <cell r="L4558" t="str">
            <v>CAIXA REFERENCIAL</v>
          </cell>
        </row>
        <row r="4559">
          <cell r="G4559">
            <v>98109</v>
          </cell>
          <cell r="H4559" t="str">
            <v>CAIXA DE GORDURA ESPECIAL (CAPACIDADE: 312 L - PARA ATÉ 146 PESSOAS SERVIDAS NO PICO), RETANGULAR, EM ALVENARIA COM BLOCOS DE CONCRETO, DIMENSÕES INTERNAS = 0,4X1,2 M, ALTURA INTERNA = 1 M. AF_05/2018</v>
          </cell>
          <cell r="I4559" t="str">
            <v>UN</v>
          </cell>
          <cell r="J4559" t="str">
            <v>ATRIBUÍDO SÃO PAULO</v>
          </cell>
          <cell r="K4559">
            <v>660.21</v>
          </cell>
          <cell r="L4559" t="str">
            <v>CAIXA REFERENCIAL</v>
          </cell>
        </row>
        <row r="4560">
          <cell r="G4560">
            <v>98110</v>
          </cell>
          <cell r="H4560" t="str">
            <v>CAIXA DE GORDURA PEQUENA (CAPACIDADE: 19 L), CIRCULAR, EM PVC, DIÂMETRO INTERNO= 0,3 M. AF_05/2018</v>
          </cell>
          <cell r="I4560" t="str">
            <v>UN</v>
          </cell>
          <cell r="J4560" t="str">
            <v>COEFICIENTE DE REPRESENTATIVIDADE</v>
          </cell>
          <cell r="K4560">
            <v>406.83</v>
          </cell>
          <cell r="L4560" t="str">
            <v>CAIXA REFERENCIAL</v>
          </cell>
        </row>
        <row r="4561">
          <cell r="G4561">
            <v>98111</v>
          </cell>
          <cell r="H4561" t="str">
            <v>CAIXA DE INSPEÇÃO PARA ATERRAMENTO, CIRCULAR, EM POLIETILENO, DIÂMETRO INTERNO = 0,3 M. AF_05/2018</v>
          </cell>
          <cell r="I4561" t="str">
            <v>UN</v>
          </cell>
          <cell r="J4561" t="str">
            <v>COEFICIENTE DE REPRESENTATIVIDADE</v>
          </cell>
          <cell r="K4561">
            <v>22.17</v>
          </cell>
          <cell r="L4561" t="str">
            <v>CAIXA REFERENCIAL</v>
          </cell>
        </row>
        <row r="4562">
          <cell r="G4562">
            <v>98114</v>
          </cell>
          <cell r="H4562" t="str">
            <v>TAMPA CIRCULAR PARA ESGOTO E DRENAGEM, EM FERRO FUNDIDO, DIÂMETRO INTERNO = 0,6 M. AF_05/2018</v>
          </cell>
          <cell r="I4562" t="str">
            <v>UN</v>
          </cell>
          <cell r="J4562" t="str">
            <v>ATRIBUÍDO SÃO PAULO</v>
          </cell>
          <cell r="K4562">
            <v>469.74</v>
          </cell>
          <cell r="L4562" t="str">
            <v>CAIXA REFERENCIAL</v>
          </cell>
        </row>
        <row r="4563">
          <cell r="G4563">
            <v>98115</v>
          </cell>
          <cell r="H4563" t="str">
            <v>TAMPA CIRCULAR PARA ESGOTO E DRENAGEM, EM CONCRETO PRÉ-MOLDADO, DIÂMETRO INTERNO = 0,6 M. AF_05/2018</v>
          </cell>
          <cell r="I4563" t="str">
            <v>UN</v>
          </cell>
          <cell r="J4563" t="str">
            <v>ATRIBUÍDO SÃO PAULO</v>
          </cell>
          <cell r="K4563">
            <v>95.28</v>
          </cell>
          <cell r="L4563" t="str">
            <v>CAIXA REFERENCIAL</v>
          </cell>
        </row>
        <row r="4564">
          <cell r="G4564">
            <v>89957</v>
          </cell>
          <cell r="H4564" t="str">
            <v>PONTO DE CONSUMO TERMINAL DE ÁGUA FRIA (SUBRAMAL) COM TUBULAÇÃO DE PVC, DN 25 MM, INSTALADO EM RAMAL DE ÁGUA, INCLUSOS RASGO E CHUMBAMENTO EM ALVENARIA. AF_12/2014</v>
          </cell>
          <cell r="I4564" t="str">
            <v>UN</v>
          </cell>
          <cell r="J4564" t="str">
            <v>COEFICIENTE DE REPRESENTATIVIDADE</v>
          </cell>
          <cell r="K4564">
            <v>114.49</v>
          </cell>
          <cell r="L4564" t="str">
            <v>CAIXA REFERENCIAL</v>
          </cell>
        </row>
        <row r="4565">
          <cell r="G4565">
            <v>89959</v>
          </cell>
          <cell r="H4565" t="str">
            <v>PONTO DE CONSUMO TERMINAL DE ÁGUA QUENTE (SUBRAMAL) COM TUBULAÇÃO DE CPVC, DN 22 MM, INSTALADO EM RAMAL DE ÁGUA, INCLUSOS RASGO E CHUMBAMENTO EM ALVENARIA. AF_12/2014</v>
          </cell>
          <cell r="I4565" t="str">
            <v>UN</v>
          </cell>
          <cell r="J4565" t="str">
            <v>COEFICIENTE DE REPRESENTATIVIDADE</v>
          </cell>
          <cell r="K4565">
            <v>168.03</v>
          </cell>
          <cell r="L4565" t="str">
            <v>CAIXA REFERENCIAL</v>
          </cell>
        </row>
        <row r="4566">
          <cell r="G4566">
            <v>89349</v>
          </cell>
          <cell r="H4566" t="str">
            <v>REGISTRO DE PRESSÃO BRUTO, LATÃO, ROSCÁVEL, 1/2", FORNECIDO E INSTALADO EM RAMAL DE ÁGUA. AF_12/2014</v>
          </cell>
          <cell r="I4566" t="str">
            <v>UN</v>
          </cell>
          <cell r="J4566" t="str">
            <v>COEFICIENTE DE REPRESENTATIVIDADE</v>
          </cell>
          <cell r="K4566">
            <v>27.65</v>
          </cell>
          <cell r="L4566" t="str">
            <v>CAIXA REFERENCIAL</v>
          </cell>
        </row>
        <row r="4567">
          <cell r="G4567">
            <v>89351</v>
          </cell>
          <cell r="H4567" t="str">
            <v>REGISTRO DE PRESSÃO BRUTO, LATÃO,  ROSCÁVEL, 3/4, FORNECIDO E INSTALADO EM RAMAL DE ÁGUA. AF_12/2014</v>
          </cell>
          <cell r="I4567" t="str">
            <v>UN</v>
          </cell>
          <cell r="J4567" t="str">
            <v>COEFICIENTE DE REPRESENTATIVIDADE</v>
          </cell>
          <cell r="K4567">
            <v>31.46</v>
          </cell>
          <cell r="L4567" t="str">
            <v>CAIXA REFERENCIAL</v>
          </cell>
        </row>
        <row r="4568">
          <cell r="G4568">
            <v>89352</v>
          </cell>
          <cell r="H4568" t="str">
            <v>REGISTRO DE GAVETA BRUTO, LATÃO, ROSCÁVEL, 1/2", FORNECIDO E INSTALADO EM RAMAL DE ÁGUA. AF_12/2014</v>
          </cell>
          <cell r="I4568" t="str">
            <v>UN</v>
          </cell>
          <cell r="J4568" t="str">
            <v>COEFICIENTE DE REPRESENTATIVIDADE</v>
          </cell>
          <cell r="K4568">
            <v>35.74</v>
          </cell>
          <cell r="L4568" t="str">
            <v>CAIXA REFERENCIAL</v>
          </cell>
        </row>
        <row r="4569">
          <cell r="G4569">
            <v>89353</v>
          </cell>
          <cell r="H4569" t="str">
            <v>REGISTRO DE GAVETA BRUTO, LATÃO, ROSCÁVEL, 3/4", FORNECIDO E INSTALADO EM RAMAL DE ÁGUA. AF_12/2014</v>
          </cell>
          <cell r="I4569" t="str">
            <v>UN</v>
          </cell>
          <cell r="J4569" t="str">
            <v>COEFICIENTE DE REPRESENTATIVIDADE</v>
          </cell>
          <cell r="K4569">
            <v>37.26</v>
          </cell>
          <cell r="L4569" t="str">
            <v>CAIXA REFERENCIAL</v>
          </cell>
        </row>
        <row r="4570">
          <cell r="G4570">
            <v>89354</v>
          </cell>
          <cell r="H4570" t="str">
            <v>MISTURADOR MONOCOMANDO PARA CHUVEIRO, BASE BRUTA E ACABAMENTO CROMADO, FORNECIDO E INSTALADO EM RAMAL DE ÁGUA. AF_12/2014</v>
          </cell>
          <cell r="I4570" t="str">
            <v>UN</v>
          </cell>
          <cell r="J4570" t="str">
            <v>COEFICIENTE DE REPRESENTATIVIDADE</v>
          </cell>
          <cell r="K4570">
            <v>231.66</v>
          </cell>
          <cell r="L4570" t="str">
            <v>CAIXA REFERENCIAL</v>
          </cell>
        </row>
        <row r="4571">
          <cell r="G4571">
            <v>89969</v>
          </cell>
          <cell r="H4571" t="str">
            <v>KIT DE REGISTRO DE PRESSÃO BRUTO DE LATÃO ½", INCLUSIVE CONEXÕES,  ROSCÁVEL, INSTALADO EM RAMAL DE ÁGUA FRIA - FORNECIMENTO E INSTALAÇÃO. AF_12/2014</v>
          </cell>
          <cell r="I4571" t="str">
            <v>UN</v>
          </cell>
          <cell r="J4571" t="str">
            <v>COEFICIENTE DE REPRESENTATIVIDADE</v>
          </cell>
          <cell r="K4571">
            <v>38.78</v>
          </cell>
          <cell r="L4571" t="str">
            <v>CAIXA REFERENCIAL</v>
          </cell>
        </row>
        <row r="4572">
          <cell r="G4572">
            <v>89970</v>
          </cell>
          <cell r="H4572" t="str">
            <v>KIT DE REGISTRO DE PRESSÃO BRUTO DE LATÃO ¾", INCLUSIVE CONEXÕES, ROSCÁVEL, INSTALADO EM RAMAL DE ÁGUA FRIA - FORNECIMENTO E INSTALAÇÃO. AF_12/2014</v>
          </cell>
          <cell r="I4572" t="str">
            <v>UN</v>
          </cell>
          <cell r="J4572" t="str">
            <v>COEFICIENTE DE REPRESENTATIVIDADE</v>
          </cell>
          <cell r="K4572">
            <v>42.88</v>
          </cell>
          <cell r="L4572" t="str">
            <v>CAIXA REFERENCIAL</v>
          </cell>
        </row>
        <row r="4573">
          <cell r="G4573">
            <v>89971</v>
          </cell>
          <cell r="H4573" t="str">
            <v>KIT DE REGISTRO DE GAVETA BRUTO DE LATÃO ½", INCLUSIVE CONEXÕES, ROSCÁVEL, INSTALADO EM RAMAL DE ÁGUA FRIA - FORNECIMENTO E INSTALAÇÃO. AF_12/2014</v>
          </cell>
          <cell r="I4573" t="str">
            <v>UN</v>
          </cell>
          <cell r="J4573" t="str">
            <v>COEFICIENTE DE REPRESENTATIVIDADE</v>
          </cell>
          <cell r="K4573">
            <v>44.92</v>
          </cell>
          <cell r="L4573" t="str">
            <v>CAIXA REFERENCIAL</v>
          </cell>
        </row>
        <row r="4574">
          <cell r="G4574">
            <v>89972</v>
          </cell>
          <cell r="H4574" t="str">
            <v>KIT DE REGISTRO DE GAVETA BRUTO DE LATÃO ¾", INCLUSIVE CONEXÕES, ROSCÁVEL, INSTALADO EM RAMAL DE ÁGUA FRIA - FORNECIMENTO E INSTALAÇÃO. AF_12/2014</v>
          </cell>
          <cell r="I4574" t="str">
            <v>UN</v>
          </cell>
          <cell r="J4574" t="str">
            <v>COEFICIENTE DE REPRESENTATIVIDADE</v>
          </cell>
          <cell r="K4574">
            <v>48.12</v>
          </cell>
          <cell r="L4574" t="str">
            <v>CAIXA REFERENCIAL</v>
          </cell>
        </row>
        <row r="4575">
          <cell r="G4575">
            <v>89973</v>
          </cell>
          <cell r="H4575" t="str">
            <v>KIT DE MISTURADOR BASE BRUTA DE LATÃO ¾" MONOCOMANDO PARA CHUVEIRO, INCLUSIVE CONEXÕES, INSTALADO EM RAMAL DE ÁGUA - FORNECIMENTO E INSTALAÇÃO. AF_12/2014</v>
          </cell>
          <cell r="I4575" t="str">
            <v>UN</v>
          </cell>
          <cell r="J4575" t="str">
            <v>COEFICIENTE DE REPRESENTATIVIDADE</v>
          </cell>
          <cell r="K4575">
            <v>366.95</v>
          </cell>
          <cell r="L4575" t="str">
            <v>CAIXA REFERENCIAL</v>
          </cell>
        </row>
        <row r="4576">
          <cell r="G4576">
            <v>89974</v>
          </cell>
          <cell r="H4576" t="str">
            <v>KIT DE TÊ MISTURADOR EM CPVC ¾" COM DUPLO COMANDO PARA CHUVEIRO, INCLUSIVE CONEXÕES, INSTALADO EM RAMAL DE ÁGUA - FORNECIMENTO E INSTALAÇÃO. AF_12/2014</v>
          </cell>
          <cell r="I4576" t="str">
            <v>UN</v>
          </cell>
          <cell r="J4576" t="str">
            <v>COEFICIENTE DE REPRESENTATIVIDADE</v>
          </cell>
          <cell r="K4576">
            <v>208.8</v>
          </cell>
          <cell r="L4576" t="str">
            <v>CAIXA REFERENCIAL</v>
          </cell>
        </row>
        <row r="4577">
          <cell r="G4577">
            <v>89984</v>
          </cell>
          <cell r="H4577" t="str">
            <v>REGISTRO DE PRESSÃO BRUTO, LATÃO, ROSCÁVEL, 1/2", COM ACABAMENTO E CANOPLA CROMADOS. FORNECIDO E INSTALADO EM RAMAL DE ÁGUA. AF_12/2014</v>
          </cell>
          <cell r="I4577" t="str">
            <v>UN</v>
          </cell>
          <cell r="J4577" t="str">
            <v>COEFICIENTE DE REPRESENTATIVIDADE</v>
          </cell>
          <cell r="K4577">
            <v>75.89</v>
          </cell>
          <cell r="L4577" t="str">
            <v>CAIXA REFERENCIAL</v>
          </cell>
        </row>
        <row r="4578">
          <cell r="G4578">
            <v>89985</v>
          </cell>
          <cell r="H4578" t="str">
            <v>REGISTRO DE PRESSÃO BRUTO, LATÃO, ROSCÁVEL, 3/4", COM ACABAMENTO E CANOPLA CROMADOS. FORNECIDO E INSTALADO EM RAMAL DE ÁGUA. AF_12/2014</v>
          </cell>
          <cell r="I4578" t="str">
            <v>UN</v>
          </cell>
          <cell r="J4578" t="str">
            <v>COEFICIENTE DE REPRESENTATIVIDADE</v>
          </cell>
          <cell r="K4578">
            <v>78.09</v>
          </cell>
          <cell r="L4578" t="str">
            <v>CAIXA REFERENCIAL</v>
          </cell>
        </row>
        <row r="4579">
          <cell r="G4579">
            <v>89986</v>
          </cell>
          <cell r="H4579" t="str">
            <v>REGISTRO DE GAVETA BRUTO, LATÃO, ROSCÁVEL, 1/2", COM ACABAMENTO E CANOPLA CROMADOS. FORNECIDO E INSTALADO EM RAMAL DE ÁGUA. AF_12/2014</v>
          </cell>
          <cell r="I4579" t="str">
            <v>UN</v>
          </cell>
          <cell r="J4579" t="str">
            <v>COEFICIENTE DE REPRESENTATIVIDADE</v>
          </cell>
          <cell r="K4579">
            <v>74.03</v>
          </cell>
          <cell r="L4579" t="str">
            <v>CAIXA REFERENCIAL</v>
          </cell>
        </row>
        <row r="4580">
          <cell r="G4580">
            <v>89987</v>
          </cell>
          <cell r="H4580" t="str">
            <v>REGISTRO DE GAVETA BRUTO, LATÃO, ROSCÁVEL, 3/4", COM ACABAMENTO E CANOPLA CROMADOS. FORNECIDO E INSTALADO EM RAMAL DE ÁGUA. AF_12/2014</v>
          </cell>
          <cell r="I4580" t="str">
            <v>UN</v>
          </cell>
          <cell r="J4580" t="str">
            <v>COEFICIENTE DE REPRESENTATIVIDADE</v>
          </cell>
          <cell r="K4580">
            <v>82.15</v>
          </cell>
          <cell r="L4580" t="str">
            <v>CAIXA REFERENCIAL</v>
          </cell>
        </row>
        <row r="4581">
          <cell r="G4581">
            <v>90371</v>
          </cell>
          <cell r="H4581" t="str">
            <v>REGISTRO DE ESFERA, PVC, ROSCÁVEL, 3/4", FORNECIDO E INSTALADO EM RAMAL DE ÁGUA. AF_03/2015</v>
          </cell>
          <cell r="I4581" t="str">
            <v>UN</v>
          </cell>
          <cell r="J4581" t="str">
            <v>COEFICIENTE DE REPRESENTATIVIDADE</v>
          </cell>
          <cell r="K4581">
            <v>33.07</v>
          </cell>
          <cell r="L4581" t="str">
            <v>CAIXA REFERENCIAL</v>
          </cell>
        </row>
        <row r="4582">
          <cell r="G4582">
            <v>94489</v>
          </cell>
          <cell r="H4582" t="str">
            <v>REGISTRO DE ESFERA, PVC, SOLDÁVEL, DN  25 MM, INSTALADO EM RESERVAÇÃO DE ÁGUA DE EDIFICAÇÃO QUE POSSUA RESERVATÓRIO DE FIBRA/FIBROCIMENTO   FORNECIMENTO E INSTALAÇÃO. AF_06/2016</v>
          </cell>
          <cell r="I4582" t="str">
            <v>UN</v>
          </cell>
          <cell r="J4582" t="str">
            <v>COEFICIENTE DE REPRESENTATIVIDADE</v>
          </cell>
          <cell r="K4582">
            <v>29.32</v>
          </cell>
          <cell r="L4582" t="str">
            <v>CAIXA REFERENCIAL</v>
          </cell>
        </row>
        <row r="4583">
          <cell r="G4583">
            <v>94490</v>
          </cell>
          <cell r="H4583" t="str">
            <v>REGISTRO DE ESFERA, PVC, SOLDÁVEL, DN  32 MM, INSTALADO EM RESERVAÇÃO DE ÁGUA DE EDIFICAÇÃO QUE POSSUA RESERVATÓRIO DE FIBRA/FIBROCIMENTO   FORNECIMENTO E INSTALAÇÃO. AF_06/2016</v>
          </cell>
          <cell r="I4583" t="str">
            <v>UN</v>
          </cell>
          <cell r="J4583" t="str">
            <v>COEFICIENTE DE REPRESENTATIVIDADE</v>
          </cell>
          <cell r="K4583">
            <v>48.45</v>
          </cell>
          <cell r="L4583" t="str">
            <v>CAIXA REFERENCIAL</v>
          </cell>
        </row>
        <row r="4584">
          <cell r="G4584">
            <v>94491</v>
          </cell>
          <cell r="H4584" t="str">
            <v>REGISTRO DE ESFERA, PVC, SOLDÁVEL, DN  40 MM, INSTALADO EM RESERVAÇÃO DE ÁGUA DE EDIFICAÇÃO QUE POSSUA RESERVATÓRIO DE FIBRA/FIBROCIMENTO   FORNECIMENTO E INSTALAÇÃO. AF_06/2016</v>
          </cell>
          <cell r="I4584" t="str">
            <v>UN</v>
          </cell>
          <cell r="J4584" t="str">
            <v>COEFICIENTE DE REPRESENTATIVIDADE</v>
          </cell>
          <cell r="K4584">
            <v>66.239999999999995</v>
          </cell>
          <cell r="L4584" t="str">
            <v>CAIXA REFERENCIAL</v>
          </cell>
        </row>
        <row r="4585">
          <cell r="G4585">
            <v>94492</v>
          </cell>
          <cell r="H4585" t="str">
            <v>REGISTRO DE ESFERA, PVC, SOLDÁVEL, DN  50 MM, INSTALADO EM RESERVAÇÃO DE ÁGUA DE EDIFICAÇÃO QUE POSSUA RESERVATÓRIO DE FIBRA/FIBROCIMENTO   FORNECIMENTO E INSTALAÇÃO. AF_06/2016</v>
          </cell>
          <cell r="I4585" t="str">
            <v>UN</v>
          </cell>
          <cell r="J4585" t="str">
            <v>COEFICIENTE DE REPRESENTATIVIDADE</v>
          </cell>
          <cell r="K4585">
            <v>68.010000000000005</v>
          </cell>
          <cell r="L4585" t="str">
            <v>CAIXA REFERENCIAL</v>
          </cell>
        </row>
        <row r="4586">
          <cell r="G4586">
            <v>94493</v>
          </cell>
          <cell r="H4586" t="str">
            <v>REGISTRO DE ESFERA, PVC, SOLDÁVEL, DN  60 MM, INSTALADO EM RESERVAÇÃO DE ÁGUA DE EDIFICAÇÃO QUE POSSUA RESERVATÓRIO DE FIBRA/FIBROCIMENTO   FORNECIMENTO E INSTALAÇÃO. AF_06/2016</v>
          </cell>
          <cell r="I4586" t="str">
            <v>UN</v>
          </cell>
          <cell r="J4586" t="str">
            <v>COEFICIENTE DE REPRESENTATIVIDADE</v>
          </cell>
          <cell r="K4586">
            <v>123.95</v>
          </cell>
          <cell r="L4586" t="str">
            <v>CAIXA REFERENCIAL</v>
          </cell>
        </row>
        <row r="4587">
          <cell r="G4587">
            <v>94494</v>
          </cell>
          <cell r="H4587" t="str">
            <v>REGISTRO DE GAVETA BRUTO, LATÃO, ROSCÁVEL, 3/4, INSTALADO EM RESERVAÇÃO DE ÁGUA DE EDIFICAÇÃO QUE POSSUA RESERVATÓRIO DE FIBRA/FIBROCIMENTO  FORNECIMENTO E INSTALAÇÃO. AF_06/2016</v>
          </cell>
          <cell r="I4587" t="str">
            <v>UN</v>
          </cell>
          <cell r="J4587" t="str">
            <v>COEFICIENTE DE REPRESENTATIVIDADE</v>
          </cell>
          <cell r="K4587">
            <v>59.75</v>
          </cell>
          <cell r="L4587" t="str">
            <v>CAIXA REFERENCIAL</v>
          </cell>
        </row>
        <row r="4588">
          <cell r="G4588">
            <v>94495</v>
          </cell>
          <cell r="H4588" t="str">
            <v>REGISTRO DE GAVETA BRUTO, LATÃO, ROSCÁVEL, 1, INSTALADO EM RESERVAÇÃO DE ÁGUA DE EDIFICAÇÃO QUE POSSUA RESERVATÓRIO DE FIBRA/FIBROCIMENTO  FORNECIMENTO E INSTALAÇÃO. AF_06/2016</v>
          </cell>
          <cell r="I4588" t="str">
            <v>UN</v>
          </cell>
          <cell r="J4588" t="str">
            <v>COEFICIENTE DE REPRESENTATIVIDADE</v>
          </cell>
          <cell r="K4588">
            <v>76.69</v>
          </cell>
          <cell r="L4588" t="str">
            <v>CAIXA REFERENCIAL</v>
          </cell>
        </row>
        <row r="4589">
          <cell r="G4589">
            <v>94496</v>
          </cell>
          <cell r="H4589" t="str">
            <v>REGISTRO DE GAVETA BRUTO, LATÃO, ROSCÁVEL, 1 1/4, INSTALADO EM RESERVAÇÃO DE ÁGUA DE EDIFICAÇÃO QUE POSSUA RESERVATÓRIO DE FIBRA/FIBROCIMENTO  FORNECIMENTO E INSTALAÇÃO. AF_06/2016</v>
          </cell>
          <cell r="I4589" t="str">
            <v>UN</v>
          </cell>
          <cell r="J4589" t="str">
            <v>COEFICIENTE DE REPRESENTATIVIDADE</v>
          </cell>
          <cell r="K4589">
            <v>94.15</v>
          </cell>
          <cell r="L4589" t="str">
            <v>CAIXA REFERENCIAL</v>
          </cell>
        </row>
        <row r="4590">
          <cell r="G4590">
            <v>94497</v>
          </cell>
          <cell r="H4590" t="str">
            <v>REGISTRO DE GAVETA BRUTO, LATÃO, ROSCÁVEL, 1 1/2, INSTALADO EM RESERVAÇÃO DE ÁGUA DE EDIFICAÇÃO QUE POSSUA RESERVATÓRIO DE FIBRA/FIBROCIMENTO  FORNECIMENTO E INSTALAÇÃO. AF_06/2016</v>
          </cell>
          <cell r="I4590" t="str">
            <v>UN</v>
          </cell>
          <cell r="J4590" t="str">
            <v>COEFICIENTE DE REPRESENTATIVIDADE</v>
          </cell>
          <cell r="K4590">
            <v>110.69</v>
          </cell>
          <cell r="L4590" t="str">
            <v>CAIXA REFERENCIAL</v>
          </cell>
        </row>
        <row r="4591">
          <cell r="G4591">
            <v>94498</v>
          </cell>
          <cell r="H4591" t="str">
            <v>REGISTRO DE GAVETA BRUTO, LATÃO, ROSCÁVEL, 2, INSTALADO EM RESERVAÇÃO DE ÁGUA DE EDIFICAÇÃO QUE POSSUA RESERVATÓRIO DE FIBRA/FIBROCIMENTO  FORNECIMENTO E INSTALAÇÃO. AF_06/2016</v>
          </cell>
          <cell r="I4591" t="str">
            <v>UN</v>
          </cell>
          <cell r="J4591" t="str">
            <v>COEFICIENTE DE REPRESENTATIVIDADE</v>
          </cell>
          <cell r="K4591">
            <v>143.31</v>
          </cell>
          <cell r="L4591" t="str">
            <v>CAIXA REFERENCIAL</v>
          </cell>
        </row>
        <row r="4592">
          <cell r="G4592">
            <v>94499</v>
          </cell>
          <cell r="H4592" t="str">
            <v>REGISTRO DE GAVETA BRUTO, LATÃO, ROSCÁVEL, 2 1/2, INSTALADO EM RESERVAÇÃO DE ÁGUA DE EDIFICAÇÃO QUE POSSUA RESERVATÓRIO DE FIBRA/FIBROCIMENTO  FORNECIMENTO E INSTALAÇÃO. AF_06/2016</v>
          </cell>
          <cell r="I4592" t="str">
            <v>UN</v>
          </cell>
          <cell r="J4592" t="str">
            <v>COEFICIENTE DE REPRESENTATIVIDADE</v>
          </cell>
          <cell r="K4592">
            <v>262.3</v>
          </cell>
          <cell r="L4592" t="str">
            <v>CAIXA REFERENCIAL</v>
          </cell>
        </row>
        <row r="4593">
          <cell r="G4593">
            <v>94500</v>
          </cell>
          <cell r="H4593" t="str">
            <v>REGISTRO DE GAVETA BRUTO, LATÃO, ROSCÁVEL, 3, INSTALADO EM RESERVAÇÃO DE ÁGUA DE EDIFICAÇÃO QUE POSSUA RESERVATÓRIO DE FIBRA/FIBROCIMENTO  FORNECIMENTO E INSTALAÇÃO. AF_06/2016</v>
          </cell>
          <cell r="I4593" t="str">
            <v>UN</v>
          </cell>
          <cell r="J4593" t="str">
            <v>COEFICIENTE DE REPRESENTATIVIDADE</v>
          </cell>
          <cell r="K4593">
            <v>312.07</v>
          </cell>
          <cell r="L4593" t="str">
            <v>CAIXA REFERENCIAL</v>
          </cell>
        </row>
        <row r="4594">
          <cell r="G4594">
            <v>94501</v>
          </cell>
          <cell r="H4594" t="str">
            <v>REGISTRO DE GAVETA BRUTO, LATÃO, ROSCÁVEL, 4, INSTALADO EM RESERVAÇÃO DE ÁGUA DE EDIFICAÇÃO QUE POSSUA RESERVATÓRIO DE FIBRA/FIBROCIMENTO  FORNECIMENTO E INSTALAÇÃO. AF_06/2016</v>
          </cell>
          <cell r="I4594" t="str">
            <v>UN</v>
          </cell>
          <cell r="J4594" t="str">
            <v>COEFICIENTE DE REPRESENTATIVIDADE</v>
          </cell>
          <cell r="K4594">
            <v>613.55999999999995</v>
          </cell>
          <cell r="L4594" t="str">
            <v>CAIXA REFERENCIAL</v>
          </cell>
        </row>
        <row r="4595">
          <cell r="G4595">
            <v>94792</v>
          </cell>
          <cell r="H4595" t="str">
            <v>REGISTRO DE GAVETA BRUTO, LATÃO, ROSCÁVEL, 1, COM ACABAMENTO E CANOPLA CROMADOS, INSTALADO EM RESERVAÇÃO DE ÁGUA DE EDIFICAÇÃO QUE POSSUA RESERVATÓRIO DE FIBRA/FIBROCIMENTO  FORNECIMENTO E INSTALAÇÃO. AF_06/2016</v>
          </cell>
          <cell r="I4595" t="str">
            <v>UN</v>
          </cell>
          <cell r="J4595" t="str">
            <v>COEFICIENTE DE REPRESENTATIVIDADE</v>
          </cell>
          <cell r="K4595">
            <v>117.93</v>
          </cell>
          <cell r="L4595" t="str">
            <v>CAIXA REFERENCIAL</v>
          </cell>
        </row>
        <row r="4596">
          <cell r="G4596">
            <v>94793</v>
          </cell>
          <cell r="H4596" t="str">
            <v>REGISTRO DE GAVETA BRUTO, LATÃO, ROSCÁVEL, 1 1/4, COM ACABAMENTO E CANOPLA CROMADOS, INSTALADO EM RESERVAÇÃO DE ÁGUA DE EDIFICAÇÃO QUE POSSUA RESERVATÓRIO DE FIBRA/FIBROCIMENTO  FORNECIMENTO E INSTALAÇÃO. AF_06/2016</v>
          </cell>
          <cell r="I4596" t="str">
            <v>UN</v>
          </cell>
          <cell r="J4596" t="str">
            <v>COEFICIENTE DE REPRESENTATIVIDADE</v>
          </cell>
          <cell r="K4596">
            <v>152.76</v>
          </cell>
          <cell r="L4596" t="str">
            <v>CAIXA REFERENCIAL</v>
          </cell>
        </row>
        <row r="4597">
          <cell r="G4597">
            <v>94794</v>
          </cell>
          <cell r="H4597" t="str">
            <v>REGISTRO DE GAVETA BRUTO, LATÃO, ROSCÁVEL, 1 1/2, COM ACABAMENTO E CANOPLA CROMADOS, INSTALADO EM RESERVAÇÃO DE ÁGUA DE EDIFICAÇÃO QUE POSSUA RESERVATÓRIO DE FIBRA/FIBROCIMENTO  FORNECIMENTO E INSTALAÇÃO. AF_06/2016</v>
          </cell>
          <cell r="I4597" t="str">
            <v>UN</v>
          </cell>
          <cell r="J4597" t="str">
            <v>COEFICIENTE DE REPRESENTATIVIDADE</v>
          </cell>
          <cell r="K4597">
            <v>158.35</v>
          </cell>
          <cell r="L4597" t="str">
            <v>CAIXA REFERENCIAL</v>
          </cell>
        </row>
        <row r="4598">
          <cell r="G4598">
            <v>94795</v>
          </cell>
          <cell r="H4598" t="str">
            <v>TORNEIRA DE BOIA, ROSCÁVEL, 1/2 , FORNECIDA E INSTALADA EM RESERVAÇÃO DE ÁGUA. AF_06/2016</v>
          </cell>
          <cell r="I4598" t="str">
            <v>UN</v>
          </cell>
          <cell r="J4598" t="str">
            <v>COEFICIENTE DE REPRESENTATIVIDADE</v>
          </cell>
          <cell r="K4598">
            <v>39.119999999999997</v>
          </cell>
          <cell r="L4598" t="str">
            <v>CAIXA REFERENCIAL</v>
          </cell>
        </row>
        <row r="4599">
          <cell r="G4599">
            <v>94796</v>
          </cell>
          <cell r="H4599" t="str">
            <v>TORNEIRA DE BOIA, ROSCÁVEL, 3/4 , FORNECIDA E INSTALADA EM RESERVAÇÃO DE ÁGUA. AF_06/2016</v>
          </cell>
          <cell r="I4599" t="str">
            <v>UN</v>
          </cell>
          <cell r="J4599" t="str">
            <v>COEFICIENTE DE REPRESENTATIVIDADE</v>
          </cell>
          <cell r="K4599">
            <v>44.53</v>
          </cell>
          <cell r="L4599" t="str">
            <v>CAIXA REFERENCIAL</v>
          </cell>
        </row>
        <row r="4600">
          <cell r="G4600">
            <v>94797</v>
          </cell>
          <cell r="H4600" t="str">
            <v>TORNEIRA DE BOIA, ROSCÁVEL, 1, FORNECIDA E INSTALADA EM RESERVAÇÃO DE ÁGUA. AF_06/2016</v>
          </cell>
          <cell r="I4600" t="str">
            <v>UN</v>
          </cell>
          <cell r="J4600" t="str">
            <v>COEFICIENTE DE REPRESENTATIVIDADE</v>
          </cell>
          <cell r="K4600">
            <v>68.61</v>
          </cell>
          <cell r="L4600" t="str">
            <v>CAIXA REFERENCIAL</v>
          </cell>
        </row>
        <row r="4601">
          <cell r="G4601">
            <v>94798</v>
          </cell>
          <cell r="H4601" t="str">
            <v>TORNEIRA DE BOIA, ROSCÁVEL, 1 1/4 , FORNECIDA E INSTALADA EM RESERVAÇÃO DE ÁGUA. AF_06/2016</v>
          </cell>
          <cell r="I4601" t="str">
            <v>UN</v>
          </cell>
          <cell r="J4601" t="str">
            <v>COEFICIENTE DE REPRESENTATIVIDADE</v>
          </cell>
          <cell r="K4601">
            <v>154.38</v>
          </cell>
          <cell r="L4601" t="str">
            <v>CAIXA REFERENCIAL</v>
          </cell>
        </row>
        <row r="4602">
          <cell r="G4602">
            <v>94799</v>
          </cell>
          <cell r="H4602" t="str">
            <v>TORNEIRA DE BOIA, ROSCÁVEL, 1 1/2 , FORNECIDA E INSTALADA EM RESERVAÇÃO DE ÁGUA. AF_06/2016</v>
          </cell>
          <cell r="I4602" t="str">
            <v>UN</v>
          </cell>
          <cell r="J4602" t="str">
            <v>COEFICIENTE DE REPRESENTATIVIDADE</v>
          </cell>
          <cell r="K4602">
            <v>148.06</v>
          </cell>
          <cell r="L4602" t="str">
            <v>CAIXA REFERENCIAL</v>
          </cell>
        </row>
        <row r="4603">
          <cell r="G4603">
            <v>94800</v>
          </cell>
          <cell r="H4603" t="str">
            <v>TORNEIRA DE BOIA, ROSCÁVEL, 2, FORNECIDA E INSTALADA EM RESERVAÇÃO DE ÁGUA. AF_06/2016</v>
          </cell>
          <cell r="I4603" t="str">
            <v>UN</v>
          </cell>
          <cell r="J4603" t="str">
            <v>COEFICIENTE DE REPRESENTATIVIDADE</v>
          </cell>
          <cell r="K4603">
            <v>255.46</v>
          </cell>
          <cell r="L4603" t="str">
            <v>CAIXA REFERENCIAL</v>
          </cell>
        </row>
        <row r="4604">
          <cell r="G4604">
            <v>95248</v>
          </cell>
          <cell r="H4604" t="str">
            <v>VÁLVULA DE ESFERA BRUTA, BRONZE, ROSCÁVEL, 1/2  , INSTALADO EM RESERVAÇÃO DE ÁGUA DE EDIFICAÇÃO QUE POSSUA RESERVATÓRIO DE FIBRA/FIBROCIMENTO - FORNECIMENTO E INSTALAÇÃO. AF_06/2016</v>
          </cell>
          <cell r="I4604" t="str">
            <v>UN</v>
          </cell>
          <cell r="J4604" t="str">
            <v>COEFICIENTE DE REPRESENTATIVIDADE</v>
          </cell>
          <cell r="K4604">
            <v>72.09</v>
          </cell>
          <cell r="L4604" t="str">
            <v>CAIXA REFERENCIAL</v>
          </cell>
        </row>
        <row r="4605">
          <cell r="G4605">
            <v>95249</v>
          </cell>
          <cell r="H4605" t="str">
            <v>VÁLVULA DE ESFERA BRUTA, BRONZE, ROSCÁVEL, 3/4'', INSTALADO EM RESERVAÇÃO DE ÁGUA DE EDIFICAÇÃO QUE POSSUA RESERVATÓRIO DE FIBRA/FIBROCIMENTO - FORNECIMENTO E INSTALAÇÃO. AF_06/2016</v>
          </cell>
          <cell r="I4605" t="str">
            <v>UN</v>
          </cell>
          <cell r="J4605" t="str">
            <v>COEFICIENTE DE REPRESENTATIVIDADE</v>
          </cell>
          <cell r="K4605">
            <v>78.510000000000005</v>
          </cell>
          <cell r="L4605" t="str">
            <v>CAIXA REFERENCIAL</v>
          </cell>
        </row>
        <row r="4606">
          <cell r="G4606">
            <v>95250</v>
          </cell>
          <cell r="H4606" t="str">
            <v>VÁLVULA DE ESFERA BRUTA, BRONZE, ROSCÁVEL, 1'', INSTALADO EM RESERVAÇÃO DE ÁGUA DE EDIFICAÇÃO QUE POSSUA RESERVATÓRIO DE FIBRA/FIBROCIMENTO -   FORNECIMENTO E INSTALAÇÃO. AF_06/2016</v>
          </cell>
          <cell r="I4606" t="str">
            <v>UN</v>
          </cell>
          <cell r="J4606" t="str">
            <v>COEFICIENTE DE REPRESENTATIVIDADE</v>
          </cell>
          <cell r="K4606">
            <v>95.33</v>
          </cell>
          <cell r="L4606" t="str">
            <v>CAIXA REFERENCIAL</v>
          </cell>
        </row>
        <row r="4607">
          <cell r="G4607">
            <v>95251</v>
          </cell>
          <cell r="H4607" t="str">
            <v>VÁLVULA DE ESFERA BRUTA, BRONZE, ROSCÁVEL, 1 1/4'', INSTALADO EM RESERVAÇÃO DE ÁGUA DE EDIFICAÇÃO QUE POSSUA RESERVATÓRIO DE FIBRA/FIBROCIMENTO -   FORNECIMENTO E INSTALAÇÃO. AF_06/2016</v>
          </cell>
          <cell r="I4607" t="str">
            <v>UN</v>
          </cell>
          <cell r="J4607" t="str">
            <v>COEFICIENTE DE REPRESENTATIVIDADE</v>
          </cell>
          <cell r="K4607">
            <v>127.82</v>
          </cell>
          <cell r="L4607" t="str">
            <v>CAIXA REFERENCIAL</v>
          </cell>
        </row>
        <row r="4608">
          <cell r="G4608">
            <v>95252</v>
          </cell>
          <cell r="H4608" t="str">
            <v>VÁLVULA DE ESFERA BRUTA, BRONZE, ROSCÁVEL, 1 1/2'', INSTALADO EM RESERVAÇÃO DE ÁGUA DE EDIFICAÇÃO QUE POSSUA RESERVATÓRIO DE FIBRA/FIBROCIMENTO -   FORNECIMENTO E INSTALAÇÃO. AF_06/2016</v>
          </cell>
          <cell r="I4608" t="str">
            <v>UN</v>
          </cell>
          <cell r="J4608" t="str">
            <v>COEFICIENTE DE REPRESENTATIVIDADE</v>
          </cell>
          <cell r="K4608">
            <v>147.63999999999999</v>
          </cell>
          <cell r="L4608" t="str">
            <v>CAIXA REFERENCIAL</v>
          </cell>
        </row>
        <row r="4609">
          <cell r="G4609">
            <v>95253</v>
          </cell>
          <cell r="H4609" t="str">
            <v>VÁLVULA DE ESFERA BRUTA, BRONZE, ROSCÁVEL, 2'', INSTALADO EM RESERVAÇÃO DE ÁGUA DE EDIFICAÇÃO QUE POSSUA RESERVATÓRIO DE FIBRA/FIBROCIMENTO - FORNECIMENTO E INSTALAÇÃO. AF_06/2016</v>
          </cell>
          <cell r="I4609" t="str">
            <v>UN</v>
          </cell>
          <cell r="J4609" t="str">
            <v>COEFICIENTE DE REPRESENTATIVIDADE</v>
          </cell>
          <cell r="K4609">
            <v>212.15</v>
          </cell>
          <cell r="L4609" t="str">
            <v>CAIXA REFERENCIAL</v>
          </cell>
        </row>
        <row r="4610">
          <cell r="G4610">
            <v>99619</v>
          </cell>
          <cell r="H4610" t="str">
            <v>VÁLVULA DE RETENÇÃO HORIZONTAL, DE BRONZE, ROSCÁVEL, 3/4" - FORNECIMENTO E INSTALAÇÃO. AF_01/2019</v>
          </cell>
          <cell r="I4610" t="str">
            <v>UN</v>
          </cell>
          <cell r="J4610" t="str">
            <v>ATRIBUÍDO SÃO PAULO</v>
          </cell>
          <cell r="K4610">
            <v>56.14</v>
          </cell>
          <cell r="L4610" t="str">
            <v>CAIXA REFERENCIAL</v>
          </cell>
        </row>
        <row r="4611">
          <cell r="G4611">
            <v>99620</v>
          </cell>
          <cell r="H4611" t="str">
            <v>VÁLVULA DE RETENÇÃO HORIZONTAL, DE BRONZE, ROSCÁVEL, 1" - FORNECIMENTO E INSTALAÇÃO. AF_01/2019</v>
          </cell>
          <cell r="I4611" t="str">
            <v>UN</v>
          </cell>
          <cell r="J4611" t="str">
            <v>ATRIBUÍDO SÃO PAULO</v>
          </cell>
          <cell r="K4611">
            <v>95.93</v>
          </cell>
          <cell r="L4611" t="str">
            <v>CAIXA REFERENCIAL</v>
          </cell>
        </row>
        <row r="4612">
          <cell r="G4612">
            <v>99621</v>
          </cell>
          <cell r="H4612" t="str">
            <v>VÁLVULA DE RETENÇÃO HORIZONTAL, DE BRONZE, ROSCÁVEL, 1 1/4" - FORNECIMENTO E INSTALAÇÃO. AF_01/2019</v>
          </cell>
          <cell r="I4612" t="str">
            <v>UN</v>
          </cell>
          <cell r="J4612" t="str">
            <v>ATRIBUÍDO SÃO PAULO</v>
          </cell>
          <cell r="K4612">
            <v>129.16</v>
          </cell>
          <cell r="L4612" t="str">
            <v>CAIXA REFERENCIAL</v>
          </cell>
        </row>
        <row r="4613">
          <cell r="G4613">
            <v>99622</v>
          </cell>
          <cell r="H4613" t="str">
            <v>VÁLVULA DE RETENÇÃO HORIZONTAL, DE BRONZE, ROSCÁVEL, 1 1/2"  - FORNECIMENTO E INSTALAÇÃO. AF_01/2019</v>
          </cell>
          <cell r="I4613" t="str">
            <v>UN</v>
          </cell>
          <cell r="J4613" t="str">
            <v>ATRIBUÍDO SÃO PAULO</v>
          </cell>
          <cell r="K4613">
            <v>140.68</v>
          </cell>
          <cell r="L4613" t="str">
            <v>CAIXA REFERENCIAL</v>
          </cell>
        </row>
        <row r="4614">
          <cell r="G4614">
            <v>99623</v>
          </cell>
          <cell r="H4614" t="str">
            <v>VÁLVULA DE RETENÇÃO HORIZONTAL, DE BRONZE, ROSCÁVEL, 2"  - FORNECIMENTO E INSTALAÇÃO. AF_01/2019</v>
          </cell>
          <cell r="I4614" t="str">
            <v>UN</v>
          </cell>
          <cell r="J4614" t="str">
            <v>ATRIBUÍDO SÃO PAULO</v>
          </cell>
          <cell r="K4614">
            <v>185.97</v>
          </cell>
          <cell r="L4614" t="str">
            <v>CAIXA REFERENCIAL</v>
          </cell>
        </row>
        <row r="4615">
          <cell r="G4615">
            <v>99624</v>
          </cell>
          <cell r="H4615" t="str">
            <v>VÁLVULA DE RETENÇÃO HORIZONTAL, DE BRONZE, ROSCÁVEL, 2 1/2" - FORNECIMENTO E INSTALAÇÃO. AF_01/2019</v>
          </cell>
          <cell r="I4615" t="str">
            <v>UN</v>
          </cell>
          <cell r="J4615" t="str">
            <v>ATRIBUÍDO SÃO PAULO</v>
          </cell>
          <cell r="K4615">
            <v>251.96</v>
          </cell>
          <cell r="L4615" t="str">
            <v>CAIXA REFERENCIAL</v>
          </cell>
        </row>
        <row r="4616">
          <cell r="G4616">
            <v>99625</v>
          </cell>
          <cell r="H4616" t="str">
            <v>VÁLVULA DE RETENÇÃO HORIZONTAL, DE BRONZE, ROSCÁVEL, 3" - FORNECIMENTO E INSTALAÇÃO. AF_01/2019</v>
          </cell>
          <cell r="I4616" t="str">
            <v>UN</v>
          </cell>
          <cell r="J4616" t="str">
            <v>ATRIBUÍDO SÃO PAULO</v>
          </cell>
          <cell r="K4616">
            <v>336.97</v>
          </cell>
          <cell r="L4616" t="str">
            <v>CAIXA REFERENCIAL</v>
          </cell>
        </row>
        <row r="4617">
          <cell r="G4617">
            <v>99626</v>
          </cell>
          <cell r="H4617" t="str">
            <v>VÁLVULA DE RETENÇÃO HORIZONTAL, DE BRONZE, ROSCÁVEL, 4" - FORNECIMENTO E INSTALAÇÃO. AF_01/2019</v>
          </cell>
          <cell r="I4617" t="str">
            <v>UN</v>
          </cell>
          <cell r="J4617" t="str">
            <v>ATRIBUÍDO SÃO PAULO</v>
          </cell>
          <cell r="K4617">
            <v>504</v>
          </cell>
          <cell r="L4617" t="str">
            <v>CAIXA REFERENCIAL</v>
          </cell>
        </row>
        <row r="4618">
          <cell r="G4618">
            <v>99627</v>
          </cell>
          <cell r="H4618" t="str">
            <v>VÁLVULA DE RETENÇÃO VERTICAL, DE BRONZE, ROSCÁVEL, 1/2" - FORNECIMENTO E INSTALAÇÃO. AF_01/2019</v>
          </cell>
          <cell r="I4618" t="str">
            <v>UN</v>
          </cell>
          <cell r="J4618" t="str">
            <v>ATRIBUÍDO SÃO PAULO</v>
          </cell>
          <cell r="K4618">
            <v>60.08</v>
          </cell>
          <cell r="L4618" t="str">
            <v>CAIXA REFERENCIAL</v>
          </cell>
        </row>
        <row r="4619">
          <cell r="G4619">
            <v>99628</v>
          </cell>
          <cell r="H4619" t="str">
            <v>VÁLVULA DE RETENÇÃO VERTICAL, DE BRONZE, ROSCÁVEL, 3/4" - FORNECIMENTO E INSTALAÇÃO. AF_01/2019</v>
          </cell>
          <cell r="I4619" t="str">
            <v>UN</v>
          </cell>
          <cell r="J4619" t="str">
            <v>ATRIBUÍDO SÃO PAULO</v>
          </cell>
          <cell r="K4619">
            <v>38.85</v>
          </cell>
          <cell r="L4619" t="str">
            <v>CAIXA REFERENCIAL</v>
          </cell>
        </row>
        <row r="4620">
          <cell r="G4620">
            <v>99629</v>
          </cell>
          <cell r="H4620" t="str">
            <v>VÁLVULA DE RETENÇÃO VERTICAL, DE BRONZE, ROSCÁVEL, 1" - FORNECIMENTO E INSTALAÇÃO. AF_01/2019</v>
          </cell>
          <cell r="I4620" t="str">
            <v>UN</v>
          </cell>
          <cell r="J4620" t="str">
            <v>ATRIBUÍDO SÃO PAULO</v>
          </cell>
          <cell r="K4620">
            <v>64.2</v>
          </cell>
          <cell r="L4620" t="str">
            <v>CAIXA REFERENCIAL</v>
          </cell>
        </row>
        <row r="4621">
          <cell r="G4621">
            <v>99630</v>
          </cell>
          <cell r="H4621" t="str">
            <v>VÁLVULA DE RETENÇÃO VERTICAL, DE BRONZE, ROSCÁVEL, 1 1/4" - FORNECIMENTO E INSTALAÇÃO. AF_01/2019</v>
          </cell>
          <cell r="I4621" t="str">
            <v>UN</v>
          </cell>
          <cell r="J4621" t="str">
            <v>ATRIBUÍDO SÃO PAULO</v>
          </cell>
          <cell r="K4621">
            <v>81.760000000000005</v>
          </cell>
          <cell r="L4621" t="str">
            <v>CAIXA REFERENCIAL</v>
          </cell>
        </row>
        <row r="4622">
          <cell r="G4622">
            <v>99631</v>
          </cell>
          <cell r="H4622" t="str">
            <v>VÁLVULA DE RETENÇÃO VERTICAL, DE BRONZE, ROSCÁVEL, 1 1/2" - FORNECIMENTO E INSTALAÇÃO. AF_01/2019</v>
          </cell>
          <cell r="I4622" t="str">
            <v>UN</v>
          </cell>
          <cell r="J4622" t="str">
            <v>ATRIBUÍDO SÃO PAULO</v>
          </cell>
          <cell r="K4622">
            <v>89.45</v>
          </cell>
          <cell r="L4622" t="str">
            <v>CAIXA REFERENCIAL</v>
          </cell>
        </row>
        <row r="4623">
          <cell r="G4623">
            <v>99632</v>
          </cell>
          <cell r="H4623" t="str">
            <v>VÁLVULA DE RETENÇÃO VERTICAL, DE BRONZE, ROSCÁVEL, 2" - FORNECIMENTO E INSTALAÇÃO. AF_01/2019</v>
          </cell>
          <cell r="I4623" t="str">
            <v>UN</v>
          </cell>
          <cell r="J4623" t="str">
            <v>ATRIBUÍDO SÃO PAULO</v>
          </cell>
          <cell r="K4623">
            <v>117.47</v>
          </cell>
          <cell r="L4623" t="str">
            <v>CAIXA REFERENCIAL</v>
          </cell>
        </row>
        <row r="4624">
          <cell r="G4624">
            <v>99633</v>
          </cell>
          <cell r="H4624" t="str">
            <v>VÁLVULA DE RETENÇÃO VERTICAL, DE BRONZE, ROSCÁVEL, 3" - FORNECIMENTO E INSTALAÇÃO. AF_01/2019</v>
          </cell>
          <cell r="I4624" t="str">
            <v>UN</v>
          </cell>
          <cell r="J4624" t="str">
            <v>ATRIBUÍDO SÃO PAULO</v>
          </cell>
          <cell r="K4624">
            <v>219.78</v>
          </cell>
          <cell r="L4624" t="str">
            <v>CAIXA REFERENCIAL</v>
          </cell>
        </row>
        <row r="4625">
          <cell r="G4625">
            <v>99634</v>
          </cell>
          <cell r="H4625" t="str">
            <v>VÁLVULA DE RETENÇÃO VERTICAL, DE BRONZE, ROSCÁVEL, 4" - FORNECIMENTO E INSTALAÇÃO. AF_01/2019</v>
          </cell>
          <cell r="I4625" t="str">
            <v>UN</v>
          </cell>
          <cell r="J4625" t="str">
            <v>ATRIBUÍDO SÃO PAULO</v>
          </cell>
          <cell r="K4625">
            <v>356.54</v>
          </cell>
          <cell r="L4625" t="str">
            <v>CAIXA REFERENCIAL</v>
          </cell>
        </row>
        <row r="4626">
          <cell r="G4626">
            <v>99635</v>
          </cell>
          <cell r="H4626" t="str">
            <v>VÁLVULA DE DESCARGA METÁLICA, BASE 1 1/2 ", ACABAMENTO METALICO CROMADO - FORNECIMENTO E INSTALAÇÃO. AF_01/2019</v>
          </cell>
          <cell r="I4626" t="str">
            <v>UN</v>
          </cell>
          <cell r="J4626" t="str">
            <v>COEFICIENTE DE REPRESENTATIVIDADE</v>
          </cell>
          <cell r="K4626">
            <v>217.55</v>
          </cell>
          <cell r="L4626" t="str">
            <v>CAIXA REFERENCIAL</v>
          </cell>
        </row>
        <row r="4627">
          <cell r="G4627">
            <v>95634</v>
          </cell>
          <cell r="H4627" t="str">
            <v>KIT CAVALETE PARA MEDIÇÃO DE ÁGUA - ENTRADA PRINCIPAL, EM PVC SOLDÁVEL DN 20 (½")   FORNECIMENTO E INSTALAÇÃO (EXCLUSIVE HIDRÔMETRO). AF_11/2016</v>
          </cell>
          <cell r="I4627" t="str">
            <v>UN</v>
          </cell>
          <cell r="J4627" t="str">
            <v>COEFICIENTE DE REPRESENTATIVIDADE</v>
          </cell>
          <cell r="K4627">
            <v>123.86</v>
          </cell>
          <cell r="L4627" t="str">
            <v>CAIXA REFERENCIAL</v>
          </cell>
        </row>
        <row r="4628">
          <cell r="G4628">
            <v>95635</v>
          </cell>
          <cell r="H4628" t="str">
            <v>KIT CAVALETE PARA MEDIÇÃO DE ÁGUA - ENTRADA PRINCIPAL, EM PVC SOLDÁVEL DN 25 (¾")   FORNECIMENTO E INSTALAÇÃO (EXCLUSIVE HIDRÔMETRO). AF_11/2016</v>
          </cell>
          <cell r="I4628" t="str">
            <v>UN</v>
          </cell>
          <cell r="J4628" t="str">
            <v>COEFICIENTE DE REPRESENTATIVIDADE</v>
          </cell>
          <cell r="K4628">
            <v>134.71</v>
          </cell>
          <cell r="L4628" t="str">
            <v>CAIXA REFERENCIAL</v>
          </cell>
        </row>
        <row r="4629">
          <cell r="G4629">
            <v>95637</v>
          </cell>
          <cell r="H4629" t="str">
            <v>KIT CAVALETE PARA MEDIÇÃO DE ÁGUA - ENTRADA PRINCIPAL, EM AÇO GALVANIZADO DN 32 (1 ¼)  FORNECIMENTO E INSTALAÇÃO (EXCLUSIVE HIDRÔMETRO). AF_11/2016</v>
          </cell>
          <cell r="I4629" t="str">
            <v>UN</v>
          </cell>
          <cell r="J4629" t="str">
            <v>COEFICIENTE DE REPRESENTATIVIDADE</v>
          </cell>
          <cell r="K4629">
            <v>412.36</v>
          </cell>
          <cell r="L4629" t="str">
            <v>CAIXA REFERENCIAL</v>
          </cell>
        </row>
        <row r="4630">
          <cell r="G4630">
            <v>95638</v>
          </cell>
          <cell r="H4630" t="str">
            <v>KIT CAVALETE PARA MEDIÇÃO DE ÁGUA - ENTRADA PRINCIPAL, EM AÇO GALVANIZADO DN 40 (1 ½)  FORNECIMENTO E INSTALAÇÃO (EXCLUSIVE HIDRÔMETRO). AF_11/2016</v>
          </cell>
          <cell r="I4630" t="str">
            <v>UN</v>
          </cell>
          <cell r="J4630" t="str">
            <v>COEFICIENTE DE REPRESENTATIVIDADE</v>
          </cell>
          <cell r="K4630">
            <v>497.79</v>
          </cell>
          <cell r="L4630" t="str">
            <v>CAIXA REFERENCIAL</v>
          </cell>
        </row>
        <row r="4631">
          <cell r="G4631">
            <v>95639</v>
          </cell>
          <cell r="H4631" t="str">
            <v>KIT CAVALETE PARA MEDIÇÃO DE ÁGUA - ENTRADA PRINCIPAL, EM AÇO GALVANIZADO DN 50 (2)  FORNECIMENTO E INSTALAÇÃO (EXCLUSIVE HIDRÔMETRO). AF_11/2016</v>
          </cell>
          <cell r="I4631" t="str">
            <v>UN</v>
          </cell>
          <cell r="J4631" t="str">
            <v>COEFICIENTE DE REPRESENTATIVIDADE</v>
          </cell>
          <cell r="K4631">
            <v>621.37</v>
          </cell>
          <cell r="L4631" t="str">
            <v>CAIXA REFERENCIAL</v>
          </cell>
        </row>
        <row r="4632">
          <cell r="G4632">
            <v>95641</v>
          </cell>
          <cell r="H4632" t="str">
            <v>KIT CAVALETE PARA MEDIÇÃO DE ÁGUA - ENTRADA INDIVIDUALIZADA, EM PVC DN 25 (¾), PARA 2 MEDIDORES  FORNECIMENTO E INSTALAÇÃO (EXCLUSIVE HIDRÔMETRO). AF_11/2016</v>
          </cell>
          <cell r="I4632" t="str">
            <v>UN</v>
          </cell>
          <cell r="J4632" t="str">
            <v>COEFICIENTE DE REPRESENTATIVIDADE</v>
          </cell>
          <cell r="K4632">
            <v>238.93</v>
          </cell>
          <cell r="L4632" t="str">
            <v>CAIXA REFERENCIAL</v>
          </cell>
        </row>
        <row r="4633">
          <cell r="G4633">
            <v>95642</v>
          </cell>
          <cell r="H4633" t="str">
            <v>KIT CAVALETE PARA MEDIÇÃO DE ÁGUA - ENTRADA INDIVIDUALIZADA, EM PVC DN 25 (¾), PARA 3 MEDIDORES  FORNECIMENTO E INSTALAÇÃO (EXCLUSIVE HIDRÔMETRO). AF_11/2016</v>
          </cell>
          <cell r="I4633" t="str">
            <v>UN</v>
          </cell>
          <cell r="J4633" t="str">
            <v>COEFICIENTE DE REPRESENTATIVIDADE</v>
          </cell>
          <cell r="K4633">
            <v>353.51</v>
          </cell>
          <cell r="L4633" t="str">
            <v>CAIXA REFERENCIAL</v>
          </cell>
        </row>
        <row r="4634">
          <cell r="G4634">
            <v>95643</v>
          </cell>
          <cell r="H4634" t="str">
            <v>KIT CAVALETE PARA MEDIÇÃO DE ÁGUA - ENTRADA INDIVIDUALIZADA, EM PVC DN 25 (¾), PARA 4 MEDIDORES  FORNECIMENTO E INSTALAÇÃO (EXCLUSIVE HIDRÔMETRO). AF_11/2016</v>
          </cell>
          <cell r="I4634" t="str">
            <v>UN</v>
          </cell>
          <cell r="J4634" t="str">
            <v>COEFICIENTE DE REPRESENTATIVIDADE</v>
          </cell>
          <cell r="K4634">
            <v>463.07</v>
          </cell>
          <cell r="L4634" t="str">
            <v>CAIXA REFERENCIAL</v>
          </cell>
        </row>
        <row r="4635">
          <cell r="G4635">
            <v>95644</v>
          </cell>
          <cell r="H4635" t="str">
            <v>KIT CAVALETE PARA MEDIÇÃO DE ÁGUA - ENTRADA INDIVIDUALIZADA, EM PVC DN 32 (1), PARA 1 MEDIDOR  FORNECIMENTO E INSTALAÇÃO (EXCLUSIVE HIDRÔMETRO). AF_11/2016</v>
          </cell>
          <cell r="I4635" t="str">
            <v>UN</v>
          </cell>
          <cell r="J4635" t="str">
            <v>COEFICIENTE DE REPRESENTATIVIDADE</v>
          </cell>
          <cell r="K4635">
            <v>172.99</v>
          </cell>
          <cell r="L4635" t="str">
            <v>CAIXA REFERENCIAL</v>
          </cell>
        </row>
        <row r="4636">
          <cell r="G4636">
            <v>95645</v>
          </cell>
          <cell r="H4636" t="str">
            <v>KIT CAVALETE PARA MEDIÇÃO DE ÁGUA - ENTRADA INDIVIDUALIZADA, EM PVC DN 32 (1), PARA 2 MEDIDORES  FORNECIMENTO E INSTALAÇÃO (EXCLUSIVE HIDRÔMETRO). AF_11/2016</v>
          </cell>
          <cell r="I4636" t="str">
            <v>UN</v>
          </cell>
          <cell r="J4636" t="str">
            <v>COEFICIENTE DE REPRESENTATIVIDADE</v>
          </cell>
          <cell r="K4636">
            <v>318.72000000000003</v>
          </cell>
          <cell r="L4636" t="str">
            <v>CAIXA REFERENCIAL</v>
          </cell>
        </row>
        <row r="4637">
          <cell r="G4637">
            <v>95646</v>
          </cell>
          <cell r="H4637" t="str">
            <v>KIT CAVALETE PARA MEDIÇÃO DE ÁGUA - ENTRADA INDIVIDUALIZADA, EM PVC DN 32 (1), PARA 3 MEDIDORES  FORNECIMENTO E INSTALAÇÃO (EXCLUSIVE HIDRÔMETRO). AF_11/2016</v>
          </cell>
          <cell r="I4637" t="str">
            <v>UN</v>
          </cell>
          <cell r="J4637" t="str">
            <v>COEFICIENTE DE REPRESENTATIVIDADE</v>
          </cell>
          <cell r="K4637">
            <v>475.03</v>
          </cell>
          <cell r="L4637" t="str">
            <v>CAIXA REFERENCIAL</v>
          </cell>
        </row>
        <row r="4638">
          <cell r="G4638">
            <v>95647</v>
          </cell>
          <cell r="H4638" t="str">
            <v>KIT CAVALETE PARA MEDIÇÃO DE ÁGUA - ENTRADA INDIVIDUALIZADA, EM PVC DN 32 (1), PARA 4 MEDIDORES  FORNECIMENTO E INSTALAÇÃO (EXCLUSIVE HIDRÔMETRO). AF_11/2016</v>
          </cell>
          <cell r="I4638" t="str">
            <v>UN</v>
          </cell>
          <cell r="J4638" t="str">
            <v>COEFICIENTE DE REPRESENTATIVIDADE</v>
          </cell>
          <cell r="K4638">
            <v>623.64</v>
          </cell>
          <cell r="L4638" t="str">
            <v>CAIXA REFERENCIAL</v>
          </cell>
        </row>
        <row r="4639">
          <cell r="G4639">
            <v>95673</v>
          </cell>
          <cell r="H4639" t="str">
            <v>HIDRÔMETRO DN 20 (½), 1,5 M³/H  FORNECIMENTO E INSTALAÇÃO. AF_11/2016</v>
          </cell>
          <cell r="I4639" t="str">
            <v>UN</v>
          </cell>
          <cell r="J4639" t="str">
            <v>ATRIBUÍDO SÃO PAULO</v>
          </cell>
          <cell r="K4639">
            <v>102.32</v>
          </cell>
          <cell r="L4639" t="str">
            <v>CAIXA REFERENCIAL</v>
          </cell>
        </row>
        <row r="4640">
          <cell r="G4640">
            <v>95674</v>
          </cell>
          <cell r="H4640" t="str">
            <v>HIDRÔMETRO DN 20 (½), 3,0 M³/H  FORNECIMENTO E INSTALAÇÃO. AF_11/2016</v>
          </cell>
          <cell r="I4640" t="str">
            <v>UN</v>
          </cell>
          <cell r="J4640" t="str">
            <v>ATRIBUÍDO SÃO PAULO</v>
          </cell>
          <cell r="K4640">
            <v>108.51</v>
          </cell>
          <cell r="L4640" t="str">
            <v>CAIXA REFERENCIAL</v>
          </cell>
        </row>
        <row r="4641">
          <cell r="G4641">
            <v>95675</v>
          </cell>
          <cell r="H4641" t="str">
            <v>HIDRÔMETRO DN 25 (¾ ), 5,0 M³/H FORNECIMENTO E INSTALAÇÃO. AF_11/2016</v>
          </cell>
          <cell r="I4641" t="str">
            <v>UN</v>
          </cell>
          <cell r="J4641" t="str">
            <v>ATRIBUÍDO SÃO PAULO</v>
          </cell>
          <cell r="K4641">
            <v>132.41999999999999</v>
          </cell>
          <cell r="L4641" t="str">
            <v>CAIXA REFERENCIAL</v>
          </cell>
        </row>
        <row r="4642">
          <cell r="G4642">
            <v>95676</v>
          </cell>
          <cell r="H4642" t="str">
            <v>CAIXA EM CONCRETO PRÉ-MOLDADO PARA ABRIGO DE HIDRÔMETRO COM DN 20 (½)  FORNECIMENTO E INSTALAÇÃO. AF_11/2016</v>
          </cell>
          <cell r="I4642" t="str">
            <v>UN</v>
          </cell>
          <cell r="J4642" t="str">
            <v>COEFICIENTE DE REPRESENTATIVIDADE</v>
          </cell>
          <cell r="K4642">
            <v>86.17</v>
          </cell>
          <cell r="L4642" t="str">
            <v>CAIXA REFERENCIAL</v>
          </cell>
        </row>
        <row r="4643">
          <cell r="G4643">
            <v>97741</v>
          </cell>
          <cell r="H4643" t="str">
            <v>KIT CAVALETE PARA MEDIÇÃO DE ÁGUA - ENTRADA INDIVIDUALIZADA, EM PVC DN 25 (¾), PARA 1 MEDIDOR  FORNECIMENTO E INSTALAÇÃO (EXCLUSIVE HIDRÔMETRO). AF_11/2016</v>
          </cell>
          <cell r="I4643" t="str">
            <v>UN</v>
          </cell>
          <cell r="J4643" t="str">
            <v>COEFICIENTE DE REPRESENTATIVIDADE</v>
          </cell>
          <cell r="K4643">
            <v>132.74</v>
          </cell>
          <cell r="L4643" t="str">
            <v>CAIXA REFERENCIAL</v>
          </cell>
        </row>
        <row r="4644">
          <cell r="G4644">
            <v>72285</v>
          </cell>
          <cell r="H4644" t="str">
            <v>CAIXA DE AREIA 40X40X40CM EM ALVENARIA - EXECUÇÃO</v>
          </cell>
          <cell r="I4644" t="str">
            <v>UN</v>
          </cell>
          <cell r="J4644" t="str">
            <v>COEFICIENTE DE REPRESENTATIVIDADE</v>
          </cell>
          <cell r="K4644">
            <v>89.59</v>
          </cell>
          <cell r="L4644" t="str">
            <v>CAIXA REFERENCIAL</v>
          </cell>
        </row>
        <row r="4645">
          <cell r="G4645">
            <v>90436</v>
          </cell>
          <cell r="H4645" t="str">
            <v>FURO EM ALVENARIA PARA DIÂMETROS MENORES OU IGUAIS A 40 MM. AF_05/2015</v>
          </cell>
          <cell r="I4645" t="str">
            <v>UN</v>
          </cell>
          <cell r="J4645" t="str">
            <v>COEFICIENTE DE REPRESENTATIVIDADE</v>
          </cell>
          <cell r="K4645">
            <v>12.2</v>
          </cell>
          <cell r="L4645" t="str">
            <v>CAIXA REFERENCIAL</v>
          </cell>
        </row>
        <row r="4646">
          <cell r="G4646">
            <v>90437</v>
          </cell>
          <cell r="H4646" t="str">
            <v>FURO EM ALVENARIA PARA DIÂMETROS MAIORES QUE 40 MM E MENORES OU IGUAIS A 75 MM. AF_05/2015</v>
          </cell>
          <cell r="I4646" t="str">
            <v>UN</v>
          </cell>
          <cell r="J4646" t="str">
            <v>COEFICIENTE DE REPRESENTATIVIDADE</v>
          </cell>
          <cell r="K4646">
            <v>29.64</v>
          </cell>
          <cell r="L4646" t="str">
            <v>CAIXA REFERENCIAL</v>
          </cell>
        </row>
        <row r="4647">
          <cell r="G4647">
            <v>90438</v>
          </cell>
          <cell r="H4647" t="str">
            <v>FURO EM ALVENARIA PARA DIÂMETROS MAIORES QUE 75 MM. AF_05/2015</v>
          </cell>
          <cell r="I4647" t="str">
            <v>UN</v>
          </cell>
          <cell r="J4647" t="str">
            <v>COEFICIENTE DE REPRESENTATIVIDADE</v>
          </cell>
          <cell r="K4647">
            <v>42.48</v>
          </cell>
          <cell r="L4647" t="str">
            <v>CAIXA REFERENCIAL</v>
          </cell>
        </row>
        <row r="4648">
          <cell r="G4648">
            <v>90439</v>
          </cell>
          <cell r="H4648" t="str">
            <v>FURO EM CONCRETO PARA DIÂMETROS MENORES OU IGUAIS A 40 MM. AF_05/2015</v>
          </cell>
          <cell r="I4648" t="str">
            <v>UN</v>
          </cell>
          <cell r="J4648" t="str">
            <v>ATRIBUÍDO SÃO PAULO</v>
          </cell>
          <cell r="K4648">
            <v>51.86</v>
          </cell>
          <cell r="L4648" t="str">
            <v>CAIXA REFERENCIAL</v>
          </cell>
        </row>
        <row r="4649">
          <cell r="G4649">
            <v>90440</v>
          </cell>
          <cell r="H4649" t="str">
            <v>FURO EM CONCRETO PARA DIÂMETROS MAIORES QUE 40 MM E MENORES OU IGUAIS A 75 MM. AF_05/2015</v>
          </cell>
          <cell r="I4649" t="str">
            <v>UN</v>
          </cell>
          <cell r="J4649" t="str">
            <v>ATRIBUÍDO SÃO PAULO</v>
          </cell>
          <cell r="K4649">
            <v>83.08</v>
          </cell>
          <cell r="L4649" t="str">
            <v>CAIXA REFERENCIAL</v>
          </cell>
        </row>
        <row r="4650">
          <cell r="G4650">
            <v>90441</v>
          </cell>
          <cell r="H4650" t="str">
            <v>FURO EM CONCRETO PARA DIÂMETROS MAIORES QUE 75 MM. AF_05/2015</v>
          </cell>
          <cell r="I4650" t="str">
            <v>UN</v>
          </cell>
          <cell r="J4650" t="str">
            <v>ATRIBUÍDO SÃO PAULO</v>
          </cell>
          <cell r="K4650">
            <v>106.12</v>
          </cell>
          <cell r="L4650" t="str">
            <v>CAIXA REFERENCIAL</v>
          </cell>
        </row>
        <row r="4651">
          <cell r="G4651">
            <v>90443</v>
          </cell>
          <cell r="H4651" t="str">
            <v>RASGO EM ALVENARIA PARA RAMAIS/ DISTRIBUIÇÃO COM DIAMETROS MENORES OU IGUAIS A 40 MM. AF_05/2015</v>
          </cell>
          <cell r="I4651" t="str">
            <v>M</v>
          </cell>
          <cell r="J4651" t="str">
            <v>COEFICIENTE DE REPRESENTATIVIDADE</v>
          </cell>
          <cell r="K4651">
            <v>11.09</v>
          </cell>
          <cell r="L4651" t="str">
            <v>CAIXA REFERENCIAL</v>
          </cell>
        </row>
        <row r="4652">
          <cell r="G4652">
            <v>90444</v>
          </cell>
          <cell r="H4652" t="str">
            <v>RASGO EM CONTRAPISO PARA RAMAIS/ DISTRIBUIÇÃO COM DIÂMETROS MENORES OU IGUAIS A 40 MM. AF_05/2015</v>
          </cell>
          <cell r="I4652" t="str">
            <v>M</v>
          </cell>
          <cell r="J4652" t="str">
            <v>ATRIBUÍDO SÃO PAULO</v>
          </cell>
          <cell r="K4652">
            <v>22.26</v>
          </cell>
          <cell r="L4652" t="str">
            <v>CAIXA REFERENCIAL</v>
          </cell>
        </row>
        <row r="4653">
          <cell r="G4653">
            <v>90445</v>
          </cell>
          <cell r="H4653" t="str">
            <v>RASGO EM CONTRAPISO PARA RAMAIS/ DISTRIBUIÇÃO COM DIÂMETROS MAIORES QUE 40 MM E MENORES OU IGUAIS A 75 MM. AF_05/2015</v>
          </cell>
          <cell r="I4653" t="str">
            <v>M</v>
          </cell>
          <cell r="J4653" t="str">
            <v>ATRIBUÍDO SÃO PAULO</v>
          </cell>
          <cell r="K4653">
            <v>23.76</v>
          </cell>
          <cell r="L4653" t="str">
            <v>CAIXA REFERENCIAL</v>
          </cell>
        </row>
        <row r="4654">
          <cell r="G4654">
            <v>90446</v>
          </cell>
          <cell r="H4654" t="str">
            <v>RASGO EM CONTRAPISO PARA RAMAIS/ DISTRIBUIÇÃO COM DIÂMETROS MAIORES QUE 75 MM. AF_05/2015</v>
          </cell>
          <cell r="I4654" t="str">
            <v>M</v>
          </cell>
          <cell r="J4654" t="str">
            <v>ATRIBUÍDO SÃO PAULO</v>
          </cell>
          <cell r="K4654">
            <v>25.82</v>
          </cell>
          <cell r="L4654" t="str">
            <v>CAIXA REFERENCIAL</v>
          </cell>
        </row>
        <row r="4655">
          <cell r="G4655">
            <v>90447</v>
          </cell>
          <cell r="H4655" t="str">
            <v>RASGO EM ALVENARIA PARA ELETRODUTOS COM DIAMETROS MENORES OU IGUAIS A 40 MM. AF_05/2015</v>
          </cell>
          <cell r="I4655" t="str">
            <v>M</v>
          </cell>
          <cell r="J4655" t="str">
            <v>COEFICIENTE DE REPRESENTATIVIDADE</v>
          </cell>
          <cell r="K4655">
            <v>5.49</v>
          </cell>
          <cell r="L4655" t="str">
            <v>CAIXA REFERENCIAL</v>
          </cell>
        </row>
        <row r="4656">
          <cell r="G4656">
            <v>90451</v>
          </cell>
          <cell r="H4656" t="str">
            <v>PASSANTE TIPO PEÇA EM POLIESTIRENO PARA ABERTURA PARA PASSAGEM DE 1 TUBO, FIXADO EM LAJE. AF_05/2015</v>
          </cell>
          <cell r="I4656" t="str">
            <v>UN</v>
          </cell>
          <cell r="J4656" t="str">
            <v>ATRIBUÍDO SÃO PAULO</v>
          </cell>
          <cell r="K4656">
            <v>3.58</v>
          </cell>
          <cell r="L4656" t="str">
            <v>CAIXA REFERENCIAL</v>
          </cell>
        </row>
        <row r="4657">
          <cell r="G4657">
            <v>90452</v>
          </cell>
          <cell r="H4657" t="str">
            <v>PASSANTE TIPO PEÇA EM POLIESTIRENO PARA ABERTURA PARA PASSAGEM DE MAIS DE 1 TUBO, FIXADO EM LAJE. AF_05/2015</v>
          </cell>
          <cell r="I4657" t="str">
            <v>UN</v>
          </cell>
          <cell r="J4657" t="str">
            <v>ATRIBUÍDO SÃO PAULO</v>
          </cell>
          <cell r="K4657">
            <v>13.92</v>
          </cell>
          <cell r="L4657" t="str">
            <v>CAIXA REFERENCIAL</v>
          </cell>
        </row>
        <row r="4658">
          <cell r="G4658">
            <v>90453</v>
          </cell>
          <cell r="H4658" t="str">
            <v>PASSANTE TIPO TUBO DE DIÂMETRO MENOR OU IGUAL A 40 MM, FIXADO EM LAJE. AF_05/2015</v>
          </cell>
          <cell r="I4658" t="str">
            <v>UN</v>
          </cell>
          <cell r="J4658" t="str">
            <v>COEFICIENTE DE REPRESENTATIVIDADE</v>
          </cell>
          <cell r="K4658">
            <v>2.17</v>
          </cell>
          <cell r="L4658" t="str">
            <v>CAIXA REFERENCIAL</v>
          </cell>
        </row>
        <row r="4659">
          <cell r="G4659">
            <v>90454</v>
          </cell>
          <cell r="H4659" t="str">
            <v>PASSANTE TIPO TUBO DE DIÂMETRO MAIORES QUE 40 MM E MENORES OU IGUAIS A 75 MM, FIXADO EM LAJE. AF_05/2015</v>
          </cell>
          <cell r="I4659" t="str">
            <v>UN</v>
          </cell>
          <cell r="J4659" t="str">
            <v>COEFICIENTE DE REPRESENTATIVIDADE</v>
          </cell>
          <cell r="K4659">
            <v>3.76</v>
          </cell>
          <cell r="L4659" t="str">
            <v>CAIXA REFERENCIAL</v>
          </cell>
        </row>
        <row r="4660">
          <cell r="G4660">
            <v>90455</v>
          </cell>
          <cell r="H4660" t="str">
            <v>PASSANTE TIPO TUBO DE DIÂMETRO MAIOR QUE 75 MM, FIXADO EM LAJE. AF_05/2015</v>
          </cell>
          <cell r="I4660" t="str">
            <v>UN</v>
          </cell>
          <cell r="J4660" t="str">
            <v>COEFICIENTE DE REPRESENTATIVIDADE</v>
          </cell>
          <cell r="K4660">
            <v>5.05</v>
          </cell>
          <cell r="L4660" t="str">
            <v>CAIXA REFERENCIAL</v>
          </cell>
        </row>
        <row r="4661">
          <cell r="G4661">
            <v>90456</v>
          </cell>
          <cell r="H4661" t="str">
            <v>QUEBRA EM ALVENARIA PARA INSTALAÇÃO DE CAIXA DE TOMADA (4X4 OU 4X2). AF_05/2015</v>
          </cell>
          <cell r="I4661" t="str">
            <v>UN</v>
          </cell>
          <cell r="J4661" t="str">
            <v>COEFICIENTE DE REPRESENTATIVIDADE</v>
          </cell>
          <cell r="K4661">
            <v>3.56</v>
          </cell>
          <cell r="L4661" t="str">
            <v>CAIXA REFERENCIAL</v>
          </cell>
        </row>
        <row r="4662">
          <cell r="G4662">
            <v>90457</v>
          </cell>
          <cell r="H4662" t="str">
            <v>QUEBRA EM ALVENARIA PARA INSTALAÇÃO DE QUADRO DISTRIBUIÇÃO PEQUENO (19X25 CM). AF_05/2015</v>
          </cell>
          <cell r="I4662" t="str">
            <v>UN</v>
          </cell>
          <cell r="J4662" t="str">
            <v>COEFICIENTE DE REPRESENTATIVIDADE</v>
          </cell>
          <cell r="K4662">
            <v>8.11</v>
          </cell>
          <cell r="L4662" t="str">
            <v>CAIXA REFERENCIAL</v>
          </cell>
        </row>
        <row r="4663">
          <cell r="G4663">
            <v>90458</v>
          </cell>
          <cell r="H4663" t="str">
            <v>QUEBRA EM ALVENARIA PARA INSTALAÇÃO DE QUADRO DISTRIBUIÇÃO GRANDE (76X40 CM). AF_05/2015</v>
          </cell>
          <cell r="I4663" t="str">
            <v>UN</v>
          </cell>
          <cell r="J4663" t="str">
            <v>COEFICIENTE DE REPRESENTATIVIDADE</v>
          </cell>
          <cell r="K4663">
            <v>23.03</v>
          </cell>
          <cell r="L4663" t="str">
            <v>CAIXA REFERENCIAL</v>
          </cell>
        </row>
        <row r="4664">
          <cell r="G4664">
            <v>90459</v>
          </cell>
          <cell r="H4664" t="str">
            <v>QUEBRA EM ALVENARIA PARA INSTALAÇÃO DE ABRIGO PARA MANGUEIRAS (90X60 CM). AF_05/2015</v>
          </cell>
          <cell r="I4664" t="str">
            <v>UN</v>
          </cell>
          <cell r="J4664" t="str">
            <v>COEFICIENTE DE REPRESENTATIVIDADE</v>
          </cell>
          <cell r="K4664">
            <v>32.479999999999997</v>
          </cell>
          <cell r="L4664" t="str">
            <v>CAIXA REFERENCIAL</v>
          </cell>
        </row>
        <row r="4665">
          <cell r="G4665">
            <v>90460</v>
          </cell>
          <cell r="H4665" t="str">
            <v>SUPORTE PARA ATÉ 3 TUBOS HORIZONTAIS, ESPAÇADO A CADA 1 M, EM PERFILADO DE SEÇÃO 38X76 MM, POR METRO DE TUBULAÇÃO FIXADA. AF_05/2015</v>
          </cell>
          <cell r="I4665" t="str">
            <v>M</v>
          </cell>
          <cell r="J4665" t="str">
            <v>ATRIBUÍDO SÃO PAULO</v>
          </cell>
          <cell r="K4665">
            <v>7.05</v>
          </cell>
          <cell r="L4665" t="str">
            <v>CAIXA REFERENCIAL</v>
          </cell>
        </row>
        <row r="4666">
          <cell r="G4666">
            <v>90461</v>
          </cell>
          <cell r="H4666" t="str">
            <v>SUPORTE PARA MAIS DE 3 TUBOS HORIZONTAIS, ESPAÇADO A CADA 1 M, EM PERFILADO DE SEÇÃO 38X76 MM, POR METRO DE TUBULAÇÃO FIXADA. AF_05/2015</v>
          </cell>
          <cell r="I4666" t="str">
            <v>M</v>
          </cell>
          <cell r="J4666" t="str">
            <v>ATRIBUÍDO SÃO PAULO</v>
          </cell>
          <cell r="K4666">
            <v>4.6500000000000004</v>
          </cell>
          <cell r="L4666" t="str">
            <v>CAIXA REFERENCIAL</v>
          </cell>
        </row>
        <row r="4667">
          <cell r="G4667">
            <v>90462</v>
          </cell>
          <cell r="H4667" t="str">
            <v>SUPORTE PARA ATÉ 3 TUBOS VERTICAIS, ESPAÇADO A CADA 3 M, EM PERFILADO DE SEÇÃO 38X38 MM, POR METRO DE TUBULAÇÃO FIXADA. AF_05/2015</v>
          </cell>
          <cell r="I4667" t="str">
            <v>M</v>
          </cell>
          <cell r="J4667" t="str">
            <v>ATRIBUÍDO SÃO PAULO</v>
          </cell>
          <cell r="K4667">
            <v>1.02</v>
          </cell>
          <cell r="L4667" t="str">
            <v>CAIXA REFERENCIAL</v>
          </cell>
        </row>
        <row r="4668">
          <cell r="G4668">
            <v>90463</v>
          </cell>
          <cell r="H4668" t="str">
            <v>SUPORTE PARA MAIS DE 3 TUBOS VERTICAIS, ESPAÇADO A CADA 3 M, EM PERFILADO DE SEÇÃO 38X38 MM, POR METRO DE TUBULAÇÃO FIXADA. AF_05/2015</v>
          </cell>
          <cell r="I4668" t="str">
            <v>M</v>
          </cell>
          <cell r="J4668" t="str">
            <v>ATRIBUÍDO SÃO PAULO</v>
          </cell>
          <cell r="K4668">
            <v>0.91</v>
          </cell>
          <cell r="L4668" t="str">
            <v>CAIXA REFERENCIAL</v>
          </cell>
        </row>
        <row r="4669">
          <cell r="G4669">
            <v>90466</v>
          </cell>
          <cell r="H4669" t="str">
            <v>CHUMBAMENTO LINEAR EM ALVENARIA PARA RAMAIS/DISTRIBUIÇÃO COM DIÂMETROS MENORES OU IGUAIS A 40 MM. AF_05/2015</v>
          </cell>
          <cell r="I4669" t="str">
            <v>M</v>
          </cell>
          <cell r="J4669" t="str">
            <v>COEFICIENTE DE REPRESENTATIVIDADE</v>
          </cell>
          <cell r="K4669">
            <v>10.91</v>
          </cell>
          <cell r="L4669" t="str">
            <v>CAIXA REFERENCIAL</v>
          </cell>
        </row>
        <row r="4670">
          <cell r="G4670">
            <v>90467</v>
          </cell>
          <cell r="H4670" t="str">
            <v>CHUMBAMENTO LINEAR EM ALVENARIA PARA RAMAIS/DISTRIBUIÇÃO COM DIÂMETROS MAIORES QUE 40 MM E MENORES OU IGUAIS A 75 MM. AF_05/2015</v>
          </cell>
          <cell r="I4670" t="str">
            <v>M</v>
          </cell>
          <cell r="J4670" t="str">
            <v>COEFICIENTE DE REPRESENTATIVIDADE</v>
          </cell>
          <cell r="K4670">
            <v>17.239999999999998</v>
          </cell>
          <cell r="L4670" t="str">
            <v>CAIXA REFERENCIAL</v>
          </cell>
        </row>
        <row r="4671">
          <cell r="G4671">
            <v>90468</v>
          </cell>
          <cell r="H4671" t="str">
            <v>CHUMBAMENTO LINEAR EM CONTRAPISO PARA RAMAIS/DISTRIBUIÇÃO COM DIÂMETROS MENORES OU IGUAIS A 40 MM. AF_05/2015</v>
          </cell>
          <cell r="I4671" t="str">
            <v>M</v>
          </cell>
          <cell r="J4671" t="str">
            <v>COEFICIENTE DE REPRESENTATIVIDADE</v>
          </cell>
          <cell r="K4671">
            <v>4.6900000000000004</v>
          </cell>
          <cell r="L4671" t="str">
            <v>CAIXA REFERENCIAL</v>
          </cell>
        </row>
        <row r="4672">
          <cell r="G4672">
            <v>90469</v>
          </cell>
          <cell r="H4672" t="str">
            <v>CHUMBAMENTO LINEAR EM CONTRAPISO PARA RAMAIS/DISTRIBUIÇÃO COM DIÂMETROS MAIORES QUE 40 MM E MENORES OU IGUAIS A 75 MM. AF_05/2015</v>
          </cell>
          <cell r="I4672" t="str">
            <v>M</v>
          </cell>
          <cell r="J4672" t="str">
            <v>COEFICIENTE DE REPRESENTATIVIDADE</v>
          </cell>
          <cell r="K4672">
            <v>7.51</v>
          </cell>
          <cell r="L4672" t="str">
            <v>CAIXA REFERENCIAL</v>
          </cell>
        </row>
        <row r="4673">
          <cell r="G4673">
            <v>90470</v>
          </cell>
          <cell r="H4673" t="str">
            <v>CHUMBAMENTO LINEAR EM CONTRAPISO PARA RAMAIS/DISTRIBUIÇÃO COM DIÂMETROS MAIORES QUE 75 MM. AF_05/2015</v>
          </cell>
          <cell r="I4673" t="str">
            <v>M</v>
          </cell>
          <cell r="J4673" t="str">
            <v>COEFICIENTE DE REPRESENTATIVIDADE</v>
          </cell>
          <cell r="K4673">
            <v>10.28</v>
          </cell>
          <cell r="L4673" t="str">
            <v>CAIXA REFERENCIAL</v>
          </cell>
        </row>
        <row r="4674">
          <cell r="G4674">
            <v>91166</v>
          </cell>
          <cell r="H4674" t="str">
            <v>FIXAÇÃO DE TUBOS HORIZONTAIS DE PEX DIAMETROS IGUAIS OU INFERIORES A 40 MM COM ABRAÇADEIRA PLÁSTICA 390 MM, FIXADA EM LAJE. AF_05/2015</v>
          </cell>
          <cell r="I4674" t="str">
            <v>M</v>
          </cell>
          <cell r="J4674" t="str">
            <v>COEFICIENTE DE REPRESENTATIVIDADE</v>
          </cell>
          <cell r="K4674">
            <v>3.26</v>
          </cell>
          <cell r="L4674" t="str">
            <v>CAIXA REFERENCIAL</v>
          </cell>
        </row>
        <row r="4675">
          <cell r="G4675">
            <v>91167</v>
          </cell>
          <cell r="H4675" t="str">
            <v>FIXAÇÃO DE TUBOS HORIZONTAIS DE PPR DIÂMETROS MENORES OU IGUAIS A 40 MM COM ABRAÇADEIRA METÁLICA RÍGIDA TIPO D 1/2", FIXADA EM PERFILADO EM LAJE. AF_05/2015</v>
          </cell>
          <cell r="I4675" t="str">
            <v>M</v>
          </cell>
          <cell r="J4675" t="str">
            <v>COEFICIENTE DE REPRESENTATIVIDADE</v>
          </cell>
          <cell r="K4675">
            <v>9.2799999999999994</v>
          </cell>
          <cell r="L4675" t="str">
            <v>CAIXA REFERENCIAL</v>
          </cell>
        </row>
        <row r="4676">
          <cell r="G4676">
            <v>91168</v>
          </cell>
          <cell r="H4676" t="str">
            <v>FIXAÇÃO DE TUBOS HORIZONTAIS DE PPR DIÂMETROS MAIORES QUE 40 MM E MENORES OU IGUAIS A 75 MM COM ABRAÇADEIRA METÁLICA RÍGIDA TIPO D 1 1/2", FIXADA EM PERFILADO EM LAJE. AF_05/2015</v>
          </cell>
          <cell r="I4676" t="str">
            <v>M</v>
          </cell>
          <cell r="J4676" t="str">
            <v>COEFICIENTE DE REPRESENTATIVIDADE</v>
          </cell>
          <cell r="K4676">
            <v>7</v>
          </cell>
          <cell r="L4676" t="str">
            <v>CAIXA REFERENCIAL</v>
          </cell>
        </row>
        <row r="4677">
          <cell r="G4677">
            <v>91169</v>
          </cell>
          <cell r="H4677" t="str">
            <v>FIXAÇÃO DE TUBOS HORIZONTAIS DE PPR DIÂMETROS MAIORES QUE 75 MM COM ABRAÇADEIRA METÁLICA RÍGIDA TIPO D 3", FIXADA EM PERFILADO EM LAJE. AF_05/2015</v>
          </cell>
          <cell r="I4677" t="str">
            <v>M</v>
          </cell>
          <cell r="J4677" t="str">
            <v>COEFICIENTE DE REPRESENTATIVIDADE</v>
          </cell>
          <cell r="K4677">
            <v>8.2899999999999991</v>
          </cell>
          <cell r="L4677" t="str">
            <v>CAIXA REFERENCIAL</v>
          </cell>
        </row>
        <row r="4678">
          <cell r="G4678">
            <v>91170</v>
          </cell>
          <cell r="H4678" t="str">
            <v>FIXAÇÃO DE TUBOS HORIZONTAIS DE PVC, CPVC OU COBRE DIÂMETROS MENORES OU IGUAIS A 40 MM OU ELETROCALHAS ATÉ 150MM DE LARGURA, COM ABRAÇADEIRA METÁLICA RÍGIDA TIPO D 1/2, FIXADA EM PERFILADO EM LAJE. AF_05/2015</v>
          </cell>
          <cell r="I4678" t="str">
            <v>M</v>
          </cell>
          <cell r="J4678" t="str">
            <v>COEFICIENTE DE REPRESENTATIVIDADE</v>
          </cell>
          <cell r="K4678">
            <v>2.39</v>
          </cell>
          <cell r="L4678" t="str">
            <v>CAIXA REFERENCIAL</v>
          </cell>
        </row>
        <row r="4679">
          <cell r="G4679">
            <v>91171</v>
          </cell>
          <cell r="H4679" t="str">
            <v>FIXAÇÃO DE TUBOS HORIZONTAIS DE PVC, CPVC OU COBRE DIÂMETROS MAIORES QUE 40 MM E MENORES OU IGUAIS A 75 MM COM ABRAÇADEIRA METÁLICA RÍGIDA TIPO D 1 1/2", FIXADA EM PERFILADO EM LAJE. AF_05/2015</v>
          </cell>
          <cell r="I4679" t="str">
            <v>M</v>
          </cell>
          <cell r="J4679" t="str">
            <v>COEFICIENTE DE REPRESENTATIVIDADE</v>
          </cell>
          <cell r="K4679">
            <v>2.98</v>
          </cell>
          <cell r="L4679" t="str">
            <v>CAIXA REFERENCIAL</v>
          </cell>
        </row>
        <row r="4680">
          <cell r="G4680">
            <v>91172</v>
          </cell>
          <cell r="H4680" t="str">
            <v>FIXAÇÃO DE TUBOS HORIZONTAIS DE PVC, CPVC OU COBRE DIÂMETROS MAIORES QUE 75 MM COM ABRAÇADEIRA METÁLICA RÍGIDA TIPO D 3", FIXADA EM PERFILADO EM LAJE. AF_05/2015</v>
          </cell>
          <cell r="I4680" t="str">
            <v>M</v>
          </cell>
          <cell r="J4680" t="str">
            <v>COEFICIENTE DE REPRESENTATIVIDADE</v>
          </cell>
          <cell r="K4680">
            <v>4.38</v>
          </cell>
          <cell r="L4680" t="str">
            <v>CAIXA REFERENCIAL</v>
          </cell>
        </row>
        <row r="4681">
          <cell r="G4681">
            <v>91173</v>
          </cell>
          <cell r="H4681" t="str">
            <v>FIXAÇÃO DE TUBOS VERTICAIS DE PPR DIÂMETROS MENORES OU IGUAIS A 40 MM COM ABRAÇADEIRA METÁLICA RÍGIDA TIPO D 1/2", FIXADA EM PERFILADO EM ALVENARIA. AF_05/2015</v>
          </cell>
          <cell r="I4681" t="str">
            <v>M</v>
          </cell>
          <cell r="J4681" t="str">
            <v>COEFICIENTE DE REPRESENTATIVIDADE</v>
          </cell>
          <cell r="K4681">
            <v>1.21</v>
          </cell>
          <cell r="L4681" t="str">
            <v>CAIXA REFERENCIAL</v>
          </cell>
        </row>
        <row r="4682">
          <cell r="G4682">
            <v>91174</v>
          </cell>
          <cell r="H4682" t="str">
            <v>FIXAÇÃO DE TUBOS VERTICAIS DE PPR DIÂMETROS MAIORES QUE 40 MM E MENORES OU IGUAIS A 75 MM COM ABRAÇADEIRA METÁLICA RÍGIDA TIPO D 1 1/2", FIXADA EM PERFILADO EM ALVENARIA. AF_05/2015</v>
          </cell>
          <cell r="I4682" t="str">
            <v>M</v>
          </cell>
          <cell r="J4682" t="str">
            <v>COEFICIENTE DE REPRESENTATIVIDADE</v>
          </cell>
          <cell r="K4682">
            <v>2.36</v>
          </cell>
          <cell r="L4682" t="str">
            <v>CAIXA REFERENCIAL</v>
          </cell>
        </row>
        <row r="4683">
          <cell r="G4683">
            <v>91175</v>
          </cell>
          <cell r="H4683" t="str">
            <v>FIXAÇÃO DE TUBOS VERTICAIS DE PPR DIÂMETROS MAIORES QUE 75 MM COM ABRAÇADEIRA METÁLICA RÍGIDA TIPO D 3", FIXADA EM PERFILADO EM ALVENARIA. AF_05/2015</v>
          </cell>
          <cell r="I4683" t="str">
            <v>M</v>
          </cell>
          <cell r="J4683" t="str">
            <v>COEFICIENTE DE REPRESENTATIVIDADE</v>
          </cell>
          <cell r="K4683">
            <v>3.85</v>
          </cell>
          <cell r="L4683" t="str">
            <v>CAIXA REFERENCIAL</v>
          </cell>
        </row>
        <row r="4684">
          <cell r="G4684">
            <v>91176</v>
          </cell>
          <cell r="H4684" t="str">
            <v>FIXAÇÃO DE TUBOS HORIZONTAIS DE PPR DIÂMETROS MENORES OU IGUAIS A 40 MM COM ABRAÇADEIRA METÁLICA RÍGIDA TIPO  D  1/2" , FIXADA DIRETAMENTE NA LAJE. AF_05/2015</v>
          </cell>
          <cell r="I4684" t="str">
            <v>M</v>
          </cell>
          <cell r="J4684" t="str">
            <v>ATRIBUÍDO SÃO PAULO</v>
          </cell>
          <cell r="K4684">
            <v>21.46</v>
          </cell>
          <cell r="L4684" t="str">
            <v>CAIXA REFERENCIAL</v>
          </cell>
        </row>
        <row r="4685">
          <cell r="G4685">
            <v>91177</v>
          </cell>
          <cell r="H4685" t="str">
            <v>FIXAÇÃO DE TUBOS HORIZONTAIS DE PPR DIÂMETROS MAIORES QUE 40 MM E MENORES OU IGUAIS A 75 MM COM ABRAÇADEIRA METÁLICA RÍGIDA TIPO  D  1 1/2" , FIXADA DIRETAMENTE NA LAJE. AF_05/2015</v>
          </cell>
          <cell r="I4685" t="str">
            <v>M</v>
          </cell>
          <cell r="J4685" t="str">
            <v>ATRIBUÍDO SÃO PAULO</v>
          </cell>
          <cell r="K4685">
            <v>10.58</v>
          </cell>
          <cell r="L4685" t="str">
            <v>CAIXA REFERENCIAL</v>
          </cell>
        </row>
        <row r="4686">
          <cell r="G4686">
            <v>91178</v>
          </cell>
          <cell r="H4686" t="str">
            <v>FIXAÇÃO DE TUBOS HORIZONTAIS DE PPR DIÂMETROS MAIORES QUE 75 MM COM ABRAÇADEIRA METÁLICA RÍGIDA TIPO  D  3" , FIXADA DIRETAMENTE NA LAJE. AF_05/2015</v>
          </cell>
          <cell r="I4686" t="str">
            <v>M</v>
          </cell>
          <cell r="J4686" t="str">
            <v>ATRIBUÍDO SÃO PAULO</v>
          </cell>
          <cell r="K4686">
            <v>11.72</v>
          </cell>
          <cell r="L4686" t="str">
            <v>CAIXA REFERENCIAL</v>
          </cell>
        </row>
        <row r="4687">
          <cell r="G4687">
            <v>91179</v>
          </cell>
          <cell r="H4687" t="str">
            <v>FIXAÇÃO DE TUBOS HORIZONTAIS DE PVC, CPVC OU COBRE DIÂMETROS MENORES OU IGUAIS A 40 MM COM ABRAÇADEIRA METÁLICA RÍGIDA TIPO  D  1/2" , FIXADA DIRETAMENTE NA LAJE. AF_05/2015</v>
          </cell>
          <cell r="I4687" t="str">
            <v>M</v>
          </cell>
          <cell r="J4687" t="str">
            <v>ATRIBUÍDO SÃO PAULO</v>
          </cell>
          <cell r="K4687">
            <v>5.5</v>
          </cell>
          <cell r="L4687" t="str">
            <v>CAIXA REFERENCIAL</v>
          </cell>
        </row>
        <row r="4688">
          <cell r="G4688">
            <v>91180</v>
          </cell>
          <cell r="H4688" t="str">
            <v>FIXAÇÃO DE TUBOS HORIZONTAIS DE PVC, CPVC OU COBRE DIÂMETROS MAIORES QUE 40 MM E MENORES OU IGUAIS A 75 MM COM ABRAÇADEIRA METÁLICA RÍGIDA TIPO D 1 1/2, FIXADA DIRETAMENTE NA LAJE. AF_05/2015</v>
          </cell>
          <cell r="I4688" t="str">
            <v>M</v>
          </cell>
          <cell r="J4688" t="str">
            <v>ATRIBUÍDO SÃO PAULO</v>
          </cell>
          <cell r="K4688">
            <v>4.97</v>
          </cell>
          <cell r="L4688" t="str">
            <v>CAIXA REFERENCIAL</v>
          </cell>
        </row>
        <row r="4689">
          <cell r="G4689">
            <v>91181</v>
          </cell>
          <cell r="H4689" t="str">
            <v>FIXAÇÃO DE TUBOS HORIZONTAIS DE PVC, CPVC OU COBRE DIÂMETROS MAIORES QUE 75 MM COM ABRAÇADEIRA METÁLICA RÍGIDA TIPO  D  3" , FIXADA DIRETAMENTE NA LAJE. AF_05/2015</v>
          </cell>
          <cell r="I4689" t="str">
            <v>M</v>
          </cell>
          <cell r="J4689" t="str">
            <v>ATRIBUÍDO SÃO PAULO</v>
          </cell>
          <cell r="K4689">
            <v>5.69</v>
          </cell>
          <cell r="L4689" t="str">
            <v>CAIXA REFERENCIAL</v>
          </cell>
        </row>
        <row r="4690">
          <cell r="G4690">
            <v>91182</v>
          </cell>
          <cell r="H4690" t="str">
            <v>FIXAÇÃO DE TUBOS HORIZONTAIS DE PPR DIÂMETROS MENORES OU IGUAIS A 40 MM COM ABRAÇADEIRA METÁLICA FLEXÍVEL 18 MM, FIXADA DIRETAMENTE NA LAJE. AF_05/2015</v>
          </cell>
          <cell r="I4690" t="str">
            <v>M</v>
          </cell>
          <cell r="J4690" t="str">
            <v>ATRIBUÍDO SÃO PAULO</v>
          </cell>
          <cell r="K4690">
            <v>23.49</v>
          </cell>
          <cell r="L4690" t="str">
            <v>CAIXA REFERENCIAL</v>
          </cell>
        </row>
        <row r="4691">
          <cell r="G4691">
            <v>91183</v>
          </cell>
          <cell r="H4691" t="str">
            <v>FIXAÇÃO DE TUBOS HORIZONTAIS DE PPR DIÂMETROS MAIORES QUE 40 MM E MENORES OU IGUAIS A 75 MM COM ABRAÇADEIRA METÁLICA FLEXÍVEL 18 MM, FIXADA DIRETAMENTE NA LAJE. AF_05/2015</v>
          </cell>
          <cell r="I4691" t="str">
            <v>M</v>
          </cell>
          <cell r="J4691" t="str">
            <v>ATRIBUÍDO SÃO PAULO</v>
          </cell>
          <cell r="K4691">
            <v>11.54</v>
          </cell>
          <cell r="L4691" t="str">
            <v>CAIXA REFERENCIAL</v>
          </cell>
        </row>
        <row r="4692">
          <cell r="G4692">
            <v>91184</v>
          </cell>
          <cell r="H4692" t="str">
            <v>FIXAÇÃO DE TUBOS HORIZONTAIS DE PPR DIÂMETROS MAIORES QUE 75 MM COM ABRAÇADEIRA METÁLICA FLEXÍVEL 18 MM, FIXADA DIRETAMENTE NA LAJE. AF_05/2015</v>
          </cell>
          <cell r="I4692" t="str">
            <v>M</v>
          </cell>
          <cell r="J4692" t="str">
            <v>ATRIBUÍDO SÃO PAULO</v>
          </cell>
          <cell r="K4692">
            <v>10.76</v>
          </cell>
          <cell r="L4692" t="str">
            <v>CAIXA REFERENCIAL</v>
          </cell>
        </row>
        <row r="4693">
          <cell r="G4693">
            <v>91185</v>
          </cell>
          <cell r="H4693" t="str">
            <v>FIXAÇÃO DE TUBOS HORIZONTAIS DE PVC, CPVC OU COBRE DIÂMETROS MENORES OU IGUAIS A 40 MM COM ABRAÇADEIRA METÁLICA FLEXÍVEL 18 MM, FIXADA DIRETAMENTE NA LAJE. AF_05/2015</v>
          </cell>
          <cell r="I4693" t="str">
            <v>M</v>
          </cell>
          <cell r="J4693" t="str">
            <v>ATRIBUÍDO SÃO PAULO</v>
          </cell>
          <cell r="K4693">
            <v>6.02</v>
          </cell>
          <cell r="L4693" t="str">
            <v>CAIXA REFERENCIAL</v>
          </cell>
        </row>
        <row r="4694">
          <cell r="G4694">
            <v>91186</v>
          </cell>
          <cell r="H4694" t="str">
            <v>FIXAÇÃO DE TUBOS HORIZONTAIS DE PVC, CPVC OU COBRE DIÂMETROS MAIORES QUE 40 MM E MENORES OU IGUAIS A 75 MM COM ABRAÇADEIRA METÁLICA FLEXÍVEL 18 MM, FIXADA DIRETAMENTE NA LAJE. AF_05/2015</v>
          </cell>
          <cell r="I4694" t="str">
            <v>M</v>
          </cell>
          <cell r="J4694" t="str">
            <v>ATRIBUÍDO SÃO PAULO</v>
          </cell>
          <cell r="K4694">
            <v>4.92</v>
          </cell>
          <cell r="L4694" t="str">
            <v>CAIXA REFERENCIAL</v>
          </cell>
        </row>
        <row r="4695">
          <cell r="G4695">
            <v>91187</v>
          </cell>
          <cell r="H4695" t="str">
            <v>FIXAÇÃO DE TUBOS HORIZONTAIS DE PVC, CPVC OU COBRE DIÂMETROS MAIORES QUE 75 MM COM ABRAÇADEIRA METÁLICA FLEXÍVEL 18 MM, FIXADA DIRETAMENTE NA LAJE. AF_05/2015</v>
          </cell>
          <cell r="I4695" t="str">
            <v>M</v>
          </cell>
          <cell r="J4695" t="str">
            <v>ATRIBUÍDO SÃO PAULO</v>
          </cell>
          <cell r="K4695">
            <v>5.68</v>
          </cell>
          <cell r="L4695" t="str">
            <v>CAIXA REFERENCIAL</v>
          </cell>
        </row>
        <row r="4696">
          <cell r="G4696">
            <v>91188</v>
          </cell>
          <cell r="H4696" t="str">
            <v>CHUMBAMENTO PONTUAL DE ABERTURA EM LAJE COM PASSAGEM DE 1 TUBO DE DIAMETRO EQUIVALENTE IGUAL À  50 MM. AF_05/2015</v>
          </cell>
          <cell r="I4696" t="str">
            <v>UN</v>
          </cell>
          <cell r="J4696" t="str">
            <v>COEFICIENTE DE REPRESENTATIVIDADE</v>
          </cell>
          <cell r="K4696">
            <v>5.8</v>
          </cell>
          <cell r="L4696" t="str">
            <v>CAIXA REFERENCIAL</v>
          </cell>
        </row>
        <row r="4697">
          <cell r="G4697">
            <v>91189</v>
          </cell>
          <cell r="H4697" t="str">
            <v>CHUMBAMENTO PONTUAL DE ABERTURA EM LAJE COM PASSAGEM DE MAIS DE 1 TUBO DE  DIAMETRO EQUIVALENTE IGUAL À  50 MM. AF_05/2015</v>
          </cell>
          <cell r="I4697" t="str">
            <v>UN</v>
          </cell>
          <cell r="J4697" t="str">
            <v>COEFICIENTE DE REPRESENTATIVIDADE</v>
          </cell>
          <cell r="K4697">
            <v>37.869999999999997</v>
          </cell>
          <cell r="L4697" t="str">
            <v>CAIXA REFERENCIAL</v>
          </cell>
        </row>
        <row r="4698">
          <cell r="G4698">
            <v>91190</v>
          </cell>
          <cell r="H4698" t="str">
            <v>CHUMBAMENTO PONTUAL EM PASSAGEM DE TUBO COM DIÂMETRO MENOR OU IGUAL A 40 MM. AF_05/2015</v>
          </cell>
          <cell r="I4698" t="str">
            <v>UN</v>
          </cell>
          <cell r="J4698" t="str">
            <v>COEFICIENTE DE REPRESENTATIVIDADE</v>
          </cell>
          <cell r="K4698">
            <v>4.2300000000000004</v>
          </cell>
          <cell r="L4698" t="str">
            <v>CAIXA REFERENCIAL</v>
          </cell>
        </row>
        <row r="4699">
          <cell r="G4699">
            <v>91191</v>
          </cell>
          <cell r="H4699" t="str">
            <v>CHUMBAMENTO PONTUAL EM PASSAGEM DE TUBO COM DIÂMETROS ENTRE 40 MM E 75 MM. AF_05/2015</v>
          </cell>
          <cell r="I4699" t="str">
            <v>UN</v>
          </cell>
          <cell r="J4699" t="str">
            <v>COEFICIENTE DE REPRESENTATIVIDADE</v>
          </cell>
          <cell r="K4699">
            <v>4.49</v>
          </cell>
          <cell r="L4699" t="str">
            <v>CAIXA REFERENCIAL</v>
          </cell>
        </row>
        <row r="4700">
          <cell r="G4700">
            <v>91192</v>
          </cell>
          <cell r="H4700" t="str">
            <v>CHUMBAMENTO PONTUAL EM PASSAGEM DE TUBO COM DIÂMETRO MAIOR QUE 75 MM. AF_05/2015</v>
          </cell>
          <cell r="I4700" t="str">
            <v>UN</v>
          </cell>
          <cell r="J4700" t="str">
            <v>COEFICIENTE DE REPRESENTATIVIDADE</v>
          </cell>
          <cell r="K4700">
            <v>4.9800000000000004</v>
          </cell>
          <cell r="L4700" t="str">
            <v>CAIXA REFERENCIAL</v>
          </cell>
        </row>
        <row r="4701">
          <cell r="G4701">
            <v>91222</v>
          </cell>
          <cell r="H4701" t="str">
            <v>RASGO EM ALVENARIA PARA RAMAIS/ DISTRIBUIÇÃO COM DIÂMETROS MAIORES QUE 40 MM E MENORES OU IGUAIS A 75 MM. AF_05/2015</v>
          </cell>
          <cell r="I4701" t="str">
            <v>M</v>
          </cell>
          <cell r="J4701" t="str">
            <v>COEFICIENTE DE REPRESENTATIVIDADE</v>
          </cell>
          <cell r="K4701">
            <v>11.94</v>
          </cell>
          <cell r="L4701" t="str">
            <v>CAIXA REFERENCIAL</v>
          </cell>
        </row>
        <row r="4702">
          <cell r="G4702">
            <v>94480</v>
          </cell>
          <cell r="H4702" t="str">
            <v>CONJUNTO HIDRÁULICO PARA INSTALAÇÃO DE BOMBA EM AÇO ROSCÁVEL, DN SUCÇÃO 65 (2½) E DN RECALQUE 50 (2), PARA EDIFICAÇÃO ENTRE 12 E 18 PAVIMENTOS  FORNECIMENTO E INSTALAÇÃO. AF_06/2016</v>
          </cell>
          <cell r="I4702" t="str">
            <v>UN</v>
          </cell>
          <cell r="J4702" t="str">
            <v>ATRIBUÍDO SÃO PAULO</v>
          </cell>
          <cell r="K4702">
            <v>1836.06</v>
          </cell>
          <cell r="L4702" t="str">
            <v>CAIXA REFERENCIAL</v>
          </cell>
        </row>
        <row r="4703">
          <cell r="G4703">
            <v>94481</v>
          </cell>
          <cell r="H4703" t="str">
            <v>CONJUNTO HIDRÁULICO PARA INSTALAÇÃO DE BOMBA EM AÇO ROSCÁVEL, DN SUCÇÃO 50 (2) E DN RECALQUE 40 (1 1/2), PARA EDIFICAÇÃO ENTRE 8 E 12 PAVIMENTOS  FORNECIMENTO E INSTALAÇÃO. AF_06/2016</v>
          </cell>
          <cell r="I4703" t="str">
            <v>UN</v>
          </cell>
          <cell r="J4703" t="str">
            <v>ATRIBUÍDO SÃO PAULO</v>
          </cell>
          <cell r="K4703">
            <v>1318.08</v>
          </cell>
          <cell r="L4703" t="str">
            <v>CAIXA REFERENCIAL</v>
          </cell>
        </row>
        <row r="4704">
          <cell r="G4704">
            <v>94482</v>
          </cell>
          <cell r="H4704" t="str">
            <v>CONJUNTO HIDRÁULICO PARA INSTALAÇÃO DE BOMBA EM AÇO ROSCÁVEL, DN SUCÇÃO 40 (1 1/2) E DN RECALQUE 32 (1 1/4), PARA EDIFICAÇÃO ENTRE 4 E 8 PAVIMENTOS  FORNECIMENTO E INSTALAÇÃO. AF_06/2016</v>
          </cell>
          <cell r="I4704" t="str">
            <v>UN</v>
          </cell>
          <cell r="J4704" t="str">
            <v>ATRIBUÍDO SÃO PAULO</v>
          </cell>
          <cell r="K4704">
            <v>1063.42</v>
          </cell>
          <cell r="L4704" t="str">
            <v>CAIXA REFERENCIAL</v>
          </cell>
        </row>
        <row r="4705">
          <cell r="G4705">
            <v>94483</v>
          </cell>
          <cell r="H4705" t="str">
            <v>CONJUNTO HIDRÁULICO PARA INSTALAÇÃO DE BOMBA EM AÇO ROSCÁVEL, DN SUCÇÃO 32 (1 1/4) E DN RECALQUE 25 (1), PARA EDIFICAÇÃO ATÉ 4 PAVIMENTOS  FORNECIMENTO E INSTALAÇÃO. AF_06/2016</v>
          </cell>
          <cell r="I4705" t="str">
            <v>UN</v>
          </cell>
          <cell r="J4705" t="str">
            <v>ATRIBUÍDO SÃO PAULO</v>
          </cell>
          <cell r="K4705">
            <v>905.64</v>
          </cell>
          <cell r="L4705" t="str">
            <v>CAIXA REFERENCIAL</v>
          </cell>
        </row>
        <row r="4706">
          <cell r="G4706">
            <v>95541</v>
          </cell>
          <cell r="H4706" t="str">
            <v>FIXAÇÃO UTILIZANDO PARAFUSO E BUCHA DE NYLON, SOMENTE MÃO DE OBRA. AF_10/2016</v>
          </cell>
          <cell r="I4706" t="str">
            <v>UN</v>
          </cell>
          <cell r="J4706" t="str">
            <v>COEFICIENTE DE REPRESENTATIVIDADE</v>
          </cell>
          <cell r="K4706">
            <v>3.95</v>
          </cell>
          <cell r="L4706" t="str">
            <v>CAIXA REFERENCIAL</v>
          </cell>
        </row>
        <row r="4707">
          <cell r="G4707">
            <v>96559</v>
          </cell>
          <cell r="H4707" t="str">
            <v>SUPORTE PARA DUTO EM CHAPA GALVANIZADA BITOLA 26, ESPAÇADO A CADA 1 M, EM PERFILADO DE SEÇÃO 38X76 MM, POR ÁREA DE DUTO FIXADO. AF_07/2017</v>
          </cell>
          <cell r="I4707" t="str">
            <v>M2</v>
          </cell>
          <cell r="J4707" t="str">
            <v>ATRIBUÍDO SÃO PAULO</v>
          </cell>
          <cell r="K4707">
            <v>19.78</v>
          </cell>
          <cell r="L4707" t="str">
            <v>CAIXA REFERENCIAL</v>
          </cell>
        </row>
        <row r="4708">
          <cell r="G4708">
            <v>96560</v>
          </cell>
          <cell r="H4708" t="str">
            <v>SUPORTE PARA DUTO EM CHAPA GALVANIZADA BITOLA 24, ESPAÇADO A CADA 1 M, EM PERFILADO DE SEÇÃO 38X76 MM, POR ÁREA DE DUTO FIXADO. AF_07/2017</v>
          </cell>
          <cell r="I4708" t="str">
            <v>M2</v>
          </cell>
          <cell r="J4708" t="str">
            <v>ATRIBUÍDO SÃO PAULO</v>
          </cell>
          <cell r="K4708">
            <v>12.93</v>
          </cell>
          <cell r="L4708" t="str">
            <v>CAIXA REFERENCIAL</v>
          </cell>
        </row>
        <row r="4709">
          <cell r="G4709">
            <v>96561</v>
          </cell>
          <cell r="H4709" t="str">
            <v>SUPORTE PARA DUTO EM CHAPA GALVANIZADA BITOLA 22, ESPAÇADO A CADA 1 M, EM PERFILADO DE SEÇÃO 38X76 MM, POR ÁREA DE DUTO FIXADO. AF_07/2017</v>
          </cell>
          <cell r="I4709" t="str">
            <v>M2</v>
          </cell>
          <cell r="J4709" t="str">
            <v>ATRIBUÍDO SÃO PAULO</v>
          </cell>
          <cell r="K4709">
            <v>8.8699999999999992</v>
          </cell>
          <cell r="L4709" t="str">
            <v>CAIXA REFERENCIAL</v>
          </cell>
        </row>
        <row r="4710">
          <cell r="G4710">
            <v>96562</v>
          </cell>
          <cell r="H4710" t="str">
            <v>SUPORTE PARA ELETROCALHA LISA OU PERFURADA EM AÇO GALVANIZADO, LARGURA 200 OU 400 MM E ALTURA 50 MM, ESPAÇADO A CADA 1,5 M, EM PERFILADO DE SEÇÃO 38X76 MM, POR METRO DE ELETRECOLHA FIXADA. AF_07/2017</v>
          </cell>
          <cell r="I4710" t="str">
            <v>M</v>
          </cell>
          <cell r="J4710" t="str">
            <v>ATRIBUÍDO SÃO PAULO</v>
          </cell>
          <cell r="K4710">
            <v>12.46</v>
          </cell>
          <cell r="L4710" t="str">
            <v>CAIXA REFERENCIAL</v>
          </cell>
        </row>
        <row r="4711">
          <cell r="G4711">
            <v>96563</v>
          </cell>
          <cell r="H4711" t="str">
            <v>SUPORTE PARA ELETROCALHA LISA OU PERFURADA EM AÇO GALVANIZADO, LARGURA 500 OU 800 MM E ALTURA 50 MM, ESPAÇADO A CADA 1,5 M, EM PERFILADO DE SEÇÃO 38X76 MM, POR METRO DE ELETRECOLHA FIXADA. AF_07/2017</v>
          </cell>
          <cell r="I4711" t="str">
            <v>M</v>
          </cell>
          <cell r="J4711" t="str">
            <v>ATRIBUÍDO SÃO PAULO</v>
          </cell>
          <cell r="K4711">
            <v>14.74</v>
          </cell>
          <cell r="L4711" t="str">
            <v>CAIXA REFERENCIAL</v>
          </cell>
        </row>
        <row r="4712">
          <cell r="G4712" t="str">
            <v>73826/1</v>
          </cell>
          <cell r="H4712" t="str">
            <v>INSTALACAO DE COMPRESSOR DE AR, POTENCIA &lt;= 5 CV</v>
          </cell>
          <cell r="I4712" t="str">
            <v>UN</v>
          </cell>
          <cell r="J4712" t="str">
            <v>ATRIBUÍDO SÃO PAULO</v>
          </cell>
          <cell r="K4712">
            <v>429.65</v>
          </cell>
          <cell r="L4712" t="str">
            <v>CAIXA REFERENCIAL</v>
          </cell>
        </row>
        <row r="4713">
          <cell r="G4713" t="str">
            <v>73826/2</v>
          </cell>
          <cell r="H4713" t="str">
            <v>INSTALACAO DE COMPRESSOR DE AR, POTENCIA &gt; 5 E &lt;= 10 CV</v>
          </cell>
          <cell r="I4713" t="str">
            <v>UN</v>
          </cell>
          <cell r="J4713" t="str">
            <v>ATRIBUÍDO SÃO PAULO</v>
          </cell>
          <cell r="K4713">
            <v>558.54</v>
          </cell>
          <cell r="L4713" t="str">
            <v>CAIXA REFERENCIAL</v>
          </cell>
        </row>
        <row r="4714">
          <cell r="G4714" t="str">
            <v>73834/1</v>
          </cell>
          <cell r="H4714" t="str">
            <v>INSTALACAO DE CONJ.MOTO BOMBA SUBMERSIVEL ATE 10 CV</v>
          </cell>
          <cell r="I4714" t="str">
            <v>UN</v>
          </cell>
          <cell r="J4714" t="str">
            <v>ATRIBUÍDO SÃO PAULO</v>
          </cell>
          <cell r="K4714">
            <v>182.57</v>
          </cell>
          <cell r="L4714" t="str">
            <v>CAIXA REFERENCIAL</v>
          </cell>
        </row>
        <row r="4715">
          <cell r="G4715" t="str">
            <v>73834/2</v>
          </cell>
          <cell r="H4715" t="str">
            <v>INSTALACAO DE CONJ.MOTO BOMBA SUBMERSIVEL DE 11 A 25 CV</v>
          </cell>
          <cell r="I4715" t="str">
            <v>UN</v>
          </cell>
          <cell r="J4715" t="str">
            <v>ATRIBUÍDO SÃO PAULO</v>
          </cell>
          <cell r="K4715">
            <v>292.12</v>
          </cell>
          <cell r="L4715" t="str">
            <v>CAIXA REFERENCIAL</v>
          </cell>
        </row>
        <row r="4716">
          <cell r="G4716" t="str">
            <v>73834/3</v>
          </cell>
          <cell r="H4716" t="str">
            <v>INSTALACAO DE CONJ.MOTO BOMBA SUBMERSIVEL DE 26 A 50 CV</v>
          </cell>
          <cell r="I4716" t="str">
            <v>UN</v>
          </cell>
          <cell r="J4716" t="str">
            <v>ATRIBUÍDO SÃO PAULO</v>
          </cell>
          <cell r="K4716">
            <v>584.24</v>
          </cell>
          <cell r="L4716" t="str">
            <v>CAIXA REFERENCIAL</v>
          </cell>
        </row>
        <row r="4717">
          <cell r="G4717" t="str">
            <v>73834/4</v>
          </cell>
          <cell r="H4717" t="str">
            <v>INSTALACAO DE CONJ.MOTO BOMBA SUBMERSIVEL DE 51 A 100 CV</v>
          </cell>
          <cell r="I4717" t="str">
            <v>UN</v>
          </cell>
          <cell r="J4717" t="str">
            <v>ATRIBUÍDO SÃO PAULO</v>
          </cell>
          <cell r="K4717">
            <v>876.36</v>
          </cell>
          <cell r="L4717" t="str">
            <v>CAIXA REFERENCIAL</v>
          </cell>
        </row>
        <row r="4718">
          <cell r="G4718" t="str">
            <v>73835/1</v>
          </cell>
          <cell r="H4718" t="str">
            <v>INSTALACAO DE CONJ.MOTO BOMBA VERTICAL POT &lt;= 100 CV</v>
          </cell>
          <cell r="I4718" t="str">
            <v>UN</v>
          </cell>
          <cell r="J4718" t="str">
            <v>ATRIBUÍDO SÃO PAULO</v>
          </cell>
          <cell r="K4718">
            <v>1135.1199999999999</v>
          </cell>
          <cell r="L4718" t="str">
            <v>CAIXA REFERENCIAL</v>
          </cell>
        </row>
        <row r="4719">
          <cell r="G4719" t="str">
            <v>73835/2</v>
          </cell>
          <cell r="H4719" t="str">
            <v>INSTALACAO DE CONJ.MOTO BOMBA VERTICAL 100 &lt; POT &lt;= 200 CV</v>
          </cell>
          <cell r="I4719" t="str">
            <v>UN</v>
          </cell>
          <cell r="J4719" t="str">
            <v>ATRIBUÍDO SÃO PAULO</v>
          </cell>
          <cell r="K4719">
            <v>1543.77</v>
          </cell>
          <cell r="L4719" t="str">
            <v>CAIXA REFERENCIAL</v>
          </cell>
        </row>
        <row r="4720">
          <cell r="G4720" t="str">
            <v>73835/3</v>
          </cell>
          <cell r="H4720" t="str">
            <v>INSTALACAO DE CONJ.MOTO BOMBA VERTICAL 200 &lt; POT &lt;= 300 CV</v>
          </cell>
          <cell r="I4720" t="str">
            <v>UN</v>
          </cell>
          <cell r="J4720" t="str">
            <v>ATRIBUÍDO SÃO PAULO</v>
          </cell>
          <cell r="K4720">
            <v>1725.39</v>
          </cell>
          <cell r="L4720" t="str">
            <v>CAIXA REFERENCIAL</v>
          </cell>
        </row>
        <row r="4721">
          <cell r="G4721" t="str">
            <v>73836/1</v>
          </cell>
          <cell r="H4721" t="str">
            <v>INSTALACAO DE CONJ.MOTO BOMBA HORIZONTAL ATE 10 CV</v>
          </cell>
          <cell r="I4721" t="str">
            <v>UN</v>
          </cell>
          <cell r="J4721" t="str">
            <v>ATRIBUÍDO SÃO PAULO</v>
          </cell>
          <cell r="K4721">
            <v>454.05</v>
          </cell>
          <cell r="L4721" t="str">
            <v>CAIXA REFERENCIAL</v>
          </cell>
        </row>
        <row r="4722">
          <cell r="G4722" t="str">
            <v>73836/2</v>
          </cell>
          <cell r="H4722" t="str">
            <v>INSTALACAO DE CONJ.MOTO BOMBA HORIZONTAL DE 12,5 A 25 CV</v>
          </cell>
          <cell r="I4722" t="str">
            <v>UN</v>
          </cell>
          <cell r="J4722" t="str">
            <v>ATRIBUÍDO SÃO PAULO</v>
          </cell>
          <cell r="K4722">
            <v>590.26</v>
          </cell>
          <cell r="L4722" t="str">
            <v>CAIXA REFERENCIAL</v>
          </cell>
        </row>
        <row r="4723">
          <cell r="G4723" t="str">
            <v>73836/3</v>
          </cell>
          <cell r="H4723" t="str">
            <v>INSTALACAO DE CONJ.MOTO BOMBA HORIZONTAL DE 30 A 75 CV</v>
          </cell>
          <cell r="I4723" t="str">
            <v>UN</v>
          </cell>
          <cell r="J4723" t="str">
            <v>ATRIBUÍDO SÃO PAULO</v>
          </cell>
          <cell r="K4723">
            <v>908.1</v>
          </cell>
          <cell r="L4723" t="str">
            <v>CAIXA REFERENCIAL</v>
          </cell>
        </row>
        <row r="4724">
          <cell r="G4724" t="str">
            <v>73836/4</v>
          </cell>
          <cell r="H4724" t="str">
            <v>INSTALACAO DE CONJ.MOTO BOMBA HORIZONTAL DE 100 A 150 CV</v>
          </cell>
          <cell r="I4724" t="str">
            <v>UN</v>
          </cell>
          <cell r="J4724" t="str">
            <v>ATRIBUÍDO SÃO PAULO</v>
          </cell>
          <cell r="K4724">
            <v>1452.96</v>
          </cell>
          <cell r="L4724" t="str">
            <v>CAIXA REFERENCIAL</v>
          </cell>
        </row>
        <row r="4725">
          <cell r="G4725" t="str">
            <v>73837/1</v>
          </cell>
          <cell r="H4725" t="str">
            <v>INSTALACAO DE CONJ.MOTO BOMBA SUBMERSO ATE 5 CV</v>
          </cell>
          <cell r="I4725" t="str">
            <v>UN</v>
          </cell>
          <cell r="J4725" t="str">
            <v>ATRIBUÍDO SÃO PAULO</v>
          </cell>
          <cell r="K4725">
            <v>182.57</v>
          </cell>
          <cell r="L4725" t="str">
            <v>CAIXA REFERENCIAL</v>
          </cell>
        </row>
        <row r="4726">
          <cell r="G4726" t="str">
            <v>73837/2</v>
          </cell>
          <cell r="H4726" t="str">
            <v>INSTALACAO DE CONJ.MOTO BOMBA SUBMERSO DE 6 A 25 CV</v>
          </cell>
          <cell r="I4726" t="str">
            <v>UN</v>
          </cell>
          <cell r="J4726" t="str">
            <v>ATRIBUÍDO SÃO PAULO</v>
          </cell>
          <cell r="K4726">
            <v>365.15</v>
          </cell>
          <cell r="L4726" t="str">
            <v>CAIXA REFERENCIAL</v>
          </cell>
        </row>
        <row r="4727">
          <cell r="G4727" t="str">
            <v>73837/3</v>
          </cell>
          <cell r="H4727" t="str">
            <v>INSTALACAO DE CONJ.MOTO BOMBA SUBMERSO DE 26 A 50 CV</v>
          </cell>
          <cell r="I4727" t="str">
            <v>UN</v>
          </cell>
          <cell r="J4727" t="str">
            <v>ATRIBUÍDO SÃO PAULO</v>
          </cell>
          <cell r="K4727">
            <v>730.3</v>
          </cell>
          <cell r="L4727" t="str">
            <v>CAIXA REFERENCIAL</v>
          </cell>
        </row>
        <row r="4728">
          <cell r="G4728">
            <v>93350</v>
          </cell>
          <cell r="H47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728" t="str">
            <v>UN</v>
          </cell>
          <cell r="J4728" t="str">
            <v>ATRIBUÍDO SÃO PAULO</v>
          </cell>
          <cell r="K4728">
            <v>797.12</v>
          </cell>
          <cell r="L4728" t="str">
            <v>CAIXA REFERENCIAL</v>
          </cell>
        </row>
        <row r="4729">
          <cell r="G4729">
            <v>93351</v>
          </cell>
          <cell r="H47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729" t="str">
            <v>UN</v>
          </cell>
          <cell r="J4729" t="str">
            <v>ATRIBUÍDO SÃO PAULO</v>
          </cell>
          <cell r="K4729">
            <v>649.03</v>
          </cell>
          <cell r="L4729" t="str">
            <v>CAIXA REFERENCIAL</v>
          </cell>
        </row>
        <row r="4730">
          <cell r="G4730">
            <v>93352</v>
          </cell>
          <cell r="H473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730" t="str">
            <v>UN</v>
          </cell>
          <cell r="J4730" t="str">
            <v>ATRIBUÍDO SÃO PAULO</v>
          </cell>
          <cell r="K4730">
            <v>501.95</v>
          </cell>
          <cell r="L4730" t="str">
            <v>CAIXA REFERENCIAL</v>
          </cell>
        </row>
        <row r="4731">
          <cell r="G4731">
            <v>93353</v>
          </cell>
          <cell r="H473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731" t="str">
            <v>UN</v>
          </cell>
          <cell r="J4731" t="str">
            <v>ATRIBUÍDO SÃO PAULO</v>
          </cell>
          <cell r="K4731">
            <v>358.47</v>
          </cell>
          <cell r="L4731" t="str">
            <v>CAIXA REFERENCIAL</v>
          </cell>
        </row>
        <row r="4732">
          <cell r="G4732">
            <v>93354</v>
          </cell>
          <cell r="H473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732" t="str">
            <v>UN</v>
          </cell>
          <cell r="J4732" t="str">
            <v>ATRIBUÍDO SÃO PAULO</v>
          </cell>
          <cell r="K4732">
            <v>497.73</v>
          </cell>
          <cell r="L4732" t="str">
            <v>CAIXA REFERENCIAL</v>
          </cell>
        </row>
        <row r="4733">
          <cell r="G4733">
            <v>93355</v>
          </cell>
          <cell r="H473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733" t="str">
            <v>UN</v>
          </cell>
          <cell r="J4733" t="str">
            <v>ATRIBUÍDO SÃO PAULO</v>
          </cell>
          <cell r="K4733">
            <v>412.98</v>
          </cell>
          <cell r="L4733" t="str">
            <v>CAIXA REFERENCIAL</v>
          </cell>
        </row>
        <row r="4734">
          <cell r="G4734">
            <v>93356</v>
          </cell>
          <cell r="H473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734" t="str">
            <v>UN</v>
          </cell>
          <cell r="J4734" t="str">
            <v>ATRIBUÍDO SÃO PAULO</v>
          </cell>
          <cell r="K4734">
            <v>327.54000000000002</v>
          </cell>
          <cell r="L4734" t="str">
            <v>CAIXA REFERENCIAL</v>
          </cell>
        </row>
        <row r="4735">
          <cell r="G4735">
            <v>93357</v>
          </cell>
          <cell r="H473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735" t="str">
            <v>UN</v>
          </cell>
          <cell r="J4735" t="str">
            <v>ATRIBUÍDO SÃO PAULO</v>
          </cell>
          <cell r="K4735">
            <v>243.92</v>
          </cell>
          <cell r="L4735" t="str">
            <v>CAIXA REFERENCIAL</v>
          </cell>
        </row>
        <row r="4736">
          <cell r="G4736" t="str">
            <v>74151/1</v>
          </cell>
          <cell r="H4736" t="str">
            <v>ESCAVACAO E CARGA MATERIAL 1A CATEGORIA, UTILIZANDO TRATOR DE ESTEIRAS DE 110 A 160HP COM LAMINA, PESO OPERACIONAL * 13T  E PA CARREGADEIRA COM 170 HP.</v>
          </cell>
          <cell r="I4736" t="str">
            <v>M3</v>
          </cell>
          <cell r="J4736" t="str">
            <v>ATRIBUÍDO SÃO PAULO</v>
          </cell>
          <cell r="K4736">
            <v>2.5299999999999998</v>
          </cell>
          <cell r="L4736" t="str">
            <v>CAIXA REFERENCIAL</v>
          </cell>
        </row>
        <row r="4737">
          <cell r="G4737" t="str">
            <v>74155/2</v>
          </cell>
          <cell r="H4737" t="str">
            <v>ESCAVACAO E TRANSPORTE DE MATERIAL DE  2A CAT DMT 50M COM TRATOR SOBRE  ESTEIRAS 347 HP COM LAMINA E ESCARIFICADOR</v>
          </cell>
          <cell r="I4737" t="str">
            <v>M3</v>
          </cell>
          <cell r="J4737" t="str">
            <v>ATRIBUÍDO SÃO PAULO</v>
          </cell>
          <cell r="K4737">
            <v>2.68</v>
          </cell>
          <cell r="L4737" t="str">
            <v>CAIXA REFERENCIAL</v>
          </cell>
        </row>
        <row r="4738">
          <cell r="G4738" t="str">
            <v>74205/1</v>
          </cell>
          <cell r="H4738" t="str">
            <v>ESCAVACAO MECANICA DE MATERIAL 1A. CATEGORIA, PROVENIENTE DE CORTE DE SUBLEITO (C/TRATOR ESTEIRAS  160HP)</v>
          </cell>
          <cell r="I4738" t="str">
            <v>M3</v>
          </cell>
          <cell r="J4738" t="str">
            <v>ATRIBUÍDO SÃO PAULO</v>
          </cell>
          <cell r="K4738">
            <v>1.31</v>
          </cell>
          <cell r="L4738" t="str">
            <v>CAIXA REFERENCIAL</v>
          </cell>
        </row>
        <row r="4739">
          <cell r="G4739">
            <v>79480</v>
          </cell>
          <cell r="H4739" t="str">
            <v>ESCAVACAO MECANICA CAMPO ABERTO EM SOLO EXCETO ROCHA ATE 2,00M PROFUNDIDADE</v>
          </cell>
          <cell r="I4739" t="str">
            <v>M3</v>
          </cell>
          <cell r="J4739" t="str">
            <v>ATRIBUÍDO SÃO PAULO</v>
          </cell>
          <cell r="K4739">
            <v>1.94</v>
          </cell>
          <cell r="L4739" t="str">
            <v>CAIXA REFERENCIAL</v>
          </cell>
        </row>
        <row r="4740">
          <cell r="G4740">
            <v>83336</v>
          </cell>
          <cell r="H4740" t="str">
            <v>ESCAVACAO MECANICA PARA ACERTO DE TALUDES, EM MATERIAL DE 1A CATEGORIA, COM ESCAVADEIRA HIDRAULICA</v>
          </cell>
          <cell r="I4740" t="str">
            <v>M3</v>
          </cell>
          <cell r="J4740" t="str">
            <v>ATRIBUÍDO SÃO PAULO</v>
          </cell>
          <cell r="K4740">
            <v>3.94</v>
          </cell>
          <cell r="L4740" t="str">
            <v>CAIXA REFERENCIAL</v>
          </cell>
        </row>
        <row r="4741">
          <cell r="G4741">
            <v>83338</v>
          </cell>
          <cell r="H4741" t="str">
            <v>ESCAVACAO MECANICA, A CEU ABERTO, EM MATERIAL DE 1A CATEGORIA, COM ESCAVADEIRA HIDRAULICA, CAPACIDADE DE 0,78 M3</v>
          </cell>
          <cell r="I4741" t="str">
            <v>M3</v>
          </cell>
          <cell r="J4741" t="str">
            <v>ATRIBUÍDO SÃO PAULO</v>
          </cell>
          <cell r="K4741">
            <v>2.14</v>
          </cell>
          <cell r="L4741" t="str">
            <v>CAIXA REFERENCIAL</v>
          </cell>
        </row>
        <row r="4742">
          <cell r="G4742">
            <v>96520</v>
          </cell>
          <cell r="H4742" t="str">
            <v>ESCAVAÇÃO MECANIZADA PARA BLOCO DE COROAMENTO OU SAPATA, SEM PREVISÃO DE FÔRMA, COM RETROESCAVADEIRA. AF_06/2017</v>
          </cell>
          <cell r="I4742" t="str">
            <v>M3</v>
          </cell>
          <cell r="J4742" t="str">
            <v>ATRIBUÍDO SÃO PAULO</v>
          </cell>
          <cell r="K4742">
            <v>72.819999999999993</v>
          </cell>
          <cell r="L4742" t="str">
            <v>CAIXA REFERENCIAL</v>
          </cell>
        </row>
        <row r="4743">
          <cell r="G4743">
            <v>96521</v>
          </cell>
          <cell r="H4743" t="str">
            <v>ESCAVAÇÃO MECANIZADA PARA BLOCO DE COROAMENTO OU SAPATA, COM PREVISÃO DE FÔRMA, COM RETROESCAVADEIRA. AF_06/2017</v>
          </cell>
          <cell r="I4743" t="str">
            <v>M3</v>
          </cell>
          <cell r="J4743" t="str">
            <v>ATRIBUÍDO SÃO PAULO</v>
          </cell>
          <cell r="K4743">
            <v>28.8</v>
          </cell>
          <cell r="L4743" t="str">
            <v>CAIXA REFERENCIAL</v>
          </cell>
        </row>
        <row r="4744">
          <cell r="G4744">
            <v>96522</v>
          </cell>
          <cell r="H4744" t="str">
            <v>ESCAVAÇÃO MANUAL PARA BLOCO DE COROAMENTO OU SAPATA, SEM PREVISÃO DE FÔRMA. AF_06/2017</v>
          </cell>
          <cell r="I4744" t="str">
            <v>M3</v>
          </cell>
          <cell r="J4744" t="str">
            <v>COLETADO</v>
          </cell>
          <cell r="K4744">
            <v>121.75</v>
          </cell>
          <cell r="L4744" t="str">
            <v>CAIXA REFERENCIAL</v>
          </cell>
        </row>
        <row r="4745">
          <cell r="G4745">
            <v>96523</v>
          </cell>
          <cell r="H4745" t="str">
            <v>ESCAVAÇÃO MANUAL PARA BLOCO DE COROAMENTO OU SAPATA, COM PREVISÃO DE FÔRMA. AF_06/2017</v>
          </cell>
          <cell r="I4745" t="str">
            <v>M3</v>
          </cell>
          <cell r="J4745" t="str">
            <v>COLETADO</v>
          </cell>
          <cell r="K4745">
            <v>77.3</v>
          </cell>
          <cell r="L4745" t="str">
            <v>CAIXA REFERENCIAL</v>
          </cell>
        </row>
        <row r="4746">
          <cell r="G4746">
            <v>96524</v>
          </cell>
          <cell r="H4746" t="str">
            <v>ESCAVAÇÃO MECANIZADA PARA VIGA BALDRAME, SEM PREVISÃO DE FÔRMA, COM MINI-ESCAVADEIRA. AF_06/2017</v>
          </cell>
          <cell r="I4746" t="str">
            <v>M3</v>
          </cell>
          <cell r="J4746" t="str">
            <v>ATRIBUÍDO SÃO PAULO</v>
          </cell>
          <cell r="K4746">
            <v>142.63</v>
          </cell>
          <cell r="L4746" t="str">
            <v>CAIXA REFERENCIAL</v>
          </cell>
        </row>
        <row r="4747">
          <cell r="G4747">
            <v>96525</v>
          </cell>
          <cell r="H4747" t="str">
            <v>ESCAVAÇÃO MECANIZADA PARA VIGA BALDRAME, COM PREVISÃO DE FÔRMA, COM MINI-ESCAVADEIRA. AF_06/2017</v>
          </cell>
          <cell r="I4747" t="str">
            <v>M3</v>
          </cell>
          <cell r="J4747" t="str">
            <v>ATRIBUÍDO SÃO PAULO</v>
          </cell>
          <cell r="K4747">
            <v>28.11</v>
          </cell>
          <cell r="L4747" t="str">
            <v>CAIXA REFERENCIAL</v>
          </cell>
        </row>
        <row r="4748">
          <cell r="G4748">
            <v>96526</v>
          </cell>
          <cell r="H4748" t="str">
            <v>ESCAVAÇÃO MANUAL DE VALA PARA VIGA BALDRAME, SEM PREVISÃO DE FÔRMA. AF_06/2017</v>
          </cell>
          <cell r="I4748" t="str">
            <v>M3</v>
          </cell>
          <cell r="J4748" t="str">
            <v>COLETADO</v>
          </cell>
          <cell r="K4748">
            <v>246.28</v>
          </cell>
          <cell r="L4748" t="str">
            <v>CAIXA REFERENCIAL</v>
          </cell>
        </row>
        <row r="4749">
          <cell r="G4749">
            <v>96527</v>
          </cell>
          <cell r="H4749" t="str">
            <v>ESCAVAÇÃO MANUAL DE VALA PARA VIGA BALDRAME, COM PREVISÃO DE FÔRMA. AF_06/2017</v>
          </cell>
          <cell r="I4749" t="str">
            <v>M3</v>
          </cell>
          <cell r="J4749" t="str">
            <v>COLETADO</v>
          </cell>
          <cell r="K4749">
            <v>101.35</v>
          </cell>
          <cell r="L4749" t="str">
            <v>CAIXA REFERENCIAL</v>
          </cell>
        </row>
        <row r="4750">
          <cell r="G4750">
            <v>96528</v>
          </cell>
          <cell r="H4750" t="str">
            <v>FABRICAÇÃO, MONTAGEM E DESMONTAGEM DE FÔRMA PARA BLOCO DE COROAMENTO, EM MADEIRA SERRADA, E=25 MM, 1 UTILIZAÇÃO. AF_06/2017</v>
          </cell>
          <cell r="I4750" t="str">
            <v>M2</v>
          </cell>
          <cell r="J4750" t="str">
            <v>COEFICIENTE DE REPRESENTATIVIDADE</v>
          </cell>
          <cell r="K4750">
            <v>130.38999999999999</v>
          </cell>
          <cell r="L4750" t="str">
            <v>CAIXA REFERENCIAL</v>
          </cell>
        </row>
        <row r="4751">
          <cell r="G4751">
            <v>101114</v>
          </cell>
          <cell r="H4751" t="str">
            <v>ESCAVAÇÃO HORIZONTAL EM SOLO DE 1A CATEGORIA COM TRATOR DE ESTEIRAS (100HP/LÂMINA: 2,19M3). AF_07/2020</v>
          </cell>
          <cell r="I4751" t="str">
            <v>M3</v>
          </cell>
          <cell r="J4751" t="str">
            <v>ATRIBUÍDO SÃO PAULO</v>
          </cell>
          <cell r="K4751">
            <v>2.58</v>
          </cell>
          <cell r="L4751" t="str">
            <v>CAIXA REFERENCIAL</v>
          </cell>
        </row>
        <row r="4752">
          <cell r="G4752">
            <v>101115</v>
          </cell>
          <cell r="H4752" t="str">
            <v>ESCAVAÇÃO HORIZONTAL EM SOLO DE 1A CATEGORIA COM TRATOR DE ESTEIRAS (150HP/LÂMINA: 3,18M3). AF_07/2020</v>
          </cell>
          <cell r="I4752" t="str">
            <v>M3</v>
          </cell>
          <cell r="J4752" t="str">
            <v>ATRIBUÍDO SÃO PAULO</v>
          </cell>
          <cell r="K4752">
            <v>2.13</v>
          </cell>
          <cell r="L4752" t="str">
            <v>CAIXA REFERENCIAL</v>
          </cell>
        </row>
        <row r="4753">
          <cell r="G4753">
            <v>101116</v>
          </cell>
          <cell r="H4753" t="str">
            <v>ESCAVAÇÃO HORIZONTAL EM SOLO DE 1A CATEGORIA COM TRATOR DE ESTEIRAS (170HP/LÂMINA: 5,20M3). AF_07/2020</v>
          </cell>
          <cell r="I4753" t="str">
            <v>M3</v>
          </cell>
          <cell r="J4753" t="str">
            <v>ATRIBUÍDO SÃO PAULO</v>
          </cell>
          <cell r="K4753">
            <v>1.32</v>
          </cell>
          <cell r="L4753" t="str">
            <v>CAIXA REFERENCIAL</v>
          </cell>
        </row>
        <row r="4754">
          <cell r="G4754">
            <v>101117</v>
          </cell>
          <cell r="H4754" t="str">
            <v>ESCAVAÇÃO HORIZONTAL EM SOLO DE 1A CATEGORIA COM TRATOR DE ESTEIRAS (347HP/LÂMINA: 8,70M3). AF_07/2020</v>
          </cell>
          <cell r="I4754" t="str">
            <v>M3</v>
          </cell>
          <cell r="J4754" t="str">
            <v>ATRIBUÍDO SÃO PAULO</v>
          </cell>
          <cell r="K4754">
            <v>1.8</v>
          </cell>
          <cell r="L4754" t="str">
            <v>CAIXA REFERENCIAL</v>
          </cell>
        </row>
        <row r="4755">
          <cell r="G4755">
            <v>101118</v>
          </cell>
          <cell r="H4755" t="str">
            <v>ESCAVAÇÃO HORIZONTAL EM SOLO DE 1A CATEGORIA COM TRATOR DE ESTEIRAS (125HP/LÂMINA: 2,70M3). AF_07/2020</v>
          </cell>
          <cell r="I4755" t="str">
            <v>M3</v>
          </cell>
          <cell r="J4755" t="str">
            <v>ATRIBUÍDO SÃO PAULO</v>
          </cell>
          <cell r="K4755">
            <v>2.2000000000000002</v>
          </cell>
          <cell r="L4755" t="str">
            <v>CAIXA REFERENCIAL</v>
          </cell>
        </row>
        <row r="4756">
          <cell r="G4756">
            <v>101119</v>
          </cell>
          <cell r="H4756" t="str">
            <v>ESCAVAÇÃO HORIZONTAL, INCLUINDO ESCARIFICAÇÃO EM SOLO DE 2A CATEGORIA COM TRATOR DE ESTEIRAS (100HP/LÂMINA: 2,19M3). AF_07/2020</v>
          </cell>
          <cell r="I4756" t="str">
            <v>M3</v>
          </cell>
          <cell r="J4756" t="str">
            <v>ATRIBUÍDO SÃO PAULO</v>
          </cell>
          <cell r="K4756">
            <v>4.91</v>
          </cell>
          <cell r="L4756" t="str">
            <v>CAIXA REFERENCIAL</v>
          </cell>
        </row>
        <row r="4757">
          <cell r="G4757">
            <v>101120</v>
          </cell>
          <cell r="H4757" t="str">
            <v>ESCAVAÇÃO HORIZONTAL, INCLUINDO ESCARIFICAÇÃO EM SOLO DE 2A CATEGORIA COM TRATOR DE ESTEIRAS (150HP/LÂMINA: 3,18M3). AF_07/2020</v>
          </cell>
          <cell r="I4757" t="str">
            <v>M3</v>
          </cell>
          <cell r="J4757" t="str">
            <v>ATRIBUÍDO SÃO PAULO</v>
          </cell>
          <cell r="K4757">
            <v>4.08</v>
          </cell>
          <cell r="L4757" t="str">
            <v>CAIXA REFERENCIAL</v>
          </cell>
        </row>
        <row r="4758">
          <cell r="G4758">
            <v>101121</v>
          </cell>
          <cell r="H4758" t="str">
            <v>ESCAVAÇÃO HORIZONTAL, INCLUINDO ESCARIFICAÇÃO EM SOLO DE 2A CATEGORIA COM TRATOR DE ESTEIRAS (170HP/LÂMINA: 5,20M3). AF_07/2020</v>
          </cell>
          <cell r="I4758" t="str">
            <v>M3</v>
          </cell>
          <cell r="J4758" t="str">
            <v>ATRIBUÍDO SÃO PAULO</v>
          </cell>
          <cell r="K4758">
            <v>2.5499999999999998</v>
          </cell>
          <cell r="L4758" t="str">
            <v>CAIXA REFERENCIAL</v>
          </cell>
        </row>
        <row r="4759">
          <cell r="G4759">
            <v>101122</v>
          </cell>
          <cell r="H4759" t="str">
            <v>ESCAVAÇÃO HORIZONTAL, INCLUINDO ESCARIFICAÇÃO EM SOLO DE 2A CATEGORIA COM TRATOR DE ESTEIRAS (347HP/LÂMINA: 8,70M3). AF_07/2020</v>
          </cell>
          <cell r="I4759" t="str">
            <v>M3</v>
          </cell>
          <cell r="J4759" t="str">
            <v>ATRIBUÍDO SÃO PAULO</v>
          </cell>
          <cell r="K4759">
            <v>3.46</v>
          </cell>
          <cell r="L4759" t="str">
            <v>CAIXA REFERENCIAL</v>
          </cell>
        </row>
        <row r="4760">
          <cell r="G4760">
            <v>101123</v>
          </cell>
          <cell r="H4760" t="str">
            <v>ESCAVAÇÃO HORIZONTAL, INCLUINDO ESCARIFICAÇÃO EM SOLO DE 2A CATEGORIA COM TRATOR DE ESTEIRAS (125HP/LÂMINA: 2,70M3). AF_07/2020</v>
          </cell>
          <cell r="I4760" t="str">
            <v>M3</v>
          </cell>
          <cell r="J4760" t="str">
            <v>ATRIBUÍDO SÃO PAULO</v>
          </cell>
          <cell r="K4760">
            <v>4.22</v>
          </cell>
          <cell r="L4760" t="str">
            <v>CAIXA REFERENCIAL</v>
          </cell>
        </row>
        <row r="4761">
          <cell r="G4761">
            <v>101124</v>
          </cell>
          <cell r="H4761" t="str">
            <v>ESCAVAÇÃO HORIZONTAL, INCLUINDO CARGA E DESCARGA EM SOLO DE 1A CATEGORIA COM TRATOR DE ESTEIRAS (100HP/LÂMINA: 2,19M3). AF_07/2020</v>
          </cell>
          <cell r="I4761" t="str">
            <v>M3</v>
          </cell>
          <cell r="J4761" t="str">
            <v>ATRIBUÍDO SÃO PAULO</v>
          </cell>
          <cell r="K4761">
            <v>8.4499999999999993</v>
          </cell>
          <cell r="L4761" t="str">
            <v>CAIXA REFERENCIAL</v>
          </cell>
        </row>
        <row r="4762">
          <cell r="G4762">
            <v>101125</v>
          </cell>
          <cell r="H4762" t="str">
            <v>ESCAVAÇÃO HORIZONTAL, INCLUINDO CARGA E DESCARGA EM SOLO DE 1A CATEGORIA COM TRATOR DE ESTEIRAS (150HP/LÂMINA: 3,18M3). AF_07/2020</v>
          </cell>
          <cell r="I4762" t="str">
            <v>M3</v>
          </cell>
          <cell r="J4762" t="str">
            <v>ATRIBUÍDO SÃO PAULO</v>
          </cell>
          <cell r="K4762">
            <v>8</v>
          </cell>
          <cell r="L4762" t="str">
            <v>CAIXA REFERENCIAL</v>
          </cell>
        </row>
        <row r="4763">
          <cell r="G4763">
            <v>101126</v>
          </cell>
          <cell r="H4763" t="str">
            <v>ESCAVAÇÃO HORIZONTAL, INCLUINDO CARGA E DESCARGA EM SOLO DE 1A CATEGORIA COM TRATOR DE ESTEIRAS (170HP/LÂMINA: 5,20M3). AF_07/2020</v>
          </cell>
          <cell r="I4763" t="str">
            <v>M3</v>
          </cell>
          <cell r="J4763" t="str">
            <v>ATRIBUÍDO SÃO PAULO</v>
          </cell>
          <cell r="K4763">
            <v>7.19</v>
          </cell>
          <cell r="L4763" t="str">
            <v>CAIXA REFERENCIAL</v>
          </cell>
        </row>
        <row r="4764">
          <cell r="G4764">
            <v>101127</v>
          </cell>
          <cell r="H4764" t="str">
            <v>ESCAVAÇÃO HORIZONTAL, INCLUINDO CARGA E DESCARGA EM SOLO DE 1A CATEGORIA COM TRATOR DE ESTEIRAS (347HP/LÂMINA: 8,70M3). AF_07/2020</v>
          </cell>
          <cell r="I4764" t="str">
            <v>M3</v>
          </cell>
          <cell r="J4764" t="str">
            <v>ATRIBUÍDO SÃO PAULO</v>
          </cell>
          <cell r="K4764">
            <v>7.67</v>
          </cell>
          <cell r="L4764" t="str">
            <v>CAIXA REFERENCIAL</v>
          </cell>
        </row>
        <row r="4765">
          <cell r="G4765">
            <v>101128</v>
          </cell>
          <cell r="H4765" t="str">
            <v>ESCAVAÇÃO HORIZONTAL, INCLUINDO CARGA E DESCARGA EM SOLO DE 1A CATEGORIA COM TRATOR DE ESTEIRAS (125HP/LÂMINA: 2,70M3). AF_07/2020</v>
          </cell>
          <cell r="I4765" t="str">
            <v>M3</v>
          </cell>
          <cell r="J4765" t="str">
            <v>ATRIBUÍDO SÃO PAULO</v>
          </cell>
          <cell r="K4765">
            <v>8.07</v>
          </cell>
          <cell r="L4765" t="str">
            <v>CAIXA REFERENCIAL</v>
          </cell>
        </row>
        <row r="4766">
          <cell r="G4766">
            <v>101129</v>
          </cell>
          <cell r="H4766" t="str">
            <v>ESCAVAÇÃO HORIZONTAL, INCLUINDO ESCARIFICAÇÃO, CARGA E DESCARGA EM SOLO DE 2A CATEGORIA COM TRATOR DE ESTEIRAS (100HP/LÂMINA: 2,19M3). AF_07/2020</v>
          </cell>
          <cell r="I4766" t="str">
            <v>M3</v>
          </cell>
          <cell r="J4766" t="str">
            <v>ATRIBUÍDO SÃO PAULO</v>
          </cell>
          <cell r="K4766">
            <v>11.02</v>
          </cell>
          <cell r="L4766" t="str">
            <v>CAIXA REFERENCIAL</v>
          </cell>
        </row>
        <row r="4767">
          <cell r="G4767">
            <v>101130</v>
          </cell>
          <cell r="H4767" t="str">
            <v>ESCAVAÇÃO HORIZONTAL, INCLUINDO ESCARIFICAÇÃO, CARGA E DESCARGA EM SOLO DE 2A CATEGORIA COM TRATOR DE ESTEIRAS (150HP/LÂMINA: 3,18M3). AF_07/2020</v>
          </cell>
          <cell r="I4767" t="str">
            <v>M3</v>
          </cell>
          <cell r="J4767" t="str">
            <v>ATRIBUÍDO SÃO PAULO</v>
          </cell>
          <cell r="K4767">
            <v>10.19</v>
          </cell>
          <cell r="L4767" t="str">
            <v>CAIXA REFERENCIAL</v>
          </cell>
        </row>
        <row r="4768">
          <cell r="G4768">
            <v>101131</v>
          </cell>
          <cell r="H4768" t="str">
            <v>ESCAVAÇÃO HORIZONTAL, INCLUINDO ESCARIFICAÇÃO, CARGA E DESCARGA EM SOLO DE 2A CATEGORIA COM TRATOR DE ESTEIRAS (170HP/LÂMINA: 5,20M3). AF_07/2020</v>
          </cell>
          <cell r="I4768" t="str">
            <v>M3</v>
          </cell>
          <cell r="J4768" t="str">
            <v>ATRIBUÍDO SÃO PAULO</v>
          </cell>
          <cell r="K4768">
            <v>8.66</v>
          </cell>
          <cell r="L4768" t="str">
            <v>CAIXA REFERENCIAL</v>
          </cell>
        </row>
        <row r="4769">
          <cell r="G4769">
            <v>101132</v>
          </cell>
          <cell r="H4769" t="str">
            <v>ESCAVAÇÃO HORIZONTAL, INCLUINDO ESCARIFICAÇÃO, CARGA E DESCARGA EM SOLO DE 2A CATEGORIA COM TRATOR DE ESTEIRAS (347HP/LÂMINA: 8,70M3). AF_07/2020</v>
          </cell>
          <cell r="I4769" t="str">
            <v>M3</v>
          </cell>
          <cell r="J4769" t="str">
            <v>ATRIBUÍDO SÃO PAULO</v>
          </cell>
          <cell r="K4769">
            <v>9.57</v>
          </cell>
          <cell r="L4769" t="str">
            <v>CAIXA REFERENCIAL</v>
          </cell>
        </row>
        <row r="4770">
          <cell r="G4770">
            <v>101133</v>
          </cell>
          <cell r="H4770" t="str">
            <v>ESCAVAÇÃO HORIZONTAL, INCLUINDO ESCARIFICAÇÃO, CARGA E DESCARGA EM SOLO DE 2A CATEGORIA COM TRATOR DE ESTEIRAS (125HP/LÂMINA: 2,70M3). AF_07/2020</v>
          </cell>
          <cell r="I4770" t="str">
            <v>M3</v>
          </cell>
          <cell r="J4770" t="str">
            <v>ATRIBUÍDO SÃO PAULO</v>
          </cell>
          <cell r="K4770">
            <v>10.33</v>
          </cell>
          <cell r="L4770" t="str">
            <v>CAIXA REFERENCIAL</v>
          </cell>
        </row>
        <row r="4771">
          <cell r="G4771">
            <v>101134</v>
          </cell>
          <cell r="H4771" t="str">
            <v>ESCAVAÇÃO HORIZONTAL, INCLUINDO CARGA, DESCARGA E TRANSPORTE EM SOLO DE 1A CATEGORIA COM TRATOR DE ESTEIRAS (100HP/LÂMINA: 2,19M3) E CAMINHÃO BASCULANTE DE 10M3, DMT ATÉ 200M. AF_07/2020</v>
          </cell>
          <cell r="I4771" t="str">
            <v>M3</v>
          </cell>
          <cell r="J4771" t="str">
            <v>ATRIBUÍDO SÃO PAULO</v>
          </cell>
          <cell r="K4771">
            <v>8.8000000000000007</v>
          </cell>
          <cell r="L4771" t="str">
            <v>CAIXA REFERENCIAL</v>
          </cell>
        </row>
        <row r="4772">
          <cell r="G4772">
            <v>101135</v>
          </cell>
          <cell r="H4772" t="str">
            <v>ESCAVAÇÃO HORIZONTAL, INCLUINDO CARGA, DESCARGA E TRANSPORTE EM SOLO DE 1A CATEGORIA COM TRATOR DE ESTEIRAS (150HP/LÂMINA: 3,18M3) E CAMINHÃO BASCULANTE DE 10M3, DMT ATÉ 200M AF_07/2020</v>
          </cell>
          <cell r="I4772" t="str">
            <v>M3</v>
          </cell>
          <cell r="J4772" t="str">
            <v>ATRIBUÍDO SÃO PAULO</v>
          </cell>
          <cell r="K4772">
            <v>8.35</v>
          </cell>
          <cell r="L4772" t="str">
            <v>CAIXA REFERENCIAL</v>
          </cell>
        </row>
        <row r="4773">
          <cell r="G4773">
            <v>101136</v>
          </cell>
          <cell r="H4773" t="str">
            <v>ESCAVAÇÃO HORIZONTAL, INCLUINDO CARGA, DESCARGA E TRANSPORTE EM SOLO DE 1A CATEGORIA COM TRATOR DE ESTEIRAS (170HP/LÂMINA: 5,20M3) E CAMINHÃO BASCULANTE DE 10M3, DMT ATÉ 200M. AF_07/2020</v>
          </cell>
          <cell r="I4773" t="str">
            <v>M3</v>
          </cell>
          <cell r="J4773" t="str">
            <v>ATRIBUÍDO SÃO PAULO</v>
          </cell>
          <cell r="K4773">
            <v>7.54</v>
          </cell>
          <cell r="L4773" t="str">
            <v>CAIXA REFERENCIAL</v>
          </cell>
        </row>
        <row r="4774">
          <cell r="G4774">
            <v>101137</v>
          </cell>
          <cell r="H4774" t="str">
            <v>ESCAVAÇÃO HORIZONTAL, INCLUINDO CARGA, DESCARGA E TRANSPORTE EM SOLO DE 1A CATEGORIA COM TRATOR DE ESTEIRAS (347HP/LÂMINA: 8,70M3) E CAMINHÃO BASCULANTE DE 10M3, DMT ATÉ 200M. AF_07/2020</v>
          </cell>
          <cell r="I4774" t="str">
            <v>M3</v>
          </cell>
          <cell r="J4774" t="str">
            <v>ATRIBUÍDO SÃO PAULO</v>
          </cell>
          <cell r="K4774">
            <v>8.02</v>
          </cell>
          <cell r="L4774" t="str">
            <v>CAIXA REFERENCIAL</v>
          </cell>
        </row>
        <row r="4775">
          <cell r="G4775">
            <v>101138</v>
          </cell>
          <cell r="H4775" t="str">
            <v>ESCAVAÇÃO HORIZONTAL, INCLUINDO CARGA, DESCARGA E TRANSPORTE EM SOLO DE 1A CATEGORIA COM TRATOR DE ESTEIRAS (125HP/LÂMINA: 2,70M3) E CAMINHÃO BASCULANTE DE 10M3, DMT ATÉ 200M. AF_07/2020</v>
          </cell>
          <cell r="I4775" t="str">
            <v>M3</v>
          </cell>
          <cell r="J4775" t="str">
            <v>ATRIBUÍDO SÃO PAULO</v>
          </cell>
          <cell r="K4775">
            <v>8.42</v>
          </cell>
          <cell r="L4775" t="str">
            <v>CAIXA REFERENCIAL</v>
          </cell>
        </row>
        <row r="4776">
          <cell r="G4776">
            <v>101139</v>
          </cell>
          <cell r="H4776" t="str">
            <v>ESCAVAÇÃO HORIZONTAL, INCLUINDO  ESCARIFICAÇÃO, CARGA, DESCARGA E TRANSPORTE EM SOLO DE 2A CATEGORIA COM TRATOR DE ESTEIRAS (100HP/LÂMINA: 2,19M3) E CAMINHÃO BASCULANTE DE 10M3, DMT ATÉ 200M. AF_07/2020</v>
          </cell>
          <cell r="I4776" t="str">
            <v>M3</v>
          </cell>
          <cell r="J4776" t="str">
            <v>ATRIBUÍDO SÃO PAULO</v>
          </cell>
          <cell r="K4776">
            <v>11.38</v>
          </cell>
          <cell r="L4776" t="str">
            <v>CAIXA REFERENCIAL</v>
          </cell>
        </row>
        <row r="4777">
          <cell r="G4777">
            <v>101140</v>
          </cell>
          <cell r="H4777" t="str">
            <v>ESCAVAÇÃO HORIZONTAL, INCLUINDO ESCARIFICAÇÃO, CARGA, DESCARGA E TRANSPORTE EM SOLO DE 2A CATEGORIA COM TRATOR DE ESTEIRAS (150HP/LÂMINA: 3,18M3) E CAMINHÃO BASCULANTE DE 10M3, DMT ATÉ 200M. AF_07/2020</v>
          </cell>
          <cell r="I4777" t="str">
            <v>M3</v>
          </cell>
          <cell r="J4777" t="str">
            <v>ATRIBUÍDO SÃO PAULO</v>
          </cell>
          <cell r="K4777">
            <v>10.55</v>
          </cell>
          <cell r="L4777" t="str">
            <v>CAIXA REFERENCIAL</v>
          </cell>
        </row>
        <row r="4778">
          <cell r="G4778">
            <v>101141</v>
          </cell>
          <cell r="H4778" t="str">
            <v>ESCAVAÇÃO HORIZONTAL, INCLUINDO ESCARIFICAÇÃO, CARGA, DESCARGA E TRANSPORTE EM SOLO DE 2A CATEGORIA COM TRATOR DE ESTEIRAS (170HP/LÂMINA: 5,20M3) E CAMINHÃO BASCULANTE DE 10M3, DMT ATÉ 200M. AF_07/2020</v>
          </cell>
          <cell r="I4778" t="str">
            <v>M3</v>
          </cell>
          <cell r="J4778" t="str">
            <v>ATRIBUÍDO SÃO PAULO</v>
          </cell>
          <cell r="K4778">
            <v>9.02</v>
          </cell>
          <cell r="L4778" t="str">
            <v>CAIXA REFERENCIAL</v>
          </cell>
        </row>
        <row r="4779">
          <cell r="G4779">
            <v>101142</v>
          </cell>
          <cell r="H4779" t="str">
            <v>ESCAVAÇÃO HORIZONTAL, INCLUINDO ESCARIFICAÇÃO, CARGA, DESCARGA E TRANSPORTE EM SOLO DE 2A CATEGORIA COM TRATOR DE ESTEIRAS (347HP/LÂMINA: 8,70M3) E CAMINHÃO BASCULANTE DE 10M3, DMT ATÉ 200M. AF_07/2020</v>
          </cell>
          <cell r="I4779" t="str">
            <v>M3</v>
          </cell>
          <cell r="J4779" t="str">
            <v>ATRIBUÍDO SÃO PAULO</v>
          </cell>
          <cell r="K4779">
            <v>9.93</v>
          </cell>
          <cell r="L4779" t="str">
            <v>CAIXA REFERENCIAL</v>
          </cell>
        </row>
        <row r="4780">
          <cell r="G4780">
            <v>101143</v>
          </cell>
          <cell r="H4780" t="str">
            <v>ESCAVAÇÃO HORIZONTAL, INCLUINDO ESCARIFICAÇÃO, CARGA, DESCARGA E TRANSPORTE EM SOLO DE 2A CATEGORIA COM TRATOR DE ESTEIRAS (125HP/LÂMINA: 2,70M3) E CAMINHÃO BASCULANTE DE 10M3, DMT ATÉ 200M. AF_07/2020</v>
          </cell>
          <cell r="I4780" t="str">
            <v>M3</v>
          </cell>
          <cell r="J4780" t="str">
            <v>ATRIBUÍDO SÃO PAULO</v>
          </cell>
          <cell r="K4780">
            <v>10.69</v>
          </cell>
          <cell r="L4780" t="str">
            <v>CAIXA REFERENCIAL</v>
          </cell>
        </row>
        <row r="4781">
          <cell r="G4781">
            <v>101144</v>
          </cell>
          <cell r="H4781" t="str">
            <v>ESCAVAÇÃO HORIZONTAL, INCLUINDO CARGA, DESCARGA E TRANSPORTE EM SOLO DE 1A CATEGORIA COM TRATOR DE ESTEIRAS (100HP/LÂMINA: 2,19M3) E CAMINHÃO BASCULANTE DE 14M3, DMT ATÉ 200M. AF_07/2020</v>
          </cell>
          <cell r="I4781" t="str">
            <v>M3</v>
          </cell>
          <cell r="J4781" t="str">
            <v>ATRIBUÍDO SÃO PAULO</v>
          </cell>
          <cell r="K4781">
            <v>9</v>
          </cell>
          <cell r="L4781" t="str">
            <v>CAIXA REFERENCIAL</v>
          </cell>
        </row>
        <row r="4782">
          <cell r="G4782">
            <v>101145</v>
          </cell>
          <cell r="H4782" t="str">
            <v>ESCAVAÇÃO HORIZONTAL, INCLUINDO CARGA, DESCARGA E TRANSPORTE EM SOLO DE 1A CATEGORIA COM TRATOR DE ESTEIRAS (150HP/LÂMINA: 3,18M3) E CAMINHÃO BASCULANTE DE 14M3, DMT ATÉ 200M. AF_07/2020</v>
          </cell>
          <cell r="I4782" t="str">
            <v>M3</v>
          </cell>
          <cell r="J4782" t="str">
            <v>ATRIBUÍDO SÃO PAULO</v>
          </cell>
          <cell r="K4782">
            <v>8.5500000000000007</v>
          </cell>
          <cell r="L4782" t="str">
            <v>CAIXA REFERENCIAL</v>
          </cell>
        </row>
        <row r="4783">
          <cell r="G4783">
            <v>101146</v>
          </cell>
          <cell r="H4783" t="str">
            <v>ESCAVAÇÃO HORIZONTAL, INCLUINDO CARGA, DESCARGA E TRANSPORTE EM SOLO DE 1A CATEGORIA COM TRATOR DE ESTEIRAS (170HP/LÂMINA: 5,20M3) E CAMINHÃO BASCULANTE DE 14M3, DMT ATÉ 200M. AF_07/2020</v>
          </cell>
          <cell r="I4783" t="str">
            <v>M3</v>
          </cell>
          <cell r="J4783" t="str">
            <v>ATRIBUÍDO SÃO PAULO</v>
          </cell>
          <cell r="K4783">
            <v>7.74</v>
          </cell>
          <cell r="L4783" t="str">
            <v>CAIXA REFERENCIAL</v>
          </cell>
        </row>
        <row r="4784">
          <cell r="G4784">
            <v>101147</v>
          </cell>
          <cell r="H4784" t="str">
            <v>ESCAVAÇÃO HORIZONTAL, INCLUINDO CARGA, DESCARGA E TRANSPORTE EM SOLO DE 1A CATEGORIA COM TRATOR DE ESTEIRAS (347HP/LÂMINA: 8,70M3) E CAMINHÃO BASCULANTE DE 14M3, DMT ATÉ 200M. AF_07/2020</v>
          </cell>
          <cell r="I4784" t="str">
            <v>M3</v>
          </cell>
          <cell r="J4784" t="str">
            <v>ATRIBUÍDO SÃO PAULO</v>
          </cell>
          <cell r="K4784">
            <v>8.2200000000000006</v>
          </cell>
          <cell r="L4784" t="str">
            <v>CAIXA REFERENCIAL</v>
          </cell>
        </row>
        <row r="4785">
          <cell r="G4785">
            <v>101148</v>
          </cell>
          <cell r="H4785" t="str">
            <v>ESCAVAÇÃO HORIZONTAL, INCLUINDO CARGA, DESCARGA E TRANSPORTE EM SOLO DE 1A CATEGORIA COM TRATOR DE ESTEIRAS (125HP/LÂMINA: 2,70M3) E CAMINHÃO BASCULANTE DE 14M3, DMT ATÉ 200M. AF_07/2020</v>
          </cell>
          <cell r="I4785" t="str">
            <v>M3</v>
          </cell>
          <cell r="J4785" t="str">
            <v>ATRIBUÍDO SÃO PAULO</v>
          </cell>
          <cell r="K4785">
            <v>8.6199999999999992</v>
          </cell>
          <cell r="L4785" t="str">
            <v>CAIXA REFERENCIAL</v>
          </cell>
        </row>
        <row r="4786">
          <cell r="G4786">
            <v>101149</v>
          </cell>
          <cell r="H4786" t="str">
            <v>ESCAVAÇÃO HORIZONTAL, INCLUINDO ESCARIFICAÇÃO, CARGA, DESCARGA E TRANSPORTE EM SOLO DE 2A CATEGORIA COM TRATOR DE ESTEIRAS (100HP/LÂMINA: 2,19M3) E CAMINHÃO BASCULANTE DE 14M3, DMT ATÉ 200M. AF_07/2020</v>
          </cell>
          <cell r="I4786" t="str">
            <v>M3</v>
          </cell>
          <cell r="J4786" t="str">
            <v>ATRIBUÍDO SÃO PAULO</v>
          </cell>
          <cell r="K4786">
            <v>11.59</v>
          </cell>
          <cell r="L4786" t="str">
            <v>CAIXA REFERENCIAL</v>
          </cell>
        </row>
        <row r="4787">
          <cell r="G4787">
            <v>101150</v>
          </cell>
          <cell r="H4787" t="str">
            <v>ESCAVAÇÃO HORIZONTAL, INCLUINDO ESCARIFICAÇÃO, CARGA, DESCARGA E TRANSPORTE EM SOLO DE 2A CATEGORIA COM TRATOR DE ESTEIRAS (150HP/LÂMINA: 3,18M3) E CAMINHÃO BASCULANTE DE 14M3, DMT ATÉ 200M. AF_07/2020</v>
          </cell>
          <cell r="I4787" t="str">
            <v>M3</v>
          </cell>
          <cell r="J4787" t="str">
            <v>ATRIBUÍDO SÃO PAULO</v>
          </cell>
          <cell r="K4787">
            <v>10.76</v>
          </cell>
          <cell r="L4787" t="str">
            <v>CAIXA REFERENCIAL</v>
          </cell>
        </row>
        <row r="4788">
          <cell r="G4788">
            <v>101151</v>
          </cell>
          <cell r="H4788" t="str">
            <v>ESCAVAÇÃO HORIZONTAL, INCLUINDO ESCARIFICAÇÃO, CARGA, DESCARGA E TRANSPORTE EM SOLO DE 2A CATEGORIA COM TRATOR DE ESTEIRAS (170HP/LÂMINA: 5,20M3) E CAMINHÃO BASCULANTE DE 14M3, DMT ATÉ 200M. AF_07/2020</v>
          </cell>
          <cell r="I4788" t="str">
            <v>M3</v>
          </cell>
          <cell r="J4788" t="str">
            <v>ATRIBUÍDO SÃO PAULO</v>
          </cell>
          <cell r="K4788">
            <v>9.23</v>
          </cell>
          <cell r="L4788" t="str">
            <v>CAIXA REFERENCIAL</v>
          </cell>
        </row>
        <row r="4789">
          <cell r="G4789">
            <v>101152</v>
          </cell>
          <cell r="H4789" t="str">
            <v>ESCAVAÇÃO HORIZONTAL, INCLUINDO ESCARIFICAÇÃO, CARGA, DESCARGA E TRANSPORTE EM SOLO DE 2A CATEGORIA COM TRATOR DE ESTEIRAS (347HP/LÂMINA: 8,70M3) E CAMINHÃO BASCULANTE DE 14M3, DMT ATÉ 200M. AF_07/2020</v>
          </cell>
          <cell r="I4789" t="str">
            <v>M3</v>
          </cell>
          <cell r="J4789" t="str">
            <v>ATRIBUÍDO SÃO PAULO</v>
          </cell>
          <cell r="K4789">
            <v>10.14</v>
          </cell>
          <cell r="L4789" t="str">
            <v>CAIXA REFERENCIAL</v>
          </cell>
        </row>
        <row r="4790">
          <cell r="G4790">
            <v>101153</v>
          </cell>
          <cell r="H4790" t="str">
            <v>ESCAVAÇÃO HORIZONTAL, INCLUINDO ESCARIFICAÇÃO, CARGA, DESCARGA E TRANSPORTE EM SOLO DE 2A CATEGORIA COM TRATOR DE ESTEIRAS (125HP/LÂMINA: 2,70M3) E CAMINHÃO BASCULANTE DE 14M3, DMT ATÉ 200M. AF_07/2020</v>
          </cell>
          <cell r="I4790" t="str">
            <v>M3</v>
          </cell>
          <cell r="J4790" t="str">
            <v>ATRIBUÍDO SÃO PAULO</v>
          </cell>
          <cell r="K4790">
            <v>10.9</v>
          </cell>
          <cell r="L4790" t="str">
            <v>CAIXA REFERENCIAL</v>
          </cell>
        </row>
        <row r="4791">
          <cell r="G4791">
            <v>101206</v>
          </cell>
          <cell r="H479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791" t="str">
            <v>M3</v>
          </cell>
          <cell r="J4791" t="str">
            <v>ATRIBUÍDO SÃO PAULO</v>
          </cell>
          <cell r="K4791">
            <v>7.06</v>
          </cell>
          <cell r="L4791" t="str">
            <v>CAIXA REFERENCIAL</v>
          </cell>
        </row>
        <row r="4792">
          <cell r="G4792">
            <v>101207</v>
          </cell>
          <cell r="H479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792" t="str">
            <v>M3</v>
          </cell>
          <cell r="J4792" t="str">
            <v>ATRIBUÍDO SÃO PAULO</v>
          </cell>
          <cell r="K4792">
            <v>6.12</v>
          </cell>
          <cell r="L4792" t="str">
            <v>CAIXA REFERENCIAL</v>
          </cell>
        </row>
        <row r="4793">
          <cell r="G4793">
            <v>101208</v>
          </cell>
          <cell r="H479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793" t="str">
            <v>M3</v>
          </cell>
          <cell r="J4793" t="str">
            <v>ATRIBUÍDO SÃO PAULO</v>
          </cell>
          <cell r="K4793">
            <v>5.96</v>
          </cell>
          <cell r="L4793" t="str">
            <v>CAIXA REFERENCIAL</v>
          </cell>
        </row>
        <row r="4794">
          <cell r="G4794">
            <v>101209</v>
          </cell>
          <cell r="H479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794" t="str">
            <v>M3</v>
          </cell>
          <cell r="J4794" t="str">
            <v>ATRIBUÍDO SÃO PAULO</v>
          </cell>
          <cell r="K4794">
            <v>5.51</v>
          </cell>
          <cell r="L4794" t="str">
            <v>CAIXA REFERENCIAL</v>
          </cell>
        </row>
        <row r="4795">
          <cell r="G4795">
            <v>101210</v>
          </cell>
          <cell r="H479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795" t="str">
            <v>M3</v>
          </cell>
          <cell r="J4795" t="str">
            <v>ATRIBUÍDO SÃO PAULO</v>
          </cell>
          <cell r="K4795">
            <v>9.89</v>
          </cell>
          <cell r="L4795" t="str">
            <v>CAIXA REFERENCIAL</v>
          </cell>
        </row>
        <row r="4796">
          <cell r="G4796">
            <v>101211</v>
          </cell>
          <cell r="H479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796" t="str">
            <v>M3</v>
          </cell>
          <cell r="J4796" t="str">
            <v>ATRIBUÍDO SÃO PAULO</v>
          </cell>
          <cell r="K4796">
            <v>10.61</v>
          </cell>
          <cell r="L4796" t="str">
            <v>CAIXA REFERENCIAL</v>
          </cell>
        </row>
        <row r="4797">
          <cell r="G4797">
            <v>101212</v>
          </cell>
          <cell r="H479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797" t="str">
            <v>M3</v>
          </cell>
          <cell r="J4797" t="str">
            <v>ATRIBUÍDO SÃO PAULO</v>
          </cell>
          <cell r="K4797">
            <v>12.36</v>
          </cell>
          <cell r="L4797" t="str">
            <v>CAIXA REFERENCIAL</v>
          </cell>
        </row>
        <row r="4798">
          <cell r="G4798">
            <v>101213</v>
          </cell>
          <cell r="H479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798" t="str">
            <v>M3</v>
          </cell>
          <cell r="J4798" t="str">
            <v>ATRIBUÍDO SÃO PAULO</v>
          </cell>
          <cell r="K4798">
            <v>13.79</v>
          </cell>
          <cell r="L4798" t="str">
            <v>CAIXA REFERENCIAL</v>
          </cell>
        </row>
        <row r="4799">
          <cell r="G4799">
            <v>101214</v>
          </cell>
          <cell r="H479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799" t="str">
            <v>M3</v>
          </cell>
          <cell r="J4799" t="str">
            <v>ATRIBUÍDO SÃO PAULO</v>
          </cell>
          <cell r="K4799">
            <v>16.68</v>
          </cell>
          <cell r="L4799" t="str">
            <v>CAIXA REFERENCIAL</v>
          </cell>
        </row>
        <row r="4800">
          <cell r="G4800">
            <v>101215</v>
          </cell>
          <cell r="H480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00" t="str">
            <v>M3</v>
          </cell>
          <cell r="J4800" t="str">
            <v>ATRIBUÍDO SÃO PAULO</v>
          </cell>
          <cell r="K4800">
            <v>9.44</v>
          </cell>
          <cell r="L4800" t="str">
            <v>CAIXA REFERENCIAL</v>
          </cell>
        </row>
        <row r="4801">
          <cell r="G4801">
            <v>101216</v>
          </cell>
          <cell r="H480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01" t="str">
            <v>M3</v>
          </cell>
          <cell r="J4801" t="str">
            <v>ATRIBUÍDO SÃO PAULO</v>
          </cell>
          <cell r="K4801">
            <v>9.91</v>
          </cell>
          <cell r="L4801" t="str">
            <v>CAIXA REFERENCIAL</v>
          </cell>
        </row>
        <row r="4802">
          <cell r="G4802">
            <v>101217</v>
          </cell>
          <cell r="H480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02" t="str">
            <v>M3</v>
          </cell>
          <cell r="J4802" t="str">
            <v>ATRIBUÍDO SÃO PAULO</v>
          </cell>
          <cell r="K4802">
            <v>11.51</v>
          </cell>
          <cell r="L4802" t="str">
            <v>CAIXA REFERENCIAL</v>
          </cell>
        </row>
        <row r="4803">
          <cell r="G4803">
            <v>101218</v>
          </cell>
          <cell r="H480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03" t="str">
            <v>M3</v>
          </cell>
          <cell r="J4803" t="str">
            <v>ATRIBUÍDO SÃO PAULO</v>
          </cell>
          <cell r="K4803">
            <v>12.21</v>
          </cell>
          <cell r="L4803" t="str">
            <v>CAIXA REFERENCIAL</v>
          </cell>
        </row>
        <row r="4804">
          <cell r="G4804">
            <v>101219</v>
          </cell>
          <cell r="H480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04" t="str">
            <v>M3</v>
          </cell>
          <cell r="J4804" t="str">
            <v>ATRIBUÍDO SÃO PAULO</v>
          </cell>
          <cell r="K4804">
            <v>14.8</v>
          </cell>
          <cell r="L4804" t="str">
            <v>CAIXA REFERENCIAL</v>
          </cell>
        </row>
        <row r="4805">
          <cell r="G4805">
            <v>101220</v>
          </cell>
          <cell r="H480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05" t="str">
            <v>M3</v>
          </cell>
          <cell r="J4805" t="str">
            <v>ATRIBUÍDO SÃO PAULO</v>
          </cell>
          <cell r="K4805">
            <v>9.2799999999999994</v>
          </cell>
          <cell r="L4805" t="str">
            <v>CAIXA REFERENCIAL</v>
          </cell>
        </row>
        <row r="4806">
          <cell r="G4806">
            <v>101221</v>
          </cell>
          <cell r="H480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06" t="str">
            <v>M3</v>
          </cell>
          <cell r="J4806" t="str">
            <v>ATRIBUÍDO SÃO PAULO</v>
          </cell>
          <cell r="K4806">
            <v>9.83</v>
          </cell>
          <cell r="L4806" t="str">
            <v>CAIXA REFERENCIAL</v>
          </cell>
        </row>
        <row r="4807">
          <cell r="G4807">
            <v>101222</v>
          </cell>
          <cell r="H480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07" t="str">
            <v>M3</v>
          </cell>
          <cell r="J4807" t="str">
            <v>ATRIBUÍDO SÃO PAULO</v>
          </cell>
          <cell r="K4807">
            <v>11.42</v>
          </cell>
          <cell r="L4807" t="str">
            <v>CAIXA REFERENCIAL</v>
          </cell>
        </row>
        <row r="4808">
          <cell r="G4808">
            <v>101223</v>
          </cell>
          <cell r="H480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08" t="str">
            <v>M3</v>
          </cell>
          <cell r="J4808" t="str">
            <v>ATRIBUÍDO SÃO PAULO</v>
          </cell>
          <cell r="K4808">
            <v>12.7</v>
          </cell>
          <cell r="L4808" t="str">
            <v>CAIXA REFERENCIAL</v>
          </cell>
        </row>
        <row r="4809">
          <cell r="G4809">
            <v>101224</v>
          </cell>
          <cell r="H480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09" t="str">
            <v>M3</v>
          </cell>
          <cell r="J4809" t="str">
            <v>ATRIBUÍDO SÃO PAULO</v>
          </cell>
          <cell r="K4809">
            <v>15.91</v>
          </cell>
          <cell r="L4809" t="str">
            <v>CAIXA REFERENCIAL</v>
          </cell>
        </row>
        <row r="4810">
          <cell r="G4810">
            <v>101225</v>
          </cell>
          <cell r="H481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10" t="str">
            <v>M3</v>
          </cell>
          <cell r="J4810" t="str">
            <v>ATRIBUÍDO SÃO PAULO</v>
          </cell>
          <cell r="K4810">
            <v>8.49</v>
          </cell>
          <cell r="L4810" t="str">
            <v>CAIXA REFERENCIAL</v>
          </cell>
        </row>
        <row r="4811">
          <cell r="G4811">
            <v>101226</v>
          </cell>
          <cell r="H481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11" t="str">
            <v>M3</v>
          </cell>
          <cell r="J4811" t="str">
            <v>ATRIBUÍDO SÃO PAULO</v>
          </cell>
          <cell r="K4811">
            <v>8.9600000000000009</v>
          </cell>
          <cell r="L4811" t="str">
            <v>CAIXA REFERENCIAL</v>
          </cell>
        </row>
        <row r="4812">
          <cell r="G4812">
            <v>101227</v>
          </cell>
          <cell r="H481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12" t="str">
            <v>M3</v>
          </cell>
          <cell r="J4812" t="str">
            <v>ATRIBUÍDO SÃO PAULO</v>
          </cell>
          <cell r="K4812">
            <v>10.37</v>
          </cell>
          <cell r="L4812" t="str">
            <v>CAIXA REFERENCIAL</v>
          </cell>
        </row>
        <row r="4813">
          <cell r="G4813">
            <v>101228</v>
          </cell>
          <cell r="H481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13" t="str">
            <v>M3</v>
          </cell>
          <cell r="J4813" t="str">
            <v>ATRIBUÍDO SÃO PAULO</v>
          </cell>
          <cell r="K4813">
            <v>11.09</v>
          </cell>
          <cell r="L4813" t="str">
            <v>CAIXA REFERENCIAL</v>
          </cell>
        </row>
        <row r="4814">
          <cell r="G4814">
            <v>101229</v>
          </cell>
          <cell r="H481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14" t="str">
            <v>M3</v>
          </cell>
          <cell r="J4814" t="str">
            <v>ATRIBUÍDO SÃO PAULO</v>
          </cell>
          <cell r="K4814">
            <v>13.97</v>
          </cell>
          <cell r="L4814" t="str">
            <v>CAIXA REFERENCIAL</v>
          </cell>
        </row>
        <row r="4815">
          <cell r="G4815">
            <v>101230</v>
          </cell>
          <cell r="H481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15" t="str">
            <v>M3</v>
          </cell>
          <cell r="J4815" t="str">
            <v>ATRIBUÍDO SÃO PAULO</v>
          </cell>
          <cell r="K4815">
            <v>6.22</v>
          </cell>
          <cell r="L4815" t="str">
            <v>CAIXA REFERENCIAL</v>
          </cell>
        </row>
        <row r="4816">
          <cell r="G4816">
            <v>101231</v>
          </cell>
          <cell r="H481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16" t="str">
            <v>M3</v>
          </cell>
          <cell r="J4816" t="str">
            <v>ATRIBUÍDO SÃO PAULO</v>
          </cell>
          <cell r="K4816">
            <v>5.9</v>
          </cell>
          <cell r="L4816" t="str">
            <v>CAIXA REFERENCIAL</v>
          </cell>
        </row>
        <row r="4817">
          <cell r="G4817">
            <v>101232</v>
          </cell>
          <cell r="H481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17" t="str">
            <v>M3</v>
          </cell>
          <cell r="J4817" t="str">
            <v>ATRIBUÍDO SÃO PAULO</v>
          </cell>
          <cell r="K4817">
            <v>5.33</v>
          </cell>
          <cell r="L4817" t="str">
            <v>CAIXA REFERENCIAL</v>
          </cell>
        </row>
        <row r="4818">
          <cell r="G4818">
            <v>101233</v>
          </cell>
          <cell r="H481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18" t="str">
            <v>M3</v>
          </cell>
          <cell r="J4818" t="str">
            <v>ATRIBUÍDO SÃO PAULO</v>
          </cell>
          <cell r="K4818">
            <v>4.88</v>
          </cell>
          <cell r="L4818" t="str">
            <v>CAIXA REFERENCIAL</v>
          </cell>
        </row>
        <row r="4819">
          <cell r="G4819">
            <v>101234</v>
          </cell>
          <cell r="H481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19" t="str">
            <v>M3</v>
          </cell>
          <cell r="J4819" t="str">
            <v>ATRIBUÍDO SÃO PAULO</v>
          </cell>
          <cell r="K4819">
            <v>9.66</v>
          </cell>
          <cell r="L4819" t="str">
            <v>CAIXA REFERENCIAL</v>
          </cell>
        </row>
        <row r="4820">
          <cell r="G4820">
            <v>101235</v>
          </cell>
          <cell r="H482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820" t="str">
            <v>M3</v>
          </cell>
          <cell r="J4820" t="str">
            <v>ATRIBUÍDO SÃO PAULO</v>
          </cell>
          <cell r="K4820">
            <v>10.19</v>
          </cell>
          <cell r="L4820" t="str">
            <v>CAIXA REFERENCIAL</v>
          </cell>
        </row>
        <row r="4821">
          <cell r="G4821">
            <v>101236</v>
          </cell>
          <cell r="H482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821" t="str">
            <v>M3</v>
          </cell>
          <cell r="J4821" t="str">
            <v>ATRIBUÍDO SÃO PAULO</v>
          </cell>
          <cell r="K4821">
            <v>11.85</v>
          </cell>
          <cell r="L4821" t="str">
            <v>CAIXA REFERENCIAL</v>
          </cell>
        </row>
        <row r="4822">
          <cell r="G4822">
            <v>101237</v>
          </cell>
          <cell r="H482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822" t="str">
            <v>M3</v>
          </cell>
          <cell r="J4822" t="str">
            <v>ATRIBUÍDO SÃO PAULO</v>
          </cell>
          <cell r="K4822">
            <v>12.65</v>
          </cell>
          <cell r="L4822" t="str">
            <v>CAIXA REFERENCIAL</v>
          </cell>
        </row>
        <row r="4823">
          <cell r="G4823">
            <v>101238</v>
          </cell>
          <cell r="H482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823" t="str">
            <v>M3</v>
          </cell>
          <cell r="J4823" t="str">
            <v>ATRIBUÍDO SÃO PAULO</v>
          </cell>
          <cell r="K4823">
            <v>15.98</v>
          </cell>
          <cell r="L4823" t="str">
            <v>CAIXA REFERENCIAL</v>
          </cell>
        </row>
        <row r="4824">
          <cell r="G4824">
            <v>101239</v>
          </cell>
          <cell r="H482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824" t="str">
            <v>M3</v>
          </cell>
          <cell r="J4824" t="str">
            <v>ATRIBUÍDO SÃO PAULO</v>
          </cell>
          <cell r="K4824">
            <v>8.48</v>
          </cell>
          <cell r="L4824" t="str">
            <v>CAIXA REFERENCIAL</v>
          </cell>
        </row>
        <row r="4825">
          <cell r="G4825">
            <v>101240</v>
          </cell>
          <cell r="H482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825" t="str">
            <v>M3</v>
          </cell>
          <cell r="J4825" t="str">
            <v>ATRIBUÍDO SÃO PAULO</v>
          </cell>
          <cell r="K4825">
            <v>8.9600000000000009</v>
          </cell>
          <cell r="L4825" t="str">
            <v>CAIXA REFERENCIAL</v>
          </cell>
        </row>
        <row r="4826">
          <cell r="G4826">
            <v>101241</v>
          </cell>
          <cell r="H482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826" t="str">
            <v>M3</v>
          </cell>
          <cell r="J4826" t="str">
            <v>ATRIBUÍDO SÃO PAULO</v>
          </cell>
          <cell r="K4826">
            <v>10.46</v>
          </cell>
          <cell r="L4826" t="str">
            <v>CAIXA REFERENCIAL</v>
          </cell>
        </row>
        <row r="4827">
          <cell r="G4827">
            <v>101242</v>
          </cell>
          <cell r="H482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827" t="str">
            <v>M3</v>
          </cell>
          <cell r="J4827" t="str">
            <v>ATRIBUÍDO SÃO PAULO</v>
          </cell>
          <cell r="K4827">
            <v>11.66</v>
          </cell>
          <cell r="L4827" t="str">
            <v>CAIXA REFERENCIAL</v>
          </cell>
        </row>
        <row r="4828">
          <cell r="G4828">
            <v>101243</v>
          </cell>
          <cell r="H482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828" t="str">
            <v>M3</v>
          </cell>
          <cell r="J4828" t="str">
            <v>ATRIBUÍDO SÃO PAULO</v>
          </cell>
          <cell r="K4828">
            <v>14.15</v>
          </cell>
          <cell r="L4828" t="str">
            <v>CAIXA REFERENCIAL</v>
          </cell>
        </row>
        <row r="4829">
          <cell r="G4829">
            <v>101244</v>
          </cell>
          <cell r="H482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829" t="str">
            <v>M3</v>
          </cell>
          <cell r="J4829" t="str">
            <v>ATRIBUÍDO SÃO PAULO</v>
          </cell>
          <cell r="K4829">
            <v>8.92</v>
          </cell>
          <cell r="L4829" t="str">
            <v>CAIXA REFERENCIAL</v>
          </cell>
        </row>
        <row r="4830">
          <cell r="G4830">
            <v>101245</v>
          </cell>
          <cell r="H483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830" t="str">
            <v>M3</v>
          </cell>
          <cell r="J4830" t="str">
            <v>ATRIBUÍDO SÃO PAULO</v>
          </cell>
          <cell r="K4830">
            <v>9.4499999999999993</v>
          </cell>
          <cell r="L4830" t="str">
            <v>CAIXA REFERENCIAL</v>
          </cell>
        </row>
        <row r="4831">
          <cell r="G4831">
            <v>101246</v>
          </cell>
          <cell r="H483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831" t="str">
            <v>M3</v>
          </cell>
          <cell r="J4831" t="str">
            <v>ATRIBUÍDO SÃO PAULO</v>
          </cell>
          <cell r="K4831">
            <v>10.99</v>
          </cell>
          <cell r="L4831" t="str">
            <v>CAIXA REFERENCIAL</v>
          </cell>
        </row>
        <row r="4832">
          <cell r="G4832">
            <v>101247</v>
          </cell>
          <cell r="H483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832" t="str">
            <v>M3</v>
          </cell>
          <cell r="J4832" t="str">
            <v>ATRIBUÍDO SÃO PAULO</v>
          </cell>
          <cell r="K4832">
            <v>12.18</v>
          </cell>
          <cell r="L4832" t="str">
            <v>CAIXA REFERENCIAL</v>
          </cell>
        </row>
        <row r="4833">
          <cell r="G4833">
            <v>101248</v>
          </cell>
          <cell r="H483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833" t="str">
            <v>M3</v>
          </cell>
          <cell r="J4833" t="str">
            <v>ATRIBUÍDO SÃO PAULO</v>
          </cell>
          <cell r="K4833">
            <v>15.25</v>
          </cell>
          <cell r="L4833" t="str">
            <v>CAIXA REFERENCIAL</v>
          </cell>
        </row>
        <row r="4834">
          <cell r="G4834">
            <v>101249</v>
          </cell>
          <cell r="H483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834" t="str">
            <v>M3</v>
          </cell>
          <cell r="J4834" t="str">
            <v>ATRIBUÍDO SÃO PAULO</v>
          </cell>
          <cell r="K4834">
            <v>7.73</v>
          </cell>
          <cell r="L4834" t="str">
            <v>CAIXA REFERENCIAL</v>
          </cell>
        </row>
        <row r="4835">
          <cell r="G4835">
            <v>101250</v>
          </cell>
          <cell r="H483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835" t="str">
            <v>M3</v>
          </cell>
          <cell r="J4835" t="str">
            <v>ATRIBUÍDO SÃO PAULO</v>
          </cell>
          <cell r="K4835">
            <v>8.57</v>
          </cell>
          <cell r="L4835" t="str">
            <v>CAIXA REFERENCIAL</v>
          </cell>
        </row>
        <row r="4836">
          <cell r="G4836">
            <v>101251</v>
          </cell>
          <cell r="H483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836" t="str">
            <v>M3</v>
          </cell>
          <cell r="J4836" t="str">
            <v>ATRIBUÍDO SÃO PAULO</v>
          </cell>
          <cell r="K4836">
            <v>9.7899999999999991</v>
          </cell>
          <cell r="L4836" t="str">
            <v>CAIXA REFERENCIAL</v>
          </cell>
        </row>
        <row r="4837">
          <cell r="G4837">
            <v>101252</v>
          </cell>
          <cell r="H483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837" t="str">
            <v>M3</v>
          </cell>
          <cell r="J4837" t="str">
            <v>ATRIBUÍDO SÃO PAULO</v>
          </cell>
          <cell r="K4837">
            <v>10.61</v>
          </cell>
          <cell r="L4837" t="str">
            <v>CAIXA REFERENCIAL</v>
          </cell>
        </row>
        <row r="4838">
          <cell r="G4838">
            <v>101253</v>
          </cell>
          <cell r="H483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838" t="str">
            <v>M3</v>
          </cell>
          <cell r="J4838" t="str">
            <v>ATRIBUÍDO SÃO PAULO</v>
          </cell>
          <cell r="K4838">
            <v>13.37</v>
          </cell>
          <cell r="L4838" t="str">
            <v>CAIXA REFERENCIAL</v>
          </cell>
        </row>
        <row r="4839">
          <cell r="G4839">
            <v>101254</v>
          </cell>
          <cell r="H483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839" t="str">
            <v>M3</v>
          </cell>
          <cell r="J4839" t="str">
            <v>ATRIBUÍDO SÃO PAULO</v>
          </cell>
          <cell r="K4839">
            <v>6.96</v>
          </cell>
          <cell r="L4839" t="str">
            <v>CAIXA REFERENCIAL</v>
          </cell>
        </row>
        <row r="4840">
          <cell r="G4840">
            <v>101255</v>
          </cell>
          <cell r="H484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840" t="str">
            <v>M3</v>
          </cell>
          <cell r="J4840" t="str">
            <v>ATRIBUÍDO SÃO PAULO</v>
          </cell>
          <cell r="K4840">
            <v>6.15</v>
          </cell>
          <cell r="L4840" t="str">
            <v>CAIXA REFERENCIAL</v>
          </cell>
        </row>
        <row r="4841">
          <cell r="G4841">
            <v>101256</v>
          </cell>
          <cell r="H484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841" t="str">
            <v>M3</v>
          </cell>
          <cell r="J4841" t="str">
            <v>ATRIBUÍDO SÃO PAULO</v>
          </cell>
          <cell r="K4841">
            <v>10.66</v>
          </cell>
          <cell r="L4841" t="str">
            <v>CAIXA REFERENCIAL</v>
          </cell>
        </row>
        <row r="4842">
          <cell r="G4842">
            <v>101257</v>
          </cell>
          <cell r="H484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842" t="str">
            <v>M3</v>
          </cell>
          <cell r="J4842" t="str">
            <v>ATRIBUÍDO SÃO PAULO</v>
          </cell>
          <cell r="K4842">
            <v>11.24</v>
          </cell>
          <cell r="L4842" t="str">
            <v>CAIXA REFERENCIAL</v>
          </cell>
        </row>
        <row r="4843">
          <cell r="G4843">
            <v>101258</v>
          </cell>
          <cell r="H484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843" t="str">
            <v>M3</v>
          </cell>
          <cell r="J4843" t="str">
            <v>ATRIBUÍDO SÃO PAULO</v>
          </cell>
          <cell r="K4843">
            <v>13.02</v>
          </cell>
          <cell r="L4843" t="str">
            <v>CAIXA REFERENCIAL</v>
          </cell>
        </row>
        <row r="4844">
          <cell r="G4844">
            <v>101259</v>
          </cell>
          <cell r="H484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844" t="str">
            <v>M3</v>
          </cell>
          <cell r="J4844" t="str">
            <v>ATRIBUÍDO SÃO PAULO</v>
          </cell>
          <cell r="K4844">
            <v>14.43</v>
          </cell>
          <cell r="L4844" t="str">
            <v>CAIXA REFERENCIAL</v>
          </cell>
        </row>
        <row r="4845">
          <cell r="G4845">
            <v>101260</v>
          </cell>
          <cell r="H484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845" t="str">
            <v>M3</v>
          </cell>
          <cell r="J4845" t="str">
            <v>ATRIBUÍDO SÃO PAULO</v>
          </cell>
          <cell r="K4845">
            <v>18</v>
          </cell>
          <cell r="L4845" t="str">
            <v>CAIXA REFERENCIAL</v>
          </cell>
        </row>
        <row r="4846">
          <cell r="G4846">
            <v>101261</v>
          </cell>
          <cell r="H484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846" t="str">
            <v>M3</v>
          </cell>
          <cell r="J4846" t="str">
            <v>ATRIBUÍDO SÃO PAULO</v>
          </cell>
          <cell r="K4846">
            <v>10.07</v>
          </cell>
          <cell r="L4846" t="str">
            <v>CAIXA REFERENCIAL</v>
          </cell>
        </row>
        <row r="4847">
          <cell r="G4847">
            <v>101262</v>
          </cell>
          <cell r="H484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847" t="str">
            <v>M3</v>
          </cell>
          <cell r="J4847" t="str">
            <v>ATRIBUÍDO SÃO PAULO</v>
          </cell>
          <cell r="K4847">
            <v>10.64</v>
          </cell>
          <cell r="L4847" t="str">
            <v>CAIXA REFERENCIAL</v>
          </cell>
        </row>
        <row r="4848">
          <cell r="G4848">
            <v>101263</v>
          </cell>
          <cell r="H484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848" t="str">
            <v>M3</v>
          </cell>
          <cell r="J4848" t="str">
            <v>ATRIBUÍDO SÃO PAULO</v>
          </cell>
          <cell r="K4848">
            <v>12.29</v>
          </cell>
          <cell r="L4848" t="str">
            <v>CAIXA REFERENCIAL</v>
          </cell>
        </row>
        <row r="4849">
          <cell r="G4849">
            <v>101264</v>
          </cell>
          <cell r="H484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849" t="str">
            <v>M3</v>
          </cell>
          <cell r="J4849" t="str">
            <v>ATRIBUÍDO SÃO PAULO</v>
          </cell>
          <cell r="K4849">
            <v>13.6</v>
          </cell>
          <cell r="L4849" t="str">
            <v>CAIXA REFERENCIAL</v>
          </cell>
        </row>
        <row r="4850">
          <cell r="G4850">
            <v>101265</v>
          </cell>
          <cell r="H485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850" t="str">
            <v>M3</v>
          </cell>
          <cell r="J4850" t="str">
            <v>ATRIBUÍDO SÃO PAULO</v>
          </cell>
          <cell r="K4850">
            <v>16.93</v>
          </cell>
          <cell r="L4850" t="str">
            <v>CAIXA REFERENCIAL</v>
          </cell>
        </row>
        <row r="4851">
          <cell r="G4851">
            <v>101266</v>
          </cell>
          <cell r="H485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851" t="str">
            <v>M3</v>
          </cell>
          <cell r="J4851" t="str">
            <v>ATRIBUÍDO SÃO PAULO</v>
          </cell>
          <cell r="K4851">
            <v>6.18</v>
          </cell>
          <cell r="L4851" t="str">
            <v>CAIXA REFERENCIAL</v>
          </cell>
        </row>
        <row r="4852">
          <cell r="G4852">
            <v>101267</v>
          </cell>
          <cell r="H485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852" t="str">
            <v>M3</v>
          </cell>
          <cell r="J4852" t="str">
            <v>ATRIBUÍDO SÃO PAULO</v>
          </cell>
          <cell r="K4852">
            <v>5.92</v>
          </cell>
          <cell r="L4852" t="str">
            <v>CAIXA REFERENCIAL</v>
          </cell>
        </row>
        <row r="4853">
          <cell r="G4853">
            <v>101268</v>
          </cell>
          <cell r="H485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853" t="str">
            <v>M3</v>
          </cell>
          <cell r="J4853" t="str">
            <v>ATRIBUÍDO SÃO PAULO</v>
          </cell>
          <cell r="K4853">
            <v>9.69</v>
          </cell>
          <cell r="L4853" t="str">
            <v>CAIXA REFERENCIAL</v>
          </cell>
        </row>
        <row r="4854">
          <cell r="G4854">
            <v>101269</v>
          </cell>
          <cell r="H485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854" t="str">
            <v>M3</v>
          </cell>
          <cell r="J4854" t="str">
            <v>ATRIBUÍDO SÃO PAULO</v>
          </cell>
          <cell r="K4854">
            <v>10.76</v>
          </cell>
          <cell r="L4854" t="str">
            <v>CAIXA REFERENCIAL</v>
          </cell>
        </row>
        <row r="4855">
          <cell r="G4855">
            <v>101270</v>
          </cell>
          <cell r="H485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855" t="str">
            <v>M3</v>
          </cell>
          <cell r="J4855" t="str">
            <v>ATRIBUÍDO SÃO PAULO</v>
          </cell>
          <cell r="K4855">
            <v>12.45</v>
          </cell>
          <cell r="L4855" t="str">
            <v>CAIXA REFERENCIAL</v>
          </cell>
        </row>
        <row r="4856">
          <cell r="G4856">
            <v>101271</v>
          </cell>
          <cell r="H485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856" t="str">
            <v>M3</v>
          </cell>
          <cell r="J4856" t="str">
            <v>ATRIBUÍDO SÃO PAULO</v>
          </cell>
          <cell r="K4856">
            <v>13.78</v>
          </cell>
          <cell r="L4856" t="str">
            <v>CAIXA REFERENCIAL</v>
          </cell>
        </row>
        <row r="4857">
          <cell r="G4857">
            <v>101272</v>
          </cell>
          <cell r="H485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857" t="str">
            <v>M3</v>
          </cell>
          <cell r="J4857" t="str">
            <v>ATRIBUÍDO SÃO PAULO</v>
          </cell>
          <cell r="K4857">
            <v>17.18</v>
          </cell>
          <cell r="L4857" t="str">
            <v>CAIXA REFERENCIAL</v>
          </cell>
        </row>
        <row r="4858">
          <cell r="G4858">
            <v>101273</v>
          </cell>
          <cell r="H485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858" t="str">
            <v>M3</v>
          </cell>
          <cell r="J4858" t="str">
            <v>ATRIBUÍDO SÃO PAULO</v>
          </cell>
          <cell r="K4858">
            <v>9.24</v>
          </cell>
          <cell r="L4858" t="str">
            <v>CAIXA REFERENCIAL</v>
          </cell>
        </row>
        <row r="4859">
          <cell r="G4859">
            <v>101274</v>
          </cell>
          <cell r="H485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859" t="str">
            <v>M3</v>
          </cell>
          <cell r="J4859" t="str">
            <v>ATRIBUÍDO SÃO PAULO</v>
          </cell>
          <cell r="K4859">
            <v>10.199999999999999</v>
          </cell>
          <cell r="L4859" t="str">
            <v>CAIXA REFERENCIAL</v>
          </cell>
        </row>
        <row r="4860">
          <cell r="G4860">
            <v>101275</v>
          </cell>
          <cell r="H486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860" t="str">
            <v>M3</v>
          </cell>
          <cell r="J4860" t="str">
            <v>ATRIBUÍDO SÃO PAULO</v>
          </cell>
          <cell r="K4860">
            <v>11.81</v>
          </cell>
          <cell r="L4860" t="str">
            <v>CAIXA REFERENCIAL</v>
          </cell>
        </row>
        <row r="4861">
          <cell r="G4861">
            <v>101276</v>
          </cell>
          <cell r="H486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861" t="str">
            <v>M3</v>
          </cell>
          <cell r="J4861" t="str">
            <v>ATRIBUÍDO SÃO PAULO</v>
          </cell>
          <cell r="K4861">
            <v>13.04</v>
          </cell>
          <cell r="L4861" t="str">
            <v>CAIXA REFERENCIAL</v>
          </cell>
        </row>
        <row r="4862">
          <cell r="G4862">
            <v>101277</v>
          </cell>
          <cell r="H486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862" t="str">
            <v>M3</v>
          </cell>
          <cell r="J4862" t="str">
            <v>ATRIBUÍDO SÃO PAULO</v>
          </cell>
          <cell r="K4862">
            <v>16.62</v>
          </cell>
          <cell r="L4862" t="str">
            <v>CAIXA REFERENCIAL</v>
          </cell>
        </row>
        <row r="4863">
          <cell r="G4863">
            <v>72915</v>
          </cell>
          <cell r="H4863" t="str">
            <v>ESCAVACAO MECANICA DE VALA EM MATERIAL DE 2A. CATEGORIA ATE 2 M DE PROFUNDIDADE COM UTILIZACAO DE ESCAVADEIRA HIDRAULICA</v>
          </cell>
          <cell r="I4863" t="str">
            <v>M3</v>
          </cell>
          <cell r="J4863" t="str">
            <v>ATRIBUÍDO SÃO PAULO</v>
          </cell>
          <cell r="K4863">
            <v>9.33</v>
          </cell>
          <cell r="L4863" t="str">
            <v>CAIXA REFERENCIAL</v>
          </cell>
        </row>
        <row r="4864">
          <cell r="G4864">
            <v>72917</v>
          </cell>
          <cell r="H4864" t="str">
            <v>ESCAVACAO MECANICA DE VALA EM MATERIAL 2A. CATEGORIA DE 2,01 ATE 4,00 M DE PROFUNDIDADE COM UTILIZACAO DE ESCAVADEIRA HIDRAULICA</v>
          </cell>
          <cell r="I4864" t="str">
            <v>M3</v>
          </cell>
          <cell r="J4864" t="str">
            <v>ATRIBUÍDO SÃO PAULO</v>
          </cell>
          <cell r="K4864">
            <v>10.65</v>
          </cell>
          <cell r="L4864" t="str">
            <v>CAIXA REFERENCIAL</v>
          </cell>
        </row>
        <row r="4865">
          <cell r="G4865">
            <v>72918</v>
          </cell>
          <cell r="H4865" t="str">
            <v>ESCAVACAO MECANICA DE VALA EM MATERIAL 2A. CATEGORIA DE 4,01 ATE 6,00 M DE PROFUNDIDADE COM UTILIZACAO DE ESCAVADEIRA HIDRAULICA</v>
          </cell>
          <cell r="I4865" t="str">
            <v>M3</v>
          </cell>
          <cell r="J4865" t="str">
            <v>ATRIBUÍDO SÃO PAULO</v>
          </cell>
          <cell r="K4865">
            <v>12.44</v>
          </cell>
          <cell r="L4865" t="str">
            <v>CAIXA REFERENCIAL</v>
          </cell>
        </row>
        <row r="4866">
          <cell r="G4866" t="str">
            <v>73965/9</v>
          </cell>
          <cell r="H4866" t="str">
            <v>ESCAVACAO MANUAL DE VALA EM LODO, DE 1,5 ATE 3M, EXCLUINDO ESGOTAMENTO/ESCORAMENTO.</v>
          </cell>
          <cell r="I4866" t="str">
            <v>M3</v>
          </cell>
          <cell r="J4866" t="str">
            <v>COLETADO</v>
          </cell>
          <cell r="K4866">
            <v>165.8</v>
          </cell>
          <cell r="L4866" t="str">
            <v>CAIXA REFERENCIAL</v>
          </cell>
        </row>
        <row r="4867">
          <cell r="G4867" t="str">
            <v>79506/2</v>
          </cell>
          <cell r="H4867" t="str">
            <v>ESCAVAÇÃO MANUAL DE VALA/CAVA EM LODO, ENTRE 3 E 4,5M DE PROFUNDIDADE</v>
          </cell>
          <cell r="I4867" t="str">
            <v>M3</v>
          </cell>
          <cell r="J4867" t="str">
            <v>COLETADO</v>
          </cell>
          <cell r="K4867">
            <v>248.7</v>
          </cell>
          <cell r="L4867" t="str">
            <v>CAIXA REFERENCIAL</v>
          </cell>
        </row>
        <row r="4868">
          <cell r="G4868">
            <v>83343</v>
          </cell>
          <cell r="H4868" t="str">
            <v>ESCAVACAO MECANICA DE VALAS (SOLO COM AGUA), PROFUNDIDADE MAIOR QUE 4,00 M ATE 6,00 M.</v>
          </cell>
          <cell r="I4868" t="str">
            <v>M3</v>
          </cell>
          <cell r="J4868" t="str">
            <v>ATRIBUÍDO SÃO PAULO</v>
          </cell>
          <cell r="K4868">
            <v>11.59</v>
          </cell>
          <cell r="L4868" t="str">
            <v>CAIXA REFERENCIAL</v>
          </cell>
        </row>
        <row r="4869">
          <cell r="G4869">
            <v>90082</v>
          </cell>
          <cell r="H4869" t="str">
            <v>ESCAVAÇÃO MECANIZADA DE VALA COM PROF. ATÉ 1,5 M (MÉDIA ENTRE MONTANTE E JUSANTE/UMA COMPOSIÇÃO POR TRECHO), COM ESCAVADEIRA HIDRÁULICA (0,8 M3), LARG. DE 1,5 M A 2,5 M, EM SOLO DE 1A CATEGORIA, EM LOCAIS COM ALTO NÍVEL DE INTERFERÊNCIA. AF_01/2015</v>
          </cell>
          <cell r="I4869" t="str">
            <v>M3</v>
          </cell>
          <cell r="J4869" t="str">
            <v>ATRIBUÍDO SÃO PAULO</v>
          </cell>
          <cell r="K4869">
            <v>7.44</v>
          </cell>
          <cell r="L4869" t="str">
            <v>CAIXA REFERENCIAL</v>
          </cell>
        </row>
        <row r="4870">
          <cell r="G4870">
            <v>90084</v>
          </cell>
          <cell r="H487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4870" t="str">
            <v>M3</v>
          </cell>
          <cell r="J4870" t="str">
            <v>ATRIBUÍDO SÃO PAULO</v>
          </cell>
          <cell r="K4870">
            <v>7.23</v>
          </cell>
          <cell r="L4870" t="str">
            <v>CAIXA REFERENCIAL</v>
          </cell>
        </row>
        <row r="4871">
          <cell r="G4871">
            <v>90085</v>
          </cell>
          <cell r="H487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4871" t="str">
            <v>M3</v>
          </cell>
          <cell r="J4871" t="str">
            <v>ATRIBUÍDO SÃO PAULO</v>
          </cell>
          <cell r="K4871">
            <v>6.79</v>
          </cell>
          <cell r="L4871" t="str">
            <v>CAIXA REFERENCIAL</v>
          </cell>
        </row>
        <row r="4872">
          <cell r="G4872">
            <v>90086</v>
          </cell>
          <cell r="H487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4872" t="str">
            <v>M3</v>
          </cell>
          <cell r="J4872" t="str">
            <v>ATRIBUÍDO SÃO PAULO</v>
          </cell>
          <cell r="K4872">
            <v>6.86</v>
          </cell>
          <cell r="L4872" t="str">
            <v>CAIXA REFERENCIAL</v>
          </cell>
        </row>
        <row r="4873">
          <cell r="G4873">
            <v>90087</v>
          </cell>
          <cell r="H4873" t="str">
            <v>ESCAVAÇÃO MECANIZADA DE VALA COM PROF. DE 3,0 M ATÉ 4,5 M(MÉDIA ENTRE MONTANTE E JUSANTE/UMA COMPOSIÇÃO POR TRECHO), COM ESCAVADEIRA HIDRÁULICA (1,2 M3/155 HP), LARG. DE 1,5 M A 2,5 M, EM SOLO DE 1A CATEGORIA, EM LOCAIS COM ALTO NÍVEL DE INTERFERÊNCIA. AF_01/2015</v>
          </cell>
          <cell r="I4873" t="str">
            <v>M3</v>
          </cell>
          <cell r="J4873" t="str">
            <v>ATRIBUÍDO SÃO PAULO</v>
          </cell>
          <cell r="K4873">
            <v>5.86</v>
          </cell>
          <cell r="L4873" t="str">
            <v>CAIXA REFERENCIAL</v>
          </cell>
        </row>
        <row r="4874">
          <cell r="G4874">
            <v>90088</v>
          </cell>
          <cell r="H487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4874" t="str">
            <v>M3</v>
          </cell>
          <cell r="J4874" t="str">
            <v>ATRIBUÍDO SÃO PAULO</v>
          </cell>
          <cell r="K4874">
            <v>5.98</v>
          </cell>
          <cell r="L4874" t="str">
            <v>CAIXA REFERENCIAL</v>
          </cell>
        </row>
        <row r="4875">
          <cell r="G4875">
            <v>90090</v>
          </cell>
          <cell r="H487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4875" t="str">
            <v>M3</v>
          </cell>
          <cell r="J4875" t="str">
            <v>ATRIBUÍDO SÃO PAULO</v>
          </cell>
          <cell r="K4875">
            <v>5.74</v>
          </cell>
          <cell r="L4875" t="str">
            <v>CAIXA REFERENCIAL</v>
          </cell>
        </row>
        <row r="4876">
          <cell r="G4876">
            <v>90091</v>
          </cell>
          <cell r="H4876" t="str">
            <v>ESCAVAÇÃO MECANIZADA DE VALA COM PROF. ATÉ 1,5 M(MÉDIA ENTRE MONTANTE E JUSANTE/UMA COMPOSIÇÃO POR TRECHO), COM ESCAVADEIRA HIDRÁULICA (0,8 M3), LARG. DE 1,5M A 2,5 M, EM SOLO DE 1A CATEGORIA, LOCAIS COM BAIXO NÍVEL DE INTERFERÊNCIA. AF_01/2015</v>
          </cell>
          <cell r="I4876" t="str">
            <v>M3</v>
          </cell>
          <cell r="J4876" t="str">
            <v>ATRIBUÍDO SÃO PAULO</v>
          </cell>
          <cell r="K4876">
            <v>4.4400000000000004</v>
          </cell>
          <cell r="L4876" t="str">
            <v>CAIXA REFERENCIAL</v>
          </cell>
        </row>
        <row r="4877">
          <cell r="G4877">
            <v>90092</v>
          </cell>
          <cell r="H487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4877" t="str">
            <v>M3</v>
          </cell>
          <cell r="J4877" t="str">
            <v>ATRIBUÍDO SÃO PAULO</v>
          </cell>
          <cell r="K4877">
            <v>4.29</v>
          </cell>
          <cell r="L4877" t="str">
            <v>CAIXA REFERENCIAL</v>
          </cell>
        </row>
        <row r="4878">
          <cell r="G4878">
            <v>90093</v>
          </cell>
          <cell r="H487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4878" t="str">
            <v>M3</v>
          </cell>
          <cell r="J4878" t="str">
            <v>ATRIBUÍDO SÃO PAULO</v>
          </cell>
          <cell r="K4878">
            <v>4.05</v>
          </cell>
          <cell r="L4878" t="str">
            <v>CAIXA REFERENCIAL</v>
          </cell>
        </row>
        <row r="4879">
          <cell r="G4879">
            <v>90094</v>
          </cell>
          <cell r="H487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4879" t="str">
            <v>M3</v>
          </cell>
          <cell r="J4879" t="str">
            <v>ATRIBUÍDO SÃO PAULO</v>
          </cell>
          <cell r="K4879">
            <v>4.09</v>
          </cell>
          <cell r="L4879" t="str">
            <v>CAIXA REFERENCIAL</v>
          </cell>
        </row>
        <row r="4880">
          <cell r="G4880">
            <v>90095</v>
          </cell>
          <cell r="H488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4880" t="str">
            <v>M3</v>
          </cell>
          <cell r="J4880" t="str">
            <v>ATRIBUÍDO SÃO PAULO</v>
          </cell>
          <cell r="K4880">
            <v>3.5</v>
          </cell>
          <cell r="L4880" t="str">
            <v>CAIXA REFERENCIAL</v>
          </cell>
        </row>
        <row r="4881">
          <cell r="G4881">
            <v>90096</v>
          </cell>
          <cell r="H488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4881" t="str">
            <v>M3</v>
          </cell>
          <cell r="J4881" t="str">
            <v>ATRIBUÍDO SÃO PAULO</v>
          </cell>
          <cell r="K4881">
            <v>3.56</v>
          </cell>
          <cell r="L4881" t="str">
            <v>CAIXA REFERENCIAL</v>
          </cell>
        </row>
        <row r="4882">
          <cell r="G4882">
            <v>90098</v>
          </cell>
          <cell r="H488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4882" t="str">
            <v>M3</v>
          </cell>
          <cell r="J4882" t="str">
            <v>ATRIBUÍDO SÃO PAULO</v>
          </cell>
          <cell r="K4882">
            <v>3.41</v>
          </cell>
          <cell r="L4882" t="str">
            <v>CAIXA REFERENCIAL</v>
          </cell>
        </row>
        <row r="4883">
          <cell r="G4883">
            <v>90099</v>
          </cell>
          <cell r="H4883" t="str">
            <v>ESCAVAÇÃO MECANIZADA DE VALA COM PROF. ATÉ 1,5 M (MÉDIA ENTRE MONTANTE E JUSANTE/UMA COMPOSIÇÃO POR TRECHO), COM RETROESCAVADEIRA (0,26 M3/88 HP), LARG. MENOR QUE 0,8 M, EM SOLO DE 1A CATEGORIA, EM LOCAIS COM ALTO NÍVEL DE INTERFERÊNCIA. AF_01/2015</v>
          </cell>
          <cell r="I4883" t="str">
            <v>M3</v>
          </cell>
          <cell r="J4883" t="str">
            <v>ATRIBUÍDO SÃO PAULO</v>
          </cell>
          <cell r="K4883">
            <v>9.98</v>
          </cell>
          <cell r="L4883" t="str">
            <v>CAIXA REFERENCIAL</v>
          </cell>
        </row>
        <row r="4884">
          <cell r="G4884">
            <v>90100</v>
          </cell>
          <cell r="H4884" t="str">
            <v>ESCAVAÇÃO MECANIZADA DE VALA COM PROF. ATÉ 1,5 M (MÉDIA ENTRE MONTANTE E JUSANTE/UMA COMPOSIÇÃO POR TRECHO), COM RETROESCAVADEIRA (0,26 M3/88 HP), LARG. DE 0,8 M A 1,5 M, EM SOLO DE 1A CATEGORIA, EM LOCAIS COM ALTO NÍVEL DE INTERFERÊNCIA. AF_01/2015</v>
          </cell>
          <cell r="I4884" t="str">
            <v>M3</v>
          </cell>
          <cell r="J4884" t="str">
            <v>ATRIBUÍDO SÃO PAULO</v>
          </cell>
          <cell r="K4884">
            <v>8.5</v>
          </cell>
          <cell r="L4884" t="str">
            <v>CAIXA REFERENCIAL</v>
          </cell>
        </row>
        <row r="4885">
          <cell r="G4885">
            <v>90101</v>
          </cell>
          <cell r="H4885" t="str">
            <v>ESCAVAÇÃO MECANIZADA DE VALA COM PROF. MAIOR QUE 1,5 M ATÉ 3,0 M (MÉDIA ENTRE MONTANTE E JUSANTE/UMA COMPOSIÇÃO POR TRECHO), COM RETROESCAVADEIRA (0,26 M3/88 HP), LARG. MENOR QUE 0,8 M, EM SOLO DE 1A CATEGORIA, EM LOCAIS COM ALTO NÍVEL DE INTERFERÊNCIA.AF_01/2015</v>
          </cell>
          <cell r="I4885" t="str">
            <v>M3</v>
          </cell>
          <cell r="J4885" t="str">
            <v>ATRIBUÍDO SÃO PAULO</v>
          </cell>
          <cell r="K4885">
            <v>8.3800000000000008</v>
          </cell>
          <cell r="L4885" t="str">
            <v>CAIXA REFERENCIAL</v>
          </cell>
        </row>
        <row r="4886">
          <cell r="G4886">
            <v>90102</v>
          </cell>
          <cell r="H488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4886" t="str">
            <v>M3</v>
          </cell>
          <cell r="J4886" t="str">
            <v>ATRIBUÍDO SÃO PAULO</v>
          </cell>
          <cell r="K4886">
            <v>7.63</v>
          </cell>
          <cell r="L4886" t="str">
            <v>CAIXA REFERENCIAL</v>
          </cell>
        </row>
        <row r="4887">
          <cell r="G4887">
            <v>90105</v>
          </cell>
          <cell r="H488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4887" t="str">
            <v>M3</v>
          </cell>
          <cell r="J4887" t="str">
            <v>ATRIBUÍDO SÃO PAULO</v>
          </cell>
          <cell r="K4887">
            <v>5.96</v>
          </cell>
          <cell r="L4887" t="str">
            <v>CAIXA REFERENCIAL</v>
          </cell>
        </row>
        <row r="4888">
          <cell r="G4888">
            <v>90106</v>
          </cell>
          <cell r="H488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4888" t="str">
            <v>M3</v>
          </cell>
          <cell r="J4888" t="str">
            <v>ATRIBUÍDO SÃO PAULO</v>
          </cell>
          <cell r="K4888">
            <v>5.07</v>
          </cell>
          <cell r="L4888" t="str">
            <v>CAIXA REFERENCIAL</v>
          </cell>
        </row>
        <row r="4889">
          <cell r="G4889">
            <v>90107</v>
          </cell>
          <cell r="H488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I4889" t="str">
            <v>M3</v>
          </cell>
          <cell r="J4889" t="str">
            <v>ATRIBUÍDO SÃO PAULO</v>
          </cell>
          <cell r="K4889">
            <v>5.01</v>
          </cell>
          <cell r="L4889" t="str">
            <v>CAIXA REFERENCIAL</v>
          </cell>
        </row>
        <row r="4890">
          <cell r="G4890">
            <v>90108</v>
          </cell>
          <cell r="H489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4890" t="str">
            <v>M3</v>
          </cell>
          <cell r="J4890" t="str">
            <v>ATRIBUÍDO SÃO PAULO</v>
          </cell>
          <cell r="K4890">
            <v>4.55</v>
          </cell>
          <cell r="L4890" t="str">
            <v>CAIXA REFERENCIAL</v>
          </cell>
        </row>
        <row r="4891">
          <cell r="G4891">
            <v>93358</v>
          </cell>
          <cell r="H4891" t="str">
            <v>ESCAVAÇÃO MANUAL DE VALA COM PROFUNDIDADE MENOR OU IGUAL A 1,30 M. AF_03/2016</v>
          </cell>
          <cell r="I4891" t="str">
            <v>M3</v>
          </cell>
          <cell r="J4891" t="str">
            <v>COLETADO</v>
          </cell>
          <cell r="K4891">
            <v>65.59</v>
          </cell>
          <cell r="L4891" t="str">
            <v>CAIXA REFERENCIAL</v>
          </cell>
        </row>
        <row r="4892">
          <cell r="G4892">
            <v>94304</v>
          </cell>
          <cell r="H4892" t="str">
            <v>ATERRO MECANIZADO DE VALA COM ESCAVADEIRA HIDRÁULICA (CAPACIDADE DA CAÇAMBA: 0,8 M³ / POTÊNCIA: 111 HP), LARGURA DE 1,5 A 2,5 M, PROFUNDIDADE ATÉ 1,5 M, COM SOLO ARGILO-ARENOSO. AF_05/2016</v>
          </cell>
          <cell r="I4892" t="str">
            <v>M3</v>
          </cell>
          <cell r="J4892" t="str">
            <v>ATRIBUÍDO SÃO PAULO</v>
          </cell>
          <cell r="K4892">
            <v>24.82</v>
          </cell>
          <cell r="L4892" t="str">
            <v>CAIXA REFERENCIAL</v>
          </cell>
        </row>
        <row r="4893">
          <cell r="G4893">
            <v>94305</v>
          </cell>
          <cell r="H4893" t="str">
            <v>ATERRO MECANIZADO DE VALA COM ESCAVADEIRA HIDRÁULICA (CAPACIDADE DA CAÇAMBA: 0,8 M³ / POTÊNCIA: 111 HP), LARGURA ATÉ 1,5 M, PROFUNDIDADE DE 1,5 A 3,0 M, COM SOLO ARGILO-ARENOSO. AF_05/2016</v>
          </cell>
          <cell r="I4893" t="str">
            <v>M3</v>
          </cell>
          <cell r="J4893" t="str">
            <v>ATRIBUÍDO SÃO PAULO</v>
          </cell>
          <cell r="K4893">
            <v>22.27</v>
          </cell>
          <cell r="L4893" t="str">
            <v>CAIXA REFERENCIAL</v>
          </cell>
        </row>
        <row r="4894">
          <cell r="G4894">
            <v>94306</v>
          </cell>
          <cell r="H4894" t="str">
            <v>ATERRO MECANIZADO DE VALA COM ESCAVADEIRA HIDRÁULICA (CAPACIDADE DA CAÇAMBA: 0,8 M³ / POTÊNCIA: 111 HP), LARGURA DE 1,5 A 2,5 M, PROFUNDIDADE DE 1,5 A 3,0 M, COM SOLO ARGILO-ARENOSO. AF_05/2016</v>
          </cell>
          <cell r="I4894" t="str">
            <v>M3</v>
          </cell>
          <cell r="J4894" t="str">
            <v>ATRIBUÍDO SÃO PAULO</v>
          </cell>
          <cell r="K4894">
            <v>19.04</v>
          </cell>
          <cell r="L4894" t="str">
            <v>CAIXA REFERENCIAL</v>
          </cell>
        </row>
        <row r="4895">
          <cell r="G4895">
            <v>94307</v>
          </cell>
          <cell r="H4895" t="str">
            <v>ATERRO MECANIZADO DE VALA COM ESCAVADEIRA HIDRÁULICA (CAPACIDADE DA CAÇAMBA: 0,8 M³ / POTÊNCIA: 111 HP), LARGURA ATÉ 1,5 M, PROFUNDIDADE DE 3,0 A 4,5 M, COM SOLO ARGILO-ARENOSO. AF_05/2016</v>
          </cell>
          <cell r="I4895" t="str">
            <v>M3</v>
          </cell>
          <cell r="J4895" t="str">
            <v>ATRIBUÍDO SÃO PAULO</v>
          </cell>
          <cell r="K4895">
            <v>19.77</v>
          </cell>
          <cell r="L4895" t="str">
            <v>CAIXA REFERENCIAL</v>
          </cell>
        </row>
        <row r="4896">
          <cell r="G4896">
            <v>94308</v>
          </cell>
          <cell r="H4896" t="str">
            <v>ATERRO MECANIZADO DE VALA COM ESCAVADEIRA HIDRÁULICA (CAPACIDADE DA CAÇAMBA: 0,8 M³ / POTÊNCIA: 111 HP), LARGURA DE 1,5 A 2,5 M, PROFUNDIDADE DE 3,0 A 4,5 M, COM SOLO ARGILO-ARENOSO. AF_05/2016</v>
          </cell>
          <cell r="I4896" t="str">
            <v>M3</v>
          </cell>
          <cell r="J4896" t="str">
            <v>ATRIBUÍDO SÃO PAULO</v>
          </cell>
          <cell r="K4896">
            <v>17.829999999999998</v>
          </cell>
          <cell r="L4896" t="str">
            <v>CAIXA REFERENCIAL</v>
          </cell>
        </row>
        <row r="4897">
          <cell r="G4897">
            <v>94309</v>
          </cell>
          <cell r="H4897" t="str">
            <v>ATERRO MECANIZADO DE VALA COM ESCAVADEIRA HIDRÁULICA (CAPACIDADE DA CAÇAMBA: 0,8 M³ / POTÊNCIA: 111 HP), LARGURA ATÉ 1,5 M, PROFUNDIDADE DE 4,5 A 6,0 M, COM SOLO ARGILO-ARENOSO. AF_05/2016</v>
          </cell>
          <cell r="I4897" t="str">
            <v>M3</v>
          </cell>
          <cell r="J4897" t="str">
            <v>ATRIBUÍDO SÃO PAULO</v>
          </cell>
          <cell r="K4897">
            <v>18.7</v>
          </cell>
          <cell r="L4897" t="str">
            <v>CAIXA REFERENCIAL</v>
          </cell>
        </row>
        <row r="4898">
          <cell r="G4898">
            <v>94310</v>
          </cell>
          <cell r="H4898" t="str">
            <v>ATERRO MECANIZADO DE VALA COM ESCAVADEIRA HIDRÁULICA (CAPACIDADE DA CAÇAMBA: 0,8 M³ / POTÊNCIA: 111 HP), LARGURA DE 1,5 A 2,5 M, PROFUNDIDADE DE 4,5 A 6,0 M, COM SOLO ARGILO-ARENOSO. AF_05/2016</v>
          </cell>
          <cell r="I4898" t="str">
            <v>M3</v>
          </cell>
          <cell r="J4898" t="str">
            <v>ATRIBUÍDO SÃO PAULO</v>
          </cell>
          <cell r="K4898">
            <v>17.22</v>
          </cell>
          <cell r="L4898" t="str">
            <v>CAIXA REFERENCIAL</v>
          </cell>
        </row>
        <row r="4899">
          <cell r="G4899">
            <v>94315</v>
          </cell>
          <cell r="H4899" t="str">
            <v>ATERRO MECANIZADO DE VALA COM RETROESCAVADEIRA (CAPACIDADE DA CAÇAMBA DA RETRO: 0,26 M³ / POTÊNCIA: 88 HP), LARGURA ATÉ 0,8 M, PROFUNDIDADE ATÉ 1,5 M, COM SOLO ARGILO-ARENOSO. AF_05/2016</v>
          </cell>
          <cell r="I4899" t="str">
            <v>M3</v>
          </cell>
          <cell r="J4899" t="str">
            <v>ATRIBUÍDO SÃO PAULO</v>
          </cell>
          <cell r="K4899">
            <v>30.66</v>
          </cell>
          <cell r="L4899" t="str">
            <v>CAIXA REFERENCIAL</v>
          </cell>
        </row>
        <row r="4900">
          <cell r="G4900">
            <v>94316</v>
          </cell>
          <cell r="H4900" t="str">
            <v>ATERRO MECANIZADO DE VALA COM RETROESCAVADEIRA (CAPACIDADE DA CAÇAMBA DA RETRO: 0,26 M³ / POTÊNCIA: 88 HP), LARGURA DE 0,8 A 1,5 M, PROFUNDIDADE ATÉ 1,5 M, COM SOLO ARGILO-ARENOSO. AF_05/2016</v>
          </cell>
          <cell r="I4900" t="str">
            <v>M3</v>
          </cell>
          <cell r="J4900" t="str">
            <v>ATRIBUÍDO SÃO PAULO</v>
          </cell>
          <cell r="K4900">
            <v>24.54</v>
          </cell>
          <cell r="L4900" t="str">
            <v>CAIXA REFERENCIAL</v>
          </cell>
        </row>
        <row r="4901">
          <cell r="G4901">
            <v>94317</v>
          </cell>
          <cell r="H4901" t="str">
            <v>ATERRO MECANIZADO DE VALA COM RETROESCAVADEIRA (CAPACIDADE DA CAÇAMBA DA RETRO: 0,26 M³ / POTÊNCIA: 88 HP), LARGURA ATÉ 0,8 M, PROFUNDIDADE DE 1,5 A 3,0 M, COM SOLO ARGILO-ARENOSO. AF_05/2016</v>
          </cell>
          <cell r="I4901" t="str">
            <v>M3</v>
          </cell>
          <cell r="J4901" t="str">
            <v>ATRIBUÍDO SÃO PAULO</v>
          </cell>
          <cell r="K4901">
            <v>21.84</v>
          </cell>
          <cell r="L4901" t="str">
            <v>CAIXA REFERENCIAL</v>
          </cell>
        </row>
        <row r="4902">
          <cell r="G4902">
            <v>94318</v>
          </cell>
          <cell r="H4902" t="str">
            <v>ATERRO MECANIZADO DE VALA COM RETROESCAVADEIRA (CAPACIDADE DA CAÇAMBA DA RETRO: 0,26 M³ / POTÊNCIA: 88 HP), LARGURA DE 0,8 A 1,5 M, PROFUNDIDADE DE 1,5 A 3,0 M, COM SOLO ARGILO-ARENOSO. AF_05/2016</v>
          </cell>
          <cell r="I4902" t="str">
            <v>M3</v>
          </cell>
          <cell r="J4902" t="str">
            <v>ATRIBUÍDO SÃO PAULO</v>
          </cell>
          <cell r="K4902">
            <v>18.36</v>
          </cell>
          <cell r="L4902" t="str">
            <v>CAIXA REFERENCIAL</v>
          </cell>
        </row>
        <row r="4903">
          <cell r="G4903">
            <v>94319</v>
          </cell>
          <cell r="H4903" t="str">
            <v>ATERRO MANUAL DE VALAS COM SOLO ARGILO-ARENOSO E COMPACTAÇÃO MECANIZADA. AF_05/2016</v>
          </cell>
          <cell r="I4903" t="str">
            <v>M3</v>
          </cell>
          <cell r="J4903" t="str">
            <v>ATRIBUÍDO SÃO PAULO</v>
          </cell>
          <cell r="K4903">
            <v>35.159999999999997</v>
          </cell>
          <cell r="L4903" t="str">
            <v>CAIXA REFERENCIAL</v>
          </cell>
        </row>
        <row r="4904">
          <cell r="G4904">
            <v>94327</v>
          </cell>
          <cell r="H4904" t="str">
            <v>ATERRO MECANIZADO DE VALA COM ESCAVADEIRA HIDRÁULICA (CAPACIDADE DA CAÇAMBA: 0,8 M³ / POTÊNCIA: 111 HP), LARGURA DE 1,5 A 2,5 M, PROFUNDIDADE ATÉ 1,5 M, COM AREIA PARA ATERRO. AF_05/2016</v>
          </cell>
          <cell r="I4904" t="str">
            <v>M3</v>
          </cell>
          <cell r="J4904" t="str">
            <v>ATRIBUÍDO SÃO PAULO</v>
          </cell>
          <cell r="K4904">
            <v>129.38999999999999</v>
          </cell>
          <cell r="L4904" t="str">
            <v>CAIXA REFERENCIAL</v>
          </cell>
        </row>
        <row r="4905">
          <cell r="G4905">
            <v>94328</v>
          </cell>
          <cell r="H4905" t="str">
            <v>ATERRO MECANIZADO DE VALA COM ESCAVADEIRA HIDRÁULICA (CAPACIDADE DA CAÇAMBA: 0,8 M³ / POTÊNCIA: 111 HP), LARGURA ATÉ 1,5 M, PROFUNDIDADE DE 1,5 A 3,0 M, COM AREIA PARA ATERRO. AF_05/2016</v>
          </cell>
          <cell r="I4905" t="str">
            <v>M3</v>
          </cell>
          <cell r="J4905" t="str">
            <v>ATRIBUÍDO SÃO PAULO</v>
          </cell>
          <cell r="K4905">
            <v>126.84</v>
          </cell>
          <cell r="L4905" t="str">
            <v>CAIXA REFERENCIAL</v>
          </cell>
        </row>
        <row r="4906">
          <cell r="G4906">
            <v>94329</v>
          </cell>
          <cell r="H4906" t="str">
            <v>ATERRO MECANIZADO DE VALA COM ESCAVADEIRA HIDRÁULICA (CAPACIDADE DA CAÇAMBA: 0,8 M³ / POTÊNCIA: 111 HP), LARGURA DE 1,5 A 2,5 M, PROFUNDIDADE DE 1,5 A 3,0 M, COM AREIA PARA ATERRO. AF_05/2016</v>
          </cell>
          <cell r="I4906" t="str">
            <v>M3</v>
          </cell>
          <cell r="J4906" t="str">
            <v>ATRIBUÍDO SÃO PAULO</v>
          </cell>
          <cell r="K4906">
            <v>123.61</v>
          </cell>
          <cell r="L4906" t="str">
            <v>CAIXA REFERENCIAL</v>
          </cell>
        </row>
        <row r="4907">
          <cell r="G4907">
            <v>94330</v>
          </cell>
          <cell r="H4907" t="str">
            <v>ATERRO MECANIZADO DE VALA COM ESCAVADEIRA HIDRÁULICA (CAPACIDADE DA CAÇAMBA: 0,8 M³ / POTÊNCIA: 111 HP), LARGURA ATÉ 1,5 M, PROFUNDIDADE DE 3,0 A 4,5 M, COM AREIA PARA ATERRO. AF_05/2016</v>
          </cell>
          <cell r="I4907" t="str">
            <v>M3</v>
          </cell>
          <cell r="J4907" t="str">
            <v>ATRIBUÍDO SÃO PAULO</v>
          </cell>
          <cell r="K4907">
            <v>124.34</v>
          </cell>
          <cell r="L4907" t="str">
            <v>CAIXA REFERENCIAL</v>
          </cell>
        </row>
        <row r="4908">
          <cell r="G4908">
            <v>94331</v>
          </cell>
          <cell r="H4908" t="str">
            <v>ATERRO MECANIZADO DE VALA COM ESCAVADEIRA HIDRÁULICA (CAPACIDADE DA CAÇAMBA: 0,8 M³ / POTÊNCIA: 111 HP), LARGURA DE 1,5 A 2,5 M, PROFUNDIDADE DE 3,0 A 4,5 M, COM AREIA PARA ATERRO. AF_05/2016</v>
          </cell>
          <cell r="I4908" t="str">
            <v>M3</v>
          </cell>
          <cell r="J4908" t="str">
            <v>ATRIBUÍDO SÃO PAULO</v>
          </cell>
          <cell r="K4908">
            <v>122.4</v>
          </cell>
          <cell r="L4908" t="str">
            <v>CAIXA REFERENCIAL</v>
          </cell>
        </row>
        <row r="4909">
          <cell r="G4909">
            <v>94332</v>
          </cell>
          <cell r="H4909" t="str">
            <v>ATERRO MECANIZADO DE VALA COM ESCAVADEIRA HIDRÁULICA (CAPACIDADE DA CAÇAMBA: 0,8 M³ / POTÊNCIA: 111 HP), LARGURA ATÉ 1,5 M, PROFUNDIDADE DE 4,5 A 6,0 M, COM AREIA PARA ATERRO. AF_05/2016</v>
          </cell>
          <cell r="I4909" t="str">
            <v>M3</v>
          </cell>
          <cell r="J4909" t="str">
            <v>ATRIBUÍDO SÃO PAULO</v>
          </cell>
          <cell r="K4909">
            <v>123.27</v>
          </cell>
          <cell r="L4909" t="str">
            <v>CAIXA REFERENCIAL</v>
          </cell>
        </row>
        <row r="4910">
          <cell r="G4910">
            <v>94333</v>
          </cell>
          <cell r="H4910" t="str">
            <v>ATERRO MECANIZADO DE VALA COM ESCAVADEIRA HIDRÁULICA (CAPACIDADE DA CAÇAMBA: 0,8 M³ / POTÊNCIA: 111 HP), LARGURA DE 1,5 A 2,5 M, PROFUNDIDADE DE 4,5 A 6,0 M, COM AREIA PARA ATERRO. AF_05/2016</v>
          </cell>
          <cell r="I4910" t="str">
            <v>M3</v>
          </cell>
          <cell r="J4910" t="str">
            <v>ATRIBUÍDO SÃO PAULO</v>
          </cell>
          <cell r="K4910">
            <v>121.79</v>
          </cell>
          <cell r="L4910" t="str">
            <v>CAIXA REFERENCIAL</v>
          </cell>
        </row>
        <row r="4911">
          <cell r="G4911">
            <v>94338</v>
          </cell>
          <cell r="H4911" t="str">
            <v>ATERRO MECANIZADO DE VALA COM RETROESCAVADEIRA (CAPACIDADE DA CAÇAMBA DA RETRO: 0,26 M³ / POTÊNCIA: 88 HP), LARGURA ATÉ 0,8 M, PROFUNDIDADE ATÉ 1,5 M, COM AREIA PARA ATERRO. AF_05/2016</v>
          </cell>
          <cell r="I4911" t="str">
            <v>M3</v>
          </cell>
          <cell r="J4911" t="str">
            <v>ATRIBUÍDO SÃO PAULO</v>
          </cell>
          <cell r="K4911">
            <v>135.22999999999999</v>
          </cell>
          <cell r="L4911" t="str">
            <v>CAIXA REFERENCIAL</v>
          </cell>
        </row>
        <row r="4912">
          <cell r="G4912">
            <v>94339</v>
          </cell>
          <cell r="H4912" t="str">
            <v>ATERRO MECANIZADO DE VALA COM RETROESCAVADEIRA (CAPACIDADE DA CAÇAMBA DA RETRO: 0,26 M³ / POTÊNCIA: 88 HP), LARGURA DE 0,8 A 1,5 M, PROFUNDIDADE ATÉ 1,5 M, COM AREIA PARA ATERRO. AF_05/2016</v>
          </cell>
          <cell r="I4912" t="str">
            <v>M3</v>
          </cell>
          <cell r="J4912" t="str">
            <v>ATRIBUÍDO SÃO PAULO</v>
          </cell>
          <cell r="K4912">
            <v>129.11000000000001</v>
          </cell>
          <cell r="L4912" t="str">
            <v>CAIXA REFERENCIAL</v>
          </cell>
        </row>
        <row r="4913">
          <cell r="G4913">
            <v>94340</v>
          </cell>
          <cell r="H4913" t="str">
            <v>ATERRO MECANIZADO DE VALA COM RETROESCAVADEIRA (CAPACIDADE DA CAÇAMBA DA RETRO: 0,26 M³ / POTÊNCIA: 88 HP), LARGURA ATÉ 0,8 M, PROFUNDIDADE DE 1,5 A 3,0 M, COM AREIA PARA ATERRO. AF_05/2016</v>
          </cell>
          <cell r="I4913" t="str">
            <v>M3</v>
          </cell>
          <cell r="J4913" t="str">
            <v>ATRIBUÍDO SÃO PAULO</v>
          </cell>
          <cell r="K4913">
            <v>126.41</v>
          </cell>
          <cell r="L4913" t="str">
            <v>CAIXA REFERENCIAL</v>
          </cell>
        </row>
        <row r="4914">
          <cell r="G4914">
            <v>94341</v>
          </cell>
          <cell r="H4914" t="str">
            <v>ATERRO MECANIZADO DE VALA COM RETROESCAVADEIRA (CAPACIDADE DA CAÇAMBA DA RETRO: 0,26 M³ / POTÊNCIA: 88 HP), LARGURA DE 0,8 A 1,5 M, PROFUNDIDADE DE 1,5 A 3,0 M, COM AREIA PARA ATERRO. AF_05/2016</v>
          </cell>
          <cell r="I4914" t="str">
            <v>M3</v>
          </cell>
          <cell r="J4914" t="str">
            <v>ATRIBUÍDO SÃO PAULO</v>
          </cell>
          <cell r="K4914">
            <v>122.93</v>
          </cell>
          <cell r="L4914" t="str">
            <v>CAIXA REFERENCIAL</v>
          </cell>
        </row>
        <row r="4915">
          <cell r="G4915">
            <v>94342</v>
          </cell>
          <cell r="H4915" t="str">
            <v>ATERRO MANUAL DE VALAS COM AREIA PARA ATERRO E COMPACTAÇÃO MECANIZADA. AF_05/2016</v>
          </cell>
          <cell r="I4915" t="str">
            <v>M3</v>
          </cell>
          <cell r="J4915" t="str">
            <v>ATRIBUÍDO SÃO PAULO</v>
          </cell>
          <cell r="K4915">
            <v>139.72999999999999</v>
          </cell>
          <cell r="L4915" t="str">
            <v>CAIXA REFERENCIAL</v>
          </cell>
        </row>
        <row r="4916">
          <cell r="G4916">
            <v>96385</v>
          </cell>
          <cell r="H4916" t="str">
            <v>EXECUÇÃO E COMPACTAÇÃO DE ATERRO COM SOLO PREDOMINANTEMENTE ARGILOSO - EXCLUSIVE SOLO, ESCAVAÇÃO, CARGA E TRANSPORTE. AF_11/2019</v>
          </cell>
          <cell r="I4916" t="str">
            <v>M3</v>
          </cell>
          <cell r="J4916" t="str">
            <v>ATRIBUÍDO SÃO PAULO</v>
          </cell>
          <cell r="K4916">
            <v>6.51</v>
          </cell>
          <cell r="L4916" t="str">
            <v>CAIXA REFERENCIAL</v>
          </cell>
        </row>
        <row r="4917">
          <cell r="G4917">
            <v>96386</v>
          </cell>
          <cell r="H4917" t="str">
            <v>EXECUÇÃO E COMPACTAÇÃO DE ATERRO COM SOLO PREDOMINANTEMENTE ARENOSO - EXCLUSIVE SOLO, ESCAVAÇÃO, CARGA E TRANSPORTE. AF_11/2019</v>
          </cell>
          <cell r="I4917" t="str">
            <v>M3</v>
          </cell>
          <cell r="J4917" t="str">
            <v>ATRIBUÍDO SÃO PAULO</v>
          </cell>
          <cell r="K4917">
            <v>4.57</v>
          </cell>
          <cell r="L4917" t="str">
            <v>CAIXA REFERENCIAL</v>
          </cell>
        </row>
        <row r="4918">
          <cell r="G4918">
            <v>93360</v>
          </cell>
          <cell r="H4918" t="str">
            <v>REATERRO MECANIZADO DE VALA COM ESCAVADEIRA HIDRÁULICA (CAPACIDADE DA CAÇAMBA: 0,8 M³ / POTÊNCIA: 111 HP), LARGURA DE 1,5 A 2,5 M, PROFUNDIDADE ATÉ 1,5 M, COM SOLO DE 1ª CATEGORIA EM LOCAIS COM ALTO NÍVEL DE INTERFERÊNCIA. AF_04/2016</v>
          </cell>
          <cell r="I4918" t="str">
            <v>M3</v>
          </cell>
          <cell r="J4918" t="str">
            <v>ATRIBUÍDO SÃO PAULO</v>
          </cell>
          <cell r="K4918">
            <v>13.89</v>
          </cell>
          <cell r="L4918" t="str">
            <v>CAIXA REFERENCIAL</v>
          </cell>
        </row>
        <row r="4919">
          <cell r="G4919">
            <v>93361</v>
          </cell>
          <cell r="H4919" t="str">
            <v>REATERRO MECANIZADO DE VALA COM ESCAVADEIRA HIDRÁULICA (CAPACIDADE DA CAÇAMBA: 0,8 M³ / POTÊNCIA: 111 HP), LARGURA ATÉ 1,5 M, PROFUNDIDADE DE 1,5 A 3,0 M, COM SOLO DE 1ª CATEGORIA EM LOCAIS COM ALTO NÍVEL DE INTERFERÊNCIA. AF_04/2016</v>
          </cell>
          <cell r="I4919" t="str">
            <v>M3</v>
          </cell>
          <cell r="J4919" t="str">
            <v>ATRIBUÍDO SÃO PAULO</v>
          </cell>
          <cell r="K4919">
            <v>11.41</v>
          </cell>
          <cell r="L4919" t="str">
            <v>CAIXA REFERENCIAL</v>
          </cell>
        </row>
        <row r="4920">
          <cell r="G4920">
            <v>93362</v>
          </cell>
          <cell r="H4920" t="str">
            <v>REATERRO MECANIZADO DE VALA COM ESCAVADEIRA HIDRÁULICA (CAPACIDADE DA CAÇAMBA: 0,8 M³ / POTÊNCIA: 111 HP), LARGURA DE 1,5 A 2,5 M, PROFUNDIDADE DE 1,5 A 3,0 M, COM SOLO DE 1ª CATEGORIA EM LOCAIS COM ALTO NÍVEL DE INTERFERÊNCIA. AF_04/2016</v>
          </cell>
          <cell r="I4920" t="str">
            <v>M3</v>
          </cell>
          <cell r="J4920" t="str">
            <v>ATRIBUÍDO SÃO PAULO</v>
          </cell>
          <cell r="K4920">
            <v>8.14</v>
          </cell>
          <cell r="L4920" t="str">
            <v>CAIXA REFERENCIAL</v>
          </cell>
        </row>
        <row r="4921">
          <cell r="G4921">
            <v>93363</v>
          </cell>
          <cell r="H4921" t="str">
            <v>REATERRO MECANIZADO DE VALA COM ESCAVADEIRA HIDRÁULICA (CAPACIDADE DA CAÇAMBA: 0,8 M³ / POTÊNCIA: 111 HP), LARGURA ATÉ 1,5 M, PROFUNDIDADE DE 3,0 A 4,5 M COM SOLO DE 1ª CATEGORIA EM LOCAIS COM ALTO NÍVEL DE INTERFERÊNCIA. AF_04/2016</v>
          </cell>
          <cell r="I4921" t="str">
            <v>M3</v>
          </cell>
          <cell r="J4921" t="str">
            <v>ATRIBUÍDO SÃO PAULO</v>
          </cell>
          <cell r="K4921">
            <v>8.85</v>
          </cell>
          <cell r="L4921" t="str">
            <v>CAIXA REFERENCIAL</v>
          </cell>
        </row>
        <row r="4922">
          <cell r="G4922">
            <v>93364</v>
          </cell>
          <cell r="H4922" t="str">
            <v>REATERRO MECANIZADO DE VALA COM ESCAVADEIRA HIDRÁULICA (CAPACIDADE DA CAÇAMBA: 0,8 M³ / POTÊNCIA: 111 HP), LARGURA DE 1,5 A 2,5 M, PROFUNDIDADE DE 3,0  A 4,5 M, COM SOLO (SEM SUBSTITUIÇÃO) DE 1ª CATEGORIA EM LOCAIS COM ALTO NÍVEL DE INTERFERÊNCIA. AF_04/2016</v>
          </cell>
          <cell r="I4922" t="str">
            <v>M3</v>
          </cell>
          <cell r="J4922" t="str">
            <v>ATRIBUÍDO SÃO PAULO</v>
          </cell>
          <cell r="K4922">
            <v>6.9</v>
          </cell>
          <cell r="L4922" t="str">
            <v>CAIXA REFERENCIAL</v>
          </cell>
        </row>
        <row r="4923">
          <cell r="G4923">
            <v>93365</v>
          </cell>
          <cell r="H4923" t="str">
            <v>REATERRO MECANIZADO DE VALA COM ESCAVADEIRA HIDRÁULICA (CAPACIDADE DA CAÇAMBA: 0,8 M³ / POTÊNCIA: 111 HP), LARGURA ATÉ 1,5 M, PROFUNDIDADE DE 4,5 A 6,0 M, COM SOLO DE 1ª CATEGORIA EM LOCAIS COM ALTO NÍVEL DE INTERFERÊNCIA. AF_04/2016</v>
          </cell>
          <cell r="I4923" t="str">
            <v>M3</v>
          </cell>
          <cell r="J4923" t="str">
            <v>ATRIBUÍDO SÃO PAULO</v>
          </cell>
          <cell r="K4923">
            <v>7.73</v>
          </cell>
          <cell r="L4923" t="str">
            <v>CAIXA REFERENCIAL</v>
          </cell>
        </row>
        <row r="4924">
          <cell r="G4924">
            <v>93366</v>
          </cell>
          <cell r="H4924" t="str">
            <v>REATERRO MECANIZADO DE VALA COM ESCAVADEIRA HIDRÁULICA (CAPACIDADE DA CAÇAMBA: 0,8 M³ / POTÊNCIA: 111 HP), LARGURA DE 1,5 A 2,5 M, PROFUNDIDADE DE 4,5 A 6,0 M, COM SOLO DE 1ª CATEGORIA EM LOCAIS COM ALTO NÍVEL DE INTERFERÊNCIA. AF_04/2016</v>
          </cell>
          <cell r="I4924" t="str">
            <v>M3</v>
          </cell>
          <cell r="J4924" t="str">
            <v>ATRIBUÍDO SÃO PAULO</v>
          </cell>
          <cell r="K4924">
            <v>6.31</v>
          </cell>
          <cell r="L4924" t="str">
            <v>CAIXA REFERENCIAL</v>
          </cell>
        </row>
        <row r="4925">
          <cell r="G4925">
            <v>93367</v>
          </cell>
          <cell r="H4925" t="str">
            <v>REATERRO MECANIZADO DE VALA COM ESCAVADEIRA HIDRÁULICA (CAPACIDADE DA CAÇAMBA: 0,8 M³ / POTÊNCIA: 111 HP), LARGURA DE 1,5 A 2,5 M, PROFUNDIDADE ATÉ 1,5 M, COM SOLO DE 1ª CATEGORIA EM LOCAIS COM BAIXO NÍVEL DE INTERFERÊNCIA. AF_04/2016</v>
          </cell>
          <cell r="I4925" t="str">
            <v>M3</v>
          </cell>
          <cell r="J4925" t="str">
            <v>ATRIBUÍDO SÃO PAULO</v>
          </cell>
          <cell r="K4925">
            <v>13.01</v>
          </cell>
          <cell r="L4925" t="str">
            <v>CAIXA REFERENCIAL</v>
          </cell>
        </row>
        <row r="4926">
          <cell r="G4926">
            <v>93368</v>
          </cell>
          <cell r="H4926" t="str">
            <v>REATERRO MECANIZADO DE VALA COM ESCAVADEIRA HIDRÁULICA (CAPACIDADE DA CAÇAMBA: 0,8 M³ / POTÊNCIA: 111 HP), LARGURA ATÉ 1,5 M, PROFUNDIDADE DE 1,5 A 3,0 M, COM SOLO DE 1ª CATEGORIA EM LOCAIS COM BAIXO NÍVEL DE INTERFERÊNCIA. AF_04/2016</v>
          </cell>
          <cell r="I4926" t="str">
            <v>M3</v>
          </cell>
          <cell r="J4926" t="str">
            <v>ATRIBUÍDO SÃO PAULO</v>
          </cell>
          <cell r="K4926">
            <v>10.48</v>
          </cell>
          <cell r="L4926" t="str">
            <v>CAIXA REFERENCIAL</v>
          </cell>
        </row>
        <row r="4927">
          <cell r="G4927">
            <v>93369</v>
          </cell>
          <cell r="H4927" t="str">
            <v>REATERRO MECANIZADO DE VALA COM ESCAVADEIRA HIDRÁULICA (CAPACIDADE DA CAÇAMBA: 0,8 M³ / POTÊNCIA: 111 HP), LARGURA DE 1,5 A 2,5 M, PROFUNDIDADE DE 1,5 A 3,0 M, COM SOLO (SEM SUBSTITUIÇÃO) DE 1ª CATEGORIA EM LOCAIS COM BAIXO NÍVEL DE INTERFERÊNCIA. AF_04/2016</v>
          </cell>
          <cell r="I4927" t="str">
            <v>M3</v>
          </cell>
          <cell r="J4927" t="str">
            <v>ATRIBUÍDO SÃO PAULO</v>
          </cell>
          <cell r="K4927">
            <v>7.25</v>
          </cell>
          <cell r="L4927" t="str">
            <v>CAIXA REFERENCIAL</v>
          </cell>
        </row>
        <row r="4928">
          <cell r="G4928">
            <v>93370</v>
          </cell>
          <cell r="H4928" t="str">
            <v>REATERRO MECANIZADO DE VALA COM ESCAVADEIRA HIDRÁULICA (CAPACIDADE DA CAÇAMBA: 0,8 M³ / POTÊNCIA: 111 HP), LARGURA ATÉ 1,5 M, PROFUNDIDADE DE 3,0 A 4,5 M, COM SOLO DE 1ª CATEGORIA EM LOCAIS COM BAIXO NÍVEL DE INTERFERÊNCIA. AF_04/2016</v>
          </cell>
          <cell r="I4928" t="str">
            <v>M3</v>
          </cell>
          <cell r="J4928" t="str">
            <v>ATRIBUÍDO SÃO PAULO</v>
          </cell>
          <cell r="K4928">
            <v>7.98</v>
          </cell>
          <cell r="L4928" t="str">
            <v>CAIXA REFERENCIAL</v>
          </cell>
        </row>
        <row r="4929">
          <cell r="G4929">
            <v>93371</v>
          </cell>
          <cell r="H4929" t="str">
            <v>REATERRO MECANIZADO DE VALA COM ESCAVADEIRA HIDRÁULICA (CAPACIDADE DA CAÇAMBA: 0,8 M³ / POTÊNCIA: 111 HP), LARGURA DE 1,5 A 2,5 M, PROFUNDIDADE DE 3,0 A 4,5 M, COM SOLO (SEM SUBSTITUIÇÃO) DE 1ª CATEGORIA EM LOCAIS COM BAIXO NÍVEL DE INTERFERÊNCIA. AF_04/2016</v>
          </cell>
          <cell r="I4929" t="str">
            <v>M3</v>
          </cell>
          <cell r="J4929" t="str">
            <v>ATRIBUÍDO SÃO PAULO</v>
          </cell>
          <cell r="K4929">
            <v>6.04</v>
          </cell>
          <cell r="L4929" t="str">
            <v>CAIXA REFERENCIAL</v>
          </cell>
        </row>
        <row r="4930">
          <cell r="G4930">
            <v>93372</v>
          </cell>
          <cell r="H4930" t="str">
            <v>REATERRO MECANIZADO DE VALA COM ESCAVADEIRA HIDRÁULICA (CAPACIDADE DA CAÇAMBA: 0,8 M³ / POTÊNCIA: 111 HP), LARGURA ATÉ 1,5 M, PROFUNDIDADE DE 4,5 A 6,0 M, COM SOLO DE 1ª CATEGORIA EM LOCAIS COM BAIXO NÍVEL DE INTERFERÊNCIA. AF_04/2016</v>
          </cell>
          <cell r="I4930" t="str">
            <v>M3</v>
          </cell>
          <cell r="J4930" t="str">
            <v>ATRIBUÍDO SÃO PAULO</v>
          </cell>
          <cell r="K4930">
            <v>6.91</v>
          </cell>
          <cell r="L4930" t="str">
            <v>CAIXA REFERENCIAL</v>
          </cell>
        </row>
        <row r="4931">
          <cell r="G4931">
            <v>93373</v>
          </cell>
          <cell r="H4931" t="str">
            <v>REATERRO MECANIZADO DE VALA COM ESCAVADEIRA HIDRÁULICA (CAPACIDADE DA CAÇAMBA: 0,8 M³ / POTÊNCIA: 111 HP), LARGURA DE 1,5 A 2,5 M, PROFUNDIDADE DE 4,5 A 6,0 M, COM SOLO (SEM SUBSTITUIÇÃO) DE 1ª CATEGORIA EM LOCAIS COM BAIXO NÍVEL DE INTERFERÊNCIA. AF_04/2016</v>
          </cell>
          <cell r="I4931" t="str">
            <v>M3</v>
          </cell>
          <cell r="J4931" t="str">
            <v>ATRIBUÍDO SÃO PAULO</v>
          </cell>
          <cell r="K4931">
            <v>5.45</v>
          </cell>
          <cell r="L4931" t="str">
            <v>CAIXA REFERENCIAL</v>
          </cell>
        </row>
        <row r="4932">
          <cell r="G4932">
            <v>93374</v>
          </cell>
          <cell r="H4932" t="str">
            <v>REATERRO MECANIZADO DE VALA COM RETROESCAVADEIRA (CAPACIDADE DA CAÇAMBA DA RETRO: 0,26 M³ / POTÊNCIA: 88 HP), LARGURA ATÉ 0,8 M, PROFUNDIDADE ATÉ 1,5 M, COM SOLO (SEM SUBSTITUIÇÃO) DE 1ª CATEGORIA EM LOCAIS COM ALTO NÍVEL DE INTERFERÊNCIA. AF_04/2016</v>
          </cell>
          <cell r="I4932" t="str">
            <v>M3</v>
          </cell>
          <cell r="J4932" t="str">
            <v>ATRIBUÍDO SÃO PAULO</v>
          </cell>
          <cell r="K4932">
            <v>17.02</v>
          </cell>
          <cell r="L4932" t="str">
            <v>CAIXA REFERENCIAL</v>
          </cell>
        </row>
        <row r="4933">
          <cell r="G4933">
            <v>93375</v>
          </cell>
          <cell r="H4933" t="str">
            <v>REATERRO MECANIZADO DE VALA COM RETROESCAVADEIRA (CAPACIDADE DA CAÇAMBA DA RETRO: 0,26 M³ / POTÊNCIA: 88 HP), LARGURA DE 0,8 A 1,5 M, PROFUNDIDADE ATÉ 1,5 M, COM SOLO DE 1ª CATEGORIA EM LOCAIS COM ALTO NÍVEL DE INTERFERÊNCIA. AF_04/2016</v>
          </cell>
          <cell r="I4933" t="str">
            <v>M3</v>
          </cell>
          <cell r="J4933" t="str">
            <v>ATRIBUÍDO SÃO PAULO</v>
          </cell>
          <cell r="K4933">
            <v>13.09</v>
          </cell>
          <cell r="L4933" t="str">
            <v>CAIXA REFERENCIAL</v>
          </cell>
        </row>
        <row r="4934">
          <cell r="G4934">
            <v>93376</v>
          </cell>
          <cell r="H4934" t="str">
            <v>REATERRO MECANIZADO DE VALA COM RETROESCAVADEIRA (CAPACIDADE DA CAÇAMBA DA RETRO: 0,26 M³ / POTÊNCIA: 88 HP), LARGURA ATÉ 0,8 M, PROFUNDIDADE DE 1,5 A 3,0 M, COM SOLO DE 1ª CATEGORIA EM LOCAIS COM ALTO NÍVEL DE INTERFERÊNCIA. AF_04/2016</v>
          </cell>
          <cell r="I4934" t="str">
            <v>M3</v>
          </cell>
          <cell r="J4934" t="str">
            <v>ATRIBUÍDO SÃO PAULO</v>
          </cell>
          <cell r="K4934">
            <v>10.65</v>
          </cell>
          <cell r="L4934" t="str">
            <v>CAIXA REFERENCIAL</v>
          </cell>
        </row>
        <row r="4935">
          <cell r="G4935">
            <v>93377</v>
          </cell>
          <cell r="H4935" t="str">
            <v>REATERRO MECANIZADO DE VALA COM RETROESCAVADEIRA (CAPACIDADE DA CAÇAMBA DA RETRO: 0,26 M³ / POTÊNCIA: 88 HP), LARGURA DE 0,8 A 1,5 M, PROFUNDIDADE DE 1,5 A 3,0 M, COM SOLO (SEM SUBSTITUIÇÃO) DE 1ª CATEGORIA EM LOCAIS COM ALTO NÍVEL DE INTERFERÊNCIA. AF_04/2016</v>
          </cell>
          <cell r="I4935" t="str">
            <v>M3</v>
          </cell>
          <cell r="J4935" t="str">
            <v>ATRIBUÍDO SÃO PAULO</v>
          </cell>
          <cell r="K4935">
            <v>7.01</v>
          </cell>
          <cell r="L4935" t="str">
            <v>CAIXA REFERENCIAL</v>
          </cell>
        </row>
        <row r="4936">
          <cell r="G4936">
            <v>93378</v>
          </cell>
          <cell r="H4936" t="str">
            <v>REATERRO MECANIZADO DE VALA COM RETROESCAVADEIRA (CAPACIDADE DA CAÇAMBA DA RETRO: 0,26 M³ / POTÊNCIA: 88 HP), LARGURA ATÉ 0,8 M, PROFUNDIDADE ATÉ 1,5 M, COM SOLO DE 1ª CATEGORIA EM LOCAIS COM BAIXO NÍVEL DE INTERFERÊNCIA. AF_04/2016</v>
          </cell>
          <cell r="I4936" t="str">
            <v>M3</v>
          </cell>
          <cell r="J4936" t="str">
            <v>ATRIBUÍDO SÃO PAULO</v>
          </cell>
          <cell r="K4936">
            <v>15.99</v>
          </cell>
          <cell r="L4936" t="str">
            <v>CAIXA REFERENCIAL</v>
          </cell>
        </row>
        <row r="4937">
          <cell r="G4937">
            <v>93379</v>
          </cell>
          <cell r="H4937" t="str">
            <v>REATERRO MECANIZADO DE VALA COM RETROESCAVADEIRA (CAPACIDADE DA CAÇAMBA DA RETRO: 0,26 M³ / POTÊNCIA: 88 HP), LARGURA DE 0,8 A 1,5 M, PROFUNDIDADE ATÉ 1,5 M, COM SOLO DE 1ª CATEGORIA EM LOCAIS COM BAIXO NÍVEL DE INTERFERÊNCIA. AF_04/2016</v>
          </cell>
          <cell r="I4937" t="str">
            <v>M3</v>
          </cell>
          <cell r="J4937" t="str">
            <v>ATRIBUÍDO SÃO PAULO</v>
          </cell>
          <cell r="K4937">
            <v>12.29</v>
          </cell>
          <cell r="L4937" t="str">
            <v>CAIXA REFERENCIAL</v>
          </cell>
        </row>
        <row r="4938">
          <cell r="G4938">
            <v>93380</v>
          </cell>
          <cell r="H4938" t="str">
            <v>REATERRO MECANIZADO DE VALA COM RETROESCAVADEIRA (CAPACIDADE DA CAÇAMBA DA RETRO: 0,26 M³ / POTÊNCIA: 88 HP), LARGURA ATÉ 0,8 M, PROFUNDIDADE DE 1,5 A 3,0 M, COM SOLO DE 1ª CATEGORIA EM LOCAIS COM BAIXO NÍVEL DE INTERFERÊNCIA. AF_04/2016</v>
          </cell>
          <cell r="I4938" t="str">
            <v>M3</v>
          </cell>
          <cell r="J4938" t="str">
            <v>ATRIBUÍDO SÃO PAULO</v>
          </cell>
          <cell r="K4938">
            <v>10.029999999999999</v>
          </cell>
          <cell r="L4938" t="str">
            <v>CAIXA REFERENCIAL</v>
          </cell>
        </row>
        <row r="4939">
          <cell r="G4939">
            <v>93381</v>
          </cell>
          <cell r="H4939" t="str">
            <v>REATERRO MECANIZADO DE VALA COM RETROESCAVADEIRA (CAPACIDADE DA CAÇAMBA DA RETRO: 0,26 M³ / POTÊNCIA: 88 HP), LARGURA DE 0,8 A 1,5 M, PROFUNDIDADE DE 1,5 A 3,0 M, COM SOLO (SEM SUBSTITUIÇÃO) DE 1ª CATEGORIA EM LOCAIS COM BAIXO NÍVEL DE INTERFERÊNCIA. AF_04/2016</v>
          </cell>
          <cell r="I4939" t="str">
            <v>M3</v>
          </cell>
          <cell r="J4939" t="str">
            <v>ATRIBUÍDO SÃO PAULO</v>
          </cell>
          <cell r="K4939">
            <v>6.57</v>
          </cell>
          <cell r="L4939" t="str">
            <v>CAIXA REFERENCIAL</v>
          </cell>
        </row>
        <row r="4940">
          <cell r="G4940">
            <v>93382</v>
          </cell>
          <cell r="H4940" t="str">
            <v>REATERRO MANUAL DE VALAS COM COMPACTAÇÃO MECANIZADA. AF_04/2016</v>
          </cell>
          <cell r="I4940" t="str">
            <v>M3</v>
          </cell>
          <cell r="J4940" t="str">
            <v>ATRIBUÍDO SÃO PAULO</v>
          </cell>
          <cell r="K4940">
            <v>23.37</v>
          </cell>
          <cell r="L4940" t="str">
            <v>CAIXA REFERENCIAL</v>
          </cell>
        </row>
        <row r="4941">
          <cell r="G4941">
            <v>96995</v>
          </cell>
          <cell r="H4941" t="str">
            <v>REATERRO MANUAL APILOADO COM SOQUETE. AF_10/2017</v>
          </cell>
          <cell r="I4941" t="str">
            <v>M3</v>
          </cell>
          <cell r="J4941" t="str">
            <v>COLETADO</v>
          </cell>
          <cell r="K4941">
            <v>39.76</v>
          </cell>
          <cell r="L4941" t="str">
            <v>CAIXA REFERENCIAL</v>
          </cell>
        </row>
        <row r="4942">
          <cell r="G4942">
            <v>72844</v>
          </cell>
          <cell r="H4942" t="str">
            <v>CARGA, MANOBRAS E DESCARGA DE AREIA, BRITA, PEDRA DE MAO E SOLOS COM CAMINHAO BASCULANTE 6 M3 (DESCARGA LIVRE)</v>
          </cell>
          <cell r="I4942" t="str">
            <v>T</v>
          </cell>
          <cell r="J4942" t="str">
            <v>ATRIBUÍDO SÃO PAULO</v>
          </cell>
          <cell r="K4942">
            <v>0.53</v>
          </cell>
          <cell r="L4942" t="str">
            <v>CAIXA REFERENCIAL</v>
          </cell>
        </row>
        <row r="4943">
          <cell r="G4943">
            <v>72846</v>
          </cell>
          <cell r="H4943" t="str">
            <v>CARGA, MANOBRAS E DESCARGA DE MISTURA BETUMINOSA A QUENTE, COM CAMINHAO BASCULANTE 6 M3</v>
          </cell>
          <cell r="I4943" t="str">
            <v>T</v>
          </cell>
          <cell r="J4943" t="str">
            <v>ATRIBUÍDO SÃO PAULO</v>
          </cell>
          <cell r="K4943">
            <v>2.66</v>
          </cell>
          <cell r="L4943" t="str">
            <v>CAIXA REFERENCIAL</v>
          </cell>
        </row>
        <row r="4944">
          <cell r="G4944">
            <v>72847</v>
          </cell>
          <cell r="H4944" t="str">
            <v>CARGA, MANOBRAS E DESCARGA DE MISTURA BETUMINOSA A FRIO, COM CAMINHAO BASCULANTE 6 M3</v>
          </cell>
          <cell r="I4944" t="str">
            <v>T</v>
          </cell>
          <cell r="J4944" t="str">
            <v>ATRIBUÍDO SÃO PAULO</v>
          </cell>
          <cell r="K4944">
            <v>5.74</v>
          </cell>
          <cell r="L4944" t="str">
            <v>CAIXA REFERENCIAL</v>
          </cell>
        </row>
        <row r="4945">
          <cell r="G4945">
            <v>72848</v>
          </cell>
          <cell r="H4945" t="str">
            <v>CARGA, MANOBRAS E DESCARGA DE BRITA PARA BASE DE MACADAME, COM CAMINHAO BASCULANTE 6 M3</v>
          </cell>
          <cell r="I4945" t="str">
            <v>T</v>
          </cell>
          <cell r="J4945" t="str">
            <v>ATRIBUÍDO SÃO PAULO</v>
          </cell>
          <cell r="K4945">
            <v>1.43</v>
          </cell>
          <cell r="L4945" t="str">
            <v>CAIXA REFERENCIAL</v>
          </cell>
        </row>
        <row r="4946">
          <cell r="G4946">
            <v>72849</v>
          </cell>
          <cell r="H4946" t="str">
            <v>CARGA, MANOBRAS E DESCARGA DE MISTURAS DE SOLOS E AGREGADOS (BASES ESTABILIZADAS EM USINA) COM CAMINHAO BASCULANTE 6 M3</v>
          </cell>
          <cell r="I4946" t="str">
            <v>T</v>
          </cell>
          <cell r="J4946" t="str">
            <v>ATRIBUÍDO SÃO PAULO</v>
          </cell>
          <cell r="K4946">
            <v>1.83</v>
          </cell>
          <cell r="L4946" t="str">
            <v>CAIXA REFERENCIAL</v>
          </cell>
        </row>
        <row r="4947">
          <cell r="G4947">
            <v>72850</v>
          </cell>
          <cell r="H4947" t="str">
            <v>CARGA, MANOBRAS E DESCARGA DE MATERIAIS DIVERSOS, COM CAMINHAO CARROCERIA 9T (CARGA E DESCARGA MANUAIS)</v>
          </cell>
          <cell r="I4947" t="str">
            <v>T</v>
          </cell>
          <cell r="J4947" t="str">
            <v>ATRIBUÍDO SÃO PAULO</v>
          </cell>
          <cell r="K4947">
            <v>9.2100000000000009</v>
          </cell>
          <cell r="L4947" t="str">
            <v>CAIXA REFERENCIAL</v>
          </cell>
        </row>
        <row r="4948">
          <cell r="G4948">
            <v>72882</v>
          </cell>
          <cell r="H4948" t="str">
            <v>TRANSPORTE COMERCIAL COM CAMINHAO CARROCERIA 9 T, RODOVIA EM LEITO NATURAL</v>
          </cell>
          <cell r="I4948" t="str">
            <v>M3XKM</v>
          </cell>
          <cell r="J4948" t="str">
            <v>ATRIBUÍDO SÃO PAULO</v>
          </cell>
          <cell r="K4948">
            <v>1.0900000000000001</v>
          </cell>
          <cell r="L4948" t="str">
            <v>CAIXA REFERENCIAL</v>
          </cell>
        </row>
        <row r="4949">
          <cell r="G4949">
            <v>72883</v>
          </cell>
          <cell r="H4949" t="str">
            <v>TRANSPORTE COMERCIAL COM CAMINHAO CARROCERIA 9 T, RODOVIA COM REVESTIMENTO PRIMARIO</v>
          </cell>
          <cell r="I4949" t="str">
            <v>M3XKM</v>
          </cell>
          <cell r="J4949" t="str">
            <v>ATRIBUÍDO SÃO PAULO</v>
          </cell>
          <cell r="K4949">
            <v>0.87</v>
          </cell>
          <cell r="L4949" t="str">
            <v>CAIXA REFERENCIAL</v>
          </cell>
        </row>
        <row r="4950">
          <cell r="G4950">
            <v>72884</v>
          </cell>
          <cell r="H4950" t="str">
            <v>TRANSPORTE COMERCIAL COM CAMINHAO CARROCERIA 9 T, RODOVIA PAVIMENTADA</v>
          </cell>
          <cell r="I4950" t="str">
            <v>M3XKM</v>
          </cell>
          <cell r="J4950" t="str">
            <v>ATRIBUÍDO SÃO PAULO</v>
          </cell>
          <cell r="K4950">
            <v>0.73</v>
          </cell>
          <cell r="L4950" t="str">
            <v>CAIXA REFERENCIAL</v>
          </cell>
        </row>
        <row r="4951">
          <cell r="G4951">
            <v>72888</v>
          </cell>
          <cell r="H4951" t="str">
            <v>CARGA, MANOBRAS E DESCARGA DE AREIA, BRITA, PEDRA DE MAO E SOLOS COM CAMINHAO BASCULANTE 6 M3 (DESCARGA LIVRE)</v>
          </cell>
          <cell r="I4951" t="str">
            <v>M3</v>
          </cell>
          <cell r="J4951" t="str">
            <v>ATRIBUÍDO SÃO PAULO</v>
          </cell>
          <cell r="K4951">
            <v>0.8</v>
          </cell>
          <cell r="L4951" t="str">
            <v>CAIXA REFERENCIAL</v>
          </cell>
        </row>
        <row r="4952">
          <cell r="G4952">
            <v>72890</v>
          </cell>
          <cell r="H4952" t="str">
            <v>CARGA, MANOBRAS E DESCARGA DE BRITA PARA TRATAMENTOS SUPERFICIAIS, COM CAMINHAO BASCULANTE 6 M3, DESCARGA EM DISTRIBUIDOR</v>
          </cell>
          <cell r="I4952" t="str">
            <v>M3</v>
          </cell>
          <cell r="J4952" t="str">
            <v>ATRIBUÍDO SÃO PAULO</v>
          </cell>
          <cell r="K4952">
            <v>4.84</v>
          </cell>
          <cell r="L4952" t="str">
            <v>CAIXA REFERENCIAL</v>
          </cell>
        </row>
        <row r="4953">
          <cell r="G4953">
            <v>72891</v>
          </cell>
          <cell r="H4953" t="str">
            <v>CARGA, MANOBRAS E DESCARGA DE MISTURA BETUMINOSA A QUENTE, COM CAMINHAO BASCULANTE 6 M3, DESCARGA EM VIBRO-ACABADORA</v>
          </cell>
          <cell r="I4953" t="str">
            <v>M3</v>
          </cell>
          <cell r="J4953" t="str">
            <v>ATRIBUÍDO SÃO PAULO</v>
          </cell>
          <cell r="K4953">
            <v>3.99</v>
          </cell>
          <cell r="L4953" t="str">
            <v>CAIXA REFERENCIAL</v>
          </cell>
        </row>
        <row r="4954">
          <cell r="G4954">
            <v>72892</v>
          </cell>
          <cell r="H4954" t="str">
            <v>CARGA, MANOBRAS E DESCARGA DE DE MISTURA BETUMINOSA A FRIO, COM CAMINHAO BASCULANTE 6 M3, DESCARGA EM VIBRO-ACABADORA</v>
          </cell>
          <cell r="I4954" t="str">
            <v>M3</v>
          </cell>
          <cell r="J4954" t="str">
            <v>ATRIBUÍDO SÃO PAULO</v>
          </cell>
          <cell r="K4954">
            <v>8.61</v>
          </cell>
          <cell r="L4954" t="str">
            <v>CAIXA REFERENCIAL</v>
          </cell>
        </row>
        <row r="4955">
          <cell r="G4955">
            <v>72893</v>
          </cell>
          <cell r="H4955" t="str">
            <v>CARGA, MANOBRAS E DESCARGA DE BRITA PARA BASE DE MACADAME, COM CAMINHAO BASCULANTE 6 M3, DESCARGA EM DISTRIBUIDOR</v>
          </cell>
          <cell r="I4955" t="str">
            <v>M3</v>
          </cell>
          <cell r="J4955" t="str">
            <v>ATRIBUÍDO SÃO PAULO</v>
          </cell>
          <cell r="K4955">
            <v>2.14</v>
          </cell>
          <cell r="L4955" t="str">
            <v>CAIXA REFERENCIAL</v>
          </cell>
        </row>
        <row r="4956">
          <cell r="G4956">
            <v>72894</v>
          </cell>
          <cell r="H4956" t="str">
            <v>CARGA, MANOBRAS E DESCARGA DE MISTURAS DE SOLOS E AGREGADOS, COM CAMINHAO BASCULANTE 6 M3, DESCARGA EM DISTRIBUIDOR</v>
          </cell>
          <cell r="I4956" t="str">
            <v>M3</v>
          </cell>
          <cell r="J4956" t="str">
            <v>ATRIBUÍDO SÃO PAULO</v>
          </cell>
          <cell r="K4956">
            <v>2.75</v>
          </cell>
          <cell r="L4956" t="str">
            <v>CAIXA REFERENCIAL</v>
          </cell>
        </row>
        <row r="4957">
          <cell r="G4957">
            <v>72895</v>
          </cell>
          <cell r="H4957" t="str">
            <v>CARGA, MANOBRAS E DESCARGA DE MATERIAIS DIVERSOS, COM CAMINHAO BASCULANTE 6M3 (CARGA E DESCARGA MANUAIS)</v>
          </cell>
          <cell r="I4957" t="str">
            <v>M3</v>
          </cell>
          <cell r="J4957" t="str">
            <v>ATRIBUÍDO SÃO PAULO</v>
          </cell>
          <cell r="K4957">
            <v>14.52</v>
          </cell>
          <cell r="L4957" t="str">
            <v>CAIXA REFERENCIAL</v>
          </cell>
        </row>
        <row r="4958">
          <cell r="G4958">
            <v>72897</v>
          </cell>
          <cell r="H4958" t="str">
            <v>CARGA MANUAL DE ENTULHO EM CAMINHAO BASCULANTE 6 M3</v>
          </cell>
          <cell r="I4958" t="str">
            <v>M3</v>
          </cell>
          <cell r="J4958" t="str">
            <v>ATRIBUÍDO SÃO PAULO</v>
          </cell>
          <cell r="K4958">
            <v>20.04</v>
          </cell>
          <cell r="L4958" t="str">
            <v>CAIXA REFERENCIAL</v>
          </cell>
        </row>
        <row r="4959">
          <cell r="G4959">
            <v>72899</v>
          </cell>
          <cell r="H4959" t="str">
            <v>TRANSPORTE DE ENTULHO COM CAMINHÃO BASCULANTE 6 M3, RODOVIA PAVIMENTADA, DMT ATE 0,5 KM</v>
          </cell>
          <cell r="I4959" t="str">
            <v>M3</v>
          </cell>
          <cell r="J4959" t="str">
            <v>ATRIBUÍDO SÃO PAULO</v>
          </cell>
          <cell r="K4959">
            <v>3.75</v>
          </cell>
          <cell r="L4959" t="str">
            <v>CAIXA REFERENCIAL</v>
          </cell>
        </row>
        <row r="4960">
          <cell r="G4960">
            <v>83356</v>
          </cell>
          <cell r="H4960" t="str">
            <v>TRANSPORTE COMERCIAL DE BRITA</v>
          </cell>
          <cell r="I4960" t="str">
            <v>M3XKM</v>
          </cell>
          <cell r="J4960" t="str">
            <v>ATRIBUÍDO SÃO PAULO</v>
          </cell>
          <cell r="K4960">
            <v>0.66</v>
          </cell>
          <cell r="L4960" t="str">
            <v>CAIXA REFERENCIAL</v>
          </cell>
        </row>
        <row r="4961">
          <cell r="G4961">
            <v>83358</v>
          </cell>
          <cell r="H4961" t="str">
            <v>TRANSPORTE DE PAVIMENTACAO REMOVIDA (RODOVIAS NAO URBANAS)</v>
          </cell>
          <cell r="I4961" t="str">
            <v>M3XKM</v>
          </cell>
          <cell r="J4961" t="str">
            <v>ATRIBUÍDO SÃO PAULO</v>
          </cell>
          <cell r="K4961">
            <v>1.36</v>
          </cell>
          <cell r="L4961" t="str">
            <v>CAIXA REFERENCIAL</v>
          </cell>
        </row>
        <row r="4962">
          <cell r="G4962">
            <v>95303</v>
          </cell>
          <cell r="H4962" t="str">
            <v>TRANSPORTE COM CAMINHÃO BASCULANTE 10 M3 DE MASSA ASFALTICA PARA PAVIMENTAÇÃO URBANA</v>
          </cell>
          <cell r="I4962" t="str">
            <v>M3XKM</v>
          </cell>
          <cell r="J4962" t="str">
            <v>ATRIBUÍDO SÃO PAULO</v>
          </cell>
          <cell r="K4962">
            <v>0.84</v>
          </cell>
          <cell r="L4962" t="str">
            <v>CAIXA REFERENCIAL</v>
          </cell>
        </row>
        <row r="4963">
          <cell r="G4963">
            <v>97916</v>
          </cell>
          <cell r="H4963" t="str">
            <v>TRANSPORTE COM CAMINHÃO BASCULANTE DE 6 M³, EM VIA URBANA EM LEITO NATURAL (UNIDADE: TXKM). AF_07/2020</v>
          </cell>
          <cell r="I4963" t="str">
            <v>TXKM</v>
          </cell>
          <cell r="J4963" t="str">
            <v>ATRIBUÍDO SÃO PAULO</v>
          </cell>
          <cell r="K4963">
            <v>1.35</v>
          </cell>
          <cell r="L4963" t="str">
            <v>CAIXA REFERENCIAL</v>
          </cell>
        </row>
        <row r="4964">
          <cell r="G4964">
            <v>97917</v>
          </cell>
          <cell r="H4964" t="str">
            <v>TRANSPORTE COM CAMINHÃO BASCULANTE DE 6 M³, EM VIA URBANA EM REVESTIMENTO PRIMÁRIO (UNIDADE: TXKM). AF_07/2020</v>
          </cell>
          <cell r="I4964" t="str">
            <v>TXKM</v>
          </cell>
          <cell r="J4964" t="str">
            <v>ATRIBUÍDO SÃO PAULO</v>
          </cell>
          <cell r="K4964">
            <v>1.1599999999999999</v>
          </cell>
          <cell r="L4964" t="str">
            <v>CAIXA REFERENCIAL</v>
          </cell>
        </row>
        <row r="4965">
          <cell r="G4965">
            <v>97918</v>
          </cell>
          <cell r="H4965" t="str">
            <v>TRANSPORTE COM CAMINHÃO BASCULANTE DE 6 M³, EM VIA URBANA PAVIMENTADA, DMT ATÉ 30 KM (UNIDADE: TXKM). AF_07/2020</v>
          </cell>
          <cell r="I4965" t="str">
            <v>TXKM</v>
          </cell>
          <cell r="J4965" t="str">
            <v>ATRIBUÍDO SÃO PAULO</v>
          </cell>
          <cell r="K4965">
            <v>1.07</v>
          </cell>
          <cell r="L4965" t="str">
            <v>CAIXA REFERENCIAL</v>
          </cell>
        </row>
        <row r="4966">
          <cell r="G4966">
            <v>97919</v>
          </cell>
          <cell r="H4966" t="str">
            <v>TRANSPORTE COM CAMINHÃO BASCULANTE DE 6 M³, EM VIA URBANA PAVIMENTADA, ADICIONAL PARA DMT EXCEDENTE A 30 KM (UNIDADE: TXKM). AF_07/2020</v>
          </cell>
          <cell r="I4966" t="str">
            <v>TXKM</v>
          </cell>
          <cell r="J4966" t="str">
            <v>ATRIBUÍDO SÃO PAULO</v>
          </cell>
          <cell r="K4966">
            <v>0.42</v>
          </cell>
          <cell r="L4966" t="str">
            <v>CAIXA REFERENCIAL</v>
          </cell>
        </row>
        <row r="4967">
          <cell r="G4967">
            <v>94097</v>
          </cell>
          <cell r="H4967" t="str">
            <v>PREPARO DE FUNDO DE VALA COM LARGURA MENOR QUE 1,5 M, EM LOCAL COM NÍVEL BAIXO DE INTERFERÊNCIA. AF_06/2016</v>
          </cell>
          <cell r="I4967" t="str">
            <v>M2</v>
          </cell>
          <cell r="J4967" t="str">
            <v>COEFICIENTE DE REPRESENTATIVIDADE</v>
          </cell>
          <cell r="K4967">
            <v>5.03</v>
          </cell>
          <cell r="L4967" t="str">
            <v>CAIXA REFERENCIAL</v>
          </cell>
        </row>
        <row r="4968">
          <cell r="G4968">
            <v>94098</v>
          </cell>
          <cell r="H4968" t="str">
            <v>PREPARO DE FUNDO DE VALA  COM LARGURA MENOR QUE 1,5 M, EM LOCAL COM NÍVEL ALTO DE INTERFERÊNCIA. AF_06/2016</v>
          </cell>
          <cell r="I4968" t="str">
            <v>M2</v>
          </cell>
          <cell r="J4968" t="str">
            <v>COEFICIENTE DE REPRESENTATIVIDADE</v>
          </cell>
          <cell r="K4968">
            <v>5.75</v>
          </cell>
          <cell r="L4968" t="str">
            <v>CAIXA REFERENCIAL</v>
          </cell>
        </row>
        <row r="4969">
          <cell r="G4969">
            <v>94099</v>
          </cell>
          <cell r="H4969" t="str">
            <v>PREPARO DE FUNDO DE VALA COM LARGURA MAIOR OU IGUAL A 1,5 M E MENOR QUE 2,5 M, EM LOCAL COM NÍVEL BAIXO DE INTERFERÊNCIA. AF_06/2016</v>
          </cell>
          <cell r="I4969" t="str">
            <v>M2</v>
          </cell>
          <cell r="J4969" t="str">
            <v>COEFICIENTE DE REPRESENTATIVIDADE</v>
          </cell>
          <cell r="K4969">
            <v>2.52</v>
          </cell>
          <cell r="L4969" t="str">
            <v>CAIXA REFERENCIAL</v>
          </cell>
        </row>
        <row r="4970">
          <cell r="G4970">
            <v>94100</v>
          </cell>
          <cell r="H4970" t="str">
            <v>PREPARO DE FUNDO DE VALA  COM LARGURA MAIOR OU IGUAL A 1,5 M E MENOR QUE 2,5 M, EM LOCAL COM NÍVEL ALTO DE INTERFERÊNCIA. AF_06/2016</v>
          </cell>
          <cell r="I4970" t="str">
            <v>M2</v>
          </cell>
          <cell r="J4970" t="str">
            <v>COEFICIENTE DE REPRESENTATIVIDADE</v>
          </cell>
          <cell r="K4970">
            <v>3.22</v>
          </cell>
          <cell r="L4970" t="str">
            <v>CAIXA REFERENCIAL</v>
          </cell>
        </row>
        <row r="4971">
          <cell r="G4971">
            <v>94102</v>
          </cell>
          <cell r="H4971" t="str">
            <v>LASTRO DE VALA COM PREPARO DE FUNDO, LARGURA MENOR QUE 1,5 M, COM CAMADA DE AREIA, LANÇAMENTO MANUAL, EM LOCAL COM NÍVEL BAIXO DE INTERFERÊNCIA. AF_06/2016</v>
          </cell>
          <cell r="I4971" t="str">
            <v>M3</v>
          </cell>
          <cell r="J4971" t="str">
            <v>COEFICIENTE DE REPRESENTATIVIDADE</v>
          </cell>
          <cell r="K4971">
            <v>209.16</v>
          </cell>
          <cell r="L4971" t="str">
            <v>CAIXA REFERENCIAL</v>
          </cell>
        </row>
        <row r="4972">
          <cell r="G4972">
            <v>94103</v>
          </cell>
          <cell r="H4972" t="str">
            <v>LASTRO DE VALA COM PREPARO DE FUNDO, LARGURA MENOR QUE 1,5 M, COM CAMADA DE BRITA, LANÇAMENTO MANUAL, EM LOCAL COM NÍVEL BAIXO DE INTERFERÊNCIA. AF_06/2016</v>
          </cell>
          <cell r="I4972" t="str">
            <v>M3</v>
          </cell>
          <cell r="J4972" t="str">
            <v>COEFICIENTE DE REPRESENTATIVIDADE</v>
          </cell>
          <cell r="K4972">
            <v>215.09</v>
          </cell>
          <cell r="L4972" t="str">
            <v>CAIXA REFERENCIAL</v>
          </cell>
        </row>
        <row r="4973">
          <cell r="G4973">
            <v>94104</v>
          </cell>
          <cell r="H4973" t="str">
            <v>LASTRO DE VALA COM PREPARO DE FUNDO, LARGURA MENOR QUE 1,5 M, COM CAMADA DE AREIA, LANÇAMENTO MANUAL, EM LOCAL COM NÍVEL ALTO DE INTERFERÊNCIA. AF_06/2016</v>
          </cell>
          <cell r="I4973" t="str">
            <v>M3</v>
          </cell>
          <cell r="J4973" t="str">
            <v>COEFICIENTE DE REPRESENTATIVIDADE</v>
          </cell>
          <cell r="K4973">
            <v>213.16</v>
          </cell>
          <cell r="L4973" t="str">
            <v>CAIXA REFERENCIAL</v>
          </cell>
        </row>
        <row r="4974">
          <cell r="G4974">
            <v>94105</v>
          </cell>
          <cell r="H4974" t="str">
            <v>LASTRO DE VALA COM PREPARO DE FUNDO, LARGURA MENOR QUE 1,5 M, COM CAMADA DE BRITA, LANÇAMENTO MANUAL, EM LOCAL COM NÍVEL ALTO DE INTERFERÊNCIA. AF_06/2016</v>
          </cell>
          <cell r="I4974" t="str">
            <v>M3</v>
          </cell>
          <cell r="J4974" t="str">
            <v>COEFICIENTE DE REPRESENTATIVIDADE</v>
          </cell>
          <cell r="K4974">
            <v>219.13</v>
          </cell>
          <cell r="L4974" t="str">
            <v>CAIXA REFERENCIAL</v>
          </cell>
        </row>
        <row r="4975">
          <cell r="G4975">
            <v>94106</v>
          </cell>
          <cell r="H4975" t="str">
            <v>LASTRO COM PREPARO DE FUNDO, LARGURA MAIOR OU IGUAL A 1,5 M, COM CAMADA DE AREIA, LANÇAMENTO MANUAL, EM LOCAL COM NÍVEL BAIXO DE INTERFERÊNCIA. AF_06/2016</v>
          </cell>
          <cell r="I4975" t="str">
            <v>M3</v>
          </cell>
          <cell r="J4975" t="str">
            <v>COEFICIENTE DE REPRESENTATIVIDADE</v>
          </cell>
          <cell r="K4975">
            <v>189.06</v>
          </cell>
          <cell r="L4975" t="str">
            <v>CAIXA REFERENCIAL</v>
          </cell>
        </row>
        <row r="4976">
          <cell r="G4976">
            <v>94107</v>
          </cell>
          <cell r="H4976" t="str">
            <v>LASTRO COM PREPARO DE FUNDO, LARGURA MAIOR OU IGUAL A 1,5 M, COM CAMADA DE BRITA, LANÇAMENTO MANUAL, EM LOCAL COM NÍVEL BAIXO DE INTERFERÊNCIA. AF_06/2016</v>
          </cell>
          <cell r="I4976" t="str">
            <v>M3</v>
          </cell>
          <cell r="J4976" t="str">
            <v>COEFICIENTE DE REPRESENTATIVIDADE</v>
          </cell>
          <cell r="K4976">
            <v>195.01</v>
          </cell>
          <cell r="L4976" t="str">
            <v>CAIXA REFERENCIAL</v>
          </cell>
        </row>
        <row r="4977">
          <cell r="G4977">
            <v>94108</v>
          </cell>
          <cell r="H4977" t="str">
            <v>LASTRO COM PREPARO DE FUNDO, LARGURA MAIOR OU IGUAL A 1,5 M, COM CAMADA DE AREIA, LANÇAMENTO MANUAL, EM LOCAL COM NÍVEL ALTO DE INTERFERÊNCIA. AF_06/2016</v>
          </cell>
          <cell r="I4977" t="str">
            <v>M3</v>
          </cell>
          <cell r="J4977" t="str">
            <v>COEFICIENTE DE REPRESENTATIVIDADE</v>
          </cell>
          <cell r="K4977">
            <v>193.07</v>
          </cell>
          <cell r="L4977" t="str">
            <v>CAIXA REFERENCIAL</v>
          </cell>
        </row>
        <row r="4978">
          <cell r="G4978">
            <v>94110</v>
          </cell>
          <cell r="H4978" t="str">
            <v>LASTRO COM PREPARO DE FUNDO, LARGURA MAIOR OU IGUAL A 1,5 M, COM CAMADA DE BRITA, LANÇAMENTO MANUAL, EM LOCAL COM NÍVEL ALTO DE INTERFERÊNCIA. AF_06/2016</v>
          </cell>
          <cell r="I4978" t="str">
            <v>M3</v>
          </cell>
          <cell r="J4978" t="str">
            <v>COEFICIENTE DE REPRESENTATIVIDADE</v>
          </cell>
          <cell r="K4978">
            <v>199</v>
          </cell>
          <cell r="L4978" t="str">
            <v>CAIXA REFERENCIAL</v>
          </cell>
        </row>
        <row r="4979">
          <cell r="G4979">
            <v>94111</v>
          </cell>
          <cell r="H4979" t="str">
            <v>LASTRO DE VALA COM PREPARO DE FUNDO, LARGURA MENOR QUE 1,5 M, COM CAMADA DE AREIA, LANÇAMENTO MECANIZADO, EM LOCAL COM NÍVEL BAIXO DE INTERFERÊNCIA. AF_06/2016</v>
          </cell>
          <cell r="I4979" t="str">
            <v>M3</v>
          </cell>
          <cell r="J4979" t="str">
            <v>ATRIBUÍDO SÃO PAULO</v>
          </cell>
          <cell r="K4979">
            <v>176.73</v>
          </cell>
          <cell r="L4979" t="str">
            <v>CAIXA REFERENCIAL</v>
          </cell>
        </row>
        <row r="4980">
          <cell r="G4980">
            <v>94112</v>
          </cell>
          <cell r="H4980" t="str">
            <v>LASTRO DE VALA COM PREPARO DE FUNDO, LARGURA MENOR QUE 1,5 M, COM CAMADA DE BRITA, LANÇAMENTO MECANIZADO, EM LOCAL COM NÍVEL BAIXO DE INTERFERÊNCIA. AF_06/2016</v>
          </cell>
          <cell r="I4980" t="str">
            <v>M3</v>
          </cell>
          <cell r="J4980" t="str">
            <v>ATRIBUÍDO SÃO PAULO</v>
          </cell>
          <cell r="K4980">
            <v>175.12</v>
          </cell>
          <cell r="L4980" t="str">
            <v>CAIXA REFERENCIAL</v>
          </cell>
        </row>
        <row r="4981">
          <cell r="G4981">
            <v>94113</v>
          </cell>
          <cell r="H4981" t="str">
            <v>LASTRO DE VALA COM PREPARO DE FUNDO, LARGURA MENOR QUE 1,5 M, COM CAMADA DE AREIA, LANÇAMENTO MECANIZADO, EM LOCAL COM NÍVEL ALTO DE INTERFERÊNCIA. AF_06/2016</v>
          </cell>
          <cell r="I4981" t="str">
            <v>M3</v>
          </cell>
          <cell r="J4981" t="str">
            <v>ATRIBUÍDO SÃO PAULO</v>
          </cell>
          <cell r="K4981">
            <v>182.68</v>
          </cell>
          <cell r="L4981" t="str">
            <v>CAIXA REFERENCIAL</v>
          </cell>
        </row>
        <row r="4982">
          <cell r="G4982">
            <v>94114</v>
          </cell>
          <cell r="H4982" t="str">
            <v>LASTRO DE VALA COM PREPARO DE FUNDO, LARGURA MENOR QUE 1,5 M, COM CAMADA DE BRITA, LANÇAMENTO MECANIZADO, EM LOCAL COM NÍVEL ALTO DE INTERFERÊNCIA. AF_06/2016</v>
          </cell>
          <cell r="I4982" t="str">
            <v>M3</v>
          </cell>
          <cell r="J4982" t="str">
            <v>ATRIBUÍDO SÃO PAULO</v>
          </cell>
          <cell r="K4982">
            <v>181.84</v>
          </cell>
          <cell r="L4982" t="str">
            <v>CAIXA REFERENCIAL</v>
          </cell>
        </row>
        <row r="4983">
          <cell r="G4983">
            <v>94115</v>
          </cell>
          <cell r="H4983" t="str">
            <v>LASTRO COM PREPARO DE FUNDO, LARGURA MAIOR OU IGUAL A 1,5 M, COM CAMADA DE AREIA, LANÇAMENTO MECANIZADO, EM LOCAL COM NÍVEL BAIXO DE INTERFERÊNCIA. AF_06/2016</v>
          </cell>
          <cell r="I4983" t="str">
            <v>M3</v>
          </cell>
          <cell r="J4983" t="str">
            <v>ATRIBUÍDO SÃO PAULO</v>
          </cell>
          <cell r="K4983">
            <v>148.71</v>
          </cell>
          <cell r="L4983" t="str">
            <v>CAIXA REFERENCIAL</v>
          </cell>
        </row>
        <row r="4984">
          <cell r="G4984">
            <v>94116</v>
          </cell>
          <cell r="H4984" t="str">
            <v>LASTRO COM PREPARO DE FUNDO, LARGURA MAIOR OU IGUAL A 1,5 M, COM CAMADA DE BRITA, LANÇAMENTO MECANIZADO, EM LOCAL COM NÍVEL BAIXO DE INTERFERÊNCIA. AF_06/2016</v>
          </cell>
          <cell r="I4984" t="str">
            <v>M3</v>
          </cell>
          <cell r="J4984" t="str">
            <v>ATRIBUÍDO SÃO PAULO</v>
          </cell>
          <cell r="K4984">
            <v>143.07</v>
          </cell>
          <cell r="L4984" t="str">
            <v>CAIXA REFERENCIAL</v>
          </cell>
        </row>
        <row r="4985">
          <cell r="G4985">
            <v>94117</v>
          </cell>
          <cell r="H4985" t="str">
            <v>LASTRO COM PREPARO DE FUNDO, LARGURA MAIOR OU IGUAL A 1,5 M, COM CAMADA DE AREIA, LANÇAMENTO MECANIZADO, EM LOCAL COM NÍVEL ALTO DE INTERFERÊNCIA. AF_06/2016</v>
          </cell>
          <cell r="I4985" t="str">
            <v>M3</v>
          </cell>
          <cell r="J4985" t="str">
            <v>ATRIBUÍDO SÃO PAULO</v>
          </cell>
          <cell r="K4985">
            <v>154.26</v>
          </cell>
          <cell r="L4985" t="str">
            <v>CAIXA REFERENCIAL</v>
          </cell>
        </row>
        <row r="4986">
          <cell r="G4986">
            <v>94118</v>
          </cell>
          <cell r="H4986" t="str">
            <v>LASTRO COM PREPARO DE FUNDO, LARGURA MAIOR OU IGUAL A 1,5 M, COM CAMADA DE BRITA, LANÇAMENTO MECANIZADO, EM LOCAL COM NÍVEL ALTO DE INTERFERÊNCIA. AF_06/2016</v>
          </cell>
          <cell r="I4986" t="str">
            <v>M3</v>
          </cell>
          <cell r="J4986" t="str">
            <v>ATRIBUÍDO SÃO PAULO</v>
          </cell>
          <cell r="K4986">
            <v>149.57</v>
          </cell>
          <cell r="L4986" t="str">
            <v>CAIXA REFERENCIAL</v>
          </cell>
        </row>
        <row r="4987">
          <cell r="G4987">
            <v>95606</v>
          </cell>
          <cell r="H4987" t="str">
            <v>UMIDIFICAÇÃO DE MATERIAL PARA VALAS COM CAMINHÃO PIPA 10000L. AF_11/2016</v>
          </cell>
          <cell r="I4987" t="str">
            <v>M3</v>
          </cell>
          <cell r="J4987" t="str">
            <v>ATRIBUÍDO SÃO PAULO</v>
          </cell>
          <cell r="K4987">
            <v>1.24</v>
          </cell>
          <cell r="L4987" t="str">
            <v>CAIXA REFERENCIAL</v>
          </cell>
        </row>
        <row r="4988">
          <cell r="G4988">
            <v>87471</v>
          </cell>
          <cell r="H4988" t="str">
            <v>ALVENARIA DE VEDAÇÃO DE BLOCOS CERÂMICOS FURADOS NA VERTICAL DE 9X19X39CM (ESPESSURA 9CM) DE PAREDES COM ÁREA LÍQUIDA MENOR QUE 6M² SEM VÃOS E ARGAMASSA DE ASSENTAMENTO COM PREPARO EM BETONEIRA. AF_06/2014</v>
          </cell>
          <cell r="I4988" t="str">
            <v>M2</v>
          </cell>
          <cell r="J4988" t="str">
            <v>ATRIBUÍDO SÃO PAULO</v>
          </cell>
          <cell r="K4988">
            <v>44.71</v>
          </cell>
          <cell r="L4988" t="str">
            <v>CAIXA REFERENCIAL</v>
          </cell>
        </row>
        <row r="4989">
          <cell r="G4989">
            <v>87472</v>
          </cell>
          <cell r="H4989" t="str">
            <v>ALVENARIA DE VEDAÇÃO DE BLOCOS CERÂMICOS FURADOS NA VERTICAL DE 9X19X39CM (ESPESSURA 9CM) DE PAREDES COM ÁREA LÍQUIDA MENOR QUE 6M² SEM VÃOS E ARGAMASSA DE ASSENTAMENTO COM PREPARO MANUAL. AF_06/2014</v>
          </cell>
          <cell r="I4989" t="str">
            <v>M2</v>
          </cell>
          <cell r="J4989" t="str">
            <v>ATRIBUÍDO SÃO PAULO</v>
          </cell>
          <cell r="K4989">
            <v>45.75</v>
          </cell>
          <cell r="L4989" t="str">
            <v>CAIXA REFERENCIAL</v>
          </cell>
        </row>
        <row r="4990">
          <cell r="G4990">
            <v>87473</v>
          </cell>
          <cell r="H4990" t="str">
            <v>ALVENARIA DE VEDAÇÃO DE BLOCOS CERÂMICOS FURADOS NA VERTICAL DE 14X19X39CM (ESPESSURA 14CM) DE PAREDES COM ÁREA LÍQUIDA MENOR QUE 6M² SEM VÃOS E ARGAMASSA DE ASSENTAMENTO COM PREPARO EM BETONEIRA. AF_06/2014</v>
          </cell>
          <cell r="I4990" t="str">
            <v>M2</v>
          </cell>
          <cell r="J4990" t="str">
            <v>ATRIBUÍDO SÃO PAULO</v>
          </cell>
          <cell r="K4990">
            <v>60.19</v>
          </cell>
          <cell r="L4990" t="str">
            <v>CAIXA REFERENCIAL</v>
          </cell>
        </row>
        <row r="4991">
          <cell r="G4991">
            <v>87474</v>
          </cell>
          <cell r="H4991" t="str">
            <v>ALVENARIA DE VEDAÇÃO DE BLOCOS CERÂMICOS FURADOS NA VERTICAL DE 14X19X39CM (ESPESSURA 14CM) DE PAREDES COM ÁREA LÍQUIDA MENOR QUE 6M² SEM VÃOS E ARGAMASSA DE ASSENTAMENTO COM PREPARO MANUAL. AF_06/2014</v>
          </cell>
          <cell r="I4991" t="str">
            <v>M2</v>
          </cell>
          <cell r="J4991" t="str">
            <v>ATRIBUÍDO SÃO PAULO</v>
          </cell>
          <cell r="K4991">
            <v>61.38</v>
          </cell>
          <cell r="L4991" t="str">
            <v>CAIXA REFERENCIAL</v>
          </cell>
        </row>
        <row r="4992">
          <cell r="G4992">
            <v>87475</v>
          </cell>
          <cell r="H4992" t="str">
            <v>ALVENARIA DE VEDAÇÃO DE BLOCOS CERÂMICOS FURADOS NA VERTICAL DE 19X19X39CM (ESPESSURA 19CM) DE PAREDES COM ÁREA LÍQUIDA MENOR QUE 6M² SEM VÃOS E ARGAMASSA DE ASSENTAMENTO COM PREPARO EM BETONEIRA. AF_06/2014</v>
          </cell>
          <cell r="I4992" t="str">
            <v>M2</v>
          </cell>
          <cell r="J4992" t="str">
            <v>ATRIBUÍDO SÃO PAULO</v>
          </cell>
          <cell r="K4992">
            <v>72.84</v>
          </cell>
          <cell r="L4992" t="str">
            <v>CAIXA REFERENCIAL</v>
          </cell>
        </row>
        <row r="4993">
          <cell r="G4993">
            <v>87476</v>
          </cell>
          <cell r="H4993" t="str">
            <v>ALVENARIA DE VEDAÇÃO DE BLOCOS CERÂMICOS FURADOS NA VERTICAL DE 19X19X39CM (ESPESSURA 19CM) DE PAREDES COM ÁREA LÍQUIDA MENOR QUE 6M² SEM VÃOS E ARGAMASSA DE ASSENTAMENTO COM PREPARO MANUAL. AF_06/2014</v>
          </cell>
          <cell r="I4993" t="str">
            <v>M2</v>
          </cell>
          <cell r="J4993" t="str">
            <v>ATRIBUÍDO SÃO PAULO</v>
          </cell>
          <cell r="K4993">
            <v>74.23</v>
          </cell>
          <cell r="L4993" t="str">
            <v>CAIXA REFERENCIAL</v>
          </cell>
        </row>
        <row r="4994">
          <cell r="G4994">
            <v>87477</v>
          </cell>
          <cell r="H4994" t="str">
            <v>ALVENARIA DE VEDAÇÃO DE BLOCOS CERÂMICOS FURADOS NA VERTICAL DE 9X19X39CM (ESPESSURA 9CM) DE PAREDES COM ÁREA LÍQUIDA MAIOR OU IGUAL A 6M² SEM VÃOS E ARGAMASSA DE ASSENTAMENTO COM PREPARO EM BETONEIRA. AF_06/2014</v>
          </cell>
          <cell r="I4994" t="str">
            <v>M2</v>
          </cell>
          <cell r="J4994" t="str">
            <v>ATRIBUÍDO SÃO PAULO</v>
          </cell>
          <cell r="K4994">
            <v>40.520000000000003</v>
          </cell>
          <cell r="L4994" t="str">
            <v>CAIXA REFERENCIAL</v>
          </cell>
        </row>
        <row r="4995">
          <cell r="G4995">
            <v>87478</v>
          </cell>
          <cell r="H4995" t="str">
            <v>ALVENARIA DE VEDAÇÃO DE BLOCOS CERÂMICOS FURADOS NA VERTICAL DE 9X19X39CM (ESPESSURA 9CM) DE PAREDES COM ÁREA LÍQUIDA MAIOR OU IGUAL A 6M² SEM VÃOS E ARGAMASSA DE ASSENTAMENTO COM PREPARO MANUAL. AF_06/2014</v>
          </cell>
          <cell r="I4995" t="str">
            <v>M2</v>
          </cell>
          <cell r="J4995" t="str">
            <v>ATRIBUÍDO SÃO PAULO</v>
          </cell>
          <cell r="K4995">
            <v>41.56</v>
          </cell>
          <cell r="L4995" t="str">
            <v>CAIXA REFERENCIAL</v>
          </cell>
        </row>
        <row r="4996">
          <cell r="G4996">
            <v>87479</v>
          </cell>
          <cell r="H4996" t="str">
            <v>ALVENARIA DE VEDAÇÃO DE BLOCOS CERÂMICOS FURADOS NA VERTICAL DE 14X19X39CM (ESPESSURA 14CM) DE PAREDES COM ÁREA LÍQUIDA MAIOR OU IGUAL A 6M² SEM VÃOS E ARGAMASSA DE ASSENTAMENTO COM PREPARO EM BETONEIRA. AF_06/2014</v>
          </cell>
          <cell r="I4996" t="str">
            <v>M2</v>
          </cell>
          <cell r="J4996" t="str">
            <v>ATRIBUÍDO SÃO PAULO</v>
          </cell>
          <cell r="K4996">
            <v>55.49</v>
          </cell>
          <cell r="L4996" t="str">
            <v>CAIXA REFERENCIAL</v>
          </cell>
        </row>
        <row r="4997">
          <cell r="G4997">
            <v>87480</v>
          </cell>
          <cell r="H4997" t="str">
            <v>ALVENARIA DE VEDAÇÃO DE BLOCOS CERÂMICOS FURADOS NA VERTICAL DE 14X19X39CM (ESPESSURA 14CM) DE PAREDES COM ÁREA LÍQUIDA MAIOR OU IGUAL A 6M² SEM VÃOS E ARGAMASSA DE ASSENTAMENTO COM PREPARO MANUAL. AF_06/2014</v>
          </cell>
          <cell r="I4997" t="str">
            <v>M2</v>
          </cell>
          <cell r="J4997" t="str">
            <v>ATRIBUÍDO SÃO PAULO</v>
          </cell>
          <cell r="K4997">
            <v>56.68</v>
          </cell>
          <cell r="L4997" t="str">
            <v>CAIXA REFERENCIAL</v>
          </cell>
        </row>
        <row r="4998">
          <cell r="G4998">
            <v>87481</v>
          </cell>
          <cell r="H4998" t="str">
            <v>ALVENARIA DE VEDAÇÃO DE BLOCOS CERÂMICOS FURADOS NA VERTICAL DE 19X19X39CM (ESPESSURA 19CM) DE PAREDES COM ÁREA LÍQUIDA MAIOR OU IGUAL A 6M² SEM VÃOS E ARGAMASSA DE ASSENTAMENTO COM PREPARO EM BETONEIRA. AF_06/2014</v>
          </cell>
          <cell r="I4998" t="str">
            <v>M2</v>
          </cell>
          <cell r="J4998" t="str">
            <v>ATRIBUÍDO SÃO PAULO</v>
          </cell>
          <cell r="K4998">
            <v>67.48</v>
          </cell>
          <cell r="L4998" t="str">
            <v>CAIXA REFERENCIAL</v>
          </cell>
        </row>
        <row r="4999">
          <cell r="G4999">
            <v>87482</v>
          </cell>
          <cell r="H4999" t="str">
            <v>ALVENARIA DE VEDAÇÃO DE BLOCOS CERÂMICOS FURADOS NA VERTICAL DE 19X19X39CM (ESPESSURA 19CM) DE PAREDES COM ÁREA LÍQUIDA MAIOR OU IGUAL A 6M² SEM VÃOS E ARGAMASSA DE ASSENTAMENTO COM PREPARO MANUAL. AF_06/2014</v>
          </cell>
          <cell r="I4999" t="str">
            <v>M2</v>
          </cell>
          <cell r="J4999" t="str">
            <v>ATRIBUÍDO SÃO PAULO</v>
          </cell>
          <cell r="K4999">
            <v>68.87</v>
          </cell>
          <cell r="L4999" t="str">
            <v>CAIXA REFERENCIAL</v>
          </cell>
        </row>
        <row r="5000">
          <cell r="G5000">
            <v>87483</v>
          </cell>
          <cell r="H5000" t="str">
            <v>ALVENARIA DE VEDAÇÃO DE BLOCOS CERÂMICOS FURADOS NA VERTICAL DE 9X19X39CM (ESPESSURA 9CM) DE PAREDES COM ÁREA LÍQUIDA MENOR QUE 6M² COM VÃOS E ARGAMASSA DE ASSENTAMENTO COM PREPARO EM BETONEIRA. AF_06/2014</v>
          </cell>
          <cell r="I5000" t="str">
            <v>M2</v>
          </cell>
          <cell r="J5000" t="str">
            <v>ATRIBUÍDO SÃO PAULO</v>
          </cell>
          <cell r="K5000">
            <v>51.24</v>
          </cell>
          <cell r="L5000" t="str">
            <v>CAIXA REFERENCIAL</v>
          </cell>
        </row>
        <row r="5001">
          <cell r="G5001">
            <v>87484</v>
          </cell>
          <cell r="H5001" t="str">
            <v>ALVENARIA DE VEDAÇÃO DE BLOCOS CERÂMICOS FURADOS NA VERTICAL DE 9X19X39CM (ESPESSURA 9CM) DE PAREDES COM ÁREA LÍQUIDA MENOR QUE 6M² COM VÃOS E ARGAMASSA DE ASSENTAMENTO COM PREPARO MANUAL. AF_06/2014</v>
          </cell>
          <cell r="I5001" t="str">
            <v>M2</v>
          </cell>
          <cell r="J5001" t="str">
            <v>ATRIBUÍDO SÃO PAULO</v>
          </cell>
          <cell r="K5001">
            <v>52.28</v>
          </cell>
          <cell r="L5001" t="str">
            <v>CAIXA REFERENCIAL</v>
          </cell>
        </row>
        <row r="5002">
          <cell r="G5002">
            <v>87485</v>
          </cell>
          <cell r="H5002" t="str">
            <v>ALVENARIA DE VEDAÇÃO DE BLOCOS CERÂMICOS FURADOS NA VERTICAL DE 14X19X39CM (ESPESSURA 14CM) DE PAREDES COM ÁREA LÍQUIDA MENOR QUE 6M² COM VÃOS E ARGAMASSA DE ASSENTAMENTO COM PREPARO EM BETONEIRA. AF_06/2014</v>
          </cell>
          <cell r="I5002" t="str">
            <v>M2</v>
          </cell>
          <cell r="J5002" t="str">
            <v>ATRIBUÍDO SÃO PAULO</v>
          </cell>
          <cell r="K5002">
            <v>66.83</v>
          </cell>
          <cell r="L5002" t="str">
            <v>CAIXA REFERENCIAL</v>
          </cell>
        </row>
        <row r="5003">
          <cell r="G5003">
            <v>87487</v>
          </cell>
          <cell r="H5003" t="str">
            <v>ALVENARIA DE VEDAÇÃO DE BLOCOS CERÂMICOS FURADOS NA VERTICAL DE 19X19X39CM (ESPESSURA 19CM) DE PAREDES COM ÁREA LÍQUIDA MENOR QUE 6M² COM VÃOS E ARGAMASSA DE ASSENTAMENTO COM PREPARO EM BETONEIRA. AF_06/2014</v>
          </cell>
          <cell r="I5003" t="str">
            <v>M2</v>
          </cell>
          <cell r="J5003" t="str">
            <v>ATRIBUÍDO SÃO PAULO</v>
          </cell>
          <cell r="K5003">
            <v>79.290000000000006</v>
          </cell>
          <cell r="L5003" t="str">
            <v>CAIXA REFERENCIAL</v>
          </cell>
        </row>
        <row r="5004">
          <cell r="G5004">
            <v>87488</v>
          </cell>
          <cell r="H5004" t="str">
            <v>ALVENARIA DE VEDAÇÃO DE BLOCOS CERÂMICOS FURADOS NA VERTICAL DE 19X19X39CM (ESPESSURA 19CM) DE PAREDES COM ÁREA LÍQUIDA MENOR QUE 6M² COM VÃOS E ARGAMASSA DE ASSENTAMENTO COM PREPARO MANUAL. AF_06/2014</v>
          </cell>
          <cell r="I5004" t="str">
            <v>M2</v>
          </cell>
          <cell r="J5004" t="str">
            <v>ATRIBUÍDO SÃO PAULO</v>
          </cell>
          <cell r="K5004">
            <v>80.680000000000007</v>
          </cell>
          <cell r="L5004" t="str">
            <v>CAIXA REFERENCIAL</v>
          </cell>
        </row>
        <row r="5005">
          <cell r="G5005">
            <v>87489</v>
          </cell>
          <cell r="H5005" t="str">
            <v>ALVENARIA DE VEDAÇÃO DE BLOCOS CERÂMICOS FURADOS NA VERTICAL DE 9X19X39CM (ESPESSURA 9CM) DE PAREDES COM ÁREA LÍQUIDA MAIOR OU IGUAL A 6M² COM VÃOS E ARGAMASSA DE ASSENTAMENTO COM PREPARO EM BETONEIRA. AF_06/2014</v>
          </cell>
          <cell r="I5005" t="str">
            <v>M2</v>
          </cell>
          <cell r="J5005" t="str">
            <v>ATRIBUÍDO SÃO PAULO</v>
          </cell>
          <cell r="K5005">
            <v>44.3</v>
          </cell>
          <cell r="L5005" t="str">
            <v>CAIXA REFERENCIAL</v>
          </cell>
        </row>
        <row r="5006">
          <cell r="G5006">
            <v>87490</v>
          </cell>
          <cell r="H5006" t="str">
            <v>ALVENARIA DE VEDAÇÃO DE BLOCOS CERÂMICOS FURADOS NA VERTICAL DE 9X19X39CM (ESPESSURA 9CM) DE PAREDES COM ÁREA LÍQUIDA MAIOR OU IGUAL A 6M² COM VÃOS E ARGAMASSA DE ASSENTAMENTO COM PREPARO MANUAL. AF_06/2014</v>
          </cell>
          <cell r="I5006" t="str">
            <v>M2</v>
          </cell>
          <cell r="J5006" t="str">
            <v>ATRIBUÍDO SÃO PAULO</v>
          </cell>
          <cell r="K5006">
            <v>45.34</v>
          </cell>
          <cell r="L5006" t="str">
            <v>CAIXA REFERENCIAL</v>
          </cell>
        </row>
        <row r="5007">
          <cell r="G5007">
            <v>87491</v>
          </cell>
          <cell r="H5007" t="str">
            <v>ALVENARIA DE VEDAÇÃO DE BLOCOS CERÂMICOS FURADOS NA VERTICAL DE 14X19X39CM (ESPESSURA 14CM) DE PAREDES COM ÁREA LÍQUIDA MAIOR OU IGUAL A 6M² COM VÃOS E ARGAMASSA DE ASSENTAMENTO COM PREPARO EM BETONEIRA. AF_06/2014</v>
          </cell>
          <cell r="I5007" t="str">
            <v>M2</v>
          </cell>
          <cell r="J5007" t="str">
            <v>ATRIBUÍDO SÃO PAULO</v>
          </cell>
          <cell r="K5007">
            <v>59.36</v>
          </cell>
          <cell r="L5007" t="str">
            <v>CAIXA REFERENCIAL</v>
          </cell>
        </row>
        <row r="5008">
          <cell r="G5008">
            <v>87492</v>
          </cell>
          <cell r="H5008" t="str">
            <v>ALVENARIA DE VEDAÇÃO DE BLOCOS CERÂMICOS FURADOS NA VERTICAL DE 14X19X39CM (ESPESSURA 14CM) DE PAREDES COM ÁREA LÍQUIDA MAIOR OU IGUAL A 6M² COM VÃOS E ARGAMASSA DE ASSENTAMENTO COM PREPARO MANUAL. AF_06/2014</v>
          </cell>
          <cell r="I5008" t="str">
            <v>M2</v>
          </cell>
          <cell r="J5008" t="str">
            <v>ATRIBUÍDO SÃO PAULO</v>
          </cell>
          <cell r="K5008">
            <v>60.55</v>
          </cell>
          <cell r="L5008" t="str">
            <v>CAIXA REFERENCIAL</v>
          </cell>
        </row>
        <row r="5009">
          <cell r="G5009">
            <v>87493</v>
          </cell>
          <cell r="H5009" t="str">
            <v>ALVENARIA DE VEDAÇÃO DE BLOCOS CERÂMICOS FURADOS NA VERTICAL DE 19X19X39CM (ESPESSURA 19CM) DE PAREDES COM ÁREA LÍQUIDA MAIOR OU IGUAL A 6M² COM VÃOS E ARGAMASSA DE ASSENTAMENTO COM PREPARO EM BETONEIRA. AF_06/2014</v>
          </cell>
          <cell r="I5009" t="str">
            <v>M2</v>
          </cell>
          <cell r="J5009" t="str">
            <v>ATRIBUÍDO SÃO PAULO</v>
          </cell>
          <cell r="K5009">
            <v>71.459999999999994</v>
          </cell>
          <cell r="L5009" t="str">
            <v>CAIXA REFERENCIAL</v>
          </cell>
        </row>
        <row r="5010">
          <cell r="G5010">
            <v>87494</v>
          </cell>
          <cell r="H5010" t="str">
            <v>ALVENARIA DE VEDAÇÃO DE BLOCOS CERÂMICOS FURADOS NA VERTICAL DE 19X19X39CM (ESPESSURA 19CM) DE PAREDES COM ÁREA LÍQUIDA MAIOR OU IGUAL A 6M² COM VÃOS E ARGAMASSA DE ASSENTAMENTO COM PREPARO MANUAL. AF_06/2014</v>
          </cell>
          <cell r="I5010" t="str">
            <v>M2</v>
          </cell>
          <cell r="J5010" t="str">
            <v>ATRIBUÍDO SÃO PAULO</v>
          </cell>
          <cell r="K5010">
            <v>72.849999999999994</v>
          </cell>
          <cell r="L5010" t="str">
            <v>CAIXA REFERENCIAL</v>
          </cell>
        </row>
        <row r="5011">
          <cell r="G5011">
            <v>87495</v>
          </cell>
          <cell r="H5011" t="str">
            <v>ALVENARIA DE VEDAÇÃO DE BLOCOS CERÂMICOS FURADOS NA HORIZONTAL DE 9X19X19CM (ESPESSURA 9CM) DE PAREDES COM ÁREA LÍQUIDA MENOR QUE 6M² SEM VÃOS E ARGAMASSA DE ASSENTAMENTO COM PREPARO EM BETONEIRA. AF_06/2014</v>
          </cell>
          <cell r="I5011" t="str">
            <v>M2</v>
          </cell>
          <cell r="J5011" t="str">
            <v>ATRIBUÍDO SÃO PAULO</v>
          </cell>
          <cell r="K5011">
            <v>74.34</v>
          </cell>
          <cell r="L5011" t="str">
            <v>CAIXA REFERENCIAL</v>
          </cell>
        </row>
        <row r="5012">
          <cell r="G5012">
            <v>87496</v>
          </cell>
          <cell r="H5012" t="str">
            <v>ALVENARIA DE VEDAÇÃO DE BLOCOS CERÂMICOS FURADOS NA HORIZONTAL DE 9X19X19CM (ESPESSURA 9CM) DE PAREDES COM ÁREA LÍQUIDA MENOR QUE 6M² SEM VÃOS E ARGAMASSA DE ASSENTAMENTO COM PREPARO MANUAL. AF_06/2014</v>
          </cell>
          <cell r="I5012" t="str">
            <v>M2</v>
          </cell>
          <cell r="J5012" t="str">
            <v>ATRIBUÍDO SÃO PAULO</v>
          </cell>
          <cell r="K5012">
            <v>75.319999999999993</v>
          </cell>
          <cell r="L5012" t="str">
            <v>CAIXA REFERENCIAL</v>
          </cell>
        </row>
        <row r="5013">
          <cell r="G5013">
            <v>87497</v>
          </cell>
          <cell r="H5013" t="str">
            <v>ALVENARIA DE VEDAÇÃO DE BLOCOS CERÂMICOS FURADOS NA HORIZONTAL DE 11,5X19X19CM (ESPESSURA 11,5CM) DE PAREDES COM ÁREA LÍQUIDA MENOR QUE 6M² SEM VÃOS E ARGAMASSA DE ASSENTAMENTO COM PREPARO EM BETONEIRA. AF_06/2014</v>
          </cell>
          <cell r="I5013" t="str">
            <v>M2</v>
          </cell>
          <cell r="J5013" t="str">
            <v>ATRIBUÍDO SÃO PAULO</v>
          </cell>
          <cell r="K5013">
            <v>73.31</v>
          </cell>
          <cell r="L5013" t="str">
            <v>CAIXA REFERENCIAL</v>
          </cell>
        </row>
        <row r="5014">
          <cell r="G5014">
            <v>87498</v>
          </cell>
          <cell r="H5014" t="str">
            <v>ALVENARIA DE VEDAÇÃO DE BLOCOS CERÂMICOS FURADOS NA HORIZONTAL DE 11,5X19X19CM (ESPESSURA 11,5CM) DE PAREDES COM ÁREA LÍQUIDA MENOR QUE 6M² SEM VÃOS E ARGAMASSA DE ASSENTAMENTO COM PREPARO MANUAL. AF_06/2014</v>
          </cell>
          <cell r="I5014" t="str">
            <v>M2</v>
          </cell>
          <cell r="J5014" t="str">
            <v>ATRIBUÍDO SÃO PAULO</v>
          </cell>
          <cell r="K5014">
            <v>74.569999999999993</v>
          </cell>
          <cell r="L5014" t="str">
            <v>CAIXA REFERENCIAL</v>
          </cell>
        </row>
        <row r="5015">
          <cell r="G5015">
            <v>87499</v>
          </cell>
          <cell r="H5015" t="str">
            <v>ALVENARIA DE VEDAÇÃO DE BLOCOS CERÂMICOS FURADOS NA HORIZONTAL DE 9X14X19CM (ESPESSURA 9CM) DE PAREDES COM ÁREA LÍQUIDA MENOR QUE 6M² SEM VÃOS E ARGAMASSA DE ASSENTAMENTO COM PREPARO EM BETONEIRA. AF_06/2014</v>
          </cell>
          <cell r="I5015" t="str">
            <v>M2</v>
          </cell>
          <cell r="J5015" t="str">
            <v>ATRIBUÍDO SÃO PAULO</v>
          </cell>
          <cell r="K5015">
            <v>86.12</v>
          </cell>
          <cell r="L5015" t="str">
            <v>CAIXA REFERENCIAL</v>
          </cell>
        </row>
        <row r="5016">
          <cell r="G5016">
            <v>87500</v>
          </cell>
          <cell r="H5016" t="str">
            <v>ALVENARIA DE VEDAÇÃO DE BLOCOS CERÂMICOS FURADOS NA HORIZONTAL DE 9X14X19CM (ESPESSURA 9CM) DE PAREDES COM ÁREA LÍQUIDA MENOR QUE 6M² SEM VÃOS E ARGAMASSA DE ASSENTAMENTO COM PREPARO MANUAL. AF_06/2014</v>
          </cell>
          <cell r="I5016" t="str">
            <v>M2</v>
          </cell>
          <cell r="J5016" t="str">
            <v>ATRIBUÍDO SÃO PAULO</v>
          </cell>
          <cell r="K5016">
            <v>87.19</v>
          </cell>
          <cell r="L5016" t="str">
            <v>CAIXA REFERENCIAL</v>
          </cell>
        </row>
        <row r="5017">
          <cell r="G5017">
            <v>87501</v>
          </cell>
          <cell r="H5017" t="str">
            <v>ALVENARIA DE VEDAÇÃO DE BLOCOS CERÂMICOS FURADOS NA HORIZONTAL DE 14X9X19CM (ESPESSURA 14CM, BLOCO DEITADO) DE PAREDES COM ÁREA LÍQUIDA MENOR QUE 6M² SEM VÃOS E ARGAMASSA DE ASSENTAMENTO COM PREPARO EM BETONEIRA. AF_06/2014</v>
          </cell>
          <cell r="I5017" t="str">
            <v>M2</v>
          </cell>
          <cell r="J5017" t="str">
            <v>ATRIBUÍDO SÃO PAULO</v>
          </cell>
          <cell r="K5017">
            <v>133.38</v>
          </cell>
          <cell r="L5017" t="str">
            <v>CAIXA REFERENCIAL</v>
          </cell>
        </row>
        <row r="5018">
          <cell r="G5018">
            <v>87502</v>
          </cell>
          <cell r="H5018" t="str">
            <v>ALVENARIA DE VEDAÇÃO DE BLOCOS CERÂMICOS FURADOS NA HORIZONTAL DE 14X9X19CM (ESPESSURA 14CM, BLOCO DEITADO) DE PAREDES COM ÁREA LÍQUIDA MENOR QUE 6M² SEM VÃOS E ARGAMASSA DE ASSENTAMENTO COM PREPARO MANUAL. AF_06/2014</v>
          </cell>
          <cell r="I5018" t="str">
            <v>M2</v>
          </cell>
          <cell r="J5018" t="str">
            <v>ATRIBUÍDO SÃO PAULO</v>
          </cell>
          <cell r="K5018">
            <v>134.72999999999999</v>
          </cell>
          <cell r="L5018" t="str">
            <v>CAIXA REFERENCIAL</v>
          </cell>
        </row>
        <row r="5019">
          <cell r="G5019">
            <v>87503</v>
          </cell>
          <cell r="H5019" t="str">
            <v>ALVENARIA DE VEDAÇÃO DE BLOCOS CERÂMICOS FURADOS NA HORIZONTAL DE 9X19X19CM (ESPESSURA 9CM) DE PAREDES COM ÁREA LÍQUIDA MAIOR OU IGUAL A 6M² SEM VÃOS E ARGAMASSA DE ASSENTAMENTO COM PREPARO EM BETONEIRA. AF_06/2014</v>
          </cell>
          <cell r="I5019" t="str">
            <v>M2</v>
          </cell>
          <cell r="J5019" t="str">
            <v>ATRIBUÍDO SÃO PAULO</v>
          </cell>
          <cell r="K5019">
            <v>63.69</v>
          </cell>
          <cell r="L5019" t="str">
            <v>CAIXA REFERENCIAL</v>
          </cell>
        </row>
        <row r="5020">
          <cell r="G5020">
            <v>87504</v>
          </cell>
          <cell r="H5020" t="str">
            <v>ALVENARIA DE VEDAÇÃO DE BLOCOS CERÂMICOS FURADOS NA HORIZONTAL DE 9X19X19CM (ESPESSURA 9CM) DE PAREDES COM ÁREA LÍQUIDA MAIOR OU IGUAL A 6M² SEM VÃOS E ARGAMASSA DE ASSENTAMENTO COM PREPARO MANUAL. AF_06/2014</v>
          </cell>
          <cell r="I5020" t="str">
            <v>M2</v>
          </cell>
          <cell r="J5020" t="str">
            <v>ATRIBUÍDO SÃO PAULO</v>
          </cell>
          <cell r="K5020">
            <v>64.67</v>
          </cell>
          <cell r="L5020" t="str">
            <v>CAIXA REFERENCIAL</v>
          </cell>
        </row>
        <row r="5021">
          <cell r="G5021">
            <v>87505</v>
          </cell>
          <cell r="H5021" t="str">
            <v>ALVENARIA DE VEDAÇÃO DE BLOCOS CERÂMICOS FURADOS NA HORIZONTAL DE 11,5X19X19CM (ESPESSURA 11,5M) DE PAREDES COM ÁREA LÍQUIDA MAIOR OU IGUAL A 6M² SEM VÃOS E ARGAMASSA DE ASSENTAMENTO COM PREPARO EM BETONEIRA. AF_06/2014</v>
          </cell>
          <cell r="I5021" t="str">
            <v>M2</v>
          </cell>
          <cell r="J5021" t="str">
            <v>ATRIBUÍDO SÃO PAULO</v>
          </cell>
          <cell r="K5021">
            <v>62.65</v>
          </cell>
          <cell r="L5021" t="str">
            <v>CAIXA REFERENCIAL</v>
          </cell>
        </row>
        <row r="5022">
          <cell r="G5022">
            <v>87506</v>
          </cell>
          <cell r="H5022" t="str">
            <v>ALVENARIA DE VEDAÇÃO DE BLOCOS CERÂMICOS FURADOS NA HORIZONTAL DE 11,5X19X19CM (ESPESSURA 11,5M) DE PAREDES COM ÁREA LÍQUIDA MAIOR OU IGUAL A 6M² SEM VÃOS E ARGAMASSA DE ASSENTAMENTO COM PREPARO MANUAL. AF_06/2014</v>
          </cell>
          <cell r="I5022" t="str">
            <v>M2</v>
          </cell>
          <cell r="J5022" t="str">
            <v>ATRIBUÍDO SÃO PAULO</v>
          </cell>
          <cell r="K5022">
            <v>63.91</v>
          </cell>
          <cell r="L5022" t="str">
            <v>CAIXA REFERENCIAL</v>
          </cell>
        </row>
        <row r="5023">
          <cell r="G5023">
            <v>87507</v>
          </cell>
          <cell r="H5023" t="str">
            <v>ALVENARIA DE VEDAÇÃO DE BLOCOS CERÂMICOS FURADOS NA HORIZONTAL DE 9X14X19CM (ESPESSURA 9CM) DE PAREDES COM ÁREA LÍQUIDA MAIOR OU IGUAL A 6M² SEM VÃOS E ARGAMASSA DE ASSENTAMENTO COM PREPARO EM BETONEIRA. AF_06/2014</v>
          </cell>
          <cell r="I5023" t="str">
            <v>M2</v>
          </cell>
          <cell r="J5023" t="str">
            <v>ATRIBUÍDO SÃO PAULO</v>
          </cell>
          <cell r="K5023">
            <v>72.040000000000006</v>
          </cell>
          <cell r="L5023" t="str">
            <v>CAIXA REFERENCIAL</v>
          </cell>
        </row>
        <row r="5024">
          <cell r="G5024">
            <v>87508</v>
          </cell>
          <cell r="H5024" t="str">
            <v>ALVENARIA DE VEDAÇÃO DE BLOCOS CERÂMICOS FURADOS NA HORIZONTAL DE 9X14X19CM (ESPESSURA 9CM) DE PAREDES COM ÁREA LÍQUIDA MAIOR OU IGUAL A 6M² SEM VÃOS E ARGAMASSA DE ASSENTAMENTO COM PREPARO MANUAL. AF_06/2014</v>
          </cell>
          <cell r="I5024" t="str">
            <v>M2</v>
          </cell>
          <cell r="J5024" t="str">
            <v>ATRIBUÍDO SÃO PAULO</v>
          </cell>
          <cell r="K5024">
            <v>73.11</v>
          </cell>
          <cell r="L5024" t="str">
            <v>CAIXA REFERENCIAL</v>
          </cell>
        </row>
        <row r="5025">
          <cell r="G5025">
            <v>87509</v>
          </cell>
          <cell r="H5025" t="str">
            <v>ALVENARIA DE VEDAÇÃO DE BLOCOS CERÂMICOS FURADOS NA HORIZONTAL DE 14X9X19CM (ESPESSURA 14CM, BLOCO DEITADO) DE PAREDES COM ÁREA LÍQUIDA MAIOR OU IGUAL A 6M² SEM VÃOS E ARGAMASSA DE ASSENTAMENTO COM PREPARO EM BETONEIRA. AF_06/2014</v>
          </cell>
          <cell r="I5025" t="str">
            <v>M2</v>
          </cell>
          <cell r="J5025" t="str">
            <v>ATRIBUÍDO SÃO PAULO</v>
          </cell>
          <cell r="K5025">
            <v>110.7</v>
          </cell>
          <cell r="L5025" t="str">
            <v>CAIXA REFERENCIAL</v>
          </cell>
        </row>
        <row r="5026">
          <cell r="G5026">
            <v>87510</v>
          </cell>
          <cell r="H5026" t="str">
            <v>ALVENARIA DE VEDAÇÃO DE BLOCOS CERÂMICOS FURADOS NA HORIZONTAL DE 14X9X19CM (ESPESSURA 14CM, BLOCO DEITADO) DE PAREDES COM ÁREA LÍQUIDA MAIOR OU IGUAL A 6M² SEM VÃOS E ARGAMASSA DE ASSENTAMENTO COM PREPARO MANUAL. AF_06/2014</v>
          </cell>
          <cell r="I5026" t="str">
            <v>M2</v>
          </cell>
          <cell r="J5026" t="str">
            <v>ATRIBUÍDO SÃO PAULO</v>
          </cell>
          <cell r="K5026">
            <v>112.05</v>
          </cell>
          <cell r="L5026" t="str">
            <v>CAIXA REFERENCIAL</v>
          </cell>
        </row>
        <row r="5027">
          <cell r="G5027">
            <v>87511</v>
          </cell>
          <cell r="H5027" t="str">
            <v>ALVENARIA DE VEDAÇÃO DE BLOCOS CERÂMICOS FURADOS NA HORIZONTAL DE 9X19X19CM (ESPESSURA 9CM) DE PAREDES COM ÁREA LÍQUIDA MENOR QUE 6M² COM VÃOS E ARGAMASSA DE ASSENTAMENTO COM PREPARO EM BETONEIRA. AF_06/2014</v>
          </cell>
          <cell r="I5027" t="str">
            <v>M2</v>
          </cell>
          <cell r="J5027" t="str">
            <v>ATRIBUÍDO SÃO PAULO</v>
          </cell>
          <cell r="K5027">
            <v>83.48</v>
          </cell>
          <cell r="L5027" t="str">
            <v>CAIXA REFERENCIAL</v>
          </cell>
        </row>
        <row r="5028">
          <cell r="G5028">
            <v>87512</v>
          </cell>
          <cell r="H5028" t="str">
            <v>ALVENARIA DE VEDAÇÃO DE BLOCOS CERÂMICOS FURADOS NA HORIZONTAL DE 9X19X19CM (ESPESSURA 9CM) DE PAREDES COM ÁREA LÍQUIDA MENOR QUE 6M² COM VÃOS E ARGAMASSA DE ASSENTAMENTO COM PREPARO MANUAL. AF_06/2014</v>
          </cell>
          <cell r="I5028" t="str">
            <v>M2</v>
          </cell>
          <cell r="J5028" t="str">
            <v>ATRIBUÍDO SÃO PAULO</v>
          </cell>
          <cell r="K5028">
            <v>84.46</v>
          </cell>
          <cell r="L5028" t="str">
            <v>CAIXA REFERENCIAL</v>
          </cell>
        </row>
        <row r="5029">
          <cell r="G5029">
            <v>87513</v>
          </cell>
          <cell r="H5029" t="str">
            <v>ALVENARIA DE VEDAÇÃO DE BLOCOS CERÂMICOS FURADOS NA HORIZONTAL DE 11,5X19X19CM (ESPESSURA 11,5CM) DE PAREDES COM ÁREA LÍQUIDA MENOR QUE 6M² COM VÃOS E ARGAMASSA DE ASSENTAMENTO COM PREPARO EM BETONEIRA. AF_06/2014</v>
          </cell>
          <cell r="I5029" t="str">
            <v>M2</v>
          </cell>
          <cell r="J5029" t="str">
            <v>ATRIBUÍDO SÃO PAULO</v>
          </cell>
          <cell r="K5029">
            <v>82.83</v>
          </cell>
          <cell r="L5029" t="str">
            <v>CAIXA REFERENCIAL</v>
          </cell>
        </row>
        <row r="5030">
          <cell r="G5030">
            <v>87514</v>
          </cell>
          <cell r="H5030" t="str">
            <v>ALVENARIA DE VEDAÇÃO DE BLOCOS CERÂMICOS FURADOS NA HORIZONTAL DE 11,5X19X19CM (ESPESSURA 11,5CM) DE PAREDES COM ÁREA LÍQUIDA MENOR QUE 6M² COM VÃOS E ARGAMASSA DE ASSENTAMENTO COM PREPARO MANUAL. AF_06/2014</v>
          </cell>
          <cell r="I5030" t="str">
            <v>M2</v>
          </cell>
          <cell r="J5030" t="str">
            <v>ATRIBUÍDO SÃO PAULO</v>
          </cell>
          <cell r="K5030">
            <v>84.09</v>
          </cell>
          <cell r="L5030" t="str">
            <v>CAIXA REFERENCIAL</v>
          </cell>
        </row>
        <row r="5031">
          <cell r="G5031">
            <v>87515</v>
          </cell>
          <cell r="H5031" t="str">
            <v>ALVENARIA DE VEDAÇÃO DE BLOCOS CERÂMICOS FURADOS NA HORIZONTAL DE 9X14X19CM (ESPESSURA 9CM) DE PAREDES COM ÁREA LÍQUIDA MENOR QUE 6M² COM VÃOS E ARGAMASSA DE ASSENTAMENTO COM PREPARO EM BETONEIRA. AF_06/2014</v>
          </cell>
          <cell r="I5031" t="str">
            <v>M2</v>
          </cell>
          <cell r="J5031" t="str">
            <v>ATRIBUÍDO SÃO PAULO</v>
          </cell>
          <cell r="K5031">
            <v>98.88</v>
          </cell>
          <cell r="L5031" t="str">
            <v>CAIXA REFERENCIAL</v>
          </cell>
        </row>
        <row r="5032">
          <cell r="G5032">
            <v>87516</v>
          </cell>
          <cell r="H5032" t="str">
            <v>ALVENARIA DE VEDAÇÃO DE BLOCOS CERÂMICOS FURADOS NA HORIZONTAL DE 9X14X19CM (ESPESSURA 9CM) DE PAREDES COM ÁREA LÍQUIDA MENOR QUE 6M² COM VÃOS E ARGAMASSA DE ASSENTAMENTO COM PREPARO MANUAL. AF_06/2014</v>
          </cell>
          <cell r="I5032" t="str">
            <v>M2</v>
          </cell>
          <cell r="J5032" t="str">
            <v>ATRIBUÍDO SÃO PAULO</v>
          </cell>
          <cell r="K5032">
            <v>99.95</v>
          </cell>
          <cell r="L5032" t="str">
            <v>CAIXA REFERENCIAL</v>
          </cell>
        </row>
        <row r="5033">
          <cell r="G5033">
            <v>87517</v>
          </cell>
          <cell r="H5033" t="str">
            <v>ALVENARIA DE VEDAÇÃO DE BLOCOS CERÂMICOS FURADOS NA HORIZONTAL DE 14X9X19CM (ESPESSURA 14CM, BLOCO DEITADO) DE PAREDES COM ÁREA LÍQUIDA MENOR QUE 6M² COM VÃOS E ARGAMASSA DE ASSENTAMENTO COM PREPARO EM BETONEIRA. AF_06/2014</v>
          </cell>
          <cell r="I5033" t="str">
            <v>M2</v>
          </cell>
          <cell r="J5033" t="str">
            <v>ATRIBUÍDO SÃO PAULO</v>
          </cell>
          <cell r="K5033">
            <v>153.26</v>
          </cell>
          <cell r="L5033" t="str">
            <v>CAIXA REFERENCIAL</v>
          </cell>
        </row>
        <row r="5034">
          <cell r="G5034">
            <v>87518</v>
          </cell>
          <cell r="H5034" t="str">
            <v>ALVENARIA DE VEDAÇÃO DE BLOCOS CERÂMICOS FURADOS NA HORIZONTAL DE 14X9X19CM (ESPESSURA 14CM, BLOCO DEITADO) DE PAREDES COM ÁREA LÍQUIDA MENOR QUE 6M² COM VÃOS E ARGAMASSA DE ASSENTAMENTO COM PREPARO MANUAL. AF_06/2014</v>
          </cell>
          <cell r="I5034" t="str">
            <v>M2</v>
          </cell>
          <cell r="J5034" t="str">
            <v>ATRIBUÍDO SÃO PAULO</v>
          </cell>
          <cell r="K5034">
            <v>154.61000000000001</v>
          </cell>
          <cell r="L5034" t="str">
            <v>CAIXA REFERENCIAL</v>
          </cell>
        </row>
        <row r="5035">
          <cell r="G5035">
            <v>87519</v>
          </cell>
          <cell r="H5035" t="str">
            <v>ALVENARIA DE VEDAÇÃO DE BLOCOS CERÂMICOS FURADOS NA HORIZONTAL DE 9X19X19CM (ESPESSURA 9CM) DE PAREDES COM ÁREA LÍQUIDA MAIOR OU IGUAL A 6M² COM VÃOS E ARGAMASSA DE ASSENTAMENTO COM PREPARO EM BETONEIRA. AF_06/2014</v>
          </cell>
          <cell r="I5035" t="str">
            <v>M2</v>
          </cell>
          <cell r="J5035" t="str">
            <v>ATRIBUÍDO SÃO PAULO</v>
          </cell>
          <cell r="K5035">
            <v>69.45</v>
          </cell>
          <cell r="L5035" t="str">
            <v>CAIXA REFERENCIAL</v>
          </cell>
        </row>
        <row r="5036">
          <cell r="G5036">
            <v>87520</v>
          </cell>
          <cell r="H5036" t="str">
            <v>ALVENARIA DE VEDAÇÃO DE BLOCOS CERÂMICOS FURADOS NA HORIZONTAL DE 9X19X19CM (ESPESSURA 9CM) DE PAREDES COM ÁREA LÍQUIDA MAIOR OU IGUAL A 6M² COM VÃOS E ARGAMASSA DE ASSENTAMENTO COM PREPARO MANUAL. AF_06/2014</v>
          </cell>
          <cell r="I5036" t="str">
            <v>M2</v>
          </cell>
          <cell r="J5036" t="str">
            <v>ATRIBUÍDO SÃO PAULO</v>
          </cell>
          <cell r="K5036">
            <v>70.430000000000007</v>
          </cell>
          <cell r="L5036" t="str">
            <v>CAIXA REFERENCIAL</v>
          </cell>
        </row>
        <row r="5037">
          <cell r="G5037">
            <v>87521</v>
          </cell>
          <cell r="H5037" t="str">
            <v>ALVENARIA DE VEDAÇÃO DE BLOCOS CERÂMICOS FURADOS NA HORIZONTAL DE 11,5X19X19CM (ESPESSURA 11,5CM) DE PAREDES COM ÁREA LÍQUIDA MAIOR OU IGUAL A 6M² COM VÃOS E ARGAMASSA DE ASSENTAMENTO COM PREPARO EM BETONEIRA. AF_06/2014</v>
          </cell>
          <cell r="I5037" t="str">
            <v>M2</v>
          </cell>
          <cell r="J5037" t="str">
            <v>ATRIBUÍDO SÃO PAULO</v>
          </cell>
          <cell r="K5037">
            <v>68.489999999999995</v>
          </cell>
          <cell r="L5037" t="str">
            <v>CAIXA REFERENCIAL</v>
          </cell>
        </row>
        <row r="5038">
          <cell r="G5038">
            <v>87522</v>
          </cell>
          <cell r="H5038" t="str">
            <v>ALVENARIA DE VEDAÇÃO DE BLOCOS CERÂMICOS FURADOS NA HORIZONTAL DE 11,5X19X19CM (ESPESSURA 11,5CM) DE PAREDES COM ÁREA LÍQUIDA MAIOR OU IGUAL A 6M² COM VÃOS E ARGAMASSA DE ASSENTAMENTO COM PREPARO MANUAL. AF_06/2014</v>
          </cell>
          <cell r="I5038" t="str">
            <v>M2</v>
          </cell>
          <cell r="J5038" t="str">
            <v>ATRIBUÍDO SÃO PAULO</v>
          </cell>
          <cell r="K5038">
            <v>69.75</v>
          </cell>
          <cell r="L5038" t="str">
            <v>CAIXA REFERENCIAL</v>
          </cell>
        </row>
        <row r="5039">
          <cell r="G5039">
            <v>87523</v>
          </cell>
          <cell r="H5039" t="str">
            <v>ALVENARIA DE VEDAÇÃO DE BLOCOS CERÂMICOS FURADOS NA HORIZONTAL DE 9X14X19CM (ESPESSURA 9CM) DE PAREDES COM ÁREA LÍQUIDA MAIOR OU IGUAL A 6M² COM VÃOS E ARGAMASSA DE ASSENTAMENTO COM PREPARO EM BETONEIRA. AF_06/2014</v>
          </cell>
          <cell r="I5039" t="str">
            <v>M2</v>
          </cell>
          <cell r="J5039" t="str">
            <v>ATRIBUÍDO SÃO PAULO</v>
          </cell>
          <cell r="K5039">
            <v>79.849999999999994</v>
          </cell>
          <cell r="L5039" t="str">
            <v>CAIXA REFERENCIAL</v>
          </cell>
        </row>
        <row r="5040">
          <cell r="G5040">
            <v>87524</v>
          </cell>
          <cell r="H5040" t="str">
            <v>ALVENARIA DE VEDAÇÃO DE BLOCOS CERÂMICOS FURADOS NA HORIZONTAL DE 9X14X19CM (ESPESSURA 9CM) DE PAREDES COM ÁREA LÍQUIDA MAIOR OU IGUAL A 6M² COM VÃOS E ARGAMASSA DE ASSENTAMENTO COM PREPARO MANUAL. AF_06/2014</v>
          </cell>
          <cell r="I5040" t="str">
            <v>M2</v>
          </cell>
          <cell r="J5040" t="str">
            <v>ATRIBUÍDO SÃO PAULO</v>
          </cell>
          <cell r="K5040">
            <v>80.92</v>
          </cell>
          <cell r="L5040" t="str">
            <v>CAIXA REFERENCIAL</v>
          </cell>
        </row>
        <row r="5041">
          <cell r="G5041">
            <v>87525</v>
          </cell>
          <cell r="H5041" t="str">
            <v>ALVENARIA DE VEDAÇÃO DE BLOCOS CERÂMICOS FURADOS NA HORIZONTAL DE 14X9X19CM (ESPESSURA 14CM, BLOCO DEITADO) DE PAREDES COM ÁREA LÍQUIDA MAIOR OU IGUAL A 6M² COM VÃOS E ARGAMASSA DE ASSENTAMENTO COM PREPARO EM BETONEIRA. AF_06/2014</v>
          </cell>
          <cell r="I5041" t="str">
            <v>M2</v>
          </cell>
          <cell r="J5041" t="str">
            <v>ATRIBUÍDO SÃO PAULO</v>
          </cell>
          <cell r="K5041">
            <v>122.8</v>
          </cell>
          <cell r="L5041" t="str">
            <v>CAIXA REFERENCIAL</v>
          </cell>
        </row>
        <row r="5042">
          <cell r="G5042">
            <v>87526</v>
          </cell>
          <cell r="H5042" t="str">
            <v>ALVENARIA DE VEDAÇÃO DE BLOCOS CERÂMICOS FURADOS NA HORIZONTAL DE 14X9X19CM (ESPESSURA 14CM, BLOCO DEITADO) DE PAREDES COM ÁREA LÍQUIDA MAIOR OU IGUAL A 6M² COM VÃOS E ARGAMASSA DE ASSENTAMENTO COM PREPARO MANUAL. AF_06/2014</v>
          </cell>
          <cell r="I5042" t="str">
            <v>M2</v>
          </cell>
          <cell r="J5042" t="str">
            <v>ATRIBUÍDO SÃO PAULO</v>
          </cell>
          <cell r="K5042">
            <v>124.15</v>
          </cell>
          <cell r="L5042" t="str">
            <v>CAIXA REFERENCIAL</v>
          </cell>
        </row>
        <row r="5043">
          <cell r="G5043">
            <v>89043</v>
          </cell>
          <cell r="H5043" t="str">
            <v>(COMPOSIÇÃO REPRESENTATIVA) DO SERVIÇO DE ALVENARIA DE VEDAÇÃO DE BLOCOS VAZADOS DE CERÂMICA DE 9X19X19CM (ESPESSURA 9CM), PARA EDIFICAÇÃO HABITACIONAL MULTIFAMILIAR (PRÉDIO). AF_11/2014</v>
          </cell>
          <cell r="I5043" t="str">
            <v>M2</v>
          </cell>
          <cell r="J5043" t="str">
            <v>ATRIBUÍDO SÃO PAULO</v>
          </cell>
          <cell r="K5043">
            <v>70.790000000000006</v>
          </cell>
          <cell r="L5043" t="str">
            <v>CAIXA REFERENCIAL</v>
          </cell>
        </row>
        <row r="5044">
          <cell r="G5044">
            <v>89168</v>
          </cell>
          <cell r="H5044" t="str">
            <v>(COMPOSIÇÃO REPRESENTATIVA) DO SERVIÇO DE ALVENARIA DE VEDAÇÃO DE BLOCOS VAZADOS DE CERÂMICA DE 9X19X19CM (ESPESSURA 9CM), PARA EDIFICAÇÃO HABITACIONAL UNIFAMILIAR (CASA) E EDIFICAÇÃO PÚBLICA PADRÃO. AF_11/2014</v>
          </cell>
          <cell r="I5044" t="str">
            <v>M2</v>
          </cell>
          <cell r="J5044" t="str">
            <v>ATRIBUÍDO SÃO PAULO</v>
          </cell>
          <cell r="K5044">
            <v>72.87</v>
          </cell>
          <cell r="L5044" t="str">
            <v>CAIXA REFERENCIAL</v>
          </cell>
        </row>
        <row r="5045">
          <cell r="G5045">
            <v>89977</v>
          </cell>
          <cell r="H5045" t="str">
            <v>(COMPOSIÇÃO REPRESENTATIVA) DO SERVIÇO DE ALVENARIA DE VEDAÇÃO DE BLOCOS VAZADOS DE CERÂMICA DE 14X9X19CM (ESPESSURA 14CM, BLOCO DEITADO), PARA EDIFICAÇÃO HABITACIONAL UNIFAMILIAR (CASA) E EDIFICAÇÃO PÚBLICA PADRÃO. AF_12/2014</v>
          </cell>
          <cell r="I5045" t="str">
            <v>M2</v>
          </cell>
          <cell r="J5045" t="str">
            <v>ATRIBUÍDO SÃO PAULO</v>
          </cell>
          <cell r="K5045">
            <v>130.32</v>
          </cell>
          <cell r="L5045" t="str">
            <v>CAIXA REFERENCIAL</v>
          </cell>
        </row>
        <row r="5046">
          <cell r="G5046">
            <v>90112</v>
          </cell>
          <cell r="H5046" t="str">
            <v>ALVENARIA DE VEDAÇÃO DE BLOCOS CERÂMICOS FURADOS NA VERTICAL DE 14X19X39CM (ESPESSURA 14CM) DE PAREDES COM ÁREA LÍQUIDA MENOR QUE 6M2 COM VÃOS E ARGAMASSA DE ASSENTAMENTO COM PREPARO MANUAL. AF_06/2014</v>
          </cell>
          <cell r="I5046" t="str">
            <v>M2</v>
          </cell>
          <cell r="J5046" t="str">
            <v>ATRIBUÍDO SÃO PAULO</v>
          </cell>
          <cell r="K5046">
            <v>68.02</v>
          </cell>
          <cell r="L5046" t="str">
            <v>CAIXA REFERENCIAL</v>
          </cell>
        </row>
        <row r="5047">
          <cell r="G5047">
            <v>101159</v>
          </cell>
          <cell r="H5047" t="str">
            <v>ALVENARIA DE VEDAÇÃO DE BLOCOS CERÂMICOS MACIÇOS DE 5X10X20CM (ESPESSURA 10CM) E ARGAMASSA DE ASSENTAMENTO COM PREPARO EM BETONEIRA. AF_05/2020</v>
          </cell>
          <cell r="I5047" t="str">
            <v>M2</v>
          </cell>
          <cell r="J5047" t="str">
            <v>COEFICIENTE DE REPRESENTATIVIDADE</v>
          </cell>
          <cell r="K5047">
            <v>108.72</v>
          </cell>
          <cell r="L5047" t="str">
            <v>CAIXA REFERENCIAL</v>
          </cell>
        </row>
        <row r="5048">
          <cell r="G5048">
            <v>89282</v>
          </cell>
          <cell r="H5048" t="str">
            <v>ALVENARIA ESTRUTURAL DE BLOCOS CERÂMICOS 14X19X39, (ESPESSURA DE 14 CM), PARA PAREDES COM ÁREA LÍQUIDA MENOR QUE 6M², SEM VÃOS, UTILIZANDO PALHETA E ARGAMASSA DE ASSENTAMENTO COM PREPARO EM BETONEIRA. AF_12/2014</v>
          </cell>
          <cell r="I5048" t="str">
            <v>M2</v>
          </cell>
          <cell r="J5048" t="str">
            <v>COEFICIENTE DE REPRESENTATIVIDADE</v>
          </cell>
          <cell r="K5048">
            <v>57.02</v>
          </cell>
          <cell r="L5048" t="str">
            <v>CAIXA REFERENCIAL</v>
          </cell>
        </row>
        <row r="5049">
          <cell r="G5049">
            <v>89283</v>
          </cell>
          <cell r="H5049" t="str">
            <v>ALVENARIA ESTRUTURAL DE BLOCOS CERÂMICOS 14X19X39, (ESPESSURA DE 14 CM), PARA PAREDES COM ÁREA LÍQUIDA MENOR QUE 6M², SEM VÃOS, UTILIZANDO PALHETA E ARGAMASSA DE ASSENTAMENTO COM PREPARO MANUAL. AF_12/2014</v>
          </cell>
          <cell r="I5049" t="str">
            <v>M2</v>
          </cell>
          <cell r="J5049" t="str">
            <v>COEFICIENTE DE REPRESENTATIVIDADE</v>
          </cell>
          <cell r="K5049">
            <v>58.22</v>
          </cell>
          <cell r="L5049" t="str">
            <v>CAIXA REFERENCIAL</v>
          </cell>
        </row>
        <row r="5050">
          <cell r="G5050">
            <v>89284</v>
          </cell>
          <cell r="H5050" t="str">
            <v>ALVENARIA ESTRUTURAL DE BLOCOS CERÂMICOS 14X19X39, (ESPESSURA DE 14 CM), PARA PAREDES COM ÁREA LÍQUIDA MAIOR OU IGUAL QUE 6M², SEM VÃOS, UTILIZANDO PALHETA E ARGAMASSA DE ASSENTAMENTO COM PREPARO EM BETONEIRA. AF_12/2014</v>
          </cell>
          <cell r="I5050" t="str">
            <v>M2</v>
          </cell>
          <cell r="J5050" t="str">
            <v>COEFICIENTE DE REPRESENTATIVIDADE</v>
          </cell>
          <cell r="K5050">
            <v>52.11</v>
          </cell>
          <cell r="L5050" t="str">
            <v>CAIXA REFERENCIAL</v>
          </cell>
        </row>
        <row r="5051">
          <cell r="G5051">
            <v>89285</v>
          </cell>
          <cell r="H5051" t="str">
            <v>ALVENARIA ESTRUTURAL DE BLOCOS CERÂMICOS 14X19X39, (ESPESSURA DE 14 CM), PARA PAREDES COM ÁREA LÍQUIDA MAIOR OU IGUAL QUE 6M², SEM VÃOS, UTILIZANDO PALHETA E ARGAMASSA DE ASSENTAMENTO COM PREPARO MANUAL. AF_12/2014</v>
          </cell>
          <cell r="I5051" t="str">
            <v>M2</v>
          </cell>
          <cell r="J5051" t="str">
            <v>COEFICIENTE DE REPRESENTATIVIDADE</v>
          </cell>
          <cell r="K5051">
            <v>53.31</v>
          </cell>
          <cell r="L5051" t="str">
            <v>CAIXA REFERENCIAL</v>
          </cell>
        </row>
        <row r="5052">
          <cell r="G5052">
            <v>89286</v>
          </cell>
          <cell r="H5052" t="str">
            <v>ALVENARIA ESTRUTURAL DE BLOCOS CERÂMICOS 14X19X39, (ESPESSURA DE 14 CM), PARA PAREDES COM ÁREA LÍQUIDA MENOR QUE 6M², COM VÃOS, UTILIZANDO PALHETA E ARGAMASSA DE ASSENTAMENTO COM PREPARO EM BETONEIRA. AF_12/2014</v>
          </cell>
          <cell r="I5052" t="str">
            <v>M2</v>
          </cell>
          <cell r="J5052" t="str">
            <v>COEFICIENTE DE REPRESENTATIVIDADE</v>
          </cell>
          <cell r="K5052">
            <v>61.26</v>
          </cell>
          <cell r="L5052" t="str">
            <v>CAIXA REFERENCIAL</v>
          </cell>
        </row>
        <row r="5053">
          <cell r="G5053">
            <v>89287</v>
          </cell>
          <cell r="H5053" t="str">
            <v>ALVENARIA ESTRUTURAL DE BLOCOS CERÂMICOS 14X19X39, (ESPESSURA DE 14 CM), PARA PAREDES COM ÁREA LÍQUIDA MENOR QUE 6M², COM VÃOS, UTILIZANDO PALHETA E ARGAMASSA DE ASSENTAMENTO COM PREPARO MANUAL. AF_12/2014</v>
          </cell>
          <cell r="I5053" t="str">
            <v>M2</v>
          </cell>
          <cell r="J5053" t="str">
            <v>COEFICIENTE DE REPRESENTATIVIDADE</v>
          </cell>
          <cell r="K5053">
            <v>62.46</v>
          </cell>
          <cell r="L5053" t="str">
            <v>CAIXA REFERENCIAL</v>
          </cell>
        </row>
        <row r="5054">
          <cell r="G5054">
            <v>89288</v>
          </cell>
          <cell r="H5054" t="str">
            <v>ALVENARIA ESTRUTURAL DE BLOCOS CERÂMICOS 14X19X39, (ESPESSURA DE 14 CM), PARA PAREDES COM ÁREA LÍQUIDA MAIOR OU IGUAL A 6M², COM VÃOS, UTILIZANDO PALHETA E ARGAMASSA DE ASSENTAMENTO COM PREPARO EM BETONEIRA. AF_12/2014</v>
          </cell>
          <cell r="I5054" t="str">
            <v>M2</v>
          </cell>
          <cell r="J5054" t="str">
            <v>COEFICIENTE DE REPRESENTATIVIDADE</v>
          </cell>
          <cell r="K5054">
            <v>54.42</v>
          </cell>
          <cell r="L5054" t="str">
            <v>CAIXA REFERENCIAL</v>
          </cell>
        </row>
        <row r="5055">
          <cell r="G5055">
            <v>89289</v>
          </cell>
          <cell r="H5055" t="str">
            <v>ALVENARIA ESTRUTURAL DE BLOCOS CERÂMICOS 14X19X39, (ESPESSURA DE 14 CM), PARA PAREDES COM ÁREA LÍQUIDA MAIOR OU IGUAL A 6M², COM VÃOS, UTILIZANDO PALHETA E ARGAMASSA DE ASSENTAMENTO COM PREPARO MANUAL. AF_12/2014</v>
          </cell>
          <cell r="I5055" t="str">
            <v>M2</v>
          </cell>
          <cell r="J5055" t="str">
            <v>COEFICIENTE DE REPRESENTATIVIDADE</v>
          </cell>
          <cell r="K5055">
            <v>55.62</v>
          </cell>
          <cell r="L5055" t="str">
            <v>CAIXA REFERENCIAL</v>
          </cell>
        </row>
        <row r="5056">
          <cell r="G5056">
            <v>89290</v>
          </cell>
          <cell r="H5056" t="str">
            <v>ALVENARIA ESTRUTURAL DE BLOCOS CERÂMICOS 14X19X29, (ESPESSURA DE 14 CM), PARA PAREDES COM ÁREA LÍQUIDA MENOR QUE 6M², SEM VÃOS, UTILIZANDO PALHETA E ARGAMASSA DE ASSENTAMENTO COM PREPARO EM BETONEIRA. AF_12/2014</v>
          </cell>
          <cell r="I5056" t="str">
            <v>M2</v>
          </cell>
          <cell r="J5056" t="str">
            <v>COEFICIENTE DE REPRESENTATIVIDADE</v>
          </cell>
          <cell r="K5056">
            <v>66.180000000000007</v>
          </cell>
          <cell r="L5056" t="str">
            <v>CAIXA REFERENCIAL</v>
          </cell>
        </row>
        <row r="5057">
          <cell r="G5057">
            <v>89291</v>
          </cell>
          <cell r="H5057" t="str">
            <v>ALVENARIA ESTRUTURAL DE BLOCOS CERÂMICOS 14X19X29, (ESPESSURA DE 14 CM), PARA PAREDES COM ÁREA LÍQUIDA MENOR QUE 6M², SEM VÃOS, UTILIZANDO PALHETA E ARGAMASSA DE ASSENTAMENTO COM PREPARO MANUAL. AF_12/2014</v>
          </cell>
          <cell r="I5057" t="str">
            <v>M2</v>
          </cell>
          <cell r="J5057" t="str">
            <v>COEFICIENTE DE REPRESENTATIVIDADE</v>
          </cell>
          <cell r="K5057">
            <v>67.52</v>
          </cell>
          <cell r="L5057" t="str">
            <v>CAIXA REFERENCIAL</v>
          </cell>
        </row>
        <row r="5058">
          <cell r="G5058">
            <v>89292</v>
          </cell>
          <cell r="H5058" t="str">
            <v>ALVENARIA ESTRUTURAL DE BLOCOS CERÂMICOS 14X19X29, (ESPESSURA DE 14 CM), PARA PAREDES COM ÁREA LÍQUIDA MAIOR OU IGUAL A 6M², SEM VÃOS, UTILIZANDO PALHETA E ARGAMASSA DE ASSENTAMENTO COM PREPARO EM BETONEIRA. AF_12/2014</v>
          </cell>
          <cell r="I5058" t="str">
            <v>M2</v>
          </cell>
          <cell r="J5058" t="str">
            <v>COEFICIENTE DE REPRESENTATIVIDADE</v>
          </cell>
          <cell r="K5058">
            <v>61.24</v>
          </cell>
          <cell r="L5058" t="str">
            <v>CAIXA REFERENCIAL</v>
          </cell>
        </row>
        <row r="5059">
          <cell r="G5059">
            <v>89293</v>
          </cell>
          <cell r="H5059" t="str">
            <v>ALVENARIA ESTRUTURAL DE BLOCOS CERÂMICOS 14X19X29, (ESPESSURA DE 14 CM), PARA PAREDES COM ÁREA LÍQUIDA MAIOR OU IGUAL A 6M2, SEM VÃOS, UTILIZANDO PALHETA E ARGAMASSA DE ASSENTAMENTO COM PREPARO MANUAL. AF_12/2014</v>
          </cell>
          <cell r="I5059" t="str">
            <v>M2</v>
          </cell>
          <cell r="J5059" t="str">
            <v>COEFICIENTE DE REPRESENTATIVIDADE</v>
          </cell>
          <cell r="K5059">
            <v>62.58</v>
          </cell>
          <cell r="L5059" t="str">
            <v>CAIXA REFERENCIAL</v>
          </cell>
        </row>
        <row r="5060">
          <cell r="G5060">
            <v>89294</v>
          </cell>
          <cell r="H5060" t="str">
            <v>ALVENARIA ESTRUTURAL DE BLOCOS CERÂMICOS 14X19X29, (ESPESSURA DE 14 CM), PARA PAREDES COM ÁREA LÍQUIDA MENOR QUE 6M², COM VÃOS, UTILIZANDO PALHETA E ARGAMASSA DE ASSENTAMENTO COM PREPARO EM BETONEIRA. AF_12/2014</v>
          </cell>
          <cell r="I5060" t="str">
            <v>M2</v>
          </cell>
          <cell r="J5060" t="str">
            <v>COEFICIENTE DE REPRESENTATIVIDADE</v>
          </cell>
          <cell r="K5060">
            <v>72.34</v>
          </cell>
          <cell r="L5060" t="str">
            <v>CAIXA REFERENCIAL</v>
          </cell>
        </row>
        <row r="5061">
          <cell r="G5061">
            <v>89295</v>
          </cell>
          <cell r="H5061" t="str">
            <v>ALVENARIA ESTRUTURAL DE BLOCOS CERÂMICOS 14X19X29, (ESPESSURA DE 14 CM), PARA PAREDES COM ÁREA LÍQUIDA MENOR QUE 6M², COM VÃOS, UTILIZANDO PALHETA E ARGAMASSA DE ASSENTAMENTO COM PREPARO MANUAL. AF_12/2014</v>
          </cell>
          <cell r="I5061" t="str">
            <v>M2</v>
          </cell>
          <cell r="J5061" t="str">
            <v>COEFICIENTE DE REPRESENTATIVIDADE</v>
          </cell>
          <cell r="K5061">
            <v>73.680000000000007</v>
          </cell>
          <cell r="L5061" t="str">
            <v>CAIXA REFERENCIAL</v>
          </cell>
        </row>
        <row r="5062">
          <cell r="G5062">
            <v>89296</v>
          </cell>
          <cell r="H5062" t="str">
            <v>ALVENARIA ESTRUTURAL DE BLOCOS CERÂMICOS 14X19X29, (ESPESSURA DE 14 CM), PARA PAREDES COM ÁREA LÍQUIDA MAIOR OU IGUAL A 6M², COM VÃOS, UTILIZANDO PALHETA E ARGAMASSA DE ASSENTAMENTO COM PREPARO EM BETONEIRA. AF_12/2014</v>
          </cell>
          <cell r="I5062" t="str">
            <v>M2</v>
          </cell>
          <cell r="J5062" t="str">
            <v>COEFICIENTE DE REPRESENTATIVIDADE</v>
          </cell>
          <cell r="K5062">
            <v>64.55</v>
          </cell>
          <cell r="L5062" t="str">
            <v>CAIXA REFERENCIAL</v>
          </cell>
        </row>
        <row r="5063">
          <cell r="G5063">
            <v>89297</v>
          </cell>
          <cell r="H5063" t="str">
            <v>ALVENARIA ESTRUTURAL DE BLOCOS CERÂMICOS 14X19X29, (ESPESSURA DE 14 CM), PARA PAREDES COM ÁREA LÍQUIDA MAIOR OU IGUAL A 6M², COM VÃOS, UTILIZANDO PALHETA E ARGAMASSA DE ASSENTAMENTO COM PREPARO MANUAL. AF_12/2014</v>
          </cell>
          <cell r="I5063" t="str">
            <v>M2</v>
          </cell>
          <cell r="J5063" t="str">
            <v>COEFICIENTE DE REPRESENTATIVIDADE</v>
          </cell>
          <cell r="K5063">
            <v>65.89</v>
          </cell>
          <cell r="L5063" t="str">
            <v>CAIXA REFERENCIAL</v>
          </cell>
        </row>
        <row r="5064">
          <cell r="G5064">
            <v>89298</v>
          </cell>
          <cell r="H5064" t="str">
            <v>ALVENARIA ESTRUTURAL DE BLOCOS CERÂMICOS 14X19X39, (ESPESSURA DE 14 CM), PARA PAREDES COM ÁREA LÍQUIDA MENOR QUE 6M², SEM VÃOS, UTILIZANDO COLHER DE PEDREIRO E ARGAMASSA DE ASSENTAMENTO COM PREPARO EM BETONEIRA. AF_12/2014</v>
          </cell>
          <cell r="I5064" t="str">
            <v>M2</v>
          </cell>
          <cell r="J5064" t="str">
            <v>COEFICIENTE DE REPRESENTATIVIDADE</v>
          </cell>
          <cell r="K5064">
            <v>68.03</v>
          </cell>
          <cell r="L5064" t="str">
            <v>CAIXA REFERENCIAL</v>
          </cell>
        </row>
        <row r="5065">
          <cell r="G5065">
            <v>89299</v>
          </cell>
          <cell r="H5065" t="str">
            <v>ALVENARIA ESTRUTURAL DE BLOCOS CERÂMICOS 14X19X39, (ESPESSURA DE 14 CM), PARA PAREDES COM ÁREA LÍQUIDA MENOR QUE 6M², SEM VÃOS, UTILIZANDO COLHER DE PEDREIRO E ARGAMASSA DE ASSENTAMENTO COM PREPARO MANUAL. AF_12/2014</v>
          </cell>
          <cell r="I5065" t="str">
            <v>M2</v>
          </cell>
          <cell r="J5065" t="str">
            <v>COEFICIENTE DE REPRESENTATIVIDADE</v>
          </cell>
          <cell r="K5065">
            <v>69.73</v>
          </cell>
          <cell r="L5065" t="str">
            <v>CAIXA REFERENCIAL</v>
          </cell>
        </row>
        <row r="5066">
          <cell r="G5066">
            <v>89300</v>
          </cell>
          <cell r="H5066" t="str">
            <v>ALVENARIA ESTRUTURAL DE BLOCOS CERÂMICOS 14X19X39, (ESPESSURA DE 14 CM), PARA PAREDES COM ÁREA LÍQUIDA MAIOR OU IGUAL A 6M², SEM VÃOS, UTILIZANDO COLHER DE PEDREIRO E ARGAMASSA DE ASSENTAMENTO COM PREPARO EM BETONEIRA. AF_12/2014</v>
          </cell>
          <cell r="I5066" t="str">
            <v>M2</v>
          </cell>
          <cell r="J5066" t="str">
            <v>COEFICIENTE DE REPRESENTATIVIDADE</v>
          </cell>
          <cell r="K5066">
            <v>63.12</v>
          </cell>
          <cell r="L5066" t="str">
            <v>CAIXA REFERENCIAL</v>
          </cell>
        </row>
        <row r="5067">
          <cell r="G5067">
            <v>89301</v>
          </cell>
          <cell r="H5067" t="str">
            <v>ALVENARIA ESTRUTURAL DE BLOCOS CERÂMICOS 14X19X39, (ESPESSURA DE 14 CM), PARA PAREDES COM ÁREA LÍQUIDA MAIOR OU IGUAL A 6M², SEM VÃOS, UTILIZANDO COLHER DE PEDREIRO E ARGAMASSA DE ASSENTAMENTO COM PREPARO MANUAL. AF_12/2014</v>
          </cell>
          <cell r="I5067" t="str">
            <v>M2</v>
          </cell>
          <cell r="J5067" t="str">
            <v>COEFICIENTE DE REPRESENTATIVIDADE</v>
          </cell>
          <cell r="K5067">
            <v>64.819999999999993</v>
          </cell>
          <cell r="L5067" t="str">
            <v>CAIXA REFERENCIAL</v>
          </cell>
        </row>
        <row r="5068">
          <cell r="G5068">
            <v>89302</v>
          </cell>
          <cell r="H5068" t="str">
            <v>ALVENARIA ESTRUTURAL DE BLOCOS CERÂMICOS 14X19X39, (ESPESSURA DE 14 CM), PARA PAREDES COM ÁREA LÍQUIDA MENOR QUE 6M², COM VÃOS, UTILIZANDO COLHER DE PEDREIRO E ARGAMASSA DE ASSENTAMENTO COM PREPARO EM BETONEIRA. AF_12/2014</v>
          </cell>
          <cell r="I5068" t="str">
            <v>M2</v>
          </cell>
          <cell r="J5068" t="str">
            <v>COEFICIENTE DE REPRESENTATIVIDADE</v>
          </cell>
          <cell r="K5068">
            <v>75.510000000000005</v>
          </cell>
          <cell r="L5068" t="str">
            <v>CAIXA REFERENCIAL</v>
          </cell>
        </row>
        <row r="5069">
          <cell r="G5069">
            <v>89303</v>
          </cell>
          <cell r="H5069" t="str">
            <v>ALVENARIA ESTRUTURAL DE BLOCOS CERÂMICOS 14X19X39, (ESPESSURA DE 14 CM), PARA PAREDES COM ÁREA LÍQUIDA MENOR QUE 6M², COM VÃOS, UTILIZANDO COLHER DE PEDREIRO E ARGAMASSA DE ASSENTAMENTO COM PREPARO MANUAL. AF_12/2014</v>
          </cell>
          <cell r="I5069" t="str">
            <v>M2</v>
          </cell>
          <cell r="J5069" t="str">
            <v>COEFICIENTE DE REPRESENTATIVIDADE</v>
          </cell>
          <cell r="K5069">
            <v>77.209999999999994</v>
          </cell>
          <cell r="L5069" t="str">
            <v>CAIXA REFERENCIAL</v>
          </cell>
        </row>
        <row r="5070">
          <cell r="G5070">
            <v>89304</v>
          </cell>
          <cell r="H5070" t="str">
            <v>ALVENARIA ESTRUTURAL DE BLOCOS CERÂMICOS 14X19X39, (ESPESSURA DE 14 CM), PARA PAREDES COM ÁREA LÍQUIDA MAIOR OU IGUAL A 6M², COM VÃOS, UTILIZANDO COLHER DE PEDREIRO E ARGAMASSA DE ASSENTAMENTO COM PREPARO EM BETONEIRA. AF_12/2014</v>
          </cell>
          <cell r="I5070" t="str">
            <v>M2</v>
          </cell>
          <cell r="J5070" t="str">
            <v>COEFICIENTE DE REPRESENTATIVIDADE</v>
          </cell>
          <cell r="K5070">
            <v>67.44</v>
          </cell>
          <cell r="L5070" t="str">
            <v>CAIXA REFERENCIAL</v>
          </cell>
        </row>
        <row r="5071">
          <cell r="G5071">
            <v>89305</v>
          </cell>
          <cell r="H5071" t="str">
            <v>ALVENARIA ESTRUTURAL DE BLOCOS CERÂMICOS 14X19X39, (ESPESSURA DE 14 CM), PARA PAREDES COM ÁREA LÍQUIDA MAIOR OU IGUAL A 6M², COM VÃOS, UTILIZANDO COLHER DE PEDREIRO E ARGAMASSA DE ASSENTAMENTO COM PREPARO MANUAL. AF_12/2014</v>
          </cell>
          <cell r="I5071" t="str">
            <v>M2</v>
          </cell>
          <cell r="J5071" t="str">
            <v>COEFICIENTE DE REPRESENTATIVIDADE</v>
          </cell>
          <cell r="K5071">
            <v>69.14</v>
          </cell>
          <cell r="L5071" t="str">
            <v>CAIXA REFERENCIAL</v>
          </cell>
        </row>
        <row r="5072">
          <cell r="G5072">
            <v>89306</v>
          </cell>
          <cell r="H5072" t="str">
            <v>ALVENARIA ESTRUTURAL DE BLOCOS CERÂMICOS 14X19X29, (ESPESSURA DE 14 CM), PARA PAREDES COM ÁREA LÍQUIDA MENOR QUE 6M², SEM VÃOS, UTILIZANDO COLHER DE PEDREIRO E ARGAMASSA DE ASSENTAMENTO COM PREPARO EM BETONEIRA. AF_12/2014</v>
          </cell>
          <cell r="I5072" t="str">
            <v>M2</v>
          </cell>
          <cell r="J5072" t="str">
            <v>COEFICIENTE DE REPRESENTATIVIDADE</v>
          </cell>
          <cell r="K5072">
            <v>77.44</v>
          </cell>
          <cell r="L5072" t="str">
            <v>CAIXA REFERENCIAL</v>
          </cell>
        </row>
        <row r="5073">
          <cell r="G5073">
            <v>89307</v>
          </cell>
          <cell r="H5073" t="str">
            <v>ALVENARIA ESTRUTURAL DE BLOCOS CERÂMICOS 14X19X29, (ESPESSURA DE 14 CM), PARA PAREDES COM ÁREA LÍQUIDA MENOR QUE 6M², SEM VÃOS, UTILIZANDO COLHER DE PEDREIRO E ARGAMASSA DE ASSENTAMENTO COM PREPARO MANUAL. AF_12/2014</v>
          </cell>
          <cell r="I5073" t="str">
            <v>M2</v>
          </cell>
          <cell r="J5073" t="str">
            <v>COEFICIENTE DE REPRESENTATIVIDADE</v>
          </cell>
          <cell r="K5073">
            <v>79.33</v>
          </cell>
          <cell r="L5073" t="str">
            <v>CAIXA REFERENCIAL</v>
          </cell>
        </row>
        <row r="5074">
          <cell r="G5074">
            <v>89308</v>
          </cell>
          <cell r="H5074" t="str">
            <v>ALVENARIA ESTRUTURAL DE BLOCOS CERÂMICOS 14X19X29, (ESPESSURA DE 14 CM), PARA PAREDES COM ÁREA LÍQUIDA MAIOR OU IGUAL A 6M², SEM VÃOS, UTILIZANDO COLHER DE PEDREIRO E ARGAMASSA DE ASSENTAMENTO COM PREPARO EM BETONEIRA. AF_12/2014</v>
          </cell>
          <cell r="I5074" t="str">
            <v>M2</v>
          </cell>
          <cell r="J5074" t="str">
            <v>COEFICIENTE DE REPRESENTATIVIDADE</v>
          </cell>
          <cell r="K5074">
            <v>72.5</v>
          </cell>
          <cell r="L5074" t="str">
            <v>CAIXA REFERENCIAL</v>
          </cell>
        </row>
        <row r="5075">
          <cell r="G5075">
            <v>89309</v>
          </cell>
          <cell r="H5075" t="str">
            <v>ALVENARIA ESTRUTURAL DE BLOCOS CERÂMICOS 14X19X29, (ESPESSURA DE 14 CM), PARA PAREDES COM ÁREA LÍQUIDA MAIOR OU IGUAL A 6M², SEM VÃOS, UTILIZANDO COLHER DE PEDREIRO E ARGAMASSA DE ASSENTAMENTO COM PREPARO MANUAL. AF_12/2014</v>
          </cell>
          <cell r="I5075" t="str">
            <v>M2</v>
          </cell>
          <cell r="J5075" t="str">
            <v>COEFICIENTE DE REPRESENTATIVIDADE</v>
          </cell>
          <cell r="K5075">
            <v>74.39</v>
          </cell>
          <cell r="L5075" t="str">
            <v>CAIXA REFERENCIAL</v>
          </cell>
        </row>
        <row r="5076">
          <cell r="G5076">
            <v>89310</v>
          </cell>
          <cell r="H5076" t="str">
            <v>ALVENARIA ESTRUTURAL DE BLOCOS CERÂMICOS 14X19X29, (ESPESSURA DE 14 CM), PARA PAREDES COM ÁREA LÍQUIDA MENOR QUE 6M², COM VÃOS, UTILIZANDO COLHER DE PEDREIRO E ARGAMASSA DE ASSENTAMENTO COM PREPARO EM BETONEIRA. AF_12/2014</v>
          </cell>
          <cell r="I5076" t="str">
            <v>M2</v>
          </cell>
          <cell r="J5076" t="str">
            <v>COEFICIENTE DE REPRESENTATIVIDADE</v>
          </cell>
          <cell r="K5076">
            <v>88.41</v>
          </cell>
          <cell r="L5076" t="str">
            <v>CAIXA REFERENCIAL</v>
          </cell>
        </row>
        <row r="5077">
          <cell r="G5077">
            <v>89311</v>
          </cell>
          <cell r="H5077" t="str">
            <v>ALVENARIA ESTRUTURAL DE BLOCOS CERÂMICOS 14X19X29, (ESPESSURA DE 14 CM), PARA PAREDES COM ÁREA LÍQUIDA MENOR QUE 6M², COM VÃOS, UTILIZANDO COLHER DE PEDREIRO E ARGAMASSA DE ASSENTAMENTO COM PREPARO MANUAL. AF_12/2014</v>
          </cell>
          <cell r="I5077" t="str">
            <v>M2</v>
          </cell>
          <cell r="J5077" t="str">
            <v>COEFICIENTE DE REPRESENTATIVIDADE</v>
          </cell>
          <cell r="K5077">
            <v>90.3</v>
          </cell>
          <cell r="L5077" t="str">
            <v>CAIXA REFERENCIAL</v>
          </cell>
        </row>
        <row r="5078">
          <cell r="G5078">
            <v>89312</v>
          </cell>
          <cell r="H5078" t="str">
            <v>ALVENARIA ESTRUTURAL DE BLOCOS CERÂMICOS 14X19X29, (ESPESSURA DE 14 CM), PARA PAREDES COM ÁREA LÍQUIDA MAIOR OU IGUAL A 6M², COM VÃOS, UTILIZANDO COLHER DE PEDREIRO E ARGAMASSA DE ASSENTAMENTO COM PREPARO EM BETONEIRA. AF_12/2014</v>
          </cell>
          <cell r="I5078" t="str">
            <v>M2</v>
          </cell>
          <cell r="J5078" t="str">
            <v>COEFICIENTE DE REPRESENTATIVIDADE</v>
          </cell>
          <cell r="K5078">
            <v>77.819999999999993</v>
          </cell>
          <cell r="L5078" t="str">
            <v>CAIXA REFERENCIAL</v>
          </cell>
        </row>
        <row r="5079">
          <cell r="G5079">
            <v>89313</v>
          </cell>
          <cell r="H5079" t="str">
            <v>ALVENARIA ESTRUTURAL DE BLOCOS CERÂMICOS 14X19X29, (ESPESSURA DE 14 CM), PARA PAREDES COM ÁREA LÍQUIDA MAIOR OU IGUAL A 6M², COM VÃOS, UTILIZANDO COLHER DE PEDREIRO E ARGAMASSA DE ASSENTAMENTO COM PREPARO MANUAL. AF_12/2014</v>
          </cell>
          <cell r="I5079" t="str">
            <v>M2</v>
          </cell>
          <cell r="J5079" t="str">
            <v>COEFICIENTE DE REPRESENTATIVIDADE</v>
          </cell>
          <cell r="K5079">
            <v>79.709999999999994</v>
          </cell>
          <cell r="L5079" t="str">
            <v>CAIXA REFERENCIAL</v>
          </cell>
        </row>
        <row r="5080">
          <cell r="G5080">
            <v>101162</v>
          </cell>
          <cell r="H5080" t="str">
            <v>ALVENARIA DE VEDAÇÃO COM ELEMENTO VAZADO DE CERÂMICA (COBOGÓ) DE 7X20X20CM E ARGAMASSA DE ASSENTAMENTO COM PREPARO EM BETONEIRA. AF_05/2020</v>
          </cell>
          <cell r="I5080" t="str">
            <v>M2</v>
          </cell>
          <cell r="J5080" t="str">
            <v>COEFICIENTE DE REPRESENTATIVIDADE</v>
          </cell>
          <cell r="K5080">
            <v>120.31</v>
          </cell>
          <cell r="L5080" t="str">
            <v>CAIXA REFERENCIAL</v>
          </cell>
        </row>
        <row r="5081">
          <cell r="G5081">
            <v>87447</v>
          </cell>
          <cell r="H5081" t="str">
            <v>ALVENARIA DE VEDAÇÃO DE BLOCOS VAZADOS DE CONCRETO DE 9X19X39CM (ESPESSURA 9CM) DE PAREDES COM ÁREA LÍQUIDA MENOR QUE 6M² SEM VÃOS E ARGAMASSA DE ASSENTAMENTO COM PREPARO EM BETONEIRA. AF_06/2014</v>
          </cell>
          <cell r="I5081" t="str">
            <v>M2</v>
          </cell>
          <cell r="J5081" t="str">
            <v>ATRIBUÍDO SÃO PAULO</v>
          </cell>
          <cell r="K5081">
            <v>52.72</v>
          </cell>
          <cell r="L5081" t="str">
            <v>CAIXA REFERENCIAL</v>
          </cell>
        </row>
        <row r="5082">
          <cell r="G5082">
            <v>87448</v>
          </cell>
          <cell r="H5082" t="str">
            <v>ALVENARIA DE VEDAÇÃO DE BLOCOS VAZADOS DE CONCRETO DE 9X19X39CM (ESPESSURA 9CM) DE PAREDES COM ÁREA LÍQUIDA MENOR QUE 6M² SEM VÃOS E ARGAMASSA DE ASSENTAMENTO COM PREPARO MANUAL. AF_06/2014</v>
          </cell>
          <cell r="I5082" t="str">
            <v>M2</v>
          </cell>
          <cell r="J5082" t="str">
            <v>ATRIBUÍDO SÃO PAULO</v>
          </cell>
          <cell r="K5082">
            <v>53.2</v>
          </cell>
          <cell r="L5082" t="str">
            <v>CAIXA REFERENCIAL</v>
          </cell>
        </row>
        <row r="5083">
          <cell r="G5083">
            <v>87449</v>
          </cell>
          <cell r="H5083" t="str">
            <v>ALVENARIA DE VEDAÇÃO DE BLOCOS VAZADOS DE CONCRETO DE 14X19X39CM (ESPESSURA 14CM) DE PAREDES COM ÁREA LÍQUIDA MENOR QUE 6M² SEM VÃOS E ARGAMASSA DE ASSENTAMENTO COM PREPARO EM BETONEIRA. AF_06/2014</v>
          </cell>
          <cell r="I5083" t="str">
            <v>M2</v>
          </cell>
          <cell r="J5083" t="str">
            <v>ATRIBUÍDO SÃO PAULO</v>
          </cell>
          <cell r="K5083">
            <v>69.13</v>
          </cell>
          <cell r="L5083" t="str">
            <v>CAIXA REFERENCIAL</v>
          </cell>
        </row>
        <row r="5084">
          <cell r="G5084">
            <v>87450</v>
          </cell>
          <cell r="H5084" t="str">
            <v>ALVENARIA DE VEDAÇÃO DE BLOCOS VAZADOS DE CONCRETO DE 14X19X39CM (ESPESSURA 14CM) DE PAREDES COM ÁREA LÍQUIDA MENOR QUE 6M² SEM VÃOS E ARGAMASSA DE ASSENTAMENTO COM PREPARO MANUAL. AF_06/2014</v>
          </cell>
          <cell r="I5084" t="str">
            <v>M2</v>
          </cell>
          <cell r="J5084" t="str">
            <v>ATRIBUÍDO SÃO PAULO</v>
          </cell>
          <cell r="K5084">
            <v>70.16</v>
          </cell>
          <cell r="L5084" t="str">
            <v>CAIXA REFERENCIAL</v>
          </cell>
        </row>
        <row r="5085">
          <cell r="G5085">
            <v>87451</v>
          </cell>
          <cell r="H5085" t="str">
            <v>ALVENARIA DE VEDAÇÃO DE BLOCOS VAZADOS DE CONCRETO DE 19X19X39CM (ESPESSURA 19CM) DE PAREDES COM ÁREA LÍQUIDA MENOR QUE 6M² SEM VÃOS E ARGAMASSA DE ASSENTAMENTO COM PREPARO EM BETONEIRA. AF_06/2014</v>
          </cell>
          <cell r="I5085" t="str">
            <v>M2</v>
          </cell>
          <cell r="J5085" t="str">
            <v>ATRIBUÍDO SÃO PAULO</v>
          </cell>
          <cell r="K5085">
            <v>84.04</v>
          </cell>
          <cell r="L5085" t="str">
            <v>CAIXA REFERENCIAL</v>
          </cell>
        </row>
        <row r="5086">
          <cell r="G5086">
            <v>87452</v>
          </cell>
          <cell r="H5086" t="str">
            <v>ALVENARIA DE VEDAÇÃO DE BLOCOS VAZADOS DE CONCRETO DE 19X19X39CM (ESPESSURA 19CM) DE PAREDES COM ÁREA LÍQUIDA MENOR QUE 6M² SEM VÃOS E ARGAMASSA DE ASSENTAMENTO COM PREPARO MANUAL. AF_06/2014</v>
          </cell>
          <cell r="I5086" t="str">
            <v>M2</v>
          </cell>
          <cell r="J5086" t="str">
            <v>ATRIBUÍDO SÃO PAULO</v>
          </cell>
          <cell r="K5086">
            <v>84.48</v>
          </cell>
          <cell r="L5086" t="str">
            <v>CAIXA REFERENCIAL</v>
          </cell>
        </row>
        <row r="5087">
          <cell r="G5087">
            <v>87453</v>
          </cell>
          <cell r="H5087" t="str">
            <v>ALVENARIA DE VEDAÇÃO DE BLOCOS VAZADOS DE CONCRETO DE 9X19X39CM (ESPESSURA 9CM) DE PAREDES COM ÁREA LÍQUIDA MAIOR OU IGUAL A 6M² SEM VÃOS E ARGAMASSA DE ASSENTAMENTO COM PREPARO EM BETONEIRA. AF_06/2014</v>
          </cell>
          <cell r="I5087" t="str">
            <v>M2</v>
          </cell>
          <cell r="J5087" t="str">
            <v>ATRIBUÍDO SÃO PAULO</v>
          </cell>
          <cell r="K5087">
            <v>48.84</v>
          </cell>
          <cell r="L5087" t="str">
            <v>CAIXA REFERENCIAL</v>
          </cell>
        </row>
        <row r="5088">
          <cell r="G5088">
            <v>87454</v>
          </cell>
          <cell r="H5088" t="str">
            <v>ALVENARIA DE VEDAÇÃO DE BLOCOS VAZADOS DE CONCRETO DE 9X19X39CM (ESPESSURA 9CM) DE PAREDES COM ÁREA LÍQUIDA MAIOR OU IGUAL A 6M² SEM VÃOS E ARGAMASSA DE ASSENTAMENTO COM PREPARO MANUAL. AF_06/2014</v>
          </cell>
          <cell r="I5088" t="str">
            <v>M2</v>
          </cell>
          <cell r="J5088" t="str">
            <v>ATRIBUÍDO SÃO PAULO</v>
          </cell>
          <cell r="K5088">
            <v>49.73</v>
          </cell>
          <cell r="L5088" t="str">
            <v>CAIXA REFERENCIAL</v>
          </cell>
        </row>
        <row r="5089">
          <cell r="G5089">
            <v>87455</v>
          </cell>
          <cell r="H5089" t="str">
            <v>ALVENARIA DE VEDAÇÃO DE BLOCOS VAZADOS DE CONCRETO DE 14X19X39CM (ESPESSURA 14CM) DE PAREDES COM ÁREA LÍQUIDA MAIOR OU IGUAL A 6M² SEM VÃOS E ARGAMASSA DE ASSENTAMENTO COM PREPARO EM BETONEIRA. AF_06/2014</v>
          </cell>
          <cell r="I5089" t="str">
            <v>M2</v>
          </cell>
          <cell r="J5089" t="str">
            <v>ATRIBUÍDO SÃO PAULO</v>
          </cell>
          <cell r="K5089">
            <v>64.38</v>
          </cell>
          <cell r="L5089" t="str">
            <v>CAIXA REFERENCIAL</v>
          </cell>
        </row>
        <row r="5090">
          <cell r="G5090">
            <v>87456</v>
          </cell>
          <cell r="H5090" t="str">
            <v>ALVENARIA DE VEDAÇÃO DE BLOCOS VAZADOS DE CONCRETO DE 14X19X39CM (ESPESSURA 14CM) DE PAREDES COM ÁREA LÍQUIDA MAIOR OU IGUAL A 6M² SEM VÃOS E ARGAMASSA DE ASSENTAMENTO COM PREPARO MANUAL. AF_06/2014</v>
          </cell>
          <cell r="I5090" t="str">
            <v>M2</v>
          </cell>
          <cell r="J5090" t="str">
            <v>ATRIBUÍDO SÃO PAULO</v>
          </cell>
          <cell r="K5090">
            <v>65.77</v>
          </cell>
          <cell r="L5090" t="str">
            <v>CAIXA REFERENCIAL</v>
          </cell>
        </row>
        <row r="5091">
          <cell r="G5091">
            <v>87457</v>
          </cell>
          <cell r="H5091" t="str">
            <v>ALVENARIA DE VEDAÇÃO DE BLOCOS VAZADOS DE CONCRETO DE 19X19X39CM (ESPESSURA 19CM) DE PAREDES COM ÁREA LÍQUIDA MAIOR OU IGUAL A 6M² SEM VÃOS E ARGAMASSA DE ASSENTAMENTO COM PREPARO EM BETONEIRA. AF_06/2014</v>
          </cell>
          <cell r="I5091" t="str">
            <v>M2</v>
          </cell>
          <cell r="J5091" t="str">
            <v>ATRIBUÍDO SÃO PAULO</v>
          </cell>
          <cell r="K5091">
            <v>77.680000000000007</v>
          </cell>
          <cell r="L5091" t="str">
            <v>CAIXA REFERENCIAL</v>
          </cell>
        </row>
        <row r="5092">
          <cell r="G5092">
            <v>87458</v>
          </cell>
          <cell r="H5092" t="str">
            <v>ALVENARIA DE VEDAÇÃO DE BLOCOS VAZADOS DE CONCRETO DE 19X19X39CM (ESPESSURA 19CM) DE PAREDES COM ÁREA LÍQUIDA MAIOR OU IGUAL A 6M² SEM VÃOS E ARGAMASSA DE ASSENTAMENTO COM PREPARO MANUAL. AF_06/2014</v>
          </cell>
          <cell r="I5092" t="str">
            <v>M2</v>
          </cell>
          <cell r="J5092" t="str">
            <v>ATRIBUÍDO SÃO PAULO</v>
          </cell>
          <cell r="K5092">
            <v>78.98</v>
          </cell>
          <cell r="L5092" t="str">
            <v>CAIXA REFERENCIAL</v>
          </cell>
        </row>
        <row r="5093">
          <cell r="G5093">
            <v>87459</v>
          </cell>
          <cell r="H5093" t="str">
            <v>ALVENARIA DE VEDAÇÃO DE BLOCOS VAZADOS DE CONCRETO DE 9X19X39CM (ESPESSURA 9CM) DE PAREDES COM ÁREA LÍQUIDA MENOR QUE 6M² COM VÃOS E ARGAMASSA DE ASSENTAMENTO COM PREPARO EM BETONEIRA. AF_06/2014</v>
          </cell>
          <cell r="I5093" t="str">
            <v>M2</v>
          </cell>
          <cell r="J5093" t="str">
            <v>ATRIBUÍDO SÃO PAULO</v>
          </cell>
          <cell r="K5093">
            <v>59.06</v>
          </cell>
          <cell r="L5093" t="str">
            <v>CAIXA REFERENCIAL</v>
          </cell>
        </row>
        <row r="5094">
          <cell r="G5094">
            <v>87460</v>
          </cell>
          <cell r="H5094" t="str">
            <v>ALVENARIA DE VEDAÇÃO DE BLOCOS VAZADOS DE CONCRETO DE 9X19X39CM (ESPESSURA 9CM) DE PAREDES COM ÁREA LÍQUIDA MENOR QUE 6M² COM VÃOS E ARGAMASSA DE ASSENTAMENTO COM PREPARO MANUAL. AF_06/2014</v>
          </cell>
          <cell r="I5094" t="str">
            <v>M2</v>
          </cell>
          <cell r="J5094" t="str">
            <v>ATRIBUÍDO SÃO PAULO</v>
          </cell>
          <cell r="K5094">
            <v>59.95</v>
          </cell>
          <cell r="L5094" t="str">
            <v>CAIXA REFERENCIAL</v>
          </cell>
        </row>
        <row r="5095">
          <cell r="G5095">
            <v>87461</v>
          </cell>
          <cell r="H5095" t="str">
            <v>ALVENARIA DE VEDAÇÃO DE BLOCOS VAZADOS DE CONCRETO DE 14X19X39CM (ESPESSURA 14CM) DE PAREDES COM ÁREA LÍQUIDA MENOR QUE 6M² COM VÃOS E ARGAMASSA DE ASSENTAMENTO COM PREPARO EM BETONEIRA. AF_06/2014</v>
          </cell>
          <cell r="I5095" t="str">
            <v>M2</v>
          </cell>
          <cell r="J5095" t="str">
            <v>ATRIBUÍDO SÃO PAULO</v>
          </cell>
          <cell r="K5095">
            <v>75.510000000000005</v>
          </cell>
          <cell r="L5095" t="str">
            <v>CAIXA REFERENCIAL</v>
          </cell>
        </row>
        <row r="5096">
          <cell r="G5096">
            <v>87462</v>
          </cell>
          <cell r="H5096" t="str">
            <v>ALVENARIA DE VEDAÇÃO DE BLOCOS VAZADOS DE CONCRETO DE 14X19X39CM (ESPESSURA 14CM) DE PAREDES COM ÁREA LÍQUIDA MENOR QUE 6M² COM VÃOS E ARGAMASSA DE ASSENTAMENTO COM PREPARO MANUAL. AF_06/2014</v>
          </cell>
          <cell r="I5096" t="str">
            <v>M2</v>
          </cell>
          <cell r="J5096" t="str">
            <v>ATRIBUÍDO SÃO PAULO</v>
          </cell>
          <cell r="K5096">
            <v>76.540000000000006</v>
          </cell>
          <cell r="L5096" t="str">
            <v>CAIXA REFERENCIAL</v>
          </cell>
        </row>
        <row r="5097">
          <cell r="G5097">
            <v>87463</v>
          </cell>
          <cell r="H5097" t="str">
            <v>ALVENARIA DE VEDAÇÃO DE BLOCOS VAZADOS DE CONCRETO DE 19X19X39CM (ESPESSURA 19CM) DE PAREDES COM ÁREA LÍQUIDA MENOR QUE 6M² COM VÃOS E ARGAMASSA DE ASSENTAMENTO COM PREPARO EM BETONEIRA. AF_06/2014</v>
          </cell>
          <cell r="I5097" t="str">
            <v>M2</v>
          </cell>
          <cell r="J5097" t="str">
            <v>ATRIBUÍDO SÃO PAULO</v>
          </cell>
          <cell r="K5097">
            <v>89.62</v>
          </cell>
          <cell r="L5097" t="str">
            <v>CAIXA REFERENCIAL</v>
          </cell>
        </row>
        <row r="5098">
          <cell r="G5098">
            <v>87464</v>
          </cell>
          <cell r="H5098" t="str">
            <v>ALVENARIA DE VEDAÇÃO DE BLOCOS VAZADOS DE CONCRETO DE 19X19X39CM (ESPESSURA 19CM) DE PAREDES COM ÁREA LÍQUIDA MENOR QUE 6M² COM VÃOS E ARGAMASSA DE ASSENTAMENTO COM PREPARO MANUAL. AF_06/2014</v>
          </cell>
          <cell r="I5098" t="str">
            <v>M2</v>
          </cell>
          <cell r="J5098" t="str">
            <v>ATRIBUÍDO SÃO PAULO</v>
          </cell>
          <cell r="K5098">
            <v>90.92</v>
          </cell>
          <cell r="L5098" t="str">
            <v>CAIXA REFERENCIAL</v>
          </cell>
        </row>
        <row r="5099">
          <cell r="G5099">
            <v>87465</v>
          </cell>
          <cell r="H5099" t="str">
            <v>ALVENARIA DE VEDAÇÃO DE BLOCOS VAZADOS DE CONCRETO DE 9X19X39CM (ESPESSURA 9CM) DE PAREDES COM ÁREA LÍQUIDA MAIOR OU IGUAL A 6M² COM VÃOS E ARGAMASSA DE ASSENTAMENTO COM PREPARO EM BETONEIRA. AF_06/2014</v>
          </cell>
          <cell r="I5099" t="str">
            <v>M2</v>
          </cell>
          <cell r="J5099" t="str">
            <v>ATRIBUÍDO SÃO PAULO</v>
          </cell>
          <cell r="K5099">
            <v>52.42</v>
          </cell>
          <cell r="L5099" t="str">
            <v>CAIXA REFERENCIAL</v>
          </cell>
        </row>
        <row r="5100">
          <cell r="G5100">
            <v>87466</v>
          </cell>
          <cell r="H5100" t="str">
            <v>ALVENARIA DE VEDAÇÃO DE BLOCOS VAZADOS DE CONCRETO DE 9X19X39CM (ESPESSURA 9CM) DE PAREDES COM ÁREA LÍQUIDA MAIOR OU IGUAL A 6M² COM VÃOS E ARGAMASSA DE ASSENTAMENTO COM PREPARO MANUAL. AF_06/2014</v>
          </cell>
          <cell r="I5100" t="str">
            <v>M2</v>
          </cell>
          <cell r="J5100" t="str">
            <v>ATRIBUÍDO SÃO PAULO</v>
          </cell>
          <cell r="K5100">
            <v>53.31</v>
          </cell>
          <cell r="L5100" t="str">
            <v>CAIXA REFERENCIAL</v>
          </cell>
        </row>
        <row r="5101">
          <cell r="G5101">
            <v>87467</v>
          </cell>
          <cell r="H5101" t="str">
            <v>ALVENARIA DE VEDAÇÃO DE BLOCOS VAZADOS DE CONCRETO DE 14X19X39CM (ESPESSURA 14CM) DE PAREDES COM ÁREA LÍQUIDA MAIOR OU IGUAL A 6M² COM VÃOS E ARGAMASSA DE ASSENTAMENTO COM PREPARO EM BETONEIRA. AF_06/2014</v>
          </cell>
          <cell r="I5101" t="str">
            <v>M2</v>
          </cell>
          <cell r="J5101" t="str">
            <v>ATRIBUÍDO SÃO PAULO</v>
          </cell>
          <cell r="K5101">
            <v>68.36</v>
          </cell>
          <cell r="L5101" t="str">
            <v>CAIXA REFERENCIAL</v>
          </cell>
        </row>
        <row r="5102">
          <cell r="G5102">
            <v>87468</v>
          </cell>
          <cell r="H5102" t="str">
            <v>ALVENARIA DE VEDAÇÃO DE BLOCOS VAZADOS DE CONCRETO DE 14X19X39CM (ESPESSURA 14CM) DE PAREDES COM ÁREA LÍQUIDA MAIOR OU IGUAL A 6M² COM VÃOS E ARGAMASSA DE ASSENTAMENTO COM PREPARO MANUAL. AF_06/2014</v>
          </cell>
          <cell r="I5102" t="str">
            <v>M2</v>
          </cell>
          <cell r="J5102" t="str">
            <v>ATRIBUÍDO SÃO PAULO</v>
          </cell>
          <cell r="K5102">
            <v>69.39</v>
          </cell>
          <cell r="L5102" t="str">
            <v>CAIXA REFERENCIAL</v>
          </cell>
        </row>
        <row r="5103">
          <cell r="G5103">
            <v>87469</v>
          </cell>
          <cell r="H5103" t="str">
            <v>ALVENARIA DE VEDAÇÃO DE BLOCOS VAZADOS DE CONCRETO DE 19X19X39CM (ESPESSURA 19CM) DE PAREDES COM ÁREA LÍQUIDA MAIOR OU IGUAL A 6M² COM VÃOS E ARGAMASSA DE ASSENTAMENTO COM PREPARO EM BETONEIRA. AF_06/2014</v>
          </cell>
          <cell r="I5103" t="str">
            <v>M2</v>
          </cell>
          <cell r="J5103" t="str">
            <v>ATRIBUÍDO SÃO PAULO</v>
          </cell>
          <cell r="K5103">
            <v>81.790000000000006</v>
          </cell>
          <cell r="L5103" t="str">
            <v>CAIXA REFERENCIAL</v>
          </cell>
        </row>
        <row r="5104">
          <cell r="G5104">
            <v>87470</v>
          </cell>
          <cell r="H5104" t="str">
            <v>ALVENARIA DE VEDAÇÃO DE BLOCOS VAZADOS DE CONCRETO DE 19X19X39CM (ESPESSURA 19CM) DE PAREDES COM ÁREA LÍQUIDA MAIOR OU IGUAL A 6M² COM VÃOS E ARGAMASSA DE ASSENTAMENTO COM PREPARO MANUAL. AF_06/2014</v>
          </cell>
          <cell r="I5104" t="str">
            <v>M2</v>
          </cell>
          <cell r="J5104" t="str">
            <v>ATRIBUÍDO SÃO PAULO</v>
          </cell>
          <cell r="K5104">
            <v>83.09</v>
          </cell>
          <cell r="L5104" t="str">
            <v>CAIXA REFERENCIAL</v>
          </cell>
        </row>
        <row r="5105">
          <cell r="G5105">
            <v>89044</v>
          </cell>
          <cell r="H5105" t="str">
            <v>(COMPOSIÇÃO REPRESENTATIVA) DO SERVIÇO DE ALVENARIA DE VEDAÇÃO DE BLOCOS VAZADOS DE CONCRETO DE 9X19X39CM (ESPESSURA 9CM), PARA EDIFICAÇÃO HABITACIONAL MULTIFAMILIAR (PRÉDIO). AF_11/2014</v>
          </cell>
          <cell r="I5105" t="str">
            <v>M2</v>
          </cell>
          <cell r="J5105" t="str">
            <v>ATRIBUÍDO SÃO PAULO</v>
          </cell>
          <cell r="K5105">
            <v>52.54</v>
          </cell>
          <cell r="L5105" t="str">
            <v>CAIXA REFERENCIAL</v>
          </cell>
        </row>
        <row r="5106">
          <cell r="G5106">
            <v>89169</v>
          </cell>
          <cell r="H5106" t="str">
            <v>(COMPOSIÇÃO REPRESENTATIVA) DO SERVIÇO DE ALVENARIA DE VEDAÇÃO DE BLOCOS VAZADOS DE CONCRETO DE 9X19X39CM (ESPESSURA 9CM), PARA EDIFICAÇÃO HABITACIONAL UNIFAMILIAR (CASA) E EDIFICAÇÃO PÚBLICA PADRÃO. AF_11/2014</v>
          </cell>
          <cell r="I5106" t="str">
            <v>M2</v>
          </cell>
          <cell r="J5106" t="str">
            <v>ATRIBUÍDO SÃO PAULO</v>
          </cell>
          <cell r="K5106">
            <v>53.38</v>
          </cell>
          <cell r="L5106" t="str">
            <v>CAIXA REFERENCIAL</v>
          </cell>
        </row>
        <row r="5107">
          <cell r="G5107">
            <v>89978</v>
          </cell>
          <cell r="H5107" t="str">
            <v>(COMPOSIÇÃO REPRESENTATIVA) DO SERVIÇO DE ALVENARIA DE VEDAÇÃO DE BLOCOS VAZADOS DE CONCRETO DE 14X19X39CM (ESPESSURA 14CM), PARA EDIFICAÇÃO HABITACIONAL UNIFAMILIAR (CASA) E EDIFICAÇÃO PÚBLICA PADRÃO. AF_12/2014</v>
          </cell>
          <cell r="I5107" t="str">
            <v>M2</v>
          </cell>
          <cell r="J5107" t="str">
            <v>ATRIBUÍDO SÃO PAULO</v>
          </cell>
          <cell r="K5107">
            <v>69.48</v>
          </cell>
          <cell r="L5107" t="str">
            <v>CAIXA REFERENCIAL</v>
          </cell>
        </row>
        <row r="5108">
          <cell r="G5108">
            <v>89453</v>
          </cell>
          <cell r="H5108" t="str">
            <v>ALVENARIA DE BLOCOS DE CONCRETO ESTRUTURAL 14X19X39 CM, (ESPESSURA 14 CM), FBK = 4,5 MPA, PARA PAREDES COM ÁREA LÍQUIDA MENOR QUE 6M², SEM VÃOS, UTILIZANDO PALHETA. AF_12/2014</v>
          </cell>
          <cell r="I5108" t="str">
            <v>M2</v>
          </cell>
          <cell r="J5108" t="str">
            <v>COEFICIENTE DE REPRESENTATIVIDADE</v>
          </cell>
          <cell r="K5108">
            <v>59.63</v>
          </cell>
          <cell r="L5108" t="str">
            <v>CAIXA REFERENCIAL</v>
          </cell>
        </row>
        <row r="5109">
          <cell r="G5109">
            <v>89454</v>
          </cell>
          <cell r="H5109" t="str">
            <v>ALVENARIA DE BLOCOS DE CONCRETO ESTRUTURAL 14X19X39 CM, (ESPESSURA 14 CM), FBK = 4,5 MPA, PARA PAREDES COM ÁREA LÍQUIDA MAIOR OU IGUAL A 6M², SEM VÃOS, UTILIZANDO PALHETA. AF_12/2014</v>
          </cell>
          <cell r="I5109" t="str">
            <v>M2</v>
          </cell>
          <cell r="J5109" t="str">
            <v>COEFICIENTE DE REPRESENTATIVIDADE</v>
          </cell>
          <cell r="K5109">
            <v>57.01</v>
          </cell>
          <cell r="L5109" t="str">
            <v>CAIXA REFERENCIAL</v>
          </cell>
        </row>
        <row r="5110">
          <cell r="G5110">
            <v>89455</v>
          </cell>
          <cell r="H5110" t="str">
            <v>ALVENARIA DE BLOCOS DE CONCRETO ESTRUTURAL 14X19X39 CM, (ESPESSURA 14 CM) FBK = 14,0 MPA, PARA PAREDES COM ÁREA LÍQUIDA MENOR QUE 6M², SEM VÃOS, UTILIZANDO PALHETA. AF_12/2014</v>
          </cell>
          <cell r="I5110" t="str">
            <v>M2</v>
          </cell>
          <cell r="J5110" t="str">
            <v>COEFICIENTE DE REPRESENTATIVIDADE</v>
          </cell>
          <cell r="K5110">
            <v>73.48</v>
          </cell>
          <cell r="L5110" t="str">
            <v>CAIXA REFERENCIAL</v>
          </cell>
        </row>
        <row r="5111">
          <cell r="G5111">
            <v>89456</v>
          </cell>
          <cell r="H5111" t="str">
            <v>ALVENARIA DE BLOCOS DE CONCRETO ESTRUTURAL 14X19X39 CM, (ESPESSURA 14 CM) FBK = 14,0 MPA, PARA PAREDES COM ÁREA LÍQUIDA MAIOR OU IGUAL A 6M², SEM VÃOS, UTILIZANDO PALHETA. AF_12/2014</v>
          </cell>
          <cell r="I5111" t="str">
            <v>M2</v>
          </cell>
          <cell r="J5111" t="str">
            <v>COEFICIENTE DE REPRESENTATIVIDADE</v>
          </cell>
          <cell r="K5111">
            <v>70.400000000000006</v>
          </cell>
          <cell r="L5111" t="str">
            <v>CAIXA REFERENCIAL</v>
          </cell>
        </row>
        <row r="5112">
          <cell r="G5112">
            <v>89457</v>
          </cell>
          <cell r="H5112" t="str">
            <v>ALVENARIA DE BLOCOS DE CONCRETO ESTRUTURAL 14X19X39 CM, (ESPESSURA 14 CM), FBK = 4,5 MPA, PARA PAREDES COM ÁREA LÍQUIDA MENOR QUE 6M², COM VÃOS, UTILIZANDO PALHETA. AF_12/2014</v>
          </cell>
          <cell r="I5112" t="str">
            <v>M2</v>
          </cell>
          <cell r="J5112" t="str">
            <v>COEFICIENTE DE REPRESENTATIVIDADE</v>
          </cell>
          <cell r="K5112">
            <v>63.41</v>
          </cell>
          <cell r="L5112" t="str">
            <v>CAIXA REFERENCIAL</v>
          </cell>
        </row>
        <row r="5113">
          <cell r="G5113">
            <v>89458</v>
          </cell>
          <cell r="H5113" t="str">
            <v>ALVENARIA DE BLOCOS DE CONCRETO ESTRUTURAL 14X19X39 CM, (ESPESSURA 14 CM), FBK = 4,5 MPA, PARA PAREDES COM ÁREA LÍQUIDA MAIOR OU IGUAL A 6M², COM VÃOS, UTILIZANDO PALHETA. AF_12/2014</v>
          </cell>
          <cell r="I5113" t="str">
            <v>M2</v>
          </cell>
          <cell r="J5113" t="str">
            <v>COEFICIENTE DE REPRESENTATIVIDADE</v>
          </cell>
          <cell r="K5113">
            <v>59.2</v>
          </cell>
          <cell r="L5113" t="str">
            <v>CAIXA REFERENCIAL</v>
          </cell>
        </row>
        <row r="5114">
          <cell r="G5114">
            <v>89459</v>
          </cell>
          <cell r="H5114" t="str">
            <v>ALVENARIA DE BLOCOS DE CONCRETO ESTRUTURAL 14X19X39 CM, (ESPESSURA 14 CM) FBK = 14,0 MPA, PARA PAREDES COM ÁREA LÍQUIDA MENOR QUE 6M², COM VÃOS, UTILIZANDO PALHETA. AF_12/2014</v>
          </cell>
          <cell r="I5114" t="str">
            <v>M2</v>
          </cell>
          <cell r="J5114" t="str">
            <v>COEFICIENTE DE REPRESENTATIVIDADE</v>
          </cell>
          <cell r="K5114">
            <v>77.67</v>
          </cell>
          <cell r="L5114" t="str">
            <v>CAIXA REFERENCIAL</v>
          </cell>
        </row>
        <row r="5115">
          <cell r="G5115">
            <v>89460</v>
          </cell>
          <cell r="H5115" t="str">
            <v>ALVENARIA DE BLOCOS DE CONCRETO ESTRUTURAL 14X19X39 CM, (ESPESSURA 14 CM) FBK = 14,0 MPA, PARA PAREDES COM ÁREA LÍQUIDA MAIOR OU IGUAL A 6M², COM VÃOS, UTILIZANDO PALHETA. AF_12/2014</v>
          </cell>
          <cell r="I5115" t="str">
            <v>M2</v>
          </cell>
          <cell r="J5115" t="str">
            <v>COEFICIENTE DE REPRESENTATIVIDADE</v>
          </cell>
          <cell r="K5115">
            <v>72.94</v>
          </cell>
          <cell r="L5115" t="str">
            <v>CAIXA REFERENCIAL</v>
          </cell>
        </row>
        <row r="5116">
          <cell r="G5116">
            <v>89462</v>
          </cell>
          <cell r="H5116" t="str">
            <v>ALVENARIA DE BLOCOS DE CONCRETO ESTRUTURAL 14X19X29 CM, (ESPESSURA 14 CM), FBK = 4,5 MPA, PARA PAREDES COM ÁREA LÍQUIDA MENOR QUE 6M², SEM VÃOS, UTILIZANDO PALHETA. AF_12/2014</v>
          </cell>
          <cell r="I5116" t="str">
            <v>M2</v>
          </cell>
          <cell r="J5116" t="str">
            <v>COEFICIENTE DE REPRESENTATIVIDADE</v>
          </cell>
          <cell r="K5116">
            <v>71.48</v>
          </cell>
          <cell r="L5116" t="str">
            <v>CAIXA REFERENCIAL</v>
          </cell>
        </row>
        <row r="5117">
          <cell r="G5117">
            <v>89463</v>
          </cell>
          <cell r="H5117" t="str">
            <v>ALVENARIA DE BLOCOS DE CONCRETO ESTRUTURAL 14X19X29 CM, (ESPESSURA 14 CM), FBK = 4,5 MPA, PARA PAREDES COM ÁREA LÍQUIDA MAIOR OU IGUAL A 6M², SEM VÃOS, UTILIZANDO PALHETA. AF_12/2014</v>
          </cell>
          <cell r="I5117" t="str">
            <v>M2</v>
          </cell>
          <cell r="J5117" t="str">
            <v>COEFICIENTE DE REPRESENTATIVIDADE</v>
          </cell>
          <cell r="K5117">
            <v>68.8</v>
          </cell>
          <cell r="L5117" t="str">
            <v>CAIXA REFERENCIAL</v>
          </cell>
        </row>
        <row r="5118">
          <cell r="G5118">
            <v>89464</v>
          </cell>
          <cell r="H5118" t="str">
            <v>ALVENARIA DE BLOCOS DE CONCRETO ESTRUTURAL 14X19X29 CM, (ESPESSURA 14 CM) FBK = 14,0 MPA, PARA PAREDES COM ÁREA LÍQUIDA MENOR QUE 6M², SEM VÃOS, UTILIZANDO PALHETA. AF_12/2014</v>
          </cell>
          <cell r="I5118" t="str">
            <v>M2</v>
          </cell>
          <cell r="J5118" t="str">
            <v>COEFICIENTE DE REPRESENTATIVIDADE</v>
          </cell>
          <cell r="K5118">
            <v>85.59</v>
          </cell>
          <cell r="L5118" t="str">
            <v>CAIXA REFERENCIAL</v>
          </cell>
        </row>
        <row r="5119">
          <cell r="G5119">
            <v>89465</v>
          </cell>
          <cell r="H5119" t="str">
            <v>ALVENARIA DE BLOCOS DE CONCRETO ESTRUTURAL 14X19X29 CM, (ESPESSURA 14 CM) FBK = 14,0 MPA, PARA PAREDES COM ÁREA LÍQUIDA MAIOR OU IGUAL A 6M², SEM VÃOS, UTILIZANDO PALHETA. AF_12/2014</v>
          </cell>
          <cell r="I5119" t="str">
            <v>M2</v>
          </cell>
          <cell r="J5119" t="str">
            <v>COEFICIENTE DE REPRESENTATIVIDADE</v>
          </cell>
          <cell r="K5119">
            <v>82.62</v>
          </cell>
          <cell r="L5119" t="str">
            <v>CAIXA REFERENCIAL</v>
          </cell>
        </row>
        <row r="5120">
          <cell r="G5120">
            <v>89466</v>
          </cell>
          <cell r="H5120" t="str">
            <v>ALVENARIA DE BLOCOS DE CONCRETO ESTRUTURAL 14X19X29 CM, (ESPESSURA 14 CM), FBK = 4,5 MPA, PARA PAREDES COM ÁREA LÍQUIDA MENOR QUE 6M², COM VÃOS, UTILIZANDO PALHETA. AF_12/2014</v>
          </cell>
          <cell r="I5120" t="str">
            <v>M2</v>
          </cell>
          <cell r="J5120" t="str">
            <v>COEFICIENTE DE REPRESENTATIVIDADE</v>
          </cell>
          <cell r="K5120">
            <v>76.7</v>
          </cell>
          <cell r="L5120" t="str">
            <v>CAIXA REFERENCIAL</v>
          </cell>
        </row>
        <row r="5121">
          <cell r="G5121">
            <v>89467</v>
          </cell>
          <cell r="H5121" t="str">
            <v>ALVENARIA DE BLOCOS DE CONCRETO ESTRUTURAL 14X19X29 CM, (ESPESSURA 14 CM), FBK = 4,5 MPA, PARA PAREDES COM ÁREA LÍQUIDA MAIOR OU IGUAL A 6M², COM VÃOS, UTILIZANDO PALHETA. AF_12/2014</v>
          </cell>
          <cell r="I5121" t="str">
            <v>M2</v>
          </cell>
          <cell r="J5121" t="str">
            <v>COEFICIENTE DE REPRESENTATIVIDADE</v>
          </cell>
          <cell r="K5121">
            <v>71.86</v>
          </cell>
          <cell r="L5121" t="str">
            <v>CAIXA REFERENCIAL</v>
          </cell>
        </row>
        <row r="5122">
          <cell r="G5122">
            <v>89468</v>
          </cell>
          <cell r="H5122" t="str">
            <v>ALVENARIA DE BLOCOS DE CONCRETO ESTRUTURAL 14X19X29 CM, (ESPESSURA 14 CM) FBK = 14,0 MPA, PARA PAREDES COM ÁREA LÍQUIDA MENOR QUE 6M², COM VÃOS, UTILIZANDO PALHETA. AF_12/2014</v>
          </cell>
          <cell r="I5122" t="str">
            <v>M2</v>
          </cell>
          <cell r="J5122" t="str">
            <v>COEFICIENTE DE REPRESENTATIVIDADE</v>
          </cell>
          <cell r="K5122">
            <v>91.08</v>
          </cell>
          <cell r="L5122" t="str">
            <v>CAIXA REFERENCIAL</v>
          </cell>
        </row>
        <row r="5123">
          <cell r="G5123">
            <v>89469</v>
          </cell>
          <cell r="H5123" t="str">
            <v>ALVENARIA DE BLOCOS DE CONCRETO ESTRUTURAL 14X19X29 CM, (ESPESSURA 14 CM) FBK = 14,0 MPA, PARA PAREDES COM ÁREA LÍQUIDA MAIOR OU IGUAL A 6M², COM VÃOS, UTILIZANDO PALHETA. AF_12/2014</v>
          </cell>
          <cell r="I5123" t="str">
            <v>M2</v>
          </cell>
          <cell r="J5123" t="str">
            <v>COEFICIENTE DE REPRESENTATIVIDADE</v>
          </cell>
          <cell r="K5123">
            <v>85.96</v>
          </cell>
          <cell r="L5123" t="str">
            <v>CAIXA REFERENCIAL</v>
          </cell>
        </row>
        <row r="5124">
          <cell r="G5124">
            <v>89470</v>
          </cell>
          <cell r="H5124" t="str">
            <v>ALVENARIA DE BLOCOS DE CONCRETO ESTRUTURAL 14X19X39 CM, (ESPESSURA 14 CM), FBK = 4,5 MPA, PARA PAREDES COM ÁREA LÍQUIDA MENOR QUE 6M², SEM VÃOS, UTILIZANDO COLHER DE PEDREIRO. AF_12/2014</v>
          </cell>
          <cell r="I5124" t="str">
            <v>M2</v>
          </cell>
          <cell r="J5124" t="str">
            <v>COEFICIENTE DE REPRESENTATIVIDADE</v>
          </cell>
          <cell r="K5124">
            <v>72.39</v>
          </cell>
          <cell r="L5124" t="str">
            <v>CAIXA REFERENCIAL</v>
          </cell>
        </row>
        <row r="5125">
          <cell r="G5125">
            <v>89471</v>
          </cell>
          <cell r="H5125" t="str">
            <v>ALVENARIA DE BLOCOS DE CONCRETO ESTRUTURAL 14X19X39 CM, (ESPESSURA 14 CM), FBK = 4,5 MPA, PARA PAREDES COM ÁREA LÍQUIDA MAIOR OU IGUAL A 6M², SEM VÃOS, UTILIZANDO COLHER DE PEDREIRO. AF_12/2014</v>
          </cell>
          <cell r="I5125" t="str">
            <v>M2</v>
          </cell>
          <cell r="J5125" t="str">
            <v>COEFICIENTE DE REPRESENTATIVIDADE</v>
          </cell>
          <cell r="K5125">
            <v>69.78</v>
          </cell>
          <cell r="L5125" t="str">
            <v>CAIXA REFERENCIAL</v>
          </cell>
        </row>
        <row r="5126">
          <cell r="G5126">
            <v>89472</v>
          </cell>
          <cell r="H5126" t="str">
            <v>ALVENARIA DE BLOCOS DE CONCRETO ESTRUTURAL 14X19X39 CM, (ESPESSURA 14 CM) FBK = 14,0 MPA, PARA PAREDES COM ÁREA LÍQUIDA MENOR QUE 6M², SEM VÃOS, UTILIZANDO COLHER DE PEDREIRO. AF_12/2014</v>
          </cell>
          <cell r="I5126" t="str">
            <v>M2</v>
          </cell>
          <cell r="J5126" t="str">
            <v>COEFICIENTE DE REPRESENTATIVIDADE</v>
          </cell>
          <cell r="K5126">
            <v>85.94</v>
          </cell>
          <cell r="L5126" t="str">
            <v>CAIXA REFERENCIAL</v>
          </cell>
        </row>
        <row r="5127">
          <cell r="G5127">
            <v>89473</v>
          </cell>
          <cell r="H5127" t="str">
            <v>ALVENARIA DE BLOCOS DE CONCRETO ESTRUTURAL 14X19X39 CM, (ESPESSURA 14 CM) FBK = 14,0 MPA, PARA PAREDES COM ÁREA LÍQUIDA MAIOR OU IGUAL A 6M², SEM VÃOS, UTILIZANDO COLHER DE PEDREIRO. AF_12/2014</v>
          </cell>
          <cell r="I5127" t="str">
            <v>M2</v>
          </cell>
          <cell r="J5127" t="str">
            <v>COEFICIENTE DE REPRESENTATIVIDADE</v>
          </cell>
          <cell r="K5127">
            <v>83.09</v>
          </cell>
          <cell r="L5127" t="str">
            <v>CAIXA REFERENCIAL</v>
          </cell>
        </row>
        <row r="5128">
          <cell r="G5128">
            <v>89474</v>
          </cell>
          <cell r="H5128" t="str">
            <v>ALVENARIA DE BLOCOS DE CONCRETO ESTRUTURAL 14X19X39 CM, (ESPESSURA 14 CM), FBK = 4,5 MPA, PARA PAREDES COM ÁREA LÍQUIDA MENOR QUE 6M², COM VÃOS, UTILIZANDO COLHER DE PEDREIRO. AF_12/2014</v>
          </cell>
          <cell r="I5128" t="str">
            <v>M2</v>
          </cell>
          <cell r="J5128" t="str">
            <v>COEFICIENTE DE REPRESENTATIVIDADE</v>
          </cell>
          <cell r="K5128">
            <v>79.75</v>
          </cell>
          <cell r="L5128" t="str">
            <v>CAIXA REFERENCIAL</v>
          </cell>
        </row>
        <row r="5129">
          <cell r="G5129">
            <v>89475</v>
          </cell>
          <cell r="H5129" t="str">
            <v>ALVENARIA DE BLOCOS DE CONCRETO ESTRUTURAL 14X19X39 CM, (ESPESSURA 14 CM), FBK = 4,5 MPA, PARA PAREDES COM ÁREA LÍQUIDA MAIOR OU IGUAL A 6M², COM VÃOS, UTILIZANDO COLHER DE PEDREIRO. AF_12/2014</v>
          </cell>
          <cell r="I5129" t="str">
            <v>M2</v>
          </cell>
          <cell r="J5129" t="str">
            <v>COEFICIENTE DE REPRESENTATIVIDADE</v>
          </cell>
          <cell r="K5129">
            <v>73.91</v>
          </cell>
          <cell r="L5129" t="str">
            <v>CAIXA REFERENCIAL</v>
          </cell>
        </row>
        <row r="5130">
          <cell r="G5130">
            <v>89476</v>
          </cell>
          <cell r="H5130" t="str">
            <v>ALVENARIA DE BLOCOS DE CONCRETO ESTRUTURAL 14X19X39 CM, (ESPESSURA 14 CM) FBK = 14,0 MPA, PARA PAREDES COM ÁREA LÍQUIDA MENOR QUE 6M², COM VÃOS, UTILIZANDO COLHER DE PEDREIRO. AF_12/2014</v>
          </cell>
          <cell r="I5130" t="str">
            <v>M2</v>
          </cell>
          <cell r="J5130" t="str">
            <v>COEFICIENTE DE REPRESENTATIVIDADE</v>
          </cell>
          <cell r="K5130">
            <v>93.93</v>
          </cell>
          <cell r="L5130" t="str">
            <v>CAIXA REFERENCIAL</v>
          </cell>
        </row>
        <row r="5131">
          <cell r="G5131">
            <v>89477</v>
          </cell>
          <cell r="H5131" t="str">
            <v>ALVENARIA DE BLOCOS DE CONCRETO ESTRUTURAL 14X19X39 CM, (ESPESSURA 14 CM) FBK = 14,0 MPA, PARA PAREDES COM ÁREA LÍQUIDA MAIOR OU IGUAL A 6M², COM VÃOS, UTILIZANDO COLHER DE PEDREIRO. AF_12/2014</v>
          </cell>
          <cell r="I5131" t="str">
            <v>M2</v>
          </cell>
          <cell r="J5131" t="str">
            <v>COEFICIENTE DE REPRESENTATIVIDADE</v>
          </cell>
          <cell r="K5131">
            <v>87.82</v>
          </cell>
          <cell r="L5131" t="str">
            <v>CAIXA REFERENCIAL</v>
          </cell>
        </row>
        <row r="5132">
          <cell r="G5132">
            <v>89478</v>
          </cell>
          <cell r="H5132" t="str">
            <v>ALVENARIA DE BLOCOS DE CONCRETO ESTRUTURAL 14X19X29 CM, (ESPESSURA 14 CM), FBK = 4,5 MPA, PARA PAREDES COM ÁREA LÍQUIDA MENOR QUE 6M², SEM VÃOS, UTILIZANDO COLHER DE PEDREIRO. AF_12/2014</v>
          </cell>
          <cell r="I5132" t="str">
            <v>M2</v>
          </cell>
          <cell r="J5132" t="str">
            <v>COEFICIENTE DE REPRESENTATIVIDADE</v>
          </cell>
          <cell r="K5132">
            <v>84.46</v>
          </cell>
          <cell r="L5132" t="str">
            <v>CAIXA REFERENCIAL</v>
          </cell>
        </row>
        <row r="5133">
          <cell r="G5133">
            <v>89479</v>
          </cell>
          <cell r="H5133" t="str">
            <v>ALVENARIA DE BLOCOS DE CONCRETO ESTRUTURAL 14X19X29 CM, (ESPESSURA 14 CM), FBK = 4,5 MPA, PARA PAREDES COM ÁREA LÍQUIDA MAIOR OU IGUAL A 6M², SEM VÃOS, UTILIZANDO COLHER DE PEDREIRO. AF_12/2014</v>
          </cell>
          <cell r="I5133" t="str">
            <v>M2</v>
          </cell>
          <cell r="J5133" t="str">
            <v>COEFICIENTE DE REPRESENTATIVIDADE</v>
          </cell>
          <cell r="K5133">
            <v>81.8</v>
          </cell>
          <cell r="L5133" t="str">
            <v>CAIXA REFERENCIAL</v>
          </cell>
        </row>
        <row r="5134">
          <cell r="G5134">
            <v>89480</v>
          </cell>
          <cell r="H5134" t="str">
            <v>ALVENARIA DE BLOCOS DE CONCRETO ESTRUTURAL 14X19X29 CM, (ESPESSURA 14 CM) FBK = 14,0 MPA, PARA PAREDES COM ÁREA LÍQUIDA MENOR QUE 6M², SEM VÃOS, UTILIZANDO COLHER DE PEDREIRO. AF_12/2014</v>
          </cell>
          <cell r="I5134" t="str">
            <v>M2</v>
          </cell>
          <cell r="J5134" t="str">
            <v>COEFICIENTE DE REPRESENTATIVIDADE</v>
          </cell>
          <cell r="K5134">
            <v>98.3</v>
          </cell>
          <cell r="L5134" t="str">
            <v>CAIXA REFERENCIAL</v>
          </cell>
        </row>
        <row r="5135">
          <cell r="G5135">
            <v>89483</v>
          </cell>
          <cell r="H5135" t="str">
            <v>ALVENARIA DE BLOCOS DE CONCRETO ESTRUTURAL 14X19X29 CM, (ESPESSURA 14 CM) FBK = 14,0 MPA, PARA PAREDES COM ÁREA LÍQUIDA MAIOR OU IGUAL A 6M², SEM VÃOS, UTILIZANDO COLHER DE PEDREIRO. AF_12/2014</v>
          </cell>
          <cell r="I5135" t="str">
            <v>M2</v>
          </cell>
          <cell r="J5135" t="str">
            <v>COEFICIENTE DE REPRESENTATIVIDADE</v>
          </cell>
          <cell r="K5135">
            <v>95.54</v>
          </cell>
          <cell r="L5135" t="str">
            <v>CAIXA REFERENCIAL</v>
          </cell>
        </row>
        <row r="5136">
          <cell r="G5136">
            <v>89484</v>
          </cell>
          <cell r="H5136" t="str">
            <v>ALVENARIA DE BLOCOS DE CONCRETO ESTRUTURAL 14X19X29 CM, (ESPESSURA 14 CM), FBK = 4,5 MPA, PARA PAREDES COM ÁREA LÍQUIDA MENOR QUE 6M², COM VÃOS, UTILIZANDO COLHER DE PEDREIRO. AF_12/2014</v>
          </cell>
          <cell r="I5136" t="str">
            <v>M2</v>
          </cell>
          <cell r="J5136" t="str">
            <v>COEFICIENTE DE REPRESENTATIVIDADE</v>
          </cell>
          <cell r="K5136">
            <v>93.27</v>
          </cell>
          <cell r="L5136" t="str">
            <v>CAIXA REFERENCIAL</v>
          </cell>
        </row>
        <row r="5137">
          <cell r="G5137">
            <v>89486</v>
          </cell>
          <cell r="H5137" t="str">
            <v>ALVENARIA DE BLOCOS DE CONCRETO ESTRUTURAL 14X19X29 CM, (ESPESSURA 14 CM), FBK = 4,5 MPA, PARA PAREDES COM ÁREA LÍQUIDA MAIOR OU IGUAL A 6M², COM VÃOS, UTILIZANDO COLHER DE PEDREIRO. AF_12/2014</v>
          </cell>
          <cell r="I5137" t="str">
            <v>M2</v>
          </cell>
          <cell r="J5137" t="str">
            <v>COEFICIENTE DE REPRESENTATIVIDADE</v>
          </cell>
          <cell r="K5137">
            <v>87.02</v>
          </cell>
          <cell r="L5137" t="str">
            <v>CAIXA REFERENCIAL</v>
          </cell>
        </row>
        <row r="5138">
          <cell r="G5138">
            <v>89487</v>
          </cell>
          <cell r="H5138" t="str">
            <v>ALVENARIA DE BLOCOS DE CONCRETO ESTRUTURAL 14X19X29 CM, (ESPESSURA 14 CM) FBK = 14,0 MPA, PARA PAREDES COM ÁREA LÍQUIDA MENOR QUE 6M², COM VÃOS, UTILIZANDO COLHER DE PEDREIRO. AF_12/2014</v>
          </cell>
          <cell r="I5138" t="str">
            <v>M2</v>
          </cell>
          <cell r="J5138" t="str">
            <v>COEFICIENTE DE REPRESENTATIVIDADE</v>
          </cell>
          <cell r="K5138">
            <v>107.58</v>
          </cell>
          <cell r="L5138" t="str">
            <v>CAIXA REFERENCIAL</v>
          </cell>
        </row>
        <row r="5139">
          <cell r="G5139">
            <v>89488</v>
          </cell>
          <cell r="H5139" t="str">
            <v>ALVENARIA DE BLOCOS DE CONCRETO ESTRUTURAL 14X19X29 CM, (ESPESSURA 14 CM) FBK = 14,0 MPA, PARA PAREDES COM ÁREA LÍQUIDA MAIOR OU IGUAL A 6M², COM VÃOS, UTILIZANDO COLHER DE PEDREIRO. AF_12/2014</v>
          </cell>
          <cell r="I5139" t="str">
            <v>M2</v>
          </cell>
          <cell r="J5139" t="str">
            <v>COEFICIENTE DE REPRESENTATIVIDADE</v>
          </cell>
          <cell r="K5139">
            <v>101.06</v>
          </cell>
          <cell r="L5139" t="str">
            <v>CAIXA REFERENCIAL</v>
          </cell>
        </row>
        <row r="5140">
          <cell r="G5140">
            <v>91815</v>
          </cell>
          <cell r="H5140" t="str">
            <v>(COMPOSIÇÃO REPRESENTATIVA) DE ALVENARIA DE BLOCOS DE CONCRETO ESTRUTURAL 14X19X39 CM, (ESPESSURA 14 CM), FBK = 4,5 MPA, UTILIZANDO PALHETA, PARA EDIFICAÇÃO HABITACIONAL. AF_10/2015</v>
          </cell>
          <cell r="I5140" t="str">
            <v>M2</v>
          </cell>
          <cell r="J5140" t="str">
            <v>COEFICIENTE DE REPRESENTATIVIDADE</v>
          </cell>
          <cell r="K5140">
            <v>59.67</v>
          </cell>
          <cell r="L5140" t="str">
            <v>CAIXA REFERENCIAL</v>
          </cell>
        </row>
        <row r="5141">
          <cell r="G5141">
            <v>91816</v>
          </cell>
          <cell r="H5141" t="str">
            <v>COMPOSIÇÃO REPRESENTATIVA DE SERVIÇOS DE ALVENARIA DE BLOCOS DE CONCRETO ESTRUTURAL 14X19X29 CM, (ESPESSURA 14 CM), FBK = 4,5 MPA, UTILIZANDO PALHETA, PARA EDIFICAÇÃO HABITACIONAL. AF_10/2015</v>
          </cell>
          <cell r="I5141" t="str">
            <v>M2</v>
          </cell>
          <cell r="J5141" t="str">
            <v>COEFICIENTE DE REPRESENTATIVIDADE</v>
          </cell>
          <cell r="K5141">
            <v>71.989999999999995</v>
          </cell>
          <cell r="L5141" t="str">
            <v>CAIXA REFERENCIAL</v>
          </cell>
        </row>
        <row r="5142">
          <cell r="G5142">
            <v>101161</v>
          </cell>
          <cell r="H5142" t="str">
            <v>ALVENARIA DE VEDAÇÃO COM ELEMENTO VAZADO DE CONCRETO (COBOGÓ) DE 7X50X50CM E ARGAMASSA DE ASSENTAMENTO COM PREPARO EM BETONEIRA. AF_05/2020</v>
          </cell>
          <cell r="I5142" t="str">
            <v>M2</v>
          </cell>
          <cell r="J5142" t="str">
            <v>COEFICIENTE DE REPRESENTATIVIDADE</v>
          </cell>
          <cell r="K5142">
            <v>153.54</v>
          </cell>
          <cell r="L5142" t="str">
            <v>CAIXA REFERENCIAL</v>
          </cell>
        </row>
        <row r="5143">
          <cell r="G5143">
            <v>101163</v>
          </cell>
          <cell r="H5143" t="str">
            <v>ALVENARIA DE VEDAÇÃO COM BLOCO DE VIDRO VAZADO, TIPO VENEZIANA, DE 6X20X20CM E ARGAMASSA DE ASSENTAMENTO COM PREPARO EM BETONEIRA. AF_05/2020</v>
          </cell>
          <cell r="I5143" t="str">
            <v>M2</v>
          </cell>
          <cell r="J5143" t="str">
            <v>COEFICIENTE DE REPRESENTATIVIDADE</v>
          </cell>
          <cell r="K5143">
            <v>715.04</v>
          </cell>
          <cell r="L5143" t="str">
            <v>CAIXA REFERENCIAL</v>
          </cell>
        </row>
        <row r="5144">
          <cell r="G5144">
            <v>101164</v>
          </cell>
          <cell r="H5144" t="str">
            <v>ALVENARIA DE VEDAÇÃO COM BLOCO DE VIDRO, TIPO CANELADO, DE 8X19X19CM E ARGAMASSA DE ASSENTAMENTO COM PREPARO EM BETONEIRA. AF_05/2020</v>
          </cell>
          <cell r="I5144" t="str">
            <v>M2</v>
          </cell>
          <cell r="J5144" t="str">
            <v>COEFICIENTE DE REPRESENTATIVIDADE</v>
          </cell>
          <cell r="K5144">
            <v>527.66</v>
          </cell>
          <cell r="L5144" t="str">
            <v>CAIXA REFERENCIAL</v>
          </cell>
        </row>
        <row r="5145">
          <cell r="G5145">
            <v>72178</v>
          </cell>
          <cell r="H5145" t="str">
            <v>RETIRADA DE DIVISORIAS EM CHAPAS DE MADEIRA, COM MONTANTES METALICOS</v>
          </cell>
          <cell r="I5145" t="str">
            <v>M2</v>
          </cell>
          <cell r="J5145" t="str">
            <v>COEFICIENTE DE REPRESENTATIVIDADE</v>
          </cell>
          <cell r="K5145">
            <v>26.8</v>
          </cell>
          <cell r="L5145" t="str">
            <v>CAIXA REFERENCIAL</v>
          </cell>
        </row>
        <row r="5146">
          <cell r="G5146">
            <v>72179</v>
          </cell>
          <cell r="H5146" t="str">
            <v>RECOLOCACAO DE PLACAS DIVISORIAS DE GRANILITE, CONSIDERANDO REAPROVEITAMENTO DO MATERIAL</v>
          </cell>
          <cell r="I5146" t="str">
            <v>M2</v>
          </cell>
          <cell r="J5146" t="str">
            <v>COLETADO</v>
          </cell>
          <cell r="K5146">
            <v>56.12</v>
          </cell>
          <cell r="L5146" t="str">
            <v>CAIXA REFERENCIAL</v>
          </cell>
        </row>
        <row r="5147">
          <cell r="G5147">
            <v>72180</v>
          </cell>
          <cell r="H5147" t="str">
            <v>RECOLOCACAO DE DIVISORIAS TIPO CHAPAS OU TABUAS, EXCLUSIVE ENTARUGAMENTO, CONSIDERANDO REAPROVEITAMENTO DO MATERIAL</v>
          </cell>
          <cell r="I5147" t="str">
            <v>M2</v>
          </cell>
          <cell r="J5147" t="str">
            <v>COEFICIENTE DE REPRESENTATIVIDADE</v>
          </cell>
          <cell r="K5147">
            <v>16.41</v>
          </cell>
          <cell r="L5147" t="str">
            <v>CAIXA REFERENCIAL</v>
          </cell>
        </row>
        <row r="5148">
          <cell r="G5148">
            <v>72181</v>
          </cell>
          <cell r="H5148" t="str">
            <v>RECOLOCACAO DE DIVISORIAS TIPO CHAPAS OU TABUAS, INCLUSIVE ENTARUGAMENTO, CONSIDERANDO REAPROVEITAMENTO DO MATERIAL</v>
          </cell>
          <cell r="I5148" t="str">
            <v>M2</v>
          </cell>
          <cell r="J5148" t="str">
            <v>COEFICIENTE DE REPRESENTATIVIDADE</v>
          </cell>
          <cell r="K5148">
            <v>33.26</v>
          </cell>
          <cell r="L5148" t="str">
            <v>CAIXA REFERENCIAL</v>
          </cell>
        </row>
        <row r="5149">
          <cell r="G5149" t="str">
            <v>73774/1</v>
          </cell>
          <cell r="H5149" t="str">
            <v>DIVISORIA EM MARMORITE ESPESSURA 35MM, CHUMBAMENTO NO PISO E PAREDE COM ARGAMASSA DE CIMENTO E AREIA, POLIMENTO MANUAL, EXCLUSIVE FERRAGENS</v>
          </cell>
          <cell r="I5149" t="str">
            <v>M2</v>
          </cell>
          <cell r="J5149" t="str">
            <v>COEFICIENTE DE REPRESENTATIVIDADE</v>
          </cell>
          <cell r="K5149">
            <v>286.14</v>
          </cell>
          <cell r="L5149" t="str">
            <v>CAIXA REFERENCIAL</v>
          </cell>
        </row>
        <row r="5150">
          <cell r="G5150" t="str">
            <v>73909/1</v>
          </cell>
          <cell r="H5150" t="str">
            <v>DIVISORIA EM MADEIRA COMPENSADA RESINADA ESPESSURA 6MM, ESTRUTURADA EM MADEIRA DE LEI 3"X3"</v>
          </cell>
          <cell r="I5150" t="str">
            <v>M2</v>
          </cell>
          <cell r="J5150" t="str">
            <v>COEFICIENTE DE REPRESENTATIVIDADE</v>
          </cell>
          <cell r="K5150">
            <v>238.1</v>
          </cell>
          <cell r="L5150" t="str">
            <v>CAIXA REFERENCIAL</v>
          </cell>
        </row>
        <row r="5151">
          <cell r="G5151" t="str">
            <v>74229/1</v>
          </cell>
          <cell r="H5151" t="str">
            <v>DIVISORIA EM MARMORE BRANCO POLIDO, ESPESSURA 3 CM, ASSENTADO COM ARGAMASSA TRACO 1:4 (CIMENTO E AREIA), ARREMATE COM CIMENTO BRANCO, EXCLUSIVE FERRAGENS</v>
          </cell>
          <cell r="I5151" t="str">
            <v>M2</v>
          </cell>
          <cell r="J5151" t="str">
            <v>COEFICIENTE DE REPRESENTATIVIDADE</v>
          </cell>
          <cell r="K5151">
            <v>456.62</v>
          </cell>
          <cell r="L5151" t="str">
            <v>CAIXA REFERENCIAL</v>
          </cell>
        </row>
        <row r="5152">
          <cell r="G5152">
            <v>79627</v>
          </cell>
          <cell r="H5152" t="str">
            <v>DIVISORIA EM GRANITO BRANCO POLIDO, ESP = 3CM, ASSENTADO COM ARGAMASSA TRACO 1:4, ARREMATE EM CIMENTO BRANCO, EXCLUSIVE FERRAGENS</v>
          </cell>
          <cell r="I5152" t="str">
            <v>M2</v>
          </cell>
          <cell r="J5152" t="str">
            <v>COEFICIENTE DE REPRESENTATIVIDADE</v>
          </cell>
          <cell r="K5152">
            <v>683.26</v>
          </cell>
          <cell r="L5152" t="str">
            <v>CAIXA REFERENCIAL</v>
          </cell>
        </row>
        <row r="5153">
          <cell r="G5153">
            <v>96358</v>
          </cell>
          <cell r="H5153" t="str">
            <v>PAREDE COM PLACAS DE GESSO ACARTONADO (DRYWALL), PARA USO INTERNO, COM DUAS FACES SIMPLES E ESTRUTURA METÁLICA COM GUIAS SIMPLES, SEM VÃOS. AF_06/2017_P</v>
          </cell>
          <cell r="I5153" t="str">
            <v>M2</v>
          </cell>
          <cell r="J5153" t="str">
            <v>ATRIBUÍDO SÃO PAULO</v>
          </cell>
          <cell r="K5153">
            <v>78.62</v>
          </cell>
          <cell r="L5153" t="str">
            <v>CAIXA REFERENCIAL</v>
          </cell>
        </row>
        <row r="5154">
          <cell r="G5154">
            <v>96359</v>
          </cell>
          <cell r="H5154" t="str">
            <v>PAREDE COM PLACAS DE GESSO ACARTONADO (DRYWALL), PARA USO INTERNO, COM DUAS FACES SIMPLES E ESTRUTURA METÁLICA COM GUIAS SIMPLES, COM VÃOS AF_06/2017_P</v>
          </cell>
          <cell r="I5154" t="str">
            <v>M2</v>
          </cell>
          <cell r="J5154" t="str">
            <v>ATRIBUÍDO SÃO PAULO</v>
          </cell>
          <cell r="K5154">
            <v>85.58</v>
          </cell>
          <cell r="L5154" t="str">
            <v>CAIXA REFERENCIAL</v>
          </cell>
        </row>
        <row r="5155">
          <cell r="G5155">
            <v>96360</v>
          </cell>
          <cell r="H5155" t="str">
            <v>PAREDE COM PLACAS DE GESSO ACARTONADO (DRYWALL), PARA USO INTERNO, COM DUAS FACES SIMPLES E ESTRUTURA METÁLICA COM GUIAS DUPLAS, SEM VÃOS. AF_06/2017_P</v>
          </cell>
          <cell r="I5155" t="str">
            <v>M2</v>
          </cell>
          <cell r="J5155" t="str">
            <v>ATRIBUÍDO SÃO PAULO</v>
          </cell>
          <cell r="K5155">
            <v>97.33</v>
          </cell>
          <cell r="L5155" t="str">
            <v>CAIXA REFERENCIAL</v>
          </cell>
        </row>
        <row r="5156">
          <cell r="G5156">
            <v>96361</v>
          </cell>
          <cell r="H5156" t="str">
            <v>PAREDE COM PLACAS DE GESSO ACARTONADO (DRYWALL), PARA USO INTERNO, COM DUAS FACES SIMPLES E ESTRUTURA METÁLICA COM GUIAS DUPLAS, COM VÃOS. AF_06/2017_P</v>
          </cell>
          <cell r="I5156" t="str">
            <v>M2</v>
          </cell>
          <cell r="J5156" t="str">
            <v>ATRIBUÍDO SÃO PAULO</v>
          </cell>
          <cell r="K5156">
            <v>110.79</v>
          </cell>
          <cell r="L5156" t="str">
            <v>CAIXA REFERENCIAL</v>
          </cell>
        </row>
        <row r="5157">
          <cell r="G5157">
            <v>96362</v>
          </cell>
          <cell r="H5157" t="str">
            <v>PAREDE COM PLACAS DE GESSO ACARTONADO (DRYWALL), PARA USO INTERNO, COM UMA FACE SIMPLES E OUTRA FACE DUPLA E ESTRUTURA METÁLICA COM GUIAS SIMPLES, SEM VÃOS. AF_06/2017_P</v>
          </cell>
          <cell r="I5157" t="str">
            <v>M2</v>
          </cell>
          <cell r="J5157" t="str">
            <v>ATRIBUÍDO SÃO PAULO</v>
          </cell>
          <cell r="K5157">
            <v>104.83</v>
          </cell>
          <cell r="L5157" t="str">
            <v>CAIXA REFERENCIAL</v>
          </cell>
        </row>
        <row r="5158">
          <cell r="G5158">
            <v>96363</v>
          </cell>
          <cell r="H5158" t="str">
            <v>PAREDE COM PLACAS DE GESSO ACARTONADO (DRYWALL), PARA USO INTERNO, COM UMA FACE SIMPLES E OUTRA FACE DUPLA E ESTRUTURA METÁLICA COM GUIAS SIMPLES, COM VÃOS. AF_06/2017_P</v>
          </cell>
          <cell r="I5158" t="str">
            <v>M2</v>
          </cell>
          <cell r="J5158" t="str">
            <v>ATRIBUÍDO SÃO PAULO</v>
          </cell>
          <cell r="K5158">
            <v>112.08</v>
          </cell>
          <cell r="L5158" t="str">
            <v>CAIXA REFERENCIAL</v>
          </cell>
        </row>
        <row r="5159">
          <cell r="G5159">
            <v>96364</v>
          </cell>
          <cell r="H5159" t="str">
            <v>PAREDE COM PLACAS DE GESSO ACARTONADO (DRYWALL), PARA USO INTERNO COM UMA FACE SIMPLES E OUTRA FACE DUPLA E ESTRUTURA METÁLICA COM GUIAS DUPLAS, SEM VÃOS. AF_06/2017_P</v>
          </cell>
          <cell r="I5159" t="str">
            <v>M2</v>
          </cell>
          <cell r="J5159" t="str">
            <v>ATRIBUÍDO SÃO PAULO</v>
          </cell>
          <cell r="K5159">
            <v>123.53</v>
          </cell>
          <cell r="L5159" t="str">
            <v>CAIXA REFERENCIAL</v>
          </cell>
        </row>
        <row r="5160">
          <cell r="G5160">
            <v>96365</v>
          </cell>
          <cell r="H5160" t="str">
            <v>PAREDE COM PLACAS DE GESSO ACARTONADO (DRYWALL), PARA USO INTERNO, COM UMA FACE SIMPLES E OUTRA FACE DUPLA E   ESTRUTURA METÁLICA COM GUIAS DUPLAS, COM VÃOS. AF_06/2017_P</v>
          </cell>
          <cell r="I5160" t="str">
            <v>M2</v>
          </cell>
          <cell r="J5160" t="str">
            <v>ATRIBUÍDO SÃO PAULO</v>
          </cell>
          <cell r="K5160">
            <v>137.28</v>
          </cell>
          <cell r="L5160" t="str">
            <v>CAIXA REFERENCIAL</v>
          </cell>
        </row>
        <row r="5161">
          <cell r="G5161">
            <v>96366</v>
          </cell>
          <cell r="H5161" t="str">
            <v>PAREDE COM PLACAS DE GESSO ACARTONADO (DRYWALL), PARA USO INTERNO, COM DUAS FACES DUPLAS E ESTRUTURA METÁLICA COM GUIAS SIMPLES, SEM VÃOS. AF_06/2017_P</v>
          </cell>
          <cell r="I5161" t="str">
            <v>M2</v>
          </cell>
          <cell r="J5161" t="str">
            <v>ATRIBUÍDO SÃO PAULO</v>
          </cell>
          <cell r="K5161">
            <v>131.05000000000001</v>
          </cell>
          <cell r="L5161" t="str">
            <v>CAIXA REFERENCIAL</v>
          </cell>
        </row>
        <row r="5162">
          <cell r="G5162">
            <v>96367</v>
          </cell>
          <cell r="H5162" t="str">
            <v>PAREDE COM PLACAS DE GESSO ACARTONADO (DRYWALL), PARA USO INTERNO, COM DUAS FACES DUPLAS E ESTRUTURA METÁLICA COM GUIAS SIMPLES, COM VÃOS. AF_06/2017_P</v>
          </cell>
          <cell r="I5162" t="str">
            <v>M2</v>
          </cell>
          <cell r="J5162" t="str">
            <v>ATRIBUÍDO SÃO PAULO</v>
          </cell>
          <cell r="K5162">
            <v>138.58000000000001</v>
          </cell>
          <cell r="L5162" t="str">
            <v>CAIXA REFERENCIAL</v>
          </cell>
        </row>
        <row r="5163">
          <cell r="G5163">
            <v>96368</v>
          </cell>
          <cell r="H5163" t="str">
            <v>PAREDE COM PLACAS DE GESSO ACARTONADO (DRYWALL), PARA USO INTERNO COM DUAS FACES DUPLAS E ESTRUTURA METÁLICA COM GUIAS DUPLAS, SEM VÃOS. AF_06/2017</v>
          </cell>
          <cell r="I5163" t="str">
            <v>M2</v>
          </cell>
          <cell r="J5163" t="str">
            <v>ATRIBUÍDO SÃO PAULO</v>
          </cell>
          <cell r="K5163">
            <v>149.75</v>
          </cell>
          <cell r="L5163" t="str">
            <v>CAIXA REFERENCIAL</v>
          </cell>
        </row>
        <row r="5164">
          <cell r="G5164">
            <v>96369</v>
          </cell>
          <cell r="H5164" t="str">
            <v>PAREDE COM PLACAS DE GESSO ACARTONADO (DRYWALL), PARA USO INTERNO, COM DUAS FACES DUPLAS E ESTRUTURA METÁLICA COM GUIAS DUPLAS, COM VÃOS. AF_06/2017_P</v>
          </cell>
          <cell r="I5164" t="str">
            <v>M2</v>
          </cell>
          <cell r="J5164" t="str">
            <v>ATRIBUÍDO SÃO PAULO</v>
          </cell>
          <cell r="K5164">
            <v>163.80000000000001</v>
          </cell>
          <cell r="L5164" t="str">
            <v>CAIXA REFERENCIAL</v>
          </cell>
        </row>
        <row r="5165">
          <cell r="G5165">
            <v>96370</v>
          </cell>
          <cell r="H5165" t="str">
            <v>PAREDE COM PLACAS DE GESSO ACARTONADO (DRYWALL), PARA USO INTERNO, COM UMA FACE SIMPLES E ESTRUTURA METÁLICA COM GUIAS SIMPLES, SEM VÃOS. AF_06/2017_P</v>
          </cell>
          <cell r="I5165" t="str">
            <v>M2</v>
          </cell>
          <cell r="J5165" t="str">
            <v>ATRIBUÍDO SÃO PAULO</v>
          </cell>
          <cell r="K5165">
            <v>49.11</v>
          </cell>
          <cell r="L5165" t="str">
            <v>CAIXA REFERENCIAL</v>
          </cell>
        </row>
        <row r="5166">
          <cell r="G5166">
            <v>96371</v>
          </cell>
          <cell r="H5166" t="str">
            <v>PAREDE COM PLACAS DE GESSO ACARTONADO (DRYWALL), PARA USO INTERNO, COM UMA FACE SIMPLES E ESTRUTURA METÁLICA COM GUIAS SIMPLES, COM VÃOS. AF_06/2017_P</v>
          </cell>
          <cell r="I5166" t="str">
            <v>M2</v>
          </cell>
          <cell r="J5166" t="str">
            <v>ATRIBUÍDO SÃO PAULO</v>
          </cell>
          <cell r="K5166">
            <v>55.9</v>
          </cell>
          <cell r="L5166" t="str">
            <v>CAIXA REFERENCIAL</v>
          </cell>
        </row>
        <row r="5167">
          <cell r="G5167">
            <v>96372</v>
          </cell>
          <cell r="H5167" t="str">
            <v>INSTALAÇÃO DE ISOLAMENTO COM LÃ DE ROCHA EM PAREDES DRYWALL. AF_06/2017</v>
          </cell>
          <cell r="I5167" t="str">
            <v>M2</v>
          </cell>
          <cell r="J5167" t="str">
            <v>ATRIBUÍDO SÃO PAULO</v>
          </cell>
          <cell r="K5167">
            <v>22.63</v>
          </cell>
          <cell r="L5167" t="str">
            <v>CAIXA REFERENCIAL</v>
          </cell>
        </row>
        <row r="5168">
          <cell r="G5168">
            <v>96373</v>
          </cell>
          <cell r="H5168" t="str">
            <v>INSTALAÇÃO DE REFORÇO METÁLICO EM PAREDE DRYWALL. AF_06/2017</v>
          </cell>
          <cell r="I5168" t="str">
            <v>M</v>
          </cell>
          <cell r="J5168" t="str">
            <v>COEFICIENTE DE REPRESENTATIVIDADE</v>
          </cell>
          <cell r="K5168">
            <v>6.96</v>
          </cell>
          <cell r="L5168" t="str">
            <v>CAIXA REFERENCIAL</v>
          </cell>
        </row>
        <row r="5169">
          <cell r="G5169">
            <v>96374</v>
          </cell>
          <cell r="H5169" t="str">
            <v>INSTALAÇÃO DE REFORÇO DE MADEIRA EM PAREDE DRYWALL. AF_06/2017</v>
          </cell>
          <cell r="I5169" t="str">
            <v>M</v>
          </cell>
          <cell r="J5169" t="str">
            <v>COEFICIENTE DE REPRESENTATIVIDADE</v>
          </cell>
          <cell r="K5169">
            <v>27.43</v>
          </cell>
          <cell r="L5169" t="str">
            <v>CAIXA REFERENCIAL</v>
          </cell>
        </row>
        <row r="5170">
          <cell r="G5170">
            <v>101154</v>
          </cell>
          <cell r="H5170" t="str">
            <v>ALVENARIA DE VEDAÇÃO DE BLOCOS DE CONCRETO CELULAR DE 10X30X60CM (ESPESSURA 10CM) E ARGAMASSA DE ASSENTAMENTO COM PREPARO EM BETONEIRA. AF_05/2020</v>
          </cell>
          <cell r="I5170" t="str">
            <v>M2</v>
          </cell>
          <cell r="J5170" t="str">
            <v>ATRIBUÍDO SÃO PAULO</v>
          </cell>
          <cell r="K5170">
            <v>82.09</v>
          </cell>
          <cell r="L5170" t="str">
            <v>CAIXA REFERENCIAL</v>
          </cell>
        </row>
        <row r="5171">
          <cell r="G5171">
            <v>101155</v>
          </cell>
          <cell r="H5171" t="str">
            <v>ALVENARIA DE VEDAÇÃO DE BLOCOS DE CONCRETO CELULAR DE 15X30X60CM (ESPESSURA 15CM) E ARGAMASSA DE ASSENTAMENTO COM PREPARO EM BETONEIRA. AF_05/2020</v>
          </cell>
          <cell r="I5171" t="str">
            <v>M2</v>
          </cell>
          <cell r="J5171" t="str">
            <v>ATRIBUÍDO SÃO PAULO</v>
          </cell>
          <cell r="K5171">
            <v>114.36</v>
          </cell>
          <cell r="L5171" t="str">
            <v>CAIXA REFERENCIAL</v>
          </cell>
        </row>
        <row r="5172">
          <cell r="G5172">
            <v>101156</v>
          </cell>
          <cell r="H5172" t="str">
            <v>ALVENARIA DE VEDAÇÃO DE BLOCOS DE CONCRETO CELULAR DE 20X30X60CM (ESPESSURA 20CM) E ARGAMASSA DE ASSENTAMENTO COM PREPARO EM BETONEIRA. AF_05/2020</v>
          </cell>
          <cell r="I5172" t="str">
            <v>M2</v>
          </cell>
          <cell r="J5172" t="str">
            <v>ATRIBUÍDO SÃO PAULO</v>
          </cell>
          <cell r="K5172">
            <v>166.61</v>
          </cell>
          <cell r="L5172" t="str">
            <v>CAIXA REFERENCIAL</v>
          </cell>
        </row>
        <row r="5173">
          <cell r="G5173" t="str">
            <v>73790/2</v>
          </cell>
          <cell r="H5173" t="str">
            <v>REASSENTAMENTO DE PARALELEPIPEDO SOBRE COLCHAO DE PO DE PEDRA ESPESSURA 10CM, REJUNTADO COM BETUME E PEDRISCO, CONSIDERANDO APROVEITAMENTO DO PARALELEPIPEDO</v>
          </cell>
          <cell r="I5173" t="str">
            <v>M2</v>
          </cell>
          <cell r="J5173" t="str">
            <v>ATRIBUÍDO SÃO PAULO</v>
          </cell>
          <cell r="K5173">
            <v>51.51</v>
          </cell>
          <cell r="L5173" t="str">
            <v>CAIXA REFERENCIAL</v>
          </cell>
        </row>
        <row r="5174">
          <cell r="G5174" t="str">
            <v>73790/4</v>
          </cell>
          <cell r="H5174" t="str">
            <v>REASSENTAMENTO DE PARALELEPIPEDO SOBRE COLCHAO DE PO DE PEDRA ESPESSURA 10CM, REJUNTADO COM ARGAMASSA TRACO 1:3 (CIMENTO E AREIA), CONSIDERANDO APROVEITAMENTO DO PARALELEPIPEDO</v>
          </cell>
          <cell r="I5174" t="str">
            <v>M2</v>
          </cell>
          <cell r="J5174" t="str">
            <v>COEFICIENTE DE REPRESENTATIVIDADE</v>
          </cell>
          <cell r="K5174">
            <v>43.91</v>
          </cell>
          <cell r="L5174" t="str">
            <v>CAIXA REFERENCIAL</v>
          </cell>
        </row>
        <row r="5175">
          <cell r="G5175">
            <v>83694</v>
          </cell>
          <cell r="H5175" t="str">
            <v>RECOMPOSICAO DE PAVIMENTACAO TIPO BLOKRET SOBRE COLCHAO DE AREIA COM REAPROVEITAMENTO DE MATERIAL</v>
          </cell>
          <cell r="I5175" t="str">
            <v>M2</v>
          </cell>
          <cell r="J5175" t="str">
            <v>COEFICIENTE DE REPRESENTATIVIDADE</v>
          </cell>
          <cell r="K5175">
            <v>19.670000000000002</v>
          </cell>
          <cell r="L5175" t="str">
            <v>CAIXA REFERENCIAL</v>
          </cell>
        </row>
        <row r="5176">
          <cell r="G5176" t="str">
            <v>83695/1</v>
          </cell>
          <cell r="H5176" t="str">
            <v>REJUNTAMENTO PAVIMENTACAO PARALELEPIPEDO BETUME CASCALH INCL MATERIAIS</v>
          </cell>
          <cell r="I5176" t="str">
            <v>M2</v>
          </cell>
          <cell r="J5176" t="str">
            <v>ATRIBUÍDO SÃO PAULO</v>
          </cell>
          <cell r="K5176">
            <v>23.59</v>
          </cell>
          <cell r="L5176" t="str">
            <v>CAIXA REFERENCIAL</v>
          </cell>
        </row>
        <row r="5177">
          <cell r="G5177">
            <v>83771</v>
          </cell>
          <cell r="H5177" t="str">
            <v>RECOMPOSICAO DE REVESTIMENTO PRIMARIO MEDIDO P/ VOLUME COMPACTADO</v>
          </cell>
          <cell r="I5177" t="str">
            <v>M3</v>
          </cell>
          <cell r="J5177" t="str">
            <v>ATRIBUÍDO SÃO PAULO</v>
          </cell>
          <cell r="K5177">
            <v>6.8</v>
          </cell>
          <cell r="L5177" t="str">
            <v>CAIXA REFERENCIAL</v>
          </cell>
        </row>
        <row r="5178">
          <cell r="G5178">
            <v>100576</v>
          </cell>
          <cell r="H5178" t="str">
            <v>REGULARIZAÇÃO E COMPACTAÇÃO DE SUBLEITO DE SOLO  PREDOMINANTEMENTE ARGILOSO. AF_11/2019</v>
          </cell>
          <cell r="I5178" t="str">
            <v>M2</v>
          </cell>
          <cell r="J5178" t="str">
            <v>ATRIBUÍDO SÃO PAULO</v>
          </cell>
          <cell r="K5178">
            <v>1.4</v>
          </cell>
          <cell r="L5178" t="str">
            <v>CAIXA REFERENCIAL</v>
          </cell>
        </row>
        <row r="5179">
          <cell r="G5179">
            <v>100577</v>
          </cell>
          <cell r="H5179" t="str">
            <v>REGULARIZAÇÃO E COMPACTAÇÃO DE SUBLEITO DE SOLO PREDOMINANTEMENTE ARENOSO. AF_11/2019</v>
          </cell>
          <cell r="I5179" t="str">
            <v>M2</v>
          </cell>
          <cell r="J5179" t="str">
            <v>ATRIBUÍDO SÃO PAULO</v>
          </cell>
          <cell r="K5179">
            <v>0.62</v>
          </cell>
          <cell r="L5179" t="str">
            <v>CAIXA REFERENCIAL</v>
          </cell>
        </row>
        <row r="5180">
          <cell r="G5180">
            <v>96388</v>
          </cell>
          <cell r="H5180" t="str">
            <v>EXECUÇÃO E COMPACTAÇÃO DE BASE E OU SUB BASE PARA PAVIMENTAÇÃO DE SOLOS DE COMPORTAMENTO LATERÍTICO (ARENOSO) - EXCLUSIVE SOLO, ESCAVAÇÃO, CARGA E TRANSPORTE. AF_11/2019</v>
          </cell>
          <cell r="I5180" t="str">
            <v>M3</v>
          </cell>
          <cell r="J5180" t="str">
            <v>ATRIBUÍDO SÃO PAULO</v>
          </cell>
          <cell r="K5180">
            <v>6.5</v>
          </cell>
          <cell r="L5180" t="str">
            <v>CAIXA REFERENCIAL</v>
          </cell>
        </row>
        <row r="5181">
          <cell r="G5181">
            <v>96389</v>
          </cell>
          <cell r="H5181" t="str">
            <v>EXECUÇÃO E COMPACTAÇÃO DE BASE E OU SUB BASE PARA PAVIMENTAÇÃO DE SOLO (PREDOMINANTEMENTE ARENOSO) COM CIMENTO (TEOR DE 2%) - EXCLUSIVE SOLO, ESCAVAÇÃO, CARGA E TRANSPORTE. AF_11/2019</v>
          </cell>
          <cell r="I5181" t="str">
            <v>M3</v>
          </cell>
          <cell r="J5181" t="str">
            <v>ATRIBUÍDO SÃO PAULO</v>
          </cell>
          <cell r="K5181">
            <v>30.45</v>
          </cell>
          <cell r="L5181" t="str">
            <v>CAIXA REFERENCIAL</v>
          </cell>
        </row>
        <row r="5182">
          <cell r="G5182">
            <v>96390</v>
          </cell>
          <cell r="H5182" t="str">
            <v>EXECUÇÃO E COMPACTAÇÃO DE BASE E OU SUB BASE PARA PAVIMENTAÇÃO DE SOLO (PREDOMINANTEMENTE ARENOSO) COM CIMENTO (TEOR DE 4%) - EXCLUSIVE SOLO, ESCAVAÇÃO, CARGA E TRANSPORTE. AF_11/2019</v>
          </cell>
          <cell r="I5182" t="str">
            <v>M3</v>
          </cell>
          <cell r="J5182" t="str">
            <v>ATRIBUÍDO SÃO PAULO</v>
          </cell>
          <cell r="K5182">
            <v>48.7</v>
          </cell>
          <cell r="L5182" t="str">
            <v>CAIXA REFERENCIAL</v>
          </cell>
        </row>
        <row r="5183">
          <cell r="G5183">
            <v>96391</v>
          </cell>
          <cell r="H5183" t="str">
            <v>EXECUÇÃO E COMPACTAÇÃO DE BASE E OU SUB BASE PARA PAVIMENTAÇÃO DE SOLO (PREDOMINANTEMENTE ARENOSO) COM CIMENTO (TEOR DE 6%) - EXCLUSIVE SOLO, ESCAVAÇÃO, CARGA E TRANSPORTE. AF_11/2019</v>
          </cell>
          <cell r="I5183" t="str">
            <v>M3</v>
          </cell>
          <cell r="J5183" t="str">
            <v>ATRIBUÍDO SÃO PAULO</v>
          </cell>
          <cell r="K5183">
            <v>67.959999999999994</v>
          </cell>
          <cell r="L5183" t="str">
            <v>CAIXA REFERENCIAL</v>
          </cell>
        </row>
        <row r="5184">
          <cell r="G5184">
            <v>96392</v>
          </cell>
          <cell r="H5184" t="str">
            <v>EXECUÇÃO E COMPACTAÇÃO DE BASE E OU SUB BASE PARA PAVIMENTAÇÃO DE SOLO (PREDOMINANTEMENTE ARENOSO) COM CIMENTO (TEOR DE 8%) - EXCLUSIVE SOLO, ESCAVAÇÃO, CARGA E TRANSPORTE. AF_11/2019</v>
          </cell>
          <cell r="I5184" t="str">
            <v>M3</v>
          </cell>
          <cell r="J5184" t="str">
            <v>ATRIBUÍDO SÃO PAULO</v>
          </cell>
          <cell r="K5184">
            <v>86.48</v>
          </cell>
          <cell r="L5184" t="str">
            <v>CAIXA REFERENCIAL</v>
          </cell>
        </row>
        <row r="5185">
          <cell r="G5185">
            <v>96396</v>
          </cell>
          <cell r="H5185" t="str">
            <v>EXECUÇÃO E COMPACTAÇÃO DE BASE E OU SUB BASE PARA PAVIMENTAÇÃO DE BRITA GRADUADA SIMPLES - EXCLUSIVE CARGA E TRANSPORTE. AF_11/2019</v>
          </cell>
          <cell r="I5185" t="str">
            <v>M3</v>
          </cell>
          <cell r="J5185" t="str">
            <v>ATRIBUÍDO SÃO PAULO</v>
          </cell>
          <cell r="K5185">
            <v>115.12</v>
          </cell>
          <cell r="L5185" t="str">
            <v>CAIXA REFERENCIAL</v>
          </cell>
        </row>
        <row r="5186">
          <cell r="G5186">
            <v>96397</v>
          </cell>
          <cell r="H5186" t="str">
            <v>EXECUÇÃO E COMPACTAÇÃO DE BASE E OU SUB BASE PARA PAVIMENTAÇÃO DE BRITA GRADUADA SIMPLES TRATADA COM CIMENTO - EXCLUSIVE CARGA E TRANSPORTE. AF_11/2019</v>
          </cell>
          <cell r="I5186" t="str">
            <v>M3</v>
          </cell>
          <cell r="J5186" t="str">
            <v>ATRIBUÍDO SÃO PAULO</v>
          </cell>
          <cell r="K5186">
            <v>149.74</v>
          </cell>
          <cell r="L5186" t="str">
            <v>CAIXA REFERENCIAL</v>
          </cell>
        </row>
        <row r="5187">
          <cell r="G5187">
            <v>96398</v>
          </cell>
          <cell r="H5187" t="str">
            <v>EXECUÇÃO E COMPACTAÇÃO DE BASE E OU SUB BASE PARA PAVIMENTAÇÃO DE CONCRETO COMPACTADO COM ROLO - EXCLUSIVE CARGA E TRANSPORTE. AF_11/2019</v>
          </cell>
          <cell r="I5187" t="str">
            <v>M3</v>
          </cell>
          <cell r="J5187" t="str">
            <v>ATRIBUÍDO SÃO PAULO</v>
          </cell>
          <cell r="K5187">
            <v>196.65</v>
          </cell>
          <cell r="L5187" t="str">
            <v>CAIXA REFERENCIAL</v>
          </cell>
        </row>
        <row r="5188">
          <cell r="G5188">
            <v>96399</v>
          </cell>
          <cell r="H5188" t="str">
            <v>EXECUÇÃO E COMPACTAÇÃO DE BASE E OU SUB BASE PARA PAVIMENTAÇÃO DE PEDRA RACHÃO  - EXCLUSIVE CARGA E TRANSPORTE. AF_11/2019</v>
          </cell>
          <cell r="I5188" t="str">
            <v>M3</v>
          </cell>
          <cell r="J5188" t="str">
            <v>ATRIBUÍDO SÃO PAULO</v>
          </cell>
          <cell r="K5188">
            <v>83.77</v>
          </cell>
          <cell r="L5188" t="str">
            <v>CAIXA REFERENCIAL</v>
          </cell>
        </row>
        <row r="5189">
          <cell r="G5189">
            <v>96400</v>
          </cell>
          <cell r="H5189" t="str">
            <v>EXECUÇÃO E COMPACTAÇÃO DE BASE E OU SUB BASE PARA PAVIMENTAÇÃO DE MACADAME SECO - EXCLUSIVE CARGA E TRANSPORTE. AF_11/2019</v>
          </cell>
          <cell r="I5189" t="str">
            <v>M3</v>
          </cell>
          <cell r="J5189" t="str">
            <v>ATRIBUÍDO SÃO PAULO</v>
          </cell>
          <cell r="K5189">
            <v>106.43</v>
          </cell>
          <cell r="L5189" t="str">
            <v>CAIXA REFERENCIAL</v>
          </cell>
        </row>
        <row r="5190">
          <cell r="G5190">
            <v>96401</v>
          </cell>
          <cell r="H5190" t="str">
            <v>EXECUÇÃO DE IMPRIMAÇÃO COM ASFALTO DILUÍDO CM-30. AF_11/2019</v>
          </cell>
          <cell r="I5190" t="str">
            <v>M2</v>
          </cell>
          <cell r="J5190" t="str">
            <v>ATRIBUÍDO SÃO PAULO</v>
          </cell>
          <cell r="K5190">
            <v>6.86</v>
          </cell>
          <cell r="L5190" t="str">
            <v>CAIXA REFERENCIAL</v>
          </cell>
        </row>
        <row r="5191">
          <cell r="G5191">
            <v>96402</v>
          </cell>
          <cell r="H5191" t="str">
            <v>EXECUÇÃO DE PINTURA DE LIGAÇÃO COM EMULSÃO ASFÁLTICA RR-2C. AF_11/2019</v>
          </cell>
          <cell r="I5191" t="str">
            <v>M2</v>
          </cell>
          <cell r="J5191" t="str">
            <v>ATRIBUÍDO SÃO PAULO</v>
          </cell>
          <cell r="K5191">
            <v>1.63</v>
          </cell>
          <cell r="L5191" t="str">
            <v>CAIXA REFERENCIAL</v>
          </cell>
        </row>
        <row r="5192">
          <cell r="G5192">
            <v>100564</v>
          </cell>
          <cell r="H5192" t="str">
            <v>EXECUÇÃO E COMPACTAÇÃO DE BASE E OU SUB-BASE PARA PAVIMENTAÇÃO DE SOLO (PREDOMINANTEMENTE ARENOSO) BRITA - 40/60 - EXCLUSIVE SOLO, ESCAVAÇÃO, CARGA E TRANSPORTE. AF_11/2019</v>
          </cell>
          <cell r="I5192" t="str">
            <v>M3</v>
          </cell>
          <cell r="J5192" t="str">
            <v>ATRIBUÍDO SÃO PAULO</v>
          </cell>
          <cell r="K5192">
            <v>67.22</v>
          </cell>
          <cell r="L5192" t="str">
            <v>CAIXA REFERENCIAL</v>
          </cell>
        </row>
        <row r="5193">
          <cell r="G5193">
            <v>100565</v>
          </cell>
          <cell r="H5193" t="str">
            <v>EXECUÇÃO E COMPACTAÇÃO DE BASE E OU SUB-BASE PARA PAVIMENTAÇÃO DE SOLO (PREDOMINANTEMENTE ARENOSO) BRITA - 50/50 - EXCLUSIVE SOLO, ESCAVAÇÃO, CARGA E TRANSPORTE. AF_11/2019</v>
          </cell>
          <cell r="I5193" t="str">
            <v>M3</v>
          </cell>
          <cell r="J5193" t="str">
            <v>ATRIBUÍDO SÃO PAULO</v>
          </cell>
          <cell r="K5193">
            <v>58.27</v>
          </cell>
          <cell r="L5193" t="str">
            <v>CAIXA REFERENCIAL</v>
          </cell>
        </row>
        <row r="5194">
          <cell r="G5194">
            <v>100566</v>
          </cell>
          <cell r="H5194" t="str">
            <v>EXECUÇÃO E COMPACTAÇÃO DE BASE E OU SUB-BASE PARA PAVIMENTAÇÃO DE SOLO (PREDOMINANTEMENTE ARENOSO) BRITA - 40/60 COM CIMENTO (TEOR DE 4%) - EXCLUSIVE SOLO, ESCAVAÇÃO, CARGA E TRANSPORTE. AF_11/2019</v>
          </cell>
          <cell r="I5194" t="str">
            <v>M3</v>
          </cell>
          <cell r="J5194" t="str">
            <v>ATRIBUÍDO SÃO PAULO</v>
          </cell>
          <cell r="K5194">
            <v>105.05</v>
          </cell>
          <cell r="L5194" t="str">
            <v>CAIXA REFERENCIAL</v>
          </cell>
        </row>
        <row r="5195">
          <cell r="G5195">
            <v>100567</v>
          </cell>
          <cell r="H5195" t="str">
            <v>EXECUÇÃO E COMPACTAÇÃO DE BASE E OU SUB-BASE PARA PAVIMENTAÇÃO DE SOLO (PREDOMINANTEMENTE ARENOSO) BRITA - 40/60 COM CIMENTO (TEOR DE 6%) - EXCLUSIVE SOLO, ESCAVAÇÃO, CARGA E TRANSPORTE. AF_11/2019</v>
          </cell>
          <cell r="I5195" t="str">
            <v>M3</v>
          </cell>
          <cell r="J5195" t="str">
            <v>ATRIBUÍDO SÃO PAULO</v>
          </cell>
          <cell r="K5195">
            <v>122.78</v>
          </cell>
          <cell r="L5195" t="str">
            <v>CAIXA REFERENCIAL</v>
          </cell>
        </row>
        <row r="5196">
          <cell r="G5196">
            <v>100568</v>
          </cell>
          <cell r="H5196" t="str">
            <v>EXECUÇÃO E COMPACTAÇÃO DE BASE E OU SUB-BASE PARA PAVIMENTAÇÃO DE SOLO (PREDOMINANTEMENTE ARENOSO) BRITA - 40/60 COM CIMENTO (TEOR DE 8%) - EXCLUSIVE SOLO, ESCAVAÇÃO, CARGA E TRANSPORTE. AF_11/2019</v>
          </cell>
          <cell r="I5196" t="str">
            <v>M3</v>
          </cell>
          <cell r="J5196" t="str">
            <v>ATRIBUÍDO SÃO PAULO</v>
          </cell>
          <cell r="K5196">
            <v>140.19</v>
          </cell>
          <cell r="L5196" t="str">
            <v>CAIXA REFERENCIAL</v>
          </cell>
        </row>
        <row r="5197">
          <cell r="G5197">
            <v>100569</v>
          </cell>
          <cell r="H5197" t="str">
            <v>EXECUÇÃO E COMPACTAÇÃO DE BASE E OU SUB-BASE PARA PAVIMENTAÇÃO DE SOLO (PREDOMINANTEMENTE ARENOSO) BRITA - 50/50 COM CIMENTO (TEOR DE 4%)  - EXCLUSIVE SOLO, ESCAVAÇÃO, CARGA E TRANSPORTE. AF_11/2019</v>
          </cell>
          <cell r="I5197" t="str">
            <v>M3</v>
          </cell>
          <cell r="J5197" t="str">
            <v>ATRIBUÍDO SÃO PAULO</v>
          </cell>
          <cell r="K5197">
            <v>96.43</v>
          </cell>
          <cell r="L5197" t="str">
            <v>CAIXA REFERENCIAL</v>
          </cell>
        </row>
        <row r="5198">
          <cell r="G5198">
            <v>100570</v>
          </cell>
          <cell r="H5198" t="str">
            <v>EXECUÇÃO E COMPACTAÇÃO DE BASE E OU SUB-BASE PARA PAVIMENTAÇÃO DE SOLO (PREDOMINANTEMENTE ARENOSO) BRITA - 50/50 COM CIMENTO (TEOR DE 6%) - EXCLUSIVE SOLO, ESCAVAÇÃO, CARGA E TRANSPORTE. AF_11/2019</v>
          </cell>
          <cell r="I5198" t="str">
            <v>M3</v>
          </cell>
          <cell r="J5198" t="str">
            <v>ATRIBUÍDO SÃO PAULO</v>
          </cell>
          <cell r="K5198">
            <v>115.55</v>
          </cell>
          <cell r="L5198" t="str">
            <v>CAIXA REFERENCIAL</v>
          </cell>
        </row>
        <row r="5199">
          <cell r="G5199">
            <v>100571</v>
          </cell>
          <cell r="H5199" t="str">
            <v>EXECUÇÃO E COMPACTAÇÃO DE BASE E OU SUB-BASE PARA PAVIMENTAÇÃO DE SOLO (PREDOMINANTEMENTE ARENOSO) BRITA - 50/50 COM CIMENTO (TEOR DE 8%) - EXCLUSIVE SOLO, ESCAVAÇÃO, CARGA E TRANSPORTE. AF_11/2019</v>
          </cell>
          <cell r="I5199" t="str">
            <v>M3</v>
          </cell>
          <cell r="J5199" t="str">
            <v>ATRIBUÍDO SÃO PAULO</v>
          </cell>
          <cell r="K5199">
            <v>131.94999999999999</v>
          </cell>
          <cell r="L5199" t="str">
            <v>CAIXA REFERENCIAL</v>
          </cell>
        </row>
        <row r="5200">
          <cell r="G5200">
            <v>100572</v>
          </cell>
          <cell r="H5200" t="str">
            <v>EXECUÇÃO E COMPACTAÇÃO DE BASE E OU SUB-BASE PARA PAVIMENTAÇÃO DE SOLO (PREDOMINANTEMENTE ARGILOSO) BRITA - 40/60 - EXCLUSIVE SOLO, ESCAVAÇÃO, CARGA E TRANSPORTE. AF_11/2019</v>
          </cell>
          <cell r="I5200" t="str">
            <v>M3</v>
          </cell>
          <cell r="J5200" t="str">
            <v>ATRIBUÍDO SÃO PAULO</v>
          </cell>
          <cell r="K5200">
            <v>70.510000000000005</v>
          </cell>
          <cell r="L5200" t="str">
            <v>CAIXA REFERENCIAL</v>
          </cell>
        </row>
        <row r="5201">
          <cell r="G5201">
            <v>100573</v>
          </cell>
          <cell r="H5201" t="str">
            <v>EXECUÇÃO E COMPACTAÇÃO DE BASE E OU SUB-BASE PARA PAVIMENTAÇÃO DE SOLO (PREDOMINANTEMENTE ARGILOSO) BRITA - 50/50 - EXCLUSIVE SOLO, ESCAVAÇÃO, CARGA E TRANSPORTE. AF_11/2019</v>
          </cell>
          <cell r="I5201" t="str">
            <v>M3</v>
          </cell>
          <cell r="J5201" t="str">
            <v>ATRIBUÍDO SÃO PAULO</v>
          </cell>
          <cell r="K5201">
            <v>61.56</v>
          </cell>
          <cell r="L5201" t="str">
            <v>CAIXA REFERENCIAL</v>
          </cell>
        </row>
        <row r="5202">
          <cell r="G5202">
            <v>100574</v>
          </cell>
          <cell r="H5202" t="str">
            <v>ESPALHAMENTO DE MATERIAL COM TRATOR DE ESTEIRAS. AF_11/2019</v>
          </cell>
          <cell r="I5202" t="str">
            <v>M3</v>
          </cell>
          <cell r="J5202" t="str">
            <v>ATRIBUÍDO SÃO PAULO</v>
          </cell>
          <cell r="K5202">
            <v>0.85</v>
          </cell>
          <cell r="L5202" t="str">
            <v>CAIXA REFERENCIAL</v>
          </cell>
        </row>
        <row r="5203">
          <cell r="G5203">
            <v>100575</v>
          </cell>
          <cell r="H5203" t="str">
            <v>REGULARIZAÇÃO DE SUPERFÍCIES COM MOTONIVELADORA. AF_11/2019</v>
          </cell>
          <cell r="I5203" t="str">
            <v>M2</v>
          </cell>
          <cell r="J5203" t="str">
            <v>ATRIBUÍDO SÃO PAULO</v>
          </cell>
          <cell r="K5203">
            <v>7.0000000000000007E-2</v>
          </cell>
          <cell r="L5203" t="str">
            <v>CAIXA REFERENCIAL</v>
          </cell>
        </row>
        <row r="5204">
          <cell r="G5204">
            <v>92391</v>
          </cell>
          <cell r="H5204" t="str">
            <v>EXECUÇÃO DE PAVIMENTO EM PISO INTERTRAVADO, COM BLOCO PISOGRAMA DE 35 X 25 CM, ESPESSURA 6 CM. AF_12/2015</v>
          </cell>
          <cell r="I5204" t="str">
            <v>M2</v>
          </cell>
          <cell r="J5204" t="str">
            <v>COEFICIENTE DE REPRESENTATIVIDADE</v>
          </cell>
          <cell r="K5204">
            <v>47.86</v>
          </cell>
          <cell r="L5204" t="str">
            <v>CAIXA REFERENCIAL</v>
          </cell>
        </row>
        <row r="5205">
          <cell r="G5205">
            <v>92392</v>
          </cell>
          <cell r="H5205" t="str">
            <v>EXECUÇÃO DE PAVIMENTO EM PISO INTERTRAVADO, COM BLOCO PISOGRAMA DE 35 X 25 CM, ESPESSURA 8 CM. AF_12/2015</v>
          </cell>
          <cell r="I5205" t="str">
            <v>M2</v>
          </cell>
          <cell r="J5205" t="str">
            <v>COEFICIENTE DE REPRESENTATIVIDADE</v>
          </cell>
          <cell r="K5205">
            <v>96.21</v>
          </cell>
          <cell r="L5205" t="str">
            <v>CAIXA REFERENCIAL</v>
          </cell>
        </row>
        <row r="5206">
          <cell r="G5206">
            <v>92393</v>
          </cell>
          <cell r="H5206" t="str">
            <v>EXECUÇÃO DE PAVIMENTO EM PISO INTERTRAVADO, COM BLOCO SEXTAVADO DE 25 X 25 CM, ESPESSURA 6 CM. AF_12/2015</v>
          </cell>
          <cell r="I5206" t="str">
            <v>M2</v>
          </cell>
          <cell r="J5206" t="str">
            <v>COEFICIENTE DE REPRESENTATIVIDADE</v>
          </cell>
          <cell r="K5206">
            <v>47.89</v>
          </cell>
          <cell r="L5206" t="str">
            <v>CAIXA REFERENCIAL</v>
          </cell>
        </row>
        <row r="5207">
          <cell r="G5207">
            <v>92394</v>
          </cell>
          <cell r="H5207" t="str">
            <v>EXECUÇÃO DE PAVIMENTO EM PISO INTERTRAVADO, COM BLOCO SEXTAVADO DE 25 X 25 CM, ESPESSURA 8 CM. AF_12/2015</v>
          </cell>
          <cell r="I5207" t="str">
            <v>M2</v>
          </cell>
          <cell r="J5207" t="str">
            <v>COEFICIENTE DE REPRESENTATIVIDADE</v>
          </cell>
          <cell r="K5207">
            <v>59.75</v>
          </cell>
          <cell r="L5207" t="str">
            <v>CAIXA REFERENCIAL</v>
          </cell>
        </row>
        <row r="5208">
          <cell r="G5208">
            <v>92395</v>
          </cell>
          <cell r="H5208" t="str">
            <v>EXECUÇÃO DE PAVIMENTO EM PISO INTERTRAVADO, COM BLOCO SEXTAVADO DE 25 X 25 CM, ESPESSURA 10 CM. AF_12/2015</v>
          </cell>
          <cell r="I5208" t="str">
            <v>M2</v>
          </cell>
          <cell r="J5208" t="str">
            <v>COEFICIENTE DE REPRESENTATIVIDADE</v>
          </cell>
          <cell r="K5208">
            <v>72.66</v>
          </cell>
          <cell r="L5208" t="str">
            <v>CAIXA REFERENCIAL</v>
          </cell>
        </row>
        <row r="5209">
          <cell r="G5209">
            <v>92396</v>
          </cell>
          <cell r="H5209" t="str">
            <v>EXECUÇÃO DE PASSEIO EM PISO INTERTRAVADO, COM BLOCO RETANGULAR COR NATURAL DE 20 X 10 CM, ESPESSURA 6 CM. AF_12/2015</v>
          </cell>
          <cell r="I5209" t="str">
            <v>M2</v>
          </cell>
          <cell r="J5209" t="str">
            <v>COEFICIENTE DE REPRESENTATIVIDADE</v>
          </cell>
          <cell r="K5209">
            <v>59.73</v>
          </cell>
          <cell r="L5209" t="str">
            <v>CAIXA REFERENCIAL</v>
          </cell>
        </row>
        <row r="5210">
          <cell r="G5210">
            <v>92397</v>
          </cell>
          <cell r="H5210" t="str">
            <v>EXECUÇÃO DE PÁTIO/ESTACIONAMENTO EM PISO INTERTRAVADO, COM BLOCO RETANGULAR COR NATURAL DE 20 X 10 CM, ESPESSURA 6 CM. AF_12/2015</v>
          </cell>
          <cell r="I5210" t="str">
            <v>M2</v>
          </cell>
          <cell r="J5210" t="str">
            <v>COEFICIENTE DE REPRESENTATIVIDADE</v>
          </cell>
          <cell r="K5210">
            <v>48.27</v>
          </cell>
          <cell r="L5210" t="str">
            <v>CAIXA REFERENCIAL</v>
          </cell>
        </row>
        <row r="5211">
          <cell r="G5211">
            <v>92398</v>
          </cell>
          <cell r="H5211" t="str">
            <v>EXECUÇÃO DE PÁTIO/ESTACIONAMENTO EM PISO INTERTRAVADO, COM BLOCO RETANGULAR COR NATURAL DE 20 X 10 CM, ESPESSURA 8 CM. AF_12/2015</v>
          </cell>
          <cell r="I5211" t="str">
            <v>M2</v>
          </cell>
          <cell r="J5211" t="str">
            <v>COEFICIENTE DE REPRESENTATIVIDADE</v>
          </cell>
          <cell r="K5211">
            <v>61.52</v>
          </cell>
          <cell r="L5211" t="str">
            <v>CAIXA REFERENCIAL</v>
          </cell>
        </row>
        <row r="5212">
          <cell r="G5212">
            <v>92399</v>
          </cell>
          <cell r="H5212" t="str">
            <v>EXECUÇÃO DE VIA EM PISO INTERTRAVADO, COM BLOCO RETANGULAR COR NATURAL DE 20 X 10 CM, ESPESSURA 8 CM. AF_12/2015</v>
          </cell>
          <cell r="I5212" t="str">
            <v>M2</v>
          </cell>
          <cell r="J5212" t="str">
            <v>COEFICIENTE DE REPRESENTATIVIDADE</v>
          </cell>
          <cell r="K5212">
            <v>62.79</v>
          </cell>
          <cell r="L5212" t="str">
            <v>CAIXA REFERENCIAL</v>
          </cell>
        </row>
        <row r="5213">
          <cell r="G5213">
            <v>92400</v>
          </cell>
          <cell r="H5213" t="str">
            <v>EXECUÇÃO DE PÁTIO/ESTACIONAMENTO EM PISO INTERTRAVADO, COM BLOCO RETANGULAR DE 20 X 10 CM, ESPESSURA 10 CM. AF_12/2015</v>
          </cell>
          <cell r="I5213" t="str">
            <v>M2</v>
          </cell>
          <cell r="J5213" t="str">
            <v>COEFICIENTE DE REPRESENTATIVIDADE</v>
          </cell>
          <cell r="K5213">
            <v>73.400000000000006</v>
          </cell>
          <cell r="L5213" t="str">
            <v>CAIXA REFERENCIAL</v>
          </cell>
        </row>
        <row r="5214">
          <cell r="G5214">
            <v>92401</v>
          </cell>
          <cell r="H5214" t="str">
            <v>EXECUÇÃO DE VIA EM PISO INTERTRAVADO, COM BLOCO RETANGULAR DE 20 X 10 CM, ESPESSURA 10 CM. AF_12/2015</v>
          </cell>
          <cell r="I5214" t="str">
            <v>M2</v>
          </cell>
          <cell r="J5214" t="str">
            <v>COEFICIENTE DE REPRESENTATIVIDADE</v>
          </cell>
          <cell r="K5214">
            <v>74.760000000000005</v>
          </cell>
          <cell r="L5214" t="str">
            <v>CAIXA REFERENCIAL</v>
          </cell>
        </row>
        <row r="5215">
          <cell r="G5215">
            <v>92402</v>
          </cell>
          <cell r="H5215" t="str">
            <v>EXECUÇÃO DE PASSEIO EM PISO INTERTRAVADO, COM BLOCO 16 FACES DE 22 X 11 CM, ESPESSURA 6 CM. AF_12/2015</v>
          </cell>
          <cell r="I5215" t="str">
            <v>M2</v>
          </cell>
          <cell r="J5215" t="str">
            <v>COEFICIENTE DE REPRESENTATIVIDADE</v>
          </cell>
          <cell r="K5215">
            <v>61.32</v>
          </cell>
          <cell r="L5215" t="str">
            <v>CAIXA REFERENCIAL</v>
          </cell>
        </row>
        <row r="5216">
          <cell r="G5216">
            <v>92403</v>
          </cell>
          <cell r="H5216" t="str">
            <v>EXECUÇÃO DE PÁTIO/ESTACIONAMENTO EM PISO INTERTRAVADO, COM BLOCO 16 FACES DE 22 X 11 CM, ESPESSURA 6 CM. AF_12/2015</v>
          </cell>
          <cell r="I5216" t="str">
            <v>M2</v>
          </cell>
          <cell r="J5216" t="str">
            <v>COEFICIENTE DE REPRESENTATIVIDADE</v>
          </cell>
          <cell r="K5216">
            <v>49.77</v>
          </cell>
          <cell r="L5216" t="str">
            <v>CAIXA REFERENCIAL</v>
          </cell>
        </row>
        <row r="5217">
          <cell r="G5217">
            <v>92404</v>
          </cell>
          <cell r="H5217" t="str">
            <v>EXECUÇÃO DE PÁTIO/ESTACIONAMENTO EM PISO INTERTRAVADO, COM BLOCO 16 FACES DE 22 X 11 CM, ESPESSURA 8 CM. AF_12/2015</v>
          </cell>
          <cell r="I5217" t="str">
            <v>M2</v>
          </cell>
          <cell r="J5217" t="str">
            <v>COEFICIENTE DE REPRESENTATIVIDADE</v>
          </cell>
          <cell r="K5217">
            <v>63.04</v>
          </cell>
          <cell r="L5217" t="str">
            <v>CAIXA REFERENCIAL</v>
          </cell>
        </row>
        <row r="5218">
          <cell r="G5218">
            <v>92405</v>
          </cell>
          <cell r="H5218" t="str">
            <v>EXECUÇÃO DE VIA EM PISO INTERTRAVADO, COM BLOCO 16 FACES DE 22 X 11 CM, ESPESSURA 8 CM. AF_12/2015</v>
          </cell>
          <cell r="I5218" t="str">
            <v>M2</v>
          </cell>
          <cell r="J5218" t="str">
            <v>COEFICIENTE DE REPRESENTATIVIDADE</v>
          </cell>
          <cell r="K5218">
            <v>64.28</v>
          </cell>
          <cell r="L5218" t="str">
            <v>CAIXA REFERENCIAL</v>
          </cell>
        </row>
        <row r="5219">
          <cell r="G5219">
            <v>92406</v>
          </cell>
          <cell r="H5219" t="str">
            <v>EXECUÇÃO DE PÁTIO/ESTACIONAMENTO EM PISO INTERTRAVADO, COM BLOCO 16 FACES DE 22 X 11 CM, ESPESSURA 10 CM. AF_12/2015</v>
          </cell>
          <cell r="I5219" t="str">
            <v>M2</v>
          </cell>
          <cell r="J5219" t="str">
            <v>COEFICIENTE DE REPRESENTATIVIDADE</v>
          </cell>
          <cell r="K5219">
            <v>74.930000000000007</v>
          </cell>
          <cell r="L5219" t="str">
            <v>CAIXA REFERENCIAL</v>
          </cell>
        </row>
        <row r="5220">
          <cell r="G5220">
            <v>92407</v>
          </cell>
          <cell r="H5220" t="str">
            <v>EXECUÇÃO DE VIA EM PISO INTERTRAVADO, COM BLOCO 16 FACES DE 22 X 11 CM, ESPESSURA 10 CM. AF_12/2015</v>
          </cell>
          <cell r="I5220" t="str">
            <v>M2</v>
          </cell>
          <cell r="J5220" t="str">
            <v>COEFICIENTE DE REPRESENTATIVIDADE</v>
          </cell>
          <cell r="K5220">
            <v>76.25</v>
          </cell>
          <cell r="L5220" t="str">
            <v>CAIXA REFERENCIAL</v>
          </cell>
        </row>
        <row r="5221">
          <cell r="G5221">
            <v>93679</v>
          </cell>
          <cell r="H5221" t="str">
            <v>EXECUÇÃO DE PASSEIO EM PISO INTERTRAVADO, COM BLOCO RETANGULAR COLORIDO DE 20 X 10 CM, ESPESSURA 6 CM. AF_12/2015</v>
          </cell>
          <cell r="I5221" t="str">
            <v>M2</v>
          </cell>
          <cell r="J5221" t="str">
            <v>COEFICIENTE DE REPRESENTATIVIDADE</v>
          </cell>
          <cell r="K5221">
            <v>65.7</v>
          </cell>
          <cell r="L5221" t="str">
            <v>CAIXA REFERENCIAL</v>
          </cell>
        </row>
        <row r="5222">
          <cell r="G5222">
            <v>93680</v>
          </cell>
          <cell r="H5222" t="str">
            <v>EXECUÇÃO DE PÁTIO/ESTACIONAMENTO EM PISO INTERTRAVADO, COM BLOCO RETANGULAR COLORIDO DE 20 X 10 CM, ESPESSURA 6 CM. AF_12/2015</v>
          </cell>
          <cell r="I5222" t="str">
            <v>M2</v>
          </cell>
          <cell r="J5222" t="str">
            <v>COEFICIENTE DE REPRESENTATIVIDADE</v>
          </cell>
          <cell r="K5222">
            <v>53.98</v>
          </cell>
          <cell r="L5222" t="str">
            <v>CAIXA REFERENCIAL</v>
          </cell>
        </row>
        <row r="5223">
          <cell r="G5223">
            <v>93681</v>
          </cell>
          <cell r="H5223" t="str">
            <v>EXECUÇÃO DE PÁTIO/ESTACIONAMENTO EM PISO INTERTRAVADO, COM BLOCO RETANGULAR COLORIDO DE 20 X 10 CM, ESPESSURA 8 CM. AF_12/2015</v>
          </cell>
          <cell r="I5223" t="str">
            <v>M2</v>
          </cell>
          <cell r="J5223" t="str">
            <v>COEFICIENTE DE REPRESENTATIVIDADE</v>
          </cell>
          <cell r="K5223">
            <v>66.09</v>
          </cell>
          <cell r="L5223" t="str">
            <v>CAIXA REFERENCIAL</v>
          </cell>
        </row>
        <row r="5224">
          <cell r="G5224">
            <v>93682</v>
          </cell>
          <cell r="H5224" t="str">
            <v>EXECUÇÃO DE VIA EM PISO INTERTRAVADO, COM BLOCO RETANGULAR COLORIDO DE 20 X 10 CM, ESPESSURA 8 CM. AF_12/2015</v>
          </cell>
          <cell r="I5224" t="str">
            <v>M2</v>
          </cell>
          <cell r="J5224" t="str">
            <v>COEFICIENTE DE REPRESENTATIVIDADE</v>
          </cell>
          <cell r="K5224">
            <v>67.41</v>
          </cell>
          <cell r="L5224" t="str">
            <v>CAIXA REFERENCIAL</v>
          </cell>
        </row>
        <row r="5225">
          <cell r="G5225">
            <v>97114</v>
          </cell>
          <cell r="H5225" t="str">
            <v>EXECUÇÃO DE JUNTAS DE CONTRAÇÃO PARA PAVIMENTOS DE CONCRETO. AF_11/2017</v>
          </cell>
          <cell r="I5225" t="str">
            <v>M</v>
          </cell>
          <cell r="J5225" t="str">
            <v>COEFICIENTE DE REPRESENTATIVIDADE</v>
          </cell>
          <cell r="K5225">
            <v>0.38</v>
          </cell>
          <cell r="L5225" t="str">
            <v>CAIXA REFERENCIAL</v>
          </cell>
        </row>
        <row r="5226">
          <cell r="G5226">
            <v>97115</v>
          </cell>
          <cell r="H5226" t="str">
            <v>APLICAÇÃO DE GRAXA EM BARRAS DE TRANSFERÊNCIA PARA EXECUÇÃO DE PAVIMENTO DE CONCRETO. AF_11/2017</v>
          </cell>
          <cell r="I5226" t="str">
            <v>KG</v>
          </cell>
          <cell r="J5226" t="str">
            <v>COEFICIENTE DE REPRESENTATIVIDADE</v>
          </cell>
          <cell r="K5226">
            <v>44.96</v>
          </cell>
          <cell r="L5226" t="str">
            <v>CAIXA REFERENCIAL</v>
          </cell>
        </row>
        <row r="5227">
          <cell r="G5227">
            <v>97120</v>
          </cell>
          <cell r="H5227" t="str">
            <v>BARRAS DE LIGAÇÃO, AÇO CA-50 DE 10 MM, PARA EXECUÇÃO DE PAVIMENTO DE CONCRETO  FORNECIMENTO E INSTALAÇÃO. AF_11/2017</v>
          </cell>
          <cell r="I5227" t="str">
            <v>KG</v>
          </cell>
          <cell r="J5227" t="str">
            <v>COEFICIENTE DE REPRESENTATIVIDADE</v>
          </cell>
          <cell r="K5227">
            <v>7.75</v>
          </cell>
          <cell r="L5227" t="str">
            <v>CAIXA REFERENCIAL</v>
          </cell>
        </row>
        <row r="5228">
          <cell r="G5228">
            <v>97802</v>
          </cell>
          <cell r="H5228" t="str">
            <v>PAVIMENTO COM TRATAMENTO SUPERFICIAL SIMPLES, COM EMULSÃO ASFÁLTICA RR-2C. AF_01/2020</v>
          </cell>
          <cell r="I5228" t="str">
            <v>M2</v>
          </cell>
          <cell r="J5228" t="str">
            <v>ATRIBUÍDO SÃO PAULO</v>
          </cell>
          <cell r="K5228">
            <v>4.4000000000000004</v>
          </cell>
          <cell r="L5228" t="str">
            <v>CAIXA REFERENCIAL</v>
          </cell>
        </row>
        <row r="5229">
          <cell r="G5229">
            <v>97803</v>
          </cell>
          <cell r="H5229" t="str">
            <v>PAVIMENTO COM TRATAMENTO SUPERFICIAL SIMPLES, COM EMULSÃO ASFÁLTICA RR-2C, COM BANHO DILUÍDO. AF_01/2020</v>
          </cell>
          <cell r="I5229" t="str">
            <v>M2</v>
          </cell>
          <cell r="J5229" t="str">
            <v>ATRIBUÍDO SÃO PAULO</v>
          </cell>
          <cell r="K5229">
            <v>6.63</v>
          </cell>
          <cell r="L5229" t="str">
            <v>CAIXA REFERENCIAL</v>
          </cell>
        </row>
        <row r="5230">
          <cell r="G5230">
            <v>97805</v>
          </cell>
          <cell r="H5230" t="str">
            <v>PAVIMENTO COM TRATAMENTO SUPERFICIAL DUPLO, COM EMULSÃO ASFÁLTICA RR-2C. AF_01/2020</v>
          </cell>
          <cell r="I5230" t="str">
            <v>M2</v>
          </cell>
          <cell r="J5230" t="str">
            <v>ATRIBUÍDO SÃO PAULO</v>
          </cell>
          <cell r="K5230">
            <v>11.05</v>
          </cell>
          <cell r="L5230" t="str">
            <v>CAIXA REFERENCIAL</v>
          </cell>
        </row>
        <row r="5231">
          <cell r="G5231">
            <v>97806</v>
          </cell>
          <cell r="H5231" t="str">
            <v>PAVIMENTO COM TRATAMENTO SUPERFICIAL DUPLO, COM EMULSÃO ASFÁLTICA RR-2C, COM BANHO DILUÍDO. AF_01/2020</v>
          </cell>
          <cell r="I5231" t="str">
            <v>M2</v>
          </cell>
          <cell r="J5231" t="str">
            <v>ATRIBUÍDO SÃO PAULO</v>
          </cell>
          <cell r="K5231">
            <v>13.25</v>
          </cell>
          <cell r="L5231" t="str">
            <v>CAIXA REFERENCIAL</v>
          </cell>
        </row>
        <row r="5232">
          <cell r="G5232">
            <v>97807</v>
          </cell>
          <cell r="H5232" t="str">
            <v>PAVIMENTO COM TRATAMENTO SUPERFICIAL DUPLO, COM EMULSÃO ASFÁLTICA RR-2C, COM CAPA SELANTE. AF_01/2020</v>
          </cell>
          <cell r="I5232" t="str">
            <v>M2</v>
          </cell>
          <cell r="J5232" t="str">
            <v>ATRIBUÍDO SÃO PAULO</v>
          </cell>
          <cell r="K5232">
            <v>15.28</v>
          </cell>
          <cell r="L5232" t="str">
            <v>CAIXA REFERENCIAL</v>
          </cell>
        </row>
        <row r="5233">
          <cell r="G5233">
            <v>97809</v>
          </cell>
          <cell r="H5233" t="str">
            <v>PAVIMENTO COM TRATAMENTO SUPERFICIAL TRIPLO, COM EMULSÃO ASFÁLTICA RR-2C. AF_01/2020</v>
          </cell>
          <cell r="I5233" t="str">
            <v>M2</v>
          </cell>
          <cell r="J5233" t="str">
            <v>ATRIBUÍDO SÃO PAULO</v>
          </cell>
          <cell r="K5233">
            <v>12.38</v>
          </cell>
          <cell r="L5233" t="str">
            <v>CAIXA REFERENCIAL</v>
          </cell>
        </row>
        <row r="5234">
          <cell r="G5234">
            <v>97810</v>
          </cell>
          <cell r="H5234" t="str">
            <v>PAVIMENTO COM TRATAMENTO SUPERFICIAL TRIPLO, COM EMULSÃO ASFÁLTICA RR-2C, COM BANHO DILUÍDO. AF_01/2020</v>
          </cell>
          <cell r="I5234" t="str">
            <v>M2</v>
          </cell>
          <cell r="J5234" t="str">
            <v>ATRIBUÍDO SÃO PAULO</v>
          </cell>
          <cell r="K5234">
            <v>13.4</v>
          </cell>
          <cell r="L5234" t="str">
            <v>CAIXA REFERENCIAL</v>
          </cell>
        </row>
        <row r="5235">
          <cell r="G5235">
            <v>97811</v>
          </cell>
          <cell r="H5235" t="str">
            <v>PAVIMENTO COM TRATAMENTO SUPERFICIAL TRIPLO, COM EMULSÃO ASFÁLTICA RR-2C, COM CAPA SELANTE. AF_01/2020</v>
          </cell>
          <cell r="I5235" t="str">
            <v>M2</v>
          </cell>
          <cell r="J5235" t="str">
            <v>ATRIBUÍDO SÃO PAULO</v>
          </cell>
          <cell r="K5235">
            <v>15.51</v>
          </cell>
          <cell r="L5235" t="str">
            <v>CAIXA REFERENCIAL</v>
          </cell>
        </row>
        <row r="5236">
          <cell r="G5236">
            <v>101167</v>
          </cell>
          <cell r="H5236" t="str">
            <v>EXECUÇÃO DE PAVIMENTO EM PARALELEPÍPEDOS, REJUNTAMENTO COM PÓ DE PEDRA. AF_05/2020</v>
          </cell>
          <cell r="I5236" t="str">
            <v>M2</v>
          </cell>
          <cell r="J5236" t="str">
            <v>ATRIBUÍDO SÃO PAULO</v>
          </cell>
          <cell r="K5236">
            <v>76.94</v>
          </cell>
          <cell r="L5236" t="str">
            <v>CAIXA REFERENCIAL</v>
          </cell>
        </row>
        <row r="5237">
          <cell r="G5237">
            <v>101168</v>
          </cell>
          <cell r="H5237" t="str">
            <v>EXECUÇÃO DE PAVIMENTO EM PARALELEPÍPEDOS, REJUNTAMENTO COM PEDRISCO E EMULSÃO ASFÁLTICA. AF_05/2020_P</v>
          </cell>
          <cell r="I5237" t="str">
            <v>M2</v>
          </cell>
          <cell r="J5237" t="str">
            <v>ATRIBUÍDO SÃO PAULO</v>
          </cell>
          <cell r="K5237">
            <v>105.14</v>
          </cell>
          <cell r="L5237" t="str">
            <v>CAIXA REFERENCIAL</v>
          </cell>
        </row>
        <row r="5238">
          <cell r="G5238">
            <v>101169</v>
          </cell>
          <cell r="H5238" t="str">
            <v>EXECUÇÃO DE PAVIMENTO EM PARALELEPÍPEDOS, REJUNTAMENTO COM ARGAMASSA TRAÇO 1:3 (CIMENTO E AREIA). AF_05/2020</v>
          </cell>
          <cell r="I5238" t="str">
            <v>M2</v>
          </cell>
          <cell r="J5238" t="str">
            <v>ATRIBUÍDO SÃO PAULO</v>
          </cell>
          <cell r="K5238">
            <v>86.82</v>
          </cell>
          <cell r="L5238" t="str">
            <v>CAIXA REFERENCIAL</v>
          </cell>
        </row>
        <row r="5239">
          <cell r="G5239">
            <v>101170</v>
          </cell>
          <cell r="H5239" t="str">
            <v>EXECUÇÃO DE PAVIMENTO EM PEDRAS POLIÉDRICAS, REJUNTAMENTO COM PÓ DE PEDRA. AF_05/2020</v>
          </cell>
          <cell r="I5239" t="str">
            <v>M2</v>
          </cell>
          <cell r="J5239" t="str">
            <v>ATRIBUÍDO SÃO PAULO</v>
          </cell>
          <cell r="K5239">
            <v>39.61</v>
          </cell>
          <cell r="L5239" t="str">
            <v>CAIXA REFERENCIAL</v>
          </cell>
        </row>
        <row r="5240">
          <cell r="G5240">
            <v>101171</v>
          </cell>
          <cell r="H5240" t="str">
            <v>EXECUÇÃO DE PAVIMENTO EM PEDRAS POLIÉDRICAS, REJUNTAMENTO COM PEDRISCO E EMULSÃO ASFÁLTICA. AF_05/2020_P</v>
          </cell>
          <cell r="I5240" t="str">
            <v>M2</v>
          </cell>
          <cell r="J5240" t="str">
            <v>ATRIBUÍDO SÃO PAULO</v>
          </cell>
          <cell r="K5240">
            <v>76.11</v>
          </cell>
          <cell r="L5240" t="str">
            <v>CAIXA REFERENCIAL</v>
          </cell>
        </row>
        <row r="5241">
          <cell r="G5241">
            <v>101172</v>
          </cell>
          <cell r="H5241" t="str">
            <v>EXECUÇÃO DE PAVIMENTO EM PEDRAS POLIÉDRICAS, REJUNTAMENTO COM ARGAMASSA TRAÇO 1:3 (CIMENTO E AREIA). AF_05/2020</v>
          </cell>
          <cell r="I5241" t="str">
            <v>M2</v>
          </cell>
          <cell r="J5241" t="str">
            <v>ATRIBUÍDO SÃO PAULO</v>
          </cell>
          <cell r="K5241">
            <v>56.82</v>
          </cell>
          <cell r="L5241" t="str">
            <v>CAIXA REFERENCIAL</v>
          </cell>
        </row>
        <row r="5242">
          <cell r="G5242">
            <v>72947</v>
          </cell>
          <cell r="H5242" t="str">
            <v>SINALIZACAO HORIZONTAL COM TINTA RETRORREFLETIVA A BASE DE RESINA ACRILICA COM MICROESFERAS DE VIDRO</v>
          </cell>
          <cell r="I5242" t="str">
            <v>M2</v>
          </cell>
          <cell r="J5242" t="str">
            <v>ATRIBUÍDO SÃO PAULO</v>
          </cell>
          <cell r="K5242">
            <v>15.51</v>
          </cell>
          <cell r="L5242" t="str">
            <v>CAIXA REFERENCIAL</v>
          </cell>
        </row>
        <row r="5243">
          <cell r="G5243">
            <v>83693</v>
          </cell>
          <cell r="H5243" t="str">
            <v>CAIACAO EM MEIO FIO</v>
          </cell>
          <cell r="I5243" t="str">
            <v>M2</v>
          </cell>
          <cell r="J5243" t="str">
            <v>COEFICIENTE DE REPRESENTATIVIDADE</v>
          </cell>
          <cell r="K5243">
            <v>4.04</v>
          </cell>
          <cell r="L5243" t="str">
            <v>CAIXA REFERENCIAL</v>
          </cell>
        </row>
        <row r="5244">
          <cell r="G5244">
            <v>95995</v>
          </cell>
          <cell r="H5244" t="str">
            <v>EXECUÇÃO DE PAVIMENTO COM APLICAÇÃO DE CONCRETO ASFÁLTICO, CAMADA DE ROLAMENTO - EXCLUSIVE CARGA E TRANSPORTE. AF_11/2019</v>
          </cell>
          <cell r="I5244" t="str">
            <v>M3</v>
          </cell>
          <cell r="J5244" t="str">
            <v>ATRIBUÍDO SÃO PAULO</v>
          </cell>
          <cell r="K5244">
            <v>981.19</v>
          </cell>
          <cell r="L5244" t="str">
            <v>CAIXA REFERENCIAL</v>
          </cell>
        </row>
        <row r="5245">
          <cell r="G5245">
            <v>95996</v>
          </cell>
          <cell r="H5245" t="str">
            <v>EXECUÇÃO DE PAVIMENTO COM APLICAÇÃO DE CONCRETO ASFÁLTICO, CAMADA DE BINDER - EXCLUSIVE CARGA E TRANSPORTE. AF_11/2019</v>
          </cell>
          <cell r="I5245" t="str">
            <v>M3</v>
          </cell>
          <cell r="J5245" t="str">
            <v>ATRIBUÍDO SÃO PAULO</v>
          </cell>
          <cell r="K5245">
            <v>932.4</v>
          </cell>
          <cell r="L5245" t="str">
            <v>CAIXA REFERENCIAL</v>
          </cell>
        </row>
        <row r="5246">
          <cell r="G5246">
            <v>96001</v>
          </cell>
          <cell r="H5246" t="str">
            <v>FRESAGEM DE PAVIMENTO ASFÁLTICO (PROFUNDIDADE ATÉ 5,0 CM) - EXCLUSIVE TRANSPORTE. AF_11/2019</v>
          </cell>
          <cell r="I5246" t="str">
            <v>M2</v>
          </cell>
          <cell r="J5246" t="str">
            <v>ATRIBUÍDO SÃO PAULO</v>
          </cell>
          <cell r="K5246">
            <v>5.0199999999999996</v>
          </cell>
          <cell r="L5246" t="str">
            <v>CAIXA REFERENCIAL</v>
          </cell>
        </row>
        <row r="5247">
          <cell r="G5247">
            <v>96393</v>
          </cell>
          <cell r="H5247" t="str">
            <v>USINAGEM DE BRITA GRADUADA SIMPLES. AF_03/2020</v>
          </cell>
          <cell r="I5247" t="str">
            <v>M3</v>
          </cell>
          <cell r="J5247" t="str">
            <v>ATRIBUÍDO SÃO PAULO</v>
          </cell>
          <cell r="K5247">
            <v>107.87</v>
          </cell>
          <cell r="L5247" t="str">
            <v>CAIXA REFERENCIAL</v>
          </cell>
        </row>
        <row r="5248">
          <cell r="G5248">
            <v>96394</v>
          </cell>
          <cell r="H5248" t="str">
            <v>USINAGEM DE BRITA GRADUADA TRATADA COM CIMENTO. AF_03/2020</v>
          </cell>
          <cell r="I5248" t="str">
            <v>M3</v>
          </cell>
          <cell r="J5248" t="str">
            <v>ATRIBUÍDO SÃO PAULO</v>
          </cell>
          <cell r="K5248">
            <v>141.51</v>
          </cell>
          <cell r="L5248" t="str">
            <v>CAIXA REFERENCIAL</v>
          </cell>
        </row>
        <row r="5249">
          <cell r="G5249">
            <v>96395</v>
          </cell>
          <cell r="H5249" t="str">
            <v>USINAGEM DE CONCRETO PARA COMPACTAÇÃO COM ROLO. AF_03/2020</v>
          </cell>
          <cell r="I5249" t="str">
            <v>M3</v>
          </cell>
          <cell r="J5249" t="str">
            <v>ATRIBUÍDO SÃO PAULO</v>
          </cell>
          <cell r="K5249">
            <v>189.4</v>
          </cell>
          <cell r="L5249" t="str">
            <v>CAIXA REFERENCIAL</v>
          </cell>
        </row>
        <row r="5250">
          <cell r="G5250">
            <v>100624</v>
          </cell>
          <cell r="H5250" t="str">
            <v>EXECUÇÃO DE PAVIMENTO COM APLICAÇÃO DE PRÉ-MISTURADO A FRIO, CAMADA DE ROLAMENTO - EXCLUSIVE CARGA E TRANSPORTE. AF_11/2019</v>
          </cell>
          <cell r="I5250" t="str">
            <v>M3</v>
          </cell>
          <cell r="J5250" t="str">
            <v>ATRIBUÍDO SÃO PAULO</v>
          </cell>
          <cell r="K5250">
            <v>836.28</v>
          </cell>
          <cell r="L5250" t="str">
            <v>CAIXA REFERENCIAL</v>
          </cell>
        </row>
        <row r="5251">
          <cell r="G5251">
            <v>100625</v>
          </cell>
          <cell r="H5251" t="str">
            <v>EXECUÇÃO DE PAVIMENTO COM APLICAÇÃO DE PRÉ-MISTURADO A FRIO, CAMADA DE BINDER - EXCLUSIVE CARGA E TRANSPORTE. AF_11/2019</v>
          </cell>
          <cell r="I5251" t="str">
            <v>M3</v>
          </cell>
          <cell r="J5251" t="str">
            <v>ATRIBUÍDO SÃO PAULO</v>
          </cell>
          <cell r="K5251">
            <v>740.31</v>
          </cell>
          <cell r="L5251" t="str">
            <v>CAIXA REFERENCIAL</v>
          </cell>
        </row>
        <row r="5252">
          <cell r="G5252">
            <v>101020</v>
          </cell>
          <cell r="H5252" t="str">
            <v>USINAGEM DE CONCRETO ASFÁLTICO COM CAP 50/70, PARA CAMADA DE BINDER, PADRÃO DNIT FAIXA B, EM USINA DE ASFALTO CONTÍNUA DE 80 TON/H. AF_03/2020</v>
          </cell>
          <cell r="I5252" t="str">
            <v>T</v>
          </cell>
          <cell r="J5252" t="str">
            <v>ATRIBUÍDO SÃO PAULO</v>
          </cell>
          <cell r="K5252">
            <v>294.8</v>
          </cell>
          <cell r="L5252" t="str">
            <v>CAIXA REFERENCIAL</v>
          </cell>
        </row>
        <row r="5253">
          <cell r="G5253">
            <v>101021</v>
          </cell>
          <cell r="H5253" t="str">
            <v>USINAGEM DE CONCRETO ASFÁLTICO COM CAP 50/70, PARA CAMADA DE ROLAMENTO, PADRÃO DNIT FAIXA C, EM USINA DE ASFALTO CONTÍNUA DE 80 TON/H. AF_03/2020</v>
          </cell>
          <cell r="I5253" t="str">
            <v>T</v>
          </cell>
          <cell r="J5253" t="str">
            <v>ATRIBUÍDO SÃO PAULO</v>
          </cell>
          <cell r="K5253">
            <v>304.22000000000003</v>
          </cell>
          <cell r="L5253" t="str">
            <v>CAIXA REFERENCIAL</v>
          </cell>
        </row>
        <row r="5254">
          <cell r="G5254">
            <v>101022</v>
          </cell>
          <cell r="H5254" t="str">
            <v>USINAGEM DE CONCRETO ASFÁLTICO COM CAP 50/70, PARA CAMADA DE BINDER, PADRÃO DNIT FAIXA B, EM USINA DE ASFALTO CONTÍNUA DE 140 TON/H. AF_03/2020_P</v>
          </cell>
          <cell r="I5254" t="str">
            <v>T</v>
          </cell>
          <cell r="J5254" t="str">
            <v>ATRIBUÍDO SÃO PAULO</v>
          </cell>
          <cell r="K5254">
            <v>260.2</v>
          </cell>
          <cell r="L5254" t="str">
            <v>CAIXA REFERENCIAL</v>
          </cell>
        </row>
        <row r="5255">
          <cell r="G5255">
            <v>101023</v>
          </cell>
          <cell r="H5255" t="str">
            <v>USINAGEM DE CONCRETO ASFÁLTICO COM CAP 50/70, PARA CAMADA DE ROLAMENTO, PADRÃO DNIT FAIXA C, EM USINA DE ASFALTO CONTÍNUA DE 140 TON/H. AF_03/2020_P</v>
          </cell>
          <cell r="I5255" t="str">
            <v>T</v>
          </cell>
          <cell r="J5255" t="str">
            <v>ATRIBUÍDO SÃO PAULO</v>
          </cell>
          <cell r="K5255">
            <v>270.67</v>
          </cell>
          <cell r="L5255" t="str">
            <v>CAIXA REFERENCIAL</v>
          </cell>
        </row>
        <row r="5256">
          <cell r="G5256">
            <v>101024</v>
          </cell>
          <cell r="H5256" t="str">
            <v>USINAGEM DE CONCRETO ASFÁLTICO COM CAP 50/70, PARA CAMADA DE BINDER, PADRÃO DNIT FAIXA B, EM USINA DE ASFALTO GRAVIMÉTRICA DE 150 TON/H. AF_03/2020_P</v>
          </cell>
          <cell r="I5256" t="str">
            <v>T</v>
          </cell>
          <cell r="J5256" t="str">
            <v>ATRIBUÍDO SÃO PAULO</v>
          </cell>
          <cell r="K5256">
            <v>264.04000000000002</v>
          </cell>
          <cell r="L5256" t="str">
            <v>CAIXA REFERENCIAL</v>
          </cell>
        </row>
        <row r="5257">
          <cell r="G5257">
            <v>101025</v>
          </cell>
          <cell r="H5257" t="str">
            <v>USINAGEM DE CONCRETO ASFÁLTICO COM CAP 50/70 PARA CAMADA DE ROLAMENTO, PADRÃO DNIT FAIXA C, EM USINA DE ASFALTO GRAVIMÉTRICA DE 150 TON/H. AF_03/2020_P</v>
          </cell>
          <cell r="I5257" t="str">
            <v>T</v>
          </cell>
          <cell r="J5257" t="str">
            <v>ATRIBUÍDO SÃO PAULO</v>
          </cell>
          <cell r="K5257">
            <v>273.45</v>
          </cell>
          <cell r="L5257" t="str">
            <v>CAIXA REFERENCIAL</v>
          </cell>
        </row>
        <row r="5258">
          <cell r="G5258">
            <v>101026</v>
          </cell>
          <cell r="H5258" t="str">
            <v>USINAGEM DE PRÉ MISTURADO A FRIO, PARA CAMADA DE BINDER, PADRÃO DNIT FAIXA B. AF_03/2020_P</v>
          </cell>
          <cell r="I5258" t="str">
            <v>T</v>
          </cell>
          <cell r="J5258" t="str">
            <v>ATRIBUÍDO SÃO PAULO</v>
          </cell>
          <cell r="K5258">
            <v>288.76</v>
          </cell>
          <cell r="L5258" t="str">
            <v>CAIXA REFERENCIAL</v>
          </cell>
        </row>
        <row r="5259">
          <cell r="G5259">
            <v>101027</v>
          </cell>
          <cell r="H5259" t="str">
            <v>USINAGEM DE PRÉ MISTURADO A FRIO, PARA CAMADA DE ROLAMENTO, PADRÃO DNIT FAIXA C. AF_03/2020_P</v>
          </cell>
          <cell r="I5259" t="str">
            <v>T</v>
          </cell>
          <cell r="J5259" t="str">
            <v>ATRIBUÍDO SÃO PAULO</v>
          </cell>
          <cell r="K5259">
            <v>322.87</v>
          </cell>
          <cell r="L5259" t="str">
            <v>CAIXA REFERENCIAL</v>
          </cell>
        </row>
        <row r="5260">
          <cell r="G5260">
            <v>88411</v>
          </cell>
          <cell r="H5260" t="str">
            <v>APLICAÇÃO MANUAL DE FUNDO SELADOR ACRÍLICO EM PANOS COM PRESENÇA DE VÃOS DE EDIFÍCIOS DE MÚLTIPLOS PAVIMENTOS. AF_06/2014</v>
          </cell>
          <cell r="I5260" t="str">
            <v>M2</v>
          </cell>
          <cell r="J5260" t="str">
            <v>COLETADO</v>
          </cell>
          <cell r="K5260">
            <v>2.57</v>
          </cell>
          <cell r="L5260" t="str">
            <v>CAIXA REFERENCIAL</v>
          </cell>
        </row>
        <row r="5261">
          <cell r="G5261">
            <v>88412</v>
          </cell>
          <cell r="H5261" t="str">
            <v>APLICAÇÃO MANUAL DE FUNDO SELADOR ACRÍLICO EM PANOS CEGOS DE FACHADA (SEM PRESENÇA DE VÃOS) DE EDIFÍCIOS DE MÚLTIPLOS PAVIMENTOS. AF_06/2014</v>
          </cell>
          <cell r="I5261" t="str">
            <v>M2</v>
          </cell>
          <cell r="J5261" t="str">
            <v>COLETADO</v>
          </cell>
          <cell r="K5261">
            <v>1.95</v>
          </cell>
          <cell r="L5261" t="str">
            <v>CAIXA REFERENCIAL</v>
          </cell>
        </row>
        <row r="5262">
          <cell r="G5262">
            <v>88413</v>
          </cell>
          <cell r="H5262" t="str">
            <v>APLICAÇÃO MANUAL DE FUNDO SELADOR ACRÍLICO EM SUPERFÍCIES EXTERNAS DE SACADA DE EDIFÍCIOS DE MÚLTIPLOS PAVIMENTOS. AF_06/2014</v>
          </cell>
          <cell r="I5262" t="str">
            <v>M2</v>
          </cell>
          <cell r="J5262" t="str">
            <v>COLETADO</v>
          </cell>
          <cell r="K5262">
            <v>3.82</v>
          </cell>
          <cell r="L5262" t="str">
            <v>CAIXA REFERENCIAL</v>
          </cell>
        </row>
        <row r="5263">
          <cell r="G5263">
            <v>88414</v>
          </cell>
          <cell r="H5263" t="str">
            <v>APLICAÇÃO MANUAL DE FUNDO SELADOR ACRÍLICO EM SUPERFÍCIES INTERNAS DA SACADA DE EDIFÍCIOS DE MÚLTIPLOS PAVIMENTOS. AF_06/2014</v>
          </cell>
          <cell r="I5263" t="str">
            <v>M2</v>
          </cell>
          <cell r="J5263" t="str">
            <v>COLETADO</v>
          </cell>
          <cell r="K5263">
            <v>4.21</v>
          </cell>
          <cell r="L5263" t="str">
            <v>CAIXA REFERENCIAL</v>
          </cell>
        </row>
        <row r="5264">
          <cell r="G5264">
            <v>88415</v>
          </cell>
          <cell r="H5264" t="str">
            <v>APLICAÇÃO MANUAL DE FUNDO SELADOR ACRÍLICO EM PAREDES EXTERNAS DE CASAS. AF_06/2014</v>
          </cell>
          <cell r="I5264" t="str">
            <v>M2</v>
          </cell>
          <cell r="J5264" t="str">
            <v>COLETADO</v>
          </cell>
          <cell r="K5264">
            <v>2.78</v>
          </cell>
          <cell r="L5264" t="str">
            <v>CAIXA REFERENCIAL</v>
          </cell>
        </row>
        <row r="5265">
          <cell r="G5265">
            <v>88416</v>
          </cell>
          <cell r="H5265" t="str">
            <v>APLICAÇÃO MANUAL DE PINTURA COM TINTA TEXTURIZADA ACRÍLICA EM PANOS COM PRESENÇA DE VÃOS DE EDIFÍCIOS DE MÚLTIPLOS PAVIMENTOS, UMA COR. AF_06/2014</v>
          </cell>
          <cell r="I5265" t="str">
            <v>M2</v>
          </cell>
          <cell r="J5265" t="str">
            <v>COEFICIENTE DE REPRESENTATIVIDADE</v>
          </cell>
          <cell r="K5265">
            <v>16.559999999999999</v>
          </cell>
          <cell r="L5265" t="str">
            <v>CAIXA REFERENCIAL</v>
          </cell>
        </row>
        <row r="5266">
          <cell r="G5266">
            <v>88417</v>
          </cell>
          <cell r="H5266" t="str">
            <v>APLICAÇÃO MANUAL DE PINTURA COM TINTA TEXTURIZADA ACRÍLICA EM PANOS CEGOS DE FACHADA (SEM PRESENÇA DE VÃOS) DE EDIFÍCIOS DE MÚLTIPLOS PAVIMENTOS, UMA COR. AF_06/2014</v>
          </cell>
          <cell r="I5266" t="str">
            <v>M2</v>
          </cell>
          <cell r="J5266" t="str">
            <v>COEFICIENTE DE REPRESENTATIVIDADE</v>
          </cell>
          <cell r="K5266">
            <v>14.36</v>
          </cell>
          <cell r="L5266" t="str">
            <v>CAIXA REFERENCIAL</v>
          </cell>
        </row>
        <row r="5267">
          <cell r="G5267">
            <v>88420</v>
          </cell>
          <cell r="H5267" t="str">
            <v>APLICAÇÃO MANUAL DE PINTURA COM TINTA TEXTURIZADA ACRÍLICA EM SUPERFÍCIES EXTERNAS DE SACADA DE EDIFÍCIOS DE MÚLTIPLOS PAVIMENTOS, UMA COR. AF_06/2014</v>
          </cell>
          <cell r="I5267" t="str">
            <v>M2</v>
          </cell>
          <cell r="J5267" t="str">
            <v>COEFICIENTE DE REPRESENTATIVIDADE</v>
          </cell>
          <cell r="K5267">
            <v>20.99</v>
          </cell>
          <cell r="L5267" t="str">
            <v>CAIXA REFERENCIAL</v>
          </cell>
        </row>
        <row r="5268">
          <cell r="G5268">
            <v>88421</v>
          </cell>
          <cell r="H5268" t="str">
            <v>APLICAÇÃO MANUAL DE PINTURA COM TINTA TEXTURIZADA ACRÍLICA EM SUPERFÍCIES INTERNAS DA SACADA DE EDIFÍCIOS DE MÚLTIPLOS PAVIMENTOS, UMA COR. AF_06/2014</v>
          </cell>
          <cell r="I5268" t="str">
            <v>M2</v>
          </cell>
          <cell r="J5268" t="str">
            <v>COEFICIENTE DE REPRESENTATIVIDADE</v>
          </cell>
          <cell r="K5268">
            <v>22.39</v>
          </cell>
          <cell r="L5268" t="str">
            <v>CAIXA REFERENCIAL</v>
          </cell>
        </row>
        <row r="5269">
          <cell r="G5269">
            <v>88423</v>
          </cell>
          <cell r="H5269" t="str">
            <v>APLICAÇÃO MANUAL DE PINTURA COM TINTA TEXTURIZADA ACRÍLICA EM PAREDES EXTERNAS DE CASAS, UMA COR. AF_06/2014</v>
          </cell>
          <cell r="I5269" t="str">
            <v>M2</v>
          </cell>
          <cell r="J5269" t="str">
            <v>COEFICIENTE DE REPRESENTATIVIDADE</v>
          </cell>
          <cell r="K5269">
            <v>17.239999999999998</v>
          </cell>
          <cell r="L5269" t="str">
            <v>CAIXA REFERENCIAL</v>
          </cell>
        </row>
        <row r="5270">
          <cell r="G5270">
            <v>88424</v>
          </cell>
          <cell r="H5270" t="str">
            <v>APLICAÇÃO MANUAL DE PINTURA COM TINTA TEXTURIZADA ACRÍLICA EM PANOS COM PRESENÇA DE VÃOS DE EDIFÍCIOS DE MÚLTIPLOS PAVIMENTOS, DUAS CORES. AF_06/2014</v>
          </cell>
          <cell r="I5270" t="str">
            <v>M2</v>
          </cell>
          <cell r="J5270" t="str">
            <v>COEFICIENTE DE REPRESENTATIVIDADE</v>
          </cell>
          <cell r="K5270">
            <v>19.57</v>
          </cell>
          <cell r="L5270" t="str">
            <v>CAIXA REFERENCIAL</v>
          </cell>
        </row>
        <row r="5271">
          <cell r="G5271">
            <v>88426</v>
          </cell>
          <cell r="H5271" t="str">
            <v>APLICAÇÃO MANUAL DE PINTURA COM TINTA TEXTURIZADA ACRÍLICA EM PANOS CEGOS DE FACHADA (SEM PRESENÇA DE VÃOS) DE EDIFÍCIOS DE MÚLTIPLOS PAVIMENTOS, DUAS CORES. AF_06/2014</v>
          </cell>
          <cell r="I5271" t="str">
            <v>M2</v>
          </cell>
          <cell r="J5271" t="str">
            <v>COEFICIENTE DE REPRESENTATIVIDADE</v>
          </cell>
          <cell r="K5271">
            <v>15.78</v>
          </cell>
          <cell r="L5271" t="str">
            <v>CAIXA REFERENCIAL</v>
          </cell>
        </row>
        <row r="5272">
          <cell r="G5272">
            <v>88428</v>
          </cell>
          <cell r="H5272" t="str">
            <v>APLICAÇÃO MANUAL DE PINTURA COM TINTA TEXTURIZADA ACRÍLICA EM SUPERFÍCIES EXTERNAS DE SACADA DE EDIFÍCIOS DE MÚLTIPLOS PAVIMENTOS, DUAS CORES. AF_06/2014</v>
          </cell>
          <cell r="I5272" t="str">
            <v>M2</v>
          </cell>
          <cell r="J5272" t="str">
            <v>COEFICIENTE DE REPRESENTATIVIDADE</v>
          </cell>
          <cell r="K5272">
            <v>27.19</v>
          </cell>
          <cell r="L5272" t="str">
            <v>CAIXA REFERENCIAL</v>
          </cell>
        </row>
        <row r="5273">
          <cell r="G5273">
            <v>88429</v>
          </cell>
          <cell r="H5273" t="str">
            <v>APLICAÇÃO MANUAL DE PINTURA COM TINTA TEXTURIZADA ACRÍLICA EM SUPERFÍCIES INTERNAS DA SACADA DE EDIFÍCIOS DE MÚLTIPLOS PAVIMENTOS, DUAS CORES. AF_06/2014</v>
          </cell>
          <cell r="I5273" t="str">
            <v>M2</v>
          </cell>
          <cell r="J5273" t="str">
            <v>COEFICIENTE DE REPRESENTATIVIDADE</v>
          </cell>
          <cell r="K5273">
            <v>29.63</v>
          </cell>
          <cell r="L5273" t="str">
            <v>CAIXA REFERENCIAL</v>
          </cell>
        </row>
        <row r="5274">
          <cell r="G5274">
            <v>88431</v>
          </cell>
          <cell r="H5274" t="str">
            <v>APLICAÇÃO MANUAL DE PINTURA COM TINTA TEXTURIZADA ACRÍLICA EM PAREDES EXTERNAS DE CASAS, DUAS CORES. AF_06/2014</v>
          </cell>
          <cell r="I5274" t="str">
            <v>M2</v>
          </cell>
          <cell r="J5274" t="str">
            <v>COEFICIENTE DE REPRESENTATIVIDADE</v>
          </cell>
          <cell r="K5274">
            <v>20.77</v>
          </cell>
          <cell r="L5274" t="str">
            <v>CAIXA REFERENCIAL</v>
          </cell>
        </row>
        <row r="5275">
          <cell r="G5275">
            <v>88432</v>
          </cell>
          <cell r="H5275" t="str">
            <v>APLICAÇÃO MANUAL DE PINTURA COM TINTA TEXTURIZADA ACRÍLICA EM MOLDURAS DE EPS, PRÉ-FABRICADOS, OU OUTROS. AF_06/2014</v>
          </cell>
          <cell r="I5275" t="str">
            <v>M2</v>
          </cell>
          <cell r="J5275" t="str">
            <v>COEFICIENTE DE REPRESENTATIVIDADE</v>
          </cell>
          <cell r="K5275">
            <v>15.33</v>
          </cell>
          <cell r="L5275" t="str">
            <v>CAIXA REFERENCIAL</v>
          </cell>
        </row>
        <row r="5276">
          <cell r="G5276">
            <v>88482</v>
          </cell>
          <cell r="H5276" t="str">
            <v>APLICAÇÃO DE FUNDO SELADOR LÁTEX PVA EM TETO, UMA DEMÃO. AF_06/2014</v>
          </cell>
          <cell r="I5276" t="str">
            <v>M2</v>
          </cell>
          <cell r="J5276" t="str">
            <v>COEFICIENTE DE REPRESENTATIVIDADE</v>
          </cell>
          <cell r="K5276">
            <v>3.49</v>
          </cell>
          <cell r="L5276" t="str">
            <v>CAIXA REFERENCIAL</v>
          </cell>
        </row>
        <row r="5277">
          <cell r="G5277">
            <v>88483</v>
          </cell>
          <cell r="H5277" t="str">
            <v>APLICAÇÃO DE FUNDO SELADOR LÁTEX PVA EM PAREDES, UMA DEMÃO. AF_06/2014</v>
          </cell>
          <cell r="I5277" t="str">
            <v>M2</v>
          </cell>
          <cell r="J5277" t="str">
            <v>COEFICIENTE DE REPRESENTATIVIDADE</v>
          </cell>
          <cell r="K5277">
            <v>3.23</v>
          </cell>
          <cell r="L5277" t="str">
            <v>CAIXA REFERENCIAL</v>
          </cell>
        </row>
        <row r="5278">
          <cell r="G5278">
            <v>88484</v>
          </cell>
          <cell r="H5278" t="str">
            <v>APLICAÇÃO DE FUNDO SELADOR ACRÍLICO EM TETO, UMA DEMÃO. AF_06/2014</v>
          </cell>
          <cell r="I5278" t="str">
            <v>M2</v>
          </cell>
          <cell r="J5278" t="str">
            <v>COLETADO</v>
          </cell>
          <cell r="K5278">
            <v>2.79</v>
          </cell>
          <cell r="L5278" t="str">
            <v>CAIXA REFERENCIAL</v>
          </cell>
        </row>
        <row r="5279">
          <cell r="G5279">
            <v>88485</v>
          </cell>
          <cell r="H5279" t="str">
            <v>APLICAÇÃO DE FUNDO SELADOR ACRÍLICO EM PAREDES, UMA DEMÃO. AF_06/2014</v>
          </cell>
          <cell r="I5279" t="str">
            <v>M2</v>
          </cell>
          <cell r="J5279" t="str">
            <v>COLETADO</v>
          </cell>
          <cell r="K5279">
            <v>2.42</v>
          </cell>
          <cell r="L5279" t="str">
            <v>CAIXA REFERENCIAL</v>
          </cell>
        </row>
        <row r="5280">
          <cell r="G5280">
            <v>88486</v>
          </cell>
          <cell r="H5280" t="str">
            <v>APLICAÇÃO MANUAL DE PINTURA COM TINTA LÁTEX PVA EM TETO, DUAS DEMÃOS. AF_06/2014</v>
          </cell>
          <cell r="I5280" t="str">
            <v>M2</v>
          </cell>
          <cell r="J5280" t="str">
            <v>COEFICIENTE DE REPRESENTATIVIDADE</v>
          </cell>
          <cell r="K5280">
            <v>10.94</v>
          </cell>
          <cell r="L5280" t="str">
            <v>CAIXA REFERENCIAL</v>
          </cell>
        </row>
        <row r="5281">
          <cell r="G5281">
            <v>88487</v>
          </cell>
          <cell r="H5281" t="str">
            <v>APLICAÇÃO MANUAL DE PINTURA COM TINTA LÁTEX PVA EM PAREDES, DUAS DEMÃOS. AF_06/2014</v>
          </cell>
          <cell r="I5281" t="str">
            <v>M2</v>
          </cell>
          <cell r="J5281" t="str">
            <v>COEFICIENTE DE REPRESENTATIVIDADE</v>
          </cell>
          <cell r="K5281">
            <v>9.77</v>
          </cell>
          <cell r="L5281" t="str">
            <v>CAIXA REFERENCIAL</v>
          </cell>
        </row>
        <row r="5282">
          <cell r="G5282">
            <v>88488</v>
          </cell>
          <cell r="H5282" t="str">
            <v>APLICAÇÃO MANUAL DE PINTURA COM TINTA LÁTEX ACRÍLICA EM TETO, DUAS DEMÃOS. AF_06/2014</v>
          </cell>
          <cell r="I5282" t="str">
            <v>M2</v>
          </cell>
          <cell r="J5282" t="str">
            <v>COEFICIENTE DE REPRESENTATIVIDADE</v>
          </cell>
          <cell r="K5282">
            <v>14.05</v>
          </cell>
          <cell r="L5282" t="str">
            <v>CAIXA REFERENCIAL</v>
          </cell>
        </row>
        <row r="5283">
          <cell r="G5283">
            <v>88489</v>
          </cell>
          <cell r="H5283" t="str">
            <v>APLICAÇÃO MANUAL DE PINTURA COM TINTA LÁTEX ACRÍLICA EM PAREDES, DUAS DEMÃOS. AF_06/2014</v>
          </cell>
          <cell r="I5283" t="str">
            <v>M2</v>
          </cell>
          <cell r="J5283" t="str">
            <v>COEFICIENTE DE REPRESENTATIVIDADE</v>
          </cell>
          <cell r="K5283">
            <v>12.38</v>
          </cell>
          <cell r="L5283" t="str">
            <v>CAIXA REFERENCIAL</v>
          </cell>
        </row>
        <row r="5284">
          <cell r="G5284">
            <v>88490</v>
          </cell>
          <cell r="H5284" t="str">
            <v>APLICAÇÃO MECÂNICA DE PINTURA COM TINTA LÁTEX PVA EM TETO, DUAS DEMÃOS. AF_06/2014</v>
          </cell>
          <cell r="I5284" t="str">
            <v>M2</v>
          </cell>
          <cell r="J5284" t="str">
            <v>ATRIBUÍDO SÃO PAULO</v>
          </cell>
          <cell r="K5284">
            <v>7.83</v>
          </cell>
          <cell r="L5284" t="str">
            <v>CAIXA REFERENCIAL</v>
          </cell>
        </row>
        <row r="5285">
          <cell r="G5285">
            <v>88491</v>
          </cell>
          <cell r="H5285" t="str">
            <v>APLICAÇÃO MECÂNICA DE PINTURA COM TINTA LÁTEX PVA EM PAREDES, DUAS DEMÃOS. AF_06/2014</v>
          </cell>
          <cell r="I5285" t="str">
            <v>M2</v>
          </cell>
          <cell r="J5285" t="str">
            <v>ATRIBUÍDO SÃO PAULO</v>
          </cell>
          <cell r="K5285">
            <v>7.56</v>
          </cell>
          <cell r="L5285" t="str">
            <v>CAIXA REFERENCIAL</v>
          </cell>
        </row>
        <row r="5286">
          <cell r="G5286">
            <v>88492</v>
          </cell>
          <cell r="H5286" t="str">
            <v>APLICAÇÃO MECÂNICA DE PINTURA COM TINTA LÁTEX ACRÍLICA EM TETO, DUAS DEMÃOS. AF_06/2014</v>
          </cell>
          <cell r="I5286" t="str">
            <v>M2</v>
          </cell>
          <cell r="J5286" t="str">
            <v>ATRIBUÍDO SÃO PAULO</v>
          </cell>
          <cell r="K5286">
            <v>9.42</v>
          </cell>
          <cell r="L5286" t="str">
            <v>CAIXA REFERENCIAL</v>
          </cell>
        </row>
        <row r="5287">
          <cell r="G5287">
            <v>88493</v>
          </cell>
          <cell r="H5287" t="str">
            <v>APLICAÇÃO MECÂNICA DE PINTURA COM TINTA LÁTEX ACRÍLICA EM PAREDES, DUAS DEMÃOS. AF_06/2014</v>
          </cell>
          <cell r="I5287" t="str">
            <v>M2</v>
          </cell>
          <cell r="J5287" t="str">
            <v>ATRIBUÍDO SÃO PAULO</v>
          </cell>
          <cell r="K5287">
            <v>9.02</v>
          </cell>
          <cell r="L5287" t="str">
            <v>CAIXA REFERENCIAL</v>
          </cell>
        </row>
        <row r="5288">
          <cell r="G5288">
            <v>88494</v>
          </cell>
          <cell r="H5288" t="str">
            <v>APLICAÇÃO E LIXAMENTO DE MASSA LÁTEX EM TETO, UMA DEMÃO. AF_06/2014</v>
          </cell>
          <cell r="I5288" t="str">
            <v>M2</v>
          </cell>
          <cell r="J5288" t="str">
            <v>COEFICIENTE DE REPRESENTATIVIDADE</v>
          </cell>
          <cell r="K5288">
            <v>17.48</v>
          </cell>
          <cell r="L5288" t="str">
            <v>CAIXA REFERENCIAL</v>
          </cell>
        </row>
        <row r="5289">
          <cell r="G5289">
            <v>88495</v>
          </cell>
          <cell r="H5289" t="str">
            <v>APLICAÇÃO E LIXAMENTO DE MASSA LÁTEX EM PAREDES, UMA DEMÃO. AF_06/2014</v>
          </cell>
          <cell r="I5289" t="str">
            <v>M2</v>
          </cell>
          <cell r="J5289" t="str">
            <v>COEFICIENTE DE REPRESENTATIVIDADE</v>
          </cell>
          <cell r="K5289">
            <v>9.49</v>
          </cell>
          <cell r="L5289" t="str">
            <v>CAIXA REFERENCIAL</v>
          </cell>
        </row>
        <row r="5290">
          <cell r="G5290">
            <v>88496</v>
          </cell>
          <cell r="H5290" t="str">
            <v>APLICAÇÃO E LIXAMENTO DE MASSA LÁTEX EM TETO, DUAS DEMÃOS. AF_06/2014</v>
          </cell>
          <cell r="I5290" t="str">
            <v>M2</v>
          </cell>
          <cell r="J5290" t="str">
            <v>COEFICIENTE DE REPRESENTATIVIDADE</v>
          </cell>
          <cell r="K5290">
            <v>23.72</v>
          </cell>
          <cell r="L5290" t="str">
            <v>CAIXA REFERENCIAL</v>
          </cell>
        </row>
        <row r="5291">
          <cell r="G5291">
            <v>88497</v>
          </cell>
          <cell r="H5291" t="str">
            <v>APLICAÇÃO E LIXAMENTO DE MASSA LÁTEX EM PAREDES, DUAS DEMÃOS. AF_06/2014</v>
          </cell>
          <cell r="I5291" t="str">
            <v>M2</v>
          </cell>
          <cell r="J5291" t="str">
            <v>COEFICIENTE DE REPRESENTATIVIDADE</v>
          </cell>
          <cell r="K5291">
            <v>13.04</v>
          </cell>
          <cell r="L5291" t="str">
            <v>CAIXA REFERENCIAL</v>
          </cell>
        </row>
        <row r="5292">
          <cell r="G5292">
            <v>95305</v>
          </cell>
          <cell r="H5292" t="str">
            <v>TEXTURA ACRÍLICA, APLICAÇÃO MANUAL EM PAREDE, UMA DEMÃO. AF_09/2016</v>
          </cell>
          <cell r="I5292" t="str">
            <v>M2</v>
          </cell>
          <cell r="J5292" t="str">
            <v>COEFICIENTE DE REPRESENTATIVIDADE</v>
          </cell>
          <cell r="K5292">
            <v>12.84</v>
          </cell>
          <cell r="L5292" t="str">
            <v>CAIXA REFERENCIAL</v>
          </cell>
        </row>
        <row r="5293">
          <cell r="G5293">
            <v>95306</v>
          </cell>
          <cell r="H5293" t="str">
            <v>TEXTURA ACRÍLICA, APLICAÇÃO MANUAL EM TETO, UMA DEMÃO. AF_09/2016</v>
          </cell>
          <cell r="I5293" t="str">
            <v>M2</v>
          </cell>
          <cell r="J5293" t="str">
            <v>COEFICIENTE DE REPRESENTATIVIDADE</v>
          </cell>
          <cell r="K5293">
            <v>14.96</v>
          </cell>
          <cell r="L5293" t="str">
            <v>CAIXA REFERENCIAL</v>
          </cell>
        </row>
        <row r="5294">
          <cell r="G5294">
            <v>95622</v>
          </cell>
          <cell r="H5294" t="str">
            <v>APLICAÇÃO MANUAL DE TINTA LÁTEX ACRÍLICA EM PANOS COM PRESENÇA DE VÃOS DE EDIFÍCIOS DE MÚLTIPLOS PAVIMENTOS, DUAS DEMÃOS. AF_11/2016</v>
          </cell>
          <cell r="I5294" t="str">
            <v>M2</v>
          </cell>
          <cell r="J5294" t="str">
            <v>COEFICIENTE DE REPRESENTATIVIDADE</v>
          </cell>
          <cell r="K5294">
            <v>12.69</v>
          </cell>
          <cell r="L5294" t="str">
            <v>CAIXA REFERENCIAL</v>
          </cell>
        </row>
        <row r="5295">
          <cell r="G5295">
            <v>95623</v>
          </cell>
          <cell r="H5295" t="str">
            <v>APLICAÇÃO MANUAL DE TINTA LÁTEX ACRÍLICA EM PANOS SEM PRESENÇA DE VÃOS DE EDIFÍCIOS DE MÚLTIPLOS PAVIMENTOS, DUAS DEMÃOS. AF_11/2016</v>
          </cell>
          <cell r="I5295" t="str">
            <v>M2</v>
          </cell>
          <cell r="J5295" t="str">
            <v>COEFICIENTE DE REPRESENTATIVIDADE</v>
          </cell>
          <cell r="K5295">
            <v>9.6999999999999993</v>
          </cell>
          <cell r="L5295" t="str">
            <v>CAIXA REFERENCIAL</v>
          </cell>
        </row>
        <row r="5296">
          <cell r="G5296">
            <v>95624</v>
          </cell>
          <cell r="H5296" t="str">
            <v>APLICAÇÃO MANUAL DE TINTA LÁTEX ACRÍLICA EM SUPERFÍCIES EXTERNAS DE SACADA DE EDIFÍCIOS DE MÚLTIPLOS PAVIMENTOS, DUAS DEMÃOS. AF_11/2016</v>
          </cell>
          <cell r="I5296" t="str">
            <v>M2</v>
          </cell>
          <cell r="J5296" t="str">
            <v>COEFICIENTE DE REPRESENTATIVIDADE</v>
          </cell>
          <cell r="K5296">
            <v>18.78</v>
          </cell>
          <cell r="L5296" t="str">
            <v>CAIXA REFERENCIAL</v>
          </cell>
        </row>
        <row r="5297">
          <cell r="G5297">
            <v>95625</v>
          </cell>
          <cell r="H5297" t="str">
            <v>APLICAÇÃO MANUAL DE TINTA LÁTEX ACRÍLICA EM SUPERFÍCIES INTERNAS DE SACADA DE EDIFÍCIOS DE MÚLTIPLOS PAVIMENTOS, DUAS DEMÃOS. AF_11/2016</v>
          </cell>
          <cell r="I5297" t="str">
            <v>M2</v>
          </cell>
          <cell r="J5297" t="str">
            <v>COEFICIENTE DE REPRESENTATIVIDADE</v>
          </cell>
          <cell r="K5297">
            <v>20.71</v>
          </cell>
          <cell r="L5297" t="str">
            <v>CAIXA REFERENCIAL</v>
          </cell>
        </row>
        <row r="5298">
          <cell r="G5298">
            <v>95626</v>
          </cell>
          <cell r="H5298" t="str">
            <v>APLICAÇÃO MANUAL DE TINTA LÁTEX ACRÍLICA EM PAREDE EXTERNAS DE CASAS, DUAS DEMÃOS. AF_11/2016</v>
          </cell>
          <cell r="I5298" t="str">
            <v>M2</v>
          </cell>
          <cell r="J5298" t="str">
            <v>COEFICIENTE DE REPRESENTATIVIDADE</v>
          </cell>
          <cell r="K5298">
            <v>13.67</v>
          </cell>
          <cell r="L5298" t="str">
            <v>CAIXA REFERENCIAL</v>
          </cell>
        </row>
        <row r="5299">
          <cell r="G5299">
            <v>96126</v>
          </cell>
          <cell r="H5299" t="str">
            <v>APLICAÇÃO MANUAL DE MASSA ACRÍLICA EM PANOS DE FACHADA COM PRESENÇA DE VÃOS, DE EDIFÍCIOS DE MÚLTIPLOS PAVIMENTOS, UMA DEMÃO. AF_05/2017</v>
          </cell>
          <cell r="I5299" t="str">
            <v>M2</v>
          </cell>
          <cell r="J5299" t="str">
            <v>COEFICIENTE DE REPRESENTATIVIDADE</v>
          </cell>
          <cell r="K5299">
            <v>15.77</v>
          </cell>
          <cell r="L5299" t="str">
            <v>CAIXA REFERENCIAL</v>
          </cell>
        </row>
        <row r="5300">
          <cell r="G5300">
            <v>96127</v>
          </cell>
          <cell r="H5300" t="str">
            <v>APLICAÇÃO MANUAL DE MASSA ACRÍLICA EM PANOS DE FACHADA SEM PRESENÇA DE VÃOS, DE EDIFÍCIOS DE MÚLTIPLOS PAVIMENTOS, UMA DEMÃO. AF_05/2017</v>
          </cell>
          <cell r="I5300" t="str">
            <v>M2</v>
          </cell>
          <cell r="J5300" t="str">
            <v>COEFICIENTE DE REPRESENTATIVIDADE</v>
          </cell>
          <cell r="K5300">
            <v>12.03</v>
          </cell>
          <cell r="L5300" t="str">
            <v>CAIXA REFERENCIAL</v>
          </cell>
        </row>
        <row r="5301">
          <cell r="G5301">
            <v>96128</v>
          </cell>
          <cell r="H5301" t="str">
            <v>APLICAÇÃO MANUAL DE MASSA ACRÍLICA EM SUPERFÍCIES EXTERNAS DE SACADA DE EDIFÍCIOS DE MÚLTIPLOS PAVIMENTOS, UMA DEMÃO. AF_05/2017</v>
          </cell>
          <cell r="I5301" t="str">
            <v>M2</v>
          </cell>
          <cell r="J5301" t="str">
            <v>COEFICIENTE DE REPRESENTATIVIDADE</v>
          </cell>
          <cell r="K5301">
            <v>23.35</v>
          </cell>
          <cell r="L5301" t="str">
            <v>CAIXA REFERENCIAL</v>
          </cell>
        </row>
        <row r="5302">
          <cell r="G5302">
            <v>96129</v>
          </cell>
          <cell r="H5302" t="str">
            <v>APLICAÇÃO MANUAL DE MASSA ACRÍLICA EM SUPERFÍCIES INTERNAS DE SACADA DE EDIFÍCIOS DE MÚLTIPLOS PAVIMENTOS, UMA DEMÃO. AF_05/2017</v>
          </cell>
          <cell r="I5302" t="str">
            <v>M2</v>
          </cell>
          <cell r="J5302" t="str">
            <v>COEFICIENTE DE REPRESENTATIVIDADE</v>
          </cell>
          <cell r="K5302">
            <v>25.77</v>
          </cell>
          <cell r="L5302" t="str">
            <v>CAIXA REFERENCIAL</v>
          </cell>
        </row>
        <row r="5303">
          <cell r="G5303">
            <v>96130</v>
          </cell>
          <cell r="H5303" t="str">
            <v>APLICAÇÃO MANUAL DE MASSA ACRÍLICA EM PAREDES EXTERNAS DE CASAS, UMA DEMÃO. AF_05/2017</v>
          </cell>
          <cell r="I5303" t="str">
            <v>M2</v>
          </cell>
          <cell r="J5303" t="str">
            <v>COEFICIENTE DE REPRESENTATIVIDADE</v>
          </cell>
          <cell r="K5303">
            <v>16.95</v>
          </cell>
          <cell r="L5303" t="str">
            <v>CAIXA REFERENCIAL</v>
          </cell>
        </row>
        <row r="5304">
          <cell r="G5304">
            <v>96131</v>
          </cell>
          <cell r="H5304" t="str">
            <v>APLICAÇÃO MANUAL DE MASSA ACRÍLICA EM PANOS DE FACHADA COM PRESENÇA DE VÃOS, DE EDIFÍCIOS DE MÚLTIPLOS PAVIMENTOS, DUAS DEMÃOS. AF_05/2017</v>
          </cell>
          <cell r="I5304" t="str">
            <v>M2</v>
          </cell>
          <cell r="J5304" t="str">
            <v>COEFICIENTE DE REPRESENTATIVIDADE</v>
          </cell>
          <cell r="K5304">
            <v>21.79</v>
          </cell>
          <cell r="L5304" t="str">
            <v>CAIXA REFERENCIAL</v>
          </cell>
        </row>
        <row r="5305">
          <cell r="G5305">
            <v>96132</v>
          </cell>
          <cell r="H5305" t="str">
            <v>APLICAÇÃO MANUAL DE MASSA ACRÍLICA EM PANOS DE FACHADA SEM PRESENÇA DE VÃOS, DE EDIFÍCIOS DE MÚLTIPLOS PAVIMENTOS, DUAS DEMÃOS. AF_05/2017</v>
          </cell>
          <cell r="I5305" t="str">
            <v>M2</v>
          </cell>
          <cell r="J5305" t="str">
            <v>COEFICIENTE DE REPRESENTATIVIDADE</v>
          </cell>
          <cell r="K5305">
            <v>16.8</v>
          </cell>
          <cell r="L5305" t="str">
            <v>CAIXA REFERENCIAL</v>
          </cell>
        </row>
        <row r="5306">
          <cell r="G5306">
            <v>96133</v>
          </cell>
          <cell r="H5306" t="str">
            <v>APLICAÇÃO MANUAL DE MASSA ACRÍLICA EM SUPERFÍCIES EXTERNAS DE SACADA DE EDIFÍCIOS DE MÚLTIPLOS PAVIMENTOS, DUAS DEMÃOS. AF_05/2017</v>
          </cell>
          <cell r="I5306" t="str">
            <v>M2</v>
          </cell>
          <cell r="J5306" t="str">
            <v>COEFICIENTE DE REPRESENTATIVIDADE</v>
          </cell>
          <cell r="K5306">
            <v>31.87</v>
          </cell>
          <cell r="L5306" t="str">
            <v>CAIXA REFERENCIAL</v>
          </cell>
        </row>
        <row r="5307">
          <cell r="G5307">
            <v>96134</v>
          </cell>
          <cell r="H5307" t="str">
            <v>APLICAÇÃO MANUAL DE MASSA ACRÍLICA EM SUPERFÍCIES INTERNAS DE SACADA DE EDIFÍCIOS DE MÚLTIPLOS PAVIMENTOS, DUAS DEMÃOS. AF_05/2017</v>
          </cell>
          <cell r="I5307" t="str">
            <v>M2</v>
          </cell>
          <cell r="J5307" t="str">
            <v>COEFICIENTE DE REPRESENTATIVIDADE</v>
          </cell>
          <cell r="K5307">
            <v>35.08</v>
          </cell>
          <cell r="L5307" t="str">
            <v>CAIXA REFERENCIAL</v>
          </cell>
        </row>
        <row r="5308">
          <cell r="G5308">
            <v>96135</v>
          </cell>
          <cell r="H5308" t="str">
            <v>APLICAÇÃO MANUAL DE MASSA ACRÍLICA EM PAREDES EXTERNAS DE CASAS, DUAS DEMÃOS. AF_05/2017</v>
          </cell>
          <cell r="I5308" t="str">
            <v>M2</v>
          </cell>
          <cell r="J5308" t="str">
            <v>COEFICIENTE DE REPRESENTATIVIDADE</v>
          </cell>
          <cell r="K5308">
            <v>23.38</v>
          </cell>
          <cell r="L5308" t="str">
            <v>CAIXA REFERENCIAL</v>
          </cell>
        </row>
        <row r="5309">
          <cell r="G5309">
            <v>6082</v>
          </cell>
          <cell r="H5309" t="str">
            <v>PINTURA EM VERNIZ SINTETICO BRILHANTE EM MADEIRA, TRES DEMAOS</v>
          </cell>
          <cell r="I5309" t="str">
            <v>M2</v>
          </cell>
          <cell r="J5309" t="str">
            <v>COEFICIENTE DE REPRESENTATIVIDADE</v>
          </cell>
          <cell r="K5309">
            <v>17.760000000000002</v>
          </cell>
          <cell r="L5309" t="str">
            <v>CAIXA REFERENCIAL</v>
          </cell>
        </row>
        <row r="5310">
          <cell r="G5310">
            <v>40905</v>
          </cell>
          <cell r="H5310" t="str">
            <v>VERNIZ SINTETICO EM MADEIRA, DUAS DEMAOS</v>
          </cell>
          <cell r="I5310" t="str">
            <v>M2</v>
          </cell>
          <cell r="J5310" t="str">
            <v>COEFICIENTE DE REPRESENTATIVIDADE</v>
          </cell>
          <cell r="K5310">
            <v>22.66</v>
          </cell>
          <cell r="L5310" t="str">
            <v>CAIXA REFERENCIAL</v>
          </cell>
        </row>
        <row r="5311">
          <cell r="G5311" t="str">
            <v>73739/1</v>
          </cell>
          <cell r="H5311" t="str">
            <v>PINTURA ESMALTE ACETINADO EM MADEIRA, DUAS DEMAOS</v>
          </cell>
          <cell r="I5311" t="str">
            <v>M2</v>
          </cell>
          <cell r="J5311" t="str">
            <v>COEFICIENTE DE REPRESENTATIVIDADE</v>
          </cell>
          <cell r="K5311">
            <v>17.91</v>
          </cell>
          <cell r="L5311" t="str">
            <v>CAIXA REFERENCIAL</v>
          </cell>
        </row>
        <row r="5312">
          <cell r="G5312" t="str">
            <v>74065/1</v>
          </cell>
          <cell r="H5312" t="str">
            <v>PINTURA ESMALTE FOSCO PARA MADEIRA, DUAS DEMAOS, SOBRE FUNDO NIVELADOR BRANCO</v>
          </cell>
          <cell r="I5312" t="str">
            <v>M2</v>
          </cell>
          <cell r="J5312" t="str">
            <v>COEFICIENTE DE REPRESENTATIVIDADE</v>
          </cell>
          <cell r="K5312">
            <v>25.1</v>
          </cell>
          <cell r="L5312" t="str">
            <v>CAIXA REFERENCIAL</v>
          </cell>
        </row>
        <row r="5313">
          <cell r="G5313" t="str">
            <v>74065/2</v>
          </cell>
          <cell r="H5313" t="str">
            <v>PINTURA ESMALTE ACETINADO PARA MADEIRA, DUAS DEMAOS, SOBRE FUNDO NIVELADOR BRANCO</v>
          </cell>
          <cell r="I5313" t="str">
            <v>M2</v>
          </cell>
          <cell r="J5313" t="str">
            <v>COEFICIENTE DE REPRESENTATIVIDADE</v>
          </cell>
          <cell r="K5313">
            <v>24.65</v>
          </cell>
          <cell r="L5313" t="str">
            <v>CAIXA REFERENCIAL</v>
          </cell>
        </row>
        <row r="5314">
          <cell r="G5314" t="str">
            <v>74065/3</v>
          </cell>
          <cell r="H5314" t="str">
            <v>PINTURA ESMALTE BRILHANTE PARA MADEIRA, DUAS DEMAOS, SOBRE FUNDO NIVELADOR BRANCO</v>
          </cell>
          <cell r="I5314" t="str">
            <v>M2</v>
          </cell>
          <cell r="J5314" t="str">
            <v>COEFICIENTE DE REPRESENTATIVIDADE</v>
          </cell>
          <cell r="K5314">
            <v>24.52</v>
          </cell>
          <cell r="L5314" t="str">
            <v>CAIXA REFERENCIAL</v>
          </cell>
        </row>
        <row r="5315">
          <cell r="G5315">
            <v>79463</v>
          </cell>
          <cell r="H5315" t="str">
            <v>PINTURA A OLEO, 1 DEMAO</v>
          </cell>
          <cell r="I5315" t="str">
            <v>M2</v>
          </cell>
          <cell r="J5315" t="str">
            <v>COEFICIENTE DE REPRESENTATIVIDADE</v>
          </cell>
          <cell r="K5315">
            <v>14.91</v>
          </cell>
          <cell r="L5315" t="str">
            <v>CAIXA REFERENCIAL</v>
          </cell>
        </row>
        <row r="5316">
          <cell r="G5316">
            <v>79464</v>
          </cell>
          <cell r="H5316" t="str">
            <v>PINTURA A OLEO, 2 DEMAOS</v>
          </cell>
          <cell r="I5316" t="str">
            <v>M2</v>
          </cell>
          <cell r="J5316" t="str">
            <v>COEFICIENTE DE REPRESENTATIVIDADE</v>
          </cell>
          <cell r="K5316">
            <v>20.100000000000001</v>
          </cell>
          <cell r="L5316" t="str">
            <v>CAIXA REFERENCIAL</v>
          </cell>
        </row>
        <row r="5317">
          <cell r="G5317">
            <v>79466</v>
          </cell>
          <cell r="H5317" t="str">
            <v>PINTURA COM VERNIZ POLIURETANO, 2 DEMAOS</v>
          </cell>
          <cell r="I5317" t="str">
            <v>M2</v>
          </cell>
          <cell r="J5317" t="str">
            <v>COEFICIENTE DE REPRESENTATIVIDADE</v>
          </cell>
          <cell r="K5317">
            <v>19.559999999999999</v>
          </cell>
          <cell r="L5317" t="str">
            <v>CAIXA REFERENCIAL</v>
          </cell>
        </row>
        <row r="5318">
          <cell r="G5318" t="str">
            <v>79497/1</v>
          </cell>
          <cell r="H5318" t="str">
            <v>PINTURA A OLEO, 3 DEMAOS</v>
          </cell>
          <cell r="I5318" t="str">
            <v>M2</v>
          </cell>
          <cell r="J5318" t="str">
            <v>COEFICIENTE DE REPRESENTATIVIDADE</v>
          </cell>
          <cell r="K5318">
            <v>25</v>
          </cell>
          <cell r="L5318" t="str">
            <v>CAIXA REFERENCIAL</v>
          </cell>
        </row>
        <row r="5319">
          <cell r="G5319">
            <v>84645</v>
          </cell>
          <cell r="H5319" t="str">
            <v>VERNIZ SINTETICO BRILHANTE, 2 DEMAOS</v>
          </cell>
          <cell r="I5319" t="str">
            <v>M2</v>
          </cell>
          <cell r="J5319" t="str">
            <v>COEFICIENTE DE REPRESENTATIVIDADE</v>
          </cell>
          <cell r="K5319">
            <v>19.29</v>
          </cell>
          <cell r="L5319" t="str">
            <v>CAIXA REFERENCIAL</v>
          </cell>
        </row>
        <row r="5320">
          <cell r="G5320">
            <v>84657</v>
          </cell>
          <cell r="H5320" t="str">
            <v>FUNDO SINTETICO NIVELADOR BRANCO</v>
          </cell>
          <cell r="I5320" t="str">
            <v>M2</v>
          </cell>
          <cell r="J5320" t="str">
            <v>COEFICIENTE DE REPRESENTATIVIDADE</v>
          </cell>
          <cell r="K5320">
            <v>9.85</v>
          </cell>
          <cell r="L5320" t="str">
            <v>CAIXA REFERENCIAL</v>
          </cell>
        </row>
        <row r="5321">
          <cell r="G5321">
            <v>84659</v>
          </cell>
          <cell r="H5321" t="str">
            <v>PINTURA ESMALTE FOSCO EM MADEIRA, DUAS DEMAOS</v>
          </cell>
          <cell r="I5321" t="str">
            <v>M2</v>
          </cell>
          <cell r="J5321" t="str">
            <v>COEFICIENTE DE REPRESENTATIVIDADE</v>
          </cell>
          <cell r="K5321">
            <v>16.57</v>
          </cell>
          <cell r="L5321" t="str">
            <v>CAIXA REFERENCIAL</v>
          </cell>
        </row>
        <row r="5322">
          <cell r="G5322">
            <v>84679</v>
          </cell>
          <cell r="H5322" t="str">
            <v>PINTURA IMUNIZANTE PARA MADEIRA, DUAS DEMAOS</v>
          </cell>
          <cell r="I5322" t="str">
            <v>M2</v>
          </cell>
          <cell r="J5322" t="str">
            <v>COEFICIENTE DE REPRESENTATIVIDADE</v>
          </cell>
          <cell r="K5322">
            <v>20.6</v>
          </cell>
          <cell r="L5322" t="str">
            <v>CAIXA REFERENCIAL</v>
          </cell>
        </row>
        <row r="5323">
          <cell r="G5323">
            <v>95464</v>
          </cell>
          <cell r="H5323" t="str">
            <v>PINTURA VERNIZ POLIURETANO BRILHANTE EM MADEIRA, TRES DEMAOS</v>
          </cell>
          <cell r="I5323" t="str">
            <v>M2</v>
          </cell>
          <cell r="J5323" t="str">
            <v>COEFICIENTE DE REPRESENTATIVIDADE</v>
          </cell>
          <cell r="K5323">
            <v>22.74</v>
          </cell>
          <cell r="L5323" t="str">
            <v>CAIXA REFERENCIAL</v>
          </cell>
        </row>
        <row r="5324">
          <cell r="G5324">
            <v>100716</v>
          </cell>
          <cell r="H5324" t="str">
            <v>JATEAMENTO ABRASIVO COM GRANALHA DE AÇO EM PERFIL METÁLICO EM FÁBRICA. AF_01/2020</v>
          </cell>
          <cell r="I5324" t="str">
            <v>M2</v>
          </cell>
          <cell r="J5324" t="str">
            <v>ATRIBUÍDO SÃO PAULO</v>
          </cell>
          <cell r="K5324">
            <v>21.68</v>
          </cell>
          <cell r="L5324" t="str">
            <v>CAIXA REFERENCIAL</v>
          </cell>
        </row>
        <row r="5325">
          <cell r="G5325">
            <v>100717</v>
          </cell>
          <cell r="H5325" t="str">
            <v>LIXAMENTO MANUAL EM SUPERFÍCIES METÁLICAS EM OBRA. AF_01/2020</v>
          </cell>
          <cell r="I5325" t="str">
            <v>M2</v>
          </cell>
          <cell r="J5325" t="str">
            <v>COEFICIENTE DE REPRESENTATIVIDADE</v>
          </cell>
          <cell r="K5325">
            <v>7.87</v>
          </cell>
          <cell r="L5325" t="str">
            <v>CAIXA REFERENCIAL</v>
          </cell>
        </row>
        <row r="5326">
          <cell r="G5326">
            <v>100718</v>
          </cell>
          <cell r="H5326" t="str">
            <v>COLOCAÇÃO DE FITA PROTETORA PARA PINTURA. AF_01/2020</v>
          </cell>
          <cell r="I5326" t="str">
            <v>M</v>
          </cell>
          <cell r="J5326" t="str">
            <v>COEFICIENTE DE REPRESENTATIVIDADE</v>
          </cell>
          <cell r="K5326">
            <v>1.1000000000000001</v>
          </cell>
          <cell r="L5326" t="str">
            <v>CAIXA REFERENCIAL</v>
          </cell>
        </row>
        <row r="5327">
          <cell r="G5327">
            <v>100719</v>
          </cell>
          <cell r="H5327" t="str">
            <v>PINTURA COM TINTA ALQUÍDICA DE FUNDO (TIPO ZARCÃO) PULVERIZADA SOBRE PERFIL METÁLICO EXECUTADO EM FÁBRICA (POR DEMÃO). AF_01/2020</v>
          </cell>
          <cell r="I5327" t="str">
            <v>M2</v>
          </cell>
          <cell r="J5327" t="str">
            <v>ATRIBUÍDO SÃO PAULO</v>
          </cell>
          <cell r="K5327">
            <v>6.97</v>
          </cell>
          <cell r="L5327" t="str">
            <v>CAIXA REFERENCIAL</v>
          </cell>
        </row>
        <row r="5328">
          <cell r="G5328">
            <v>100720</v>
          </cell>
          <cell r="H5328" t="str">
            <v>PINTURA COM TINTA ALQUÍDICA DE FUNDO (TIPO ZARCÃO) APLICADA A ROLO OU PINCEL SOBRE PERFIL METÁLICO EXECUTADO EM FÁBRICA (POR DEMÃO). AF_01/2020</v>
          </cell>
          <cell r="I5328" t="str">
            <v>M2</v>
          </cell>
          <cell r="J5328" t="str">
            <v>COEFICIENTE DE REPRESENTATIVIDADE</v>
          </cell>
          <cell r="K5328">
            <v>7.86</v>
          </cell>
          <cell r="L5328" t="str">
            <v>CAIXA REFERENCIAL</v>
          </cell>
        </row>
        <row r="5329">
          <cell r="G5329">
            <v>100721</v>
          </cell>
          <cell r="H5329" t="str">
            <v>PINTURA COM TINTA ALQUÍDICA DE FUNDO (TIPO ZARCÃO) PULVERIZADA SOBRE SUPERFÍCIES METÁLICAS (EXCETO PERFIL) EXECUTADO EM OBRA (POR DEMÃO). AF_01/2020</v>
          </cell>
          <cell r="I5329" t="str">
            <v>M2</v>
          </cell>
          <cell r="J5329" t="str">
            <v>ATRIBUÍDO SÃO PAULO</v>
          </cell>
          <cell r="K5329">
            <v>18.54</v>
          </cell>
          <cell r="L5329" t="str">
            <v>CAIXA REFERENCIAL</v>
          </cell>
        </row>
        <row r="5330">
          <cell r="G5330">
            <v>100722</v>
          </cell>
          <cell r="H5330" t="str">
            <v>PINTURA COM TINTA ALQUÍDICA DE FUNDO (TIPO ZARCÃO) APLICADA A ROLO OU PINCEL SOBRE SUPERFÍCIES METÁLICAS (EXCETO PERFIL) EXECUTADO EM OBRA (POR DEMÃO). AF_01/2020</v>
          </cell>
          <cell r="I5330" t="str">
            <v>M2</v>
          </cell>
          <cell r="J5330" t="str">
            <v>COEFICIENTE DE REPRESENTATIVIDADE</v>
          </cell>
          <cell r="K5330">
            <v>18.850000000000001</v>
          </cell>
          <cell r="L5330" t="str">
            <v>CAIXA REFERENCIAL</v>
          </cell>
        </row>
        <row r="5331">
          <cell r="G5331">
            <v>100723</v>
          </cell>
          <cell r="H5331" t="str">
            <v>PINTURA COM TINTA ALQUÍDICA DE FUNDO E ACABAMENTO (ESMALTE SINTÉTICO GRAFITE) PULVERIZADA SOBRE PERFIL METÁLICO EXECUTADO EM FÁBRICA (POR DEMÃO). AF_01/2020</v>
          </cell>
          <cell r="I5331" t="str">
            <v>M2</v>
          </cell>
          <cell r="J5331" t="str">
            <v>ATRIBUÍDO SÃO PAULO</v>
          </cell>
          <cell r="K5331">
            <v>8.06</v>
          </cell>
          <cell r="L5331" t="str">
            <v>CAIXA REFERENCIAL</v>
          </cell>
        </row>
        <row r="5332">
          <cell r="G5332">
            <v>100724</v>
          </cell>
          <cell r="H5332" t="str">
            <v>PINTURA COM TINTA ALQUÍDICA DE FUNDO E ACABAMENTO (ESMALTE SINTÉTICO GRAFITE) APLICADA A ROLO OU PINCEL SOBRE PERFIL METÁLICO EXECUTADO EM FÁBRICA (POR DEMÃO). AF_01/2020</v>
          </cell>
          <cell r="I5332" t="str">
            <v>M2</v>
          </cell>
          <cell r="J5332" t="str">
            <v>COEFICIENTE DE REPRESENTATIVIDADE</v>
          </cell>
          <cell r="K5332">
            <v>10.34</v>
          </cell>
          <cell r="L5332" t="str">
            <v>CAIXA REFERENCIAL</v>
          </cell>
        </row>
        <row r="5333">
          <cell r="G5333">
            <v>100725</v>
          </cell>
          <cell r="H5333" t="str">
            <v>PINTURA COM TINTA ALQUÍDICA DE FUNDO E ACABAMENTO (ESMALTE SINTÉTICO GRAFITE) PULVERIZADA SOBRE SUPERFÍCIES METÁLICAS (EXCETO PERFIL) EXECUTADO EM OBRA (POR DEMÃO). AF_01/2020</v>
          </cell>
          <cell r="I5333" t="str">
            <v>M2</v>
          </cell>
          <cell r="J5333" t="str">
            <v>ATRIBUÍDO SÃO PAULO</v>
          </cell>
          <cell r="K5333">
            <v>19.309999999999999</v>
          </cell>
          <cell r="L5333" t="str">
            <v>CAIXA REFERENCIAL</v>
          </cell>
        </row>
        <row r="5334">
          <cell r="G5334">
            <v>100726</v>
          </cell>
          <cell r="H5334" t="str">
            <v>PINTURA COM TINTA ALQUÍDICA DE FUNDO E ACABAMENTO (ESMALTE SINTÉTICO GRAFITE) APLICADA A ROLO OU PINCEL SOBRE SUPERFÍCIES METÁLICAS (EXCETO PERFIL) EXECUTADO EM OBRA (POR DEMÃO). AF_01/2020</v>
          </cell>
          <cell r="I5334" t="str">
            <v>M2</v>
          </cell>
          <cell r="J5334" t="str">
            <v>COEFICIENTE DE REPRESENTATIVIDADE</v>
          </cell>
          <cell r="K5334">
            <v>21.29</v>
          </cell>
          <cell r="L5334" t="str">
            <v>CAIXA REFERENCIAL</v>
          </cell>
        </row>
        <row r="5335">
          <cell r="G5335">
            <v>100727</v>
          </cell>
          <cell r="H5335" t="str">
            <v>PINTURA COM TINTA EPOXÍDICA DE FUNDO PULVERIZADA SOBRE PERFIL METÁLICO EXECUTADO EM FÁBRICA (POR DEMÃO). AF_01/2020</v>
          </cell>
          <cell r="I5335" t="str">
            <v>M2</v>
          </cell>
          <cell r="J5335" t="str">
            <v>ATRIBUÍDO SÃO PAULO</v>
          </cell>
          <cell r="K5335">
            <v>11.36</v>
          </cell>
          <cell r="L5335" t="str">
            <v>CAIXA REFERENCIAL</v>
          </cell>
        </row>
        <row r="5336">
          <cell r="G5336">
            <v>100728</v>
          </cell>
          <cell r="H5336" t="str">
            <v>PINTURA COM TINTA EPOXÍDICA DE FUNDO APLICADA A ROLO OU PINCEL SOBRE PERFIL METÁLICO EXECUTADO EM FÁBRICA (POR DEMÃO). AF_01/2020</v>
          </cell>
          <cell r="I5336" t="str">
            <v>M2</v>
          </cell>
          <cell r="J5336" t="str">
            <v>COEFICIENTE DE REPRESENTATIVIDADE</v>
          </cell>
          <cell r="K5336">
            <v>12.31</v>
          </cell>
          <cell r="L5336" t="str">
            <v>CAIXA REFERENCIAL</v>
          </cell>
        </row>
        <row r="5337">
          <cell r="G5337">
            <v>100729</v>
          </cell>
          <cell r="H5337" t="str">
            <v>PINTURA COM TINTA EPOXÍDICA DE ACABAMENTO PULVERIZADA SOBRE PERFIL METÁLICO EXECUTADO EM FÁBRICA (POR DEMÃO). AF_01/2020</v>
          </cell>
          <cell r="I5337" t="str">
            <v>M2</v>
          </cell>
          <cell r="J5337" t="str">
            <v>ATRIBUÍDO SÃO PAULO</v>
          </cell>
          <cell r="K5337">
            <v>16.34</v>
          </cell>
          <cell r="L5337" t="str">
            <v>CAIXA REFERENCIAL</v>
          </cell>
        </row>
        <row r="5338">
          <cell r="G5338">
            <v>100730</v>
          </cell>
          <cell r="H5338" t="str">
            <v>PINTURA COM TINTA EPOXÍDICA DE ACABAMENTO APLICADA A ROLO OU PINCEL SOBRE PERFIL METÁLICO EXECUTADO EM FÁBRICA (POR DEMÃO). AF_01/2020</v>
          </cell>
          <cell r="I5338" t="str">
            <v>M2</v>
          </cell>
          <cell r="J5338" t="str">
            <v>COEFICIENTE DE REPRESENTATIVIDADE</v>
          </cell>
          <cell r="K5338">
            <v>19.350000000000001</v>
          </cell>
          <cell r="L5338" t="str">
            <v>CAIXA REFERENCIAL</v>
          </cell>
        </row>
        <row r="5339">
          <cell r="G5339">
            <v>100733</v>
          </cell>
          <cell r="H5339" t="str">
            <v>PINTURA COM TINTA ACRÍLICA DE FUNDO PULVERIZADA SOBRE SUPERFÍCIES METÁLICAS (EXCETO PERFIL) EXECUTADO EM OBRA (POR DEMÃO). AF_01/2020</v>
          </cell>
          <cell r="I5339" t="str">
            <v>M2</v>
          </cell>
          <cell r="J5339" t="str">
            <v>ATRIBUÍDO SÃO PAULO</v>
          </cell>
          <cell r="K5339">
            <v>10.06</v>
          </cell>
          <cell r="L5339" t="str">
            <v>CAIXA REFERENCIAL</v>
          </cell>
        </row>
        <row r="5340">
          <cell r="G5340">
            <v>100734</v>
          </cell>
          <cell r="H5340" t="str">
            <v>PINTURA COM TINTA ACRÍLICA DE FUNDO APLICADA A ROLO OU PINCEL SOBRE SUPERFÍCIES METÁLICAS (EXCETO PERFIL) EXECUTADO EM OBRA (POR DEMÃO). AF_01/2020</v>
          </cell>
          <cell r="I5340" t="str">
            <v>M2</v>
          </cell>
          <cell r="J5340" t="str">
            <v>COEFICIENTE DE REPRESENTATIVIDADE</v>
          </cell>
          <cell r="K5340">
            <v>12.8</v>
          </cell>
          <cell r="L5340" t="str">
            <v>CAIXA REFERENCIAL</v>
          </cell>
        </row>
        <row r="5341">
          <cell r="G5341">
            <v>100735</v>
          </cell>
          <cell r="H5341" t="str">
            <v>PINTURA COM TINTA ACRÍLICA DE ACABAMENTO PULVERIZADA SOBRE SUPERFÍCIES METÁLICAS (EXCETO PERFIL) EXECUTADO EM OBRA (POR DEMÃO). AF_01/2020</v>
          </cell>
          <cell r="I5341" t="str">
            <v>M2</v>
          </cell>
          <cell r="J5341" t="str">
            <v>ATRIBUÍDO SÃO PAULO</v>
          </cell>
          <cell r="K5341">
            <v>8.4499999999999993</v>
          </cell>
          <cell r="L5341" t="str">
            <v>CAIXA REFERENCIAL</v>
          </cell>
        </row>
        <row r="5342">
          <cell r="G5342">
            <v>100736</v>
          </cell>
          <cell r="H5342" t="str">
            <v>PINTURA COM TINTA ACRÍLICA DE ACABAMENTO APLICADA A ROLO OU PINCEL SOBRE SUPERFÍCIES METÁLICAS (EXCETO PERFIL) EXECUTADO EM OBRA (POR DEMÃO). AF_01/2020</v>
          </cell>
          <cell r="I5342" t="str">
            <v>M2</v>
          </cell>
          <cell r="J5342" t="str">
            <v>COEFICIENTE DE REPRESENTATIVIDADE</v>
          </cell>
          <cell r="K5342">
            <v>11.53</v>
          </cell>
          <cell r="L5342" t="str">
            <v>CAIXA REFERENCIAL</v>
          </cell>
        </row>
        <row r="5343">
          <cell r="G5343">
            <v>100739</v>
          </cell>
          <cell r="H5343" t="str">
            <v>PINTURA COM TINTA ALQUÍDICA DE ACABAMENTO (ESMALTE SINTÉTICO ACETINADO) PULVERIZADA SOBRE PERFIL METÁLICO EXECUTADO EM FÁBRICA (POR DEMÃO). AF_01/2020</v>
          </cell>
          <cell r="I5343" t="str">
            <v>M2</v>
          </cell>
          <cell r="J5343" t="str">
            <v>ATRIBUÍDO SÃO PAULO</v>
          </cell>
          <cell r="K5343">
            <v>7.59</v>
          </cell>
          <cell r="L5343" t="str">
            <v>CAIXA REFERENCIAL</v>
          </cell>
        </row>
        <row r="5344">
          <cell r="G5344">
            <v>100740</v>
          </cell>
          <cell r="H5344" t="str">
            <v>PINTURA COM TINTA ALQUÍDICA DE ACABAMENTO (ESMALTE SINTÉTICO ACETINADO) APLICADA A ROLO OU PINCEL SOBRE PERFIL METÁLICO EXECUTADO EM FÁBRICA (POR DEMÃO). AF_01/2020</v>
          </cell>
          <cell r="I5344" t="str">
            <v>M2</v>
          </cell>
          <cell r="J5344" t="str">
            <v>COEFICIENTE DE REPRESENTATIVIDADE</v>
          </cell>
          <cell r="K5344">
            <v>8.67</v>
          </cell>
          <cell r="L5344" t="str">
            <v>CAIXA REFERENCIAL</v>
          </cell>
        </row>
        <row r="5345">
          <cell r="G5345">
            <v>100741</v>
          </cell>
          <cell r="H5345" t="str">
            <v>PINTURA COM TINTA ALQUÍDICA DE ACABAMENTO (ESMALTE SINTÉTICO ACETINADO) PULVERIZADA SOBRE SUPERFÍCIES METÁLICAS (EXCETO PERFIL) EXECUTADO EM OBRA (POR DEMÃO). AF_01/2020</v>
          </cell>
          <cell r="I5345" t="str">
            <v>M2</v>
          </cell>
          <cell r="J5345" t="str">
            <v>ATRIBUÍDO SÃO PAULO</v>
          </cell>
          <cell r="K5345">
            <v>19.079999999999998</v>
          </cell>
          <cell r="L5345" t="str">
            <v>CAIXA REFERENCIAL</v>
          </cell>
        </row>
        <row r="5346">
          <cell r="G5346">
            <v>100742</v>
          </cell>
          <cell r="H5346" t="str">
            <v>PINTURA COM TINTA ALQUÍDICA DE ACABAMENTO (ESMALTE SINTÉTICO ACETINADO) APLICADA A ROLO OU PINCEL SOBRE SUPERFÍCIES METÁLICAS (EXCETO PERFIL) EXECUTADO EM OBRA (POR DEMÃO). AF_01/2020</v>
          </cell>
          <cell r="I5346" t="str">
            <v>M2</v>
          </cell>
          <cell r="J5346" t="str">
            <v>COEFICIENTE DE REPRESENTATIVIDADE</v>
          </cell>
          <cell r="K5346">
            <v>19.66</v>
          </cell>
          <cell r="L5346" t="str">
            <v>CAIXA REFERENCIAL</v>
          </cell>
        </row>
        <row r="5347">
          <cell r="G5347">
            <v>100743</v>
          </cell>
          <cell r="H5347" t="str">
            <v>PINTURA COM TINTA ALQUÍDICA DE ACABAMENTO (ESMALTE SINTÉTICO BRILHANTE) PULVERIZADA SOBRE PERFIL METÁLICO EXECUTADO EM FÁBRICA  (POR DEMÃO). AF_01/2020</v>
          </cell>
          <cell r="I5347" t="str">
            <v>M2</v>
          </cell>
          <cell r="J5347" t="str">
            <v>ATRIBUÍDO SÃO PAULO</v>
          </cell>
          <cell r="K5347">
            <v>7.44</v>
          </cell>
          <cell r="L5347" t="str">
            <v>CAIXA REFERENCIAL</v>
          </cell>
        </row>
        <row r="5348">
          <cell r="G5348">
            <v>100744</v>
          </cell>
          <cell r="H5348" t="str">
            <v>PINTURA COM TINTA ALQUÍDICA DE ACABAMENTO (ESMALTE SINTÉTICO BRILHANTE) APLICADA A ROLO OU PINCEL SOBRE PERFIL METÁLICO EXECUTADO EM FÁBRICA (POR DEMÃO). AF_01/2020</v>
          </cell>
          <cell r="I5348" t="str">
            <v>M2</v>
          </cell>
          <cell r="J5348" t="str">
            <v>COLETADO</v>
          </cell>
          <cell r="K5348">
            <v>8.57</v>
          </cell>
          <cell r="L5348" t="str">
            <v>CAIXA REFERENCIAL</v>
          </cell>
        </row>
        <row r="5349">
          <cell r="G5349">
            <v>100745</v>
          </cell>
          <cell r="H5349" t="str">
            <v>PINTURA COM TINTA ALQUÍDICA DE ACABAMENTO (ESMALTE SINTÉTICO BRILHANTE) PULVERIZADA SOBRE SUPERFÍCIES METÁLICAS (EXCETO PERFIL) EXECUTADO EM OBRA  (POR DEMÃO). AF_01/2020</v>
          </cell>
          <cell r="I5349" t="str">
            <v>M2</v>
          </cell>
          <cell r="J5349" t="str">
            <v>ATRIBUÍDO SÃO PAULO</v>
          </cell>
          <cell r="K5349">
            <v>18.920000000000002</v>
          </cell>
          <cell r="L5349" t="str">
            <v>CAIXA REFERENCIAL</v>
          </cell>
        </row>
        <row r="5350">
          <cell r="G5350">
            <v>100746</v>
          </cell>
          <cell r="H5350" t="str">
            <v>PINTURA COM TINTA ALQUÍDICA DE ACABAMENTO (ESMALTE SINTÉTICO BRILHANTE) APLICADA A ROLO OU PINCEL SOBRE SUPERFÍCIES METÁLICAS (EXCETO PERFIL) EXECUTADO EM OBRA (POR DEMÃO). AF_01/2020</v>
          </cell>
          <cell r="I5350" t="str">
            <v>M2</v>
          </cell>
          <cell r="J5350" t="str">
            <v>COLETADO</v>
          </cell>
          <cell r="K5350">
            <v>19.55</v>
          </cell>
          <cell r="L5350" t="str">
            <v>CAIXA REFERENCIAL</v>
          </cell>
        </row>
        <row r="5351">
          <cell r="G5351">
            <v>100747</v>
          </cell>
          <cell r="H5351" t="str">
            <v>PINTURA COM TINTA ALQUÍDICA DE ACABAMENTO (ESMALTE SINTÉTICO FOSCO) PULVERIZADA SOBRE PERFIL METÁLICO EXECUTADO EM FÁBRICA (POR DEMÃO). AF_01/2020</v>
          </cell>
          <cell r="I5351" t="str">
            <v>M2</v>
          </cell>
          <cell r="J5351" t="str">
            <v>ATRIBUÍDO SÃO PAULO</v>
          </cell>
          <cell r="K5351">
            <v>8.14</v>
          </cell>
          <cell r="L5351" t="str">
            <v>CAIXA REFERENCIAL</v>
          </cell>
        </row>
        <row r="5352">
          <cell r="G5352">
            <v>100748</v>
          </cell>
          <cell r="H5352" t="str">
            <v>PINTURA COM TINTA ALQUÍDICA DE ACABAMENTO (ESMALTE SINTÉTICO FOSCO) APLICADA A ROLO OU PINCEL SOBRE PERFIL METÁLICO EXECUTADO EM FÁBRICA (POR DEMÃO). AF_01/2020</v>
          </cell>
          <cell r="I5352" t="str">
            <v>M2</v>
          </cell>
          <cell r="J5352" t="str">
            <v>COEFICIENTE DE REPRESENTATIVIDADE</v>
          </cell>
          <cell r="K5352">
            <v>9.02</v>
          </cell>
          <cell r="L5352" t="str">
            <v>CAIXA REFERENCIAL</v>
          </cell>
        </row>
        <row r="5353">
          <cell r="G5353">
            <v>100749</v>
          </cell>
          <cell r="H5353" t="str">
            <v>PINTURA COM TINTA ALQUÍDICA DE ACABAMENTO (ESMALTE SINTÉTICO FOSCO) PULVERIZADA SOBRE SUPERFÍCIES METÁLICAS (EXCETO PERFIL) EXECUTADO EM OBRA (POR DEMÃO). AF_01/2020</v>
          </cell>
          <cell r="I5353" t="str">
            <v>M2</v>
          </cell>
          <cell r="J5353" t="str">
            <v>ATRIBUÍDO SÃO PAULO</v>
          </cell>
          <cell r="K5353">
            <v>19.670000000000002</v>
          </cell>
          <cell r="L5353" t="str">
            <v>CAIXA REFERENCIAL</v>
          </cell>
        </row>
        <row r="5354">
          <cell r="G5354">
            <v>100750</v>
          </cell>
          <cell r="H5354" t="str">
            <v>PINTURA COM TINTA ALQUÍDICA DE ACABAMENTO (ESMALTE SINTÉTICO FOSCO) APLICADA A ROLO OU PINCEL SOBRE SUPERFÍCIES METÁLICAS (EXCETO PERFIL) EXECUTADO EM OBRA (POR DEMÃO). AF_01/2020</v>
          </cell>
          <cell r="I5354" t="str">
            <v>M2</v>
          </cell>
          <cell r="J5354" t="str">
            <v>COEFICIENTE DE REPRESENTATIVIDADE</v>
          </cell>
          <cell r="K5354">
            <v>20.02</v>
          </cell>
          <cell r="L5354" t="str">
            <v>CAIXA REFERENCIAL</v>
          </cell>
        </row>
        <row r="5355">
          <cell r="G5355">
            <v>100751</v>
          </cell>
          <cell r="H5355" t="str">
            <v>PINTURA COM TINTA EPOXÍDICA DE ACABAMENTO PULVERIZADA SOBRE PERFIL METÁLICO EXECUTADO EM FÁBRICA (02 DEMÃOS). AF_01/2020</v>
          </cell>
          <cell r="I5355" t="str">
            <v>M2</v>
          </cell>
          <cell r="J5355" t="str">
            <v>ATRIBUÍDO SÃO PAULO</v>
          </cell>
          <cell r="K5355">
            <v>32.700000000000003</v>
          </cell>
          <cell r="L5355" t="str">
            <v>CAIXA REFERENCIAL</v>
          </cell>
        </row>
        <row r="5356">
          <cell r="G5356">
            <v>100752</v>
          </cell>
          <cell r="H5356" t="str">
            <v>PINTURA COM TINTA EPOXÍDICA DE ACABAMENTO APLICADA A ROLO OU PINCEL SOBRE PERFIL METÁLICO EXECUTADO EM FÁBRICA (02 DEMÃOS). AF_01/2020</v>
          </cell>
          <cell r="I5356" t="str">
            <v>M2</v>
          </cell>
          <cell r="J5356" t="str">
            <v>COEFICIENTE DE REPRESENTATIVIDADE</v>
          </cell>
          <cell r="K5356">
            <v>38.71</v>
          </cell>
          <cell r="L5356" t="str">
            <v>CAIXA REFERENCIAL</v>
          </cell>
        </row>
        <row r="5357">
          <cell r="G5357">
            <v>100753</v>
          </cell>
          <cell r="H5357" t="str">
            <v>PINTURA COM TINTA ACRÍLICA DE ACABAMENTO PULVERIZADA SOBRE SUPERFÍCIES METÁLICAS (EXCETO PERFIL) EXECUTADO EM OBRA (02 DEMÃOS). AF_01/2020</v>
          </cell>
          <cell r="I5357" t="str">
            <v>M2</v>
          </cell>
          <cell r="J5357" t="str">
            <v>ATRIBUÍDO SÃO PAULO</v>
          </cell>
          <cell r="K5357">
            <v>16.91</v>
          </cell>
          <cell r="L5357" t="str">
            <v>CAIXA REFERENCIAL</v>
          </cell>
        </row>
        <row r="5358">
          <cell r="G5358">
            <v>100754</v>
          </cell>
          <cell r="H5358" t="str">
            <v>PINTURA COM TINTA ACRÍLICA DE ACABAMENTO APLICADA A ROLO OU PINCEL SOBRE SUPERFÍCIES METÁLICAS (EXCETO PERFIL) EXECUTADO EM OBRA (02 DEMÃOS). AF_01/2020</v>
          </cell>
          <cell r="I5358" t="str">
            <v>M2</v>
          </cell>
          <cell r="J5358" t="str">
            <v>COEFICIENTE DE REPRESENTATIVIDADE</v>
          </cell>
          <cell r="K5358">
            <v>23.06</v>
          </cell>
          <cell r="L5358" t="str">
            <v>CAIXA REFERENCIAL</v>
          </cell>
        </row>
        <row r="5359">
          <cell r="G5359">
            <v>100757</v>
          </cell>
          <cell r="H5359" t="str">
            <v>PINTURA COM TINTA ALQUÍDICA DE ACABAMENTO (ESMALTE SINTÉTICO ACETINADO) PULVERIZADA SOBRE SUPERFÍCIES METÁLICAS (EXCETO PERFIL) EXECUTADO EM OBRA (02 DEMÃOS). AF_01/2020</v>
          </cell>
          <cell r="I5359" t="str">
            <v>M2</v>
          </cell>
          <cell r="J5359" t="str">
            <v>ATRIBUÍDO SÃO PAULO</v>
          </cell>
          <cell r="K5359">
            <v>38.17</v>
          </cell>
          <cell r="L5359" t="str">
            <v>CAIXA REFERENCIAL</v>
          </cell>
        </row>
        <row r="5360">
          <cell r="G5360">
            <v>100758</v>
          </cell>
          <cell r="H5360" t="str">
            <v>PINTURA COM TINTA ALQUÍDICA DE ACABAMENTO (ESMALTE SINTÉTICO ACETINADO) APLICADA A ROLO OU PINCEL SOBRE SUPERFÍCIES METÁLICAS (EXCETO PERFIL) EXECUTADO EM OBRA (02 DEMÃOS). AF_01/2020</v>
          </cell>
          <cell r="I5360" t="str">
            <v>M2</v>
          </cell>
          <cell r="J5360" t="str">
            <v>COEFICIENTE DE REPRESENTATIVIDADE</v>
          </cell>
          <cell r="K5360">
            <v>39.33</v>
          </cell>
          <cell r="L5360" t="str">
            <v>CAIXA REFERENCIAL</v>
          </cell>
        </row>
        <row r="5361">
          <cell r="G5361">
            <v>100759</v>
          </cell>
          <cell r="H5361" t="str">
            <v>PINTURA COM TINTA ALQUÍDICA DE ACABAMENTO (ESMALTE SINTÉTICO BRILHANTE) PULVERIZADA SOBRE SUPERFÍCIES METÁLICAS (EXCETO PERFIL) EXECUTADO EM OBRA (02 DEMÃOS). AF_01/2020</v>
          </cell>
          <cell r="I5361" t="str">
            <v>M2</v>
          </cell>
          <cell r="J5361" t="str">
            <v>ATRIBUÍDO SÃO PAULO</v>
          </cell>
          <cell r="K5361">
            <v>37.840000000000003</v>
          </cell>
          <cell r="L5361" t="str">
            <v>CAIXA REFERENCIAL</v>
          </cell>
        </row>
        <row r="5362">
          <cell r="G5362">
            <v>100760</v>
          </cell>
          <cell r="H5362" t="str">
            <v>PINTURA COM TINTA ALQUÍDICA DE ACABAMENTO (ESMALTE SINTÉTICO BRILHANTE) APLICADA A ROLO OU PINCEL SOBRE SUPERFÍCIES METÁLICAS (EXCETO PERFIL) EXECUTADO EM OBRA (02 DEMÃOS). AF_01/2020</v>
          </cell>
          <cell r="I5362" t="str">
            <v>M2</v>
          </cell>
          <cell r="J5362" t="str">
            <v>COLETADO</v>
          </cell>
          <cell r="K5362">
            <v>39.130000000000003</v>
          </cell>
          <cell r="L5362" t="str">
            <v>CAIXA REFERENCIAL</v>
          </cell>
        </row>
        <row r="5363">
          <cell r="G5363">
            <v>100761</v>
          </cell>
          <cell r="H5363" t="str">
            <v>PINTURA COM TINTA ALQUÍDICA DE ACABAMENTO (ESMALTE SINTÉTICO FOSCO) PULVERIZADA SOBRE SUPERFÍCIES METÁLICAS (EXCETO PERFIL) EXECUTADO EM OBRA (02 DEMÃOS). AF_01/2020</v>
          </cell>
          <cell r="I5363" t="str">
            <v>M2</v>
          </cell>
          <cell r="J5363" t="str">
            <v>ATRIBUÍDO SÃO PAULO</v>
          </cell>
          <cell r="K5363">
            <v>39.340000000000003</v>
          </cell>
          <cell r="L5363" t="str">
            <v>CAIXA REFERENCIAL</v>
          </cell>
        </row>
        <row r="5364">
          <cell r="G5364">
            <v>100762</v>
          </cell>
          <cell r="H5364" t="str">
            <v>PINTURA COM TINTA ALQUÍDICA DE ACABAMENTO (ESMALTE SINTÉTICO FOSCO) APLICADA A ROLO OU PINCEL SOBRE SUPERFÍCIES METÁLICAS (EXCETO PERFIL) EXECUTADO EM OBRA (02 DEMÃOS). AF_01/2020</v>
          </cell>
          <cell r="I5364" t="str">
            <v>M2</v>
          </cell>
          <cell r="J5364" t="str">
            <v>COEFICIENTE DE REPRESENTATIVIDADE</v>
          </cell>
          <cell r="K5364">
            <v>40.049999999999997</v>
          </cell>
          <cell r="L5364" t="str">
            <v>CAIXA REFERENCIAL</v>
          </cell>
        </row>
        <row r="5365">
          <cell r="G5365">
            <v>41595</v>
          </cell>
          <cell r="H5365" t="str">
            <v>PINTURA ACRILICA DE FAIXAS DE DEMARCACAO EM QUADRA POLIESPORTIVA, 5 CM DE LARGURA</v>
          </cell>
          <cell r="I5365" t="str">
            <v>M</v>
          </cell>
          <cell r="J5365" t="str">
            <v>COEFICIENTE DE REPRESENTATIVIDADE</v>
          </cell>
          <cell r="K5365">
            <v>11.18</v>
          </cell>
          <cell r="L5365" t="str">
            <v>CAIXA REFERENCIAL</v>
          </cell>
        </row>
        <row r="5366">
          <cell r="G5366" t="str">
            <v>73978/1</v>
          </cell>
          <cell r="H5366" t="str">
            <v>PINTURA HIDROFUGANTE COM SILICONE SOBRE PISO CIMENTADO, UMA DEMAO</v>
          </cell>
          <cell r="I5366" t="str">
            <v>M2</v>
          </cell>
          <cell r="J5366" t="str">
            <v>COEFICIENTE DE REPRESENTATIVIDADE</v>
          </cell>
          <cell r="K5366">
            <v>17.82</v>
          </cell>
          <cell r="L5366" t="str">
            <v>CAIXA REFERENCIAL</v>
          </cell>
        </row>
        <row r="5367">
          <cell r="G5367" t="str">
            <v>74245/1</v>
          </cell>
          <cell r="H5367" t="str">
            <v>PINTURA ACRILICA EM PISO CIMENTADO DUAS DEMAOS</v>
          </cell>
          <cell r="I5367" t="str">
            <v>M2</v>
          </cell>
          <cell r="J5367" t="str">
            <v>COEFICIENTE DE REPRESENTATIVIDADE</v>
          </cell>
          <cell r="K5367">
            <v>14.73</v>
          </cell>
          <cell r="L5367" t="str">
            <v>CAIXA REFERENCIAL</v>
          </cell>
        </row>
        <row r="5368">
          <cell r="G5368">
            <v>79467</v>
          </cell>
          <cell r="H5368" t="str">
            <v>PINTURA COM TINTA A BASE DE BORRACHA CLORADA , DE FAIXAS DE DEMARCACAO, EM QUADRA POLIESPORTIVA, 5 CM DE LARGURA.</v>
          </cell>
          <cell r="I5368" t="str">
            <v>ML</v>
          </cell>
          <cell r="J5368" t="str">
            <v>COEFICIENTE DE REPRESENTATIVIDADE</v>
          </cell>
          <cell r="K5368">
            <v>13.03</v>
          </cell>
          <cell r="L5368" t="str">
            <v>CAIXA REFERENCIAL</v>
          </cell>
        </row>
        <row r="5369">
          <cell r="G5369" t="str">
            <v>79500/2</v>
          </cell>
          <cell r="H5369" t="str">
            <v>PINTURA ACRILICA EM PISO CIMENTADO, TRES DEMAOS</v>
          </cell>
          <cell r="I5369" t="str">
            <v>M2</v>
          </cell>
          <cell r="J5369" t="str">
            <v>COEFICIENTE DE REPRESENTATIVIDADE</v>
          </cell>
          <cell r="K5369">
            <v>20.6</v>
          </cell>
          <cell r="L5369" t="str">
            <v>CAIXA REFERENCIAL</v>
          </cell>
        </row>
        <row r="5370">
          <cell r="G5370">
            <v>84663</v>
          </cell>
          <cell r="H5370" t="str">
            <v>APLICACAO DE VERNIZ POLIURETANO FOSCO SOBRE PISO DE PEDRAS DECORATIVAS, 3 DEMAOS</v>
          </cell>
          <cell r="I5370" t="str">
            <v>M2</v>
          </cell>
          <cell r="J5370" t="str">
            <v>COEFICIENTE DE REPRESENTATIVIDADE</v>
          </cell>
          <cell r="K5370">
            <v>23.55</v>
          </cell>
          <cell r="L5370" t="str">
            <v>CAIXA REFERENCIAL</v>
          </cell>
        </row>
        <row r="5371">
          <cell r="G5371">
            <v>84665</v>
          </cell>
          <cell r="H5371" t="str">
            <v>PINTURA ACRILICA PARA SINALIZAÇÃO HORIZONTAL EM PISO CIMENTADO</v>
          </cell>
          <cell r="I5371" t="str">
            <v>M2</v>
          </cell>
          <cell r="J5371" t="str">
            <v>COEFICIENTE DE REPRESENTATIVIDADE</v>
          </cell>
          <cell r="K5371">
            <v>22.39</v>
          </cell>
          <cell r="L5371" t="str">
            <v>CAIXA REFERENCIAL</v>
          </cell>
        </row>
        <row r="5372">
          <cell r="G5372">
            <v>84666</v>
          </cell>
          <cell r="H5372" t="str">
            <v>POLIMENTO E ENCERAMENTO DE PISO EM MADEIRA</v>
          </cell>
          <cell r="I5372" t="str">
            <v>M2</v>
          </cell>
          <cell r="J5372" t="str">
            <v>ATRIBUÍDO SÃO PAULO</v>
          </cell>
          <cell r="K5372">
            <v>21.39</v>
          </cell>
          <cell r="L5372" t="str">
            <v>CAIXA REFERENCIAL</v>
          </cell>
        </row>
        <row r="5373">
          <cell r="G5373">
            <v>72191</v>
          </cell>
          <cell r="H5373" t="str">
            <v>RECOLOCACAO DE TACOS DE MADEIRA COM REAPROVEITAMENTO DE MATERIAL E ASSENTAMENTO COM ARGAMASSA 1:4 (CIMENTO E AREIA)</v>
          </cell>
          <cell r="I5373" t="str">
            <v>M2</v>
          </cell>
          <cell r="J5373" t="str">
            <v>COEFICIENTE DE REPRESENTATIVIDADE</v>
          </cell>
          <cell r="K5373">
            <v>81.56</v>
          </cell>
          <cell r="L5373" t="str">
            <v>CAIXA REFERENCIAL</v>
          </cell>
        </row>
        <row r="5374">
          <cell r="G5374" t="str">
            <v>73734/1</v>
          </cell>
          <cell r="H5374" t="str">
            <v>PISO EM TACO DE MADEIRA 7X21CM, ASSENTADO COM ARGAMASSA TRACO 1:4 (CIMENTO E AREIA MEDIA)</v>
          </cell>
          <cell r="I5374" t="str">
            <v>M2</v>
          </cell>
          <cell r="J5374" t="str">
            <v>ATRIBUÍDO SÃO PAULO</v>
          </cell>
          <cell r="K5374">
            <v>165.47</v>
          </cell>
          <cell r="L5374" t="str">
            <v>CAIXA REFERENCIAL</v>
          </cell>
        </row>
        <row r="5375">
          <cell r="G5375">
            <v>84181</v>
          </cell>
          <cell r="H5375" t="str">
            <v>PISO EM TACO DE MADEIRA 7X21CM, FIXADO COM COLA BASE DE PVA</v>
          </cell>
          <cell r="I5375" t="str">
            <v>M2</v>
          </cell>
          <cell r="J5375" t="str">
            <v>ATRIBUÍDO SÃO PAULO</v>
          </cell>
          <cell r="K5375">
            <v>137.52000000000001</v>
          </cell>
          <cell r="L5375" t="str">
            <v>CAIXA REFERENCIAL</v>
          </cell>
        </row>
        <row r="5376">
          <cell r="G5376">
            <v>87246</v>
          </cell>
          <cell r="H5376" t="str">
            <v>REVESTIMENTO CERÂMICO PARA PISO COM PLACAS TIPO ESMALTADA EXTRA DE DIMENSÕES 35X35 CM APLICADA EM AMBIENTES DE ÁREA MENOR QUE 5 M2. AF_06/2014</v>
          </cell>
          <cell r="I5376" t="str">
            <v>M2</v>
          </cell>
          <cell r="J5376" t="str">
            <v>COEFICIENTE DE REPRESENTATIVIDADE</v>
          </cell>
          <cell r="K5376">
            <v>40.64</v>
          </cell>
          <cell r="L5376" t="str">
            <v>CAIXA REFERENCIAL</v>
          </cell>
        </row>
        <row r="5377">
          <cell r="G5377">
            <v>87247</v>
          </cell>
          <cell r="H5377" t="str">
            <v>REVESTIMENTO CERÂMICO PARA PISO COM PLACAS TIPO ESMALTADA EXTRA DE DIMENSÕES 35X35 CM APLICADA EM AMBIENTES DE ÁREA ENTRE 5 M2 E 10 M2. AF_06/2014</v>
          </cell>
          <cell r="I5377" t="str">
            <v>M2</v>
          </cell>
          <cell r="J5377" t="str">
            <v>COEFICIENTE DE REPRESENTATIVIDADE</v>
          </cell>
          <cell r="K5377">
            <v>34.58</v>
          </cell>
          <cell r="L5377" t="str">
            <v>CAIXA REFERENCIAL</v>
          </cell>
        </row>
        <row r="5378">
          <cell r="G5378">
            <v>87248</v>
          </cell>
          <cell r="H5378" t="str">
            <v>REVESTIMENTO CERÂMICO PARA PISO COM PLACAS TIPO ESMALTADA EXTRA DE DIMENSÕES 35X35 CM APLICADA EM AMBIENTES DE ÁREA MAIOR QUE 10 M2. AF_06/2014</v>
          </cell>
          <cell r="I5378" t="str">
            <v>M2</v>
          </cell>
          <cell r="J5378" t="str">
            <v>COEFICIENTE DE REPRESENTATIVIDADE</v>
          </cell>
          <cell r="K5378">
            <v>29.5</v>
          </cell>
          <cell r="L5378" t="str">
            <v>CAIXA REFERENCIAL</v>
          </cell>
        </row>
        <row r="5379">
          <cell r="G5379">
            <v>87249</v>
          </cell>
          <cell r="H5379" t="str">
            <v>REVESTIMENTO CERÂMICO PARA PISO COM PLACAS TIPO ESMALTADA EXTRA DE DIMENSÕES 45X45 CM APLICADA EM AMBIENTES DE ÁREA MENOR QUE 5 M2. AF_06/2014</v>
          </cell>
          <cell r="I5379" t="str">
            <v>M2</v>
          </cell>
          <cell r="J5379" t="str">
            <v>COEFICIENTE DE REPRESENTATIVIDADE</v>
          </cell>
          <cell r="K5379">
            <v>46.28</v>
          </cell>
          <cell r="L5379" t="str">
            <v>CAIXA REFERENCIAL</v>
          </cell>
        </row>
        <row r="5380">
          <cell r="G5380">
            <v>87250</v>
          </cell>
          <cell r="H5380" t="str">
            <v>REVESTIMENTO CERÂMICO PARA PISO COM PLACAS TIPO ESMALTADA EXTRA DE DIMENSÕES 45X45 CM APLICADA EM AMBIENTES DE ÁREA ENTRE 5 M2 E 10 M2. AF_06/2014</v>
          </cell>
          <cell r="I5380" t="str">
            <v>M2</v>
          </cell>
          <cell r="J5380" t="str">
            <v>COEFICIENTE DE REPRESENTATIVIDADE</v>
          </cell>
          <cell r="K5380">
            <v>36.700000000000003</v>
          </cell>
          <cell r="L5380" t="str">
            <v>CAIXA REFERENCIAL</v>
          </cell>
        </row>
        <row r="5381">
          <cell r="G5381">
            <v>87251</v>
          </cell>
          <cell r="H5381" t="str">
            <v>REVESTIMENTO CERÂMICO PARA PISO COM PLACAS TIPO ESMALTADA EXTRA DE DIMENSÕES 45X45 CM APLICADA EM AMBIENTES DE ÁREA MAIOR QUE 10 M2. AF_06/2014</v>
          </cell>
          <cell r="I5381" t="str">
            <v>M2</v>
          </cell>
          <cell r="J5381" t="str">
            <v>COEFICIENTE DE REPRESENTATIVIDADE</v>
          </cell>
          <cell r="K5381">
            <v>30.37</v>
          </cell>
          <cell r="L5381" t="str">
            <v>CAIXA REFERENCIAL</v>
          </cell>
        </row>
        <row r="5382">
          <cell r="G5382">
            <v>87255</v>
          </cell>
          <cell r="H5382" t="str">
            <v>REVESTIMENTO CERÂMICO PARA PISO COM PLACAS TIPO ESMALTADA EXTRA DE DIMENSÕES 60X60 CM APLICADA EM AMBIENTES DE ÁREA MENOR QUE 5 M2. AF_06/2014</v>
          </cell>
          <cell r="I5382" t="str">
            <v>M2</v>
          </cell>
          <cell r="J5382" t="str">
            <v>COEFICIENTE DE REPRESENTATIVIDADE</v>
          </cell>
          <cell r="K5382">
            <v>71.349999999999994</v>
          </cell>
          <cell r="L5382" t="str">
            <v>CAIXA REFERENCIAL</v>
          </cell>
        </row>
        <row r="5383">
          <cell r="G5383">
            <v>87256</v>
          </cell>
          <cell r="H5383" t="str">
            <v>REVESTIMENTO CERÂMICO PARA PISO COM PLACAS TIPO ESMALTADA EXTRA DE DIMENSÕES 60X60 CM APLICADA EM AMBIENTES DE ÁREA ENTRE 5 M2 E 10 M2. AF_06/2014</v>
          </cell>
          <cell r="I5383" t="str">
            <v>M2</v>
          </cell>
          <cell r="J5383" t="str">
            <v>COEFICIENTE DE REPRESENTATIVIDADE</v>
          </cell>
          <cell r="K5383">
            <v>60.17</v>
          </cell>
          <cell r="L5383" t="str">
            <v>CAIXA REFERENCIAL</v>
          </cell>
        </row>
        <row r="5384">
          <cell r="G5384">
            <v>87257</v>
          </cell>
          <cell r="H5384" t="str">
            <v>REVESTIMENTO CERÂMICO PARA PISO COM PLACAS TIPO ESMALTADA EXTRA DE DIMENSÕES 60X60 CM APLICADA EM AMBIENTES DE ÁREA MAIOR QUE 10 M2. AF_06/2014</v>
          </cell>
          <cell r="I5384" t="str">
            <v>M2</v>
          </cell>
          <cell r="J5384" t="str">
            <v>COEFICIENTE DE REPRESENTATIVIDADE</v>
          </cell>
          <cell r="K5384">
            <v>52.83</v>
          </cell>
          <cell r="L5384" t="str">
            <v>CAIXA REFERENCIAL</v>
          </cell>
        </row>
        <row r="5385">
          <cell r="G5385">
            <v>87258</v>
          </cell>
          <cell r="H5385" t="str">
            <v>REVESTIMENTO CERÂMICO PARA PISO COM PLACAS TIPO PORCELANATO DE DIMENSÕES 45X45 CM APLICADA EM AMBIENTES DE ÁREA MENOR QUE 5 M². AF_06/2014</v>
          </cell>
          <cell r="I5385" t="str">
            <v>M2</v>
          </cell>
          <cell r="J5385" t="str">
            <v>COEFICIENTE DE REPRESENTATIVIDADE</v>
          </cell>
          <cell r="K5385">
            <v>92.35</v>
          </cell>
          <cell r="L5385" t="str">
            <v>CAIXA REFERENCIAL</v>
          </cell>
        </row>
        <row r="5386">
          <cell r="G5386">
            <v>87259</v>
          </cell>
          <cell r="H5386" t="str">
            <v>REVESTIMENTO CERÂMICO PARA PISO COM PLACAS TIPO PORCELANATO DE DIMENSÕES 45X45 CM APLICADA EM AMBIENTES DE ÁREA ENTRE 5 M² E 10 M². AF_06/2014</v>
          </cell>
          <cell r="I5386" t="str">
            <v>M2</v>
          </cell>
          <cell r="J5386" t="str">
            <v>COEFICIENTE DE REPRESENTATIVIDADE</v>
          </cell>
          <cell r="K5386">
            <v>81.790000000000006</v>
          </cell>
          <cell r="L5386" t="str">
            <v>CAIXA REFERENCIAL</v>
          </cell>
        </row>
        <row r="5387">
          <cell r="G5387">
            <v>87260</v>
          </cell>
          <cell r="H5387" t="str">
            <v>REVESTIMENTO CERÂMICO PARA PISO COM PLACAS TIPO PORCELANATO DE DIMENSÕES 45X45 CM APLICADA EM AMBIENTES DE ÁREA MAIOR QUE 10 M². AF_06/2014</v>
          </cell>
          <cell r="I5387" t="str">
            <v>M2</v>
          </cell>
          <cell r="J5387" t="str">
            <v>COEFICIENTE DE REPRESENTATIVIDADE</v>
          </cell>
          <cell r="K5387">
            <v>75.38</v>
          </cell>
          <cell r="L5387" t="str">
            <v>CAIXA REFERENCIAL</v>
          </cell>
        </row>
        <row r="5388">
          <cell r="G5388">
            <v>87261</v>
          </cell>
          <cell r="H5388" t="str">
            <v>REVESTIMENTO CERÂMICO PARA PISO COM PLACAS TIPO PORCELANATO DE DIMENSÕES 60X60 CM APLICADA EM AMBIENTES DE ÁREA MENOR QUE 5 M². AF_06/2014</v>
          </cell>
          <cell r="I5388" t="str">
            <v>M2</v>
          </cell>
          <cell r="J5388" t="str">
            <v>COEFICIENTE DE REPRESENTATIVIDADE</v>
          </cell>
          <cell r="K5388">
            <v>105.9</v>
          </cell>
          <cell r="L5388" t="str">
            <v>CAIXA REFERENCIAL</v>
          </cell>
        </row>
        <row r="5389">
          <cell r="G5389">
            <v>87262</v>
          </cell>
          <cell r="H5389" t="str">
            <v>REVESTIMENTO CERÂMICO PARA PISO COM PLACAS TIPO PORCELANATO DE DIMENSÕES 60X60 CM APLICADA EM AMBIENTES DE ÁREA ENTRE 5 M² E 10 M². AF_06/2014</v>
          </cell>
          <cell r="I5389" t="str">
            <v>M2</v>
          </cell>
          <cell r="J5389" t="str">
            <v>COEFICIENTE DE REPRESENTATIVIDADE</v>
          </cell>
          <cell r="K5389">
            <v>93.88</v>
          </cell>
          <cell r="L5389" t="str">
            <v>CAIXA REFERENCIAL</v>
          </cell>
        </row>
        <row r="5390">
          <cell r="G5390">
            <v>87263</v>
          </cell>
          <cell r="H5390" t="str">
            <v>REVESTIMENTO CERÂMICO PARA PISO COM PLACAS TIPO PORCELANATO DE DIMENSÕES 60X60 CM APLICADA EM AMBIENTES DE ÁREA MAIOR QUE 10 M². AF_06/2014</v>
          </cell>
          <cell r="I5390" t="str">
            <v>M2</v>
          </cell>
          <cell r="J5390" t="str">
            <v>COEFICIENTE DE REPRESENTATIVIDADE</v>
          </cell>
          <cell r="K5390">
            <v>86.33</v>
          </cell>
          <cell r="L5390" t="str">
            <v>CAIXA REFERENCIAL</v>
          </cell>
        </row>
        <row r="5391">
          <cell r="G5391">
            <v>89046</v>
          </cell>
          <cell r="H5391" t="str">
            <v>(COMPOSIÇÃO REPRESENTATIVA) DO SERVIÇO DE REVESTIMENTO CERÂMICO PARA PISO COM PLACAS TIPO GRÉS DE DIMENSÕES 35X35 CM, PARA EDIFICAÇÃO HABITACIONAL MULTIFAMILIAR (PRÉDIO). AF_11/2014</v>
          </cell>
          <cell r="I5391" t="str">
            <v>M2</v>
          </cell>
          <cell r="J5391" t="str">
            <v>COEFICIENTE DE REPRESENTATIVIDADE</v>
          </cell>
          <cell r="K5391">
            <v>34.26</v>
          </cell>
          <cell r="L5391" t="str">
            <v>CAIXA REFERENCIAL</v>
          </cell>
        </row>
        <row r="5392">
          <cell r="G5392">
            <v>89171</v>
          </cell>
          <cell r="H5392" t="str">
            <v>(COMPOSIÇÃO REPRESENTATIVA) DO SERVIÇO DE REVESTIMENTO CERÂMICO PARA PISO COM PLACAS TIPO GRÉS DE DIMENSÕES 35X35 CM, PARA EDIFICAÇÃO HABITACIONAL UNIFAMILIAR (CASA) E EDIFICAÇÃO PÚBLICA PADRÃO. AF_11/2014</v>
          </cell>
          <cell r="I5392" t="str">
            <v>M2</v>
          </cell>
          <cell r="J5392" t="str">
            <v>COEFICIENTE DE REPRESENTATIVIDADE</v>
          </cell>
          <cell r="K5392">
            <v>31.8</v>
          </cell>
          <cell r="L5392" t="str">
            <v>CAIXA REFERENCIAL</v>
          </cell>
        </row>
        <row r="5393">
          <cell r="G5393">
            <v>93389</v>
          </cell>
          <cell r="H5393" t="str">
            <v>REVESTIMENTO CERÂMICO PARA PISO COM PLACAS TIPO ESMALTADA PADRÃO POPULAR DE DIMENSÕES 35X35 CM APLICADA EM AMBIENTES DE ÁREA MENOR QUE 5 M2. AF_06/2014</v>
          </cell>
          <cell r="I5393" t="str">
            <v>M2</v>
          </cell>
          <cell r="J5393" t="str">
            <v>COEFICIENTE DE REPRESENTATIVIDADE</v>
          </cell>
          <cell r="K5393">
            <v>37.33</v>
          </cell>
          <cell r="L5393" t="str">
            <v>CAIXA REFERENCIAL</v>
          </cell>
        </row>
        <row r="5394">
          <cell r="G5394">
            <v>93390</v>
          </cell>
          <cell r="H5394" t="str">
            <v>REVESTIMENTO CERÂMICO PARA PISO COM PLACAS TIPO ESMALTADA PADRÃO POPULAR DE DIMENSÕES 35X35 CM APLICADA EM AMBIENTES DE ÁREA ENTRE 5 M2 E 10 M2. AF_06/2014</v>
          </cell>
          <cell r="I5394" t="str">
            <v>M2</v>
          </cell>
          <cell r="J5394" t="str">
            <v>COEFICIENTE DE REPRESENTATIVIDADE</v>
          </cell>
          <cell r="K5394">
            <v>31.34</v>
          </cell>
          <cell r="L5394" t="str">
            <v>CAIXA REFERENCIAL</v>
          </cell>
        </row>
        <row r="5395">
          <cell r="G5395">
            <v>93391</v>
          </cell>
          <cell r="H5395" t="str">
            <v>REVESTIMENTO CERÂMICO PARA PISO COM PLACAS TIPO ESMALTADA PADRÃO POPULAR DE DIMENSÕES 35X35 CM APLICADA EM AMBIENTES DE ÁREA MAIOR QUE 10 M2. AF_06/2014</v>
          </cell>
          <cell r="I5395" t="str">
            <v>M2</v>
          </cell>
          <cell r="J5395" t="str">
            <v>COEFICIENTE DE REPRESENTATIVIDADE</v>
          </cell>
          <cell r="K5395">
            <v>26.26</v>
          </cell>
          <cell r="L5395" t="str">
            <v>CAIXA REFERENCIAL</v>
          </cell>
        </row>
        <row r="5396">
          <cell r="G5396" t="str">
            <v>73743/1</v>
          </cell>
          <cell r="H5396" t="str">
            <v>PISO EM PEDRA SÃO TOME ASSENTADO SOBRE ARGAMASSA 1:3 (CIMENTO E AREIA) REJUNTADO COM CIMENTO BRANCO</v>
          </cell>
          <cell r="I5396" t="str">
            <v>M2</v>
          </cell>
          <cell r="J5396" t="str">
            <v>COEFICIENTE DE REPRESENTATIVIDADE</v>
          </cell>
          <cell r="K5396">
            <v>184.41</v>
          </cell>
          <cell r="L5396" t="str">
            <v>CAIXA REFERENCIAL</v>
          </cell>
        </row>
        <row r="5397">
          <cell r="G5397" t="str">
            <v>73921/2</v>
          </cell>
          <cell r="H5397" t="str">
            <v>PISO EM PEDRA ARDOSIA ASSENTADO SOBRE ARGAMASSA COLANTE REJUNTADO COM CIMENTO COMUM</v>
          </cell>
          <cell r="I5397" t="str">
            <v>M2</v>
          </cell>
          <cell r="J5397" t="str">
            <v>COEFICIENTE DE REPRESENTATIVIDADE</v>
          </cell>
          <cell r="K5397">
            <v>38.9</v>
          </cell>
          <cell r="L5397" t="str">
            <v>CAIXA REFERENCIAL</v>
          </cell>
        </row>
        <row r="5398">
          <cell r="G5398">
            <v>84183</v>
          </cell>
          <cell r="H5398" t="str">
            <v>PISO EM PEDRA PORTUGUESA ASSENTADO SOBRE BASE DE AREIA, REJUNTADO COM CIMENTO COMUM</v>
          </cell>
          <cell r="I5398" t="str">
            <v>M2</v>
          </cell>
          <cell r="J5398" t="str">
            <v>COEFICIENTE DE REPRESENTATIVIDADE</v>
          </cell>
          <cell r="K5398">
            <v>135.84</v>
          </cell>
          <cell r="L5398" t="str">
            <v>CAIXA REFERENCIAL</v>
          </cell>
        </row>
        <row r="5399">
          <cell r="G5399">
            <v>98670</v>
          </cell>
          <cell r="H5399" t="str">
            <v>PISO EM LADRILHO HIDRÁULICO APLICADO EM AMBIENTES INTERNOS, INCLUSO APLICAÇÃO DE RESINA. AF_06/2018</v>
          </cell>
          <cell r="I5399" t="str">
            <v>M2</v>
          </cell>
          <cell r="J5399" t="str">
            <v>ATRIBUÍDO SÃO PAULO</v>
          </cell>
          <cell r="K5399">
            <v>134.43</v>
          </cell>
          <cell r="L5399" t="str">
            <v>CAIXA REFERENCIAL</v>
          </cell>
        </row>
        <row r="5400">
          <cell r="G5400">
            <v>98671</v>
          </cell>
          <cell r="H5400" t="str">
            <v>PISO EM GRANITO APLICADO EM AMBIENTES INTERNOS. AF_06/2018</v>
          </cell>
          <cell r="I5400" t="str">
            <v>M2</v>
          </cell>
          <cell r="J5400" t="str">
            <v>COEFICIENTE DE REPRESENTATIVIDADE</v>
          </cell>
          <cell r="K5400">
            <v>332.7</v>
          </cell>
          <cell r="L5400" t="str">
            <v>CAIXA REFERENCIAL</v>
          </cell>
        </row>
        <row r="5401">
          <cell r="G5401">
            <v>98672</v>
          </cell>
          <cell r="H5401" t="str">
            <v>PISO EM MÁRMORE APLICADO EM AMBIENTES INTERNOS. AF_06/2018</v>
          </cell>
          <cell r="I5401" t="str">
            <v>M2</v>
          </cell>
          <cell r="J5401" t="str">
            <v>COEFICIENTE DE REPRESENTATIVIDADE</v>
          </cell>
          <cell r="K5401">
            <v>291.47000000000003</v>
          </cell>
          <cell r="L5401" t="str">
            <v>CAIXA REFERENCIAL</v>
          </cell>
        </row>
        <row r="5402">
          <cell r="G5402">
            <v>98673</v>
          </cell>
          <cell r="H5402" t="str">
            <v>PISO VINÍLICO SEMI-FLEXÍVEL EM PLACAS, PADRÃO LISO, ESPESSURA 3,2 MM, FIXADO COM COLA. AF_06/2018</v>
          </cell>
          <cell r="I5402" t="str">
            <v>M2</v>
          </cell>
          <cell r="J5402" t="str">
            <v>ATRIBUÍDO SÃO PAULO</v>
          </cell>
          <cell r="K5402">
            <v>156.44999999999999</v>
          </cell>
          <cell r="L5402" t="str">
            <v>CAIXA REFERENCIAL</v>
          </cell>
        </row>
        <row r="5403">
          <cell r="G5403">
            <v>98679</v>
          </cell>
          <cell r="H5403" t="str">
            <v>PISO CIMENTADO, TRAÇO 1:3 (CIMENTO E AREIA), ACABAMENTO LISO, ESPESSURA 2,0 CM, PREPARO MECÂNICO DA ARGAMASSA. AF_06/2018</v>
          </cell>
          <cell r="I5403" t="str">
            <v>M2</v>
          </cell>
          <cell r="J5403" t="str">
            <v>COEFICIENTE DE REPRESENTATIVIDADE</v>
          </cell>
          <cell r="K5403">
            <v>26.31</v>
          </cell>
          <cell r="L5403" t="str">
            <v>CAIXA REFERENCIAL</v>
          </cell>
        </row>
        <row r="5404">
          <cell r="G5404">
            <v>98680</v>
          </cell>
          <cell r="H5404" t="str">
            <v>PISO CIMENTADO, TRAÇO 1:3 (CIMENTO E AREIA), ACABAMENTO LISO, ESPESSURA 3,0 CM, PREPARO MECÂNICO DA ARGAMASSA. AF_06/2018</v>
          </cell>
          <cell r="I5404" t="str">
            <v>M2</v>
          </cell>
          <cell r="J5404" t="str">
            <v>COEFICIENTE DE REPRESENTATIVIDADE</v>
          </cell>
          <cell r="K5404">
            <v>32.82</v>
          </cell>
          <cell r="L5404" t="str">
            <v>CAIXA REFERENCIAL</v>
          </cell>
        </row>
        <row r="5405">
          <cell r="G5405">
            <v>98681</v>
          </cell>
          <cell r="H5405" t="str">
            <v>PISO CIMENTADO, TRAÇO 1:3 (CIMENTO E AREIA), ACABAMENTO RÚSTICO, ESPESSURA 2,0 CM, PREPARO MECÂNICO DA ARGAMASSA. AF_06/2018</v>
          </cell>
          <cell r="I5405" t="str">
            <v>M2</v>
          </cell>
          <cell r="J5405" t="str">
            <v>COEFICIENTE DE REPRESENTATIVIDADE</v>
          </cell>
          <cell r="K5405">
            <v>24.39</v>
          </cell>
          <cell r="L5405" t="str">
            <v>CAIXA REFERENCIAL</v>
          </cell>
        </row>
        <row r="5406">
          <cell r="G5406">
            <v>98682</v>
          </cell>
          <cell r="H5406" t="str">
            <v>PISO CIMENTADO, TRAÇO 1:3 (CIMENTO E AREIA), ACABAMENTO RÚSTICO, ESPESSURA 3,0 CM, PREPARO MECÂNICO DA ARGAMASSA. AF_06/2018</v>
          </cell>
          <cell r="I5406" t="str">
            <v>M2</v>
          </cell>
          <cell r="J5406" t="str">
            <v>COEFICIENTE DE REPRESENTATIVIDADE</v>
          </cell>
          <cell r="K5406">
            <v>30.88</v>
          </cell>
          <cell r="L5406" t="str">
            <v>CAIXA REFERENCIAL</v>
          </cell>
        </row>
        <row r="5407">
          <cell r="G5407">
            <v>98685</v>
          </cell>
          <cell r="H5407" t="str">
            <v>RODAPÉ EM GRANITO, ALTURA 10 CM. AF_06/2018</v>
          </cell>
          <cell r="I5407" t="str">
            <v>M</v>
          </cell>
          <cell r="J5407" t="str">
            <v>COEFICIENTE DE REPRESENTATIVIDADE</v>
          </cell>
          <cell r="K5407">
            <v>60.58</v>
          </cell>
          <cell r="L5407" t="str">
            <v>CAIXA REFERENCIAL</v>
          </cell>
        </row>
        <row r="5408">
          <cell r="G5408">
            <v>98686</v>
          </cell>
          <cell r="H5408" t="str">
            <v>RODAPÉ EM LADRILHO HIDRÁULICO, ALTURA 7 CM. AF_06/2018</v>
          </cell>
          <cell r="I5408" t="str">
            <v>M</v>
          </cell>
          <cell r="J5408" t="str">
            <v>ATRIBUÍDO SÃO PAULO</v>
          </cell>
          <cell r="K5408">
            <v>33.04</v>
          </cell>
          <cell r="L5408" t="str">
            <v>CAIXA REFERENCIAL</v>
          </cell>
        </row>
        <row r="5409">
          <cell r="G5409">
            <v>98688</v>
          </cell>
          <cell r="H5409" t="str">
            <v>RODAPÉ EM POLIESTIRENO, ALTURA 5 CM. AF_06/2018</v>
          </cell>
          <cell r="I5409" t="str">
            <v>M</v>
          </cell>
          <cell r="J5409" t="str">
            <v>COEFICIENTE DE REPRESENTATIVIDADE</v>
          </cell>
          <cell r="K5409">
            <v>32.979999999999997</v>
          </cell>
          <cell r="L5409" t="str">
            <v>CAIXA REFERENCIAL</v>
          </cell>
        </row>
        <row r="5410">
          <cell r="G5410">
            <v>98689</v>
          </cell>
          <cell r="H5410" t="str">
            <v>SOLEIRA EM GRANITO, LARGURA 15 CM, ESPESSURA 2,0 CM. AF_06/2018</v>
          </cell>
          <cell r="I5410" t="str">
            <v>M</v>
          </cell>
          <cell r="J5410" t="str">
            <v>COEFICIENTE DE REPRESENTATIVIDADE</v>
          </cell>
          <cell r="K5410">
            <v>85.98</v>
          </cell>
          <cell r="L5410" t="str">
            <v>CAIXA REFERENCIAL</v>
          </cell>
        </row>
        <row r="5411">
          <cell r="G5411">
            <v>101090</v>
          </cell>
          <cell r="H5411" t="str">
            <v>PISO EM PEDRA PORTUGUESA ASSENTADO SOBRE ARGAMASSA SECA DE CIMENTO E AREIA, TRAÇO 1:3, REJUNTADO COM CIMENTO COMUM. AF_05/2020</v>
          </cell>
          <cell r="I5411" t="str">
            <v>M2</v>
          </cell>
          <cell r="J5411" t="str">
            <v>COEFICIENTE DE REPRESENTATIVIDADE</v>
          </cell>
          <cell r="K5411">
            <v>138.27000000000001</v>
          </cell>
          <cell r="L5411" t="str">
            <v>CAIXA REFERENCIAL</v>
          </cell>
        </row>
        <row r="5412">
          <cell r="G5412">
            <v>101091</v>
          </cell>
          <cell r="H5412" t="str">
            <v>PISO EM LADRILHO HIDRÁULICO APLICADO EM AMBIENTES EXTERNOS. AF_05/2020</v>
          </cell>
          <cell r="I5412" t="str">
            <v>M2</v>
          </cell>
          <cell r="J5412" t="str">
            <v>ATRIBUÍDO SÃO PAULO</v>
          </cell>
          <cell r="K5412">
            <v>101.51</v>
          </cell>
          <cell r="L5412" t="str">
            <v>CAIXA REFERENCIAL</v>
          </cell>
        </row>
        <row r="5413">
          <cell r="G5413">
            <v>72187</v>
          </cell>
          <cell r="H5413" t="str">
            <v>PISO DE BORRACHA FRISADO, ESPESSURA 7MM, ASSENTADO COM ARGAMASSA TRACO 1:3 (CIMENTO E AREIA)</v>
          </cell>
          <cell r="I5413" t="str">
            <v>M2</v>
          </cell>
          <cell r="J5413" t="str">
            <v>COEFICIENTE DE REPRESENTATIVIDADE</v>
          </cell>
          <cell r="K5413">
            <v>201.74</v>
          </cell>
          <cell r="L5413" t="str">
            <v>CAIXA REFERENCIAL</v>
          </cell>
        </row>
        <row r="5414">
          <cell r="G5414">
            <v>72188</v>
          </cell>
          <cell r="H5414" t="str">
            <v>PISO DE BORRACHA PASTILHADO, ESPESSURA 7MM, ASSENTADO COM ARGAMASSA TRACO 1:3 (CIMENTO E AREIA)</v>
          </cell>
          <cell r="I5414" t="str">
            <v>M2</v>
          </cell>
          <cell r="J5414" t="str">
            <v>COEFICIENTE DE REPRESENTATIVIDADE</v>
          </cell>
          <cell r="K5414">
            <v>201.74</v>
          </cell>
          <cell r="L5414" t="str">
            <v>CAIXA REFERENCIAL</v>
          </cell>
        </row>
        <row r="5415">
          <cell r="G5415" t="str">
            <v>73876/1</v>
          </cell>
          <cell r="H5415" t="str">
            <v>PISO DE BORRACHA PASTILHADO, ESPESSURA 7MM, FIXADO COM COLA</v>
          </cell>
          <cell r="I5415" t="str">
            <v>M2</v>
          </cell>
          <cell r="J5415" t="str">
            <v>COEFICIENTE DE REPRESENTATIVIDADE</v>
          </cell>
          <cell r="K5415">
            <v>186.23</v>
          </cell>
          <cell r="L5415" t="str">
            <v>CAIXA REFERENCIAL</v>
          </cell>
        </row>
        <row r="5416">
          <cell r="G5416">
            <v>84186</v>
          </cell>
          <cell r="H5416" t="str">
            <v>PISO DE BORRACHA CANELADA, ESPESSURA 3,5MM, FIXADO COM COLA</v>
          </cell>
          <cell r="I5416" t="str">
            <v>M2</v>
          </cell>
          <cell r="J5416" t="str">
            <v>COEFICIENTE DE REPRESENTATIVIDADE</v>
          </cell>
          <cell r="K5416">
            <v>81.52</v>
          </cell>
          <cell r="L5416" t="str">
            <v>CAIXA REFERENCIAL</v>
          </cell>
        </row>
        <row r="5417">
          <cell r="G5417">
            <v>84187</v>
          </cell>
          <cell r="H5417" t="str">
            <v>ASSENTAMENTO DE PISO DE BORRACHA PASTILHADA FIXADO COM COLA</v>
          </cell>
          <cell r="I5417" t="str">
            <v>M2</v>
          </cell>
          <cell r="J5417" t="str">
            <v>COEFICIENTE DE REPRESENTATIVIDADE</v>
          </cell>
          <cell r="K5417">
            <v>17</v>
          </cell>
          <cell r="L5417" t="str">
            <v>CAIXA REFERENCIAL</v>
          </cell>
        </row>
        <row r="5418">
          <cell r="G5418">
            <v>101094</v>
          </cell>
          <cell r="H5418" t="str">
            <v>PISO PODOTÁTIL, DIRECIONAL OU ALERTA, ASSENTADO SOBRE ARGAMASSA. AF_05/2020</v>
          </cell>
          <cell r="I5418" t="str">
            <v>M</v>
          </cell>
          <cell r="J5418" t="str">
            <v>COEFICIENTE DE REPRESENTATIVIDADE</v>
          </cell>
          <cell r="K5418">
            <v>130.78</v>
          </cell>
          <cell r="L5418" t="str">
            <v>CAIXA REFERENCIAL</v>
          </cell>
        </row>
        <row r="5419">
          <cell r="G5419">
            <v>72815</v>
          </cell>
          <cell r="H5419" t="str">
            <v>APLICACAO DE TINTA A BASE DE EPOXI SOBRE PISO</v>
          </cell>
          <cell r="I5419" t="str">
            <v>M2</v>
          </cell>
          <cell r="J5419" t="str">
            <v>COEFICIENTE DE REPRESENTATIVIDADE</v>
          </cell>
          <cell r="K5419">
            <v>53.39</v>
          </cell>
          <cell r="L5419" t="str">
            <v>CAIXA REFERENCIAL</v>
          </cell>
        </row>
        <row r="5420">
          <cell r="G5420">
            <v>84191</v>
          </cell>
          <cell r="H5420" t="str">
            <v>PISO EM GRANILITE, MARMORITE OU GRANITINA ESPESSURA 8 MM, INCLUSO JUNTAS DE DILATACAO PLASTICAS</v>
          </cell>
          <cell r="I5420" t="str">
            <v>M2</v>
          </cell>
          <cell r="J5420" t="str">
            <v>ATRIBUÍDO SÃO PAULO</v>
          </cell>
          <cell r="K5420">
            <v>115.46</v>
          </cell>
          <cell r="L5420" t="str">
            <v>CAIXA REFERENCIAL</v>
          </cell>
        </row>
        <row r="5421">
          <cell r="G5421">
            <v>101092</v>
          </cell>
          <cell r="H5421" t="str">
            <v>PISO EM GRANITO APLICADO EM CALÇADAS OU PISOS EXTERNOS. AF_05/2020</v>
          </cell>
          <cell r="I5421" t="str">
            <v>M2</v>
          </cell>
          <cell r="J5421" t="str">
            <v>COEFICIENTE DE REPRESENTATIVIDADE</v>
          </cell>
          <cell r="K5421">
            <v>340.46</v>
          </cell>
          <cell r="L5421" t="str">
            <v>CAIXA REFERENCIAL</v>
          </cell>
        </row>
        <row r="5422">
          <cell r="G5422">
            <v>101093</v>
          </cell>
          <cell r="H5422" t="str">
            <v>PISO EM MÁRMORE APLICADO EM CALÇADAS OU PISOS EXTERNOS. AF_05/2020</v>
          </cell>
          <cell r="I5422" t="str">
            <v>M2</v>
          </cell>
          <cell r="J5422" t="str">
            <v>COEFICIENTE DE REPRESENTATIVIDADE</v>
          </cell>
          <cell r="K5422">
            <v>299.23</v>
          </cell>
          <cell r="L5422" t="str">
            <v>CAIXA REFERENCIAL</v>
          </cell>
        </row>
        <row r="5423">
          <cell r="G5423" t="str">
            <v>74111/1</v>
          </cell>
          <cell r="H5423" t="str">
            <v>SOLEIRA / TABEIRA EM MARMORE BRANCO COMUM, POLIDO, LARGURA 5 CM, ESPESSURA 2 CM, ASSENTADA COM ARGAMASSA COLANTE</v>
          </cell>
          <cell r="I5423" t="str">
            <v>M</v>
          </cell>
          <cell r="J5423" t="str">
            <v>COEFICIENTE DE REPRESENTATIVIDADE</v>
          </cell>
          <cell r="K5423">
            <v>25.83</v>
          </cell>
          <cell r="L5423" t="str">
            <v>CAIXA REFERENCIAL</v>
          </cell>
        </row>
        <row r="5424">
          <cell r="G5424">
            <v>98695</v>
          </cell>
          <cell r="H5424" t="str">
            <v>SOLEIRA EM MÁRMORE, LARGURA 15 CM, ESPESSURA 2,0 CM. AF_06/2018</v>
          </cell>
          <cell r="I5424" t="str">
            <v>M</v>
          </cell>
          <cell r="J5424" t="str">
            <v>COEFICIENTE DE REPRESENTATIVIDADE</v>
          </cell>
          <cell r="K5424">
            <v>54.39</v>
          </cell>
          <cell r="L5424" t="str">
            <v>CAIXA REFERENCIAL</v>
          </cell>
        </row>
        <row r="5425">
          <cell r="G5425">
            <v>98697</v>
          </cell>
          <cell r="H5425" t="str">
            <v>RODAPÉ EM MÁRMORE, ALTURA 7 CM. AF_06/2018</v>
          </cell>
          <cell r="I5425" t="str">
            <v>M</v>
          </cell>
          <cell r="J5425" t="str">
            <v>COEFICIENTE DE REPRESENTATIVIDADE</v>
          </cell>
          <cell r="K5425">
            <v>35.5</v>
          </cell>
          <cell r="L5425" t="str">
            <v>CAIXA REFERENCIAL</v>
          </cell>
        </row>
        <row r="5426">
          <cell r="G5426" t="str">
            <v>73886/1</v>
          </cell>
          <cell r="H5426" t="str">
            <v>RODAPE EM MADEIRA, ALTURA 7CM, FIXADO EM PECAS DE MADEIRA</v>
          </cell>
          <cell r="I5426" t="str">
            <v>M</v>
          </cell>
          <cell r="J5426" t="str">
            <v>ATRIBUÍDO SÃO PAULO</v>
          </cell>
          <cell r="K5426">
            <v>17.510000000000002</v>
          </cell>
          <cell r="L5426" t="str">
            <v>CAIXA REFERENCIAL</v>
          </cell>
        </row>
        <row r="5427">
          <cell r="G5427">
            <v>84162</v>
          </cell>
          <cell r="H5427" t="str">
            <v>RODAPE EM MADEIRA, ALTURA 7CM, FIXADO COM COLA</v>
          </cell>
          <cell r="I5427" t="str">
            <v>M</v>
          </cell>
          <cell r="J5427" t="str">
            <v>ATRIBUÍDO SÃO PAULO</v>
          </cell>
          <cell r="K5427">
            <v>17.95</v>
          </cell>
          <cell r="L5427" t="str">
            <v>CAIXA REFERENCIAL</v>
          </cell>
        </row>
        <row r="5428">
          <cell r="G5428">
            <v>88648</v>
          </cell>
          <cell r="H5428" t="str">
            <v>RODAPÉ CERÂMICO DE 7CM DE ALTURA COM PLACAS TIPO ESMALTADA EXTRA  DE DIMENSÕES 35X35CM. AF_06/2014</v>
          </cell>
          <cell r="I5428" t="str">
            <v>M</v>
          </cell>
          <cell r="J5428" t="str">
            <v>COEFICIENTE DE REPRESENTATIVIDADE</v>
          </cell>
          <cell r="K5428">
            <v>4.7300000000000004</v>
          </cell>
          <cell r="L5428" t="str">
            <v>CAIXA REFERENCIAL</v>
          </cell>
        </row>
        <row r="5429">
          <cell r="G5429">
            <v>88649</v>
          </cell>
          <cell r="H5429" t="str">
            <v>RODAPÉ CERÂMICO DE 7CM DE ALTURA COM PLACAS TIPO ESMALTADA EXTRA DE DIMENSÕES 45X45CM. AF_06/2014</v>
          </cell>
          <cell r="I5429" t="str">
            <v>M</v>
          </cell>
          <cell r="J5429" t="str">
            <v>COEFICIENTE DE REPRESENTATIVIDADE</v>
          </cell>
          <cell r="K5429">
            <v>5.3</v>
          </cell>
          <cell r="L5429" t="str">
            <v>CAIXA REFERENCIAL</v>
          </cell>
        </row>
        <row r="5430">
          <cell r="G5430">
            <v>88650</v>
          </cell>
          <cell r="H5430" t="str">
            <v>RODAPÉ CERÂMICO DE 7CM DE ALTURA COM PLACAS TIPO ESMALTADA EXTRA DE DIMENSÕES 60X60CM. AF_06/2014</v>
          </cell>
          <cell r="I5430" t="str">
            <v>M</v>
          </cell>
          <cell r="J5430" t="str">
            <v>COEFICIENTE DE REPRESENTATIVIDADE</v>
          </cell>
          <cell r="K5430">
            <v>9.73</v>
          </cell>
          <cell r="L5430" t="str">
            <v>CAIXA REFERENCIAL</v>
          </cell>
        </row>
        <row r="5431">
          <cell r="G5431">
            <v>96467</v>
          </cell>
          <cell r="H5431" t="str">
            <v>RODAPÉ CERÂMICO DE 7CM DE ALTURA COM PLACAS TIPO ESMALTADA COMERCIAL DE DIMENSÕES 35X35CM (PADRAO POPULAR). AF_06/2017</v>
          </cell>
          <cell r="I5431" t="str">
            <v>M</v>
          </cell>
          <cell r="J5431" t="str">
            <v>COEFICIENTE DE REPRESENTATIVIDADE</v>
          </cell>
          <cell r="K5431">
            <v>4.3499999999999996</v>
          </cell>
          <cell r="L5431" t="str">
            <v>CAIXA REFERENCIAL</v>
          </cell>
        </row>
        <row r="5432">
          <cell r="G5432" t="str">
            <v>73850/1</v>
          </cell>
          <cell r="H5432" t="str">
            <v>RODAPE EM MARMORITE, ALTURA 10CM</v>
          </cell>
          <cell r="I5432" t="str">
            <v>M</v>
          </cell>
          <cell r="J5432" t="str">
            <v>COEFICIENTE DE REPRESENTATIVIDADE</v>
          </cell>
          <cell r="K5432">
            <v>25.8</v>
          </cell>
          <cell r="L5432" t="str">
            <v>CAIXA REFERENCIAL</v>
          </cell>
        </row>
        <row r="5433">
          <cell r="G5433">
            <v>84168</v>
          </cell>
          <cell r="H5433" t="str">
            <v>RODAPE EM ARDOSIA ASSENTADO COM ARGAMASSA TRACO 1:4 (CIMENTO E AREIA) ALTURA 10CM</v>
          </cell>
          <cell r="I5433" t="str">
            <v>M</v>
          </cell>
          <cell r="J5433" t="str">
            <v>COEFICIENTE DE REPRESENTATIVIDADE</v>
          </cell>
          <cell r="K5433">
            <v>18.18</v>
          </cell>
          <cell r="L5433" t="str">
            <v>CAIXA REFERENCIAL</v>
          </cell>
        </row>
        <row r="5434">
          <cell r="G5434">
            <v>68325</v>
          </cell>
          <cell r="H5434" t="str">
            <v>PISO EM CONCRETO 20 MPA PREPARO MECANICO, ESPESSURA 7CM, INCLUSO SELANTE ELASTICO A BASE DE POLIURETANO</v>
          </cell>
          <cell r="I5434" t="str">
            <v>M2</v>
          </cell>
          <cell r="J5434" t="str">
            <v>COEFICIENTE DE REPRESENTATIVIDADE</v>
          </cell>
          <cell r="K5434">
            <v>45.06</v>
          </cell>
          <cell r="L5434" t="str">
            <v>CAIXA REFERENCIAL</v>
          </cell>
        </row>
        <row r="5435">
          <cell r="G5435">
            <v>68333</v>
          </cell>
          <cell r="H5435" t="str">
            <v>PISO EM CONCRETO 20 MPA PREPARO MECANICO, ESPESSURA 7CM, INCLUSO JUNTAS DE DILATACAO EM MADEIRA</v>
          </cell>
          <cell r="I5435" t="str">
            <v>M2</v>
          </cell>
          <cell r="J5435" t="str">
            <v>COEFICIENTE DE REPRESENTATIVIDADE</v>
          </cell>
          <cell r="K5435">
            <v>48.43</v>
          </cell>
          <cell r="L5435" t="str">
            <v>CAIXA REFERENCIAL</v>
          </cell>
        </row>
        <row r="5436">
          <cell r="G5436">
            <v>72183</v>
          </cell>
          <cell r="H5436" t="str">
            <v>PISO EM CONCRETO 20MPA PREPARO MECANICO, ESPESSURA 7 CM, COM ARMACAO EM TELA SOLDADA</v>
          </cell>
          <cell r="I5436" t="str">
            <v>M2</v>
          </cell>
          <cell r="J5436" t="str">
            <v>COEFICIENTE DE REPRESENTATIVIDADE</v>
          </cell>
          <cell r="K5436">
            <v>81.33</v>
          </cell>
          <cell r="L5436" t="str">
            <v>CAIXA REFERENCIAL</v>
          </cell>
        </row>
        <row r="5437">
          <cell r="G5437">
            <v>94990</v>
          </cell>
          <cell r="H5437" t="str">
            <v>EXECUÇÃO DE PASSEIO (CALÇADA) OU PISO DE CONCRETO COM CONCRETO MOLDADO IN LOCO, FEITO EM OBRA, ACABAMENTO CONVENCIONAL, NÃO ARMADO. AF_07/2016</v>
          </cell>
          <cell r="I5437" t="str">
            <v>M3</v>
          </cell>
          <cell r="J5437" t="str">
            <v>COEFICIENTE DE REPRESENTATIVIDADE</v>
          </cell>
          <cell r="K5437">
            <v>581.16</v>
          </cell>
          <cell r="L5437" t="str">
            <v>CAIXA REFERENCIAL</v>
          </cell>
        </row>
        <row r="5438">
          <cell r="G5438">
            <v>94991</v>
          </cell>
          <cell r="H5438" t="str">
            <v>EXECUÇÃO DE PASSEIO (CALÇADA) OU PISO DE CONCRETO COM CONCRETO MOLDADO IN LOCO, USINADO, ACABAMENTO CONVENCIONAL, NÃO ARMADO. AF_07/2016</v>
          </cell>
          <cell r="I5438" t="str">
            <v>M3</v>
          </cell>
          <cell r="J5438" t="str">
            <v>COEFICIENTE DE REPRESENTATIVIDADE</v>
          </cell>
          <cell r="K5438">
            <v>438.05</v>
          </cell>
          <cell r="L5438" t="str">
            <v>CAIXA REFERENCIAL</v>
          </cell>
        </row>
        <row r="5439">
          <cell r="G5439">
            <v>94992</v>
          </cell>
          <cell r="H5439" t="str">
            <v>EXECUÇÃO DE PASSEIO (CALÇADA) OU PISO DE CONCRETO COM CONCRETO MOLDADO IN LOCO, FEITO EM OBRA, ACABAMENTO CONVENCIONAL, ESPESSURA 6 CM, ARMADO. AF_07/2016</v>
          </cell>
          <cell r="I5439" t="str">
            <v>M2</v>
          </cell>
          <cell r="J5439" t="str">
            <v>COEFICIENTE DE REPRESENTATIVIDADE</v>
          </cell>
          <cell r="K5439">
            <v>61.35</v>
          </cell>
          <cell r="L5439" t="str">
            <v>CAIXA REFERENCIAL</v>
          </cell>
        </row>
        <row r="5440">
          <cell r="G5440">
            <v>94993</v>
          </cell>
          <cell r="H5440" t="str">
            <v>EXECUÇÃO DE PASSEIO (CALÇADA) OU PISO DE CONCRETO COM CONCRETO MOLDADO IN LOCO, USINADO, ACABAMENTO CONVENCIONAL, ESPESSURA 6 CM, ARMADO. AF_07/2016</v>
          </cell>
          <cell r="I5440" t="str">
            <v>M2</v>
          </cell>
          <cell r="J5440" t="str">
            <v>COEFICIENTE DE REPRESENTATIVIDADE</v>
          </cell>
          <cell r="K5440">
            <v>52.77</v>
          </cell>
          <cell r="L5440" t="str">
            <v>CAIXA REFERENCIAL</v>
          </cell>
        </row>
        <row r="5441">
          <cell r="G5441">
            <v>94994</v>
          </cell>
          <cell r="H5441" t="str">
            <v>EXECUÇÃO DE PASSEIO (CALÇADA) OU PISO DE CONCRETO COM CONCRETO MOLDADO IN LOCO, FEITO EM OBRA, ACABAMENTO CONVENCIONAL, ESPESSURA 8 CM, ARMADO. AF_07/2016</v>
          </cell>
          <cell r="I5441" t="str">
            <v>M2</v>
          </cell>
          <cell r="J5441" t="str">
            <v>COEFICIENTE DE REPRESENTATIVIDADE</v>
          </cell>
          <cell r="K5441">
            <v>75.040000000000006</v>
          </cell>
          <cell r="L5441" t="str">
            <v>CAIXA REFERENCIAL</v>
          </cell>
        </row>
        <row r="5442">
          <cell r="G5442">
            <v>94995</v>
          </cell>
          <cell r="H5442" t="str">
            <v>EXECUÇÃO DE PASSEIO (CALÇADA) OU PISO DE CONCRETO COM CONCRETO MOLDADO IN LOCO, USINADO, ACABAMENTO CONVENCIONAL, ESPESSURA 8 CM, ARMADO. AF_07/2016</v>
          </cell>
          <cell r="I5442" t="str">
            <v>M2</v>
          </cell>
          <cell r="J5442" t="str">
            <v>COEFICIENTE DE REPRESENTATIVIDADE</v>
          </cell>
          <cell r="K5442">
            <v>63.58</v>
          </cell>
          <cell r="L5442" t="str">
            <v>CAIXA REFERENCIAL</v>
          </cell>
        </row>
        <row r="5443">
          <cell r="G5443">
            <v>94996</v>
          </cell>
          <cell r="H5443" t="str">
            <v>EXECUÇÃO DE PASSEIO (CALÇADA) OU PISO DE CONCRETO COM CONCRETO MOLDADO IN LOCO, FEITO EM OBRA, ACABAMENTO CONVENCIONAL, ESPESSURA 10 CM, ARMADO. AF_07/2016</v>
          </cell>
          <cell r="I5443" t="str">
            <v>M2</v>
          </cell>
          <cell r="J5443" t="str">
            <v>COEFICIENTE DE REPRESENTATIVIDADE</v>
          </cell>
          <cell r="K5443">
            <v>86.76</v>
          </cell>
          <cell r="L5443" t="str">
            <v>CAIXA REFERENCIAL</v>
          </cell>
        </row>
        <row r="5444">
          <cell r="G5444">
            <v>94997</v>
          </cell>
          <cell r="H5444" t="str">
            <v>EXECUÇÃO DE PASSEIO (CALÇADA) OU PISO DE CONCRETO COM CONCRETO MOLDADO IN LOCO, USINADO, ACABAMENTO CONVENCIONAL, ESPESSURA 10 CM, ARMADO. AF_07/2016</v>
          </cell>
          <cell r="I5444" t="str">
            <v>M2</v>
          </cell>
          <cell r="J5444" t="str">
            <v>COEFICIENTE DE REPRESENTATIVIDADE</v>
          </cell>
          <cell r="K5444">
            <v>72.44</v>
          </cell>
          <cell r="L5444" t="str">
            <v>CAIXA REFERENCIAL</v>
          </cell>
        </row>
        <row r="5445">
          <cell r="G5445">
            <v>94998</v>
          </cell>
          <cell r="H5445" t="str">
            <v>EXECUÇÃO DE PASSEIO (CALÇADA) OU PISO DE CONCRETO COM CONCRETO MOLDADO IN LOCO, FEITO EM OBRA, ACABAMENTO CONVENCIONAL, ESPESSURA 12 CM, ARMADO. AF_07/2016</v>
          </cell>
          <cell r="I5445" t="str">
            <v>M2</v>
          </cell>
          <cell r="J5445" t="str">
            <v>COEFICIENTE DE REPRESENTATIVIDADE</v>
          </cell>
          <cell r="K5445">
            <v>98.04</v>
          </cell>
          <cell r="L5445" t="str">
            <v>CAIXA REFERENCIAL</v>
          </cell>
        </row>
        <row r="5446">
          <cell r="G5446">
            <v>94999</v>
          </cell>
          <cell r="H5446" t="str">
            <v>EXECUÇÃO DE PASSEIO (CALÇADA) OU PISO DE CONCRETO COM CONCRETO MOLDADO IN LOCO, USINADO, ACABAMENTO CONVENCIONAL, ESPESSURA 12 CM, ARMADO. AF_07/2016</v>
          </cell>
          <cell r="I5446" t="str">
            <v>M2</v>
          </cell>
          <cell r="J5446" t="str">
            <v>COEFICIENTE DE REPRESENTATIVIDADE</v>
          </cell>
          <cell r="K5446">
            <v>80.88</v>
          </cell>
          <cell r="L5446" t="str">
            <v>CAIXA REFERENCIAL</v>
          </cell>
        </row>
        <row r="5447">
          <cell r="G5447">
            <v>87620</v>
          </cell>
          <cell r="H5447" t="str">
            <v>CONTRAPISO EM ARGAMASSA TRAÇO 1:4 (CIMENTO E AREIA), PREPARO MECÂNICO COM BETONEIRA 400 L, APLICADO EM ÁREAS SECAS SOBRE LAJE, ADERIDO, ESPESSURA 2CM. AF_06/2014</v>
          </cell>
          <cell r="I5447" t="str">
            <v>M2</v>
          </cell>
          <cell r="J5447" t="str">
            <v>COEFICIENTE DE REPRESENTATIVIDADE</v>
          </cell>
          <cell r="K5447">
            <v>27.23</v>
          </cell>
          <cell r="L5447" t="str">
            <v>CAIXA REFERENCIAL</v>
          </cell>
        </row>
        <row r="5448">
          <cell r="G5448">
            <v>87622</v>
          </cell>
          <cell r="H5448" t="str">
            <v>CONTRAPISO EM ARGAMASSA TRAÇO 1:4 (CIMENTO E AREIA), PREPARO MANUAL, APLICADO EM ÁREAS SECAS SOBRE LAJE, ADERIDO, ESPESSURA 2CM. AF_06/2014</v>
          </cell>
          <cell r="I5448" t="str">
            <v>M2</v>
          </cell>
          <cell r="J5448" t="str">
            <v>COEFICIENTE DE REPRESENTATIVIDADE</v>
          </cell>
          <cell r="K5448">
            <v>30.19</v>
          </cell>
          <cell r="L5448" t="str">
            <v>CAIXA REFERENCIAL</v>
          </cell>
        </row>
        <row r="5449">
          <cell r="G5449">
            <v>87623</v>
          </cell>
          <cell r="H5449" t="str">
            <v>CONTRAPISO EM ARGAMASSA PRONTA, PREPARO MECÂNICO COM MISTURADOR 300 KG, APLICADO EM ÁREAS SECAS SOBRE LAJE, ADERIDO, ESPESSURA 2CM. AF_06/2014</v>
          </cell>
          <cell r="I5449" t="str">
            <v>M2</v>
          </cell>
          <cell r="J5449" t="str">
            <v>COEFICIENTE DE REPRESENTATIVIDADE</v>
          </cell>
          <cell r="K5449">
            <v>47.64</v>
          </cell>
          <cell r="L5449" t="str">
            <v>CAIXA REFERENCIAL</v>
          </cell>
        </row>
        <row r="5450">
          <cell r="G5450">
            <v>87624</v>
          </cell>
          <cell r="H5450" t="str">
            <v>CONTRAPISO EM ARGAMASSA PRONTA, PREPARO MANUAL, APLICADO EM ÁREAS SECAS SOBRE LAJE, ADERIDO, ESPESSURA 2CM. AF_06/2014</v>
          </cell>
          <cell r="I5450" t="str">
            <v>M2</v>
          </cell>
          <cell r="J5450" t="str">
            <v>COEFICIENTE DE REPRESENTATIVIDADE</v>
          </cell>
          <cell r="K5450">
            <v>52.8</v>
          </cell>
          <cell r="L5450" t="str">
            <v>CAIXA REFERENCIAL</v>
          </cell>
        </row>
        <row r="5451">
          <cell r="G5451">
            <v>87630</v>
          </cell>
          <cell r="H5451" t="str">
            <v>CONTRAPISO EM ARGAMASSA TRAÇO 1:4 (CIMENTO E AREIA), PREPARO MECÂNICO COM BETONEIRA 400 L, APLICADO EM ÁREAS SECAS SOBRE LAJE, ADERIDO, ESPESSURA 3CM. AF_06/2014</v>
          </cell>
          <cell r="I5451" t="str">
            <v>M2</v>
          </cell>
          <cell r="J5451" t="str">
            <v>COEFICIENTE DE REPRESENTATIVIDADE</v>
          </cell>
          <cell r="K5451">
            <v>33.479999999999997</v>
          </cell>
          <cell r="L5451" t="str">
            <v>CAIXA REFERENCIAL</v>
          </cell>
        </row>
        <row r="5452">
          <cell r="G5452">
            <v>87632</v>
          </cell>
          <cell r="H5452" t="str">
            <v>CONTRAPISO EM ARGAMASSA TRAÇO 1:4 (CIMENTO E AREIA), PREPARO MANUAL, APLICADO EM ÁREAS SECAS SOBRE LAJE, ADERIDO, ESPESSURA 3CM. AF_06/2014</v>
          </cell>
          <cell r="I5452" t="str">
            <v>M2</v>
          </cell>
          <cell r="J5452" t="str">
            <v>COEFICIENTE DE REPRESENTATIVIDADE</v>
          </cell>
          <cell r="K5452">
            <v>37.6</v>
          </cell>
          <cell r="L5452" t="str">
            <v>CAIXA REFERENCIAL</v>
          </cell>
        </row>
        <row r="5453">
          <cell r="G5453">
            <v>87633</v>
          </cell>
          <cell r="H5453" t="str">
            <v>CONTRAPISO EM ARGAMASSA PRONTA, PREPARO MECÂNICO COM MISTURADOR 300 KG, APLICADO EM ÁREAS SECAS SOBRE LAJE, ADERIDO, ESPESSURA 3CM. AF_06/2014</v>
          </cell>
          <cell r="I5453" t="str">
            <v>M2</v>
          </cell>
          <cell r="J5453" t="str">
            <v>COEFICIENTE DE REPRESENTATIVIDADE</v>
          </cell>
          <cell r="K5453">
            <v>61.86</v>
          </cell>
          <cell r="L5453" t="str">
            <v>CAIXA REFERENCIAL</v>
          </cell>
        </row>
        <row r="5454">
          <cell r="G5454">
            <v>87634</v>
          </cell>
          <cell r="H5454" t="str">
            <v>CONTRAPISO EM ARGAMASSA PRONTA, PREPARO MANUAL, APLICADO EM ÁREAS SECAS SOBRE LAJE, ADERIDO, ESPESSURA 3CM. AF_06/2014</v>
          </cell>
          <cell r="I5454" t="str">
            <v>M2</v>
          </cell>
          <cell r="J5454" t="str">
            <v>COEFICIENTE DE REPRESENTATIVIDADE</v>
          </cell>
          <cell r="K5454">
            <v>69.03</v>
          </cell>
          <cell r="L5454" t="str">
            <v>CAIXA REFERENCIAL</v>
          </cell>
        </row>
        <row r="5455">
          <cell r="G5455">
            <v>87640</v>
          </cell>
          <cell r="H5455" t="str">
            <v>CONTRAPISO EM ARGAMASSA TRAÇO 1:4 (CIMENTO E AREIA), PREPARO MECÂNICO COM BETONEIRA 400 L, APLICADO EM ÁREAS SECAS SOBRE LAJE, ADERIDO, ESPESSURA 4CM. AF_06/2014</v>
          </cell>
          <cell r="I5455" t="str">
            <v>M2</v>
          </cell>
          <cell r="J5455" t="str">
            <v>COEFICIENTE DE REPRESENTATIVIDADE</v>
          </cell>
          <cell r="K5455">
            <v>38.520000000000003</v>
          </cell>
          <cell r="L5455" t="str">
            <v>CAIXA REFERENCIAL</v>
          </cell>
        </row>
        <row r="5456">
          <cell r="G5456">
            <v>87642</v>
          </cell>
          <cell r="H5456" t="str">
            <v>CONTRAPISO EM ARGAMASSA TRAÇO 1:4 (CIMENTO E AREIA), PREPARO MANUAL, APLICADO EM ÁREAS SECAS SOBRE LAJE, ADERIDO, ESPESSURA 4CM. AF_06/2014</v>
          </cell>
          <cell r="I5456" t="str">
            <v>M2</v>
          </cell>
          <cell r="J5456" t="str">
            <v>COEFICIENTE DE REPRESENTATIVIDADE</v>
          </cell>
          <cell r="K5456">
            <v>43.59</v>
          </cell>
          <cell r="L5456" t="str">
            <v>CAIXA REFERENCIAL</v>
          </cell>
        </row>
        <row r="5457">
          <cell r="G5457">
            <v>87643</v>
          </cell>
          <cell r="H5457" t="str">
            <v>CONTRAPISO EM ARGAMASSA PRONTA, PREPARO MECÂNICO COM MISTURADOR 300 KG, APLICADO EM ÁREAS SECAS SOBRE LAJE, ADERIDO, ESPESSURA 4CM. AF_06/2014</v>
          </cell>
          <cell r="I5457" t="str">
            <v>M2</v>
          </cell>
          <cell r="J5457" t="str">
            <v>COEFICIENTE DE REPRESENTATIVIDADE</v>
          </cell>
          <cell r="K5457">
            <v>73.42</v>
          </cell>
          <cell r="L5457" t="str">
            <v>CAIXA REFERENCIAL</v>
          </cell>
        </row>
        <row r="5458">
          <cell r="G5458">
            <v>87644</v>
          </cell>
          <cell r="H5458" t="str">
            <v>CONTRAPISO EM ARGAMASSA PRONTA, PREPARO MANUAL, APLICADO EM ÁREAS SECAS SOBRE LAJE, ADERIDO, ESPESSURA 4CM. AF_06/2014</v>
          </cell>
          <cell r="I5458" t="str">
            <v>M2</v>
          </cell>
          <cell r="J5458" t="str">
            <v>COEFICIENTE DE REPRESENTATIVIDADE</v>
          </cell>
          <cell r="K5458">
            <v>82.24</v>
          </cell>
          <cell r="L5458" t="str">
            <v>CAIXA REFERENCIAL</v>
          </cell>
        </row>
        <row r="5459">
          <cell r="G5459">
            <v>87680</v>
          </cell>
          <cell r="H5459" t="str">
            <v>CONTRAPISO EM ARGAMASSA TRAÇO 1:4 (CIMENTO E AREIA), PREPARO MECÂNICO COM BETONEIRA 400 L, APLICADO EM ÁREAS SECAS SOBRE LAJE, NÃO ADERIDO, ESPESSURA 4CM. AF_06/2014</v>
          </cell>
          <cell r="I5459" t="str">
            <v>M2</v>
          </cell>
          <cell r="J5459" t="str">
            <v>COEFICIENTE DE REPRESENTATIVIDADE</v>
          </cell>
          <cell r="K5459">
            <v>30.94</v>
          </cell>
          <cell r="L5459" t="str">
            <v>CAIXA REFERENCIAL</v>
          </cell>
        </row>
        <row r="5460">
          <cell r="G5460">
            <v>87682</v>
          </cell>
          <cell r="H5460" t="str">
            <v>CONTRAPISO EM ARGAMASSA TRAÇO 1:4 (CIMENTO E AREIA), PREPARO MANUAL, APLICADO EM ÁREAS SECAS SOBRE LAJE, NÃO ADERIDO, ESPESSURA 4CM. AF_06/2014</v>
          </cell>
          <cell r="I5460" t="str">
            <v>M2</v>
          </cell>
          <cell r="J5460" t="str">
            <v>COEFICIENTE DE REPRESENTATIVIDADE</v>
          </cell>
          <cell r="K5460">
            <v>36.01</v>
          </cell>
          <cell r="L5460" t="str">
            <v>CAIXA REFERENCIAL</v>
          </cell>
        </row>
        <row r="5461">
          <cell r="G5461">
            <v>87683</v>
          </cell>
          <cell r="H5461" t="str">
            <v>CONTRAPISO EM ARGAMASSA PRONTA, PREPARO MECÂNICO COM MISTURADOR 300 KG, APLICADO EM ÁREAS SECAS SOBRE LAJE, NÃO ADERIDO, ESPESSURA 4CM. AF_06/2014</v>
          </cell>
          <cell r="I5461" t="str">
            <v>M2</v>
          </cell>
          <cell r="J5461" t="str">
            <v>COEFICIENTE DE REPRESENTATIVIDADE</v>
          </cell>
          <cell r="K5461">
            <v>65.84</v>
          </cell>
          <cell r="L5461" t="str">
            <v>CAIXA REFERENCIAL</v>
          </cell>
        </row>
        <row r="5462">
          <cell r="G5462">
            <v>87684</v>
          </cell>
          <cell r="H5462" t="str">
            <v>CONTRAPISO EM ARGAMASSA PRONTA, PREPARO MANUAL, APLICADO EM ÁREAS SECAS SOBRE LAJE, NÃO ADERIDO, ESPESSURA 4CM. AF_06/2014</v>
          </cell>
          <cell r="I5462" t="str">
            <v>M2</v>
          </cell>
          <cell r="J5462" t="str">
            <v>COEFICIENTE DE REPRESENTATIVIDADE</v>
          </cell>
          <cell r="K5462">
            <v>74.66</v>
          </cell>
          <cell r="L5462" t="str">
            <v>CAIXA REFERENCIAL</v>
          </cell>
        </row>
        <row r="5463">
          <cell r="G5463">
            <v>87690</v>
          </cell>
          <cell r="H5463" t="str">
            <v>CONTRAPISO EM ARGAMASSA TRAÇO 1:4 (CIMENTO E AREIA), PREPARO MECÂNICO COM BETONEIRA 400 L, APLICADO EM ÁREAS SECAS SOBRE LAJE, NÃO ADERIDO, ESPESSURA 5CM. AF_06/2014</v>
          </cell>
          <cell r="I5463" t="str">
            <v>M2</v>
          </cell>
          <cell r="J5463" t="str">
            <v>COEFICIENTE DE REPRESENTATIVIDADE</v>
          </cell>
          <cell r="K5463">
            <v>35.99</v>
          </cell>
          <cell r="L5463" t="str">
            <v>CAIXA REFERENCIAL</v>
          </cell>
        </row>
        <row r="5464">
          <cell r="G5464">
            <v>87692</v>
          </cell>
          <cell r="H5464" t="str">
            <v>CONTRAPISO EM ARGAMASSA TRAÇO 1:4 (CIMENTO E AREIA), PREPARO MANUAL, APLICADO EM ÁREAS SECAS SOBRE LAJE, NÃO ADERIDO, ESPESSURA 5CM. AF_06/2014</v>
          </cell>
          <cell r="I5464" t="str">
            <v>M2</v>
          </cell>
          <cell r="J5464" t="str">
            <v>COEFICIENTE DE REPRESENTATIVIDADE</v>
          </cell>
          <cell r="K5464">
            <v>41.79</v>
          </cell>
          <cell r="L5464" t="str">
            <v>CAIXA REFERENCIAL</v>
          </cell>
        </row>
        <row r="5465">
          <cell r="G5465">
            <v>87693</v>
          </cell>
          <cell r="H5465" t="str">
            <v>CONTRAPISO EM ARGAMASSA PRONTA, PREPARO MECÂNICO COM MISTURADOR 300 KG, APLICADO EM ÁREAS SECAS SOBRE LAJE, NÃO ADERIDO, ESPESSURA 5CM. AF_06/2014</v>
          </cell>
          <cell r="I5465" t="str">
            <v>M2</v>
          </cell>
          <cell r="J5465" t="str">
            <v>COEFICIENTE DE REPRESENTATIVIDADE</v>
          </cell>
          <cell r="K5465">
            <v>75.95</v>
          </cell>
          <cell r="L5465" t="str">
            <v>CAIXA REFERENCIAL</v>
          </cell>
        </row>
        <row r="5466">
          <cell r="G5466">
            <v>87694</v>
          </cell>
          <cell r="H5466" t="str">
            <v>CONTRAPISO EM ARGAMASSA PRONTA, PREPARO MANUAL, APLICADO EM ÁREAS SECAS SOBRE LAJE, NÃO ADERIDO, ESPESSURA 5CM. AF_06/2014</v>
          </cell>
          <cell r="I5466" t="str">
            <v>M2</v>
          </cell>
          <cell r="J5466" t="str">
            <v>COEFICIENTE DE REPRESENTATIVIDADE</v>
          </cell>
          <cell r="K5466">
            <v>86.06</v>
          </cell>
          <cell r="L5466" t="str">
            <v>CAIXA REFERENCIAL</v>
          </cell>
        </row>
        <row r="5467">
          <cell r="G5467">
            <v>87700</v>
          </cell>
          <cell r="H5467" t="str">
            <v>CONTRAPISO EM ARGAMASSA TRAÇO 1:4 (CIMENTO E AREIA), PREPARO MECÂNICO COM BETONEIRA 400 L, APLICADO EM ÁREAS SECAS SOBRE LAJE, NÃO ADERIDO, ESPESSURA 6CM. AF_06/2014</v>
          </cell>
          <cell r="I5467" t="str">
            <v>M2</v>
          </cell>
          <cell r="J5467" t="str">
            <v>COEFICIENTE DE REPRESENTATIVIDADE</v>
          </cell>
          <cell r="K5467">
            <v>38.840000000000003</v>
          </cell>
          <cell r="L5467" t="str">
            <v>CAIXA REFERENCIAL</v>
          </cell>
        </row>
        <row r="5468">
          <cell r="G5468">
            <v>87702</v>
          </cell>
          <cell r="H5468" t="str">
            <v>CONTRAPISO EM ARGAMASSA TRAÇO 1:4 (CIMENTO E AREIA), PREPARO MANUAL, APLICADO EM ÁREAS SECAS SOBRE LAJE, NÃO ADERIDO, ESPESSURA 6CM. AF_06/2014</v>
          </cell>
          <cell r="I5468" t="str">
            <v>M2</v>
          </cell>
          <cell r="J5468" t="str">
            <v>COEFICIENTE DE REPRESENTATIVIDADE</v>
          </cell>
          <cell r="K5468">
            <v>45.16</v>
          </cell>
          <cell r="L5468" t="str">
            <v>CAIXA REFERENCIAL</v>
          </cell>
        </row>
        <row r="5469">
          <cell r="G5469">
            <v>87703</v>
          </cell>
          <cell r="H5469" t="str">
            <v>CONTRAPISO EM ARGAMASSA PRONTA, PREPARO MECÂNICO COM MISTURADOR 300 KG, APLICADO EM ÁREAS SECAS SOBRE LAJE, NÃO ADERIDO, ESPESSURA 6CM. AF_06/2014</v>
          </cell>
          <cell r="I5469" t="str">
            <v>M2</v>
          </cell>
          <cell r="J5469" t="str">
            <v>COEFICIENTE DE REPRESENTATIVIDADE</v>
          </cell>
          <cell r="K5469">
            <v>82.37</v>
          </cell>
          <cell r="L5469" t="str">
            <v>CAIXA REFERENCIAL</v>
          </cell>
        </row>
        <row r="5470">
          <cell r="G5470">
            <v>87704</v>
          </cell>
          <cell r="H5470" t="str">
            <v>CONTRAPISO EM ARGAMASSA PRONTA, PREPARO MANUAL, APLICADO EM ÁREAS SECAS SOBRE LAJE, NÃO ADERIDO, ESPESSURA 6CM. AF_06/2014</v>
          </cell>
          <cell r="I5470" t="str">
            <v>M2</v>
          </cell>
          <cell r="J5470" t="str">
            <v>COEFICIENTE DE REPRESENTATIVIDADE</v>
          </cell>
          <cell r="K5470">
            <v>93.37</v>
          </cell>
          <cell r="L5470" t="str">
            <v>CAIXA REFERENCIAL</v>
          </cell>
        </row>
        <row r="5471">
          <cell r="G5471">
            <v>87735</v>
          </cell>
          <cell r="H5471" t="str">
            <v>CONTRAPISO EM ARGAMASSA TRAÇO 1:4 (CIMENTO E AREIA), PREPARO MECÂNICO COM BETONEIRA 400 L, APLICADO EM ÁREAS MOLHADAS SOBRE LAJE, ADERIDO, ESPESSURA 2CM. AF_06/2014</v>
          </cell>
          <cell r="I5471" t="str">
            <v>M2</v>
          </cell>
          <cell r="J5471" t="str">
            <v>COEFICIENTE DE REPRESENTATIVIDADE</v>
          </cell>
          <cell r="K5471">
            <v>36.450000000000003</v>
          </cell>
          <cell r="L5471" t="str">
            <v>CAIXA REFERENCIAL</v>
          </cell>
        </row>
        <row r="5472">
          <cell r="G5472">
            <v>87737</v>
          </cell>
          <cell r="H5472" t="str">
            <v>CONTRAPISO EM ARGAMASSA TRAÇO 1:4 (CIMENTO E AREIA), PREPARO MANUAL, APLICADO EM ÁREAS MOLHADAS SOBRE LAJE, ADERIDO, ESPESSURA 2CM. AF_06/2014</v>
          </cell>
          <cell r="I5472" t="str">
            <v>M2</v>
          </cell>
          <cell r="J5472" t="str">
            <v>COEFICIENTE DE REPRESENTATIVIDADE</v>
          </cell>
          <cell r="K5472">
            <v>39.409999999999997</v>
          </cell>
          <cell r="L5472" t="str">
            <v>CAIXA REFERENCIAL</v>
          </cell>
        </row>
        <row r="5473">
          <cell r="G5473">
            <v>87738</v>
          </cell>
          <cell r="H5473" t="str">
            <v>CONTRAPISO EM ARGAMASSA PRONTA, PREPARO MECÂNICO COM MISTURADOR 300 KG, APLICADO EM ÁREAS MOLHADAS SOBRE LAJE, ADERIDO, ESPESSURA 2CM. AF_06/2014</v>
          </cell>
          <cell r="I5473" t="str">
            <v>M2</v>
          </cell>
          <cell r="J5473" t="str">
            <v>COEFICIENTE DE REPRESENTATIVIDADE</v>
          </cell>
          <cell r="K5473">
            <v>56.86</v>
          </cell>
          <cell r="L5473" t="str">
            <v>CAIXA REFERENCIAL</v>
          </cell>
        </row>
        <row r="5474">
          <cell r="G5474">
            <v>87739</v>
          </cell>
          <cell r="H5474" t="str">
            <v>CONTRAPISO EM ARGAMASSA PRONTA, PREPARO MANUAL, APLICADO EM ÁREAS MOLHADAS SOBRE LAJE, ADERIDO, ESPESSURA 2CM. AF_06/2014</v>
          </cell>
          <cell r="I5474" t="str">
            <v>M2</v>
          </cell>
          <cell r="J5474" t="str">
            <v>COEFICIENTE DE REPRESENTATIVIDADE</v>
          </cell>
          <cell r="K5474">
            <v>62.02</v>
          </cell>
          <cell r="L5474" t="str">
            <v>CAIXA REFERENCIAL</v>
          </cell>
        </row>
        <row r="5475">
          <cell r="G5475">
            <v>87745</v>
          </cell>
          <cell r="H5475" t="str">
            <v>CONTRAPISO EM ARGAMASSA TRAÇO 1:4 (CIMENTO E AREIA), PREPARO MECÂNICO COM BETONEIRA 400 L, APLICADO EM ÁREAS MOLHADAS SOBRE LAJE, ADERIDO, ESPESSURA 3CM. AF_06/2014</v>
          </cell>
          <cell r="I5475" t="str">
            <v>M2</v>
          </cell>
          <cell r="J5475" t="str">
            <v>COEFICIENTE DE REPRESENTATIVIDADE</v>
          </cell>
          <cell r="K5475">
            <v>42.71</v>
          </cell>
          <cell r="L5475" t="str">
            <v>CAIXA REFERENCIAL</v>
          </cell>
        </row>
        <row r="5476">
          <cell r="G5476">
            <v>87747</v>
          </cell>
          <cell r="H5476" t="str">
            <v>CONTRAPISO EM ARGAMASSA TRAÇO 1:4 (CIMENTO E AREIA), PREPARO MANUAL, APLICADO EM ÁREAS MOLHADAS SOBRE LAJE, ADERIDO, ESPESSURA 3CM. AF_06/2014</v>
          </cell>
          <cell r="I5476" t="str">
            <v>M2</v>
          </cell>
          <cell r="J5476" t="str">
            <v>COEFICIENTE DE REPRESENTATIVIDADE</v>
          </cell>
          <cell r="K5476">
            <v>46.83</v>
          </cell>
          <cell r="L5476" t="str">
            <v>CAIXA REFERENCIAL</v>
          </cell>
        </row>
        <row r="5477">
          <cell r="G5477">
            <v>87748</v>
          </cell>
          <cell r="H5477" t="str">
            <v>CONTRAPISO EM ARGAMASSA PRONTA, PREPARO MECÂNICO COM MISTURADOR 300 KG, APLICADO EM ÁREAS MOLHADAS SOBRE LAJE, ADERIDO, ESPESSURA 3CM. AF_06/2014</v>
          </cell>
          <cell r="I5477" t="str">
            <v>M2</v>
          </cell>
          <cell r="J5477" t="str">
            <v>COEFICIENTE DE REPRESENTATIVIDADE</v>
          </cell>
          <cell r="K5477">
            <v>71.09</v>
          </cell>
          <cell r="L5477" t="str">
            <v>CAIXA REFERENCIAL</v>
          </cell>
        </row>
        <row r="5478">
          <cell r="G5478">
            <v>87749</v>
          </cell>
          <cell r="H5478" t="str">
            <v>CONTRAPISO EM ARGAMASSA PRONTA, PREPARO MANUAL, APLICADO EM ÁREAS MOLHADAS SOBRE LAJE, ADERIDO, ESPESSURA 3CM. AF_06/2014</v>
          </cell>
          <cell r="I5478" t="str">
            <v>M2</v>
          </cell>
          <cell r="J5478" t="str">
            <v>COEFICIENTE DE REPRESENTATIVIDADE</v>
          </cell>
          <cell r="K5478">
            <v>78.260000000000005</v>
          </cell>
          <cell r="L5478" t="str">
            <v>CAIXA REFERENCIAL</v>
          </cell>
        </row>
        <row r="5479">
          <cell r="G5479">
            <v>87755</v>
          </cell>
          <cell r="H5479" t="str">
            <v>CONTRAPISO EM ARGAMASSA TRAÇO 1:4 (CIMENTO E AREIA), PREPARO MECÂNICO COM BETONEIRA 400 L, APLICADO EM ÁREAS MOLHADAS SOBRE IMPERMEABILIZAÇÃO, ESPESSURA 3CM. AF_06/2014</v>
          </cell>
          <cell r="I5479" t="str">
            <v>M2</v>
          </cell>
          <cell r="J5479" t="str">
            <v>COEFICIENTE DE REPRESENTATIVIDADE</v>
          </cell>
          <cell r="K5479">
            <v>38.409999999999997</v>
          </cell>
          <cell r="L5479" t="str">
            <v>CAIXA REFERENCIAL</v>
          </cell>
        </row>
        <row r="5480">
          <cell r="G5480">
            <v>87757</v>
          </cell>
          <cell r="H5480" t="str">
            <v>CONTRAPISO EM ARGAMASSA TRAÇO 1:4 (CIMENTO E AREIA), PREPARO MANUAL, APLICADO EM ÁREAS MOLHADAS SOBRE IMPERMEABILIZAÇÃO, ESPESSURA 3CM. AF_06/2014</v>
          </cell>
          <cell r="I5480" t="str">
            <v>M2</v>
          </cell>
          <cell r="J5480" t="str">
            <v>COEFICIENTE DE REPRESENTATIVIDADE</v>
          </cell>
          <cell r="K5480">
            <v>42.53</v>
          </cell>
          <cell r="L5480" t="str">
            <v>CAIXA REFERENCIAL</v>
          </cell>
        </row>
        <row r="5481">
          <cell r="G5481">
            <v>87758</v>
          </cell>
          <cell r="H5481" t="str">
            <v>CONTRAPISO EM ARGAMASSA PRONTA, PREPARO MECÂNICO COM MISTURADOR 300 KG, APLICADO EM ÁREAS MOLHADAS SOBRE IMPERMEABILIZAÇÃO, ESPESSURA 3CM. AF_06/2014</v>
          </cell>
          <cell r="I5481" t="str">
            <v>M2</v>
          </cell>
          <cell r="J5481" t="str">
            <v>COEFICIENTE DE REPRESENTATIVIDADE</v>
          </cell>
          <cell r="K5481">
            <v>66.790000000000006</v>
          </cell>
          <cell r="L5481" t="str">
            <v>CAIXA REFERENCIAL</v>
          </cell>
        </row>
        <row r="5482">
          <cell r="G5482">
            <v>87759</v>
          </cell>
          <cell r="H5482" t="str">
            <v>CONTRAPISO EM ARGAMASSA PRONTA, PREPARO MANUAL, APLICADO EM ÁREAS MOLHADAS SOBRE IMPERMEABILIZAÇÃO, ESPESSURA 3CM. AF_06/2014</v>
          </cell>
          <cell r="I5482" t="str">
            <v>M2</v>
          </cell>
          <cell r="J5482" t="str">
            <v>COEFICIENTE DE REPRESENTATIVIDADE</v>
          </cell>
          <cell r="K5482">
            <v>73.959999999999994</v>
          </cell>
          <cell r="L5482" t="str">
            <v>CAIXA REFERENCIAL</v>
          </cell>
        </row>
        <row r="5483">
          <cell r="G5483">
            <v>87765</v>
          </cell>
          <cell r="H5483" t="str">
            <v>CONTRAPISO EM ARGAMASSA TRAÇO 1:4 (CIMENTO E AREIA), PREPARO MECÂNICO COM BETONEIRA 400 L, APLICADO EM ÁREAS MOLHADAS SOBRE IMPERMEABILIZAÇÃO, ESPESSURA 4CM. AF_06/2014</v>
          </cell>
          <cell r="I5483" t="str">
            <v>M2</v>
          </cell>
          <cell r="J5483" t="str">
            <v>COEFICIENTE DE REPRESENTATIVIDADE</v>
          </cell>
          <cell r="K5483">
            <v>43.45</v>
          </cell>
          <cell r="L5483" t="str">
            <v>CAIXA REFERENCIAL</v>
          </cell>
        </row>
        <row r="5484">
          <cell r="G5484">
            <v>87767</v>
          </cell>
          <cell r="H5484" t="str">
            <v>CONTRAPISO EM ARGAMASSA TRAÇO 1:4 (CIMENTO E AREIA), PREPARO MANUAL, APLICADO EM ÁREAS MOLHADAS SOBRE IMPERMEABILIZAÇÃO, ESPESSURA 4CM. AF_06/2014</v>
          </cell>
          <cell r="I5484" t="str">
            <v>M2</v>
          </cell>
          <cell r="J5484" t="str">
            <v>COEFICIENTE DE REPRESENTATIVIDADE</v>
          </cell>
          <cell r="K5484">
            <v>48.52</v>
          </cell>
          <cell r="L5484" t="str">
            <v>CAIXA REFERENCIAL</v>
          </cell>
        </row>
        <row r="5485">
          <cell r="G5485">
            <v>87768</v>
          </cell>
          <cell r="H5485" t="str">
            <v>CONTRAPISO EM ARGAMASSA PRONTA, PREPARO MECÂNICO COM MISTURADOR 300 KG, APLICADO EM ÁREAS MOLHADAS SOBRE IMPERMEABILIZAÇÃO, ESPESSURA 4CM. AF_06/2014</v>
          </cell>
          <cell r="I5485" t="str">
            <v>M2</v>
          </cell>
          <cell r="J5485" t="str">
            <v>COEFICIENTE DE REPRESENTATIVIDADE</v>
          </cell>
          <cell r="K5485">
            <v>78.349999999999994</v>
          </cell>
          <cell r="L5485" t="str">
            <v>CAIXA REFERENCIAL</v>
          </cell>
        </row>
        <row r="5486">
          <cell r="G5486">
            <v>87769</v>
          </cell>
          <cell r="H5486" t="str">
            <v>CONTRAPISO EM ARGAMASSA PRONTA, PREPARO MANUAL, APLICADO EM ÁREAS MOLHADAS SOBRE IMPERMEABILIZAÇÃO, ESPESSURA 4CM. AF_06/2014</v>
          </cell>
          <cell r="I5486" t="str">
            <v>M2</v>
          </cell>
          <cell r="J5486" t="str">
            <v>COEFICIENTE DE REPRESENTATIVIDADE</v>
          </cell>
          <cell r="K5486">
            <v>87.17</v>
          </cell>
          <cell r="L5486" t="str">
            <v>CAIXA REFERENCIAL</v>
          </cell>
        </row>
        <row r="5487">
          <cell r="G5487">
            <v>88470</v>
          </cell>
          <cell r="H5487" t="str">
            <v>CONTRAPISO AUTONIVELANTE, APLICADO SOBRE LAJE, NÃO ADERIDO, ESPESSURA 3CM. AF_06/2014</v>
          </cell>
          <cell r="I5487" t="str">
            <v>M2</v>
          </cell>
          <cell r="J5487" t="str">
            <v>COEFICIENTE DE REPRESENTATIVIDADE</v>
          </cell>
          <cell r="K5487">
            <v>16.510000000000002</v>
          </cell>
          <cell r="L5487" t="str">
            <v>CAIXA REFERENCIAL</v>
          </cell>
        </row>
        <row r="5488">
          <cell r="G5488">
            <v>88471</v>
          </cell>
          <cell r="H5488" t="str">
            <v>CONTRAPISO AUTONIVELANTE, APLICADO SOBRE LAJE, NÃO ADERIDO, ESPESSURA 4CM. AF_06/2014</v>
          </cell>
          <cell r="I5488" t="str">
            <v>M2</v>
          </cell>
          <cell r="J5488" t="str">
            <v>COEFICIENTE DE REPRESENTATIVIDADE</v>
          </cell>
          <cell r="K5488">
            <v>20.46</v>
          </cell>
          <cell r="L5488" t="str">
            <v>CAIXA REFERENCIAL</v>
          </cell>
        </row>
        <row r="5489">
          <cell r="G5489">
            <v>88472</v>
          </cell>
          <cell r="H5489" t="str">
            <v>CONTRAPISO AUTONIVELANTE, APLICADO SOBRE LAJE, NÃO ADERIDO, ESPESSURA 5CM. AF_06/2014</v>
          </cell>
          <cell r="I5489" t="str">
            <v>M2</v>
          </cell>
          <cell r="J5489" t="str">
            <v>COEFICIENTE DE REPRESENTATIVIDADE</v>
          </cell>
          <cell r="K5489">
            <v>23.55</v>
          </cell>
          <cell r="L5489" t="str">
            <v>CAIXA REFERENCIAL</v>
          </cell>
        </row>
        <row r="5490">
          <cell r="G5490">
            <v>88476</v>
          </cell>
          <cell r="H5490" t="str">
            <v>CONTRAPISO AUTONIVELANTE, APLICADO SOBRE LAJE, ADERIDO, ESPESSURA 2CM. AF_06/2014</v>
          </cell>
          <cell r="I5490" t="str">
            <v>M2</v>
          </cell>
          <cell r="J5490" t="str">
            <v>COEFICIENTE DE REPRESENTATIVIDADE</v>
          </cell>
          <cell r="K5490">
            <v>14.34</v>
          </cell>
          <cell r="L5490" t="str">
            <v>CAIXA REFERENCIAL</v>
          </cell>
        </row>
        <row r="5491">
          <cell r="G5491">
            <v>88477</v>
          </cell>
          <cell r="H5491" t="str">
            <v>CONTRAPISO AUTONIVELANTE, APLICADO SOBRE LAJE, ADERIDO, ESPESSURA 3CM. AF_06/2014</v>
          </cell>
          <cell r="I5491" t="str">
            <v>M2</v>
          </cell>
          <cell r="J5491" t="str">
            <v>COEFICIENTE DE REPRESENTATIVIDADE</v>
          </cell>
          <cell r="K5491">
            <v>19.510000000000002</v>
          </cell>
          <cell r="L5491" t="str">
            <v>CAIXA REFERENCIAL</v>
          </cell>
        </row>
        <row r="5492">
          <cell r="G5492">
            <v>88478</v>
          </cell>
          <cell r="H5492" t="str">
            <v>CONTRAPISO AUTONIVELANTE, APLICADO SOBRE LAJE, ADERIDO, ESPESSURA 4CM. AF_06/2014</v>
          </cell>
          <cell r="I5492" t="str">
            <v>M2</v>
          </cell>
          <cell r="J5492" t="str">
            <v>COEFICIENTE DE REPRESENTATIVIDADE</v>
          </cell>
          <cell r="K5492">
            <v>23.68</v>
          </cell>
          <cell r="L5492" t="str">
            <v>CAIXA REFERENCIAL</v>
          </cell>
        </row>
        <row r="5493">
          <cell r="G5493">
            <v>90900</v>
          </cell>
          <cell r="H5493" t="str">
            <v>CONTRAPISO ACÚSTICO EM ARGAMASSA TRAÇO 1:4 (CIMENTO E AREIA), PREPARO MECÂNICO COM BETONEIRA 400L, APLICADO EM ÁREAS SECAS MENORES QUE 15M2, ESPESSURA 5CM. AF_10/2014</v>
          </cell>
          <cell r="I5493" t="str">
            <v>M2</v>
          </cell>
          <cell r="J5493" t="str">
            <v>COEFICIENTE DE REPRESENTATIVIDADE</v>
          </cell>
          <cell r="K5493">
            <v>60.47</v>
          </cell>
          <cell r="L5493" t="str">
            <v>CAIXA REFERENCIAL</v>
          </cell>
        </row>
        <row r="5494">
          <cell r="G5494">
            <v>90902</v>
          </cell>
          <cell r="H5494" t="str">
            <v>CONTRAPISO ACÚSTICO EM ARGAMASSA TRAÇO 1:4 (CIMENTO E AREIA), PREPARO MANUAL, APLICADO EM ÁREAS SECAS MENORES QUE 15M2, ESPESSURA 5CM. AF_10/2014</v>
          </cell>
          <cell r="I5494" t="str">
            <v>M2</v>
          </cell>
          <cell r="J5494" t="str">
            <v>COEFICIENTE DE REPRESENTATIVIDADE</v>
          </cell>
          <cell r="K5494">
            <v>66.27</v>
          </cell>
          <cell r="L5494" t="str">
            <v>CAIXA REFERENCIAL</v>
          </cell>
        </row>
        <row r="5495">
          <cell r="G5495">
            <v>90903</v>
          </cell>
          <cell r="H5495" t="str">
            <v>CONTRAPISO ACÚSTICO EM ARGAMASSA PRONTA, PREPARO MECÂNICO COM MISTURADOR 300 KG, APLICADO EM ÁREAS SECAS MENORES QUE 15M2, ESPESSURA 5CM. AF_10/2014</v>
          </cell>
          <cell r="I5495" t="str">
            <v>M2</v>
          </cell>
          <cell r="J5495" t="str">
            <v>COEFICIENTE DE REPRESENTATIVIDADE</v>
          </cell>
          <cell r="K5495">
            <v>100.43</v>
          </cell>
          <cell r="L5495" t="str">
            <v>CAIXA REFERENCIAL</v>
          </cell>
        </row>
        <row r="5496">
          <cell r="G5496">
            <v>90904</v>
          </cell>
          <cell r="H5496" t="str">
            <v>CONTRAPISO ACÚSTICO EM ARGAMASSA PRONTA, PREPARO MANUAL, APLICADO EM ÁREAS SECAS MENORES QUE 15M2, ESPESSURA 5CM. AF_10/2014</v>
          </cell>
          <cell r="I5496" t="str">
            <v>M2</v>
          </cell>
          <cell r="J5496" t="str">
            <v>COEFICIENTE DE REPRESENTATIVIDADE</v>
          </cell>
          <cell r="K5496">
            <v>110.54</v>
          </cell>
          <cell r="L5496" t="str">
            <v>CAIXA REFERENCIAL</v>
          </cell>
        </row>
        <row r="5497">
          <cell r="G5497">
            <v>90910</v>
          </cell>
          <cell r="H5497" t="str">
            <v>CONTRAPISO ACÚSTICO EM ARGAMASSA TRAÇO 1:4 (CIMENTO E AREIA), PREPARO MECÂNICO COM BETONEIRA 400L, APLICADO EM ÁREAS SECAS MENORES QUE 15M2, ESPESSURA 6CM. AF_10/2014</v>
          </cell>
          <cell r="I5497" t="str">
            <v>M2</v>
          </cell>
          <cell r="J5497" t="str">
            <v>COEFICIENTE DE REPRESENTATIVIDADE</v>
          </cell>
          <cell r="K5497">
            <v>64.16</v>
          </cell>
          <cell r="L5497" t="str">
            <v>CAIXA REFERENCIAL</v>
          </cell>
        </row>
        <row r="5498">
          <cell r="G5498">
            <v>90912</v>
          </cell>
          <cell r="H5498" t="str">
            <v>CONTRAPISO ACÚSTICO EM ARGAMASSA TRAÇO 1:4 (CIMENTO E AREIA), PREPARO MANUAL, APLICADO EM ÁREAS SECAS MENORES QUE 15M2, ESPESSURA 6CM. AF_10/2014</v>
          </cell>
          <cell r="I5498" t="str">
            <v>M2</v>
          </cell>
          <cell r="J5498" t="str">
            <v>COEFICIENTE DE REPRESENTATIVIDADE</v>
          </cell>
          <cell r="K5498">
            <v>70.48</v>
          </cell>
          <cell r="L5498" t="str">
            <v>CAIXA REFERENCIAL</v>
          </cell>
        </row>
        <row r="5499">
          <cell r="G5499">
            <v>90913</v>
          </cell>
          <cell r="H5499" t="str">
            <v>CONTRAPISO ACÚSTICO EM ARGAMASSA PRONTA, PREPARO MECÂNICO COM MISTURADOR 300 KG, APLICADO EM ÁREAS SECAS MENORES QUE 15M2, ESPESSURA 6CM. AF_10/2014</v>
          </cell>
          <cell r="I5499" t="str">
            <v>M2</v>
          </cell>
          <cell r="J5499" t="str">
            <v>COEFICIENTE DE REPRESENTATIVIDADE</v>
          </cell>
          <cell r="K5499">
            <v>107.69</v>
          </cell>
          <cell r="L5499" t="str">
            <v>CAIXA REFERENCIAL</v>
          </cell>
        </row>
        <row r="5500">
          <cell r="G5500">
            <v>90914</v>
          </cell>
          <cell r="H5500" t="str">
            <v>CONTRAPISO ACÚSTICO EM ARGAMASSA PRONTA, PREPARO MANUAL, APLICADO EM ÁREAS SECAS MENORES QUE 15M2, ESPESSURA 6CM. AF_10/2014</v>
          </cell>
          <cell r="I5500" t="str">
            <v>M2</v>
          </cell>
          <cell r="J5500" t="str">
            <v>COEFICIENTE DE REPRESENTATIVIDADE</v>
          </cell>
          <cell r="K5500">
            <v>118.69</v>
          </cell>
          <cell r="L5500" t="str">
            <v>CAIXA REFERENCIAL</v>
          </cell>
        </row>
        <row r="5501">
          <cell r="G5501">
            <v>90920</v>
          </cell>
          <cell r="H5501" t="str">
            <v>CONTRAPISO ACÚSTICO EM ARGAMASSA TRAÇO 1:4 (CIMENTO E AREIA), PREPARO MECÂNICO COM BETONEIRA 400L, APLICADO EM ÁREAS SECAS MENORES QUE 15M2, ESPESSURA 7CM. AF_10/2014</v>
          </cell>
          <cell r="I5501" t="str">
            <v>M2</v>
          </cell>
          <cell r="J5501" t="str">
            <v>COEFICIENTE DE REPRESENTATIVIDADE</v>
          </cell>
          <cell r="K5501">
            <v>70.98</v>
          </cell>
          <cell r="L5501" t="str">
            <v>CAIXA REFERENCIAL</v>
          </cell>
        </row>
        <row r="5502">
          <cell r="G5502">
            <v>90922</v>
          </cell>
          <cell r="H5502" t="str">
            <v>CONTRAPISO ACÚSTICO EM ARGAMASSA TRAÇO 1:4 (CIMENTO E AREIA), PREPARO MANUAL, APLICADO EM ÁREAS SECAS MENORES QUE 15M2, ESPESSURA 7CM. AF_10/2014</v>
          </cell>
          <cell r="I5502" t="str">
            <v>M2</v>
          </cell>
          <cell r="J5502" t="str">
            <v>COEFICIENTE DE REPRESENTATIVIDADE</v>
          </cell>
          <cell r="K5502">
            <v>78.25</v>
          </cell>
          <cell r="L5502" t="str">
            <v>CAIXA REFERENCIAL</v>
          </cell>
        </row>
        <row r="5503">
          <cell r="G5503">
            <v>90923</v>
          </cell>
          <cell r="H5503" t="str">
            <v>CONTRAPISO ACÚSTICO EM ARGAMASSA PRONTA, PREPARO MECÂNICO COM MISTURADOR 300 KG, APLICADO EM ÁREAS SECAS MENORES QUE 15M2, ESPESSURA 7CM. AF_10/2014</v>
          </cell>
          <cell r="I5503" t="str">
            <v>M2</v>
          </cell>
          <cell r="J5503" t="str">
            <v>COEFICIENTE DE REPRESENTATIVIDADE</v>
          </cell>
          <cell r="K5503">
            <v>121.02</v>
          </cell>
          <cell r="L5503" t="str">
            <v>CAIXA REFERENCIAL</v>
          </cell>
        </row>
        <row r="5504">
          <cell r="G5504">
            <v>90924</v>
          </cell>
          <cell r="H5504" t="str">
            <v>CONTRAPISO ACÚSTICO EM ARGAMASSA PRONTA, PREPARO MANUAL, APLICADO EM ÁREAS SECAS MENORES QUE 15M2, ESPESSURA 7CM. AF_10/2014</v>
          </cell>
          <cell r="I5504" t="str">
            <v>M2</v>
          </cell>
          <cell r="J5504" t="str">
            <v>COEFICIENTE DE REPRESENTATIVIDADE</v>
          </cell>
          <cell r="K5504">
            <v>133.66999999999999</v>
          </cell>
          <cell r="L5504" t="str">
            <v>CAIXA REFERENCIAL</v>
          </cell>
        </row>
        <row r="5505">
          <cell r="G5505">
            <v>90930</v>
          </cell>
          <cell r="H5505" t="str">
            <v>CONTRAPISO ACÚSTICO EM ARGAMASSA TRAÇO 1:4 (CIMENTO E AREIA), PREPARO MECÂNICO COM BETONEIRA 400L, APLICADO EM ÁREAS SECAS MAIORES QUE 15M2, ESPESSURA 5CM. AF_10/2014</v>
          </cell>
          <cell r="I5505" t="str">
            <v>M2</v>
          </cell>
          <cell r="J5505" t="str">
            <v>COEFICIENTE DE REPRESENTATIVIDADE</v>
          </cell>
          <cell r="K5505">
            <v>54.68</v>
          </cell>
          <cell r="L5505" t="str">
            <v>CAIXA REFERENCIAL</v>
          </cell>
        </row>
        <row r="5506">
          <cell r="G5506">
            <v>90932</v>
          </cell>
          <cell r="H5506" t="str">
            <v>CONTRAPISO ACÚSTICO EM ARGAMASSA TRAÇO 1:4 (CIMENTO E AREIA), PREPARO MANUAL, APLICADO EM ÁREAS SECAS MAIORES QUE 15M2, ESPESSURA 5CM. AF_10/2014</v>
          </cell>
          <cell r="I5506" t="str">
            <v>M2</v>
          </cell>
          <cell r="J5506" t="str">
            <v>COEFICIENTE DE REPRESENTATIVIDADE</v>
          </cell>
          <cell r="K5506">
            <v>60.48</v>
          </cell>
          <cell r="L5506" t="str">
            <v>CAIXA REFERENCIAL</v>
          </cell>
        </row>
        <row r="5507">
          <cell r="G5507">
            <v>90933</v>
          </cell>
          <cell r="H5507" t="str">
            <v>CONTRAPISO ACÚSTICO EM ARGAMASSA PRONTA, PREPARO MECÂNICO COM MISTURADOR 300 KG, APLICADO EM ÁREAS SECAS MAIORES QUE 15M2, ESPESSURA 5CM. AF_10/2014</v>
          </cell>
          <cell r="I5507" t="str">
            <v>M2</v>
          </cell>
          <cell r="J5507" t="str">
            <v>COEFICIENTE DE REPRESENTATIVIDADE</v>
          </cell>
          <cell r="K5507">
            <v>94.64</v>
          </cell>
          <cell r="L5507" t="str">
            <v>CAIXA REFERENCIAL</v>
          </cell>
        </row>
        <row r="5508">
          <cell r="G5508">
            <v>90934</v>
          </cell>
          <cell r="H5508" t="str">
            <v>CONTRAPISO ACÚSTICO EM ARGAMASSA PRONTA, PREPARO MANUAL, APLICADO EM ÁREAS SECAS MAIORES QUE 15M2, ESPESSURA 5CM. AF_10/2014</v>
          </cell>
          <cell r="I5508" t="str">
            <v>M2</v>
          </cell>
          <cell r="J5508" t="str">
            <v>COEFICIENTE DE REPRESENTATIVIDADE</v>
          </cell>
          <cell r="K5508">
            <v>104.75</v>
          </cell>
          <cell r="L5508" t="str">
            <v>CAIXA REFERENCIAL</v>
          </cell>
        </row>
        <row r="5509">
          <cell r="G5509">
            <v>90940</v>
          </cell>
          <cell r="H5509" t="str">
            <v>CONTRAPISO ACÚSTICO EM ARGAMASSA TRAÇO 1:4 (CIMENTO E AREIA), PREPARO MECÂNICO COM BETONEIRA 400L, APLICADO EM ÁREAS SECAS MAIORES QUE 15M2, ESPESSURA 6CM. AF_10/2014</v>
          </cell>
          <cell r="I5509" t="str">
            <v>M2</v>
          </cell>
          <cell r="J5509" t="str">
            <v>COEFICIENTE DE REPRESENTATIVIDADE</v>
          </cell>
          <cell r="K5509">
            <v>58.39</v>
          </cell>
          <cell r="L5509" t="str">
            <v>CAIXA REFERENCIAL</v>
          </cell>
        </row>
        <row r="5510">
          <cell r="G5510">
            <v>90942</v>
          </cell>
          <cell r="H5510" t="str">
            <v>CONTRAPISO ACÚSTICO EM ARGAMASSA TRAÇO 1:4 (CIMENTO E AREIA), PREPARO MANUAL, APLICADO EM ÁREAS SECAS MAIORES QUE 15M2, ESPESSURA 6CM. AF_10/2014</v>
          </cell>
          <cell r="I5510" t="str">
            <v>M2</v>
          </cell>
          <cell r="J5510" t="str">
            <v>COEFICIENTE DE REPRESENTATIVIDADE</v>
          </cell>
          <cell r="K5510">
            <v>64.709999999999994</v>
          </cell>
          <cell r="L5510" t="str">
            <v>CAIXA REFERENCIAL</v>
          </cell>
        </row>
        <row r="5511">
          <cell r="G5511">
            <v>90943</v>
          </cell>
          <cell r="H5511" t="str">
            <v>CONTRAPISO ACÚSTICO EM ARGAMASSA PRONTA, PREPARO MECÂNICO COM MISTURADOR 300 KG, APLICADO EM ÁREAS SECAS MAIORES QUE 15M2, ESPESSURA 6CM. AF_10/2014</v>
          </cell>
          <cell r="I5511" t="str">
            <v>M2</v>
          </cell>
          <cell r="J5511" t="str">
            <v>COEFICIENTE DE REPRESENTATIVIDADE</v>
          </cell>
          <cell r="K5511">
            <v>101.92</v>
          </cell>
          <cell r="L5511" t="str">
            <v>CAIXA REFERENCIAL</v>
          </cell>
        </row>
        <row r="5512">
          <cell r="G5512">
            <v>90944</v>
          </cell>
          <cell r="H5512" t="str">
            <v>CONTRAPISO ACÚSTICO EM ARGAMASSA PRONTA, PREPARO MANUAL, APLICADO EM ÁREAS SECAS MAIORES QUE 15M2, ESPESSURA 6CM. AF_10/2014</v>
          </cell>
          <cell r="I5512" t="str">
            <v>M2</v>
          </cell>
          <cell r="J5512" t="str">
            <v>COEFICIENTE DE REPRESENTATIVIDADE</v>
          </cell>
          <cell r="K5512">
            <v>112.92</v>
          </cell>
          <cell r="L5512" t="str">
            <v>CAIXA REFERENCIAL</v>
          </cell>
        </row>
        <row r="5513">
          <cell r="G5513">
            <v>90950</v>
          </cell>
          <cell r="H5513" t="str">
            <v>CONTRAPISO ACÚSTICO EM ARGAMASSA TRAÇO 1:4 (CIMENTO E AREIA), PREPARO MECÂNICO COM BETONEIRA 400L, APLICADO EM ÁREAS SECAS MAIORES QUE 15M2, ESPESSURA 7CM. AF_10/2014</v>
          </cell>
          <cell r="I5513" t="str">
            <v>M2</v>
          </cell>
          <cell r="J5513" t="str">
            <v>COEFICIENTE DE REPRESENTATIVIDADE</v>
          </cell>
          <cell r="K5513">
            <v>65.19</v>
          </cell>
          <cell r="L5513" t="str">
            <v>CAIXA REFERENCIAL</v>
          </cell>
        </row>
        <row r="5514">
          <cell r="G5514">
            <v>90952</v>
          </cell>
          <cell r="H5514" t="str">
            <v>CONTRAPISO ACÚSTICO EM ARGAMASSA TRAÇO 1:4 (CIMENTO E AREIA), PREPARO MANUAL, APLICADO EM ÁREAS SECAS MAIORES QUE 15M2, ESPESSURA 7CM. AF_10/2014</v>
          </cell>
          <cell r="I5514" t="str">
            <v>M2</v>
          </cell>
          <cell r="J5514" t="str">
            <v>COEFICIENTE DE REPRESENTATIVIDADE</v>
          </cell>
          <cell r="K5514">
            <v>72.459999999999994</v>
          </cell>
          <cell r="L5514" t="str">
            <v>CAIXA REFERENCIAL</v>
          </cell>
        </row>
        <row r="5515">
          <cell r="G5515">
            <v>90953</v>
          </cell>
          <cell r="H5515" t="str">
            <v>CONTRAPISO ACÚSTICO EM ARGAMASSA PRONTA, PREPARO MECÂNICO COM MISTURADOR 300 KG, APLICADO EM ÁREAS SECAS MAIORES QUE 15M2, ESPESSURA 7CM. AF_10/2014</v>
          </cell>
          <cell r="I5515" t="str">
            <v>M2</v>
          </cell>
          <cell r="J5515" t="str">
            <v>COEFICIENTE DE REPRESENTATIVIDADE</v>
          </cell>
          <cell r="K5515">
            <v>115.23</v>
          </cell>
          <cell r="L5515" t="str">
            <v>CAIXA REFERENCIAL</v>
          </cell>
        </row>
        <row r="5516">
          <cell r="G5516">
            <v>90954</v>
          </cell>
          <cell r="H5516" t="str">
            <v>CONTRAPISO ACÚSTICO EM ARGAMASSA PRONTA, PREPARO MANUAL, APLICADO EM ÁREAS SECAS MAIORES QUE 15M2, ESPESSURA 7CM. AF_10/2014</v>
          </cell>
          <cell r="I5516" t="str">
            <v>M2</v>
          </cell>
          <cell r="J5516" t="str">
            <v>COEFICIENTE DE REPRESENTATIVIDADE</v>
          </cell>
          <cell r="K5516">
            <v>127.88</v>
          </cell>
          <cell r="L5516" t="str">
            <v>CAIXA REFERENCIAL</v>
          </cell>
        </row>
        <row r="5517">
          <cell r="G5517">
            <v>94438</v>
          </cell>
          <cell r="H5517" t="str">
            <v>(COMPOSIÇÃO REPRESENTATIVA) DO SERVIÇO DE CONTRAPISO EM ARGAMASSA TRAÇO 1:4 (CIM E AREIA), EM BETONEIRA 400 L, ESPESSURA 3 CM ÁREAS SECAS E 3 CM ÁREAS MOLHADAS, PARA EDIFICAÇÃO HABITACIONAL UNIFAMILIAR (CASA) E EDIFICAÇÃO PÚBLICA PADRÃO. AF_11/2014</v>
          </cell>
          <cell r="I5517" t="str">
            <v>M2</v>
          </cell>
          <cell r="J5517" t="str">
            <v>COEFICIENTE DE REPRESENTATIVIDADE</v>
          </cell>
          <cell r="K5517">
            <v>36.11</v>
          </cell>
          <cell r="L5517" t="str">
            <v>CAIXA REFERENCIAL</v>
          </cell>
        </row>
        <row r="5518">
          <cell r="G5518">
            <v>94439</v>
          </cell>
          <cell r="H551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518" t="str">
            <v>M2</v>
          </cell>
          <cell r="J5518" t="str">
            <v>COEFICIENTE DE REPRESENTATIVIDADE</v>
          </cell>
          <cell r="K5518">
            <v>40.14</v>
          </cell>
          <cell r="L5518" t="str">
            <v>CAIXA REFERENCIAL</v>
          </cell>
        </row>
        <row r="5519">
          <cell r="G5519">
            <v>94779</v>
          </cell>
          <cell r="H5519" t="str">
            <v>(COMPOSIÇÃO REPRESENTATIVA) DO SERVIÇO DE CONTRAPISO EM ARGAMASSA TRAÇO 1:4 (CIM E AREIA), EM BETONEIRA 400 L, ESPESSURA 3 CM ÁREAS SECAS E 3 CM ÁREAS MOLHADAS, PARA EDIFICAÇÃO HABITACIONAL MULTIFAMILIAR (PRÉDIO). AF_11/2014</v>
          </cell>
          <cell r="I5519" t="str">
            <v>M2</v>
          </cell>
          <cell r="J5519" t="str">
            <v>COEFICIENTE DE REPRESENTATIVIDADE</v>
          </cell>
          <cell r="K5519">
            <v>35.049999999999997</v>
          </cell>
          <cell r="L5519" t="str">
            <v>CAIXA REFERENCIAL</v>
          </cell>
        </row>
        <row r="5520">
          <cell r="G5520">
            <v>94782</v>
          </cell>
          <cell r="H55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520" t="str">
            <v>M2</v>
          </cell>
          <cell r="J5520" t="str">
            <v>COEFICIENTE DE REPRESENTATIVIDADE</v>
          </cell>
          <cell r="K5520">
            <v>39.53</v>
          </cell>
          <cell r="L5520" t="str">
            <v>CAIXA REFERENCIAL</v>
          </cell>
        </row>
        <row r="5521">
          <cell r="G5521">
            <v>72190</v>
          </cell>
          <cell r="H5521" t="str">
            <v>RODAPE BORRACHA LISO, ALTURA = 7CM, ESPESSURA = 2 MM, PARA ARGAMASSA</v>
          </cell>
          <cell r="I5521" t="str">
            <v>M</v>
          </cell>
          <cell r="J5521" t="str">
            <v>COEFICIENTE DE REPRESENTATIVIDADE</v>
          </cell>
          <cell r="K5521">
            <v>34.72</v>
          </cell>
          <cell r="L5521" t="str">
            <v>CAIXA REFERENCIAL</v>
          </cell>
        </row>
        <row r="5522">
          <cell r="G5522">
            <v>87871</v>
          </cell>
          <cell r="H5522" t="str">
            <v>CHAPISCO APLICADO SOMENTE EM ESTRUTURAS DE CONCRETO EM ALVENARIAS INTERNAS, COM DESEMPENADEIRA DENTADA. ARGAMASSA INDUSTRIALIZADA COM PREPARO MANUAL. AF_06/2014</v>
          </cell>
          <cell r="I5522" t="str">
            <v>M2</v>
          </cell>
          <cell r="J5522" t="str">
            <v>COEFICIENTE DE REPRESENTATIVIDADE</v>
          </cell>
          <cell r="K5522">
            <v>9.7799999999999994</v>
          </cell>
          <cell r="L5522" t="str">
            <v>CAIXA REFERENCIAL</v>
          </cell>
        </row>
        <row r="5523">
          <cell r="G5523">
            <v>87872</v>
          </cell>
          <cell r="H5523" t="str">
            <v>CHAPISCO APLICADO SOMENTE EM ESTRUTURAS DE CONCRETO EM ALVENARIAS INTERNAS, COM DESEMPENADEIRA DENTADA.  ARGAMASSA INDUSTRIALIZADA COM PREPARO EM MISTURADOR 300 KG. AF_06/2014</v>
          </cell>
          <cell r="I5523" t="str">
            <v>M2</v>
          </cell>
          <cell r="J5523" t="str">
            <v>COEFICIENTE DE REPRESENTATIVIDADE</v>
          </cell>
          <cell r="K5523">
            <v>9.17</v>
          </cell>
          <cell r="L5523" t="str">
            <v>CAIXA REFERENCIAL</v>
          </cell>
        </row>
        <row r="5524">
          <cell r="G5524">
            <v>87873</v>
          </cell>
          <cell r="H5524" t="str">
            <v>CHAPISCO APLICADO EM ALVENARIAS E ESTRUTURAS DE CONCRETO INTERNAS, COM ROLO PARA TEXTURA ACRÍLICA.  ARGAMASSA TRAÇO 1:4 E EMULSÃO POLIMÉRICA (ADESIVO) COM PREPARO MANUAL. AF_06/2014</v>
          </cell>
          <cell r="I5524" t="str">
            <v>M2</v>
          </cell>
          <cell r="J5524" t="str">
            <v>COEFICIENTE DE REPRESENTATIVIDADE</v>
          </cell>
          <cell r="K5524">
            <v>4.9800000000000004</v>
          </cell>
          <cell r="L5524" t="str">
            <v>CAIXA REFERENCIAL</v>
          </cell>
        </row>
        <row r="5525">
          <cell r="G5525">
            <v>87874</v>
          </cell>
          <cell r="H5525" t="str">
            <v>CHAPISCO APLICADO EM ALVENARIAS E ESTRUTURAS DE CONCRETO INTERNAS, COM ROLO PARA TEXTURA ACRÍLICA.  ARGAMASSA TRAÇO 1:4 E EMULSÃO POLIMÉRICA (ADESIVO) COM PREPARO EM BETONEIRA 400L. AF_06/2014</v>
          </cell>
          <cell r="I5525" t="str">
            <v>M2</v>
          </cell>
          <cell r="J5525" t="str">
            <v>COEFICIENTE DE REPRESENTATIVIDADE</v>
          </cell>
          <cell r="K5525">
            <v>4.84</v>
          </cell>
          <cell r="L5525" t="str">
            <v>CAIXA REFERENCIAL</v>
          </cell>
        </row>
        <row r="5526">
          <cell r="G5526">
            <v>87876</v>
          </cell>
          <cell r="H5526" t="str">
            <v>CHAPISCO APLICADO EM ALVENARIAS E ESTRUTURAS DE CONCRETO INTERNAS, COM ROLO PARA TEXTURA ACRÍLICA.  ARGAMASSA INDUSTRIALIZADA COM PREPARO MANUAL. AF_06/2014</v>
          </cell>
          <cell r="I5526" t="str">
            <v>M2</v>
          </cell>
          <cell r="J5526" t="str">
            <v>COEFICIENTE DE REPRESENTATIVIDADE</v>
          </cell>
          <cell r="K5526">
            <v>5.61</v>
          </cell>
          <cell r="L5526" t="str">
            <v>CAIXA REFERENCIAL</v>
          </cell>
        </row>
        <row r="5527">
          <cell r="G5527">
            <v>87877</v>
          </cell>
          <cell r="H5527" t="str">
            <v>CHAPISCO APLICADO EM ALVENARIAS E ESTRUTURAS DE CONCRETO INTERNAS, COM ROLO PARA TEXTURA ACRÍLICA.  ARGAMASSA INDUSTRIALIZADA COM PREPARO EM MISTURADOR 300 KG. AF_06/2014</v>
          </cell>
          <cell r="I5527" t="str">
            <v>M2</v>
          </cell>
          <cell r="J5527" t="str">
            <v>COEFICIENTE DE REPRESENTATIVIDADE</v>
          </cell>
          <cell r="K5527">
            <v>5.31</v>
          </cell>
          <cell r="L5527" t="str">
            <v>CAIXA REFERENCIAL</v>
          </cell>
        </row>
        <row r="5528">
          <cell r="G5528">
            <v>87878</v>
          </cell>
          <cell r="H5528" t="str">
            <v>CHAPISCO APLICADO EM ALVENARIAS E ESTRUTURAS DE CONCRETO INTERNAS, COM COLHER DE PEDREIRO.  ARGAMASSA TRAÇO 1:3 COM PREPARO MANUAL. AF_06/2014</v>
          </cell>
          <cell r="I5528" t="str">
            <v>M2</v>
          </cell>
          <cell r="J5528" t="str">
            <v>COEFICIENTE DE REPRESENTATIVIDADE</v>
          </cell>
          <cell r="K5528">
            <v>3.7</v>
          </cell>
          <cell r="L5528" t="str">
            <v>CAIXA REFERENCIAL</v>
          </cell>
        </row>
        <row r="5529">
          <cell r="G5529">
            <v>87879</v>
          </cell>
          <cell r="H5529" t="str">
            <v>CHAPISCO APLICADO EM ALVENARIAS E ESTRUTURAS DE CONCRETO INTERNAS, COM COLHER DE PEDREIRO.  ARGAMASSA TRAÇO 1:3 COM PREPARO EM BETONEIRA 400L. AF_06/2014</v>
          </cell>
          <cell r="I5529" t="str">
            <v>M2</v>
          </cell>
          <cell r="J5529" t="str">
            <v>COEFICIENTE DE REPRESENTATIVIDADE</v>
          </cell>
          <cell r="K5529">
            <v>3.25</v>
          </cell>
          <cell r="L5529" t="str">
            <v>CAIXA REFERENCIAL</v>
          </cell>
        </row>
        <row r="5530">
          <cell r="G5530">
            <v>87881</v>
          </cell>
          <cell r="H5530" t="str">
            <v>CHAPISCO APLICADO NO TETO, COM ROLO PARA TEXTURA ACRÍLICA. ARGAMASSA TRAÇO 1:4 E EMULSÃO POLIMÉRICA (ADESIVO) COM PREPARO MANUAL. AF_06/2014</v>
          </cell>
          <cell r="I5530" t="str">
            <v>M2</v>
          </cell>
          <cell r="J5530" t="str">
            <v>COEFICIENTE DE REPRESENTATIVIDADE</v>
          </cell>
          <cell r="K5530">
            <v>4.8899999999999997</v>
          </cell>
          <cell r="L5530" t="str">
            <v>CAIXA REFERENCIAL</v>
          </cell>
        </row>
        <row r="5531">
          <cell r="G5531">
            <v>87882</v>
          </cell>
          <cell r="H5531" t="str">
            <v>CHAPISCO APLICADO NO TETO, COM ROLO PARA TEXTURA ACRÍLICA. ARGAMASSA TRAÇO 1:4 E EMULSÃO POLIMÉRICA (ADESIVO) COM PREPARO EM BETONEIRA 400L. AF_06/2014</v>
          </cell>
          <cell r="I5531" t="str">
            <v>M2</v>
          </cell>
          <cell r="J5531" t="str">
            <v>COEFICIENTE DE REPRESENTATIVIDADE</v>
          </cell>
          <cell r="K5531">
            <v>4.75</v>
          </cell>
          <cell r="L5531" t="str">
            <v>CAIXA REFERENCIAL</v>
          </cell>
        </row>
        <row r="5532">
          <cell r="G5532">
            <v>87884</v>
          </cell>
          <cell r="H5532" t="str">
            <v>CHAPISCO APLICADO NO TETO, COM ROLO PARA TEXTURA ACRÍLICA. ARGAMASSA INDUSTRIALIZADA COM PREPARO MANUAL. AF_06/2014</v>
          </cell>
          <cell r="I5532" t="str">
            <v>M2</v>
          </cell>
          <cell r="J5532" t="str">
            <v>COEFICIENTE DE REPRESENTATIVIDADE</v>
          </cell>
          <cell r="K5532">
            <v>5.52</v>
          </cell>
          <cell r="L5532" t="str">
            <v>CAIXA REFERENCIAL</v>
          </cell>
        </row>
        <row r="5533">
          <cell r="G5533">
            <v>87885</v>
          </cell>
          <cell r="H5533" t="str">
            <v>CHAPISCO APLICADO NO TETO, COM ROLO PARA TEXTURA ACRÍLICA. ARGAMASSA INDUSTRIALIZADA COM PREPARO EM MISTURADOR 300 KG. AF_06/2014</v>
          </cell>
          <cell r="I5533" t="str">
            <v>M2</v>
          </cell>
          <cell r="J5533" t="str">
            <v>COEFICIENTE DE REPRESENTATIVIDADE</v>
          </cell>
          <cell r="K5533">
            <v>5.22</v>
          </cell>
          <cell r="L5533" t="str">
            <v>CAIXA REFERENCIAL</v>
          </cell>
        </row>
        <row r="5534">
          <cell r="G5534">
            <v>87886</v>
          </cell>
          <cell r="H5534" t="str">
            <v>CHAPISCO APLICADO NO TETO, COM DESEMPENADEIRA DENTADA. ARGAMASSA INDUSTRIALIZADA COM PREPARO MANUAL. AF_06/2014</v>
          </cell>
          <cell r="I5534" t="str">
            <v>M2</v>
          </cell>
          <cell r="J5534" t="str">
            <v>COEFICIENTE DE REPRESENTATIVIDADE</v>
          </cell>
          <cell r="K5534">
            <v>15.64</v>
          </cell>
          <cell r="L5534" t="str">
            <v>CAIXA REFERENCIAL</v>
          </cell>
        </row>
        <row r="5535">
          <cell r="G5535">
            <v>87887</v>
          </cell>
          <cell r="H5535" t="str">
            <v>CHAPISCO APLICADO NO TETO, COM DESEMPENADEIRA DENTADA. ARGAMASSA INDUSTRIALIZADA COM PREPARO EM MISTURADOR 300 KG. AF_06/2014</v>
          </cell>
          <cell r="I5535" t="str">
            <v>M2</v>
          </cell>
          <cell r="J5535" t="str">
            <v>COEFICIENTE DE REPRESENTATIVIDADE</v>
          </cell>
          <cell r="K5535">
            <v>15.03</v>
          </cell>
          <cell r="L5535" t="str">
            <v>CAIXA REFERENCIAL</v>
          </cell>
        </row>
        <row r="5536">
          <cell r="G5536">
            <v>87888</v>
          </cell>
          <cell r="H5536" t="str">
            <v>CHAPISCO APLICADO EM ALVENARIA (SEM PRESENÇA DE VÃOS) E ESTRUTURAS DE CONCRETO DE FACHADA, COM ROLO PARA TEXTURA ACRÍLICA.  ARGAMASSA TRAÇO 1:4 E EMULSÃO POLIMÉRICA (ADESIVO) COM PREPARO MANUAL. AF_06/2014</v>
          </cell>
          <cell r="I5536" t="str">
            <v>M2</v>
          </cell>
          <cell r="J5536" t="str">
            <v>COEFICIENTE DE REPRESENTATIVIDADE</v>
          </cell>
          <cell r="K5536">
            <v>6.2</v>
          </cell>
          <cell r="L5536" t="str">
            <v>CAIXA REFERENCIAL</v>
          </cell>
        </row>
        <row r="5537">
          <cell r="G5537">
            <v>87889</v>
          </cell>
          <cell r="H5537" t="str">
            <v>CHAPISCO APLICADO EM ALVENARIA (SEM PRESENÇA DE VÃOS) E ESTRUTURAS DE CONCRETO DE FACHADA, COM ROLO PARA TEXTURA ACRÍLICA.  ARGAMASSA TRAÇO 1:4 E EMULSÃO POLIMÉRICA (ADESIVO) COM PREPARO EM BETONEIRA 400L. AF_06/2014</v>
          </cell>
          <cell r="I5537" t="str">
            <v>M2</v>
          </cell>
          <cell r="J5537" t="str">
            <v>COEFICIENTE DE REPRESENTATIVIDADE</v>
          </cell>
          <cell r="K5537">
            <v>6.06</v>
          </cell>
          <cell r="L5537" t="str">
            <v>CAIXA REFERENCIAL</v>
          </cell>
        </row>
        <row r="5538">
          <cell r="G5538">
            <v>87891</v>
          </cell>
          <cell r="H5538" t="str">
            <v>CHAPISCO APLICADO EM ALVENARIA (SEM PRESENÇA DE VÃOS) E ESTRUTURAS DE CONCRETO DE FACHADA, COM ROLO PARA TEXTURA ACRÍLICA.  ARGAMASSA INDUSTRIALIZADA COM PREPARO MANUAL. AF_06/2014</v>
          </cell>
          <cell r="I5538" t="str">
            <v>M2</v>
          </cell>
          <cell r="J5538" t="str">
            <v>COEFICIENTE DE REPRESENTATIVIDADE</v>
          </cell>
          <cell r="K5538">
            <v>6.83</v>
          </cell>
          <cell r="L5538" t="str">
            <v>CAIXA REFERENCIAL</v>
          </cell>
        </row>
        <row r="5539">
          <cell r="G5539">
            <v>87892</v>
          </cell>
          <cell r="H5539" t="str">
            <v>CHAPISCO APLICADO EM ALVENARIA (SEM PRESENÇA DE VÃOS) E ESTRUTURAS DE CONCRETO DE FACHADA, COM ROLO PARA TEXTURA ACRÍLICA.  ARGAMASSA INDUSTRIALIZADA COM PREPARO EM MISTURADOR 300 KG. AF_06/2014</v>
          </cell>
          <cell r="I5539" t="str">
            <v>M2</v>
          </cell>
          <cell r="J5539" t="str">
            <v>COEFICIENTE DE REPRESENTATIVIDADE</v>
          </cell>
          <cell r="K5539">
            <v>6.53</v>
          </cell>
          <cell r="L5539" t="str">
            <v>CAIXA REFERENCIAL</v>
          </cell>
        </row>
        <row r="5540">
          <cell r="G5540">
            <v>87893</v>
          </cell>
          <cell r="H5540" t="str">
            <v>CHAPISCO APLICADO EM ALVENARIA (SEM PRESENÇA DE VÃOS) E ESTRUTURAS DE CONCRETO DE FACHADA, COM COLHER DE PEDREIRO.  ARGAMASSA TRAÇO 1:3 COM PREPARO MANUAL. AF_06/2014</v>
          </cell>
          <cell r="I5540" t="str">
            <v>M2</v>
          </cell>
          <cell r="J5540" t="str">
            <v>COEFICIENTE DE REPRESENTATIVIDADE</v>
          </cell>
          <cell r="K5540">
            <v>5.82</v>
          </cell>
          <cell r="L5540" t="str">
            <v>CAIXA REFERENCIAL</v>
          </cell>
        </row>
        <row r="5541">
          <cell r="G5541">
            <v>87894</v>
          </cell>
          <cell r="H5541" t="str">
            <v>CHAPISCO APLICADO EM ALVENARIA (SEM PRESENÇA DE VÃOS) E ESTRUTURAS DE CONCRETO DE FACHADA, COM COLHER DE PEDREIRO.  ARGAMASSA TRAÇO 1:3 COM PREPARO EM BETONEIRA 400L. AF_06/2014</v>
          </cell>
          <cell r="I5541" t="str">
            <v>M2</v>
          </cell>
          <cell r="J5541" t="str">
            <v>COEFICIENTE DE REPRESENTATIVIDADE</v>
          </cell>
          <cell r="K5541">
            <v>5.37</v>
          </cell>
          <cell r="L5541" t="str">
            <v>CAIXA REFERENCIAL</v>
          </cell>
        </row>
        <row r="5542">
          <cell r="G5542">
            <v>87896</v>
          </cell>
          <cell r="H5542" t="str">
            <v>CHAPISCO APLICADO EM ALVENARIA (SEM PRESENÇA DE VÃOS) E ESTRUTURAS DE CONCRETO DE FACHADA, COM EQUIPAMENTO DE PROJEÇÃO.  ARGAMASSA TRAÇO 1:3 COM PREPARO MANUAL. AF_06/2014</v>
          </cell>
          <cell r="I5542" t="str">
            <v>M2</v>
          </cell>
          <cell r="J5542" t="str">
            <v>ATRIBUÍDO SÃO PAULO</v>
          </cell>
          <cell r="K5542">
            <v>5.25</v>
          </cell>
          <cell r="L5542" t="str">
            <v>CAIXA REFERENCIAL</v>
          </cell>
        </row>
        <row r="5543">
          <cell r="G5543">
            <v>87897</v>
          </cell>
          <cell r="H5543" t="str">
            <v>CHAPISCO APLICADO EM ALVENARIA (SEM PRESENÇA DE VÃOS) E ESTRUTURAS DE CONCRETO DE FACHADA, COM EQUIPAMENTO DE PROJEÇÃO.  ARGAMASSA TRAÇO 1:3 COM PREPARO EM BETONEIRA 400 L. AF_06/2014</v>
          </cell>
          <cell r="I5543" t="str">
            <v>M2</v>
          </cell>
          <cell r="J5543" t="str">
            <v>ATRIBUÍDO SÃO PAULO</v>
          </cell>
          <cell r="K5543">
            <v>4.8</v>
          </cell>
          <cell r="L5543" t="str">
            <v>CAIXA REFERENCIAL</v>
          </cell>
        </row>
        <row r="5544">
          <cell r="G5544">
            <v>87899</v>
          </cell>
          <cell r="H5544" t="str">
            <v>CHAPISCO APLICADO EM ALVENARIA (COM PRESENÇA DE VÃOS) E ESTRUTURAS DE CONCRETO DE FACHADA, COM ROLO PARA TEXTURA ACRÍLICA.  ARGAMASSA TRAÇO 1:4 E EMULSÃO POLIMÉRICA (ADESIVO) COM PREPARO MANUAL. AF_06/2014</v>
          </cell>
          <cell r="I5544" t="str">
            <v>M2</v>
          </cell>
          <cell r="J5544" t="str">
            <v>COEFICIENTE DE REPRESENTATIVIDADE</v>
          </cell>
          <cell r="K5544">
            <v>7.29</v>
          </cell>
          <cell r="L5544" t="str">
            <v>CAIXA REFERENCIAL</v>
          </cell>
        </row>
        <row r="5545">
          <cell r="G5545">
            <v>87900</v>
          </cell>
          <cell r="H5545" t="str">
            <v>CHAPISCO APLICADO EM ALVENARIA (COM PRESENÇA DE VÃOS) E ESTRUTURAS DE CONCRETO DE FACHADA, COM ROLO PARA TEXTURA ACRÍLICA.  ARGAMASSA TRAÇO 1:4 E EMULSÃO POLIMÉRICA (ADESIVO) COM PREPARO EM BETONEIRA 400L. AF_06/2014</v>
          </cell>
          <cell r="I5545" t="str">
            <v>M2</v>
          </cell>
          <cell r="J5545" t="str">
            <v>COEFICIENTE DE REPRESENTATIVIDADE</v>
          </cell>
          <cell r="K5545">
            <v>7.15</v>
          </cell>
          <cell r="L5545" t="str">
            <v>CAIXA REFERENCIAL</v>
          </cell>
        </row>
        <row r="5546">
          <cell r="G5546">
            <v>87902</v>
          </cell>
          <cell r="H5546" t="str">
            <v>CHAPISCO APLICADO EM ALVENARIA (COM PRESENÇA DE VÃOS) E ESTRUTURAS DE CONCRETO DE FACHADA, COM ROLO PARA TEXTURA ACRÍLICA.  ARGAMASSA INDUSTRIALIZADA COM PREPARO MANUAL. AF_06/2014</v>
          </cell>
          <cell r="I5546" t="str">
            <v>M2</v>
          </cell>
          <cell r="J5546" t="str">
            <v>COEFICIENTE DE REPRESENTATIVIDADE</v>
          </cell>
          <cell r="K5546">
            <v>7.92</v>
          </cell>
          <cell r="L5546" t="str">
            <v>CAIXA REFERENCIAL</v>
          </cell>
        </row>
        <row r="5547">
          <cell r="G5547">
            <v>87903</v>
          </cell>
          <cell r="H5547" t="str">
            <v>CHAPISCO APLICADO EM ALVENARIA (COM PRESENÇA DE VÃOS) E ESTRUTURAS DE CONCRETO DE FACHADA, COM ROLO PARA TEXTURA ACRÍLICA.  ARGAMASSA INDUSTRIALIZADA COM PREPARO EM MISTURADOR 300 KG. AF_06/2014</v>
          </cell>
          <cell r="I5547" t="str">
            <v>M2</v>
          </cell>
          <cell r="J5547" t="str">
            <v>COEFICIENTE DE REPRESENTATIVIDADE</v>
          </cell>
          <cell r="K5547">
            <v>7.62</v>
          </cell>
          <cell r="L5547" t="str">
            <v>CAIXA REFERENCIAL</v>
          </cell>
        </row>
        <row r="5548">
          <cell r="G5548">
            <v>87904</v>
          </cell>
          <cell r="H5548" t="str">
            <v>CHAPISCO APLICADO EM ALVENARIA (COM PRESENÇA DE VÃOS) E ESTRUTURAS DE CONCRETO DE FACHADA, COM COLHER DE PEDREIRO.  ARGAMASSA TRAÇO 1:3 COM PREPARO MANUAL. AF_06/2014</v>
          </cell>
          <cell r="I5548" t="str">
            <v>M2</v>
          </cell>
          <cell r="J5548" t="str">
            <v>COEFICIENTE DE REPRESENTATIVIDADE</v>
          </cell>
          <cell r="K5548">
            <v>7.62</v>
          </cell>
          <cell r="L5548" t="str">
            <v>CAIXA REFERENCIAL</v>
          </cell>
        </row>
        <row r="5549">
          <cell r="G5549">
            <v>87905</v>
          </cell>
          <cell r="H5549" t="str">
            <v>CHAPISCO APLICADO EM ALVENARIA (COM PRESENÇA DE VÃOS) E ESTRUTURAS DE CONCRETO DE FACHADA, COM COLHER DE PEDREIRO.  ARGAMASSA TRAÇO 1:3 COM PREPARO EM BETONEIRA 400L. AF_06/2014</v>
          </cell>
          <cell r="I5549" t="str">
            <v>M2</v>
          </cell>
          <cell r="J5549" t="str">
            <v>COEFICIENTE DE REPRESENTATIVIDADE</v>
          </cell>
          <cell r="K5549">
            <v>7.17</v>
          </cell>
          <cell r="L5549" t="str">
            <v>CAIXA REFERENCIAL</v>
          </cell>
        </row>
        <row r="5550">
          <cell r="G5550">
            <v>87907</v>
          </cell>
          <cell r="H5550" t="str">
            <v>CHAPISCO APLICADO EM ALVENARIA (COM PRESENÇA DE VÃOS) E ESTRUTURAS DE CONCRETO DE FACHADA, COM EQUIPAMENTO DE PROJEÇÃO.  ARGAMASSA TRAÇO 1:3 COM PREPARO MANUAL. AF_06/2014</v>
          </cell>
          <cell r="I5550" t="str">
            <v>M2</v>
          </cell>
          <cell r="J5550" t="str">
            <v>ATRIBUÍDO SÃO PAULO</v>
          </cell>
          <cell r="K5550">
            <v>6.8</v>
          </cell>
          <cell r="L5550" t="str">
            <v>CAIXA REFERENCIAL</v>
          </cell>
        </row>
        <row r="5551">
          <cell r="G5551">
            <v>87908</v>
          </cell>
          <cell r="H5551" t="str">
            <v>CHAPISCO APLICADO EM ALVENARIA (COM PRESENÇA DE VÃOS) E ESTRUTURAS DE CONCRETO DE FACHADA, COM EQUIPAMENTO DE PROJEÇÃO.  ARGAMASSA TRAÇO 1:3 COM PREPARO EM BETONEIRA 400 L. AF_06/2014</v>
          </cell>
          <cell r="I5551" t="str">
            <v>M2</v>
          </cell>
          <cell r="J5551" t="str">
            <v>ATRIBUÍDO SÃO PAULO</v>
          </cell>
          <cell r="K5551">
            <v>6.35</v>
          </cell>
          <cell r="L5551" t="str">
            <v>CAIXA REFERENCIAL</v>
          </cell>
        </row>
        <row r="5552">
          <cell r="G5552">
            <v>87910</v>
          </cell>
          <cell r="H5552" t="str">
            <v>CHAPISCO APLICADO SOMENTE NA ESTRUTURA DE CONCRETO DA FACHADA, COM DESEMPENADEIRA DENTADA. ARGAMASSA INDUSTRIALIZADA COM PREPARO MANUAL. AF_06/2014</v>
          </cell>
          <cell r="I5552" t="str">
            <v>M2</v>
          </cell>
          <cell r="J5552" t="str">
            <v>COEFICIENTE DE REPRESENTATIVIDADE</v>
          </cell>
          <cell r="K5552">
            <v>15.36</v>
          </cell>
          <cell r="L5552" t="str">
            <v>CAIXA REFERENCIAL</v>
          </cell>
        </row>
        <row r="5553">
          <cell r="G5553">
            <v>87911</v>
          </cell>
          <cell r="H5553" t="str">
            <v>CHAPISCO APLICADO SOMENTE NA ESTRUTURA DE CONCRETO DA FACHADA, COM DESEMPENADEIRA DENTADA. ARGAMASSA INDUSTRIALIZADA COM PREPARO EM MISTURADOR 300 KG. AF_06/2014</v>
          </cell>
          <cell r="I5553" t="str">
            <v>M2</v>
          </cell>
          <cell r="J5553" t="str">
            <v>COEFICIENTE DE REPRESENTATIVIDADE</v>
          </cell>
          <cell r="K5553">
            <v>14.75</v>
          </cell>
          <cell r="L5553" t="str">
            <v>CAIXA REFERENCIAL</v>
          </cell>
        </row>
        <row r="5554">
          <cell r="G5554">
            <v>87411</v>
          </cell>
          <cell r="H5554" t="str">
            <v>APLICAÇÃO MANUAL DE GESSO DESEMPENADO (SEM TALISCAS) EM TETO DE AMBIENTES DE ÁREA MAIOR QUE 10M², ESPESSURA DE 0,5CM. AF_06/2014</v>
          </cell>
          <cell r="I5554" t="str">
            <v>M2</v>
          </cell>
          <cell r="J5554" t="str">
            <v>COEFICIENTE DE REPRESENTATIVIDADE</v>
          </cell>
          <cell r="K5554">
            <v>13.57</v>
          </cell>
          <cell r="L5554" t="str">
            <v>CAIXA REFERENCIAL</v>
          </cell>
        </row>
        <row r="5555">
          <cell r="G5555">
            <v>87412</v>
          </cell>
          <cell r="H5555" t="str">
            <v>APLICAÇÃO MANUAL DE GESSO DESEMPENADO (SEM TALISCAS) EM TETO DE AMBIENTES DE ÁREA ENTRE 5M² E 10M², ESPESSURA DE 0,5CM. AF_06/2014</v>
          </cell>
          <cell r="I5555" t="str">
            <v>M2</v>
          </cell>
          <cell r="J5555" t="str">
            <v>COEFICIENTE DE REPRESENTATIVIDADE</v>
          </cell>
          <cell r="K5555">
            <v>19.54</v>
          </cell>
          <cell r="L5555" t="str">
            <v>CAIXA REFERENCIAL</v>
          </cell>
        </row>
        <row r="5556">
          <cell r="G5556">
            <v>87413</v>
          </cell>
          <cell r="H5556" t="str">
            <v>APLICAÇÃO MANUAL DE GESSO DESEMPENADO (SEM TALISCAS) EM TETO DE AMBIENTES DE ÁREA MENOR QUE 5M², ESPESSURA DE 0,5CM. AF_06/2014</v>
          </cell>
          <cell r="I5556" t="str">
            <v>M2</v>
          </cell>
          <cell r="J5556" t="str">
            <v>COEFICIENTE DE REPRESENTATIVIDADE</v>
          </cell>
          <cell r="K5556">
            <v>22.94</v>
          </cell>
          <cell r="L5556" t="str">
            <v>CAIXA REFERENCIAL</v>
          </cell>
        </row>
        <row r="5557">
          <cell r="G5557">
            <v>87414</v>
          </cell>
          <cell r="H5557" t="str">
            <v>APLICAÇÃO MANUAL DE GESSO DESEMPENADO (SEM TALISCAS) EM TETO DE AMBIENTES DE ÁREA MAIOR QUE 10M², ESPESSURA DE 1,0CM. AF_06/2014</v>
          </cell>
          <cell r="I5557" t="str">
            <v>M2</v>
          </cell>
          <cell r="J5557" t="str">
            <v>COEFICIENTE DE REPRESENTATIVIDADE</v>
          </cell>
          <cell r="K5557">
            <v>20.02</v>
          </cell>
          <cell r="L5557" t="str">
            <v>CAIXA REFERENCIAL</v>
          </cell>
        </row>
        <row r="5558">
          <cell r="G5558">
            <v>87415</v>
          </cell>
          <cell r="H5558" t="str">
            <v>APLICAÇÃO MANUAL DE GESSO DESEMPENADO (SEM TALISCAS) EM TETO DE AMBIENTES DE ÁREA ENTRE 5M² E 10M², ESPESSURA DE 1,0CM. AF_06/2014</v>
          </cell>
          <cell r="I5558" t="str">
            <v>M2</v>
          </cell>
          <cell r="J5558" t="str">
            <v>COEFICIENTE DE REPRESENTATIVIDADE</v>
          </cell>
          <cell r="K5558">
            <v>25.82</v>
          </cell>
          <cell r="L5558" t="str">
            <v>CAIXA REFERENCIAL</v>
          </cell>
        </row>
        <row r="5559">
          <cell r="G5559">
            <v>87416</v>
          </cell>
          <cell r="H5559" t="str">
            <v>APLICAÇÃO MANUAL DE GESSO DESEMPENADO (SEM TALISCAS) EM TETO DE AMBIENTES DE ÁREA MENOR QUE 5M², ESPESSURA DE 1,0CM. AF_06/2014</v>
          </cell>
          <cell r="I5559" t="str">
            <v>M2</v>
          </cell>
          <cell r="J5559" t="str">
            <v>COEFICIENTE DE REPRESENTATIVIDADE</v>
          </cell>
          <cell r="K5559">
            <v>29.45</v>
          </cell>
          <cell r="L5559" t="str">
            <v>CAIXA REFERENCIAL</v>
          </cell>
        </row>
        <row r="5560">
          <cell r="G5560">
            <v>87417</v>
          </cell>
          <cell r="H5560" t="str">
            <v>APLICAÇÃO MANUAL DE GESSO DESEMPENADO (SEM TALISCAS) EM PAREDES DE AMBIENTES DE ÁREA MAIOR QUE 10M², ESPESSURA DE 0,5CM. AF_06/2014</v>
          </cell>
          <cell r="I5560" t="str">
            <v>M2</v>
          </cell>
          <cell r="J5560" t="str">
            <v>COEFICIENTE DE REPRESENTATIVIDADE</v>
          </cell>
          <cell r="K5560">
            <v>14.41</v>
          </cell>
          <cell r="L5560" t="str">
            <v>CAIXA REFERENCIAL</v>
          </cell>
        </row>
        <row r="5561">
          <cell r="G5561">
            <v>87418</v>
          </cell>
          <cell r="H5561" t="str">
            <v>APLICAÇÃO MANUAL DE GESSO DESEMPENADO (SEM TALISCAS) EM PAREDES DE AMBIENTES DE ÁREA ENTRE 5M² E 10M², ESPESSURA DE 0,5CM. AF_06/2014</v>
          </cell>
          <cell r="I5561" t="str">
            <v>M2</v>
          </cell>
          <cell r="J5561" t="str">
            <v>COEFICIENTE DE REPRESENTATIVIDADE</v>
          </cell>
          <cell r="K5561">
            <v>14.85</v>
          </cell>
          <cell r="L5561" t="str">
            <v>CAIXA REFERENCIAL</v>
          </cell>
        </row>
        <row r="5562">
          <cell r="G5562">
            <v>87419</v>
          </cell>
          <cell r="H5562" t="str">
            <v>APLICAÇÃO MANUAL DE GESSO DESEMPENADO (SEM TALISCAS) EM PAREDES DE AMBIENTES DE ÁREA MENOR QUE 5M², ESPESSURA DE 0,5CM. AF_06/2014</v>
          </cell>
          <cell r="I5562" t="str">
            <v>M2</v>
          </cell>
          <cell r="J5562" t="str">
            <v>COEFICIENTE DE REPRESENTATIVIDADE</v>
          </cell>
          <cell r="K5562">
            <v>16.13</v>
          </cell>
          <cell r="L5562" t="str">
            <v>CAIXA REFERENCIAL</v>
          </cell>
        </row>
        <row r="5563">
          <cell r="G5563">
            <v>87420</v>
          </cell>
          <cell r="H5563" t="str">
            <v>APLICAÇÃO MANUAL DE GESSO DESEMPENADO (SEM TALISCAS) EM PAREDES DE AMBIENTES DE ÁREA MAIOR QUE 10M², ESPESSURA DE 1,0CM. AF_06/2014</v>
          </cell>
          <cell r="I5563" t="str">
            <v>M2</v>
          </cell>
          <cell r="J5563" t="str">
            <v>COEFICIENTE DE REPRESENTATIVIDADE</v>
          </cell>
          <cell r="K5563">
            <v>21.53</v>
          </cell>
          <cell r="L5563" t="str">
            <v>CAIXA REFERENCIAL</v>
          </cell>
        </row>
        <row r="5564">
          <cell r="G5564">
            <v>87421</v>
          </cell>
          <cell r="H5564" t="str">
            <v>APLICAÇÃO MANUAL DE GESSO DESEMPENADO (SEM TALISCAS) EM PAREDES DE AMBIENTES DE ÁREA ENTRE 5M² E 10M², ESPESSURA DE 1,0CM. AF_06/2014</v>
          </cell>
          <cell r="I5564" t="str">
            <v>M2</v>
          </cell>
          <cell r="J5564" t="str">
            <v>COEFICIENTE DE REPRESENTATIVIDADE</v>
          </cell>
          <cell r="K5564">
            <v>21.98</v>
          </cell>
          <cell r="L5564" t="str">
            <v>CAIXA REFERENCIAL</v>
          </cell>
        </row>
        <row r="5565">
          <cell r="G5565">
            <v>87422</v>
          </cell>
          <cell r="H5565" t="str">
            <v>APLICAÇÃO MANUAL DE GESSO DESEMPENADO (SEM TALISCAS) EM PAREDES DE AMBIENTES DE ÁREA MENOR QUE 5M², ESPESSURA DE 1,0CM. AF_06/2014</v>
          </cell>
          <cell r="I5565" t="str">
            <v>M2</v>
          </cell>
          <cell r="J5565" t="str">
            <v>COEFICIENTE DE REPRESENTATIVIDADE</v>
          </cell>
          <cell r="K5565">
            <v>23.26</v>
          </cell>
          <cell r="L5565" t="str">
            <v>CAIXA REFERENCIAL</v>
          </cell>
        </row>
        <row r="5566">
          <cell r="G5566">
            <v>87423</v>
          </cell>
          <cell r="H5566" t="str">
            <v>APLICAÇÃO MANUAL DE GESSO SARRAFEADO (COM TALISCAS) EM PAREDES DE AMBIENTES DE ÁREA MAIOR QUE 10M², ESPESSURA DE 1,0CM. AF_06/2014</v>
          </cell>
          <cell r="I5566" t="str">
            <v>M2</v>
          </cell>
          <cell r="J5566" t="str">
            <v>COEFICIENTE DE REPRESENTATIVIDADE</v>
          </cell>
          <cell r="K5566">
            <v>28.78</v>
          </cell>
          <cell r="L5566" t="str">
            <v>CAIXA REFERENCIAL</v>
          </cell>
        </row>
        <row r="5567">
          <cell r="G5567">
            <v>87424</v>
          </cell>
          <cell r="H5567" t="str">
            <v>APLICAÇÃO MANUAL DE GESSO SARRAFEADO (COM TALISCAS) EM PAREDES DE AMBIENTES DE ÁREA ENTRE 5M² E 10M², ESPESSURA DE 1,0CM. AF_06/2014</v>
          </cell>
          <cell r="I5567" t="str">
            <v>M2</v>
          </cell>
          <cell r="J5567" t="str">
            <v>COEFICIENTE DE REPRESENTATIVIDADE</v>
          </cell>
          <cell r="K5567">
            <v>29.45</v>
          </cell>
          <cell r="L5567" t="str">
            <v>CAIXA REFERENCIAL</v>
          </cell>
        </row>
        <row r="5568">
          <cell r="G5568">
            <v>87425</v>
          </cell>
          <cell r="H5568" t="str">
            <v>APLICAÇÃO MANUAL DE GESSO SARRAFEADO (COM TALISCAS) EM PAREDES DE AMBIENTES DE ÁREA MENOR QUE 5M², ESPESSURA DE 1,0CM. AF_06/2014</v>
          </cell>
          <cell r="I5568" t="str">
            <v>M2</v>
          </cell>
          <cell r="J5568" t="str">
            <v>COEFICIENTE DE REPRESENTATIVIDADE</v>
          </cell>
          <cell r="K5568">
            <v>30.51</v>
          </cell>
          <cell r="L5568" t="str">
            <v>CAIXA REFERENCIAL</v>
          </cell>
        </row>
        <row r="5569">
          <cell r="G5569">
            <v>87426</v>
          </cell>
          <cell r="H5569" t="str">
            <v>APLICAÇÃO MANUAL DE GESSO SARRAFEADO (COM TALISCAS) EM PAREDES DE AMBIENTES DE ÁREA MAIOR QUE 10M², ESPESSURA DE 1,5CM. AF_06/2014</v>
          </cell>
          <cell r="I5569" t="str">
            <v>M2</v>
          </cell>
          <cell r="J5569" t="str">
            <v>COEFICIENTE DE REPRESENTATIVIDADE</v>
          </cell>
          <cell r="K5569">
            <v>33.75</v>
          </cell>
          <cell r="L5569" t="str">
            <v>CAIXA REFERENCIAL</v>
          </cell>
        </row>
        <row r="5570">
          <cell r="G5570">
            <v>87427</v>
          </cell>
          <cell r="H5570" t="str">
            <v>APLICAÇÃO MANUAL DE GESSO SARRAFEADO (COM TALISCAS) EM PAREDES DE AMBIENTES DE ÁREA ENTRE 5M² E 10M², ESPESSURA DE 1,5CM. AF_06/2014</v>
          </cell>
          <cell r="I5570" t="str">
            <v>M2</v>
          </cell>
          <cell r="J5570" t="str">
            <v>COEFICIENTE DE REPRESENTATIVIDADE</v>
          </cell>
          <cell r="K5570">
            <v>34.42</v>
          </cell>
          <cell r="L5570" t="str">
            <v>CAIXA REFERENCIAL</v>
          </cell>
        </row>
        <row r="5571">
          <cell r="G5571">
            <v>87428</v>
          </cell>
          <cell r="H5571" t="str">
            <v>APLICAÇÃO MANUAL DE GESSO SARRAFEADO (COM TALISCAS) EM PAREDES DE AMBIENTES DE ÁREA MENOR QUE 5M², ESPESSURA DE 1,5CM. AF_06/2014</v>
          </cell>
          <cell r="I5571" t="str">
            <v>M2</v>
          </cell>
          <cell r="J5571" t="str">
            <v>COEFICIENTE DE REPRESENTATIVIDADE</v>
          </cell>
          <cell r="K5571">
            <v>35.47</v>
          </cell>
          <cell r="L5571" t="str">
            <v>CAIXA REFERENCIAL</v>
          </cell>
        </row>
        <row r="5572">
          <cell r="G5572">
            <v>87429</v>
          </cell>
          <cell r="H5572" t="str">
            <v>APLICAÇÃO DE GESSO PROJETADO COM EQUIPAMENTO DE PROJEÇÃO EM PAREDES DE AMBIENTES DE ÁREA MAIOR QUE 10M², DESEMPENADO (SEM TALISCAS), ESPESSURA DE 0,5CM. AF_06/2014</v>
          </cell>
          <cell r="I5572" t="str">
            <v>M2</v>
          </cell>
          <cell r="J5572" t="str">
            <v>COEFICIENTE DE REPRESENTATIVIDADE</v>
          </cell>
          <cell r="K5572">
            <v>16.260000000000002</v>
          </cell>
          <cell r="L5572" t="str">
            <v>CAIXA REFERENCIAL</v>
          </cell>
        </row>
        <row r="5573">
          <cell r="G5573">
            <v>87430</v>
          </cell>
          <cell r="H5573" t="str">
            <v>APLICAÇÃO DE GESSO PROJETADO COM EQUIPAMENTO DE PROJEÇÃO EM PAREDES DE AMBIENTES DE ÁREA ENTRE 5M² E 10M², DESEMPENADO (SEM TALISCAS), ESPESSURA DE 0,5CM. AF_06/2014</v>
          </cell>
          <cell r="I5573" t="str">
            <v>M2</v>
          </cell>
          <cell r="J5573" t="str">
            <v>COEFICIENTE DE REPRESENTATIVIDADE</v>
          </cell>
          <cell r="K5573">
            <v>16.7</v>
          </cell>
          <cell r="L5573" t="str">
            <v>CAIXA REFERENCIAL</v>
          </cell>
        </row>
        <row r="5574">
          <cell r="G5574">
            <v>87431</v>
          </cell>
          <cell r="H5574" t="str">
            <v>APLICAÇÃO DE GESSO PROJETADO COM EQUIPAMENTO DE PROJEÇÃO EM PAREDES DE AMBIENTES DE ÁREA MENOR QUE 5M², DESEMPENADO (SEM TALISCAS), ESPESSURA DE 0,5CM. AF_06/2014</v>
          </cell>
          <cell r="I5574" t="str">
            <v>M2</v>
          </cell>
          <cell r="J5574" t="str">
            <v>COEFICIENTE DE REPRESENTATIVIDADE</v>
          </cell>
          <cell r="K5574">
            <v>16.93</v>
          </cell>
          <cell r="L5574" t="str">
            <v>CAIXA REFERENCIAL</v>
          </cell>
        </row>
        <row r="5575">
          <cell r="G5575">
            <v>87432</v>
          </cell>
          <cell r="H5575" t="str">
            <v>APLICAÇÃO DE GESSO PROJETADO COM EQUIPAMENTO DE PROJEÇÃO EM PAREDES DE AMBIENTES DE ÁREA MAIOR QUE 10M², DESEMPENADO (SEM TALISCAS), ESPESSURA DE 1,0CM. AF_06/2014</v>
          </cell>
          <cell r="I5575" t="str">
            <v>M2</v>
          </cell>
          <cell r="J5575" t="str">
            <v>COEFICIENTE DE REPRESENTATIVIDADE</v>
          </cell>
          <cell r="K5575">
            <v>23.3</v>
          </cell>
          <cell r="L5575" t="str">
            <v>CAIXA REFERENCIAL</v>
          </cell>
        </row>
        <row r="5576">
          <cell r="G5576">
            <v>87433</v>
          </cell>
          <cell r="H5576" t="str">
            <v>APLICAÇÃO DE GESSO PROJETADO COM EQUIPAMENTO DE PROJEÇÃO EM PAREDES DE AMBIENTES DE ÁREA ENTRE 5M² E 10M², DESEMPENADO (SEM TALISCAS), ESPESSURA DE 1,0CM. AF_06/2014</v>
          </cell>
          <cell r="I5576" t="str">
            <v>M2</v>
          </cell>
          <cell r="J5576" t="str">
            <v>COEFICIENTE DE REPRESENTATIVIDADE</v>
          </cell>
          <cell r="K5576">
            <v>24.19</v>
          </cell>
          <cell r="L5576" t="str">
            <v>CAIXA REFERENCIAL</v>
          </cell>
        </row>
        <row r="5577">
          <cell r="G5577">
            <v>87434</v>
          </cell>
          <cell r="H5577" t="str">
            <v>APLICAÇÃO DE GESSO PROJETADO COM EQUIPAMENTO DE PROJEÇÃO EM PAREDES DE AMBIENTES DE ÁREA MENOR QUE 5M², DESEMPENADO (SEM TALISCAS), ESPESSURA DE 1,0CM. AF_06/2014</v>
          </cell>
          <cell r="I5577" t="str">
            <v>M2</v>
          </cell>
          <cell r="J5577" t="str">
            <v>COEFICIENTE DE REPRESENTATIVIDADE</v>
          </cell>
          <cell r="K5577">
            <v>24.81</v>
          </cell>
          <cell r="L5577" t="str">
            <v>CAIXA REFERENCIAL</v>
          </cell>
        </row>
        <row r="5578">
          <cell r="G5578">
            <v>87435</v>
          </cell>
          <cell r="H5578" t="str">
            <v>APLICAÇÃO DE GESSO PROJETADO COM EQUIPAMENTO DE PROJEÇÃO EM PAREDES DE AMBIENTES DE ÁREA MAIOR QUE 10M², SARRAFEADO (COM TALISCAS), ESPESSURA DE 1,0CM. AF_06/2014</v>
          </cell>
          <cell r="I5578" t="str">
            <v>M2</v>
          </cell>
          <cell r="J5578" t="str">
            <v>COEFICIENTE DE REPRESENTATIVIDADE</v>
          </cell>
          <cell r="K5578">
            <v>26.09</v>
          </cell>
          <cell r="L5578" t="str">
            <v>CAIXA REFERENCIAL</v>
          </cell>
        </row>
        <row r="5579">
          <cell r="G5579">
            <v>87436</v>
          </cell>
          <cell r="H5579" t="str">
            <v>APLICAÇÃO DE GESSO PROJETADO COM EQUIPAMENTO DE PROJEÇÃO EM PAREDES DE AMBIENTES DE ÁREA ENTRE 5M² E 10M², SARRAFEADO (COM TALISCAS), ESPESSURA DE 1,0CM. AF_06/2014</v>
          </cell>
          <cell r="I5579" t="str">
            <v>M2</v>
          </cell>
          <cell r="J5579" t="str">
            <v>COEFICIENTE DE REPRESENTATIVIDADE</v>
          </cell>
          <cell r="K5579">
            <v>27.6</v>
          </cell>
          <cell r="L5579" t="str">
            <v>CAIXA REFERENCIAL</v>
          </cell>
        </row>
        <row r="5580">
          <cell r="G5580">
            <v>87437</v>
          </cell>
          <cell r="H5580" t="str">
            <v>APLICAÇÃO DE GESSO PROJETADO COM EQUIPAMENTO DE PROJEÇÃO EM PAREDES DE AMBIENTES DE ÁREA MENOR QUE 5M², SARRAFEADO (COM TALISCAS), ESPESSURA DE 1,0CM. AF_06/2014</v>
          </cell>
          <cell r="I5580" t="str">
            <v>M2</v>
          </cell>
          <cell r="J5580" t="str">
            <v>COEFICIENTE DE REPRESENTATIVIDADE</v>
          </cell>
          <cell r="K5580">
            <v>28.65</v>
          </cell>
          <cell r="L5580" t="str">
            <v>CAIXA REFERENCIAL</v>
          </cell>
        </row>
        <row r="5581">
          <cell r="G5581">
            <v>87438</v>
          </cell>
          <cell r="H5581" t="str">
            <v>APLICAÇÃO DE GESSO PROJETADO COM EQUIPAMENTO DE PROJEÇÃO EM PAREDES DE AMBIENTES DE ÁREA MAIOR QUE 10M², SARRAFEADO (COM TALISCAS), ESPESSURA DE 1,5CM. AF_06/2014</v>
          </cell>
          <cell r="I5581" t="str">
            <v>M2</v>
          </cell>
          <cell r="J5581" t="str">
            <v>COEFICIENTE DE REPRESENTATIVIDADE</v>
          </cell>
          <cell r="K5581">
            <v>32.130000000000003</v>
          </cell>
          <cell r="L5581" t="str">
            <v>CAIXA REFERENCIAL</v>
          </cell>
        </row>
        <row r="5582">
          <cell r="G5582">
            <v>87439</v>
          </cell>
          <cell r="H5582" t="str">
            <v>APLICAÇÃO DE GESSO PROJETADO COM EQUIPAMENTO DE PROJEÇÃO EM PAREDES DE AMBIENTES DE ÁREA ENTRE 5M² E 10M², SARRAFEADO (COM TALISCAS), ESPESSURA DE 1,5CM. AF_06/2014</v>
          </cell>
          <cell r="I5582" t="str">
            <v>M2</v>
          </cell>
          <cell r="J5582" t="str">
            <v>COEFICIENTE DE REPRESENTATIVIDADE</v>
          </cell>
          <cell r="K5582">
            <v>34.03</v>
          </cell>
          <cell r="L5582" t="str">
            <v>CAIXA REFERENCIAL</v>
          </cell>
        </row>
        <row r="5583">
          <cell r="G5583">
            <v>87440</v>
          </cell>
          <cell r="H5583" t="str">
            <v>APLICAÇÃO DE GESSO PROJETADO COM EQUIPAMENTO DE PROJEÇÃO EM PAREDES DE AMBIENTES DE ÁREA MENOR QUE 5M², SARRAFEADO (COM TALISCAS), ESPESSURA DE 1,5CM. AF_06/2014</v>
          </cell>
          <cell r="I5583" t="str">
            <v>M2</v>
          </cell>
          <cell r="J5583" t="str">
            <v>COEFICIENTE DE REPRESENTATIVIDADE</v>
          </cell>
          <cell r="K5583">
            <v>34.92</v>
          </cell>
          <cell r="L5583" t="str">
            <v>CAIXA REFERENCIAL</v>
          </cell>
        </row>
        <row r="5584">
          <cell r="G5584">
            <v>87527</v>
          </cell>
          <cell r="H5584" t="str">
            <v>EMBOÇO, PARA RECEBIMENTO DE CERÂMICA, EM ARGAMASSA TRAÇO 1:2:8, PREPARO MECÂNICO COM BETONEIRA 400L, APLICADO MANUALMENTE EM FACES INTERNAS DE PAREDES, PARA AMBIENTE COM ÁREA MENOR QUE 5M2, ESPESSURA DE 20MM, COM EXECUÇÃO DE TALISCAS. AF_06/2014</v>
          </cell>
          <cell r="I5584" t="str">
            <v>M2</v>
          </cell>
          <cell r="J5584" t="str">
            <v>COEFICIENTE DE REPRESENTATIVIDADE</v>
          </cell>
          <cell r="K5584">
            <v>32.14</v>
          </cell>
          <cell r="L5584" t="str">
            <v>CAIXA REFERENCIAL</v>
          </cell>
        </row>
        <row r="5585">
          <cell r="G5585">
            <v>87528</v>
          </cell>
          <cell r="H5585" t="str">
            <v>EMBOÇO, PARA RECEBIMENTO DE CERÂMICA, EM ARGAMASSA TRAÇO 1:2:8, PREPARO MANUAL, APLICADO MANUALMENTE EM FACES INTERNAS DE PAREDES, PARA AMBIENTE COM ÁREA MENOR QUE 5M2, ESPESSURA DE 20MM, COM EXECUÇÃO DE TALISCAS. AF_06/2014</v>
          </cell>
          <cell r="I5585" t="str">
            <v>M2</v>
          </cell>
          <cell r="J5585" t="str">
            <v>COEFICIENTE DE REPRESENTATIVIDADE</v>
          </cell>
          <cell r="K5585">
            <v>35.92</v>
          </cell>
          <cell r="L5585" t="str">
            <v>CAIXA REFERENCIAL</v>
          </cell>
        </row>
        <row r="5586">
          <cell r="G5586">
            <v>87529</v>
          </cell>
          <cell r="H5586" t="str">
            <v>MASSA ÚNICA, PARA RECEBIMENTO DE PINTURA, EM ARGAMASSA TRAÇO 1:2:8, PREPARO MECÂNICO COM BETONEIRA 400L, APLICADA MANUALMENTE EM FACES INTERNAS DE PAREDES, ESPESSURA DE 20MM, COM EXECUÇÃO DE TALISCAS. AF_06/2014</v>
          </cell>
          <cell r="I5586" t="str">
            <v>M2</v>
          </cell>
          <cell r="J5586" t="str">
            <v>COEFICIENTE DE REPRESENTATIVIDADE</v>
          </cell>
          <cell r="K5586">
            <v>29.01</v>
          </cell>
          <cell r="L5586" t="str">
            <v>CAIXA REFERENCIAL</v>
          </cell>
        </row>
        <row r="5587">
          <cell r="G5587">
            <v>87530</v>
          </cell>
          <cell r="H5587" t="str">
            <v>MASSA ÚNICA, PARA RECEBIMENTO DE PINTURA, EM ARGAMASSA TRAÇO 1:2:8, PREPARO MANUAL, APLICADA MANUALMENTE EM FACES INTERNAS DE PAREDES, ESPESSURA DE 20MM, COM EXECUÇÃO DE TALISCAS. AF_06/2014</v>
          </cell>
          <cell r="I5587" t="str">
            <v>M2</v>
          </cell>
          <cell r="J5587" t="str">
            <v>COEFICIENTE DE REPRESENTATIVIDADE</v>
          </cell>
          <cell r="K5587">
            <v>32.79</v>
          </cell>
          <cell r="L5587" t="str">
            <v>CAIXA REFERENCIAL</v>
          </cell>
        </row>
        <row r="5588">
          <cell r="G5588">
            <v>87531</v>
          </cell>
          <cell r="H5588" t="str">
            <v>EMBOÇO, PARA RECEBIMENTO DE CERÂMICA, EM ARGAMASSA TRAÇO 1:2:8, PREPARO MECÂNICO COM BETONEIRA 400L, APLICADO MANUALMENTE EM FACES INTERNAS DE PAREDES, PARA AMBIENTE COM ÁREA ENTRE 5M2 E 10M2, ESPESSURA DE 20MM, COM EXECUÇÃO DE TALISCAS. AF_06/2014</v>
          </cell>
          <cell r="I5588" t="str">
            <v>M2</v>
          </cell>
          <cell r="J5588" t="str">
            <v>COEFICIENTE DE REPRESENTATIVIDADE</v>
          </cell>
          <cell r="K5588">
            <v>27.89</v>
          </cell>
          <cell r="L5588" t="str">
            <v>CAIXA REFERENCIAL</v>
          </cell>
        </row>
        <row r="5589">
          <cell r="G5589">
            <v>87532</v>
          </cell>
          <cell r="H5589" t="str">
            <v>EMBOÇO, PARA RECEBIMENTO DE CERÂMICA, EM ARGAMASSA TRAÇO 1:2:8, PREPARO MANUAL, APLICADO MANUALMENTE EM FACES INTERNAS DE PAREDES, PARA AMBIENTE COM ÁREA  ENTRE 5M2 E 10M2, ESPESSURA DE 20MM, COM EXECUÇÃO DE TALISCAS. AF_06/2014</v>
          </cell>
          <cell r="I5589" t="str">
            <v>M2</v>
          </cell>
          <cell r="J5589" t="str">
            <v>COEFICIENTE DE REPRESENTATIVIDADE</v>
          </cell>
          <cell r="K5589">
            <v>31.67</v>
          </cell>
          <cell r="L5589" t="str">
            <v>CAIXA REFERENCIAL</v>
          </cell>
        </row>
        <row r="5590">
          <cell r="G5590">
            <v>87535</v>
          </cell>
          <cell r="H5590" t="str">
            <v>EMBOÇO, PARA RECEBIMENTO DE CERÂMICA, EM ARGAMASSA TRAÇO 1:2:8, PREPARO MECÂNICO COM BETONEIRA 400L, APLICADO MANUALMENTE EM FACES INTERNAS DE PAREDES, PARA AMBIENTE COM ÁREA  MAIOR QUE 10M2, ESPESSURA DE 20MM, COM EXECUÇÃO DE TALISCAS. AF_06/2014</v>
          </cell>
          <cell r="I5590" t="str">
            <v>M2</v>
          </cell>
          <cell r="J5590" t="str">
            <v>COEFICIENTE DE REPRESENTATIVIDADE</v>
          </cell>
          <cell r="K5590">
            <v>24.76</v>
          </cell>
          <cell r="L5590" t="str">
            <v>CAIXA REFERENCIAL</v>
          </cell>
        </row>
        <row r="5591">
          <cell r="G5591">
            <v>87536</v>
          </cell>
          <cell r="H5591" t="str">
            <v>EMBOÇO, PARA RECEBIMENTO DE CERÂMICA, EM ARGAMASSA TRAÇO 1:2:8, PREPARO MANUAL, APLICADO MANUALMENTE EM FACES INTERNAS DE PAREDES, PARA AMBIENTE COM ÁREA  MAIOR QUE 10M2, ESPESSURA DE 20MM, COM EXECUÇÃO DE TALISCAS. AF_06/2014</v>
          </cell>
          <cell r="I5591" t="str">
            <v>M2</v>
          </cell>
          <cell r="J5591" t="str">
            <v>COEFICIENTE DE REPRESENTATIVIDADE</v>
          </cell>
          <cell r="K5591">
            <v>28.54</v>
          </cell>
          <cell r="L5591" t="str">
            <v>CAIXA REFERENCIAL</v>
          </cell>
        </row>
        <row r="5592">
          <cell r="G5592">
            <v>87537</v>
          </cell>
          <cell r="H559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592" t="str">
            <v>M2</v>
          </cell>
          <cell r="J5592" t="str">
            <v>COEFICIENTE DE REPRESENTATIVIDADE</v>
          </cell>
          <cell r="K5592">
            <v>49.61</v>
          </cell>
          <cell r="L5592" t="str">
            <v>CAIXA REFERENCIAL</v>
          </cell>
        </row>
        <row r="5593">
          <cell r="G5593">
            <v>87538</v>
          </cell>
          <cell r="H5593" t="str">
            <v>MASSA ÚNICA, PARA RECEBIMENTO DE PINTURA, EM ARGAMASSA INDUSTRIALIZADA, PREPARO MECÂNICO, APLICADO COM EQUIPAMENTO DE MISTURA E PROJEÇÃO DE 1,5 M3/H DE ARGAMASSA EM FACES INTERNAS DE PAREDES, ESPESSURA DE 20MM, COM EXECUÇÃO DE TALISCAS. AF_06/2014</v>
          </cell>
          <cell r="I5593" t="str">
            <v>M2</v>
          </cell>
          <cell r="J5593" t="str">
            <v>COEFICIENTE DE REPRESENTATIVIDADE</v>
          </cell>
          <cell r="K5593">
            <v>46.9</v>
          </cell>
          <cell r="L5593" t="str">
            <v>CAIXA REFERENCIAL</v>
          </cell>
        </row>
        <row r="5594">
          <cell r="G5594">
            <v>87539</v>
          </cell>
          <cell r="H559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594" t="str">
            <v>M2</v>
          </cell>
          <cell r="J5594" t="str">
            <v>COEFICIENTE DE REPRESENTATIVIDADE</v>
          </cell>
          <cell r="K5594">
            <v>45.94</v>
          </cell>
          <cell r="L5594" t="str">
            <v>CAIXA REFERENCIAL</v>
          </cell>
        </row>
        <row r="5595">
          <cell r="G5595">
            <v>87541</v>
          </cell>
          <cell r="H559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595" t="str">
            <v>M2</v>
          </cell>
          <cell r="J5595" t="str">
            <v>COEFICIENTE DE REPRESENTATIVIDADE</v>
          </cell>
          <cell r="K5595">
            <v>43.24</v>
          </cell>
          <cell r="L5595" t="str">
            <v>CAIXA REFERENCIAL</v>
          </cell>
        </row>
        <row r="5596">
          <cell r="G5596">
            <v>87543</v>
          </cell>
          <cell r="H5596" t="str">
            <v>MASSA ÚNICA, PARA RECEBIMENTO DE PINTURA OU CERÂMICA, ARGAMASSA INDUSTRIALIZADA, PREPARO MECÂNICO, APLICADO COM EQUIPAMENTO DE MISTURA E PROJEÇÃO DE 1,5 M3/H EM FACES INTERNAS DE PAREDES, ESPESSURA DE 5MM, SEM EXECUÇÃO DE TALISCAS. AF_06/2014</v>
          </cell>
          <cell r="I5596" t="str">
            <v>M2</v>
          </cell>
          <cell r="J5596" t="str">
            <v>COEFICIENTE DE REPRESENTATIVIDADE</v>
          </cell>
          <cell r="K5596">
            <v>15.83</v>
          </cell>
          <cell r="L5596" t="str">
            <v>CAIXA REFERENCIAL</v>
          </cell>
        </row>
        <row r="5597">
          <cell r="G5597">
            <v>87545</v>
          </cell>
          <cell r="H5597" t="str">
            <v>EMBOÇO, PARA RECEBIMENTO DE CERÂMICA, EM ARGAMASSA TRAÇO 1:2:8, PREPARO MECÂNICO COM BETONEIRA 400L, APLICADO MANUALMENTE EM FACES INTERNAS DE PAREDES, PARA AMBIENTE COM ÁREA MENOR QUE 5M2, ESPESSURA DE 10MM, COM EXECUÇÃO DE TALISCAS. AF_06/2014</v>
          </cell>
          <cell r="I5597" t="str">
            <v>M2</v>
          </cell>
          <cell r="J5597" t="str">
            <v>COEFICIENTE DE REPRESENTATIVIDADE</v>
          </cell>
          <cell r="K5597">
            <v>21.93</v>
          </cell>
          <cell r="L5597" t="str">
            <v>CAIXA REFERENCIAL</v>
          </cell>
        </row>
        <row r="5598">
          <cell r="G5598">
            <v>87546</v>
          </cell>
          <cell r="H5598" t="str">
            <v>EMBOÇO, PARA RECEBIMENTO DE CERÂMICA, EM ARGAMASSA TRAÇO 1:2:8, PREPARO MANUAL, APLICADO MANUALMENTE EM FACES INTERNAS DE PAREDES, PARA AMBIENTE COM ÁREA MENOR QUE 5M2, ESPESSURA DE 10MM, COM EXECUÇÃO DE TALISCAS. AF_06/2014</v>
          </cell>
          <cell r="I5598" t="str">
            <v>M2</v>
          </cell>
          <cell r="J5598" t="str">
            <v>COEFICIENTE DE REPRESENTATIVIDADE</v>
          </cell>
          <cell r="K5598">
            <v>24.07</v>
          </cell>
          <cell r="L5598" t="str">
            <v>CAIXA REFERENCIAL</v>
          </cell>
        </row>
        <row r="5599">
          <cell r="G5599">
            <v>87547</v>
          </cell>
          <cell r="H5599" t="str">
            <v>MASSA ÚNICA, PARA RECEBIMENTO DE PINTURA, EM ARGAMASSA TRAÇO 1:2:8, PREPARO MECÂNICO COM BETONEIRA 400L, APLICADA MANUALMENTE EM FACES INTERNAS DE PAREDES, ESPESSURA DE 10MM, COM EXECUÇÃO DE TALISCAS. AF_06/2014</v>
          </cell>
          <cell r="I5599" t="str">
            <v>M2</v>
          </cell>
          <cell r="J5599" t="str">
            <v>COEFICIENTE DE REPRESENTATIVIDADE</v>
          </cell>
          <cell r="K5599">
            <v>18.82</v>
          </cell>
          <cell r="L5599" t="str">
            <v>CAIXA REFERENCIAL</v>
          </cell>
        </row>
        <row r="5600">
          <cell r="G5600">
            <v>87548</v>
          </cell>
          <cell r="H5600" t="str">
            <v>MASSA ÚNICA, PARA RECEBIMENTO DE PINTURA, EM ARGAMASSA TRAÇO 1:2:8, PREPARO MANUAL, APLICADA MANUALMENTE EM FACES INTERNAS DE PAREDES, ESPESSURA DE 10MM, COM EXECUÇÃO DE TALISCAS. AF_06/2014</v>
          </cell>
          <cell r="I5600" t="str">
            <v>M2</v>
          </cell>
          <cell r="J5600" t="str">
            <v>COEFICIENTE DE REPRESENTATIVIDADE</v>
          </cell>
          <cell r="K5600">
            <v>20.96</v>
          </cell>
          <cell r="L5600" t="str">
            <v>CAIXA REFERENCIAL</v>
          </cell>
        </row>
        <row r="5601">
          <cell r="G5601">
            <v>87549</v>
          </cell>
          <cell r="H5601" t="str">
            <v>EMBOÇO, PARA RECEBIMENTO DE CERÂMICA, EM ARGAMASSA TRAÇO 1:2:8, PREPARO MECÂNICO COM BETONEIRA 400L, APLICADO MANUALMENTE EM FACES INTERNAS DE PAREDES, PARA AMBIENTE COM ÁREA ENTRE 5M2 E 10M2, ESPESSURA DE 10MM, COM EXECUÇÃO DE TALISCAS. AF_06/2014</v>
          </cell>
          <cell r="I5601" t="str">
            <v>M2</v>
          </cell>
          <cell r="J5601" t="str">
            <v>COEFICIENTE DE REPRESENTATIVIDADE</v>
          </cell>
          <cell r="K5601">
            <v>17.690000000000001</v>
          </cell>
          <cell r="L5601" t="str">
            <v>CAIXA REFERENCIAL</v>
          </cell>
        </row>
        <row r="5602">
          <cell r="G5602">
            <v>87550</v>
          </cell>
          <cell r="H5602" t="str">
            <v>EMBOÇO, PARA RECEBIMENTO DE CERÂMICA, EM ARGAMASSA TRAÇO 1:2:8, PREPARO MANUAL, APLICADO MANUALMENTE EM FACES INTERNAS DE PAREDES, PARA AMBIENTE COM ÁREA ENTRE 5M2 E 10M2, ESPESSURA DE 10MM, COM EXECUÇÃO DE TALISCAS. AF_06/2014</v>
          </cell>
          <cell r="I5602" t="str">
            <v>M2</v>
          </cell>
          <cell r="J5602" t="str">
            <v>COEFICIENTE DE REPRESENTATIVIDADE</v>
          </cell>
          <cell r="K5602">
            <v>19.829999999999998</v>
          </cell>
          <cell r="L5602" t="str">
            <v>CAIXA REFERENCIAL</v>
          </cell>
        </row>
        <row r="5603">
          <cell r="G5603">
            <v>87553</v>
          </cell>
          <cell r="H5603" t="str">
            <v>EMBOÇO, PARA RECEBIMENTO DE CERÂMICA, EM ARGAMASSA TRAÇO 1:2:8, PREPARO MECÂNICO COM BETONEIRA 400L, APLICADO MANUALMENTE EM FACES INTERNAS DE PAREDES, PARA AMBIENTE COM ÁREA MAIOR QUE 10M2, ESPESSURA DE 10MM, COM EXECUÇÃO DE TALISCAS. AF_06/2014</v>
          </cell>
          <cell r="I5603" t="str">
            <v>M2</v>
          </cell>
          <cell r="J5603" t="str">
            <v>COEFICIENTE DE REPRESENTATIVIDADE</v>
          </cell>
          <cell r="K5603">
            <v>14.56</v>
          </cell>
          <cell r="L5603" t="str">
            <v>CAIXA REFERENCIAL</v>
          </cell>
        </row>
        <row r="5604">
          <cell r="G5604">
            <v>87554</v>
          </cell>
          <cell r="H5604" t="str">
            <v>EMBOÇO, PARA RECEBIMENTO DE CERÂMICA, EM ARGAMASSA TRAÇO 1:2:8, PREPARO MANUAL, APLICADO MANUALMENTE EM FACES INTERNAS DE PAREDES, PARA AMBIENTE COM ÁREA MAIOR QUE 10M2, ESPESSURA DE 10MM, COM EXECUÇÃO DE TALISCAS. AF_06/2014</v>
          </cell>
          <cell r="I5604" t="str">
            <v>M2</v>
          </cell>
          <cell r="J5604" t="str">
            <v>COEFICIENTE DE REPRESENTATIVIDADE</v>
          </cell>
          <cell r="K5604">
            <v>16.7</v>
          </cell>
          <cell r="L5604" t="str">
            <v>CAIXA REFERENCIAL</v>
          </cell>
        </row>
        <row r="5605">
          <cell r="G5605">
            <v>87555</v>
          </cell>
          <cell r="H560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605" t="str">
            <v>M2</v>
          </cell>
          <cell r="J5605" t="str">
            <v>COEFICIENTE DE REPRESENTATIVIDADE</v>
          </cell>
          <cell r="K5605">
            <v>30.88</v>
          </cell>
          <cell r="L5605" t="str">
            <v>CAIXA REFERENCIAL</v>
          </cell>
        </row>
        <row r="5606">
          <cell r="G5606">
            <v>87556</v>
          </cell>
          <cell r="H5606" t="str">
            <v>MASSA ÚNICA, PARA RECEBIMENTO DE PINTURA, EM ARGAMASSA INDUSTRIALIZADA, PREPARO MECÂNICO, APLICADO COM EQUIPAMENTO DE MISTURA E PROJEÇÃO DE 1,5 M3/H DE ARGAMASSA EM FACES INTERNAS DE PAREDES, ESPESSURA DE 10MM, COM EXECUÇÃO DE TALISCAS. AF_06/2014</v>
          </cell>
          <cell r="I5606" t="str">
            <v>M2</v>
          </cell>
          <cell r="J5606" t="str">
            <v>COEFICIENTE DE REPRESENTATIVIDADE</v>
          </cell>
          <cell r="K5606">
            <v>28.19</v>
          </cell>
          <cell r="L5606" t="str">
            <v>CAIXA REFERENCIAL</v>
          </cell>
        </row>
        <row r="5607">
          <cell r="G5607">
            <v>87557</v>
          </cell>
          <cell r="H560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607" t="str">
            <v>M2</v>
          </cell>
          <cell r="J5607" t="str">
            <v>COEFICIENTE DE REPRESENTATIVIDADE</v>
          </cell>
          <cell r="K5607">
            <v>27.22</v>
          </cell>
          <cell r="L5607" t="str">
            <v>CAIXA REFERENCIAL</v>
          </cell>
        </row>
        <row r="5608">
          <cell r="G5608">
            <v>87559</v>
          </cell>
          <cell r="H560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608" t="str">
            <v>M2</v>
          </cell>
          <cell r="J5608" t="str">
            <v>COEFICIENTE DE REPRESENTATIVIDADE</v>
          </cell>
          <cell r="K5608">
            <v>24.52</v>
          </cell>
          <cell r="L5608" t="str">
            <v>CAIXA REFERENCIAL</v>
          </cell>
        </row>
        <row r="5609">
          <cell r="G5609">
            <v>87561</v>
          </cell>
          <cell r="H5609" t="str">
            <v>MASSA ÚNICA, PARA RECEBIMENTO DE PINTURA OU CERÂMICA, EM ARGAMASSA INDUSTRIALIZADA, PREPARO MECÂNICO, APLICADO COM EQUIPAMENTO DE MISTURA E PROJEÇÃO DE 1,5 M3/H DE ARGAMASSA EM FACES INTERNAS DE PAREDES, ESPESSURA DE 10MM, SEM EXECUÇÃO DE TALISCAS. AF_06/2014</v>
          </cell>
          <cell r="I5609" t="str">
            <v>M2</v>
          </cell>
          <cell r="J5609" t="str">
            <v>COEFICIENTE DE REPRESENTATIVIDADE</v>
          </cell>
          <cell r="K5609">
            <v>27.46</v>
          </cell>
          <cell r="L5609" t="str">
            <v>CAIXA REFERENCIAL</v>
          </cell>
        </row>
        <row r="5610">
          <cell r="G5610">
            <v>87775</v>
          </cell>
          <cell r="H5610" t="str">
            <v>EMBOÇO OU MASSA ÚNICA EM ARGAMASSA TRAÇO 1:2:8, PREPARO MECÂNICO COM BETONEIRA 400 L, APLICADA MANUALMENTE EM PANOS DE FACHADA COM PRESENÇA DE VÃOS, ESPESSURA DE 25 MM. AF_06/2014</v>
          </cell>
          <cell r="I5610" t="str">
            <v>M2</v>
          </cell>
          <cell r="J5610" t="str">
            <v>COEFICIENTE DE REPRESENTATIVIDADE</v>
          </cell>
          <cell r="K5610">
            <v>45.29</v>
          </cell>
          <cell r="L5610" t="str">
            <v>CAIXA REFERENCIAL</v>
          </cell>
        </row>
        <row r="5611">
          <cell r="G5611">
            <v>87777</v>
          </cell>
          <cell r="H5611" t="str">
            <v>EMBOÇO OU MASSA ÚNICA EM ARGAMASSA TRAÇO 1:2:8, PREPARO MANUAL, APLICADA MANUALMENTE EM PANOS DE FACHADA COM PRESENÇA DE VÃOS, ESPESSURA DE 25 MM. AF_06/2014</v>
          </cell>
          <cell r="I5611" t="str">
            <v>M2</v>
          </cell>
          <cell r="J5611" t="str">
            <v>COEFICIENTE DE REPRESENTATIVIDADE</v>
          </cell>
          <cell r="K5611">
            <v>48.45</v>
          </cell>
          <cell r="L5611" t="str">
            <v>CAIXA REFERENCIAL</v>
          </cell>
        </row>
        <row r="5612">
          <cell r="G5612">
            <v>87778</v>
          </cell>
          <cell r="H5612" t="str">
            <v>EMBOÇO OU MASSA ÚNICA EM ARGAMASSA INDUSTRIALIZADA, PREPARO MECÂNICO E APLICAÇÃO COM EQUIPAMENTO DE MISTURA E PROJEÇÃO DE 1,5 M3/H DE ARGAMASSA EM PANOS DE FACHADA COM PRESENÇA DE VÃOS, ESPESSURA DE 25 MM. AF_06/2014</v>
          </cell>
          <cell r="I5612" t="str">
            <v>M2</v>
          </cell>
          <cell r="J5612" t="str">
            <v>COEFICIENTE DE REPRESENTATIVIDADE</v>
          </cell>
          <cell r="K5612">
            <v>57.54</v>
          </cell>
          <cell r="L5612" t="str">
            <v>CAIXA REFERENCIAL</v>
          </cell>
        </row>
        <row r="5613">
          <cell r="G5613">
            <v>87779</v>
          </cell>
          <cell r="H5613" t="str">
            <v>EMBOÇO OU MASSA ÚNICA EM ARGAMASSA TRAÇO 1:2:8, PREPARO MECÂNICO COM BETONEIRA 400 L, APLICADA MANUALMENTE EM PANOS DE FACHADA COM PRESENÇA DE VÃOS, ESPESSURA DE 35 MM. AF_06/2014</v>
          </cell>
          <cell r="I5613" t="str">
            <v>M2</v>
          </cell>
          <cell r="J5613" t="str">
            <v>COEFICIENTE DE REPRESENTATIVIDADE</v>
          </cell>
          <cell r="K5613">
            <v>52.85</v>
          </cell>
          <cell r="L5613" t="str">
            <v>CAIXA REFERENCIAL</v>
          </cell>
        </row>
        <row r="5614">
          <cell r="G5614">
            <v>87781</v>
          </cell>
          <cell r="H5614" t="str">
            <v>EMBOÇO OU MASSA ÚNICA EM ARGAMASSA TRAÇO 1:2:8, PREPARO MANUAL, APLICADA MANUALMENTE EM PANOS DE FACHADA COM PRESENÇA DE VÃOS, ESPESSURA DE 35 MM. AF_06/2014</v>
          </cell>
          <cell r="I5614" t="str">
            <v>M2</v>
          </cell>
          <cell r="J5614" t="str">
            <v>COEFICIENTE DE REPRESENTATIVIDADE</v>
          </cell>
          <cell r="K5614">
            <v>57.08</v>
          </cell>
          <cell r="L5614" t="str">
            <v>CAIXA REFERENCIAL</v>
          </cell>
        </row>
        <row r="5615">
          <cell r="G5615">
            <v>87783</v>
          </cell>
          <cell r="H5615" t="str">
            <v>EMBOÇO OU MASSA ÚNICA EM ARGAMASSA INDUSTRIALIZADA, PREPARO MECÂNICO E APLICAÇÃO COM EQUIPAMENTO DE MISTURA E PROJEÇÃO DE 1,5 M3/H DE ARGAMASSA EM PANOS DE FACHADA COM PRESENÇA DE VÃOS, ESPESSURA DE 35 MM. AF_06/2014</v>
          </cell>
          <cell r="I5615" t="str">
            <v>M2</v>
          </cell>
          <cell r="J5615" t="str">
            <v>COEFICIENTE DE REPRESENTATIVIDADE</v>
          </cell>
          <cell r="K5615">
            <v>71.010000000000005</v>
          </cell>
          <cell r="L5615" t="str">
            <v>CAIXA REFERENCIAL</v>
          </cell>
        </row>
        <row r="5616">
          <cell r="G5616">
            <v>87784</v>
          </cell>
          <cell r="H5616" t="str">
            <v>EMBOÇO OU MASSA ÚNICA EM ARGAMASSA TRAÇO 1:2:8, PREPARO MECÂNICO COM BETONEIRA 400 L, APLICADA MANUALMENTE EM PANOS DE FACHADA COM PRESENÇA DE VÃOS, ESPESSURA DE 45 MM. AF_06/2014</v>
          </cell>
          <cell r="I5616" t="str">
            <v>M2</v>
          </cell>
          <cell r="J5616" t="str">
            <v>COEFICIENTE DE REPRESENTATIVIDADE</v>
          </cell>
          <cell r="K5616">
            <v>60.43</v>
          </cell>
          <cell r="L5616" t="str">
            <v>CAIXA REFERENCIAL</v>
          </cell>
        </row>
        <row r="5617">
          <cell r="G5617">
            <v>87786</v>
          </cell>
          <cell r="H5617" t="str">
            <v>EMBOÇO OU MASSA ÚNICA EM ARGAMASSA TRAÇO 1:2:8, PREPARO MANUAL, APLICADA MANUALMENTE EM PANOS DE FACHADA COM PRESENÇA DE VÃOS, ESPESSURA DE 45 MM. AF_06/2014</v>
          </cell>
          <cell r="I5617" t="str">
            <v>M2</v>
          </cell>
          <cell r="J5617" t="str">
            <v>COEFICIENTE DE REPRESENTATIVIDADE</v>
          </cell>
          <cell r="K5617">
            <v>65.73</v>
          </cell>
          <cell r="L5617" t="str">
            <v>CAIXA REFERENCIAL</v>
          </cell>
        </row>
        <row r="5618">
          <cell r="G5618">
            <v>87787</v>
          </cell>
          <cell r="H5618" t="str">
            <v>EMBOÇO OU MASSA ÚNICA EM ARGAMASSA INDUSTRIALIZADA, PREPARO MECÂNICO E APLICAÇÃO COM EQUIPAMENTO DE MISTURA E PROJEÇÃO DE 1,5 M3/H DE ARGAMASSA EM PANOS DE FACHADA COM PRESENÇA DE VÃOS, ESPESSURA DE 45 MM. AF_06/2014</v>
          </cell>
          <cell r="I5618" t="str">
            <v>M2</v>
          </cell>
          <cell r="J5618" t="str">
            <v>COEFICIENTE DE REPRESENTATIVIDADE</v>
          </cell>
          <cell r="K5618">
            <v>84.48</v>
          </cell>
          <cell r="L5618" t="str">
            <v>CAIXA REFERENCIAL</v>
          </cell>
        </row>
        <row r="5619">
          <cell r="G5619">
            <v>87788</v>
          </cell>
          <cell r="H5619" t="str">
            <v>EMBOÇO OU MASSA ÚNICA EM ARGAMASSA TRAÇO 1:2:8, PREPARO MECÂNICO COM BETONEIRA 400 L, APLICADA MANUALMENTE EM PANOS DE FACHADA COM PRESENÇA DE VÃOS, ESPESSURA MAIOR OU IGUAL A 50 MM. AF_06/2014</v>
          </cell>
          <cell r="I5619" t="str">
            <v>M2</v>
          </cell>
          <cell r="J5619" t="str">
            <v>COEFICIENTE DE REPRESENTATIVIDADE</v>
          </cell>
          <cell r="K5619">
            <v>77.849999999999994</v>
          </cell>
          <cell r="L5619" t="str">
            <v>CAIXA REFERENCIAL</v>
          </cell>
        </row>
        <row r="5620">
          <cell r="G5620">
            <v>87790</v>
          </cell>
          <cell r="H5620" t="str">
            <v>EMBOÇO OU MASSA ÚNICA EM ARGAMASSA TRAÇO 1:2:8, PREPARO MANUAL, APLICADA MANUALMENTE EM PANOS DE FACHADA COM PRESENÇA DE VÃOS, ESPESSURA MAIOR OU IGUAL A 50 MM. AF_06/2014</v>
          </cell>
          <cell r="I5620" t="str">
            <v>M2</v>
          </cell>
          <cell r="J5620" t="str">
            <v>COEFICIENTE DE REPRESENTATIVIDADE</v>
          </cell>
          <cell r="K5620">
            <v>83.69</v>
          </cell>
          <cell r="L5620" t="str">
            <v>CAIXA REFERENCIAL</v>
          </cell>
        </row>
        <row r="5621">
          <cell r="G5621">
            <v>87791</v>
          </cell>
          <cell r="H5621" t="str">
            <v>EMBOÇO OU MASSA ÚNICA EM ARGAMASSA INDUSTRIALIZADA, PREPARO MECÂNICO E APLICAÇÃO COM EQUIPAMENTO DE MISTURA E PROJEÇÃO DE 1,5 M3/H DE ARGAMASSA EM PANOS DE FACHADA COM PRESENÇA DE VÃOS, ESPESSURA MAIOR OU IGUAL A 50 MM. AF_06/2014</v>
          </cell>
          <cell r="I5621" t="str">
            <v>M2</v>
          </cell>
          <cell r="J5621" t="str">
            <v>COEFICIENTE DE REPRESENTATIVIDADE</v>
          </cell>
          <cell r="K5621">
            <v>101.32</v>
          </cell>
          <cell r="L5621" t="str">
            <v>CAIXA REFERENCIAL</v>
          </cell>
        </row>
        <row r="5622">
          <cell r="G5622">
            <v>87792</v>
          </cell>
          <cell r="H5622" t="str">
            <v>EMBOÇO OU MASSA ÚNICA EM ARGAMASSA TRAÇO 1:2:8, PREPARO MECÂNICO COM BETONEIRA 400 L, APLICADA MANUALMENTE EM PANOS CEGOS DE FACHADA (SEM PRESENÇA DE VÃOS), ESPESSURA DE 25 MM. AF_06/2014</v>
          </cell>
          <cell r="I5622" t="str">
            <v>M2</v>
          </cell>
          <cell r="J5622" t="str">
            <v>COEFICIENTE DE REPRESENTATIVIDADE</v>
          </cell>
          <cell r="K5622">
            <v>29.84</v>
          </cell>
          <cell r="L5622" t="str">
            <v>CAIXA REFERENCIAL</v>
          </cell>
        </row>
        <row r="5623">
          <cell r="G5623">
            <v>87794</v>
          </cell>
          <cell r="H5623" t="str">
            <v>EMBOÇO OU MASSA ÚNICA EM ARGAMASSA TRAÇO 1:2:8, PREPARO MANUAL, APLICADA MANUALMENTE EM PANOS CEGOS DE FACHADA (SEM PRESENÇA DE VÃOS), ESPESSURA DE 25 MM. AF_06/2014</v>
          </cell>
          <cell r="I5623" t="str">
            <v>M2</v>
          </cell>
          <cell r="J5623" t="str">
            <v>COEFICIENTE DE REPRESENTATIVIDADE</v>
          </cell>
          <cell r="K5623">
            <v>32.78</v>
          </cell>
          <cell r="L5623" t="str">
            <v>CAIXA REFERENCIAL</v>
          </cell>
        </row>
        <row r="5624">
          <cell r="G5624">
            <v>87795</v>
          </cell>
          <cell r="H5624" t="str">
            <v>EMBOÇO OU MASSA ÚNICA EM ARGAMASSA INDUSTRIALIZADA, PREPARO MECÂNICO E APLICAÇÃO COM EQUIPAMENTO DE MISTURA E PROJEÇÃO DE 1,5 M3/H DE ARGAMASSA EM PANOS CEGOS DE FACHADA (SEM PRESENÇA DE VÃOS), ESPESSURA DE 25 MM. AF_06/2014</v>
          </cell>
          <cell r="I5624" t="str">
            <v>M2</v>
          </cell>
          <cell r="J5624" t="str">
            <v>COEFICIENTE DE REPRESENTATIVIDADE</v>
          </cell>
          <cell r="K5624">
            <v>40.93</v>
          </cell>
          <cell r="L5624" t="str">
            <v>CAIXA REFERENCIAL</v>
          </cell>
        </row>
        <row r="5625">
          <cell r="G5625">
            <v>87797</v>
          </cell>
          <cell r="H5625" t="str">
            <v>EMBOÇO OU MASSA ÚNICA EM ARGAMASSA TRAÇO 1:2:8, PREPARO MECÂNICO COM BETONEIRA 400 L, APLICADA MANUALMENTE EM PANOS CEGOS DE FACHADA (SEM PRESENÇA DE VÃOS), ESPESSURA DE 35 MM. AF_06/2014</v>
          </cell>
          <cell r="I5625" t="str">
            <v>M2</v>
          </cell>
          <cell r="J5625" t="str">
            <v>COEFICIENTE DE REPRESENTATIVIDADE</v>
          </cell>
          <cell r="K5625">
            <v>37.11</v>
          </cell>
          <cell r="L5625" t="str">
            <v>CAIXA REFERENCIAL</v>
          </cell>
        </row>
        <row r="5626">
          <cell r="G5626">
            <v>87799</v>
          </cell>
          <cell r="H5626" t="str">
            <v>EMBOÇO OU MASSA ÚNICA EM ARGAMASSA TRAÇO 1:2:8, PREPARO MANUAL, APLICADA MANUALMENTE EM PANOS CEGOS DE FACHADA (SEM PRESENÇA DE VÃOS), ESPESSURA DE 35 MM. AF_06/2014</v>
          </cell>
          <cell r="I5626" t="str">
            <v>M2</v>
          </cell>
          <cell r="J5626" t="str">
            <v>COEFICIENTE DE REPRESENTATIVIDADE</v>
          </cell>
          <cell r="K5626">
            <v>41.05</v>
          </cell>
          <cell r="L5626" t="str">
            <v>CAIXA REFERENCIAL</v>
          </cell>
        </row>
        <row r="5627">
          <cell r="G5627">
            <v>87800</v>
          </cell>
          <cell r="H5627" t="str">
            <v>EMBOÇO OU MASSA ÚNICA EM ARGAMASSA INDUSTRIALIZADA, PREPARO MECÂNICO E APLICAÇÃO COM EQUIPAMENTO DE MISTURA E PROJEÇÃO DE 1,5 M3/H DE ARGAMASSA EM PANOS CEGOS DE FACHADA (SEM PRESENÇA DE VÃOS), ESPESSURA DE 35 MM. AF_06/2014</v>
          </cell>
          <cell r="I5627" t="str">
            <v>M2</v>
          </cell>
          <cell r="J5627" t="str">
            <v>COEFICIENTE DE REPRESENTATIVIDADE</v>
          </cell>
          <cell r="K5627">
            <v>53.72</v>
          </cell>
          <cell r="L5627" t="str">
            <v>CAIXA REFERENCIAL</v>
          </cell>
        </row>
        <row r="5628">
          <cell r="G5628">
            <v>87801</v>
          </cell>
          <cell r="H5628" t="str">
            <v>EMBOÇO OU MASSA ÚNICA EM ARGAMASSA TRAÇO 1:2:8, PREPARO MECÂNICO COM BETONEIRA 400 L, APLICADA MANUALMENTE EM PANOS CEGOS DE FACHADA (SEM PRESENÇA DE VÃOS), ESPESSURA DE 45 MM. AF_06/2014</v>
          </cell>
          <cell r="I5628" t="str">
            <v>M2</v>
          </cell>
          <cell r="J5628" t="str">
            <v>COEFICIENTE DE REPRESENTATIVIDADE</v>
          </cell>
          <cell r="K5628">
            <v>44.39</v>
          </cell>
          <cell r="L5628" t="str">
            <v>CAIXA REFERENCIAL</v>
          </cell>
        </row>
        <row r="5629">
          <cell r="G5629">
            <v>87803</v>
          </cell>
          <cell r="H5629" t="str">
            <v>EMBOÇO OU MASSA ÚNICA EM ARGAMASSA TRAÇO 1:2:8, PREPARO MANUAL, APLICADA MANUALMENTE EM PANOS CEGOS DE FACHADA (SEM PRESENÇA DE VÃOS), ESPESSURA DE 45 MM. AF_06/2014</v>
          </cell>
          <cell r="I5629" t="str">
            <v>M2</v>
          </cell>
          <cell r="J5629" t="str">
            <v>COEFICIENTE DE REPRESENTATIVIDADE</v>
          </cell>
          <cell r="K5629">
            <v>49.35</v>
          </cell>
          <cell r="L5629" t="str">
            <v>CAIXA REFERENCIAL</v>
          </cell>
        </row>
        <row r="5630">
          <cell r="G5630">
            <v>87804</v>
          </cell>
          <cell r="H5630" t="str">
            <v>EMBOÇO OU MASSA ÚNICA EM ARGAMASSA INDUSTRIALIZADA, PREPARO MECÂNICO E APLICAÇÃO COM EQUIPAMENTO DE MISTURA E PROJEÇÃO DE 1,5 M3/H DE ARGAMASSA EM PANOS CEGOS DE FACHADA (SEM PRESENÇA DE VÃOS), ESPESSURA DE 45 MM. AF_06/2014</v>
          </cell>
          <cell r="I5630" t="str">
            <v>M2</v>
          </cell>
          <cell r="J5630" t="str">
            <v>COEFICIENTE DE REPRESENTATIVIDADE</v>
          </cell>
          <cell r="K5630">
            <v>66.52</v>
          </cell>
          <cell r="L5630" t="str">
            <v>CAIXA REFERENCIAL</v>
          </cell>
        </row>
        <row r="5631">
          <cell r="G5631">
            <v>87805</v>
          </cell>
          <cell r="H5631" t="str">
            <v>EMBOÇO OU MASSA ÚNICA EM ARGAMASSA TRAÇO 1:2:8, PREPARO MECÂNICO COM BETONEIRA 400 L, APLICADA MANUALMENTE EM PANOS CEGOS DE FACHADA (SEM PRESENÇA DE VÃOS), ESPESSURA MAIOR OU IGUAL A 50 MM. AF_06/2014</v>
          </cell>
          <cell r="I5631" t="str">
            <v>M2</v>
          </cell>
          <cell r="J5631" t="str">
            <v>COEFICIENTE DE REPRESENTATIVIDADE</v>
          </cell>
          <cell r="K5631">
            <v>51.15</v>
          </cell>
          <cell r="L5631" t="str">
            <v>CAIXA REFERENCIAL</v>
          </cell>
        </row>
        <row r="5632">
          <cell r="G5632">
            <v>87807</v>
          </cell>
          <cell r="H5632" t="str">
            <v>EMBOÇO OU MASSA ÚNICA EM ARGAMASSA TRAÇO 1:2:8, PREPARO MANUAL, APLICADA MANUALMENTE EM PANOS CEGOS DE FACHADA (SEM PRESENÇA DE VÃOS), ESPESSURA MAIOR OU IGUAL A 50 MM. AF_06/2014</v>
          </cell>
          <cell r="I5632" t="str">
            <v>M2</v>
          </cell>
          <cell r="J5632" t="str">
            <v>COEFICIENTE DE REPRESENTATIVIDADE</v>
          </cell>
          <cell r="K5632">
            <v>56.61</v>
          </cell>
          <cell r="L5632" t="str">
            <v>CAIXA REFERENCIAL</v>
          </cell>
        </row>
        <row r="5633">
          <cell r="G5633">
            <v>87808</v>
          </cell>
          <cell r="H5633" t="str">
            <v>EMBOÇO OU MASSA ÚNICA EM ARGAMASSA INDUSTRIALIZADA, PREPARO MECÂNICO E APLICAÇÃO COM EQUIPAMENTO DE MISTURA E PROJEÇÃO DE 1,5 M3/H DE ARGAMASSA EM PANOS CEGOS DE FACHADA (SEM PRESENÇA DE VÃOS), ESPESSURA MAIOR OU IGUAL A 50 MM. AF_06/2014</v>
          </cell>
          <cell r="I5633" t="str">
            <v>M2</v>
          </cell>
          <cell r="J5633" t="str">
            <v>COEFICIENTE DE REPRESENTATIVIDADE</v>
          </cell>
          <cell r="K5633">
            <v>72.53</v>
          </cell>
          <cell r="L5633" t="str">
            <v>CAIXA REFERENCIAL</v>
          </cell>
        </row>
        <row r="5634">
          <cell r="G5634">
            <v>87809</v>
          </cell>
          <cell r="H5634" t="str">
            <v>EMBOÇO OU MASSA ÚNICA EM ARGAMASSA TRAÇO 1:2:8, PREPARO MECÂNICO COM BETONEIRA 400 L, APLICADA MANUALMENTE EM SUPERFÍCIES EXTERNAS DA SACADA, ESPESSURA DE 25 MM, SEM USO DE TELA METÁLICA DE REFORÇO CONTRA FISSURAÇÃO. AF_06/2014</v>
          </cell>
          <cell r="I5634" t="str">
            <v>M2</v>
          </cell>
          <cell r="J5634" t="str">
            <v>COEFICIENTE DE REPRESENTATIVIDADE</v>
          </cell>
          <cell r="K5634">
            <v>72.66</v>
          </cell>
          <cell r="L5634" t="str">
            <v>CAIXA REFERENCIAL</v>
          </cell>
        </row>
        <row r="5635">
          <cell r="G5635">
            <v>87811</v>
          </cell>
          <cell r="H5635" t="str">
            <v>EMBOÇO OU MASSA ÚNICA EM ARGAMASSA TRAÇO 1:2:8, PREPARO MANUAL, APLICADA MANUALMENTE EM SUPERFÍCIES EXTERNAS DA SACADA, ESPESSURA DE 25 MM, SEM USO DE TELA METÁLICA DE REFORÇO CONTRA FISSURAÇÃO. AF_06/2014</v>
          </cell>
          <cell r="I5635" t="str">
            <v>M2</v>
          </cell>
          <cell r="J5635" t="str">
            <v>COEFICIENTE DE REPRESENTATIVIDADE</v>
          </cell>
          <cell r="K5635">
            <v>75.599999999999994</v>
          </cell>
          <cell r="L5635" t="str">
            <v>CAIXA REFERENCIAL</v>
          </cell>
        </row>
        <row r="5636">
          <cell r="G5636">
            <v>87812</v>
          </cell>
          <cell r="H5636" t="str">
            <v>EMBOÇO OU MASSA ÚNICA EM ARGAMASSA INDUSTRIALIZADA, PREPARO MECÂNICO E APLICAÇÃO COM EQUIPAMENTO DE MISTURA E PROJEÇÃO DE 1,5 M3/H EM SUPERFÍCIES EXTERNAS DA SACADA, ESPESSURA 25 MM, SEM USO DE TELA METÁLICA. AF_06/2014</v>
          </cell>
          <cell r="I5636" t="str">
            <v>M2</v>
          </cell>
          <cell r="J5636" t="str">
            <v>COEFICIENTE DE REPRESENTATIVIDADE</v>
          </cell>
          <cell r="K5636">
            <v>83.37</v>
          </cell>
          <cell r="L5636" t="str">
            <v>CAIXA REFERENCIAL</v>
          </cell>
        </row>
        <row r="5637">
          <cell r="G5637">
            <v>87813</v>
          </cell>
          <cell r="H5637" t="str">
            <v>EMBOÇO OU MASSA ÚNICA EM ARGAMASSA TRAÇO 1:2:8, PREPARO MECÂNICO COM BETONEIRA 400 L, APLICADA MANUALMENTE EM SUPERFÍCIES EXTERNAS DA SACADA, ESPESSURA DE 35 MM, SEM USO DE TELA METÁLICA DE REFORÇO CONTRA FISSURAÇÃO. AF_06/2014</v>
          </cell>
          <cell r="I5637" t="str">
            <v>M2</v>
          </cell>
          <cell r="J5637" t="str">
            <v>COEFICIENTE DE REPRESENTATIVIDADE</v>
          </cell>
          <cell r="K5637">
            <v>79.95</v>
          </cell>
          <cell r="L5637" t="str">
            <v>CAIXA REFERENCIAL</v>
          </cell>
        </row>
        <row r="5638">
          <cell r="G5638">
            <v>87815</v>
          </cell>
          <cell r="H5638" t="str">
            <v>EMBOÇO OU MASSA ÚNICA EM ARGAMASSA TRAÇO 1:2:8, PREPARO MANUAL, APLICADA MANUALMENTE EM SUPERFÍCIES EXTERNAS DA SACADA, ESPESSURA DE 35 MM, SEM USO DE TELA METÁLICA DE REFORÇO CONTRA FISSURAÇÃO. AF_06/2014</v>
          </cell>
          <cell r="I5638" t="str">
            <v>M2</v>
          </cell>
          <cell r="J5638" t="str">
            <v>COEFICIENTE DE REPRESENTATIVIDADE</v>
          </cell>
          <cell r="K5638">
            <v>83.89</v>
          </cell>
          <cell r="L5638" t="str">
            <v>CAIXA REFERENCIAL</v>
          </cell>
        </row>
        <row r="5639">
          <cell r="G5639">
            <v>87816</v>
          </cell>
          <cell r="H5639" t="str">
            <v>EMBOÇO OU MASSA ÚNICA EM ARGAMASSA INDUSTRIALIZADA, PREPARO MECÂNICO E APLICAÇÃO COM EQUIPAMENTO DE MISTURA E PROJEÇÃO DE 1,5 M3/H EM SUPERFÍCIES EXTERNAS DA SACADA, ESPESSURA 35 MM, SEM USO DE TELA METÁLICA. AF_06/2014</v>
          </cell>
          <cell r="I5639" t="str">
            <v>M2</v>
          </cell>
          <cell r="J5639" t="str">
            <v>COEFICIENTE DE REPRESENTATIVIDADE</v>
          </cell>
          <cell r="K5639">
            <v>96.17</v>
          </cell>
          <cell r="L5639" t="str">
            <v>CAIXA REFERENCIAL</v>
          </cell>
        </row>
        <row r="5640">
          <cell r="G5640">
            <v>87817</v>
          </cell>
          <cell r="H5640" t="str">
            <v>EMBOÇO OU MASSA ÚNICA EM ARGAMASSA TRAÇO 1:2:8, PREPARO MECÂNICO COM BETONEIRA 400 L, APLICADA MANUALMENTE EM SUPERFÍCIES EXTERNAS DA SACADA, ESPESSURA DE 45 MM, SEM USO DE TELA METÁLICA DE REFORÇO CONTRA FISSURAÇÃO. AF_06/2014</v>
          </cell>
          <cell r="I5640" t="str">
            <v>M2</v>
          </cell>
          <cell r="J5640" t="str">
            <v>COEFICIENTE DE REPRESENTATIVIDADE</v>
          </cell>
          <cell r="K5640">
            <v>86.83</v>
          </cell>
          <cell r="L5640" t="str">
            <v>CAIXA REFERENCIAL</v>
          </cell>
        </row>
        <row r="5641">
          <cell r="G5641">
            <v>87819</v>
          </cell>
          <cell r="H5641" t="str">
            <v>EMBOÇO OU MASSA ÚNICA EM ARGAMASSA TRAÇO 1:2:8, PREPARO MANUAL, APLICADA MANUALMENTE EM SUPERFÍCIES EXTERNAS DA SACADA, ESPESSURA DE 45 MM, SEM USO DE TELA METÁLICA DE REFORÇO CONTRA FISSURAÇÃO. AF_06/2014</v>
          </cell>
          <cell r="I5641" t="str">
            <v>M2</v>
          </cell>
          <cell r="J5641" t="str">
            <v>COEFICIENTE DE REPRESENTATIVIDADE</v>
          </cell>
          <cell r="K5641">
            <v>91.79</v>
          </cell>
          <cell r="L5641" t="str">
            <v>CAIXA REFERENCIAL</v>
          </cell>
        </row>
        <row r="5642">
          <cell r="G5642">
            <v>87820</v>
          </cell>
          <cell r="H5642" t="str">
            <v>EMBOÇO OU MASSA ÚNICA EM ARGAMASSA INDUSTRIALIZADA, PREPARO MECÂNICO E APLICAÇÃO COM EQUIPAMENTO DE MISTURA E PROJEÇÃO DE 1,5 M3/H EM SUPERFÍCIES EXTERNAS DA SACADA, ESPESSURA 45 MM, SEM USO DE TELA METÁLICA. AF_06/2014</v>
          </cell>
          <cell r="I5642" t="str">
            <v>M2</v>
          </cell>
          <cell r="J5642" t="str">
            <v>COEFICIENTE DE REPRESENTATIVIDADE</v>
          </cell>
          <cell r="K5642">
            <v>108.97</v>
          </cell>
          <cell r="L5642" t="str">
            <v>CAIXA REFERENCIAL</v>
          </cell>
        </row>
        <row r="5643">
          <cell r="G5643">
            <v>87821</v>
          </cell>
          <cell r="H5643" t="str">
            <v>EMBOÇO OU MASSA ÚNICA EM ARGAMASSA TRAÇO 1:2:8, PREPARO MECÂNICO COM BETONEIRA 400 L, APLICADA MANUALMENTE EM SUPERFÍCIES EXTERNAS DA SACADA, ESPESSURA MAIOR OU IGUAL A 50 MM, SEM USO DE TELA METÁLICA DE REFORÇO CONTRA FISSURAÇÃO. AF_06/2014</v>
          </cell>
          <cell r="I5643" t="str">
            <v>M2</v>
          </cell>
          <cell r="J5643" t="str">
            <v>COEFICIENTE DE REPRESENTATIVIDADE</v>
          </cell>
          <cell r="K5643">
            <v>125.21</v>
          </cell>
          <cell r="L5643" t="str">
            <v>CAIXA REFERENCIAL</v>
          </cell>
        </row>
        <row r="5644">
          <cell r="G5644">
            <v>87823</v>
          </cell>
          <cell r="H5644" t="str">
            <v>EMBOÇO OU MASSA ÚNICA EM ARGAMASSA TRAÇO 1:2:8, PREPARO MANUAL, APLICADA MANUALMENTE EM SUPERFÍCIES EXTERNAS DA SACADA, ESPESSURA MAIOR OU IGUAL A 50 MM, SEM USO DE TELA METÁLICA DE REFORÇO CONTRA FISSURAÇÃO. AF_06/2014</v>
          </cell>
          <cell r="I5644" t="str">
            <v>M2</v>
          </cell>
          <cell r="J5644" t="str">
            <v>COEFICIENTE DE REPRESENTATIVIDADE</v>
          </cell>
          <cell r="K5644">
            <v>130.66999999999999</v>
          </cell>
          <cell r="L5644" t="str">
            <v>CAIXA REFERENCIAL</v>
          </cell>
        </row>
        <row r="5645">
          <cell r="G5645">
            <v>87824</v>
          </cell>
          <cell r="H5645" t="str">
            <v>EMBOÇO OU MASSA ÚNICA EM ARGAMASSA INDUSTRIALIZADA, PREPARO MECÂNICO E APLICAÇÃO COM EQUIPAMENTO DE MISTURA E PROJEÇÃO DE 1,5 M3/H EM SUPERFÍCIES EXTERNAS DA SACADA, ESPESSURA MAIOR OU IGUAL A 50 MM, SEM USO DE TELA METÁLICA. AF_06/2014</v>
          </cell>
          <cell r="I5645" t="str">
            <v>M2</v>
          </cell>
          <cell r="J5645" t="str">
            <v>COEFICIENTE DE REPRESENTATIVIDADE</v>
          </cell>
          <cell r="K5645">
            <v>146.21</v>
          </cell>
          <cell r="L5645" t="str">
            <v>CAIXA REFERENCIAL</v>
          </cell>
        </row>
        <row r="5646">
          <cell r="G5646">
            <v>87825</v>
          </cell>
          <cell r="H5646" t="str">
            <v>EMBOÇO OU MASSA ÚNICA EM ARGAMASSA TRAÇO 1:2:8, PREPARO MECÂNICO COM BETONEIRA 400 L, APLICADA MANUALMENTE NAS PAREDES INTERNAS DA SACADA, ESPESSURA DE 25 MM, SEM USO DE TELA METÁLICA DE REFORÇO CONTRA FISSURAÇÃO. AF_06/2014</v>
          </cell>
          <cell r="I5646" t="str">
            <v>M2</v>
          </cell>
          <cell r="J5646" t="str">
            <v>COEFICIENTE DE REPRESENTATIVIDADE</v>
          </cell>
          <cell r="K5646">
            <v>57.46</v>
          </cell>
          <cell r="L5646" t="str">
            <v>CAIXA REFERENCIAL</v>
          </cell>
        </row>
        <row r="5647">
          <cell r="G5647">
            <v>87827</v>
          </cell>
          <cell r="H5647" t="str">
            <v>EMBOÇO OU MASSA ÚNICA EM ARGAMASSA TRAÇO 1:2:8, PREPARO MANUAL, APLICADA MANUALMENTE NAS PAREDES INTERNAS DA SACADA, ESPESSURA DE 25 MM, SEM USO DE TELA METÁLICA DE REFORÇO CONTRA FISSURAÇÃO. AF_06/2014</v>
          </cell>
          <cell r="I5647" t="str">
            <v>M2</v>
          </cell>
          <cell r="J5647" t="str">
            <v>COEFICIENTE DE REPRESENTATIVIDADE</v>
          </cell>
          <cell r="K5647">
            <v>61.07</v>
          </cell>
          <cell r="L5647" t="str">
            <v>CAIXA REFERENCIAL</v>
          </cell>
        </row>
        <row r="5648">
          <cell r="G5648">
            <v>87828</v>
          </cell>
          <cell r="H5648" t="str">
            <v>EMBOÇO OU MASSA ÚNICA EM ARGAMASSA INDUSTRIALIZADA, PREPARO MECÂNICO E APLICAÇÃO COM EQUIPAMENTO DE MISTURA E PROJEÇÃO DE 1,5 M3/H NAS PAREDES INTERNAS DA SACADA, ESPESSURA 25 MM, SEM USO DE TELA METÁLICA. AF_06/2014</v>
          </cell>
          <cell r="I5648" t="str">
            <v>M2</v>
          </cell>
          <cell r="J5648" t="str">
            <v>COEFICIENTE DE REPRESENTATIVIDADE</v>
          </cell>
          <cell r="K5648">
            <v>72.19</v>
          </cell>
          <cell r="L5648" t="str">
            <v>CAIXA REFERENCIAL</v>
          </cell>
        </row>
        <row r="5649">
          <cell r="G5649">
            <v>87829</v>
          </cell>
          <cell r="H5649" t="str">
            <v>EMBOÇO OU MASSA ÚNICA EM ARGAMASSA TRAÇO 1:2:8, PREPARO MECÂNICO COM BETONEIRA 400 L, APLICADA MANUALMENTE NAS PAREDES INTERNAS DA SACADA, ESPESSURA DE 35 MM, SEM USO DE TELA METÁLICA DE REFORÇO CONTRA FISSURAÇÃO. AF_06/2014</v>
          </cell>
          <cell r="I5649" t="str">
            <v>M2</v>
          </cell>
          <cell r="J5649" t="str">
            <v>COEFICIENTE DE REPRESENTATIVIDADE</v>
          </cell>
          <cell r="K5649">
            <v>65.64</v>
          </cell>
          <cell r="L5649" t="str">
            <v>CAIXA REFERENCIAL</v>
          </cell>
        </row>
        <row r="5650">
          <cell r="G5650">
            <v>87831</v>
          </cell>
          <cell r="H5650" t="str">
            <v>EMBOÇO OU MASSA ÚNICA EM ARGAMASSA TRAÇO 1:2:8, PREPARO MANUAL, APLICADA MANUALMENTE NAS PAREDES INTERNAS DA SACADA, ESPESSURA DE 35 MM, SEM USO DE TELA METÁLICA DE REFORÇO CONTRA FISSURAÇÃO. AF_06/2014</v>
          </cell>
          <cell r="I5650" t="str">
            <v>M2</v>
          </cell>
          <cell r="J5650" t="str">
            <v>COEFICIENTE DE REPRESENTATIVIDADE</v>
          </cell>
          <cell r="K5650">
            <v>70.48</v>
          </cell>
          <cell r="L5650" t="str">
            <v>CAIXA REFERENCIAL</v>
          </cell>
        </row>
        <row r="5651">
          <cell r="G5651">
            <v>87832</v>
          </cell>
          <cell r="H5651" t="str">
            <v>EMBOÇO OU MASSA ÚNICA EM ARGAMASSA INDUSTRIALIZADA, PREPARO MECÂNICO E APLICAÇÃO COM EQUIPAMENTO DE MISTURA E PROJEÇÃO DE 1,5 M3/H DE ARGAMASSA NAS PAREDES INTERNAS DA SACADA, ESPESSURA 35 MM, SEM USO DE TELA METÁLICA. AF_06/2014</v>
          </cell>
          <cell r="I5651" t="str">
            <v>M2</v>
          </cell>
          <cell r="J5651" t="str">
            <v>COEFICIENTE DE REPRESENTATIVIDADE</v>
          </cell>
          <cell r="K5651">
            <v>87.12</v>
          </cell>
          <cell r="L5651" t="str">
            <v>CAIXA REFERENCIAL</v>
          </cell>
        </row>
        <row r="5652">
          <cell r="G5652">
            <v>87834</v>
          </cell>
          <cell r="H5652" t="str">
            <v>REVESTIMENTO DECORATIVO MONOCAMADA APLICADO MANUALMENTE EM PANOS CEGOS DA FACHADA DE UM EDIFÍCIO DE ESTRUTURA CONVENCIONAL, COM ACABAMENTO RASPADO. AF_06/2014</v>
          </cell>
          <cell r="I5652" t="str">
            <v>M2</v>
          </cell>
          <cell r="J5652" t="str">
            <v>ATRIBUÍDO SÃO PAULO</v>
          </cell>
          <cell r="K5652">
            <v>115.1</v>
          </cell>
          <cell r="L5652" t="str">
            <v>CAIXA REFERENCIAL</v>
          </cell>
        </row>
        <row r="5653">
          <cell r="G5653">
            <v>87835</v>
          </cell>
          <cell r="H5653" t="str">
            <v>REVESTIMENTO DECORATIVO MONOCAMADA APLICADO MANUALMENTE EM PANOS CEGOS DA FACHADA DE UM EDIFÍCIO DE ALVENARIA ESTRUTURAL, COM ACABAMENTO RASPADO. AF_06/2014</v>
          </cell>
          <cell r="I5653" t="str">
            <v>M2</v>
          </cell>
          <cell r="J5653" t="str">
            <v>ATRIBUÍDO SÃO PAULO</v>
          </cell>
          <cell r="K5653">
            <v>78.58</v>
          </cell>
          <cell r="L5653" t="str">
            <v>CAIXA REFERENCIAL</v>
          </cell>
        </row>
        <row r="5654">
          <cell r="G5654">
            <v>87836</v>
          </cell>
          <cell r="H5654" t="str">
            <v>REVESTIMENTO DECORATIVO MONOCAMADA APLICADO COM EQUIPAMENTO DE PROJEÇÃO EM PANOS CEGOS DA FACHADA DE UM EDIFÍCIO DE ESTRUTURA CONVENCIONAL, COM ACABAMENTO RASPADO. AF_06/2014</v>
          </cell>
          <cell r="I5654" t="str">
            <v>M2</v>
          </cell>
          <cell r="J5654" t="str">
            <v>ATRIBUÍDO SÃO PAULO</v>
          </cell>
          <cell r="K5654">
            <v>108.91</v>
          </cell>
          <cell r="L5654" t="str">
            <v>CAIXA REFERENCIAL</v>
          </cell>
        </row>
        <row r="5655">
          <cell r="G5655">
            <v>87837</v>
          </cell>
          <cell r="H5655" t="str">
            <v>REVESTIMENTO DECORATIVO MONOCAMADA APLICADO COM EQUIPAMENTO DE PROJEÇÃO EM PANOS CEGOS DA FACHADA DE UM EDIFÍCIO DE ALVENARIA ESTRUTURAL, COM ACABAMENTO RASPADO. AF_06/2014</v>
          </cell>
          <cell r="I5655" t="str">
            <v>M2</v>
          </cell>
          <cell r="J5655" t="str">
            <v>ATRIBUÍDO SÃO PAULO</v>
          </cell>
          <cell r="K5655">
            <v>72.989999999999995</v>
          </cell>
          <cell r="L5655" t="str">
            <v>CAIXA REFERENCIAL</v>
          </cell>
        </row>
        <row r="5656">
          <cell r="G5656">
            <v>87838</v>
          </cell>
          <cell r="H5656" t="str">
            <v>REVESTIMENTO DECORATIVO MONOCAMADA APLICADO MANUALMENTE EM PANOS DA FACHADA COM PRESENÇA DE VÃOS, DE UM EDIFÍCIO DE ESTRUTURA CONVENCIONAL E ACABAMENTO RASPADO. AF_06/2014</v>
          </cell>
          <cell r="I5656" t="str">
            <v>M2</v>
          </cell>
          <cell r="J5656" t="str">
            <v>ATRIBUÍDO SÃO PAULO</v>
          </cell>
          <cell r="K5656">
            <v>122.1</v>
          </cell>
          <cell r="L5656" t="str">
            <v>CAIXA REFERENCIAL</v>
          </cell>
        </row>
        <row r="5657">
          <cell r="G5657">
            <v>87839</v>
          </cell>
          <cell r="H5657" t="str">
            <v>REVESTIMENTO DECORATIVO MONOCAMADA APLICADO MANUALMENTE EM PANOS DA FACHADA COM PRESENÇA DE VÃOS, DE UM EDIFÍCIO DE ALVENARIA ESTRUTURAL E ACABAMENTO RASPADO. AF_06/2014</v>
          </cell>
          <cell r="I5657" t="str">
            <v>M2</v>
          </cell>
          <cell r="J5657" t="str">
            <v>ATRIBUÍDO SÃO PAULO</v>
          </cell>
          <cell r="K5657">
            <v>83.49</v>
          </cell>
          <cell r="L5657" t="str">
            <v>CAIXA REFERENCIAL</v>
          </cell>
        </row>
        <row r="5658">
          <cell r="G5658">
            <v>87840</v>
          </cell>
          <cell r="H5658" t="str">
            <v>REVESTIMENTO DECORATIVO MONOCAMADA APLICADO COM EQUIPAMENTO DE PROJEÇÃO EM PANOS DA FACHADA COM PRESENÇA DE VÃOS, DE UM EDIFÍCIO DE ESTRUTURA CONVENCIONAL E ACABAMENTO RASPADO. AF_06/2014</v>
          </cell>
          <cell r="I5658" t="str">
            <v>M2</v>
          </cell>
          <cell r="J5658" t="str">
            <v>ATRIBUÍDO SÃO PAULO</v>
          </cell>
          <cell r="K5658">
            <v>114.39</v>
          </cell>
          <cell r="L5658" t="str">
            <v>CAIXA REFERENCIAL</v>
          </cell>
        </row>
        <row r="5659">
          <cell r="G5659">
            <v>87841</v>
          </cell>
          <cell r="H5659" t="str">
            <v>REVESTIMENTO DECORATIVO MONOCAMADA APLICADO COM EQUIPAMENTO DE PROJEÇÃO EM PANOS DA FACHADA COM PRESENÇA DE VÃOS, DE UM EDIFÍCIO DE ALVENARIA ESTRUTURAL E ACABAMENTO RASPADO. AF_06/2014</v>
          </cell>
          <cell r="I5659" t="str">
            <v>M2</v>
          </cell>
          <cell r="J5659" t="str">
            <v>ATRIBUÍDO SÃO PAULO</v>
          </cell>
          <cell r="K5659">
            <v>76.36</v>
          </cell>
          <cell r="L5659" t="str">
            <v>CAIXA REFERENCIAL</v>
          </cell>
        </row>
        <row r="5660">
          <cell r="G5660">
            <v>87842</v>
          </cell>
          <cell r="H5660" t="str">
            <v>REVESTIMENTO DECORATIVO MONOCAMADA APLICADO MANUALMENTE EM SUPERFÍCIES EXTERNAS DA SACADA DE UM EDIFÍCIO DE ESTRUTURA CONVENCIONAL E ACABAMENTO RASPADO. AF_06/2014</v>
          </cell>
          <cell r="I5660" t="str">
            <v>M2</v>
          </cell>
          <cell r="J5660" t="str">
            <v>COEFICIENTE DE REPRESENTATIVIDADE</v>
          </cell>
          <cell r="K5660">
            <v>121.24</v>
          </cell>
          <cell r="L5660" t="str">
            <v>CAIXA REFERENCIAL</v>
          </cell>
        </row>
        <row r="5661">
          <cell r="G5661">
            <v>87843</v>
          </cell>
          <cell r="H5661" t="str">
            <v>REVESTIMENTO DECORATIVO MONOCAMADA APLICADO MANUALMENTE EM SUPERFÍCIES EXTERNAS DA SACADA DE UM EDIFÍCIO DE ALVENARIA ESTRUTURAL E ACABAMENTO RASPADO. AF_06/2014</v>
          </cell>
          <cell r="I5661" t="str">
            <v>M2</v>
          </cell>
          <cell r="J5661" t="str">
            <v>COEFICIENTE DE REPRESENTATIVIDADE</v>
          </cell>
          <cell r="K5661">
            <v>91.49</v>
          </cell>
          <cell r="L5661" t="str">
            <v>CAIXA REFERENCIAL</v>
          </cell>
        </row>
        <row r="5662">
          <cell r="G5662">
            <v>87844</v>
          </cell>
          <cell r="H5662" t="str">
            <v>REVESTIMENTO DECORATIVO MONOCAMADA APLICADO COM EQUIPAMENTO DE PROJEÇÃO EM SUPERFÍCIES EXTERNAS DA SACADA DE UM EDIFÍCIO DE ESTRUTURA CONVENCIONAL E ACABAMENTO RASPADO. AF_06/2014</v>
          </cell>
          <cell r="I5662" t="str">
            <v>M2</v>
          </cell>
          <cell r="J5662" t="str">
            <v>COEFICIENTE DE REPRESENTATIVIDADE</v>
          </cell>
          <cell r="K5662">
            <v>109.5</v>
          </cell>
          <cell r="L5662" t="str">
            <v>CAIXA REFERENCIAL</v>
          </cell>
        </row>
        <row r="5663">
          <cell r="G5663">
            <v>87845</v>
          </cell>
          <cell r="H5663" t="str">
            <v>REVESTIMENTO DECORATIVO MONOCAMADA APLICADO COM EQUIPAMENTO DE PROJEÇÃO EM SUPERFÍCIES EXTERNAS DA SACADA DE UM EDIFÍCIO DE ALVENARIA ESTRUTURAL E ACABAMENTO RASPADO. AF_06/2014</v>
          </cell>
          <cell r="I5663" t="str">
            <v>M2</v>
          </cell>
          <cell r="J5663" t="str">
            <v>COEFICIENTE DE REPRESENTATIVIDADE</v>
          </cell>
          <cell r="K5663">
            <v>80.349999999999994</v>
          </cell>
          <cell r="L5663" t="str">
            <v>CAIXA REFERENCIAL</v>
          </cell>
        </row>
        <row r="5664">
          <cell r="G5664">
            <v>87846</v>
          </cell>
          <cell r="H5664" t="str">
            <v>REVESTIMENTO DECORATIVO MONOCAMADA APLICADO MANUALMENTE EM PANOS CEGOS DA FACHADA DE UM EDIFÍCIO DE ESTRUTURA CONVENCIONAL, COM ACABAMENTO TRAVERTINO. AF_06/2014</v>
          </cell>
          <cell r="I5664" t="str">
            <v>M2</v>
          </cell>
          <cell r="J5664" t="str">
            <v>ATRIBUÍDO SÃO PAULO</v>
          </cell>
          <cell r="K5664">
            <v>125.35</v>
          </cell>
          <cell r="L5664" t="str">
            <v>CAIXA REFERENCIAL</v>
          </cell>
        </row>
        <row r="5665">
          <cell r="G5665">
            <v>87847</v>
          </cell>
          <cell r="H5665" t="str">
            <v>REVESTIMENTO DECORATIVO MONOCAMADA APLICADO MANUALMENTE EM PANOS CEGOS DA FACHADA DE UM EDIFÍCIO DE ALVENARIA ESTRUTURAL, COM ACABAMENTO TRAVERTINO. AF_06/2014</v>
          </cell>
          <cell r="I5665" t="str">
            <v>M2</v>
          </cell>
          <cell r="J5665" t="str">
            <v>ATRIBUÍDO SÃO PAULO</v>
          </cell>
          <cell r="K5665">
            <v>88.83</v>
          </cell>
          <cell r="L5665" t="str">
            <v>CAIXA REFERENCIAL</v>
          </cell>
        </row>
        <row r="5666">
          <cell r="G5666">
            <v>87848</v>
          </cell>
          <cell r="H5666" t="str">
            <v>REVESTIMENTO DECORATIVO MONOCAMADA APLICADO COM EQUIPAMENTO DE PROJEÇÃO EM PANOS CEGOS DA FACHADA DE UM EDIFÍCIO DE ESTRUTURA CONVENCIONAL, COM ACABAMENTO TRAVERTINO. AF_06/2014</v>
          </cell>
          <cell r="I5666" t="str">
            <v>M2</v>
          </cell>
          <cell r="J5666" t="str">
            <v>ATRIBUÍDO SÃO PAULO</v>
          </cell>
          <cell r="K5666">
            <v>118</v>
          </cell>
          <cell r="L5666" t="str">
            <v>CAIXA REFERENCIAL</v>
          </cell>
        </row>
        <row r="5667">
          <cell r="G5667">
            <v>87849</v>
          </cell>
          <cell r="H5667" t="str">
            <v>REVESTIMENTO DECORATIVO MONOCAMADA APLICADO COM EQUIPAMENTO DE PROJEÇÃO EM PANOS CEGOS DA FACHADA DE UM EDIFÍCIO DE ALVENARIA ESTRUTURAL, COM ACABAMENTO TRAVERTINO. AF_06/2014</v>
          </cell>
          <cell r="I5667" t="str">
            <v>M2</v>
          </cell>
          <cell r="J5667" t="str">
            <v>ATRIBUÍDO SÃO PAULO</v>
          </cell>
          <cell r="K5667">
            <v>82.08</v>
          </cell>
          <cell r="L5667" t="str">
            <v>CAIXA REFERENCIAL</v>
          </cell>
        </row>
        <row r="5668">
          <cell r="G5668">
            <v>87850</v>
          </cell>
          <cell r="H5668" t="str">
            <v>REVESTIMENTO DECORATIVO MONOCAMADA APLICADO MANUALMENTE EM PANOS DA FACHADA COM PRESENÇA DE VÃOS, DE UM EDIFÍCIO DE ESTRUTURA CONVENCIONAL E ACABAMENTO TRAVERTINO. AF_06/2014</v>
          </cell>
          <cell r="I5668" t="str">
            <v>M2</v>
          </cell>
          <cell r="J5668" t="str">
            <v>ATRIBUÍDO SÃO PAULO</v>
          </cell>
          <cell r="K5668">
            <v>132.37</v>
          </cell>
          <cell r="L5668" t="str">
            <v>CAIXA REFERENCIAL</v>
          </cell>
        </row>
        <row r="5669">
          <cell r="G5669">
            <v>87851</v>
          </cell>
          <cell r="H5669" t="str">
            <v>REVESTIMENTO DECORATIVO MONOCAMADA APLICADO MANUALMENTE EM PANOS DA FACHADA COM PRESENÇA DE VÃOS, DE UM EDIFÍCIO DE ALVENARIA ESTRUTURAL E ACABAMENTO TRAVERTINO. AF_06/2014</v>
          </cell>
          <cell r="I5669" t="str">
            <v>M2</v>
          </cell>
          <cell r="J5669" t="str">
            <v>ATRIBUÍDO SÃO PAULO</v>
          </cell>
          <cell r="K5669">
            <v>93.76</v>
          </cell>
          <cell r="L5669" t="str">
            <v>CAIXA REFERENCIAL</v>
          </cell>
        </row>
        <row r="5670">
          <cell r="G5670">
            <v>87852</v>
          </cell>
          <cell r="H5670" t="str">
            <v>REVESTIMENTO DECORATIVO MONOCAMADA APLICADO COM EQUIPAMENTO DE PROJEÇÃO EM PANOS DA FACHADA COM PRESENÇA DE VÃOS, DE UM EDIFÍCIO DE ESTRUTURA CONVENCIONAL E ACABAMENTO TRAVERTINO. AF_06/2014</v>
          </cell>
          <cell r="I5670" t="str">
            <v>M2</v>
          </cell>
          <cell r="J5670" t="str">
            <v>ATRIBUÍDO SÃO PAULO</v>
          </cell>
          <cell r="K5670">
            <v>123.47</v>
          </cell>
          <cell r="L5670" t="str">
            <v>CAIXA REFERENCIAL</v>
          </cell>
        </row>
        <row r="5671">
          <cell r="G5671">
            <v>87853</v>
          </cell>
          <cell r="H5671" t="str">
            <v>REVESTIMENTO DECORATIVO MONOCAMADA APLICADO COM EQUIPAMENTO DE PROJEÇÃO EM PANOS DA FACHADA COM PRESENÇA DE VÃOS, DE UM EDIFÍCIO DE ALVENARIA ESTRUTURAL E ACABAMENTO TRAVERTINO. AF_06/2014</v>
          </cell>
          <cell r="I5671" t="str">
            <v>M2</v>
          </cell>
          <cell r="J5671" t="str">
            <v>ATRIBUÍDO SÃO PAULO</v>
          </cell>
          <cell r="K5671">
            <v>85.42</v>
          </cell>
          <cell r="L5671" t="str">
            <v>CAIXA REFERENCIAL</v>
          </cell>
        </row>
        <row r="5672">
          <cell r="G5672">
            <v>87854</v>
          </cell>
          <cell r="H5672" t="str">
            <v>REVESTIMENTO DECORATIVO MONOCAMADA APLICADO MANUALMENTE EM SUPERFÍCIES EXTERNAS DA SACADA DE UM EDIFÍCIO DE ESTRUTURA CONVENCIONAL E ACABAMENTO TRAVERTINO. AF_06/2014</v>
          </cell>
          <cell r="I5672" t="str">
            <v>M2</v>
          </cell>
          <cell r="J5672" t="str">
            <v>COEFICIENTE DE REPRESENTATIVIDADE</v>
          </cell>
          <cell r="K5672">
            <v>131.49</v>
          </cell>
          <cell r="L5672" t="str">
            <v>CAIXA REFERENCIAL</v>
          </cell>
        </row>
        <row r="5673">
          <cell r="G5673">
            <v>87855</v>
          </cell>
          <cell r="H5673" t="str">
            <v>REVESTIMENTO DECORATIVO MONOCAMADA APLICADO MANUALMENTE EM SUPERFÍCIES EXTERNAS DA SACADA DE UM EDIFÍCIO DE ALVENARIA ESTRUTURAL E ACABAMENTO TRAVERTINO. AF_06/2014</v>
          </cell>
          <cell r="I5673" t="str">
            <v>M2</v>
          </cell>
          <cell r="J5673" t="str">
            <v>COEFICIENTE DE REPRESENTATIVIDADE</v>
          </cell>
          <cell r="K5673">
            <v>101.75</v>
          </cell>
          <cell r="L5673" t="str">
            <v>CAIXA REFERENCIAL</v>
          </cell>
        </row>
        <row r="5674">
          <cell r="G5674">
            <v>87856</v>
          </cell>
          <cell r="H5674" t="str">
            <v>REVESTIMENTO DECORATIVO MONOCAMADA APLICADO COM EQUIPAMENTO DE PROJEÇÃO EM SUPERFÍCIES EXTERNAS DA SACADA DE UM EDIFÍCIO DE ESTRUTURA CONVENCIONAL E ACABAMENTO TRAVERTINO. AF_06/2014</v>
          </cell>
          <cell r="I5674" t="str">
            <v>M2</v>
          </cell>
          <cell r="J5674" t="str">
            <v>COEFICIENTE DE REPRESENTATIVIDADE</v>
          </cell>
          <cell r="K5674">
            <v>118.6</v>
          </cell>
          <cell r="L5674" t="str">
            <v>CAIXA REFERENCIAL</v>
          </cell>
        </row>
        <row r="5675">
          <cell r="G5675">
            <v>87857</v>
          </cell>
          <cell r="H5675" t="str">
            <v>REVESTIMENTO DECORATIVO MONOCAMADA APLICADO COM EQUIPAMENTO DE PROJEÇÃO EM SUPERFÍCIES EXTERNAS DA SACADA DE UM EDIFÍCIO DE ALVENARIA ESTRUTURAL E ACABAMENTO TRAVERTINO. AF_06/2014</v>
          </cell>
          <cell r="I5675" t="str">
            <v>M2</v>
          </cell>
          <cell r="J5675" t="str">
            <v>COEFICIENTE DE REPRESENTATIVIDADE</v>
          </cell>
          <cell r="K5675">
            <v>89.42</v>
          </cell>
          <cell r="L5675" t="str">
            <v>CAIXA REFERENCIAL</v>
          </cell>
        </row>
        <row r="5676">
          <cell r="G5676">
            <v>87858</v>
          </cell>
          <cell r="H5676" t="str">
            <v>REVESTIMENTO DECORATIVO MONOCAMADA APLICADO MANUALMENTE NAS PAREDES INTERNAS DA SACADA COM ACABAMENTO RASPADO. AF_06/2014</v>
          </cell>
          <cell r="I5676" t="str">
            <v>M2</v>
          </cell>
          <cell r="J5676" t="str">
            <v>ATRIBUÍDO SÃO PAULO</v>
          </cell>
          <cell r="K5676">
            <v>87.06</v>
          </cell>
          <cell r="L5676" t="str">
            <v>CAIXA REFERENCIAL</v>
          </cell>
        </row>
        <row r="5677">
          <cell r="G5677">
            <v>87859</v>
          </cell>
          <cell r="H5677" t="str">
            <v>REVESTIMENTO DECORATIVO MONOCAMADA APLICADO MANUALMENTE NAS PAREDES INTERNAS DA SACADA COM ACABAMENTO TRAVERTINO. AF_06/2014</v>
          </cell>
          <cell r="I5677" t="str">
            <v>M2</v>
          </cell>
          <cell r="J5677" t="str">
            <v>ATRIBUÍDO SÃO PAULO</v>
          </cell>
          <cell r="K5677">
            <v>102.43</v>
          </cell>
          <cell r="L5677" t="str">
            <v>CAIXA REFERENCIAL</v>
          </cell>
        </row>
        <row r="5678">
          <cell r="G5678">
            <v>89048</v>
          </cell>
          <cell r="H5678" t="str">
            <v>(COMPOSIÇÃO REPRESENTATIVA) DO SERVIÇO DE EMBOÇO/MASSA ÚNICA, TRAÇO 1:2:8, PREPARO MECÂNICO, COM BETONEIRA DE 400L, EM PAREDES DE AMBIENTES INTERNOS, COM EXECUÇÃO DE TALISCAS, PARA EDIFICAÇÃO HABITACIONAL MULTIFAMILIAR (PRÉDIO). AF_11/2014</v>
          </cell>
          <cell r="I5678" t="str">
            <v>M2</v>
          </cell>
          <cell r="J5678" t="str">
            <v>COEFICIENTE DE REPRESENTATIVIDADE</v>
          </cell>
          <cell r="K5678">
            <v>29.67</v>
          </cell>
          <cell r="L5678" t="str">
            <v>CAIXA REFERENCIAL</v>
          </cell>
        </row>
        <row r="5679">
          <cell r="G5679">
            <v>89049</v>
          </cell>
          <cell r="H5679" t="str">
            <v>(COMPOSIÇÃO REPRESENTATIVA) DO SERVIÇO DE APLICAÇÃO MANUAL DE GESSO DESEMPENADO (SEM TALISCAS) EM TETO, ESPESSURA 0,5 CM, PARA EDIFICAÇÃO HABITACIONAL MULTIFAMILIAR (PRÉDIO). AF_11/2014</v>
          </cell>
          <cell r="I5679" t="str">
            <v>M2</v>
          </cell>
          <cell r="J5679" t="str">
            <v>COEFICIENTE DE REPRESENTATIVIDADE</v>
          </cell>
          <cell r="K5679">
            <v>19.03</v>
          </cell>
          <cell r="L5679" t="str">
            <v>CAIXA REFERENCIAL</v>
          </cell>
        </row>
        <row r="5680">
          <cell r="G5680">
            <v>89173</v>
          </cell>
          <cell r="H5680" t="str">
            <v>(COMPOSIÇÃO REPRESENTATIVA) DO SERVIÇO DE EMBOÇO/MASSA ÚNICA, APLICADO MANUALMENTE, TRAÇO 1:2:8, EM BETONEIRA DE 400L, PAREDES INTERNAS, COM EXECUÇÃO DE TALISCAS, EDIFICAÇÃO HABITACIONAL UNIFAMILIAR (CASAS) E EDIFICAÇÃO PÚBLICA PADRÃO. AF_12/2014</v>
          </cell>
          <cell r="I5680" t="str">
            <v>M2</v>
          </cell>
          <cell r="J5680" t="str">
            <v>COEFICIENTE DE REPRESENTATIVIDADE</v>
          </cell>
          <cell r="K5680">
            <v>29.18</v>
          </cell>
          <cell r="L5680" t="str">
            <v>CAIXA REFERENCIAL</v>
          </cell>
        </row>
        <row r="5681">
          <cell r="G5681">
            <v>90406</v>
          </cell>
          <cell r="H5681" t="str">
            <v>MASSA ÚNICA, PARA RECEBIMENTO DE PINTURA, EM ARGAMASSA TRAÇO 1:2:8, PREPARO MECÂNICO COM BETONEIRA 400L, APLICADA MANUALMENTE EM TETO, ESPESSURA DE 20MM, COM EXECUÇÃO DE TALISCAS. AF_03/2015</v>
          </cell>
          <cell r="I5681" t="str">
            <v>M2</v>
          </cell>
          <cell r="J5681" t="str">
            <v>COEFICIENTE DE REPRESENTATIVIDADE</v>
          </cell>
          <cell r="K5681">
            <v>38.15</v>
          </cell>
          <cell r="L5681" t="str">
            <v>CAIXA REFERENCIAL</v>
          </cell>
        </row>
        <row r="5682">
          <cell r="G5682">
            <v>90407</v>
          </cell>
          <cell r="H5682" t="str">
            <v>MASSA ÚNICA, PARA RECEBIMENTO DE PINTURA, EM ARGAMASSA TRAÇO 1:2:8, PREPARO MANUAL, APLICADA MANUALMENTE EM TETO, ESPESSURA DE 20MM, COM EXECUÇÃO DE TALISCAS. AF_03/2015</v>
          </cell>
          <cell r="I5682" t="str">
            <v>M2</v>
          </cell>
          <cell r="J5682" t="str">
            <v>COEFICIENTE DE REPRESENTATIVIDADE</v>
          </cell>
          <cell r="K5682">
            <v>41.93</v>
          </cell>
          <cell r="L5682" t="str">
            <v>CAIXA REFERENCIAL</v>
          </cell>
        </row>
        <row r="5683">
          <cell r="G5683">
            <v>90408</v>
          </cell>
          <cell r="H5683" t="str">
            <v>MASSA ÚNICA, PARA RECEBIMENTO DE PINTURA, EM ARGAMASSA TRAÇO 1:2:8, PREPARO MECÂNICO COM BETONEIRA 400L, APLICADA MANUALMENTE EM TETO, ESPESSURA DE 10MM, COM EXECUÇÃO DE TALISCAS. AF_03/2015</v>
          </cell>
          <cell r="I5683" t="str">
            <v>M2</v>
          </cell>
          <cell r="J5683" t="str">
            <v>COEFICIENTE DE REPRESENTATIVIDADE</v>
          </cell>
          <cell r="K5683">
            <v>27.68</v>
          </cell>
          <cell r="L5683" t="str">
            <v>CAIXA REFERENCIAL</v>
          </cell>
        </row>
        <row r="5684">
          <cell r="G5684">
            <v>90409</v>
          </cell>
          <cell r="H5684" t="str">
            <v>MASSA ÚNICA, PARA RECEBIMENTO DE PINTURA, EM ARGAMASSA TRAÇO 1:2:8, PREPARO MANUAL, APLICADA MANUALMENTE EM TETO, ESPESSURA DE 10MM, COM EXECUÇÃO DE TALISCAS. AF_03/2015</v>
          </cell>
          <cell r="I5684" t="str">
            <v>M2</v>
          </cell>
          <cell r="J5684" t="str">
            <v>COEFICIENTE DE REPRESENTATIVIDADE</v>
          </cell>
          <cell r="K5684">
            <v>29.82</v>
          </cell>
          <cell r="L5684" t="str">
            <v>CAIXA REFERENCIAL</v>
          </cell>
        </row>
        <row r="5685">
          <cell r="G5685">
            <v>87242</v>
          </cell>
          <cell r="H5685" t="str">
            <v>REVESTIMENTO CERÂMICO PARA PAREDES EXTERNAS EM PASTILHAS DE PORCELANA 5 X 5 CM (PLACAS DE 30 X 30 CM), ALINHADAS A PRUMO, APLICADO EM PANOS COM VÃOS. AF_06/2014</v>
          </cell>
          <cell r="I5685" t="str">
            <v>M2</v>
          </cell>
          <cell r="J5685" t="str">
            <v>COEFICIENTE DE REPRESENTATIVIDADE</v>
          </cell>
          <cell r="K5685">
            <v>154.80000000000001</v>
          </cell>
          <cell r="L5685" t="str">
            <v>CAIXA REFERENCIAL</v>
          </cell>
        </row>
        <row r="5686">
          <cell r="G5686">
            <v>87243</v>
          </cell>
          <cell r="H5686" t="str">
            <v>REVESTIMENTO CERÂMICO PARA PAREDES EXTERNAS EM PASTILHAS DE PORCELANA 5 X 5 CM (PLACAS DE 30 X 30 CM), ALINHADAS A PRUMO, APLICADO EM PANOS SEM VÃOS. AF_06/2014</v>
          </cell>
          <cell r="I5686" t="str">
            <v>M2</v>
          </cell>
          <cell r="J5686" t="str">
            <v>COEFICIENTE DE REPRESENTATIVIDADE</v>
          </cell>
          <cell r="K5686">
            <v>140.41</v>
          </cell>
          <cell r="L5686" t="str">
            <v>CAIXA REFERENCIAL</v>
          </cell>
        </row>
        <row r="5687">
          <cell r="G5687">
            <v>87244</v>
          </cell>
          <cell r="H5687" t="str">
            <v>REVESTIMENTO CERÂMICO PARA PAREDES EXTERNAS EM PASTILHAS DE PORCELANA 5 X 5 CM (PLACAS DE 30 X 30 CM), ALINHADAS A PRUMO, APLICADO EM SUPERFÍCIES EXTERNAS DA SACADA. AF_06/2014</v>
          </cell>
          <cell r="I5687" t="str">
            <v>M2</v>
          </cell>
          <cell r="J5687" t="str">
            <v>COEFICIENTE DE REPRESENTATIVIDADE</v>
          </cell>
          <cell r="K5687">
            <v>151.22999999999999</v>
          </cell>
          <cell r="L5687" t="str">
            <v>CAIXA REFERENCIAL</v>
          </cell>
        </row>
        <row r="5688">
          <cell r="G5688">
            <v>87245</v>
          </cell>
          <cell r="H5688" t="str">
            <v>REVESTIMENTO CERÂMICO PARA PAREDES EXTERNAS EM PASTILHAS DE PORCELANA 5 X 5 CM (PLACAS DE 30 X 30 CM), ALINHADAS A PRUMO, APLICADO EM SUPERFÍCIES INTERNAS DA SACADA. AF_06/2014</v>
          </cell>
          <cell r="I5688" t="str">
            <v>M2</v>
          </cell>
          <cell r="J5688" t="str">
            <v>COEFICIENTE DE REPRESENTATIVIDADE</v>
          </cell>
          <cell r="K5688">
            <v>182.46</v>
          </cell>
          <cell r="L5688" t="str">
            <v>CAIXA REFERENCIAL</v>
          </cell>
        </row>
        <row r="5689">
          <cell r="G5689">
            <v>87264</v>
          </cell>
          <cell r="H5689" t="str">
            <v>REVESTIMENTO CERÂMICO PARA PAREDES INTERNAS COM PLACAS TIPO ESMALTADA EXTRA DE DIMENSÕES 20X20 CM APLICADAS EM AMBIENTES DE ÁREA MENOR QUE 5 M² NA ALTURA INTEIRA DAS PAREDES. AF_06/2014</v>
          </cell>
          <cell r="I5689" t="str">
            <v>M2</v>
          </cell>
          <cell r="J5689" t="str">
            <v>COEFICIENTE DE REPRESENTATIVIDADE</v>
          </cell>
          <cell r="K5689">
            <v>51.93</v>
          </cell>
          <cell r="L5689" t="str">
            <v>CAIXA REFERENCIAL</v>
          </cell>
        </row>
        <row r="5690">
          <cell r="G5690">
            <v>87265</v>
          </cell>
          <cell r="H5690" t="str">
            <v>REVESTIMENTO CERÂMICO PARA PAREDES INTERNAS COM PLACAS TIPO ESMALTADA EXTRA DE DIMENSÕES 20X20 CM APLICADAS EM AMBIENTES DE ÁREA MAIOR QUE 5 M² NA ALTURA INTEIRA DAS PAREDES. AF_06/2014</v>
          </cell>
          <cell r="I5690" t="str">
            <v>M2</v>
          </cell>
          <cell r="J5690" t="str">
            <v>COEFICIENTE DE REPRESENTATIVIDADE</v>
          </cell>
          <cell r="K5690">
            <v>45.03</v>
          </cell>
          <cell r="L5690" t="str">
            <v>CAIXA REFERENCIAL</v>
          </cell>
        </row>
        <row r="5691">
          <cell r="G5691">
            <v>87266</v>
          </cell>
          <cell r="H5691" t="str">
            <v>REVESTIMENTO CERÂMICO PARA PAREDES INTERNAS COM PLACAS TIPO ESMALTADA EXTRA DE DIMENSÕES 20X20 CM APLICADAS EM AMBIENTES DE ÁREA MENOR QUE 5 M² A MEIA ALTURA DAS PAREDES. AF_06/2014</v>
          </cell>
          <cell r="I5691" t="str">
            <v>M2</v>
          </cell>
          <cell r="J5691" t="str">
            <v>COEFICIENTE DE REPRESENTATIVIDADE</v>
          </cell>
          <cell r="K5691">
            <v>54.38</v>
          </cell>
          <cell r="L5691" t="str">
            <v>CAIXA REFERENCIAL</v>
          </cell>
        </row>
        <row r="5692">
          <cell r="G5692">
            <v>87267</v>
          </cell>
          <cell r="H5692" t="str">
            <v>REVESTIMENTO CERÂMICO PARA PAREDES INTERNAS COM PLACAS TIPO ESMALTADA EXTRA DE DIMENSÕES 20X20 CM APLICADAS EM AMBIENTES DE ÁREA MAIOR QUE 5 M² A MEIA ALTURA DAS PAREDES. AF_06/2014</v>
          </cell>
          <cell r="I5692" t="str">
            <v>M2</v>
          </cell>
          <cell r="J5692" t="str">
            <v>COEFICIENTE DE REPRESENTATIVIDADE</v>
          </cell>
          <cell r="K5692">
            <v>51.31</v>
          </cell>
          <cell r="L5692" t="str">
            <v>CAIXA REFERENCIAL</v>
          </cell>
        </row>
        <row r="5693">
          <cell r="G5693">
            <v>87268</v>
          </cell>
          <cell r="H5693" t="str">
            <v>REVESTIMENTO CERÂMICO PARA PAREDES INTERNAS COM PLACAS TIPO ESMALTADA EXTRA DE DIMENSÕES 25X35 CM APLICADAS EM AMBIENTES DE ÁREA MENOR QUE 5 M² NA ALTURA INTEIRA DAS PAREDES. AF_06/2014</v>
          </cell>
          <cell r="I5693" t="str">
            <v>M2</v>
          </cell>
          <cell r="J5693" t="str">
            <v>COEFICIENTE DE REPRESENTATIVIDADE</v>
          </cell>
          <cell r="K5693">
            <v>56.23</v>
          </cell>
          <cell r="L5693" t="str">
            <v>CAIXA REFERENCIAL</v>
          </cell>
        </row>
        <row r="5694">
          <cell r="G5694">
            <v>87269</v>
          </cell>
          <cell r="H5694" t="str">
            <v>REVESTIMENTO CERÂMICO PARA PAREDES INTERNAS COM PLACAS TIPO ESMALTADA EXTRA DE DIMENSÕES 25X35 CM APLICADAS EM AMBIENTES DE ÁREA MAIOR QUE 5 M² NA ALTURA INTEIRA DAS PAREDES. AF_06/2014</v>
          </cell>
          <cell r="I5694" t="str">
            <v>M2</v>
          </cell>
          <cell r="J5694" t="str">
            <v>COEFICIENTE DE REPRESENTATIVIDADE</v>
          </cell>
          <cell r="K5694">
            <v>48.73</v>
          </cell>
          <cell r="L5694" t="str">
            <v>CAIXA REFERENCIAL</v>
          </cell>
        </row>
        <row r="5695">
          <cell r="G5695">
            <v>87270</v>
          </cell>
          <cell r="H5695" t="str">
            <v>REVESTIMENTO CERÂMICO PARA PAREDES INTERNAS COM PLACAS TIPO ESMALTADA EXTRA DE DIMENSÕES 25X35 CM APLICADAS EM AMBIENTES DE ÁREA MENOR QUE 5 M² A MEIA ALTURA DAS PAREDES. AF_06/2014</v>
          </cell>
          <cell r="I5695" t="str">
            <v>M2</v>
          </cell>
          <cell r="J5695" t="str">
            <v>COEFICIENTE DE REPRESENTATIVIDADE</v>
          </cell>
          <cell r="K5695">
            <v>58.3</v>
          </cell>
          <cell r="L5695" t="str">
            <v>CAIXA REFERENCIAL</v>
          </cell>
        </row>
        <row r="5696">
          <cell r="G5696">
            <v>87271</v>
          </cell>
          <cell r="H5696" t="str">
            <v>REVESTIMENTO CERÂMICO PARA PAREDES INTERNAS COM PLACAS TIPO ESMALTADA EXTRA DE DIMENSÕES 25X35 CM APLICADAS EM AMBIENTES DE ÁREA MAIOR QUE 5 M² A MEIA ALTURA DAS PAREDES. AF_06/2014</v>
          </cell>
          <cell r="I5696" t="str">
            <v>M2</v>
          </cell>
          <cell r="J5696" t="str">
            <v>COEFICIENTE DE REPRESENTATIVIDADE</v>
          </cell>
          <cell r="K5696">
            <v>54.76</v>
          </cell>
          <cell r="L5696" t="str">
            <v>CAIXA REFERENCIAL</v>
          </cell>
        </row>
        <row r="5697">
          <cell r="G5697">
            <v>87272</v>
          </cell>
          <cell r="H5697" t="str">
            <v>REVESTIMENTO CERÂMICO PARA PAREDES INTERNAS COM PLACAS TIPO ESMALTADA EXTRA  DE DIMENSÕES 33X45 CM APLICADAS EM AMBIENTES DE ÁREA MENOR QUE 5 M² NA ALTURA INTEIRA DAS PAREDES. AF_06/2014</v>
          </cell>
          <cell r="I5697" t="str">
            <v>M2</v>
          </cell>
          <cell r="J5697" t="str">
            <v>COEFICIENTE DE REPRESENTATIVIDADE</v>
          </cell>
          <cell r="K5697">
            <v>59.98</v>
          </cell>
          <cell r="L5697" t="str">
            <v>CAIXA REFERENCIAL</v>
          </cell>
        </row>
        <row r="5698">
          <cell r="G5698">
            <v>87273</v>
          </cell>
          <cell r="H5698" t="str">
            <v>REVESTIMENTO CERÂMICO PARA PAREDES INTERNAS COM PLACAS TIPO ESMALTADA EXTRA DE DIMENSÕES 33X45 CM APLICADAS EM AMBIENTES DE ÁREA MAIOR QUE 5 M² NA ALTURA INTEIRA DAS PAREDES. AF_06/2014</v>
          </cell>
          <cell r="I5698" t="str">
            <v>M2</v>
          </cell>
          <cell r="J5698" t="str">
            <v>COEFICIENTE DE REPRESENTATIVIDADE</v>
          </cell>
          <cell r="K5698">
            <v>50.81</v>
          </cell>
          <cell r="L5698" t="str">
            <v>CAIXA REFERENCIAL</v>
          </cell>
        </row>
        <row r="5699">
          <cell r="G5699">
            <v>87274</v>
          </cell>
          <cell r="H5699" t="str">
            <v>REVESTIMENTO CERÂMICO PARA PAREDES INTERNAS COM PLACAS TIPO ESMALTADA EXTRA DE DIMENSÕES 33X45 CM APLICADAS EM AMBIENTES DE ÁREA MENOR QUE 5 M² A MEIA ALTURA DAS PAREDES. AF_06/2014</v>
          </cell>
          <cell r="I5699" t="str">
            <v>M2</v>
          </cell>
          <cell r="J5699" t="str">
            <v>COEFICIENTE DE REPRESENTATIVIDADE</v>
          </cell>
          <cell r="K5699">
            <v>61.44</v>
          </cell>
          <cell r="L5699" t="str">
            <v>CAIXA REFERENCIAL</v>
          </cell>
        </row>
        <row r="5700">
          <cell r="G5700">
            <v>87275</v>
          </cell>
          <cell r="H5700" t="str">
            <v>REVESTIMENTO CERÂMICO PARA PAREDES INTERNAS COM PLACAS TIPO ESMALTADA EXTRA  DE DIMENSÕES 33X45 CM APLICADAS EM AMBIENTES DE ÁREA MAIOR QUE 5 M² A MEIA ALTURA DAS PAREDES. AF_06/2014</v>
          </cell>
          <cell r="I5700" t="str">
            <v>M2</v>
          </cell>
          <cell r="J5700" t="str">
            <v>COEFICIENTE DE REPRESENTATIVIDADE</v>
          </cell>
          <cell r="K5700">
            <v>58.31</v>
          </cell>
          <cell r="L5700" t="str">
            <v>CAIXA REFERENCIAL</v>
          </cell>
        </row>
        <row r="5701">
          <cell r="G5701">
            <v>88786</v>
          </cell>
          <cell r="H5701" t="str">
            <v>REVESTIMENTO CERÂMICO PARA PAREDES EXTERNAS EM PASTILHAS DE PORCELANA 2,5 X 2,5 CM (PLACAS DE 30 X 30 CM), ALINHADAS A PRUMO, APLICADO EM PANOS COM VÃOS. AF_10/2014</v>
          </cell>
          <cell r="I5701" t="str">
            <v>M2</v>
          </cell>
          <cell r="J5701" t="str">
            <v>COEFICIENTE DE REPRESENTATIVIDADE</v>
          </cell>
          <cell r="K5701">
            <v>170.37</v>
          </cell>
          <cell r="L5701" t="str">
            <v>CAIXA REFERENCIAL</v>
          </cell>
        </row>
        <row r="5702">
          <cell r="G5702">
            <v>88787</v>
          </cell>
          <cell r="H5702" t="str">
            <v>REVESTIMENTO CERÂMICO PARA PAREDES EXTERNAS EM PASTILHAS DE PORCELANA 2,5 X 2,5 CM (PLACAS DE 30 X 30 CM), ALINHADAS A PRUMO, APLICADO EM PANOS SEM VÃOS. AF_10/2014</v>
          </cell>
          <cell r="I5702" t="str">
            <v>M2</v>
          </cell>
          <cell r="J5702" t="str">
            <v>COEFICIENTE DE REPRESENTATIVIDADE</v>
          </cell>
          <cell r="K5702">
            <v>155.24</v>
          </cell>
          <cell r="L5702" t="str">
            <v>CAIXA REFERENCIAL</v>
          </cell>
        </row>
        <row r="5703">
          <cell r="G5703">
            <v>88788</v>
          </cell>
          <cell r="H5703" t="str">
            <v>REVESTIMENTO CERÂMICO PARA PAREDES EXTERNAS EM PASTILHAS DE PORCELANA 2,5 X 2,5 CM (PLACAS DE 30 X 30 CM), ALINHADAS A PRUMO, APLICADO EM SUPERFÍCIES EXTERNAS DA SACADA. AF_10/2014</v>
          </cell>
          <cell r="I5703" t="str">
            <v>M2</v>
          </cell>
          <cell r="J5703" t="str">
            <v>COEFICIENTE DE REPRESENTATIVIDADE</v>
          </cell>
          <cell r="K5703">
            <v>166.06</v>
          </cell>
          <cell r="L5703" t="str">
            <v>CAIXA REFERENCIAL</v>
          </cell>
        </row>
        <row r="5704">
          <cell r="G5704">
            <v>88789</v>
          </cell>
          <cell r="H5704" t="str">
            <v>REVESTIMENTO CERÂMICO PARA PAREDES EXTERNAS EM PASTILHAS DE PORCELANA 2,5 X 2,5 CM (PLACAS DE 30 X 30 CM), ALINHADAS A PRUMO, APLICADO EM SUPERFÍCIES INTERNAS DA SACADA. AF_10/2014</v>
          </cell>
          <cell r="I5704" t="str">
            <v>M2</v>
          </cell>
          <cell r="J5704" t="str">
            <v>COEFICIENTE DE REPRESENTATIVIDADE</v>
          </cell>
          <cell r="K5704">
            <v>199.84</v>
          </cell>
          <cell r="L5704" t="str">
            <v>CAIXA REFERENCIAL</v>
          </cell>
        </row>
        <row r="5705">
          <cell r="G5705">
            <v>89045</v>
          </cell>
          <cell r="H5705" t="str">
            <v>(COMPOSIÇÃO REPRESENTATIVA) DO SERVIÇO DE REVESTIMENTO CERÂMICO PARA AMBIENTES DE ÁREAS MOLHADAS, MEIA PAREDE OU PAREDE INTEIRA, COM PLACAS TIPO GRÊS OU SEMI-GRÊS, DIMENSÕES 20X20 CM, PARA EDIFICAÇÃO HABITACIONAL MULTIFAMILIAR (PRÉDIO). AF_11/2014</v>
          </cell>
          <cell r="I5705" t="str">
            <v>M2</v>
          </cell>
          <cell r="J5705" t="str">
            <v>COEFICIENTE DE REPRESENTATIVIDADE</v>
          </cell>
          <cell r="K5705">
            <v>51.76</v>
          </cell>
          <cell r="L5705" t="str">
            <v>CAIXA REFERENCIAL</v>
          </cell>
        </row>
        <row r="5706">
          <cell r="G5706">
            <v>89170</v>
          </cell>
          <cell r="H5706" t="str">
            <v>(COMPOSIÇÃO REPRESENTATIVA) DO SERVIÇO DE REVESTIMENTO CERÂMICO PARA PAREDES INTERNAS, MEIA PAREDE, OU PAREDE INTEIRA, PLACAS GRÊS OU SEMI-GRÊS DE 20X20 CM, PARA EDIFICAÇÕES HABITACIONAIS UNIFAMILIAR (CASAS) E EDIFICAÇÕES PÚBLICAS PADRÃO. AF_11/2014</v>
          </cell>
          <cell r="I5706" t="str">
            <v>M2</v>
          </cell>
          <cell r="J5706" t="str">
            <v>COEFICIENTE DE REPRESENTATIVIDADE</v>
          </cell>
          <cell r="K5706">
            <v>50.02</v>
          </cell>
          <cell r="L5706" t="str">
            <v>CAIXA REFERENCIAL</v>
          </cell>
        </row>
        <row r="5707">
          <cell r="G5707">
            <v>93392</v>
          </cell>
          <cell r="H5707" t="str">
            <v>REVESTIMENTO CERÂMICO PARA PAREDES INTERNAS COM PLACAS TIPO ESMALTADA PADRÃO POPULAR DE DIMENSÕES 20X20 CM, ARGAMASSA TIPO AC I, APLICADAS EM AMBIENTES DE ÁREA MENOR QUE 5 M2 NA ALTURA INTEIRA DAS PAREDES. AF_06/2014</v>
          </cell>
          <cell r="I5707" t="str">
            <v>M2</v>
          </cell>
          <cell r="J5707" t="str">
            <v>COEFICIENTE DE REPRESENTATIVIDADE</v>
          </cell>
          <cell r="K5707">
            <v>41.11</v>
          </cell>
          <cell r="L5707" t="str">
            <v>CAIXA REFERENCIAL</v>
          </cell>
        </row>
        <row r="5708">
          <cell r="G5708">
            <v>93393</v>
          </cell>
          <cell r="H5708" t="str">
            <v>REVESTIMENTO CERÂMICO PARA PAREDES INTERNAS COM PLACAS TIPO ESMALTADA PADRÃO POPULAR DE DIMENSÕES 20X20 CM, ARGAMASSA TIPO AC I, APLICADAS EM AMBIENTES DE ÁREA MAIOR QUE 5 M2 NA ALTURA INTEIRA DAS PAREDES. AF_06/2014</v>
          </cell>
          <cell r="I5708" t="str">
            <v>M2</v>
          </cell>
          <cell r="J5708" t="str">
            <v>COEFICIENTE DE REPRESENTATIVIDADE</v>
          </cell>
          <cell r="K5708">
            <v>34.31</v>
          </cell>
          <cell r="L5708" t="str">
            <v>CAIXA REFERENCIAL</v>
          </cell>
        </row>
        <row r="5709">
          <cell r="G5709">
            <v>93394</v>
          </cell>
          <cell r="H5709" t="str">
            <v>REVESTIMENTO CERÂMICO PARA PAREDES INTERNAS COM PLACAS TIPO ESMALTADA PADRÃO POPULAR DE DIMENSÕES 20X20 CM, ARGAMASSA TIPO AC I, APLICADAS EM AMBIENTES DE ÁREA MENOR QUE 5 M2 A MEIA ALTURA DAS PAREDES. AF_06/2014</v>
          </cell>
          <cell r="I5709" t="str">
            <v>M2</v>
          </cell>
          <cell r="J5709" t="str">
            <v>COEFICIENTE DE REPRESENTATIVIDADE</v>
          </cell>
          <cell r="K5709">
            <v>43.56</v>
          </cell>
          <cell r="L5709" t="str">
            <v>CAIXA REFERENCIAL</v>
          </cell>
        </row>
        <row r="5710">
          <cell r="G5710">
            <v>93395</v>
          </cell>
          <cell r="H5710" t="str">
            <v>REVESTIMENTO CERÂMICO PARA PAREDES INTERNAS COM PLACAS TIPO ESMALTADA PADRÃO POPULAR DE DIMENSÕES 20X20 CM, ARGAMASSA TIPO AC I, APLICADAS EM AMBIENTES DE ÁREA MAIOR QUE 5 M2 A MEIA ALTURA DAS PAREDES. AF_06/2014</v>
          </cell>
          <cell r="I5710" t="str">
            <v>M2</v>
          </cell>
          <cell r="J5710" t="str">
            <v>COEFICIENTE DE REPRESENTATIVIDADE</v>
          </cell>
          <cell r="K5710">
            <v>40.49</v>
          </cell>
          <cell r="L5710" t="str">
            <v>CAIXA REFERENCIAL</v>
          </cell>
        </row>
        <row r="5711">
          <cell r="G5711">
            <v>99194</v>
          </cell>
          <cell r="H5711" t="str">
            <v>REVESTIMENTO CERÂMICO PARA PAREDES INTERNAS COM PLACAS TIPO ESMALTADA PADRÃO POPULAR DE DIMENSÕES 20X20 CM, ARGAMASSA TIPO AC III, APLICADAS EM AMBIENTES DE ÁREA MENOR QUE 5 M2 NA ALTURA INTEIRA DAS PAREDES. AF_06/2014</v>
          </cell>
          <cell r="I5711" t="str">
            <v>M2</v>
          </cell>
          <cell r="J5711" t="str">
            <v>COEFICIENTE DE REPRESENTATIVIDADE</v>
          </cell>
          <cell r="K5711">
            <v>45.44</v>
          </cell>
          <cell r="L5711" t="str">
            <v>CAIXA REFERENCIAL</v>
          </cell>
        </row>
        <row r="5712">
          <cell r="G5712">
            <v>99195</v>
          </cell>
          <cell r="H5712" t="str">
            <v>REVESTIMENTO CERÂMICO PARA PAREDES INTERNAS COM PLACAS TIPO ESMALTADA PADRÃO POPULAR DE DIMENSÕES 20X20 CM, ARGAMASSA TIPO AC III, APLICADAS EM AMBIENTES DE ÁREA MAIOR QUE 5 M2 NA ALTURA INTEIRA DAS PAREDES. AF_06/2014</v>
          </cell>
          <cell r="I5712" t="str">
            <v>M2</v>
          </cell>
          <cell r="J5712" t="str">
            <v>COEFICIENTE DE REPRESENTATIVIDADE</v>
          </cell>
          <cell r="K5712">
            <v>38.64</v>
          </cell>
          <cell r="L5712" t="str">
            <v>CAIXA REFERENCIAL</v>
          </cell>
        </row>
        <row r="5713">
          <cell r="G5713">
            <v>99196</v>
          </cell>
          <cell r="H5713" t="str">
            <v>REVESTIMENTO CERÂMICO PARA PAREDES INTERNAS COM PLACAS TIPO ESMALTADA PADRÃO POPULAR DE DIMENSÕES 20X20 CM, ARGAMASSA TIPO AC III, APLICADAS EM AMBIENTES DE ÁREA MENOR QUE 5 M2 A MEIA ALTURA DAS PAREDES. AF_06/2014</v>
          </cell>
          <cell r="I5713" t="str">
            <v>M2</v>
          </cell>
          <cell r="J5713" t="str">
            <v>COEFICIENTE DE REPRESENTATIVIDADE</v>
          </cell>
          <cell r="K5713">
            <v>47.89</v>
          </cell>
          <cell r="L5713" t="str">
            <v>CAIXA REFERENCIAL</v>
          </cell>
        </row>
        <row r="5714">
          <cell r="G5714">
            <v>99198</v>
          </cell>
          <cell r="H5714" t="str">
            <v>REVESTIMENTO CERÂMICO PARA PAREDES INTERNAS COM PLACAS TIPO ESMALTADA PADRÃO POPULAR DE DIMENSÕES 20X20 CM, ARGAMASSA TIPO AC III, APLICADAS EM AMBIENTES DE ÁREA MAIOR QUE 5 M2 A MEIA ALTURA DAS PAREDES. AF_06/2014</v>
          </cell>
          <cell r="I5714" t="str">
            <v>M2</v>
          </cell>
          <cell r="J5714" t="str">
            <v>COEFICIENTE DE REPRESENTATIVIDADE</v>
          </cell>
          <cell r="K5714">
            <v>44.82</v>
          </cell>
          <cell r="L5714" t="str">
            <v>CAIXA REFERENCIAL</v>
          </cell>
        </row>
        <row r="5715">
          <cell r="G5715">
            <v>84088</v>
          </cell>
          <cell r="H5715" t="str">
            <v>PEITORIL EM MARMORE BRANCO, LARGURA DE 15CM, ASSENTADO COM ARGAMASSA TRACO 1:4 (CIMENTO E AREIA MEDIA), PREPARO MANUAL DA ARGAMASSA</v>
          </cell>
          <cell r="I5715" t="str">
            <v>M</v>
          </cell>
          <cell r="J5715" t="str">
            <v>COEFICIENTE DE REPRESENTATIVIDADE</v>
          </cell>
          <cell r="K5715">
            <v>69.58</v>
          </cell>
          <cell r="L5715" t="str">
            <v>CAIXA REFERENCIAL</v>
          </cell>
        </row>
        <row r="5716">
          <cell r="G5716">
            <v>84089</v>
          </cell>
          <cell r="H5716" t="str">
            <v>PEITORIL EM MARMORE BRANCO, LARGURA DE 25CM, ASSENTADO COM ARGAMASSA TRACO 1:3 (CIMENTO E AREIA MEDIA), PREPARO MANUAL DA ARGAMASSA</v>
          </cell>
          <cell r="I5716" t="str">
            <v>M</v>
          </cell>
          <cell r="J5716" t="str">
            <v>COEFICIENTE DE REPRESENTATIVIDADE</v>
          </cell>
          <cell r="K5716">
            <v>98.71</v>
          </cell>
          <cell r="L5716" t="str">
            <v>CAIXA REFERENCIAL</v>
          </cell>
        </row>
        <row r="5717">
          <cell r="G5717">
            <v>40675</v>
          </cell>
          <cell r="H5717" t="str">
            <v>ASSENTAMENTO DE PEITORIL COM ARGAMASSA DE CIMENTO COLANTE</v>
          </cell>
          <cell r="I5717" t="str">
            <v>M</v>
          </cell>
          <cell r="J5717" t="str">
            <v>COLETADO</v>
          </cell>
          <cell r="K5717">
            <v>4.59</v>
          </cell>
          <cell r="L5717" t="str">
            <v>CAIXA REFERENCIAL</v>
          </cell>
        </row>
        <row r="5718">
          <cell r="G5718">
            <v>96112</v>
          </cell>
          <cell r="H5718" t="str">
            <v>FORRO EM MADEIRA PINUS, PARA AMBIENTES RESIDENCIAIS, INCLUSIVE ESTRUTURA DE FIXAÇÃO. AF_05/2017</v>
          </cell>
          <cell r="I5718" t="str">
            <v>M2</v>
          </cell>
          <cell r="J5718" t="str">
            <v>COEFICIENTE DE REPRESENTATIVIDADE</v>
          </cell>
          <cell r="K5718">
            <v>106.02</v>
          </cell>
          <cell r="L5718" t="str">
            <v>CAIXA REFERENCIAL</v>
          </cell>
        </row>
        <row r="5719">
          <cell r="G5719">
            <v>96117</v>
          </cell>
          <cell r="H5719" t="str">
            <v>FORRO EM MADEIRA PINUS, PARA AMBIENTES COMERCIAIS, INCLUSIVE ESTRUTURA DE FIXAÇÃO. AF_05/2017</v>
          </cell>
          <cell r="I5719" t="str">
            <v>M2</v>
          </cell>
          <cell r="J5719" t="str">
            <v>COEFICIENTE DE REPRESENTATIVIDADE</v>
          </cell>
          <cell r="K5719">
            <v>129.66</v>
          </cell>
          <cell r="L5719" t="str">
            <v>CAIXA REFERENCIAL</v>
          </cell>
        </row>
        <row r="5720">
          <cell r="G5720">
            <v>96122</v>
          </cell>
          <cell r="H5720" t="str">
            <v>ACABAMENTOS PARA FORRO (RODA-FORRO EM MADEIRA PINUS). AF_05/2017</v>
          </cell>
          <cell r="I5720" t="str">
            <v>M</v>
          </cell>
          <cell r="J5720" t="str">
            <v>COEFICIENTE DE REPRESENTATIVIDADE</v>
          </cell>
          <cell r="K5720">
            <v>31.3</v>
          </cell>
          <cell r="L5720" t="str">
            <v>CAIXA REFERENCIAL</v>
          </cell>
        </row>
        <row r="5721">
          <cell r="G5721">
            <v>96109</v>
          </cell>
          <cell r="H5721" t="str">
            <v>FORRO EM PLACAS DE GESSO, PARA AMBIENTES RESIDENCIAIS. AF_05/2017_P</v>
          </cell>
          <cell r="I5721" t="str">
            <v>M2</v>
          </cell>
          <cell r="J5721" t="str">
            <v>ATRIBUÍDO SÃO PAULO</v>
          </cell>
          <cell r="K5721">
            <v>40.549999999999997</v>
          </cell>
          <cell r="L5721" t="str">
            <v>CAIXA REFERENCIAL</v>
          </cell>
        </row>
        <row r="5722">
          <cell r="G5722">
            <v>96110</v>
          </cell>
          <cell r="H5722" t="str">
            <v>FORRO EM DRYWALL, PARA AMBIENTES RESIDENCIAIS, INCLUSIVE ESTRUTURA DE FIXAÇÃO. AF_05/2017_P</v>
          </cell>
          <cell r="I5722" t="str">
            <v>M2</v>
          </cell>
          <cell r="J5722" t="str">
            <v>COEFICIENTE DE REPRESENTATIVIDADE</v>
          </cell>
          <cell r="K5722">
            <v>56.67</v>
          </cell>
          <cell r="L5722" t="str">
            <v>CAIXA REFERENCIAL</v>
          </cell>
        </row>
        <row r="5723">
          <cell r="G5723">
            <v>96113</v>
          </cell>
          <cell r="H5723" t="str">
            <v>FORRO EM PLACAS DE GESSO, PARA AMBIENTES COMERCIAIS. AF_05/2017_P</v>
          </cell>
          <cell r="I5723" t="str">
            <v>M2</v>
          </cell>
          <cell r="J5723" t="str">
            <v>ATRIBUÍDO SÃO PAULO</v>
          </cell>
          <cell r="K5723">
            <v>36.08</v>
          </cell>
          <cell r="L5723" t="str">
            <v>CAIXA REFERENCIAL</v>
          </cell>
        </row>
        <row r="5724">
          <cell r="G5724">
            <v>96114</v>
          </cell>
          <cell r="H5724" t="str">
            <v>FORRO EM DRYWALL, PARA AMBIENTES COMERCIAIS, INCLUSIVE ESTRUTURA DE FIXAÇÃO. AF_05/2017_P</v>
          </cell>
          <cell r="I5724" t="str">
            <v>M2</v>
          </cell>
          <cell r="J5724" t="str">
            <v>COEFICIENTE DE REPRESENTATIVIDADE</v>
          </cell>
          <cell r="K5724">
            <v>57.25</v>
          </cell>
          <cell r="L5724" t="str">
            <v>CAIXA REFERENCIAL</v>
          </cell>
        </row>
        <row r="5725">
          <cell r="G5725">
            <v>96120</v>
          </cell>
          <cell r="H5725" t="str">
            <v>ACABAMENTOS PARA FORRO (MOLDURA DE GESSO). AF_05/2017</v>
          </cell>
          <cell r="I5725" t="str">
            <v>M</v>
          </cell>
          <cell r="J5725" t="str">
            <v>ATRIBUÍDO SÃO PAULO</v>
          </cell>
          <cell r="K5725">
            <v>2.78</v>
          </cell>
          <cell r="L5725" t="str">
            <v>CAIXA REFERENCIAL</v>
          </cell>
        </row>
        <row r="5726">
          <cell r="G5726">
            <v>96123</v>
          </cell>
          <cell r="H5726" t="str">
            <v>ACABAMENTOS PARA FORRO (MOLDURA EM DRYWALL, COM LARGURA DE 15 CM). AF_05/2017_P</v>
          </cell>
          <cell r="I5726" t="str">
            <v>M</v>
          </cell>
          <cell r="J5726" t="str">
            <v>COEFICIENTE DE REPRESENTATIVIDADE</v>
          </cell>
          <cell r="K5726">
            <v>23.25</v>
          </cell>
          <cell r="L5726" t="str">
            <v>CAIXA REFERENCIAL</v>
          </cell>
        </row>
        <row r="5727">
          <cell r="G5727">
            <v>99054</v>
          </cell>
          <cell r="H5727" t="str">
            <v>ACABAMENTOS PARA FORRO (SANCA DE GESSO MONTADA NA OBRA). AF_05/2017_P</v>
          </cell>
          <cell r="I5727" t="str">
            <v>M2</v>
          </cell>
          <cell r="J5727" t="str">
            <v>ATRIBUÍDO SÃO PAULO</v>
          </cell>
          <cell r="K5727">
            <v>49.69</v>
          </cell>
          <cell r="L5727" t="str">
            <v>CAIXA REFERENCIAL</v>
          </cell>
        </row>
        <row r="5728">
          <cell r="G5728" t="str">
            <v>73807/1</v>
          </cell>
          <cell r="H5728" t="str">
            <v>CORRIMAO EM MARMORITE, LARGURA 15CM</v>
          </cell>
          <cell r="I5728" t="str">
            <v>M</v>
          </cell>
          <cell r="J5728" t="str">
            <v>COEFICIENTE DE REPRESENTATIVIDADE</v>
          </cell>
          <cell r="K5728">
            <v>93.34</v>
          </cell>
          <cell r="L5728" t="str">
            <v>CAIXA REFERENCIAL</v>
          </cell>
        </row>
        <row r="5729">
          <cell r="G5729">
            <v>96111</v>
          </cell>
          <cell r="H5729" t="str">
            <v>FORRO EM RÉGUAS DE PVC, FRISADO, PARA AMBIENTES RESIDENCIAIS, INCLUSIVE ESTRUTURA DE FIXAÇÃO. AF_05/2017_P</v>
          </cell>
          <cell r="I5729" t="str">
            <v>M2</v>
          </cell>
          <cell r="J5729" t="str">
            <v>COEFICIENTE DE REPRESENTATIVIDADE</v>
          </cell>
          <cell r="K5729">
            <v>34.369999999999997</v>
          </cell>
          <cell r="L5729" t="str">
            <v>CAIXA REFERENCIAL</v>
          </cell>
        </row>
        <row r="5730">
          <cell r="G5730">
            <v>96116</v>
          </cell>
          <cell r="H5730" t="str">
            <v>FORRO EM RÉGUAS DE PVC, FRISADO, PARA AMBIENTES COMERCIAIS, INCLUSIVE ESTRUTURA DE FIXAÇÃO. AF_05/2017_P</v>
          </cell>
          <cell r="I5730" t="str">
            <v>M2</v>
          </cell>
          <cell r="J5730" t="str">
            <v>COEFICIENTE DE REPRESENTATIVIDADE</v>
          </cell>
          <cell r="K5730">
            <v>37.04</v>
          </cell>
          <cell r="L5730" t="str">
            <v>CAIXA REFERENCIAL</v>
          </cell>
        </row>
        <row r="5731">
          <cell r="G5731">
            <v>96121</v>
          </cell>
          <cell r="H5731" t="str">
            <v>ACABAMENTOS PARA FORRO (RODA-FORRO EM PERFIL METÁLICO E PLÁSTICO). AF_05/2017</v>
          </cell>
          <cell r="I5731" t="str">
            <v>M</v>
          </cell>
          <cell r="J5731" t="str">
            <v>COEFICIENTE DE REPRESENTATIVIDADE</v>
          </cell>
          <cell r="K5731">
            <v>7.7</v>
          </cell>
          <cell r="L5731" t="str">
            <v>CAIXA REFERENCIAL</v>
          </cell>
        </row>
        <row r="5732">
          <cell r="G5732">
            <v>96485</v>
          </cell>
          <cell r="H5732" t="str">
            <v>FORRO EM RÉGUAS DE PVC, LISO, PARA AMBIENTES RESIDENCIAIS, INCLUSIVE ESTRUTURA DE FIXAÇÃO. AF_05/2017_P</v>
          </cell>
          <cell r="I5732" t="str">
            <v>M2</v>
          </cell>
          <cell r="J5732" t="str">
            <v>COEFICIENTE DE REPRESENTATIVIDADE</v>
          </cell>
          <cell r="K5732">
            <v>39.130000000000003</v>
          </cell>
          <cell r="L5732" t="str">
            <v>CAIXA REFERENCIAL</v>
          </cell>
        </row>
        <row r="5733">
          <cell r="G5733">
            <v>96486</v>
          </cell>
          <cell r="H5733" t="str">
            <v>FORRO DE PVC, LISO, PARA AMBIENTES COMERCIAIS, INCLUSIVE ESTRUTURA DE FIXAÇÃO. AF_05/2017_P</v>
          </cell>
          <cell r="I5733" t="str">
            <v>M2</v>
          </cell>
          <cell r="J5733" t="str">
            <v>COEFICIENTE DE REPRESENTATIVIDADE</v>
          </cell>
          <cell r="K5733">
            <v>42.09</v>
          </cell>
          <cell r="L5733" t="str">
            <v>CAIXA REFERENCIAL</v>
          </cell>
        </row>
        <row r="5734">
          <cell r="G5734">
            <v>91514</v>
          </cell>
          <cell r="H5734" t="str">
            <v>ESTUCAMENTO DE PANOS DE FACHADA SEM VÃOS DO SISTEMA DE PAREDES DE CONCRETO EM EDIFICAÇÕES DE MÚLTIPLOS PAVIMENTOS. AF_06/2015</v>
          </cell>
          <cell r="I5734" t="str">
            <v>M2</v>
          </cell>
          <cell r="J5734" t="str">
            <v>COEFICIENTE DE REPRESENTATIVIDADE</v>
          </cell>
          <cell r="K5734">
            <v>5.79</v>
          </cell>
          <cell r="L5734" t="str">
            <v>CAIXA REFERENCIAL</v>
          </cell>
        </row>
        <row r="5735">
          <cell r="G5735">
            <v>91515</v>
          </cell>
          <cell r="H5735" t="str">
            <v>ESTUCAMENTO DE PANOS DE FACHADA COM VÃOS DO SISTEMA DE PAREDES DE CONCRETO EM EDIFICAÇÕES DE MÚLTIPLOS PAVIMENTOS. AF_06/2015</v>
          </cell>
          <cell r="I5735" t="str">
            <v>M2</v>
          </cell>
          <cell r="J5735" t="str">
            <v>COEFICIENTE DE REPRESENTATIVIDADE</v>
          </cell>
          <cell r="K5735">
            <v>7.67</v>
          </cell>
          <cell r="L5735" t="str">
            <v>CAIXA REFERENCIAL</v>
          </cell>
        </row>
        <row r="5736">
          <cell r="G5736">
            <v>91516</v>
          </cell>
          <cell r="H5736" t="str">
            <v>ESTUCAMENTO DE SUPERFÍCIE EXTERNA DA SACADA DO SISTEMA DE PAREDES DE CONCRETO EM EDIFICAÇÕES DE MÚLTIPLOS PAVIMENTOS. AF_06/2015</v>
          </cell>
          <cell r="I5736" t="str">
            <v>M2</v>
          </cell>
          <cell r="J5736" t="str">
            <v>COEFICIENTE DE REPRESENTATIVIDADE</v>
          </cell>
          <cell r="K5736">
            <v>11.22</v>
          </cell>
          <cell r="L5736" t="str">
            <v>CAIXA REFERENCIAL</v>
          </cell>
        </row>
        <row r="5737">
          <cell r="G5737">
            <v>91517</v>
          </cell>
          <cell r="H5737" t="str">
            <v>ESTUCAMENTO DE PANOS DE FACHADA SEM VÃOS DO SISTEMA DE PAREDES DE CONCRETO EM EDIFICAÇÕES DE PAVIMENTO ÚNICO. AF_06/2015</v>
          </cell>
          <cell r="I5737" t="str">
            <v>M2</v>
          </cell>
          <cell r="J5737" t="str">
            <v>COEFICIENTE DE REPRESENTATIVIDADE</v>
          </cell>
          <cell r="K5737">
            <v>12.5</v>
          </cell>
          <cell r="L5737" t="str">
            <v>CAIXA REFERENCIAL</v>
          </cell>
        </row>
        <row r="5738">
          <cell r="G5738">
            <v>91519</v>
          </cell>
          <cell r="H5738" t="str">
            <v>ESTUCAMENTO DE PANOS DE FACHADA COM VÃOS DO SISTEMA DE PAREDES DE CONCRETO EM EDIFICAÇÕES DE PAVIMENTO ÚNICO. AF_06/2015</v>
          </cell>
          <cell r="I5738" t="str">
            <v>M2</v>
          </cell>
          <cell r="J5738" t="str">
            <v>COEFICIENTE DE REPRESENTATIVIDADE</v>
          </cell>
          <cell r="K5738">
            <v>14.37</v>
          </cell>
          <cell r="L5738" t="str">
            <v>CAIXA REFERENCIAL</v>
          </cell>
        </row>
        <row r="5739">
          <cell r="G5739">
            <v>91520</v>
          </cell>
          <cell r="H5739" t="str">
            <v>ESTUCAMENTO DE DENSIDADE BAIXA NAS FACES INTERNAS DE PAREDES DO SISTEMA DE PAREDES DE CONCRETO. AF_06/2015</v>
          </cell>
          <cell r="I5739" t="str">
            <v>M2</v>
          </cell>
          <cell r="J5739" t="str">
            <v>COEFICIENTE DE REPRESENTATIVIDADE</v>
          </cell>
          <cell r="K5739">
            <v>2.0699999999999998</v>
          </cell>
          <cell r="L5739" t="str">
            <v>CAIXA REFERENCIAL</v>
          </cell>
        </row>
        <row r="5740">
          <cell r="G5740">
            <v>91522</v>
          </cell>
          <cell r="H5740" t="str">
            <v>ESTUCAMENTO, PARA QUALQUER REVESTIMENTO, EM TETO DO SISTEMA DE PAREDES DE CONCRETO. AF_06/2015</v>
          </cell>
          <cell r="I5740" t="str">
            <v>M2</v>
          </cell>
          <cell r="J5740" t="str">
            <v>COEFICIENTE DE REPRESENTATIVIDADE</v>
          </cell>
          <cell r="K5740">
            <v>2.4900000000000002</v>
          </cell>
          <cell r="L5740" t="str">
            <v>CAIXA REFERENCIAL</v>
          </cell>
        </row>
        <row r="5741">
          <cell r="G5741">
            <v>91525</v>
          </cell>
          <cell r="H5741" t="str">
            <v>ESTUCAMENTO DE DENSIDADE ALTA, NAS FACES INTERNAS DE PAREDES DO SISTEMA DE PAREDES DE CONCRETO. AF_06/2015</v>
          </cell>
          <cell r="I5741" t="str">
            <v>M2</v>
          </cell>
          <cell r="J5741" t="str">
            <v>COEFICIENTE DE REPRESENTATIVIDADE</v>
          </cell>
          <cell r="K5741">
            <v>4.4400000000000004</v>
          </cell>
          <cell r="L5741" t="str">
            <v>CAIXA REFERENCIAL</v>
          </cell>
        </row>
        <row r="5742">
          <cell r="G5742">
            <v>87280</v>
          </cell>
          <cell r="H5742" t="str">
            <v>ARGAMASSA TRAÇO 1:7 (EM VOLUME DE CIMENTO E AREIA MÉDIA ÚMIDA) COM ADIÇÃO DE PLASTIFICANTE PARA EMBOÇO/MASSA ÚNICA/ASSENTAMENTO DE ALVENARIA DE VEDAÇÃO, PREPARO MECÂNICO COM BETONEIRA 400 L. AF_08/2019</v>
          </cell>
          <cell r="I5742" t="str">
            <v>M3</v>
          </cell>
          <cell r="J5742" t="str">
            <v>COEFICIENTE DE REPRESENTATIVIDADE</v>
          </cell>
          <cell r="K5742">
            <v>317.67</v>
          </cell>
          <cell r="L5742" t="str">
            <v>CAIXA REFERENCIAL</v>
          </cell>
        </row>
        <row r="5743">
          <cell r="G5743">
            <v>87281</v>
          </cell>
          <cell r="H5743" t="str">
            <v>ARGAMASSA TRAÇO 1:7 (EM VOLUME DE CIMENTO E AREIA MÉDIA ÚMIDA) COM ADIÇÃO DE PLASTIFICANTE PARA EMBOÇO/MASSA ÚNICA/ASSENTAMENTO DE ALVENARIA DE VEDAÇÃO, PREPARO MECÂNICO COM BETONEIRA 600 L. AF_08/2019</v>
          </cell>
          <cell r="I5743" t="str">
            <v>M3</v>
          </cell>
          <cell r="J5743" t="str">
            <v>COEFICIENTE DE REPRESENTATIVIDADE</v>
          </cell>
          <cell r="K5743">
            <v>312</v>
          </cell>
          <cell r="L5743" t="str">
            <v>CAIXA REFERENCIAL</v>
          </cell>
        </row>
        <row r="5744">
          <cell r="G5744">
            <v>87283</v>
          </cell>
          <cell r="H5744" t="str">
            <v>ARGAMASSA TRAÇO 1:6 (EM VOLUME DE CIMENTO E AREIA MÉDIA ÚMIDA) COM ADIÇÃO DE PLASTIFICANTE PARA EMBOÇO/MASSA ÚNICA/ASSENTAMENTO DE ALVENARIA DE VEDAÇÃO, PREPARO MECÂNICO COM BETONEIRA 400 L. AF_08/2019</v>
          </cell>
          <cell r="I5744" t="str">
            <v>M3</v>
          </cell>
          <cell r="J5744" t="str">
            <v>COEFICIENTE DE REPRESENTATIVIDADE</v>
          </cell>
          <cell r="K5744">
            <v>323.83999999999997</v>
          </cell>
          <cell r="L5744" t="str">
            <v>CAIXA REFERENCIAL</v>
          </cell>
        </row>
        <row r="5745">
          <cell r="G5745">
            <v>87284</v>
          </cell>
          <cell r="H5745" t="str">
            <v>ARGAMASSA TRAÇO 1:6 (EM VOLUME DE CIMENTO E AREIA MÉDIA ÚMIDA) COM ADIÇÃO DE PLASTIFICANTE PARA EMBOÇO/MASSA ÚNICA/ASSENTAMENTO DE ALVENARIA DE VEDAÇÃO, PREPARO MECÂNICO COM BETONEIRA 600 L. AF_08/2019</v>
          </cell>
          <cell r="I5745" t="str">
            <v>M3</v>
          </cell>
          <cell r="J5745" t="str">
            <v>COEFICIENTE DE REPRESENTATIVIDADE</v>
          </cell>
          <cell r="K5745">
            <v>317.36</v>
          </cell>
          <cell r="L5745" t="str">
            <v>CAIXA REFERENCIAL</v>
          </cell>
        </row>
        <row r="5746">
          <cell r="G5746">
            <v>87286</v>
          </cell>
          <cell r="H5746" t="str">
            <v>ARGAMASSA TRAÇO 1:1:6 (EM VOLUME DE CIMENTO, CAL E AREIA MÉDIA ÚMIDA) PARA EMBOÇO/MASSA ÚNICA/ASSENTAMENTO DE ALVENARIA DE VEDAÇÃO, PREPARO MECÂNICO COM BETONEIRA 400 L. AF_08/2019</v>
          </cell>
          <cell r="I5746" t="str">
            <v>M3</v>
          </cell>
          <cell r="J5746" t="str">
            <v>COEFICIENTE DE REPRESENTATIVIDADE</v>
          </cell>
          <cell r="K5746">
            <v>411.85</v>
          </cell>
          <cell r="L5746" t="str">
            <v>CAIXA REFERENCIAL</v>
          </cell>
        </row>
        <row r="5747">
          <cell r="G5747">
            <v>87287</v>
          </cell>
          <cell r="H5747" t="str">
            <v>ARGAMASSA TRAÇO 1:1:6 (EM VOLUME DE CIMENTO, CAL E AREIA MÉDIA ÚMIDA) PARA EMBOÇO/MASSA ÚNICA/ASSENTAMENTO DE ALVENARIA DE VEDAÇÃO, PREPARO MECÂNICO COM BETONEIRA 600 L. AF_08/2019</v>
          </cell>
          <cell r="I5747" t="str">
            <v>M3</v>
          </cell>
          <cell r="J5747" t="str">
            <v>COEFICIENTE DE REPRESENTATIVIDADE</v>
          </cell>
          <cell r="K5747">
            <v>397.64</v>
          </cell>
          <cell r="L5747" t="str">
            <v>CAIXA REFERENCIAL</v>
          </cell>
        </row>
        <row r="5748">
          <cell r="G5748">
            <v>87289</v>
          </cell>
          <cell r="H5748" t="str">
            <v>ARGAMASSA TRAÇO 1:1,5:7,5 (EM VOLUME DE CIMENTO, CAL E AREIA MÉDIA ÚMIDA) PARA EMBOÇO/MASSA ÚNICA/ASSENTAMENTO DE ALVENARIA DE VEDAÇÃO, PREPARO MECÂNICO COM BETONEIRA 400 L. AF_08/2019</v>
          </cell>
          <cell r="I5748" t="str">
            <v>M3</v>
          </cell>
          <cell r="J5748" t="str">
            <v>COEFICIENTE DE REPRESENTATIVIDADE</v>
          </cell>
          <cell r="K5748">
            <v>404.5</v>
          </cell>
          <cell r="L5748" t="str">
            <v>CAIXA REFERENCIAL</v>
          </cell>
        </row>
        <row r="5749">
          <cell r="G5749">
            <v>87290</v>
          </cell>
          <cell r="H5749" t="str">
            <v>ARGAMASSA TRAÇO 1:1,5:7,5 (EM VOLUME DE CIMENTO, CAL E AREIA MÉDIA ÚMIDA) PARA EMBOÇO/MASSA ÚNICA/ASSENTAMENTO DE ALVENARIA DE VEDAÇÃO, PREPARO MECÂNICO COM BETONEIRA 600 L. AF_08/2019</v>
          </cell>
          <cell r="I5749" t="str">
            <v>M3</v>
          </cell>
          <cell r="J5749" t="str">
            <v>COEFICIENTE DE REPRESENTATIVIDADE</v>
          </cell>
          <cell r="K5749">
            <v>396.61</v>
          </cell>
          <cell r="L5749" t="str">
            <v>CAIXA REFERENCIAL</v>
          </cell>
        </row>
        <row r="5750">
          <cell r="G5750">
            <v>87292</v>
          </cell>
          <cell r="H5750" t="str">
            <v>ARGAMASSA TRAÇO 1:2:8 (EM VOLUME DE CIMENTO, CAL E AREIA MÉDIA ÚMIDA) PARA EMBOÇO/MASSA ÚNICA/ASSENTAMENTO DE ALVENARIA DE VEDAÇÃO, PREPARO MECÂNICO COM BETONEIRA 400 L. AF_08/2019</v>
          </cell>
          <cell r="I5750" t="str">
            <v>M3</v>
          </cell>
          <cell r="J5750" t="str">
            <v>COEFICIENTE DE REPRESENTATIVIDADE</v>
          </cell>
          <cell r="K5750">
            <v>415.8</v>
          </cell>
          <cell r="L5750" t="str">
            <v>CAIXA REFERENCIAL</v>
          </cell>
        </row>
        <row r="5751">
          <cell r="G5751">
            <v>87294</v>
          </cell>
          <cell r="H5751" t="str">
            <v>ARGAMASSA TRAÇO 1:2:9 (EM VOLUME DE CIMENTO, CAL E AREIA MÉDIA ÚMIDA) PARA EMBOÇO/MASSA ÚNICA/ASSENTAMENTO DE ALVENARIA DE VEDAÇÃO, PREPARO MECÂNICO COM BETONEIRA 600 L. AF_08/2019</v>
          </cell>
          <cell r="I5751" t="str">
            <v>M3</v>
          </cell>
          <cell r="J5751" t="str">
            <v>COEFICIENTE DE REPRESENTATIVIDADE</v>
          </cell>
          <cell r="K5751">
            <v>399.04</v>
          </cell>
          <cell r="L5751" t="str">
            <v>CAIXA REFERENCIAL</v>
          </cell>
        </row>
        <row r="5752">
          <cell r="G5752">
            <v>87295</v>
          </cell>
          <cell r="H5752" t="str">
            <v>ARGAMASSA TRAÇO 1:3:12 (EM VOLUME DE CIMENTO, CAL E AREIA MÉDIA ÚMIDA) PARA EMBOÇO/MASSA ÚNICA/ASSENTAMENTO DE ALVENARIA DE VEDAÇÃO, PREPARO MECÂNICO COM BETONEIRA 400 L. AF_08/2019</v>
          </cell>
          <cell r="I5752" t="str">
            <v>M3</v>
          </cell>
          <cell r="J5752" t="str">
            <v>COEFICIENTE DE REPRESENTATIVIDADE</v>
          </cell>
          <cell r="K5752">
            <v>415.76</v>
          </cell>
          <cell r="L5752" t="str">
            <v>CAIXA REFERENCIAL</v>
          </cell>
        </row>
        <row r="5753">
          <cell r="G5753">
            <v>87296</v>
          </cell>
          <cell r="H5753" t="str">
            <v>ARGAMASSA TRAÇO 1:3:12 (EM VOLUME DE CIMENTO, CAL E AREIA MÉDIA ÚMIDA) PARA EMBOÇO/MASSA ÚNICA/ASSENTAMENTO DE ALVENARIA DE VEDAÇÃO, PREPARO MECÂNICO COM BETONEIRA 600 L. AF_08/2019</v>
          </cell>
          <cell r="I5753" t="str">
            <v>M3</v>
          </cell>
          <cell r="J5753" t="str">
            <v>COEFICIENTE DE REPRESENTATIVIDADE</v>
          </cell>
          <cell r="K5753">
            <v>393.92</v>
          </cell>
          <cell r="L5753" t="str">
            <v>CAIXA REFERENCIAL</v>
          </cell>
        </row>
        <row r="5754">
          <cell r="G5754">
            <v>87298</v>
          </cell>
          <cell r="H5754" t="str">
            <v>ARGAMASSA TRAÇO 1:3 (EM VOLUME DE CIMENTO E AREIA MÉDIA ÚMIDA) PARA CONTRAPISO, PREPARO MECÂNICO COM BETONEIRA 400 L. AF_08/2019</v>
          </cell>
          <cell r="I5754" t="str">
            <v>M3</v>
          </cell>
          <cell r="J5754" t="str">
            <v>COEFICIENTE DE REPRESENTATIVIDADE</v>
          </cell>
          <cell r="K5754">
            <v>448.43</v>
          </cell>
          <cell r="L5754" t="str">
            <v>CAIXA REFERENCIAL</v>
          </cell>
        </row>
        <row r="5755">
          <cell r="G5755">
            <v>87299</v>
          </cell>
          <cell r="H5755" t="str">
            <v>ARGAMASSA TRAÇO 1:3 (EM VOLUME DE CIMENTO E AREIA MÉDIA ÚMIDA) PARA CONTRAPISO, PREPARO MECÂNICO COM BETONEIRA 600 L. AF_08/2019</v>
          </cell>
          <cell r="I5755" t="str">
            <v>M3</v>
          </cell>
          <cell r="J5755" t="str">
            <v>COEFICIENTE DE REPRESENTATIVIDADE</v>
          </cell>
          <cell r="K5755">
            <v>316.93</v>
          </cell>
          <cell r="L5755" t="str">
            <v>CAIXA REFERENCIAL</v>
          </cell>
        </row>
        <row r="5756">
          <cell r="G5756">
            <v>87301</v>
          </cell>
          <cell r="H5756" t="str">
            <v>ARGAMASSA TRAÇO 1:4 (EM VOLUME DE CIMENTO E AREIA MÉDIA ÚMIDA) PARA CONTRAPISO, PREPARO MECÂNICO COM BETONEIRA 400 L. AF_08/2019</v>
          </cell>
          <cell r="I5756" t="str">
            <v>M3</v>
          </cell>
          <cell r="J5756" t="str">
            <v>COEFICIENTE DE REPRESENTATIVIDADE</v>
          </cell>
          <cell r="K5756">
            <v>415.83</v>
          </cell>
          <cell r="L5756" t="str">
            <v>CAIXA REFERENCIAL</v>
          </cell>
        </row>
        <row r="5757">
          <cell r="G5757">
            <v>87302</v>
          </cell>
          <cell r="H5757" t="str">
            <v>ARGAMASSA TRAÇO 1:4 (EM VOLUME DE CIMENTO E AREIA MÉDIA ÚMIDA) PARA CONTRAPISO, PREPARO MECÂNICO COM BETONEIRA 600 L. AF_08/2019</v>
          </cell>
          <cell r="I5757" t="str">
            <v>M3</v>
          </cell>
          <cell r="J5757" t="str">
            <v>COEFICIENTE DE REPRESENTATIVIDADE</v>
          </cell>
          <cell r="K5757">
            <v>408.19</v>
          </cell>
          <cell r="L5757" t="str">
            <v>CAIXA REFERENCIAL</v>
          </cell>
        </row>
        <row r="5758">
          <cell r="G5758">
            <v>87304</v>
          </cell>
          <cell r="H5758" t="str">
            <v>ARGAMASSA TRAÇO 1:5 (EM VOLUME DE CIMENTO E AREIA MÉDIA ÚMIDA) PARA CONTRAPISO, PREPARO MECÂNICO COM BETONEIRA 400 L. AF_08/2019</v>
          </cell>
          <cell r="I5758" t="str">
            <v>M3</v>
          </cell>
          <cell r="J5758" t="str">
            <v>COEFICIENTE DE REPRESENTATIVIDADE</v>
          </cell>
          <cell r="K5758">
            <v>383.73</v>
          </cell>
          <cell r="L5758" t="str">
            <v>CAIXA REFERENCIAL</v>
          </cell>
        </row>
        <row r="5759">
          <cell r="G5759">
            <v>87305</v>
          </cell>
          <cell r="H5759" t="str">
            <v>ARGAMASSA TRAÇO 1:5 (EM VOLUME DE CIMENTO E AREIA MÉDIA ÚMIDA) PARA CONTRAPISO, PREPARO MECÂNICO COM BETONEIRA 600 L. AF_08/2019</v>
          </cell>
          <cell r="I5759" t="str">
            <v>M3</v>
          </cell>
          <cell r="J5759" t="str">
            <v>COEFICIENTE DE REPRESENTATIVIDADE</v>
          </cell>
          <cell r="K5759">
            <v>384.98</v>
          </cell>
          <cell r="L5759" t="str">
            <v>CAIXA REFERENCIAL</v>
          </cell>
        </row>
        <row r="5760">
          <cell r="G5760">
            <v>87307</v>
          </cell>
          <cell r="H5760" t="str">
            <v>ARGAMASSA TRAÇO 1:6 (EM VOLUME DE CIMENTO E AREIA MÉDIA ÚMIDA) PARA CONTRAPISO, PREPARO MECÂNICO COM BETONEIRA 400 L. AF_08/2019</v>
          </cell>
          <cell r="I5760" t="str">
            <v>M3</v>
          </cell>
          <cell r="J5760" t="str">
            <v>COEFICIENTE DE REPRESENTATIVIDADE</v>
          </cell>
          <cell r="K5760">
            <v>372.87</v>
          </cell>
          <cell r="L5760" t="str">
            <v>CAIXA REFERENCIAL</v>
          </cell>
        </row>
        <row r="5761">
          <cell r="G5761">
            <v>87308</v>
          </cell>
          <cell r="H5761" t="str">
            <v>ARGAMASSA TRAÇO 1:6 (EM VOLUME DE CIMENTO E AREIA MÉDIA ÚMIDA) PARA CONTRAPISO, PREPARO MECÂNICO COM BETONEIRA 600 L. AF_08/2019</v>
          </cell>
          <cell r="I5761" t="str">
            <v>M3</v>
          </cell>
          <cell r="J5761" t="str">
            <v>COEFICIENTE DE REPRESENTATIVIDADE</v>
          </cell>
          <cell r="K5761">
            <v>364.64</v>
          </cell>
          <cell r="L5761" t="str">
            <v>CAIXA REFERENCIAL</v>
          </cell>
        </row>
        <row r="5762">
          <cell r="G5762">
            <v>87310</v>
          </cell>
          <cell r="H5762" t="str">
            <v>ARGAMASSA TRAÇO 1:5 (EM VOLUME DE CIMENTO E AREIA GROSSA ÚMIDA) PARA CHAPISCO CONVENCIONAL, PREPARO MECÂNICO COM BETONEIRA 400 L. AF_08/2019</v>
          </cell>
          <cell r="I5762" t="str">
            <v>M3</v>
          </cell>
          <cell r="J5762" t="str">
            <v>COEFICIENTE DE REPRESENTATIVIDADE</v>
          </cell>
          <cell r="K5762">
            <v>331.5</v>
          </cell>
          <cell r="L5762" t="str">
            <v>CAIXA REFERENCIAL</v>
          </cell>
        </row>
        <row r="5763">
          <cell r="G5763">
            <v>87311</v>
          </cell>
          <cell r="H5763" t="str">
            <v>ARGAMASSA TRAÇO 1:5 (EM VOLUME DE CIMENTO E AREIA GROSSA ÚMIDA) PARA CHAPISCO CONVENCIONAL, PREPARO MECÂNICO COM BETONEIRA 600 L. AF_08/2019</v>
          </cell>
          <cell r="I5763" t="str">
            <v>M3</v>
          </cell>
          <cell r="J5763" t="str">
            <v>COEFICIENTE DE REPRESENTATIVIDADE</v>
          </cell>
          <cell r="K5763">
            <v>323.52</v>
          </cell>
          <cell r="L5763" t="str">
            <v>CAIXA REFERENCIAL</v>
          </cell>
        </row>
        <row r="5764">
          <cell r="G5764">
            <v>87313</v>
          </cell>
          <cell r="H5764" t="str">
            <v>ARGAMASSA TRAÇO 1:3 (EM VOLUME DE CIMENTO E AREIA GROSSA ÚMIDA) PARA CHAPISCO CONVENCIONAL, PREPARO MECÂNICO COM BETONEIRA 400 L. AF_08/2019</v>
          </cell>
          <cell r="I5764" t="str">
            <v>M3</v>
          </cell>
          <cell r="J5764" t="str">
            <v>COEFICIENTE DE REPRESENTATIVIDADE</v>
          </cell>
          <cell r="K5764">
            <v>375.94</v>
          </cell>
          <cell r="L5764" t="str">
            <v>CAIXA REFERENCIAL</v>
          </cell>
        </row>
        <row r="5765">
          <cell r="G5765">
            <v>87314</v>
          </cell>
          <cell r="H5765" t="str">
            <v>ARGAMASSA TRAÇO 1:3 (EM VOLUME DE CIMENTO E AREIA GROSSA ÚMIDA) PARA CHAPISCO CONVENCIONAL, PREPARO MECÂNICO COM BETONEIRA 600 L. AF_08/2019</v>
          </cell>
          <cell r="I5765" t="str">
            <v>M3</v>
          </cell>
          <cell r="J5765" t="str">
            <v>COEFICIENTE DE REPRESENTATIVIDADE</v>
          </cell>
          <cell r="K5765">
            <v>369</v>
          </cell>
          <cell r="L5765" t="str">
            <v>CAIXA REFERENCIAL</v>
          </cell>
        </row>
        <row r="5766">
          <cell r="G5766">
            <v>87316</v>
          </cell>
          <cell r="H5766" t="str">
            <v>ARGAMASSA TRAÇO 1:4 (EM VOLUME DE CIMENTO E AREIA GROSSA ÚMIDA) PARA CHAPISCO CONVENCIONAL, PREPARO MECÂNICO COM BETONEIRA 400 L. AF_08/2019</v>
          </cell>
          <cell r="I5766" t="str">
            <v>M3</v>
          </cell>
          <cell r="J5766" t="str">
            <v>COEFICIENTE DE REPRESENTATIVIDADE</v>
          </cell>
          <cell r="K5766">
            <v>354.47</v>
          </cell>
          <cell r="L5766" t="str">
            <v>CAIXA REFERENCIAL</v>
          </cell>
        </row>
        <row r="5767">
          <cell r="G5767">
            <v>87317</v>
          </cell>
          <cell r="H5767" t="str">
            <v>ARGAMASSA TRAÇO 1:4 (EM VOLUME DE CIMENTO E AREIA GROSSA ÚMIDA) PARA CHAPISCO CONVENCIONAL, PREPARO MECÂNICO COM BETONEIRA 600 L. AF_08/2019</v>
          </cell>
          <cell r="I5767" t="str">
            <v>M3</v>
          </cell>
          <cell r="J5767" t="str">
            <v>COEFICIENTE DE REPRESENTATIVIDADE</v>
          </cell>
          <cell r="K5767">
            <v>342.12</v>
          </cell>
          <cell r="L5767" t="str">
            <v>CAIXA REFERENCIAL</v>
          </cell>
        </row>
        <row r="5768">
          <cell r="G5768">
            <v>87319</v>
          </cell>
          <cell r="H5768" t="str">
            <v>ARGAMASSA TRAÇO 1:5 (EM VOLUME DE CIMENTO E AREIA GROSSA ÚMIDA) COM ADIÇÃO DE EMULSÃO POLIMÉRICA PARA CHAPISCO ROLADO, PREPARO MECÂNICO COM BETONEIRA 400 L. AF_08/2019</v>
          </cell>
          <cell r="I5768" t="str">
            <v>M3</v>
          </cell>
          <cell r="J5768" t="str">
            <v>COEFICIENTE DE REPRESENTATIVIDADE</v>
          </cell>
          <cell r="K5768">
            <v>2552.7600000000002</v>
          </cell>
          <cell r="L5768" t="str">
            <v>CAIXA REFERENCIAL</v>
          </cell>
        </row>
        <row r="5769">
          <cell r="G5769">
            <v>87320</v>
          </cell>
          <cell r="H5769" t="str">
            <v>ARGAMASSA TRAÇO 1:5 (EM VOLUME DE CIMENTO E AREIA GROSSA ÚMIDA) COM ADIÇÃO DE EMULSÃO POLIMÉRICA PARA CHAPISCO ROLADO, PREPARO MECÂNICO COM BETONEIRA 600 L. AF_08/2019</v>
          </cell>
          <cell r="I5769" t="str">
            <v>M3</v>
          </cell>
          <cell r="J5769" t="str">
            <v>COEFICIENTE DE REPRESENTATIVIDADE</v>
          </cell>
          <cell r="K5769">
            <v>2556.17</v>
          </cell>
          <cell r="L5769" t="str">
            <v>CAIXA REFERENCIAL</v>
          </cell>
        </row>
        <row r="5770">
          <cell r="G5770">
            <v>87322</v>
          </cell>
          <cell r="H5770" t="str">
            <v>ARGAMASSA TRAÇO 1:3 (EM VOLUME DE CIMENTO E AREIA GROSSA ÚMIDA) COM ADIÇÃO DE EMULSÃO POLIMÉRICA PARA CHAPISCO ROLADO, PREPARO MECÂNICO COM BETONEIRA 400 L. AF_08/2019</v>
          </cell>
          <cell r="I5770" t="str">
            <v>M3</v>
          </cell>
          <cell r="J5770" t="str">
            <v>COEFICIENTE DE REPRESENTATIVIDADE</v>
          </cell>
          <cell r="K5770">
            <v>2615.08</v>
          </cell>
          <cell r="L5770" t="str">
            <v>CAIXA REFERENCIAL</v>
          </cell>
        </row>
        <row r="5771">
          <cell r="G5771">
            <v>87323</v>
          </cell>
          <cell r="H5771" t="str">
            <v>ARGAMASSA TRAÇO 1:3 (EM VOLUME DE CIMENTO E AREIA GROSSA ÚMIDA) COM ADIÇÃO DE EMULSÃO POLIMÉRICA PARA CHAPISCO ROLADO, PREPARO MECÂNICO COM BETONEIRA 600 L. AF_08/2019</v>
          </cell>
          <cell r="I5771" t="str">
            <v>M3</v>
          </cell>
          <cell r="J5771" t="str">
            <v>COEFICIENTE DE REPRESENTATIVIDADE</v>
          </cell>
          <cell r="K5771">
            <v>2612.8200000000002</v>
          </cell>
          <cell r="L5771" t="str">
            <v>CAIXA REFERENCIAL</v>
          </cell>
        </row>
        <row r="5772">
          <cell r="G5772">
            <v>87325</v>
          </cell>
          <cell r="H5772" t="str">
            <v>ARGAMASSA TRAÇO 1:4 (EM VOLUME DE CIMENTO E AREIA GROSSA ÚMIDA) COM ADIÇÃO DE EMULSÃO POLIMÉRICA PARA CHAPISCO ROLADO, PREPARO MECÂNICO COM BETONEIRA 400 L. AF_08/2019</v>
          </cell>
          <cell r="I5772" t="str">
            <v>M3</v>
          </cell>
          <cell r="J5772" t="str">
            <v>COEFICIENTE DE REPRESENTATIVIDADE</v>
          </cell>
          <cell r="K5772">
            <v>2566.2199999999998</v>
          </cell>
          <cell r="L5772" t="str">
            <v>CAIXA REFERENCIAL</v>
          </cell>
        </row>
        <row r="5773">
          <cell r="G5773">
            <v>87326</v>
          </cell>
          <cell r="H5773" t="str">
            <v>ARGAMASSA TRAÇO 1:4 (EM VOLUME DE CIMENTO E AREIA GROSSA ÚMIDA) COM ADIÇÃO DE EMULSÃO POLIMÉRICA PARA CHAPISCO ROLADO, PREPARO MECÂNICO COM BETONEIRA 600 L. AF_08/2019</v>
          </cell>
          <cell r="I5773" t="str">
            <v>M3</v>
          </cell>
          <cell r="J5773" t="str">
            <v>COEFICIENTE DE REPRESENTATIVIDADE</v>
          </cell>
          <cell r="K5773">
            <v>2571.16</v>
          </cell>
          <cell r="L5773" t="str">
            <v>CAIXA REFERENCIAL</v>
          </cell>
        </row>
        <row r="5774">
          <cell r="G5774">
            <v>87327</v>
          </cell>
          <cell r="H5774" t="str">
            <v>ARGAMASSA TRAÇO 1:7 (EM VOLUME DE CIMENTO E AREIA MÉDIA ÚMIDA) COM ADIÇÃO DE PLASTIFICANTE PARA EMBOÇO/MASSA ÚNICA/ASSENTAMENTO DE ALVENARIA DE VEDAÇÃO, PREPARO MECÂNICO COM MISTURADOR DE EIXO HORIZONTAL DE 300 KG. AF_08/2019</v>
          </cell>
          <cell r="I5774" t="str">
            <v>M3</v>
          </cell>
          <cell r="J5774" t="str">
            <v>COEFICIENTE DE REPRESENTATIVIDADE</v>
          </cell>
          <cell r="K5774">
            <v>334.99</v>
          </cell>
          <cell r="L5774" t="str">
            <v>CAIXA REFERENCIAL</v>
          </cell>
        </row>
        <row r="5775">
          <cell r="G5775">
            <v>87328</v>
          </cell>
          <cell r="H5775" t="str">
            <v>ARGAMASSA TRAÇO 1:7 (EM VOLUME DE CIMENTO E AREIA MÉDIA ÚMIDA) COM ADIÇÃO DE PLASTIFICANTE PARA EMBOÇO/MASSA ÚNICA/ASSENTAMENTO DE ALVENARIA DE VEDAÇÃO, PREPARO MECÂNICO COM MISTURADOR DE EIXO HORIZONTAL DE 600 KG. AF_08/2019</v>
          </cell>
          <cell r="I5775" t="str">
            <v>M3</v>
          </cell>
          <cell r="J5775" t="str">
            <v>COEFICIENTE DE REPRESENTATIVIDADE</v>
          </cell>
          <cell r="K5775">
            <v>290.24</v>
          </cell>
          <cell r="L5775" t="str">
            <v>CAIXA REFERENCIAL</v>
          </cell>
        </row>
        <row r="5776">
          <cell r="G5776">
            <v>87329</v>
          </cell>
          <cell r="H5776" t="str">
            <v>ARGAMASSA TRAÇO 1:6 (EM VOLUME DE CIMENTO E AREIA MÉDIA ÚMIDA) COM ADIÇÃO DE PLASTIFICANTE PARA EMBOÇO/MASSA ÚNICA/ASSENTAMENTO DE ALVENARIA DE VEDAÇÃO, PREPARO MECÂNICO COM MISTURADOR DE EIXO HORIZONTAL DE 300 KG. AF_08/2019</v>
          </cell>
          <cell r="I5776" t="str">
            <v>M3</v>
          </cell>
          <cell r="J5776" t="str">
            <v>COEFICIENTE DE REPRESENTATIVIDADE</v>
          </cell>
          <cell r="K5776">
            <v>355.13</v>
          </cell>
          <cell r="L5776" t="str">
            <v>CAIXA REFERENCIAL</v>
          </cell>
        </row>
        <row r="5777">
          <cell r="G5777">
            <v>87330</v>
          </cell>
          <cell r="H5777" t="str">
            <v>ARGAMASSA TRAÇO 1:6 (EM VOLUME DE CIMENTO E AREIA MÉDIA ÚMIDA) COM ADIÇÃO DE PLASTIFICANTE PARA EMBOÇO/MASSA ÚNICA/ASSENTAMENTO DE ALVENARIA DE VEDAÇÃO, PREPARO MECÂNICO COM MISTURADOR DE EIXO HORIZONTAL DE 600 KG. AF_08/2019</v>
          </cell>
          <cell r="I5777" t="str">
            <v>M3</v>
          </cell>
          <cell r="J5777" t="str">
            <v>COEFICIENTE DE REPRESENTATIVIDADE</v>
          </cell>
          <cell r="K5777">
            <v>304.43</v>
          </cell>
          <cell r="L5777" t="str">
            <v>CAIXA REFERENCIAL</v>
          </cell>
        </row>
        <row r="5778">
          <cell r="G5778">
            <v>87331</v>
          </cell>
          <cell r="H5778" t="str">
            <v>ARGAMASSA TRAÇO 1:1:6 (EM VOLUME DE CIMENTO, CAL E AREIA MÉDIA ÚMIDA) PARA EMBOÇO/MASSA ÚNICA/ASSENTAMENTO DE ALVENARIA DE VEDAÇÃO, PREPARO MECÂNICO COM MISTURADOR DE EIXO HORIZONTAL DE 300 KG. AF_08/2019</v>
          </cell>
          <cell r="I5778" t="str">
            <v>M3</v>
          </cell>
          <cell r="J5778" t="str">
            <v>COEFICIENTE DE REPRESENTATIVIDADE</v>
          </cell>
          <cell r="K5778">
            <v>428.63</v>
          </cell>
          <cell r="L5778" t="str">
            <v>CAIXA REFERENCIAL</v>
          </cell>
        </row>
        <row r="5779">
          <cell r="G5779">
            <v>87332</v>
          </cell>
          <cell r="H5779" t="str">
            <v>ARGAMASSA TRAÇO 1:1:6 (EM VOLUME DE CIMENTO, CAL E AREIA MÉDIA ÚMIDA) PARA EMBOÇO/MASSA ÚNICA/ASSENTAMENTO DE ALVENARIA DE VEDAÇÃO, PREPARO MECÂNICO COM MISTURADOR DE EIXO HORIZONTAL DE 600 KG. AF_08/2019</v>
          </cell>
          <cell r="I5779" t="str">
            <v>M3</v>
          </cell>
          <cell r="J5779" t="str">
            <v>COEFICIENTE DE REPRESENTATIVIDADE</v>
          </cell>
          <cell r="K5779">
            <v>382.13</v>
          </cell>
          <cell r="L5779" t="str">
            <v>CAIXA REFERENCIAL</v>
          </cell>
        </row>
        <row r="5780">
          <cell r="G5780">
            <v>87333</v>
          </cell>
          <cell r="H5780" t="str">
            <v>ARGAMASSA TRAÇO 1:1,5:7,5 (EM VOLUME DE CIMENTO, CAL E AREIA MÉDIA ÚMIDA) PARA EMBOÇO/MASSA ÚNICA/ASSENTAMENTO DE ALVENARIA DE VEDAÇÃO, PREPARO MECÂNICO COM MISTURADOR DE EIXO HORIZONTAL DE 300 KG. AF_08/2019</v>
          </cell>
          <cell r="I5780" t="str">
            <v>M3</v>
          </cell>
          <cell r="J5780" t="str">
            <v>COEFICIENTE DE REPRESENTATIVIDADE</v>
          </cell>
          <cell r="K5780">
            <v>407.7</v>
          </cell>
          <cell r="L5780" t="str">
            <v>CAIXA REFERENCIAL</v>
          </cell>
        </row>
        <row r="5781">
          <cell r="G5781">
            <v>87334</v>
          </cell>
          <cell r="H5781" t="str">
            <v>ARGAMASSA TRAÇO 1:1,5:7,5 (EM VOLUME DE CIMENTO, CAL E AREIA MÉDIA ÚMIDA) PARA EMBOÇO/MASSA ÚNICA/ASSENTAMENTO DE ALVENARIA DE VEDAÇÃO, PREPARO MECÂNICO COM MISTURADOR DE EIXO HORIZONTAL DE 600 KG. AF_08/2019</v>
          </cell>
          <cell r="I5781" t="str">
            <v>M3</v>
          </cell>
          <cell r="J5781" t="str">
            <v>COEFICIENTE DE REPRESENTATIVIDADE</v>
          </cell>
          <cell r="K5781">
            <v>379.63</v>
          </cell>
          <cell r="L5781" t="str">
            <v>CAIXA REFERENCIAL</v>
          </cell>
        </row>
        <row r="5782">
          <cell r="G5782">
            <v>87335</v>
          </cell>
          <cell r="H5782" t="str">
            <v>ARGAMASSA TRAÇO 1:2:8 (EM VOLUME DE CIMENTO, CAL E AREIA MÉDIA ÚMIDA) PARA EMBOÇO/MASSA ÚNICA/ASSENTAMENTO DE ALVENARIA DE VEDAÇÃO, PREPARO MECÂNICO COM MISTURADOR DE EIXO HORIZONTAL DE 300 KG. AF_08/2019</v>
          </cell>
          <cell r="I5782" t="str">
            <v>M3</v>
          </cell>
          <cell r="J5782" t="str">
            <v>COEFICIENTE DE REPRESENTATIVIDADE</v>
          </cell>
          <cell r="K5782">
            <v>402.29</v>
          </cell>
          <cell r="L5782" t="str">
            <v>CAIXA REFERENCIAL</v>
          </cell>
        </row>
        <row r="5783">
          <cell r="G5783">
            <v>87336</v>
          </cell>
          <cell r="H5783" t="str">
            <v>ARGAMASSA TRAÇO 1:2:8 (EM VOLUME DE CIMENTO, CAL E AREIA MÉDIA ÚMIDA) PARA EMBOÇO/MASSA ÚNICA/ASSENTAMENTO DE ALVENARIA DE VEDAÇÃO, PREPARO MECÂNICO COM MISTURADOR DE EIXO HORIZONTAL DE 600 KG. AF_08/2019</v>
          </cell>
          <cell r="I5783" t="str">
            <v>M3</v>
          </cell>
          <cell r="J5783" t="str">
            <v>COEFICIENTE DE REPRESENTATIVIDADE</v>
          </cell>
          <cell r="K5783">
            <v>394.36</v>
          </cell>
          <cell r="L5783" t="str">
            <v>CAIXA REFERENCIAL</v>
          </cell>
        </row>
        <row r="5784">
          <cell r="G5784">
            <v>87337</v>
          </cell>
          <cell r="H5784" t="str">
            <v>ARGAMASSA TRAÇO 1:2:9 (EM VOLUME DE CIMENTO, CAL E AREIA MÉDIA ÚMIDA) PARA EMBOÇO/MASSA ÚNICA/ASSENTAMENTO DE ALVENARIA DE VEDAÇÃO, PREPARO MECÂNICO COM MISTURADOR DE EIXO HORIZONTAL DE 300 KG. AF_08/2019</v>
          </cell>
          <cell r="I5784" t="str">
            <v>M3</v>
          </cell>
          <cell r="J5784" t="str">
            <v>COEFICIENTE DE REPRESENTATIVIDADE</v>
          </cell>
          <cell r="K5784">
            <v>401.27</v>
          </cell>
          <cell r="L5784" t="str">
            <v>CAIXA REFERENCIAL</v>
          </cell>
        </row>
        <row r="5785">
          <cell r="G5785">
            <v>87338</v>
          </cell>
          <cell r="H5785" t="str">
            <v>ARGAMASSA TRAÇO 1:3:12 (EM VOLUME DE CIMENTO, CAL E AREIA MÉDIA ÚMIDA) PARA EMBOÇO/MASSA ÚNICA/ASSENTAMENTO DE ALVENARIA DE VEDAÇÃO, PREPARO MECÂNICO COM MISTURADOR DE EIXO HORIZONTAL DE 600 KG. AF_08/2019</v>
          </cell>
          <cell r="I5785" t="str">
            <v>M3</v>
          </cell>
          <cell r="J5785" t="str">
            <v>COEFICIENTE DE REPRESENTATIVIDADE</v>
          </cell>
          <cell r="K5785">
            <v>392.48</v>
          </cell>
          <cell r="L5785" t="str">
            <v>CAIXA REFERENCIAL</v>
          </cell>
        </row>
        <row r="5786">
          <cell r="G5786">
            <v>87339</v>
          </cell>
          <cell r="H5786" t="str">
            <v>ARGAMASSA TRAÇO 1:3 (EM VOLUME DE CIMENTO E AREIA MÉDIA ÚMIDA) PARA CONTRAPISO, PREPARO MECÂNICO COM MISTURADOR DE EIXO HORIZONTAL DE 160 KG. AF_08/2019</v>
          </cell>
          <cell r="I5786" t="str">
            <v>M3</v>
          </cell>
          <cell r="J5786" t="str">
            <v>COEFICIENTE DE REPRESENTATIVIDADE</v>
          </cell>
          <cell r="K5786">
            <v>542.73</v>
          </cell>
          <cell r="L5786" t="str">
            <v>CAIXA REFERENCIAL</v>
          </cell>
        </row>
        <row r="5787">
          <cell r="G5787">
            <v>87340</v>
          </cell>
          <cell r="H5787" t="str">
            <v>ARGAMASSA TRAÇO 1:3 (EM VOLUME DE CIMENTO E AREIA MÉDIA ÚMIDA) PARA CONTRAPISO, PREPARO MECÂNICO COM MISTURADOR DE EIXO HORIZONTAL DE 300 KG. AF_08/2019</v>
          </cell>
          <cell r="I5787" t="str">
            <v>M3</v>
          </cell>
          <cell r="J5787" t="str">
            <v>COEFICIENTE DE REPRESENTATIVIDADE</v>
          </cell>
          <cell r="K5787">
            <v>448.46</v>
          </cell>
          <cell r="L5787" t="str">
            <v>CAIXA REFERENCIAL</v>
          </cell>
        </row>
        <row r="5788">
          <cell r="G5788">
            <v>87341</v>
          </cell>
          <cell r="H5788" t="str">
            <v>ARGAMASSA TRAÇO 1:3 (EM VOLUME DE CIMENTO E AREIA MÉDIA ÚMIDA) PARA CONTRAPISO, PREPARO MECÂNICO COM MISTURADOR DE EIXO HORIZONTAL DE 600 KG. AF_08/2019</v>
          </cell>
          <cell r="I5788" t="str">
            <v>M3</v>
          </cell>
          <cell r="J5788" t="str">
            <v>COEFICIENTE DE REPRESENTATIVIDADE</v>
          </cell>
          <cell r="K5788">
            <v>424.48</v>
          </cell>
          <cell r="L5788" t="str">
            <v>CAIXA REFERENCIAL</v>
          </cell>
        </row>
        <row r="5789">
          <cell r="G5789">
            <v>87342</v>
          </cell>
          <cell r="H5789" t="str">
            <v>ARGAMASSA TRAÇO 1:4 (EM VOLUME DE CIMENTO E AREIA MÉDIA ÚMIDA) PARA CONTRAPISO, PREPARO MECÂNICO COM MISTURADOR DE EIXO HORIZONTAL DE 160 KG. AF_08/2019</v>
          </cell>
          <cell r="I5789" t="str">
            <v>M3</v>
          </cell>
          <cell r="J5789" t="str">
            <v>COEFICIENTE DE REPRESENTATIVIDADE</v>
          </cell>
          <cell r="K5789">
            <v>470.98</v>
          </cell>
          <cell r="L5789" t="str">
            <v>CAIXA REFERENCIAL</v>
          </cell>
        </row>
        <row r="5790">
          <cell r="G5790">
            <v>87343</v>
          </cell>
          <cell r="H5790" t="str">
            <v>ARGAMASSA TRAÇO 1:4 (EM VOLUME DE CIMENTO E AREIA MÉDIA ÚMIDA) PARA CONTRAPISO, PREPARO MECÂNICO COM MISTURADOR DE EIXO HORIZONTAL DE 300 KG. AF_08/2019</v>
          </cell>
          <cell r="I5790" t="str">
            <v>M3</v>
          </cell>
          <cell r="J5790" t="str">
            <v>COEFICIENTE DE REPRESENTATIVIDADE</v>
          </cell>
          <cell r="K5790">
            <v>417.56</v>
          </cell>
          <cell r="L5790" t="str">
            <v>CAIXA REFERENCIAL</v>
          </cell>
        </row>
        <row r="5791">
          <cell r="G5791">
            <v>87344</v>
          </cell>
          <cell r="H5791" t="str">
            <v>ARGAMASSA TRAÇO 1:4 (EM VOLUME DE CIMENTO E AREIA MÉDIA ÚMIDA) PARA CONTRAPISO, PREPARO MECÂNICO COM MISTURADOR DE EIXO HORIZONTAL DE 600 KG. AF_08/2019</v>
          </cell>
          <cell r="I5791" t="str">
            <v>M3</v>
          </cell>
          <cell r="J5791" t="str">
            <v>COEFICIENTE DE REPRESENTATIVIDADE</v>
          </cell>
          <cell r="K5791">
            <v>387.83</v>
          </cell>
          <cell r="L5791" t="str">
            <v>CAIXA REFERENCIAL</v>
          </cell>
        </row>
        <row r="5792">
          <cell r="G5792">
            <v>87345</v>
          </cell>
          <cell r="H5792" t="str">
            <v>ARGAMASSA TRAÇO 1:5 (EM VOLUME DE CIMENTO E AREIA MÉDIA ÚMIDA) PARA CONTRAPISO, PREPARO MECÂNICO COM MISTURADOR DE EIXO HORIZONTAL DE 160 KG. AF_08/2019</v>
          </cell>
          <cell r="I5792" t="str">
            <v>M3</v>
          </cell>
          <cell r="J5792" t="str">
            <v>COEFICIENTE DE REPRESENTATIVIDADE</v>
          </cell>
          <cell r="K5792">
            <v>429.9</v>
          </cell>
          <cell r="L5792" t="str">
            <v>CAIXA REFERENCIAL</v>
          </cell>
        </row>
        <row r="5793">
          <cell r="G5793">
            <v>87346</v>
          </cell>
          <cell r="H5793" t="str">
            <v>ARGAMASSA TRAÇO 1:5 (EM VOLUME DE CIMENTO E AREIA MÉDIA ÚMIDA) PARA CONTRAPISO, PREPARO MECÂNICO COM MISTURADOR DE EIXO HORIZONTAL DE 300 KG. AF_08/2019</v>
          </cell>
          <cell r="I5793" t="str">
            <v>M3</v>
          </cell>
          <cell r="J5793" t="str">
            <v>COEFICIENTE DE REPRESENTATIVIDADE</v>
          </cell>
          <cell r="K5793">
            <v>385.79</v>
          </cell>
          <cell r="L5793" t="str">
            <v>CAIXA REFERENCIAL</v>
          </cell>
        </row>
        <row r="5794">
          <cell r="G5794">
            <v>87347</v>
          </cell>
          <cell r="H5794" t="str">
            <v>ARGAMASSA TRAÇO 1:5 (EM VOLUME DE CIMENTO E AREIA MÉDIA ÚMIDA) PARA CONTRAPISO, PREPARO MECÂNICO COM MISTURADOR DE EIXO HORIZONTAL DE 600 KG. AF_08/2019</v>
          </cell>
          <cell r="I5794" t="str">
            <v>M3</v>
          </cell>
          <cell r="J5794" t="str">
            <v>COEFICIENTE DE REPRESENTATIVIDADE</v>
          </cell>
          <cell r="K5794">
            <v>362.36</v>
          </cell>
          <cell r="L5794" t="str">
            <v>CAIXA REFERENCIAL</v>
          </cell>
        </row>
        <row r="5795">
          <cell r="G5795">
            <v>87348</v>
          </cell>
          <cell r="H5795" t="str">
            <v>ARGAMASSA TRAÇO 1:6 (EM VOLUME DE CIMENTO E AREIA MÉDIA ÚMIDA) PARA CONTRAPISO, PREPARO MECÂNICO COM MISTURADOR DE EIXO HORIZONTAL DE 160 KG. AF_08/2019</v>
          </cell>
          <cell r="I5795" t="str">
            <v>M3</v>
          </cell>
          <cell r="J5795" t="str">
            <v>COEFICIENTE DE REPRESENTATIVIDADE</v>
          </cell>
          <cell r="K5795">
            <v>399.21</v>
          </cell>
          <cell r="L5795" t="str">
            <v>CAIXA REFERENCIAL</v>
          </cell>
        </row>
        <row r="5796">
          <cell r="G5796">
            <v>87349</v>
          </cell>
          <cell r="H5796" t="str">
            <v>ARGAMASSA TRAÇO 1:6 (EM VOLUME DE CIMENTO E AREIA MÉDIA ÚMIDA) PARA CONTRAPISO, PREPARO MECÂNICO COM MISTURADOR DE EIXO HORIZONTAL DE 600 KG. AF_08/2019</v>
          </cell>
          <cell r="I5796" t="str">
            <v>M3</v>
          </cell>
          <cell r="J5796" t="str">
            <v>COEFICIENTE DE REPRESENTATIVIDADE</v>
          </cell>
          <cell r="K5796">
            <v>341.39</v>
          </cell>
          <cell r="L5796" t="str">
            <v>CAIXA REFERENCIAL</v>
          </cell>
        </row>
        <row r="5797">
          <cell r="G5797">
            <v>87350</v>
          </cell>
          <cell r="H5797" t="str">
            <v>ARGAMASSA TRAÇO 1:5 (EM VOLUME DE CIMENTO E AREIA GROSSA ÚMIDA) PARA CHAPISCO CONVENCIONAL, PREPARO MECÂNICO COM MISTURADOR DE EIXO HORIZONTAL DE 300 KG. AF_08/2019</v>
          </cell>
          <cell r="I5797" t="str">
            <v>M3</v>
          </cell>
          <cell r="J5797" t="str">
            <v>COEFICIENTE DE REPRESENTATIVIDADE</v>
          </cell>
          <cell r="K5797">
            <v>365.78</v>
          </cell>
          <cell r="L5797" t="str">
            <v>CAIXA REFERENCIAL</v>
          </cell>
        </row>
        <row r="5798">
          <cell r="G5798">
            <v>87351</v>
          </cell>
          <cell r="H5798" t="str">
            <v>ARGAMASSA TRAÇO 1:5 (EM VOLUME DE CIMENTO E AREIA GROSSA ÚMIDA) PARA CHAPISCO CONVENCIONAL, PREPARO MECÂNICO COM MISTURADOR DE EIXO HORIZONTAL DE 600 KG. AF_08/2019</v>
          </cell>
          <cell r="I5798" t="str">
            <v>M3</v>
          </cell>
          <cell r="J5798" t="str">
            <v>COEFICIENTE DE REPRESENTATIVIDADE</v>
          </cell>
          <cell r="K5798">
            <v>311.61</v>
          </cell>
          <cell r="L5798" t="str">
            <v>CAIXA REFERENCIAL</v>
          </cell>
        </row>
        <row r="5799">
          <cell r="G5799">
            <v>87352</v>
          </cell>
          <cell r="H5799" t="str">
            <v>ARGAMASSA TRAÇO 1:3 (EM VOLUME DE CIMENTO E AREIA GROSSA ÚMIDA) PARA CHAPISCO CONVENCIONAL, PREPARO MECÂNICO COM MISTURADOR DE EIXO HORIZONTAL DE 160 KG. AF_08/2019</v>
          </cell>
          <cell r="I5799" t="str">
            <v>M3</v>
          </cell>
          <cell r="J5799" t="str">
            <v>COEFICIENTE DE REPRESENTATIVIDADE</v>
          </cell>
          <cell r="K5799">
            <v>437.66</v>
          </cell>
          <cell r="L5799" t="str">
            <v>CAIXA REFERENCIAL</v>
          </cell>
        </row>
        <row r="5800">
          <cell r="G5800">
            <v>87353</v>
          </cell>
          <cell r="H5800" t="str">
            <v>ARGAMASSA TRAÇO 1:3 (EM VOLUME DE CIMENTO E AREIA GROSSA ÚMIDA) PARA CHAPISCO CONVENCIONAL, PREPARO MECÂNICO COM MISTURADOR DE EIXO HORIZONTAL DE 300 KG. AF_08/2019</v>
          </cell>
          <cell r="I5800" t="str">
            <v>M3</v>
          </cell>
          <cell r="J5800" t="str">
            <v>COEFICIENTE DE REPRESENTATIVIDADE</v>
          </cell>
          <cell r="K5800">
            <v>379.19</v>
          </cell>
          <cell r="L5800" t="str">
            <v>CAIXA REFERENCIAL</v>
          </cell>
        </row>
        <row r="5801">
          <cell r="G5801">
            <v>87354</v>
          </cell>
          <cell r="H5801" t="str">
            <v>ARGAMASSA TRAÇO 1:3 (EM VOLUME DE CIMENTO E AREIA GROSSA ÚMIDA) PARA CHAPISCO CONVENCIONAL, PREPARO MECÂNICO COM MISTURADOR DE EIXO HORIZONTAL DE 600 KG. AF_08/2019</v>
          </cell>
          <cell r="I5801" t="str">
            <v>M3</v>
          </cell>
          <cell r="J5801" t="str">
            <v>COEFICIENTE DE REPRESENTATIVIDADE</v>
          </cell>
          <cell r="K5801">
            <v>353.05</v>
          </cell>
          <cell r="L5801" t="str">
            <v>CAIXA REFERENCIAL</v>
          </cell>
        </row>
        <row r="5802">
          <cell r="G5802">
            <v>87355</v>
          </cell>
          <cell r="H5802" t="str">
            <v>ARGAMASSA TRAÇO 1:4 (EM VOLUME DE CIMENTO E AREIA GROSSA ÚMIDA) PARA CHAPISCO CONVENCIONAL, PREPARO MECÂNICO COM MISTURADOR DE EIXO HORIZONTAL DE 160 KG. AF_08/2019</v>
          </cell>
          <cell r="I5802" t="str">
            <v>M3</v>
          </cell>
          <cell r="J5802" t="str">
            <v>COEFICIENTE DE REPRESENTATIVIDADE</v>
          </cell>
          <cell r="K5802">
            <v>383.44</v>
          </cell>
          <cell r="L5802" t="str">
            <v>CAIXA REFERENCIAL</v>
          </cell>
        </row>
        <row r="5803">
          <cell r="G5803">
            <v>87356</v>
          </cell>
          <cell r="H5803" t="str">
            <v>ARGAMASSA TRAÇO 1:4 (EM VOLUME DE CIMENTO E AREIA GROSSA ÚMIDA) PARA CHAPISCO CONVENCIONAL, PREPARO MECÂNICO COM MISTURADOR DE EIXO HORIZONTAL DE 300 KG. AF_08/2019</v>
          </cell>
          <cell r="I5803" t="str">
            <v>M3</v>
          </cell>
          <cell r="J5803" t="str">
            <v>COEFICIENTE DE REPRESENTATIVIDADE</v>
          </cell>
          <cell r="K5803">
            <v>344.28</v>
          </cell>
          <cell r="L5803" t="str">
            <v>CAIXA REFERENCIAL</v>
          </cell>
        </row>
        <row r="5804">
          <cell r="G5804">
            <v>87357</v>
          </cell>
          <cell r="H5804" t="str">
            <v>ARGAMASSA TRAÇO 1:4 (EM VOLUME DE CIMENTO E AREIA GROSSA ÚMIDA) PARA CHAPISCO CONVENCIONAL, PREPARO MECÂNICO COM MISTURADOR DE EIXO HORIZONTAL DE 600 KG. AF_08/2019</v>
          </cell>
          <cell r="I5804" t="str">
            <v>M3</v>
          </cell>
          <cell r="J5804" t="str">
            <v>COEFICIENTE DE REPRESENTATIVIDADE</v>
          </cell>
          <cell r="K5804">
            <v>324.98</v>
          </cell>
          <cell r="L5804" t="str">
            <v>CAIXA REFERENCIAL</v>
          </cell>
        </row>
        <row r="5805">
          <cell r="G5805">
            <v>87358</v>
          </cell>
          <cell r="H5805" t="str">
            <v>ARGAMASSA TRAÇO 1:5 (EM VOLUME DE CIMENTO E AREIA GROSSA ÚMIDA) COM ADIÇÃO DE EMULSÃO POLIMÉRICA PARA CHAPISCO ROLADO, PREPARO MECÂNICO COM MISTURADOR DE EIXO HORIZONTAL DE 300 KG. AF_08/2019</v>
          </cell>
          <cell r="I5805" t="str">
            <v>M3</v>
          </cell>
          <cell r="J5805" t="str">
            <v>COEFICIENTE DE REPRESENTATIVIDADE</v>
          </cell>
          <cell r="K5805">
            <v>2525.63</v>
          </cell>
          <cell r="L5805" t="str">
            <v>CAIXA REFERENCIAL</v>
          </cell>
        </row>
        <row r="5806">
          <cell r="G5806">
            <v>87359</v>
          </cell>
          <cell r="H5806" t="str">
            <v>ARGAMASSA TRAÇO 1:5 (EM VOLUME DE CIMENTO E AREIA GROSSA ÚMIDA) COM ADIÇÃO DE EMULSÃO POLIMÉRICA PARA CHAPISCO ROLADO, PREPARO MECÂNICO COM MISTURADOR DE EIXO HORIZONTAL DE 600 KG. AF_08/2019</v>
          </cell>
          <cell r="I5806" t="str">
            <v>M3</v>
          </cell>
          <cell r="J5806" t="str">
            <v>COEFICIENTE DE REPRESENTATIVIDADE</v>
          </cell>
          <cell r="K5806">
            <v>2503.8200000000002</v>
          </cell>
          <cell r="L5806" t="str">
            <v>CAIXA REFERENCIAL</v>
          </cell>
        </row>
        <row r="5807">
          <cell r="G5807">
            <v>87360</v>
          </cell>
          <cell r="H5807" t="str">
            <v>ARGAMASSA TRAÇO 1:3 (EM VOLUME DE CIMENTO E AREIA GROSSA ÚMIDA) COM ADIÇÃO DE EMULSÃO POLIMÉRICA PARA CHAPISCO ROLADO, PREPARO MECÂNICO COM MISTURADOR DE EIXO HORIZONTAL DE 160 KG. AF_08/2019</v>
          </cell>
          <cell r="I5807" t="str">
            <v>M3</v>
          </cell>
          <cell r="J5807" t="str">
            <v>COEFICIENTE DE REPRESENTATIVIDADE</v>
          </cell>
          <cell r="K5807">
            <v>2586.2800000000002</v>
          </cell>
          <cell r="L5807" t="str">
            <v>CAIXA REFERENCIAL</v>
          </cell>
        </row>
        <row r="5808">
          <cell r="G5808">
            <v>87361</v>
          </cell>
          <cell r="H5808" t="str">
            <v>ARGAMASSA TRAÇO 1:3 (EM VOLUME DE CIMENTO E AREIA GROSSA ÚMIDA) COM ADIÇÃO DE EMULSÃO POLIMÉRICA PARA CHAPISCO ROLADO, PREPARO MECÂNICO COM MISTURADOR DE EIXO HORIZONTAL DE 300 KG. AF_08/2019</v>
          </cell>
          <cell r="I5808" t="str">
            <v>M3</v>
          </cell>
          <cell r="J5808" t="str">
            <v>COEFICIENTE DE REPRESENTATIVIDADE</v>
          </cell>
          <cell r="K5808">
            <v>2552.73</v>
          </cell>
          <cell r="L5808" t="str">
            <v>CAIXA REFERENCIAL</v>
          </cell>
        </row>
        <row r="5809">
          <cell r="G5809">
            <v>87362</v>
          </cell>
          <cell r="H5809" t="str">
            <v>ARGAMASSA TRAÇO 1:3 (EM VOLUME DE CIMENTO E AREIA GROSSA ÚMIDA) COM ADIÇÃO DE EMULSÃO POLIMÉRICA PARA CHAPISCO ROLADO, PREPARO MECÂNICO COM MISTURADOR DE EIXO HORIZONTAL DE 600 KG. AF_08/2019</v>
          </cell>
          <cell r="I5809" t="str">
            <v>M3</v>
          </cell>
          <cell r="J5809" t="str">
            <v>COEFICIENTE DE REPRESENTATIVIDADE</v>
          </cell>
          <cell r="K5809">
            <v>2550.98</v>
          </cell>
          <cell r="L5809" t="str">
            <v>CAIXA REFERENCIAL</v>
          </cell>
        </row>
        <row r="5810">
          <cell r="G5810">
            <v>87363</v>
          </cell>
          <cell r="H5810" t="str">
            <v>ARGAMASSA TRAÇO 1:4 (EM VOLUME DE CIMENTO E AREIA GROSSA ÚMIDA) COM ADIÇÃO DE EMULSÃO POLIMÉRICA PARA CHAPISCO ROLADO, PREPARO MECÂNICO COM MISTURADOR DE EIXO HORIZONTAL DE 300 KG. AF_08/2019</v>
          </cell>
          <cell r="I5810" t="str">
            <v>M3</v>
          </cell>
          <cell r="J5810" t="str">
            <v>COEFICIENTE DE REPRESENTATIVIDADE</v>
          </cell>
          <cell r="K5810">
            <v>2546.0100000000002</v>
          </cell>
          <cell r="L5810" t="str">
            <v>CAIXA REFERENCIAL</v>
          </cell>
        </row>
        <row r="5811">
          <cell r="G5811">
            <v>87364</v>
          </cell>
          <cell r="H5811" t="str">
            <v>ARGAMASSA TRAÇO 1:4 (EM VOLUME DE CIMENTO E AREIA GROSSA ÚMIDA) COM ADIÇÃO DE EMULSÃO POLIMÉRICA PARA CHAPISCO ROLADO, PREPARO MECÂNICO COM MISTURADOR DE EIXO HORIZONTAL DE 600 KG. AF_08/2019</v>
          </cell>
          <cell r="I5811" t="str">
            <v>M3</v>
          </cell>
          <cell r="J5811" t="str">
            <v>COEFICIENTE DE REPRESENTATIVIDADE</v>
          </cell>
          <cell r="K5811">
            <v>2524.1799999999998</v>
          </cell>
          <cell r="L5811" t="str">
            <v>CAIXA REFERENCIAL</v>
          </cell>
        </row>
        <row r="5812">
          <cell r="G5812">
            <v>87365</v>
          </cell>
          <cell r="H5812" t="str">
            <v>ARGAMASSA TRAÇO 1:7 (EM VOLUME DE CIMENTO E AREIA MÉDIA ÚMIDA) COM ADIÇÃO DE PLASTIFICANTE PARA EMBOÇO/MASSA ÚNICA/ASSENTAMENTO DE ALVENARIA DE VEDAÇÃO, PREPARO MANUAL. AF_08/2019</v>
          </cell>
          <cell r="I5812" t="str">
            <v>M3</v>
          </cell>
          <cell r="J5812" t="str">
            <v>COEFICIENTE DE REPRESENTATIVIDADE</v>
          </cell>
          <cell r="K5812">
            <v>411.76</v>
          </cell>
          <cell r="L5812" t="str">
            <v>CAIXA REFERENCIAL</v>
          </cell>
        </row>
        <row r="5813">
          <cell r="G5813">
            <v>87366</v>
          </cell>
          <cell r="H5813" t="str">
            <v>ARGAMASSA TRAÇO 1:6 (EM VOLUME DE CIMENTO E AREIA MÉDIA ÚMIDA) COM ADIÇÃO DE PLASTIFICANTE PARA EMBOÇO/MASSA ÚNICA/ASSENTAMENTO DE ALVENARIA DE VEDAÇÃO, PREPARO MANUAL. AF_08/2019</v>
          </cell>
          <cell r="I5813" t="str">
            <v>M3</v>
          </cell>
          <cell r="J5813" t="str">
            <v>COEFICIENTE DE REPRESENTATIVIDADE</v>
          </cell>
          <cell r="K5813">
            <v>429.25</v>
          </cell>
          <cell r="L5813" t="str">
            <v>CAIXA REFERENCIAL</v>
          </cell>
        </row>
        <row r="5814">
          <cell r="G5814">
            <v>87367</v>
          </cell>
          <cell r="H5814" t="str">
            <v>ARGAMASSA TRAÇO 1:1:6 (EM VOLUME DE CIMENTO, CAL E AREIA MÉDIA ÚMIDA) PARA EMBOÇO/MASSA ÚNICA/ASSENTAMENTO DE ALVENARIA DE VEDAÇÃO, PREPARO MANUAL. AF_08/2019</v>
          </cell>
          <cell r="I5814" t="str">
            <v>M3</v>
          </cell>
          <cell r="J5814" t="str">
            <v>COEFICIENTE DE REPRESENTATIVIDADE</v>
          </cell>
          <cell r="K5814">
            <v>506.47</v>
          </cell>
          <cell r="L5814" t="str">
            <v>CAIXA REFERENCIAL</v>
          </cell>
        </row>
        <row r="5815">
          <cell r="G5815">
            <v>87368</v>
          </cell>
          <cell r="H5815" t="str">
            <v>ARGAMASSA TRAÇO 1:1,5:7,5 (EM VOLUME DE CIMENTO, CAL E AREIA MÉDIA ÚMIDA) PARA EMBOÇO/MASSA ÚNICA/ASSENTAMENTO DE ALVENARIA DE VEDAÇÃO, PREPARO MANUAL. AF_08/2019</v>
          </cell>
          <cell r="I5815" t="str">
            <v>M3</v>
          </cell>
          <cell r="J5815" t="str">
            <v>COEFICIENTE DE REPRESENTATIVIDADE</v>
          </cell>
          <cell r="K5815">
            <v>502.6</v>
          </cell>
          <cell r="L5815" t="str">
            <v>CAIXA REFERENCIAL</v>
          </cell>
        </row>
        <row r="5816">
          <cell r="G5816">
            <v>87369</v>
          </cell>
          <cell r="H5816" t="str">
            <v>ARGAMASSA TRAÇO 1:2:8 (EM VOLUME DE CIMENTO, CAL E AREIA MÉDIA ÚMIDA) PARA EMBOÇO/MASSA ÚNICA/ASSENTAMENTO DE ALVENARIA DE VEDAÇÃO, PREPARO MANUAL. AF_08/2019</v>
          </cell>
          <cell r="I5816" t="str">
            <v>M3</v>
          </cell>
          <cell r="J5816" t="str">
            <v>COEFICIENTE DE REPRESENTATIVIDADE</v>
          </cell>
          <cell r="K5816">
            <v>516.28</v>
          </cell>
          <cell r="L5816" t="str">
            <v>CAIXA REFERENCIAL</v>
          </cell>
        </row>
        <row r="5817">
          <cell r="G5817">
            <v>87370</v>
          </cell>
          <cell r="H5817" t="str">
            <v>ARGAMASSA TRAÇO 1:2:9 (EM VOLUME DE CIMENTO, CAL E AREIA MÉDIA ÚMIDA) PARA EMBOÇO/MASSA ÚNICA/ASSENTAMENTO DE ALVENARIA DE VEDAÇÃO, PREPARO MANUAL. AF_08/2019</v>
          </cell>
          <cell r="I5817" t="str">
            <v>M3</v>
          </cell>
          <cell r="J5817" t="str">
            <v>COEFICIENTE DE REPRESENTATIVIDADE</v>
          </cell>
          <cell r="K5817">
            <v>500.79</v>
          </cell>
          <cell r="L5817" t="str">
            <v>CAIXA REFERENCIAL</v>
          </cell>
        </row>
        <row r="5818">
          <cell r="G5818">
            <v>87371</v>
          </cell>
          <cell r="H5818" t="str">
            <v>ARGAMASSA TRAÇO 1:3:12 (EM VOLUME DE CIMENTO, CAL E AREIA MÉDIA ÚMIDA) PARA EMBOÇO/MASSA ÚNICA/ASSENTAMENTO DE ALVENARIA DE VEDAÇÃO, PREPARO MANUAL. AF_08/2019</v>
          </cell>
          <cell r="I5818" t="str">
            <v>M3</v>
          </cell>
          <cell r="J5818" t="str">
            <v>COEFICIENTE DE REPRESENTATIVIDADE</v>
          </cell>
          <cell r="K5818">
            <v>497.6</v>
          </cell>
          <cell r="L5818" t="str">
            <v>CAIXA REFERENCIAL</v>
          </cell>
        </row>
        <row r="5819">
          <cell r="G5819">
            <v>87372</v>
          </cell>
          <cell r="H5819" t="str">
            <v>ARGAMASSA TRAÇO 1:3 (EM VOLUME DE CIMENTO E AREIA MÉDIA ÚMIDA) PARA CONTRAPISO, PREPARO MANUAL. AF_08/2019</v>
          </cell>
          <cell r="I5819" t="str">
            <v>M3</v>
          </cell>
          <cell r="J5819" t="str">
            <v>COEFICIENTE DE REPRESENTATIVIDADE</v>
          </cell>
          <cell r="K5819">
            <v>558.91999999999996</v>
          </cell>
          <cell r="L5819" t="str">
            <v>CAIXA REFERENCIAL</v>
          </cell>
        </row>
        <row r="5820">
          <cell r="G5820">
            <v>87373</v>
          </cell>
          <cell r="H5820" t="str">
            <v>ARGAMASSA TRAÇO 1:4 (EM VOLUME DE CIMENTO E AREIA MÉDIA ÚMIDA) PARA CONTRAPISO, PREPARO MANUAL. AF_08/2019</v>
          </cell>
          <cell r="I5820" t="str">
            <v>M3</v>
          </cell>
          <cell r="J5820" t="str">
            <v>COEFICIENTE DE REPRESENTATIVIDADE</v>
          </cell>
          <cell r="K5820">
            <v>511.48</v>
          </cell>
          <cell r="L5820" t="str">
            <v>CAIXA REFERENCIAL</v>
          </cell>
        </row>
        <row r="5821">
          <cell r="G5821">
            <v>87374</v>
          </cell>
          <cell r="H5821" t="str">
            <v>ARGAMASSA TRAÇO 1:5 (EM VOLUME DE CIMENTO E AREIA MÉDIA ÚMIDA) PARA CONTRAPISO, PREPARO MANUAL. AF_08/2019</v>
          </cell>
          <cell r="I5821" t="str">
            <v>M3</v>
          </cell>
          <cell r="J5821" t="str">
            <v>COEFICIENTE DE REPRESENTATIVIDADE</v>
          </cell>
          <cell r="K5821">
            <v>487.04</v>
          </cell>
          <cell r="L5821" t="str">
            <v>CAIXA REFERENCIAL</v>
          </cell>
        </row>
        <row r="5822">
          <cell r="G5822">
            <v>87375</v>
          </cell>
          <cell r="H5822" t="str">
            <v>ARGAMASSA TRAÇO 1:6 (EM VOLUME DE CIMENTO E AREIA MÉDIA ÚMIDA) PARA CONTRAPISO, PREPARO MANUAL. AF_08/2019</v>
          </cell>
          <cell r="I5822" t="str">
            <v>M3</v>
          </cell>
          <cell r="J5822" t="str">
            <v>COEFICIENTE DE REPRESENTATIVIDADE</v>
          </cell>
          <cell r="K5822">
            <v>472.62</v>
          </cell>
          <cell r="L5822" t="str">
            <v>CAIXA REFERENCIAL</v>
          </cell>
        </row>
        <row r="5823">
          <cell r="G5823">
            <v>87376</v>
          </cell>
          <cell r="H5823" t="str">
            <v>ARGAMASSA TRAÇO 1:5 (EM VOLUME DE CIMENTO E AREIA GROSSA ÚMIDA) PARA CHAPISCO CONVENCIONAL, PREPARO MANUAL. AF_08/2019</v>
          </cell>
          <cell r="I5823" t="str">
            <v>M3</v>
          </cell>
          <cell r="J5823" t="str">
            <v>COEFICIENTE DE REPRESENTATIVIDADE</v>
          </cell>
          <cell r="K5823">
            <v>433.14</v>
          </cell>
          <cell r="L5823" t="str">
            <v>CAIXA REFERENCIAL</v>
          </cell>
        </row>
        <row r="5824">
          <cell r="G5824">
            <v>87377</v>
          </cell>
          <cell r="H5824" t="str">
            <v>ARGAMASSA TRAÇO 1:3 (EM VOLUME DE CIMENTO E AREIA GROSSA ÚMIDA) PARA CHAPISCO CONVENCIONAL, PREPARO MANUAL. AF_08/2019</v>
          </cell>
          <cell r="I5824" t="str">
            <v>M3</v>
          </cell>
          <cell r="J5824" t="str">
            <v>COEFICIENTE DE REPRESENTATIVIDADE</v>
          </cell>
          <cell r="K5824">
            <v>481.1</v>
          </cell>
          <cell r="L5824" t="str">
            <v>CAIXA REFERENCIAL</v>
          </cell>
        </row>
        <row r="5825">
          <cell r="G5825">
            <v>87378</v>
          </cell>
          <cell r="H5825" t="str">
            <v>ARGAMASSA TRAÇO 1:4 (EM VOLUME DE CIMENTO E AREIA GROSSA ÚMIDA) PARA CHAPISCO CONVENCIONAL, PREPARO MANUAL. AF_08/2019</v>
          </cell>
          <cell r="I5825" t="str">
            <v>M3</v>
          </cell>
          <cell r="J5825" t="str">
            <v>COEFICIENTE DE REPRESENTATIVIDADE</v>
          </cell>
          <cell r="K5825">
            <v>448.46</v>
          </cell>
          <cell r="L5825" t="str">
            <v>CAIXA REFERENCIAL</v>
          </cell>
        </row>
        <row r="5826">
          <cell r="G5826">
            <v>87379</v>
          </cell>
          <cell r="H5826" t="str">
            <v>ARGAMASSA TRAÇO 1:5 (EM VOLUME DE CIMENTO E AREIA GROSSA ÚMIDA) COM ADIÇÃO DE EMULSÃO POLIMÉRICA PARA CHAPISCO ROLADO, PREPARO MANUAL. AF_08/2019</v>
          </cell>
          <cell r="I5826" t="str">
            <v>M3</v>
          </cell>
          <cell r="J5826" t="str">
            <v>COEFICIENTE DE REPRESENTATIVIDADE</v>
          </cell>
          <cell r="K5826">
            <v>2638.92</v>
          </cell>
          <cell r="L5826" t="str">
            <v>CAIXA REFERENCIAL</v>
          </cell>
        </row>
        <row r="5827">
          <cell r="G5827">
            <v>87380</v>
          </cell>
          <cell r="H5827" t="str">
            <v>ARGAMASSA TRAÇO 1:3 (EM VOLUME DE CIMENTO E AREIA GROSSA ÚMIDA) COM ADIÇÃO DE EMULSÃO POLIMÉRICA PARA CHAPISCO ROLADO, PREPARO MANUAL. AF_08/2019</v>
          </cell>
          <cell r="I5827" t="str">
            <v>M3</v>
          </cell>
          <cell r="J5827" t="str">
            <v>COEFICIENTE DE REPRESENTATIVIDADE</v>
          </cell>
          <cell r="K5827">
            <v>2690.14</v>
          </cell>
          <cell r="L5827" t="str">
            <v>CAIXA REFERENCIAL</v>
          </cell>
        </row>
        <row r="5828">
          <cell r="G5828">
            <v>87381</v>
          </cell>
          <cell r="H5828" t="str">
            <v>ARGAMASSA TRAÇO 1:4 (EM VOLUME DE CIMENTO E AREIA GROSSA ÚMIDA) COM ADIÇÃO DE EMULSÃO POLIMÉRICA PARA CHAPISCO ROLADO, PREPARO MANUAL. AF_08/2019</v>
          </cell>
          <cell r="I5828" t="str">
            <v>M3</v>
          </cell>
          <cell r="J5828" t="str">
            <v>COEFICIENTE DE REPRESENTATIVIDADE</v>
          </cell>
          <cell r="K5828">
            <v>2655.28</v>
          </cell>
          <cell r="L5828" t="str">
            <v>CAIXA REFERENCIAL</v>
          </cell>
        </row>
        <row r="5829">
          <cell r="G5829">
            <v>87382</v>
          </cell>
          <cell r="H5829" t="str">
            <v>ARGAMASSA INDUSTRIALIZADA MULTIUSO PARA REVESTIMENTOS E ASSENTAMENTO DA ALVENARIA, PREPARO COM MISTURADOR DE EIXO HORIZONTAL DE 160 KG. AF_08/2019</v>
          </cell>
          <cell r="I5829" t="str">
            <v>M3</v>
          </cell>
          <cell r="J5829" t="str">
            <v>COEFICIENTE DE REPRESENTATIVIDADE</v>
          </cell>
          <cell r="K5829">
            <v>944.47</v>
          </cell>
          <cell r="L5829" t="str">
            <v>CAIXA REFERENCIAL</v>
          </cell>
        </row>
        <row r="5830">
          <cell r="G5830">
            <v>87383</v>
          </cell>
          <cell r="H5830" t="str">
            <v>ARGAMASSA INDUSTRIALIZADA MULTIUSO PARA REVESTIMENTOS E ASSENTAMENTO DA ALVENARIA, PREPARO COM MISTURADOR DE EIXO HORIZONTAL DE 300 KG. AF_08/2019</v>
          </cell>
          <cell r="I5830" t="str">
            <v>M3</v>
          </cell>
          <cell r="J5830" t="str">
            <v>COEFICIENTE DE REPRESENTATIVIDADE</v>
          </cell>
          <cell r="K5830">
            <v>936.84</v>
          </cell>
          <cell r="L5830" t="str">
            <v>CAIXA REFERENCIAL</v>
          </cell>
        </row>
        <row r="5831">
          <cell r="G5831">
            <v>87384</v>
          </cell>
          <cell r="H5831" t="str">
            <v>ARGAMASSA INDUSTRIALIZADA MULTIUSO PARA REVESTIMENTOS E ASSENTAMENTO DA ALVENARIA, PREPARO COM MISTURADOR DE EIXO HORIZONTAL DE 600 KG. AF_08/2019</v>
          </cell>
          <cell r="I5831" t="str">
            <v>M3</v>
          </cell>
          <cell r="J5831" t="str">
            <v>COEFICIENTE DE REPRESENTATIVIDADE</v>
          </cell>
          <cell r="K5831">
            <v>927.74</v>
          </cell>
          <cell r="L5831" t="str">
            <v>CAIXA REFERENCIAL</v>
          </cell>
        </row>
        <row r="5832">
          <cell r="G5832">
            <v>87385</v>
          </cell>
          <cell r="H5832" t="str">
            <v>ARGAMASSA PRONTA PARA CONTRAPISO, PREPARO COM MISTURADOR DE EIXO HORIZONTAL DE 160 KG. AF_08/2019</v>
          </cell>
          <cell r="I5832" t="str">
            <v>M3</v>
          </cell>
          <cell r="J5832" t="str">
            <v>COEFICIENTE DE REPRESENTATIVIDADE</v>
          </cell>
          <cell r="K5832">
            <v>1086.6300000000001</v>
          </cell>
          <cell r="L5832" t="str">
            <v>CAIXA REFERENCIAL</v>
          </cell>
        </row>
        <row r="5833">
          <cell r="G5833">
            <v>87386</v>
          </cell>
          <cell r="H5833" t="str">
            <v>ARGAMASSA PRONTA PARA CONTRAPISO, PREPARO COM MISTURADOR DE EIXO HORIZONTAL DE 300 KG. AF_08/2019</v>
          </cell>
          <cell r="I5833" t="str">
            <v>M3</v>
          </cell>
          <cell r="J5833" t="str">
            <v>COEFICIENTE DE REPRESENTATIVIDADE</v>
          </cell>
          <cell r="K5833">
            <v>1074.29</v>
          </cell>
          <cell r="L5833" t="str">
            <v>CAIXA REFERENCIAL</v>
          </cell>
        </row>
        <row r="5834">
          <cell r="G5834">
            <v>87387</v>
          </cell>
          <cell r="H5834" t="str">
            <v>ARGAMASSA PRONTA PARA CONTRAPISO, PREPARO COM MISTURADOR DE EIXO HORIZONTAL DE 600 KG. AF_08/2019</v>
          </cell>
          <cell r="I5834" t="str">
            <v>M3</v>
          </cell>
          <cell r="J5834" t="str">
            <v>COEFICIENTE DE REPRESENTATIVIDADE</v>
          </cell>
          <cell r="K5834">
            <v>1065.8499999999999</v>
          </cell>
          <cell r="L5834" t="str">
            <v>CAIXA REFERENCIAL</v>
          </cell>
        </row>
        <row r="5835">
          <cell r="G5835">
            <v>87388</v>
          </cell>
          <cell r="H5835" t="str">
            <v>ARGAMASSA PARA REVESTIMENTO DECORATIVO MONOCAMADA (MONOCAPA), PREPARO COM MISTURADOR DE EIXO HORIZONTAL DE 160 KG. AF_08/2019</v>
          </cell>
          <cell r="I5835" t="str">
            <v>M3</v>
          </cell>
          <cell r="J5835" t="str">
            <v>COEFICIENTE DE REPRESENTATIVIDADE</v>
          </cell>
          <cell r="K5835">
            <v>2564.91</v>
          </cell>
          <cell r="L5835" t="str">
            <v>CAIXA REFERENCIAL</v>
          </cell>
        </row>
        <row r="5836">
          <cell r="G5836">
            <v>87389</v>
          </cell>
          <cell r="H5836" t="str">
            <v>ARGAMASSA PARA REVESTIMENTO DECORATIVO MONOCAMADA (MONOCAPA), PREPARO COM MISTURADOR DE EIXO HORIZONTAL DE 300 KG. AF_08/2019</v>
          </cell>
          <cell r="I5836" t="str">
            <v>M3</v>
          </cell>
          <cell r="J5836" t="str">
            <v>COEFICIENTE DE REPRESENTATIVIDADE</v>
          </cell>
          <cell r="K5836">
            <v>2568.41</v>
          </cell>
          <cell r="L5836" t="str">
            <v>CAIXA REFERENCIAL</v>
          </cell>
        </row>
        <row r="5837">
          <cell r="G5837">
            <v>87390</v>
          </cell>
          <cell r="H5837" t="str">
            <v>ARGAMASSA PARA REVESTIMENTO DECORATIVO MONOCAMADA (MONOCAPA), PREPARO COM MISTURADOR DE EIXO HORIZONTAL DE 600 KG. AF_08/2019</v>
          </cell>
          <cell r="I5837" t="str">
            <v>M3</v>
          </cell>
          <cell r="J5837" t="str">
            <v>COEFICIENTE DE REPRESENTATIVIDADE</v>
          </cell>
          <cell r="K5837">
            <v>2576.2600000000002</v>
          </cell>
          <cell r="L5837" t="str">
            <v>CAIXA REFERENCIAL</v>
          </cell>
        </row>
        <row r="5838">
          <cell r="G5838">
            <v>87391</v>
          </cell>
          <cell r="H5838" t="str">
            <v>ARGAMASSA INDUSTRIALIZADA PARA CHAPISCO ROLADO, PREPARO COM MISTURADOR DE EIXO HORIZONTAL DE 160 KG. AF_08/2019</v>
          </cell>
          <cell r="I5838" t="str">
            <v>M3</v>
          </cell>
          <cell r="J5838" t="str">
            <v>COEFICIENTE DE REPRESENTATIVIDADE</v>
          </cell>
          <cell r="K5838">
            <v>2860.69</v>
          </cell>
          <cell r="L5838" t="str">
            <v>CAIXA REFERENCIAL</v>
          </cell>
        </row>
        <row r="5839">
          <cell r="G5839">
            <v>87393</v>
          </cell>
          <cell r="H5839" t="str">
            <v>ARGAMASSA INDUSTRIALIZADA PARA CHAPISCO ROLADO, PREPARO COM MISTURADOR DE EIXO HORIZONTAL DE 300 KG. AF_08/2019</v>
          </cell>
          <cell r="I5839" t="str">
            <v>M3</v>
          </cell>
          <cell r="J5839" t="str">
            <v>COEFICIENTE DE REPRESENTATIVIDADE</v>
          </cell>
          <cell r="K5839">
            <v>2879.07</v>
          </cell>
          <cell r="L5839" t="str">
            <v>CAIXA REFERENCIAL</v>
          </cell>
        </row>
        <row r="5840">
          <cell r="G5840">
            <v>87394</v>
          </cell>
          <cell r="H5840" t="str">
            <v>ARGAMASSA INDUSTRIALIZADA PARA CHAPISCO ROLADO, PREPARO COM MISTURADOR DE EIXO HORIZONTAL DE 600 KG. AF_08/2019</v>
          </cell>
          <cell r="I5840" t="str">
            <v>M3</v>
          </cell>
          <cell r="J5840" t="str">
            <v>COEFICIENTE DE REPRESENTATIVIDADE</v>
          </cell>
          <cell r="K5840">
            <v>2898.5</v>
          </cell>
          <cell r="L5840" t="str">
            <v>CAIXA REFERENCIAL</v>
          </cell>
        </row>
        <row r="5841">
          <cell r="G5841">
            <v>87395</v>
          </cell>
          <cell r="H5841" t="str">
            <v>ARGAMASSA INDUSTRIALIZADA PARA CHAPISCO COLANTE, PREPARO COM MISTURADOR DE EIXO HORIZONTAL DE 160 KG. AF_08/2019</v>
          </cell>
          <cell r="I5841" t="str">
            <v>M3</v>
          </cell>
          <cell r="J5841" t="str">
            <v>COEFICIENTE DE REPRESENTATIVIDADE</v>
          </cell>
          <cell r="K5841">
            <v>1805.01</v>
          </cell>
          <cell r="L5841" t="str">
            <v>CAIXA REFERENCIAL</v>
          </cell>
        </row>
        <row r="5842">
          <cell r="G5842">
            <v>87396</v>
          </cell>
          <cell r="H5842" t="str">
            <v>ARGAMASSA INDUSTRIALIZADA PARA CHAPISCO COLANTE, PREPARO COM MISTURADOR DE EIXO HORIZONTAL DE 300 KG. AF_08/2019</v>
          </cell>
          <cell r="I5842" t="str">
            <v>M3</v>
          </cell>
          <cell r="J5842" t="str">
            <v>COEFICIENTE DE REPRESENTATIVIDADE</v>
          </cell>
          <cell r="K5842">
            <v>1809.21</v>
          </cell>
          <cell r="L5842" t="str">
            <v>CAIXA REFERENCIAL</v>
          </cell>
        </row>
        <row r="5843">
          <cell r="G5843">
            <v>87397</v>
          </cell>
          <cell r="H5843" t="str">
            <v>ARGAMASSA INDUSTRIALIZADA PARA CHAPISCO COLANTE, PREPARO COM MISTURADOR DE EIXO HORIZONTAL DE 600 KG. AF_08/2019</v>
          </cell>
          <cell r="I5843" t="str">
            <v>M3</v>
          </cell>
          <cell r="J5843" t="str">
            <v>COEFICIENTE DE REPRESENTATIVIDADE</v>
          </cell>
          <cell r="K5843">
            <v>1815.09</v>
          </cell>
          <cell r="L5843" t="str">
            <v>CAIXA REFERENCIAL</v>
          </cell>
        </row>
        <row r="5844">
          <cell r="G5844">
            <v>87398</v>
          </cell>
          <cell r="H5844" t="str">
            <v>ARGAMASSA INDUSTRIALIZADA MULTIUSO PARA REVESTIMENTOS E ASSENTAMENTO DA ALVENARIA, PREPARO MANUAL. AF_08/2019</v>
          </cell>
          <cell r="I5844" t="str">
            <v>M3</v>
          </cell>
          <cell r="J5844" t="str">
            <v>COEFICIENTE DE REPRESENTATIVIDADE</v>
          </cell>
          <cell r="K5844">
            <v>1097.04</v>
          </cell>
          <cell r="L5844" t="str">
            <v>CAIXA REFERENCIAL</v>
          </cell>
        </row>
        <row r="5845">
          <cell r="G5845">
            <v>87399</v>
          </cell>
          <cell r="H5845" t="str">
            <v>ARGAMASSA PRONTA PARA CONTRAPISO, PREPARO MANUAL. AF_08/2019</v>
          </cell>
          <cell r="I5845" t="str">
            <v>M3</v>
          </cell>
          <cell r="J5845" t="str">
            <v>COEFICIENTE DE REPRESENTATIVIDADE</v>
          </cell>
          <cell r="K5845">
            <v>1240.72</v>
          </cell>
          <cell r="L5845" t="str">
            <v>CAIXA REFERENCIAL</v>
          </cell>
        </row>
        <row r="5846">
          <cell r="G5846">
            <v>87401</v>
          </cell>
          <cell r="H5846" t="str">
            <v>ARGAMASSA INDUSTRIALIZADA PARA CHAPISCO ROLADO, PREPARO MANUAL. AF_08/2019</v>
          </cell>
          <cell r="I5846" t="str">
            <v>M3</v>
          </cell>
          <cell r="J5846" t="str">
            <v>COEFICIENTE DE REPRESENTATIVIDADE</v>
          </cell>
          <cell r="K5846">
            <v>3074.58</v>
          </cell>
          <cell r="L5846" t="str">
            <v>CAIXA REFERENCIAL</v>
          </cell>
        </row>
        <row r="5847">
          <cell r="G5847">
            <v>87402</v>
          </cell>
          <cell r="H5847" t="str">
            <v>ARGAMASSA INDUSTRIALIZADA PARA CHAPISCO COLANTE, PREPARO MANUAL. AF_08/2019</v>
          </cell>
          <cell r="I5847" t="str">
            <v>M3</v>
          </cell>
          <cell r="J5847" t="str">
            <v>COEFICIENTE DE REPRESENTATIVIDADE</v>
          </cell>
          <cell r="K5847">
            <v>1997.28</v>
          </cell>
          <cell r="L5847" t="str">
            <v>CAIXA REFERENCIAL</v>
          </cell>
        </row>
        <row r="5848">
          <cell r="G5848">
            <v>87404</v>
          </cell>
          <cell r="H5848" t="str">
            <v>ARGAMASSA PARA REVESTIMENTO DECORATIVO MONOCAMADA (MONOCAPA), MISTURA E PROJEÇÃO DE 1,5 M3/H DE ARGAMASSA. AF_08/2019</v>
          </cell>
          <cell r="I5848" t="str">
            <v>M3</v>
          </cell>
          <cell r="J5848" t="str">
            <v>COEFICIENTE DE REPRESENTATIVIDADE</v>
          </cell>
          <cell r="K5848">
            <v>2683.43</v>
          </cell>
          <cell r="L5848" t="str">
            <v>CAIXA REFERENCIAL</v>
          </cell>
        </row>
        <row r="5849">
          <cell r="G5849">
            <v>87405</v>
          </cell>
          <cell r="H5849" t="str">
            <v>ARGAMASSA PARA REVESTIMENTO DECORATIVO MONOCAMADA (MONOCAPA), MISTURA E PROJEÇÃO DE 2 M3/H DE ARGAMASSA. AF_06/2014</v>
          </cell>
          <cell r="I5849" t="str">
            <v>M3</v>
          </cell>
          <cell r="J5849" t="str">
            <v>COEFICIENTE DE REPRESENTATIVIDADE</v>
          </cell>
          <cell r="K5849">
            <v>2679.71</v>
          </cell>
          <cell r="L5849" t="str">
            <v>CAIXA REFERENCIAL</v>
          </cell>
        </row>
        <row r="5850">
          <cell r="G5850">
            <v>87407</v>
          </cell>
          <cell r="H5850" t="str">
            <v>ARGAMASSA INDUSTRIALIZADA PARA REVESTIMENTOS, MISTURA E PROJEÇÃO DE 1,5 M³/H DE ARGAMASSA. AF_08/2019</v>
          </cell>
          <cell r="I5850" t="str">
            <v>M3</v>
          </cell>
          <cell r="J5850" t="str">
            <v>COEFICIENTE DE REPRESENTATIVIDADE</v>
          </cell>
          <cell r="K5850">
            <v>967.59</v>
          </cell>
          <cell r="L5850" t="str">
            <v>CAIXA REFERENCIAL</v>
          </cell>
        </row>
        <row r="5851">
          <cell r="G5851">
            <v>87408</v>
          </cell>
          <cell r="H5851" t="str">
            <v>ARGAMASSA INDUSTRIALIZADA PARA REVESTIMENTOS, MISTURA E PROJEÇÃO DE 2 M³/H DE ARGAMASSA. AF_06/2014</v>
          </cell>
          <cell r="I5851" t="str">
            <v>M3</v>
          </cell>
          <cell r="J5851" t="str">
            <v>COEFICIENTE DE REPRESENTATIVIDADE</v>
          </cell>
          <cell r="K5851">
            <v>954.64</v>
          </cell>
          <cell r="L5851" t="str">
            <v>CAIXA REFERENCIAL</v>
          </cell>
        </row>
        <row r="5852">
          <cell r="G5852">
            <v>87410</v>
          </cell>
          <cell r="H5852" t="str">
            <v>ARGAMASSA À BASE DE GESSO, MISTURA E PROJEÇÃO DE 1,5 M³/H DE ARGAMASSA. AF_08/2019</v>
          </cell>
          <cell r="I5852" t="str">
            <v>M3</v>
          </cell>
          <cell r="J5852" t="str">
            <v>COEFICIENTE DE REPRESENTATIVIDADE</v>
          </cell>
          <cell r="K5852">
            <v>797.9</v>
          </cell>
          <cell r="L5852" t="str">
            <v>CAIXA REFERENCIAL</v>
          </cell>
        </row>
        <row r="5853">
          <cell r="G5853">
            <v>88626</v>
          </cell>
          <cell r="H5853" t="str">
            <v>ARGAMASSA TRAÇO 1:0,5:4,5 (EM VOLUME DE CIMENTO, CAL E AREIA MÉDIA ÚMIDA), PREPARO MECÂNICO COM BETONEIRA 400 L. AF_08/2019</v>
          </cell>
          <cell r="I5853" t="str">
            <v>M3</v>
          </cell>
          <cell r="J5853" t="str">
            <v>COEFICIENTE DE REPRESENTATIVIDADE</v>
          </cell>
          <cell r="K5853">
            <v>385</v>
          </cell>
          <cell r="L5853" t="str">
            <v>CAIXA REFERENCIAL</v>
          </cell>
        </row>
        <row r="5854">
          <cell r="G5854">
            <v>88627</v>
          </cell>
          <cell r="H5854" t="str">
            <v>ARGAMASSA TRAÇO 1:0,5:4,5 (EM VOLUME DE CIMENTO, CAL E AREIA MÉDIA ÚMIDA) PARA ASSENTAMENTO DE ALVENARIA, PREPARO MANUAL. AF_08/2019</v>
          </cell>
          <cell r="I5854" t="str">
            <v>M3</v>
          </cell>
          <cell r="J5854" t="str">
            <v>COEFICIENTE DE REPRESENTATIVIDADE</v>
          </cell>
          <cell r="K5854">
            <v>463.55</v>
          </cell>
          <cell r="L5854" t="str">
            <v>CAIXA REFERENCIAL</v>
          </cell>
        </row>
        <row r="5855">
          <cell r="G5855">
            <v>88628</v>
          </cell>
          <cell r="H5855" t="str">
            <v>ARGAMASSA TRAÇO 1:3 (EM VOLUME DE CIMENTO E AREIA MÉDIA ÚMIDA), PREPARO MECÂNICO COM BETONEIRA 400 L. AF_08/2019</v>
          </cell>
          <cell r="I5855" t="str">
            <v>M3</v>
          </cell>
          <cell r="J5855" t="str">
            <v>COEFICIENTE DE REPRESENTATIVIDADE</v>
          </cell>
          <cell r="K5855">
            <v>372.74</v>
          </cell>
          <cell r="L5855" t="str">
            <v>CAIXA REFERENCIAL</v>
          </cell>
        </row>
        <row r="5856">
          <cell r="G5856">
            <v>88629</v>
          </cell>
          <cell r="H5856" t="str">
            <v>ARGAMASSA TRAÇO 1:3 (EM VOLUME DE CIMENTO E AREIA MÉDIA ÚMIDA), PREPARO MANUAL. AF_08/2019</v>
          </cell>
          <cell r="I5856" t="str">
            <v>M3</v>
          </cell>
          <cell r="J5856" t="str">
            <v>COEFICIENTE DE REPRESENTATIVIDADE</v>
          </cell>
          <cell r="K5856">
            <v>455.42</v>
          </cell>
          <cell r="L5856" t="str">
            <v>CAIXA REFERENCIAL</v>
          </cell>
        </row>
        <row r="5857">
          <cell r="G5857">
            <v>88630</v>
          </cell>
          <cell r="H5857" t="str">
            <v>ARGAMASSA TRAÇO 1:4 (CIMENTO E AREIA MÉDIA), PREPARO MECÂNICO COM BETONEIRA 400 L. AF_08/2014</v>
          </cell>
          <cell r="I5857" t="str">
            <v>M3</v>
          </cell>
          <cell r="J5857" t="str">
            <v>COEFICIENTE DE REPRESENTATIVIDADE</v>
          </cell>
          <cell r="K5857">
            <v>332.17</v>
          </cell>
          <cell r="L5857" t="str">
            <v>CAIXA REFERENCIAL</v>
          </cell>
        </row>
        <row r="5858">
          <cell r="G5858">
            <v>88631</v>
          </cell>
          <cell r="H5858" t="str">
            <v>ARGAMASSA TRAÇO 1:4 (EM VOLUME DE CIMENTO E AREIA MÉDIA ÚMIDA), PREPARO MANUAL. AF_08/2019</v>
          </cell>
          <cell r="I5858" t="str">
            <v>M3</v>
          </cell>
          <cell r="J5858" t="str">
            <v>COEFICIENTE DE REPRESENTATIVIDADE</v>
          </cell>
          <cell r="K5858">
            <v>418.5</v>
          </cell>
          <cell r="L5858" t="str">
            <v>CAIXA REFERENCIAL</v>
          </cell>
        </row>
        <row r="5859">
          <cell r="G5859">
            <v>88715</v>
          </cell>
          <cell r="H5859" t="str">
            <v>ARGAMASSA TRAÇO 1:2:9 (EM VOLUME DE CIMENTO, CAL E AREIA MÉDIA ÚMIDA) PARA EMBOÇO/MASSA ÚNICA/ASSENTAMENTO DE ALVENARIA DE VEDAÇÃO, PREPARO MECÂNICO COM BETONEIRA 400 L. AF_08/2019</v>
          </cell>
          <cell r="I5859" t="str">
            <v>M3</v>
          </cell>
          <cell r="J5859" t="str">
            <v>COEFICIENTE DE REPRESENTATIVIDADE</v>
          </cell>
          <cell r="K5859">
            <v>395.16</v>
          </cell>
          <cell r="L5859" t="str">
            <v>CAIXA REFERENCIAL</v>
          </cell>
        </row>
        <row r="5860">
          <cell r="G5860">
            <v>95563</v>
          </cell>
          <cell r="H5860" t="str">
            <v>ARGAMASSA TRAÇO 1:1,93 (EM VOLUME DE CIMENTO E AREIA MÉDIA ÚMIDA), FCK 20 MPA, PREPARO MECÂNICO COM MISTURADOR DUPLO HORIZONTAL DE ALTA TURBULÊNCIA. AF_03/2020</v>
          </cell>
          <cell r="I5860" t="str">
            <v>M3</v>
          </cell>
          <cell r="J5860" t="str">
            <v>COEFICIENTE DE REPRESENTATIVIDADE</v>
          </cell>
          <cell r="K5860">
            <v>540.42999999999995</v>
          </cell>
          <cell r="L5860" t="str">
            <v>CAIXA REFERENCIAL</v>
          </cell>
        </row>
        <row r="5861">
          <cell r="G5861">
            <v>100464</v>
          </cell>
          <cell r="H5861" t="str">
            <v>ARGAMASSA TRAÇO 1:0,5:4,5  (EM VOLUME DE CIMENTO, CAL E AREIA MÉDIA ÚMIDA), PREPARO MECÂNICO COM MISTURADOR DE EIXO HORIZONTAL DE 160 KG. AF_08/2019</v>
          </cell>
          <cell r="I5861" t="str">
            <v>M3</v>
          </cell>
          <cell r="J5861" t="str">
            <v>COEFICIENTE DE REPRESENTATIVIDADE</v>
          </cell>
          <cell r="K5861">
            <v>404.91</v>
          </cell>
          <cell r="L5861" t="str">
            <v>CAIXA REFERENCIAL</v>
          </cell>
        </row>
        <row r="5862">
          <cell r="G5862">
            <v>100465</v>
          </cell>
          <cell r="H5862" t="str">
            <v>ARGAMASSA TRAÇO 1:0,5:4,5  (EM VOLUME DE CIMENTO, CAL E AREIA MÉDIA ÚMIDA), PREPARO MECÂNICO COM MISTURADOR DE EIXO HORIZONTAL DE 300 KG. AF_08/2019</v>
          </cell>
          <cell r="I5862" t="str">
            <v>M3</v>
          </cell>
          <cell r="J5862" t="str">
            <v>COEFICIENTE DE REPRESENTATIVIDADE</v>
          </cell>
          <cell r="K5862">
            <v>375.7</v>
          </cell>
          <cell r="L5862" t="str">
            <v>CAIXA REFERENCIAL</v>
          </cell>
        </row>
        <row r="5863">
          <cell r="G5863">
            <v>100466</v>
          </cell>
          <cell r="H5863" t="str">
            <v>ARGAMASSA TRAÇO 1:0,5:4,5  (EM VOLUME DE CIMENTO, CAL E AREIA MÉDIA ÚMIDA), PREPARO MECÂNICO COM MISTURADOR DE EIXO HORIZONTAL DE 600 KG. AF_08/2019</v>
          </cell>
          <cell r="I5863" t="str">
            <v>M3</v>
          </cell>
          <cell r="J5863" t="str">
            <v>COEFICIENTE DE REPRESENTATIVIDADE</v>
          </cell>
          <cell r="K5863">
            <v>361.44</v>
          </cell>
          <cell r="L5863" t="str">
            <v>CAIXA REFERENCIAL</v>
          </cell>
        </row>
        <row r="5864">
          <cell r="G5864">
            <v>100468</v>
          </cell>
          <cell r="H5864" t="str">
            <v>ARGAMASSA TRAÇO 1:3 (EM VOLUME DE CIMENTO E AREIA MÉDIA ÚMIDA), PREPARO MECÂNICO COM MISTURADOR DE EIXO HORIZONTAL DE 160 KG. AF_08/2019</v>
          </cell>
          <cell r="I5864" t="str">
            <v>M3</v>
          </cell>
          <cell r="J5864" t="str">
            <v>COEFICIENTE DE REPRESENTATIVIDADE</v>
          </cell>
          <cell r="K5864">
            <v>457.49</v>
          </cell>
          <cell r="L5864" t="str">
            <v>CAIXA REFERENCIAL</v>
          </cell>
        </row>
        <row r="5865">
          <cell r="G5865">
            <v>100469</v>
          </cell>
          <cell r="H5865" t="str">
            <v>ARGAMASSA TRAÇO 1:3 (EM VOLUME DE CIMENTO E AREIA MÉDIA ÚMIDA), PREPARO MECÂNICO COM MISTURADOR DE EIXO HORIZONTAL DE 300 KG. AF_08/2019</v>
          </cell>
          <cell r="I5865" t="str">
            <v>M3</v>
          </cell>
          <cell r="J5865" t="str">
            <v>COEFICIENTE DE REPRESENTATIVIDADE</v>
          </cell>
          <cell r="K5865">
            <v>366.18</v>
          </cell>
          <cell r="L5865" t="str">
            <v>CAIXA REFERENCIAL</v>
          </cell>
        </row>
        <row r="5866">
          <cell r="G5866">
            <v>100470</v>
          </cell>
          <cell r="H5866" t="str">
            <v>ARGAMASSA TRAÇO 1:3 (EM VOLUME DE CIMENTO E AREIA MÉDIA ÚMIDA), PREPARO MECÂNICO COM MISTURADOR DE EIXO HORIZONTAL DE 600 KG. AF_08/2019</v>
          </cell>
          <cell r="I5866" t="str">
            <v>M3</v>
          </cell>
          <cell r="J5866" t="str">
            <v>COEFICIENTE DE REPRESENTATIVIDADE</v>
          </cell>
          <cell r="K5866">
            <v>336.99</v>
          </cell>
          <cell r="L5866" t="str">
            <v>CAIXA REFERENCIAL</v>
          </cell>
        </row>
        <row r="5867">
          <cell r="G5867">
            <v>100472</v>
          </cell>
          <cell r="H5867" t="str">
            <v>ARGAMASSA TRAÇO 1:4 (EM VOLUME DE CIMENTO E AREIA MÉDIA ÚMIDA), PREPARO MECÂNICO COM MISTURADOR DE EIXO HORIZONTAL DE 160 KG. AF_08/2019</v>
          </cell>
          <cell r="I5867" t="str">
            <v>M3</v>
          </cell>
          <cell r="J5867" t="str">
            <v>COEFICIENTE DE REPRESENTATIVIDADE</v>
          </cell>
          <cell r="K5867">
            <v>376.31</v>
          </cell>
          <cell r="L5867" t="str">
            <v>CAIXA REFERENCIAL</v>
          </cell>
        </row>
        <row r="5868">
          <cell r="G5868">
            <v>100473</v>
          </cell>
          <cell r="H5868" t="str">
            <v>ARGAMASSA TRAÇO 1:4 (EM VOLUME DE CIMENTO E AREIA MÉDIA ÚMIDA), PREPARO MECÂNICO COM MISTURADOR DE EIXO HORIZONTAL DE 300 KG. AF_08/2019</v>
          </cell>
          <cell r="I5868" t="str">
            <v>M3</v>
          </cell>
          <cell r="J5868" t="str">
            <v>COEFICIENTE DE REPRESENTATIVIDADE</v>
          </cell>
          <cell r="K5868">
            <v>339.28</v>
          </cell>
          <cell r="L5868" t="str">
            <v>CAIXA REFERENCIAL</v>
          </cell>
        </row>
        <row r="5869">
          <cell r="G5869">
            <v>100474</v>
          </cell>
          <cell r="H5869" t="str">
            <v>ARGAMASSA TRAÇO 1:4 (EM VOLUME DE CIMENTO E AREIA MÉDIA ÚMIDA), PREPARO MECÂNICO COM MISTURADOR DE EIXO HORIZONTAL DE 600 KG. AF_08/2019</v>
          </cell>
          <cell r="I5869" t="str">
            <v>M3</v>
          </cell>
          <cell r="J5869" t="str">
            <v>COEFICIENTE DE REPRESENTATIVIDADE</v>
          </cell>
          <cell r="K5869">
            <v>323.04000000000002</v>
          </cell>
          <cell r="L5869" t="str">
            <v>CAIXA REFERENCIAL</v>
          </cell>
        </row>
        <row r="5870">
          <cell r="G5870">
            <v>100475</v>
          </cell>
          <cell r="H5870" t="str">
            <v>ARGAMASSA TRAÇO 1:3 (EM VOLUME DE CIMENTO E AREIA MÉDIA ÚMIDA) COM ADIÇÃO DE IMPERMEABILIZANTE, PREPARO MECÂNICO COM BETONEIRA 400 L. AF_08/2019</v>
          </cell>
          <cell r="I5870" t="str">
            <v>M3</v>
          </cell>
          <cell r="J5870" t="str">
            <v>COEFICIENTE DE REPRESENTATIVIDADE</v>
          </cell>
          <cell r="K5870">
            <v>480.53</v>
          </cell>
          <cell r="L5870" t="str">
            <v>CAIXA REFERENCIAL</v>
          </cell>
        </row>
        <row r="5871">
          <cell r="G5871">
            <v>100477</v>
          </cell>
          <cell r="H5871" t="str">
            <v>ARGAMASSA TRAÇO 1:3 (EM VOLUME DE CIMENTO E AREIA MÉDIA ÚMIDA) COM ADIÇÃO DE IMPERMEABILIZANTE, PREPARO MECÂNICO COM MISTURADOR DE EIXO HORIZONTAL DE 160 KG. AF_08/2019</v>
          </cell>
          <cell r="I5871" t="str">
            <v>M3</v>
          </cell>
          <cell r="J5871" t="str">
            <v>COEFICIENTE DE REPRESENTATIVIDADE</v>
          </cell>
          <cell r="K5871">
            <v>528.94000000000005</v>
          </cell>
          <cell r="L5871" t="str">
            <v>CAIXA REFERENCIAL</v>
          </cell>
        </row>
        <row r="5872">
          <cell r="G5872">
            <v>100478</v>
          </cell>
          <cell r="H5872" t="str">
            <v>ARGAMASSA TRAÇO 1:3 (EM VOLUME DE CIMENTO E AREIA MÉDIA ÚMIDA) COM ADIÇÃO DE IMPERMEABILIZANTE, PREPARO MECÂNICO COM MISTURADOR DE EIXO HORIZONTAL DE 300 KG. AF_08/2019</v>
          </cell>
          <cell r="I5872" t="str">
            <v>M3</v>
          </cell>
          <cell r="J5872" t="str">
            <v>COEFICIENTE DE REPRESENTATIVIDADE</v>
          </cell>
          <cell r="K5872">
            <v>471.52</v>
          </cell>
          <cell r="L5872" t="str">
            <v>CAIXA REFERENCIAL</v>
          </cell>
        </row>
        <row r="5873">
          <cell r="G5873">
            <v>100479</v>
          </cell>
          <cell r="H5873" t="str">
            <v>ARGAMASSA TRAÇO 1:3 (EM VOLUME DE CIMENTO E AREIA MÉDIA ÚMIDA) COM ADIÇÃO DE IMPERMEABILIZANTE, PREPARO MECÂNICO COM MISTURADOR DE EIXO HORIZONTAL DE 600 KG. AF_08/2019</v>
          </cell>
          <cell r="I5873" t="str">
            <v>M3</v>
          </cell>
          <cell r="J5873" t="str">
            <v>COEFICIENTE DE REPRESENTATIVIDADE</v>
          </cell>
          <cell r="K5873">
            <v>459.09</v>
          </cell>
          <cell r="L5873" t="str">
            <v>CAIXA REFERENCIAL</v>
          </cell>
        </row>
        <row r="5874">
          <cell r="G5874">
            <v>100480</v>
          </cell>
          <cell r="H5874" t="str">
            <v>ARGAMASSA TRAÇO 1:3 (EM VOLUME DE CIMENTO E AREIA MÉDIA ÚMIDA) COM ADIÇÃO DE IMPERMEABILIZANTE, PREPARO MANUAL. AF_08/2019</v>
          </cell>
          <cell r="I5874" t="str">
            <v>M3</v>
          </cell>
          <cell r="J5874" t="str">
            <v>COEFICIENTE DE REPRESENTATIVIDADE</v>
          </cell>
          <cell r="K5874">
            <v>562.46</v>
          </cell>
          <cell r="L5874" t="str">
            <v>CAIXA REFERENCIAL</v>
          </cell>
        </row>
        <row r="5875">
          <cell r="G5875">
            <v>100481</v>
          </cell>
          <cell r="H5875" t="str">
            <v>ARGAMASSA TRAÇO 1:4 (EM VOLUME DE CIMENTO E AREIA MÉDIA ÚMIDA) COM ADIÇÃO DE IMPERMEABILIZANTE, PREPARO MECÂNICO COM BETONEIRA 400 L. AF_08/2019</v>
          </cell>
          <cell r="I5875" t="str">
            <v>M3</v>
          </cell>
          <cell r="J5875" t="str">
            <v>COEFICIENTE DE REPRESENTATIVIDADE</v>
          </cell>
          <cell r="K5875">
            <v>423.54</v>
          </cell>
          <cell r="L5875" t="str">
            <v>CAIXA REFERENCIAL</v>
          </cell>
        </row>
        <row r="5876">
          <cell r="G5876">
            <v>100483</v>
          </cell>
          <cell r="H5876" t="str">
            <v>ARGAMASSA TRAÇO 1:4 (EM VOLUME DE CIMENTO E AREIA MÉDIA ÚMIDA) COM ADIÇÃO DE IMPERMEABILIZANTE, PREPARO MECÂNICO COM MISTURADOR DE EIXO HORIZONTAL DE 160 KG. AF_08/2019</v>
          </cell>
          <cell r="I5876" t="str">
            <v>M3</v>
          </cell>
          <cell r="J5876" t="str">
            <v>COEFICIENTE DE REPRESENTATIVIDADE</v>
          </cell>
          <cell r="K5876">
            <v>459.41</v>
          </cell>
          <cell r="L5876" t="str">
            <v>CAIXA REFERENCIAL</v>
          </cell>
        </row>
        <row r="5877">
          <cell r="G5877">
            <v>100484</v>
          </cell>
          <cell r="H5877" t="str">
            <v>ARGAMASSA TRAÇO 1:4 (EM VOLUME DE CIMENTO E AREIA MÉDIA ÚMIDA) COM ADIÇÃO DE IMPERMEABILIZANTE, PREPARO MECÂNICO COM MISTURADOR DE EIXO HORIZONTAL DE 300 KG. AF_08/2019</v>
          </cell>
          <cell r="I5877" t="str">
            <v>M3</v>
          </cell>
          <cell r="J5877" t="str">
            <v>COEFICIENTE DE REPRESENTATIVIDADE</v>
          </cell>
          <cell r="K5877">
            <v>423.1</v>
          </cell>
          <cell r="L5877" t="str">
            <v>CAIXA REFERENCIAL</v>
          </cell>
        </row>
        <row r="5878">
          <cell r="G5878">
            <v>100485</v>
          </cell>
          <cell r="H5878" t="str">
            <v>ARGAMASSA TRAÇO 1:4 (EM VOLUME DE CIMENTO E AREIA MÉDIA ÚMIDA) COM ADIÇÃO DE IMPERMEABILIZANTE, PREPARO MECÂNICO COM MISTURADOR DE EIXO HORIZONTAL DE 600 KG. AF_08/2019</v>
          </cell>
          <cell r="I5878" t="str">
            <v>M3</v>
          </cell>
          <cell r="J5878" t="str">
            <v>COEFICIENTE DE REPRESENTATIVIDADE</v>
          </cell>
          <cell r="K5878">
            <v>408.25</v>
          </cell>
          <cell r="L5878" t="str">
            <v>CAIXA REFERENCIAL</v>
          </cell>
        </row>
        <row r="5879">
          <cell r="G5879">
            <v>100486</v>
          </cell>
          <cell r="H5879" t="str">
            <v>ARGAMASSA TRAÇO 1:4 (EM VOLUME DE CIMENTO E AREIA MÉDIA ÚMIDA) COM ADIÇÃO DE IMPERMEABILIZANTE, PREPARO MANUAL. AF_08/2019</v>
          </cell>
          <cell r="I5879" t="str">
            <v>M3</v>
          </cell>
          <cell r="J5879" t="str">
            <v>COEFICIENTE DE REPRESENTATIVIDADE</v>
          </cell>
          <cell r="K5879">
            <v>508.33</v>
          </cell>
          <cell r="L5879" t="str">
            <v>CAIXA REFERENCIAL</v>
          </cell>
        </row>
        <row r="5880">
          <cell r="G5880">
            <v>100487</v>
          </cell>
          <cell r="H5880" t="str">
            <v>ARGAMASSA TRAÇO 1:2:9 (EM VOLUME DE CIMENTO, CAL E AREIA MÉDIA ÚMIDA) PARA EMBOÇO/MASSA ÚNICA/ASSENTAMENTO DE ALVENARIA DE VEDAÇÃO, PREPARO MECÂNICO COM MISTURADOR DE EIXO HORIZONTAL DE 600 KG. AF_08/2019</v>
          </cell>
          <cell r="I5880" t="str">
            <v>M3</v>
          </cell>
          <cell r="J5880" t="str">
            <v>COEFICIENTE DE REPRESENTATIVIDADE</v>
          </cell>
          <cell r="K5880">
            <v>375.84</v>
          </cell>
          <cell r="L5880" t="str">
            <v>CAIXA REFERENCIAL</v>
          </cell>
        </row>
        <row r="5881">
          <cell r="G5881">
            <v>100488</v>
          </cell>
          <cell r="H5881" t="str">
            <v>ARGAMASSA TRAÇO 1:0,5:4,5 (EM VOLUME DE CIMENTO, CAL E AREIA MÉDIA ÚMIDA), PREPARO MECÂNICO COM BETONEIRA 600 L. AF_08/2019</v>
          </cell>
          <cell r="I5881" t="str">
            <v>M3</v>
          </cell>
          <cell r="J5881" t="str">
            <v>COEFICIENTE DE REPRESENTATIVIDADE</v>
          </cell>
          <cell r="K5881">
            <v>378.29</v>
          </cell>
          <cell r="L5881" t="str">
            <v>CAIXA REFERENCIAL</v>
          </cell>
        </row>
        <row r="5882">
          <cell r="G5882">
            <v>100489</v>
          </cell>
          <cell r="H5882" t="str">
            <v>ARGAMASSA TRAÇO 1:3 (EM VOLUME DE CIMENTO E AREIA MÉDIA ÚMIDA), PREPARO MECÂNICO COM BETONEIRA 600 L. AF_08/2019</v>
          </cell>
          <cell r="I5882" t="str">
            <v>M3</v>
          </cell>
          <cell r="J5882" t="str">
            <v>COEFICIENTE DE REPRESENTATIVIDADE</v>
          </cell>
          <cell r="K5882">
            <v>371.08</v>
          </cell>
          <cell r="L5882" t="str">
            <v>CAIXA REFERENCIAL</v>
          </cell>
        </row>
        <row r="5883">
          <cell r="G5883">
            <v>100490</v>
          </cell>
          <cell r="H5883" t="str">
            <v>ARGAMASSA TRAÇO 1:4 (EM VOLUME DE CIMENTO E AREIA MÉDIA ÚMIDA), PREPARO MECÂNICO COM BETONEIRA 600 L. AF_08/2019</v>
          </cell>
          <cell r="I5883" t="str">
            <v>M3</v>
          </cell>
          <cell r="J5883" t="str">
            <v>COEFICIENTE DE REPRESENTATIVIDADE</v>
          </cell>
          <cell r="K5883">
            <v>336.5</v>
          </cell>
          <cell r="L5883" t="str">
            <v>CAIXA REFERENCIAL</v>
          </cell>
        </row>
        <row r="5884">
          <cell r="G5884">
            <v>100491</v>
          </cell>
          <cell r="H5884" t="str">
            <v>ARGAMASSA TRAÇO 1:3 (EM VOLUME DE CIMENTO E AREIA MÉDIA ÚMIDA) COM ADIÇÃO DE IMPERMEABILIZANTE, PREPARO MECÂNICO COM BETONEIRA 600 L. AF_08/2019</v>
          </cell>
          <cell r="I5884" t="str">
            <v>M3</v>
          </cell>
          <cell r="J5884" t="str">
            <v>COEFICIENTE DE REPRESENTATIVIDADE</v>
          </cell>
          <cell r="K5884">
            <v>479.74</v>
          </cell>
          <cell r="L5884" t="str">
            <v>CAIXA REFERENCIAL</v>
          </cell>
        </row>
        <row r="5885">
          <cell r="G5885">
            <v>100492</v>
          </cell>
          <cell r="H5885" t="str">
            <v>ARGAMASSA TRAÇO 1:4 (EM VOLUME DE CIMENTO E AREIA MÉDIA ÚMIDA) COM ADIÇÃO DE IMPERMEABILIZANTE, PREPARO MECÂNICO COM BETONEIRA 600 L. AF_08/2019</v>
          </cell>
          <cell r="I5885" t="str">
            <v>M3</v>
          </cell>
          <cell r="J5885" t="str">
            <v>COEFICIENTE DE REPRESENTATIVIDADE</v>
          </cell>
          <cell r="K5885">
            <v>422.97</v>
          </cell>
          <cell r="L5885" t="str">
            <v>CAIXA REFERENCIAL</v>
          </cell>
        </row>
        <row r="5886">
          <cell r="G5886">
            <v>92121</v>
          </cell>
          <cell r="H5886" t="str">
            <v>PENEIRAMENTO DE AREIA COM PENEIRA ELÉTRICA. AF_11/2015</v>
          </cell>
          <cell r="I5886" t="str">
            <v>M3</v>
          </cell>
          <cell r="J5886" t="str">
            <v>COEFICIENTE DE REPRESENTATIVIDADE</v>
          </cell>
          <cell r="K5886">
            <v>23.45</v>
          </cell>
          <cell r="L5886" t="str">
            <v>CAIXA REFERENCIAL</v>
          </cell>
        </row>
        <row r="5887">
          <cell r="G5887">
            <v>92122</v>
          </cell>
          <cell r="H5887" t="str">
            <v>PENEIRAMENTO DE AREIA COM PENEIRA MANUAL. AF_11/2015</v>
          </cell>
          <cell r="I5887" t="str">
            <v>M3</v>
          </cell>
          <cell r="J5887" t="str">
            <v>COLETADO</v>
          </cell>
          <cell r="K5887">
            <v>39.75</v>
          </cell>
          <cell r="L5887" t="str">
            <v>CAIXA REFERENCIAL</v>
          </cell>
        </row>
        <row r="5888">
          <cell r="G5888">
            <v>92123</v>
          </cell>
          <cell r="H5888" t="str">
            <v>ENSACAMENTO DE AREIA. AF_11/2015</v>
          </cell>
          <cell r="I5888" t="str">
            <v>M3</v>
          </cell>
          <cell r="J5888" t="str">
            <v>ATRIBUÍDO SÃO PAULO</v>
          </cell>
          <cell r="K5888">
            <v>39.56</v>
          </cell>
          <cell r="L5888" t="str">
            <v>CAIXA REFERENCIAL</v>
          </cell>
        </row>
        <row r="5889">
          <cell r="G5889">
            <v>100195</v>
          </cell>
          <cell r="H5889" t="str">
            <v>TRANSPORTE HORIZONTAL MANUAL, DE SACOS DE 50 KG (UNIDADE: KGXKM). AF_07/2019</v>
          </cell>
          <cell r="I5889" t="str">
            <v>KGXKM</v>
          </cell>
          <cell r="J5889" t="str">
            <v>COLETADO</v>
          </cell>
          <cell r="K5889">
            <v>0.6</v>
          </cell>
          <cell r="L5889" t="str">
            <v>CAIXA REFERENCIAL</v>
          </cell>
        </row>
        <row r="5890">
          <cell r="G5890">
            <v>100196</v>
          </cell>
          <cell r="H5890" t="str">
            <v>TRANSPORTE HORIZONTAL MANUAL, DE SACOS DE 30 KG (UNIDADE: KGXKM). AF_07/2019</v>
          </cell>
          <cell r="I5890" t="str">
            <v>KGXKM</v>
          </cell>
          <cell r="J5890" t="str">
            <v>COLETADO</v>
          </cell>
          <cell r="K5890">
            <v>1.01</v>
          </cell>
          <cell r="L5890" t="str">
            <v>CAIXA REFERENCIAL</v>
          </cell>
        </row>
        <row r="5891">
          <cell r="G5891">
            <v>100197</v>
          </cell>
          <cell r="H5891" t="str">
            <v>TRANSPORTE HORIZONTAL MANUAL, DE SACOS DE 20 KG (UNIDADE: KGXKM). AF_07/2019</v>
          </cell>
          <cell r="I5891" t="str">
            <v>KGXKM</v>
          </cell>
          <cell r="J5891" t="str">
            <v>COLETADO</v>
          </cell>
          <cell r="K5891">
            <v>1.52</v>
          </cell>
          <cell r="L5891" t="str">
            <v>CAIXA REFERENCIAL</v>
          </cell>
        </row>
        <row r="5892">
          <cell r="G5892">
            <v>100198</v>
          </cell>
          <cell r="H5892" t="str">
            <v>TRANSPORTE HORIZONTAL COM CARRINHO PLATAFORMA, DE SACOS DE 50 KG (UNIDADE: KGXKM). AF_07/2019</v>
          </cell>
          <cell r="I5892" t="str">
            <v>KGXKM</v>
          </cell>
          <cell r="J5892" t="str">
            <v>COLETADO</v>
          </cell>
          <cell r="K5892">
            <v>0.21</v>
          </cell>
          <cell r="L5892" t="str">
            <v>CAIXA REFERENCIAL</v>
          </cell>
        </row>
        <row r="5893">
          <cell r="G5893">
            <v>100199</v>
          </cell>
          <cell r="H5893" t="str">
            <v>TRANSPORTE HORIZONTAL COM CARRINHO PLATAFORMA, DE SACOS DE 30 KG (UNIDADE: KGXKM). AF_07/2019</v>
          </cell>
          <cell r="I5893" t="str">
            <v>KGXKM</v>
          </cell>
          <cell r="J5893" t="str">
            <v>COLETADO</v>
          </cell>
          <cell r="K5893">
            <v>0.25</v>
          </cell>
          <cell r="L5893" t="str">
            <v>CAIXA REFERENCIAL</v>
          </cell>
        </row>
        <row r="5894">
          <cell r="G5894">
            <v>100200</v>
          </cell>
          <cell r="H5894" t="str">
            <v>TRANSPORTE HORIZONTAL COM CARRINHO PLATAFORMA, DE SACOS DE 20 KG (UNIDADE: KGXKM). AF_07/2019</v>
          </cell>
          <cell r="I5894" t="str">
            <v>KGXKM</v>
          </cell>
          <cell r="J5894" t="str">
            <v>COLETADO</v>
          </cell>
          <cell r="K5894">
            <v>0.31</v>
          </cell>
          <cell r="L5894" t="str">
            <v>CAIXA REFERENCIAL</v>
          </cell>
        </row>
        <row r="5895">
          <cell r="G5895">
            <v>100201</v>
          </cell>
          <cell r="H5895" t="str">
            <v>TRANSPORTE HORIZONTAL COM CARRINHO DE MÃO, DE SACOS DE 50 KG (UNIDADE: KGXKM). AF_07/2019</v>
          </cell>
          <cell r="I5895" t="str">
            <v>KGXKM</v>
          </cell>
          <cell r="J5895" t="str">
            <v>COLETADO</v>
          </cell>
          <cell r="K5895">
            <v>0.61</v>
          </cell>
          <cell r="L5895" t="str">
            <v>CAIXA REFERENCIAL</v>
          </cell>
        </row>
        <row r="5896">
          <cell r="G5896">
            <v>100202</v>
          </cell>
          <cell r="H5896" t="str">
            <v>TRANSPORTE HORIZONTAL COM CARRINHO DE MÃO, DE SACOS DE 30 KG (UNIDADE: KGXKM). AF_07/2019</v>
          </cell>
          <cell r="I5896" t="str">
            <v>KGXKM</v>
          </cell>
          <cell r="J5896" t="str">
            <v>COLETADO</v>
          </cell>
          <cell r="K5896">
            <v>0.72</v>
          </cell>
          <cell r="L5896" t="str">
            <v>CAIXA REFERENCIAL</v>
          </cell>
        </row>
        <row r="5897">
          <cell r="G5897">
            <v>100203</v>
          </cell>
          <cell r="H5897" t="str">
            <v>TRANSPORTE HORIZONTAL COM CARRINHO DE MÃO, DE SACOS DE 20 KG (UNIDADE: KGXKM). AF_07/2019</v>
          </cell>
          <cell r="I5897" t="str">
            <v>KGXKM</v>
          </cell>
          <cell r="J5897" t="str">
            <v>COLETADO</v>
          </cell>
          <cell r="K5897">
            <v>0.85</v>
          </cell>
          <cell r="L5897" t="str">
            <v>CAIXA REFERENCIAL</v>
          </cell>
        </row>
        <row r="5898">
          <cell r="G5898">
            <v>100204</v>
          </cell>
          <cell r="H5898" t="str">
            <v>TRANSPORTE HORIZONTAL COM MANIPULADOR TELESCÓPICO, DE PÁLETE DE SACOS (UNIDADE: KGXKM). AF_07/2019</v>
          </cell>
          <cell r="I5898" t="str">
            <v>KGXKM</v>
          </cell>
          <cell r="J5898" t="str">
            <v>ATRIBUÍDO SÃO PAULO</v>
          </cell>
          <cell r="K5898">
            <v>0.08</v>
          </cell>
          <cell r="L5898" t="str">
            <v>CAIXA REFERENCIAL</v>
          </cell>
        </row>
        <row r="5899">
          <cell r="G5899">
            <v>100205</v>
          </cell>
          <cell r="H5899" t="str">
            <v>TRANSPORTE HORIZONTAL COM JERICA DE 60 L, DE MASSA/ GRANEL (UNIDADE: M3XKM). AF_07/2019</v>
          </cell>
          <cell r="I5899" t="str">
            <v>M3XKM</v>
          </cell>
          <cell r="J5899" t="str">
            <v>COLETADO</v>
          </cell>
          <cell r="K5899">
            <v>1132.52</v>
          </cell>
          <cell r="L5899" t="str">
            <v>CAIXA REFERENCIAL</v>
          </cell>
        </row>
        <row r="5900">
          <cell r="G5900">
            <v>100206</v>
          </cell>
          <cell r="H5900" t="str">
            <v>TRANSPORTE HORIZONTAL COM JERICA DE 90 L, DE MASSA/ GRANEL (UNIDADE: M3XKM). AF_07/2019</v>
          </cell>
          <cell r="I5900" t="str">
            <v>M3XKM</v>
          </cell>
          <cell r="J5900" t="str">
            <v>COLETADO</v>
          </cell>
          <cell r="K5900">
            <v>818.62</v>
          </cell>
          <cell r="L5900" t="str">
            <v>CAIXA REFERENCIAL</v>
          </cell>
        </row>
        <row r="5901">
          <cell r="G5901">
            <v>100207</v>
          </cell>
          <cell r="H5901" t="str">
            <v>TRANSPORTE HORIZONTAL COM CARREGADEIRA, DE MASSA/ GRANEL (UNIDADE: M3XKM). AF_07/2019</v>
          </cell>
          <cell r="I5901" t="str">
            <v>M3XKM</v>
          </cell>
          <cell r="J5901" t="str">
            <v>ATRIBUÍDO SÃO PAULO</v>
          </cell>
          <cell r="K5901">
            <v>301.54000000000002</v>
          </cell>
          <cell r="L5901" t="str">
            <v>CAIXA REFERENCIAL</v>
          </cell>
        </row>
        <row r="5902">
          <cell r="G5902">
            <v>100208</v>
          </cell>
          <cell r="H5902" t="str">
            <v>TRANSPORTE HORIZONTAL MANUAL, DE BLOCOS VAZADOS DE CONCRETO OU CERÂMICO DE 19X19X39CM (UNIDADE: BLOCOXKM). AF_07/2019</v>
          </cell>
          <cell r="I5902" t="str">
            <v>UNXKM</v>
          </cell>
          <cell r="J5902" t="str">
            <v>COLETADO</v>
          </cell>
          <cell r="K5902">
            <v>14.98</v>
          </cell>
          <cell r="L5902" t="str">
            <v>CAIXA REFERENCIAL</v>
          </cell>
        </row>
        <row r="5903">
          <cell r="G5903">
            <v>100209</v>
          </cell>
          <cell r="H5903" t="str">
            <v>TRANSPORTE HORIZONTAL MANUAL, DE BLOCOS CERÂMICOS FURADOS NA HORIZONTAL DE 9X19X19CM (UNIDADE: BLOCOXKM). AF_07/2019</v>
          </cell>
          <cell r="I5903" t="str">
            <v>UNXKM</v>
          </cell>
          <cell r="J5903" t="str">
            <v>COLETADO</v>
          </cell>
          <cell r="K5903">
            <v>7.49</v>
          </cell>
          <cell r="L5903" t="str">
            <v>CAIXA REFERENCIAL</v>
          </cell>
        </row>
        <row r="5904">
          <cell r="G5904">
            <v>100210</v>
          </cell>
          <cell r="H5904" t="str">
            <v>TRANSPORTE HORIZONTAL COM CARRINHO DE MÃO, DE BLOCOS VAZADOS DE CONCRETO OU CERÂMICO DE 19X19X39CM (UNIDADE: BLOCOXKM). AF_07/2019</v>
          </cell>
          <cell r="I5904" t="str">
            <v>UNXKM</v>
          </cell>
          <cell r="J5904" t="str">
            <v>COLETADO</v>
          </cell>
          <cell r="K5904">
            <v>13.8</v>
          </cell>
          <cell r="L5904" t="str">
            <v>CAIXA REFERENCIAL</v>
          </cell>
        </row>
        <row r="5905">
          <cell r="G5905">
            <v>100211</v>
          </cell>
          <cell r="H5905" t="str">
            <v>TRANSPORTE HORIZONTAL COM CARRINHO DE MÃO, DE BLOCOS CERÂMICOS FURADOS NA HORIZONTAL DE 9X19X19CM (UNIDADE: BLOCOXKM). AF_07/2019</v>
          </cell>
          <cell r="I5905" t="str">
            <v>UNXKM</v>
          </cell>
          <cell r="J5905" t="str">
            <v>COLETADO</v>
          </cell>
          <cell r="K5905">
            <v>5.32</v>
          </cell>
          <cell r="L5905" t="str">
            <v>CAIXA REFERENCIAL</v>
          </cell>
        </row>
        <row r="5906">
          <cell r="G5906">
            <v>100212</v>
          </cell>
          <cell r="H5906" t="str">
            <v>TRANSPORTE HORIZONTAL COM CARRINHO PLATAFORMA, DE BLOCOS VAZADOS DE CONCRETO OU CERÂMICO DE 19X19X39CM (UNIDADE: BLOCOXKM). AF_07/2019</v>
          </cell>
          <cell r="I5906" t="str">
            <v>UNXKM</v>
          </cell>
          <cell r="J5906" t="str">
            <v>COLETADO</v>
          </cell>
          <cell r="K5906">
            <v>5.88</v>
          </cell>
          <cell r="L5906" t="str">
            <v>CAIXA REFERENCIAL</v>
          </cell>
        </row>
        <row r="5907">
          <cell r="G5907">
            <v>100213</v>
          </cell>
          <cell r="H5907" t="str">
            <v>TRANSPORTE HORIZONTAL COM CARRINHO PLATAFORMA, DE BLOCOS CERÂMICOS FURADOS NA HORIZONTAL DE 9X19X19CM (UNIDADE: BLOCOXKM). AF_07/2019</v>
          </cell>
          <cell r="I5907" t="str">
            <v>UNXKM</v>
          </cell>
          <cell r="J5907" t="str">
            <v>COLETADO</v>
          </cell>
          <cell r="K5907">
            <v>2.11</v>
          </cell>
          <cell r="L5907" t="str">
            <v>CAIXA REFERENCIAL</v>
          </cell>
        </row>
        <row r="5908">
          <cell r="G5908">
            <v>100214</v>
          </cell>
          <cell r="H5908" t="str">
            <v>TRANSPORTE HORIZONTAL COM CARRINHO MINI PÁLETES, DE BLOCOS VAZADOS DE CONCRETO DE 19X19X39CM (UNIDADE: BLOCOXKM). AF_07/2019</v>
          </cell>
          <cell r="I5908" t="str">
            <v>UNXKM</v>
          </cell>
          <cell r="J5908" t="str">
            <v>COLETADO</v>
          </cell>
          <cell r="K5908">
            <v>3.24</v>
          </cell>
          <cell r="L5908" t="str">
            <v>CAIXA REFERENCIAL</v>
          </cell>
        </row>
        <row r="5909">
          <cell r="G5909">
            <v>100215</v>
          </cell>
          <cell r="H5909" t="str">
            <v>TRANSPORTE HORIZONTAL COM CARRINHO MINI PÁLETES, DE BLOCOS CERÂMICOS FURADOS NA VERTICAL DE 19X19X39CM (UNIDADE: BLOCOXKM). AF_07/2019</v>
          </cell>
          <cell r="I5909" t="str">
            <v>UNXKM</v>
          </cell>
          <cell r="J5909" t="str">
            <v>COLETADO</v>
          </cell>
          <cell r="K5909">
            <v>2.78</v>
          </cell>
          <cell r="L5909" t="str">
            <v>CAIXA REFERENCIAL</v>
          </cell>
        </row>
        <row r="5910">
          <cell r="G5910">
            <v>100216</v>
          </cell>
          <cell r="H5910" t="str">
            <v>TRANSPORTE HORIZONTAL COM CARRINHO MINI PÁLETES, DE BLOCOS CERÂMICOS FURADOS NA HORIZONTAL DE 9X19X19CM (UNIDADE: BLOCOXKM). AF_07/2019</v>
          </cell>
          <cell r="I5910" t="str">
            <v>UNXKM</v>
          </cell>
          <cell r="J5910" t="str">
            <v>COLETADO</v>
          </cell>
          <cell r="K5910">
            <v>0.74</v>
          </cell>
          <cell r="L5910" t="str">
            <v>CAIXA REFERENCIAL</v>
          </cell>
        </row>
        <row r="5911">
          <cell r="G5911">
            <v>100217</v>
          </cell>
          <cell r="H5911" t="str">
            <v>TRANSPORTE HORIZONTAL COM MANIPULADOR TELESCÓPICO, DE BLOCOS VAZADOS DE CONCRETO DE 19X19X39CM (UNIDADE: BLOCOXKM). AF_07/2019</v>
          </cell>
          <cell r="I5911" t="str">
            <v>UNXKM</v>
          </cell>
          <cell r="J5911" t="str">
            <v>ATRIBUÍDO SÃO PAULO</v>
          </cell>
          <cell r="K5911">
            <v>2.0299999999999998</v>
          </cell>
          <cell r="L5911" t="str">
            <v>CAIXA REFERENCIAL</v>
          </cell>
        </row>
        <row r="5912">
          <cell r="G5912">
            <v>100218</v>
          </cell>
          <cell r="H5912" t="str">
            <v>TRANSPORTE HORIZONTAL COM MANIPULADOR TELESCÓPICO, DE BLOCOS CERÂMICOS FURADOS NA VERTICAL DE 19X19X39CM (UNIDADE: BLOCOXKM). AF_07/2019</v>
          </cell>
          <cell r="I5912" t="str">
            <v>UNXKM</v>
          </cell>
          <cell r="J5912" t="str">
            <v>ATRIBUÍDO SÃO PAULO</v>
          </cell>
          <cell r="K5912">
            <v>1.39</v>
          </cell>
          <cell r="L5912" t="str">
            <v>CAIXA REFERENCIAL</v>
          </cell>
        </row>
        <row r="5913">
          <cell r="G5913">
            <v>100219</v>
          </cell>
          <cell r="H5913" t="str">
            <v>TRANSPORTE HORIZONTAL COM MANIPULADOR TELESCÓPICO, DE BLOCOS CERÂMICOS FURADOS NA HORIZONTAL DE 9X19X19CM (UNIDADE: BLOCOXKM). AF_07/2019</v>
          </cell>
          <cell r="I5913" t="str">
            <v>UNXKM</v>
          </cell>
          <cell r="J5913" t="str">
            <v>ATRIBUÍDO SÃO PAULO</v>
          </cell>
          <cell r="K5913">
            <v>0.3</v>
          </cell>
          <cell r="L5913" t="str">
            <v>CAIXA REFERENCIAL</v>
          </cell>
        </row>
        <row r="5914">
          <cell r="G5914">
            <v>100220</v>
          </cell>
          <cell r="H5914" t="str">
            <v>TRANSPORTE HORIZONTAL MANUAL, DE CAIXA COM REVESTIMENTO CERÂMICO (UNIDADE: M2XKM). AF_07/2019</v>
          </cell>
          <cell r="I5914" t="str">
            <v>M2XKM</v>
          </cell>
          <cell r="J5914" t="str">
            <v>COLETADO</v>
          </cell>
          <cell r="K5914">
            <v>21.52</v>
          </cell>
          <cell r="L5914" t="str">
            <v>CAIXA REFERENCIAL</v>
          </cell>
        </row>
        <row r="5915">
          <cell r="G5915">
            <v>100221</v>
          </cell>
          <cell r="H5915" t="str">
            <v>TRANSPORTE HORIZONTAL COM CARRINHO DE MÃO, DE CAIXA COM REVESTIMENTO CERÂMICO (UNIDADE: M2XKM). AF_07/2019</v>
          </cell>
          <cell r="I5915" t="str">
            <v>M2XKM</v>
          </cell>
          <cell r="J5915" t="str">
            <v>COLETADO</v>
          </cell>
          <cell r="K5915">
            <v>24.39</v>
          </cell>
          <cell r="L5915" t="str">
            <v>CAIXA REFERENCIAL</v>
          </cell>
        </row>
        <row r="5916">
          <cell r="G5916">
            <v>100222</v>
          </cell>
          <cell r="H5916" t="str">
            <v>TRANSPORTE HORIZONTAL COM CARRINHO PLATAFORMA, DE CAIXA COM REVESTIMENTO CERÂMICO (UNIDADE: M2XKM). AF_07/2019</v>
          </cell>
          <cell r="I5916" t="str">
            <v>M2XKM</v>
          </cell>
          <cell r="J5916" t="str">
            <v>COLETADO</v>
          </cell>
          <cell r="K5916">
            <v>9.24</v>
          </cell>
          <cell r="L5916" t="str">
            <v>CAIXA REFERENCIAL</v>
          </cell>
        </row>
        <row r="5917">
          <cell r="G5917">
            <v>100223</v>
          </cell>
          <cell r="H5917" t="str">
            <v>TRANSPORTE HORIZONTAL COM CARRINHO MINI PÁLETES, DE CAIXA COM REVESTIMENTO CERÂMICO (UNIDADE: M2XKM). AF_07/2019</v>
          </cell>
          <cell r="I5917" t="str">
            <v>M2XKM</v>
          </cell>
          <cell r="J5917" t="str">
            <v>COLETADO</v>
          </cell>
          <cell r="K5917">
            <v>4.32</v>
          </cell>
          <cell r="L5917" t="str">
            <v>CAIXA REFERENCIAL</v>
          </cell>
        </row>
        <row r="5918">
          <cell r="G5918">
            <v>100224</v>
          </cell>
          <cell r="H5918" t="str">
            <v>TRANSPORTE HORIZONTAL COM MANIPULADOR TELESCÓPICO, DE CAIXA COM REVESTIMENTO CERÂMICO (UNIDADE: M2XKM). AF_07/2019</v>
          </cell>
          <cell r="I5918" t="str">
            <v>M2XKM</v>
          </cell>
          <cell r="J5918" t="str">
            <v>ATRIBUÍDO SÃO PAULO</v>
          </cell>
          <cell r="K5918">
            <v>2.0299999999999998</v>
          </cell>
          <cell r="L5918" t="str">
            <v>CAIXA REFERENCIAL</v>
          </cell>
        </row>
        <row r="5919">
          <cell r="G5919">
            <v>100225</v>
          </cell>
          <cell r="H5919" t="str">
            <v>TRANSPORTE HORIZONTAL MANUAL, DE LATA DE 18 LITROS (UNIDADE: LXKM). AF_07/2019</v>
          </cell>
          <cell r="I5919" t="str">
            <v>LXKM</v>
          </cell>
          <cell r="J5919" t="str">
            <v>COLETADO</v>
          </cell>
          <cell r="K5919">
            <v>1.69</v>
          </cell>
          <cell r="L5919" t="str">
            <v>CAIXA REFERENCIAL</v>
          </cell>
        </row>
        <row r="5920">
          <cell r="G5920">
            <v>100226</v>
          </cell>
          <cell r="H5920" t="str">
            <v>TRANSPORTE HORIZONTAL COM CARRINHO PLATAFORMA, DE LATA DE 18 LITROS (UNIDADE: LXKM). AF_07/2019</v>
          </cell>
          <cell r="I5920" t="str">
            <v>LXKM</v>
          </cell>
          <cell r="J5920" t="str">
            <v>COLETADO</v>
          </cell>
          <cell r="K5920">
            <v>0.53</v>
          </cell>
          <cell r="L5920" t="str">
            <v>CAIXA REFERENCIAL</v>
          </cell>
        </row>
        <row r="5921">
          <cell r="G5921">
            <v>100227</v>
          </cell>
          <cell r="H5921" t="str">
            <v>TRANSPORTE HORIZONTAL COM CARRINHO RACIONAL, DE LATA DE 18 LITROS (UNIDADE: LXKM). AF_07/2019</v>
          </cell>
          <cell r="I5921" t="str">
            <v>LXKM</v>
          </cell>
          <cell r="J5921" t="str">
            <v>COLETADO</v>
          </cell>
          <cell r="K5921">
            <v>0.78</v>
          </cell>
          <cell r="L5921" t="str">
            <v>CAIXA REFERENCIAL</v>
          </cell>
        </row>
        <row r="5922">
          <cell r="G5922">
            <v>100228</v>
          </cell>
          <cell r="H5922" t="str">
            <v>TRANSPORTE HORIZONTAL COM MANIPULADOR TELESCÓPICO, DE LATA DE 18 LITROS (UNIDADE: LXKM). AF_07/2019</v>
          </cell>
          <cell r="I5922" t="str">
            <v>LXKM</v>
          </cell>
          <cell r="J5922" t="str">
            <v>ATRIBUÍDO SÃO PAULO</v>
          </cell>
          <cell r="K5922">
            <v>0.19</v>
          </cell>
          <cell r="L5922" t="str">
            <v>CAIXA REFERENCIAL</v>
          </cell>
        </row>
        <row r="5923">
          <cell r="G5923">
            <v>100229</v>
          </cell>
          <cell r="H5923" t="str">
            <v>TRANSPORTE VERTICAL MANUAL, 1 PAVIMENTO, DE SACOS DE 50 KG (UNIDADE: KG). AF_07/2019</v>
          </cell>
          <cell r="I5923" t="str">
            <v>KG</v>
          </cell>
          <cell r="J5923" t="str">
            <v>COLETADO</v>
          </cell>
          <cell r="K5923">
            <v>0.01</v>
          </cell>
          <cell r="L5923" t="str">
            <v>CAIXA REFERENCIAL</v>
          </cell>
        </row>
        <row r="5924">
          <cell r="G5924">
            <v>100230</v>
          </cell>
          <cell r="H5924" t="str">
            <v>TRANSPORTE VERTICAL MANUAL, 1 PAVIMENTO, DE SACOS DE 30 KG (UNIDADE: KG). AF_07/2019</v>
          </cell>
          <cell r="I5924" t="str">
            <v>KG</v>
          </cell>
          <cell r="J5924" t="str">
            <v>COLETADO</v>
          </cell>
          <cell r="K5924">
            <v>0.01</v>
          </cell>
          <cell r="L5924" t="str">
            <v>CAIXA REFERENCIAL</v>
          </cell>
        </row>
        <row r="5925">
          <cell r="G5925">
            <v>100231</v>
          </cell>
          <cell r="H5925" t="str">
            <v>TRANSPORTE VERTICAL MANUAL, 1 PAVIMENTO, DE SACOS DE 20 KG (UNIDADE: KG). AF_07/2019</v>
          </cell>
          <cell r="I5925" t="str">
            <v>KG</v>
          </cell>
          <cell r="J5925" t="str">
            <v>COLETADO</v>
          </cell>
          <cell r="K5925">
            <v>0.02</v>
          </cell>
          <cell r="L5925" t="str">
            <v>CAIXA REFERENCIAL</v>
          </cell>
        </row>
        <row r="5926">
          <cell r="G5926">
            <v>100232</v>
          </cell>
          <cell r="H5926" t="str">
            <v>TRANSPORTE VERTICAL MANUAL, 1 PAVIMENTO, DE BLOCOS VAZADOS DE CONCRETO OU CERÂMICO DE 19X19X39CM (UNIDADE: BLOCO). AF_07/2019</v>
          </cell>
          <cell r="I5926" t="str">
            <v>UN</v>
          </cell>
          <cell r="J5926" t="str">
            <v>COLETADO</v>
          </cell>
          <cell r="K5926">
            <v>0.28000000000000003</v>
          </cell>
          <cell r="L5926" t="str">
            <v>CAIXA REFERENCIAL</v>
          </cell>
        </row>
        <row r="5927">
          <cell r="G5927">
            <v>100233</v>
          </cell>
          <cell r="H5927" t="str">
            <v>TRANSPORTE VERTICAL MANUAL, 1 PAVIMENTO, DE BLOCOS CERÂMICOS FURADOS NA HORIZONTAL DE 9X19X19CM (UNIDADE: BLOCO). AF_07/2019</v>
          </cell>
          <cell r="I5927" t="str">
            <v>UN</v>
          </cell>
          <cell r="J5927" t="str">
            <v>COLETADO</v>
          </cell>
          <cell r="K5927">
            <v>0.14000000000000001</v>
          </cell>
          <cell r="L5927" t="str">
            <v>CAIXA REFERENCIAL</v>
          </cell>
        </row>
        <row r="5928">
          <cell r="G5928">
            <v>100234</v>
          </cell>
          <cell r="H5928" t="str">
            <v>TRANSPORTE VERTICAL MANUAL, 1 PAVIMENTO, DE CAIXA COM REVESTIMENTO CERÂMICO (UNIDADE: M2). AF_07/2019</v>
          </cell>
          <cell r="I5928" t="str">
            <v>M2</v>
          </cell>
          <cell r="J5928" t="str">
            <v>COLETADO</v>
          </cell>
          <cell r="K5928">
            <v>0.42</v>
          </cell>
          <cell r="L5928" t="str">
            <v>CAIXA REFERENCIAL</v>
          </cell>
        </row>
        <row r="5929">
          <cell r="G5929">
            <v>100235</v>
          </cell>
          <cell r="H5929" t="str">
            <v>TRANSPORTE VERTICAL MANUAL, 1 PAVIMENTO, DE LATA DE 18 LITROS (UNIDADE: L). AF_07/2019</v>
          </cell>
          <cell r="I5929" t="str">
            <v>L</v>
          </cell>
          <cell r="J5929" t="str">
            <v>COLETADO</v>
          </cell>
          <cell r="K5929">
            <v>0.03</v>
          </cell>
          <cell r="L5929" t="str">
            <v>CAIXA REFERENCIAL</v>
          </cell>
        </row>
        <row r="5930">
          <cell r="G5930">
            <v>100236</v>
          </cell>
          <cell r="H5930" t="str">
            <v>TRANSPORTE HORIZONTAL MANUAL, DE TUBO DE PVC SOLDÁVEL COM DIÂMETRO MENOR OU IGUAL A 60 MM (UNIDADE: MXKM). AF_07/2019</v>
          </cell>
          <cell r="I5930" t="str">
            <v>MXKM</v>
          </cell>
          <cell r="J5930" t="str">
            <v>COLETADO</v>
          </cell>
          <cell r="K5930">
            <v>2.14</v>
          </cell>
          <cell r="L5930" t="str">
            <v>CAIXA REFERENCIAL</v>
          </cell>
        </row>
        <row r="5931">
          <cell r="G5931">
            <v>100237</v>
          </cell>
          <cell r="H5931" t="str">
            <v>TRANSPORTE HORIZONTAL MANUAL, DE TUBO DE PVC SOLDÁVEL COM DIÂMETRO MAIOR QUE 60 MM E MENOR OU IGUAL A 85 MM (UNIDADE: MXKM). AF_07/2019</v>
          </cell>
          <cell r="I5931" t="str">
            <v>MXKM</v>
          </cell>
          <cell r="J5931" t="str">
            <v>COLETADO</v>
          </cell>
          <cell r="K5931">
            <v>2.57</v>
          </cell>
          <cell r="L5931" t="str">
            <v>CAIXA REFERENCIAL</v>
          </cell>
        </row>
        <row r="5932">
          <cell r="G5932">
            <v>100238</v>
          </cell>
          <cell r="H5932" t="str">
            <v>TRANSPORTE HORIZONTAL MANUAL, DE TUBO DE CPVC COM DIÂMETRO MENOR OU IGUAL A 73 MM (UNIDADE: MXKM). AF_07/2019</v>
          </cell>
          <cell r="I5932" t="str">
            <v>MXKM</v>
          </cell>
          <cell r="J5932" t="str">
            <v>COLETADO</v>
          </cell>
          <cell r="K5932">
            <v>4.12</v>
          </cell>
          <cell r="L5932" t="str">
            <v>CAIXA REFERENCIAL</v>
          </cell>
        </row>
        <row r="5933">
          <cell r="G5933">
            <v>100239</v>
          </cell>
          <cell r="H5933" t="str">
            <v>TRANSPORTE HORIZONTAL MANUAL, DE TUBO DE CPVC COM DIÂMETRO MAIOR QUE 73 MM E MENOR OU IGUAL A 89 MM (UNIDADE: MXKM). AF_07/2019</v>
          </cell>
          <cell r="I5933" t="str">
            <v>MXKM</v>
          </cell>
          <cell r="J5933" t="str">
            <v>COLETADO</v>
          </cell>
          <cell r="K5933">
            <v>5.14</v>
          </cell>
          <cell r="L5933" t="str">
            <v>CAIXA REFERENCIAL</v>
          </cell>
        </row>
        <row r="5934">
          <cell r="G5934">
            <v>100240</v>
          </cell>
          <cell r="H5934" t="str">
            <v>TRANSPORTE HORIZONTAL MANUAL, DE TUBO DE PPR - PN12 OU PN25 - COM DIÂMETRO MENOR OU IGUAL A 50 MM (UNIDADE: MXKM). AF_07/2019</v>
          </cell>
          <cell r="I5934" t="str">
            <v>MXKM</v>
          </cell>
          <cell r="J5934" t="str">
            <v>COLETADO</v>
          </cell>
          <cell r="K5934">
            <v>3.08</v>
          </cell>
          <cell r="L5934" t="str">
            <v>CAIXA REFERENCIAL</v>
          </cell>
        </row>
        <row r="5935">
          <cell r="G5935">
            <v>100241</v>
          </cell>
          <cell r="H5935" t="str">
            <v>TRANSPORTE HORIZONTAL MANUAL, DE TUBO DE PPR - PN12 OU PN25 - COM DIÂMETRO MAIOR QUE 50 MM E MENOR OU IGUAL A 75 MM (UNIDADE: MXKM). AF_07/2019</v>
          </cell>
          <cell r="I5935" t="str">
            <v>MXKM</v>
          </cell>
          <cell r="J5935" t="str">
            <v>COLETADO</v>
          </cell>
          <cell r="K5935">
            <v>5.14</v>
          </cell>
          <cell r="L5935" t="str">
            <v>CAIXA REFERENCIAL</v>
          </cell>
        </row>
        <row r="5936">
          <cell r="G5936">
            <v>100242</v>
          </cell>
          <cell r="H5936" t="str">
            <v>TRANSPORTE HORIZONTAL MANUAL, DE TUBO DE PPR - PN12 OU PN25 - COM DIÂMETRO MAIOR QUE 75 MM E MENOR OU IGUAL A 110 MM (UNIDADE: MXKM). AF_07/2019</v>
          </cell>
          <cell r="I5936" t="str">
            <v>MXKM</v>
          </cell>
          <cell r="J5936" t="str">
            <v>COLETADO</v>
          </cell>
          <cell r="K5936">
            <v>15.21</v>
          </cell>
          <cell r="L5936" t="str">
            <v>CAIXA REFERENCIAL</v>
          </cell>
        </row>
        <row r="5937">
          <cell r="G5937">
            <v>100243</v>
          </cell>
          <cell r="H5937" t="str">
            <v>TRANSPORTE HORIZONTAL MANUAL, DE TUBO DE COBRE - CLASSE E - COM DIÂMETRO MENOR OU IGUAL A 54 MM (UNIDADE: MXKM). AF_07/2019</v>
          </cell>
          <cell r="I5937" t="str">
            <v>MXKM</v>
          </cell>
          <cell r="J5937" t="str">
            <v>COLETADO</v>
          </cell>
          <cell r="K5937">
            <v>2.4700000000000002</v>
          </cell>
          <cell r="L5937" t="str">
            <v>CAIXA REFERENCIAL</v>
          </cell>
        </row>
        <row r="5938">
          <cell r="G5938">
            <v>100244</v>
          </cell>
          <cell r="H5938" t="str">
            <v>TRANSPORTE HORIZONTAL MANUAL, DE TUBO DE COBRE - CLASSE E - COM DIÂMETRO MAIOR QUE 54 MM E MENOR OU IGUAL A 79 MM (UNIDADE: MXKM). AF_07/2019</v>
          </cell>
          <cell r="I5938" t="str">
            <v>MXKM</v>
          </cell>
          <cell r="J5938" t="str">
            <v>COLETADO</v>
          </cell>
          <cell r="K5938">
            <v>3.08</v>
          </cell>
          <cell r="L5938" t="str">
            <v>CAIXA REFERENCIAL</v>
          </cell>
        </row>
        <row r="5939">
          <cell r="G5939">
            <v>100245</v>
          </cell>
          <cell r="H5939" t="str">
            <v>TRANSPORTE HORIZONTAL MANUAL, DE TUBO DE COBRE - CLASSE E - COM DIÂMETRO MAIOR QUE 79 MM E MENOR OU IGUAL A 104 MM (UNIDADE: MXKM). AF_07/2019</v>
          </cell>
          <cell r="I5939" t="str">
            <v>MXKM</v>
          </cell>
          <cell r="J5939" t="str">
            <v>COLETADO</v>
          </cell>
          <cell r="K5939">
            <v>6.17</v>
          </cell>
          <cell r="L5939" t="str">
            <v>CAIXA REFERENCIAL</v>
          </cell>
        </row>
        <row r="5940">
          <cell r="G5940">
            <v>100246</v>
          </cell>
          <cell r="H5940" t="str">
            <v>TRANSPORTE HORIZONTAL MANUAL, DE TUBO DE PVC SÉRIE NORMAL - ESGOTO PREDIAL, OU REFORÇADO PARA ESGOTO OU ÁGUAS PLUVIAIS PREDIAL, COM DIÂMETRO MENOR OU IGUAL A 75 MM (UNIDADE: MXKM). AF_07/2019</v>
          </cell>
          <cell r="I5940" t="str">
            <v>MXKM</v>
          </cell>
          <cell r="J5940" t="str">
            <v>COLETADO</v>
          </cell>
          <cell r="K5940">
            <v>2.0499999999999998</v>
          </cell>
          <cell r="L5940" t="str">
            <v>CAIXA REFERENCIAL</v>
          </cell>
        </row>
        <row r="5941">
          <cell r="G5941">
            <v>100247</v>
          </cell>
          <cell r="H5941" t="str">
            <v>TRANSPORTE HORIZONTAL MANUAL, DE TUBO DE PVC SÉRIE NORMAL - ESGOTO PREDIAL, OU REFORÇADO PARA ESGOTO OU ÁGUAS PLUVIAIS PREDIAL, COM DIÂMETRO MAIOR QUE 75 MM E MENOR OU IGUAL A 100 MM (UNIDADE: MXKM). AF_07/2019</v>
          </cell>
          <cell r="I5941" t="str">
            <v>MXKM</v>
          </cell>
          <cell r="J5941" t="str">
            <v>COLETADO</v>
          </cell>
          <cell r="K5941">
            <v>2.57</v>
          </cell>
          <cell r="L5941" t="str">
            <v>CAIXA REFERENCIAL</v>
          </cell>
        </row>
        <row r="5942">
          <cell r="G5942">
            <v>100248</v>
          </cell>
          <cell r="H5942" t="str">
            <v>TRANSPORTE HORIZONTAL MANUAL, DE TUBO DE PVC SÉRIE NORMAL - ESGOTO PREDIAL, OU REFORÇADO PARA ESGOTO OU ÁGUAS PLUVIAIS PREDIAL, COM DIÂMETRO MAIOR QUE 100 MM E MENOR OU IGUAL A 150 MM (UNIDADE: MXKM). AF_07/2019</v>
          </cell>
          <cell r="I5942" t="str">
            <v>MXKM</v>
          </cell>
          <cell r="J5942" t="str">
            <v>COLETADO</v>
          </cell>
          <cell r="K5942">
            <v>10.14</v>
          </cell>
          <cell r="L5942" t="str">
            <v>CAIXA REFERENCIAL</v>
          </cell>
        </row>
        <row r="5943">
          <cell r="G5943">
            <v>100249</v>
          </cell>
          <cell r="H5943" t="str">
            <v>TRANSPORTE HORIZONTAL MANUAL, DE TUBO DE AÇO CARBONO LEVE OU MÉDIO, PRETO OU GALVANIZADO, COM DIÂMETRO MENOR OU IGUAL A 20 MM (UNIDADE: MXKM). AF_07/2019</v>
          </cell>
          <cell r="I5943" t="str">
            <v>MXKM</v>
          </cell>
          <cell r="J5943" t="str">
            <v>COLETADO</v>
          </cell>
          <cell r="K5943">
            <v>2.0499999999999998</v>
          </cell>
          <cell r="L5943" t="str">
            <v>CAIXA REFERENCIAL</v>
          </cell>
        </row>
        <row r="5944">
          <cell r="G5944">
            <v>100250</v>
          </cell>
          <cell r="H5944" t="str">
            <v>TRANSPORTE HORIZONTAL MANUAL, DE TUBO DE AÇO CARBONO LEVE OU MÉDIO, PRETO OU GALVANIZADO, COM DIÂMETRO MAIOR QUE 20 MM E MENOR OU IGUAL A 32 MM (UNIDADE: MXKM). AF_07/2019</v>
          </cell>
          <cell r="I5944" t="str">
            <v>MXKM</v>
          </cell>
          <cell r="J5944" t="str">
            <v>COLETADO</v>
          </cell>
          <cell r="K5944">
            <v>3.43</v>
          </cell>
          <cell r="L5944" t="str">
            <v>CAIXA REFERENCIAL</v>
          </cell>
        </row>
        <row r="5945">
          <cell r="G5945">
            <v>100251</v>
          </cell>
          <cell r="H5945" t="str">
            <v>TRANSPORTE HORIZONTAL MANUAL, DE TUBO DE AÇO CARBONO LEVE OU MÉDIO, PRETO OU GALVANIZADO, COM DIÂMETRO MAIOR QUE 32 MM E MENOR OU IGUAL A 65 MM (UNIDADE: MXKM). AF_07/2019</v>
          </cell>
          <cell r="I5945" t="str">
            <v>MXKM</v>
          </cell>
          <cell r="J5945" t="str">
            <v>COLETADO</v>
          </cell>
          <cell r="K5945">
            <v>10.14</v>
          </cell>
          <cell r="L5945" t="str">
            <v>CAIXA REFERENCIAL</v>
          </cell>
        </row>
        <row r="5946">
          <cell r="G5946">
            <v>100252</v>
          </cell>
          <cell r="H5946" t="str">
            <v>TRANSPORTE HORIZONTAL MANUAL, DE TUBO DE AÇO CARBONO LEVE OU MÉDIO, PRETO OU GALVANIZADO, COM DIÂMETRO MAIOR QUE 65 MM E MENOR OU IGUAL A 90 MM (UNIDADE: MXKM). AF_07/2019</v>
          </cell>
          <cell r="I5946" t="str">
            <v>MXKM</v>
          </cell>
          <cell r="J5946" t="str">
            <v>COLETADO</v>
          </cell>
          <cell r="K5946">
            <v>15.21</v>
          </cell>
          <cell r="L5946" t="str">
            <v>CAIXA REFERENCIAL</v>
          </cell>
        </row>
        <row r="5947">
          <cell r="G5947">
            <v>100253</v>
          </cell>
          <cell r="H5947" t="str">
            <v>TRANSPORTE HORIZONTAL MANUAL, DE TUBO DE AÇO CARBONO LEVE OU MÉDIO, PRETO OU GALVANIZADO, COM DIÂMETRO MAIOR QUE 90 MM E MENOR OU IGUAL A 125 MM (UNIDADE: MXKM). AF_07/2019</v>
          </cell>
          <cell r="I5947" t="str">
            <v>MXKM</v>
          </cell>
          <cell r="J5947" t="str">
            <v>COLETADO</v>
          </cell>
          <cell r="K5947">
            <v>20.28</v>
          </cell>
          <cell r="L5947" t="str">
            <v>CAIXA REFERENCIAL</v>
          </cell>
        </row>
        <row r="5948">
          <cell r="G5948">
            <v>100254</v>
          </cell>
          <cell r="H5948" t="str">
            <v>TRANSPORTE HORIZONTAL MANUAL, DE TUBO DE AÇO CARBONO LEVE OU MÉDIO, PRETO OU GALVANIZADO, COM DIÂMETRO MAIOR QUE 125 MM E MENOR OU IGUAL A 150 MM (UNIDADE: MXKM). AF_07/2019</v>
          </cell>
          <cell r="I5948" t="str">
            <v>MXKM</v>
          </cell>
          <cell r="J5948" t="str">
            <v>COLETADO</v>
          </cell>
          <cell r="K5948">
            <v>30.43</v>
          </cell>
          <cell r="L5948" t="str">
            <v>CAIXA REFERENCIAL</v>
          </cell>
        </row>
        <row r="5949">
          <cell r="G5949">
            <v>100255</v>
          </cell>
          <cell r="H5949" t="str">
            <v>TRANSPORTE HORIZONTAL MANUAL, DE TÁBUAS DE MADEIRA COM SEÇÃO TRANSVERSAL DE 2,5 X 25 CM E 2,5 X 30 CM (UNIDADE: MXKM). AF_07/2019</v>
          </cell>
          <cell r="I5949" t="str">
            <v>MXKM</v>
          </cell>
          <cell r="J5949" t="str">
            <v>COLETADO</v>
          </cell>
          <cell r="K5949">
            <v>10.29</v>
          </cell>
          <cell r="L5949" t="str">
            <v>CAIXA REFERENCIAL</v>
          </cell>
        </row>
        <row r="5950">
          <cell r="G5950">
            <v>100256</v>
          </cell>
          <cell r="H5950" t="str">
            <v>TRANSPORTE HORIZONTAL MANUAL, DE CAIBROS DE MADEIRA COM SEÇÃO TRANSVERSAL DE 7,5 X 6 CM E 6 X 8 CM (UNIDADE: MXKM). AF_07/2019</v>
          </cell>
          <cell r="I5950" t="str">
            <v>MXKM</v>
          </cell>
          <cell r="J5950" t="str">
            <v>COLETADO</v>
          </cell>
          <cell r="K5950">
            <v>6.86</v>
          </cell>
          <cell r="L5950" t="str">
            <v>CAIXA REFERENCIAL</v>
          </cell>
        </row>
        <row r="5951">
          <cell r="G5951">
            <v>100257</v>
          </cell>
          <cell r="H5951" t="str">
            <v>TRANSPORTE HORIZONTAL MANUAL, DE RIPAS DE MADEIRA COM SEÇÃO TRANSVERSAL DE 1 X 5 CM E 2 X 5 CM (UNIDADE: MXKM). AF_07/2019</v>
          </cell>
          <cell r="I5951" t="str">
            <v>MXKM</v>
          </cell>
          <cell r="J5951" t="str">
            <v>COLETADO</v>
          </cell>
          <cell r="K5951">
            <v>4.12</v>
          </cell>
          <cell r="L5951" t="str">
            <v>CAIXA REFERENCIAL</v>
          </cell>
        </row>
        <row r="5952">
          <cell r="G5952">
            <v>100258</v>
          </cell>
          <cell r="H5952" t="str">
            <v>TRANSPORTE HORIZONTAL MANUAL, DE VIGAS DE MADEIRA COM SEÇÃO TRANSVERSAL DE 5 X 12 CM (UNIDADE: MXKM). AF_07/2019</v>
          </cell>
          <cell r="I5952" t="str">
            <v>MXKM</v>
          </cell>
          <cell r="J5952" t="str">
            <v>COLETADO</v>
          </cell>
          <cell r="K5952">
            <v>10.29</v>
          </cell>
          <cell r="L5952" t="str">
            <v>CAIXA REFERENCIAL</v>
          </cell>
        </row>
        <row r="5953">
          <cell r="G5953">
            <v>100259</v>
          </cell>
          <cell r="H5953" t="str">
            <v>TRANSPORTE HORIZONTAL MANUAL, DE VIGAS DE MADEIRA COM SEÇÃO TRANSVERSAL DE 6 X 16 CM (UNIDADE: MXKM). AF_07/2019</v>
          </cell>
          <cell r="I5953" t="str">
            <v>MXKM</v>
          </cell>
          <cell r="J5953" t="str">
            <v>COLETADO</v>
          </cell>
          <cell r="K5953">
            <v>20.28</v>
          </cell>
          <cell r="L5953" t="str">
            <v>CAIXA REFERENCIAL</v>
          </cell>
        </row>
        <row r="5954">
          <cell r="G5954">
            <v>100260</v>
          </cell>
          <cell r="H5954" t="str">
            <v>TRANSPORTE HORIZONTAL MANUAL, DE VERGALHÕES DE AÇO COM DIÂMETRO DE 5 MM (UNIDADE: KGXKM). AF_07/2019</v>
          </cell>
          <cell r="I5954" t="str">
            <v>KGXKM</v>
          </cell>
          <cell r="J5954" t="str">
            <v>COLETADO</v>
          </cell>
          <cell r="K5954">
            <v>6.68</v>
          </cell>
          <cell r="L5954" t="str">
            <v>CAIXA REFERENCIAL</v>
          </cell>
        </row>
        <row r="5955">
          <cell r="G5955">
            <v>100261</v>
          </cell>
          <cell r="H5955" t="str">
            <v>TRANSPORTE HORIZONTAL MANUAL, DE VERGALHÕES DE AÇO COM DIÂMETRO DE 6,3 MM (UNIDADE: KGXKM). AF_07/2019</v>
          </cell>
          <cell r="I5955" t="str">
            <v>KGXKM</v>
          </cell>
          <cell r="J5955" t="str">
            <v>COLETADO</v>
          </cell>
          <cell r="K5955">
            <v>4.2</v>
          </cell>
          <cell r="L5955" t="str">
            <v>CAIXA REFERENCIAL</v>
          </cell>
        </row>
        <row r="5956">
          <cell r="G5956">
            <v>100262</v>
          </cell>
          <cell r="H5956" t="str">
            <v>TRANSPORTE HORIZONTAL MANUAL, DE VERGALHÕES DE AÇO COM DIÂMETRO DE 8 MM (UNIDADE: KGXKM). AF_07/2019</v>
          </cell>
          <cell r="I5956" t="str">
            <v>KGXKM</v>
          </cell>
          <cell r="J5956" t="str">
            <v>COLETADO</v>
          </cell>
          <cell r="K5956">
            <v>2.6</v>
          </cell>
          <cell r="L5956" t="str">
            <v>CAIXA REFERENCIAL</v>
          </cell>
        </row>
        <row r="5957">
          <cell r="G5957">
            <v>100263</v>
          </cell>
          <cell r="H5957" t="str">
            <v>TRANSPORTE HORIZONTAL MANUAL, DE VERGALHÕES DE AÇO COM DIÂMETRO DE 10 MM; 12,5 MM; 16 MM; 20 MM; 25 MM OU 32 MM (UNIDADE: KGXKM). AF_07/2019</v>
          </cell>
          <cell r="I5957" t="str">
            <v>KGXKM</v>
          </cell>
          <cell r="J5957" t="str">
            <v>COLETADO</v>
          </cell>
          <cell r="K5957">
            <v>1.66</v>
          </cell>
          <cell r="L5957" t="str">
            <v>CAIXA REFERENCIAL</v>
          </cell>
        </row>
        <row r="5958">
          <cell r="G5958">
            <v>100264</v>
          </cell>
          <cell r="H5958" t="str">
            <v>TRANSPORTE HORIZONTAL MANUAL, DE JANELA (UNIDADE: M2XKM). AF_07/2019</v>
          </cell>
          <cell r="I5958" t="str">
            <v>M2XKM</v>
          </cell>
          <cell r="J5958" t="str">
            <v>COLETADO</v>
          </cell>
          <cell r="K5958">
            <v>30.38</v>
          </cell>
          <cell r="L5958" t="str">
            <v>CAIXA REFERENCIAL</v>
          </cell>
        </row>
        <row r="5959">
          <cell r="G5959">
            <v>100265</v>
          </cell>
          <cell r="H5959" t="str">
            <v>TRANSPORTE VERTICAL MANUAL, 1 PAVIMENTO, DE JANELA (UNIDADE: M2). AF_07/2019</v>
          </cell>
          <cell r="I5959" t="str">
            <v>M2</v>
          </cell>
          <cell r="J5959" t="str">
            <v>COLETADO</v>
          </cell>
          <cell r="K5959">
            <v>0.63</v>
          </cell>
          <cell r="L5959" t="str">
            <v>CAIXA REFERENCIAL</v>
          </cell>
        </row>
        <row r="5960">
          <cell r="G5960">
            <v>100266</v>
          </cell>
          <cell r="H5960" t="str">
            <v>TRANSPORTE HORIZONTAL MANUAL, DE PORTA (UNIDADE: UNIDXKM). AF_07/2019</v>
          </cell>
          <cell r="I5960" t="str">
            <v>UNXKM</v>
          </cell>
          <cell r="J5960" t="str">
            <v>COLETADO</v>
          </cell>
          <cell r="K5960">
            <v>64.569999999999993</v>
          </cell>
          <cell r="L5960" t="str">
            <v>CAIXA REFERENCIAL</v>
          </cell>
        </row>
        <row r="5961">
          <cell r="G5961">
            <v>100267</v>
          </cell>
          <cell r="H5961" t="str">
            <v>TRANSPORTE VERTICAL MANUAL, 1 PAVIMENTO, DE PORTA (UNIDADE: UNID). AF_07/2019</v>
          </cell>
          <cell r="I5961" t="str">
            <v>UN</v>
          </cell>
          <cell r="J5961" t="str">
            <v>COLETADO</v>
          </cell>
          <cell r="K5961">
            <v>1.27</v>
          </cell>
          <cell r="L5961" t="str">
            <v>CAIXA REFERENCIAL</v>
          </cell>
        </row>
        <row r="5962">
          <cell r="G5962">
            <v>100268</v>
          </cell>
          <cell r="H5962" t="str">
            <v>TRANSPORTE HORIZONTAL MANUAL, DE BANCADA DE MÁRMORE OU GRANITO PARA COZINHA/LAVATÓRIO OU MÁRMORE SINTÉTICO COM CUBA INTEGRADA (UNIDADE: UNIDXKM). AF_07/2019</v>
          </cell>
          <cell r="I5962" t="str">
            <v>UNXKM</v>
          </cell>
          <cell r="J5962" t="str">
            <v>COLETADO</v>
          </cell>
          <cell r="K5962">
            <v>64.569999999999993</v>
          </cell>
          <cell r="L5962" t="str">
            <v>CAIXA REFERENCIAL</v>
          </cell>
        </row>
        <row r="5963">
          <cell r="G5963">
            <v>100269</v>
          </cell>
          <cell r="H5963" t="str">
            <v>TRANSPORTE VERTICAL, BANCADA DE MÁRMORE OU GRANITO PARA COZINHA/LAVATÓRIO OU MÁRMORE SINTÉTICO COM CUBA INTEGRADA, MANUAL, 1 PAVIMENTO, (UNIDADE: UNID). AF_07/2019</v>
          </cell>
          <cell r="I5963" t="str">
            <v>UN</v>
          </cell>
          <cell r="J5963" t="str">
            <v>COLETADO</v>
          </cell>
          <cell r="K5963">
            <v>1.27</v>
          </cell>
          <cell r="L5963" t="str">
            <v>CAIXA REFERENCIAL</v>
          </cell>
        </row>
        <row r="5964">
          <cell r="G5964">
            <v>100270</v>
          </cell>
          <cell r="H5964" t="str">
            <v>TRANSPORTE HORIZONTAL COM CARRINHO PLATAFORMA, DE BANCADA DE MÁRMORE OU GRANITO PARA COZINHA/LAVATÓRIO OU MÁRMORE SINTÉTICO COM CUBA INTEGRADA (UNIDADE: UNIDXKM). AF_07/2019</v>
          </cell>
          <cell r="I5964" t="str">
            <v>UNXKM</v>
          </cell>
          <cell r="J5964" t="str">
            <v>COLETADO</v>
          </cell>
          <cell r="K5964">
            <v>48.4</v>
          </cell>
          <cell r="L5964" t="str">
            <v>CAIXA REFERENCIAL</v>
          </cell>
        </row>
        <row r="5965">
          <cell r="G5965">
            <v>100271</v>
          </cell>
          <cell r="H5965" t="str">
            <v>TRANSPORTE HORIZONTAL MANUAL, DE VIDRO (UNIDADE: M2XKM). AF_07/2019</v>
          </cell>
          <cell r="I5965" t="str">
            <v>M2XKM</v>
          </cell>
          <cell r="J5965" t="str">
            <v>COLETADO</v>
          </cell>
          <cell r="K5965">
            <v>48.43</v>
          </cell>
          <cell r="L5965" t="str">
            <v>CAIXA REFERENCIAL</v>
          </cell>
        </row>
        <row r="5966">
          <cell r="G5966">
            <v>100272</v>
          </cell>
          <cell r="H5966" t="str">
            <v>TRANSPORTE VERTICAL MANUAL, 1 PAVIMENTO, DE VIDRO (UNIDADE: M2). AF_07/2019</v>
          </cell>
          <cell r="I5966" t="str">
            <v>M2</v>
          </cell>
          <cell r="J5966" t="str">
            <v>COLETADO</v>
          </cell>
          <cell r="K5966">
            <v>0.95</v>
          </cell>
          <cell r="L5966" t="str">
            <v>CAIXA REFERENCIAL</v>
          </cell>
        </row>
        <row r="5967">
          <cell r="G5967">
            <v>100273</v>
          </cell>
          <cell r="H5967" t="str">
            <v>TRANSPORTE HORIZONTAL MANUAL, DE TELA DE AÇO (UNIDADE: KGXKM). AF_07/2019</v>
          </cell>
          <cell r="I5967" t="str">
            <v>KGXKM</v>
          </cell>
          <cell r="J5967" t="str">
            <v>COLETADO</v>
          </cell>
          <cell r="K5967">
            <v>2.52</v>
          </cell>
          <cell r="L5967" t="str">
            <v>CAIXA REFERENCIAL</v>
          </cell>
        </row>
        <row r="5968">
          <cell r="G5968">
            <v>100274</v>
          </cell>
          <cell r="H5968" t="str">
            <v>TRANSPORTE HORIZONTAL MANUAL, DE COMPENSADO DE MADEIRA (UNIDADE: M2XKM). AF_07/2019</v>
          </cell>
          <cell r="I5968" t="str">
            <v>M2XKM</v>
          </cell>
          <cell r="J5968" t="str">
            <v>COLETADO</v>
          </cell>
          <cell r="K5968">
            <v>21.53</v>
          </cell>
          <cell r="L5968" t="str">
            <v>CAIXA REFERENCIAL</v>
          </cell>
        </row>
        <row r="5969">
          <cell r="G5969">
            <v>100275</v>
          </cell>
          <cell r="H5969" t="str">
            <v>TRANSPORTE HORIZONTAL MANUAL, DE TELHA TERMOACÚSTICA OU TELHA DE AÇO ZINCADO (UNIDADE: M2XKM). AF_07/2019</v>
          </cell>
          <cell r="I5969" t="str">
            <v>M2XKM</v>
          </cell>
          <cell r="J5969" t="str">
            <v>COLETADO</v>
          </cell>
          <cell r="K5969">
            <v>13.92</v>
          </cell>
          <cell r="L5969" t="str">
            <v>CAIXA REFERENCIAL</v>
          </cell>
        </row>
        <row r="5970">
          <cell r="G5970">
            <v>100276</v>
          </cell>
          <cell r="H5970" t="str">
            <v>TRANSPORTE HORIZONTAL MANUAL, DE TELHA DE FIBROCIMENTO OU TELHA ESTRUTURAL DE FIBROCIMENTO, CANALETE 90 OU KALHETÃO (UNIDADE: M2XKM). AF_07/2019</v>
          </cell>
          <cell r="I5970" t="str">
            <v>M2XKM</v>
          </cell>
          <cell r="J5970" t="str">
            <v>COLETADO</v>
          </cell>
          <cell r="K5970">
            <v>25.4</v>
          </cell>
          <cell r="L5970" t="str">
            <v>CAIXA REFERENCIAL</v>
          </cell>
        </row>
        <row r="5971">
          <cell r="G5971">
            <v>100277</v>
          </cell>
          <cell r="H5971" t="str">
            <v>TRANSPORTE HORIZONTAL COM MANIPULADOR TELESCÓPICO, DE TELHAS TERMOACÚSTICAS, FIBROCIMENTO, AÇO ZINCADO, FIBROCIMENTO ESTRUTURAL, CANALETE 90 OU KALHETÃO (UNIDADE: M2XKM). AF_07/2019</v>
          </cell>
          <cell r="I5971" t="str">
            <v>M2XKM</v>
          </cell>
          <cell r="J5971" t="str">
            <v>ATRIBUÍDO SÃO PAULO</v>
          </cell>
          <cell r="K5971">
            <v>1.3</v>
          </cell>
          <cell r="L5971" t="str">
            <v>CAIXA REFERENCIAL</v>
          </cell>
        </row>
        <row r="5972">
          <cell r="G5972">
            <v>100278</v>
          </cell>
          <cell r="H5972" t="str">
            <v>TRANSPORTE HORIZONTAL MANUAL, DE BACIA SANITÁRIA, CAIXA ACOPLADA, TANQUE OU PIA (UNIDADE: UNIDXKM). AF_07/2019</v>
          </cell>
          <cell r="I5972" t="str">
            <v>UNXKM</v>
          </cell>
          <cell r="J5972" t="str">
            <v>COLETADO</v>
          </cell>
          <cell r="K5972">
            <v>30.89</v>
          </cell>
          <cell r="L5972" t="str">
            <v>CAIXA REFERENCIAL</v>
          </cell>
        </row>
        <row r="5973">
          <cell r="G5973">
            <v>100279</v>
          </cell>
          <cell r="H5973" t="str">
            <v>TRANSPORTE VERTICAL MANUAL, 1 PAVIMENTO, DE BACIA SANITÁRIA, CAIXA ACOPLADA, TANQUE OU PIA (UNIDADE: UNID). AF_07/2019</v>
          </cell>
          <cell r="I5973" t="str">
            <v>UN</v>
          </cell>
          <cell r="J5973" t="str">
            <v>COLETADO</v>
          </cell>
          <cell r="K5973">
            <v>0.59</v>
          </cell>
          <cell r="L5973" t="str">
            <v>CAIXA REFERENCIAL</v>
          </cell>
        </row>
        <row r="5974">
          <cell r="G5974">
            <v>100280</v>
          </cell>
          <cell r="H5974" t="str">
            <v>TRANSPORTE HORIZONTAL COM CARRINHO PLATAFORMA, DE BACIA SANITÁRIA, CAIXA ACOPLADA, TANQUE OU PIA (UNIDADE: UNIDXKM). AF_07/2019</v>
          </cell>
          <cell r="I5974" t="str">
            <v>UNXKM</v>
          </cell>
          <cell r="J5974" t="str">
            <v>COLETADO</v>
          </cell>
          <cell r="K5974">
            <v>14.18</v>
          </cell>
          <cell r="L5974" t="str">
            <v>CAIXA REFERENCIAL</v>
          </cell>
        </row>
        <row r="5975">
          <cell r="G5975">
            <v>100281</v>
          </cell>
          <cell r="H5975" t="str">
            <v>TRANSPORTE HORIZONTAL COM MANIPULADOR TELESCÓPICO, DE BACIA SANITÁRIA, CAIXA ACOPLADA, TANQUE OU PIA (UNIDADE: UNIDXKM). AF_07/2019</v>
          </cell>
          <cell r="I5975" t="str">
            <v>UNXKM</v>
          </cell>
          <cell r="J5975" t="str">
            <v>ATRIBUÍDO SÃO PAULO</v>
          </cell>
          <cell r="K5975">
            <v>2.4900000000000002</v>
          </cell>
          <cell r="L5975" t="str">
            <v>CAIXA REFERENCIAL</v>
          </cell>
        </row>
        <row r="5976">
          <cell r="G5976">
            <v>100282</v>
          </cell>
          <cell r="H5976" t="str">
            <v>TRANSPORTE HORIZONTAL MANUAL, DE TELHA DE CONCRETO OU CERÂMICA (UNIDADE: M2XKM). AF_07/2019</v>
          </cell>
          <cell r="I5976" t="str">
            <v>M2XKM</v>
          </cell>
          <cell r="J5976" t="str">
            <v>COLETADO</v>
          </cell>
          <cell r="K5976">
            <v>120.97</v>
          </cell>
          <cell r="L5976" t="str">
            <v>CAIXA REFERENCIAL</v>
          </cell>
        </row>
        <row r="5977">
          <cell r="G5977">
            <v>100283</v>
          </cell>
          <cell r="H5977" t="str">
            <v>TRANSPORTE HORIZONTAL COM CARRINHO PLATAFORMA, DE TELHA DE CONCRETO OU CERÂMICA (UNIDADE: M2XKM). AF_07/2019</v>
          </cell>
          <cell r="I5977" t="str">
            <v>M2XKM</v>
          </cell>
          <cell r="J5977" t="str">
            <v>COLETADO</v>
          </cell>
          <cell r="K5977">
            <v>19.54</v>
          </cell>
          <cell r="L5977" t="str">
            <v>CAIXA REFERENCIAL</v>
          </cell>
        </row>
        <row r="5978">
          <cell r="G5978">
            <v>100284</v>
          </cell>
          <cell r="H5978" t="str">
            <v>TRANSPORTE HORIZONTAL COM MANIPULADOR TELESCÓPICO, DE TELHA DE CONCRETO OU CERÂMICA (UNIDADE: M2XKM). AF_07/2019</v>
          </cell>
          <cell r="I5978" t="str">
            <v>M2XKM</v>
          </cell>
          <cell r="J5978" t="str">
            <v>ATRIBUÍDO SÃO PAULO</v>
          </cell>
          <cell r="K5978">
            <v>7.29</v>
          </cell>
          <cell r="L5978" t="str">
            <v>CAIXA REFERENCIAL</v>
          </cell>
        </row>
        <row r="5979">
          <cell r="G5979">
            <v>100285</v>
          </cell>
          <cell r="H5979" t="str">
            <v>TRANSPORTE HORIZONTAL MANUAL, DE BARRAMENTO BLINDADO (UNIDADE: MXKM). AF_07/2019</v>
          </cell>
          <cell r="I5979" t="str">
            <v>MXKM</v>
          </cell>
          <cell r="J5979" t="str">
            <v>COLETADO</v>
          </cell>
          <cell r="K5979">
            <v>32.5</v>
          </cell>
          <cell r="L5979" t="str">
            <v>CAIXA REFERENCIAL</v>
          </cell>
        </row>
        <row r="5980">
          <cell r="G5980">
            <v>100286</v>
          </cell>
          <cell r="H5980" t="str">
            <v>TRANSPORTE HORIZONTAL COM CARRINHO PLATAFORMA, DE BARRAMENTO BLINDADO (UNIDADE: MXKM). AF_07/2019</v>
          </cell>
          <cell r="I5980" t="str">
            <v>MXKM</v>
          </cell>
          <cell r="J5980" t="str">
            <v>COLETADO</v>
          </cell>
          <cell r="K5980">
            <v>10.59</v>
          </cell>
          <cell r="L5980" t="str">
            <v>CAIXA REFERENCIAL</v>
          </cell>
        </row>
        <row r="5981">
          <cell r="G5981">
            <v>100287</v>
          </cell>
          <cell r="H5981" t="str">
            <v>TRANSPORTE HORIZONTAL MANUAL, DE CALHA QUADRADA NÚMERO 24  CORTE 33 (UNIDADE: MXKM). AF_07/2019</v>
          </cell>
          <cell r="I5981" t="str">
            <v>MXKM</v>
          </cell>
          <cell r="J5981" t="str">
            <v>COLETADO</v>
          </cell>
          <cell r="K5981">
            <v>10.14</v>
          </cell>
          <cell r="L5981" t="str">
            <v>CAIXA REFERENCIAL</v>
          </cell>
        </row>
        <row r="5982">
          <cell r="G5982">
            <v>84117</v>
          </cell>
          <cell r="H5982" t="str">
            <v>RASPAGEM / CALAFETACAO TACOS MADEIRA 1 DEMAO CERA</v>
          </cell>
          <cell r="I5982" t="str">
            <v>M2</v>
          </cell>
          <cell r="J5982" t="str">
            <v>COEFICIENTE DE REPRESENTATIVIDADE</v>
          </cell>
          <cell r="K5982">
            <v>20.72</v>
          </cell>
          <cell r="L5982" t="str">
            <v>CAIXA REFERENCIAL</v>
          </cell>
        </row>
        <row r="5983">
          <cell r="G5983">
            <v>84120</v>
          </cell>
          <cell r="H5983" t="str">
            <v>ENCERAMENTO MANUAL EM MADEIRA - 3 DEMAOS</v>
          </cell>
          <cell r="I5983" t="str">
            <v>M2</v>
          </cell>
          <cell r="J5983" t="str">
            <v>COEFICIENTE DE REPRESENTATIVIDADE</v>
          </cell>
          <cell r="K5983">
            <v>12.95</v>
          </cell>
          <cell r="L5983" t="str">
            <v>CAIXA REFERENCIAL</v>
          </cell>
        </row>
        <row r="5984">
          <cell r="G5984">
            <v>99802</v>
          </cell>
          <cell r="H5984" t="str">
            <v>LIMPEZA DE PISO CERÂMICO OU PORCELANATO COM VASSOURA A SECO. AF_04/2019</v>
          </cell>
          <cell r="I5984" t="str">
            <v>M2</v>
          </cell>
          <cell r="J5984" t="str">
            <v>COLETADO</v>
          </cell>
          <cell r="K5984">
            <v>0.41</v>
          </cell>
          <cell r="L5984" t="str">
            <v>CAIXA REFERENCIAL</v>
          </cell>
        </row>
        <row r="5985">
          <cell r="G5985">
            <v>99803</v>
          </cell>
          <cell r="H5985" t="str">
            <v>LIMPEZA DE PISO CERÂMICO OU PORCELANATO COM PANO ÚMIDO. AF_04/2019</v>
          </cell>
          <cell r="I5985" t="str">
            <v>M2</v>
          </cell>
          <cell r="J5985" t="str">
            <v>COLETADO</v>
          </cell>
          <cell r="K5985">
            <v>1.6</v>
          </cell>
          <cell r="L5985" t="str">
            <v>CAIXA REFERENCIAL</v>
          </cell>
        </row>
        <row r="5986">
          <cell r="G5986">
            <v>99805</v>
          </cell>
          <cell r="H5986" t="str">
            <v>LIMPEZA DE PISO CERÂMICO OU COM PEDRAS RÚSTICAS UTILIZANDO ÁCIDO MURIÁTICO. AF_04/2019</v>
          </cell>
          <cell r="I5986" t="str">
            <v>M2</v>
          </cell>
          <cell r="J5986" t="str">
            <v>COEFICIENTE DE REPRESENTATIVIDADE</v>
          </cell>
          <cell r="K5986">
            <v>8.3699999999999992</v>
          </cell>
          <cell r="L5986" t="str">
            <v>CAIXA REFERENCIAL</v>
          </cell>
        </row>
        <row r="5987">
          <cell r="G5987">
            <v>99806</v>
          </cell>
          <cell r="H5987" t="str">
            <v>LIMPEZA DE REVESTIMENTO CERÂMICO EM PAREDE COM PANO ÚMIDO AF_04/2019</v>
          </cell>
          <cell r="I5987" t="str">
            <v>M2</v>
          </cell>
          <cell r="J5987" t="str">
            <v>COLETADO</v>
          </cell>
          <cell r="K5987">
            <v>0.66</v>
          </cell>
          <cell r="L5987" t="str">
            <v>CAIXA REFERENCIAL</v>
          </cell>
        </row>
        <row r="5988">
          <cell r="G5988">
            <v>99808</v>
          </cell>
          <cell r="H5988" t="str">
            <v>LIMPEZA DE REVESTIMENTO CERÂMICO EM PAREDE UTILIZANDO ÁCIDO MURIÁTICO. AF_04/2019</v>
          </cell>
          <cell r="I5988" t="str">
            <v>M2</v>
          </cell>
          <cell r="J5988" t="str">
            <v>COEFICIENTE DE REPRESENTATIVIDADE</v>
          </cell>
          <cell r="K5988">
            <v>2.73</v>
          </cell>
          <cell r="L5988" t="str">
            <v>CAIXA REFERENCIAL</v>
          </cell>
        </row>
        <row r="5989">
          <cell r="G5989">
            <v>99809</v>
          </cell>
          <cell r="H5989" t="str">
            <v>LIMPEZA DE PISO DE LADRILHO HIDRÁULICO COM PANO ÚMIDO. AF_04/2019</v>
          </cell>
          <cell r="I5989" t="str">
            <v>M2</v>
          </cell>
          <cell r="J5989" t="str">
            <v>COLETADO</v>
          </cell>
          <cell r="K5989">
            <v>4.57</v>
          </cell>
          <cell r="L5989" t="str">
            <v>CAIXA REFERENCIAL</v>
          </cell>
        </row>
        <row r="5990">
          <cell r="G5990">
            <v>99811</v>
          </cell>
          <cell r="H5990" t="str">
            <v>LIMPEZA DE CONTRAPISO COM VASSOURA A SECO. AF_04/2019</v>
          </cell>
          <cell r="I5990" t="str">
            <v>M2</v>
          </cell>
          <cell r="J5990" t="str">
            <v>COLETADO</v>
          </cell>
          <cell r="K5990">
            <v>2.73</v>
          </cell>
          <cell r="L5990" t="str">
            <v>CAIXA REFERENCIAL</v>
          </cell>
        </row>
        <row r="5991">
          <cell r="G5991">
            <v>99812</v>
          </cell>
          <cell r="H5991" t="str">
            <v>LIMPEZA DE LADRILHO HIDRÁULICO EM PAREDE COM PANO ÚMIDO. AF_04/2019</v>
          </cell>
          <cell r="I5991" t="str">
            <v>M2</v>
          </cell>
          <cell r="J5991" t="str">
            <v>COLETADO</v>
          </cell>
          <cell r="K5991">
            <v>0.87</v>
          </cell>
          <cell r="L5991" t="str">
            <v>CAIXA REFERENCIAL</v>
          </cell>
        </row>
        <row r="5992">
          <cell r="G5992">
            <v>99814</v>
          </cell>
          <cell r="H5992" t="str">
            <v>LIMPEZA DE SUPERFÍCIE COM JATO DE ALTA PRESSÃO. AF_04/2019</v>
          </cell>
          <cell r="I5992" t="str">
            <v>M2</v>
          </cell>
          <cell r="J5992" t="str">
            <v>ATRIBUÍDO SÃO PAULO</v>
          </cell>
          <cell r="K5992">
            <v>1.48</v>
          </cell>
          <cell r="L5992" t="str">
            <v>CAIXA REFERENCIAL</v>
          </cell>
        </row>
        <row r="5993">
          <cell r="G5993">
            <v>99822</v>
          </cell>
          <cell r="H5993" t="str">
            <v>LIMPEZA DE PORTA DE MADEIRA. AF_04/2019</v>
          </cell>
          <cell r="I5993" t="str">
            <v>M2</v>
          </cell>
          <cell r="J5993" t="str">
            <v>COLETADO</v>
          </cell>
          <cell r="K5993">
            <v>0.77</v>
          </cell>
          <cell r="L5993" t="str">
            <v>CAIXA REFERENCIAL</v>
          </cell>
        </row>
        <row r="5994">
          <cell r="G5994">
            <v>99826</v>
          </cell>
          <cell r="H5994" t="str">
            <v>LIMPEZA DE FORRO REMOVÍVEL COM PANO ÚMIDO. AF_04/2019</v>
          </cell>
          <cell r="I5994" t="str">
            <v>M2</v>
          </cell>
          <cell r="J5994" t="str">
            <v>COLETADO</v>
          </cell>
          <cell r="K5994">
            <v>1.19</v>
          </cell>
          <cell r="L5994" t="str">
            <v>CAIXA REFERENCIAL</v>
          </cell>
        </row>
        <row r="5995">
          <cell r="G5995">
            <v>71516</v>
          </cell>
          <cell r="H5995" t="str">
            <v>CONJUNTO DE MANGUEIRA PARA COMBATE A INCENDIO EM FIBRA DE POLIESTER PURA, COM 1.1/2", REVESTIDA INTERNAMENTE, COM 2 LANCES DE 15M CADA</v>
          </cell>
          <cell r="I5995" t="str">
            <v>UN</v>
          </cell>
          <cell r="J5995" t="str">
            <v>COLETADO</v>
          </cell>
          <cell r="K5995">
            <v>484</v>
          </cell>
          <cell r="L5995" t="str">
            <v>CAIXA REFERENCIAL</v>
          </cell>
        </row>
        <row r="5996">
          <cell r="G5996">
            <v>73361</v>
          </cell>
          <cell r="H5996" t="str">
            <v>CONCRETO CICLOPICO FCK=10MPA 30% PEDRA DE MAO INCLUSIVE LANCAMENTO</v>
          </cell>
          <cell r="I5996" t="str">
            <v>M3</v>
          </cell>
          <cell r="J5996" t="str">
            <v>ATRIBUÍDO SÃO PAULO</v>
          </cell>
          <cell r="K5996">
            <v>390.58</v>
          </cell>
          <cell r="L5996" t="str">
            <v>CAIXA REFERENCIAL</v>
          </cell>
        </row>
        <row r="5997">
          <cell r="G5997">
            <v>73714</v>
          </cell>
          <cell r="H5997" t="str">
            <v>CAIXA PARA RALO C OM GRELHA FOFO 135 KG DE ALV TIJOLO MACICO (7X10X20) PAREDES DE UMA VEZ (0.20 M) DE 0.90X1.20X1.50 M (EXTERNA) COM ARGAMASSA 1:4 CIMENTO:AREIA, BASE CONC FCK=10 MPA, EXCLUSIVE ESCAVACAO E REATERRO.</v>
          </cell>
          <cell r="I5997" t="str">
            <v>UN</v>
          </cell>
          <cell r="J5997" t="str">
            <v>ATRIBUÍDO SÃO PAULO</v>
          </cell>
          <cell r="K5997">
            <v>1614.15</v>
          </cell>
          <cell r="L5997" t="str">
            <v>CAIXA REFERENCIAL</v>
          </cell>
        </row>
        <row r="5998">
          <cell r="G5998">
            <v>97010</v>
          </cell>
          <cell r="H5998" t="str">
            <v>GUARDA-CORPO FIXADO EM FÔRMA DE MADEIRA COM TRAVESSÕES EM MADEIRA PREGADA E FECHAMENTO EM TELA DE POLIPROPILENO PARA EDIFICAÇÕES COM ATÉ 2 PAVIMENTOS. AF_11/2017</v>
          </cell>
          <cell r="I5998" t="str">
            <v>M</v>
          </cell>
          <cell r="J5998" t="str">
            <v>ATRIBUÍDO SÃO PAULO</v>
          </cell>
          <cell r="K5998">
            <v>50.44</v>
          </cell>
          <cell r="L5998" t="str">
            <v>CAIXA REFERENCIAL</v>
          </cell>
        </row>
        <row r="5999">
          <cell r="G5999">
            <v>97011</v>
          </cell>
          <cell r="H5999" t="str">
            <v>GUARDA-CORPO FIXADO EM FÔRMA DE MADEIRA COM TRAVESSÕES EM MADEIRA PREGADA E FECHAMENTO EM TELA DE POLIPROPILENO PARA EDIFICAÇÕES COM  3 PAVIMENTOS. AF_11/2017</v>
          </cell>
          <cell r="I5999" t="str">
            <v>M</v>
          </cell>
          <cell r="J5999" t="str">
            <v>ATRIBUÍDO SÃO PAULO</v>
          </cell>
          <cell r="K5999">
            <v>39.07</v>
          </cell>
          <cell r="L5999" t="str">
            <v>CAIXA REFERENCIAL</v>
          </cell>
        </row>
        <row r="6000">
          <cell r="G6000">
            <v>97012</v>
          </cell>
          <cell r="H6000" t="str">
            <v>GUARDA-CORPO FIXADO EM FÔRMA DE MADEIRA COM TRAVESSÕES EM MADEIRA PREGADA E FECHAMENTO EM TELA DE POLIPROPILENO PARA EDIFICAÇÕES COM ALTURA IGUAL OU SUPERIOR A 4 PAVIMENTOS. AF_11/2017</v>
          </cell>
          <cell r="I6000" t="str">
            <v>M</v>
          </cell>
          <cell r="J6000" t="str">
            <v>ATRIBUÍDO SÃO PAULO</v>
          </cell>
          <cell r="K6000">
            <v>33.39</v>
          </cell>
          <cell r="L6000" t="str">
            <v>CAIXA REFERENCIAL</v>
          </cell>
        </row>
        <row r="6001">
          <cell r="G6001">
            <v>97013</v>
          </cell>
          <cell r="H6001" t="str">
            <v>GUARDA-CORPO FIXADO EM FÔRMA DE MADEIRA COM TRAVESSÕES EM MADEIRA PREGADA E FECHAMENTO EM PAINEL COMPENSADO PARA EDIFICAÇÕES COM ATÉ 2 PAVIMENTOS. AF_11/2017</v>
          </cell>
          <cell r="I6001" t="str">
            <v>M</v>
          </cell>
          <cell r="J6001" t="str">
            <v>COEFICIENTE DE REPRESENTATIVIDADE</v>
          </cell>
          <cell r="K6001">
            <v>58.22</v>
          </cell>
          <cell r="L6001" t="str">
            <v>CAIXA REFERENCIAL</v>
          </cell>
        </row>
        <row r="6002">
          <cell r="G6002">
            <v>97014</v>
          </cell>
          <cell r="H6002" t="str">
            <v>GUARDA-CORPO FIXADO EM FÔRMA DE MADEIRA COM TRAVESSÕES EM MADEIRA PREGADA E FECHAMENTO EM PAINEL COMPENSADO PARA EDIFICAÇÕES COM 3 PAVIMENTOS. AF_11/2017</v>
          </cell>
          <cell r="I6002" t="str">
            <v>M</v>
          </cell>
          <cell r="J6002" t="str">
            <v>COEFICIENTE DE REPRESENTATIVIDADE</v>
          </cell>
          <cell r="K6002">
            <v>44.49</v>
          </cell>
          <cell r="L6002" t="str">
            <v>CAIXA REFERENCIAL</v>
          </cell>
        </row>
        <row r="6003">
          <cell r="G6003">
            <v>97015</v>
          </cell>
          <cell r="H6003" t="str">
            <v>GUARDA-CORPO FIXADO EM FÔRMA DE MADEIRA COM TRAVESSÕES EM MADEIRA PREGADA E FECHAMENTO EM PAINEL COMPENSADO PARA EDIFICAÇÕES COM ALTURA IGUAL OU SUPERIOR A 4 PAVIMENTOS. AF_11/2017</v>
          </cell>
          <cell r="I6003" t="str">
            <v>M</v>
          </cell>
          <cell r="J6003" t="str">
            <v>COEFICIENTE DE REPRESENTATIVIDADE</v>
          </cell>
          <cell r="K6003">
            <v>37.53</v>
          </cell>
          <cell r="L6003" t="str">
            <v>CAIXA REFERENCIAL</v>
          </cell>
        </row>
        <row r="6004">
          <cell r="G6004">
            <v>97016</v>
          </cell>
          <cell r="H6004" t="str">
            <v>GUARDA-CORPO FIXADO EM FÔRMA DE MADEIRA COM TRAVESSÕES EM MADEIRA PREGADA PRÉ-MONTADA E ENCAIXE NA FÔRMA. PARA EDIFICAÇÕES COM ATÉ 2 PAVIMENTOS. AF_11/2017</v>
          </cell>
          <cell r="I6004" t="str">
            <v>M</v>
          </cell>
          <cell r="J6004" t="str">
            <v>ATRIBUÍDO SÃO PAULO</v>
          </cell>
          <cell r="K6004">
            <v>44.15</v>
          </cell>
          <cell r="L6004" t="str">
            <v>CAIXA REFERENCIAL</v>
          </cell>
        </row>
        <row r="6005">
          <cell r="G6005">
            <v>97017</v>
          </cell>
          <cell r="H6005" t="str">
            <v>GUARDA-CORPO FIXADO EM FÔRMA DE MADEIRA COM TRAVESSÕES EM MADEIRA PREGADA PRÉ-MONTADA E ENCAIXE NA FÔRMA PARA EDIFICAÇÕES COM 3 PAVIMENTOS. AF_11/2017</v>
          </cell>
          <cell r="I6005" t="str">
            <v>M</v>
          </cell>
          <cell r="J6005" t="str">
            <v>ATRIBUÍDO SÃO PAULO</v>
          </cell>
          <cell r="K6005">
            <v>33.36</v>
          </cell>
          <cell r="L6005" t="str">
            <v>CAIXA REFERENCIAL</v>
          </cell>
        </row>
        <row r="6006">
          <cell r="G6006">
            <v>97018</v>
          </cell>
          <cell r="H6006" t="str">
            <v>GUARDA-CORPO FIXADO EM FÔRMA DE MADEIRA COM TRAVESSÕES EM MADEIRA PREGADA PRÉ-MONTADA E ENCAIXE NA FÔRMA. PARA EDIFICAÇÕES COM ALTURA IGUAL OU SUPERIOR A 4 PAVIMENTOS. AF_11/2017</v>
          </cell>
          <cell r="I6006" t="str">
            <v>M</v>
          </cell>
          <cell r="J6006" t="str">
            <v>ATRIBUÍDO SÃO PAULO</v>
          </cell>
          <cell r="K6006">
            <v>27.75</v>
          </cell>
          <cell r="L6006" t="str">
            <v>CAIXA REFERENCIAL</v>
          </cell>
        </row>
        <row r="6007">
          <cell r="G6007">
            <v>97031</v>
          </cell>
          <cell r="H6007" t="str">
            <v>GUARDA-CORPO EM LAJE PÓS-DESFÔRMA, PARA ESTRUTURAS EM CONCRETO, COM ESCORAS DE MADEIRA ESTRONCADAS NA ESTRUTURA, TRAVESSÕES DE MADEIRA PREGADOS E FECHAMENTO EM TELA DE POLIPROPILENO PARA EDIFICAÇÕES COM ALTURA ATÉ 4 PAVIMENTOS (1 MONTAGEM POR OBRA). AF_11/2017</v>
          </cell>
          <cell r="I6007" t="str">
            <v>M</v>
          </cell>
          <cell r="J6007" t="str">
            <v>ATRIBUÍDO SÃO PAULO</v>
          </cell>
          <cell r="K6007">
            <v>69.84</v>
          </cell>
          <cell r="L6007" t="str">
            <v>CAIXA REFERENCIAL</v>
          </cell>
        </row>
        <row r="6008">
          <cell r="G6008">
            <v>97032</v>
          </cell>
          <cell r="H6008" t="str">
            <v>GUARDA-CORPO EM LAJE PÓS-DESFÔRMA, PARA ESTRUTURAS EM CONCRETO, COM ESCORAS DE MADEIRA ESTRONCADAS NA ESTRUTURA, TRAVESSÕES DE MADEIRA PREGADOS E FECHAMENTO EM TELA DE POLIPROPILENO PARA EDIFICAÇÕES ACIMA DE 4 PAV. (2 MONTAGENS POR OBRA). AF_11/2017</v>
          </cell>
          <cell r="I6008" t="str">
            <v>M</v>
          </cell>
          <cell r="J6008" t="str">
            <v>ATRIBUÍDO SÃO PAULO</v>
          </cell>
          <cell r="K6008">
            <v>43.59</v>
          </cell>
          <cell r="L6008" t="str">
            <v>CAIXA REFERENCIAL</v>
          </cell>
        </row>
        <row r="6009">
          <cell r="G6009">
            <v>97033</v>
          </cell>
          <cell r="H6009" t="str">
            <v>GUARDA-CORPO EM LAJE PÓS-DESFORMA, PARA ESTRUTURAS EM CONCRETO, COM ESCORAS METÁLICAS ESTRONCADAS NA ESTRUTURA, TRAVESSÕES DE MADEIRA E FECHAMENTO EM TELA DE POLIPROPILENO PARA EDIFICAÇÕES COM ALTURA ATÉ 4 PAVIMENTOS (1 MONTAGEM POR OBRA). AF_11/2017</v>
          </cell>
          <cell r="I6009" t="str">
            <v>M</v>
          </cell>
          <cell r="J6009" t="str">
            <v>ATRIBUÍDO SÃO PAULO</v>
          </cell>
          <cell r="K6009">
            <v>75.8</v>
          </cell>
          <cell r="L6009" t="str">
            <v>CAIXA REFERENCIAL</v>
          </cell>
        </row>
        <row r="6010">
          <cell r="G6010">
            <v>97034</v>
          </cell>
          <cell r="H6010" t="str">
            <v>GUARDA-CORPO EM LAJE PÓS-DESFORMA, PARA ESTRUTURAS EM CONCRETO, COM ESCORAS METÁLICAS ESTRONCADAS NA ESTRUTURA, TRAVESSÕES DE MADEIRA E FECHAMENTO EM TELA DE POLIPROPILENO PARA EDIFICAÇÕES ACIMA DE 4 PAVIMENTOS (2 MONTAGENS POR OBRA). AF_11/2017</v>
          </cell>
          <cell r="I6010" t="str">
            <v>M</v>
          </cell>
          <cell r="J6010" t="str">
            <v>ATRIBUÍDO SÃO PAULO</v>
          </cell>
          <cell r="K6010">
            <v>45.87</v>
          </cell>
          <cell r="L6010" t="str">
            <v>CAIXA REFERENCIAL</v>
          </cell>
        </row>
        <row r="6011">
          <cell r="G6011">
            <v>97039</v>
          </cell>
          <cell r="H6011" t="str">
            <v>FECHAMENTO REMOVÍVEL DE VÃO DE PORTAS, EM MADEIRA (VÃO DO ELEVADOR)  1 MONTAGEM EM OBRA. AF_11/2017</v>
          </cell>
          <cell r="I6011" t="str">
            <v>M2</v>
          </cell>
          <cell r="J6011" t="str">
            <v>COEFICIENTE DE REPRESENTATIVIDADE</v>
          </cell>
          <cell r="K6011">
            <v>31.19</v>
          </cell>
          <cell r="L6011" t="str">
            <v>CAIXA REFERENCIAL</v>
          </cell>
        </row>
        <row r="6012">
          <cell r="G6012">
            <v>97040</v>
          </cell>
          <cell r="H6012" t="str">
            <v>FECHAMENTO REMOVÍVEL DE ABERTURA DE CAIXILHO, EM MADEIRA  4 MONTAGENS EM OBRA. AF_11/2017</v>
          </cell>
          <cell r="I6012" t="str">
            <v>M2</v>
          </cell>
          <cell r="J6012" t="str">
            <v>COEFICIENTE DE REPRESENTATIVIDADE</v>
          </cell>
          <cell r="K6012">
            <v>11.45</v>
          </cell>
          <cell r="L6012" t="str">
            <v>CAIXA REFERENCIAL</v>
          </cell>
        </row>
        <row r="6013">
          <cell r="G6013">
            <v>97041</v>
          </cell>
          <cell r="H6013" t="str">
            <v>FECHAMENTO REMOVÍVEL DE ABERTURA NO PISO, EM MADEIRA  1 MONTAGEM EM OBRA. AF_11/2017</v>
          </cell>
          <cell r="I6013" t="str">
            <v>M2</v>
          </cell>
          <cell r="J6013" t="str">
            <v>COEFICIENTE DE REPRESENTATIVIDADE</v>
          </cell>
          <cell r="K6013">
            <v>152.29</v>
          </cell>
          <cell r="L6013" t="str">
            <v>CAIXA REFERENCIAL</v>
          </cell>
        </row>
        <row r="6014">
          <cell r="G6014">
            <v>97046</v>
          </cell>
          <cell r="H6014" t="str">
            <v>PONTEIRAS DE PROTEÇÃO DE VERGALHÕES EXPOSTOS EM FUNDAÇÕES. AF_11/2017</v>
          </cell>
          <cell r="I6014" t="str">
            <v>M2</v>
          </cell>
          <cell r="J6014" t="str">
            <v>ATRIBUÍDO SÃO PAULO</v>
          </cell>
          <cell r="K6014">
            <v>0.24</v>
          </cell>
          <cell r="L6014" t="str">
            <v>CAIXA REFERENCIAL</v>
          </cell>
        </row>
        <row r="6015">
          <cell r="G6015">
            <v>97047</v>
          </cell>
          <cell r="H6015" t="str">
            <v>PONTEIRAS DE PROTEÇÃO DE VERGALHÕES EXPOSTOS EM ESTRUTURAS DE CONCRETO ARMADO CONVENCIONAL. AF_11/2017</v>
          </cell>
          <cell r="I6015" t="str">
            <v>M2</v>
          </cell>
          <cell r="J6015" t="str">
            <v>ATRIBUÍDO SÃO PAULO</v>
          </cell>
          <cell r="K6015">
            <v>0.09</v>
          </cell>
          <cell r="L6015" t="str">
            <v>CAIXA REFERENCIAL</v>
          </cell>
        </row>
        <row r="6016">
          <cell r="G6016">
            <v>97048</v>
          </cell>
          <cell r="H6016" t="str">
            <v>PONTEIRAS DE PROTEÇÃO DE VERGALHÕES EXPOSTOS EM ALVENARIA ESTRUTURAL. AF_11/2017</v>
          </cell>
          <cell r="I6016" t="str">
            <v>M2</v>
          </cell>
          <cell r="J6016" t="str">
            <v>ATRIBUÍDO SÃO PAULO</v>
          </cell>
          <cell r="K6016">
            <v>7.0000000000000007E-2</v>
          </cell>
          <cell r="L6016" t="str">
            <v>CAIXA REFERENCIAL</v>
          </cell>
        </row>
        <row r="6017">
          <cell r="G6017">
            <v>97051</v>
          </cell>
          <cell r="H6017" t="str">
            <v>SINALIZAÇÃO COM FITA FIXADA NA ESTRUTURA. AF_11/2017</v>
          </cell>
          <cell r="I6017" t="str">
            <v>M</v>
          </cell>
          <cell r="J6017" t="str">
            <v>ATRIBUÍDO SÃO PAULO</v>
          </cell>
          <cell r="K6017">
            <v>0.55000000000000004</v>
          </cell>
          <cell r="L6017" t="str">
            <v>CAIXA REFERENCIAL</v>
          </cell>
        </row>
        <row r="6018">
          <cell r="G6018">
            <v>97053</v>
          </cell>
          <cell r="H6018" t="str">
            <v>SINALIZAÇÃO COM FITA FIXADA EM CONE PLÁSTICO, INCLUINDO CONE. AF_11/2017</v>
          </cell>
          <cell r="I6018" t="str">
            <v>M</v>
          </cell>
          <cell r="J6018" t="str">
            <v>ATRIBUÍDO SÃO PAULO</v>
          </cell>
          <cell r="K6018">
            <v>21.25</v>
          </cell>
          <cell r="L6018" t="str">
            <v>CAIXA REFERENCIAL</v>
          </cell>
        </row>
        <row r="6019">
          <cell r="G6019">
            <v>97054</v>
          </cell>
          <cell r="H6019" t="str">
            <v>INSTALAÇÃO DE SINALIZADOR NOTURNO LED. AF_11/2017</v>
          </cell>
          <cell r="I6019" t="str">
            <v>UN</v>
          </cell>
          <cell r="J6019" t="str">
            <v>COEFICIENTE DE REPRESENTATIVIDADE</v>
          </cell>
          <cell r="K6019">
            <v>30.75</v>
          </cell>
          <cell r="L6019" t="str">
            <v>CAIXA REFERENCIAL</v>
          </cell>
        </row>
        <row r="6020">
          <cell r="G6020">
            <v>97062</v>
          </cell>
          <cell r="H6020" t="str">
            <v>COLOCAÇÃO DE TELA EM ANDAIME FACHADEIRO. AF_11/2017</v>
          </cell>
          <cell r="I6020" t="str">
            <v>M2</v>
          </cell>
          <cell r="J6020" t="str">
            <v>ATRIBUÍDO SÃO PAULO</v>
          </cell>
          <cell r="K6020">
            <v>5.45</v>
          </cell>
          <cell r="L6020" t="str">
            <v>CAIXA REFERENCIAL</v>
          </cell>
        </row>
        <row r="6021">
          <cell r="G6021">
            <v>97063</v>
          </cell>
          <cell r="H6021" t="str">
            <v>MONTAGEM E DESMONTAGEM DE ANDAIME MODULAR FACHADEIRO, COM PISO METÁLICO, PARA EDIFICAÇÕES COM MÚLTIPLOS PAVIMENTOS (EXCLUSIVE ANDAIME E LIMPEZA). AF_11/2017</v>
          </cell>
          <cell r="I6021" t="str">
            <v>M2</v>
          </cell>
          <cell r="J6021" t="str">
            <v>COEFICIENTE DE REPRESENTATIVIDADE</v>
          </cell>
          <cell r="K6021">
            <v>7.72</v>
          </cell>
          <cell r="L6021" t="str">
            <v>CAIXA REFERENCIAL</v>
          </cell>
        </row>
        <row r="6022">
          <cell r="G6022">
            <v>97064</v>
          </cell>
          <cell r="H6022" t="str">
            <v>MONTAGEM E DESMONTAGEM DE ANDAIME TUBULAR TIPO TORRE (EXCLUSIVE ANDAIME E LIMPEZA). AF_11/2017</v>
          </cell>
          <cell r="I6022" t="str">
            <v>M</v>
          </cell>
          <cell r="J6022" t="str">
            <v>COEFICIENTE DE REPRESENTATIVIDADE</v>
          </cell>
          <cell r="K6022">
            <v>14.3</v>
          </cell>
          <cell r="L6022" t="str">
            <v>CAIXA REFERENCIAL</v>
          </cell>
        </row>
        <row r="6023">
          <cell r="G6023">
            <v>97065</v>
          </cell>
          <cell r="H6023" t="str">
            <v>MONTAGEM E DESMONTAGEM DE ANDAIME MULTIDIRECIONAL (EXCLUSIVE ANDAIME E LIMPEZA). AF_11/2017</v>
          </cell>
          <cell r="I6023" t="str">
            <v>M3</v>
          </cell>
          <cell r="J6023" t="str">
            <v>COEFICIENTE DE REPRESENTATIVIDADE</v>
          </cell>
          <cell r="K6023">
            <v>5.0199999999999996</v>
          </cell>
          <cell r="L6023" t="str">
            <v>CAIXA REFERENCIAL</v>
          </cell>
        </row>
        <row r="6024">
          <cell r="G6024">
            <v>97066</v>
          </cell>
          <cell r="H6024" t="str">
            <v>COBERTURA PARA PROTEÇÃO DE PEDESTRES SOBRE ESTRUTURA DE ANDAIME, INCLUSIVE MONTAGEM E DESMONTAGEM. AF_11/2017</v>
          </cell>
          <cell r="I6024" t="str">
            <v>M2</v>
          </cell>
          <cell r="J6024" t="str">
            <v>COEFICIENTE DE REPRESENTATIVIDADE</v>
          </cell>
          <cell r="K6024">
            <v>54.18</v>
          </cell>
          <cell r="L6024" t="str">
            <v>CAIXA REFERENCIAL</v>
          </cell>
        </row>
        <row r="6025">
          <cell r="G6025">
            <v>97067</v>
          </cell>
          <cell r="H6025" t="str">
            <v>PLATAFORMA DE PROTEÇÃO PRINCIPAL PARA ALVENARIA ESTRUTURAL PARA SER APOIADA EM ANDAIME, INCLUSIVE MONTAGEM E DESMONTAGEM. AF_11/2017</v>
          </cell>
          <cell r="I6025" t="str">
            <v>M</v>
          </cell>
          <cell r="J6025" t="str">
            <v>COEFICIENTE DE REPRESENTATIVIDADE</v>
          </cell>
          <cell r="K6025">
            <v>608.5</v>
          </cell>
          <cell r="L6025" t="str">
            <v>CAIXA REFERENCIAL</v>
          </cell>
        </row>
        <row r="6026">
          <cell r="G6026">
            <v>85421</v>
          </cell>
          <cell r="H6026" t="str">
            <v>REMOCAO DE VIDRO COMUM</v>
          </cell>
          <cell r="I6026" t="str">
            <v>M2</v>
          </cell>
          <cell r="J6026" t="str">
            <v>COEFICIENTE DE REPRESENTATIVIDADE</v>
          </cell>
          <cell r="K6026">
            <v>13.75</v>
          </cell>
          <cell r="L6026" t="str">
            <v>CAIXA REFERENCIAL</v>
          </cell>
        </row>
        <row r="6027">
          <cell r="G6027">
            <v>97621</v>
          </cell>
          <cell r="H6027" t="str">
            <v>DEMOLIÇÃO DE ALVENARIA DE BLOCO FURADO, DE FORMA MANUAL, COM REAPROVEITAMENTO. AF_12/2017</v>
          </cell>
          <cell r="I6027" t="str">
            <v>M3</v>
          </cell>
          <cell r="J6027" t="str">
            <v>COLETADO</v>
          </cell>
          <cell r="K6027">
            <v>89.44</v>
          </cell>
          <cell r="L6027" t="str">
            <v>CAIXA REFERENCIAL</v>
          </cell>
        </row>
        <row r="6028">
          <cell r="G6028">
            <v>97622</v>
          </cell>
          <cell r="H6028" t="str">
            <v>DEMOLIÇÃO DE ALVENARIA DE BLOCO FURADO, DE FORMA MANUAL, SEM REAPROVEITAMENTO. AF_12/2017</v>
          </cell>
          <cell r="I6028" t="str">
            <v>M3</v>
          </cell>
          <cell r="J6028" t="str">
            <v>COLETADO</v>
          </cell>
          <cell r="K6028">
            <v>43.59</v>
          </cell>
          <cell r="L6028" t="str">
            <v>CAIXA REFERENCIAL</v>
          </cell>
        </row>
        <row r="6029">
          <cell r="G6029">
            <v>97623</v>
          </cell>
          <cell r="H6029" t="str">
            <v>DEMOLIÇÃO DE ALVENARIA DE TIJOLO MACIÇO, DE FORMA MANUAL, COM REAPROVEITAMENTO. AF_12/2017</v>
          </cell>
          <cell r="I6029" t="str">
            <v>M3</v>
          </cell>
          <cell r="J6029" t="str">
            <v>COLETADO</v>
          </cell>
          <cell r="K6029">
            <v>133.53</v>
          </cell>
          <cell r="L6029" t="str">
            <v>CAIXA REFERENCIAL</v>
          </cell>
        </row>
        <row r="6030">
          <cell r="G6030">
            <v>97624</v>
          </cell>
          <cell r="H6030" t="str">
            <v>DEMOLIÇÃO DE ALVENARIA DE TIJOLO MACIÇO, DE FORMA MANUAL, SEM REAPROVEITAMENTO. AF_12/2017</v>
          </cell>
          <cell r="I6030" t="str">
            <v>M3</v>
          </cell>
          <cell r="J6030" t="str">
            <v>COLETADO</v>
          </cell>
          <cell r="K6030">
            <v>81.95</v>
          </cell>
          <cell r="L6030" t="str">
            <v>CAIXA REFERENCIAL</v>
          </cell>
        </row>
        <row r="6031">
          <cell r="G6031">
            <v>97625</v>
          </cell>
          <cell r="H6031" t="str">
            <v>DEMOLIÇÃO DE ALVENARIA PARA QUALQUER TIPO DE BLOCO, DE FORMA MECANIZADA, SEM REAPROVEITAMENTO. AF_12/2017</v>
          </cell>
          <cell r="I6031" t="str">
            <v>M3</v>
          </cell>
          <cell r="J6031" t="str">
            <v>ATRIBUÍDO SÃO PAULO</v>
          </cell>
          <cell r="K6031">
            <v>33.17</v>
          </cell>
          <cell r="L6031" t="str">
            <v>CAIXA REFERENCIAL</v>
          </cell>
        </row>
        <row r="6032">
          <cell r="G6032">
            <v>97626</v>
          </cell>
          <cell r="H6032" t="str">
            <v>DEMOLIÇÃO DE PILARES E VIGAS EM CONCRETO ARMADO, DE FORMA MANUAL, SEM REAPROVEITAMENTO. AF_12/2017</v>
          </cell>
          <cell r="I6032" t="str">
            <v>M3</v>
          </cell>
          <cell r="J6032" t="str">
            <v>COEFICIENTE DE REPRESENTATIVIDADE</v>
          </cell>
          <cell r="K6032">
            <v>461.58</v>
          </cell>
          <cell r="L6032" t="str">
            <v>CAIXA REFERENCIAL</v>
          </cell>
        </row>
        <row r="6033">
          <cell r="G6033">
            <v>97627</v>
          </cell>
          <cell r="H6033" t="str">
            <v>DEMOLIÇÃO DE PILARES E VIGAS EM CONCRETO ARMADO, DE FORMA MECANIZADA COM MARTELETE, SEM REAPROVEITAMENTO. AF_12/2017</v>
          </cell>
          <cell r="I6033" t="str">
            <v>M3</v>
          </cell>
          <cell r="J6033" t="str">
            <v>ATRIBUÍDO SÃO PAULO</v>
          </cell>
          <cell r="K6033">
            <v>219.65</v>
          </cell>
          <cell r="L6033" t="str">
            <v>CAIXA REFERENCIAL</v>
          </cell>
        </row>
        <row r="6034">
          <cell r="G6034">
            <v>97628</v>
          </cell>
          <cell r="H6034" t="str">
            <v>DEMOLIÇÃO DE LAJES, DE FORMA MANUAL, SEM REAPROVEITAMENTO. AF_12/2017</v>
          </cell>
          <cell r="I6034" t="str">
            <v>M3</v>
          </cell>
          <cell r="J6034" t="str">
            <v>COLETADO</v>
          </cell>
          <cell r="K6034">
            <v>215.42</v>
          </cell>
          <cell r="L6034" t="str">
            <v>CAIXA REFERENCIAL</v>
          </cell>
        </row>
        <row r="6035">
          <cell r="G6035">
            <v>97629</v>
          </cell>
          <cell r="H6035" t="str">
            <v>DEMOLIÇÃO DE LAJES, DE FORMA MECANIZADA COM MARTELETE, SEM REAPROVEITAMENTO. AF_12/2017</v>
          </cell>
          <cell r="I6035" t="str">
            <v>M3</v>
          </cell>
          <cell r="J6035" t="str">
            <v>ATRIBUÍDO SÃO PAULO</v>
          </cell>
          <cell r="K6035">
            <v>99.45</v>
          </cell>
          <cell r="L6035" t="str">
            <v>CAIXA REFERENCIAL</v>
          </cell>
        </row>
        <row r="6036">
          <cell r="G6036">
            <v>97631</v>
          </cell>
          <cell r="H6036" t="str">
            <v>DEMOLIÇÃO DE ARGAMASSAS, DE FORMA MANUAL, SEM REAPROVEITAMENTO. AF_12/2017</v>
          </cell>
          <cell r="I6036" t="str">
            <v>M2</v>
          </cell>
          <cell r="J6036" t="str">
            <v>COLETADO</v>
          </cell>
          <cell r="K6036">
            <v>2.57</v>
          </cell>
          <cell r="L6036" t="str">
            <v>CAIXA REFERENCIAL</v>
          </cell>
        </row>
        <row r="6037">
          <cell r="G6037">
            <v>97632</v>
          </cell>
          <cell r="H6037" t="str">
            <v>DEMOLIÇÃO DE RODAPÉ CERÂMICO, DE FORMA MANUAL, SEM REAPROVEITAMENTO. AF_12/2017</v>
          </cell>
          <cell r="I6037" t="str">
            <v>M</v>
          </cell>
          <cell r="J6037" t="str">
            <v>COEFICIENTE DE REPRESENTATIVIDADE</v>
          </cell>
          <cell r="K6037">
            <v>2.0099999999999998</v>
          </cell>
          <cell r="L6037" t="str">
            <v>CAIXA REFERENCIAL</v>
          </cell>
        </row>
        <row r="6038">
          <cell r="G6038">
            <v>97633</v>
          </cell>
          <cell r="H6038" t="str">
            <v>DEMOLIÇÃO DE REVESTIMENTO CERÂMICO, DE FORMA MANUAL, SEM REAPROVEITAMENTO. AF_12/2017</v>
          </cell>
          <cell r="I6038" t="str">
            <v>M2</v>
          </cell>
          <cell r="J6038" t="str">
            <v>COEFICIENTE DE REPRESENTATIVIDADE</v>
          </cell>
          <cell r="K6038">
            <v>17.63</v>
          </cell>
          <cell r="L6038" t="str">
            <v>CAIXA REFERENCIAL</v>
          </cell>
        </row>
        <row r="6039">
          <cell r="G6039">
            <v>97634</v>
          </cell>
          <cell r="H6039" t="str">
            <v>DEMOLIÇÃO DE REVESTIMENTO CERÂMICO, DE FORMA MECANIZADA COM MARTELETE, SEM REAPROVEITAMENTO. AF_12/2017</v>
          </cell>
          <cell r="I6039" t="str">
            <v>M2</v>
          </cell>
          <cell r="J6039" t="str">
            <v>ATRIBUÍDO SÃO PAULO</v>
          </cell>
          <cell r="K6039">
            <v>9.6300000000000008</v>
          </cell>
          <cell r="L6039" t="str">
            <v>CAIXA REFERENCIAL</v>
          </cell>
        </row>
        <row r="6040">
          <cell r="G6040">
            <v>97635</v>
          </cell>
          <cell r="H6040" t="str">
            <v>DEMOLIÇÃO DE PAVIMENTO INTERTRAVADO, DE FORMA MANUAL, COM REAPROVEITAMENTO. AF_12/2017</v>
          </cell>
          <cell r="I6040" t="str">
            <v>M2</v>
          </cell>
          <cell r="J6040" t="str">
            <v>COEFICIENTE DE REPRESENTATIVIDADE</v>
          </cell>
          <cell r="K6040">
            <v>12.3</v>
          </cell>
          <cell r="L6040" t="str">
            <v>CAIXA REFERENCIAL</v>
          </cell>
        </row>
        <row r="6041">
          <cell r="G6041">
            <v>97636</v>
          </cell>
          <cell r="H6041" t="str">
            <v>DEMOLIÇÃO PARCIAL DE PAVIMENTO ASFÁLTICO, DE FORMA MECANIZADA, SEM REAPROVEITAMENTO. AF_12/2017</v>
          </cell>
          <cell r="I6041" t="str">
            <v>M2</v>
          </cell>
          <cell r="J6041" t="str">
            <v>ATRIBUÍDO SÃO PAULO</v>
          </cell>
          <cell r="K6041">
            <v>11.7</v>
          </cell>
          <cell r="L6041" t="str">
            <v>CAIXA REFERENCIAL</v>
          </cell>
        </row>
        <row r="6042">
          <cell r="G6042">
            <v>97637</v>
          </cell>
          <cell r="H6042" t="str">
            <v>REMOÇÃO DE TAPUME/ CHAPAS METÁLICAS E DE MADEIRA, DE FORMA MANUAL, SEM REAPROVEITAMENTO. AF_12/2017</v>
          </cell>
          <cell r="I6042" t="str">
            <v>M2</v>
          </cell>
          <cell r="J6042" t="str">
            <v>COEFICIENTE DE REPRESENTATIVIDADE</v>
          </cell>
          <cell r="K6042">
            <v>2.02</v>
          </cell>
          <cell r="L6042" t="str">
            <v>CAIXA REFERENCIAL</v>
          </cell>
        </row>
        <row r="6043">
          <cell r="G6043">
            <v>97638</v>
          </cell>
          <cell r="H6043" t="str">
            <v>REMOÇÃO DE CHAPAS E PERFIS DE DRYWALL, DE FORMA MANUAL, SEM REAPROVEITAMENTO. AF_12/2017</v>
          </cell>
          <cell r="I6043" t="str">
            <v>M2</v>
          </cell>
          <cell r="J6043" t="str">
            <v>COEFICIENTE DE REPRESENTATIVIDADE</v>
          </cell>
          <cell r="K6043">
            <v>5.89</v>
          </cell>
          <cell r="L6043" t="str">
            <v>CAIXA REFERENCIAL</v>
          </cell>
        </row>
        <row r="6044">
          <cell r="G6044">
            <v>97639</v>
          </cell>
          <cell r="H6044" t="str">
            <v>REMOÇÃO DE PLACAS E PILARETES DE CONCRETO, DE FORMA MANUAL, SEM REAPROVEITAMENTO. AF_12/2017</v>
          </cell>
          <cell r="I6044" t="str">
            <v>M2</v>
          </cell>
          <cell r="J6044" t="str">
            <v>COLETADO</v>
          </cell>
          <cell r="K6044">
            <v>15.64</v>
          </cell>
          <cell r="L6044" t="str">
            <v>CAIXA REFERENCIAL</v>
          </cell>
        </row>
        <row r="6045">
          <cell r="G6045">
            <v>97640</v>
          </cell>
          <cell r="H6045" t="str">
            <v>REMOÇÃO DE FORROS DE DRYWALL, PVC E FIBROMINERAL, DE FORMA MANUAL, SEM REAPROVEITAMENTO. AF_12/2017</v>
          </cell>
          <cell r="I6045" t="str">
            <v>M2</v>
          </cell>
          <cell r="J6045" t="str">
            <v>COEFICIENTE DE REPRESENTATIVIDADE</v>
          </cell>
          <cell r="K6045">
            <v>1.28</v>
          </cell>
          <cell r="L6045" t="str">
            <v>CAIXA REFERENCIAL</v>
          </cell>
        </row>
        <row r="6046">
          <cell r="G6046">
            <v>97641</v>
          </cell>
          <cell r="H6046" t="str">
            <v>REMOÇÃO DE FORRO DE GESSO, DE FORMA MANUAL, SEM REAPROVEITAMENTO. AF_12/2017</v>
          </cell>
          <cell r="I6046" t="str">
            <v>M2</v>
          </cell>
          <cell r="J6046" t="str">
            <v>COEFICIENTE DE REPRESENTATIVIDADE</v>
          </cell>
          <cell r="K6046">
            <v>3.91</v>
          </cell>
          <cell r="L6046" t="str">
            <v>CAIXA REFERENCIAL</v>
          </cell>
        </row>
        <row r="6047">
          <cell r="G6047">
            <v>97642</v>
          </cell>
          <cell r="H6047" t="str">
            <v>REMOÇÃO DE TRAMA METÁLICA OU DE MADEIRA PARA FORRO, DE FORMA MANUAL, SEM REAPROVEITAMENTO. AF_12/2017</v>
          </cell>
          <cell r="I6047" t="str">
            <v>M2</v>
          </cell>
          <cell r="J6047" t="str">
            <v>COEFICIENTE DE REPRESENTATIVIDADE</v>
          </cell>
          <cell r="K6047">
            <v>2.29</v>
          </cell>
          <cell r="L6047" t="str">
            <v>CAIXA REFERENCIAL</v>
          </cell>
        </row>
        <row r="6048">
          <cell r="G6048">
            <v>97643</v>
          </cell>
          <cell r="H6048" t="str">
            <v>REMOÇÃO DE PISO DE MADEIRA (ASSOALHO E BARROTE), DE FORMA MANUAL, SEM REAPROVEITAMENTO. AF_12/2017</v>
          </cell>
          <cell r="I6048" t="str">
            <v>M2</v>
          </cell>
          <cell r="J6048" t="str">
            <v>COLETADO</v>
          </cell>
          <cell r="K6048">
            <v>19.21</v>
          </cell>
          <cell r="L6048" t="str">
            <v>CAIXA REFERENCIAL</v>
          </cell>
        </row>
        <row r="6049">
          <cell r="G6049">
            <v>97644</v>
          </cell>
          <cell r="H6049" t="str">
            <v>REMOÇÃO DE PORTAS, DE FORMA MANUAL, SEM REAPROVEITAMENTO. AF_12/2017</v>
          </cell>
          <cell r="I6049" t="str">
            <v>M2</v>
          </cell>
          <cell r="J6049" t="str">
            <v>COLETADO</v>
          </cell>
          <cell r="K6049">
            <v>7.23</v>
          </cell>
          <cell r="L6049" t="str">
            <v>CAIXA REFERENCIAL</v>
          </cell>
        </row>
        <row r="6050">
          <cell r="G6050">
            <v>97645</v>
          </cell>
          <cell r="H6050" t="str">
            <v>REMOÇÃO DE JANELAS, DE FORMA MANUAL, SEM REAPROVEITAMENTO. AF_12/2017</v>
          </cell>
          <cell r="I6050" t="str">
            <v>M2</v>
          </cell>
          <cell r="J6050" t="str">
            <v>COEFICIENTE DE REPRESENTATIVIDADE</v>
          </cell>
          <cell r="K6050">
            <v>24.23</v>
          </cell>
          <cell r="L6050" t="str">
            <v>CAIXA REFERENCIAL</v>
          </cell>
        </row>
        <row r="6051">
          <cell r="G6051">
            <v>97647</v>
          </cell>
          <cell r="H6051" t="str">
            <v>REMOÇÃO DE TELHAS, DE FIBROCIMENTO, METÁLICA E CERÂMICA, DE FORMA MANUAL, SEM REAPROVEITAMENTO. AF_12/2017</v>
          </cell>
          <cell r="I6051" t="str">
            <v>M2</v>
          </cell>
          <cell r="J6051" t="str">
            <v>COEFICIENTE DE REPRESENTATIVIDADE</v>
          </cell>
          <cell r="K6051">
            <v>2.77</v>
          </cell>
          <cell r="L6051" t="str">
            <v>CAIXA REFERENCIAL</v>
          </cell>
        </row>
        <row r="6052">
          <cell r="G6052">
            <v>97648</v>
          </cell>
          <cell r="H6052" t="str">
            <v>REMOÇÃO DE PROTEÇÃO TÉRMICA PARA COBERTURA EM EPS, DE FORMA MANUAL, SEM REAPROVEITAMENTO. AF_12/2017</v>
          </cell>
          <cell r="I6052" t="str">
            <v>M2</v>
          </cell>
          <cell r="J6052" t="str">
            <v>COEFICIENTE DE REPRESENTATIVIDADE</v>
          </cell>
          <cell r="K6052">
            <v>1.59</v>
          </cell>
          <cell r="L6052" t="str">
            <v>CAIXA REFERENCIAL</v>
          </cell>
        </row>
        <row r="6053">
          <cell r="G6053">
            <v>97649</v>
          </cell>
          <cell r="H6053" t="str">
            <v>REMOÇÃO DE TELHAS DE FIBROCIMENTO, METÁLICA E CERÂMICA, DE FORMA MECANIZADA, COM USO DE GUINDASTE, SEM REAPROVEITAMENTO. AF_12/2017</v>
          </cell>
          <cell r="I6053" t="str">
            <v>M2</v>
          </cell>
          <cell r="J6053" t="str">
            <v>ATRIBUÍDO SÃO PAULO</v>
          </cell>
          <cell r="K6053">
            <v>3.36</v>
          </cell>
          <cell r="L6053" t="str">
            <v>CAIXA REFERENCIAL</v>
          </cell>
        </row>
        <row r="6054">
          <cell r="G6054">
            <v>97650</v>
          </cell>
          <cell r="H6054" t="str">
            <v>REMOÇÃO DE TRAMA DE MADEIRA PARA COBERTURA, DE FORMA MANUAL, SEM REAPROVEITAMENTO. AF_12/2017</v>
          </cell>
          <cell r="I6054" t="str">
            <v>M2</v>
          </cell>
          <cell r="J6054" t="str">
            <v>COEFICIENTE DE REPRESENTATIVIDADE</v>
          </cell>
          <cell r="K6054">
            <v>5.97</v>
          </cell>
          <cell r="L6054" t="str">
            <v>CAIXA REFERENCIAL</v>
          </cell>
        </row>
        <row r="6055">
          <cell r="G6055">
            <v>97651</v>
          </cell>
          <cell r="H6055" t="str">
            <v>REMOÇÃO DE TESOURAS DE MADEIRA, COM VÃO MENOR QUE 8M, DE FORMA MANUAL, SEM REAPROVEITAMENTO. AF_12/2017</v>
          </cell>
          <cell r="I6055" t="str">
            <v>UN</v>
          </cell>
          <cell r="J6055" t="str">
            <v>COEFICIENTE DE REPRESENTATIVIDADE</v>
          </cell>
          <cell r="K6055">
            <v>66.2</v>
          </cell>
          <cell r="L6055" t="str">
            <v>CAIXA REFERENCIAL</v>
          </cell>
        </row>
        <row r="6056">
          <cell r="G6056">
            <v>97652</v>
          </cell>
          <cell r="H6056" t="str">
            <v>REMOÇÃO DE TESOURAS DE MADEIRA, COM VÃO MAIOR OU IGUAL A 8M, DE FORMA MANUAL, SEM REAPROVEITAMENTO. AF_12/2017</v>
          </cell>
          <cell r="I6056" t="str">
            <v>UN</v>
          </cell>
          <cell r="J6056" t="str">
            <v>COEFICIENTE DE REPRESENTATIVIDADE</v>
          </cell>
          <cell r="K6056">
            <v>150.09</v>
          </cell>
          <cell r="L6056" t="str">
            <v>CAIXA REFERENCIAL</v>
          </cell>
        </row>
        <row r="6057">
          <cell r="G6057">
            <v>97653</v>
          </cell>
          <cell r="H6057" t="str">
            <v>REMOÇÃO DE TESOURAS DE MADEIRA, COM VÃO MENOR QUE 8M, DE FORMA MECANIZADA, COM REAPROVEITAMENTO. AF_12/2017</v>
          </cell>
          <cell r="I6057" t="str">
            <v>UN</v>
          </cell>
          <cell r="J6057" t="str">
            <v>ATRIBUÍDO SÃO PAULO</v>
          </cell>
          <cell r="K6057">
            <v>82.57</v>
          </cell>
          <cell r="L6057" t="str">
            <v>CAIXA REFERENCIAL</v>
          </cell>
        </row>
        <row r="6058">
          <cell r="G6058">
            <v>97654</v>
          </cell>
          <cell r="H6058" t="str">
            <v>REMOÇÃO DE TESOURAS DE MADEIRA, COM VÃO MAIOR OU IGUAL A 8M, DE FORMA MECANIZADA, COM REAPROVEITAMENTO. AF_12/2017</v>
          </cell>
          <cell r="I6058" t="str">
            <v>UN</v>
          </cell>
          <cell r="J6058" t="str">
            <v>ATRIBUÍDO SÃO PAULO</v>
          </cell>
          <cell r="K6058">
            <v>105.53</v>
          </cell>
          <cell r="L6058" t="str">
            <v>CAIXA REFERENCIAL</v>
          </cell>
        </row>
        <row r="6059">
          <cell r="G6059">
            <v>97655</v>
          </cell>
          <cell r="H6059" t="str">
            <v>REMOÇÃO DE TRAMA METÁLICA PARA COBERTURA, DE FORMA MANUAL, SEM REAPROVEITAMENTO. AF_12/2017</v>
          </cell>
          <cell r="I6059" t="str">
            <v>M2</v>
          </cell>
          <cell r="J6059" t="str">
            <v>ATRIBUÍDO SÃO PAULO</v>
          </cell>
          <cell r="K6059">
            <v>17.34</v>
          </cell>
          <cell r="L6059" t="str">
            <v>CAIXA REFERENCIAL</v>
          </cell>
        </row>
        <row r="6060">
          <cell r="G6060">
            <v>97656</v>
          </cell>
          <cell r="H6060" t="str">
            <v>REMOÇÃO DE TESOURAS METÁLICAS, COM VÃO MENOR QUE 8M, DE FORMA MANUAL, SEM REAPROVEITAMENTO. AF_12/2017</v>
          </cell>
          <cell r="I6060" t="str">
            <v>UN</v>
          </cell>
          <cell r="J6060" t="str">
            <v>ATRIBUÍDO SÃO PAULO</v>
          </cell>
          <cell r="K6060">
            <v>173.71</v>
          </cell>
          <cell r="L6060" t="str">
            <v>CAIXA REFERENCIAL</v>
          </cell>
        </row>
        <row r="6061">
          <cell r="G6061">
            <v>97657</v>
          </cell>
          <cell r="H6061" t="str">
            <v>REMOÇÃO DE TESOURAS METÁLICAS, COM VÃO MAIOR OU IGUAL A 8M, DE FORMA MANUAL, SEM REAPROVEITAMENTO. AF_12/2017</v>
          </cell>
          <cell r="I6061" t="str">
            <v>UN</v>
          </cell>
          <cell r="J6061" t="str">
            <v>ATRIBUÍDO SÃO PAULO</v>
          </cell>
          <cell r="K6061">
            <v>344.29</v>
          </cell>
          <cell r="L6061" t="str">
            <v>CAIXA REFERENCIAL</v>
          </cell>
        </row>
        <row r="6062">
          <cell r="G6062">
            <v>97658</v>
          </cell>
          <cell r="H6062" t="str">
            <v>REMOÇÃO DE TESOURAS METÁLICAS, COM VÃO MENOR QUE 8M, DE FORMA MECANIZADA, COM REAPROVEITAMENTO. AF_12/2017</v>
          </cell>
          <cell r="I6062" t="str">
            <v>UN</v>
          </cell>
          <cell r="J6062" t="str">
            <v>ATRIBUÍDO SÃO PAULO</v>
          </cell>
          <cell r="K6062">
            <v>124.73</v>
          </cell>
          <cell r="L6062" t="str">
            <v>CAIXA REFERENCIAL</v>
          </cell>
        </row>
        <row r="6063">
          <cell r="G6063">
            <v>97659</v>
          </cell>
          <cell r="H6063" t="str">
            <v>REMOÇÃO DE TESOURAS METÁLICAS, COM VÃO MAIOR OU IGUAL A 8M, DE FORMA MECANIZADA, COM REAPROVEITAMENTO. AF_12/2017</v>
          </cell>
          <cell r="I6063" t="str">
            <v>UN</v>
          </cell>
          <cell r="J6063" t="str">
            <v>ATRIBUÍDO SÃO PAULO</v>
          </cell>
          <cell r="K6063">
            <v>173.64</v>
          </cell>
          <cell r="L6063" t="str">
            <v>CAIXA REFERENCIAL</v>
          </cell>
        </row>
        <row r="6064">
          <cell r="G6064">
            <v>97660</v>
          </cell>
          <cell r="H6064" t="str">
            <v>REMOÇÃO DE INTERRUPTORES/TOMADAS ELÉTRICAS, DE FORMA MANUAL, SEM REAPROVEITAMENTO. AF_12/2017</v>
          </cell>
          <cell r="I6064" t="str">
            <v>UN</v>
          </cell>
          <cell r="J6064" t="str">
            <v>COLETADO</v>
          </cell>
          <cell r="K6064">
            <v>0.52</v>
          </cell>
          <cell r="L6064" t="str">
            <v>CAIXA REFERENCIAL</v>
          </cell>
        </row>
        <row r="6065">
          <cell r="G6065">
            <v>97661</v>
          </cell>
          <cell r="H6065" t="str">
            <v>REMOÇÃO DE CABOS ELÉTRICOS, DE FORMA MANUAL, SEM REAPROVEITAMENTO. AF_12/2017</v>
          </cell>
          <cell r="I6065" t="str">
            <v>M</v>
          </cell>
          <cell r="J6065" t="str">
            <v>COLETADO</v>
          </cell>
          <cell r="K6065">
            <v>0.52</v>
          </cell>
          <cell r="L6065" t="str">
            <v>CAIXA REFERENCIAL</v>
          </cell>
        </row>
        <row r="6066">
          <cell r="G6066">
            <v>97662</v>
          </cell>
          <cell r="H6066" t="str">
            <v>REMOÇÃO DE TUBULAÇÕES (TUBOS E CONEXÕES) DE ÁGUA FRIA, DE FORMA MANUAL, SEM REAPROVEITAMENTO. AF_12/2017</v>
          </cell>
          <cell r="I6066" t="str">
            <v>M</v>
          </cell>
          <cell r="J6066" t="str">
            <v>COLETADO</v>
          </cell>
          <cell r="K6066">
            <v>0.38</v>
          </cell>
          <cell r="L6066" t="str">
            <v>CAIXA REFERENCIAL</v>
          </cell>
        </row>
        <row r="6067">
          <cell r="G6067">
            <v>97663</v>
          </cell>
          <cell r="H6067" t="str">
            <v>REMOÇÃO DE LOUÇAS, DE FORMA MANUAL, SEM REAPROVEITAMENTO. AF_12/2017</v>
          </cell>
          <cell r="I6067" t="str">
            <v>UN</v>
          </cell>
          <cell r="J6067" t="str">
            <v>COLETADO</v>
          </cell>
          <cell r="K6067">
            <v>9.57</v>
          </cell>
          <cell r="L6067" t="str">
            <v>CAIXA REFERENCIAL</v>
          </cell>
        </row>
        <row r="6068">
          <cell r="G6068">
            <v>97664</v>
          </cell>
          <cell r="H6068" t="str">
            <v>REMOÇÃO DE ACESSÓRIOS, DE FORMA MANUAL, SEM REAPROVEITAMENTO. AF_12/2017</v>
          </cell>
          <cell r="I6068" t="str">
            <v>UN</v>
          </cell>
          <cell r="J6068" t="str">
            <v>COLETADO</v>
          </cell>
          <cell r="K6068">
            <v>1.19</v>
          </cell>
          <cell r="L6068" t="str">
            <v>CAIXA REFERENCIAL</v>
          </cell>
        </row>
        <row r="6069">
          <cell r="G6069">
            <v>97665</v>
          </cell>
          <cell r="H6069" t="str">
            <v>REMOÇÃO DE LUMINÁRIAS, DE FORMA MANUAL, SEM REAPROVEITAMENTO. AF_12/2017</v>
          </cell>
          <cell r="I6069" t="str">
            <v>UN</v>
          </cell>
          <cell r="J6069" t="str">
            <v>COLETADO</v>
          </cell>
          <cell r="K6069">
            <v>1</v>
          </cell>
          <cell r="L6069" t="str">
            <v>CAIXA REFERENCIAL</v>
          </cell>
        </row>
        <row r="6070">
          <cell r="G6070">
            <v>97666</v>
          </cell>
          <cell r="H6070" t="str">
            <v>REMOÇÃO DE METAIS SANITÁRIOS, DE FORMA MANUAL, SEM REAPROVEITAMENTO. AF_12/2017</v>
          </cell>
          <cell r="I6070" t="str">
            <v>UN</v>
          </cell>
          <cell r="J6070" t="str">
            <v>COLETADO</v>
          </cell>
          <cell r="K6070">
            <v>6.97</v>
          </cell>
          <cell r="L6070" t="str">
            <v>CAIXA REFERENCIAL</v>
          </cell>
        </row>
        <row r="6071">
          <cell r="G6071">
            <v>95967</v>
          </cell>
          <cell r="H6071" t="str">
            <v>SERVIÇOS TÉCNICOS ESPECIALIZADOS PARA ACOMPANHAMENTO DE EXECUÇÃO DE FUNDAÇÕES PROFUNDAS E ESTRUTURAS DE CONTENÇÃO</v>
          </cell>
          <cell r="I6071" t="str">
            <v>H</v>
          </cell>
          <cell r="J6071" t="str">
            <v>COEFICIENTE DE REPRESENTATIVIDADE</v>
          </cell>
          <cell r="K6071">
            <v>117.3</v>
          </cell>
          <cell r="L6071" t="str">
            <v>CAIXA REFERENCIAL</v>
          </cell>
        </row>
        <row r="6072">
          <cell r="G6072">
            <v>99058</v>
          </cell>
          <cell r="H6072" t="str">
            <v>LOCAÇÃO DE PONTO PARA REFERÊNCIA TOPOGRÁFICA. AF_10/2018</v>
          </cell>
          <cell r="I6072" t="str">
            <v>UN</v>
          </cell>
          <cell r="J6072" t="str">
            <v>ATRIBUÍDO SÃO PAULO</v>
          </cell>
          <cell r="K6072">
            <v>5.84</v>
          </cell>
          <cell r="L6072" t="str">
            <v>CAIXA REFERENCIAL</v>
          </cell>
        </row>
        <row r="6073">
          <cell r="G6073">
            <v>99059</v>
          </cell>
          <cell r="H6073" t="str">
            <v>LOCACAO CONVENCIONAL DE OBRA, UTILIZANDO GABARITO DE TÁBUAS CORRIDAS PONTALETADAS A CADA 2,00M -  2 UTILIZAÇÕES. AF_10/2018</v>
          </cell>
          <cell r="I6073" t="str">
            <v>M</v>
          </cell>
          <cell r="J6073" t="str">
            <v>COEFICIENTE DE REPRESENTATIVIDADE</v>
          </cell>
          <cell r="K6073">
            <v>40.93</v>
          </cell>
          <cell r="L6073" t="str">
            <v>CAIXA REFERENCIAL</v>
          </cell>
        </row>
        <row r="6074">
          <cell r="G6074">
            <v>99060</v>
          </cell>
          <cell r="H6074" t="str">
            <v>LOCAÇÃO COM CAVALETE COM ALTURA DE 1,00 M - 2 UTILIZAÇÕES. AF_10/2018</v>
          </cell>
          <cell r="I6074" t="str">
            <v>UN</v>
          </cell>
          <cell r="J6074" t="str">
            <v>COEFICIENTE DE REPRESENTATIVIDADE</v>
          </cell>
          <cell r="K6074">
            <v>108.18</v>
          </cell>
          <cell r="L6074" t="str">
            <v>CAIXA REFERENCIAL</v>
          </cell>
        </row>
        <row r="6075">
          <cell r="G6075">
            <v>99061</v>
          </cell>
          <cell r="H6075" t="str">
            <v>LOCAÇÃO COM CAVALETE COM ALTURA DE 0,50 M - 2 UTILIZAÇÕES. AF_10/2018</v>
          </cell>
          <cell r="I6075" t="str">
            <v>UN</v>
          </cell>
          <cell r="J6075" t="str">
            <v>COEFICIENTE DE REPRESENTATIVIDADE</v>
          </cell>
          <cell r="K6075">
            <v>72.040000000000006</v>
          </cell>
          <cell r="L6075" t="str">
            <v>CAIXA REFERENCIAL</v>
          </cell>
        </row>
        <row r="6076">
          <cell r="G6076">
            <v>99062</v>
          </cell>
          <cell r="H6076" t="str">
            <v>MARCAÇÃO DE PONTOS EM GABARITO OU CAVALETE. AF_10/2018</v>
          </cell>
          <cell r="I6076" t="str">
            <v>UN</v>
          </cell>
          <cell r="J6076" t="str">
            <v>COEFICIENTE DE REPRESENTATIVIDADE</v>
          </cell>
          <cell r="K6076">
            <v>2.06</v>
          </cell>
          <cell r="L6076" t="str">
            <v>CAIXA REFERENCIAL</v>
          </cell>
        </row>
        <row r="6077">
          <cell r="G6077">
            <v>99063</v>
          </cell>
          <cell r="H6077" t="str">
            <v>LOCAÇÃO DE REDE DE ÁGUA OU ESGOTO. AF_10/2018</v>
          </cell>
          <cell r="I6077" t="str">
            <v>M</v>
          </cell>
          <cell r="J6077" t="str">
            <v>COEFICIENTE DE REPRESENTATIVIDADE</v>
          </cell>
          <cell r="K6077">
            <v>3.6</v>
          </cell>
          <cell r="L6077" t="str">
            <v>CAIXA REFERENCIAL</v>
          </cell>
        </row>
        <row r="6078">
          <cell r="G6078">
            <v>99064</v>
          </cell>
          <cell r="H6078" t="str">
            <v>LOCAÇÃO DE PAVIMENTAÇÃO. AF_10/2018</v>
          </cell>
          <cell r="I6078" t="str">
            <v>M</v>
          </cell>
          <cell r="J6078" t="str">
            <v>ATRIBUÍDO SÃO PAULO</v>
          </cell>
          <cell r="K6078">
            <v>0.28999999999999998</v>
          </cell>
          <cell r="L6078" t="str">
            <v>CAIXA REFERENCIAL</v>
          </cell>
        </row>
        <row r="6079">
          <cell r="G6079">
            <v>93588</v>
          </cell>
          <cell r="H6079" t="str">
            <v>TRANSPORTE COM CAMINHÃO BASCULANTE DE 10 M³, EM VIA URBANA EM LEITO NATURAL (UNIDADE: M3XKM). AF_07/2020</v>
          </cell>
          <cell r="I6079" t="str">
            <v>M3XKM</v>
          </cell>
          <cell r="J6079" t="str">
            <v>ATRIBUÍDO SÃO PAULO</v>
          </cell>
          <cell r="K6079">
            <v>1.66</v>
          </cell>
          <cell r="L6079" t="str">
            <v>CAIXA REFERENCIAL</v>
          </cell>
        </row>
        <row r="6080">
          <cell r="G6080">
            <v>93589</v>
          </cell>
          <cell r="H6080" t="str">
            <v>TRANSPORTE COM CAMINHÃO BASCULANTE DE 10 M³, EM VIA URBANA EM REVESTIMENTO PRIMÁRIO (UNIDADE: M3XKM). AF_07/2020</v>
          </cell>
          <cell r="I6080" t="str">
            <v>M3XKM</v>
          </cell>
          <cell r="J6080" t="str">
            <v>ATRIBUÍDO SÃO PAULO</v>
          </cell>
          <cell r="K6080">
            <v>1.41</v>
          </cell>
          <cell r="L6080" t="str">
            <v>CAIXA REFERENCIAL</v>
          </cell>
        </row>
        <row r="6081">
          <cell r="G6081">
            <v>93590</v>
          </cell>
          <cell r="H6081" t="str">
            <v>TRANSPORTE COM CAMINHÃO BASCULANTE DE 10 M³, EM VIA URBANA PAVIMENTADA, ADICIONAL PARA DMT EXCEDENTE A 30 KM (UNIDADE: M3XKM). AF_07/2020</v>
          </cell>
          <cell r="I6081" t="str">
            <v>M3XKM</v>
          </cell>
          <cell r="J6081" t="str">
            <v>ATRIBUÍDO SÃO PAULO</v>
          </cell>
          <cell r="K6081">
            <v>0.52</v>
          </cell>
          <cell r="L6081" t="str">
            <v>CAIXA REFERENCIAL</v>
          </cell>
        </row>
        <row r="6082">
          <cell r="G6082">
            <v>93591</v>
          </cell>
          <cell r="H6082" t="str">
            <v>TRANSPORTE COM CAMINHÃO BASCULANTE DE 14 M³, EM VIA URBANA EM LEITO NATURAL (UNIDADE: M3XKM). AF_07/2020</v>
          </cell>
          <cell r="I6082" t="str">
            <v>M3XKM</v>
          </cell>
          <cell r="J6082" t="str">
            <v>ATRIBUÍDO SÃO PAULO</v>
          </cell>
          <cell r="K6082">
            <v>1.52</v>
          </cell>
          <cell r="L6082" t="str">
            <v>CAIXA REFERENCIAL</v>
          </cell>
        </row>
        <row r="6083">
          <cell r="G6083">
            <v>93592</v>
          </cell>
          <cell r="H6083" t="str">
            <v>TRANSPORTE COM CAMINHÃO BASCULANTE DE 14 M³, EM VIA URBANA EM REVESTIMENTO PRIMÁRIO (UNIDADE: M3XKM). AF_07/2020</v>
          </cell>
          <cell r="I6083" t="str">
            <v>M3XKM</v>
          </cell>
          <cell r="J6083" t="str">
            <v>ATRIBUÍDO SÃO PAULO</v>
          </cell>
          <cell r="K6083">
            <v>1.31</v>
          </cell>
          <cell r="L6083" t="str">
            <v>CAIXA REFERENCIAL</v>
          </cell>
        </row>
        <row r="6084">
          <cell r="G6084">
            <v>93593</v>
          </cell>
          <cell r="H6084" t="str">
            <v>TRANSPORTE COM CAMINHÃO BASCULANTE DE 14 M³, EM VIA URBANA PAVIMENTADA, ADICIONAL PARA DMT EXCEDENTE A 30 KM (UNIDADE: M3XKM). AF_07/2020</v>
          </cell>
          <cell r="I6084" t="str">
            <v>M3XKM</v>
          </cell>
          <cell r="J6084" t="str">
            <v>ATRIBUÍDO SÃO PAULO</v>
          </cell>
          <cell r="K6084">
            <v>0.48</v>
          </cell>
          <cell r="L6084" t="str">
            <v>CAIXA REFERENCIAL</v>
          </cell>
        </row>
        <row r="6085">
          <cell r="G6085">
            <v>93594</v>
          </cell>
          <cell r="H6085" t="str">
            <v>TRANSPORTE COM CAMINHÃO BASCULANTE DE 10 M³, EM VIA URBANA EM LEITO NATURAL (UNIDADE: TXKM). AF_07/2020</v>
          </cell>
          <cell r="I6085" t="str">
            <v>TXKM</v>
          </cell>
          <cell r="J6085" t="str">
            <v>ATRIBUÍDO SÃO PAULO</v>
          </cell>
          <cell r="K6085">
            <v>1.1000000000000001</v>
          </cell>
          <cell r="L6085" t="str">
            <v>CAIXA REFERENCIAL</v>
          </cell>
        </row>
        <row r="6086">
          <cell r="G6086">
            <v>93595</v>
          </cell>
          <cell r="H6086" t="str">
            <v>TRANSPORTE COM CAMINHÃO BASCULANTE DE 10 M³, EM VIA URBANA EM REVESTIMENTO PRIMÁRIO (UNIDADE: TXKM). AF_07/2020</v>
          </cell>
          <cell r="I6086" t="str">
            <v>TXKM</v>
          </cell>
          <cell r="J6086" t="str">
            <v>ATRIBUÍDO SÃO PAULO</v>
          </cell>
          <cell r="K6086">
            <v>0.96</v>
          </cell>
          <cell r="L6086" t="str">
            <v>CAIXA REFERENCIAL</v>
          </cell>
        </row>
        <row r="6087">
          <cell r="G6087">
            <v>93596</v>
          </cell>
          <cell r="H6087" t="str">
            <v>TRANSPORTE COM CAMINHÃO BASCULANTE DE 10 M³, EM VIA URBANA PAVIMENTADA, ADICIONAL PARA DMT EXCEDENTE A 30 KM (UNIDADE: TXKM). AF_07/2020</v>
          </cell>
          <cell r="I6087" t="str">
            <v>TXKM</v>
          </cell>
          <cell r="J6087" t="str">
            <v>ATRIBUÍDO SÃO PAULO</v>
          </cell>
          <cell r="K6087">
            <v>0.34</v>
          </cell>
          <cell r="L6087" t="str">
            <v>CAIXA REFERENCIAL</v>
          </cell>
        </row>
        <row r="6088">
          <cell r="G6088">
            <v>93597</v>
          </cell>
          <cell r="H6088" t="str">
            <v>TRANSPORTE COM CAMINHÃO BASCULANTE DE 14 M³, EM VIA URBANA EM LEITO NATURAL (UNIDADE: TXKM). AF_07/2020</v>
          </cell>
          <cell r="I6088" t="str">
            <v>TXKM</v>
          </cell>
          <cell r="J6088" t="str">
            <v>ATRIBUÍDO SÃO PAULO</v>
          </cell>
          <cell r="K6088">
            <v>1.01</v>
          </cell>
          <cell r="L6088" t="str">
            <v>CAIXA REFERENCIAL</v>
          </cell>
        </row>
        <row r="6089">
          <cell r="G6089">
            <v>93598</v>
          </cell>
          <cell r="H6089" t="str">
            <v>TRANSPORTE COM CAMINHÃO BASCULANTE DE 14 M³, EM VIA URBANA EM REVESTIMENTO PRIMÁRIO (UNIDADE: TXKM). AF_07/2020</v>
          </cell>
          <cell r="I6089" t="str">
            <v>TXKM</v>
          </cell>
          <cell r="J6089" t="str">
            <v>ATRIBUÍDO SÃO PAULO</v>
          </cell>
          <cell r="K6089">
            <v>0.87</v>
          </cell>
          <cell r="L6089" t="str">
            <v>CAIXA REFERENCIAL</v>
          </cell>
        </row>
        <row r="6090">
          <cell r="G6090">
            <v>93599</v>
          </cell>
          <cell r="H6090" t="str">
            <v>TRANSPORTE COM CAMINHÃO BASCULANTE DE 14 M³, EM VIA URBANA PAVIMENTADA, ADICIONAL PARA DMT EXCEDENTE A 30 KM (UNIDADE: TXKM). AF_07/2020</v>
          </cell>
          <cell r="I6090" t="str">
            <v>TXKM</v>
          </cell>
          <cell r="J6090" t="str">
            <v>ATRIBUÍDO SÃO PAULO</v>
          </cell>
          <cell r="K6090">
            <v>0.32</v>
          </cell>
          <cell r="L6090" t="str">
            <v>CAIXA REFERENCIAL</v>
          </cell>
        </row>
        <row r="6091">
          <cell r="G6091">
            <v>95425</v>
          </cell>
          <cell r="H6091" t="str">
            <v>TRANSPORTE COM CAMINHÃO BASCULANTE DE 18 M³, EM VIA URBANA EM LEITO NATURAL (UNIDADE: M3XKM). AF_07/2020</v>
          </cell>
          <cell r="I6091" t="str">
            <v>M3XKM</v>
          </cell>
          <cell r="J6091" t="str">
            <v>ATRIBUÍDO SÃO PAULO</v>
          </cell>
          <cell r="K6091">
            <v>1.28</v>
          </cell>
          <cell r="L6091" t="str">
            <v>CAIXA REFERENCIAL</v>
          </cell>
        </row>
        <row r="6092">
          <cell r="G6092">
            <v>95426</v>
          </cell>
          <cell r="H6092" t="str">
            <v>TRANSPORTE COM CAMINHÃO BASCULANTE DE 18 M³, EM VIA URBANA EM REVESTIMENTO PRIMÁRIO (UNIDADE: M3XKM). AF_07/2020</v>
          </cell>
          <cell r="I6092" t="str">
            <v>M3XKM</v>
          </cell>
          <cell r="J6092" t="str">
            <v>ATRIBUÍDO SÃO PAULO</v>
          </cell>
          <cell r="K6092">
            <v>1.1100000000000001</v>
          </cell>
          <cell r="L6092" t="str">
            <v>CAIXA REFERENCIAL</v>
          </cell>
        </row>
        <row r="6093">
          <cell r="G6093">
            <v>95427</v>
          </cell>
          <cell r="H6093" t="str">
            <v>TRANSPORTE COM CAMINHÃO BASCULANTE DE 18 M³, EM VIA URBANA PAVIMENTADA, ADICIONAL PARA DMT EXCEDENTE A 30 KM (UNIDADE: M3XKM). AF_07/2020</v>
          </cell>
          <cell r="I6093" t="str">
            <v>M3XKM</v>
          </cell>
          <cell r="J6093" t="str">
            <v>ATRIBUÍDO SÃO PAULO</v>
          </cell>
          <cell r="K6093">
            <v>0.41</v>
          </cell>
          <cell r="L6093" t="str">
            <v>CAIXA REFERENCIAL</v>
          </cell>
        </row>
        <row r="6094">
          <cell r="G6094">
            <v>95428</v>
          </cell>
          <cell r="H6094" t="str">
            <v>TRANSPORTE COM CAMINHÃO BASCULANTE DE 18 M³, EM VIA URBANA EM LEITO NATURAL (UNIDADE: TXKM). AF_07/2020</v>
          </cell>
          <cell r="I6094" t="str">
            <v>TXKM</v>
          </cell>
          <cell r="J6094" t="str">
            <v>ATRIBUÍDO SÃO PAULO</v>
          </cell>
          <cell r="K6094">
            <v>0.86</v>
          </cell>
          <cell r="L6094" t="str">
            <v>CAIXA REFERENCIAL</v>
          </cell>
        </row>
        <row r="6095">
          <cell r="G6095">
            <v>95429</v>
          </cell>
          <cell r="H6095" t="str">
            <v>TRANSPORTE COM CAMINHÃO BASCULANTE DE 18 M³, EM VIA URBANA EM REVESTIMENTO PRIMÁRIO (UNIDADE: TXKM). AF_07/2020</v>
          </cell>
          <cell r="I6095" t="str">
            <v>TXKM</v>
          </cell>
          <cell r="J6095" t="str">
            <v>ATRIBUÍDO SÃO PAULO</v>
          </cell>
          <cell r="K6095">
            <v>0.75</v>
          </cell>
          <cell r="L6095" t="str">
            <v>CAIXA REFERENCIAL</v>
          </cell>
        </row>
        <row r="6096">
          <cell r="G6096">
            <v>95430</v>
          </cell>
          <cell r="H6096" t="str">
            <v>TRANSPORTE COM CAMINHÃO BASCULANTE DE 18 M³, EM VIA URBANA PAVIMENTADA, ADICIONAL PARA DMT EXCEDENTE A 30 KM (UNIDADE: TXKM). AF_07/2020</v>
          </cell>
          <cell r="I6096" t="str">
            <v>TXKM</v>
          </cell>
          <cell r="J6096" t="str">
            <v>ATRIBUÍDO SÃO PAULO</v>
          </cell>
          <cell r="K6096">
            <v>0.26</v>
          </cell>
          <cell r="L6096" t="str">
            <v>CAIXA REFERENCIAL</v>
          </cell>
        </row>
        <row r="6097">
          <cell r="G6097">
            <v>95875</v>
          </cell>
          <cell r="H6097" t="str">
            <v>TRANSPORTE COM CAMINHÃO BASCULANTE DE 10 M³, EM VIA URBANA PAVIMENTADA, DMT ATÉ 30 KM (UNIDADE: M3XKM). AF_07/2020</v>
          </cell>
          <cell r="I6097" t="str">
            <v>M3XKM</v>
          </cell>
          <cell r="J6097" t="str">
            <v>ATRIBUÍDO SÃO PAULO</v>
          </cell>
          <cell r="K6097">
            <v>1.3</v>
          </cell>
          <cell r="L6097" t="str">
            <v>CAIXA REFERENCIAL</v>
          </cell>
        </row>
        <row r="6098">
          <cell r="G6098">
            <v>95876</v>
          </cell>
          <cell r="H6098" t="str">
            <v>TRANSPORTE COM CAMINHÃO BASCULANTE DE 14 M³, EM VIA URBANA PAVIMENTADA, DMT ATÉ 30 KM (UNIDADE: M3XKM). AF_07/2020</v>
          </cell>
          <cell r="I6098" t="str">
            <v>M3XKM</v>
          </cell>
          <cell r="J6098" t="str">
            <v>ATRIBUÍDO SÃO PAULO</v>
          </cell>
          <cell r="K6098">
            <v>1.19</v>
          </cell>
          <cell r="L6098" t="str">
            <v>CAIXA REFERENCIAL</v>
          </cell>
        </row>
        <row r="6099">
          <cell r="G6099">
            <v>95877</v>
          </cell>
          <cell r="H6099" t="str">
            <v>TRANSPORTE COM CAMINHÃO BASCULANTE DE 18 M³, EM VIA URBANA PAVIMENTADA, DMT ATÉ 30 KM (UNIDADE: M3XKM). AF_07/2020</v>
          </cell>
          <cell r="I6099" t="str">
            <v>M3XKM</v>
          </cell>
          <cell r="J6099" t="str">
            <v>ATRIBUÍDO SÃO PAULO</v>
          </cell>
          <cell r="K6099">
            <v>1.02</v>
          </cell>
          <cell r="L6099" t="str">
            <v>CAIXA REFERENCIAL</v>
          </cell>
        </row>
        <row r="6100">
          <cell r="G6100">
            <v>95878</v>
          </cell>
          <cell r="H6100" t="str">
            <v>TRANSPORTE COM CAMINHÃO BASCULANTE DE 10 M³, EM VIA URBANA PAVIMENTADA, DMT ATÉ 30 KM (UNIDADE: TXKM). AF_07/2020</v>
          </cell>
          <cell r="I6100" t="str">
            <v>TXKM</v>
          </cell>
          <cell r="J6100" t="str">
            <v>ATRIBUÍDO SÃO PAULO</v>
          </cell>
          <cell r="K6100">
            <v>0.88</v>
          </cell>
          <cell r="L6100" t="str">
            <v>CAIXA REFERENCIAL</v>
          </cell>
        </row>
        <row r="6101">
          <cell r="G6101">
            <v>95879</v>
          </cell>
          <cell r="H6101" t="str">
            <v>TRANSPORTE COM CAMINHÃO BASCULANTE DE 14 M³, EM VIA URBANA PAVIMENTADA, DMT ATÉ 30 KM (UNIDADE: TXKM). AF_07/2020</v>
          </cell>
          <cell r="I6101" t="str">
            <v>TXKM</v>
          </cell>
          <cell r="J6101" t="str">
            <v>ATRIBUÍDO SÃO PAULO</v>
          </cell>
          <cell r="K6101">
            <v>0.8</v>
          </cell>
          <cell r="L6101" t="str">
            <v>CAIXA REFERENCIAL</v>
          </cell>
        </row>
        <row r="6102">
          <cell r="G6102">
            <v>95880</v>
          </cell>
          <cell r="H6102" t="str">
            <v>TRANSPORTE COM CAMINHÃO BASCULANTE DE 18 M³, EM VIA URBANA PAVIMENTADA, DMT ATÉ 30 KM (UNIDADE: TXKM). AF_07/2020</v>
          </cell>
          <cell r="I6102" t="str">
            <v>TXKM</v>
          </cell>
          <cell r="J6102" t="str">
            <v>ATRIBUÍDO SÃO PAULO</v>
          </cell>
          <cell r="K6102">
            <v>0.67</v>
          </cell>
          <cell r="L6102" t="str">
            <v>CAIXA REFERENCIAL</v>
          </cell>
        </row>
        <row r="6103">
          <cell r="G6103">
            <v>97912</v>
          </cell>
          <cell r="H6103" t="str">
            <v>TRANSPORTE COM CAMINHÃO BASCULANTE DE 6 M³, EM VIA URBANA EM LEITO NATURAL (UNIDADE: M3XKM). AF_07/2020</v>
          </cell>
          <cell r="I6103" t="str">
            <v>M3XKM</v>
          </cell>
          <cell r="J6103" t="str">
            <v>ATRIBUÍDO SÃO PAULO</v>
          </cell>
          <cell r="K6103">
            <v>2.02</v>
          </cell>
          <cell r="L6103" t="str">
            <v>CAIXA REFERENCIAL</v>
          </cell>
        </row>
        <row r="6104">
          <cell r="G6104">
            <v>97913</v>
          </cell>
          <cell r="H6104" t="str">
            <v>TRANSPORTE COM CAMINHÃO BASCULANTE DE 6 M³, EM VIA URBANA EM REVESTIMENTO PRIMÁRIO (UNIDADE: M3XKM). AF_07/2020</v>
          </cell>
          <cell r="I6104" t="str">
            <v>M3XKM</v>
          </cell>
          <cell r="J6104" t="str">
            <v>ATRIBUÍDO SÃO PAULO</v>
          </cell>
          <cell r="K6104">
            <v>1.75</v>
          </cell>
          <cell r="L6104" t="str">
            <v>CAIXA REFERENCIAL</v>
          </cell>
        </row>
        <row r="6105">
          <cell r="G6105">
            <v>97914</v>
          </cell>
          <cell r="H6105" t="str">
            <v>TRANSPORTE COM CAMINHÃO BASCULANTE DE 6 M³, EM VIA URBANA PAVIMENTADA, DMT ATÉ 30 KM (UNIDADE: M3XKM). AF_07/2020</v>
          </cell>
          <cell r="I6105" t="str">
            <v>M3XKM</v>
          </cell>
          <cell r="J6105" t="str">
            <v>ATRIBUÍDO SÃO PAULO</v>
          </cell>
          <cell r="K6105">
            <v>1.6</v>
          </cell>
          <cell r="L6105" t="str">
            <v>CAIXA REFERENCIAL</v>
          </cell>
        </row>
        <row r="6106">
          <cell r="G6106">
            <v>97915</v>
          </cell>
          <cell r="H6106" t="str">
            <v>TRANSPORTE COM CAMINHÃO BASCULANTE DE 6 M³, EM VIA URBANA PAVIMENTADA, ADICIONAL PARA DMT EXCEDENTE A 30 KM (UNIDADE: M3XKM). AF_07/2020</v>
          </cell>
          <cell r="I6106" t="str">
            <v>M3XKM</v>
          </cell>
          <cell r="J6106" t="str">
            <v>ATRIBUÍDO SÃO PAULO</v>
          </cell>
          <cell r="K6106">
            <v>0.64</v>
          </cell>
          <cell r="L6106" t="str">
            <v>CAIXA REFERENCIAL</v>
          </cell>
        </row>
        <row r="6107">
          <cell r="G6107">
            <v>100937</v>
          </cell>
          <cell r="H6107" t="str">
            <v>TRANSPORTE COM CAMINHÃO BASCULANTE DE 6 M³, EM VIA INTERNA (DENTRO DO CANTEIRO - UNIDADE: M3XKM). AF_07/2020</v>
          </cell>
          <cell r="I6107" t="str">
            <v>M3XKM</v>
          </cell>
          <cell r="J6107" t="str">
            <v>ATRIBUÍDO SÃO PAULO</v>
          </cell>
          <cell r="K6107">
            <v>4.83</v>
          </cell>
          <cell r="L6107" t="str">
            <v>CAIXA REFERENCIAL</v>
          </cell>
        </row>
        <row r="6108">
          <cell r="G6108">
            <v>100938</v>
          </cell>
          <cell r="H6108" t="str">
            <v>TRANSPORTE COM CAMINHÃO BASCULANTE DE 10 M³, EM VIA INTERNA (DENTRO DO CANTEIRO - UNIDADE: M3XKM). AF_07/2020</v>
          </cell>
          <cell r="I6108" t="str">
            <v>M3XKM</v>
          </cell>
          <cell r="J6108" t="str">
            <v>ATRIBUÍDO SÃO PAULO</v>
          </cell>
          <cell r="K6108">
            <v>3.95</v>
          </cell>
          <cell r="L6108" t="str">
            <v>CAIXA REFERENCIAL</v>
          </cell>
        </row>
        <row r="6109">
          <cell r="G6109">
            <v>100939</v>
          </cell>
          <cell r="H6109" t="str">
            <v>TRANSPORTE COM CAMINHÃO BASCULANTE DE 14 M³, EM VIA INTERNA (DENTRO DO CANTEIRO - UNIDADE:M3XKM). AF_07/2020</v>
          </cell>
          <cell r="I6109" t="str">
            <v>M3XKM</v>
          </cell>
          <cell r="J6109" t="str">
            <v>ATRIBUÍDO SÃO PAULO</v>
          </cell>
          <cell r="K6109">
            <v>3.63</v>
          </cell>
          <cell r="L6109" t="str">
            <v>CAIXA REFERENCIAL</v>
          </cell>
        </row>
        <row r="6110">
          <cell r="G6110">
            <v>100940</v>
          </cell>
          <cell r="H6110" t="str">
            <v>TRANSPORTE COM CAMINHÃO BASCULANTE DE 18 M³, EM VIA INTERNA (DENTRO DO CANTEIRO - UNIDADE: M3XKM). AF_07/2020</v>
          </cell>
          <cell r="I6110" t="str">
            <v>M3XKM</v>
          </cell>
          <cell r="J6110" t="str">
            <v>ATRIBUÍDO SÃO PAULO</v>
          </cell>
          <cell r="K6110">
            <v>3.09</v>
          </cell>
          <cell r="L6110" t="str">
            <v>CAIXA REFERENCIAL</v>
          </cell>
        </row>
        <row r="6111">
          <cell r="G6111">
            <v>100941</v>
          </cell>
          <cell r="H6111" t="str">
            <v>TRANSPORTE COM CAMINHÃO BASCULANTE DE 6 M³, EM VIA INTERNA (DENTRO DO CANTEIRO - UNIDADE: TXKM). AF_07/2020</v>
          </cell>
          <cell r="I6111" t="str">
            <v>TXKM</v>
          </cell>
          <cell r="J6111" t="str">
            <v>ATRIBUÍDO SÃO PAULO</v>
          </cell>
          <cell r="K6111">
            <v>3.22</v>
          </cell>
          <cell r="L6111" t="str">
            <v>CAIXA REFERENCIAL</v>
          </cell>
        </row>
        <row r="6112">
          <cell r="G6112">
            <v>100942</v>
          </cell>
          <cell r="H6112" t="str">
            <v>TRANSPORTE COM CAMINHÃO BASCULANTE DE 10 M³, EM VIA INTERNA A OBRA (UNIDADE: TXKM). AF_07/2020</v>
          </cell>
          <cell r="I6112" t="str">
            <v>TXKM</v>
          </cell>
          <cell r="J6112" t="str">
            <v>ATRIBUÍDO SÃO PAULO</v>
          </cell>
          <cell r="K6112">
            <v>2.63</v>
          </cell>
          <cell r="L6112" t="str">
            <v>CAIXA REFERENCIAL</v>
          </cell>
        </row>
        <row r="6113">
          <cell r="G6113">
            <v>100943</v>
          </cell>
          <cell r="H6113" t="str">
            <v>TRANSPORTE COM CAMINHÃO BASCULANTE DE 14 M³, EM VIA INTERNA (DENTRO DO CANTEIRO - UNIDADE: TXKM). AF_07/2020</v>
          </cell>
          <cell r="I6113" t="str">
            <v>TXKM</v>
          </cell>
          <cell r="J6113" t="str">
            <v>ATRIBUÍDO SÃO PAULO</v>
          </cell>
          <cell r="K6113">
            <v>2.4</v>
          </cell>
          <cell r="L6113" t="str">
            <v>CAIXA REFERENCIAL</v>
          </cell>
        </row>
        <row r="6114">
          <cell r="G6114">
            <v>100944</v>
          </cell>
          <cell r="H6114" t="str">
            <v>TRANSPORTE COM CAMINHÃO BASCULANTE DE 18 M³, EM VIA INTERNA (DENTRO DO CANTEIRO - UNIDADE: TXKM). AF_07/2020</v>
          </cell>
          <cell r="I6114" t="str">
            <v>TXKM</v>
          </cell>
          <cell r="J6114" t="str">
            <v>ATRIBUÍDO SÃO PAULO</v>
          </cell>
          <cell r="K6114">
            <v>2.06</v>
          </cell>
          <cell r="L6114" t="str">
            <v>CAIXA REFERENCIAL</v>
          </cell>
        </row>
        <row r="6115">
          <cell r="G6115">
            <v>100945</v>
          </cell>
          <cell r="H6115" t="str">
            <v>TRANSPORTE COM CAMINHÃO CARROCERIA 9T, EM VIA URBANA EM LEITO NATURAL (UNIDADE: TXKM). AF_07/2020</v>
          </cell>
          <cell r="I6115" t="str">
            <v>TXKM</v>
          </cell>
          <cell r="J6115" t="str">
            <v>ATRIBUÍDO SÃO PAULO</v>
          </cell>
          <cell r="K6115">
            <v>1.41</v>
          </cell>
          <cell r="L6115" t="str">
            <v>CAIXA REFERENCIAL</v>
          </cell>
        </row>
        <row r="6116">
          <cell r="G6116">
            <v>100946</v>
          </cell>
          <cell r="H6116" t="str">
            <v>TRANSPORTE COM CAMINHÃO CARROCERIA 9T, EM VIA URBANA EM REVESTIMENTO PRIMÁRIO (UNIDADE: TXKM). AF_07/2020</v>
          </cell>
          <cell r="I6116" t="str">
            <v>TXKM</v>
          </cell>
          <cell r="J6116" t="str">
            <v>ATRIBUÍDO SÃO PAULO</v>
          </cell>
          <cell r="K6116">
            <v>1.22</v>
          </cell>
          <cell r="L6116" t="str">
            <v>CAIXA REFERENCIAL</v>
          </cell>
        </row>
        <row r="6117">
          <cell r="G6117">
            <v>100947</v>
          </cell>
          <cell r="H6117" t="str">
            <v>TRANSPORTE COM CAMINHÃO CARROCERIA 9T, EM VIA URBANA PAVIMENTADA, DMT ATÉ 30KM (UNIDADE: TXKM). AF_07/2020</v>
          </cell>
          <cell r="I6117" t="str">
            <v>TXKM</v>
          </cell>
          <cell r="J6117" t="str">
            <v>ATRIBUÍDO SÃO PAULO</v>
          </cell>
          <cell r="K6117">
            <v>1.1200000000000001</v>
          </cell>
          <cell r="L6117" t="str">
            <v>CAIXA REFERENCIAL</v>
          </cell>
        </row>
        <row r="6118">
          <cell r="G6118">
            <v>100948</v>
          </cell>
          <cell r="H6118" t="str">
            <v>TRANSPORTE COM CAMINHÃO CARROCERIA 9T, EM VIA URBANA PAVIMENTADA, ADICIONAL PARA DMT EXCEDENTE A 30 KM (UNIDADE: TXKM). AF_07/2020</v>
          </cell>
          <cell r="I6118" t="str">
            <v>TXKM</v>
          </cell>
          <cell r="J6118" t="str">
            <v>ATRIBUÍDO SÃO PAULO</v>
          </cell>
          <cell r="K6118">
            <v>0.44</v>
          </cell>
          <cell r="L6118" t="str">
            <v>CAIXA REFERENCIAL</v>
          </cell>
        </row>
        <row r="6119">
          <cell r="G6119">
            <v>100949</v>
          </cell>
          <cell r="H6119" t="str">
            <v>TRANSPORTE COM CAMINHÃO CARROCERIA 9T, EM VIA INTERNA (DENTRO DO CANTEIRO - UNIDADE: TXKM). AF_07/2020</v>
          </cell>
          <cell r="I6119" t="str">
            <v>TXKM</v>
          </cell>
          <cell r="J6119" t="str">
            <v>ATRIBUÍDO SÃO PAULO</v>
          </cell>
          <cell r="K6119">
            <v>3.38</v>
          </cell>
          <cell r="L6119" t="str">
            <v>CAIXA REFERENCIAL</v>
          </cell>
        </row>
        <row r="6120">
          <cell r="G6120">
            <v>100950</v>
          </cell>
          <cell r="H6120" t="str">
            <v>TRANSPORTE COM CAMINHÃO CARROCERIA COM GUINDAUTO (MUNCK),  MOMENTO MÁXIMO DE CARGA 11,7 TM, EM VIA URBANA EM LEITO NATURAL (UNIDADE: TXKM). AF_07/2020</v>
          </cell>
          <cell r="I6120" t="str">
            <v>TXKM</v>
          </cell>
          <cell r="J6120" t="str">
            <v>ATRIBUÍDO SÃO PAULO</v>
          </cell>
          <cell r="K6120">
            <v>1.76</v>
          </cell>
          <cell r="L6120" t="str">
            <v>CAIXA REFERENCIAL</v>
          </cell>
        </row>
        <row r="6121">
          <cell r="G6121">
            <v>100951</v>
          </cell>
          <cell r="H6121" t="str">
            <v>TRANSPORTE COM CAMINHÃO CARROCERIA COM GUINDAUTO (MUNCK),  MOMENTO MÁXIMO DE CARGA 11,7 TM, EM VIA URBANA EM REVESTIMENTO PRIMÁRIO (UNIDADE: TXKM). AF_07/2020</v>
          </cell>
          <cell r="I6121" t="str">
            <v>TXKM</v>
          </cell>
          <cell r="J6121" t="str">
            <v>ATRIBUÍDO SÃO PAULO</v>
          </cell>
          <cell r="K6121">
            <v>1.51</v>
          </cell>
          <cell r="L6121" t="str">
            <v>CAIXA REFERENCIAL</v>
          </cell>
        </row>
        <row r="6122">
          <cell r="G6122">
            <v>100952</v>
          </cell>
          <cell r="H6122" t="str">
            <v>TRANSPORTE COM CAMINHÃO CARROCERIA COM GUINDAUTO (MUNCK),  MOMENTO MÁXIMO DE CARGA 11,7 TM, EM VIA URBANA PAVIMENTADA, DMT ATÉ 30KM (UNIDADE: TXKM). AF_07/2020</v>
          </cell>
          <cell r="I6122" t="str">
            <v>TXKM</v>
          </cell>
          <cell r="J6122" t="str">
            <v>ATRIBUÍDO SÃO PAULO</v>
          </cell>
          <cell r="K6122">
            <v>1.4</v>
          </cell>
          <cell r="L6122" t="str">
            <v>CAIXA REFERENCIAL</v>
          </cell>
        </row>
        <row r="6123">
          <cell r="G6123">
            <v>100953</v>
          </cell>
          <cell r="H6123" t="str">
            <v>TRANSPORTE COM CAMINHÃO CARROCERIA COM GUINDAUTO (MUNCK),  MOMENTO MÁXIMO DE CARGA 11,7 TM, EM VIA URBANA PAVIMENTADA, ADICIONAL PARA DMT EXCEDENTE A 30 KM (UNIDADE: TXKM). AF_07/2020</v>
          </cell>
          <cell r="I6123" t="str">
            <v>TXKM</v>
          </cell>
          <cell r="J6123" t="str">
            <v>ATRIBUÍDO SÃO PAULO</v>
          </cell>
          <cell r="K6123">
            <v>0.55000000000000004</v>
          </cell>
          <cell r="L6123" t="str">
            <v>CAIXA REFERENCIAL</v>
          </cell>
        </row>
        <row r="6124">
          <cell r="G6124">
            <v>100954</v>
          </cell>
          <cell r="H6124" t="str">
            <v>TRANSPORTE COM CAMINHÃO CARROCERIA COM GUINDAUTO (MUNCK),  MOMENTO MÁXIMO DE CARGA 11,7 TM, EM VIA INTERNA (DENTRO DO CANTEIRO - UNIDADE: TXKM). AF_07/2020</v>
          </cell>
          <cell r="I6124" t="str">
            <v>TXKM</v>
          </cell>
          <cell r="J6124" t="str">
            <v>ATRIBUÍDO SÃO PAULO</v>
          </cell>
          <cell r="K6124">
            <v>4.18</v>
          </cell>
          <cell r="L6124" t="str">
            <v>CAIXA REFERENCIAL</v>
          </cell>
        </row>
        <row r="6125">
          <cell r="G6125">
            <v>100955</v>
          </cell>
          <cell r="H6125" t="str">
            <v>TRANSPORTE COM CAMINHÃO PIPA DE 6 M³, EM VIA URBANA EM LEITO NATURAL (UNIDADE: M3XKM). AF_07/2020</v>
          </cell>
          <cell r="I6125" t="str">
            <v>M3XKM</v>
          </cell>
          <cell r="J6125" t="str">
            <v>ATRIBUÍDO SÃO PAULO</v>
          </cell>
          <cell r="K6125">
            <v>2.66</v>
          </cell>
          <cell r="L6125" t="str">
            <v>CAIXA REFERENCIAL</v>
          </cell>
        </row>
        <row r="6126">
          <cell r="G6126">
            <v>100956</v>
          </cell>
          <cell r="H6126" t="str">
            <v>TRANSPORTE COM CAMINHÃO PIPA DE 6 M³, EM VIA URBANA EM REVESTIMENTO PRIMÁRIO (UNIDADE: M3XKM). AF_07/2020</v>
          </cell>
          <cell r="I6126" t="str">
            <v>M3XKM</v>
          </cell>
          <cell r="J6126" t="str">
            <v>ATRIBUÍDO SÃO PAULO</v>
          </cell>
          <cell r="K6126">
            <v>2.31</v>
          </cell>
          <cell r="L6126" t="str">
            <v>CAIXA REFERENCIAL</v>
          </cell>
        </row>
        <row r="6127">
          <cell r="G6127">
            <v>100957</v>
          </cell>
          <cell r="H6127" t="str">
            <v>TRANSPORTE COM CAMINHÃO PIPA DE 6 M³, EM VIA URBANA PAVIMENTADA, DMT ATÉ 30KM (UNIDADE: M3XKM). AF_07/2020</v>
          </cell>
          <cell r="I6127" t="str">
            <v>M3XKM</v>
          </cell>
          <cell r="J6127" t="str">
            <v>ATRIBUÍDO SÃO PAULO</v>
          </cell>
          <cell r="K6127">
            <v>2.11</v>
          </cell>
          <cell r="L6127" t="str">
            <v>CAIXA REFERENCIAL</v>
          </cell>
        </row>
        <row r="6128">
          <cell r="G6128">
            <v>100958</v>
          </cell>
          <cell r="H6128" t="str">
            <v>TRANSPORTE COM CAMINHÃO PIPA DE 6 M³, EM VIA URBANA PAVIMENTADA, ADICIONAL PARA DMT EXCEDENTE A 30 KM (UNIDADE: M3XKM). AF_07/2020</v>
          </cell>
          <cell r="I6128" t="str">
            <v>M3XKM</v>
          </cell>
          <cell r="J6128" t="str">
            <v>ATRIBUÍDO SÃO PAULO</v>
          </cell>
          <cell r="K6128">
            <v>0.84</v>
          </cell>
          <cell r="L6128" t="str">
            <v>CAIXA REFERENCIAL</v>
          </cell>
        </row>
        <row r="6129">
          <cell r="G6129">
            <v>100959</v>
          </cell>
          <cell r="H6129" t="str">
            <v>TRANSPORTE COM CAMINHÃO PIPA DE 6 M³, EM VIA INTERNA (DENTRO DO CANTEIRO - UNIDADE: M3XKM). AF_07/2020</v>
          </cell>
          <cell r="I6129" t="str">
            <v>M3XKM</v>
          </cell>
          <cell r="J6129" t="str">
            <v>ATRIBUÍDO SÃO PAULO</v>
          </cell>
          <cell r="K6129">
            <v>6.34</v>
          </cell>
          <cell r="L6129" t="str">
            <v>CAIXA REFERENCIAL</v>
          </cell>
        </row>
        <row r="6130">
          <cell r="G6130">
            <v>100960</v>
          </cell>
          <cell r="H6130" t="str">
            <v>TRANSPORTE COM CAMINHÃO PIPA DE 10 M³, EM VIA URBANA EM LEITO NATURAL (UNIDADE: M3XKM). AF_07/2020</v>
          </cell>
          <cell r="I6130" t="str">
            <v>M3XKM</v>
          </cell>
          <cell r="J6130" t="str">
            <v>ATRIBUÍDO SÃO PAULO</v>
          </cell>
          <cell r="K6130">
            <v>1.9</v>
          </cell>
          <cell r="L6130" t="str">
            <v>CAIXA REFERENCIAL</v>
          </cell>
        </row>
        <row r="6131">
          <cell r="G6131">
            <v>100961</v>
          </cell>
          <cell r="H6131" t="str">
            <v>TRANSPORTE COM CAMINHÃO PIPA DE 10 M³, EM VIA URBANA EM REVESTIMENTO PRIMÁRIO (UNIDADE: M3XKM). AF_07/2020</v>
          </cell>
          <cell r="I6131" t="str">
            <v>M3XKM</v>
          </cell>
          <cell r="J6131" t="str">
            <v>ATRIBUÍDO SÃO PAULO</v>
          </cell>
          <cell r="K6131">
            <v>1.65</v>
          </cell>
          <cell r="L6131" t="str">
            <v>CAIXA REFERENCIAL</v>
          </cell>
        </row>
        <row r="6132">
          <cell r="G6132">
            <v>100962</v>
          </cell>
          <cell r="H6132" t="str">
            <v>TRANSPORTE COM CAMINHÃO PIPA DE 10 M³, EM VIA URBANA PAVIMENTADA, DMT ATÉ 30KM (UNIDADE: M3XKM). AF_07/2020</v>
          </cell>
          <cell r="I6132" t="str">
            <v>M3XKM</v>
          </cell>
          <cell r="J6132" t="str">
            <v>ATRIBUÍDO SÃO PAULO</v>
          </cell>
          <cell r="K6132">
            <v>1.5</v>
          </cell>
          <cell r="L6132" t="str">
            <v>CAIXA REFERENCIAL</v>
          </cell>
        </row>
        <row r="6133">
          <cell r="G6133">
            <v>100963</v>
          </cell>
          <cell r="H6133" t="str">
            <v>TRANSPORTE COM CAMINHÃO PIPA DE 10 M³, EM VIA URBANA PAVIMENTADA, ADICIONAL PARA DMT EXCEDENTE A 30 KM (UNIDADE: M3XKM). AF_07/2020</v>
          </cell>
          <cell r="I6133" t="str">
            <v>M3XKM</v>
          </cell>
          <cell r="J6133" t="str">
            <v>ATRIBUÍDO SÃO PAULO</v>
          </cell>
          <cell r="K6133">
            <v>0.59</v>
          </cell>
          <cell r="L6133" t="str">
            <v>CAIXA REFERENCIAL</v>
          </cell>
        </row>
        <row r="6134">
          <cell r="G6134">
            <v>100964</v>
          </cell>
          <cell r="H6134" t="str">
            <v>TRANSPORTE COM CAMINHÃO PIPA DE 10 M³, EM VIA INTERNA (DENTRO DO CANTEIRO - UNIDADE: M3XKM). AF_07/2020</v>
          </cell>
          <cell r="I6134" t="str">
            <v>M3XKM</v>
          </cell>
          <cell r="J6134" t="str">
            <v>ATRIBUÍDO SÃO PAULO</v>
          </cell>
          <cell r="K6134">
            <v>4.58</v>
          </cell>
          <cell r="L6134" t="str">
            <v>CAIXA REFERENCIAL</v>
          </cell>
        </row>
        <row r="6135">
          <cell r="G6135">
            <v>100973</v>
          </cell>
          <cell r="H6135" t="str">
            <v>CARGA, MANOBRA E DESCARGA DE SOLOS E MATERIAIS GRANULARES EM CAMINHÃO BASCULANTE 6 M³ - CARGA COM PÁ CARREGADEIRA (CAÇAMBA DE 1,7 A 2,8 M³ / 128 HP) E DESCARGA LIVRE (UNIDADE: M3). AF_07/2020</v>
          </cell>
          <cell r="I6135" t="str">
            <v>M3</v>
          </cell>
          <cell r="J6135" t="str">
            <v>ATRIBUÍDO SÃO PAULO</v>
          </cell>
          <cell r="K6135">
            <v>4.97</v>
          </cell>
          <cell r="L6135" t="str">
            <v>CAIXA REFERENCIAL</v>
          </cell>
        </row>
        <row r="6136">
          <cell r="G6136">
            <v>100974</v>
          </cell>
          <cell r="H6136" t="str">
            <v>CARGA, MANOBRA E DESCARGA DE SOLOS E MATERIAIS GRANULARES EM CAMINHÃO BASCULANTE 10 M³ - CARGA COM PÁ CARREGADEIRA (CAÇAMBA DE 1,7 A 2,8 M³ / 128 HP) E DESCARGA LIVRE (UNIDADE: M3). AF_07/2020</v>
          </cell>
          <cell r="I6136" t="str">
            <v>M3</v>
          </cell>
          <cell r="J6136" t="str">
            <v>ATRIBUÍDO SÃO PAULO</v>
          </cell>
          <cell r="K6136">
            <v>4.7</v>
          </cell>
          <cell r="L6136" t="str">
            <v>CAIXA REFERENCIAL</v>
          </cell>
        </row>
        <row r="6137">
          <cell r="G6137">
            <v>100975</v>
          </cell>
          <cell r="H6137" t="str">
            <v>CARGA, MANOBRA E DESCARGA DE SOLOS E MATERIAIS GRANULARES EM CAMINHÃO BASCULANTE 14 M³ - CARGA COM PÁ CARREGADEIRA (CAÇAMBA DE 1,7 A 2,8 M³ / 128 HP) E DESCARGA LIVRE (UNIDADE: M3). AF_07/2020</v>
          </cell>
          <cell r="I6137" t="str">
            <v>M3</v>
          </cell>
          <cell r="J6137" t="str">
            <v>ATRIBUÍDO SÃO PAULO</v>
          </cell>
          <cell r="K6137">
            <v>4.88</v>
          </cell>
          <cell r="L6137" t="str">
            <v>CAIXA REFERENCIAL</v>
          </cell>
        </row>
        <row r="6138">
          <cell r="G6138">
            <v>93176</v>
          </cell>
          <cell r="H6138" t="str">
            <v>TRANSPORTE DE MATERIAL ASFALTICO, COM CAMINHÃO COM CAPACIDADE DE 30000 L EM RODOVIA PAVIMENTADA PARA DISTÂNCIAS MÉDIAS DE TRANSPORTE SUPERIORES A 100 KM. AF_02/2016</v>
          </cell>
          <cell r="I6138" t="str">
            <v>TXKM</v>
          </cell>
          <cell r="J6138" t="str">
            <v>ATRIBUÍDO SÃO PAULO</v>
          </cell>
          <cell r="K6138">
            <v>0.47</v>
          </cell>
          <cell r="L6138" t="str">
            <v>CAIXA REFERENCIAL</v>
          </cell>
        </row>
        <row r="6139">
          <cell r="G6139">
            <v>93177</v>
          </cell>
          <cell r="H6139" t="str">
            <v>TRANSPORTE DE MATERIAL ASFALTICO, COM CAMINHÃO COM CAPACIDADE DE 20000 L EM RODOVIA PAVIMENTADA PARA DISTÂNCIAS MÉDIAS DE TRANSPORTE IGUAL OU INFERIOR A 100 KM. AF_02/2016</v>
          </cell>
          <cell r="I6139" t="str">
            <v>TXKM</v>
          </cell>
          <cell r="J6139" t="str">
            <v>ATRIBUÍDO SÃO PAULO</v>
          </cell>
          <cell r="K6139">
            <v>1.66</v>
          </cell>
          <cell r="L6139" t="str">
            <v>CAIXA REFERENCIAL</v>
          </cell>
        </row>
        <row r="6140">
          <cell r="G6140">
            <v>93178</v>
          </cell>
          <cell r="H6140" t="str">
            <v>TRANSPORTE DE MATERIAL ASFALTICO, COM CAMINHÃO COM CAPACIDADE DE 30000 L EM RODOVIA NÃO PAVIMENTADA PARA DISTÂNCIAS MÉDIAS DE TRANSPORTE SUPERIORES A 100 KM. AF_02/2016</v>
          </cell>
          <cell r="I6140" t="str">
            <v>TXKM</v>
          </cell>
          <cell r="J6140" t="str">
            <v>ATRIBUÍDO SÃO PAULO</v>
          </cell>
          <cell r="K6140">
            <v>0.54</v>
          </cell>
          <cell r="L6140" t="str">
            <v>CAIXA REFERENCIAL</v>
          </cell>
        </row>
        <row r="6141">
          <cell r="G6141">
            <v>93179</v>
          </cell>
          <cell r="H6141" t="str">
            <v>TRANSPORTE DE MATERIAL ASFALTICO, COM CAMINHÃO COM CAPACIDADE DE 20000 L EM RODOVIA NÃO PAVIMENTADA PARA DISTÂNCIAS MÉDIAS DE TRANSPORTE IGUAL OU INFERIOR A 100 KM. AF_02/2016</v>
          </cell>
          <cell r="I6141" t="str">
            <v>TXKM</v>
          </cell>
          <cell r="J6141" t="str">
            <v>ATRIBUÍDO SÃO PAULO</v>
          </cell>
          <cell r="K6141">
            <v>1.84</v>
          </cell>
          <cell r="L6141" t="str">
            <v>CAIXA REFERENCIAL</v>
          </cell>
        </row>
        <row r="6142">
          <cell r="G6142">
            <v>100965</v>
          </cell>
          <cell r="H6142" t="str">
            <v>TRANSPORTE COM CAMINHÃO TANQUE DE TRANSPORTE DE MATERIAL ASFÁLTICO DE 30000 L, EM VIA URBANA EM  LEITO NATURAL (UNIDADE: TXKM). AF_07/2020</v>
          </cell>
          <cell r="I6142" t="str">
            <v>TXKM</v>
          </cell>
          <cell r="J6142" t="str">
            <v>ATRIBUÍDO SÃO PAULO</v>
          </cell>
          <cell r="K6142">
            <v>0.99</v>
          </cell>
          <cell r="L6142" t="str">
            <v>CAIXA REFERENCIAL</v>
          </cell>
        </row>
        <row r="6143">
          <cell r="G6143">
            <v>100966</v>
          </cell>
          <cell r="H6143" t="str">
            <v>TRANSPORTE COM CAMINHÃO TANQUE DE TRANSPORTE DE MATERIAL ASFÁLTICO DE 30000 L, EM VIA URBANA EM  REVESTIMENTO PRIMÁRIO (UNIDADE: TXKM). AF_07/2020</v>
          </cell>
          <cell r="I6143" t="str">
            <v>TXKM</v>
          </cell>
          <cell r="J6143" t="str">
            <v>ATRIBUÍDO SÃO PAULO</v>
          </cell>
          <cell r="K6143">
            <v>0.85</v>
          </cell>
          <cell r="L6143" t="str">
            <v>CAIXA REFERENCIAL</v>
          </cell>
        </row>
        <row r="6144">
          <cell r="G6144">
            <v>100967</v>
          </cell>
          <cell r="H6144" t="str">
            <v>TRANSPORTE COM CAMINHÃO TANQUE DE TRANSPORTE DE MATERIAL ASFÁLTICO DE 30000 L, EM VIA URBANA PAVIMENTADA, DMT ATÉ 30KM (UNIDADE: TXKM). AF_07/2020</v>
          </cell>
          <cell r="I6144" t="str">
            <v>TXKM</v>
          </cell>
          <cell r="J6144" t="str">
            <v>ATRIBUÍDO SÃO PAULO</v>
          </cell>
          <cell r="K6144">
            <v>0.79</v>
          </cell>
          <cell r="L6144" t="str">
            <v>CAIXA REFERENCIAL</v>
          </cell>
        </row>
        <row r="6145">
          <cell r="G6145">
            <v>100968</v>
          </cell>
          <cell r="H6145" t="str">
            <v>TRANSPORTE COM CAMINHÃO TANQUE DE TRANSPORTE DE MATERIAL ASFÁLTICO DE 30000 L, EM VIA URBANA PAVIMENTADA, ADICIONAL PARA DMT EXCEDENTE A 30 KM (UNIDADE: TXKM). AF_07/2020</v>
          </cell>
          <cell r="I6145" t="str">
            <v>TXKM</v>
          </cell>
          <cell r="J6145" t="str">
            <v>ATRIBUÍDO SÃO PAULO</v>
          </cell>
          <cell r="K6145">
            <v>0.31</v>
          </cell>
          <cell r="L6145" t="str">
            <v>CAIXA REFERENCIAL</v>
          </cell>
        </row>
        <row r="6146">
          <cell r="G6146">
            <v>100969</v>
          </cell>
          <cell r="H6146" t="str">
            <v>TRANSPORTE COM CAMINHÃO TANQUE DE TRANSPORTE DE MATERIAL ASFÁLTICO DE 20000 L, EM VIA URBANA EM LEITO NATURAL (UNIDADE: TXKM). AF_07/2020</v>
          </cell>
          <cell r="I6146" t="str">
            <v>TXKM</v>
          </cell>
          <cell r="J6146" t="str">
            <v>ATRIBUÍDO SÃO PAULO</v>
          </cell>
          <cell r="K6146">
            <v>1.32</v>
          </cell>
          <cell r="L6146" t="str">
            <v>CAIXA REFERENCIAL</v>
          </cell>
        </row>
        <row r="6147">
          <cell r="G6147">
            <v>100970</v>
          </cell>
          <cell r="H6147" t="str">
            <v>TRANSPORTE COM CAMINHÃO TANQUE DE TRANSPORTE DE MATERIAL ASFÁLTICO DE 20000 L, EM VIA URBANA EM  REVESTIMENTO PRIMÁRIO (UNIDADE: TXKM). AF_07/2020</v>
          </cell>
          <cell r="I6147" t="str">
            <v>TXKM</v>
          </cell>
          <cell r="J6147" t="str">
            <v>ATRIBUÍDO SÃO PAULO</v>
          </cell>
          <cell r="K6147">
            <v>1.1100000000000001</v>
          </cell>
          <cell r="L6147" t="str">
            <v>CAIXA REFERENCIAL</v>
          </cell>
        </row>
        <row r="6148">
          <cell r="G6148">
            <v>100971</v>
          </cell>
          <cell r="H6148" t="str">
            <v>TRANSPORTE COM CAMINHÃO TANQUE DE TRANSPORTE DE MATERIAL ASFÁLTICO DE 20000 L, EM VIA URBANA PAVIMENTADA, DMT ATÉ 30KM (UNIDADE: TXKM). AF_07/2020</v>
          </cell>
          <cell r="I6148" t="str">
            <v>TXKM</v>
          </cell>
          <cell r="J6148" t="str">
            <v>ATRIBUÍDO SÃO PAULO</v>
          </cell>
          <cell r="K6148">
            <v>1.03</v>
          </cell>
          <cell r="L6148" t="str">
            <v>CAIXA REFERENCIAL</v>
          </cell>
        </row>
        <row r="6149">
          <cell r="G6149">
            <v>100972</v>
          </cell>
          <cell r="H6149" t="str">
            <v>TRANSPORTE COM CAMINHÃO TANQUE DE TRANSPORTE DE MATERIAL ASFÁLTICO DE 20000 L, EM VIA URBANA PAVIMENTADA, ADICIONAL PARA DMT EXCEDENTE A 30 KM (UNIDADE: TXKM). AF_07/2020</v>
          </cell>
          <cell r="I6149" t="str">
            <v>TXKM</v>
          </cell>
          <cell r="J6149" t="str">
            <v>ATRIBUÍDO SÃO PAULO</v>
          </cell>
          <cell r="K6149">
            <v>0.42</v>
          </cell>
          <cell r="L6149" t="str">
            <v>CAIXA REFERENCIAL</v>
          </cell>
        </row>
        <row r="6150">
          <cell r="G6150">
            <v>101019</v>
          </cell>
          <cell r="H6150" t="str">
            <v>CARGA, MANOBRA E DESCARGA MANUAL DE TUBOS PLÁSTICOS, DN MENOR OU IGUAL A 100 MM, EM CAMINHÃO CARROCERIA 9T. AF_07/2020</v>
          </cell>
          <cell r="I6150" t="str">
            <v>T</v>
          </cell>
          <cell r="J6150" t="str">
            <v>ATRIBUÍDO SÃO PAULO</v>
          </cell>
          <cell r="K6150">
            <v>482.69</v>
          </cell>
          <cell r="L6150" t="str">
            <v>CAIXA REFERENCIAL</v>
          </cell>
        </row>
        <row r="6151">
          <cell r="G6151">
            <v>101479</v>
          </cell>
          <cell r="H6151" t="str">
            <v>CARGA, MANOBRA E DESCARGA MANUAL DE TUBOS PLÁSTICOS, DN 200 MM, EM CAMINHÃO CARROCERIA 9T. AF_07/2020</v>
          </cell>
          <cell r="I6151" t="str">
            <v>T</v>
          </cell>
          <cell r="J6151" t="str">
            <v>ATRIBUÍDO SÃO PAULO</v>
          </cell>
          <cell r="K6151">
            <v>96.35</v>
          </cell>
          <cell r="L6151" t="str">
            <v>CAIXA REFERENCIAL</v>
          </cell>
        </row>
        <row r="6152">
          <cell r="G6152">
            <v>100976</v>
          </cell>
          <cell r="H6152" t="str">
            <v>CARGA, MANOBRA E DESCARGA DE SOLOS E MATERIAIS GRANULARES EM CAMINHÃO BASCULANTE 18 M³ - CARGA COM PÁ CARREGADEIRA (CAÇAMBA DE 1,7 A 2,8 M³ / 128 HP) E DESCARGA LIVRE (UNIDADE: M3). AF_07/2020</v>
          </cell>
          <cell r="I6152" t="str">
            <v>M3</v>
          </cell>
          <cell r="J6152" t="str">
            <v>ATRIBUÍDO SÃO PAULO</v>
          </cell>
          <cell r="K6152">
            <v>4.78</v>
          </cell>
          <cell r="L6152" t="str">
            <v>CAIXA REFERENCIAL</v>
          </cell>
        </row>
        <row r="6153">
          <cell r="G6153">
            <v>100977</v>
          </cell>
          <cell r="H6153" t="str">
            <v>CARGA, MANOBRA E DESCARGA DE SOLOS E MATERIAIS GRANULARES EM CAMINHÃO BASCULANTE 6 M³ - CARGA COM ESCAVADEIRA HIDRÁULICA (CAÇAMBA DE 1,20 M³ / 155 HP) E DESCARGA LIVRE (UNIDADE: M3). AF_07/2020</v>
          </cell>
          <cell r="I6153" t="str">
            <v>M3</v>
          </cell>
          <cell r="J6153" t="str">
            <v>ATRIBUÍDO SÃO PAULO</v>
          </cell>
          <cell r="K6153">
            <v>4.2</v>
          </cell>
          <cell r="L6153" t="str">
            <v>CAIXA REFERENCIAL</v>
          </cell>
        </row>
        <row r="6154">
          <cell r="G6154">
            <v>100978</v>
          </cell>
          <cell r="H6154" t="str">
            <v>CARGA, MANOBRA E DESCARGA DE SOLOS E MATERIAIS GRANULARES EM CAMINHÃO BASCULANTE 10 M³ - CARGA COM ESCAVADEIRA HIDRÁULICA (CAÇAMBA DE 1,20 M³ / 155 HP) E DESCARGA LIVRE (UNIDADE: M3). AF_07/2020</v>
          </cell>
          <cell r="I6154" t="str">
            <v>M3</v>
          </cell>
          <cell r="J6154" t="str">
            <v>ATRIBUÍDO SÃO PAULO</v>
          </cell>
          <cell r="K6154">
            <v>3.73</v>
          </cell>
          <cell r="L6154" t="str">
            <v>CAIXA REFERENCIAL</v>
          </cell>
        </row>
        <row r="6155">
          <cell r="G6155">
            <v>100979</v>
          </cell>
          <cell r="H6155" t="str">
            <v>CARGA, MANOBRA E DESCARGA DE SOLOS E MATERIAIS GRANULARES EM CAMINHÃO BASCULANTE 14 M³ - CARGA COM ESCAVADEIRA HIDRÁULICA (CAÇAMBA DE 1,20 M³ / 155 HP) E DESCARGA LIVRE (UNIDADE: M3). AF_07/2020</v>
          </cell>
          <cell r="I6155" t="str">
            <v>M3</v>
          </cell>
          <cell r="J6155" t="str">
            <v>ATRIBUÍDO SÃO PAULO</v>
          </cell>
          <cell r="K6155">
            <v>3.69</v>
          </cell>
          <cell r="L6155" t="str">
            <v>CAIXA REFERENCIAL</v>
          </cell>
        </row>
        <row r="6156">
          <cell r="G6156">
            <v>100980</v>
          </cell>
          <cell r="H6156" t="str">
            <v>CARGA, MANOBRA E DESCARGA DE SOLOS E MATERIAIS GRANULARES EM CAMINHÃO BASCULANTE 18 M³ - CARGA COM ESCAVADEIRA HIDRÁULICA (CAÇAMBA DE 1,20 M³ / 155 HP) E DESCARGA LIVRE (UNIDADE: M3). AF_07/2020</v>
          </cell>
          <cell r="I6156" t="str">
            <v>M3</v>
          </cell>
          <cell r="J6156" t="str">
            <v>ATRIBUÍDO SÃO PAULO</v>
          </cell>
          <cell r="K6156">
            <v>3.49</v>
          </cell>
          <cell r="L6156" t="str">
            <v>CAIXA REFERENCIAL</v>
          </cell>
        </row>
        <row r="6157">
          <cell r="G6157">
            <v>100981</v>
          </cell>
          <cell r="H6157" t="str">
            <v>CARGA, MANOBRA E DESCARGA DE ENTULHO EM CAMINHÃO BASCULANTE 6 M³ - CARGA COM ESCAVADEIRA HIDRÁULICA  (CAÇAMBA DE 0,80 M³ / 111 HP) E DESCARGA LIVRE (UNIDADE: M3). AF_07/2020</v>
          </cell>
          <cell r="I6157" t="str">
            <v>M3</v>
          </cell>
          <cell r="J6157" t="str">
            <v>ATRIBUÍDO SÃO PAULO</v>
          </cell>
          <cell r="K6157">
            <v>5.14</v>
          </cell>
          <cell r="L6157" t="str">
            <v>CAIXA REFERENCIAL</v>
          </cell>
        </row>
        <row r="6158">
          <cell r="G6158">
            <v>100982</v>
          </cell>
          <cell r="H6158" t="str">
            <v>CARGA, MANOBRA E DESCARGA DE ENTULHO EM CAMINHÃO BASCULANTE 10 M³ - CARGA COM ESCAVADEIRA HIDRÁULICA  (CAÇAMBA DE 0,80 M³ / 111 HP) E DESCARGA LIVRE (UNIDADE: M3). AF_07/2020</v>
          </cell>
          <cell r="I6158" t="str">
            <v>M3</v>
          </cell>
          <cell r="J6158" t="str">
            <v>ATRIBUÍDO SÃO PAULO</v>
          </cell>
          <cell r="K6158">
            <v>4.84</v>
          </cell>
          <cell r="L6158" t="str">
            <v>CAIXA REFERENCIAL</v>
          </cell>
        </row>
        <row r="6159">
          <cell r="G6159">
            <v>100983</v>
          </cell>
          <cell r="H6159" t="str">
            <v>CARGA, MANOBRA E DESCARGA DE ENTULHO EM CAMINHÃO BASCULANTE 14 M³ - CARGA COM ESCAVADEIRA HIDRÁULICA  (CAÇAMBA DE 0,80 M³ / 111 HP) E DESCARGA LIVRE (UNIDADE: M3). AF_07/2020</v>
          </cell>
          <cell r="I6159" t="str">
            <v>M3</v>
          </cell>
          <cell r="J6159" t="str">
            <v>ATRIBUÍDO SÃO PAULO</v>
          </cell>
          <cell r="K6159">
            <v>5</v>
          </cell>
          <cell r="L6159" t="str">
            <v>CAIXA REFERENCIAL</v>
          </cell>
        </row>
        <row r="6160">
          <cell r="G6160">
            <v>100984</v>
          </cell>
          <cell r="H6160" t="str">
            <v>CARGA, MANOBRA E DESCARGA DE ENTULHO EM CAMINHÃO BASCULANTE 18 M³ - CARGA COM ESCAVADEIRA HIDRÁULICA  (CAÇAMBA DE 0,80 M³ / 111 HP) E DESCARGA LIVRE (UNIDADE: M3). AF_07/2020</v>
          </cell>
          <cell r="I6160" t="str">
            <v>M3</v>
          </cell>
          <cell r="J6160" t="str">
            <v>ATRIBUÍDO SÃO PAULO</v>
          </cell>
          <cell r="K6160">
            <v>4.8899999999999997</v>
          </cell>
          <cell r="L6160" t="str">
            <v>CAIXA REFERENCIAL</v>
          </cell>
        </row>
        <row r="6161">
          <cell r="G6161">
            <v>100985</v>
          </cell>
          <cell r="H6161" t="str">
            <v>CARGA DE MISTURA ASFÁLTICA EM CAMINHÃO BASCULANTE 6 M³ (UNIDADE: M3). AF_07/2020</v>
          </cell>
          <cell r="I6161" t="str">
            <v>M3</v>
          </cell>
          <cell r="J6161" t="str">
            <v>ATRIBUÍDO SÃO PAULO</v>
          </cell>
          <cell r="K6161">
            <v>4.0599999999999996</v>
          </cell>
          <cell r="L6161" t="str">
            <v>CAIXA REFERENCIAL</v>
          </cell>
        </row>
        <row r="6162">
          <cell r="G6162">
            <v>100986</v>
          </cell>
          <cell r="H6162" t="str">
            <v>CARGA DE MISTURA ASFÁLTICA EM CAMINHÃO BASCULANTE 10 M³ (UNIDADE: M3). AF_07/2020</v>
          </cell>
          <cell r="I6162" t="str">
            <v>M3</v>
          </cell>
          <cell r="J6162" t="str">
            <v>ATRIBUÍDO SÃO PAULO</v>
          </cell>
          <cell r="K6162">
            <v>4.7699999999999996</v>
          </cell>
          <cell r="L6162" t="str">
            <v>CAIXA REFERENCIAL</v>
          </cell>
        </row>
        <row r="6163">
          <cell r="G6163">
            <v>100987</v>
          </cell>
          <cell r="H6163" t="str">
            <v>CARGA DE MISTURA ASFÁLTICA EM CAMINHÃO BASCULANTE 14 M³ (UNIDADE: M3). AF_07/2020</v>
          </cell>
          <cell r="I6163" t="str">
            <v>M3</v>
          </cell>
          <cell r="J6163" t="str">
            <v>ATRIBUÍDO SÃO PAULO</v>
          </cell>
          <cell r="K6163">
            <v>5.75</v>
          </cell>
          <cell r="L6163" t="str">
            <v>CAIXA REFERENCIAL</v>
          </cell>
        </row>
        <row r="6164">
          <cell r="G6164">
            <v>100988</v>
          </cell>
          <cell r="H6164" t="str">
            <v>CARGA DE MISTURA ASFÁLTICA EM CAMINHÃO BASCULANTE 18 M³ (UNIDADE: M3). AF_07/2020</v>
          </cell>
          <cell r="I6164" t="str">
            <v>M3</v>
          </cell>
          <cell r="J6164" t="str">
            <v>ATRIBUÍDO SÃO PAULO</v>
          </cell>
          <cell r="K6164">
            <v>6.07</v>
          </cell>
          <cell r="L6164" t="str">
            <v>CAIXA REFERENCIAL</v>
          </cell>
        </row>
        <row r="6165">
          <cell r="G6165">
            <v>100989</v>
          </cell>
          <cell r="H6165" t="str">
            <v>CARGA, MANOBRA E DESCARGA DE SOLOS E MATERIAIS GRANULARES EM CAMINHÃO BASCULANTE 6 M³ - CARGA COM PÁ CARREGADEIRA (CAÇAMBA DE 1,7 A 2,8 M³ / 128 HP) E DESCARGA LIVRE (UNIDADE: T). AF_07/2020</v>
          </cell>
          <cell r="I6165" t="str">
            <v>T</v>
          </cell>
          <cell r="J6165" t="str">
            <v>ATRIBUÍDO SÃO PAULO</v>
          </cell>
          <cell r="K6165">
            <v>3.31</v>
          </cell>
          <cell r="L6165" t="str">
            <v>CAIXA REFERENCIAL</v>
          </cell>
        </row>
        <row r="6166">
          <cell r="G6166">
            <v>100990</v>
          </cell>
          <cell r="H6166" t="str">
            <v>CARGA, MANOBRA E DESCARGA DE SOLOS E MATERIAIS GRANULARES EM CAMINHÃO BASCULANTE 10 M³ - CARGA COM PÁ CARREGADEIRA (CAÇAMBA DE 1,7 A 2,8 M³ / 128 HP) E DESCARGA LIVRE (UNIDADE: T). AF_07/2020</v>
          </cell>
          <cell r="I6166" t="str">
            <v>T</v>
          </cell>
          <cell r="J6166" t="str">
            <v>ATRIBUÍDO SÃO PAULO</v>
          </cell>
          <cell r="K6166">
            <v>3.13</v>
          </cell>
          <cell r="L6166" t="str">
            <v>CAIXA REFERENCIAL</v>
          </cell>
        </row>
        <row r="6167">
          <cell r="G6167">
            <v>100991</v>
          </cell>
          <cell r="H6167" t="str">
            <v>CARGA, MANOBRA E DESCARGA DE SOLOS E MATERIAIS GRANULARES EM CAMINHÃO BASCULANTE 14 M³ - CARGA COM PÁ CARREGADEIRA (CAÇAMBA DE 1,7 A 2,8 M³ / 128 HP) E DESCARGA LIVRE (UNIDADE: T). AF_07/2020</v>
          </cell>
          <cell r="I6167" t="str">
            <v>T</v>
          </cell>
          <cell r="J6167" t="str">
            <v>ATRIBUÍDO SÃO PAULO</v>
          </cell>
          <cell r="K6167">
            <v>3.26</v>
          </cell>
          <cell r="L6167" t="str">
            <v>CAIXA REFERENCIAL</v>
          </cell>
        </row>
        <row r="6168">
          <cell r="G6168">
            <v>100992</v>
          </cell>
          <cell r="H6168" t="str">
            <v>CARGA, MANOBRA E DESCARGA DE SOLOS E MATERIAIS GRANULARES EM CAMINHÃO BASCULANTE 18 M³ - CARGA COM PÁ CARREGADEIRA (CAÇAMBA DE 1,7 A 2,8 M³ / 128 HP) E DESCARGA LIVRE (UNIDADE: T). AF_07/2020</v>
          </cell>
          <cell r="I6168" t="str">
            <v>T</v>
          </cell>
          <cell r="J6168" t="str">
            <v>ATRIBUÍDO SÃO PAULO</v>
          </cell>
          <cell r="K6168">
            <v>3.18</v>
          </cell>
          <cell r="L6168" t="str">
            <v>CAIXA REFERENCIAL</v>
          </cell>
        </row>
        <row r="6169">
          <cell r="G6169">
            <v>100993</v>
          </cell>
          <cell r="H6169" t="str">
            <v>CARGA, MANOBRA E DESCARGA DE SOLOS E MATERIAIS GRANULARES EM CAMINHÃO BASCULANTE 6 M³ - CARGA COM ESCAVADEIRA HIDRÁULICA (CAÇAMBA DE 1,20 M³ / 155 HP) E DESCARGA LIVRE (UNIDADE: T). AF_07/2020</v>
          </cell>
          <cell r="I6169" t="str">
            <v>T</v>
          </cell>
          <cell r="J6169" t="str">
            <v>ATRIBUÍDO SÃO PAULO</v>
          </cell>
          <cell r="K6169">
            <v>2.79</v>
          </cell>
          <cell r="L6169" t="str">
            <v>CAIXA REFERENCIAL</v>
          </cell>
        </row>
        <row r="6170">
          <cell r="G6170">
            <v>100994</v>
          </cell>
          <cell r="H6170" t="str">
            <v>CARGA, MANOBRA E DESCARGA DE SOLOS E MATERIAIS GRANULARES EM CAMINHÃO BASCULANTE 10 M³ - CARGA COM ESCAVADEIRA HIDRÁULICA (CAÇAMBA DE 1,20 M³ / 155 HP) E DESCARGA LIVRE (UNIDADE: T). AF_07/2020</v>
          </cell>
          <cell r="I6170" t="str">
            <v>T</v>
          </cell>
          <cell r="J6170" t="str">
            <v>ATRIBUÍDO SÃO PAULO</v>
          </cell>
          <cell r="K6170">
            <v>2.46</v>
          </cell>
          <cell r="L6170" t="str">
            <v>CAIXA REFERENCIAL</v>
          </cell>
        </row>
        <row r="6171">
          <cell r="G6171">
            <v>100995</v>
          </cell>
          <cell r="H6171" t="str">
            <v>CARGA, MANOBRA E DESCARGA DE SOLOS E MATERIAIS GRANULARES EM CAMINHÃO BASCULANTE 14 M³ - CARGA COM ESCAVADEIRA HIDRÁULICA (CAÇAMBA DE 1,20 M³ / 155 HP) E DESCARGA LIVRE (UNIDADE: T). AF_07/2020</v>
          </cell>
          <cell r="I6171" t="str">
            <v>T</v>
          </cell>
          <cell r="J6171" t="str">
            <v>ATRIBUÍDO SÃO PAULO</v>
          </cell>
          <cell r="K6171">
            <v>2.46</v>
          </cell>
          <cell r="L6171" t="str">
            <v>CAIXA REFERENCIAL</v>
          </cell>
        </row>
        <row r="6172">
          <cell r="G6172">
            <v>100996</v>
          </cell>
          <cell r="H6172" t="str">
            <v>CARGA, MANOBRA E DESCARGA DE SOLOS E MATERIAIS GRANULARES EM CAMINHÃO BASCULANTE 18 M³ - CARGA COM ESCAVADEIRA HIDRÁULICA (CAÇAMBA DE 1,20 M³ / 155 HP) E DESCARGA LIVRE (UNIDADE: T). AF_07/2020</v>
          </cell>
          <cell r="I6172" t="str">
            <v>T</v>
          </cell>
          <cell r="J6172" t="str">
            <v>ATRIBUÍDO SÃO PAULO</v>
          </cell>
          <cell r="K6172">
            <v>2.3199999999999998</v>
          </cell>
          <cell r="L6172" t="str">
            <v>CAIXA REFERENCIAL</v>
          </cell>
        </row>
        <row r="6173">
          <cell r="G6173">
            <v>100997</v>
          </cell>
          <cell r="H6173" t="str">
            <v>CARGA, MANOBRA E DESCARGA DE ENTULHO EM CAMINHÃO BASCULANTE 6 M³ - CARGA COM ESCAVADEIRA HIDRÁULICA  (CAÇAMBA DE 0,80 M³ / 111 HP) E DESCARGA LIVRE (UNIDADE: T). AF_07/2020</v>
          </cell>
          <cell r="I6173" t="str">
            <v>T</v>
          </cell>
          <cell r="J6173" t="str">
            <v>ATRIBUÍDO SÃO PAULO</v>
          </cell>
          <cell r="K6173">
            <v>3.42</v>
          </cell>
          <cell r="L6173" t="str">
            <v>CAIXA REFERENCIAL</v>
          </cell>
        </row>
        <row r="6174">
          <cell r="G6174">
            <v>100998</v>
          </cell>
          <cell r="H6174" t="str">
            <v>CARGA, MANOBRA E DESCARGA DE ENTULHO EM CAMINHÃO BASCULANTE 10 M³ - CARGA COM ESCAVADEIRA HIDRÁULICA  (CAÇAMBA DE 0,80 M³ / 111 HP) E DESCARGA LIVRE (UNIDADE: T). AF_07/2020</v>
          </cell>
          <cell r="I6174" t="str">
            <v>T</v>
          </cell>
          <cell r="J6174" t="str">
            <v>ATRIBUÍDO SÃO PAULO</v>
          </cell>
          <cell r="K6174">
            <v>3.22</v>
          </cell>
          <cell r="L6174" t="str">
            <v>CAIXA REFERENCIAL</v>
          </cell>
        </row>
        <row r="6175">
          <cell r="G6175">
            <v>100999</v>
          </cell>
          <cell r="H6175" t="str">
            <v>CARGA, MANOBRA E DESCARGA DE ENTULHO EM CAMINHÃO BASCULANTE 14 M³ - CARGA COM ESCAVADEIRA HIDRÁULICA  (CAÇAMBA DE 0,80 M³ / 111 HP) E DESCARGA LIVRE (UNIDADE: T). AF_07/2020</v>
          </cell>
          <cell r="I6175" t="str">
            <v>T</v>
          </cell>
          <cell r="J6175" t="str">
            <v>ATRIBUÍDO SÃO PAULO</v>
          </cell>
          <cell r="K6175">
            <v>3.33</v>
          </cell>
          <cell r="L6175" t="str">
            <v>CAIXA REFERENCIAL</v>
          </cell>
        </row>
        <row r="6176">
          <cell r="G6176">
            <v>101000</v>
          </cell>
          <cell r="H6176" t="str">
            <v>CARGA, MANOBRA E DESCARGA DE ENTULHO EM CAMINHÃO BASCULANTE 18 M³ - CARGA COM ESCAVADEIRA HIDRÁULICA  (CAÇAMBA DE 0,80 M³ / 111 HP) E DESCARGA LIVRE (UNIDADE: T). AF_07/2020</v>
          </cell>
          <cell r="I6176" t="str">
            <v>T</v>
          </cell>
          <cell r="J6176" t="str">
            <v>ATRIBUÍDO SÃO PAULO</v>
          </cell>
          <cell r="K6176">
            <v>3.25</v>
          </cell>
          <cell r="L6176" t="str">
            <v>CAIXA REFERENCIAL</v>
          </cell>
        </row>
        <row r="6177">
          <cell r="G6177">
            <v>101001</v>
          </cell>
          <cell r="H6177" t="str">
            <v>CARGA DE MISTURA ASFÁLTICA EM CAMINHÃO BASCULANTE 6 M³ (UNIDADE: T). AF_07/2020</v>
          </cell>
          <cell r="I6177" t="str">
            <v>T</v>
          </cell>
          <cell r="J6177" t="str">
            <v>ATRIBUÍDO SÃO PAULO</v>
          </cell>
          <cell r="K6177">
            <v>2.71</v>
          </cell>
          <cell r="L6177" t="str">
            <v>CAIXA REFERENCIAL</v>
          </cell>
        </row>
        <row r="6178">
          <cell r="G6178">
            <v>101002</v>
          </cell>
          <cell r="H6178" t="str">
            <v>CARGA DE MISTURA ASFÁLTICA EM CAMINHÃO BASCULANTE 10 M³ (UNIDADE: T). AF_07/2020</v>
          </cell>
          <cell r="I6178" t="str">
            <v>T</v>
          </cell>
          <cell r="J6178" t="str">
            <v>ATRIBUÍDO SÃO PAULO</v>
          </cell>
          <cell r="K6178">
            <v>3.17</v>
          </cell>
          <cell r="L6178" t="str">
            <v>CAIXA REFERENCIAL</v>
          </cell>
        </row>
        <row r="6179">
          <cell r="G6179">
            <v>101003</v>
          </cell>
          <cell r="H6179" t="str">
            <v>CARGA DE MISTURA ASFÁLTICA EM CAMINHÃO BASCULANTE 14 M³ (UNIDADE: T). AF_07/2020</v>
          </cell>
          <cell r="I6179" t="str">
            <v>T</v>
          </cell>
          <cell r="J6179" t="str">
            <v>ATRIBUÍDO SÃO PAULO</v>
          </cell>
          <cell r="K6179">
            <v>3.82</v>
          </cell>
          <cell r="L6179" t="str">
            <v>CAIXA REFERENCIAL</v>
          </cell>
        </row>
        <row r="6180">
          <cell r="G6180">
            <v>101004</v>
          </cell>
          <cell r="H6180" t="str">
            <v>CARGA DE MISTURA ASFÁLTICA EM CAMINHÃO BASCULANTE 18 M³ (UNIDADE: T). AF_07/2020</v>
          </cell>
          <cell r="I6180" t="str">
            <v>T</v>
          </cell>
          <cell r="J6180" t="str">
            <v>ATRIBUÍDO SÃO PAULO</v>
          </cell>
          <cell r="K6180">
            <v>4.05</v>
          </cell>
          <cell r="L6180" t="str">
            <v>CAIXA REFERENCIAL</v>
          </cell>
        </row>
        <row r="6181">
          <cell r="G6181">
            <v>101005</v>
          </cell>
          <cell r="H6181" t="str">
            <v>CARGA, MANOBRA E DESCARGA DE ÁGUA EM CAMINHÃO PIPA 6 M³. AF_07/2020</v>
          </cell>
          <cell r="I6181" t="str">
            <v>M3</v>
          </cell>
          <cell r="J6181" t="str">
            <v>ATRIBUÍDO SÃO PAULO</v>
          </cell>
          <cell r="K6181">
            <v>10.130000000000001</v>
          </cell>
          <cell r="L6181" t="str">
            <v>CAIXA REFERENCIAL</v>
          </cell>
        </row>
        <row r="6182">
          <cell r="G6182">
            <v>101006</v>
          </cell>
          <cell r="H6182" t="str">
            <v>CARGA, MANOBRA E DESCARGA DE ÁGUA EM CAMINHÃO PIPA 10 M³. AF_07/2020</v>
          </cell>
          <cell r="I6182" t="str">
            <v>M3</v>
          </cell>
          <cell r="J6182" t="str">
            <v>ATRIBUÍDO SÃO PAULO</v>
          </cell>
          <cell r="K6182">
            <v>10.86</v>
          </cell>
          <cell r="L6182" t="str">
            <v>CAIXA REFERENCIAL</v>
          </cell>
        </row>
        <row r="6183">
          <cell r="G6183">
            <v>101007</v>
          </cell>
          <cell r="H6183" t="str">
            <v>CARGA DE ÁGUA EM CAMINHÃO PIPA 6 M³. AF_07/2020</v>
          </cell>
          <cell r="I6183" t="str">
            <v>M3</v>
          </cell>
          <cell r="J6183" t="str">
            <v>ATRIBUÍDO SÃO PAULO</v>
          </cell>
          <cell r="K6183">
            <v>2.93</v>
          </cell>
          <cell r="L6183" t="str">
            <v>CAIXA REFERENCIAL</v>
          </cell>
        </row>
        <row r="6184">
          <cell r="G6184">
            <v>101008</v>
          </cell>
          <cell r="H6184" t="str">
            <v>CARGA DE ÁGUA EM CAMINHÃO PIPA 10 M³. AF_07/2020</v>
          </cell>
          <cell r="I6184" t="str">
            <v>M3</v>
          </cell>
          <cell r="J6184" t="str">
            <v>ATRIBUÍDO SÃO PAULO</v>
          </cell>
          <cell r="K6184">
            <v>2.87</v>
          </cell>
          <cell r="L6184" t="str">
            <v>CAIXA REFERENCIAL</v>
          </cell>
        </row>
        <row r="6185">
          <cell r="G6185">
            <v>101009</v>
          </cell>
          <cell r="H6185" t="str">
            <v>CARGA, MANOBRA E DESCARGA DE POSTE DE CONCRETO EM CAMINHÃO CARROCERIA COM GUINDAUTO (MUNCK) 11,7 TM. AF_07/2020</v>
          </cell>
          <cell r="I6185" t="str">
            <v>T</v>
          </cell>
          <cell r="J6185" t="str">
            <v>ATRIBUÍDO SÃO PAULO</v>
          </cell>
          <cell r="K6185">
            <v>21.21</v>
          </cell>
          <cell r="L6185" t="str">
            <v>CAIXA REFERENCIAL</v>
          </cell>
        </row>
        <row r="6186">
          <cell r="G6186">
            <v>101010</v>
          </cell>
          <cell r="H6186" t="str">
            <v>CARGA, MANOBRA E DESCARGA DE PERFIL METÁLICO EM CAMINHÃO CARROCERIA COM GUINDAUTO (MUNCK) 11,7 TM. AF_07/2020</v>
          </cell>
          <cell r="I6186" t="str">
            <v>T</v>
          </cell>
          <cell r="J6186" t="str">
            <v>ATRIBUÍDO SÃO PAULO</v>
          </cell>
          <cell r="K6186">
            <v>13.35</v>
          </cell>
          <cell r="L6186" t="str">
            <v>CAIXA REFERENCIAL</v>
          </cell>
        </row>
        <row r="6187">
          <cell r="G6187">
            <v>101013</v>
          </cell>
          <cell r="H6187" t="str">
            <v>CARGA, MANOBRA E DESCARGA DE TUBOS DE CONCRETO, DN MENOR OU IGUAL A 300 MM, EM CAMINHÃO CARROCERIA COM GUINDAUTO (MUNCK) 11,7 TM. AF_07/2020</v>
          </cell>
          <cell r="I6187" t="str">
            <v>T</v>
          </cell>
          <cell r="J6187" t="str">
            <v>ATRIBUÍDO SÃO PAULO</v>
          </cell>
          <cell r="K6187">
            <v>24.35</v>
          </cell>
          <cell r="L6187" t="str">
            <v>CAIXA REFERENCIAL</v>
          </cell>
        </row>
        <row r="6188">
          <cell r="G6188">
            <v>101014</v>
          </cell>
          <cell r="H6188" t="str">
            <v>CARGA, MANOBRA E DESCARGA DE TUBOS DE CONCRETO, DN 400 MM, EM CAMINHÃO CARROCERIA COM GUINDAUTO (MUNCK) 11,7 TM. AF_07/2020</v>
          </cell>
          <cell r="I6188" t="str">
            <v>T</v>
          </cell>
          <cell r="J6188" t="str">
            <v>ATRIBUÍDO SÃO PAULO</v>
          </cell>
          <cell r="K6188">
            <v>22.3</v>
          </cell>
          <cell r="L6188" t="str">
            <v>CAIXA REFERENCIAL</v>
          </cell>
        </row>
        <row r="6189">
          <cell r="G6189">
            <v>101015</v>
          </cell>
          <cell r="H6189" t="str">
            <v>CARGA, MANOBRA E DESCARGA DE TUBOS DE CONCRETO, DN 500 MM, EM CAMINHÃO CARROCERIA COM GUINDAUTO (MUNCK) 11,7 TM. AF_07/2020</v>
          </cell>
          <cell r="I6189" t="str">
            <v>T</v>
          </cell>
          <cell r="J6189" t="str">
            <v>ATRIBUÍDO SÃO PAULO</v>
          </cell>
          <cell r="K6189">
            <v>18.32</v>
          </cell>
          <cell r="L6189" t="str">
            <v>CAIXA REFERENCIAL</v>
          </cell>
        </row>
        <row r="6190">
          <cell r="G6190">
            <v>101016</v>
          </cell>
          <cell r="H6190" t="str">
            <v>CARGA, MANOBRA E DESCARGA DE TUBOS METÁLICOS, DN MENOR OU IGUAL A 150 MM, EM CAMINHÃO CARROCERIA COM GUINDAUTO (MUNCK) 11,7 TM. AF_07/2020</v>
          </cell>
          <cell r="I6190" t="str">
            <v>T</v>
          </cell>
          <cell r="J6190" t="str">
            <v>ATRIBUÍDO SÃO PAULO</v>
          </cell>
          <cell r="K6190">
            <v>21.21</v>
          </cell>
          <cell r="L6190" t="str">
            <v>CAIXA REFERENCIAL</v>
          </cell>
        </row>
        <row r="6191">
          <cell r="G6191">
            <v>101017</v>
          </cell>
          <cell r="H6191" t="str">
            <v>CARGA, MANOBRA E DESCARGA DE TUBOS METÁLICOS, DN 200 MM, EM CAMINHÃO CARROCERIA COM GUINDAUTO (MUNCK) 11,7 TM. AF_07/2020</v>
          </cell>
          <cell r="I6191" t="str">
            <v>T</v>
          </cell>
          <cell r="J6191" t="str">
            <v>ATRIBUÍDO SÃO PAULO</v>
          </cell>
          <cell r="K6191">
            <v>16.079999999999998</v>
          </cell>
          <cell r="L6191" t="str">
            <v>CAIXA REFERENCIAL</v>
          </cell>
        </row>
        <row r="6192">
          <cell r="G6192">
            <v>101018</v>
          </cell>
          <cell r="H6192" t="str">
            <v>CARGA, MANOBRA E DESCARGA DE TUBOS METÁLICOS, DN 250 MM, EM CAMINHÃO CARROCERIA COM GUINDAUTO (MUNCK) 11,7 TM. AF_07/2020</v>
          </cell>
          <cell r="I6192" t="str">
            <v>T</v>
          </cell>
          <cell r="J6192" t="str">
            <v>ATRIBUÍDO SÃO PAULO</v>
          </cell>
          <cell r="K6192">
            <v>13.21</v>
          </cell>
          <cell r="L6192" t="str">
            <v>CAIXA REFERENCIAL</v>
          </cell>
        </row>
        <row r="6193">
          <cell r="G6193">
            <v>101463</v>
          </cell>
          <cell r="H6193" t="str">
            <v>CARGA, MANOBRA E DESCARGA DE TUBOS DE CONCRETO, DN 600 MM, EM CAMINHÃO CARROCERIA COM GUINDAUTO (MUNCK) 11,7 TM. AF_07/2020</v>
          </cell>
          <cell r="I6193" t="str">
            <v>T</v>
          </cell>
          <cell r="J6193" t="str">
            <v>ATRIBUÍDO SÃO PAULO</v>
          </cell>
          <cell r="K6193">
            <v>24.41</v>
          </cell>
          <cell r="L6193" t="str">
            <v>CAIXA REFERENCIAL</v>
          </cell>
        </row>
        <row r="6194">
          <cell r="G6194">
            <v>101464</v>
          </cell>
          <cell r="H6194" t="str">
            <v>CARGA, MANOBRA E DESCARGA DE TUBOS DE CONCRETO, DN 700 MM, EM CAMINHÃO CARROCERIA COM GUINDAUTO (MUNCK) 11,7 TM. AF_07/2020</v>
          </cell>
          <cell r="I6194" t="str">
            <v>T</v>
          </cell>
          <cell r="J6194" t="str">
            <v>ATRIBUÍDO SÃO PAULO</v>
          </cell>
          <cell r="K6194">
            <v>18.75</v>
          </cell>
          <cell r="L6194" t="str">
            <v>CAIXA REFERENCIAL</v>
          </cell>
        </row>
        <row r="6195">
          <cell r="G6195">
            <v>101465</v>
          </cell>
          <cell r="H6195" t="str">
            <v>CARGA, MANOBRA E DESCARGA DE TUBOS DE CONCRETO, DN 800 MM, EM CAMINHÃO CARROCERIA COM GUINDAUTO (MUNCK) 11,7 TM. AF_07/2020</v>
          </cell>
          <cell r="I6195" t="str">
            <v>T</v>
          </cell>
          <cell r="J6195" t="str">
            <v>ATRIBUÍDO SÃO PAULO</v>
          </cell>
          <cell r="K6195">
            <v>14.34</v>
          </cell>
          <cell r="L6195" t="str">
            <v>CAIXA REFERENCIAL</v>
          </cell>
        </row>
        <row r="6196">
          <cell r="G6196">
            <v>101466</v>
          </cell>
          <cell r="H6196" t="str">
            <v>CARGA, MANOBRA E DESCARGA DE TUBOS DE CONCRETO, DN 900 MM, EM CAMINHÃO CARROCERIA COM GUINDAUTO (MUNCK) 11,7 TM. AF_07/2020</v>
          </cell>
          <cell r="I6196" t="str">
            <v>T</v>
          </cell>
          <cell r="J6196" t="str">
            <v>ATRIBUÍDO SÃO PAULO</v>
          </cell>
          <cell r="K6196">
            <v>11.67</v>
          </cell>
          <cell r="L6196" t="str">
            <v>CAIXA REFERENCIAL</v>
          </cell>
        </row>
        <row r="6197">
          <cell r="G6197">
            <v>101467</v>
          </cell>
          <cell r="H6197" t="str">
            <v>CARGA, MANOBRA E DESCARGA DE TUBOS DE CONCRETO, DN 1000 MM, EM CAMINHÃO CARROCERIA COM GUINDAUTO (MUNCK) 11,7 TM. AF_07/2020</v>
          </cell>
          <cell r="I6197" t="str">
            <v>T</v>
          </cell>
          <cell r="J6197" t="str">
            <v>ATRIBUÍDO SÃO PAULO</v>
          </cell>
          <cell r="K6197">
            <v>9.75</v>
          </cell>
          <cell r="L6197" t="str">
            <v>CAIXA REFERENCIAL</v>
          </cell>
        </row>
        <row r="6198">
          <cell r="G6198">
            <v>101468</v>
          </cell>
          <cell r="H6198" t="str">
            <v>CARGA, MANOBRA E DESCARGA DE TUBOS DE CONCRETO, DN 1200 MM, EM CAMINHÃO CARROCERIA COM GUINDAUTO (MUNCK) 11,7 TM. AF_07/2020</v>
          </cell>
          <cell r="I6198" t="str">
            <v>T</v>
          </cell>
          <cell r="J6198" t="str">
            <v>ATRIBUÍDO SÃO PAULO</v>
          </cell>
          <cell r="K6198">
            <v>8.92</v>
          </cell>
          <cell r="L6198" t="str">
            <v>CAIXA REFERENCIAL</v>
          </cell>
        </row>
        <row r="6199">
          <cell r="G6199">
            <v>101469</v>
          </cell>
          <cell r="H6199" t="str">
            <v>CARGA, MANOBRA E DESCARGA DE TUBOS METÁLICOS, DN 300 MM, EM CAMINHÃO CARROCERIA COM GUINDAUTO (MUNCK) 11,7 TM. AF_07/2020</v>
          </cell>
          <cell r="I6199" t="str">
            <v>T</v>
          </cell>
          <cell r="J6199" t="str">
            <v>ATRIBUÍDO SÃO PAULO</v>
          </cell>
          <cell r="K6199">
            <v>19.989999999999998</v>
          </cell>
          <cell r="L6199" t="str">
            <v>CAIXA REFERENCIAL</v>
          </cell>
        </row>
        <row r="6200">
          <cell r="G6200">
            <v>101470</v>
          </cell>
          <cell r="H6200" t="str">
            <v>CARGA, MANOBRA E DESCARGA DE TUBOS METÁLICOS, DN 350 MM, EM CAMINHÃO CARROCERIA COM GUINDAUTO (MUNCK) 11,7 TM. AF_07/2020</v>
          </cell>
          <cell r="I6200" t="str">
            <v>T</v>
          </cell>
          <cell r="J6200" t="str">
            <v>ATRIBUÍDO SÃO PAULO</v>
          </cell>
          <cell r="K6200">
            <v>15.86</v>
          </cell>
          <cell r="L6200" t="str">
            <v>CAIXA REFERENCIAL</v>
          </cell>
        </row>
        <row r="6201">
          <cell r="G6201">
            <v>101471</v>
          </cell>
          <cell r="H6201" t="str">
            <v>CARGA, MANOBRA E DESCARGA DE TUBOS METÁLICOS, DN 400 MM, EM CAMINHÃO CARROCERIA COM GUINDAUTO (MUNCK) 11,7 TM. AF_07/2020</v>
          </cell>
          <cell r="I6201" t="str">
            <v>T</v>
          </cell>
          <cell r="J6201" t="str">
            <v>ATRIBUÍDO SÃO PAULO</v>
          </cell>
          <cell r="K6201">
            <v>13.61</v>
          </cell>
          <cell r="L6201" t="str">
            <v>CAIXA REFERENCIAL</v>
          </cell>
        </row>
        <row r="6202">
          <cell r="G6202">
            <v>101472</v>
          </cell>
          <cell r="H6202" t="str">
            <v>CARGA, MANOBRA E DESCARGA DE TUBOS METÁLICOS, DN 500 MM, EM CAMINHÃO CARROCERIA COM GUINDAUTO (MUNCK) 11,7 TM. AF_07/2020</v>
          </cell>
          <cell r="I6202" t="str">
            <v>T</v>
          </cell>
          <cell r="J6202" t="str">
            <v>ATRIBUÍDO SÃO PAULO</v>
          </cell>
          <cell r="K6202">
            <v>10.59</v>
          </cell>
          <cell r="L6202" t="str">
            <v>CAIXA REFERENCIAL</v>
          </cell>
        </row>
        <row r="6203">
          <cell r="G6203">
            <v>101473</v>
          </cell>
          <cell r="H6203" t="str">
            <v>CARGA, MANOBRA E DESCARGA DE TUBOS METÁLICOS, DN 600 MM, EM CAMINHÃO CARROCERIA COM GUINDAUTO (MUNCK) 11,7 TM. AF_07/2020</v>
          </cell>
          <cell r="I6203" t="str">
            <v>T</v>
          </cell>
          <cell r="J6203" t="str">
            <v>ATRIBUÍDO SÃO PAULO</v>
          </cell>
          <cell r="K6203">
            <v>15.24</v>
          </cell>
          <cell r="L6203" t="str">
            <v>CAIXA REFERENCIAL</v>
          </cell>
        </row>
        <row r="6204">
          <cell r="G6204">
            <v>101474</v>
          </cell>
          <cell r="H6204" t="str">
            <v>CARGA, MANOBRA E DESCARGA DE TUBOS METÁLICOS, DN 700 MM, EM CAMINHÃO CARROCERIA COM GUINDAUTO (MUNCK) 11,7 TM. AF_07/2020</v>
          </cell>
          <cell r="I6204" t="str">
            <v>T</v>
          </cell>
          <cell r="J6204" t="str">
            <v>ATRIBUÍDO SÃO PAULO</v>
          </cell>
          <cell r="K6204">
            <v>10.91</v>
          </cell>
          <cell r="L6204" t="str">
            <v>CAIXA REFERENCIAL</v>
          </cell>
        </row>
        <row r="6205">
          <cell r="G6205">
            <v>101475</v>
          </cell>
          <cell r="H6205" t="str">
            <v>CARGA, MANOBRA E DESCARGA DE TUBOS METÁLICOS, DN 800 MM, EM CAMINHÃO CARROCERIA COM GUINDAUTO (MUNCK) 11,7 TM. AF_07/2020</v>
          </cell>
          <cell r="I6205" t="str">
            <v>T</v>
          </cell>
          <cell r="J6205" t="str">
            <v>ATRIBUÍDO SÃO PAULO</v>
          </cell>
          <cell r="K6205">
            <v>9.68</v>
          </cell>
          <cell r="L6205" t="str">
            <v>CAIXA REFERENCIAL</v>
          </cell>
        </row>
        <row r="6206">
          <cell r="G6206">
            <v>101476</v>
          </cell>
          <cell r="H6206" t="str">
            <v>CARGA, MANOBRA E DESCARGA DE TUBOS METÁLICOS, DN 900 MM, EM CAMINHÃO CARROCERIA COM GUINDAUTO (MUNCK) 11,7 TM. AF_07/2020</v>
          </cell>
          <cell r="I6206" t="str">
            <v>T</v>
          </cell>
          <cell r="J6206" t="str">
            <v>ATRIBUÍDO SÃO PAULO</v>
          </cell>
          <cell r="K6206">
            <v>8.6300000000000008</v>
          </cell>
          <cell r="L6206" t="str">
            <v>CAIXA REFERENCIAL</v>
          </cell>
        </row>
        <row r="6207">
          <cell r="G6207">
            <v>101477</v>
          </cell>
          <cell r="H6207" t="str">
            <v>CARGA, MANOBRA E DESCARGA DE TUBOS METÁLICOS, DN 1000 MM, EM CAMINHÃO CARROCERIA COM GUINDAUTO (MUNCK) 11,7 TM. AF_07/2020</v>
          </cell>
          <cell r="I6207" t="str">
            <v>T</v>
          </cell>
          <cell r="J6207" t="str">
            <v>ATRIBUÍDO SÃO PAULO</v>
          </cell>
          <cell r="K6207">
            <v>7.07</v>
          </cell>
          <cell r="L6207" t="str">
            <v>CAIXA REFERENCIAL</v>
          </cell>
        </row>
        <row r="6208">
          <cell r="G6208">
            <v>101478</v>
          </cell>
          <cell r="H6208" t="str">
            <v>CARGA, MANOBRA E DESCARGA DE TUBOS METÁLICOS, DN 1200 MM, EM CAMINHÃO CARROCERIA COM GUINDAUTO (MUNCK) 11,7 TM. AF_07/2020</v>
          </cell>
          <cell r="I6208" t="str">
            <v>T</v>
          </cell>
          <cell r="J6208" t="str">
            <v>ATRIBUÍDO SÃO PAULO</v>
          </cell>
          <cell r="K6208">
            <v>6.01</v>
          </cell>
          <cell r="L6208" t="str">
            <v>CAIXA REFERENCIAL</v>
          </cell>
        </row>
        <row r="6209">
          <cell r="G6209">
            <v>101480</v>
          </cell>
          <cell r="H6209" t="str">
            <v>CARGA, MANOBRA E DESCARGA DE TUBOS PLÁSTICOS, DN 250 MM, EM CAMINHÃO CARROCERIA COM GUINDAUTO (MUNCK) 11,7 TM. AF_07/2020</v>
          </cell>
          <cell r="I6209" t="str">
            <v>T</v>
          </cell>
          <cell r="J6209" t="str">
            <v>ATRIBUÍDO SÃO PAULO</v>
          </cell>
          <cell r="K6209">
            <v>35.74</v>
          </cell>
          <cell r="L6209" t="str">
            <v>CAIXA REFERENCIAL</v>
          </cell>
        </row>
        <row r="6210">
          <cell r="G6210">
            <v>101481</v>
          </cell>
          <cell r="H6210" t="str">
            <v>CARGA, MANOBRA E DESCARGA DE TUBOS PLÁSTICOS, DN 300 MM, EM CAMINHÃO CARROCERIA COM GUINDAUTO (MUNCK) 11,7 TM. AF_07/2020</v>
          </cell>
          <cell r="I6210" t="str">
            <v>T</v>
          </cell>
          <cell r="J6210" t="str">
            <v>ATRIBUÍDO SÃO PAULO</v>
          </cell>
          <cell r="K6210">
            <v>25.81</v>
          </cell>
          <cell r="L6210" t="str">
            <v>CAIXA REFERENCIAL</v>
          </cell>
        </row>
        <row r="6211">
          <cell r="G6211">
            <v>101482</v>
          </cell>
          <cell r="H6211" t="str">
            <v>CARGA, MANOBRA E DESCARGA DE TUBOS PLÁSTICOS, DN 400 MM, EM CAMINHÃO CARROCERIA COM GUINDAUTO (MUNCK) 11,7 TM. AF_07/20</v>
          </cell>
          <cell r="I6211" t="str">
            <v>T</v>
          </cell>
          <cell r="J6211" t="str">
            <v>ATRIBUÍDO SÃO PAULO</v>
          </cell>
          <cell r="K6211">
            <v>19.29</v>
          </cell>
          <cell r="L6211" t="str">
            <v>CAIXA REFERENCIAL</v>
          </cell>
        </row>
        <row r="6212">
          <cell r="G6212">
            <v>101483</v>
          </cell>
          <cell r="H6212" t="str">
            <v>CARGA, MANOBRA E DESCARGA DE TUBOS PLÁSTICOS, DN 500 MM, EM CAMINHÃO CARROCERIA COM GUINDAUTO (MUNCK) 11,7 TM. AF_07/2020</v>
          </cell>
          <cell r="I6212" t="str">
            <v>T</v>
          </cell>
          <cell r="J6212" t="str">
            <v>ATRIBUÍDO SÃO PAULO</v>
          </cell>
          <cell r="K6212">
            <v>20.010000000000002</v>
          </cell>
          <cell r="L6212" t="str">
            <v>CAIXA REFERENCIAL</v>
          </cell>
        </row>
        <row r="6213">
          <cell r="G6213">
            <v>101484</v>
          </cell>
          <cell r="H6213" t="str">
            <v>CARGA, MANOBRA E DESCARGA DE TUBOS PLÁSTICOS, DN 600 MM, EM CAMINHÃO CARROCERIA COM GUINDAUTO (MUNCK) 11,7 TM. AF_07/2020</v>
          </cell>
          <cell r="I6213" t="str">
            <v>T</v>
          </cell>
          <cell r="J6213" t="str">
            <v>ATRIBUÍDO SÃO PAULO</v>
          </cell>
          <cell r="K6213">
            <v>103.8</v>
          </cell>
          <cell r="L6213" t="str">
            <v>CAIXA REFERENCIAL</v>
          </cell>
        </row>
        <row r="6214">
          <cell r="G6214">
            <v>101485</v>
          </cell>
          <cell r="H6214" t="str">
            <v>CARGA, MANOBRA E DESCARGA DE TUBOS PLÁSTICOS, DN 750 MM, EM CAMINHÃO CARROCERIA COM GUINDAUTO (MUNCK) 11,7 TM. AF_07/2020</v>
          </cell>
          <cell r="I6214" t="str">
            <v>T</v>
          </cell>
          <cell r="J6214" t="str">
            <v>ATRIBUÍDO SÃO PAULO</v>
          </cell>
          <cell r="K6214">
            <v>79.67</v>
          </cell>
          <cell r="L6214" t="str">
            <v>CAIXA REFERENCIAL</v>
          </cell>
        </row>
        <row r="6215">
          <cell r="G6215">
            <v>101486</v>
          </cell>
          <cell r="H6215" t="str">
            <v>CARGA, MANOBRA E DESCARGA DE TUBOS PLÁSTICOS, DN 900 MM, EM CAMINHÃO CARROCERIA COM GUINDAUTO (MUNCK) 11,7 TM. AF_07/2020</v>
          </cell>
          <cell r="I6215" t="str">
            <v>T</v>
          </cell>
          <cell r="J6215" t="str">
            <v>ATRIBUÍDO SÃO PAULO</v>
          </cell>
          <cell r="K6215">
            <v>71.760000000000005</v>
          </cell>
          <cell r="L6215" t="str">
            <v>CAIXA REFERENCIAL</v>
          </cell>
        </row>
        <row r="6216">
          <cell r="G6216">
            <v>101487</v>
          </cell>
          <cell r="H6216" t="str">
            <v>CARGA, MANOBRA E DESCARGA DE TUBOS PLÁSTICOS, DN 1000 MM, EM CAMINHÃO CARROCERIA COM GUINDAUTO (MUNCK) 11,7 TM. AF_07/2020</v>
          </cell>
          <cell r="I6216" t="str">
            <v>T</v>
          </cell>
          <cell r="J6216" t="str">
            <v>ATRIBUÍDO SÃO PAULO</v>
          </cell>
          <cell r="K6216">
            <v>52.55</v>
          </cell>
          <cell r="L6216" t="str">
            <v>CAIXA REFERENCIAL</v>
          </cell>
        </row>
        <row r="6217">
          <cell r="G6217">
            <v>101488</v>
          </cell>
          <cell r="H6217" t="str">
            <v>CARGA, MANOBRA E DESCARGA DE TUBOS PLÁSTICOS, DN 1200 MM, EM CAMINHÃO CARROCERIA COM GUINDAUTO (MUNCK) 11,7 TM. AF_07/2020</v>
          </cell>
          <cell r="I6217" t="str">
            <v>T</v>
          </cell>
          <cell r="J6217" t="str">
            <v>ATRIBUÍDO SÃO PAULO</v>
          </cell>
          <cell r="K6217">
            <v>45.46</v>
          </cell>
          <cell r="L6217" t="str">
            <v>CAIXA REFERENCIAL</v>
          </cell>
        </row>
        <row r="6218">
          <cell r="G6218">
            <v>101188</v>
          </cell>
          <cell r="H6218" t="str">
            <v>RECOMPOSIÇÃO PARCIAL DE ARAME FARPADO Nº 14 CLASSE 250, FIXADO EM CERCA COM MOURÕES DE CONCRETO - FORNECIMENTO E INSTALAÇÃO. AF_05/2020</v>
          </cell>
          <cell r="I6218" t="str">
            <v>M</v>
          </cell>
          <cell r="J6218" t="str">
            <v>COEFICIENTE DE REPRESENTATIVIDADE</v>
          </cell>
          <cell r="K6218">
            <v>4.51</v>
          </cell>
          <cell r="L6218" t="str">
            <v>CAIXA REFERENCIAL</v>
          </cell>
        </row>
        <row r="6219">
          <cell r="G6219">
            <v>101189</v>
          </cell>
          <cell r="H6219" t="str">
            <v>CERCA COM MOURÕES DE CONCRETO, RETO, H=3,00 M, ESPAÇAMENTO DE 2,5 M, CRAVADOS 0,5 M, COM 4 FIOS DE ARAME FARPADO Nº 14 CLASSE 250 - FORNECIMENTO E INSTALAÇÃO. AF_05/2020</v>
          </cell>
          <cell r="I6219" t="str">
            <v>M</v>
          </cell>
          <cell r="J6219" t="str">
            <v>COEFICIENTE DE REPRESENTATIVIDADE</v>
          </cell>
          <cell r="K6219">
            <v>46.1</v>
          </cell>
          <cell r="L6219" t="str">
            <v>CAIXA REFERENCIAL</v>
          </cell>
        </row>
        <row r="6220">
          <cell r="G6220">
            <v>101190</v>
          </cell>
          <cell r="H6220" t="str">
            <v>CERCA COM MOURÕES DE CONCRETO, RETO, H=3,00 M, ESPAÇAMENTO DE 2,5 M, CRAVADOS 0,5 M, COM 4 FIOS DE ARAME DE AÇO OVALADO 15X17 - FORNECIMENTO E INSTALAÇÃO. AF_05/2020</v>
          </cell>
          <cell r="I6220" t="str">
            <v>M</v>
          </cell>
          <cell r="J6220" t="str">
            <v>COEFICIENTE DE REPRESENTATIVIDADE</v>
          </cell>
          <cell r="K6220">
            <v>45.69</v>
          </cell>
          <cell r="L6220" t="str">
            <v>CAIXA REFERENCIAL</v>
          </cell>
        </row>
        <row r="6221">
          <cell r="G6221">
            <v>101191</v>
          </cell>
          <cell r="H6221" t="str">
            <v>CERCA COM MOURÕES DE CONCRETO, RETO, H=3,00 M, ESPAÇAMENTO DE 2,5 M, CRAVADOS 0,5 M, COM 4 FIOS DE ARAME MISTO - FORNECIMENTO E INSTALAÇÃO. AF_05/2020</v>
          </cell>
          <cell r="I6221" t="str">
            <v>M</v>
          </cell>
          <cell r="J6221" t="str">
            <v>COEFICIENTE DE REPRESENTATIVIDADE</v>
          </cell>
          <cell r="K6221">
            <v>45.89</v>
          </cell>
          <cell r="L6221" t="str">
            <v>CAIXA REFERENCIAL</v>
          </cell>
        </row>
        <row r="6222">
          <cell r="G6222">
            <v>101192</v>
          </cell>
          <cell r="H6222" t="str">
            <v>CERCA COM MOURÕES DE CONCRETO, RETO, H=2,30 M, ESPAÇAMENTO DE 2,5 M, CRAVADOS 0,5 M, COM 4 FIOS DE ARAME FARPADO Nº 14 CLASSE 250 - FORNECIMENTO E INSTALAÇÃO. AF_05/2020</v>
          </cell>
          <cell r="I6222" t="str">
            <v>M</v>
          </cell>
          <cell r="J6222" t="str">
            <v>COEFICIENTE DE REPRESENTATIVIDADE</v>
          </cell>
          <cell r="K6222">
            <v>46.41</v>
          </cell>
          <cell r="L6222" t="str">
            <v>CAIXA REFERENCIAL</v>
          </cell>
        </row>
        <row r="6223">
          <cell r="G6223">
            <v>101193</v>
          </cell>
          <cell r="H6223" t="str">
            <v>CERCA COM MOURÕES DE CONCRETO, RETO, H=2,30 M, ESPAÇAMENTO DE 2,5 M, CRAVADOS 0,5 M, COM 4 FIOS DE ARAME DE AÇO OVALADO 15X17 - FORNECIMENTO E INSTALAÇÃO. AF_05/2020</v>
          </cell>
          <cell r="I6223" t="str">
            <v>M</v>
          </cell>
          <cell r="J6223" t="str">
            <v>COEFICIENTE DE REPRESENTATIVIDADE</v>
          </cell>
          <cell r="K6223">
            <v>42.51</v>
          </cell>
          <cell r="L6223" t="str">
            <v>CAIXA REFERENCIAL</v>
          </cell>
        </row>
        <row r="6224">
          <cell r="G6224">
            <v>101194</v>
          </cell>
          <cell r="H6224" t="str">
            <v>CERCA COM MOURÕES DE CONCRETO, RETO, H=2,30 M, ESPAÇAMENTO DE 2,5 M, CRAVADOS 0,5 M, COM 4 FIOS DE ARAME MISTO - FORNECIMENTO E INSTALAÇÃO. AF_05/2020</v>
          </cell>
          <cell r="I6224" t="str">
            <v>M</v>
          </cell>
          <cell r="J6224" t="str">
            <v>COEFICIENTE DE REPRESENTATIVIDADE</v>
          </cell>
          <cell r="K6224">
            <v>42.71</v>
          </cell>
          <cell r="L6224" t="str">
            <v>CAIXA REFERENCIAL</v>
          </cell>
        </row>
        <row r="6225">
          <cell r="G6225">
            <v>101197</v>
          </cell>
          <cell r="H6225" t="str">
            <v>CERCA COM MOURÕES DE CONCRETO, SEÇÃO "T" PONTA INCLINADA, 10X10 CM, ESPAÇAMENTO DE 2,5 M, CRAVADOS 0,5 M, COM 11 FIOS DE ARAME FARPADO Nº 14 - FORNECIMENTO E INSTALAÇÃO. AF_05/2020</v>
          </cell>
          <cell r="I6225" t="str">
            <v>M</v>
          </cell>
          <cell r="J6225" t="str">
            <v>COEFICIENTE DE REPRESENTATIVIDADE</v>
          </cell>
          <cell r="K6225">
            <v>87.32</v>
          </cell>
          <cell r="L6225" t="str">
            <v>CAIXA REFERENCIAL</v>
          </cell>
        </row>
        <row r="6226">
          <cell r="G6226">
            <v>101198</v>
          </cell>
          <cell r="H6226" t="str">
            <v>CERCA COM MOURÕES DE CONCRETO, SEÇÃO "T" PONTA INCLINADA, 10X10 CM, ESPAÇAMENTO DE 2,5 M, CRAVADOS 0,5 M, COM 11 FIOS DE ARAME DE AÇO OVALADO 15X17 - FORNECIMENTO E INSTALAÇÃO. AF_05/2020</v>
          </cell>
          <cell r="I6226" t="str">
            <v>M</v>
          </cell>
          <cell r="J6226" t="str">
            <v>COEFICIENTE DE REPRESENTATIVIDADE</v>
          </cell>
          <cell r="K6226">
            <v>63.91</v>
          </cell>
          <cell r="L6226" t="str">
            <v>CAIXA REFERENCIAL</v>
          </cell>
        </row>
        <row r="6227">
          <cell r="G6227">
            <v>101199</v>
          </cell>
          <cell r="H6227" t="str">
            <v>CERCA COM MOURÕES DE CONCRETO, SEÇÃO "T" PONTA INCLINADA, 10X10CM, ESPAÇAMENTO DE 2,5M, CRAVADOS 0,5M, COM 11 FIOS DE ARAME MISTO - FORNECIMENTO E INSTALAÇÃO. AF_05/2020</v>
          </cell>
          <cell r="I6227" t="str">
            <v>M</v>
          </cell>
          <cell r="J6227" t="str">
            <v>COEFICIENTE DE REPRESENTATIVIDADE</v>
          </cell>
          <cell r="K6227">
            <v>64.41</v>
          </cell>
          <cell r="L6227" t="str">
            <v>CAIXA REFERENCIAL</v>
          </cell>
        </row>
        <row r="6228">
          <cell r="G6228">
            <v>101200</v>
          </cell>
          <cell r="H6228" t="str">
            <v>CERCA COM MOURÕES DE MADEIRA, 7,5X7,5 CM, ESPAÇAMENTO DE 2,5 M, ALTURA LIVRE DE 2 M, CRAVADOS 0,5 M, COM 4 FIOS DE ARAME FARPADO Nº 14 CLASSE 250 - FORNECIMENTO E INSTALAÇÃO. AF_05/2020</v>
          </cell>
          <cell r="I6228" t="str">
            <v>M</v>
          </cell>
          <cell r="J6228" t="str">
            <v>COEFICIENTE DE REPRESENTATIVIDADE</v>
          </cell>
          <cell r="K6228">
            <v>35.85</v>
          </cell>
          <cell r="L6228" t="str">
            <v>CAIXA REFERENCIAL</v>
          </cell>
        </row>
        <row r="6229">
          <cell r="G6229">
            <v>101201</v>
          </cell>
          <cell r="H6229" t="str">
            <v>CERCA COM MOURÕES DE MADEIRA, 7,5X7,5 CM, ESPAÇAMENTO DE 2,5 M, ALTURA LIVRE DE 2 M, CRAVADOS 0,5 M, COM 8 FIOS DE ARAME FARPADO Nº 14 CLASSE 250 - FORNECIMENTO E INSTALAÇÃO. AF_05/2020</v>
          </cell>
          <cell r="I6229" t="str">
            <v>M</v>
          </cell>
          <cell r="J6229" t="str">
            <v>COEFICIENTE DE REPRESENTATIVIDADE</v>
          </cell>
          <cell r="K6229">
            <v>45.28</v>
          </cell>
          <cell r="L6229" t="str">
            <v>CAIXA REFERENCIAL</v>
          </cell>
        </row>
        <row r="6230">
          <cell r="G6230">
            <v>101202</v>
          </cell>
          <cell r="H6230" t="str">
            <v>CERCA COM MOURÕES DE MADEIRA ROLIÇA, DIÂMETRO 11 CM, ESPAÇAMENTO DE 2,5 M, ALTURA LIVRE DE 1,7 M, CRAVADOS 0,5 M, COM 5 FIOS DE ARAME FARPADO Nº 14 CLASSE 250 - FORNECIMENTO E INSTALAÇÃO. AF_05/2020</v>
          </cell>
          <cell r="I6230" t="str">
            <v>M</v>
          </cell>
          <cell r="J6230" t="str">
            <v>ATRIBUÍDO SÃO PAULO</v>
          </cell>
          <cell r="K6230">
            <v>31.58</v>
          </cell>
          <cell r="L6230" t="str">
            <v>CAIXA REFERENCIAL</v>
          </cell>
        </row>
        <row r="6231">
          <cell r="G6231">
            <v>101203</v>
          </cell>
          <cell r="H6231" t="str">
            <v>CERCA COM MOURÕES DE MADEIRA ROLIÇA, DIÂMETRO 11 CM, ESPAÇAMENTO DE 2,5 M, ALTURA LIVRE DE 1,7 M, CRAVADOS 0,5 M, COM 5 FIOS DE ARAME DE AÇO OVALADO 15X17 - FORNECIMENTO E INSTALAÇÃO. AF_05/2020</v>
          </cell>
          <cell r="I6231" t="str">
            <v>M</v>
          </cell>
          <cell r="J6231" t="str">
            <v>ATRIBUÍDO SÃO PAULO</v>
          </cell>
          <cell r="K6231">
            <v>31.07</v>
          </cell>
          <cell r="L6231" t="str">
            <v>CAIXA REFERENCIAL</v>
          </cell>
        </row>
        <row r="6232">
          <cell r="G6232">
            <v>101204</v>
          </cell>
          <cell r="H6232" t="str">
            <v>CERCA COM MOURÕES DE MADEIRA ROLIÇA, DIÂMETRO 11 CM, ESPAÇAMENTO DE 2,5 M, ALTURA LIVRE DE 1,7 M, CRAVADOS 0,5 M, COM 5 FIOS DE ARAME MISTO - FORNECIMENTO E INSTALAÇÃO. AF_05/2020</v>
          </cell>
          <cell r="I6232" t="str">
            <v>M</v>
          </cell>
          <cell r="J6232" t="str">
            <v>ATRIBUÍDO SÃO PAULO</v>
          </cell>
          <cell r="K6232">
            <v>31.27</v>
          </cell>
          <cell r="L6232" t="str">
            <v>CAIXA REFERENCIAL</v>
          </cell>
        </row>
        <row r="6233">
          <cell r="G6233">
            <v>101205</v>
          </cell>
          <cell r="H6233" t="str">
            <v>PORTÃO COM MOURÕES DE MADEIRA ROLIÇA, DIÂMETRO 11 CM, COM 5 FIOS DE ARAME FARPADO Nº 14 CLASSE 250, SEM DOBRADIÇAS - FORNECIMENTO E INSTALAÇÃO. AF_05/2020</v>
          </cell>
          <cell r="I6233" t="str">
            <v>M</v>
          </cell>
          <cell r="J6233" t="str">
            <v>ATRIBUÍDO SÃO PAULO</v>
          </cell>
          <cell r="K6233">
            <v>31.58</v>
          </cell>
          <cell r="L6233" t="str">
            <v>CAIXA REFERENCIAL</v>
          </cell>
        </row>
        <row r="6234">
          <cell r="G6234" t="str">
            <v>74244/1</v>
          </cell>
          <cell r="H6234" t="str">
            <v>ALAMBRADO PARA QUADRA POLIESPORTIVA, ESTRUTURADO POR TUBOS DE ACO GALVANIZADO, COM COSTURA, DIN 2440, DIAMETRO 2", COM TELA DE ARAME GALVANIZADO, FIO 14 BWG E MALHA QUADRADA 5X5CM</v>
          </cell>
          <cell r="I6234" t="str">
            <v>M2</v>
          </cell>
          <cell r="J6234" t="str">
            <v>COEFICIENTE DE REPRESENTATIVIDADE</v>
          </cell>
          <cell r="K6234">
            <v>133.44</v>
          </cell>
          <cell r="L6234" t="str">
            <v>CAIXA REFERENCIAL</v>
          </cell>
        </row>
        <row r="6235">
          <cell r="G6235">
            <v>98509</v>
          </cell>
          <cell r="H6235" t="str">
            <v>PLANTIO DE ARBUSTO OU  CERCA VIVA. AF_05/2018</v>
          </cell>
          <cell r="I6235" t="str">
            <v>UN</v>
          </cell>
          <cell r="J6235" t="str">
            <v>COEFICIENTE DE REPRESENTATIVIDADE</v>
          </cell>
          <cell r="K6235">
            <v>31.98</v>
          </cell>
          <cell r="L6235" t="str">
            <v>CAIXA REFERENCIAL</v>
          </cell>
        </row>
        <row r="6236">
          <cell r="G6236">
            <v>98510</v>
          </cell>
          <cell r="H6236" t="str">
            <v>PLANTIO DE ÁRVORE ORNAMENTAL COM ALTURA DE MUDA MENOR OU IGUAL A 2,00 M. AF_05/2018</v>
          </cell>
          <cell r="I6236" t="str">
            <v>UN</v>
          </cell>
          <cell r="J6236" t="str">
            <v>COEFICIENTE DE REPRESENTATIVIDADE</v>
          </cell>
          <cell r="K6236">
            <v>51.51</v>
          </cell>
          <cell r="L6236" t="str">
            <v>CAIXA REFERENCIAL</v>
          </cell>
        </row>
        <row r="6237">
          <cell r="G6237">
            <v>98511</v>
          </cell>
          <cell r="H6237" t="str">
            <v>PLANTIO DE ÁRVORE ORNAMENTAL COM ALTURA DE MUDA MAIOR QUE 2,00 M E MENOR OU IGUAL A 4,00 M. AF_05/2018</v>
          </cell>
          <cell r="I6237" t="str">
            <v>UN</v>
          </cell>
          <cell r="J6237" t="str">
            <v>COEFICIENTE DE REPRESENTATIVIDADE</v>
          </cell>
          <cell r="K6237">
            <v>95.82</v>
          </cell>
          <cell r="L6237" t="str">
            <v>CAIXA REFERENCIAL</v>
          </cell>
        </row>
        <row r="6238">
          <cell r="G6238">
            <v>98516</v>
          </cell>
          <cell r="H6238" t="str">
            <v>PLANTIO DE PALMEIRA COM ALTURA DE MUDA MENOR OU IGUAL A 2,00 M. AF_05/2018</v>
          </cell>
          <cell r="I6238" t="str">
            <v>UN</v>
          </cell>
          <cell r="J6238" t="str">
            <v>ATRIBUÍDO SÃO PAULO</v>
          </cell>
          <cell r="K6238">
            <v>240.39</v>
          </cell>
          <cell r="L6238" t="str">
            <v>CAIXA REFERENCIAL</v>
          </cell>
        </row>
        <row r="6239">
          <cell r="G6239">
            <v>98519</v>
          </cell>
          <cell r="H6239" t="str">
            <v>REVOLVIMENTO E LIMPEZA MANUAL DE SOLO. AF_05/2018</v>
          </cell>
          <cell r="I6239" t="str">
            <v>M2</v>
          </cell>
          <cell r="J6239" t="str">
            <v>COEFICIENTE DE REPRESENTATIVIDADE</v>
          </cell>
          <cell r="K6239">
            <v>1.66</v>
          </cell>
          <cell r="L6239" t="str">
            <v>CAIXA REFERENCIAL</v>
          </cell>
        </row>
        <row r="6240">
          <cell r="G6240">
            <v>98520</v>
          </cell>
          <cell r="H6240" t="str">
            <v>APLICAÇÃO DE ADUBO EM SOLO. AF_05/2018</v>
          </cell>
          <cell r="I6240" t="str">
            <v>M2</v>
          </cell>
          <cell r="J6240" t="str">
            <v>COEFICIENTE DE REPRESENTATIVIDADE</v>
          </cell>
          <cell r="K6240">
            <v>3.7</v>
          </cell>
          <cell r="L6240" t="str">
            <v>CAIXA REFERENCIAL</v>
          </cell>
        </row>
        <row r="6241">
          <cell r="G6241">
            <v>98521</v>
          </cell>
          <cell r="H6241" t="str">
            <v>APLICAÇÃO DE CALCÁRIO PARA CORREÇÃO DO PH DO SOLO. AF_05/2018</v>
          </cell>
          <cell r="I6241" t="str">
            <v>M2</v>
          </cell>
          <cell r="J6241" t="str">
            <v>COEFICIENTE DE REPRESENTATIVIDADE</v>
          </cell>
          <cell r="K6241">
            <v>0.3</v>
          </cell>
          <cell r="L6241" t="str">
            <v>CAIXA REFERENCIAL</v>
          </cell>
        </row>
        <row r="6242">
          <cell r="G6242">
            <v>98522</v>
          </cell>
          <cell r="H6242" t="str">
            <v>ALAMBRADO EM MOURÕES DE CONCRETO, COM TELA DE ARAME GALVANIZADO (INCLUSIVE MURETA EM CONCRETO). AF_05/2018</v>
          </cell>
          <cell r="I6242" t="str">
            <v>M</v>
          </cell>
          <cell r="J6242" t="str">
            <v>COEFICIENTE DE REPRESENTATIVIDADE</v>
          </cell>
          <cell r="K6242">
            <v>117.47</v>
          </cell>
          <cell r="L6242" t="str">
            <v>CAIXA REFERENCIAL</v>
          </cell>
        </row>
        <row r="6243">
          <cell r="G6243">
            <v>98524</v>
          </cell>
          <cell r="H6243" t="str">
            <v>LIMPEZA MANUAL DE VEGETAÇÃO EM TERRENO COM ENXADA.AF_05/2018</v>
          </cell>
          <cell r="I6243" t="str">
            <v>M2</v>
          </cell>
          <cell r="J6243" t="str">
            <v>COEFICIENTE DE REPRESENTATIVIDADE</v>
          </cell>
          <cell r="K6243">
            <v>2.75</v>
          </cell>
          <cell r="L6243" t="str">
            <v>CAIXA REFERENCIAL</v>
          </cell>
        </row>
        <row r="6244">
          <cell r="G6244">
            <v>98503</v>
          </cell>
          <cell r="H6244" t="str">
            <v>PLANTIO DE GRAMA EM PAVIMENTO CONCREGRAMA. AF_05/2018</v>
          </cell>
          <cell r="I6244" t="str">
            <v>M2</v>
          </cell>
          <cell r="J6244" t="str">
            <v>COEFICIENTE DE REPRESENTATIVIDADE</v>
          </cell>
          <cell r="K6244">
            <v>13.45</v>
          </cell>
          <cell r="L6244" t="str">
            <v>CAIXA REFERENCIAL</v>
          </cell>
        </row>
        <row r="6245">
          <cell r="G6245">
            <v>98504</v>
          </cell>
          <cell r="H6245" t="str">
            <v>PLANTIO DE GRAMA EM PLACAS. AF_05/2018</v>
          </cell>
          <cell r="I6245" t="str">
            <v>M2</v>
          </cell>
          <cell r="J6245" t="str">
            <v>COEFICIENTE DE REPRESENTATIVIDADE</v>
          </cell>
          <cell r="K6245">
            <v>8.42</v>
          </cell>
          <cell r="L6245" t="str">
            <v>CAIXA REFERENCIAL</v>
          </cell>
        </row>
        <row r="6246">
          <cell r="G6246">
            <v>98505</v>
          </cell>
          <cell r="H6246" t="str">
            <v>PLANTIO DE FORRAÇÃO. AF_05/2018</v>
          </cell>
          <cell r="I6246" t="str">
            <v>M2</v>
          </cell>
          <cell r="J6246" t="str">
            <v>COEFICIENTE DE REPRESENTATIVIDADE</v>
          </cell>
          <cell r="K6246">
            <v>46.38</v>
          </cell>
          <cell r="L6246" t="str">
            <v>CAIXA REFERENCIAL</v>
          </cell>
        </row>
        <row r="6247">
          <cell r="G6247">
            <v>98525</v>
          </cell>
          <cell r="H6247" t="str">
            <v>LIMPEZA MECANIZADA DE CAMADA VEGETAL, VEGETAÇÃO E PEQUENAS ÁRVORES (DIÂMETRO DE TRONCO MENOR QUE 0,20 M), COM TRATOR DE ESTEIRAS.AF_05/2018</v>
          </cell>
          <cell r="I6247" t="str">
            <v>M2</v>
          </cell>
          <cell r="J6247" t="str">
            <v>ATRIBUÍDO SÃO PAULO</v>
          </cell>
          <cell r="K6247">
            <v>0.25</v>
          </cell>
          <cell r="L6247" t="str">
            <v>CAIXA REFERENCIAL</v>
          </cell>
        </row>
        <row r="6248">
          <cell r="G6248">
            <v>98526</v>
          </cell>
          <cell r="H6248" t="str">
            <v>REMOÇÃO DE RAÍZES REMANESCENTES DE TRONCO DE ÁRVORE COM DIÂMETRO MAIOR OU IGUAL A 0,20 M E MENOR QUE 0,40 M.AF_05/2018</v>
          </cell>
          <cell r="I6248" t="str">
            <v>UN</v>
          </cell>
          <cell r="J6248" t="str">
            <v>ATRIBUÍDO SÃO PAULO</v>
          </cell>
          <cell r="K6248">
            <v>57.23</v>
          </cell>
          <cell r="L6248" t="str">
            <v>CAIXA REFERENCIAL</v>
          </cell>
        </row>
        <row r="6249">
          <cell r="G6249">
            <v>98527</v>
          </cell>
          <cell r="H6249" t="str">
            <v>REMOÇÃO DE RAÍZES REMANESCENTES DE TRONCO DE ÁRVORE COM DIÂMETRO MAIOR OU IGUAL A 0,40 M E MENOR QUE 0,60 M.AF_05/2018</v>
          </cell>
          <cell r="I6249" t="str">
            <v>UN</v>
          </cell>
          <cell r="J6249" t="str">
            <v>ATRIBUÍDO SÃO PAULO</v>
          </cell>
          <cell r="K6249">
            <v>123.21</v>
          </cell>
          <cell r="L6249" t="str">
            <v>CAIXA REFERENCIAL</v>
          </cell>
        </row>
        <row r="6250">
          <cell r="G6250">
            <v>98528</v>
          </cell>
          <cell r="H6250" t="str">
            <v>REMOÇÃO DE RAÍZES REMANESCENTES DE TRONCO DE ÁRVORE COM DIÂMETRO MAIOR OU IGUAL A 0,60 M.AF_05/2018</v>
          </cell>
          <cell r="I6250" t="str">
            <v>UN</v>
          </cell>
          <cell r="J6250" t="str">
            <v>ATRIBUÍDO SÃO PAULO</v>
          </cell>
          <cell r="K6250">
            <v>180.17</v>
          </cell>
          <cell r="L6250" t="str">
            <v>CAIXA REFERENCIAL</v>
          </cell>
        </row>
        <row r="6251">
          <cell r="G6251">
            <v>98529</v>
          </cell>
          <cell r="H6251" t="str">
            <v>CORTE RASO E RECORTE DE ÁRVORE COM DIÂMETRO DE TRONCO MAIOR OU IGUAL A 0,20 M E MENOR QUE 0,40 M.AF_05/2018</v>
          </cell>
          <cell r="I6251" t="str">
            <v>UN</v>
          </cell>
          <cell r="J6251" t="str">
            <v>COEFICIENTE DE REPRESENTATIVIDADE</v>
          </cell>
          <cell r="K6251">
            <v>59.15</v>
          </cell>
          <cell r="L6251" t="str">
            <v>CAIXA REFERENCIAL</v>
          </cell>
        </row>
        <row r="6252">
          <cell r="G6252">
            <v>98530</v>
          </cell>
          <cell r="H6252" t="str">
            <v>CORTE RASO E RECORTE DE ÁRVORE COM DIÂMETRO DE TRONCO MAIOR OU IGUAL A 0,40 M E MENOR QUE 0,60 M.AF_05/2018</v>
          </cell>
          <cell r="I6252" t="str">
            <v>UN</v>
          </cell>
          <cell r="J6252" t="str">
            <v>COEFICIENTE DE REPRESENTATIVIDADE</v>
          </cell>
          <cell r="K6252">
            <v>105.39</v>
          </cell>
          <cell r="L6252" t="str">
            <v>CAIXA REFERENCIAL</v>
          </cell>
        </row>
        <row r="6253">
          <cell r="G6253">
            <v>98531</v>
          </cell>
          <cell r="H6253" t="str">
            <v>CORTE RASO E RECORTE DE ÁRVORE COM DIÂMETRO DE TRONCO MAIOR OU IGUAL A 0,60 M.AF_05/2018</v>
          </cell>
          <cell r="I6253" t="str">
            <v>UN</v>
          </cell>
          <cell r="J6253" t="str">
            <v>ATRIBUÍDO SÃO PAULO</v>
          </cell>
          <cell r="K6253">
            <v>201.89</v>
          </cell>
          <cell r="L6253" t="str">
            <v>CAIXA REFERENCIAL</v>
          </cell>
        </row>
        <row r="6254">
          <cell r="G6254">
            <v>98532</v>
          </cell>
          <cell r="H6254" t="str">
            <v>PODA EM ALTURA DE ÁRVORE COM DIÂMETRO DE TRONCO MENOR QUE 0,20 M.AF_05/2018</v>
          </cell>
          <cell r="I6254" t="str">
            <v>UN</v>
          </cell>
          <cell r="J6254" t="str">
            <v>ATRIBUÍDO SÃO PAULO</v>
          </cell>
          <cell r="K6254">
            <v>69.45</v>
          </cell>
          <cell r="L6254" t="str">
            <v>CAIXA REFERENCIAL</v>
          </cell>
        </row>
        <row r="6255">
          <cell r="G6255">
            <v>98533</v>
          </cell>
          <cell r="H6255" t="str">
            <v>PODA EM ALTURA DE ÁRVORE COM DIÂMETRO DE TRONCO MAIOR OU IGUAL A 0,20 M E MENOR QUE 0,40 M.AF_05/2018</v>
          </cell>
          <cell r="I6255" t="str">
            <v>UN</v>
          </cell>
          <cell r="J6255" t="str">
            <v>ATRIBUÍDO SÃO PAULO</v>
          </cell>
          <cell r="K6255">
            <v>192.07</v>
          </cell>
          <cell r="L6255" t="str">
            <v>CAIXA REFERENCIAL</v>
          </cell>
        </row>
        <row r="6256">
          <cell r="G6256">
            <v>98534</v>
          </cell>
          <cell r="H6256" t="str">
            <v>PODA EM ALTURA DE ÁRVORE COM DIÂMETRO DE TRONCO MAIOR OU IGUAL A 0,40 M E MENOR QUE 0,60 M.AF_05/2018</v>
          </cell>
          <cell r="I6256" t="str">
            <v>UN</v>
          </cell>
          <cell r="J6256" t="str">
            <v>ATRIBUÍDO SÃO PAULO</v>
          </cell>
          <cell r="K6256">
            <v>489.88</v>
          </cell>
          <cell r="L6256" t="str">
            <v>CAIXA REFERENCIAL</v>
          </cell>
        </row>
        <row r="6257">
          <cell r="G6257">
            <v>98535</v>
          </cell>
          <cell r="H6257" t="str">
            <v>PODA EM ALTURA DE ÁRVORE COM DIÂMETRO DE TRONCO MAIOR OU IGUAL A 0,60 M.AF_05/2018</v>
          </cell>
          <cell r="I6257" t="str">
            <v>UN</v>
          </cell>
          <cell r="J6257" t="str">
            <v>ATRIBUÍDO SÃO PAULO</v>
          </cell>
          <cell r="K6257">
            <v>779.1</v>
          </cell>
          <cell r="L6257" t="str">
            <v>CAIXA REFERENCIAL</v>
          </cell>
        </row>
        <row r="6258">
          <cell r="G6258">
            <v>88238</v>
          </cell>
          <cell r="H6258" t="str">
            <v>AJUDANTE DE ARMADOR COM ENCARGOS COMPLEMENTARES</v>
          </cell>
          <cell r="I6258" t="str">
            <v>H</v>
          </cell>
          <cell r="J6258" t="str">
            <v>COEFICIENTE DE REPRESENTATIVIDADE</v>
          </cell>
          <cell r="K6258">
            <v>17.329999999999998</v>
          </cell>
          <cell r="L6258" t="str">
            <v>ENCARGOS COMPLEMENTARES REFERENCIAL</v>
          </cell>
        </row>
        <row r="6259">
          <cell r="G6259">
            <v>88239</v>
          </cell>
          <cell r="H6259" t="str">
            <v>AJUDANTE DE CARPINTEIRO COM ENCARGOS COMPLEMENTARES</v>
          </cell>
          <cell r="I6259" t="str">
            <v>H</v>
          </cell>
          <cell r="J6259" t="str">
            <v>COEFICIENTE DE REPRESENTATIVIDADE</v>
          </cell>
          <cell r="K6259">
            <v>18.809999999999999</v>
          </cell>
          <cell r="L6259" t="str">
            <v>ENCARGOS COMPLEMENTARES REFERENCIAL</v>
          </cell>
        </row>
        <row r="6260">
          <cell r="G6260">
            <v>88240</v>
          </cell>
          <cell r="H6260" t="str">
            <v>AJUDANTE DE ESTRUTURA METÁLICA COM ENCARGOS COMPLEMENTARES</v>
          </cell>
          <cell r="I6260" t="str">
            <v>H</v>
          </cell>
          <cell r="J6260" t="str">
            <v>COEFICIENTE DE REPRESENTATIVIDADE</v>
          </cell>
          <cell r="K6260">
            <v>13.74</v>
          </cell>
          <cell r="L6260" t="str">
            <v>ENCARGOS COMPLEMENTARES REFERENCIAL</v>
          </cell>
        </row>
        <row r="6261">
          <cell r="G6261">
            <v>88241</v>
          </cell>
          <cell r="H6261" t="str">
            <v>AJUDANTE DE OPERAÇÃO EM GERAL COM ENCARGOS COMPLEMENTARES</v>
          </cell>
          <cell r="I6261" t="str">
            <v>H</v>
          </cell>
          <cell r="J6261" t="str">
            <v>COEFICIENTE DE REPRESENTATIVIDADE</v>
          </cell>
          <cell r="K6261">
            <v>17.73</v>
          </cell>
          <cell r="L6261" t="str">
            <v>ENCARGOS COMPLEMENTARES REFERENCIAL</v>
          </cell>
        </row>
        <row r="6262">
          <cell r="G6262">
            <v>88242</v>
          </cell>
          <cell r="H6262" t="str">
            <v>AJUDANTE DE PEDREIRO COM ENCARGOS COMPLEMENTARES</v>
          </cell>
          <cell r="I6262" t="str">
            <v>H</v>
          </cell>
          <cell r="J6262" t="str">
            <v>COEFICIENTE DE REPRESENTATIVIDADE</v>
          </cell>
          <cell r="K6262">
            <v>16.55</v>
          </cell>
          <cell r="L6262" t="str">
            <v>ENCARGOS COMPLEMENTARES REFERENCIAL</v>
          </cell>
        </row>
        <row r="6263">
          <cell r="G6263">
            <v>88243</v>
          </cell>
          <cell r="H6263" t="str">
            <v>AJUDANTE ESPECIALIZADO COM ENCARGOS COMPLEMENTARES</v>
          </cell>
          <cell r="I6263" t="str">
            <v>H</v>
          </cell>
          <cell r="J6263" t="str">
            <v>COEFICIENTE DE REPRESENTATIVIDADE</v>
          </cell>
          <cell r="K6263">
            <v>19.7</v>
          </cell>
          <cell r="L6263" t="str">
            <v>ENCARGOS COMPLEMENTARES REFERENCIAL</v>
          </cell>
        </row>
        <row r="6264">
          <cell r="G6264">
            <v>88245</v>
          </cell>
          <cell r="H6264" t="str">
            <v>ARMADOR COM ENCARGOS COMPLEMENTARES</v>
          </cell>
          <cell r="I6264" t="str">
            <v>H</v>
          </cell>
          <cell r="J6264" t="str">
            <v>COEFICIENTE DE REPRESENTATIVIDADE</v>
          </cell>
          <cell r="K6264">
            <v>22.34</v>
          </cell>
          <cell r="L6264" t="str">
            <v>ENCARGOS COMPLEMENTARES REFERENCIAL</v>
          </cell>
        </row>
        <row r="6265">
          <cell r="G6265">
            <v>88246</v>
          </cell>
          <cell r="H6265" t="str">
            <v>ASSENTADOR DE TUBOS COM ENCARGOS COMPLEMENTARES</v>
          </cell>
          <cell r="I6265" t="str">
            <v>H</v>
          </cell>
          <cell r="J6265" t="str">
            <v>COEFICIENTE DE REPRESENTATIVIDADE</v>
          </cell>
          <cell r="K6265">
            <v>17.59</v>
          </cell>
          <cell r="L6265" t="str">
            <v>ENCARGOS COMPLEMENTARES REFERENCIAL</v>
          </cell>
        </row>
        <row r="6266">
          <cell r="G6266">
            <v>88247</v>
          </cell>
          <cell r="H6266" t="str">
            <v>AUXILIAR DE ELETRICISTA COM ENCARGOS COMPLEMENTARES</v>
          </cell>
          <cell r="I6266" t="str">
            <v>H</v>
          </cell>
          <cell r="J6266" t="str">
            <v>COEFICIENTE DE REPRESENTATIVIDADE</v>
          </cell>
          <cell r="K6266">
            <v>17.649999999999999</v>
          </cell>
          <cell r="L6266" t="str">
            <v>ENCARGOS COMPLEMENTARES REFERENCIAL</v>
          </cell>
        </row>
        <row r="6267">
          <cell r="G6267">
            <v>88248</v>
          </cell>
          <cell r="H6267" t="str">
            <v>AUXILIAR DE ENCANADOR OU BOMBEIRO HIDRÁULICO COM ENCARGOS COMPLEMENTARES</v>
          </cell>
          <cell r="I6267" t="str">
            <v>H</v>
          </cell>
          <cell r="J6267" t="str">
            <v>COEFICIENTE DE REPRESENTATIVIDADE</v>
          </cell>
          <cell r="K6267">
            <v>17.18</v>
          </cell>
          <cell r="L6267" t="str">
            <v>ENCARGOS COMPLEMENTARES REFERENCIAL</v>
          </cell>
        </row>
        <row r="6268">
          <cell r="G6268">
            <v>88249</v>
          </cell>
          <cell r="H6268" t="str">
            <v>AUXILIAR DE LABORATÓRIO COM ENCARGOS COMPLEMENTARES</v>
          </cell>
          <cell r="I6268" t="str">
            <v>H</v>
          </cell>
          <cell r="J6268" t="str">
            <v>COEFICIENTE DE REPRESENTATIVIDADE</v>
          </cell>
          <cell r="K6268">
            <v>29.12</v>
          </cell>
          <cell r="L6268" t="str">
            <v>ENCARGOS COMPLEMENTARES REFERENCIAL</v>
          </cell>
        </row>
        <row r="6269">
          <cell r="G6269">
            <v>88250</v>
          </cell>
          <cell r="H6269" t="str">
            <v>AUXILIAR DE MECÂNICO COM ENCARGOS COMPLEMENTARES</v>
          </cell>
          <cell r="I6269" t="str">
            <v>H</v>
          </cell>
          <cell r="J6269" t="str">
            <v>COEFICIENTE DE REPRESENTATIVIDADE</v>
          </cell>
          <cell r="K6269">
            <v>15.72</v>
          </cell>
          <cell r="L6269" t="str">
            <v>ENCARGOS COMPLEMENTARES REFERENCIAL</v>
          </cell>
        </row>
        <row r="6270">
          <cell r="G6270">
            <v>88251</v>
          </cell>
          <cell r="H6270" t="str">
            <v>AUXILIAR DE SERRALHEIRO COM ENCARGOS COMPLEMENTARES</v>
          </cell>
          <cell r="I6270" t="str">
            <v>H</v>
          </cell>
          <cell r="J6270" t="str">
            <v>COEFICIENTE DE REPRESENTATIVIDADE</v>
          </cell>
          <cell r="K6270">
            <v>18.16</v>
          </cell>
          <cell r="L6270" t="str">
            <v>ENCARGOS COMPLEMENTARES REFERENCIAL</v>
          </cell>
        </row>
        <row r="6271">
          <cell r="G6271">
            <v>88252</v>
          </cell>
          <cell r="H6271" t="str">
            <v>AUXILIAR DE SERVIÇOS GERAIS COM ENCARGOS COMPLEMENTARES</v>
          </cell>
          <cell r="I6271" t="str">
            <v>H</v>
          </cell>
          <cell r="J6271" t="str">
            <v>COEFICIENTE DE REPRESENTATIVIDADE</v>
          </cell>
          <cell r="K6271">
            <v>17.329999999999998</v>
          </cell>
          <cell r="L6271" t="str">
            <v>ENCARGOS COMPLEMENTARES REFERENCIAL</v>
          </cell>
        </row>
        <row r="6272">
          <cell r="G6272">
            <v>88253</v>
          </cell>
          <cell r="H6272" t="str">
            <v>AUXILIAR DE TOPÓGRAFO COM ENCARGOS COMPLEMENTARES</v>
          </cell>
          <cell r="I6272" t="str">
            <v>H</v>
          </cell>
          <cell r="J6272" t="str">
            <v>COEFICIENTE DE REPRESENTATIVIDADE</v>
          </cell>
          <cell r="K6272">
            <v>7.72</v>
          </cell>
          <cell r="L6272" t="str">
            <v>ENCARGOS COMPLEMENTARES REFERENCIAL</v>
          </cell>
        </row>
        <row r="6273">
          <cell r="G6273">
            <v>88255</v>
          </cell>
          <cell r="H6273" t="str">
            <v>AUXILIAR TÉCNICO DE ENGENHARIA COM ENCARGOS COMPLEMENTARES</v>
          </cell>
          <cell r="I6273" t="str">
            <v>H</v>
          </cell>
          <cell r="J6273" t="str">
            <v>COEFICIENTE DE REPRESENTATIVIDADE</v>
          </cell>
          <cell r="K6273">
            <v>34.75</v>
          </cell>
          <cell r="L6273" t="str">
            <v>ENCARGOS COMPLEMENTARES REFERENCIAL</v>
          </cell>
        </row>
        <row r="6274">
          <cell r="G6274">
            <v>88256</v>
          </cell>
          <cell r="H6274" t="str">
            <v>AZULEJISTA OU LADRILHISTA COM ENCARGOS COMPLEMENTARES</v>
          </cell>
          <cell r="I6274" t="str">
            <v>H</v>
          </cell>
          <cell r="J6274" t="str">
            <v>COEFICIENTE DE REPRESENTATIVIDADE</v>
          </cell>
          <cell r="K6274">
            <v>22.38</v>
          </cell>
          <cell r="L6274" t="str">
            <v>ENCARGOS COMPLEMENTARES REFERENCIAL</v>
          </cell>
        </row>
        <row r="6275">
          <cell r="G6275">
            <v>88257</v>
          </cell>
          <cell r="H6275" t="str">
            <v>BLASTER, DINAMITADOR OU CABO DE FOGO COM ENCARGOS COMPLEMENTARES</v>
          </cell>
          <cell r="I6275" t="str">
            <v>H</v>
          </cell>
          <cell r="J6275" t="str">
            <v>COEFICIENTE DE REPRESENTATIVIDADE</v>
          </cell>
          <cell r="K6275">
            <v>16.670000000000002</v>
          </cell>
          <cell r="L6275" t="str">
            <v>ENCARGOS COMPLEMENTARES REFERENCIAL</v>
          </cell>
        </row>
        <row r="6276">
          <cell r="G6276">
            <v>88258</v>
          </cell>
          <cell r="H6276" t="str">
            <v>CADASTRISTA DE REDES DE AGUA E ESGOTO COM ENCARGOS COMPLEMENTARES</v>
          </cell>
          <cell r="I6276" t="str">
            <v>H</v>
          </cell>
          <cell r="J6276" t="str">
            <v>COEFICIENTE DE REPRESENTATIVIDADE</v>
          </cell>
          <cell r="K6276">
            <v>22.61</v>
          </cell>
          <cell r="L6276" t="str">
            <v>ENCARGOS COMPLEMENTARES REFERENCIAL</v>
          </cell>
        </row>
        <row r="6277">
          <cell r="G6277">
            <v>88259</v>
          </cell>
          <cell r="H6277" t="str">
            <v>CALAFETADOR/CALAFATE COM ENCARGOS COMPLEMENTARES</v>
          </cell>
          <cell r="I6277" t="str">
            <v>H</v>
          </cell>
          <cell r="J6277" t="str">
            <v>COEFICIENTE DE REPRESENTATIVIDADE</v>
          </cell>
          <cell r="K6277">
            <v>25.99</v>
          </cell>
          <cell r="L6277" t="str">
            <v>ENCARGOS COMPLEMENTARES REFERENCIAL</v>
          </cell>
        </row>
        <row r="6278">
          <cell r="G6278">
            <v>88260</v>
          </cell>
          <cell r="H6278" t="str">
            <v>CALCETEIRO COM ENCARGOS COMPLEMENTARES</v>
          </cell>
          <cell r="I6278" t="str">
            <v>H</v>
          </cell>
          <cell r="J6278" t="str">
            <v>COEFICIENTE DE REPRESENTATIVIDADE</v>
          </cell>
          <cell r="K6278">
            <v>21.09</v>
          </cell>
          <cell r="L6278" t="str">
            <v>ENCARGOS COMPLEMENTARES REFERENCIAL</v>
          </cell>
        </row>
        <row r="6279">
          <cell r="G6279">
            <v>88261</v>
          </cell>
          <cell r="H6279" t="str">
            <v>CARPINTEIRO DE ESQUADRIA COM ENCARGOS COMPLEMENTARES</v>
          </cell>
          <cell r="I6279" t="str">
            <v>H</v>
          </cell>
          <cell r="J6279" t="str">
            <v>COEFICIENTE DE REPRESENTATIVIDADE</v>
          </cell>
          <cell r="K6279">
            <v>22.34</v>
          </cell>
          <cell r="L6279" t="str">
            <v>ENCARGOS COMPLEMENTARES REFERENCIAL</v>
          </cell>
        </row>
        <row r="6280">
          <cell r="G6280">
            <v>88262</v>
          </cell>
          <cell r="H6280" t="str">
            <v>CARPINTEIRO DE FORMAS COM ENCARGOS COMPLEMENTARES</v>
          </cell>
          <cell r="I6280" t="str">
            <v>H</v>
          </cell>
          <cell r="J6280" t="str">
            <v>COLETADO</v>
          </cell>
          <cell r="K6280">
            <v>22.3</v>
          </cell>
          <cell r="L6280" t="str">
            <v>ENCARGOS COMPLEMENTARES REFERENCIAL</v>
          </cell>
        </row>
        <row r="6281">
          <cell r="G6281">
            <v>88263</v>
          </cell>
          <cell r="H6281" t="str">
            <v>CAVOUQUEIRO OU OPERADOR PERFURATRIZ/ROMPEDOR COM ENCARGOS COMPLEMENTARES</v>
          </cell>
          <cell r="I6281" t="str">
            <v>H</v>
          </cell>
          <cell r="J6281" t="str">
            <v>COEFICIENTE DE REPRESENTATIVIDADE</v>
          </cell>
          <cell r="K6281">
            <v>15.05</v>
          </cell>
          <cell r="L6281" t="str">
            <v>ENCARGOS COMPLEMENTARES REFERENCIAL</v>
          </cell>
        </row>
        <row r="6282">
          <cell r="G6282">
            <v>88264</v>
          </cell>
          <cell r="H6282" t="str">
            <v>ELETRICISTA COM ENCARGOS COMPLEMENTARES</v>
          </cell>
          <cell r="I6282" t="str">
            <v>H</v>
          </cell>
          <cell r="J6282" t="str">
            <v>COLETADO</v>
          </cell>
          <cell r="K6282">
            <v>22.66</v>
          </cell>
          <cell r="L6282" t="str">
            <v>ENCARGOS COMPLEMENTARES REFERENCIAL</v>
          </cell>
        </row>
        <row r="6283">
          <cell r="G6283">
            <v>88265</v>
          </cell>
          <cell r="H6283" t="str">
            <v>ELETRICISTA INDUSTRIAL COM ENCARGOS COMPLEMENTARES</v>
          </cell>
          <cell r="I6283" t="str">
            <v>H</v>
          </cell>
          <cell r="J6283" t="str">
            <v>COEFICIENTE DE REPRESENTATIVIDADE</v>
          </cell>
          <cell r="K6283">
            <v>22.66</v>
          </cell>
          <cell r="L6283" t="str">
            <v>ENCARGOS COMPLEMENTARES REFERENCIAL</v>
          </cell>
        </row>
        <row r="6284">
          <cell r="G6284">
            <v>88266</v>
          </cell>
          <cell r="H6284" t="str">
            <v>ELETROTÉCNICO COM ENCARGOS COMPLEMENTARES</v>
          </cell>
          <cell r="I6284" t="str">
            <v>H</v>
          </cell>
          <cell r="J6284" t="str">
            <v>COEFICIENTE DE REPRESENTATIVIDADE</v>
          </cell>
          <cell r="K6284">
            <v>30.54</v>
          </cell>
          <cell r="L6284" t="str">
            <v>ENCARGOS COMPLEMENTARES REFERENCIAL</v>
          </cell>
        </row>
        <row r="6285">
          <cell r="G6285">
            <v>88267</v>
          </cell>
          <cell r="H6285" t="str">
            <v>ENCANADOR OU BOMBEIRO HIDRÁULICO COM ENCARGOS COMPLEMENTARES</v>
          </cell>
          <cell r="I6285" t="str">
            <v>H</v>
          </cell>
          <cell r="J6285" t="str">
            <v>COLETADO</v>
          </cell>
          <cell r="K6285">
            <v>22.03</v>
          </cell>
          <cell r="L6285" t="str">
            <v>ENCARGOS COMPLEMENTARES REFERENCIAL</v>
          </cell>
        </row>
        <row r="6286">
          <cell r="G6286">
            <v>88268</v>
          </cell>
          <cell r="H6286" t="str">
            <v>ESTUCADOR COM ENCARGOS COMPLEMENTARES</v>
          </cell>
          <cell r="I6286" t="str">
            <v>H</v>
          </cell>
          <cell r="J6286" t="str">
            <v>COEFICIENTE DE REPRESENTATIVIDADE</v>
          </cell>
          <cell r="K6286">
            <v>23.13</v>
          </cell>
          <cell r="L6286" t="str">
            <v>ENCARGOS COMPLEMENTARES REFERENCIAL</v>
          </cell>
        </row>
        <row r="6287">
          <cell r="G6287">
            <v>88269</v>
          </cell>
          <cell r="H6287" t="str">
            <v>GESSEIRO COM ENCARGOS COMPLEMENTARES</v>
          </cell>
          <cell r="I6287" t="str">
            <v>H</v>
          </cell>
          <cell r="J6287" t="str">
            <v>COEFICIENTE DE REPRESENTATIVIDADE</v>
          </cell>
          <cell r="K6287">
            <v>22.34</v>
          </cell>
          <cell r="L6287" t="str">
            <v>ENCARGOS COMPLEMENTARES REFERENCIAL</v>
          </cell>
        </row>
        <row r="6288">
          <cell r="G6288">
            <v>88270</v>
          </cell>
          <cell r="H6288" t="str">
            <v>IMPERMEABILIZADOR COM ENCARGOS COMPLEMENTARES</v>
          </cell>
          <cell r="I6288" t="str">
            <v>H</v>
          </cell>
          <cell r="J6288" t="str">
            <v>COEFICIENTE DE REPRESENTATIVIDADE</v>
          </cell>
          <cell r="K6288">
            <v>22.45</v>
          </cell>
          <cell r="L6288" t="str">
            <v>ENCARGOS COMPLEMENTARES REFERENCIAL</v>
          </cell>
        </row>
        <row r="6289">
          <cell r="G6289">
            <v>88272</v>
          </cell>
          <cell r="H6289" t="str">
            <v>MACARIQUEIRO COM ENCARGOS COMPLEMENTARES</v>
          </cell>
          <cell r="I6289" t="str">
            <v>H</v>
          </cell>
          <cell r="J6289" t="str">
            <v>COEFICIENTE DE REPRESENTATIVIDADE</v>
          </cell>
          <cell r="K6289">
            <v>22.57</v>
          </cell>
          <cell r="L6289" t="str">
            <v>ENCARGOS COMPLEMENTARES REFERENCIAL</v>
          </cell>
        </row>
        <row r="6290">
          <cell r="G6290">
            <v>88273</v>
          </cell>
          <cell r="H6290" t="str">
            <v>MARCENEIRO COM ENCARGOS COMPLEMENTARES</v>
          </cell>
          <cell r="I6290" t="str">
            <v>H</v>
          </cell>
          <cell r="J6290" t="str">
            <v>COEFICIENTE DE REPRESENTATIVIDADE</v>
          </cell>
          <cell r="K6290">
            <v>22.71</v>
          </cell>
          <cell r="L6290" t="str">
            <v>ENCARGOS COMPLEMENTARES REFERENCIAL</v>
          </cell>
        </row>
        <row r="6291">
          <cell r="G6291">
            <v>88274</v>
          </cell>
          <cell r="H6291" t="str">
            <v>MARMORISTA/GRANITEIRO COM ENCARGOS COMPLEMENTARES</v>
          </cell>
          <cell r="I6291" t="str">
            <v>H</v>
          </cell>
          <cell r="J6291" t="str">
            <v>COEFICIENTE DE REPRESENTATIVIDADE</v>
          </cell>
          <cell r="K6291">
            <v>18.73</v>
          </cell>
          <cell r="L6291" t="str">
            <v>ENCARGOS COMPLEMENTARES REFERENCIAL</v>
          </cell>
        </row>
        <row r="6292">
          <cell r="G6292">
            <v>88275</v>
          </cell>
          <cell r="H6292" t="str">
            <v>MECÃNICO DE EQUIPAMENTOS PESADOS COM ENCARGOS COMPLEMENTARES</v>
          </cell>
          <cell r="I6292" t="str">
            <v>H</v>
          </cell>
          <cell r="J6292" t="str">
            <v>COEFICIENTE DE REPRESENTATIVIDADE</v>
          </cell>
          <cell r="K6292">
            <v>23.7</v>
          </cell>
          <cell r="L6292" t="str">
            <v>ENCARGOS COMPLEMENTARES REFERENCIAL</v>
          </cell>
        </row>
        <row r="6293">
          <cell r="G6293">
            <v>88277</v>
          </cell>
          <cell r="H6293" t="str">
            <v>MONTADOR (TUBO AÇO/EQUIPAMENTOS) COM ENCARGOS COMPLEMENTARES</v>
          </cell>
          <cell r="I6293" t="str">
            <v>H</v>
          </cell>
          <cell r="J6293" t="str">
            <v>COEFICIENTE DE REPRESENTATIVIDADE</v>
          </cell>
          <cell r="K6293">
            <v>17.78</v>
          </cell>
          <cell r="L6293" t="str">
            <v>ENCARGOS COMPLEMENTARES REFERENCIAL</v>
          </cell>
        </row>
        <row r="6294">
          <cell r="G6294">
            <v>88278</v>
          </cell>
          <cell r="H6294" t="str">
            <v>MONTADOR DE ESTRUTURA METÁLICA COM ENCARGOS COMPLEMENTARES</v>
          </cell>
          <cell r="I6294" t="str">
            <v>H</v>
          </cell>
          <cell r="J6294" t="str">
            <v>COEFICIENTE DE REPRESENTATIVIDADE</v>
          </cell>
          <cell r="K6294">
            <v>17.170000000000002</v>
          </cell>
          <cell r="L6294" t="str">
            <v>ENCARGOS COMPLEMENTARES REFERENCIAL</v>
          </cell>
        </row>
        <row r="6295">
          <cell r="G6295">
            <v>88279</v>
          </cell>
          <cell r="H6295" t="str">
            <v>MONTADOR ELETROMECÃNICO COM ENCARGOS COMPLEMENTARES</v>
          </cell>
          <cell r="I6295" t="str">
            <v>H</v>
          </cell>
          <cell r="J6295" t="str">
            <v>COEFICIENTE DE REPRESENTATIVIDADE</v>
          </cell>
          <cell r="K6295">
            <v>23.47</v>
          </cell>
          <cell r="L6295" t="str">
            <v>ENCARGOS COMPLEMENTARES REFERENCIAL</v>
          </cell>
        </row>
        <row r="6296">
          <cell r="G6296">
            <v>88281</v>
          </cell>
          <cell r="H6296" t="str">
            <v>MOTORISTA DE BASCULANTE COM ENCARGOS COMPLEMENTARES</v>
          </cell>
          <cell r="I6296" t="str">
            <v>H</v>
          </cell>
          <cell r="J6296" t="str">
            <v>COEFICIENTE DE REPRESENTATIVIDADE</v>
          </cell>
          <cell r="K6296">
            <v>17.78</v>
          </cell>
          <cell r="L6296" t="str">
            <v>ENCARGOS COMPLEMENTARES REFERENCIAL</v>
          </cell>
        </row>
        <row r="6297">
          <cell r="G6297">
            <v>88282</v>
          </cell>
          <cell r="H6297" t="str">
            <v>MOTORISTA DE CAMINHÃO COM ENCARGOS COMPLEMENTARES</v>
          </cell>
          <cell r="I6297" t="str">
            <v>H</v>
          </cell>
          <cell r="J6297" t="str">
            <v>COEFICIENTE DE REPRESENTATIVIDADE</v>
          </cell>
          <cell r="K6297">
            <v>18.55</v>
          </cell>
          <cell r="L6297" t="str">
            <v>ENCARGOS COMPLEMENTARES REFERENCIAL</v>
          </cell>
        </row>
        <row r="6298">
          <cell r="G6298">
            <v>88283</v>
          </cell>
          <cell r="H6298" t="str">
            <v>MOTORISTA DE CAMINHÃO E CARRETA COM ENCARGOS COMPLEMENTARES</v>
          </cell>
          <cell r="I6298" t="str">
            <v>H</v>
          </cell>
          <cell r="J6298" t="str">
            <v>COEFICIENTE DE REPRESENTATIVIDADE</v>
          </cell>
          <cell r="K6298">
            <v>23.08</v>
          </cell>
          <cell r="L6298" t="str">
            <v>ENCARGOS COMPLEMENTARES REFERENCIAL</v>
          </cell>
        </row>
        <row r="6299">
          <cell r="G6299">
            <v>88284</v>
          </cell>
          <cell r="H6299" t="str">
            <v>MOTORISTA DE VEIÍCULO LEVE COM ENCARGOS COMPLEMENTARES</v>
          </cell>
          <cell r="I6299" t="str">
            <v>H</v>
          </cell>
          <cell r="J6299" t="str">
            <v>COEFICIENTE DE REPRESENTATIVIDADE</v>
          </cell>
          <cell r="K6299">
            <v>17.510000000000002</v>
          </cell>
          <cell r="L6299" t="str">
            <v>ENCARGOS COMPLEMENTARES REFERENCIAL</v>
          </cell>
        </row>
        <row r="6300">
          <cell r="G6300">
            <v>88285</v>
          </cell>
          <cell r="H6300" t="str">
            <v>MOTORISTA DE VEÍCULO PESADO COM ENCARGOS COMPLEMENTARES</v>
          </cell>
          <cell r="I6300" t="str">
            <v>H</v>
          </cell>
          <cell r="J6300" t="str">
            <v>COEFICIENTE DE REPRESENTATIVIDADE</v>
          </cell>
          <cell r="K6300">
            <v>17.420000000000002</v>
          </cell>
          <cell r="L6300" t="str">
            <v>ENCARGOS COMPLEMENTARES REFERENCIAL</v>
          </cell>
        </row>
        <row r="6301">
          <cell r="G6301">
            <v>88286</v>
          </cell>
          <cell r="H6301" t="str">
            <v>MOTORISTA OPERADOR DE MUNCK COM ENCARGOS COMPLEMENTARES</v>
          </cell>
          <cell r="I6301" t="str">
            <v>H</v>
          </cell>
          <cell r="J6301" t="str">
            <v>COEFICIENTE DE REPRESENTATIVIDADE</v>
          </cell>
          <cell r="K6301">
            <v>17.61</v>
          </cell>
          <cell r="L6301" t="str">
            <v>ENCARGOS COMPLEMENTARES REFERENCIAL</v>
          </cell>
        </row>
        <row r="6302">
          <cell r="G6302">
            <v>88288</v>
          </cell>
          <cell r="H6302" t="str">
            <v>NIVELADOR COM ENCARGOS COMPLEMENTARES</v>
          </cell>
          <cell r="I6302" t="str">
            <v>H</v>
          </cell>
          <cell r="J6302" t="str">
            <v>COEFICIENTE DE REPRESENTATIVIDADE</v>
          </cell>
          <cell r="K6302">
            <v>9.4700000000000006</v>
          </cell>
          <cell r="L6302" t="str">
            <v>ENCARGOS COMPLEMENTARES REFERENCIAL</v>
          </cell>
        </row>
        <row r="6303">
          <cell r="G6303">
            <v>88291</v>
          </cell>
          <cell r="H6303" t="str">
            <v>OPERADOR DE BETONEIRA (CAMINHÃO) COM ENCARGOS COMPLEMENTARES</v>
          </cell>
          <cell r="I6303" t="str">
            <v>H</v>
          </cell>
          <cell r="J6303" t="str">
            <v>COEFICIENTE DE REPRESENTATIVIDADE</v>
          </cell>
          <cell r="K6303">
            <v>17.23</v>
          </cell>
          <cell r="L6303" t="str">
            <v>ENCARGOS COMPLEMENTARES REFERENCIAL</v>
          </cell>
        </row>
        <row r="6304">
          <cell r="G6304">
            <v>88292</v>
          </cell>
          <cell r="H6304" t="str">
            <v>OPERADOR DE COMPRESSOR OU COMPRESSORISTA COM ENCARGOS COMPLEMENTARES</v>
          </cell>
          <cell r="I6304" t="str">
            <v>H</v>
          </cell>
          <cell r="J6304" t="str">
            <v>COEFICIENTE DE REPRESENTATIVIDADE</v>
          </cell>
          <cell r="K6304">
            <v>17.559999999999999</v>
          </cell>
          <cell r="L6304" t="str">
            <v>ENCARGOS COMPLEMENTARES REFERENCIAL</v>
          </cell>
        </row>
        <row r="6305">
          <cell r="G6305">
            <v>88293</v>
          </cell>
          <cell r="H6305" t="str">
            <v>OPERADOR DE DEMARCADORA DE FAIXAS COM ENCARGOS COMPLEMENTARES</v>
          </cell>
          <cell r="I6305" t="str">
            <v>H</v>
          </cell>
          <cell r="J6305" t="str">
            <v>COEFICIENTE DE REPRESENTATIVIDADE</v>
          </cell>
          <cell r="K6305">
            <v>20.059999999999999</v>
          </cell>
          <cell r="L6305" t="str">
            <v>ENCARGOS COMPLEMENTARES REFERENCIAL</v>
          </cell>
        </row>
        <row r="6306">
          <cell r="G6306">
            <v>88294</v>
          </cell>
          <cell r="H6306" t="str">
            <v>OPERADOR DE ESCAVADEIRA COM ENCARGOS COMPLEMENTARES</v>
          </cell>
          <cell r="I6306" t="str">
            <v>H</v>
          </cell>
          <cell r="J6306" t="str">
            <v>COLETADO</v>
          </cell>
          <cell r="K6306">
            <v>21.55</v>
          </cell>
          <cell r="L6306" t="str">
            <v>ENCARGOS COMPLEMENTARES REFERENCIAL</v>
          </cell>
        </row>
        <row r="6307">
          <cell r="G6307">
            <v>88295</v>
          </cell>
          <cell r="H6307" t="str">
            <v>OPERADOR DE GUINCHO COM ENCARGOS COMPLEMENTARES</v>
          </cell>
          <cell r="I6307" t="str">
            <v>H</v>
          </cell>
          <cell r="J6307" t="str">
            <v>COEFICIENTE DE REPRESENTATIVIDADE</v>
          </cell>
          <cell r="K6307">
            <v>17.61</v>
          </cell>
          <cell r="L6307" t="str">
            <v>ENCARGOS COMPLEMENTARES REFERENCIAL</v>
          </cell>
        </row>
        <row r="6308">
          <cell r="G6308">
            <v>88296</v>
          </cell>
          <cell r="H6308" t="str">
            <v>OPERADOR DE GUINDASTE COM ENCARGOS COMPLEMENTARES</v>
          </cell>
          <cell r="I6308" t="str">
            <v>H</v>
          </cell>
          <cell r="J6308" t="str">
            <v>COEFICIENTE DE REPRESENTATIVIDADE</v>
          </cell>
          <cell r="K6308">
            <v>17.61</v>
          </cell>
          <cell r="L6308" t="str">
            <v>ENCARGOS COMPLEMENTARES REFERENCIAL</v>
          </cell>
        </row>
        <row r="6309">
          <cell r="G6309">
            <v>88297</v>
          </cell>
          <cell r="H6309" t="str">
            <v>OPERADOR DE MÁQUINAS E EQUIPAMENTOS COM ENCARGOS COMPLEMENTARES</v>
          </cell>
          <cell r="I6309" t="str">
            <v>H</v>
          </cell>
          <cell r="J6309" t="str">
            <v>COEFICIENTE DE REPRESENTATIVIDADE</v>
          </cell>
          <cell r="K6309">
            <v>17.579999999999998</v>
          </cell>
          <cell r="L6309" t="str">
            <v>ENCARGOS COMPLEMENTARES REFERENCIAL</v>
          </cell>
        </row>
        <row r="6310">
          <cell r="G6310">
            <v>88298</v>
          </cell>
          <cell r="H6310" t="str">
            <v>OPERADOR DE MARTELETE OU MARTELETEIRO COM ENCARGOS COMPLEMENTARES</v>
          </cell>
          <cell r="I6310" t="str">
            <v>H</v>
          </cell>
          <cell r="J6310" t="str">
            <v>COEFICIENTE DE REPRESENTATIVIDADE</v>
          </cell>
          <cell r="K6310">
            <v>17.899999999999999</v>
          </cell>
          <cell r="L6310" t="str">
            <v>ENCARGOS COMPLEMENTARES REFERENCIAL</v>
          </cell>
        </row>
        <row r="6311">
          <cell r="G6311">
            <v>88299</v>
          </cell>
          <cell r="H6311" t="str">
            <v>OPERADOR DE MOTO-ESCREIPER COM ENCARGOS COMPLEMENTARES</v>
          </cell>
          <cell r="I6311" t="str">
            <v>H</v>
          </cell>
          <cell r="J6311" t="str">
            <v>COEFICIENTE DE REPRESENTATIVIDADE</v>
          </cell>
          <cell r="K6311">
            <v>20.309999999999999</v>
          </cell>
          <cell r="L6311" t="str">
            <v>ENCARGOS COMPLEMENTARES REFERENCIAL</v>
          </cell>
        </row>
        <row r="6312">
          <cell r="G6312">
            <v>88300</v>
          </cell>
          <cell r="H6312" t="str">
            <v>OPERADOR DE MOTONIVELADORA COM ENCARGOS COMPLEMENTARES</v>
          </cell>
          <cell r="I6312" t="str">
            <v>H</v>
          </cell>
          <cell r="J6312" t="str">
            <v>COEFICIENTE DE REPRESENTATIVIDADE</v>
          </cell>
          <cell r="K6312">
            <v>23.8</v>
          </cell>
          <cell r="L6312" t="str">
            <v>ENCARGOS COMPLEMENTARES REFERENCIAL</v>
          </cell>
        </row>
        <row r="6313">
          <cell r="G6313">
            <v>88301</v>
          </cell>
          <cell r="H6313" t="str">
            <v>OPERADOR DE PÁ CARREGADEIRA COM ENCARGOS COMPLEMENTARES</v>
          </cell>
          <cell r="I6313" t="str">
            <v>H</v>
          </cell>
          <cell r="J6313" t="str">
            <v>COEFICIENTE DE REPRESENTATIVIDADE</v>
          </cell>
          <cell r="K6313">
            <v>19.329999999999998</v>
          </cell>
          <cell r="L6313" t="str">
            <v>ENCARGOS COMPLEMENTARES REFERENCIAL</v>
          </cell>
        </row>
        <row r="6314">
          <cell r="G6314">
            <v>88302</v>
          </cell>
          <cell r="H6314" t="str">
            <v>OPERADOR DE PAVIMENTADORA COM ENCARGOS COMPLEMENTARES</v>
          </cell>
          <cell r="I6314" t="str">
            <v>H</v>
          </cell>
          <cell r="J6314" t="str">
            <v>COEFICIENTE DE REPRESENTATIVIDADE</v>
          </cell>
          <cell r="K6314">
            <v>20.82</v>
          </cell>
          <cell r="L6314" t="str">
            <v>ENCARGOS COMPLEMENTARES REFERENCIAL</v>
          </cell>
        </row>
        <row r="6315">
          <cell r="G6315">
            <v>88303</v>
          </cell>
          <cell r="H6315" t="str">
            <v>OPERADOR DE ROLO COMPACTADOR COM ENCARGOS COMPLEMENTARES</v>
          </cell>
          <cell r="I6315" t="str">
            <v>H</v>
          </cell>
          <cell r="J6315" t="str">
            <v>COEFICIENTE DE REPRESENTATIVIDADE</v>
          </cell>
          <cell r="K6315">
            <v>17.64</v>
          </cell>
          <cell r="L6315" t="str">
            <v>ENCARGOS COMPLEMENTARES REFERENCIAL</v>
          </cell>
        </row>
        <row r="6316">
          <cell r="G6316">
            <v>88304</v>
          </cell>
          <cell r="H6316" t="str">
            <v>OPERADOR DE USINA DE ASFALTO, DE SOLOS OU DE CONCRETO COM ENCARGOS COMPLEMENTARES</v>
          </cell>
          <cell r="I6316" t="str">
            <v>H</v>
          </cell>
          <cell r="J6316" t="str">
            <v>COEFICIENTE DE REPRESENTATIVIDADE</v>
          </cell>
          <cell r="K6316">
            <v>18.579999999999998</v>
          </cell>
          <cell r="L6316" t="str">
            <v>ENCARGOS COMPLEMENTARES REFERENCIAL</v>
          </cell>
        </row>
        <row r="6317">
          <cell r="G6317">
            <v>88306</v>
          </cell>
          <cell r="H6317" t="str">
            <v>OPERADOR JATO DE AREIA OU JATISTA COM ENCARGOS COMPLEMENTARES</v>
          </cell>
          <cell r="I6317" t="str">
            <v>H</v>
          </cell>
          <cell r="J6317" t="str">
            <v>COEFICIENTE DE REPRESENTATIVIDADE</v>
          </cell>
          <cell r="K6317">
            <v>19.809999999999999</v>
          </cell>
          <cell r="L6317" t="str">
            <v>ENCARGOS COMPLEMENTARES REFERENCIAL</v>
          </cell>
        </row>
        <row r="6318">
          <cell r="G6318">
            <v>88307</v>
          </cell>
          <cell r="H6318" t="str">
            <v>OPERADOR PARA BATE ESTACAS COM ENCARGOS COMPLEMENTARES</v>
          </cell>
          <cell r="I6318" t="str">
            <v>H</v>
          </cell>
          <cell r="J6318" t="str">
            <v>COEFICIENTE DE REPRESENTATIVIDADE</v>
          </cell>
          <cell r="K6318">
            <v>19.09</v>
          </cell>
          <cell r="L6318" t="str">
            <v>ENCARGOS COMPLEMENTARES REFERENCIAL</v>
          </cell>
        </row>
        <row r="6319">
          <cell r="G6319">
            <v>88308</v>
          </cell>
          <cell r="H6319" t="str">
            <v>PASTILHEIRO COM ENCARGOS COMPLEMENTARES</v>
          </cell>
          <cell r="I6319" t="str">
            <v>H</v>
          </cell>
          <cell r="J6319" t="str">
            <v>COEFICIENTE DE REPRESENTATIVIDADE</v>
          </cell>
          <cell r="K6319">
            <v>23.89</v>
          </cell>
          <cell r="L6319" t="str">
            <v>ENCARGOS COMPLEMENTARES REFERENCIAL</v>
          </cell>
        </row>
        <row r="6320">
          <cell r="G6320">
            <v>88309</v>
          </cell>
          <cell r="H6320" t="str">
            <v>PEDREIRO COM ENCARGOS COMPLEMENTARES</v>
          </cell>
          <cell r="I6320" t="str">
            <v>H</v>
          </cell>
          <cell r="J6320" t="str">
            <v>COLETADO</v>
          </cell>
          <cell r="K6320">
            <v>22.45</v>
          </cell>
          <cell r="L6320" t="str">
            <v>ENCARGOS COMPLEMENTARES REFERENCIAL</v>
          </cell>
        </row>
        <row r="6321">
          <cell r="G6321">
            <v>88310</v>
          </cell>
          <cell r="H6321" t="str">
            <v>PINTOR COM ENCARGOS COMPLEMENTARES</v>
          </cell>
          <cell r="I6321" t="str">
            <v>H</v>
          </cell>
          <cell r="J6321" t="str">
            <v>COLETADO</v>
          </cell>
          <cell r="K6321">
            <v>23.55</v>
          </cell>
          <cell r="L6321" t="str">
            <v>ENCARGOS COMPLEMENTARES REFERENCIAL</v>
          </cell>
        </row>
        <row r="6322">
          <cell r="G6322">
            <v>88311</v>
          </cell>
          <cell r="H6322" t="str">
            <v>PINTOR DE LETREIROS COM ENCARGOS COMPLEMENTARES</v>
          </cell>
          <cell r="I6322" t="str">
            <v>H</v>
          </cell>
          <cell r="J6322" t="str">
            <v>COEFICIENTE DE REPRESENTATIVIDADE</v>
          </cell>
          <cell r="K6322">
            <v>24.86</v>
          </cell>
          <cell r="L6322" t="str">
            <v>ENCARGOS COMPLEMENTARES REFERENCIAL</v>
          </cell>
        </row>
        <row r="6323">
          <cell r="G6323">
            <v>88312</v>
          </cell>
          <cell r="H6323" t="str">
            <v>PINTOR PARA TINTA EPÓXI COM ENCARGOS COMPLEMENTARES</v>
          </cell>
          <cell r="I6323" t="str">
            <v>H</v>
          </cell>
          <cell r="J6323" t="str">
            <v>COEFICIENTE DE REPRESENTATIVIDADE</v>
          </cell>
          <cell r="K6323">
            <v>24.79</v>
          </cell>
          <cell r="L6323" t="str">
            <v>ENCARGOS COMPLEMENTARES REFERENCIAL</v>
          </cell>
        </row>
        <row r="6324">
          <cell r="G6324">
            <v>88313</v>
          </cell>
          <cell r="H6324" t="str">
            <v>POCEIRO COM ENCARGOS COMPLEMENTARES</v>
          </cell>
          <cell r="I6324" t="str">
            <v>H</v>
          </cell>
          <cell r="J6324" t="str">
            <v>COEFICIENTE DE REPRESENTATIVIDADE</v>
          </cell>
          <cell r="K6324">
            <v>16.14</v>
          </cell>
          <cell r="L6324" t="str">
            <v>ENCARGOS COMPLEMENTARES REFERENCIAL</v>
          </cell>
        </row>
        <row r="6325">
          <cell r="G6325">
            <v>88314</v>
          </cell>
          <cell r="H6325" t="str">
            <v>RASTELEIRO COM ENCARGOS COMPLEMENTARES</v>
          </cell>
          <cell r="I6325" t="str">
            <v>H</v>
          </cell>
          <cell r="J6325" t="str">
            <v>COEFICIENTE DE REPRESENTATIVIDADE</v>
          </cell>
          <cell r="K6325">
            <v>15.67</v>
          </cell>
          <cell r="L6325" t="str">
            <v>ENCARGOS COMPLEMENTARES REFERENCIAL</v>
          </cell>
        </row>
        <row r="6326">
          <cell r="G6326">
            <v>88315</v>
          </cell>
          <cell r="H6326" t="str">
            <v>SERRALHEIRO COM ENCARGOS COMPLEMENTARES</v>
          </cell>
          <cell r="I6326" t="str">
            <v>H</v>
          </cell>
          <cell r="J6326" t="str">
            <v>COEFICIENTE DE REPRESENTATIVIDADE</v>
          </cell>
          <cell r="K6326">
            <v>22.34</v>
          </cell>
          <cell r="L6326" t="str">
            <v>ENCARGOS COMPLEMENTARES REFERENCIAL</v>
          </cell>
        </row>
        <row r="6327">
          <cell r="G6327">
            <v>88316</v>
          </cell>
          <cell r="H6327" t="str">
            <v>SERVENTE COM ENCARGOS COMPLEMENTARES</v>
          </cell>
          <cell r="I6327" t="str">
            <v>H</v>
          </cell>
          <cell r="J6327" t="str">
            <v>COLETADO</v>
          </cell>
          <cell r="K6327">
            <v>16.579999999999998</v>
          </cell>
          <cell r="L6327" t="str">
            <v>ENCARGOS COMPLEMENTARES REFERENCIAL</v>
          </cell>
        </row>
        <row r="6328">
          <cell r="G6328">
            <v>88317</v>
          </cell>
          <cell r="H6328" t="str">
            <v>SOLDADOR COM ENCARGOS COMPLEMENTARES</v>
          </cell>
          <cell r="I6328" t="str">
            <v>H</v>
          </cell>
          <cell r="J6328" t="str">
            <v>COLETADO</v>
          </cell>
          <cell r="K6328">
            <v>23.08</v>
          </cell>
          <cell r="L6328" t="str">
            <v>ENCARGOS COMPLEMENTARES REFERENCIAL</v>
          </cell>
        </row>
        <row r="6329">
          <cell r="G6329">
            <v>88318</v>
          </cell>
          <cell r="H6329" t="str">
            <v>SOLDADOR A (PARA SOLDA A SER TESTADA COM RAIOS "X") COM ENCARGOS COMPLEMENTARES</v>
          </cell>
          <cell r="I6329" t="str">
            <v>H</v>
          </cell>
          <cell r="J6329" t="str">
            <v>COEFICIENTE DE REPRESENTATIVIDADE</v>
          </cell>
          <cell r="K6329">
            <v>24.99</v>
          </cell>
          <cell r="L6329" t="str">
            <v>ENCARGOS COMPLEMENTARES REFERENCIAL</v>
          </cell>
        </row>
        <row r="6330">
          <cell r="G6330">
            <v>88320</v>
          </cell>
          <cell r="H6330" t="str">
            <v>TAQUEADOR OU TAQUEIRO COM ENCARGOS COMPLEMENTARES</v>
          </cell>
          <cell r="I6330" t="str">
            <v>H</v>
          </cell>
          <cell r="J6330" t="str">
            <v>COEFICIENTE DE REPRESENTATIVIDADE</v>
          </cell>
          <cell r="K6330">
            <v>26.05</v>
          </cell>
          <cell r="L6330" t="str">
            <v>ENCARGOS COMPLEMENTARES REFERENCIAL</v>
          </cell>
        </row>
        <row r="6331">
          <cell r="G6331">
            <v>88321</v>
          </cell>
          <cell r="H6331" t="str">
            <v>TÉCNICO DE LABORATÓRIO COM ENCARGOS COMPLEMENTARES</v>
          </cell>
          <cell r="I6331" t="str">
            <v>H</v>
          </cell>
          <cell r="J6331" t="str">
            <v>COEFICIENTE DE REPRESENTATIVIDADE</v>
          </cell>
          <cell r="K6331">
            <v>45.91</v>
          </cell>
          <cell r="L6331" t="str">
            <v>ENCARGOS COMPLEMENTARES REFERENCIAL</v>
          </cell>
        </row>
        <row r="6332">
          <cell r="G6332">
            <v>88322</v>
          </cell>
          <cell r="H6332" t="str">
            <v>TÉCNICO DE SONDAGEM COM ENCARGOS COMPLEMENTARES</v>
          </cell>
          <cell r="I6332" t="str">
            <v>H</v>
          </cell>
          <cell r="J6332" t="str">
            <v>COEFICIENTE DE REPRESENTATIVIDADE</v>
          </cell>
          <cell r="K6332">
            <v>22.97</v>
          </cell>
          <cell r="L6332" t="str">
            <v>ENCARGOS COMPLEMENTARES REFERENCIAL</v>
          </cell>
        </row>
        <row r="6333">
          <cell r="G6333">
            <v>88323</v>
          </cell>
          <cell r="H6333" t="str">
            <v>TELHADISTA COM ENCARGOS COMPLEMENTARES</v>
          </cell>
          <cell r="I6333" t="str">
            <v>H</v>
          </cell>
          <cell r="J6333" t="str">
            <v>COEFICIENTE DE REPRESENTATIVIDADE</v>
          </cell>
          <cell r="K6333">
            <v>23.81</v>
          </cell>
          <cell r="L6333" t="str">
            <v>ENCARGOS COMPLEMENTARES REFERENCIAL</v>
          </cell>
        </row>
        <row r="6334">
          <cell r="G6334">
            <v>88324</v>
          </cell>
          <cell r="H6334" t="str">
            <v>TRATORISTA COM ENCARGOS COMPLEMENTARES</v>
          </cell>
          <cell r="I6334" t="str">
            <v>H</v>
          </cell>
          <cell r="J6334" t="str">
            <v>COEFICIENTE DE REPRESENTATIVIDADE</v>
          </cell>
          <cell r="K6334">
            <v>17.559999999999999</v>
          </cell>
          <cell r="L6334" t="str">
            <v>ENCARGOS COMPLEMENTARES REFERENCIAL</v>
          </cell>
        </row>
        <row r="6335">
          <cell r="G6335">
            <v>88325</v>
          </cell>
          <cell r="H6335" t="str">
            <v>VIDRACEIRO COM ENCARGOS COMPLEMENTARES</v>
          </cell>
          <cell r="I6335" t="str">
            <v>H</v>
          </cell>
          <cell r="J6335" t="str">
            <v>COEFICIENTE DE REPRESENTATIVIDADE</v>
          </cell>
          <cell r="K6335">
            <v>20.88</v>
          </cell>
          <cell r="L6335" t="str">
            <v>ENCARGOS COMPLEMENTARES REFERENCIAL</v>
          </cell>
        </row>
        <row r="6336">
          <cell r="G6336">
            <v>88326</v>
          </cell>
          <cell r="H6336" t="str">
            <v>VIGIA NOTURNO COM ENCARGOS COMPLEMENTARES</v>
          </cell>
          <cell r="I6336" t="str">
            <v>H</v>
          </cell>
          <cell r="J6336" t="str">
            <v>COEFICIENTE DE REPRESENTATIVIDADE</v>
          </cell>
          <cell r="K6336">
            <v>21.06</v>
          </cell>
          <cell r="L6336" t="str">
            <v>ENCARGOS COMPLEMENTARES REFERENCIAL</v>
          </cell>
        </row>
        <row r="6337">
          <cell r="G6337">
            <v>88377</v>
          </cell>
          <cell r="H6337" t="str">
            <v>OPERADOR DE BETONEIRA ESTACIONÁRIA/MISTURADOR COM ENCARGOS COMPLEMENTARES</v>
          </cell>
          <cell r="I6337" t="str">
            <v>H</v>
          </cell>
          <cell r="J6337" t="str">
            <v>COEFICIENTE DE REPRESENTATIVIDADE</v>
          </cell>
          <cell r="K6337">
            <v>16.8</v>
          </cell>
          <cell r="L6337" t="str">
            <v>ENCARGOS COMPLEMENTARES REFERENCIAL</v>
          </cell>
        </row>
        <row r="6338">
          <cell r="G6338">
            <v>88441</v>
          </cell>
          <cell r="H6338" t="str">
            <v>JARDINEIRO COM ENCARGOS COMPLEMENTARES</v>
          </cell>
          <cell r="I6338" t="str">
            <v>H</v>
          </cell>
          <cell r="J6338" t="str">
            <v>COEFICIENTE DE REPRESENTATIVIDADE</v>
          </cell>
          <cell r="K6338">
            <v>21.73</v>
          </cell>
          <cell r="L6338" t="str">
            <v>ENCARGOS COMPLEMENTARES REFERENCIAL</v>
          </cell>
        </row>
        <row r="6339">
          <cell r="G6339">
            <v>88597</v>
          </cell>
          <cell r="H6339" t="str">
            <v>DESENHISTA DETALHISTA COM ENCARGOS COMPLEMENTARES</v>
          </cell>
          <cell r="I6339" t="str">
            <v>H</v>
          </cell>
          <cell r="J6339" t="str">
            <v>COEFICIENTE DE REPRESENTATIVIDADE</v>
          </cell>
          <cell r="K6339">
            <v>27.19</v>
          </cell>
          <cell r="L6339" t="str">
            <v>ENCARGOS COMPLEMENTARES REFERENCIAL</v>
          </cell>
        </row>
        <row r="6340">
          <cell r="G6340">
            <v>90766</v>
          </cell>
          <cell r="H6340" t="str">
            <v>ALMOXARIFE COM ENCARGOS COMPLEMENTARES</v>
          </cell>
          <cell r="I6340" t="str">
            <v>H</v>
          </cell>
          <cell r="J6340" t="str">
            <v>COLETADO</v>
          </cell>
          <cell r="K6340">
            <v>26.67</v>
          </cell>
          <cell r="L6340" t="str">
            <v>ENCARGOS COMPLEMENTARES REFERENCIAL</v>
          </cell>
        </row>
        <row r="6341">
          <cell r="G6341">
            <v>90767</v>
          </cell>
          <cell r="H6341" t="str">
            <v>APONTADOR OU APROPRIADOR COM ENCARGOS COMPLEMENTARES</v>
          </cell>
          <cell r="I6341" t="str">
            <v>H</v>
          </cell>
          <cell r="J6341" t="str">
            <v>COEFICIENTE DE REPRESENTATIVIDADE</v>
          </cell>
          <cell r="K6341">
            <v>32.159999999999997</v>
          </cell>
          <cell r="L6341" t="str">
            <v>ENCARGOS COMPLEMENTARES REFERENCIAL</v>
          </cell>
        </row>
        <row r="6342">
          <cell r="G6342">
            <v>90768</v>
          </cell>
          <cell r="H6342" t="str">
            <v>ARQUITETO DE OBRA JUNIOR COM ENCARGOS COMPLEMENTARES</v>
          </cell>
          <cell r="I6342" t="str">
            <v>H</v>
          </cell>
          <cell r="J6342" t="str">
            <v>COEFICIENTE DE REPRESENTATIVIDADE</v>
          </cell>
          <cell r="K6342">
            <v>64.31</v>
          </cell>
          <cell r="L6342" t="str">
            <v>ENCARGOS COMPLEMENTARES REFERENCIAL</v>
          </cell>
        </row>
        <row r="6343">
          <cell r="G6343">
            <v>90769</v>
          </cell>
          <cell r="H6343" t="str">
            <v>ARQUITETO DE OBRA PLENO COM ENCARGOS COMPLEMENTARES</v>
          </cell>
          <cell r="I6343" t="str">
            <v>H</v>
          </cell>
          <cell r="J6343" t="str">
            <v>COEFICIENTE DE REPRESENTATIVIDADE</v>
          </cell>
          <cell r="K6343">
            <v>90.93</v>
          </cell>
          <cell r="L6343" t="str">
            <v>ENCARGOS COMPLEMENTARES REFERENCIAL</v>
          </cell>
        </row>
        <row r="6344">
          <cell r="G6344">
            <v>90770</v>
          </cell>
          <cell r="H6344" t="str">
            <v>ARQUITETO DE OBRA SENIOR COM ENCARGOS COMPLEMENTARES</v>
          </cell>
          <cell r="I6344" t="str">
            <v>H</v>
          </cell>
          <cell r="J6344" t="str">
            <v>COEFICIENTE DE REPRESENTATIVIDADE</v>
          </cell>
          <cell r="K6344">
            <v>119.92</v>
          </cell>
          <cell r="L6344" t="str">
            <v>ENCARGOS COMPLEMENTARES REFERENCIAL</v>
          </cell>
        </row>
        <row r="6345">
          <cell r="G6345">
            <v>90771</v>
          </cell>
          <cell r="H6345" t="str">
            <v>AUXILIAR DE DESENHISTA COM ENCARGOS COMPLEMENTARES</v>
          </cell>
          <cell r="I6345" t="str">
            <v>H</v>
          </cell>
          <cell r="J6345" t="str">
            <v>COEFICIENTE DE REPRESENTATIVIDADE</v>
          </cell>
          <cell r="K6345">
            <v>28.98</v>
          </cell>
          <cell r="L6345" t="str">
            <v>ENCARGOS COMPLEMENTARES REFERENCIAL</v>
          </cell>
        </row>
        <row r="6346">
          <cell r="G6346">
            <v>90772</v>
          </cell>
          <cell r="H6346" t="str">
            <v>AUXILIAR DE ESCRITORIO COM ENCARGOS COMPLEMENTARES</v>
          </cell>
          <cell r="I6346" t="str">
            <v>H</v>
          </cell>
          <cell r="J6346" t="str">
            <v>COEFICIENTE DE REPRESENTATIVIDADE</v>
          </cell>
          <cell r="K6346">
            <v>22.51</v>
          </cell>
          <cell r="L6346" t="str">
            <v>ENCARGOS COMPLEMENTARES REFERENCIAL</v>
          </cell>
        </row>
        <row r="6347">
          <cell r="G6347">
            <v>90773</v>
          </cell>
          <cell r="H6347" t="str">
            <v>DESENHISTA COPISTA COM ENCARGOS COMPLEMENTARES</v>
          </cell>
          <cell r="I6347" t="str">
            <v>H</v>
          </cell>
          <cell r="J6347" t="str">
            <v>COEFICIENTE DE REPRESENTATIVIDADE</v>
          </cell>
          <cell r="K6347">
            <v>13.26</v>
          </cell>
          <cell r="L6347" t="str">
            <v>ENCARGOS COMPLEMENTARES REFERENCIAL</v>
          </cell>
        </row>
        <row r="6348">
          <cell r="G6348">
            <v>90775</v>
          </cell>
          <cell r="H6348" t="str">
            <v>DESENHISTA PROJETISTA COM ENCARGOS COMPLEMENTARES</v>
          </cell>
          <cell r="I6348" t="str">
            <v>H</v>
          </cell>
          <cell r="J6348" t="str">
            <v>COEFICIENTE DE REPRESENTATIVIDADE</v>
          </cell>
          <cell r="K6348">
            <v>24.41</v>
          </cell>
          <cell r="L6348" t="str">
            <v>ENCARGOS COMPLEMENTARES REFERENCIAL</v>
          </cell>
        </row>
        <row r="6349">
          <cell r="G6349">
            <v>90776</v>
          </cell>
          <cell r="H6349" t="str">
            <v>ENCARREGADO GERAL COM ENCARGOS COMPLEMENTARES</v>
          </cell>
          <cell r="I6349" t="str">
            <v>H</v>
          </cell>
          <cell r="J6349" t="str">
            <v>COLETADO</v>
          </cell>
          <cell r="K6349">
            <v>18.09</v>
          </cell>
          <cell r="L6349" t="str">
            <v>ENCARGOS COMPLEMENTARES REFERENCIAL</v>
          </cell>
        </row>
        <row r="6350">
          <cell r="G6350">
            <v>90777</v>
          </cell>
          <cell r="H6350" t="str">
            <v>ENGENHEIRO CIVIL DE OBRA JUNIOR COM ENCARGOS COMPLEMENTARES</v>
          </cell>
          <cell r="I6350" t="str">
            <v>H</v>
          </cell>
          <cell r="J6350" t="str">
            <v>COLETADO</v>
          </cell>
          <cell r="K6350">
            <v>87.3</v>
          </cell>
          <cell r="L6350" t="str">
            <v>ENCARGOS COMPLEMENTARES REFERENCIAL</v>
          </cell>
        </row>
        <row r="6351">
          <cell r="G6351">
            <v>90778</v>
          </cell>
          <cell r="H6351" t="str">
            <v>ENGENHEIRO CIVIL DE OBRA PLENO COM ENCARGOS COMPLEMENTARES</v>
          </cell>
          <cell r="I6351" t="str">
            <v>H</v>
          </cell>
          <cell r="J6351" t="str">
            <v>COEFICIENTE DE REPRESENTATIVIDADE</v>
          </cell>
          <cell r="K6351">
            <v>99.21</v>
          </cell>
          <cell r="L6351" t="str">
            <v>ENCARGOS COMPLEMENTARES REFERENCIAL</v>
          </cell>
        </row>
        <row r="6352">
          <cell r="G6352">
            <v>90779</v>
          </cell>
          <cell r="H6352" t="str">
            <v>ENGENHEIRO CIVIL DE OBRA SENIOR COM ENCARGOS COMPLEMENTARES</v>
          </cell>
          <cell r="I6352" t="str">
            <v>H</v>
          </cell>
          <cell r="J6352" t="str">
            <v>COEFICIENTE DE REPRESENTATIVIDADE</v>
          </cell>
          <cell r="K6352">
            <v>135.27000000000001</v>
          </cell>
          <cell r="L6352" t="str">
            <v>ENCARGOS COMPLEMENTARES REFERENCIAL</v>
          </cell>
        </row>
        <row r="6353">
          <cell r="G6353">
            <v>90780</v>
          </cell>
          <cell r="H6353" t="str">
            <v>MESTRE DE OBRAS COM ENCARGOS COMPLEMENTARES</v>
          </cell>
          <cell r="I6353" t="str">
            <v>H</v>
          </cell>
          <cell r="J6353" t="str">
            <v>COEFICIENTE DE REPRESENTATIVIDADE</v>
          </cell>
          <cell r="K6353">
            <v>26.71</v>
          </cell>
          <cell r="L6353" t="str">
            <v>ENCARGOS COMPLEMENTARES REFERENCIAL</v>
          </cell>
        </row>
        <row r="6354">
          <cell r="G6354">
            <v>90781</v>
          </cell>
          <cell r="H6354" t="str">
            <v>TOPOGRAFO COM ENCARGOS COMPLEMENTARES</v>
          </cell>
          <cell r="I6354" t="str">
            <v>H</v>
          </cell>
          <cell r="J6354" t="str">
            <v>COLETADO</v>
          </cell>
          <cell r="K6354">
            <v>17.510000000000002</v>
          </cell>
          <cell r="L6354" t="str">
            <v>ENCARGOS COMPLEMENTARES REFERENCIAL</v>
          </cell>
        </row>
        <row r="6355">
          <cell r="G6355">
            <v>91677</v>
          </cell>
          <cell r="H6355" t="str">
            <v>ENGENHEIRO ELETRICISTA COM ENCARGOS COMPLEMENTARES</v>
          </cell>
          <cell r="I6355" t="str">
            <v>H</v>
          </cell>
          <cell r="J6355" t="str">
            <v>COEFICIENTE DE REPRESENTATIVIDADE</v>
          </cell>
          <cell r="K6355">
            <v>103.6</v>
          </cell>
          <cell r="L6355" t="str">
            <v>ENCARGOS COMPLEMENTARES REFERENCIAL</v>
          </cell>
        </row>
        <row r="6356">
          <cell r="G6356">
            <v>91678</v>
          </cell>
          <cell r="H6356" t="str">
            <v>ENGENHEIRO SANITARISTA COM ENCARGOS COMPLEMENTARES</v>
          </cell>
          <cell r="I6356" t="str">
            <v>H</v>
          </cell>
          <cell r="J6356" t="str">
            <v>COEFICIENTE DE REPRESENTATIVIDADE</v>
          </cell>
          <cell r="K6356">
            <v>96</v>
          </cell>
          <cell r="L6356" t="str">
            <v>ENCARGOS COMPLEMENTARES REFERENCIAL</v>
          </cell>
        </row>
        <row r="6357">
          <cell r="G6357">
            <v>93558</v>
          </cell>
          <cell r="H6357" t="str">
            <v>MOTORISTA DE CAMINHAO COM ENCARGOS COMPLEMENTARES</v>
          </cell>
          <cell r="I6357" t="str">
            <v>MES</v>
          </cell>
          <cell r="J6357" t="str">
            <v>COEFICIENTE DE REPRESENTATIVIDADE</v>
          </cell>
          <cell r="K6357">
            <v>3360.82</v>
          </cell>
          <cell r="L6357" t="str">
            <v>ENCARGOS COMPLEMENTARES REFERENCIAL</v>
          </cell>
        </row>
        <row r="6358">
          <cell r="G6358">
            <v>93559</v>
          </cell>
          <cell r="H6358" t="str">
            <v>DESENHISTA DETALHISTA COM ENCARGOS COMPLEMENTARES</v>
          </cell>
          <cell r="I6358" t="str">
            <v>MES</v>
          </cell>
          <cell r="J6358" t="str">
            <v>COEFICIENTE DE REPRESENTATIVIDADE</v>
          </cell>
          <cell r="K6358">
            <v>4860.62</v>
          </cell>
          <cell r="L6358" t="str">
            <v>ENCARGOS COMPLEMENTARES REFERENCIAL</v>
          </cell>
        </row>
        <row r="6359">
          <cell r="G6359">
            <v>93560</v>
          </cell>
          <cell r="H6359" t="str">
            <v>DESENHISTA COPISTA COM ENCARGOS COMPLEMENTARES</v>
          </cell>
          <cell r="I6359" t="str">
            <v>MES</v>
          </cell>
          <cell r="J6359" t="str">
            <v>COEFICIENTE DE REPRESENTATIVIDADE</v>
          </cell>
          <cell r="K6359">
            <v>2377.4299999999998</v>
          </cell>
          <cell r="L6359" t="str">
            <v>ENCARGOS COMPLEMENTARES REFERENCIAL</v>
          </cell>
        </row>
        <row r="6360">
          <cell r="G6360">
            <v>93561</v>
          </cell>
          <cell r="H6360" t="str">
            <v>DESENHISTA PROJETISTA COM ENCARGOS COMPLEMENTARES</v>
          </cell>
          <cell r="I6360" t="str">
            <v>MES</v>
          </cell>
          <cell r="J6360" t="str">
            <v>COEFICIENTE DE REPRESENTATIVIDADE</v>
          </cell>
          <cell r="K6360">
            <v>4364.8500000000004</v>
          </cell>
          <cell r="L6360" t="str">
            <v>ENCARGOS COMPLEMENTARES REFERENCIAL</v>
          </cell>
        </row>
        <row r="6361">
          <cell r="G6361">
            <v>93562</v>
          </cell>
          <cell r="H6361" t="str">
            <v>AUXILIAR DE DESENHISTA COM ENCARGOS COMPLEMENTARES</v>
          </cell>
          <cell r="I6361" t="str">
            <v>MES</v>
          </cell>
          <cell r="J6361" t="str">
            <v>COEFICIENTE DE REPRESENTATIVIDADE</v>
          </cell>
          <cell r="K6361">
            <v>5178.29</v>
          </cell>
          <cell r="L6361" t="str">
            <v>ENCARGOS COMPLEMENTARES REFERENCIAL</v>
          </cell>
        </row>
        <row r="6362">
          <cell r="G6362">
            <v>93563</v>
          </cell>
          <cell r="H6362" t="str">
            <v>ALMOXARIFE COM ENCARGOS COMPLEMENTARES</v>
          </cell>
          <cell r="I6362" t="str">
            <v>MES</v>
          </cell>
          <cell r="J6362" t="str">
            <v>COEFICIENTE DE REPRESENTATIVIDADE</v>
          </cell>
          <cell r="K6362">
            <v>4764.04</v>
          </cell>
          <cell r="L6362" t="str">
            <v>ENCARGOS COMPLEMENTARES REFERENCIAL</v>
          </cell>
        </row>
        <row r="6363">
          <cell r="G6363">
            <v>93564</v>
          </cell>
          <cell r="H6363" t="str">
            <v>APONTADOR OU APROPRIADOR COM ENCARGOS COMPLEMENTARES</v>
          </cell>
          <cell r="I6363" t="str">
            <v>MES</v>
          </cell>
          <cell r="J6363" t="str">
            <v>COEFICIENTE DE REPRESENTATIVIDADE</v>
          </cell>
          <cell r="K6363">
            <v>5729.89</v>
          </cell>
          <cell r="L6363" t="str">
            <v>ENCARGOS COMPLEMENTARES REFERENCIAL</v>
          </cell>
        </row>
        <row r="6364">
          <cell r="G6364">
            <v>93565</v>
          </cell>
          <cell r="H6364" t="str">
            <v>ENGENHEIRO CIVIL DE OBRA JUNIOR COM ENCARGOS COMPLEMENTARES</v>
          </cell>
          <cell r="I6364" t="str">
            <v>MES</v>
          </cell>
          <cell r="J6364" t="str">
            <v>COEFICIENTE DE REPRESENTATIVIDADE</v>
          </cell>
          <cell r="K6364">
            <v>15544.2</v>
          </cell>
          <cell r="L6364" t="str">
            <v>ENCARGOS COMPLEMENTARES REFERENCIAL</v>
          </cell>
        </row>
        <row r="6365">
          <cell r="G6365">
            <v>93566</v>
          </cell>
          <cell r="H6365" t="str">
            <v>AUXILIAR DE ESCRITORIO COM ENCARGOS COMPLEMENTARES</v>
          </cell>
          <cell r="I6365" t="str">
            <v>MES</v>
          </cell>
          <cell r="J6365" t="str">
            <v>COEFICIENTE DE REPRESENTATIVIDADE</v>
          </cell>
          <cell r="K6365">
            <v>4022.71</v>
          </cell>
          <cell r="L6365" t="str">
            <v>ENCARGOS COMPLEMENTARES REFERENCIAL</v>
          </cell>
        </row>
        <row r="6366">
          <cell r="G6366">
            <v>93567</v>
          </cell>
          <cell r="H6366" t="str">
            <v>ENGENHEIRO CIVIL DE OBRA PLENO COM ENCARGOS COMPLEMENTARES</v>
          </cell>
          <cell r="I6366" t="str">
            <v>MES</v>
          </cell>
          <cell r="J6366" t="str">
            <v>COEFICIENTE DE REPRESENTATIVIDADE</v>
          </cell>
          <cell r="K6366">
            <v>17666.43</v>
          </cell>
          <cell r="L6366" t="str">
            <v>ENCARGOS COMPLEMENTARES REFERENCIAL</v>
          </cell>
        </row>
        <row r="6367">
          <cell r="G6367">
            <v>93568</v>
          </cell>
          <cell r="H6367" t="str">
            <v>ENGENHEIRO CIVIL DE OBRA SENIOR COM ENCARGOS COMPLEMENTARES</v>
          </cell>
          <cell r="I6367" t="str">
            <v>MES</v>
          </cell>
          <cell r="J6367" t="str">
            <v>COEFICIENTE DE REPRESENTATIVIDADE</v>
          </cell>
          <cell r="K6367">
            <v>24080.27</v>
          </cell>
          <cell r="L6367" t="str">
            <v>ENCARGOS COMPLEMENTARES REFERENCIAL</v>
          </cell>
        </row>
        <row r="6368">
          <cell r="G6368">
            <v>93569</v>
          </cell>
          <cell r="H6368" t="str">
            <v>ARQUITETO JUNIOR COM ENCARGOS COMPLEMENTARES</v>
          </cell>
          <cell r="I6368" t="str">
            <v>MES</v>
          </cell>
          <cell r="J6368" t="str">
            <v>COEFICIENTE DE REPRESENTATIVIDADE</v>
          </cell>
          <cell r="K6368">
            <v>11469.04</v>
          </cell>
          <cell r="L6368" t="str">
            <v>ENCARGOS COMPLEMENTARES REFERENCIAL</v>
          </cell>
        </row>
        <row r="6369">
          <cell r="G6369">
            <v>93570</v>
          </cell>
          <cell r="H6369" t="str">
            <v>ARQUITETO PLENO COM ENCARGOS COMPLEMENTARES</v>
          </cell>
          <cell r="I6369" t="str">
            <v>MES</v>
          </cell>
          <cell r="J6369" t="str">
            <v>COEFICIENTE DE REPRESENTATIVIDADE</v>
          </cell>
          <cell r="K6369">
            <v>16211.52</v>
          </cell>
          <cell r="L6369" t="str">
            <v>ENCARGOS COMPLEMENTARES REFERENCIAL</v>
          </cell>
        </row>
        <row r="6370">
          <cell r="G6370">
            <v>93571</v>
          </cell>
          <cell r="H6370" t="str">
            <v>ARQUITETO SENIOR COM ENCARGOS COMPLEMENTARES</v>
          </cell>
          <cell r="I6370" t="str">
            <v>MES</v>
          </cell>
          <cell r="J6370" t="str">
            <v>COEFICIENTE DE REPRESENTATIVIDADE</v>
          </cell>
          <cell r="K6370">
            <v>21372.27</v>
          </cell>
          <cell r="L6370" t="str">
            <v>ENCARGOS COMPLEMENTARES REFERENCIAL</v>
          </cell>
        </row>
        <row r="6371">
          <cell r="G6371">
            <v>93572</v>
          </cell>
          <cell r="H6371" t="str">
            <v>ENCARREGADO GERAL DE OBRAS COM ENCARGOS COMPLEMENTARES</v>
          </cell>
          <cell r="I6371" t="str">
            <v>MES</v>
          </cell>
          <cell r="J6371" t="str">
            <v>COEFICIENTE DE REPRESENTATIVIDADE</v>
          </cell>
          <cell r="K6371">
            <v>3232.1</v>
          </cell>
          <cell r="L6371" t="str">
            <v>ENCARGOS COMPLEMENTARES REFERENCIAL</v>
          </cell>
        </row>
        <row r="6372">
          <cell r="G6372">
            <v>94295</v>
          </cell>
          <cell r="H6372" t="str">
            <v>MESTRE DE OBRAS COM ENCARGOS COMPLEMENTARES</v>
          </cell>
          <cell r="I6372" t="str">
            <v>MES</v>
          </cell>
          <cell r="J6372" t="str">
            <v>COEFICIENTE DE REPRESENTATIVIDADE</v>
          </cell>
          <cell r="K6372">
            <v>4764.3100000000004</v>
          </cell>
          <cell r="L6372" t="str">
            <v>ENCARGOS COMPLEMENTARES REFERENCIAL</v>
          </cell>
        </row>
        <row r="6373">
          <cell r="G6373">
            <v>94296</v>
          </cell>
          <cell r="H6373" t="str">
            <v>TOPOGRAFO COM ENCARGOS COMPLEMENTARES</v>
          </cell>
          <cell r="I6373" t="str">
            <v>MES</v>
          </cell>
          <cell r="J6373" t="str">
            <v>COEFICIENTE DE REPRESENTATIVIDADE</v>
          </cell>
          <cell r="K6373">
            <v>3131.28</v>
          </cell>
          <cell r="L6373" t="str">
            <v>ENCARGOS COMPLEMENTARES REFERENCIAL</v>
          </cell>
        </row>
        <row r="6374">
          <cell r="G6374">
            <v>95308</v>
          </cell>
          <cell r="H6374" t="str">
            <v>CURSO DE CAPACITAÇÃO PARA AJUDANTE DE ARMADOR (ENCARGOS COMPLEMENTARES) - HORISTA</v>
          </cell>
          <cell r="I6374" t="str">
            <v>H</v>
          </cell>
          <cell r="J6374" t="str">
            <v>COEFICIENTE DE REPRESENTATIVIDADE</v>
          </cell>
          <cell r="K6374">
            <v>0.09</v>
          </cell>
          <cell r="L6374" t="str">
            <v>ENCARGOS COMPLEMENTARES REFERENCIAL</v>
          </cell>
        </row>
        <row r="6375">
          <cell r="G6375">
            <v>95309</v>
          </cell>
          <cell r="H6375" t="str">
            <v>CURSO DE CAPACITAÇÃO PARA AJUDANTE DE CARPINTEIRO (ENCARGOS COMPLEMENTARES) - HORISTA</v>
          </cell>
          <cell r="I6375" t="str">
            <v>H</v>
          </cell>
          <cell r="J6375" t="str">
            <v>COEFICIENTE DE REPRESENTATIVIDADE</v>
          </cell>
          <cell r="K6375">
            <v>0.13</v>
          </cell>
          <cell r="L6375" t="str">
            <v>ENCARGOS COMPLEMENTARES REFERENCIAL</v>
          </cell>
        </row>
        <row r="6376">
          <cell r="G6376">
            <v>95310</v>
          </cell>
          <cell r="H6376" t="str">
            <v>CURSO DE CAPACITAÇÃO PARA AJUDANTE DE ESTRUTURA METÁLICA (ENCARGOS COMPLEMENTARES) - HORISTA</v>
          </cell>
          <cell r="I6376" t="str">
            <v>H</v>
          </cell>
          <cell r="J6376" t="str">
            <v>COEFICIENTE DE REPRESENTATIVIDADE</v>
          </cell>
          <cell r="K6376">
            <v>0.06</v>
          </cell>
          <cell r="L6376" t="str">
            <v>ENCARGOS COMPLEMENTARES REFERENCIAL</v>
          </cell>
        </row>
        <row r="6377">
          <cell r="G6377">
            <v>95311</v>
          </cell>
          <cell r="H6377" t="str">
            <v>CURSO DE CAPACITAÇÃO PARA AJUDANTE DE OPERAÇÃO EM GERAL (ENCARGOS COMPLEMENTARES) - HORISTA</v>
          </cell>
          <cell r="I6377" t="str">
            <v>H</v>
          </cell>
          <cell r="J6377" t="str">
            <v>COEFICIENTE DE REPRESENTATIVIDADE</v>
          </cell>
          <cell r="K6377">
            <v>0.09</v>
          </cell>
          <cell r="L6377" t="str">
            <v>ENCARGOS COMPLEMENTARES REFERENCIAL</v>
          </cell>
        </row>
        <row r="6378">
          <cell r="G6378">
            <v>95312</v>
          </cell>
          <cell r="H6378" t="str">
            <v>CURSO DE CAPACITAÇÃO PARA AJUDANTE DE PEDREIRO (ENCARGOS COMPLEMENTARES) - HORISTA</v>
          </cell>
          <cell r="I6378" t="str">
            <v>H</v>
          </cell>
          <cell r="J6378" t="str">
            <v>COEFICIENTE DE REPRESENTATIVIDADE</v>
          </cell>
          <cell r="K6378">
            <v>0.1</v>
          </cell>
          <cell r="L6378" t="str">
            <v>ENCARGOS COMPLEMENTARES REFERENCIAL</v>
          </cell>
        </row>
        <row r="6379">
          <cell r="G6379">
            <v>95313</v>
          </cell>
          <cell r="H6379" t="str">
            <v>CURSO DE CAPACITAÇÃO PARA AJUDANTE ESPECIALIZADO (ENCARGOS COMPLEMENTARES) - HORISTA</v>
          </cell>
          <cell r="I6379" t="str">
            <v>H</v>
          </cell>
          <cell r="J6379" t="str">
            <v>COEFICIENTE DE REPRESENTATIVIDADE</v>
          </cell>
          <cell r="K6379">
            <v>0.1</v>
          </cell>
          <cell r="L6379" t="str">
            <v>ENCARGOS COMPLEMENTARES REFERENCIAL</v>
          </cell>
        </row>
        <row r="6380">
          <cell r="G6380">
            <v>95314</v>
          </cell>
          <cell r="H6380" t="str">
            <v>CURSO DE CAPACITAÇÃO PARA ARMADOR (ENCARGOS COMPLEMENTARES) - HORISTA</v>
          </cell>
          <cell r="I6380" t="str">
            <v>H</v>
          </cell>
          <cell r="J6380" t="str">
            <v>COEFICIENTE DE REPRESENTATIVIDADE</v>
          </cell>
          <cell r="K6380">
            <v>0.12</v>
          </cell>
          <cell r="L6380" t="str">
            <v>ENCARGOS COMPLEMENTARES REFERENCIAL</v>
          </cell>
        </row>
        <row r="6381">
          <cell r="G6381">
            <v>95315</v>
          </cell>
          <cell r="H6381" t="str">
            <v>CURSO DE CAPACITAÇÃO PARA ASSENTADOR DE TUBOS (ENCARGOS COMPLEMENTARES) - HORISTA</v>
          </cell>
          <cell r="I6381" t="str">
            <v>H</v>
          </cell>
          <cell r="J6381" t="str">
            <v>COEFICIENTE DE REPRESENTATIVIDADE</v>
          </cell>
          <cell r="K6381">
            <v>0.12</v>
          </cell>
          <cell r="L6381" t="str">
            <v>ENCARGOS COMPLEMENTARES REFERENCIAL</v>
          </cell>
        </row>
        <row r="6382">
          <cell r="G6382">
            <v>95316</v>
          </cell>
          <cell r="H6382" t="str">
            <v>CURSO DE CAPACITAÇÃO PARA AUXILIAR DE ELETRICISTA (ENCARGOS COMPLEMENTARES) - HORISTA</v>
          </cell>
          <cell r="I6382" t="str">
            <v>H</v>
          </cell>
          <cell r="J6382" t="str">
            <v>COEFICIENTE DE REPRESENTATIVIDADE</v>
          </cell>
          <cell r="K6382">
            <v>0.28999999999999998</v>
          </cell>
          <cell r="L6382" t="str">
            <v>ENCARGOS COMPLEMENTARES REFERENCIAL</v>
          </cell>
        </row>
        <row r="6383">
          <cell r="G6383">
            <v>95317</v>
          </cell>
          <cell r="H6383" t="str">
            <v>CURSO DE CAPACITAÇÃO PARA AUXILIAR DE ENCANADOR OU BOMBEIRO HIDRÁULICO (ENCARGOS COMPLEMENTARES) - HORISTA</v>
          </cell>
          <cell r="I6383" t="str">
            <v>H</v>
          </cell>
          <cell r="J6383" t="str">
            <v>COEFICIENTE DE REPRESENTATIVIDADE</v>
          </cell>
          <cell r="K6383">
            <v>0.14000000000000001</v>
          </cell>
          <cell r="L6383" t="str">
            <v>ENCARGOS COMPLEMENTARES REFERENCIAL</v>
          </cell>
        </row>
        <row r="6384">
          <cell r="G6384">
            <v>95318</v>
          </cell>
          <cell r="H6384" t="str">
            <v>CURSO DE CAPACITAÇÃO PARA AUXILIAR DE LABORATÓRIO (ENCARGOS COMPLEMENTARES) - HORISTA</v>
          </cell>
          <cell r="I6384" t="str">
            <v>H</v>
          </cell>
          <cell r="J6384" t="str">
            <v>COEFICIENTE DE REPRESENTATIVIDADE</v>
          </cell>
          <cell r="K6384">
            <v>0.15</v>
          </cell>
          <cell r="L6384" t="str">
            <v>ENCARGOS COMPLEMENTARES REFERENCIAL</v>
          </cell>
        </row>
        <row r="6385">
          <cell r="G6385">
            <v>95319</v>
          </cell>
          <cell r="H6385" t="str">
            <v>CURSO DE CAPACITAÇÃO PARA AUXILIAR DE MECÂNICO (ENCARGOS COMPLEMENTARES) - HORISTA</v>
          </cell>
          <cell r="I6385" t="str">
            <v>H</v>
          </cell>
          <cell r="J6385" t="str">
            <v>COEFICIENTE DE REPRESENTATIVIDADE</v>
          </cell>
          <cell r="K6385">
            <v>0.08</v>
          </cell>
          <cell r="L6385" t="str">
            <v>ENCARGOS COMPLEMENTARES REFERENCIAL</v>
          </cell>
        </row>
        <row r="6386">
          <cell r="G6386">
            <v>95320</v>
          </cell>
          <cell r="H6386" t="str">
            <v>CURSO DE CAPACITAÇÃO PARA AUXILIAR DE SERRALHEIRO (ENCARGOS COMPLEMENTARES) - HORISTA</v>
          </cell>
          <cell r="I6386" t="str">
            <v>H</v>
          </cell>
          <cell r="J6386" t="str">
            <v>COEFICIENTE DE REPRESENTATIVIDADE</v>
          </cell>
          <cell r="K6386">
            <v>0.09</v>
          </cell>
          <cell r="L6386" t="str">
            <v>ENCARGOS COMPLEMENTARES REFERENCIAL</v>
          </cell>
        </row>
        <row r="6387">
          <cell r="G6387">
            <v>95321</v>
          </cell>
          <cell r="H6387" t="str">
            <v>CURSO DE CAPACITAÇÃO PARA AUXILIAR DE SERVIÇOS GERAIS (ENCARGOS COMPLEMENTARES) - HORISTA</v>
          </cell>
          <cell r="I6387" t="str">
            <v>H</v>
          </cell>
          <cell r="J6387" t="str">
            <v>COEFICIENTE DE REPRESENTATIVIDADE</v>
          </cell>
          <cell r="K6387">
            <v>0.09</v>
          </cell>
          <cell r="L6387" t="str">
            <v>ENCARGOS COMPLEMENTARES REFERENCIAL</v>
          </cell>
        </row>
        <row r="6388">
          <cell r="G6388">
            <v>95322</v>
          </cell>
          <cell r="H6388" t="str">
            <v>CURSO DE CAPACITAÇÃO PARA AUXILIAR DE TOPÓGRAFO (ENCARGOS COMPLEMENTARES) - HORISTA</v>
          </cell>
          <cell r="I6388" t="str">
            <v>H</v>
          </cell>
          <cell r="J6388" t="str">
            <v>COEFICIENTE DE REPRESENTATIVIDADE</v>
          </cell>
          <cell r="K6388">
            <v>0.03</v>
          </cell>
          <cell r="L6388" t="str">
            <v>ENCARGOS COMPLEMENTARES REFERENCIAL</v>
          </cell>
        </row>
        <row r="6389">
          <cell r="G6389">
            <v>95323</v>
          </cell>
          <cell r="H6389" t="str">
            <v>CURSO DE CAPACITAÇÃO PARA AUXILIAR TÉCNICO DE ENGENHARIA (ENCARGOS COMPLEMENTARES) - HORISTA</v>
          </cell>
          <cell r="I6389" t="str">
            <v>H</v>
          </cell>
          <cell r="J6389" t="str">
            <v>COEFICIENTE DE REPRESENTATIVIDADE</v>
          </cell>
          <cell r="K6389">
            <v>0.19</v>
          </cell>
          <cell r="L6389" t="str">
            <v>ENCARGOS COMPLEMENTARES REFERENCIAL</v>
          </cell>
        </row>
        <row r="6390">
          <cell r="G6390">
            <v>95324</v>
          </cell>
          <cell r="H6390" t="str">
            <v>CURSO DE CAPACITAÇÃO PARA AZULEJISTA OU LADRILHISTA (ENCARGOS COMPLEMENTARES) - HORISTA</v>
          </cell>
          <cell r="I6390" t="str">
            <v>H</v>
          </cell>
          <cell r="J6390" t="str">
            <v>COEFICIENTE DE REPRESENTATIVIDADE</v>
          </cell>
          <cell r="K6390">
            <v>0.16</v>
          </cell>
          <cell r="L6390" t="str">
            <v>ENCARGOS COMPLEMENTARES REFERENCIAL</v>
          </cell>
        </row>
        <row r="6391">
          <cell r="G6391">
            <v>95325</v>
          </cell>
          <cell r="H6391" t="str">
            <v>CURSO DE CAPACITAÇÃO PARA BLASTER, DINAMITADOR OU CABO DE FOGO (ENCARGOS COMPLEMENTARES) - HORISTA</v>
          </cell>
          <cell r="I6391" t="str">
            <v>H</v>
          </cell>
          <cell r="J6391" t="str">
            <v>COEFICIENTE DE REPRESENTATIVIDADE</v>
          </cell>
          <cell r="K6391">
            <v>0.14000000000000001</v>
          </cell>
          <cell r="L6391" t="str">
            <v>ENCARGOS COMPLEMENTARES REFERENCIAL</v>
          </cell>
        </row>
        <row r="6392">
          <cell r="G6392">
            <v>95326</v>
          </cell>
          <cell r="H6392" t="str">
            <v>CURSO DE CAPACITAÇÃO PARA CADASTRISTA DE REDES DE AGUA E ESGOTO (ENCARGOS COMPLEMENTARES) - HORISTA</v>
          </cell>
          <cell r="I6392" t="str">
            <v>H</v>
          </cell>
          <cell r="J6392" t="str">
            <v>COEFICIENTE DE REPRESENTATIVIDADE</v>
          </cell>
          <cell r="K6392">
            <v>7.0000000000000007E-2</v>
          </cell>
          <cell r="L6392" t="str">
            <v>ENCARGOS COMPLEMENTARES REFERENCIAL</v>
          </cell>
        </row>
        <row r="6393">
          <cell r="G6393">
            <v>95327</v>
          </cell>
          <cell r="H6393" t="str">
            <v>CURSO DE CAPACITAÇÃO PARA CALAFETADOR/CALAFATE (ENCARGOS COMPLEMENTARES) - HORISTA</v>
          </cell>
          <cell r="I6393" t="str">
            <v>H</v>
          </cell>
          <cell r="J6393" t="str">
            <v>COEFICIENTE DE REPRESENTATIVIDADE</v>
          </cell>
          <cell r="K6393">
            <v>0.2</v>
          </cell>
          <cell r="L6393" t="str">
            <v>ENCARGOS COMPLEMENTARES REFERENCIAL</v>
          </cell>
        </row>
        <row r="6394">
          <cell r="G6394">
            <v>95328</v>
          </cell>
          <cell r="H6394" t="str">
            <v>CURSO DE CAPACITAÇÃO PARA CALCETEIRO (ENCARGOS COMPLEMENTARES) - HORISTA</v>
          </cell>
          <cell r="I6394" t="str">
            <v>H</v>
          </cell>
          <cell r="J6394" t="str">
            <v>COEFICIENTE DE REPRESENTATIVIDADE</v>
          </cell>
          <cell r="K6394">
            <v>0.11</v>
          </cell>
          <cell r="L6394" t="str">
            <v>ENCARGOS COMPLEMENTARES REFERENCIAL</v>
          </cell>
        </row>
        <row r="6395">
          <cell r="G6395">
            <v>95329</v>
          </cell>
          <cell r="H6395" t="str">
            <v>CURSO DE CAPACITAÇÃO PARA CARPINTEIRO DE ESQUADRIA (ENCARGOS COMPLEMENTARES) - HORISTA</v>
          </cell>
          <cell r="I6395" t="str">
            <v>H</v>
          </cell>
          <cell r="J6395" t="str">
            <v>COEFICIENTE DE REPRESENTATIVIDADE</v>
          </cell>
          <cell r="K6395">
            <v>0.16</v>
          </cell>
          <cell r="L6395" t="str">
            <v>ENCARGOS COMPLEMENTARES REFERENCIAL</v>
          </cell>
        </row>
        <row r="6396">
          <cell r="G6396">
            <v>95330</v>
          </cell>
          <cell r="H6396" t="str">
            <v>CURSO DE CAPACITAÇÃO PARA CARPINTEIRO DE FÔRMAS (ENCARGOS COMPLEMENTARES) - HORISTA</v>
          </cell>
          <cell r="I6396" t="str">
            <v>H</v>
          </cell>
          <cell r="J6396" t="str">
            <v>COLETADO</v>
          </cell>
          <cell r="K6396">
            <v>0.12</v>
          </cell>
          <cell r="L6396" t="str">
            <v>ENCARGOS COMPLEMENTARES REFERENCIAL</v>
          </cell>
        </row>
        <row r="6397">
          <cell r="G6397">
            <v>95331</v>
          </cell>
          <cell r="H6397" t="str">
            <v>CURSO DE CAPACITAÇÃO PARA CAVOUQUEIRO OU OPERADOR PERFURATRIZ/ROMPEDOR (ENCARGOS COMPLEMENTARES) - HORISTA</v>
          </cell>
          <cell r="I6397" t="str">
            <v>H</v>
          </cell>
          <cell r="J6397" t="str">
            <v>COEFICIENTE DE REPRESENTATIVIDADE</v>
          </cell>
          <cell r="K6397">
            <v>7.0000000000000007E-2</v>
          </cell>
          <cell r="L6397" t="str">
            <v>ENCARGOS COMPLEMENTARES REFERENCIAL</v>
          </cell>
        </row>
        <row r="6398">
          <cell r="G6398">
            <v>95332</v>
          </cell>
          <cell r="H6398" t="str">
            <v>CURSO DE CAPACITAÇÃO PARA ELETRICISTA (ENCARGOS COMPLEMENTARES) - HORISTA</v>
          </cell>
          <cell r="I6398" t="str">
            <v>H</v>
          </cell>
          <cell r="J6398" t="str">
            <v>COLETADO</v>
          </cell>
          <cell r="K6398">
            <v>0.42</v>
          </cell>
          <cell r="L6398" t="str">
            <v>ENCARGOS COMPLEMENTARES REFERENCIAL</v>
          </cell>
        </row>
        <row r="6399">
          <cell r="G6399">
            <v>95333</v>
          </cell>
          <cell r="H6399" t="str">
            <v>CURSO DE CAPACITAÇÃO PARA ELETRICISTA INDUSTRIAL (ENCARGOS COMPLEMENTARES) - HORISTA</v>
          </cell>
          <cell r="I6399" t="str">
            <v>H</v>
          </cell>
          <cell r="J6399" t="str">
            <v>COEFICIENTE DE REPRESENTATIVIDADE</v>
          </cell>
          <cell r="K6399">
            <v>0.42</v>
          </cell>
          <cell r="L6399" t="str">
            <v>ENCARGOS COMPLEMENTARES REFERENCIAL</v>
          </cell>
        </row>
        <row r="6400">
          <cell r="G6400">
            <v>95334</v>
          </cell>
          <cell r="H6400" t="str">
            <v>CURSO DE CAPACITAÇÃO PARA ELETROTÉCNICO (ENCARGOS COMPLEMENTARES) - HORISTA</v>
          </cell>
          <cell r="I6400" t="str">
            <v>H</v>
          </cell>
          <cell r="J6400" t="str">
            <v>COEFICIENTE DE REPRESENTATIVIDADE</v>
          </cell>
          <cell r="K6400">
            <v>0.51</v>
          </cell>
          <cell r="L6400" t="str">
            <v>ENCARGOS COMPLEMENTARES REFERENCIAL</v>
          </cell>
        </row>
        <row r="6401">
          <cell r="G6401">
            <v>95335</v>
          </cell>
          <cell r="H6401" t="str">
            <v>CURSO DE CAPACITAÇÃO PARA ENCANADOR OU BOMBEIRO HIDRÁULICO (ENCARGOS COMPLEMENTARES) - HORISTA</v>
          </cell>
          <cell r="I6401" t="str">
            <v>H</v>
          </cell>
          <cell r="J6401" t="str">
            <v>COLETADO</v>
          </cell>
          <cell r="K6401">
            <v>0.2</v>
          </cell>
          <cell r="L6401" t="str">
            <v>ENCARGOS COMPLEMENTARES REFERENCIAL</v>
          </cell>
        </row>
        <row r="6402">
          <cell r="G6402">
            <v>95336</v>
          </cell>
          <cell r="H6402" t="str">
            <v>CURSO DE CAPACITAÇÃO PARA ESTUCADOR (ENCARGOS COMPLEMENTARES) - HORISTA</v>
          </cell>
          <cell r="I6402" t="str">
            <v>H</v>
          </cell>
          <cell r="J6402" t="str">
            <v>COEFICIENTE DE REPRESENTATIVIDADE</v>
          </cell>
          <cell r="K6402">
            <v>0.13</v>
          </cell>
          <cell r="L6402" t="str">
            <v>ENCARGOS COMPLEMENTARES REFERENCIAL</v>
          </cell>
        </row>
        <row r="6403">
          <cell r="G6403">
            <v>95337</v>
          </cell>
          <cell r="H6403" t="str">
            <v>CURSO DE CAPACITAÇÃO PARA GESSEIRO (ENCARGOS COMPLEMENTARES) - HORISTA</v>
          </cell>
          <cell r="I6403" t="str">
            <v>H</v>
          </cell>
          <cell r="J6403" t="str">
            <v>COEFICIENTE DE REPRESENTATIVIDADE</v>
          </cell>
          <cell r="K6403">
            <v>0.12</v>
          </cell>
          <cell r="L6403" t="str">
            <v>ENCARGOS COMPLEMENTARES REFERENCIAL</v>
          </cell>
        </row>
        <row r="6404">
          <cell r="G6404">
            <v>95338</v>
          </cell>
          <cell r="H6404" t="str">
            <v>CURSO DE CAPACITAÇÃO PARA IMPERMEABILIZADOR (ENCARGOS COMPLEMENTARES) - HORISTA</v>
          </cell>
          <cell r="I6404" t="str">
            <v>H</v>
          </cell>
          <cell r="J6404" t="str">
            <v>COEFICIENTE DE REPRESENTATIVIDADE</v>
          </cell>
          <cell r="K6404">
            <v>0.23</v>
          </cell>
          <cell r="L6404" t="str">
            <v>ENCARGOS COMPLEMENTARES REFERENCIAL</v>
          </cell>
        </row>
        <row r="6405">
          <cell r="G6405">
            <v>95339</v>
          </cell>
          <cell r="H6405" t="str">
            <v>CURSO DE CAPACITAÇÃO PARA MAÇARIQUEIRO (ENCARGOS COMPLEMENTARES) - HORISTA</v>
          </cell>
          <cell r="I6405" t="str">
            <v>H</v>
          </cell>
          <cell r="J6405" t="str">
            <v>COEFICIENTE DE REPRESENTATIVIDADE</v>
          </cell>
          <cell r="K6405">
            <v>0.19</v>
          </cell>
          <cell r="L6405" t="str">
            <v>ENCARGOS COMPLEMENTARES REFERENCIAL</v>
          </cell>
        </row>
        <row r="6406">
          <cell r="G6406">
            <v>95340</v>
          </cell>
          <cell r="H6406" t="str">
            <v>CURSO DE CAPACITAÇÃO PARA MARCENEIRO (ENCARGOS COMPLEMENTARES) - HORISTA</v>
          </cell>
          <cell r="I6406" t="str">
            <v>H</v>
          </cell>
          <cell r="J6406" t="str">
            <v>COEFICIENTE DE REPRESENTATIVIDADE</v>
          </cell>
          <cell r="K6406">
            <v>0.17</v>
          </cell>
          <cell r="L6406" t="str">
            <v>ENCARGOS COMPLEMENTARES REFERENCIAL</v>
          </cell>
        </row>
        <row r="6407">
          <cell r="G6407">
            <v>95341</v>
          </cell>
          <cell r="H6407" t="str">
            <v>CURSO DE CAPACITAÇÃO PARA MARMORISTA/GRANITEIRO (ENCARGOS COMPLEMENTARES) - HORISTA</v>
          </cell>
          <cell r="I6407" t="str">
            <v>H</v>
          </cell>
          <cell r="J6407" t="str">
            <v>COEFICIENTE DE REPRESENTATIVIDADE</v>
          </cell>
          <cell r="K6407">
            <v>0.13</v>
          </cell>
          <cell r="L6407" t="str">
            <v>ENCARGOS COMPLEMENTARES REFERENCIAL</v>
          </cell>
        </row>
        <row r="6408">
          <cell r="G6408">
            <v>95342</v>
          </cell>
          <cell r="H6408" t="str">
            <v>CURSO DE CAPACITAÇÃO PARA MECÂNICO DE EQUIPAMENTOS PESADOS (ENCARGOS COMPLEMENTARES) - HORISTA</v>
          </cell>
          <cell r="I6408" t="str">
            <v>H</v>
          </cell>
          <cell r="J6408" t="str">
            <v>COEFICIENTE DE REPRESENTATIVIDADE</v>
          </cell>
          <cell r="K6408">
            <v>0.1</v>
          </cell>
          <cell r="L6408" t="str">
            <v>ENCARGOS COMPLEMENTARES REFERENCIAL</v>
          </cell>
        </row>
        <row r="6409">
          <cell r="G6409">
            <v>95343</v>
          </cell>
          <cell r="H6409" t="str">
            <v>CURSO DE CAPACITAÇÃO PARA MONTADOR  DE TUBO AÇO/EQUIPAMENTOS (ENCARGOS COMPLEMENTARES) - HORISTA</v>
          </cell>
          <cell r="I6409" t="str">
            <v>H</v>
          </cell>
          <cell r="J6409" t="str">
            <v>COEFICIENTE DE REPRESENTATIVIDADE</v>
          </cell>
          <cell r="K6409">
            <v>0.12</v>
          </cell>
          <cell r="L6409" t="str">
            <v>ENCARGOS COMPLEMENTARES REFERENCIAL</v>
          </cell>
        </row>
        <row r="6410">
          <cell r="G6410">
            <v>95344</v>
          </cell>
          <cell r="H6410" t="str">
            <v>CURSO DE CAPACITAÇÃO PARA MONTADOR DE ESTRUTURA METÁLICA (ENCARGOS COMPLEMENTARES) - HORISTA</v>
          </cell>
          <cell r="I6410" t="str">
            <v>H</v>
          </cell>
          <cell r="J6410" t="str">
            <v>COEFICIENTE DE REPRESENTATIVIDADE</v>
          </cell>
          <cell r="K6410">
            <v>0.09</v>
          </cell>
          <cell r="L6410" t="str">
            <v>ENCARGOS COMPLEMENTARES REFERENCIAL</v>
          </cell>
        </row>
        <row r="6411">
          <cell r="G6411">
            <v>95345</v>
          </cell>
          <cell r="H6411" t="str">
            <v>CURSO DE CAPACITAÇÃO PARA MONTADOR ELETROMECÂNICO (ENCARGOS COMPLEMENTARES) - HORISTA</v>
          </cell>
          <cell r="I6411" t="str">
            <v>H</v>
          </cell>
          <cell r="J6411" t="str">
            <v>COEFICIENTE DE REPRESENTATIVIDADE</v>
          </cell>
          <cell r="K6411">
            <v>0.36</v>
          </cell>
          <cell r="L6411" t="str">
            <v>ENCARGOS COMPLEMENTARES REFERENCIAL</v>
          </cell>
        </row>
        <row r="6412">
          <cell r="G6412">
            <v>95346</v>
          </cell>
          <cell r="H6412" t="str">
            <v>CURSO DE CAPACITAÇÃO PARA MOTORISTA DE BASCULANTE (ENCARGOS COMPLEMENTARES) - HORISTA</v>
          </cell>
          <cell r="I6412" t="str">
            <v>H</v>
          </cell>
          <cell r="J6412" t="str">
            <v>COEFICIENTE DE REPRESENTATIVIDADE</v>
          </cell>
          <cell r="K6412">
            <v>0.04</v>
          </cell>
          <cell r="L6412" t="str">
            <v>ENCARGOS COMPLEMENTARES REFERENCIAL</v>
          </cell>
        </row>
        <row r="6413">
          <cell r="G6413">
            <v>95347</v>
          </cell>
          <cell r="H6413" t="str">
            <v>CURSO DE CAPACITAÇÃO PARA MOTORISTA DE CAMINHÃO (ENCARGOS COMPLEMENTARES) - HORISTA</v>
          </cell>
          <cell r="I6413" t="str">
            <v>H</v>
          </cell>
          <cell r="J6413" t="str">
            <v>COEFICIENTE DE REPRESENTATIVIDADE</v>
          </cell>
          <cell r="K6413">
            <v>0.04</v>
          </cell>
          <cell r="L6413" t="str">
            <v>ENCARGOS COMPLEMENTARES REFERENCIAL</v>
          </cell>
        </row>
        <row r="6414">
          <cell r="G6414">
            <v>95348</v>
          </cell>
          <cell r="H6414" t="str">
            <v>CURSO DE CAPACITAÇÃO PARA MOTORISTA DE CAMINHÃO E CARRETA (ENCARGOS COMPLEMENTARES) - HORISTA</v>
          </cell>
          <cell r="I6414" t="str">
            <v>H</v>
          </cell>
          <cell r="J6414" t="str">
            <v>COEFICIENTE DE REPRESENTATIVIDADE</v>
          </cell>
          <cell r="K6414">
            <v>0.06</v>
          </cell>
          <cell r="L6414" t="str">
            <v>ENCARGOS COMPLEMENTARES REFERENCIAL</v>
          </cell>
        </row>
        <row r="6415">
          <cell r="G6415">
            <v>95349</v>
          </cell>
          <cell r="H6415" t="str">
            <v>CURSO DE CAPACITAÇÃO PARA MOTORISTA DE VEÍCULO LEVE (ENCARGOS COMPLEMENTARES) - HORISTA</v>
          </cell>
          <cell r="I6415" t="str">
            <v>H</v>
          </cell>
          <cell r="J6415" t="str">
            <v>COEFICIENTE DE REPRESENTATIVIDADE</v>
          </cell>
          <cell r="K6415">
            <v>0.04</v>
          </cell>
          <cell r="L6415" t="str">
            <v>ENCARGOS COMPLEMENTARES REFERENCIAL</v>
          </cell>
        </row>
        <row r="6416">
          <cell r="G6416">
            <v>95350</v>
          </cell>
          <cell r="H6416" t="str">
            <v>CURSO DE CAPACITAÇÃO PARA MOTORISTA DE VEÍCULO PESADO (ENCARGOS COMPLEMENTARES) - HORISTA</v>
          </cell>
          <cell r="I6416" t="str">
            <v>H</v>
          </cell>
          <cell r="J6416" t="str">
            <v>COEFICIENTE DE REPRESENTATIVIDADE</v>
          </cell>
          <cell r="K6416">
            <v>0.04</v>
          </cell>
          <cell r="L6416" t="str">
            <v>ENCARGOS COMPLEMENTARES REFERENCIAL</v>
          </cell>
        </row>
        <row r="6417">
          <cell r="G6417">
            <v>95351</v>
          </cell>
          <cell r="H6417" t="str">
            <v>CURSO DE CAPACITAÇÃO PARA MOTORISTA OPERADOR DE MUNCK (ENCARGOS COMPLEMENTARES) - HORISTA</v>
          </cell>
          <cell r="I6417" t="str">
            <v>H</v>
          </cell>
          <cell r="J6417" t="str">
            <v>COEFICIENTE DE REPRESENTATIVIDADE</v>
          </cell>
          <cell r="K6417">
            <v>0.14000000000000001</v>
          </cell>
          <cell r="L6417" t="str">
            <v>ENCARGOS COMPLEMENTARES REFERENCIAL</v>
          </cell>
        </row>
        <row r="6418">
          <cell r="G6418">
            <v>95352</v>
          </cell>
          <cell r="H6418" t="str">
            <v>CURSO DE CAPACITAÇÃO PARA NIVELADOR (ENCARGOS COMPLEMENTARES) - HORISTA</v>
          </cell>
          <cell r="I6418" t="str">
            <v>H</v>
          </cell>
          <cell r="J6418" t="str">
            <v>COEFICIENTE DE REPRESENTATIVIDADE</v>
          </cell>
          <cell r="K6418">
            <v>0.04</v>
          </cell>
          <cell r="L6418" t="str">
            <v>ENCARGOS COMPLEMENTARES REFERENCIAL</v>
          </cell>
        </row>
        <row r="6419">
          <cell r="G6419">
            <v>95354</v>
          </cell>
          <cell r="H6419" t="str">
            <v>CURSO DE CAPACITAÇÃO PARA OPERADOR DE BETONEIRA (CAMINHÃO) (ENCARGOS COMPLEMENTARES) - HORISTA</v>
          </cell>
          <cell r="I6419" t="str">
            <v>H</v>
          </cell>
          <cell r="J6419" t="str">
            <v>COEFICIENTE DE REPRESENTATIVIDADE</v>
          </cell>
          <cell r="K6419">
            <v>0.06</v>
          </cell>
          <cell r="L6419" t="str">
            <v>ENCARGOS COMPLEMENTARES REFERENCIAL</v>
          </cell>
        </row>
        <row r="6420">
          <cell r="G6420">
            <v>95355</v>
          </cell>
          <cell r="H6420" t="str">
            <v>CURSO DE CAPACITAÇÃO PARA OPERADOR DE COMPRESSOR OU COMPRESSORISTA (ENCARGOS COMPLEMENTARES) - HORISTA</v>
          </cell>
          <cell r="I6420" t="str">
            <v>H</v>
          </cell>
          <cell r="J6420" t="str">
            <v>COEFICIENTE DE REPRESENTATIVIDADE</v>
          </cell>
          <cell r="K6420">
            <v>7.0000000000000007E-2</v>
          </cell>
          <cell r="L6420" t="str">
            <v>ENCARGOS COMPLEMENTARES REFERENCIAL</v>
          </cell>
        </row>
        <row r="6421">
          <cell r="G6421">
            <v>95356</v>
          </cell>
          <cell r="H6421" t="str">
            <v>CURSO DE CAPACITAÇÃO PARA OPERADOR DE DEMARCADORA DE FAIXAS (ENCARGOS COMPLEMENTARES) - HORISTA</v>
          </cell>
          <cell r="I6421" t="str">
            <v>H</v>
          </cell>
          <cell r="J6421" t="str">
            <v>COEFICIENTE DE REPRESENTATIVIDADE</v>
          </cell>
          <cell r="K6421">
            <v>0.08</v>
          </cell>
          <cell r="L6421" t="str">
            <v>ENCARGOS COMPLEMENTARES REFERENCIAL</v>
          </cell>
        </row>
        <row r="6422">
          <cell r="G6422">
            <v>95357</v>
          </cell>
          <cell r="H6422" t="str">
            <v>CURSO DE CAPACITAÇÃO PARA OPERADOR DE ESCAVADEIRA (ENCARGOS COMPLEMENTARES) - HORISTA</v>
          </cell>
          <cell r="I6422" t="str">
            <v>H</v>
          </cell>
          <cell r="J6422" t="str">
            <v>COLETADO</v>
          </cell>
          <cell r="K6422">
            <v>0.12</v>
          </cell>
          <cell r="L6422" t="str">
            <v>ENCARGOS COMPLEMENTARES REFERENCIAL</v>
          </cell>
        </row>
        <row r="6423">
          <cell r="G6423">
            <v>95358</v>
          </cell>
          <cell r="H6423" t="str">
            <v>CURSO DE CAPACITAÇÃO PARA OPERADOR DE GUINCHO (ENCARGOS COMPLEMENTARES) - HORISTA</v>
          </cell>
          <cell r="I6423" t="str">
            <v>H</v>
          </cell>
          <cell r="J6423" t="str">
            <v>COEFICIENTE DE REPRESENTATIVIDADE</v>
          </cell>
          <cell r="K6423">
            <v>0.14000000000000001</v>
          </cell>
          <cell r="L6423" t="str">
            <v>ENCARGOS COMPLEMENTARES REFERENCIAL</v>
          </cell>
        </row>
        <row r="6424">
          <cell r="G6424">
            <v>95359</v>
          </cell>
          <cell r="H6424" t="str">
            <v>CURSO DE CAPACITAÇÃO PARA OPERADOR DE GUINDASTE (ENCARGOS COMPLEMENTARES) - HORISTA</v>
          </cell>
          <cell r="I6424" t="str">
            <v>H</v>
          </cell>
          <cell r="J6424" t="str">
            <v>COEFICIENTE DE REPRESENTATIVIDADE</v>
          </cell>
          <cell r="K6424">
            <v>0.14000000000000001</v>
          </cell>
          <cell r="L6424" t="str">
            <v>ENCARGOS COMPLEMENTARES REFERENCIAL</v>
          </cell>
        </row>
        <row r="6425">
          <cell r="G6425">
            <v>95360</v>
          </cell>
          <cell r="H6425" t="str">
            <v>CURSO DE CAPACITAÇÃO PARA OPERADOR DE MÁQUINAS E EQUIPAMENTOS (ENCARGOS COMPLEMENTARES) - HORISTA</v>
          </cell>
          <cell r="I6425" t="str">
            <v>H</v>
          </cell>
          <cell r="J6425" t="str">
            <v>COEFICIENTE DE REPRESENTATIVIDADE</v>
          </cell>
          <cell r="K6425">
            <v>0.09</v>
          </cell>
          <cell r="L6425" t="str">
            <v>ENCARGOS COMPLEMENTARES REFERENCIAL</v>
          </cell>
        </row>
        <row r="6426">
          <cell r="G6426">
            <v>95361</v>
          </cell>
          <cell r="H6426" t="str">
            <v>CURSO DE CAPACITAÇÃO PARA OPERADOR DE MARTELETE OU MARTELETEIRO (ENCARGOS COMPLEMENTARES) - HORISTA</v>
          </cell>
          <cell r="I6426" t="str">
            <v>H</v>
          </cell>
          <cell r="J6426" t="str">
            <v>COEFICIENTE DE REPRESENTATIVIDADE</v>
          </cell>
          <cell r="K6426">
            <v>7.0000000000000007E-2</v>
          </cell>
          <cell r="L6426" t="str">
            <v>ENCARGOS COMPLEMENTARES REFERENCIAL</v>
          </cell>
        </row>
        <row r="6427">
          <cell r="G6427">
            <v>95362</v>
          </cell>
          <cell r="H6427" t="str">
            <v>CURSO DE CAPACITAÇÃO PARA OPERADOR DE MOTO-ESCREIPER (ENCARGOS COMPLEMENTARES) - HORISTA</v>
          </cell>
          <cell r="I6427" t="str">
            <v>H</v>
          </cell>
          <cell r="J6427" t="str">
            <v>COEFICIENTE DE REPRESENTATIVIDADE</v>
          </cell>
          <cell r="K6427">
            <v>0.08</v>
          </cell>
          <cell r="L6427" t="str">
            <v>ENCARGOS COMPLEMENTARES REFERENCIAL</v>
          </cell>
        </row>
        <row r="6428">
          <cell r="G6428">
            <v>95363</v>
          </cell>
          <cell r="H6428" t="str">
            <v>CURSO DE CAPACITAÇÃO PARA OPERADOR DE MOTONIVELADORA (ENCARGOS COMPLEMENTARES) - HORISTA</v>
          </cell>
          <cell r="I6428" t="str">
            <v>H</v>
          </cell>
          <cell r="J6428" t="str">
            <v>COEFICIENTE DE REPRESENTATIVIDADE</v>
          </cell>
          <cell r="K6428">
            <v>0.1</v>
          </cell>
          <cell r="L6428" t="str">
            <v>ENCARGOS COMPLEMENTARES REFERENCIAL</v>
          </cell>
        </row>
        <row r="6429">
          <cell r="G6429">
            <v>95364</v>
          </cell>
          <cell r="H6429" t="str">
            <v>CURSO DE CAPACITAÇÃO PARA OPERADOR DE PÁ CARREGADEIRA (ENCARGOS COMPLEMENTARES) - HORISTA</v>
          </cell>
          <cell r="I6429" t="str">
            <v>H</v>
          </cell>
          <cell r="J6429" t="str">
            <v>COEFICIENTE DE REPRESENTATIVIDADE</v>
          </cell>
          <cell r="K6429">
            <v>0.08</v>
          </cell>
          <cell r="L6429" t="str">
            <v>ENCARGOS COMPLEMENTARES REFERENCIAL</v>
          </cell>
        </row>
        <row r="6430">
          <cell r="G6430">
            <v>95365</v>
          </cell>
          <cell r="H6430" t="str">
            <v>CURSO DE CAPACITAÇÃO PARA OPERADOR DE PAVIMENTADORA (ENCARGOS COMPLEMENTARES) - HORISTA</v>
          </cell>
          <cell r="I6430" t="str">
            <v>H</v>
          </cell>
          <cell r="J6430" t="str">
            <v>COEFICIENTE DE REPRESENTATIVIDADE</v>
          </cell>
          <cell r="K6430">
            <v>0.08</v>
          </cell>
          <cell r="L6430" t="str">
            <v>ENCARGOS COMPLEMENTARES REFERENCIAL</v>
          </cell>
        </row>
        <row r="6431">
          <cell r="G6431">
            <v>95366</v>
          </cell>
          <cell r="H6431" t="str">
            <v>CURSO DE CAPACITAÇÃO PARA OPERADOR DE ROLO COMPACTADOR (ENCARGOS COMPLEMENTARES) - HORISTA</v>
          </cell>
          <cell r="I6431" t="str">
            <v>H</v>
          </cell>
          <cell r="J6431" t="str">
            <v>COEFICIENTE DE REPRESENTATIVIDADE</v>
          </cell>
          <cell r="K6431">
            <v>7.0000000000000007E-2</v>
          </cell>
          <cell r="L6431" t="str">
            <v>ENCARGOS COMPLEMENTARES REFERENCIAL</v>
          </cell>
        </row>
        <row r="6432">
          <cell r="G6432">
            <v>95367</v>
          </cell>
          <cell r="H6432" t="str">
            <v>CURSO DE CAPACITAÇÃO PARA OPERADOR DE USINA DE ASFALTO, DE SOLOS OU DE CONCRETO (ENCARGOS COMPLEMENTARES) - HORISTA</v>
          </cell>
          <cell r="I6432" t="str">
            <v>H</v>
          </cell>
          <cell r="J6432" t="str">
            <v>COEFICIENTE DE REPRESENTATIVIDADE</v>
          </cell>
          <cell r="K6432">
            <v>7.0000000000000007E-2</v>
          </cell>
          <cell r="L6432" t="str">
            <v>ENCARGOS COMPLEMENTARES REFERENCIAL</v>
          </cell>
        </row>
        <row r="6433">
          <cell r="G6433">
            <v>95368</v>
          </cell>
          <cell r="H6433" t="str">
            <v>CURSO DE CAPACITAÇÃO PARA OPERADOR JATO DE AREIA OU JATISTA (ENCARGOS COMPLEMENTARES) - HORISTA</v>
          </cell>
          <cell r="I6433" t="str">
            <v>H</v>
          </cell>
          <cell r="J6433" t="str">
            <v>COEFICIENTE DE REPRESENTATIVIDADE</v>
          </cell>
          <cell r="K6433">
            <v>0.11</v>
          </cell>
          <cell r="L6433" t="str">
            <v>ENCARGOS COMPLEMENTARES REFERENCIAL</v>
          </cell>
        </row>
        <row r="6434">
          <cell r="G6434">
            <v>95369</v>
          </cell>
          <cell r="H6434" t="str">
            <v>CURSO DE CAPACITAÇÃO PARA OPERADOR PARA BATE ESTACAS (ENCARGOS COMPLEMENTARES) - HORISTA</v>
          </cell>
          <cell r="I6434" t="str">
            <v>H</v>
          </cell>
          <cell r="J6434" t="str">
            <v>COEFICIENTE DE REPRESENTATIVIDADE</v>
          </cell>
          <cell r="K6434">
            <v>7.0000000000000007E-2</v>
          </cell>
          <cell r="L6434" t="str">
            <v>ENCARGOS COMPLEMENTARES REFERENCIAL</v>
          </cell>
        </row>
        <row r="6435">
          <cell r="G6435">
            <v>95370</v>
          </cell>
          <cell r="H6435" t="str">
            <v>CURSO DE CAPACITAÇÃO PARA PASTILHEIRO (ENCARGOS COMPLEMENTARES) - HORISTA</v>
          </cell>
          <cell r="I6435" t="str">
            <v>H</v>
          </cell>
          <cell r="J6435" t="str">
            <v>COEFICIENTE DE REPRESENTATIVIDADE</v>
          </cell>
          <cell r="K6435">
            <v>0.18</v>
          </cell>
          <cell r="L6435" t="str">
            <v>ENCARGOS COMPLEMENTARES REFERENCIAL</v>
          </cell>
        </row>
        <row r="6436">
          <cell r="G6436">
            <v>95371</v>
          </cell>
          <cell r="H6436" t="str">
            <v>CURSO DE CAPACITAÇÃO PARA PEDREIRO (ENCARGOS COMPLEMENTARES) - HORISTA</v>
          </cell>
          <cell r="I6436" t="str">
            <v>H</v>
          </cell>
          <cell r="J6436" t="str">
            <v>COLETADO</v>
          </cell>
          <cell r="K6436">
            <v>0.23</v>
          </cell>
          <cell r="L6436" t="str">
            <v>ENCARGOS COMPLEMENTARES REFERENCIAL</v>
          </cell>
        </row>
        <row r="6437">
          <cell r="G6437">
            <v>95372</v>
          </cell>
          <cell r="H6437" t="str">
            <v>CURSO DE CAPACITAÇÃO PARA PINTOR (ENCARGOS COMPLEMENTARES) - HORISTA</v>
          </cell>
          <cell r="I6437" t="str">
            <v>H</v>
          </cell>
          <cell r="J6437" t="str">
            <v>COLETADO</v>
          </cell>
          <cell r="K6437">
            <v>0.16</v>
          </cell>
          <cell r="L6437" t="str">
            <v>ENCARGOS COMPLEMENTARES REFERENCIAL</v>
          </cell>
        </row>
        <row r="6438">
          <cell r="G6438">
            <v>95373</v>
          </cell>
          <cell r="H6438" t="str">
            <v>CURSO DE CAPACITAÇÃO PARA PINTOR DE LETREIROS (ENCARGOS COMPLEMENTARES) - HORISTA</v>
          </cell>
          <cell r="I6438" t="str">
            <v>H</v>
          </cell>
          <cell r="J6438" t="str">
            <v>COEFICIENTE DE REPRESENTATIVIDADE</v>
          </cell>
          <cell r="K6438">
            <v>0.18</v>
          </cell>
          <cell r="L6438" t="str">
            <v>ENCARGOS COMPLEMENTARES REFERENCIAL</v>
          </cell>
        </row>
        <row r="6439">
          <cell r="G6439">
            <v>95374</v>
          </cell>
          <cell r="H6439" t="str">
            <v>CURSO DE CAPACITAÇÃO PARA PINTOR PARA TINTA EPÓXI (ENCARGOS COMPLEMENTARES) - HORISTA</v>
          </cell>
          <cell r="I6439" t="str">
            <v>H</v>
          </cell>
          <cell r="J6439" t="str">
            <v>COEFICIENTE DE REPRESENTATIVIDADE</v>
          </cell>
          <cell r="K6439">
            <v>0.17</v>
          </cell>
          <cell r="L6439" t="str">
            <v>ENCARGOS COMPLEMENTARES REFERENCIAL</v>
          </cell>
        </row>
        <row r="6440">
          <cell r="G6440">
            <v>95375</v>
          </cell>
          <cell r="H6440" t="str">
            <v>CURSO DE CAPACITAÇÃO PARA POCEIRO (ENCARGOS COMPLEMENTARES) - HORISTA</v>
          </cell>
          <cell r="I6440" t="str">
            <v>H</v>
          </cell>
          <cell r="J6440" t="str">
            <v>COEFICIENTE DE REPRESENTATIVIDADE</v>
          </cell>
          <cell r="K6440">
            <v>0.16</v>
          </cell>
          <cell r="L6440" t="str">
            <v>ENCARGOS COMPLEMENTARES REFERENCIAL</v>
          </cell>
        </row>
        <row r="6441">
          <cell r="G6441">
            <v>95376</v>
          </cell>
          <cell r="H6441" t="str">
            <v>CURSO DE CAPACITAÇÃO PARA RASTELEIRO (ENCARGOS COMPLEMENTARES) - HORISTA</v>
          </cell>
          <cell r="I6441" t="str">
            <v>H</v>
          </cell>
          <cell r="J6441" t="str">
            <v>COEFICIENTE DE REPRESENTATIVIDADE</v>
          </cell>
          <cell r="K6441">
            <v>0.03</v>
          </cell>
          <cell r="L6441" t="str">
            <v>ENCARGOS COMPLEMENTARES REFERENCIAL</v>
          </cell>
        </row>
        <row r="6442">
          <cell r="G6442">
            <v>95377</v>
          </cell>
          <cell r="H6442" t="str">
            <v>CURSO DE CAPACITAÇÃO PARA SERRALHEIRO (ENCARGOS COMPLEMENTARES) - HORISTA</v>
          </cell>
          <cell r="I6442" t="str">
            <v>H</v>
          </cell>
          <cell r="J6442" t="str">
            <v>COEFICIENTE DE REPRESENTATIVIDADE</v>
          </cell>
          <cell r="K6442">
            <v>0.12</v>
          </cell>
          <cell r="L6442" t="str">
            <v>ENCARGOS COMPLEMENTARES REFERENCIAL</v>
          </cell>
        </row>
        <row r="6443">
          <cell r="G6443">
            <v>95378</v>
          </cell>
          <cell r="H6443" t="str">
            <v>CURSO DE CAPACITAÇÃO PARA SERVENTE (ENCARGOS COMPLEMENTARES) - HORISTA</v>
          </cell>
          <cell r="I6443" t="str">
            <v>H</v>
          </cell>
          <cell r="J6443" t="str">
            <v>COLETADO</v>
          </cell>
          <cell r="K6443">
            <v>0.15</v>
          </cell>
          <cell r="L6443" t="str">
            <v>ENCARGOS COMPLEMENTARES REFERENCIAL</v>
          </cell>
        </row>
        <row r="6444">
          <cell r="G6444">
            <v>95379</v>
          </cell>
          <cell r="H6444" t="str">
            <v>CURSO DE CAPACITAÇÃO PARA SOLDADOR (ENCARGOS COMPLEMENTARES) - HORISTA</v>
          </cell>
          <cell r="I6444" t="str">
            <v>H</v>
          </cell>
          <cell r="J6444" t="str">
            <v>COLETADO</v>
          </cell>
          <cell r="K6444">
            <v>0.12</v>
          </cell>
          <cell r="L6444" t="str">
            <v>ENCARGOS COMPLEMENTARES REFERENCIAL</v>
          </cell>
        </row>
        <row r="6445">
          <cell r="G6445">
            <v>95380</v>
          </cell>
          <cell r="H6445" t="str">
            <v>CURSO DE CAPACITAÇÃO PARA SOLDADOR A (PARA SOLDA A SER TESTADA COM RAIOS  X ) (ENCARGOS COMPLEMENTARES) - HORISTA</v>
          </cell>
          <cell r="I6445" t="str">
            <v>H</v>
          </cell>
          <cell r="J6445" t="str">
            <v>COEFICIENTE DE REPRESENTATIVIDADE</v>
          </cell>
          <cell r="K6445">
            <v>0.14000000000000001</v>
          </cell>
          <cell r="L6445" t="str">
            <v>ENCARGOS COMPLEMENTARES REFERENCIAL</v>
          </cell>
        </row>
        <row r="6446">
          <cell r="G6446">
            <v>95382</v>
          </cell>
          <cell r="H6446" t="str">
            <v>CURSO DE CAPACITAÇÃO PARA TAQUEADOR OU TAQUEIRO (ENCARGOS COMPLEMENTARES) - HORISTA</v>
          </cell>
          <cell r="I6446" t="str">
            <v>H</v>
          </cell>
          <cell r="J6446" t="str">
            <v>COEFICIENTE DE REPRESENTATIVIDADE</v>
          </cell>
          <cell r="K6446">
            <v>0.15</v>
          </cell>
          <cell r="L6446" t="str">
            <v>ENCARGOS COMPLEMENTARES REFERENCIAL</v>
          </cell>
        </row>
        <row r="6447">
          <cell r="G6447">
            <v>95383</v>
          </cell>
          <cell r="H6447" t="str">
            <v>CURSO DE CAPACITAÇÃO PARA TÉCNICO DE LABORATÓRIO (ENCARGOS COMPLEMENTARES) - HORISTA</v>
          </cell>
          <cell r="I6447" t="str">
            <v>H</v>
          </cell>
          <cell r="J6447" t="str">
            <v>COEFICIENTE DE REPRESENTATIVIDADE</v>
          </cell>
          <cell r="K6447">
            <v>0.25</v>
          </cell>
          <cell r="L6447" t="str">
            <v>ENCARGOS COMPLEMENTARES REFERENCIAL</v>
          </cell>
        </row>
        <row r="6448">
          <cell r="G6448">
            <v>95384</v>
          </cell>
          <cell r="H6448" t="str">
            <v>CURSO DE CAPACITAÇÃO PARA TÉCNICO DE SONDAGEM (ENCARGOS COMPLEMENTARES) - HORISTA</v>
          </cell>
          <cell r="I6448" t="str">
            <v>H</v>
          </cell>
          <cell r="J6448" t="str">
            <v>COEFICIENTE DE REPRESENTATIVIDADE</v>
          </cell>
          <cell r="K6448">
            <v>0.17</v>
          </cell>
          <cell r="L6448" t="str">
            <v>ENCARGOS COMPLEMENTARES REFERENCIAL</v>
          </cell>
        </row>
        <row r="6449">
          <cell r="G6449">
            <v>95385</v>
          </cell>
          <cell r="H6449" t="str">
            <v>CURSO DE CAPACITAÇÃO PARA TELHADISTA (ENCARGOS COMPLEMENTARES) - HORISTA</v>
          </cell>
          <cell r="I6449" t="str">
            <v>H</v>
          </cell>
          <cell r="J6449" t="str">
            <v>COEFICIENTE DE REPRESENTATIVIDADE</v>
          </cell>
          <cell r="K6449">
            <v>0.14000000000000001</v>
          </cell>
          <cell r="L6449" t="str">
            <v>ENCARGOS COMPLEMENTARES REFERENCIAL</v>
          </cell>
        </row>
        <row r="6450">
          <cell r="G6450">
            <v>95386</v>
          </cell>
          <cell r="H6450" t="str">
            <v>CURSO DE CAPACITAÇÃO PARA TRATORISTA (ENCARGOS COMPLEMENTARES) - HORISTA</v>
          </cell>
          <cell r="I6450" t="str">
            <v>H</v>
          </cell>
          <cell r="J6450" t="str">
            <v>COEFICIENTE DE REPRESENTATIVIDADE</v>
          </cell>
          <cell r="K6450">
            <v>0.09</v>
          </cell>
          <cell r="L6450" t="str">
            <v>ENCARGOS COMPLEMENTARES REFERENCIAL</v>
          </cell>
        </row>
        <row r="6451">
          <cell r="G6451">
            <v>95387</v>
          </cell>
          <cell r="H6451" t="str">
            <v>CURSO DE CAPACITAÇÃO PARA VIDRACEIRO (ENCARGOS COMPLEMENTARES) - HORISTA</v>
          </cell>
          <cell r="I6451" t="str">
            <v>H</v>
          </cell>
          <cell r="J6451" t="str">
            <v>COEFICIENTE DE REPRESENTATIVIDADE</v>
          </cell>
          <cell r="K6451">
            <v>0.15</v>
          </cell>
          <cell r="L6451" t="str">
            <v>ENCARGOS COMPLEMENTARES REFERENCIAL</v>
          </cell>
        </row>
        <row r="6452">
          <cell r="G6452">
            <v>95388</v>
          </cell>
          <cell r="H6452" t="str">
            <v>CURSO DE CAPACITAÇÃO PARA VIGIA NOTURNO (ENCARGOS COMPLEMENTARES) - HORISTA</v>
          </cell>
          <cell r="I6452" t="str">
            <v>H</v>
          </cell>
          <cell r="J6452" t="str">
            <v>COEFICIENTE DE REPRESENTATIVIDADE</v>
          </cell>
          <cell r="K6452">
            <v>0.05</v>
          </cell>
          <cell r="L6452" t="str">
            <v>ENCARGOS COMPLEMENTARES REFERENCIAL</v>
          </cell>
        </row>
        <row r="6453">
          <cell r="G6453">
            <v>95389</v>
          </cell>
          <cell r="H6453" t="str">
            <v>CURSO DE CAPACITAÇÃO PARA OPERADOR DE BETONEIRA ESTACIONÁRIA/MISTURADOR (ENCARGOS COMPLEMENTARES) - HORISTA</v>
          </cell>
          <cell r="I6453" t="str">
            <v>H</v>
          </cell>
          <cell r="J6453" t="str">
            <v>COEFICIENTE DE REPRESENTATIVIDADE</v>
          </cell>
          <cell r="K6453">
            <v>0.06</v>
          </cell>
          <cell r="L6453" t="str">
            <v>ENCARGOS COMPLEMENTARES REFERENCIAL</v>
          </cell>
        </row>
        <row r="6454">
          <cell r="G6454">
            <v>95390</v>
          </cell>
          <cell r="H6454" t="str">
            <v>CURSO DE CAPACITAÇÃO PARA JARDINEIRO (ENCARGOS COMPLEMENTARES) - HORISTA</v>
          </cell>
          <cell r="I6454" t="str">
            <v>H</v>
          </cell>
          <cell r="J6454" t="str">
            <v>COEFICIENTE DE REPRESENTATIVIDADE</v>
          </cell>
          <cell r="K6454">
            <v>0.05</v>
          </cell>
          <cell r="L6454" t="str">
            <v>ENCARGOS COMPLEMENTARES REFERENCIAL</v>
          </cell>
        </row>
        <row r="6455">
          <cell r="G6455">
            <v>95391</v>
          </cell>
          <cell r="H6455" t="str">
            <v>CURSO DE CAPACITAÇÃO PARA DESENHISTA DETALHISTA (ENCARGOS COMPLEMENTARES) - HORISTA</v>
          </cell>
          <cell r="I6455" t="str">
            <v>H</v>
          </cell>
          <cell r="J6455" t="str">
            <v>COEFICIENTE DE REPRESENTATIVIDADE</v>
          </cell>
          <cell r="K6455">
            <v>0.09</v>
          </cell>
          <cell r="L6455" t="str">
            <v>ENCARGOS COMPLEMENTARES REFERENCIAL</v>
          </cell>
        </row>
        <row r="6456">
          <cell r="G6456">
            <v>95392</v>
          </cell>
          <cell r="H6456" t="str">
            <v>CURSO DE CAPACITAÇÃO PARA ALMOXARIFE (ENCARGOS COMPLEMENTARES) - HORISTA</v>
          </cell>
          <cell r="I6456" t="str">
            <v>H</v>
          </cell>
          <cell r="J6456" t="str">
            <v>COLETADO</v>
          </cell>
          <cell r="K6456">
            <v>0.08</v>
          </cell>
          <cell r="L6456" t="str">
            <v>ENCARGOS COMPLEMENTARES REFERENCIAL</v>
          </cell>
        </row>
        <row r="6457">
          <cell r="G6457">
            <v>95393</v>
          </cell>
          <cell r="H6457" t="str">
            <v>CURSO DE CAPACITAÇÃO PARA APONTADOR OU APROPRIADOR (ENCARGOS COMPLEMENTARES) - HORISTA</v>
          </cell>
          <cell r="I6457" t="str">
            <v>H</v>
          </cell>
          <cell r="J6457" t="str">
            <v>COEFICIENTE DE REPRESENTATIVIDADE</v>
          </cell>
          <cell r="K6457">
            <v>0.44</v>
          </cell>
          <cell r="L6457" t="str">
            <v>ENCARGOS COMPLEMENTARES REFERENCIAL</v>
          </cell>
        </row>
        <row r="6458">
          <cell r="G6458">
            <v>95394</v>
          </cell>
          <cell r="H6458" t="str">
            <v>CURSO DE CAPACITAÇÃO PARA ARQUITETO DE OBRA JÚNIOR (ENCARGOS COMPLEMENTARES) - HORISTA</v>
          </cell>
          <cell r="I6458" t="str">
            <v>H</v>
          </cell>
          <cell r="J6458" t="str">
            <v>COEFICIENTE DE REPRESENTATIVIDADE</v>
          </cell>
          <cell r="K6458">
            <v>0.35</v>
          </cell>
          <cell r="L6458" t="str">
            <v>ENCARGOS COMPLEMENTARES REFERENCIAL</v>
          </cell>
        </row>
        <row r="6459">
          <cell r="G6459">
            <v>95395</v>
          </cell>
          <cell r="H6459" t="str">
            <v>CURSO DE CAPACITAÇÃO PARA ARQUITETO DE OBRA PLENO (ENCARGOS COMPLEMENTARES) - HORISTA</v>
          </cell>
          <cell r="I6459" t="str">
            <v>H</v>
          </cell>
          <cell r="J6459" t="str">
            <v>COEFICIENTE DE REPRESENTATIVIDADE</v>
          </cell>
          <cell r="K6459">
            <v>0.5</v>
          </cell>
          <cell r="L6459" t="str">
            <v>ENCARGOS COMPLEMENTARES REFERENCIAL</v>
          </cell>
        </row>
        <row r="6460">
          <cell r="G6460">
            <v>95396</v>
          </cell>
          <cell r="H6460" t="str">
            <v>CURSO DE CAPACITAÇÃO PARA ARQUITETO DE OBRA SÊNIOR (ENCARGOS COMPLEMENTARES) - HORISTA</v>
          </cell>
          <cell r="I6460" t="str">
            <v>H</v>
          </cell>
          <cell r="J6460" t="str">
            <v>COEFICIENTE DE REPRESENTATIVIDADE</v>
          </cell>
          <cell r="K6460">
            <v>0.67</v>
          </cell>
          <cell r="L6460" t="str">
            <v>ENCARGOS COMPLEMENTARES REFERENCIAL</v>
          </cell>
        </row>
        <row r="6461">
          <cell r="G6461">
            <v>95397</v>
          </cell>
          <cell r="H6461" t="str">
            <v>CURSO DE CAPACITAÇÃO PARA AUXILIAR DE DESENHISTA (ENCARGOS COMPLEMENTARES) - HORISTA</v>
          </cell>
          <cell r="I6461" t="str">
            <v>H</v>
          </cell>
          <cell r="J6461" t="str">
            <v>COEFICIENTE DE REPRESENTATIVIDADE</v>
          </cell>
          <cell r="K6461">
            <v>0.09</v>
          </cell>
          <cell r="L6461" t="str">
            <v>ENCARGOS COMPLEMENTARES REFERENCIAL</v>
          </cell>
        </row>
        <row r="6462">
          <cell r="G6462">
            <v>95398</v>
          </cell>
          <cell r="H6462" t="str">
            <v>CURSO DE CAPACITAÇÃO PARA AUXILIAR DE ESCRITÓRIO (ENCARGOS COMPLEMENTARES) - HORISTA</v>
          </cell>
          <cell r="I6462" t="str">
            <v>H</v>
          </cell>
          <cell r="J6462" t="str">
            <v>COEFICIENTE DE REPRESENTATIVIDADE</v>
          </cell>
          <cell r="K6462">
            <v>7.0000000000000007E-2</v>
          </cell>
          <cell r="L6462" t="str">
            <v>ENCARGOS COMPLEMENTARES REFERENCIAL</v>
          </cell>
        </row>
        <row r="6463">
          <cell r="G6463">
            <v>95399</v>
          </cell>
          <cell r="H6463" t="str">
            <v>CURSO DE CAPACITAÇÃO PARA DESENHISTA COPISTA (ENCARGOS COMPLEMENTARES) - HORISTA</v>
          </cell>
          <cell r="I6463" t="str">
            <v>H</v>
          </cell>
          <cell r="J6463" t="str">
            <v>COEFICIENTE DE REPRESENTATIVIDADE</v>
          </cell>
          <cell r="K6463">
            <v>0.04</v>
          </cell>
          <cell r="L6463" t="str">
            <v>ENCARGOS COMPLEMENTARES REFERENCIAL</v>
          </cell>
        </row>
        <row r="6464">
          <cell r="G6464">
            <v>95400</v>
          </cell>
          <cell r="H6464" t="str">
            <v>CURSO DE CAPACITAÇÃO PARA DESENHISTA PROJETISTA (ENCARGOS COMPLEMENTARES) - HORISTA</v>
          </cell>
          <cell r="I6464" t="str">
            <v>H</v>
          </cell>
          <cell r="J6464" t="str">
            <v>COEFICIENTE DE REPRESENTATIVIDADE</v>
          </cell>
          <cell r="K6464">
            <v>0.08</v>
          </cell>
          <cell r="L6464" t="str">
            <v>ENCARGOS COMPLEMENTARES REFERENCIAL</v>
          </cell>
        </row>
        <row r="6465">
          <cell r="G6465">
            <v>95401</v>
          </cell>
          <cell r="H6465" t="str">
            <v>CURSO DE CAPACITAÇÃO PARA ENCARREGADO GERAL (ENCARGOS COMPLEMENTARES) - HORISTA</v>
          </cell>
          <cell r="I6465" t="str">
            <v>H</v>
          </cell>
          <cell r="J6465" t="str">
            <v>COLETADO</v>
          </cell>
          <cell r="K6465">
            <v>0.23</v>
          </cell>
          <cell r="L6465" t="str">
            <v>ENCARGOS COMPLEMENTARES REFERENCIAL</v>
          </cell>
        </row>
        <row r="6466">
          <cell r="G6466">
            <v>95402</v>
          </cell>
          <cell r="H6466" t="str">
            <v>CURSO DE CAPACITAÇÃO PARA ENGENHEIRO CIVIL DE OBRA JÚNIOR (ENCARGOS COMPLEMENTARES) - HORISTA</v>
          </cell>
          <cell r="I6466" t="str">
            <v>H</v>
          </cell>
          <cell r="J6466" t="str">
            <v>COLETADO</v>
          </cell>
          <cell r="K6466">
            <v>0.87</v>
          </cell>
          <cell r="L6466" t="str">
            <v>ENCARGOS COMPLEMENTARES REFERENCIAL</v>
          </cell>
        </row>
        <row r="6467">
          <cell r="G6467">
            <v>95403</v>
          </cell>
          <cell r="H6467" t="str">
            <v>CURSO DE CAPACITAÇÃO PARA ENGENHEIRO CIVIL DE OBRA PLENO (ENCARGOS COMPLEMENTARES) - HORISTA</v>
          </cell>
          <cell r="I6467" t="str">
            <v>H</v>
          </cell>
          <cell r="J6467" t="str">
            <v>COEFICIENTE DE REPRESENTATIVIDADE</v>
          </cell>
          <cell r="K6467">
            <v>0.99</v>
          </cell>
          <cell r="L6467" t="str">
            <v>ENCARGOS COMPLEMENTARES REFERENCIAL</v>
          </cell>
        </row>
        <row r="6468">
          <cell r="G6468">
            <v>95404</v>
          </cell>
          <cell r="H6468" t="str">
            <v>CURSO DE CAPACITAÇÃO PARA ENGENHEIRO CIVIL DE OBRA SÊNIOR (ENCARGOS COMPLEMENTARES) - HORISTA</v>
          </cell>
          <cell r="I6468" t="str">
            <v>H</v>
          </cell>
          <cell r="J6468" t="str">
            <v>COEFICIENTE DE REPRESENTATIVIDADE</v>
          </cell>
          <cell r="K6468">
            <v>1.35</v>
          </cell>
          <cell r="L6468" t="str">
            <v>ENCARGOS COMPLEMENTARES REFERENCIAL</v>
          </cell>
        </row>
        <row r="6469">
          <cell r="G6469">
            <v>95405</v>
          </cell>
          <cell r="H6469" t="str">
            <v>CURSO DE CAPACITAÇÃO PARA MESTRE DE OBRAS (ENCARGOS COMPLEMENTARES) - HORISTA</v>
          </cell>
          <cell r="I6469" t="str">
            <v>H</v>
          </cell>
          <cell r="J6469" t="str">
            <v>COEFICIENTE DE REPRESENTATIVIDADE</v>
          </cell>
          <cell r="K6469">
            <v>0.36</v>
          </cell>
          <cell r="L6469" t="str">
            <v>ENCARGOS COMPLEMENTARES REFERENCIAL</v>
          </cell>
        </row>
        <row r="6470">
          <cell r="G6470">
            <v>95406</v>
          </cell>
          <cell r="H6470" t="str">
            <v>CURSO DE CAPACITAÇÃO PARA TOPÓGRAFO (ENCARGOS COMPLEMENTARES) - HORISTA</v>
          </cell>
          <cell r="I6470" t="str">
            <v>H</v>
          </cell>
          <cell r="J6470" t="str">
            <v>COLETADO</v>
          </cell>
          <cell r="K6470">
            <v>0.09</v>
          </cell>
          <cell r="L6470" t="str">
            <v>ENCARGOS COMPLEMENTARES REFERENCIAL</v>
          </cell>
        </row>
        <row r="6471">
          <cell r="G6471">
            <v>95407</v>
          </cell>
          <cell r="H6471" t="str">
            <v>CURSO DE CAPACITAÇÃO PARA ENGENHEIRO ELETRICISTA (ENCARGOS COMPLEMENTARES) - HORISTA</v>
          </cell>
          <cell r="I6471" t="str">
            <v>H</v>
          </cell>
          <cell r="J6471" t="str">
            <v>COEFICIENTE DE REPRESENTATIVIDADE</v>
          </cell>
          <cell r="K6471">
            <v>2.35</v>
          </cell>
          <cell r="L6471" t="str">
            <v>ENCARGOS COMPLEMENTARES REFERENCIAL</v>
          </cell>
        </row>
        <row r="6472">
          <cell r="G6472">
            <v>95408</v>
          </cell>
          <cell r="H6472" t="str">
            <v>CURSO DE CAPACITAÇÃO  PARA MOTORISTA DE CAMINHÃO (ENCARGOS COMPLEMENTARES) - MENSALISTA</v>
          </cell>
          <cell r="I6472" t="str">
            <v>MES</v>
          </cell>
          <cell r="J6472" t="str">
            <v>COEFICIENTE DE REPRESENTATIVIDADE</v>
          </cell>
          <cell r="K6472">
            <v>6.5</v>
          </cell>
          <cell r="L6472" t="str">
            <v>ENCARGOS COMPLEMENTARES REFERENCIAL</v>
          </cell>
        </row>
        <row r="6473">
          <cell r="G6473">
            <v>95409</v>
          </cell>
          <cell r="H6473" t="str">
            <v>CURSO DE CAPACITAÇÃO PARA DESENHISTA DETALHISTA (ENCARGOS COMPLEMENTARES) - MENSALISTA</v>
          </cell>
          <cell r="I6473" t="str">
            <v>MES</v>
          </cell>
          <cell r="J6473" t="str">
            <v>COEFICIENTE DE REPRESENTATIVIDADE</v>
          </cell>
          <cell r="K6473">
            <v>12.57</v>
          </cell>
          <cell r="L6473" t="str">
            <v>ENCARGOS COMPLEMENTARES REFERENCIAL</v>
          </cell>
        </row>
        <row r="6474">
          <cell r="G6474">
            <v>95410</v>
          </cell>
          <cell r="H6474" t="str">
            <v>CURSO DE CAPACITAÇÃO PARA DESENHISTA COPISTA (ENCARGOS COMPLEMENTARES) - MENSALISTA</v>
          </cell>
          <cell r="I6474" t="str">
            <v>MES</v>
          </cell>
          <cell r="J6474" t="str">
            <v>COEFICIENTE DE REPRESENTATIVIDADE</v>
          </cell>
          <cell r="K6474">
            <v>5.88</v>
          </cell>
          <cell r="L6474" t="str">
            <v>ENCARGOS COMPLEMENTARES REFERENCIAL</v>
          </cell>
        </row>
        <row r="6475">
          <cell r="G6475">
            <v>95411</v>
          </cell>
          <cell r="H6475" t="str">
            <v>CURSO DE CAPACITAÇÃO PARA DESENHISTA PROJETISTA (ENCARGOS COMPLEMENTARES) - MENSALISTA</v>
          </cell>
          <cell r="I6475" t="str">
            <v>MES</v>
          </cell>
          <cell r="J6475" t="str">
            <v>COEFICIENTE DE REPRESENTATIVIDADE</v>
          </cell>
          <cell r="K6475">
            <v>11.23</v>
          </cell>
          <cell r="L6475" t="str">
            <v>ENCARGOS COMPLEMENTARES REFERENCIAL</v>
          </cell>
        </row>
        <row r="6476">
          <cell r="G6476">
            <v>95412</v>
          </cell>
          <cell r="H6476" t="str">
            <v>CURSO DE CAPACITAÇÃO PARA AUXILIAR DE DESENHISTA (ENCARGOS COMPLEMENTARES) - MENSALISTA</v>
          </cell>
          <cell r="I6476" t="str">
            <v>MES</v>
          </cell>
          <cell r="J6476" t="str">
            <v>COEFICIENTE DE REPRESENTATIVIDADE</v>
          </cell>
          <cell r="K6476">
            <v>13.42</v>
          </cell>
          <cell r="L6476" t="str">
            <v>ENCARGOS COMPLEMENTARES REFERENCIAL</v>
          </cell>
        </row>
        <row r="6477">
          <cell r="G6477">
            <v>95413</v>
          </cell>
          <cell r="H6477" t="str">
            <v>CURSO DE CAPACITAÇÃO PARA ALMOXARIFE (ENCARGOS COMPLEMENTARES) - MENSALISTA</v>
          </cell>
          <cell r="I6477" t="str">
            <v>MES</v>
          </cell>
          <cell r="J6477" t="str">
            <v>COEFICIENTE DE REPRESENTATIVIDADE</v>
          </cell>
          <cell r="K6477">
            <v>12.28</v>
          </cell>
          <cell r="L6477" t="str">
            <v>ENCARGOS COMPLEMENTARES REFERENCIAL</v>
          </cell>
        </row>
        <row r="6478">
          <cell r="G6478">
            <v>95414</v>
          </cell>
          <cell r="H6478" t="str">
            <v>CURSO DE CAPACITAÇÃO PARA APONTADOR OU APROPRIADOR (ENCARGOS COMPLEMENTARES) - MENSALISTA</v>
          </cell>
          <cell r="I6478" t="str">
            <v>MES</v>
          </cell>
          <cell r="J6478" t="str">
            <v>COEFICIENTE DE REPRESENTATIVIDADE</v>
          </cell>
          <cell r="K6478">
            <v>61.24</v>
          </cell>
          <cell r="L6478" t="str">
            <v>ENCARGOS COMPLEMENTARES REFERENCIAL</v>
          </cell>
        </row>
        <row r="6479">
          <cell r="G6479">
            <v>95415</v>
          </cell>
          <cell r="H6479" t="str">
            <v>CURSO DE CAPACITAÇÃO PARA ENGENHEIRO CIVIL DE OBRA JÚNIOR (ENCARGOS COMPLEMENTARES) - MENSALISTA</v>
          </cell>
          <cell r="I6479" t="str">
            <v>MES</v>
          </cell>
          <cell r="J6479" t="str">
            <v>COEFICIENTE DE REPRESENTATIVIDADE</v>
          </cell>
          <cell r="K6479">
            <v>118.84</v>
          </cell>
          <cell r="L6479" t="str">
            <v>ENCARGOS COMPLEMENTARES REFERENCIAL</v>
          </cell>
        </row>
        <row r="6480">
          <cell r="G6480">
            <v>95416</v>
          </cell>
          <cell r="H6480" t="str">
            <v>CURSO DE CAPACITAÇÃO PARA AUXILIAR DE ESCRITÓRIO (ENCARGOS COMPLEMENTARES) - MENSALISTA</v>
          </cell>
          <cell r="I6480" t="str">
            <v>MES</v>
          </cell>
          <cell r="J6480" t="str">
            <v>COEFICIENTE DE REPRESENTATIVIDADE</v>
          </cell>
          <cell r="K6480">
            <v>10.29</v>
          </cell>
          <cell r="L6480" t="str">
            <v>ENCARGOS COMPLEMENTARES REFERENCIAL</v>
          </cell>
        </row>
        <row r="6481">
          <cell r="G6481">
            <v>95417</v>
          </cell>
          <cell r="H6481" t="str">
            <v>CURSO DE CAPACITAÇÃO PARA ENGENHEIRO CIVIL DE OBRA PLENO (ENCARGOS COMPLEMENTARES) - MENSALISTA</v>
          </cell>
          <cell r="I6481" t="str">
            <v>MES</v>
          </cell>
          <cell r="J6481" t="str">
            <v>COEFICIENTE DE REPRESENTATIVIDADE</v>
          </cell>
          <cell r="K6481">
            <v>135.27000000000001</v>
          </cell>
          <cell r="L6481" t="str">
            <v>ENCARGOS COMPLEMENTARES REFERENCIAL</v>
          </cell>
        </row>
        <row r="6482">
          <cell r="G6482">
            <v>95418</v>
          </cell>
          <cell r="H6482" t="str">
            <v>CURSO DE CAPACITAÇÃO PARA ENGENHEIRO CIVIL DE OBRA SÊNIOR (ENCARGOS COMPLEMENTARES) - MENSALISTA</v>
          </cell>
          <cell r="I6482" t="str">
            <v>MES</v>
          </cell>
          <cell r="J6482" t="str">
            <v>COEFICIENTE DE REPRESENTATIVIDADE</v>
          </cell>
          <cell r="K6482">
            <v>184.91</v>
          </cell>
          <cell r="L6482" t="str">
            <v>ENCARGOS COMPLEMENTARES REFERENCIAL</v>
          </cell>
        </row>
        <row r="6483">
          <cell r="G6483">
            <v>95419</v>
          </cell>
          <cell r="H6483" t="str">
            <v>CURSO DE CAPACITAÇÃO PARA ARQUITETO JÚNIOR (ENCARGOS COMPLEMENTARES) - MENSALISTA</v>
          </cell>
          <cell r="I6483" t="str">
            <v>MES</v>
          </cell>
          <cell r="J6483" t="str">
            <v>COEFICIENTE DE REPRESENTATIVIDADE</v>
          </cell>
          <cell r="K6483">
            <v>49.41</v>
          </cell>
          <cell r="L6483" t="str">
            <v>ENCARGOS COMPLEMENTARES REFERENCIAL</v>
          </cell>
        </row>
        <row r="6484">
          <cell r="G6484">
            <v>95420</v>
          </cell>
          <cell r="H6484" t="str">
            <v>CURSO DE CAPACITAÇÃO PARA ARQUITETO PLENO (ENCARGOS COMPLEMENTARES) - MENSALISTA</v>
          </cell>
          <cell r="I6484" t="str">
            <v>MES</v>
          </cell>
          <cell r="J6484" t="str">
            <v>COEFICIENTE DE REPRESENTATIVIDADE</v>
          </cell>
          <cell r="K6484">
            <v>70.19</v>
          </cell>
          <cell r="L6484" t="str">
            <v>ENCARGOS COMPLEMENTARES REFERENCIAL</v>
          </cell>
        </row>
        <row r="6485">
          <cell r="G6485">
            <v>95421</v>
          </cell>
          <cell r="H6485" t="str">
            <v>CURSO DE CAPACITAÇÃO PARA ARQUITETO SÊNIOR (ENCARGOS COMPLEMENTARES) - MENSALISTA</v>
          </cell>
          <cell r="I6485" t="str">
            <v>MES</v>
          </cell>
          <cell r="J6485" t="str">
            <v>COEFICIENTE DE REPRESENTATIVIDADE</v>
          </cell>
          <cell r="K6485">
            <v>92.79</v>
          </cell>
          <cell r="L6485" t="str">
            <v>ENCARGOS COMPLEMENTARES REFERENCIAL</v>
          </cell>
        </row>
        <row r="6486">
          <cell r="G6486">
            <v>95422</v>
          </cell>
          <cell r="H6486" t="str">
            <v>CURSO DE CAPACITAÇÃO PARA ENCARREGADO GERAL DE OBRAS (ENCARGOS COMPLEMENTARES) - MENSALISTA</v>
          </cell>
          <cell r="I6486" t="str">
            <v>MES</v>
          </cell>
          <cell r="J6486" t="str">
            <v>COEFICIENTE DE REPRESENTATIVIDADE</v>
          </cell>
          <cell r="K6486">
            <v>32.770000000000003</v>
          </cell>
          <cell r="L6486" t="str">
            <v>ENCARGOS COMPLEMENTARES REFERENCIAL</v>
          </cell>
        </row>
        <row r="6487">
          <cell r="G6487">
            <v>95423</v>
          </cell>
          <cell r="H6487" t="str">
            <v>CURSO DE CAPACITAÇÃO PARA MESTRE DE OBRAS (ENCARGOS COMPLEMENTARES) - MENSALISTA</v>
          </cell>
          <cell r="I6487" t="str">
            <v>MES</v>
          </cell>
          <cell r="J6487" t="str">
            <v>COEFICIENTE DE REPRESENTATIVIDADE</v>
          </cell>
          <cell r="K6487">
            <v>49.74</v>
          </cell>
          <cell r="L6487" t="str">
            <v>ENCARGOS COMPLEMENTARES REFERENCIAL</v>
          </cell>
        </row>
        <row r="6488">
          <cell r="G6488">
            <v>95424</v>
          </cell>
          <cell r="H6488" t="str">
            <v>CURSO DE CAPACITAÇÃO PARA TOPÓGRAFO (ENCARGOS COMPLEMENTARES) - MENSALISTA</v>
          </cell>
          <cell r="I6488" t="str">
            <v>MES</v>
          </cell>
          <cell r="J6488" t="str">
            <v>COEFICIENTE DE REPRESENTATIVIDADE</v>
          </cell>
          <cell r="K6488">
            <v>12.87</v>
          </cell>
          <cell r="L6488" t="str">
            <v>ENCARGOS COMPLEMENTARES REFERENCIAL</v>
          </cell>
        </row>
        <row r="6489">
          <cell r="G6489">
            <v>100288</v>
          </cell>
          <cell r="H6489" t="str">
            <v>CURSO DE CAPACITAÇÃO PARA VIGIA DIURNO (ENCARGOS COMPLEMENTARES) - HORISTA</v>
          </cell>
          <cell r="I6489" t="str">
            <v>H</v>
          </cell>
          <cell r="J6489" t="str">
            <v>COEFICIENTE DE REPRESENTATIVIDADE</v>
          </cell>
          <cell r="K6489">
            <v>0.03</v>
          </cell>
          <cell r="L6489" t="str">
            <v>ENCARGOS COMPLEMENTARES REFERENCIAL</v>
          </cell>
        </row>
        <row r="6490">
          <cell r="G6490">
            <v>100289</v>
          </cell>
          <cell r="H6490" t="str">
            <v>VIGIA DIURNO COM ENCARGOS COMPLEMENTARES</v>
          </cell>
          <cell r="I6490" t="str">
            <v>H</v>
          </cell>
          <cell r="J6490" t="str">
            <v>COEFICIENTE DE REPRESENTATIVIDADE</v>
          </cell>
          <cell r="K6490">
            <v>16.91</v>
          </cell>
          <cell r="L6490" t="str">
            <v>ENCARGOS COMPLEMENTARES REFERENCIAL</v>
          </cell>
        </row>
        <row r="6491">
          <cell r="G6491">
            <v>100290</v>
          </cell>
          <cell r="H6491" t="str">
            <v>CURSO DE CAPACITAÇÃO PARA AUXILIAR DE ALMOXARIFE (ENCARGOS COMPLEMENTARES) - HORISTA</v>
          </cell>
          <cell r="I6491" t="str">
            <v>H</v>
          </cell>
          <cell r="J6491" t="str">
            <v>COEFICIENTE DE REPRESENTATIVIDADE</v>
          </cell>
          <cell r="K6491">
            <v>0.06</v>
          </cell>
          <cell r="L6491" t="str">
            <v>ENCARGOS COMPLEMENTARES REFERENCIAL</v>
          </cell>
        </row>
        <row r="6492">
          <cell r="G6492">
            <v>100291</v>
          </cell>
          <cell r="H6492" t="str">
            <v>CURSO DE CAPACITAÇÃO PARA AJUDANTE DE PINTOR (ENCARGOS COMPLEMENTARES) - HORISTA</v>
          </cell>
          <cell r="I6492" t="str">
            <v>H</v>
          </cell>
          <cell r="J6492" t="str">
            <v>COEFICIENTE DE REPRESENTATIVIDADE</v>
          </cell>
          <cell r="K6492">
            <v>0.12</v>
          </cell>
          <cell r="L6492" t="str">
            <v>ENCARGOS COMPLEMENTARES REFERENCIAL</v>
          </cell>
        </row>
        <row r="6493">
          <cell r="G6493">
            <v>100292</v>
          </cell>
          <cell r="H6493" t="str">
            <v>CURSO DE CAPACITAÇÃO PARA COORDENADOR/GERENTE DE OBRA (ENCARGOS COMPLEMENTARES) - HORISTA</v>
          </cell>
          <cell r="I6493" t="str">
            <v>H</v>
          </cell>
          <cell r="J6493" t="str">
            <v>COEFICIENTE DE REPRESENTATIVIDADE</v>
          </cell>
          <cell r="K6493">
            <v>0.43</v>
          </cell>
          <cell r="L6493" t="str">
            <v>ENCARGOS COMPLEMENTARES REFERENCIAL</v>
          </cell>
        </row>
        <row r="6494">
          <cell r="G6494">
            <v>100293</v>
          </cell>
          <cell r="H6494" t="str">
            <v>CURSO DE CAPACITAÇÃO PARA AUXILIAR DE AZULEJISTA (ENCARGOS COMPLEMENTARES) - HORISTA</v>
          </cell>
          <cell r="I6494" t="str">
            <v>H</v>
          </cell>
          <cell r="J6494" t="str">
            <v>COEFICIENTE DE REPRESENTATIVIDADE</v>
          </cell>
          <cell r="K6494">
            <v>0.12</v>
          </cell>
          <cell r="L6494" t="str">
            <v>ENCARGOS COMPLEMENTARES REFERENCIAL</v>
          </cell>
        </row>
        <row r="6495">
          <cell r="G6495">
            <v>100294</v>
          </cell>
          <cell r="H6495" t="str">
            <v>CURSO DE CAPACITAÇÃO PARA ARQUITETO PAISAGISTA (ENCARGOS COMPLEMENTARES) - HORISTA</v>
          </cell>
          <cell r="I6495" t="str">
            <v>H</v>
          </cell>
          <cell r="J6495" t="str">
            <v>COEFICIENTE DE REPRESENTATIVIDADE</v>
          </cell>
          <cell r="K6495">
            <v>0.24</v>
          </cell>
          <cell r="L6495" t="str">
            <v>ENCARGOS COMPLEMENTARES REFERENCIAL</v>
          </cell>
        </row>
        <row r="6496">
          <cell r="G6496">
            <v>100295</v>
          </cell>
          <cell r="H6496" t="str">
            <v>CURSO DE CAPACITAÇÃO PARA MONTADOR DE ELETROELETRONICOS (ENCARGOS COMPLEMENTARES) - HORISTA</v>
          </cell>
          <cell r="I6496" t="str">
            <v>H</v>
          </cell>
          <cell r="J6496" t="str">
            <v>COEFICIENTE DE REPRESENTATIVIDADE</v>
          </cell>
          <cell r="K6496">
            <v>0.33</v>
          </cell>
          <cell r="L6496" t="str">
            <v>ENCARGOS COMPLEMENTARES REFERENCIAL</v>
          </cell>
        </row>
        <row r="6497">
          <cell r="G6497">
            <v>100296</v>
          </cell>
          <cell r="H6497" t="str">
            <v>CURSO DE CAPACITAÇÃO PARA ENGENHEIRO CIVIL JUNIOR (ENCARGOS COMPLEMENTARES) - HORISTA</v>
          </cell>
          <cell r="I6497" t="str">
            <v>H</v>
          </cell>
          <cell r="J6497" t="str">
            <v>COEFICIENTE DE REPRESENTATIVIDADE</v>
          </cell>
          <cell r="K6497">
            <v>0.68</v>
          </cell>
          <cell r="L6497" t="str">
            <v>ENCARGOS COMPLEMENTARES REFERENCIAL</v>
          </cell>
        </row>
        <row r="6498">
          <cell r="G6498">
            <v>100297</v>
          </cell>
          <cell r="H6498" t="str">
            <v>CURSO DE CAPACITAÇÃO PARA ENGENHEIRO CIVIL PLENO (ENCARGOS COMPLEMENTARES) - HORISTA</v>
          </cell>
          <cell r="I6498" t="str">
            <v>H</v>
          </cell>
          <cell r="J6498" t="str">
            <v>COEFICIENTE DE REPRESENTATIVIDADE</v>
          </cell>
          <cell r="K6498">
            <v>0.77</v>
          </cell>
          <cell r="L6498" t="str">
            <v>ENCARGOS COMPLEMENTARES REFERENCIAL</v>
          </cell>
        </row>
        <row r="6499">
          <cell r="G6499">
            <v>100298</v>
          </cell>
          <cell r="H6499" t="str">
            <v>CURSO DE CAPACITAÇÃO PARA MECÂNICO DE REFRIGERAÇÃO (ENCARGOS COMPLEMENTARES) - HORISTA</v>
          </cell>
          <cell r="I6499" t="str">
            <v>H</v>
          </cell>
          <cell r="J6499" t="str">
            <v>COEFICIENTE DE REPRESENTATIVIDADE</v>
          </cell>
          <cell r="K6499">
            <v>0.44</v>
          </cell>
          <cell r="L6499" t="str">
            <v>ENCARGOS COMPLEMENTARES REFERENCIAL</v>
          </cell>
        </row>
        <row r="6500">
          <cell r="G6500">
            <v>100299</v>
          </cell>
          <cell r="H6500" t="str">
            <v>CURSO DE CAPACITAÇÃO PARA TÉCNICO EM SEGURANÇA DO TRABALHO (ENCARGOS COMPLEMENTARES) - HORISTA</v>
          </cell>
          <cell r="I6500" t="str">
            <v>H</v>
          </cell>
          <cell r="J6500" t="str">
            <v>COEFICIENTE DE REPRESENTATIVIDADE</v>
          </cell>
          <cell r="K6500">
            <v>0.46</v>
          </cell>
          <cell r="L6500" t="str">
            <v>ENCARGOS COMPLEMENTARES REFERENCIAL</v>
          </cell>
        </row>
        <row r="6501">
          <cell r="G6501">
            <v>100300</v>
          </cell>
          <cell r="H6501" t="str">
            <v>AUXILIAR DE ALMOXARIFE COM ENCARGOS COMPLEMENTARES</v>
          </cell>
          <cell r="I6501" t="str">
            <v>H</v>
          </cell>
          <cell r="J6501" t="str">
            <v>COEFICIENTE DE REPRESENTATIVIDADE</v>
          </cell>
          <cell r="K6501">
            <v>20.66</v>
          </cell>
          <cell r="L6501" t="str">
            <v>ENCARGOS COMPLEMENTARES REFERENCIAL</v>
          </cell>
        </row>
        <row r="6502">
          <cell r="G6502">
            <v>100301</v>
          </cell>
          <cell r="H6502" t="str">
            <v>AJUDANTE DE PINTOR COM ENCARGOS COMPLEMENTARES</v>
          </cell>
          <cell r="I6502" t="str">
            <v>H</v>
          </cell>
          <cell r="J6502" t="str">
            <v>COEFICIENTE DE REPRESENTATIVIDADE</v>
          </cell>
          <cell r="K6502">
            <v>18.93</v>
          </cell>
          <cell r="L6502" t="str">
            <v>ENCARGOS COMPLEMENTARES REFERENCIAL</v>
          </cell>
        </row>
        <row r="6503">
          <cell r="G6503">
            <v>100302</v>
          </cell>
          <cell r="H6503" t="str">
            <v>COORDENADOR/GERENTE DE OBRA COM ENCARGOS COMPLEMENTARES</v>
          </cell>
          <cell r="I6503" t="str">
            <v>H</v>
          </cell>
          <cell r="J6503" t="str">
            <v>COEFICIENTE DE REPRESENTATIVIDADE</v>
          </cell>
          <cell r="K6503">
            <v>126.67</v>
          </cell>
          <cell r="L6503" t="str">
            <v>ENCARGOS COMPLEMENTARES REFERENCIAL</v>
          </cell>
        </row>
        <row r="6504">
          <cell r="G6504">
            <v>100303</v>
          </cell>
          <cell r="H6504" t="str">
            <v>AUXILIAR DE AZULEJISTA COM ENCARGOS COMPLEMENTARES</v>
          </cell>
          <cell r="I6504" t="str">
            <v>H</v>
          </cell>
          <cell r="J6504" t="str">
            <v>COEFICIENTE DE REPRESENTATIVIDADE</v>
          </cell>
          <cell r="K6504">
            <v>17.89</v>
          </cell>
          <cell r="L6504" t="str">
            <v>ENCARGOS COMPLEMENTARES REFERENCIAL</v>
          </cell>
        </row>
        <row r="6505">
          <cell r="G6505">
            <v>100304</v>
          </cell>
          <cell r="H6505" t="str">
            <v>ARQUITETO PAISAGISTA COM ENCARGOS COMPLEMENTARES</v>
          </cell>
          <cell r="I6505" t="str">
            <v>H</v>
          </cell>
          <cell r="J6505" t="str">
            <v>COEFICIENTE DE REPRESENTATIVIDADE</v>
          </cell>
          <cell r="K6505">
            <v>70.989999999999995</v>
          </cell>
          <cell r="L6505" t="str">
            <v>ENCARGOS COMPLEMENTARES REFERENCIAL</v>
          </cell>
        </row>
        <row r="6506">
          <cell r="G6506">
            <v>100305</v>
          </cell>
          <cell r="H6506" t="str">
            <v>ENGENHEIRO CIVIL JUNIOR COM ENCARGOS COMPLEMENTARES</v>
          </cell>
          <cell r="I6506" t="str">
            <v>H</v>
          </cell>
          <cell r="J6506" t="str">
            <v>COEFICIENTE DE REPRESENTATIVIDADE</v>
          </cell>
          <cell r="K6506">
            <v>88.35</v>
          </cell>
          <cell r="L6506" t="str">
            <v>ENCARGOS COMPLEMENTARES REFERENCIAL</v>
          </cell>
        </row>
        <row r="6507">
          <cell r="G6507">
            <v>100306</v>
          </cell>
          <cell r="H6507" t="str">
            <v>ENGENHEIRO CIVIL PLENO COM ENCARGOS COMPLEMENTARES</v>
          </cell>
          <cell r="I6507" t="str">
            <v>H</v>
          </cell>
          <cell r="J6507" t="str">
            <v>COEFICIENTE DE REPRESENTATIVIDADE</v>
          </cell>
          <cell r="K6507">
            <v>99.55</v>
          </cell>
          <cell r="L6507" t="str">
            <v>ENCARGOS COMPLEMENTARES REFERENCIAL</v>
          </cell>
        </row>
        <row r="6508">
          <cell r="G6508">
            <v>100307</v>
          </cell>
          <cell r="H6508" t="str">
            <v>MONTADOR DE ELETROELETRÔNICOS COM ENCARGOS COMPLEMENTARES</v>
          </cell>
          <cell r="I6508" t="str">
            <v>H</v>
          </cell>
          <cell r="J6508" t="str">
            <v>COEFICIENTE DE REPRESENTATIVIDADE</v>
          </cell>
          <cell r="K6508">
            <v>21.67</v>
          </cell>
          <cell r="L6508" t="str">
            <v>ENCARGOS COMPLEMENTARES REFERENCIAL</v>
          </cell>
        </row>
        <row r="6509">
          <cell r="G6509">
            <v>100308</v>
          </cell>
          <cell r="H6509" t="str">
            <v>MECÂNICO DE REFRIGERAÇÃO COM ENCARGOS COMPLEMENTARES</v>
          </cell>
          <cell r="I6509" t="str">
            <v>H</v>
          </cell>
          <cell r="J6509" t="str">
            <v>COEFICIENTE DE REPRESENTATIVIDADE</v>
          </cell>
          <cell r="K6509">
            <v>25.34</v>
          </cell>
          <cell r="L6509" t="str">
            <v>ENCARGOS COMPLEMENTARES REFERENCIAL</v>
          </cell>
        </row>
        <row r="6510">
          <cell r="G6510">
            <v>100309</v>
          </cell>
          <cell r="H6510" t="str">
            <v>TÉCNICO EM SEGURANÇA DO TRABALHO COM ENCARGOS COMPLEMENTARES</v>
          </cell>
          <cell r="I6510" t="str">
            <v>H</v>
          </cell>
          <cell r="J6510" t="str">
            <v>COEFICIENTE DE REPRESENTATIVIDADE</v>
          </cell>
          <cell r="K6510">
            <v>38.729999999999997</v>
          </cell>
          <cell r="L6510" t="str">
            <v>ENCARGOS COMPLEMENTARES REFERENCIAL</v>
          </cell>
        </row>
        <row r="6511">
          <cell r="G6511">
            <v>100310</v>
          </cell>
          <cell r="H6511" t="str">
            <v>CURSO DE CAPACITAÇÃO PARA AUXILIAR DE ALMOXARIFE (ENCARGOS COMPLEMENTARES) - MENSALISTA</v>
          </cell>
          <cell r="I6511" t="str">
            <v>MES</v>
          </cell>
          <cell r="J6511" t="str">
            <v>COEFICIENTE DE REPRESENTATIVIDADE</v>
          </cell>
          <cell r="K6511">
            <v>9.41</v>
          </cell>
          <cell r="L6511" t="str">
            <v>ENCARGOS COMPLEMENTARES REFERENCIAL</v>
          </cell>
        </row>
        <row r="6512">
          <cell r="G6512">
            <v>100311</v>
          </cell>
          <cell r="H6512" t="str">
            <v>CURSO DE CAPACITAÇÃO PARA COORDENADOR/GERENTE DE OBRA (ENCARGOS COMPLEMENTARES) - MENSALISTA</v>
          </cell>
          <cell r="I6512" t="str">
            <v>MES</v>
          </cell>
          <cell r="J6512" t="str">
            <v>COEFICIENTE DE REPRESENTATIVIDADE</v>
          </cell>
          <cell r="K6512">
            <v>60.3</v>
          </cell>
          <cell r="L6512" t="str">
            <v>ENCARGOS COMPLEMENTARES REFERENCIAL</v>
          </cell>
        </row>
        <row r="6513">
          <cell r="G6513">
            <v>100312</v>
          </cell>
          <cell r="H6513" t="str">
            <v>CURSO DE CAPACITAÇÃO PARA ARQUITETO PAISAGISTA (ENCARGOS COMPLEMENTARES) - MENSALISTA</v>
          </cell>
          <cell r="I6513" t="str">
            <v>MES</v>
          </cell>
          <cell r="J6513" t="str">
            <v>COEFICIENTE DE REPRESENTATIVIDADE</v>
          </cell>
          <cell r="K6513">
            <v>33.590000000000003</v>
          </cell>
          <cell r="L6513" t="str">
            <v>ENCARGOS COMPLEMENTARES REFERENCIAL</v>
          </cell>
        </row>
        <row r="6514">
          <cell r="G6514">
            <v>100313</v>
          </cell>
          <cell r="H6514" t="str">
            <v>CURSO DE CAPACITAÇÃO PARA ENGENHEIRO CIVIL JUNIOR (ENCARGOS COMPLEMENTARES) - MENSALISTA</v>
          </cell>
          <cell r="I6514" t="str">
            <v>MES</v>
          </cell>
          <cell r="J6514" t="str">
            <v>COEFICIENTE DE REPRESENTATIVIDADE</v>
          </cell>
          <cell r="K6514">
            <v>94.29</v>
          </cell>
          <cell r="L6514" t="str">
            <v>ENCARGOS COMPLEMENTARES REFERENCIAL</v>
          </cell>
        </row>
        <row r="6515">
          <cell r="G6515">
            <v>100314</v>
          </cell>
          <cell r="H6515" t="str">
            <v>CURSO DE CAPACITAÇÃO PARA ENGENHEIRO CIVIL PLENO (ENCARGOS COMPLEMENTARES) - MENSALISTA</v>
          </cell>
          <cell r="I6515" t="str">
            <v>MES</v>
          </cell>
          <cell r="J6515" t="str">
            <v>COEFICIENTE DE REPRESENTATIVIDADE</v>
          </cell>
          <cell r="K6515">
            <v>106.38</v>
          </cell>
          <cell r="L6515" t="str">
            <v>ENCARGOS COMPLEMENTARES REFERENCIAL</v>
          </cell>
        </row>
        <row r="6516">
          <cell r="G6516">
            <v>100315</v>
          </cell>
          <cell r="H6516" t="str">
            <v>CURSO DE CAPACITAÇÃO PARA TÉCNICO EM SEGURANÇA DO TRABALHO (ENCARGOS COMPLEMENTARES) - MENSALISTA</v>
          </cell>
          <cell r="I6516" t="str">
            <v>MES</v>
          </cell>
          <cell r="J6516" t="str">
            <v>COEFICIENTE DE REPRESENTATIVIDADE</v>
          </cell>
          <cell r="K6516">
            <v>63.07</v>
          </cell>
          <cell r="L6516" t="str">
            <v>ENCARGOS COMPLEMENTARES REFERENCIAL</v>
          </cell>
        </row>
        <row r="6517">
          <cell r="G6517">
            <v>100316</v>
          </cell>
          <cell r="H6517" t="str">
            <v>AUXILIAR DE ALMOXARIFE COM ENCARGOS COMPLEMENTARES</v>
          </cell>
          <cell r="I6517" t="str">
            <v>MES</v>
          </cell>
          <cell r="J6517" t="str">
            <v>COEFICIENTE DE REPRESENTATIVIDADE</v>
          </cell>
          <cell r="K6517">
            <v>3697.3</v>
          </cell>
          <cell r="L6517" t="str">
            <v>ENCARGOS COMPLEMENTARES REFERENCIAL</v>
          </cell>
        </row>
        <row r="6518">
          <cell r="G6518">
            <v>100317</v>
          </cell>
          <cell r="H6518" t="str">
            <v>COORDENADOR / GERENTE DE OBRA COM ENCARGOS COMPLEMENTARES</v>
          </cell>
          <cell r="I6518" t="str">
            <v>MES</v>
          </cell>
          <cell r="J6518" t="str">
            <v>COEFICIENTE DE REPRESENTATIVIDADE</v>
          </cell>
          <cell r="K6518">
            <v>22584.560000000001</v>
          </cell>
          <cell r="L6518" t="str">
            <v>ENCARGOS COMPLEMENTARES REFERENCIAL</v>
          </cell>
        </row>
        <row r="6519">
          <cell r="G6519">
            <v>100318</v>
          </cell>
          <cell r="H6519" t="str">
            <v>ARQUITETO PAISAGISTA COM ENCARGOS COMPLEMENTARES</v>
          </cell>
          <cell r="I6519" t="str">
            <v>MES</v>
          </cell>
          <cell r="J6519" t="str">
            <v>COEFICIENTE DE REPRESENTATIVIDADE</v>
          </cell>
          <cell r="K6519">
            <v>12664.96</v>
          </cell>
          <cell r="L6519" t="str">
            <v>ENCARGOS COMPLEMENTARES REFERENCIAL</v>
          </cell>
        </row>
        <row r="6520">
          <cell r="G6520">
            <v>100319</v>
          </cell>
          <cell r="H6520" t="str">
            <v>ENGENHEIRO CIVIL JUNIOR COM ENCARGOS COMPLEMENTARES</v>
          </cell>
          <cell r="I6520" t="str">
            <v>MES</v>
          </cell>
          <cell r="J6520" t="str">
            <v>COEFICIENTE DE REPRESENTATIVIDADE</v>
          </cell>
          <cell r="K6520">
            <v>15741.91</v>
          </cell>
          <cell r="L6520" t="str">
            <v>ENCARGOS COMPLEMENTARES REFERENCIAL</v>
          </cell>
        </row>
        <row r="6521">
          <cell r="G6521">
            <v>100320</v>
          </cell>
          <cell r="H6521" t="str">
            <v>ENGENHEIRO CIVIL PLENO COM ENCARGOS COMPLEMENTARES</v>
          </cell>
          <cell r="I6521" t="str">
            <v>MES</v>
          </cell>
          <cell r="J6521" t="str">
            <v>COEFICIENTE DE REPRESENTATIVIDADE</v>
          </cell>
          <cell r="K6521">
            <v>17735.8</v>
          </cell>
          <cell r="L6521" t="str">
            <v>ENCARGOS COMPLEMENTARES REFERENCIAL</v>
          </cell>
        </row>
        <row r="6522">
          <cell r="G6522">
            <v>100321</v>
          </cell>
          <cell r="H6522" t="str">
            <v>TÉCNICO EM SEGURANÇA DO TRABALHO COM ENCARGOS COMPLEMENTARES</v>
          </cell>
          <cell r="I6522" t="str">
            <v>MES</v>
          </cell>
          <cell r="J6522" t="str">
            <v>COEFICIENTE DE REPRESENTATIVIDADE</v>
          </cell>
          <cell r="K6522">
            <v>6902.52</v>
          </cell>
          <cell r="L6522" t="str">
            <v>ENCARGOS COMPLEMENTARES REFERENCIAL</v>
          </cell>
        </row>
        <row r="6523">
          <cell r="G6523">
            <v>100533</v>
          </cell>
          <cell r="H6523" t="str">
            <v>TECNICO DE EDIFICACOES COM ENCARGOS COMPLEMENTARES</v>
          </cell>
          <cell r="I6523" t="str">
            <v>H</v>
          </cell>
          <cell r="J6523" t="str">
            <v>COEFICIENTE DE REPRESENTATIVIDADE</v>
          </cell>
          <cell r="K6523">
            <v>16.84</v>
          </cell>
          <cell r="L6523" t="str">
            <v>ENCARGOS COMPLEMENTARES REFERENCIAL</v>
          </cell>
        </row>
        <row r="6524">
          <cell r="G6524">
            <v>100534</v>
          </cell>
          <cell r="H6524" t="str">
            <v>TECNICO DE EDIFICACOES COM ENCARGOS COMPLEMENTARES</v>
          </cell>
          <cell r="I6524" t="str">
            <v>MES</v>
          </cell>
          <cell r="J6524" t="str">
            <v>COEFICIENTE DE REPRESENTATIVIDADE</v>
          </cell>
          <cell r="K6524">
            <v>3018.75</v>
          </cell>
          <cell r="L6524" t="str">
            <v>ENCARGOS COMPLEMENTARES REFERENCIAL</v>
          </cell>
        </row>
        <row r="6525">
          <cell r="G6525">
            <v>100535</v>
          </cell>
          <cell r="H6525" t="str">
            <v>CURSO DE CAPACITAÇÃO PARA TECNICO DE EDIFICACOES (ENCARGOS COMPLEMENTARES) - HORISTA</v>
          </cell>
          <cell r="I6525" t="str">
            <v>H</v>
          </cell>
          <cell r="J6525" t="str">
            <v>COEFICIENTE DE REPRESENTATIVIDADE</v>
          </cell>
          <cell r="K6525">
            <v>0.19</v>
          </cell>
          <cell r="L6525" t="str">
            <v>ENCARGOS COMPLEMENTARES REFERENCIAL</v>
          </cell>
        </row>
        <row r="6526">
          <cell r="G6526">
            <v>100536</v>
          </cell>
          <cell r="H6526" t="str">
            <v>CURSO DE CAPACITAÇÃO PARA TECNICO DE EDIFICACOES (ENCARGOS COMPLEMENTARES) - MENSALISTA</v>
          </cell>
          <cell r="I6526" t="str">
            <v>MES</v>
          </cell>
          <cell r="J6526" t="str">
            <v>COEFICIENTE DE REPRESENTATIVIDADE</v>
          </cell>
          <cell r="K6526">
            <v>26.52</v>
          </cell>
          <cell r="L6526" t="str">
            <v>ENCARGOS COMPLEMENTARES REFERENCIAL</v>
          </cell>
        </row>
        <row r="6527">
          <cell r="G6527">
            <v>101284</v>
          </cell>
          <cell r="H6527" t="str">
            <v>CURSO DE CAPACITAÇÃO PARA ENGENHEIRO CIVIL SENIOR (ENCARGOS COMPLEMENTARES) - HORISTA</v>
          </cell>
          <cell r="I6527" t="str">
            <v>H</v>
          </cell>
          <cell r="J6527" t="str">
            <v>COEFICIENTE DE REPRESENTATIVIDADE</v>
          </cell>
          <cell r="K6527">
            <v>1.05</v>
          </cell>
          <cell r="L6527" t="str">
            <v>ENCARGOS COMPLEMENTARES REFERENCIAL</v>
          </cell>
        </row>
        <row r="6528">
          <cell r="G6528">
            <v>101285</v>
          </cell>
          <cell r="H6528" t="str">
            <v>CURSO DE CAPACITAÇÃO PARA ENGENHEIRO SANITARISTA (ENCARGOS COMPLEMENTARES) - HORISTA</v>
          </cell>
          <cell r="I6528" t="str">
            <v>H</v>
          </cell>
          <cell r="J6528" t="str">
            <v>COEFICIENTE DE REPRESENTATIVIDADE</v>
          </cell>
          <cell r="K6528">
            <v>0.33</v>
          </cell>
          <cell r="L6528" t="str">
            <v>ENCARGOS COMPLEMENTARES REFERENCIAL</v>
          </cell>
        </row>
        <row r="6529">
          <cell r="G6529">
            <v>101286</v>
          </cell>
          <cell r="H6529" t="str">
            <v>CURSO DE CAPACITAÇÃO PARA AJUDANTE DE ARMADOR (ENCARGOS COMPLEMENTARES) - MENSALISTA</v>
          </cell>
          <cell r="I6529" t="str">
            <v>MES</v>
          </cell>
          <cell r="J6529" t="str">
            <v>COEFICIENTE DE REPRESENTATIVIDADE</v>
          </cell>
          <cell r="K6529">
            <v>12.45</v>
          </cell>
          <cell r="L6529" t="str">
            <v>ENCARGOS COMPLEMENTARES REFERENCIAL</v>
          </cell>
        </row>
        <row r="6530">
          <cell r="G6530">
            <v>101287</v>
          </cell>
          <cell r="H6530" t="str">
            <v>CURSO DE CAPACITAÇÃO PARA AJUDANTE DE ELETRICISTA (ENCARGOS COMPLEMENTARES) - MENSALISTA</v>
          </cell>
          <cell r="I6530" t="str">
            <v>MES</v>
          </cell>
          <cell r="J6530" t="str">
            <v>COEFICIENTE DE REPRESENTATIVIDADE</v>
          </cell>
          <cell r="K6530">
            <v>40.76</v>
          </cell>
          <cell r="L6530" t="str">
            <v>ENCARGOS COMPLEMENTARES REFERENCIAL</v>
          </cell>
        </row>
        <row r="6531">
          <cell r="G6531">
            <v>101288</v>
          </cell>
          <cell r="H6531" t="str">
            <v>CURSO DE CAPACITAÇÃO PARA AJUDANTE DE ESTRUTURAS METÁLICAS(ENCARGOS COMPLEMENTARES) - MENSALISTA</v>
          </cell>
          <cell r="I6531" t="str">
            <v>MES</v>
          </cell>
          <cell r="J6531" t="str">
            <v>COEFICIENTE DE REPRESENTATIVIDADE</v>
          </cell>
          <cell r="K6531">
            <v>9.42</v>
          </cell>
          <cell r="L6531" t="str">
            <v>ENCARGOS COMPLEMENTARES REFERENCIAL</v>
          </cell>
        </row>
        <row r="6532">
          <cell r="G6532">
            <v>101289</v>
          </cell>
          <cell r="H6532" t="str">
            <v>CURSO DE CAPACITAÇÃO PARA AJUDANTE DE OPERAÇÃO EM GERAL (ENCARGOS COMPLEMENTARES) - MENSALISTA</v>
          </cell>
          <cell r="I6532" t="str">
            <v>MES</v>
          </cell>
          <cell r="J6532" t="str">
            <v>COEFICIENTE DE REPRESENTATIVIDADE</v>
          </cell>
          <cell r="K6532">
            <v>12.88</v>
          </cell>
          <cell r="L6532" t="str">
            <v>ENCARGOS COMPLEMENTARES REFERENCIAL</v>
          </cell>
        </row>
        <row r="6533">
          <cell r="G6533">
            <v>101290</v>
          </cell>
          <cell r="H6533" t="str">
            <v>CURSO DE CAPACITAÇÃO PARA AJUDANTE DE PINTOR (ENCARGOS COMPLEMENTARES) - MENSALISTA</v>
          </cell>
          <cell r="I6533" t="str">
            <v>MES</v>
          </cell>
          <cell r="J6533" t="str">
            <v>COEFICIENTE DE REPRESENTATIVIDADE</v>
          </cell>
          <cell r="K6533">
            <v>16.47</v>
          </cell>
          <cell r="L6533" t="str">
            <v>ENCARGOS COMPLEMENTARES REFERENCIAL</v>
          </cell>
        </row>
        <row r="6534">
          <cell r="G6534">
            <v>101291</v>
          </cell>
          <cell r="H6534" t="str">
            <v>CURSO DE CAPACITAÇÃO PARA AJUDANTE DE SERRALHEIRO (ENCARGOS COMPLEMENTARES) - MENSALISTA</v>
          </cell>
          <cell r="I6534" t="str">
            <v>MES</v>
          </cell>
          <cell r="J6534" t="str">
            <v>COEFICIENTE DE REPRESENTATIVIDADE</v>
          </cell>
          <cell r="K6534">
            <v>13.35</v>
          </cell>
          <cell r="L6534" t="str">
            <v>ENCARGOS COMPLEMENTARES REFERENCIAL</v>
          </cell>
        </row>
        <row r="6535">
          <cell r="G6535">
            <v>101292</v>
          </cell>
          <cell r="H6535" t="str">
            <v>CURSO DE CAPACITAÇÃO PARA AJUDANTE ESPECIALIZADO (ENCARGOS COMPLEMENTARES) - MENSALISTA</v>
          </cell>
          <cell r="I6535" t="str">
            <v>MES</v>
          </cell>
          <cell r="J6535" t="str">
            <v>COEFICIENTE DE REPRESENTATIVIDADE</v>
          </cell>
          <cell r="K6535">
            <v>15.08</v>
          </cell>
          <cell r="L6535" t="str">
            <v>ENCARGOS COMPLEMENTARES REFERENCIAL</v>
          </cell>
        </row>
        <row r="6536">
          <cell r="G6536">
            <v>101293</v>
          </cell>
          <cell r="H6536" t="str">
            <v>CURSO DE CAPACITAÇÃO PARA ARMADOR (ENCARGOS COMPLEMENTARES) - MENSALISTA</v>
          </cell>
          <cell r="I6536" t="str">
            <v>MES</v>
          </cell>
          <cell r="J6536" t="str">
            <v>COEFICIENTE DE REPRESENTATIVIDADE</v>
          </cell>
          <cell r="K6536">
            <v>17.850000000000001</v>
          </cell>
          <cell r="L6536" t="str">
            <v>ENCARGOS COMPLEMENTARES REFERENCIAL</v>
          </cell>
        </row>
        <row r="6537">
          <cell r="G6537">
            <v>101294</v>
          </cell>
          <cell r="H6537" t="str">
            <v>CURSO DE CAPACITAÇÃO PARA ASSENTADOR DE MANILHA (ENCARGOS COMPLEMENTARES) - MENSALISTA</v>
          </cell>
          <cell r="I6537" t="str">
            <v>MES</v>
          </cell>
          <cell r="J6537" t="str">
            <v>COEFICIENTE DE REPRESENTATIVIDADE</v>
          </cell>
          <cell r="K6537">
            <v>17.32</v>
          </cell>
          <cell r="L6537" t="str">
            <v>ENCARGOS COMPLEMENTARES REFERENCIAL</v>
          </cell>
        </row>
        <row r="6538">
          <cell r="G6538">
            <v>101295</v>
          </cell>
          <cell r="H6538" t="str">
            <v>CURSO DE CAPACITAÇÃO PARA AUXILIAR DE AZULEJISTA (ENCARGOS COMPLEMENTARES) - MENSALISTA</v>
          </cell>
          <cell r="I6538" t="str">
            <v>MES</v>
          </cell>
          <cell r="J6538" t="str">
            <v>COEFICIENTE DE REPRESENTATIVIDADE</v>
          </cell>
          <cell r="K6538">
            <v>16.64</v>
          </cell>
          <cell r="L6538" t="str">
            <v>ENCARGOS COMPLEMENTARES REFERENCIAL</v>
          </cell>
        </row>
        <row r="6539">
          <cell r="G6539">
            <v>101296</v>
          </cell>
          <cell r="H6539" t="str">
            <v>CURSO DE CAPACITAÇÃO PARA AUXILIAR DE ENCANADOR OU BOMBEIRO HIDRÁULICO (ENCARGOS COMPLEMENTARES) - MENSALISTA</v>
          </cell>
          <cell r="I6539" t="str">
            <v>MES</v>
          </cell>
          <cell r="J6539" t="str">
            <v>COEFICIENTE DE REPRESENTATIVIDADE</v>
          </cell>
          <cell r="K6539">
            <v>19.71</v>
          </cell>
          <cell r="L6539" t="str">
            <v>ENCARGOS COMPLEMENTARES REFERENCIAL</v>
          </cell>
        </row>
        <row r="6540">
          <cell r="G6540">
            <v>101297</v>
          </cell>
          <cell r="H6540" t="str">
            <v>CURSO DE CAPACITAÇÃO PARA AUXILIAR DE LABORATORISTA (ENCARGOS COMPLEMENTARES) - MENSALISTA</v>
          </cell>
          <cell r="I6540" t="str">
            <v>MES</v>
          </cell>
          <cell r="J6540" t="str">
            <v>COEFICIENTE DE REPRESENTATIVIDADE</v>
          </cell>
          <cell r="K6540">
            <v>21.9</v>
          </cell>
          <cell r="L6540" t="str">
            <v>ENCARGOS COMPLEMENTARES REFERENCIAL</v>
          </cell>
        </row>
        <row r="6541">
          <cell r="G6541">
            <v>101298</v>
          </cell>
          <cell r="H6541" t="str">
            <v>CURSO DE CAPACITAÇÃO PARA AUXILIAR DE MECANICO (ENCARGOS COMPLEMENTARES) - MENSALISTA</v>
          </cell>
          <cell r="I6541" t="str">
            <v>MES</v>
          </cell>
          <cell r="J6541" t="str">
            <v>COEFICIENTE DE REPRESENTATIVIDADE</v>
          </cell>
          <cell r="K6541">
            <v>11.57</v>
          </cell>
          <cell r="L6541" t="str">
            <v>ENCARGOS COMPLEMENTARES REFERENCIAL</v>
          </cell>
        </row>
        <row r="6542">
          <cell r="G6542">
            <v>101299</v>
          </cell>
          <cell r="H6542" t="str">
            <v>CURSO DE CAPACITAÇÃO PARA AUXILIAR DE PEDREIRO (ENCARGOS COMPLEMENTARES) - MENSALISTA</v>
          </cell>
          <cell r="I6542" t="str">
            <v>MES</v>
          </cell>
          <cell r="J6542" t="str">
            <v>COEFICIENTE DE REPRESENTATIVIDADE</v>
          </cell>
          <cell r="K6542">
            <v>14.82</v>
          </cell>
          <cell r="L6542" t="str">
            <v>ENCARGOS COMPLEMENTARES REFERENCIAL</v>
          </cell>
        </row>
        <row r="6543">
          <cell r="G6543">
            <v>101300</v>
          </cell>
          <cell r="H6543" t="str">
            <v>CURSO DE CAPACITAÇÃO PARA AUXILIAR DE SERVIÇOS GERAIS (ENCARGOS COMPLEMENTARES) - MENSALISTA</v>
          </cell>
          <cell r="I6543" t="str">
            <v>MES</v>
          </cell>
          <cell r="J6543" t="str">
            <v>COEFICIENTE DE REPRESENTATIVIDADE</v>
          </cell>
          <cell r="K6543">
            <v>12.51</v>
          </cell>
          <cell r="L6543" t="str">
            <v>ENCARGOS COMPLEMENTARES REFERENCIAL</v>
          </cell>
        </row>
        <row r="6544">
          <cell r="G6544">
            <v>101301</v>
          </cell>
          <cell r="H6544" t="str">
            <v>CURSO DE CAPACITAÇÃO PARA AUXILIAR DE TOPÓGRAFO (ENCARGOS COMPLEMENTARES) - MENSALISTA</v>
          </cell>
          <cell r="I6544" t="str">
            <v>MES</v>
          </cell>
          <cell r="J6544" t="str">
            <v>COEFICIENTE DE REPRESENTATIVIDADE</v>
          </cell>
          <cell r="K6544">
            <v>5.26</v>
          </cell>
          <cell r="L6544" t="str">
            <v>ENCARGOS COMPLEMENTARES REFERENCIAL</v>
          </cell>
        </row>
        <row r="6545">
          <cell r="G6545">
            <v>101302</v>
          </cell>
          <cell r="H6545" t="str">
            <v>CURSO DE CAPACITAÇÃO PARA AUXILIAR TÉCNICO DE ENGENHARIA (ENCARGOS COMPLEMENTARES) - MENSALISTA</v>
          </cell>
          <cell r="I6545" t="str">
            <v>MES</v>
          </cell>
          <cell r="J6545" t="str">
            <v>COEFICIENTE DE REPRESENTATIVIDADE</v>
          </cell>
          <cell r="K6545">
            <v>26.35</v>
          </cell>
          <cell r="L6545" t="str">
            <v>ENCARGOS COMPLEMENTARES REFERENCIAL</v>
          </cell>
        </row>
        <row r="6546">
          <cell r="G6546">
            <v>101303</v>
          </cell>
          <cell r="H6546" t="str">
            <v>CURSO DE CAPACITAÇÃO PARA MONTADOR DE ELETROELETRONICOS(ENCARGOS COMPLEMENTARES) - MENSALISTA</v>
          </cell>
          <cell r="I6546" t="str">
            <v>MES</v>
          </cell>
          <cell r="J6546" t="str">
            <v>COEFICIENTE DE REPRESENTATIVIDADE</v>
          </cell>
          <cell r="K6546">
            <v>45.38</v>
          </cell>
          <cell r="L6546" t="str">
            <v>ENCARGOS COMPLEMENTARES REFERENCIAL</v>
          </cell>
        </row>
        <row r="6547">
          <cell r="G6547">
            <v>101304</v>
          </cell>
          <cell r="H6547" t="str">
            <v>CURSO DE CAPACITAÇÃO PARA AZULEJISTA OU LADRILHISTA (ENCARGOS COMPLEMENTARES) - MENSALISTA</v>
          </cell>
          <cell r="I6547" t="str">
            <v>MES</v>
          </cell>
          <cell r="J6547" t="str">
            <v>COEFICIENTE DE REPRESENTATIVIDADE</v>
          </cell>
          <cell r="K6547">
            <v>22.82</v>
          </cell>
          <cell r="L6547" t="str">
            <v>ENCARGOS COMPLEMENTARES REFERENCIAL</v>
          </cell>
        </row>
        <row r="6548">
          <cell r="G6548">
            <v>101305</v>
          </cell>
          <cell r="H6548" t="str">
            <v>CURSO DE CAPACITAÇÃO PARA BLASTER, DINAMITADOR OU CABO DE FORÇA (ENCARGOS COMPLEMENTARES) - MENSALISTA</v>
          </cell>
          <cell r="I6548" t="str">
            <v>MES</v>
          </cell>
          <cell r="J6548" t="str">
            <v>COEFICIENTE DE REPRESENTATIVIDADE</v>
          </cell>
          <cell r="K6548">
            <v>19.53</v>
          </cell>
          <cell r="L6548" t="str">
            <v>ENCARGOS COMPLEMENTARES REFERENCIAL</v>
          </cell>
        </row>
        <row r="6549">
          <cell r="G6549">
            <v>101306</v>
          </cell>
          <cell r="H6549" t="str">
            <v>CURSO DE CAPACITAÇÃO PARA CALAFETADOR (ENCARGOS COMPLEMENTARES) - MENSALISTA</v>
          </cell>
          <cell r="I6549" t="str">
            <v>MES</v>
          </cell>
          <cell r="J6549" t="str">
            <v>COEFICIENTE DE REPRESENTATIVIDADE</v>
          </cell>
          <cell r="K6549">
            <v>27.8</v>
          </cell>
          <cell r="L6549" t="str">
            <v>ENCARGOS COMPLEMENTARES REFERENCIAL</v>
          </cell>
        </row>
        <row r="6550">
          <cell r="G6550">
            <v>101307</v>
          </cell>
          <cell r="H6550" t="str">
            <v>CURSO DE CAPACITAÇÃO PARA CALCETEIRO (ENCARGOS COMPLEMENTARES) - MENSALISTA</v>
          </cell>
          <cell r="I6550" t="str">
            <v>MES</v>
          </cell>
          <cell r="J6550" t="str">
            <v>COEFICIENTE DE REPRESENTATIVIDADE</v>
          </cell>
          <cell r="K6550">
            <v>16.52</v>
          </cell>
          <cell r="L6550" t="str">
            <v>ENCARGOS COMPLEMENTARES REFERENCIAL</v>
          </cell>
        </row>
        <row r="6551">
          <cell r="G6551">
            <v>101308</v>
          </cell>
          <cell r="H6551" t="str">
            <v>CURSO DE CAPACITAÇÃO PARA MONTADOR DE ESTRUTURAS METALICAS (ENCARGOS COMPLEMENTARES) - MENSALISTA</v>
          </cell>
          <cell r="I6551" t="str">
            <v>MES</v>
          </cell>
          <cell r="J6551" t="str">
            <v>COEFICIENTE DE REPRESENTATIVIDADE</v>
          </cell>
          <cell r="K6551">
            <v>13.13</v>
          </cell>
          <cell r="L6551" t="str">
            <v>ENCARGOS COMPLEMENTARES REFERENCIAL</v>
          </cell>
        </row>
        <row r="6552">
          <cell r="G6552">
            <v>101309</v>
          </cell>
          <cell r="H6552" t="str">
            <v>CURSO DE CAPACITAÇÃO PARA CARPINTEIRO AUXILIAR (ENCARGOS COMPLEMENTARES) - MENSALISTA</v>
          </cell>
          <cell r="I6552" t="str">
            <v>MES</v>
          </cell>
          <cell r="J6552" t="str">
            <v>COEFICIENTE DE REPRESENTATIVIDADE</v>
          </cell>
          <cell r="K6552">
            <v>17.98</v>
          </cell>
          <cell r="L6552" t="str">
            <v>ENCARGOS COMPLEMENTARES REFERENCIAL</v>
          </cell>
        </row>
        <row r="6553">
          <cell r="G6553">
            <v>101310</v>
          </cell>
          <cell r="H6553" t="str">
            <v>CURSO DE CAPACITAÇÃO PARA CARPINTEIRO DE ESQUADRIAS (ENCARGOS COMPLEMENTARES) - MENSALISTA</v>
          </cell>
          <cell r="I6553" t="str">
            <v>MES</v>
          </cell>
          <cell r="J6553" t="str">
            <v>COEFICIENTE DE REPRESENTATIVIDADE</v>
          </cell>
          <cell r="K6553">
            <v>22.82</v>
          </cell>
          <cell r="L6553" t="str">
            <v>ENCARGOS COMPLEMENTARES REFERENCIAL</v>
          </cell>
        </row>
        <row r="6554">
          <cell r="G6554">
            <v>101311</v>
          </cell>
          <cell r="H6554" t="str">
            <v>CURSO DE CAPACITAÇÃO PARA CARPINTEIRO DE FORMAS (ENCARGOS COMPLEMENTARES) - MENSALISTA</v>
          </cell>
          <cell r="I6554" t="str">
            <v>MES</v>
          </cell>
          <cell r="J6554" t="str">
            <v>COEFICIENTE DE REPRESENTATIVIDADE</v>
          </cell>
          <cell r="K6554">
            <v>17.850000000000001</v>
          </cell>
          <cell r="L6554" t="str">
            <v>ENCARGOS COMPLEMENTARES REFERENCIAL</v>
          </cell>
        </row>
        <row r="6555">
          <cell r="G6555">
            <v>101312</v>
          </cell>
          <cell r="H6555" t="str">
            <v>CURSO DE CAPACITAÇÃO PARA CAVOUQUEIRO OU OPERADOR DE PERFURATRIZ (ENCARGOS COMPLEMENTARES) - MENSALISTA</v>
          </cell>
          <cell r="I6555" t="str">
            <v>MES</v>
          </cell>
          <cell r="J6555" t="str">
            <v>COEFICIENTE DE REPRESENTATIVIDADE</v>
          </cell>
          <cell r="K6555">
            <v>10.85</v>
          </cell>
          <cell r="L6555" t="str">
            <v>ENCARGOS COMPLEMENTARES REFERENCIAL</v>
          </cell>
        </row>
        <row r="6556">
          <cell r="G6556">
            <v>101313</v>
          </cell>
          <cell r="H6556" t="str">
            <v>CURSO DE CAPACITAÇÃO PARA ELETRICISTA (ENCARGOS COMPLEMENTARES) - MENSALISTA</v>
          </cell>
          <cell r="I6556" t="str">
            <v>MES</v>
          </cell>
          <cell r="J6556" t="str">
            <v>COEFICIENTE DE REPRESENTATIVIDADE</v>
          </cell>
          <cell r="K6556">
            <v>57.94</v>
          </cell>
          <cell r="L6556" t="str">
            <v>ENCARGOS COMPLEMENTARES REFERENCIAL</v>
          </cell>
        </row>
        <row r="6557">
          <cell r="G6557">
            <v>101314</v>
          </cell>
          <cell r="H6557" t="str">
            <v>CURSO DE CAPACITAÇÃO PARA ELETRICISTA DE MANUTENÇÃO INDUSTRIAL (ENCARGOS COMPLEMENTARES) - MENSALISTA</v>
          </cell>
          <cell r="I6557" t="str">
            <v>MES</v>
          </cell>
          <cell r="J6557" t="str">
            <v>COEFICIENTE DE REPRESENTATIVIDADE</v>
          </cell>
          <cell r="K6557">
            <v>58.01</v>
          </cell>
          <cell r="L6557" t="str">
            <v>ENCARGOS COMPLEMENTARES REFERENCIAL</v>
          </cell>
        </row>
        <row r="6558">
          <cell r="G6558">
            <v>101315</v>
          </cell>
          <cell r="H6558" t="str">
            <v>CURSO DE CAPACITAÇÃO PARA ELETROTÉCNICO (ENCARGOS COMPLEMENTARES) - MENSALISTA</v>
          </cell>
          <cell r="I6558" t="str">
            <v>MES</v>
          </cell>
          <cell r="J6558" t="str">
            <v>COEFICIENTE DE REPRESENTATIVIDADE</v>
          </cell>
          <cell r="K6558">
            <v>70.790000000000006</v>
          </cell>
          <cell r="L6558" t="str">
            <v>ENCARGOS COMPLEMENTARES REFERENCIAL</v>
          </cell>
        </row>
        <row r="6559">
          <cell r="G6559">
            <v>101316</v>
          </cell>
          <cell r="H6559" t="str">
            <v>CURSO DE CAPACITAÇÃO PARA ENCANADOR OU BOMBEIRO HIDRÁULICO (ENCARGOS COMPLEMENTARES) - MENSALISTA</v>
          </cell>
          <cell r="I6559" t="str">
            <v>MES</v>
          </cell>
          <cell r="J6559" t="str">
            <v>COEFICIENTE DE REPRESENTATIVIDADE</v>
          </cell>
          <cell r="K6559">
            <v>27.8</v>
          </cell>
          <cell r="L6559" t="str">
            <v>ENCARGOS COMPLEMENTARES REFERENCIAL</v>
          </cell>
        </row>
        <row r="6560">
          <cell r="G6560">
            <v>101317</v>
          </cell>
          <cell r="H6560" t="str">
            <v>CURSO DE CAPACITAÇÃO PARA ENGENHEIRO CIVIL SENIOR (ENCARGOS COMPLEMENTARES) - MENSALISTA</v>
          </cell>
          <cell r="I6560" t="str">
            <v>MES</v>
          </cell>
          <cell r="J6560" t="str">
            <v>COEFICIENTE DE REPRESENTATIVIDADE</v>
          </cell>
          <cell r="K6560">
            <v>145.79</v>
          </cell>
          <cell r="L6560" t="str">
            <v>ENCARGOS COMPLEMENTARES REFERENCIAL</v>
          </cell>
        </row>
        <row r="6561">
          <cell r="G6561">
            <v>101318</v>
          </cell>
          <cell r="H6561" t="str">
            <v>CURSO DE CAPACITAÇÃO PARA ENGENHEIRO ELETRICISTA (ENCARGOS COMPLEMENTARES) - MENSALISTA</v>
          </cell>
          <cell r="I6561" t="str">
            <v>MES</v>
          </cell>
          <cell r="J6561" t="str">
            <v>COEFICIENTE DE REPRESENTATIVIDADE</v>
          </cell>
          <cell r="K6561">
            <v>323.63</v>
          </cell>
          <cell r="L6561" t="str">
            <v>ENCARGOS COMPLEMENTARES REFERENCIAL</v>
          </cell>
        </row>
        <row r="6562">
          <cell r="G6562">
            <v>101319</v>
          </cell>
          <cell r="H6562" t="str">
            <v>CURSO DE CAPACITAÇÃO PARA ENGENHEIRO SANITARISTA (ENCARGOS COMPLEMENTARES) - MENSALISTA</v>
          </cell>
          <cell r="I6562" t="str">
            <v>MES</v>
          </cell>
          <cell r="J6562" t="str">
            <v>COEFICIENTE DE REPRESENTATIVIDADE</v>
          </cell>
          <cell r="K6562">
            <v>45.58</v>
          </cell>
          <cell r="L6562" t="str">
            <v>ENCARGOS COMPLEMENTARES REFERENCIAL</v>
          </cell>
        </row>
        <row r="6563">
          <cell r="G6563">
            <v>101320</v>
          </cell>
          <cell r="H6563" t="str">
            <v>CURSO DE CAPACITAÇÃO PARA MONTADOR DE MAQUINAS (ENCARGOS COMPLEMENTARES) - MENSALISTA</v>
          </cell>
          <cell r="I6563" t="str">
            <v>MES</v>
          </cell>
          <cell r="J6563" t="str">
            <v>COEFICIENTE DE REPRESENTATIVIDADE</v>
          </cell>
          <cell r="K6563">
            <v>13.57</v>
          </cell>
          <cell r="L6563" t="str">
            <v>ENCARGOS COMPLEMENTARES REFERENCIAL</v>
          </cell>
        </row>
        <row r="6564">
          <cell r="G6564">
            <v>101321</v>
          </cell>
          <cell r="H6564" t="str">
            <v>CURSO DE CAPACITAÇÃO PARA ESTUCADOR (ENCARGOS COMPLEMENTARES) - MENSALISTA</v>
          </cell>
          <cell r="I6564" t="str">
            <v>MES</v>
          </cell>
          <cell r="J6564" t="str">
            <v>COEFICIENTE DE REPRESENTATIVIDADE</v>
          </cell>
          <cell r="K6564">
            <v>18.73</v>
          </cell>
          <cell r="L6564" t="str">
            <v>ENCARGOS COMPLEMENTARES REFERENCIAL</v>
          </cell>
        </row>
        <row r="6565">
          <cell r="G6565">
            <v>101322</v>
          </cell>
          <cell r="H6565" t="str">
            <v>CURSO DE CAPACITAÇÃO PARA GESSEIRO (ENCARGOS COMPLEMENTARES) - MENSALISTA</v>
          </cell>
          <cell r="I6565" t="str">
            <v>MES</v>
          </cell>
          <cell r="J6565" t="str">
            <v>COEFICIENTE DE REPRESENTATIVIDADE</v>
          </cell>
          <cell r="K6565">
            <v>17.850000000000001</v>
          </cell>
          <cell r="L6565" t="str">
            <v>ENCARGOS COMPLEMENTARES REFERENCIAL</v>
          </cell>
        </row>
        <row r="6566">
          <cell r="G6566">
            <v>101323</v>
          </cell>
          <cell r="H6566" t="str">
            <v>CURSO DE CAPACITAÇÃO PARA IMPERMEABILIZADOR (ENCARGOS COMPLEMENTARES) - MENSALISTA</v>
          </cell>
          <cell r="I6566" t="str">
            <v>MES</v>
          </cell>
          <cell r="J6566" t="str">
            <v>COEFICIENTE DE REPRESENTATIVIDADE</v>
          </cell>
          <cell r="K6566">
            <v>32.770000000000003</v>
          </cell>
          <cell r="L6566" t="str">
            <v>ENCARGOS COMPLEMENTARES REFERENCIAL</v>
          </cell>
        </row>
        <row r="6567">
          <cell r="G6567">
            <v>101324</v>
          </cell>
          <cell r="H6567" t="str">
            <v>CURSO DE CAPACITAÇÃO PARA MOTORISTA DE CAMINHAO-BASCULANTE (ENCARGOS COMPLEMENTARES) - MENSALISTA</v>
          </cell>
          <cell r="I6567" t="str">
            <v>MES</v>
          </cell>
          <cell r="J6567" t="str">
            <v>COEFICIENTE DE REPRESENTATIVIDADE</v>
          </cell>
          <cell r="K6567">
            <v>6.13</v>
          </cell>
          <cell r="L6567" t="str">
            <v>ENCARGOS COMPLEMENTARES REFERENCIAL</v>
          </cell>
        </row>
        <row r="6568">
          <cell r="G6568">
            <v>101325</v>
          </cell>
          <cell r="H6568" t="str">
            <v>CURSO DE CAPACITAÇÃO PARA INSTALADOR DE TUBULAÇÕES (ENCARGOS COMPLEMENTARES) - MENSALISTA</v>
          </cell>
          <cell r="I6568" t="str">
            <v>MES</v>
          </cell>
          <cell r="J6568" t="str">
            <v>COEFICIENTE DE REPRESENTATIVIDADE</v>
          </cell>
          <cell r="K6568">
            <v>17.59</v>
          </cell>
          <cell r="L6568" t="str">
            <v>ENCARGOS COMPLEMENTARES REFERENCIAL</v>
          </cell>
        </row>
        <row r="6569">
          <cell r="G6569">
            <v>101326</v>
          </cell>
          <cell r="H6569" t="str">
            <v>CURSO DE CAPACITAÇÃO PARA JARDINEIRO (ENCARGOS COMPLEMENTARES) - MENSALISTA</v>
          </cell>
          <cell r="I6569" t="str">
            <v>MES</v>
          </cell>
          <cell r="J6569" t="str">
            <v>COEFICIENTE DE REPRESENTATIVIDADE</v>
          </cell>
          <cell r="K6569">
            <v>7.64</v>
          </cell>
          <cell r="L6569" t="str">
            <v>ENCARGOS COMPLEMENTARES REFERENCIAL</v>
          </cell>
        </row>
        <row r="6570">
          <cell r="G6570">
            <v>101327</v>
          </cell>
          <cell r="H6570" t="str">
            <v>CURSO DE CAPACITAÇÃO PARA LEITURISTA OU CADASTRISTA DE REDES DE ÁGUA (ENCARGOS COMPLEMENTARES) - MENSALISTA</v>
          </cell>
          <cell r="I6570" t="str">
            <v>MES</v>
          </cell>
          <cell r="J6570" t="str">
            <v>COEFICIENTE DE REPRESENTATIVIDADE</v>
          </cell>
          <cell r="K6570">
            <v>10.34</v>
          </cell>
          <cell r="L6570" t="str">
            <v>ENCARGOS COMPLEMENTARES REFERENCIAL</v>
          </cell>
        </row>
        <row r="6571">
          <cell r="G6571">
            <v>101328</v>
          </cell>
          <cell r="H6571" t="str">
            <v>CURSO DE CAPACITAÇÃO PARA MOTORISTA DE CAMINHAO-CARRETA (ENCARGOS COMPLEMENTARES) - MENSALISTA</v>
          </cell>
          <cell r="I6571" t="str">
            <v>MES</v>
          </cell>
          <cell r="J6571" t="str">
            <v>COEFICIENTE DE REPRESENTATIVIDADE</v>
          </cell>
          <cell r="K6571">
            <v>8.68</v>
          </cell>
          <cell r="L6571" t="str">
            <v>ENCARGOS COMPLEMENTARES REFERENCIAL</v>
          </cell>
        </row>
        <row r="6572">
          <cell r="G6572">
            <v>101329</v>
          </cell>
          <cell r="H6572" t="str">
            <v>CURSO DE CAPACITAÇÃO PARA MAÇARIQUEIRO (ENCARGOS COMPLEMENTARES) - MENSALISTA</v>
          </cell>
          <cell r="I6572" t="str">
            <v>MES</v>
          </cell>
          <cell r="J6572" t="str">
            <v>COEFICIENTE DE REPRESENTATIVIDADE</v>
          </cell>
          <cell r="K6572">
            <v>26.84</v>
          </cell>
          <cell r="L6572" t="str">
            <v>ENCARGOS COMPLEMENTARES REFERENCIAL</v>
          </cell>
        </row>
        <row r="6573">
          <cell r="G6573">
            <v>101330</v>
          </cell>
          <cell r="H6573" t="str">
            <v>CURSO DE CAPACITAÇÃO PARA MARCENEIRO (ENCARGOS COMPLEMENTARES) - MENSALISTA</v>
          </cell>
          <cell r="I6573" t="str">
            <v>MES</v>
          </cell>
          <cell r="J6573" t="str">
            <v>COEFICIENTE DE REPRESENTATIVIDADE</v>
          </cell>
          <cell r="K6573">
            <v>23.33</v>
          </cell>
          <cell r="L6573" t="str">
            <v>ENCARGOS COMPLEMENTARES REFERENCIAL</v>
          </cell>
        </row>
        <row r="6574">
          <cell r="G6574">
            <v>101331</v>
          </cell>
          <cell r="H6574" t="str">
            <v>CURSO DE CAPACITAÇÃO PARA MARMORISTA / GRANITEIRO (ENCARGOS COMPLEMENTARES) - MENSALISTA</v>
          </cell>
          <cell r="I6574" t="str">
            <v>MES</v>
          </cell>
          <cell r="J6574" t="str">
            <v>COEFICIENTE DE REPRESENTATIVIDADE</v>
          </cell>
          <cell r="K6574">
            <v>17.79</v>
          </cell>
          <cell r="L6574" t="str">
            <v>ENCARGOS COMPLEMENTARES REFERENCIAL</v>
          </cell>
        </row>
        <row r="6575">
          <cell r="G6575">
            <v>101332</v>
          </cell>
          <cell r="H6575" t="str">
            <v>CURSO DE CAPACITAÇÃO PARA MOTORISTA DE CARRO DE PASSEIO (ENCARGOS COMPLEMENTARES) - MENSALISTA</v>
          </cell>
          <cell r="I6575" t="str">
            <v>MES</v>
          </cell>
          <cell r="J6575" t="str">
            <v>COEFICIENTE DE REPRESENTATIVIDADE</v>
          </cell>
          <cell r="K6575">
            <v>5.99</v>
          </cell>
          <cell r="L6575" t="str">
            <v>ENCARGOS COMPLEMENTARES REFERENCIAL</v>
          </cell>
        </row>
        <row r="6576">
          <cell r="G6576">
            <v>101333</v>
          </cell>
          <cell r="H6576" t="str">
            <v>CURSO DE CAPACITAÇÃO PARA MECÂNICO DE EQUIPAMENTOS PESADOS (ENCARGOS COMPLEMENTARES) - MENSALISTA</v>
          </cell>
          <cell r="I6576" t="str">
            <v>MES</v>
          </cell>
          <cell r="J6576" t="str">
            <v>COEFICIENTE DE REPRESENTATIVIDADE</v>
          </cell>
          <cell r="K6576">
            <v>14.59</v>
          </cell>
          <cell r="L6576" t="str">
            <v>ENCARGOS COMPLEMENTARES REFERENCIAL</v>
          </cell>
        </row>
        <row r="6577">
          <cell r="G6577">
            <v>101334</v>
          </cell>
          <cell r="H6577" t="str">
            <v>CURSO DE CAPACITAÇÃO PARA MECÂNICO DE REFRIGERAÇÃO (ENCARGOS COMPLEMENTARES) - MENSALISTA</v>
          </cell>
          <cell r="I6577" t="str">
            <v>MES</v>
          </cell>
          <cell r="J6577" t="str">
            <v>COEFICIENTE DE REPRESENTATIVIDADE</v>
          </cell>
          <cell r="K6577">
            <v>49.99</v>
          </cell>
          <cell r="L6577" t="str">
            <v>ENCARGOS COMPLEMENTARES REFERENCIAL</v>
          </cell>
        </row>
        <row r="6578">
          <cell r="G6578">
            <v>101335</v>
          </cell>
          <cell r="H6578" t="str">
            <v>CURSO DE CAPACITAÇÃO PARA MOTORISTA DE ONIBUS / MICRO-ONIBUS (ENCARGOS COMPLEMENTARES) - MENSALISTA</v>
          </cell>
          <cell r="I6578" t="str">
            <v>MES</v>
          </cell>
          <cell r="J6578" t="str">
            <v>COEFICIENTE DE REPRESENTATIVIDADE</v>
          </cell>
          <cell r="K6578">
            <v>5.96</v>
          </cell>
          <cell r="L6578" t="str">
            <v>ENCARGOS COMPLEMENTARES REFERENCIAL</v>
          </cell>
        </row>
        <row r="6579">
          <cell r="G6579">
            <v>101336</v>
          </cell>
          <cell r="H6579" t="str">
            <v>CURSO DE CAPACITAÇÃO PARA MOTORISTA OPERADOR DE CAMINHAO COM MUNCK (ENCARGOS COMPLEMENTARES) - MENSALISTA</v>
          </cell>
          <cell r="I6579" t="str">
            <v>MES</v>
          </cell>
          <cell r="J6579" t="str">
            <v>COEFICIENTE DE REPRESENTATIVIDADE</v>
          </cell>
          <cell r="K6579">
            <v>19.32</v>
          </cell>
          <cell r="L6579" t="str">
            <v>ENCARGOS COMPLEMENTARES REFERENCIAL</v>
          </cell>
        </row>
        <row r="6580">
          <cell r="G6580">
            <v>101337</v>
          </cell>
          <cell r="H6580" t="str">
            <v>CURSO DE CAPACITAÇÃO PARA NIVELADOR (ENCARGOS COMPLEMENTARES) - MENSALISTA</v>
          </cell>
          <cell r="I6580" t="str">
            <v>MES</v>
          </cell>
          <cell r="J6580" t="str">
            <v>COEFICIENTE DE REPRESENTATIVIDADE</v>
          </cell>
          <cell r="K6580">
            <v>6.62</v>
          </cell>
          <cell r="L6580" t="str">
            <v>ENCARGOS COMPLEMENTARES REFERENCIAL</v>
          </cell>
        </row>
        <row r="6581">
          <cell r="G6581">
            <v>101338</v>
          </cell>
          <cell r="H6581" t="str">
            <v>CURSO DE CAPACITAÇÃO PARA OPERADOR DE BATE-ESTACAS (ENCARGOS COMPLEMENTARES) - MENSALISTA</v>
          </cell>
          <cell r="I6581" t="str">
            <v>MES</v>
          </cell>
          <cell r="J6581" t="str">
            <v>COEFICIENTE DE REPRESENTATIVIDADE</v>
          </cell>
          <cell r="K6581">
            <v>11</v>
          </cell>
          <cell r="L6581" t="str">
            <v>ENCARGOS COMPLEMENTARES REFERENCIAL</v>
          </cell>
        </row>
        <row r="6582">
          <cell r="G6582">
            <v>101339</v>
          </cell>
          <cell r="H6582" t="str">
            <v>CURSO DE CAPACITAÇÃO PARA OPERADOR DE BETONEIRA (ENCARGOS COMPLEMENTARES) - MENSALISTA</v>
          </cell>
          <cell r="I6582" t="str">
            <v>MES</v>
          </cell>
          <cell r="J6582" t="str">
            <v>COEFICIENTE DE REPRESENTATIVIDADE</v>
          </cell>
          <cell r="K6582">
            <v>9.5500000000000007</v>
          </cell>
          <cell r="L6582" t="str">
            <v>ENCARGOS COMPLEMENTARES REFERENCIAL</v>
          </cell>
        </row>
        <row r="6583">
          <cell r="G6583">
            <v>101340</v>
          </cell>
          <cell r="H6583" t="str">
            <v>CURSO DE CAPACITAÇÃO PARA OPERADOR DE BETONEIRA ESTACIONARIA / MISTURADOR (ENCARGOS COMPLEMENTARES) - MENSALISTA</v>
          </cell>
          <cell r="I6583" t="str">
            <v>MES</v>
          </cell>
          <cell r="J6583" t="str">
            <v>COEFICIENTE DE REPRESENTATIVIDADE</v>
          </cell>
          <cell r="K6583">
            <v>9.2100000000000009</v>
          </cell>
          <cell r="L6583" t="str">
            <v>ENCARGOS COMPLEMENTARES REFERENCIAL</v>
          </cell>
        </row>
        <row r="6584">
          <cell r="G6584">
            <v>101341</v>
          </cell>
          <cell r="H6584" t="str">
            <v>CURSO DE CAPACITAÇÃO PARA OPERADOR DE COMPRESSOR DE AR OU COMPRESSORISTA (ENCARGOS COMPLEMENTARES) - MENSALISTA</v>
          </cell>
          <cell r="I6584" t="str">
            <v>MES</v>
          </cell>
          <cell r="J6584" t="str">
            <v>COEFICIENTE DE REPRESENTATIVIDADE</v>
          </cell>
          <cell r="K6584">
            <v>9.7899999999999991</v>
          </cell>
          <cell r="L6584" t="str">
            <v>ENCARGOS COMPLEMENTARES REFERENCIAL</v>
          </cell>
        </row>
        <row r="6585">
          <cell r="G6585">
            <v>101342</v>
          </cell>
          <cell r="H6585" t="str">
            <v>CURSO DE CAPACITAÇÃO PARA OPERADOR DE DEMARCADORA DE FAIXAS DE TRAFEGO (ENCARGOS COMPLEMENTARES) - MENSALISTA</v>
          </cell>
          <cell r="I6585" t="str">
            <v>MES</v>
          </cell>
          <cell r="J6585" t="str">
            <v>COEFICIENTE DE REPRESENTATIVIDADE</v>
          </cell>
          <cell r="K6585">
            <v>11.75</v>
          </cell>
          <cell r="L6585" t="str">
            <v>ENCARGOS COMPLEMENTARES REFERENCIAL</v>
          </cell>
        </row>
        <row r="6586">
          <cell r="G6586">
            <v>101343</v>
          </cell>
          <cell r="H6586" t="str">
            <v>CURSO DE CAPACITAÇÃO PARA OPERADOR DE ESCAVADEIRA (ENCARGOS COMPLEMENTARES) - MENSALISTA</v>
          </cell>
          <cell r="I6586" t="str">
            <v>MES</v>
          </cell>
          <cell r="J6586" t="str">
            <v>COEFICIENTE DE REPRESENTATIVIDADE</v>
          </cell>
          <cell r="K6586">
            <v>17.850000000000001</v>
          </cell>
          <cell r="L6586" t="str">
            <v>ENCARGOS COMPLEMENTARES REFERENCIAL</v>
          </cell>
        </row>
        <row r="6587">
          <cell r="G6587">
            <v>101344</v>
          </cell>
          <cell r="H6587" t="str">
            <v>CURSO DE CAPACITAÇÃO PARA OPERADOR DE GUINCHO OU GUINCHEIRO (ENCARGOS COMPLEMENTARES) - MENSALISTA</v>
          </cell>
          <cell r="I6587" t="str">
            <v>MES</v>
          </cell>
          <cell r="J6587" t="str">
            <v>COEFICIENTE DE REPRESENTATIVIDADE</v>
          </cell>
          <cell r="K6587">
            <v>19.32</v>
          </cell>
          <cell r="L6587" t="str">
            <v>ENCARGOS COMPLEMENTARES REFERENCIAL</v>
          </cell>
        </row>
        <row r="6588">
          <cell r="G6588">
            <v>101345</v>
          </cell>
          <cell r="H6588" t="str">
            <v>CURSO DE CAPACITAÇÃO PARA OPERADOR DE GUINDASTE (ENCARGOS COMPLEMENTARES) - MENSALISTA</v>
          </cell>
          <cell r="I6588" t="str">
            <v>MES</v>
          </cell>
          <cell r="J6588" t="str">
            <v>COEFICIENTE DE REPRESENTATIVIDADE</v>
          </cell>
          <cell r="K6588">
            <v>19.32</v>
          </cell>
          <cell r="L6588" t="str">
            <v>ENCARGOS COMPLEMENTARES REFERENCIAL</v>
          </cell>
        </row>
        <row r="6589">
          <cell r="G6589">
            <v>101346</v>
          </cell>
          <cell r="H6589" t="str">
            <v>CURSO DE CAPACITAÇÃO PARA OPERADOR DE JATO ABRASIVO OU JATISTA (ENCARGOS COMPLEMENTARES) - MENSALISTA</v>
          </cell>
          <cell r="I6589" t="str">
            <v>MES</v>
          </cell>
          <cell r="J6589" t="str">
            <v>COEFICIENTE DE REPRESENTATIVIDADE</v>
          </cell>
          <cell r="K6589">
            <v>15.98</v>
          </cell>
          <cell r="L6589" t="str">
            <v>ENCARGOS COMPLEMENTARES REFERENCIAL</v>
          </cell>
        </row>
        <row r="6590">
          <cell r="G6590">
            <v>101347</v>
          </cell>
          <cell r="H6590" t="str">
            <v>CURSO DE CAPACITAÇÃO PARA OPERADOR DE MAQUINAS E TRATORES DIVERSOS (ENCARGOS COMPLEMENTARES) - MENSALISTA</v>
          </cell>
          <cell r="I6590" t="str">
            <v>MES</v>
          </cell>
          <cell r="J6590" t="str">
            <v>COEFICIENTE DE REPRESENTATIVIDADE</v>
          </cell>
          <cell r="K6590">
            <v>13.57</v>
          </cell>
          <cell r="L6590" t="str">
            <v>ENCARGOS COMPLEMENTARES REFERENCIAL</v>
          </cell>
        </row>
        <row r="6591">
          <cell r="G6591">
            <v>101348</v>
          </cell>
          <cell r="H6591" t="str">
            <v>CURSO DE CAPACITAÇÃO PARA OPERADOR DE MARTELETE OU MARTELETEIRO (ENCARGOS COMPLEMENTARES) - MENSALISTA</v>
          </cell>
          <cell r="I6591" t="str">
            <v>MES</v>
          </cell>
          <cell r="J6591" t="str">
            <v>COEFICIENTE DE REPRESENTATIVIDADE</v>
          </cell>
          <cell r="K6591">
            <v>10.050000000000001</v>
          </cell>
          <cell r="L6591" t="str">
            <v>ENCARGOS COMPLEMENTARES REFERENCIAL</v>
          </cell>
        </row>
        <row r="6592">
          <cell r="G6592">
            <v>101349</v>
          </cell>
          <cell r="H6592" t="str">
            <v>CURSO DE CAPACITAÇÃO PARA OPERADOR DE MOTO SCRAPER (ENCARGOS COMPLEMENTARES) - MENSALISTA</v>
          </cell>
          <cell r="I6592" t="str">
            <v>MES</v>
          </cell>
          <cell r="J6592" t="str">
            <v>COEFICIENTE DE REPRESENTATIVIDADE</v>
          </cell>
          <cell r="K6592">
            <v>11.95</v>
          </cell>
          <cell r="L6592" t="str">
            <v>ENCARGOS COMPLEMENTARES REFERENCIAL</v>
          </cell>
        </row>
        <row r="6593">
          <cell r="G6593">
            <v>101350</v>
          </cell>
          <cell r="H6593" t="str">
            <v>CURSO DE CAPACITAÇÃO PARA OPERADOR DE MOTONIVELADORA (ENCARGOS COMPLEMENTARES) - MENSALISTA</v>
          </cell>
          <cell r="I6593" t="str">
            <v>MES</v>
          </cell>
          <cell r="J6593" t="str">
            <v>COEFICIENTE DE REPRESENTATIVIDADE</v>
          </cell>
          <cell r="K6593">
            <v>14.66</v>
          </cell>
          <cell r="L6593" t="str">
            <v>ENCARGOS COMPLEMENTARES REFERENCIAL</v>
          </cell>
        </row>
        <row r="6594">
          <cell r="G6594">
            <v>101351</v>
          </cell>
          <cell r="H6594" t="str">
            <v>CURSO DE CAPACITAÇÃO PARA OPERADOR DE PA CARREGADEIRA (ENCARGOS COMPLEMENTARES) - MENSALISTA</v>
          </cell>
          <cell r="I6594" t="str">
            <v>MES</v>
          </cell>
          <cell r="J6594" t="str">
            <v>COEFICIENTE DE REPRESENTATIVIDADE</v>
          </cell>
          <cell r="K6594">
            <v>11.18</v>
          </cell>
          <cell r="L6594" t="str">
            <v>ENCARGOS COMPLEMENTARES REFERENCIAL</v>
          </cell>
        </row>
        <row r="6595">
          <cell r="G6595">
            <v>101352</v>
          </cell>
          <cell r="H6595" t="str">
            <v>CURSO DE CAPACITAÇÃO PARA OPERADOR DE PAVIMENTADORA / MESA VIBROACABADORA (ENCARGOS COMPLEMENTARES) - MENSALISTA</v>
          </cell>
          <cell r="I6595" t="str">
            <v>MES</v>
          </cell>
          <cell r="J6595" t="str">
            <v>COEFICIENTE DE REPRESENTATIVIDADE</v>
          </cell>
          <cell r="K6595">
            <v>12.34</v>
          </cell>
          <cell r="L6595" t="str">
            <v>ENCARGOS COMPLEMENTARES REFERENCIAL</v>
          </cell>
        </row>
        <row r="6596">
          <cell r="G6596">
            <v>101353</v>
          </cell>
          <cell r="H6596" t="str">
            <v>CURSO DE CAPACITAÇÃO PARA OPERADOR DE ROLO COMPACTADOR (ENCARGOS COMPLEMENTARES) - MENSALISTA</v>
          </cell>
          <cell r="I6596" t="str">
            <v>MES</v>
          </cell>
          <cell r="J6596" t="str">
            <v>COEFICIENTE DE REPRESENTATIVIDADE</v>
          </cell>
          <cell r="K6596">
            <v>9.85</v>
          </cell>
          <cell r="L6596" t="str">
            <v>ENCARGOS COMPLEMENTARES REFERENCIAL</v>
          </cell>
        </row>
        <row r="6597">
          <cell r="G6597">
            <v>101354</v>
          </cell>
          <cell r="H6597" t="str">
            <v>CURSO DE CAPACITAÇÃO PARA OPERADOR DE TRATOR - EXCLUSIVE AGROPECUARIA (ENCARGOS COMPLEMENTARES) - MENSALISTA</v>
          </cell>
          <cell r="I6597" t="str">
            <v>MES</v>
          </cell>
          <cell r="J6597" t="str">
            <v>COEFICIENTE DE REPRESENTATIVIDADE</v>
          </cell>
          <cell r="K6597">
            <v>13.54</v>
          </cell>
          <cell r="L6597" t="str">
            <v>ENCARGOS COMPLEMENTARES REFERENCIAL</v>
          </cell>
        </row>
        <row r="6598">
          <cell r="G6598">
            <v>101355</v>
          </cell>
          <cell r="H6598" t="str">
            <v>CURSO DE CAPACITAÇÃO PARA OPERADOR DE USINA DE ASFALTO, DE SOLOS OU DE CONCRETO (ENCARGOS COMPLEMENTARES) - MENSALISTA</v>
          </cell>
          <cell r="I6598" t="str">
            <v>MES</v>
          </cell>
          <cell r="J6598" t="str">
            <v>COEFICIENTE DE REPRESENTATIVIDADE</v>
          </cell>
          <cell r="K6598">
            <v>10.59</v>
          </cell>
          <cell r="L6598" t="str">
            <v>ENCARGOS COMPLEMENTARES REFERENCIAL</v>
          </cell>
        </row>
        <row r="6599">
          <cell r="G6599">
            <v>101356</v>
          </cell>
          <cell r="H6599" t="str">
            <v>CURSO DE CAPACITAÇÃO PARA PASTILHEIRO (ENCARGOS COMPLEMENTARES) - MENSALISTA</v>
          </cell>
          <cell r="I6599" t="str">
            <v>MES</v>
          </cell>
          <cell r="J6599" t="str">
            <v>COEFICIENTE DE REPRESENTATIVIDADE</v>
          </cell>
          <cell r="K6599">
            <v>24.92</v>
          </cell>
          <cell r="L6599" t="str">
            <v>ENCARGOS COMPLEMENTARES REFERENCIAL</v>
          </cell>
        </row>
        <row r="6600">
          <cell r="G6600">
            <v>101357</v>
          </cell>
          <cell r="H6600" t="str">
            <v>CURSO DE CAPACITAÇÃO PARA PEDREIRO (ENCARGOS COMPLEMENTARES) - MENSALISTA</v>
          </cell>
          <cell r="I6600" t="str">
            <v>MES</v>
          </cell>
          <cell r="J6600" t="str">
            <v>COEFICIENTE DE REPRESENTATIVIDADE</v>
          </cell>
          <cell r="K6600">
            <v>32.770000000000003</v>
          </cell>
          <cell r="L6600" t="str">
            <v>ENCARGOS COMPLEMENTARES REFERENCIAL</v>
          </cell>
        </row>
        <row r="6601">
          <cell r="G6601">
            <v>101358</v>
          </cell>
          <cell r="H6601" t="str">
            <v>CURSO DE CAPACITAÇÃO PARA PINTOR (ENCARGOS COMPLEMENTARES) - MENSALISTA</v>
          </cell>
          <cell r="I6601" t="str">
            <v>MES</v>
          </cell>
          <cell r="J6601" t="str">
            <v>COEFICIENTE DE REPRESENTATIVIDADE</v>
          </cell>
          <cell r="K6601">
            <v>22.82</v>
          </cell>
          <cell r="L6601" t="str">
            <v>ENCARGOS COMPLEMENTARES REFERENCIAL</v>
          </cell>
        </row>
        <row r="6602">
          <cell r="G6602">
            <v>101359</v>
          </cell>
          <cell r="H6602" t="str">
            <v>CURSO DE CAPACITAÇÃO PARA PINTOR DE LETREIROS (ENCARGOS COMPLEMENTARES) - MENSALISTA</v>
          </cell>
          <cell r="I6602" t="str">
            <v>MES</v>
          </cell>
          <cell r="J6602" t="str">
            <v>COEFICIENTE DE REPRESENTATIVIDADE</v>
          </cell>
          <cell r="K6602">
            <v>24.63</v>
          </cell>
          <cell r="L6602" t="str">
            <v>ENCARGOS COMPLEMENTARES REFERENCIAL</v>
          </cell>
        </row>
        <row r="6603">
          <cell r="G6603">
            <v>101360</v>
          </cell>
          <cell r="H6603" t="str">
            <v>CURSO DE CAPACITAÇÃO PARA PINTOR PARA TINTA EPOXI (ENCARGOS COMPLEMENTARES) - MENSALISTA</v>
          </cell>
          <cell r="I6603" t="str">
            <v>MES</v>
          </cell>
          <cell r="J6603" t="str">
            <v>COEFICIENTE DE REPRESENTATIVIDADE</v>
          </cell>
          <cell r="K6603">
            <v>24.55</v>
          </cell>
          <cell r="L6603" t="str">
            <v>ENCARGOS COMPLEMENTARES REFERENCIAL</v>
          </cell>
        </row>
        <row r="6604">
          <cell r="G6604">
            <v>101361</v>
          </cell>
          <cell r="H6604" t="str">
            <v>CURSO DE CAPACITAÇÃO PARA POCEIRO / ESCAVADOR DE VALAS E TUBULOES (ENCARGOS COMPLEMENTARES) - MENSALISTA</v>
          </cell>
          <cell r="I6604" t="str">
            <v>MES</v>
          </cell>
          <cell r="J6604" t="str">
            <v>COEFICIENTE DE REPRESENTATIVIDADE</v>
          </cell>
          <cell r="K6604">
            <v>21.9</v>
          </cell>
          <cell r="L6604" t="str">
            <v>ENCARGOS COMPLEMENTARES REFERENCIAL</v>
          </cell>
        </row>
        <row r="6605">
          <cell r="G6605">
            <v>101362</v>
          </cell>
          <cell r="H6605" t="str">
            <v>CURSO DE CAPACITAÇÃO PARA RASTELEIRO (ENCARGOS COMPLEMENTARES) - MENSALISTA</v>
          </cell>
          <cell r="I6605" t="str">
            <v>MES</v>
          </cell>
          <cell r="J6605" t="str">
            <v>COEFICIENTE DE REPRESENTATIVIDADE</v>
          </cell>
          <cell r="K6605">
            <v>5.12</v>
          </cell>
          <cell r="L6605" t="str">
            <v>ENCARGOS COMPLEMENTARES REFERENCIAL</v>
          </cell>
        </row>
        <row r="6606">
          <cell r="G6606">
            <v>101363</v>
          </cell>
          <cell r="H6606" t="str">
            <v>CURSO DE CAPACITAÇÃO PARA SERRALHEIRO (ENCARGOS COMPLEMENTARES) - MENSALISTA</v>
          </cell>
          <cell r="I6606" t="str">
            <v>MES</v>
          </cell>
          <cell r="J6606" t="str">
            <v>COEFICIENTE DE REPRESENTATIVIDADE</v>
          </cell>
          <cell r="K6606">
            <v>17.850000000000001</v>
          </cell>
          <cell r="L6606" t="str">
            <v>ENCARGOS COMPLEMENTARES REFERENCIAL</v>
          </cell>
        </row>
        <row r="6607">
          <cell r="G6607">
            <v>101364</v>
          </cell>
          <cell r="H6607" t="str">
            <v>CURSO DE CAPACITAÇÃO PARA SERVENTE DE OBRAS (ENCARGOS COMPLEMENTARES) - MENSALISTA</v>
          </cell>
          <cell r="I6607" t="str">
            <v>MES</v>
          </cell>
          <cell r="J6607" t="str">
            <v>COEFICIENTE DE REPRESENTATIVIDADE</v>
          </cell>
          <cell r="K6607">
            <v>21.34</v>
          </cell>
          <cell r="L6607" t="str">
            <v>ENCARGOS COMPLEMENTARES REFERENCIAL</v>
          </cell>
        </row>
        <row r="6608">
          <cell r="G6608">
            <v>101365</v>
          </cell>
          <cell r="H6608" t="str">
            <v>CURSO DE CAPACITAÇÃO PARA SOLDADOR (ENCARGOS COMPLEMENTARES) - MENSALISTA</v>
          </cell>
          <cell r="I6608" t="str">
            <v>MES</v>
          </cell>
          <cell r="J6608" t="str">
            <v>COEFICIENTE DE REPRESENTATIVIDADE</v>
          </cell>
          <cell r="K6608">
            <v>17.850000000000001</v>
          </cell>
          <cell r="L6608" t="str">
            <v>ENCARGOS COMPLEMENTARES REFERENCIAL</v>
          </cell>
        </row>
        <row r="6609">
          <cell r="G6609">
            <v>101366</v>
          </cell>
          <cell r="H6609" t="str">
            <v>CURSO DE CAPACITAÇÃO PARA SOLDADOR ELETRICO (ENCARGOS COMPLEMENTARES) - MENSALISTA</v>
          </cell>
          <cell r="I6609" t="str">
            <v>MES</v>
          </cell>
          <cell r="J6609" t="str">
            <v>COEFICIENTE DE REPRESENTATIVIDADE</v>
          </cell>
          <cell r="K6609">
            <v>19.93</v>
          </cell>
          <cell r="L6609" t="str">
            <v>ENCARGOS COMPLEMENTARES REFERENCIAL</v>
          </cell>
        </row>
        <row r="6610">
          <cell r="G6610">
            <v>101367</v>
          </cell>
          <cell r="H6610" t="str">
            <v>CURSO DE CAPACITAÇÃO PARA TAQUEADOR OU TAQUEIRO (ENCARGOS COMPLEMENTARES) - MENSALISTA</v>
          </cell>
          <cell r="I6610" t="str">
            <v>MES</v>
          </cell>
          <cell r="J6610" t="str">
            <v>COEFICIENTE DE REPRESENTATIVIDADE</v>
          </cell>
          <cell r="K6610">
            <v>21.9</v>
          </cell>
          <cell r="L6610" t="str">
            <v>ENCARGOS COMPLEMENTARES REFERENCIAL</v>
          </cell>
        </row>
        <row r="6611">
          <cell r="G6611">
            <v>101368</v>
          </cell>
          <cell r="H6611" t="str">
            <v>CURSO DE CAPACITAÇÃO PARA TECNICO EM LABORATORIO E CAMPO DE CONSTRUCAO CIVIL (ENCARGOS COMPLEMENTARES) - MENSALISTA</v>
          </cell>
          <cell r="I6611" t="str">
            <v>MES</v>
          </cell>
          <cell r="J6611" t="str">
            <v>COEFICIENTE DE REPRESENTATIVIDADE</v>
          </cell>
          <cell r="K6611">
            <v>35</v>
          </cell>
          <cell r="L6611" t="str">
            <v>ENCARGOS COMPLEMENTARES REFERENCIAL</v>
          </cell>
        </row>
        <row r="6612">
          <cell r="G6612">
            <v>101369</v>
          </cell>
          <cell r="H6612" t="str">
            <v>CURSO DE CAPACITAÇÃO PARA TECNICO EM SONDAGEM (ENCARGOS COMPLEMENTARES) - MENSALISTA</v>
          </cell>
          <cell r="I6612" t="str">
            <v>MES</v>
          </cell>
          <cell r="J6612" t="str">
            <v>COEFICIENTE DE REPRESENTATIVIDADE</v>
          </cell>
          <cell r="K6612">
            <v>23.63</v>
          </cell>
          <cell r="L6612" t="str">
            <v>ENCARGOS COMPLEMENTARES REFERENCIAL</v>
          </cell>
        </row>
        <row r="6613">
          <cell r="G6613">
            <v>101370</v>
          </cell>
          <cell r="H6613" t="str">
            <v>CURSO DE CAPACITAÇÃO PARA TELHADOR (ENCARGOS COMPLEMENTARES) - MENSALISTA</v>
          </cell>
          <cell r="I6613" t="str">
            <v>MES</v>
          </cell>
          <cell r="J6613" t="str">
            <v>COEFICIENTE DE REPRESENTATIVIDADE</v>
          </cell>
          <cell r="K6613">
            <v>19.489999999999998</v>
          </cell>
          <cell r="L6613" t="str">
            <v>ENCARGOS COMPLEMENTARES REFERENCIAL</v>
          </cell>
        </row>
        <row r="6614">
          <cell r="G6614">
            <v>101371</v>
          </cell>
          <cell r="H6614" t="str">
            <v>CURSO DE CAPACITAÇÃO PARA VIDRACEIRO (ENCARGOS COMPLEMENTARES) - MENSALISTA</v>
          </cell>
          <cell r="I6614" t="str">
            <v>MES</v>
          </cell>
          <cell r="J6614" t="str">
            <v>COEFICIENTE DE REPRESENTATIVIDADE</v>
          </cell>
          <cell r="K6614">
            <v>20.76</v>
          </cell>
          <cell r="L6614" t="str">
            <v>ENCARGOS COMPLEMENTARES REFERENCIAL</v>
          </cell>
        </row>
        <row r="6615">
          <cell r="G6615">
            <v>101372</v>
          </cell>
          <cell r="H6615" t="str">
            <v>CURSO DE CAPACITAÇÃO PARA VIGIA DIURNO (ENCARGOS COMPLEMENTARES) - MENSALISTA</v>
          </cell>
          <cell r="I6615" t="str">
            <v>MES</v>
          </cell>
          <cell r="J6615" t="str">
            <v>COEFICIENTE DE REPRESENTATIVIDADE</v>
          </cell>
          <cell r="K6615">
            <v>5.36</v>
          </cell>
          <cell r="L6615" t="str">
            <v>ENCARGOS COMPLEMENTARES REFERENCIAL</v>
          </cell>
        </row>
        <row r="6616">
          <cell r="G6616">
            <v>101373</v>
          </cell>
          <cell r="H6616" t="str">
            <v>ENGENHEIRO CIVIL SENIOR COM ENCARGOS COMPLEMENTARES</v>
          </cell>
          <cell r="I6616" t="str">
            <v>H</v>
          </cell>
          <cell r="J6616" t="str">
            <v>COEFICIENTE DE REPRESENTATIVIDADE</v>
          </cell>
          <cell r="K6616">
            <v>136.06</v>
          </cell>
          <cell r="L6616" t="str">
            <v>ENCARGOS COMPLEMENTARES REFERENCIAL</v>
          </cell>
        </row>
        <row r="6617">
          <cell r="G6617">
            <v>101374</v>
          </cell>
          <cell r="H6617" t="str">
            <v>AJUDANTE DE ARMADOR COM ENCARGOS COMPLEMENTARES</v>
          </cell>
          <cell r="I6617" t="str">
            <v>MES</v>
          </cell>
          <cell r="J6617" t="str">
            <v>COEFICIENTE DE REPRESENTATIVIDADE</v>
          </cell>
          <cell r="K6617">
            <v>3152.21</v>
          </cell>
          <cell r="L6617" t="str">
            <v>ENCARGOS COMPLEMENTARES REFERENCIAL</v>
          </cell>
        </row>
        <row r="6618">
          <cell r="G6618">
            <v>101375</v>
          </cell>
          <cell r="H6618" t="str">
            <v>AJUDANTE DE ELETRICISTA COM ENCARGOS COMPLEMENTARES</v>
          </cell>
          <cell r="I6618" t="str">
            <v>MES</v>
          </cell>
          <cell r="J6618" t="str">
            <v>COEFICIENTE DE REPRESENTATIVIDADE</v>
          </cell>
          <cell r="K6618">
            <v>3199.93</v>
          </cell>
          <cell r="L6618" t="str">
            <v>ENCARGOS COMPLEMENTARES REFERENCIAL</v>
          </cell>
        </row>
        <row r="6619">
          <cell r="G6619">
            <v>101376</v>
          </cell>
          <cell r="H6619" t="str">
            <v>AJUDANTE DE ESTRUTURAS METÁLICAS COM ENCARGOS COMPLEMENTARES</v>
          </cell>
          <cell r="I6619" t="str">
            <v>MES</v>
          </cell>
          <cell r="J6619" t="str">
            <v>COEFICIENTE DE REPRESENTATIVIDADE</v>
          </cell>
          <cell r="K6619">
            <v>2501.5300000000002</v>
          </cell>
          <cell r="L6619" t="str">
            <v>ENCARGOS COMPLEMENTARES REFERENCIAL</v>
          </cell>
        </row>
        <row r="6620">
          <cell r="G6620">
            <v>101377</v>
          </cell>
          <cell r="H6620" t="str">
            <v>AJUDANTE DE OPERAÇÃO EM GERAL COM ENCARGOS COMPLEMENTARES</v>
          </cell>
          <cell r="I6620" t="str">
            <v>MES</v>
          </cell>
          <cell r="J6620" t="str">
            <v>COEFICIENTE DE REPRESENTATIVIDADE</v>
          </cell>
          <cell r="K6620">
            <v>3223.63</v>
          </cell>
          <cell r="L6620" t="str">
            <v>ENCARGOS COMPLEMENTARES REFERENCIAL</v>
          </cell>
        </row>
        <row r="6621">
          <cell r="G6621">
            <v>101378</v>
          </cell>
          <cell r="H6621" t="str">
            <v>AJUDANTE DE PINTOR COM ENCARGOS COMPLEMENTARES</v>
          </cell>
          <cell r="I6621" t="str">
            <v>MES</v>
          </cell>
          <cell r="J6621" t="str">
            <v>COEFICIENTE DE REPRESENTATIVIDADE</v>
          </cell>
          <cell r="K6621">
            <v>3446.39</v>
          </cell>
          <cell r="L6621" t="str">
            <v>ENCARGOS COMPLEMENTARES REFERENCIAL</v>
          </cell>
        </row>
        <row r="6622">
          <cell r="G6622">
            <v>101379</v>
          </cell>
          <cell r="H6622" t="str">
            <v>AJUDANTE DE SERRALHEIRO COM ENCARGOS COMPLEMENTARES</v>
          </cell>
          <cell r="I6622" t="str">
            <v>MES</v>
          </cell>
          <cell r="J6622" t="str">
            <v>COEFICIENTE DE REPRESENTATIVIDADE</v>
          </cell>
          <cell r="K6622">
            <v>3301.32</v>
          </cell>
          <cell r="L6622" t="str">
            <v>ENCARGOS COMPLEMENTARES REFERENCIAL</v>
          </cell>
        </row>
        <row r="6623">
          <cell r="G6623">
            <v>101380</v>
          </cell>
          <cell r="H6623" t="str">
            <v>AJUDANTE ESPECIALIZADO COM ENCARGOS COMPLEMENTARES</v>
          </cell>
          <cell r="I6623" t="str">
            <v>MES</v>
          </cell>
          <cell r="J6623" t="str">
            <v>COEFICIENTE DE REPRESENTATIVIDADE</v>
          </cell>
          <cell r="K6623">
            <v>3573.73</v>
          </cell>
          <cell r="L6623" t="str">
            <v>ENCARGOS COMPLEMENTARES REFERENCIAL</v>
          </cell>
        </row>
        <row r="6624">
          <cell r="G6624">
            <v>101381</v>
          </cell>
          <cell r="H6624" t="str">
            <v>ARMADOR COM ENCARGOS COMPLEMENTARES</v>
          </cell>
          <cell r="I6624" t="str">
            <v>MES</v>
          </cell>
          <cell r="J6624" t="str">
            <v>COEFICIENTE DE REPRESENTATIVIDADE</v>
          </cell>
          <cell r="K6624">
            <v>4042.71</v>
          </cell>
          <cell r="L6624" t="str">
            <v>ENCARGOS COMPLEMENTARES REFERENCIAL</v>
          </cell>
        </row>
        <row r="6625">
          <cell r="G6625">
            <v>101382</v>
          </cell>
          <cell r="H6625" t="str">
            <v>ASSENTADOR DE MANILHAS COM ENCARGOS COMPLEMENTARES</v>
          </cell>
          <cell r="I6625" t="str">
            <v>MES</v>
          </cell>
          <cell r="J6625" t="str">
            <v>COEFICIENTE DE REPRESENTATIVIDADE</v>
          </cell>
          <cell r="K6625">
            <v>3185.47</v>
          </cell>
          <cell r="L6625" t="str">
            <v>ENCARGOS COMPLEMENTARES REFERENCIAL</v>
          </cell>
        </row>
        <row r="6626">
          <cell r="G6626">
            <v>101383</v>
          </cell>
          <cell r="H6626" t="str">
            <v>AUXILIAR DE AZULEJISTA COM ENCARGOS COMPLEMENTARES</v>
          </cell>
          <cell r="I6626" t="str">
            <v>MES</v>
          </cell>
          <cell r="J6626" t="str">
            <v>COEFICIENTE DE REPRESENTATIVIDADE</v>
          </cell>
          <cell r="K6626">
            <v>3248.25</v>
          </cell>
          <cell r="L6626" t="str">
            <v>ENCARGOS COMPLEMENTARES REFERENCIAL</v>
          </cell>
        </row>
        <row r="6627">
          <cell r="G6627">
            <v>101384</v>
          </cell>
          <cell r="H6627" t="str">
            <v>AUXILIAR DE ENCANADOR OU BOMBEIRO HIDRÁULICO COM ENCARGOS COMPLEMENTARES</v>
          </cell>
          <cell r="I6627" t="str">
            <v>MES</v>
          </cell>
          <cell r="J6627" t="str">
            <v>COEFICIENTE DE REPRESENTATIVIDADE</v>
          </cell>
          <cell r="K6627">
            <v>3118.54</v>
          </cell>
          <cell r="L6627" t="str">
            <v>ENCARGOS COMPLEMENTARES REFERENCIAL</v>
          </cell>
        </row>
        <row r="6628">
          <cell r="G6628">
            <v>101385</v>
          </cell>
          <cell r="H6628" t="str">
            <v>AUXILIAR DE LABORATORISTA DE SOLOS E DE CONCRETO COM ENCARGOS COMPLEMENTARES</v>
          </cell>
          <cell r="I6628" t="str">
            <v>MES</v>
          </cell>
          <cell r="J6628" t="str">
            <v>COEFICIENTE DE REPRESENTATIVIDADE</v>
          </cell>
          <cell r="K6628">
            <v>5201.59</v>
          </cell>
          <cell r="L6628" t="str">
            <v>ENCARGOS COMPLEMENTARES REFERENCIAL</v>
          </cell>
        </row>
        <row r="6629">
          <cell r="G6629">
            <v>101386</v>
          </cell>
          <cell r="H6629" t="str">
            <v>AUXILIAR DE MECÂNICO COM ENCARGOS COMPLEMENTARES</v>
          </cell>
          <cell r="I6629" t="str">
            <v>MES</v>
          </cell>
          <cell r="J6629" t="str">
            <v>COEFICIENTE DE REPRESENTATIVIDADE</v>
          </cell>
          <cell r="K6629">
            <v>2855.86</v>
          </cell>
          <cell r="L6629" t="str">
            <v>ENCARGOS COMPLEMENTARES REFERENCIAL</v>
          </cell>
        </row>
        <row r="6630">
          <cell r="G6630">
            <v>101387</v>
          </cell>
          <cell r="H6630" t="str">
            <v>AUXILIAR DE PEDREIRO COM ENCARGOS COMPLEMENTARES</v>
          </cell>
          <cell r="I6630" t="str">
            <v>MES</v>
          </cell>
          <cell r="J6630" t="str">
            <v>COEFICIENTE DE REPRESENTATIVIDADE</v>
          </cell>
          <cell r="K6630">
            <v>3013.24</v>
          </cell>
          <cell r="L6630" t="str">
            <v>ENCARGOS COMPLEMENTARES REFERENCIAL</v>
          </cell>
        </row>
        <row r="6631">
          <cell r="G6631">
            <v>101388</v>
          </cell>
          <cell r="H6631" t="str">
            <v>AUXILIAR DE SERVIÇOS GERAIS COM ENCARGOS COMPLEMENTARES</v>
          </cell>
          <cell r="I6631" t="str">
            <v>MES</v>
          </cell>
          <cell r="J6631" t="str">
            <v>COEFICIENTE DE REPRESENTATIVIDADE</v>
          </cell>
          <cell r="K6631">
            <v>3149.51</v>
          </cell>
          <cell r="L6631" t="str">
            <v>ENCARGOS COMPLEMENTARES REFERENCIAL</v>
          </cell>
        </row>
        <row r="6632">
          <cell r="G6632">
            <v>101389</v>
          </cell>
          <cell r="H6632" t="str">
            <v>AUXILIAR DE TOPÓGRAFO COM ENCARGOS COMPLEMENTARES</v>
          </cell>
          <cell r="I6632" t="str">
            <v>MES</v>
          </cell>
          <cell r="J6632" t="str">
            <v>COEFICIENTE DE REPRESENTATIVIDADE</v>
          </cell>
          <cell r="K6632">
            <v>1392.52</v>
          </cell>
          <cell r="L6632" t="str">
            <v>ENCARGOS COMPLEMENTARES REFERENCIAL</v>
          </cell>
        </row>
        <row r="6633">
          <cell r="G6633">
            <v>101390</v>
          </cell>
          <cell r="H6633" t="str">
            <v>AUXILIAR TÉCNICO / ASSISTENTE DE ENGENHARIA COM ENCARGOS COMPLEMENTARES</v>
          </cell>
          <cell r="I6633" t="str">
            <v>MES</v>
          </cell>
          <cell r="J6633" t="str">
            <v>COEFICIENTE DE REPRESENTATIVIDADE</v>
          </cell>
          <cell r="K6633">
            <v>6203.87</v>
          </cell>
          <cell r="L6633" t="str">
            <v>ENCARGOS COMPLEMENTARES REFERENCIAL</v>
          </cell>
        </row>
        <row r="6634">
          <cell r="G6634">
            <v>101391</v>
          </cell>
          <cell r="H6634" t="str">
            <v>AZULEJISTA OU LADRILHEIRO COM ENCARGOS COMPLEMENTARES</v>
          </cell>
          <cell r="I6634" t="str">
            <v>MES</v>
          </cell>
          <cell r="J6634" t="str">
            <v>COEFICIENTE DE REPRESENTATIVIDADE</v>
          </cell>
          <cell r="K6634">
            <v>4047.68</v>
          </cell>
          <cell r="L6634" t="str">
            <v>ENCARGOS COMPLEMENTARES REFERENCIAL</v>
          </cell>
        </row>
        <row r="6635">
          <cell r="G6635">
            <v>101392</v>
          </cell>
          <cell r="H6635" t="str">
            <v>BLASTER, DINAMITADOR OU CABO DE FORÇA COM ENCARGOS COMPLEMENTARES</v>
          </cell>
          <cell r="I6635" t="str">
            <v>MES</v>
          </cell>
          <cell r="J6635" t="str">
            <v>COEFICIENTE DE REPRESENTATIVIDADE</v>
          </cell>
          <cell r="K6635">
            <v>3022.94</v>
          </cell>
          <cell r="L6635" t="str">
            <v>ENCARGOS COMPLEMENTARES REFERENCIAL</v>
          </cell>
        </row>
        <row r="6636">
          <cell r="G6636">
            <v>101393</v>
          </cell>
          <cell r="H6636" t="str">
            <v>CALAFETADOR / CALAFATE COM ENCARGOS COMPLEMENTARES</v>
          </cell>
          <cell r="I6636" t="str">
            <v>MES</v>
          </cell>
          <cell r="J6636" t="str">
            <v>COEFICIENTE DE REPRESENTATIVIDADE</v>
          </cell>
          <cell r="K6636">
            <v>4691.42</v>
          </cell>
          <cell r="L6636" t="str">
            <v>ENCARGOS COMPLEMENTARES REFERENCIAL</v>
          </cell>
        </row>
        <row r="6637">
          <cell r="G6637">
            <v>101394</v>
          </cell>
          <cell r="H6637" t="str">
            <v>CALCETEIRO COM ENCARGOS COMPLEMENTARES</v>
          </cell>
          <cell r="I6637" t="str">
            <v>MES</v>
          </cell>
          <cell r="J6637" t="str">
            <v>COEFICIENTE DE REPRESENTATIVIDADE</v>
          </cell>
          <cell r="K6637">
            <v>3824.36</v>
          </cell>
          <cell r="L6637" t="str">
            <v>ENCARGOS COMPLEMENTARES REFERENCIAL</v>
          </cell>
        </row>
        <row r="6638">
          <cell r="G6638">
            <v>101395</v>
          </cell>
          <cell r="H6638" t="str">
            <v>CARPINTEIRO AUXILIAR COM ENCARGOS COMPLEMENTARES</v>
          </cell>
          <cell r="I6638" t="str">
            <v>MES</v>
          </cell>
          <cell r="J6638" t="str">
            <v>COEFICIENTE DE REPRESENTATIVIDADE</v>
          </cell>
          <cell r="K6638">
            <v>3413.57</v>
          </cell>
          <cell r="L6638" t="str">
            <v>ENCARGOS COMPLEMENTARES REFERENCIAL</v>
          </cell>
        </row>
        <row r="6639">
          <cell r="G6639">
            <v>101396</v>
          </cell>
          <cell r="H6639" t="str">
            <v>CARPINTEIRO DE ESQUADRIAS COM ENCARGOS COMPLEMENTARES</v>
          </cell>
          <cell r="I6639" t="str">
            <v>MES</v>
          </cell>
          <cell r="J6639" t="str">
            <v>COEFICIENTE DE REPRESENTATIVIDADE</v>
          </cell>
          <cell r="K6639">
            <v>4039.28</v>
          </cell>
          <cell r="L6639" t="str">
            <v>ENCARGOS COMPLEMENTARES REFERENCIAL</v>
          </cell>
        </row>
        <row r="6640">
          <cell r="G6640">
            <v>101397</v>
          </cell>
          <cell r="H6640" t="str">
            <v>CARPINTEIRO DE FORMAS COM ENCARGOS COMPLEMENTARES</v>
          </cell>
          <cell r="I6640" t="str">
            <v>MES</v>
          </cell>
          <cell r="J6640" t="str">
            <v>COEFICIENTE DE REPRESENTATIVIDADE</v>
          </cell>
          <cell r="K6640">
            <v>4034.31</v>
          </cell>
          <cell r="L6640" t="str">
            <v>ENCARGOS COMPLEMENTARES REFERENCIAL</v>
          </cell>
        </row>
        <row r="6641">
          <cell r="G6641">
            <v>101398</v>
          </cell>
          <cell r="H6641" t="str">
            <v>CAVOUQUEIRO OU OPERADOR DE PERFURATRIZ COM ENCARGOS COMPLEMENTARES</v>
          </cell>
          <cell r="I6641" t="str">
            <v>MES</v>
          </cell>
          <cell r="J6641" t="str">
            <v>COEFICIENTE DE REPRESENTATIVIDADE</v>
          </cell>
          <cell r="K6641">
            <v>2737.06</v>
          </cell>
          <cell r="L6641" t="str">
            <v>ENCARGOS COMPLEMENTARES REFERENCIAL</v>
          </cell>
        </row>
        <row r="6642">
          <cell r="G6642">
            <v>101399</v>
          </cell>
          <cell r="H6642" t="str">
            <v>ELETRICISTA COM ENCARGOS COMPLEMENTARES</v>
          </cell>
          <cell r="I6642" t="str">
            <v>MES</v>
          </cell>
          <cell r="J6642" t="str">
            <v>COEFICIENTE DE REPRESENTATIVIDADE</v>
          </cell>
          <cell r="K6642">
            <v>4085.02</v>
          </cell>
          <cell r="L6642" t="str">
            <v>ENCARGOS COMPLEMENTARES REFERENCIAL</v>
          </cell>
        </row>
        <row r="6643">
          <cell r="G6643">
            <v>101400</v>
          </cell>
          <cell r="H6643" t="str">
            <v>ELETRICISTA DE MANUTENÇÃO INDUSTRIAL COM ENCARGOS COMPLEMENTARES</v>
          </cell>
          <cell r="I6643" t="str">
            <v>MES</v>
          </cell>
          <cell r="J6643" t="str">
            <v>COEFICIENTE DE REPRESENTATIVIDADE</v>
          </cell>
          <cell r="K6643">
            <v>4088.47</v>
          </cell>
          <cell r="L6643" t="str">
            <v>ENCARGOS COMPLEMENTARES REFERENCIAL</v>
          </cell>
        </row>
        <row r="6644">
          <cell r="G6644">
            <v>101401</v>
          </cell>
          <cell r="H6644" t="str">
            <v>ELETROTÉCNICO COM ENCARGOS COMPLEMENTARES</v>
          </cell>
          <cell r="I6644" t="str">
            <v>MES</v>
          </cell>
          <cell r="J6644" t="str">
            <v>COEFICIENTE DE REPRESENTATIVIDADE</v>
          </cell>
          <cell r="K6644">
            <v>5488.2</v>
          </cell>
          <cell r="L6644" t="str">
            <v>ENCARGOS COMPLEMENTARES REFERENCIAL</v>
          </cell>
        </row>
        <row r="6645">
          <cell r="G6645">
            <v>101402</v>
          </cell>
          <cell r="H6645" t="str">
            <v>ENCANADOR OU BOMBEIRO HIDRÁULICO COM ENCARGOS COMPLEMENTARES</v>
          </cell>
          <cell r="I6645" t="str">
            <v>MES</v>
          </cell>
          <cell r="J6645" t="str">
            <v>COEFICIENTE DE REPRESENTATIVIDADE</v>
          </cell>
          <cell r="K6645">
            <v>3978.32</v>
          </cell>
          <cell r="L6645" t="str">
            <v>ENCARGOS COMPLEMENTARES REFERENCIAL</v>
          </cell>
        </row>
        <row r="6646">
          <cell r="G6646">
            <v>101403</v>
          </cell>
          <cell r="H6646" t="str">
            <v>ENGENHEIRO CIVIL SENIOR COM ENCARGOS COMPLEMENTARES</v>
          </cell>
          <cell r="I6646" t="str">
            <v>MES</v>
          </cell>
          <cell r="J6646" t="str">
            <v>COEFICIENTE DE REPRESENTATIVIDADE</v>
          </cell>
          <cell r="K6646">
            <v>24235.35</v>
          </cell>
          <cell r="L6646" t="str">
            <v>ENCARGOS COMPLEMENTARES REFERENCIAL</v>
          </cell>
        </row>
        <row r="6647">
          <cell r="G6647">
            <v>101404</v>
          </cell>
          <cell r="H6647" t="str">
            <v>ENGENHEIRO ELETRICISTA COM ENCARGOS COMPLEMENTARES</v>
          </cell>
          <cell r="I6647" t="str">
            <v>MES</v>
          </cell>
          <cell r="J6647" t="str">
            <v>COEFICIENTE DE REPRESENTATIVIDADE</v>
          </cell>
          <cell r="K6647">
            <v>18392.82</v>
          </cell>
          <cell r="L6647" t="str">
            <v>ENCARGOS COMPLEMENTARES REFERENCIAL</v>
          </cell>
        </row>
        <row r="6648">
          <cell r="G6648">
            <v>101405</v>
          </cell>
          <cell r="H6648" t="str">
            <v>ENGENHEIRO SANITARISTA COM ENCARGOS COMPLEMENTARES</v>
          </cell>
          <cell r="I6648" t="str">
            <v>MES</v>
          </cell>
          <cell r="J6648" t="str">
            <v>COEFICIENTE DE REPRESENTATIVIDADE</v>
          </cell>
          <cell r="K6648">
            <v>17118.419999999998</v>
          </cell>
          <cell r="L6648" t="str">
            <v>ENCARGOS COMPLEMENTARES REFERENCIAL</v>
          </cell>
        </row>
        <row r="6649">
          <cell r="G6649">
            <v>101406</v>
          </cell>
          <cell r="H6649" t="str">
            <v>ESTUCADOR COM ENCARGOS COMPLEMENTARES</v>
          </cell>
          <cell r="I6649" t="str">
            <v>MES</v>
          </cell>
          <cell r="J6649" t="str">
            <v>COEFICIENTE DE REPRESENTATIVIDADE</v>
          </cell>
          <cell r="K6649">
            <v>4187.6099999999997</v>
          </cell>
          <cell r="L6649" t="str">
            <v>ENCARGOS COMPLEMENTARES REFERENCIAL</v>
          </cell>
        </row>
        <row r="6650">
          <cell r="G6650">
            <v>101407</v>
          </cell>
          <cell r="H6650" t="str">
            <v>GESSEIRO COM ENCARGOS COMPLEMENTARES</v>
          </cell>
          <cell r="I6650" t="str">
            <v>MES</v>
          </cell>
          <cell r="J6650" t="str">
            <v>COEFICIENTE DE REPRESENTATIVIDADE</v>
          </cell>
          <cell r="K6650">
            <v>4042.71</v>
          </cell>
          <cell r="L6650" t="str">
            <v>ENCARGOS COMPLEMENTARES REFERENCIAL</v>
          </cell>
        </row>
        <row r="6651">
          <cell r="G6651">
            <v>101408</v>
          </cell>
          <cell r="H6651" t="str">
            <v>IMPERMEABILIZADOR COM ENCARGOS COMPLEMENTARES</v>
          </cell>
          <cell r="I6651" t="str">
            <v>MES</v>
          </cell>
          <cell r="J6651" t="str">
            <v>COEFICIENTE DE REPRESENTATIVIDADE</v>
          </cell>
          <cell r="K6651">
            <v>4057.63</v>
          </cell>
          <cell r="L6651" t="str">
            <v>ENCARGOS COMPLEMENTARES REFERENCIAL</v>
          </cell>
        </row>
        <row r="6652">
          <cell r="G6652">
            <v>101409</v>
          </cell>
          <cell r="H6652" t="str">
            <v>INSTALADOR DE TUBULAÇÕES COM ENCARGOS COMPLEMENTARES</v>
          </cell>
          <cell r="I6652" t="str">
            <v>MES</v>
          </cell>
          <cell r="J6652" t="str">
            <v>COEFICIENTE DE REPRESENTATIVIDADE</v>
          </cell>
          <cell r="K6652">
            <v>3219.8</v>
          </cell>
          <cell r="L6652" t="str">
            <v>ENCARGOS COMPLEMENTARES REFERENCIAL</v>
          </cell>
        </row>
        <row r="6653">
          <cell r="G6653">
            <v>101410</v>
          </cell>
          <cell r="H6653" t="str">
            <v>JARDINEIRO COM ENCARGOS COMPLEMENTARES</v>
          </cell>
          <cell r="I6653" t="str">
            <v>MES</v>
          </cell>
          <cell r="J6653" t="str">
            <v>COEFICIENTE DE REPRESENTATIVIDADE</v>
          </cell>
          <cell r="K6653">
            <v>3938.55</v>
          </cell>
          <cell r="L6653" t="str">
            <v>ENCARGOS COMPLEMENTARES REFERENCIAL</v>
          </cell>
        </row>
        <row r="6654">
          <cell r="G6654">
            <v>101411</v>
          </cell>
          <cell r="H6654" t="str">
            <v>LEITURISTA OU CADASTRISTA DE REDES DE ÁGUA COM ENCARGOS COMPLEMENTARES</v>
          </cell>
          <cell r="I6654" t="str">
            <v>MES</v>
          </cell>
          <cell r="J6654" t="str">
            <v>COEFICIENTE DE REPRESENTATIVIDADE</v>
          </cell>
          <cell r="K6654">
            <v>4042.52</v>
          </cell>
          <cell r="L6654" t="str">
            <v>ENCARGOS COMPLEMENTARES REFERENCIAL</v>
          </cell>
        </row>
        <row r="6655">
          <cell r="G6655">
            <v>101412</v>
          </cell>
          <cell r="H6655" t="str">
            <v>MAÇARIQUEIRO COM ENCARGOS COMPLEMENTARES</v>
          </cell>
          <cell r="I6655" t="str">
            <v>MES</v>
          </cell>
          <cell r="J6655" t="str">
            <v>COEFICIENTE DE REPRESENTATIVIDADE</v>
          </cell>
          <cell r="K6655">
            <v>4087.42</v>
          </cell>
          <cell r="L6655" t="str">
            <v>ENCARGOS COMPLEMENTARES REFERENCIAL</v>
          </cell>
        </row>
        <row r="6656">
          <cell r="G6656">
            <v>101413</v>
          </cell>
          <cell r="H6656" t="str">
            <v>MARCENEIRO COM ENCARGOS COMPLEMENTARES</v>
          </cell>
          <cell r="I6656" t="str">
            <v>MES</v>
          </cell>
          <cell r="J6656" t="str">
            <v>COEFICIENTE DE REPRESENTATIVIDADE</v>
          </cell>
          <cell r="K6656">
            <v>4104.58</v>
          </cell>
          <cell r="L6656" t="str">
            <v>ENCARGOS COMPLEMENTARES REFERENCIAL</v>
          </cell>
        </row>
        <row r="6657">
          <cell r="G6657">
            <v>101414</v>
          </cell>
          <cell r="H6657" t="str">
            <v>MARMORISTA / GRANITEIRO COM ENCARGOS COMPLEMENTARES</v>
          </cell>
          <cell r="I6657" t="str">
            <v>MES</v>
          </cell>
          <cell r="J6657" t="str">
            <v>COEFICIENTE DE REPRESENTATIVIDADE</v>
          </cell>
          <cell r="K6657">
            <v>3397.94</v>
          </cell>
          <cell r="L6657" t="str">
            <v>ENCARGOS COMPLEMENTARES REFERENCIAL</v>
          </cell>
        </row>
        <row r="6658">
          <cell r="G6658">
            <v>101415</v>
          </cell>
          <cell r="H6658" t="str">
            <v>MECÂNICO DE EQUIPAMENTOS PESADOS COM ENCARGOS COMPLEMENTARES</v>
          </cell>
          <cell r="I6658" t="str">
            <v>MES</v>
          </cell>
          <cell r="J6658" t="str">
            <v>COEFICIENTE DE REPRESENTATIVIDADE</v>
          </cell>
          <cell r="K6658">
            <v>4278.18</v>
          </cell>
          <cell r="L6658" t="str">
            <v>ENCARGOS COMPLEMENTARES REFERENCIAL</v>
          </cell>
        </row>
        <row r="6659">
          <cell r="G6659">
            <v>101416</v>
          </cell>
          <cell r="H6659" t="str">
            <v>MECÂNICO DE REFRIGERAÇÃO COM ENCARGOS COMPLEMENTARES</v>
          </cell>
          <cell r="I6659" t="str">
            <v>MES</v>
          </cell>
          <cell r="J6659" t="str">
            <v>COEFICIENTE DE REPRESENTATIVIDADE</v>
          </cell>
          <cell r="K6659">
            <v>4551.76</v>
          </cell>
          <cell r="L6659" t="str">
            <v>ENCARGOS COMPLEMENTARES REFERENCIAL</v>
          </cell>
        </row>
        <row r="6660">
          <cell r="G6660">
            <v>101417</v>
          </cell>
          <cell r="H6660" t="str">
            <v>MONTADOR DE ELETROELETRÔNICO COM ENCARGOS COMPLEMENTARES</v>
          </cell>
          <cell r="I6660" t="str">
            <v>MES</v>
          </cell>
          <cell r="J6660" t="str">
            <v>COEFICIENTE DE REPRESENTATIVIDADE</v>
          </cell>
          <cell r="K6660">
            <v>3913.19</v>
          </cell>
          <cell r="L6660" t="str">
            <v>ENCARGOS COMPLEMENTARES REFERENCIAL</v>
          </cell>
        </row>
        <row r="6661">
          <cell r="G6661">
            <v>101418</v>
          </cell>
          <cell r="H6661" t="str">
            <v>MONTADOR DE ESTRUTURAS METÁLICAS COM ENCARGOS COMPLEMENTARES</v>
          </cell>
          <cell r="I6661" t="str">
            <v>MES</v>
          </cell>
          <cell r="J6661" t="str">
            <v>COEFICIENTE DE REPRESENTATIVIDADE</v>
          </cell>
          <cell r="K6661">
            <v>3113.32</v>
          </cell>
          <cell r="L6661" t="str">
            <v>ENCARGOS COMPLEMENTARES REFERENCIAL</v>
          </cell>
        </row>
        <row r="6662">
          <cell r="G6662">
            <v>101419</v>
          </cell>
          <cell r="H6662" t="str">
            <v>MONTADOR DE MÁQUINAS COM ENCARGOS COMPLEMENTARES</v>
          </cell>
          <cell r="I6662" t="str">
            <v>MES</v>
          </cell>
          <cell r="J6662" t="str">
            <v>COEFICIENTE DE REPRESENTATIVIDADE</v>
          </cell>
          <cell r="K6662">
            <v>4198.7299999999996</v>
          </cell>
          <cell r="L6662" t="str">
            <v>ENCARGOS COMPLEMENTARES REFERENCIAL</v>
          </cell>
        </row>
        <row r="6663">
          <cell r="G6663">
            <v>101420</v>
          </cell>
          <cell r="H6663" t="str">
            <v>MOTORISTA DE CAMINHÃO BASCULANTE COM ENCARGOS COMPLEMENTARES</v>
          </cell>
          <cell r="I6663" t="str">
            <v>MES</v>
          </cell>
          <cell r="J6663" t="str">
            <v>COEFICIENTE DE REPRESENTATIVIDADE</v>
          </cell>
          <cell r="K6663">
            <v>3223.84</v>
          </cell>
          <cell r="L6663" t="str">
            <v>ENCARGOS COMPLEMENTARES REFERENCIAL</v>
          </cell>
        </row>
        <row r="6664">
          <cell r="G6664">
            <v>101421</v>
          </cell>
          <cell r="H6664" t="str">
            <v>MOTORISTA DE CAMINHÃO CARRETA COM ENCARGOS COMPLEMENTARES</v>
          </cell>
          <cell r="I6664" t="str">
            <v>MES</v>
          </cell>
          <cell r="J6664" t="str">
            <v>COEFICIENTE DE REPRESENTATIVIDADE</v>
          </cell>
          <cell r="K6664">
            <v>4170.5600000000004</v>
          </cell>
          <cell r="L6664" t="str">
            <v>ENCARGOS COMPLEMENTARES REFERENCIAL</v>
          </cell>
        </row>
        <row r="6665">
          <cell r="G6665">
            <v>101422</v>
          </cell>
          <cell r="H6665" t="str">
            <v>MOTORISTA DE CARRO DE PASSEIO COM ENCARGOS COMPLEMENTARES</v>
          </cell>
          <cell r="I6665" t="str">
            <v>MES</v>
          </cell>
          <cell r="J6665" t="str">
            <v>COEFICIENTE DE REPRESENTATIVIDADE</v>
          </cell>
          <cell r="K6665">
            <v>3174.14</v>
          </cell>
          <cell r="L6665" t="str">
            <v>ENCARGOS COMPLEMENTARES REFERENCIAL</v>
          </cell>
        </row>
        <row r="6666">
          <cell r="G6666">
            <v>101423</v>
          </cell>
          <cell r="H6666" t="str">
            <v>MOTORISTA DE ÔNIBUS / MICRO-ÔNIBUS COM ENCARGOS COMPLEMENTARES</v>
          </cell>
          <cell r="I6666" t="str">
            <v>MES</v>
          </cell>
          <cell r="J6666" t="str">
            <v>COEFICIENTE DE REPRESENTATIVIDADE</v>
          </cell>
          <cell r="K6666">
            <v>3160.95</v>
          </cell>
          <cell r="L6666" t="str">
            <v>ENCARGOS COMPLEMENTARES REFERENCIAL</v>
          </cell>
        </row>
        <row r="6667">
          <cell r="G6667">
            <v>101424</v>
          </cell>
          <cell r="H6667" t="str">
            <v>MOTORISTA OPERADOR DE CAMINHÃO COM MUNCK COM ENCARGOS COMPLEMENTARES</v>
          </cell>
          <cell r="I6667" t="str">
            <v>MES</v>
          </cell>
          <cell r="J6667" t="str">
            <v>COEFICIENTE DE REPRESENTATIVIDADE</v>
          </cell>
          <cell r="K6667">
            <v>3187.47</v>
          </cell>
          <cell r="L6667" t="str">
            <v>ENCARGOS COMPLEMENTARES REFERENCIAL</v>
          </cell>
        </row>
        <row r="6668">
          <cell r="G6668">
            <v>101425</v>
          </cell>
          <cell r="H6668" t="str">
            <v>NIVELADOR  COM ENCARGOS COMPLEMENTARES</v>
          </cell>
          <cell r="I6668" t="str">
            <v>MES</v>
          </cell>
          <cell r="J6668" t="str">
            <v>COEFICIENTE DE REPRESENTATIVIDADE</v>
          </cell>
          <cell r="K6668">
            <v>1704.4</v>
          </cell>
          <cell r="L6668" t="str">
            <v>ENCARGOS COMPLEMENTARES REFERENCIAL</v>
          </cell>
        </row>
        <row r="6669">
          <cell r="G6669">
            <v>101426</v>
          </cell>
          <cell r="H6669" t="str">
            <v>OPERADOR DE BATE-ESTACA COM ENCARGOS COMPLEMENTARES</v>
          </cell>
          <cell r="I6669" t="str">
            <v>MES</v>
          </cell>
          <cell r="J6669" t="str">
            <v>COEFICIENTE DE REPRESENTATIVIDADE</v>
          </cell>
          <cell r="K6669">
            <v>3458.27</v>
          </cell>
          <cell r="L6669" t="str">
            <v>ENCARGOS COMPLEMENTARES REFERENCIAL</v>
          </cell>
        </row>
        <row r="6670">
          <cell r="G6670">
            <v>101427</v>
          </cell>
          <cell r="H6670" t="str">
            <v>OPERADOR DE BETONEIRA (CAMINHÃO) COM ENCARGOS COMPLEMENTARES</v>
          </cell>
          <cell r="I6670" t="str">
            <v>MES</v>
          </cell>
          <cell r="J6670" t="str">
            <v>COEFICIENTE DE REPRESENTATIVIDADE</v>
          </cell>
          <cell r="K6670">
            <v>3127.08</v>
          </cell>
          <cell r="L6670" t="str">
            <v>ENCARGOS COMPLEMENTARES REFERENCIAL</v>
          </cell>
        </row>
        <row r="6671">
          <cell r="G6671">
            <v>101428</v>
          </cell>
          <cell r="H6671" t="str">
            <v>OPERADOR DE BETONEIRA ESTACIONÁRIA COM ENCARGOS COMPLEMENTARES</v>
          </cell>
          <cell r="I6671" t="str">
            <v>MES</v>
          </cell>
          <cell r="J6671" t="str">
            <v>COEFICIENTE DE REPRESENTATIVIDADE</v>
          </cell>
          <cell r="K6671">
            <v>3050.84</v>
          </cell>
          <cell r="L6671" t="str">
            <v>ENCARGOS COMPLEMENTARES REFERENCIAL</v>
          </cell>
        </row>
        <row r="6672">
          <cell r="G6672">
            <v>101429</v>
          </cell>
          <cell r="H6672" t="str">
            <v>OPERADOR DE COMPRESSOR DE AR OU COMPRESSORISTA COM ENCARGOS COMPLEMENTARES</v>
          </cell>
          <cell r="I6672" t="str">
            <v>MES</v>
          </cell>
          <cell r="J6672" t="str">
            <v>COEFICIENTE DE REPRESENTATIVIDADE</v>
          </cell>
          <cell r="K6672">
            <v>3183.62</v>
          </cell>
          <cell r="L6672" t="str">
            <v>ENCARGOS COMPLEMENTARES REFERENCIAL</v>
          </cell>
        </row>
        <row r="6673">
          <cell r="G6673">
            <v>101430</v>
          </cell>
          <cell r="H6673" t="str">
            <v>OPERADOR DE DEMARCADORA DE FAIXAS DE TRÁFEGO COM ENCARGOS COMPLEMENTARES</v>
          </cell>
          <cell r="I6673" t="str">
            <v>MES</v>
          </cell>
          <cell r="J6673" t="str">
            <v>COEFICIENTE DE REPRESENTATIVIDADE</v>
          </cell>
          <cell r="K6673">
            <v>3630.2</v>
          </cell>
          <cell r="L6673" t="str">
            <v>ENCARGOS COMPLEMENTARES REFERENCIAL</v>
          </cell>
        </row>
        <row r="6674">
          <cell r="G6674">
            <v>101431</v>
          </cell>
          <cell r="H6674" t="str">
            <v>OPERADOR DE ESCAVADEIRA COM ENCARGOS COMPLEMENTARES</v>
          </cell>
          <cell r="I6674" t="str">
            <v>MES</v>
          </cell>
          <cell r="J6674" t="str">
            <v>COEFICIENTE DE REPRESENTATIVIDADE</v>
          </cell>
          <cell r="K6674">
            <v>3891.33</v>
          </cell>
          <cell r="L6674" t="str">
            <v>ENCARGOS COMPLEMENTARES REFERENCIAL</v>
          </cell>
        </row>
        <row r="6675">
          <cell r="G6675">
            <v>101432</v>
          </cell>
          <cell r="H6675" t="str">
            <v>OPERADOR DE GUINCHO OU GUINCHEIRO COM ENCARGOS COMPLEMENTARES</v>
          </cell>
          <cell r="I6675" t="str">
            <v>MES</v>
          </cell>
          <cell r="J6675" t="str">
            <v>COEFICIENTE DE REPRESENTATIVIDADE</v>
          </cell>
          <cell r="K6675">
            <v>3187.47</v>
          </cell>
          <cell r="L6675" t="str">
            <v>ENCARGOS COMPLEMENTARES REFERENCIAL</v>
          </cell>
        </row>
        <row r="6676">
          <cell r="G6676">
            <v>101433</v>
          </cell>
          <cell r="H6676" t="str">
            <v>OPERADOR DE GUINDASTE COM ENCARGOS COMPLEMENTARES</v>
          </cell>
          <cell r="I6676" t="str">
            <v>MES</v>
          </cell>
          <cell r="J6676" t="str">
            <v>COEFICIENTE DE REPRESENTATIVIDADE</v>
          </cell>
          <cell r="K6676">
            <v>3187.47</v>
          </cell>
          <cell r="L6676" t="str">
            <v>ENCARGOS COMPLEMENTARES REFERENCIAL</v>
          </cell>
        </row>
        <row r="6677">
          <cell r="G6677">
            <v>101434</v>
          </cell>
          <cell r="H6677" t="str">
            <v>OPERADOR DE JATO ABRASIVO OU JATISTA COM ENCARGOS COMPLEMENTARES</v>
          </cell>
          <cell r="I6677" t="str">
            <v>MES</v>
          </cell>
          <cell r="J6677" t="str">
            <v>COEFICIENTE DE REPRESENTATIVIDADE</v>
          </cell>
          <cell r="K6677">
            <v>3582.82</v>
          </cell>
          <cell r="L6677" t="str">
            <v>ENCARGOS COMPLEMENTARES REFERENCIAL</v>
          </cell>
        </row>
        <row r="6678">
          <cell r="G6678">
            <v>101435</v>
          </cell>
          <cell r="H6678" t="str">
            <v>OPERADOR DE MÁQUINAS E TRATORES DIVERSOS COM ENCARGOS COMPLEMENTARES</v>
          </cell>
          <cell r="I6678" t="str">
            <v>MES</v>
          </cell>
          <cell r="J6678" t="str">
            <v>COEFICIENTE DE REPRESENTATIVIDADE</v>
          </cell>
          <cell r="K6678">
            <v>3186.12</v>
          </cell>
          <cell r="L6678" t="str">
            <v>ENCARGOS COMPLEMENTARES REFERENCIAL</v>
          </cell>
        </row>
        <row r="6679">
          <cell r="G6679">
            <v>101436</v>
          </cell>
          <cell r="H6679" t="str">
            <v>OPERADOR DE MARTELETE OU MARTELETEIRO COM ENCARGOS COMPLEMENTARES</v>
          </cell>
          <cell r="I6679" t="str">
            <v>MES</v>
          </cell>
          <cell r="J6679" t="str">
            <v>COEFICIENTE DE REPRESENTATIVIDADE</v>
          </cell>
          <cell r="K6679">
            <v>3243.27</v>
          </cell>
          <cell r="L6679" t="str">
            <v>ENCARGOS COMPLEMENTARES REFERENCIAL</v>
          </cell>
        </row>
        <row r="6680">
          <cell r="G6680">
            <v>101437</v>
          </cell>
          <cell r="H6680" t="str">
            <v>OPERADOR DE MOTO SCRAPER COM ENCARGOS COMPLEMENTARES</v>
          </cell>
          <cell r="I6680" t="str">
            <v>MES</v>
          </cell>
          <cell r="J6680" t="str">
            <v>COEFICIENTE DE REPRESENTATIVIDADE</v>
          </cell>
          <cell r="K6680">
            <v>3675.95</v>
          </cell>
          <cell r="L6680" t="str">
            <v>ENCARGOS COMPLEMENTARES REFERENCIAL</v>
          </cell>
        </row>
        <row r="6681">
          <cell r="G6681">
            <v>101438</v>
          </cell>
          <cell r="H6681" t="str">
            <v>OPERADOR DE MOTONIVELADORA COM ENCARGOS COMPLEMENTARES</v>
          </cell>
          <cell r="I6681" t="str">
            <v>MES</v>
          </cell>
          <cell r="J6681" t="str">
            <v>COEFICIENTE DE REPRESENTATIVIDADE</v>
          </cell>
          <cell r="K6681">
            <v>4294.9399999999996</v>
          </cell>
          <cell r="L6681" t="str">
            <v>ENCARGOS COMPLEMENTARES REFERENCIAL</v>
          </cell>
        </row>
        <row r="6682">
          <cell r="G6682">
            <v>101439</v>
          </cell>
          <cell r="H6682" t="str">
            <v>OPERADOR DE PÁ CARREGADEIRA COM ENCARGOS COMPLEMENTARES</v>
          </cell>
          <cell r="I6682" t="str">
            <v>MES</v>
          </cell>
          <cell r="J6682" t="str">
            <v>COEFICIENTE DE REPRESENTATIVIDADE</v>
          </cell>
          <cell r="K6682">
            <v>3499.19</v>
          </cell>
          <cell r="L6682" t="str">
            <v>ENCARGOS COMPLEMENTARES REFERENCIAL</v>
          </cell>
        </row>
        <row r="6683">
          <cell r="G6683">
            <v>101440</v>
          </cell>
          <cell r="H6683" t="str">
            <v>OPERADOR DE PAVIMENTADORA / MESA VIBROACABADORA COM ENCARGOS COMPLEMENTARES</v>
          </cell>
          <cell r="I6683" t="str">
            <v>MES</v>
          </cell>
          <cell r="J6683" t="str">
            <v>COEFICIENTE DE REPRESENTATIVIDADE</v>
          </cell>
          <cell r="K6683">
            <v>3764.37</v>
          </cell>
          <cell r="L6683" t="str">
            <v>ENCARGOS COMPLEMENTARES REFERENCIAL</v>
          </cell>
        </row>
        <row r="6684">
          <cell r="G6684">
            <v>101441</v>
          </cell>
          <cell r="H6684" t="str">
            <v>OPERADOR DE ROLO COMPACTADOR COM ENCARGOS COMPLEMENTARES</v>
          </cell>
          <cell r="I6684" t="str">
            <v>MES</v>
          </cell>
          <cell r="J6684" t="str">
            <v>COEFICIENTE DE REPRESENTATIVIDADE</v>
          </cell>
          <cell r="K6684">
            <v>3197.33</v>
          </cell>
          <cell r="L6684" t="str">
            <v>ENCARGOS COMPLEMENTARES REFERENCIAL</v>
          </cell>
        </row>
        <row r="6685">
          <cell r="G6685">
            <v>101442</v>
          </cell>
          <cell r="H6685" t="str">
            <v>OPERADOR DE TRATOR - EXCLUSIVE AGROPECUÁRIA COM ENCARGOS COMPLEMENTARES</v>
          </cell>
          <cell r="I6685" t="str">
            <v>MES</v>
          </cell>
          <cell r="J6685" t="str">
            <v>COEFICIENTE DE REPRESENTATIVIDADE</v>
          </cell>
          <cell r="K6685">
            <v>3181.69</v>
          </cell>
          <cell r="L6685" t="str">
            <v>ENCARGOS COMPLEMENTARES REFERENCIAL</v>
          </cell>
        </row>
        <row r="6686">
          <cell r="G6686">
            <v>101443</v>
          </cell>
          <cell r="H6686" t="str">
            <v>OPERADOR DE USINA DE ASFALTO, DE SOLOS OU DE CONCRETO COM ENCARGOS COMPLEMENTARES</v>
          </cell>
          <cell r="I6686" t="str">
            <v>MES</v>
          </cell>
          <cell r="J6686" t="str">
            <v>COEFICIENTE DE REPRESENTATIVIDADE</v>
          </cell>
          <cell r="K6686">
            <v>3366.43</v>
          </cell>
          <cell r="L6686" t="str">
            <v>ENCARGOS COMPLEMENTARES REFERENCIAL</v>
          </cell>
        </row>
        <row r="6687">
          <cell r="G6687">
            <v>101444</v>
          </cell>
          <cell r="H6687" t="str">
            <v>PASTILHEIRO COM ENCARGOS COMPLEMENTARES</v>
          </cell>
          <cell r="I6687" t="str">
            <v>MES</v>
          </cell>
          <cell r="J6687" t="str">
            <v>COEFICIENTE DE REPRESENTATIVIDADE</v>
          </cell>
          <cell r="K6687">
            <v>4318.7700000000004</v>
          </cell>
          <cell r="L6687" t="str">
            <v>ENCARGOS COMPLEMENTARES REFERENCIAL</v>
          </cell>
        </row>
        <row r="6688">
          <cell r="G6688">
            <v>101445</v>
          </cell>
          <cell r="H6688" t="str">
            <v>PEDREIRO COM ENCARGOS COMPLEMENTARES</v>
          </cell>
          <cell r="I6688" t="str">
            <v>MES</v>
          </cell>
          <cell r="J6688" t="str">
            <v>COEFICIENTE DE REPRESENTATIVIDADE</v>
          </cell>
          <cell r="K6688">
            <v>4057.63</v>
          </cell>
          <cell r="L6688" t="str">
            <v>ENCARGOS COMPLEMENTARES REFERENCIAL</v>
          </cell>
        </row>
        <row r="6689">
          <cell r="G6689">
            <v>101446</v>
          </cell>
          <cell r="H6689" t="str">
            <v>PINTOR COM ENCARGOS COMPLEMENTARES</v>
          </cell>
          <cell r="I6689" t="str">
            <v>MES</v>
          </cell>
          <cell r="J6689" t="str">
            <v>COEFICIENTE DE REPRESENTATIVIDADE</v>
          </cell>
          <cell r="K6689">
            <v>4266.8500000000004</v>
          </cell>
          <cell r="L6689" t="str">
            <v>ENCARGOS COMPLEMENTARES REFERENCIAL</v>
          </cell>
        </row>
        <row r="6690">
          <cell r="G6690">
            <v>101447</v>
          </cell>
          <cell r="H6690" t="str">
            <v>PINTOR DE LETREIROS COM ENCARGOS COMPLEMENTARES</v>
          </cell>
          <cell r="I6690" t="str">
            <v>MES</v>
          </cell>
          <cell r="J6690" t="str">
            <v>COEFICIENTE DE REPRESENTATIVIDADE</v>
          </cell>
          <cell r="K6690">
            <v>4500.6400000000003</v>
          </cell>
          <cell r="L6690" t="str">
            <v>ENCARGOS COMPLEMENTARES REFERENCIAL</v>
          </cell>
        </row>
        <row r="6691">
          <cell r="G6691">
            <v>101448</v>
          </cell>
          <cell r="H6691" t="str">
            <v>PINTOR PARA TINTA EPÓXI COM ENCARGOS COMPLEMENTARES</v>
          </cell>
          <cell r="I6691" t="str">
            <v>MES</v>
          </cell>
          <cell r="J6691" t="str">
            <v>COEFICIENTE DE REPRESENTATIVIDADE</v>
          </cell>
          <cell r="K6691">
            <v>4489.84</v>
          </cell>
          <cell r="L6691" t="str">
            <v>ENCARGOS COMPLEMENTARES REFERENCIAL</v>
          </cell>
        </row>
        <row r="6692">
          <cell r="G6692">
            <v>101449</v>
          </cell>
          <cell r="H6692" t="str">
            <v>POCEIRO / ESCAVADOR DE VALAS COM ENCARGOS COMPLEMENTARES</v>
          </cell>
          <cell r="I6692" t="str">
            <v>MES</v>
          </cell>
          <cell r="J6692" t="str">
            <v>COEFICIENTE DE REPRESENTATIVIDADE</v>
          </cell>
          <cell r="K6692">
            <v>2924.75</v>
          </cell>
          <cell r="L6692" t="str">
            <v>ENCARGOS COMPLEMENTARES REFERENCIAL</v>
          </cell>
        </row>
        <row r="6693">
          <cell r="G6693">
            <v>101450</v>
          </cell>
          <cell r="H6693" t="str">
            <v>RASTELEIRO COM ENCARGOS COMPLEMENTARES</v>
          </cell>
          <cell r="I6693" t="str">
            <v>MES</v>
          </cell>
          <cell r="J6693" t="str">
            <v>COEFICIENTE DE REPRESENTATIVIDADE</v>
          </cell>
          <cell r="K6693">
            <v>2849.41</v>
          </cell>
          <cell r="L6693" t="str">
            <v>ENCARGOS COMPLEMENTARES REFERENCIAL</v>
          </cell>
        </row>
        <row r="6694">
          <cell r="G6694">
            <v>101451</v>
          </cell>
          <cell r="H6694" t="str">
            <v>SERRALHEIRO COM ENCARGOS COMPLEMENTARES</v>
          </cell>
          <cell r="I6694" t="str">
            <v>MES</v>
          </cell>
          <cell r="J6694" t="str">
            <v>COEFICIENTE DE REPRESENTATIVIDADE</v>
          </cell>
          <cell r="K6694">
            <v>4042.71</v>
          </cell>
          <cell r="L6694" t="str">
            <v>ENCARGOS COMPLEMENTARES REFERENCIAL</v>
          </cell>
        </row>
        <row r="6695">
          <cell r="G6695">
            <v>101452</v>
          </cell>
          <cell r="H6695" t="str">
            <v>SERVENTE DE OBRAS COM ENCARGOS COMPLEMENTARES</v>
          </cell>
          <cell r="I6695" t="str">
            <v>MES</v>
          </cell>
          <cell r="J6695" t="str">
            <v>COEFICIENTE DE REPRESENTATIVIDADE</v>
          </cell>
          <cell r="K6695">
            <v>3012.39</v>
          </cell>
          <cell r="L6695" t="str">
            <v>ENCARGOS COMPLEMENTARES REFERENCIAL</v>
          </cell>
        </row>
        <row r="6696">
          <cell r="G6696">
            <v>101453</v>
          </cell>
          <cell r="H6696" t="str">
            <v>SOLDADOR COM ENCARGOS COMPLEMENTARES</v>
          </cell>
          <cell r="I6696" t="str">
            <v>MES</v>
          </cell>
          <cell r="J6696" t="str">
            <v>COEFICIENTE DE REPRESENTATIVIDADE</v>
          </cell>
          <cell r="K6696">
            <v>4179.57</v>
          </cell>
          <cell r="L6696" t="str">
            <v>ENCARGOS COMPLEMENTARES REFERENCIAL</v>
          </cell>
        </row>
        <row r="6697">
          <cell r="G6697">
            <v>101454</v>
          </cell>
          <cell r="H6697" t="str">
            <v>SOLDADOR ELÉTRICO COM ENCARGOS COMPLEMENTARES</v>
          </cell>
          <cell r="I6697" t="str">
            <v>MES</v>
          </cell>
          <cell r="J6697" t="str">
            <v>COEFICIENTE DE REPRESENTATIVIDADE</v>
          </cell>
          <cell r="K6697">
            <v>4522.28</v>
          </cell>
          <cell r="L6697" t="str">
            <v>ENCARGOS COMPLEMENTARES REFERENCIAL</v>
          </cell>
        </row>
        <row r="6698">
          <cell r="G6698">
            <v>101455</v>
          </cell>
          <cell r="H6698" t="str">
            <v>TAQUEADOR OU TAQUEIRO COM ENCARGOS COMPLEMENTARES</v>
          </cell>
          <cell r="I6698" t="str">
            <v>MES</v>
          </cell>
          <cell r="J6698" t="str">
            <v>COEFICIENTE DE REPRESENTATIVIDADE</v>
          </cell>
          <cell r="K6698">
            <v>4703.1000000000004</v>
          </cell>
          <cell r="L6698" t="str">
            <v>ENCARGOS COMPLEMENTARES REFERENCIAL</v>
          </cell>
        </row>
        <row r="6699">
          <cell r="G6699">
            <v>101456</v>
          </cell>
          <cell r="H6699" t="str">
            <v>TÉCNICO DE LABORATÓRIO E CAMPO DE CONSTRUÇÃO COM ENCARGOS COMPLEMENTARES</v>
          </cell>
          <cell r="I6699" t="str">
            <v>MES</v>
          </cell>
          <cell r="J6699" t="str">
            <v>COEFICIENTE DE REPRESENTATIVIDADE</v>
          </cell>
          <cell r="K6699">
            <v>8190.21</v>
          </cell>
          <cell r="L6699" t="str">
            <v>ENCARGOS COMPLEMENTARES REFERENCIAL</v>
          </cell>
        </row>
        <row r="6700">
          <cell r="G6700">
            <v>101457</v>
          </cell>
          <cell r="H6700" t="str">
            <v>TÉCNICO EM SONDAGEM COM ENCARGOS COMPLEMENTARES</v>
          </cell>
          <cell r="I6700" t="str">
            <v>MES</v>
          </cell>
          <cell r="J6700" t="str">
            <v>COEFICIENTE DE REPRESENTATIVIDADE</v>
          </cell>
          <cell r="K6700">
            <v>4844.82</v>
          </cell>
          <cell r="L6700" t="str">
            <v>ENCARGOS COMPLEMENTARES REFERENCIAL</v>
          </cell>
        </row>
        <row r="6701">
          <cell r="G6701">
            <v>101458</v>
          </cell>
          <cell r="H6701" t="str">
            <v>TELHADOR COM ENCARGOS COMPLEMENTARES</v>
          </cell>
          <cell r="I6701" t="str">
            <v>MES</v>
          </cell>
          <cell r="J6701" t="str">
            <v>COEFICIENTE DE REPRESENTATIVIDADE</v>
          </cell>
          <cell r="K6701">
            <v>4304.9399999999996</v>
          </cell>
          <cell r="L6701" t="str">
            <v>ENCARGOS COMPLEMENTARES REFERENCIAL</v>
          </cell>
        </row>
        <row r="6702">
          <cell r="G6702">
            <v>101459</v>
          </cell>
          <cell r="H6702" t="str">
            <v>VIDRACEIRO COM ENCARGOS COMPLEMENTARES</v>
          </cell>
          <cell r="I6702" t="str">
            <v>MES</v>
          </cell>
          <cell r="J6702" t="str">
            <v>COEFICIENTE DE REPRESENTATIVIDADE</v>
          </cell>
          <cell r="K6702">
            <v>3780.98</v>
          </cell>
          <cell r="L6702" t="str">
            <v>ENCARGOS COMPLEMENTARES REFERENCIAL</v>
          </cell>
        </row>
        <row r="6703">
          <cell r="G6703">
            <v>101460</v>
          </cell>
          <cell r="H6703" t="str">
            <v>VIGIA DIURNO COM ENCARGOS COMPLEMENTARES</v>
          </cell>
          <cell r="I6703" t="str">
            <v>MES</v>
          </cell>
          <cell r="J6703" t="str">
            <v>COEFICIENTE DE REPRESENTATIVIDADE</v>
          </cell>
          <cell r="K6703">
            <v>3077.48</v>
          </cell>
          <cell r="L6703" t="str">
            <v>ENCARGOS COMPLEMENTARES REFERENCIAL</v>
          </cell>
        </row>
      </sheetData>
      <sheetData sheetId="7">
        <row r="1">
          <cell r="A1" t="str">
            <v xml:space="preserve">        PRECOS DE INSUMOS</v>
          </cell>
        </row>
        <row r="2">
          <cell r="A2" t="str">
            <v/>
          </cell>
        </row>
        <row r="3">
          <cell r="A3" t="str">
            <v>MES DE COLETA: 08/2020</v>
          </cell>
        </row>
        <row r="4">
          <cell r="A4" t="str">
            <v>LOCALIDADE: 4495 - BRASILIA</v>
          </cell>
        </row>
        <row r="5">
          <cell r="A5" t="str">
            <v>ENCARGOS SOCIAIS (%) HORISTA 112,85  MENSALISTA  72,54</v>
          </cell>
        </row>
        <row r="6">
          <cell r="A6" t="str">
            <v/>
          </cell>
        </row>
        <row r="7">
          <cell r="A7" t="str">
            <v xml:space="preserve">CODIGO  </v>
          </cell>
          <cell r="B7" t="str">
            <v>DESCRICAO DO INSUMO</v>
          </cell>
          <cell r="C7" t="str">
            <v>UNIDADE</v>
          </cell>
          <cell r="D7" t="str">
            <v>ORIGEM DO PRECO</v>
          </cell>
          <cell r="E7" t="str">
            <v xml:space="preserve">  PRECO MEDIANO R$</v>
          </cell>
        </row>
        <row r="8">
          <cell r="A8">
            <v>41758</v>
          </cell>
          <cell r="B8" t="str">
            <v>!EM PROCESSO DE DESATIVACAO! CADEADO EM ACO INOX, LARGURA DE *50* MM, COM HASTE EM ACO TEMPERADO, SEM MOLA - CHAVES INCLUIDAS</v>
          </cell>
          <cell r="C8" t="str">
            <v xml:space="preserve">UN    </v>
          </cell>
          <cell r="D8" t="str">
            <v>CR</v>
          </cell>
          <cell r="E8">
            <v>129.63</v>
          </cell>
        </row>
        <row r="9">
          <cell r="A9">
            <v>1363</v>
          </cell>
          <cell r="B9" t="str">
            <v>!EM PROCESSO DE DESATIVACAO! CHAPA DE MADEIRA COMPENSADA DE PINUS, VIROLA OU EQUIVALENTE, DE *2,2 X 1,6* M, E = 6 MM</v>
          </cell>
          <cell r="C9" t="str">
            <v xml:space="preserve">M2    </v>
          </cell>
          <cell r="D9" t="str">
            <v xml:space="preserve">C </v>
          </cell>
          <cell r="E9">
            <v>19.97</v>
          </cell>
        </row>
        <row r="10">
          <cell r="A10">
            <v>1344</v>
          </cell>
          <cell r="B10" t="str">
            <v>!EM PROCESSO DE DESATIVACAO! CHAPA DE MADEIRA COMPENSADA PLASTIFICADA PARA FORMA DE CONCRETO, DE 2,20 x 1,10 M, E = 6 MM</v>
          </cell>
          <cell r="C10" t="str">
            <v xml:space="preserve">UN    </v>
          </cell>
          <cell r="D10" t="str">
            <v>CR</v>
          </cell>
          <cell r="E10">
            <v>41.88</v>
          </cell>
        </row>
        <row r="11">
          <cell r="A11">
            <v>1342</v>
          </cell>
          <cell r="B11" t="str">
            <v>!EM PROCESSO DE DESATIVACAO! CHAPA DE MADEIRA COMPENSADA PLASTIFICADA PARA FORMA DE CONCRETO, DE 2,20 X 1,10 m, E = 14 MM</v>
          </cell>
          <cell r="C11" t="str">
            <v xml:space="preserve">UN    </v>
          </cell>
          <cell r="D11" t="str">
            <v>CR</v>
          </cell>
          <cell r="E11">
            <v>74.03</v>
          </cell>
        </row>
        <row r="12">
          <cell r="A12">
            <v>1349</v>
          </cell>
          <cell r="B12" t="str">
            <v>!EM PROCESSO DE DESATIVACAO! CHAPA DE MADEIRA COMPENSADA PLASTIFICADA PARA FORMA DE CONCRETO, DE 2,20 X 1,10 M, E = 20 MM</v>
          </cell>
          <cell r="C12" t="str">
            <v xml:space="preserve">UN    </v>
          </cell>
          <cell r="D12" t="str">
            <v>CR</v>
          </cell>
          <cell r="E12">
            <v>105.58</v>
          </cell>
        </row>
        <row r="13">
          <cell r="A13">
            <v>1350</v>
          </cell>
          <cell r="B13" t="str">
            <v>!EM PROCESSO DE DESATIVACAO! CHAPA DE MADEIRA COMPENSADA RESINADA PARA FORMA DE CONCRETO, DE *2,2 X 1,1* M, E = 10 MM</v>
          </cell>
          <cell r="C13" t="str">
            <v xml:space="preserve">UN    </v>
          </cell>
          <cell r="D13" t="str">
            <v xml:space="preserve">C </v>
          </cell>
          <cell r="E13">
            <v>43.5</v>
          </cell>
        </row>
        <row r="14">
          <cell r="A14">
            <v>1357</v>
          </cell>
          <cell r="B14" t="str">
            <v>!EM PROCESSO DE DESATIVACAO! CHAPA DE MADEIRA COMPENSADA RESINADA PARA FORMA DE CONCRETO, DE *2,2 X 1,1* M, E = 12 MM</v>
          </cell>
          <cell r="C14" t="str">
            <v xml:space="preserve">UN    </v>
          </cell>
          <cell r="D14" t="str">
            <v>CR</v>
          </cell>
          <cell r="E14">
            <v>55.41</v>
          </cell>
        </row>
        <row r="15">
          <cell r="A15">
            <v>1359</v>
          </cell>
          <cell r="B15" t="str">
            <v>!EM PROCESSO DE DESATIVACAO! CHAPA DE MADEIRA COMPENSADA RESINADA PARA FORMA DE CONCRETO, DE *2,2 X 1,1* M, E = 20 MM</v>
          </cell>
          <cell r="C15" t="str">
            <v xml:space="preserve">UN    </v>
          </cell>
          <cell r="D15" t="str">
            <v>CR</v>
          </cell>
          <cell r="E15">
            <v>85.6</v>
          </cell>
        </row>
        <row r="16">
          <cell r="A16">
            <v>1351</v>
          </cell>
          <cell r="B16" t="str">
            <v>!EM PROCESSO DE DESATIVACAO! CHAPA DE MADEIRA COMPENSADA RESINADA PARA FORMA DE CONCRETO, DE *2,2 X 1,1* M, E = 6 MM</v>
          </cell>
          <cell r="C16" t="str">
            <v xml:space="preserve">UN    </v>
          </cell>
          <cell r="D16" t="str">
            <v>CR</v>
          </cell>
          <cell r="E16">
            <v>27.58</v>
          </cell>
        </row>
        <row r="17">
          <cell r="A17">
            <v>3113</v>
          </cell>
          <cell r="B17" t="str">
            <v>!EM PROCESSO DE DESATIVACAO! CREMONA COM CASTANHA BIPARTIDA, COM VARA DE 1.50 M, EM LATAO CROMADO, PARA PORTAS E JANELAS - COMPLETA</v>
          </cell>
          <cell r="C17" t="str">
            <v xml:space="preserve">CJ    </v>
          </cell>
          <cell r="D17" t="str">
            <v>CR</v>
          </cell>
          <cell r="E17">
            <v>56.55</v>
          </cell>
        </row>
        <row r="18">
          <cell r="A18">
            <v>2404</v>
          </cell>
          <cell r="B18" t="str">
            <v>!EM PROCESSO DE DESATIVACAO! DIVISORIA COLMEIA CEGA COM MONTANTE E RODAPE DE ALUMINIO ANODIZADO SIMPLES (SEM COLOCACAO)</v>
          </cell>
          <cell r="C18" t="str">
            <v xml:space="preserve">M2    </v>
          </cell>
          <cell r="D18" t="str">
            <v>AS</v>
          </cell>
          <cell r="E18">
            <v>84.72</v>
          </cell>
        </row>
        <row r="19">
          <cell r="A19">
            <v>2418</v>
          </cell>
          <cell r="B19" t="str">
            <v>!EM PROCESSO DE DESATIVACAO! DOBRADICA EM ACO/FERRO, 3" X 2 1/2", E= 1,2 A 1,8 MM, SEM ANEL,  CROMADO OU ZINCADO, TAMPA BOLA, COM PARAFUSOS</v>
          </cell>
          <cell r="C19" t="str">
            <v xml:space="preserve">UN    </v>
          </cell>
          <cell r="D19" t="str">
            <v xml:space="preserve">C </v>
          </cell>
          <cell r="E19">
            <v>8</v>
          </cell>
        </row>
        <row r="20">
          <cell r="A20">
            <v>2720</v>
          </cell>
          <cell r="B20" t="str">
            <v>!EM PROCESSO DE DESATIVACAO! ESCAVADEIRA DRAGA DE ARRASTE, CAP. 3/4 JC 140HP (INCL MANUTENCAO/OPERACAO)</v>
          </cell>
          <cell r="C20" t="str">
            <v xml:space="preserve">H     </v>
          </cell>
          <cell r="D20" t="str">
            <v>AS</v>
          </cell>
          <cell r="E20">
            <v>176.62</v>
          </cell>
        </row>
        <row r="21">
          <cell r="A21">
            <v>2719</v>
          </cell>
          <cell r="B21" t="str">
            <v>!EM PROCESSO DE DESATIVACAO! ESCAVADEIRA HIDRAULICA SOBRE ESTEIRAS DE 99 HP, PESO OPERACIONAL DE *16* T E CAPACIDADE DE 0,85 A 1,00 M3 (LOCACAO COM OPERADOR, COMBUSTIVEL E MANUTENCAO)</v>
          </cell>
          <cell r="C21" t="str">
            <v xml:space="preserve">H     </v>
          </cell>
          <cell r="D21" t="str">
            <v>AS</v>
          </cell>
          <cell r="E21">
            <v>149.65</v>
          </cell>
        </row>
        <row r="22">
          <cell r="A22">
            <v>6086</v>
          </cell>
          <cell r="B22" t="str">
            <v>!EM PROCESSO DE DESATIVACAO! FUNDO SINTETICO NIVELADOR BRANCO FOSCO PARA MADEIRA</v>
          </cell>
          <cell r="C22" t="str">
            <v xml:space="preserve">GL    </v>
          </cell>
          <cell r="D22" t="str">
            <v>CR</v>
          </cell>
          <cell r="E22">
            <v>75.959999999999994</v>
          </cell>
        </row>
        <row r="23">
          <cell r="A23">
            <v>38968</v>
          </cell>
          <cell r="B23" t="str">
            <v>!EM PROCESSO DE DESATIVACAO! GRADIL *1320 X 2170* MM (A X L) EM BARRA DE ACO CHATA *25 MM X 2* MM, ENTRELACADA COM BARRA ACO REDONDA *5* MM, MALHA *65 X 132* MM, GALVANIZADO E PINTURA ELETROSTATICA, COR PRETO</v>
          </cell>
          <cell r="C23" t="str">
            <v xml:space="preserve">M2    </v>
          </cell>
          <cell r="D23" t="str">
            <v>AS</v>
          </cell>
          <cell r="E23">
            <v>330.93</v>
          </cell>
        </row>
        <row r="24">
          <cell r="A24">
            <v>3378</v>
          </cell>
          <cell r="B24" t="str">
            <v>!EM PROCESSO DE DESATIVACAO! HASTE DE ATERRAMENTO EM ACO COM 3,00 M DE COMPRIMENTO E DN = 3/4", REVESTIDA COM BAIXA CAMADA DE COBRE, SEM CONECTOR</v>
          </cell>
          <cell r="C24" t="str">
            <v xml:space="preserve">UN    </v>
          </cell>
          <cell r="D24" t="str">
            <v>CR</v>
          </cell>
          <cell r="E24">
            <v>73.72</v>
          </cell>
        </row>
        <row r="25">
          <cell r="A25">
            <v>3380</v>
          </cell>
          <cell r="B25" t="str">
            <v>!EM PROCESSO DE DESATIVACAO! HASTE DE ATERRAMENTO EM ACO COM 3,00 M DE COMPRIMENTO E DN = 5/8", REVESTIDA COM BAIXA CAMADA DE COBRE, COM CONECTOR TIPO GRAMPO</v>
          </cell>
          <cell r="C25" t="str">
            <v xml:space="preserve">UN    </v>
          </cell>
          <cell r="D25" t="str">
            <v xml:space="preserve">C </v>
          </cell>
          <cell r="E25">
            <v>51.61</v>
          </cell>
        </row>
        <row r="26">
          <cell r="A26">
            <v>3379</v>
          </cell>
          <cell r="B26" t="str">
            <v>!EM PROCESSO DE DESATIVACAO! HASTE DE ATERRAMENTO EM ACO COM 3,00 M DE COMPRIMENTO E DN = 5/8", REVESTIDA COM BAIXA CAMADA DE COBRE, SEM CONECTOR</v>
          </cell>
          <cell r="C26" t="str">
            <v xml:space="preserve">UN    </v>
          </cell>
          <cell r="D26" t="str">
            <v>CR</v>
          </cell>
          <cell r="E26">
            <v>49.83</v>
          </cell>
        </row>
        <row r="27">
          <cell r="A27">
            <v>615</v>
          </cell>
          <cell r="B27" t="str">
            <v>!EM PROCESSO DE DESATIVACAO! JANELA BASCULANTE, ACO, COM BATENTE/REQUADRO, 60 X 80 CM (SEM VIDROS)</v>
          </cell>
          <cell r="C27" t="str">
            <v xml:space="preserve">M2    </v>
          </cell>
          <cell r="D27" t="str">
            <v>AS</v>
          </cell>
          <cell r="E27">
            <v>391.29</v>
          </cell>
        </row>
        <row r="28">
          <cell r="A28">
            <v>606</v>
          </cell>
          <cell r="B28" t="str">
            <v>!EM PROCESSO DE DESATIVACAO! JANELA DE CORRER, ACO, BATENTE/REQUADRO DE 6 A 14 CM, QUADRICULADA, PINTURA ANTICORROSIVA, SEM VIDRO, BANDEIRA COM BASCULA, 4 FLS, 120  X 150 CM (A X L)</v>
          </cell>
          <cell r="C28" t="str">
            <v xml:space="preserve">M2    </v>
          </cell>
          <cell r="D28" t="str">
            <v>AS</v>
          </cell>
          <cell r="E28">
            <v>614.66999999999996</v>
          </cell>
        </row>
        <row r="29">
          <cell r="A29">
            <v>11193</v>
          </cell>
          <cell r="B29" t="str">
            <v>!EM PROCESSO DE DESATIVACAO! JANELA DE CORRER, ACO, BATENTE/REQUADRO DE 6 A 14 CM, VENEZIANA, PINT ANTICORROSIVA, PINT ACABAMENTO, COM VIDRO, 6 FLS, 120  X 150 CM (A X L)</v>
          </cell>
          <cell r="C29" t="str">
            <v xml:space="preserve">M2    </v>
          </cell>
          <cell r="D29" t="str">
            <v>AS</v>
          </cell>
          <cell r="E29">
            <v>623.21</v>
          </cell>
        </row>
        <row r="30">
          <cell r="A30">
            <v>11197</v>
          </cell>
          <cell r="B30" t="str">
            <v>!EM PROCESSO DE DESATIVACAO! JANELA DE CORRER, ACO, COM BATENTE/REQUADRO DE 6 A 14 CM, SEM DIVISAO, PINT ANTICORROSIVA, PINT ACABAMENTO, COM VIDRO, SEM BANDEIRA, 2 FLS, 120  X 150 CM (A X L)</v>
          </cell>
          <cell r="C30" t="str">
            <v xml:space="preserve">UN    </v>
          </cell>
          <cell r="D30" t="str">
            <v>AS</v>
          </cell>
          <cell r="E30">
            <v>853.49</v>
          </cell>
        </row>
        <row r="31">
          <cell r="A31">
            <v>3346</v>
          </cell>
          <cell r="B31" t="str">
            <v>!EM PROCESSO DE DESATIVACAO! LOCACAO DE GRUPO GERADOR *80 A 125* KVA, MOTOR DIESEL, REBOCAVEL, ACIONAMENTO MANUAL</v>
          </cell>
          <cell r="C31" t="str">
            <v xml:space="preserve">H     </v>
          </cell>
          <cell r="D31" t="str">
            <v>AS</v>
          </cell>
          <cell r="E31">
            <v>13.5</v>
          </cell>
        </row>
        <row r="32">
          <cell r="A32">
            <v>3348</v>
          </cell>
          <cell r="B32" t="str">
            <v>!EM PROCESSO DE DESATIVACAO! LOCACAO DE GRUPO GERADOR ACIMA DE * 125 ATE 180* KVA, MOTOR DIESEL, REBOCAVEL, ACIONAMENTO MANUAL</v>
          </cell>
          <cell r="C32" t="str">
            <v xml:space="preserve">H     </v>
          </cell>
          <cell r="D32" t="str">
            <v>AS</v>
          </cell>
          <cell r="E32">
            <v>16.149999999999999</v>
          </cell>
        </row>
        <row r="33">
          <cell r="A33">
            <v>3345</v>
          </cell>
          <cell r="B33" t="str">
            <v>!EM PROCESSO DE DESATIVACAO! LOCACAO DE GRUPO GERADOR ACIMA DE * 20 A 80* KVA, MOTOR DIESEL, REBOCAVEL, ACIONAMENTO MANUAL</v>
          </cell>
          <cell r="C33" t="str">
            <v xml:space="preserve">H     </v>
          </cell>
          <cell r="D33" t="str">
            <v>AS</v>
          </cell>
          <cell r="E33">
            <v>10.43</v>
          </cell>
        </row>
        <row r="34">
          <cell r="A34">
            <v>39833</v>
          </cell>
          <cell r="B34" t="str">
            <v>!EM PROCESSO DE DESATIVACAO! LOCACAO DE GRUPO GERADOR DE *260* KVA, DIESEL REBOCAVEL, ACIONAMENTO MANUAL</v>
          </cell>
          <cell r="C34" t="str">
            <v xml:space="preserve">H     </v>
          </cell>
          <cell r="D34" t="str">
            <v>AS</v>
          </cell>
          <cell r="E34">
            <v>22.12</v>
          </cell>
        </row>
        <row r="35">
          <cell r="A35">
            <v>39834</v>
          </cell>
          <cell r="B35" t="str">
            <v>!EM PROCESSO DE DESATIVACAO! LOCACAO DE GRUPO GERADOR DE *400* KVA, DIESEL REBOCAVEL, ACIONAMENTO MANUAL</v>
          </cell>
          <cell r="C35" t="str">
            <v xml:space="preserve">H     </v>
          </cell>
          <cell r="D35" t="str">
            <v>AS</v>
          </cell>
          <cell r="E35">
            <v>37.96</v>
          </cell>
        </row>
        <row r="36">
          <cell r="A36">
            <v>39835</v>
          </cell>
          <cell r="B36" t="str">
            <v>!EM PROCESSO DE DESATIVACAO! LOCACAO DE GRUPO GERADOR DE *550* KVA, DIESEL REBOCAVEL, ACIONAMENTO MANUAL</v>
          </cell>
          <cell r="C36" t="str">
            <v xml:space="preserve">H     </v>
          </cell>
          <cell r="D36" t="str">
            <v>AS</v>
          </cell>
          <cell r="E36">
            <v>46.28</v>
          </cell>
        </row>
        <row r="37">
          <cell r="A37">
            <v>3779</v>
          </cell>
          <cell r="B37" t="str">
            <v>!EM PROCESSO DE DESATIVACAO! LONA PLASTICA, PRETA, LARGURA 8 M, E= 150 MICRA</v>
          </cell>
          <cell r="C37" t="str">
            <v xml:space="preserve">M     </v>
          </cell>
          <cell r="D37" t="str">
            <v>CR</v>
          </cell>
          <cell r="E37">
            <v>6.74</v>
          </cell>
        </row>
        <row r="38">
          <cell r="A38">
            <v>13382</v>
          </cell>
          <cell r="B38" t="str">
            <v>!EM PROCESSO DE DESATIVACAO! LUMINARIA FECHADA P/ ILUMINACAO PUBLICA, TIPO ABL 50/F OU EQUIV, P/ LAMPADA A VAPOR DE MERCURIO 400W</v>
          </cell>
          <cell r="C38" t="str">
            <v xml:space="preserve">UN    </v>
          </cell>
          <cell r="D38" t="str">
            <v>AS</v>
          </cell>
          <cell r="E38">
            <v>223.31</v>
          </cell>
        </row>
        <row r="39">
          <cell r="A39">
            <v>4051</v>
          </cell>
          <cell r="B39" t="str">
            <v>!EM PROCESSO DE DESATIVACAO! MASSA CORRIDA PVA PARA PAREDES INTERNAS</v>
          </cell>
          <cell r="C39" t="str">
            <v xml:space="preserve">18L   </v>
          </cell>
          <cell r="D39" t="str">
            <v>CR</v>
          </cell>
          <cell r="E39">
            <v>76.849999999999994</v>
          </cell>
        </row>
        <row r="40">
          <cell r="A40">
            <v>4047</v>
          </cell>
          <cell r="B40" t="str">
            <v>!EM PROCESSO DE DESATIVACAO! MASSA CORRIDA PVA PARA PAREDES INTERNAS</v>
          </cell>
          <cell r="C40" t="str">
            <v xml:space="preserve">GL    </v>
          </cell>
          <cell r="D40" t="str">
            <v xml:space="preserve">C </v>
          </cell>
          <cell r="E40">
            <v>15.37</v>
          </cell>
        </row>
        <row r="41">
          <cell r="A41">
            <v>11367</v>
          </cell>
          <cell r="B41" t="str">
            <v>!EM PROCESSO DE DESATIVACAO! PORTA DE MADEIRA, FOLHA LEVE (NBR 15930), E = 35 MM, NUCLEO COLMEIA, CAPA LISA EM HDF, ACABAMENTO MELAMINICO EM PADRAO MADEIRA</v>
          </cell>
          <cell r="C41" t="str">
            <v xml:space="preserve">M2    </v>
          </cell>
          <cell r="D41" t="str">
            <v>CR</v>
          </cell>
          <cell r="E41">
            <v>89.12</v>
          </cell>
        </row>
        <row r="42">
          <cell r="A42">
            <v>11523</v>
          </cell>
          <cell r="B42" t="str">
            <v>!EM PROCESSO DE DESATIVACAO! PUXADOR CONCHA DE EMBUTIR, EM LATAO CROMADO, PARA PORTA / JANELA DE CORRER, LISO, SEM FURO PARA CHAVE, COM FUROS PARA FIXAR PARAFUSOS, *30 X 90* MM (LARGURA X ALTURA)</v>
          </cell>
          <cell r="C42" t="str">
            <v xml:space="preserve">UN    </v>
          </cell>
          <cell r="D42" t="str">
            <v>CR</v>
          </cell>
          <cell r="E42">
            <v>12.22</v>
          </cell>
        </row>
        <row r="43">
          <cell r="A43">
            <v>6204</v>
          </cell>
          <cell r="B43" t="str">
            <v>!EM PROCESSO DE DESATIVACAO! SARRAFO DE MADEIRA NAO APARELHADA *2,5 X 15* CM, MACARANDUBA, ANGELIM OU EQUIVALENTE DA REGIAO</v>
          </cell>
          <cell r="C43" t="str">
            <v xml:space="preserve">M     </v>
          </cell>
          <cell r="D43" t="str">
            <v>CR</v>
          </cell>
          <cell r="E43">
            <v>13.76</v>
          </cell>
        </row>
        <row r="44">
          <cell r="A44">
            <v>6188</v>
          </cell>
          <cell r="B44" t="str">
            <v>!EM PROCESSO DE DESATIVACAO! TABUA DE MADEIRA NAO APARELHADA *2,5 X 30 CM (1 X 12 ") PINUS, MISTA OU EQUIVALENTE DA REGIAO</v>
          </cell>
          <cell r="C44" t="str">
            <v xml:space="preserve">M2    </v>
          </cell>
          <cell r="D44" t="str">
            <v>CR</v>
          </cell>
          <cell r="E44">
            <v>24.49</v>
          </cell>
        </row>
        <row r="45">
          <cell r="A45">
            <v>4126</v>
          </cell>
          <cell r="B45" t="str">
            <v>!EM PROCESSO DE DESATIVACAO! TERMINAL DE PORCELANA (MUFLA) UNIPOLAR, USO EXTERNO, TENSAO 3,6/6 KV, PARA CABO DE 10/16 MM2, COM ISOLAMENTO EPR</v>
          </cell>
          <cell r="C45" t="str">
            <v xml:space="preserve">UN    </v>
          </cell>
          <cell r="D45" t="str">
            <v>AS</v>
          </cell>
          <cell r="E45">
            <v>188.26</v>
          </cell>
        </row>
        <row r="46">
          <cell r="A46">
            <v>7287</v>
          </cell>
          <cell r="B46" t="str">
            <v>!EM PROCESSO DE DESATIVACAO! TINTA A OLEO BRILHANTE PARA MADEIRA E METAIS</v>
          </cell>
          <cell r="C46" t="str">
            <v xml:space="preserve">GL    </v>
          </cell>
          <cell r="D46" t="str">
            <v>CR</v>
          </cell>
          <cell r="E46">
            <v>86.41</v>
          </cell>
        </row>
        <row r="47">
          <cell r="A47">
            <v>7347</v>
          </cell>
          <cell r="B47" t="str">
            <v>!EM PROCESSO DE DESATIVACAO! TINTA ACRILICA PREMIUM PARA PISO</v>
          </cell>
          <cell r="C47" t="str">
            <v xml:space="preserve">GL    </v>
          </cell>
          <cell r="D47" t="str">
            <v>CR</v>
          </cell>
          <cell r="E47">
            <v>49.85</v>
          </cell>
        </row>
        <row r="48">
          <cell r="A48">
            <v>7345</v>
          </cell>
          <cell r="B48" t="str">
            <v>!EM PROCESSO DE DESATIVACAO! TINTA LATEX PVA PREMIUM, COR BRANCA</v>
          </cell>
          <cell r="C48" t="str">
            <v xml:space="preserve">L     </v>
          </cell>
          <cell r="D48" t="str">
            <v>CR</v>
          </cell>
          <cell r="E48">
            <v>17.940000000000001</v>
          </cell>
        </row>
        <row r="49">
          <cell r="A49">
            <v>7344</v>
          </cell>
          <cell r="B49" t="str">
            <v>!EM PROCESSO DE DESATIVACAO! TINTA LATEX PVA PREMIUM, COR BRANCA</v>
          </cell>
          <cell r="C49" t="str">
            <v xml:space="preserve">GL    </v>
          </cell>
          <cell r="D49" t="str">
            <v xml:space="preserve">C </v>
          </cell>
          <cell r="E49">
            <v>64.58</v>
          </cell>
        </row>
        <row r="50">
          <cell r="A50">
            <v>40514</v>
          </cell>
          <cell r="B50" t="str">
            <v>!EM PROCESSO DE DESATIVACAO! VERNIZ POLIURETANO BRILHANTE PARA MADEIRA, SEM FILTRO SOLAR, USO INTERNO E EXTERNO</v>
          </cell>
          <cell r="C50" t="str">
            <v xml:space="preserve">L     </v>
          </cell>
          <cell r="D50" t="str">
            <v xml:space="preserve">C </v>
          </cell>
          <cell r="E50">
            <v>26.38</v>
          </cell>
        </row>
        <row r="51">
          <cell r="A51">
            <v>4487</v>
          </cell>
          <cell r="B51" t="str">
            <v>!EM PROCESSO DE DESATIVACAO! VIGOTA DE MADEIRA NAO APARELHADA *5 X 10* CM, MACARANDUBA, ANGELIM OU EQUIVALENTE DA REGIAO</v>
          </cell>
          <cell r="C51" t="str">
            <v xml:space="preserve">M     </v>
          </cell>
          <cell r="D51" t="str">
            <v>CR</v>
          </cell>
          <cell r="E51">
            <v>17.41</v>
          </cell>
        </row>
        <row r="52">
          <cell r="A52">
            <v>11199</v>
          </cell>
          <cell r="B52" t="str">
            <v>!EM PROCESSO DE DESATIVACAO!JANELA DE CORRER, ACO, BATENTE/REQUADRO DE 6 A 14 CM,  COM DIVISAO HORIZ , PINT ANTICORROSIVA, SEM VIDRO, BANDEIRA COM BASCULA, 4 FLS, 120  X 150 CM (A X L)</v>
          </cell>
          <cell r="C52" t="str">
            <v xml:space="preserve">UN    </v>
          </cell>
          <cell r="D52" t="str">
            <v>AS</v>
          </cell>
          <cell r="E52">
            <v>881.99</v>
          </cell>
        </row>
        <row r="53">
          <cell r="A53">
            <v>4053</v>
          </cell>
          <cell r="B53" t="str">
            <v>!EM PROCESSO DE DESATIVACAO!MASSA A OLEO PARA MADEIRA</v>
          </cell>
          <cell r="C53" t="str">
            <v xml:space="preserve">GL    </v>
          </cell>
          <cell r="D53" t="str">
            <v>CR</v>
          </cell>
          <cell r="E53">
            <v>58.55</v>
          </cell>
        </row>
        <row r="54">
          <cell r="A54">
            <v>4056</v>
          </cell>
          <cell r="B54" t="str">
            <v>!EM PROCESSO DE DESATIVACAO!MASSA ACRILICA PARA PAREDES INTERIOR/EXTERIOR</v>
          </cell>
          <cell r="C54" t="str">
            <v xml:space="preserve">GL    </v>
          </cell>
          <cell r="D54" t="str">
            <v>CR</v>
          </cell>
          <cell r="E54">
            <v>30.79</v>
          </cell>
        </row>
        <row r="55">
          <cell r="A55">
            <v>21136</v>
          </cell>
          <cell r="B55" t="str">
            <v>!EM PROCESSO DESATIVACAO! ELETRODUTO EM ACO GALVANIZADO ELETROLITICO, LEVE, DIAMETRO 1", PAREDE DE 0,90 MM</v>
          </cell>
          <cell r="C55" t="str">
            <v xml:space="preserve">M     </v>
          </cell>
          <cell r="D55" t="str">
            <v>AS</v>
          </cell>
          <cell r="E55">
            <v>11.6</v>
          </cell>
        </row>
        <row r="56">
          <cell r="A56">
            <v>21128</v>
          </cell>
          <cell r="B56" t="str">
            <v>!EM PROCESSO DESATIVACAO! ELETRODUTO EM ACO GALVANIZADO ELETROLITICO, LEVE, DIAMETRO 3/4", PAREDE DE 0,90 MM</v>
          </cell>
          <cell r="C56" t="str">
            <v xml:space="preserve">M     </v>
          </cell>
          <cell r="D56" t="str">
            <v>AS</v>
          </cell>
          <cell r="E56">
            <v>8.98</v>
          </cell>
        </row>
        <row r="57">
          <cell r="A57">
            <v>21130</v>
          </cell>
          <cell r="B57" t="str">
            <v>!EM PROCESSO DESATIVACAO! ELETRODUTO EM ACO GALVANIZADO ELETROLITICO, SEMI-PESADO, DIAMETRO 1 1/2", PAREDE DE 1,20 MM</v>
          </cell>
          <cell r="C57" t="str">
            <v xml:space="preserve">M     </v>
          </cell>
          <cell r="D57" t="str">
            <v>AS</v>
          </cell>
          <cell r="E57">
            <v>22.68</v>
          </cell>
        </row>
        <row r="58">
          <cell r="A58">
            <v>21135</v>
          </cell>
          <cell r="B58" t="str">
            <v>!EM PROCESSO DESATIVACAO! ELETRODUTO EM ACO GALVANIZADO ELETROLITICO, SEMI-PESADO, DIAMETRO 1 1/4", PAREDE DE 1,20 MM</v>
          </cell>
          <cell r="C58" t="str">
            <v xml:space="preserve">M     </v>
          </cell>
          <cell r="D58" t="str">
            <v>AS</v>
          </cell>
          <cell r="E58">
            <v>22.33</v>
          </cell>
        </row>
        <row r="59">
          <cell r="A59">
            <v>38605</v>
          </cell>
          <cell r="B59" t="str">
            <v>ABERTURA PARA ENCAIXE DE CUBA OU LAVATORIO EM BANCADA DE MARMORE/ GRANITO OU OUTRO TIPO DE PEDRA NATURAL</v>
          </cell>
          <cell r="C59" t="str">
            <v xml:space="preserve">UN    </v>
          </cell>
          <cell r="D59" t="str">
            <v>CR</v>
          </cell>
          <cell r="E59">
            <v>75.87</v>
          </cell>
        </row>
        <row r="60">
          <cell r="A60">
            <v>11270</v>
          </cell>
          <cell r="B60" t="str">
            <v>ABRACADEIRA DE LATAO PARA FIXACAO DE CABO PARA-RAIO, DIMENSOES 32 X 24 X 24 MM</v>
          </cell>
          <cell r="C60" t="str">
            <v xml:space="preserve">UN    </v>
          </cell>
          <cell r="D60" t="str">
            <v>CR</v>
          </cell>
          <cell r="E60">
            <v>2.08</v>
          </cell>
        </row>
        <row r="61">
          <cell r="A61">
            <v>412</v>
          </cell>
          <cell r="B61" t="str">
            <v>ABRACADEIRA DE NYLON PARA AMARRACAO DE CABOS, COMPRIMENTO DE *230* X *7,6* MM</v>
          </cell>
          <cell r="C61" t="str">
            <v xml:space="preserve">UN    </v>
          </cell>
          <cell r="D61" t="str">
            <v>CR</v>
          </cell>
          <cell r="E61">
            <v>0.97</v>
          </cell>
        </row>
        <row r="62">
          <cell r="A62">
            <v>414</v>
          </cell>
          <cell r="B62" t="str">
            <v>ABRACADEIRA DE NYLON PARA AMARRACAO DE CABOS, COMPRIMENTO DE 100 X 2,5 MM</v>
          </cell>
          <cell r="C62" t="str">
            <v xml:space="preserve">UN    </v>
          </cell>
          <cell r="D62" t="str">
            <v>CR</v>
          </cell>
          <cell r="E62">
            <v>0.06</v>
          </cell>
        </row>
        <row r="63">
          <cell r="A63">
            <v>410</v>
          </cell>
          <cell r="B63" t="str">
            <v>ABRACADEIRA DE NYLON PARA AMARRACAO DE CABOS, COMPRIMENTO DE 150 X *3,6* MM</v>
          </cell>
          <cell r="C63" t="str">
            <v xml:space="preserve">UN    </v>
          </cell>
          <cell r="D63" t="str">
            <v>CR</v>
          </cell>
          <cell r="E63">
            <v>0.15</v>
          </cell>
        </row>
        <row r="64">
          <cell r="A64">
            <v>411</v>
          </cell>
          <cell r="B64" t="str">
            <v>ABRACADEIRA DE NYLON PARA AMARRACAO DE CABOS, COMPRIMENTO DE 200 X *4,6* MM</v>
          </cell>
          <cell r="C64" t="str">
            <v xml:space="preserve">UN    </v>
          </cell>
          <cell r="D64" t="str">
            <v xml:space="preserve">C </v>
          </cell>
          <cell r="E64">
            <v>0.19</v>
          </cell>
        </row>
        <row r="65">
          <cell r="A65">
            <v>408</v>
          </cell>
          <cell r="B65" t="str">
            <v>ABRACADEIRA DE NYLON PARA AMARRACAO DE CABOS, COMPRIMENTO DE 390 X *4,6* MM</v>
          </cell>
          <cell r="C65" t="str">
            <v xml:space="preserve">UN    </v>
          </cell>
          <cell r="D65" t="str">
            <v>CR</v>
          </cell>
          <cell r="E65">
            <v>0.94</v>
          </cell>
        </row>
        <row r="66">
          <cell r="A66">
            <v>39131</v>
          </cell>
          <cell r="B66" t="str">
            <v>ABRACADEIRA EM ACO PARA AMARRACAO DE ELETRODUTOS, TIPO D, COM 1 1/2" E CUNHA DE FIXACAO</v>
          </cell>
          <cell r="C66" t="str">
            <v xml:space="preserve">UN    </v>
          </cell>
          <cell r="D66" t="str">
            <v>CR</v>
          </cell>
          <cell r="E66">
            <v>2.21</v>
          </cell>
        </row>
        <row r="67">
          <cell r="A67">
            <v>394</v>
          </cell>
          <cell r="B67" t="str">
            <v>ABRACADEIRA EM ACO PARA AMARRACAO DE ELETRODUTOS, TIPO D, COM 1 1/2" E PARAFUSO DE FIXACAO</v>
          </cell>
          <cell r="C67" t="str">
            <v xml:space="preserve">UN    </v>
          </cell>
          <cell r="D67" t="str">
            <v>CR</v>
          </cell>
          <cell r="E67">
            <v>2.2400000000000002</v>
          </cell>
        </row>
        <row r="68">
          <cell r="A68">
            <v>39130</v>
          </cell>
          <cell r="B68" t="str">
            <v>ABRACADEIRA EM ACO PARA AMARRACAO DE ELETRODUTOS, TIPO D, COM 1 1/4" E CUNHA DE FIXACAO</v>
          </cell>
          <cell r="C68" t="str">
            <v xml:space="preserve">UN    </v>
          </cell>
          <cell r="D68" t="str">
            <v>CR</v>
          </cell>
          <cell r="E68">
            <v>2.0099999999999998</v>
          </cell>
        </row>
        <row r="69">
          <cell r="A69">
            <v>395</v>
          </cell>
          <cell r="B69" t="str">
            <v>ABRACADEIRA EM ACO PARA AMARRACAO DE ELETRODUTOS, TIPO D, COM 1 1/4" E PARAFUSO DE FIXACAO</v>
          </cell>
          <cell r="C69" t="str">
            <v xml:space="preserve">UN    </v>
          </cell>
          <cell r="D69" t="str">
            <v>CR</v>
          </cell>
          <cell r="E69">
            <v>2.15</v>
          </cell>
        </row>
        <row r="70">
          <cell r="A70">
            <v>39127</v>
          </cell>
          <cell r="B70" t="str">
            <v>ABRACADEIRA EM ACO PARA AMARRACAO DE ELETRODUTOS, TIPO D, COM 1/2" E CUNHA DE FIXACAO</v>
          </cell>
          <cell r="C70" t="str">
            <v xml:space="preserve">UN    </v>
          </cell>
          <cell r="D70" t="str">
            <v>CR</v>
          </cell>
          <cell r="E70">
            <v>1.06</v>
          </cell>
        </row>
        <row r="71">
          <cell r="A71">
            <v>392</v>
          </cell>
          <cell r="B71" t="str">
            <v>ABRACADEIRA EM ACO PARA AMARRACAO DE ELETRODUTOS, TIPO D, COM 1/2" E PARAFUSO DE FIXACAO</v>
          </cell>
          <cell r="C71" t="str">
            <v xml:space="preserve">UN    </v>
          </cell>
          <cell r="D71" t="str">
            <v>CR</v>
          </cell>
          <cell r="E71">
            <v>1.0900000000000001</v>
          </cell>
        </row>
        <row r="72">
          <cell r="A72">
            <v>39129</v>
          </cell>
          <cell r="B72" t="str">
            <v>ABRACADEIRA EM ACO PARA AMARRACAO DE ELETRODUTOS, TIPO D, COM 1" E CUNHA DE FIXACAO</v>
          </cell>
          <cell r="C72" t="str">
            <v xml:space="preserve">UN    </v>
          </cell>
          <cell r="D72" t="str">
            <v>CR</v>
          </cell>
          <cell r="E72">
            <v>1.24</v>
          </cell>
        </row>
        <row r="73">
          <cell r="A73">
            <v>393</v>
          </cell>
          <cell r="B73" t="str">
            <v>ABRACADEIRA EM ACO PARA AMARRACAO DE ELETRODUTOS, TIPO D, COM 1" E PARAFUSO DE FIXACAO</v>
          </cell>
          <cell r="C73" t="str">
            <v xml:space="preserve">UN    </v>
          </cell>
          <cell r="D73" t="str">
            <v xml:space="preserve">C </v>
          </cell>
          <cell r="E73">
            <v>1.3</v>
          </cell>
        </row>
        <row r="74">
          <cell r="A74">
            <v>39133</v>
          </cell>
          <cell r="B74" t="str">
            <v>ABRACADEIRA EM ACO PARA AMARRACAO DE ELETRODUTOS, TIPO D, COM 2 1/2" E CUNHA DE FIXACAO</v>
          </cell>
          <cell r="C74" t="str">
            <v xml:space="preserve">UN    </v>
          </cell>
          <cell r="D74" t="str">
            <v>CR</v>
          </cell>
          <cell r="E74">
            <v>2.9</v>
          </cell>
        </row>
        <row r="75">
          <cell r="A75">
            <v>397</v>
          </cell>
          <cell r="B75" t="str">
            <v>ABRACADEIRA EM ACO PARA AMARRACAO DE ELETRODUTOS, TIPO D, COM 2 1/2" E PARAFUSO DE FIXACAO</v>
          </cell>
          <cell r="C75" t="str">
            <v xml:space="preserve">UN    </v>
          </cell>
          <cell r="D75" t="str">
            <v>CR</v>
          </cell>
          <cell r="E75">
            <v>3.2</v>
          </cell>
        </row>
        <row r="76">
          <cell r="A76">
            <v>39132</v>
          </cell>
          <cell r="B76" t="str">
            <v>ABRACADEIRA EM ACO PARA AMARRACAO DE ELETRODUTOS, TIPO D, COM 2" E CUNHA DE FIXACAO</v>
          </cell>
          <cell r="C76" t="str">
            <v xml:space="preserve">UN    </v>
          </cell>
          <cell r="D76" t="str">
            <v>CR</v>
          </cell>
          <cell r="E76">
            <v>2.3199999999999998</v>
          </cell>
        </row>
        <row r="77">
          <cell r="A77">
            <v>396</v>
          </cell>
          <cell r="B77" t="str">
            <v>ABRACADEIRA EM ACO PARA AMARRACAO DE ELETRODUTOS, TIPO D, COM 2" E PARAFUSO DE FIXACAO</v>
          </cell>
          <cell r="C77" t="str">
            <v xml:space="preserve">UN    </v>
          </cell>
          <cell r="D77" t="str">
            <v>CR</v>
          </cell>
          <cell r="E77">
            <v>2.48</v>
          </cell>
        </row>
        <row r="78">
          <cell r="A78">
            <v>39135</v>
          </cell>
          <cell r="B78" t="str">
            <v>ABRACADEIRA EM ACO PARA AMARRACAO DE ELETRODUTOS, TIPO D, COM 3 1/2" E CUNHA DE FIXACAO</v>
          </cell>
          <cell r="C78" t="str">
            <v xml:space="preserve">UN    </v>
          </cell>
          <cell r="D78" t="str">
            <v>CR</v>
          </cell>
          <cell r="E78">
            <v>4.6399999999999997</v>
          </cell>
        </row>
        <row r="79">
          <cell r="A79">
            <v>39128</v>
          </cell>
          <cell r="B79" t="str">
            <v>ABRACADEIRA EM ACO PARA AMARRACAO DE ELETRODUTOS, TIPO D, COM 3/4" E CUNHA DE FIXACAO</v>
          </cell>
          <cell r="C79" t="str">
            <v xml:space="preserve">UN    </v>
          </cell>
          <cell r="D79" t="str">
            <v>CR</v>
          </cell>
          <cell r="E79">
            <v>1.1599999999999999</v>
          </cell>
        </row>
        <row r="80">
          <cell r="A80">
            <v>400</v>
          </cell>
          <cell r="B80" t="str">
            <v>ABRACADEIRA EM ACO PARA AMARRACAO DE ELETRODUTOS, TIPO D, COM 3/4" E PARAFUSO DE FIXACAO</v>
          </cell>
          <cell r="C80" t="str">
            <v xml:space="preserve">UN    </v>
          </cell>
          <cell r="D80" t="str">
            <v>CR</v>
          </cell>
          <cell r="E80">
            <v>1.1299999999999999</v>
          </cell>
        </row>
        <row r="81">
          <cell r="A81">
            <v>39125</v>
          </cell>
          <cell r="B81" t="str">
            <v>ABRACADEIRA EM ACO PARA AMARRACAO DE ELETRODUTOS, TIPO D, COM 3/8" E PARAFUSO DE FIXACAO</v>
          </cell>
          <cell r="C81" t="str">
            <v xml:space="preserve">UN    </v>
          </cell>
          <cell r="D81" t="str">
            <v>CR</v>
          </cell>
          <cell r="E81">
            <v>1.1599999999999999</v>
          </cell>
        </row>
        <row r="82">
          <cell r="A82">
            <v>39134</v>
          </cell>
          <cell r="B82" t="str">
            <v>ABRACADEIRA EM ACO PARA AMARRACAO DE ELETRODUTOS, TIPO D, COM 3" E CUNHA DE FIXACAO</v>
          </cell>
          <cell r="C82" t="str">
            <v xml:space="preserve">UN    </v>
          </cell>
          <cell r="D82" t="str">
            <v>CR</v>
          </cell>
          <cell r="E82">
            <v>3.87</v>
          </cell>
        </row>
        <row r="83">
          <cell r="A83">
            <v>398</v>
          </cell>
          <cell r="B83" t="str">
            <v>ABRACADEIRA EM ACO PARA AMARRACAO DE ELETRODUTOS, TIPO D, COM 3" E PARAFUSO DE FIXACAO</v>
          </cell>
          <cell r="C83" t="str">
            <v xml:space="preserve">UN    </v>
          </cell>
          <cell r="D83" t="str">
            <v>CR</v>
          </cell>
          <cell r="E83">
            <v>3.56</v>
          </cell>
        </row>
        <row r="84">
          <cell r="A84">
            <v>39126</v>
          </cell>
          <cell r="B84" t="str">
            <v>ABRACADEIRA EM ACO PARA AMARRACAO DE ELETRODUTOS, TIPO D, COM 4" E CUNHA DE FIXACAO</v>
          </cell>
          <cell r="C84" t="str">
            <v xml:space="preserve">UN    </v>
          </cell>
          <cell r="D84" t="str">
            <v>CR</v>
          </cell>
          <cell r="E84">
            <v>5.22</v>
          </cell>
        </row>
        <row r="85">
          <cell r="A85">
            <v>399</v>
          </cell>
          <cell r="B85" t="str">
            <v>ABRACADEIRA EM ACO PARA AMARRACAO DE ELETRODUTOS, TIPO D, COM 4" E PARAFUSO DE FIXACAO</v>
          </cell>
          <cell r="C85" t="str">
            <v xml:space="preserve">UN    </v>
          </cell>
          <cell r="D85" t="str">
            <v>CR</v>
          </cell>
          <cell r="E85">
            <v>4.5999999999999996</v>
          </cell>
        </row>
        <row r="86">
          <cell r="A86">
            <v>39158</v>
          </cell>
          <cell r="B86" t="str">
            <v>ABRACADEIRA EM ACO PARA AMARRACAO DE ELETRODUTOS, TIPO ECONOMICA (GOTA), COM 8"</v>
          </cell>
          <cell r="C86" t="str">
            <v xml:space="preserve">UN    </v>
          </cell>
          <cell r="D86" t="str">
            <v>CR</v>
          </cell>
          <cell r="E86">
            <v>12.36</v>
          </cell>
        </row>
        <row r="87">
          <cell r="A87">
            <v>39141</v>
          </cell>
          <cell r="B87" t="str">
            <v>ABRACADEIRA EM ACO PARA AMARRACAO DE ELETRODUTOS, TIPO U SIMPLES, COM 1 1/2"</v>
          </cell>
          <cell r="C87" t="str">
            <v xml:space="preserve">UN    </v>
          </cell>
          <cell r="D87" t="str">
            <v>CR</v>
          </cell>
          <cell r="E87">
            <v>0.89</v>
          </cell>
        </row>
        <row r="88">
          <cell r="A88">
            <v>39140</v>
          </cell>
          <cell r="B88" t="str">
            <v>ABRACADEIRA EM ACO PARA AMARRACAO DE ELETRODUTOS, TIPO U SIMPLES, COM 1 1/4"</v>
          </cell>
          <cell r="C88" t="str">
            <v xml:space="preserve">UN    </v>
          </cell>
          <cell r="D88" t="str">
            <v>CR</v>
          </cell>
          <cell r="E88">
            <v>0.81</v>
          </cell>
        </row>
        <row r="89">
          <cell r="A89">
            <v>39137</v>
          </cell>
          <cell r="B89" t="str">
            <v>ABRACADEIRA EM ACO PARA AMARRACAO DE ELETRODUTOS, TIPO U SIMPLES, COM 1/2"</v>
          </cell>
          <cell r="C89" t="str">
            <v xml:space="preserve">UN    </v>
          </cell>
          <cell r="D89" t="str">
            <v>CR</v>
          </cell>
          <cell r="E89">
            <v>0.47</v>
          </cell>
        </row>
        <row r="90">
          <cell r="A90">
            <v>39139</v>
          </cell>
          <cell r="B90" t="str">
            <v>ABRACADEIRA EM ACO PARA AMARRACAO DE ELETRODUTOS, TIPO U SIMPLES, COM 1"</v>
          </cell>
          <cell r="C90" t="str">
            <v xml:space="preserve">UN    </v>
          </cell>
          <cell r="D90" t="str">
            <v>CR</v>
          </cell>
          <cell r="E90">
            <v>0.67</v>
          </cell>
        </row>
        <row r="91">
          <cell r="A91">
            <v>39143</v>
          </cell>
          <cell r="B91" t="str">
            <v>ABRACADEIRA EM ACO PARA AMARRACAO DE ELETRODUTOS, TIPO U SIMPLES, COM 2 1/2"</v>
          </cell>
          <cell r="C91" t="str">
            <v xml:space="preserve">UN    </v>
          </cell>
          <cell r="D91" t="str">
            <v>CR</v>
          </cell>
          <cell r="E91">
            <v>1.85</v>
          </cell>
        </row>
        <row r="92">
          <cell r="A92">
            <v>39142</v>
          </cell>
          <cell r="B92" t="str">
            <v>ABRACADEIRA EM ACO PARA AMARRACAO DE ELETRODUTOS, TIPO U SIMPLES, COM 2"</v>
          </cell>
          <cell r="C92" t="str">
            <v xml:space="preserve">UN    </v>
          </cell>
          <cell r="D92" t="str">
            <v>CR</v>
          </cell>
          <cell r="E92">
            <v>1.32</v>
          </cell>
        </row>
        <row r="93">
          <cell r="A93">
            <v>39138</v>
          </cell>
          <cell r="B93" t="str">
            <v>ABRACADEIRA EM ACO PARA AMARRACAO DE ELETRODUTOS, TIPO U SIMPLES, COM 3/4"</v>
          </cell>
          <cell r="C93" t="str">
            <v xml:space="preserve">UN    </v>
          </cell>
          <cell r="D93" t="str">
            <v>CR</v>
          </cell>
          <cell r="E93">
            <v>0.49</v>
          </cell>
        </row>
        <row r="94">
          <cell r="A94">
            <v>39136</v>
          </cell>
          <cell r="B94" t="str">
            <v>ABRACADEIRA EM ACO PARA AMARRACAO DE ELETRODUTOS, TIPO U SIMPLES, COM 3/8"</v>
          </cell>
          <cell r="C94" t="str">
            <v xml:space="preserve">UN    </v>
          </cell>
          <cell r="D94" t="str">
            <v>CR</v>
          </cell>
          <cell r="E94">
            <v>0.33</v>
          </cell>
        </row>
        <row r="95">
          <cell r="A95">
            <v>39144</v>
          </cell>
          <cell r="B95" t="str">
            <v>ABRACADEIRA EM ACO PARA AMARRACAO DE ELETRODUTOS, TIPO U SIMPLES, COM 3"</v>
          </cell>
          <cell r="C95" t="str">
            <v xml:space="preserve">UN    </v>
          </cell>
          <cell r="D95" t="str">
            <v>CR</v>
          </cell>
          <cell r="E95">
            <v>2.15</v>
          </cell>
        </row>
        <row r="96">
          <cell r="A96">
            <v>39145</v>
          </cell>
          <cell r="B96" t="str">
            <v>ABRACADEIRA EM ACO PARA AMARRACAO DE ELETRODUTOS, TIPO U SIMPLES, COM 4"</v>
          </cell>
          <cell r="C96" t="str">
            <v xml:space="preserve">UN    </v>
          </cell>
          <cell r="D96" t="str">
            <v>CR</v>
          </cell>
          <cell r="E96">
            <v>3.55</v>
          </cell>
        </row>
        <row r="97">
          <cell r="A97">
            <v>12615</v>
          </cell>
          <cell r="B97" t="str">
            <v>ABRACADEIRA PVC, PARA CALHA PLUVIAL, DIAMETRO ENTRE 80 E 100 MM, PARA DRENAGEM PREDIAL</v>
          </cell>
          <cell r="C97" t="str">
            <v xml:space="preserve">UN    </v>
          </cell>
          <cell r="D97" t="str">
            <v>AS</v>
          </cell>
          <cell r="E97">
            <v>2.99</v>
          </cell>
        </row>
        <row r="98">
          <cell r="A98">
            <v>11927</v>
          </cell>
          <cell r="B98" t="str">
            <v>ABRACADEIRA, GALVANIZADA/ZINCADA, ROSCA SEM FIM, PARAFUSO INOX, LARGURA  FITA *12,6 A *14 MM, D = 2" A 2 1/2"</v>
          </cell>
          <cell r="C98" t="str">
            <v xml:space="preserve">UN    </v>
          </cell>
          <cell r="D98" t="str">
            <v>CR</v>
          </cell>
          <cell r="E98">
            <v>6.23</v>
          </cell>
        </row>
        <row r="99">
          <cell r="A99">
            <v>11928</v>
          </cell>
          <cell r="B99" t="str">
            <v>ABRACADEIRA, GALVANIZADA/ZINCADA, ROSCA SEM FIM, PARAFUSO INOX, LARGURA  FITA *12,6 A *14 MM, D = 3" A 3 3/4"</v>
          </cell>
          <cell r="C99" t="str">
            <v xml:space="preserve">UN    </v>
          </cell>
          <cell r="D99" t="str">
            <v>CR</v>
          </cell>
          <cell r="E99">
            <v>7.14</v>
          </cell>
        </row>
        <row r="100">
          <cell r="A100">
            <v>11929</v>
          </cell>
          <cell r="B100" t="str">
            <v>ABRACADEIRA, GALVANIZADA/ZINCADA, ROSCA SEM FIM, PARAFUSO INOX, LARGURA  FITA *12,6 A *14 MM, D = 4" A 4 3/4"</v>
          </cell>
          <cell r="C100" t="str">
            <v xml:space="preserve">UN    </v>
          </cell>
          <cell r="D100" t="str">
            <v>CR</v>
          </cell>
          <cell r="E100">
            <v>11.04</v>
          </cell>
        </row>
        <row r="101">
          <cell r="A101">
            <v>36801</v>
          </cell>
          <cell r="B101" t="str">
            <v>ACABAMENTO CROMADO PARA REGISTRO PEQUENO, 1/2 " OU 3/4 "</v>
          </cell>
          <cell r="C101" t="str">
            <v xml:space="preserve">UN    </v>
          </cell>
          <cell r="D101" t="str">
            <v>CR</v>
          </cell>
          <cell r="E101">
            <v>20.27</v>
          </cell>
        </row>
        <row r="102">
          <cell r="A102">
            <v>36246</v>
          </cell>
          <cell r="B102" t="str">
            <v>ACABAMENTO SIMPLES/CONVENCIONAL PARA FORRO PVC, TIPO "U" OU "C", COR BRANCA, COMPRIMENTO 6 M</v>
          </cell>
          <cell r="C102" t="str">
            <v xml:space="preserve">M     </v>
          </cell>
          <cell r="D102" t="str">
            <v>CR</v>
          </cell>
          <cell r="E102">
            <v>1.96</v>
          </cell>
        </row>
        <row r="103">
          <cell r="A103">
            <v>37600</v>
          </cell>
          <cell r="B103" t="str">
            <v>ACESSORIO DE LIGACAO NAO ELETRICO PARA CARGAS EXPLOSIVAS, TUBO DE 6 M</v>
          </cell>
          <cell r="C103" t="str">
            <v xml:space="preserve">UN    </v>
          </cell>
          <cell r="D103" t="str">
            <v>AS</v>
          </cell>
          <cell r="E103">
            <v>76.91</v>
          </cell>
        </row>
        <row r="104">
          <cell r="A104">
            <v>37599</v>
          </cell>
          <cell r="B104" t="str">
            <v>ACESSORIO INICIADOR NAO ELETRICO, TUBO DE 6 M, TEMPO DE RETARDO DE *160* MS</v>
          </cell>
          <cell r="C104" t="str">
            <v xml:space="preserve">UN    </v>
          </cell>
          <cell r="D104" t="str">
            <v>AS</v>
          </cell>
          <cell r="E104">
            <v>71.59</v>
          </cell>
        </row>
        <row r="105">
          <cell r="A105">
            <v>1</v>
          </cell>
          <cell r="B105" t="str">
            <v>ACETILENO (RECARGA PARA CILINDRO DE CONJUNTO OXICORTE GRANDE)</v>
          </cell>
          <cell r="C105" t="str">
            <v xml:space="preserve">KG    </v>
          </cell>
          <cell r="D105" t="str">
            <v xml:space="preserve">C </v>
          </cell>
          <cell r="E105">
            <v>51.11</v>
          </cell>
        </row>
        <row r="106">
          <cell r="A106">
            <v>3</v>
          </cell>
          <cell r="B106" t="str">
            <v>ACIDO MURIATICO, DILUICAO 10% A 12% PARA USO EM LIMPEZA</v>
          </cell>
          <cell r="C106" t="str">
            <v xml:space="preserve">L     </v>
          </cell>
          <cell r="D106" t="str">
            <v>CR</v>
          </cell>
          <cell r="E106">
            <v>4.5599999999999996</v>
          </cell>
        </row>
        <row r="107">
          <cell r="A107">
            <v>43054</v>
          </cell>
          <cell r="B107" t="str">
            <v>ACO CA-25, 10,0 MM, OU 12,5 MM, OU 16,0 MM, OU 20,0 MM, OU 25,0 MM, VERGALHAO</v>
          </cell>
          <cell r="C107" t="str">
            <v xml:space="preserve">KG    </v>
          </cell>
          <cell r="D107" t="str">
            <v>CR</v>
          </cell>
          <cell r="E107">
            <v>6.26</v>
          </cell>
        </row>
        <row r="108">
          <cell r="A108">
            <v>42402</v>
          </cell>
          <cell r="B108" t="str">
            <v>ACO CA-25, 16,0 MM, BARRA DE TRANSFERENCIA</v>
          </cell>
          <cell r="C108" t="str">
            <v xml:space="preserve">KG    </v>
          </cell>
          <cell r="D108" t="str">
            <v>CR</v>
          </cell>
          <cell r="E108">
            <v>5.98</v>
          </cell>
        </row>
        <row r="109">
          <cell r="A109">
            <v>42403</v>
          </cell>
          <cell r="B109" t="str">
            <v>ACO CA-25, 20,0 MM, BARRA DE TRANSFERENCIA</v>
          </cell>
          <cell r="C109" t="str">
            <v xml:space="preserve">KG    </v>
          </cell>
          <cell r="D109" t="str">
            <v>CR</v>
          </cell>
          <cell r="E109">
            <v>7.68</v>
          </cell>
        </row>
        <row r="110">
          <cell r="A110">
            <v>42404</v>
          </cell>
          <cell r="B110" t="str">
            <v>ACO CA-25, 25,0 MM, BARRA DE TRANSFERENCIA</v>
          </cell>
          <cell r="C110" t="str">
            <v xml:space="preserve">KG    </v>
          </cell>
          <cell r="D110" t="str">
            <v>CR</v>
          </cell>
          <cell r="E110">
            <v>7.63</v>
          </cell>
        </row>
        <row r="111">
          <cell r="A111">
            <v>42405</v>
          </cell>
          <cell r="B111" t="str">
            <v>ACO CA-25, 32,0 MM, BARRA DE TRANSFERENCIA</v>
          </cell>
          <cell r="C111" t="str">
            <v xml:space="preserve">KG    </v>
          </cell>
          <cell r="D111" t="str">
            <v>CR</v>
          </cell>
          <cell r="E111">
            <v>8.1300000000000008</v>
          </cell>
        </row>
        <row r="112">
          <cell r="A112">
            <v>34341</v>
          </cell>
          <cell r="B112" t="str">
            <v>ACO CA-25, 32,0 MM, VERGALHAO</v>
          </cell>
          <cell r="C112" t="str">
            <v xml:space="preserve">KG    </v>
          </cell>
          <cell r="D112" t="str">
            <v>CR</v>
          </cell>
          <cell r="E112">
            <v>7.06</v>
          </cell>
        </row>
        <row r="113">
          <cell r="A113">
            <v>43053</v>
          </cell>
          <cell r="B113" t="str">
            <v>ACO CA-25, 6,3 MM OU 8,0 MM, VERGALHAO</v>
          </cell>
          <cell r="C113" t="str">
            <v xml:space="preserve">KG    </v>
          </cell>
          <cell r="D113" t="str">
            <v>CR</v>
          </cell>
          <cell r="E113">
            <v>5.59</v>
          </cell>
        </row>
        <row r="114">
          <cell r="A114">
            <v>43058</v>
          </cell>
          <cell r="B114" t="str">
            <v>ACO CA-50, 10,0 MM, OU 12,5 MM, OU 16,0 MM, OU 20,0 MM, DOBRADO E CORTADO</v>
          </cell>
          <cell r="C114" t="str">
            <v xml:space="preserve">KG    </v>
          </cell>
          <cell r="D114" t="str">
            <v>CR</v>
          </cell>
          <cell r="E114">
            <v>5.8</v>
          </cell>
        </row>
        <row r="115">
          <cell r="A115">
            <v>34</v>
          </cell>
          <cell r="B115" t="str">
            <v>ACO CA-50, 10,0 MM, VERGALHAO</v>
          </cell>
          <cell r="C115" t="str">
            <v xml:space="preserve">KG    </v>
          </cell>
          <cell r="D115" t="str">
            <v>CR</v>
          </cell>
          <cell r="E115">
            <v>5.83</v>
          </cell>
        </row>
        <row r="116">
          <cell r="A116">
            <v>43055</v>
          </cell>
          <cell r="B116" t="str">
            <v>ACO CA-50, 12,5 MM OU 16,0 MM, VERGALHAO</v>
          </cell>
          <cell r="C116" t="str">
            <v xml:space="preserve">KG    </v>
          </cell>
          <cell r="D116" t="str">
            <v xml:space="preserve">C </v>
          </cell>
          <cell r="E116">
            <v>5.05</v>
          </cell>
        </row>
        <row r="117">
          <cell r="A117">
            <v>43056</v>
          </cell>
          <cell r="B117" t="str">
            <v>ACO CA-50, 20,0 MM OU 25,0 MM, VERGALHAO</v>
          </cell>
          <cell r="C117" t="str">
            <v xml:space="preserve">KG    </v>
          </cell>
          <cell r="D117" t="str">
            <v>CR</v>
          </cell>
          <cell r="E117">
            <v>5.82</v>
          </cell>
        </row>
        <row r="118">
          <cell r="A118">
            <v>43057</v>
          </cell>
          <cell r="B118" t="str">
            <v>ACO CA-50, 32,0 MM, VERGALHAO</v>
          </cell>
          <cell r="C118" t="str">
            <v xml:space="preserve">KG    </v>
          </cell>
          <cell r="D118" t="str">
            <v>CR</v>
          </cell>
          <cell r="E118">
            <v>6.4</v>
          </cell>
        </row>
        <row r="119">
          <cell r="A119">
            <v>34449</v>
          </cell>
          <cell r="B119" t="str">
            <v>ACO CA-50, 6,3 MM, DOBRADO E CORTADO</v>
          </cell>
          <cell r="C119" t="str">
            <v xml:space="preserve">KG    </v>
          </cell>
          <cell r="D119" t="str">
            <v>CR</v>
          </cell>
          <cell r="E119">
            <v>6.84</v>
          </cell>
        </row>
        <row r="120">
          <cell r="A120">
            <v>32</v>
          </cell>
          <cell r="B120" t="str">
            <v>ACO CA-50, 6,3 MM, VERGALHAO</v>
          </cell>
          <cell r="C120" t="str">
            <v xml:space="preserve">KG    </v>
          </cell>
          <cell r="D120" t="str">
            <v>CR</v>
          </cell>
          <cell r="E120">
            <v>6.15</v>
          </cell>
        </row>
        <row r="121">
          <cell r="A121">
            <v>33</v>
          </cell>
          <cell r="B121" t="str">
            <v>ACO CA-50, 8,0 MM, VERGALHAO</v>
          </cell>
          <cell r="C121" t="str">
            <v xml:space="preserve">KG    </v>
          </cell>
          <cell r="D121" t="str">
            <v>CR</v>
          </cell>
          <cell r="E121">
            <v>6.18</v>
          </cell>
        </row>
        <row r="122">
          <cell r="A122">
            <v>43061</v>
          </cell>
          <cell r="B122" t="str">
            <v>ACO CA-60, 4,2 MM OU 5,0 MM, DOBRADO E CORTADO</v>
          </cell>
          <cell r="C122" t="str">
            <v xml:space="preserve">KG    </v>
          </cell>
          <cell r="D122" t="str">
            <v>CR</v>
          </cell>
          <cell r="E122">
            <v>5.78</v>
          </cell>
        </row>
        <row r="123">
          <cell r="A123">
            <v>43059</v>
          </cell>
          <cell r="B123" t="str">
            <v>ACO CA-60, 4,2 MM, OU 5,0 MM, OU 6,0 MM, OU 7,0 MM, VERGALHAO</v>
          </cell>
          <cell r="C123" t="str">
            <v xml:space="preserve">KG    </v>
          </cell>
          <cell r="D123" t="str">
            <v>CR</v>
          </cell>
          <cell r="E123">
            <v>5.51</v>
          </cell>
        </row>
        <row r="124">
          <cell r="A124">
            <v>43062</v>
          </cell>
          <cell r="B124" t="str">
            <v>ACO CA-60, 6,0 MM OU 7,0 MM, DOBRADO E CORTADO</v>
          </cell>
          <cell r="C124" t="str">
            <v xml:space="preserve">KG    </v>
          </cell>
          <cell r="D124" t="str">
            <v>CR</v>
          </cell>
          <cell r="E124">
            <v>6.11</v>
          </cell>
        </row>
        <row r="125">
          <cell r="A125">
            <v>43060</v>
          </cell>
          <cell r="B125" t="str">
            <v>ACO CA-60, 8,0 MM OU 9,5 MM, VERGALHAO</v>
          </cell>
          <cell r="C125" t="str">
            <v xml:space="preserve">KG    </v>
          </cell>
          <cell r="D125" t="str">
            <v>CR</v>
          </cell>
          <cell r="E125">
            <v>4.8</v>
          </cell>
        </row>
        <row r="126">
          <cell r="A126">
            <v>20063</v>
          </cell>
          <cell r="B126" t="str">
            <v>ACOPLAMENTO DE CONDUTOR PLUVIAL, EM PVC, DIAMETRO ENTRE 80 E 100 MM, PARA DRENAGEM PREDIAL</v>
          </cell>
          <cell r="C126" t="str">
            <v xml:space="preserve">UN    </v>
          </cell>
          <cell r="D126" t="str">
            <v>AS</v>
          </cell>
          <cell r="E126">
            <v>2.97</v>
          </cell>
        </row>
        <row r="127">
          <cell r="A127">
            <v>40410</v>
          </cell>
          <cell r="B127" t="str">
            <v>ACOPLAMENTO RIGIDO EM FERRO FUNDIDO PARA SISTEMA DE TUBULACAO RANHURADA, DN 50 MM (2")</v>
          </cell>
          <cell r="C127" t="str">
            <v xml:space="preserve">UN    </v>
          </cell>
          <cell r="D127" t="str">
            <v>AS</v>
          </cell>
          <cell r="E127">
            <v>18.21</v>
          </cell>
        </row>
        <row r="128">
          <cell r="A128">
            <v>40411</v>
          </cell>
          <cell r="B128" t="str">
            <v>ACOPLAMENTO RIGIDO EM FERRO FUNDIDO PARA SISTEMA DE TUBULACAO RANHURADA, DN 65 MM (2 1/2")</v>
          </cell>
          <cell r="C128" t="str">
            <v xml:space="preserve">UN    </v>
          </cell>
          <cell r="D128" t="str">
            <v>AS</v>
          </cell>
          <cell r="E128">
            <v>19.760000000000002</v>
          </cell>
        </row>
        <row r="129">
          <cell r="A129">
            <v>40412</v>
          </cell>
          <cell r="B129" t="str">
            <v>ACOPLAMENTO RIGIDO EM FERRO FUNDIDO PARA SISTEMA DE TUBULACAO RANHURADA, DN 80 MM (3")</v>
          </cell>
          <cell r="C129" t="str">
            <v xml:space="preserve">UN    </v>
          </cell>
          <cell r="D129" t="str">
            <v>AS</v>
          </cell>
          <cell r="E129">
            <v>22.18</v>
          </cell>
        </row>
        <row r="130">
          <cell r="A130">
            <v>38838</v>
          </cell>
          <cell r="B130" t="str">
            <v>ADAPTADOR DE COBRE PARA TUBULACAO PEX, DN 16 X 15 MM</v>
          </cell>
          <cell r="C130" t="str">
            <v xml:space="preserve">UN    </v>
          </cell>
          <cell r="D130" t="str">
            <v>AS</v>
          </cell>
          <cell r="E130">
            <v>7.48</v>
          </cell>
        </row>
        <row r="131">
          <cell r="A131">
            <v>38839</v>
          </cell>
          <cell r="B131" t="str">
            <v>ADAPTADOR DE COBRE PARA TUBULACAO PEX, DN 20 X 22 MM</v>
          </cell>
          <cell r="C131" t="str">
            <v xml:space="preserve">UN    </v>
          </cell>
          <cell r="D131" t="str">
            <v>AS</v>
          </cell>
          <cell r="E131">
            <v>8.8000000000000007</v>
          </cell>
        </row>
        <row r="132">
          <cell r="A132">
            <v>55</v>
          </cell>
          <cell r="B132" t="str">
            <v>ADAPTADOR DE COMPRESSAO EM POLIPROPILENO (PP), PARA TUBO EM PEAD, 20 MM X 1/2", PARA LIGACAO PREDIAL DE AGUA (NTS 179)</v>
          </cell>
          <cell r="C132" t="str">
            <v xml:space="preserve">UN    </v>
          </cell>
          <cell r="D132" t="str">
            <v>AS</v>
          </cell>
          <cell r="E132">
            <v>3.8</v>
          </cell>
        </row>
        <row r="133">
          <cell r="A133">
            <v>61</v>
          </cell>
          <cell r="B133" t="str">
            <v>ADAPTADOR DE COMPRESSAO EM POLIPROPILENO (PP), PARA TUBO EM PEAD, 20 MM X 3/4", PARA LIGACAO PREDIAL DE AGUA (NTS 179)</v>
          </cell>
          <cell r="C133" t="str">
            <v xml:space="preserve">UN    </v>
          </cell>
          <cell r="D133" t="str">
            <v>AS</v>
          </cell>
          <cell r="E133">
            <v>3.59</v>
          </cell>
        </row>
        <row r="134">
          <cell r="A134">
            <v>62</v>
          </cell>
          <cell r="B134" t="str">
            <v>ADAPTADOR DE COMPRESSAO EM POLIPROPILENO (PP), PARA TUBO EM PEAD, 32 MM X 1", PARA LIGACAO PREDIAL DE AGUA (NTS 179)</v>
          </cell>
          <cell r="C134" t="str">
            <v xml:space="preserve">UN    </v>
          </cell>
          <cell r="D134" t="str">
            <v>AS</v>
          </cell>
          <cell r="E134">
            <v>7.45</v>
          </cell>
        </row>
        <row r="135">
          <cell r="A135">
            <v>77</v>
          </cell>
          <cell r="B135" t="str">
            <v>ADAPTADOR PVC PARA SIFAO METALICO, SOLDAVEL, COM ANEL BORRACHA (JE), 40 MM X 1 1/2"</v>
          </cell>
          <cell r="C135" t="str">
            <v xml:space="preserve">UN    </v>
          </cell>
          <cell r="D135" t="str">
            <v>CR</v>
          </cell>
          <cell r="E135">
            <v>0.85</v>
          </cell>
        </row>
        <row r="136">
          <cell r="A136">
            <v>76</v>
          </cell>
          <cell r="B136" t="str">
            <v>ADAPTADOR PVC PARA SIFAO, ROSCAVEL, 40 MM X 1 1/4"</v>
          </cell>
          <cell r="C136" t="str">
            <v xml:space="preserve">UN    </v>
          </cell>
          <cell r="D136" t="str">
            <v>CR</v>
          </cell>
          <cell r="E136">
            <v>0.87</v>
          </cell>
        </row>
        <row r="137">
          <cell r="A137">
            <v>67</v>
          </cell>
          <cell r="B137" t="str">
            <v>ADAPTADOR PVC ROSCAVEL, COM FLANGES E ANEL DE VEDACAO, 1/2", PARA CAIXA D' AGUA</v>
          </cell>
          <cell r="C137" t="str">
            <v xml:space="preserve">UN    </v>
          </cell>
          <cell r="D137" t="str">
            <v>CR</v>
          </cell>
          <cell r="E137">
            <v>8.39</v>
          </cell>
        </row>
        <row r="138">
          <cell r="A138">
            <v>71</v>
          </cell>
          <cell r="B138" t="str">
            <v>ADAPTADOR PVC ROSCAVEL, COM FLANGES E ANEL DE VEDACAO, 1", PARA CAIXA D' AGUA</v>
          </cell>
          <cell r="C138" t="str">
            <v xml:space="preserve">UN    </v>
          </cell>
          <cell r="D138" t="str">
            <v>CR</v>
          </cell>
          <cell r="E138">
            <v>15.42</v>
          </cell>
        </row>
        <row r="139">
          <cell r="A139">
            <v>73</v>
          </cell>
          <cell r="B139" t="str">
            <v>ADAPTADOR PVC ROSCAVEL, COM FLANGES E ANEL DE VEDACAO, 3/4", PARA CAIXA D' AGUA</v>
          </cell>
          <cell r="C139" t="str">
            <v xml:space="preserve">UN    </v>
          </cell>
          <cell r="D139" t="str">
            <v>CR</v>
          </cell>
          <cell r="E139">
            <v>11.52</v>
          </cell>
        </row>
        <row r="140">
          <cell r="A140">
            <v>103</v>
          </cell>
          <cell r="B140" t="str">
            <v>ADAPTADOR PVC SOLDAVEL CURTO COM BOLSA E ROSCA, 110 MM X 4", PARA AGUA FRIA</v>
          </cell>
          <cell r="C140" t="str">
            <v xml:space="preserve">UN    </v>
          </cell>
          <cell r="D140" t="str">
            <v>CR</v>
          </cell>
          <cell r="E140">
            <v>34.25</v>
          </cell>
        </row>
        <row r="141">
          <cell r="A141">
            <v>107</v>
          </cell>
          <cell r="B141" t="str">
            <v>ADAPTADOR PVC SOLDAVEL CURTO COM BOLSA E ROSCA, 20 MM X 1/2", PARA AGUA FRIA</v>
          </cell>
          <cell r="C141" t="str">
            <v xml:space="preserve">UN    </v>
          </cell>
          <cell r="D141" t="str">
            <v>CR</v>
          </cell>
          <cell r="E141">
            <v>0.53</v>
          </cell>
        </row>
        <row r="142">
          <cell r="A142">
            <v>65</v>
          </cell>
          <cell r="B142" t="str">
            <v>ADAPTADOR PVC SOLDAVEL CURTO COM BOLSA E ROSCA, 25 MM X 3/4", PARA AGUA FRIA</v>
          </cell>
          <cell r="C142" t="str">
            <v xml:space="preserve">UN    </v>
          </cell>
          <cell r="D142" t="str">
            <v>CR</v>
          </cell>
          <cell r="E142">
            <v>0.66</v>
          </cell>
        </row>
        <row r="143">
          <cell r="A143">
            <v>108</v>
          </cell>
          <cell r="B143" t="str">
            <v>ADAPTADOR PVC SOLDAVEL CURTO COM BOLSA E ROSCA, 32 MM X 1", PARA AGUA FRIA</v>
          </cell>
          <cell r="C143" t="str">
            <v xml:space="preserve">UN    </v>
          </cell>
          <cell r="D143" t="str">
            <v>CR</v>
          </cell>
          <cell r="E143">
            <v>1.37</v>
          </cell>
        </row>
        <row r="144">
          <cell r="A144">
            <v>110</v>
          </cell>
          <cell r="B144" t="str">
            <v>ADAPTADOR PVC SOLDAVEL CURTO COM BOLSA E ROSCA, 40 MM X 1 1/2", PARA AGUA FRIA</v>
          </cell>
          <cell r="C144" t="str">
            <v xml:space="preserve">UN    </v>
          </cell>
          <cell r="D144" t="str">
            <v>CR</v>
          </cell>
          <cell r="E144">
            <v>5.29</v>
          </cell>
        </row>
        <row r="145">
          <cell r="A145">
            <v>109</v>
          </cell>
          <cell r="B145" t="str">
            <v>ADAPTADOR PVC SOLDAVEL CURTO COM BOLSA E ROSCA, 40 MM X 1 1/4", PARA AGUA FRIA</v>
          </cell>
          <cell r="C145" t="str">
            <v xml:space="preserve">UN    </v>
          </cell>
          <cell r="D145" t="str">
            <v>CR</v>
          </cell>
          <cell r="E145">
            <v>2.6</v>
          </cell>
        </row>
        <row r="146">
          <cell r="A146">
            <v>111</v>
          </cell>
          <cell r="B146" t="str">
            <v>ADAPTADOR PVC SOLDAVEL CURTO COM BOLSA E ROSCA, 50 MM X 1 1/4", PARA AGUA FRIA</v>
          </cell>
          <cell r="C146" t="str">
            <v xml:space="preserve">UN    </v>
          </cell>
          <cell r="D146" t="str">
            <v>CR</v>
          </cell>
          <cell r="E146">
            <v>6.1</v>
          </cell>
        </row>
        <row r="147">
          <cell r="A147">
            <v>112</v>
          </cell>
          <cell r="B147" t="str">
            <v>ADAPTADOR PVC SOLDAVEL CURTO COM BOLSA E ROSCA, 50 MM X1 1/2", PARA AGUA FRIA</v>
          </cell>
          <cell r="C147" t="str">
            <v xml:space="preserve">UN    </v>
          </cell>
          <cell r="D147" t="str">
            <v>CR</v>
          </cell>
          <cell r="E147">
            <v>3.32</v>
          </cell>
        </row>
        <row r="148">
          <cell r="A148">
            <v>113</v>
          </cell>
          <cell r="B148" t="str">
            <v>ADAPTADOR PVC SOLDAVEL CURTO COM BOLSA E ROSCA, 60 MM X 2", PARA AGUA FRIA</v>
          </cell>
          <cell r="C148" t="str">
            <v xml:space="preserve">UN    </v>
          </cell>
          <cell r="D148" t="str">
            <v>CR</v>
          </cell>
          <cell r="E148">
            <v>9.01</v>
          </cell>
        </row>
        <row r="149">
          <cell r="A149">
            <v>104</v>
          </cell>
          <cell r="B149" t="str">
            <v>ADAPTADOR PVC SOLDAVEL CURTO COM BOLSA E ROSCA, 75 MM X 2 1/2", PARA AGUA FRIA</v>
          </cell>
          <cell r="C149" t="str">
            <v xml:space="preserve">UN    </v>
          </cell>
          <cell r="D149" t="str">
            <v>CR</v>
          </cell>
          <cell r="E149">
            <v>13.1</v>
          </cell>
        </row>
        <row r="150">
          <cell r="A150">
            <v>102</v>
          </cell>
          <cell r="B150" t="str">
            <v>ADAPTADOR PVC SOLDAVEL CURTO COM BOLSA E ROSCA, 85 MM X 3", PARA AGUA FRIA</v>
          </cell>
          <cell r="C150" t="str">
            <v xml:space="preserve">UN    </v>
          </cell>
          <cell r="D150" t="str">
            <v>CR</v>
          </cell>
          <cell r="E150">
            <v>21.51</v>
          </cell>
        </row>
        <row r="151">
          <cell r="A151">
            <v>95</v>
          </cell>
          <cell r="B151" t="str">
            <v>ADAPTADOR PVC SOLDAVEL, COM FLANGE E ANEL DE VEDACAO, 20 MM X 1/2", PARA CAIXA D'AGUA</v>
          </cell>
          <cell r="C151" t="str">
            <v xml:space="preserve">UN    </v>
          </cell>
          <cell r="D151" t="str">
            <v>CR</v>
          </cell>
          <cell r="E151">
            <v>7.28</v>
          </cell>
        </row>
        <row r="152">
          <cell r="A152">
            <v>96</v>
          </cell>
          <cell r="B152" t="str">
            <v>ADAPTADOR PVC SOLDAVEL, COM FLANGE E ANEL DE VEDACAO, 25 MM X 3/4", PARA CAIXA D'AGUA</v>
          </cell>
          <cell r="C152" t="str">
            <v xml:space="preserve">UN    </v>
          </cell>
          <cell r="D152" t="str">
            <v>CR</v>
          </cell>
          <cell r="E152">
            <v>8.3699999999999992</v>
          </cell>
        </row>
        <row r="153">
          <cell r="A153">
            <v>97</v>
          </cell>
          <cell r="B153" t="str">
            <v>ADAPTADOR PVC SOLDAVEL, COM FLANGE E ANEL DE VEDACAO, 32 MM X 1", PARA CAIXA D'AGUA</v>
          </cell>
          <cell r="C153" t="str">
            <v xml:space="preserve">UN    </v>
          </cell>
          <cell r="D153" t="str">
            <v>CR</v>
          </cell>
          <cell r="E153">
            <v>10.87</v>
          </cell>
        </row>
        <row r="154">
          <cell r="A154">
            <v>98</v>
          </cell>
          <cell r="B154" t="str">
            <v>ADAPTADOR PVC SOLDAVEL, COM FLANGE E ANEL DE VEDACAO, 40 MM X 1 1/4", PARA CAIXA D'AGUA</v>
          </cell>
          <cell r="C154" t="str">
            <v xml:space="preserve">UN    </v>
          </cell>
          <cell r="D154" t="str">
            <v>CR</v>
          </cell>
          <cell r="E154">
            <v>14.66</v>
          </cell>
        </row>
        <row r="155">
          <cell r="A155">
            <v>99</v>
          </cell>
          <cell r="B155" t="str">
            <v>ADAPTADOR PVC SOLDAVEL, COM FLANGE E ANEL DE VEDACAO, 50 MM X 1 1/2", PARA CAIXA D'AGUA</v>
          </cell>
          <cell r="C155" t="str">
            <v xml:space="preserve">UN    </v>
          </cell>
          <cell r="D155" t="str">
            <v>CR</v>
          </cell>
          <cell r="E155">
            <v>17.78</v>
          </cell>
        </row>
        <row r="156">
          <cell r="A156">
            <v>100</v>
          </cell>
          <cell r="B156" t="str">
            <v>ADAPTADOR PVC SOLDAVEL, COM FLANGES E ANEL DE VEDACAO, 60 MM X 2", PARA CAIXA D' AGUA</v>
          </cell>
          <cell r="C156" t="str">
            <v xml:space="preserve">UN    </v>
          </cell>
          <cell r="D156" t="str">
            <v>CR</v>
          </cell>
          <cell r="E156">
            <v>24.8</v>
          </cell>
        </row>
        <row r="157">
          <cell r="A157">
            <v>75</v>
          </cell>
          <cell r="B157" t="str">
            <v>ADAPTADOR PVC SOLDAVEL, COM FLANGES LIVRES, 110 MM X 4", PARA CAIXA D' AGUA</v>
          </cell>
          <cell r="C157" t="str">
            <v xml:space="preserve">UN    </v>
          </cell>
          <cell r="D157" t="str">
            <v>CR</v>
          </cell>
          <cell r="E157">
            <v>258.48</v>
          </cell>
        </row>
        <row r="158">
          <cell r="A158">
            <v>114</v>
          </cell>
          <cell r="B158" t="str">
            <v>ADAPTADOR PVC SOLDAVEL, COM FLANGES LIVRES, 25 MM X 3/4", PARA CAIXA D' AGUA</v>
          </cell>
          <cell r="C158" t="str">
            <v xml:space="preserve">UN    </v>
          </cell>
          <cell r="D158" t="str">
            <v>CR</v>
          </cell>
          <cell r="E158">
            <v>9.42</v>
          </cell>
        </row>
        <row r="159">
          <cell r="A159">
            <v>68</v>
          </cell>
          <cell r="B159" t="str">
            <v>ADAPTADOR PVC SOLDAVEL, COM FLANGES LIVRES, 32 MM X 1", PARA CAIXA D' AGUA</v>
          </cell>
          <cell r="C159" t="str">
            <v xml:space="preserve">UN    </v>
          </cell>
          <cell r="D159" t="str">
            <v>CR</v>
          </cell>
          <cell r="E159">
            <v>14.4</v>
          </cell>
        </row>
        <row r="160">
          <cell r="A160">
            <v>86</v>
          </cell>
          <cell r="B160" t="str">
            <v>ADAPTADOR PVC SOLDAVEL, COM FLANGES LIVRES, 40 MM X 1  1/4", PARA CAIXA D' AGUA</v>
          </cell>
          <cell r="C160" t="str">
            <v xml:space="preserve">UN    </v>
          </cell>
          <cell r="D160" t="str">
            <v>CR</v>
          </cell>
          <cell r="E160">
            <v>26.77</v>
          </cell>
        </row>
        <row r="161">
          <cell r="A161">
            <v>66</v>
          </cell>
          <cell r="B161" t="str">
            <v>ADAPTADOR PVC SOLDAVEL, COM FLANGES LIVRES, 50 MM X 1  1/2", PARA CAIXA D' AGUA</v>
          </cell>
          <cell r="C161" t="str">
            <v xml:space="preserve">UN    </v>
          </cell>
          <cell r="D161" t="str">
            <v>CR</v>
          </cell>
          <cell r="E161">
            <v>26.87</v>
          </cell>
        </row>
        <row r="162">
          <cell r="A162">
            <v>69</v>
          </cell>
          <cell r="B162" t="str">
            <v>ADAPTADOR PVC SOLDAVEL, COM FLANGES LIVRES, 60 MM X 2", PARA CAIXA D' AGUA</v>
          </cell>
          <cell r="C162" t="str">
            <v xml:space="preserve">UN    </v>
          </cell>
          <cell r="D162" t="str">
            <v>CR</v>
          </cell>
          <cell r="E162">
            <v>41.07</v>
          </cell>
        </row>
        <row r="163">
          <cell r="A163">
            <v>83</v>
          </cell>
          <cell r="B163" t="str">
            <v>ADAPTADOR PVC SOLDAVEL, COM FLANGES LIVRES, 75 MM X 2  1/2", PARA CAIXA D' AGUA</v>
          </cell>
          <cell r="C163" t="str">
            <v xml:space="preserve">UN    </v>
          </cell>
          <cell r="D163" t="str">
            <v>CR</v>
          </cell>
          <cell r="E163">
            <v>131.18</v>
          </cell>
        </row>
        <row r="164">
          <cell r="A164">
            <v>74</v>
          </cell>
          <cell r="B164" t="str">
            <v>ADAPTADOR PVC SOLDAVEL, COM FLANGES LIVRES, 85 MM X 3", PARA CAIXA D' AGUA</v>
          </cell>
          <cell r="C164" t="str">
            <v xml:space="preserve">UN    </v>
          </cell>
          <cell r="D164" t="str">
            <v>CR</v>
          </cell>
          <cell r="E164">
            <v>183.14</v>
          </cell>
        </row>
        <row r="165">
          <cell r="A165">
            <v>106</v>
          </cell>
          <cell r="B165" t="str">
            <v>ADAPTADOR PVC SOLDAVEL, LONGO, COM FLANGE LIVRE,  110 MM X 4", PARA CAIXA D' AGUA</v>
          </cell>
          <cell r="C165" t="str">
            <v xml:space="preserve">UN    </v>
          </cell>
          <cell r="D165" t="str">
            <v>CR</v>
          </cell>
          <cell r="E165">
            <v>278.22000000000003</v>
          </cell>
        </row>
        <row r="166">
          <cell r="A166">
            <v>87</v>
          </cell>
          <cell r="B166" t="str">
            <v>ADAPTADOR PVC SOLDAVEL, LONGO, COM FLANGE LIVRE,  25 MM X 3/4", PARA CAIXA D' AGUA</v>
          </cell>
          <cell r="C166" t="str">
            <v xml:space="preserve">UN    </v>
          </cell>
          <cell r="D166" t="str">
            <v>CR</v>
          </cell>
          <cell r="E166">
            <v>13.22</v>
          </cell>
        </row>
        <row r="167">
          <cell r="A167">
            <v>88</v>
          </cell>
          <cell r="B167" t="str">
            <v>ADAPTADOR PVC SOLDAVEL, LONGO, COM FLANGE LIVRE,  32 MM X 1", PARA CAIXA D' AGUA</v>
          </cell>
          <cell r="C167" t="str">
            <v xml:space="preserve">UN    </v>
          </cell>
          <cell r="D167" t="str">
            <v>CR</v>
          </cell>
          <cell r="E167">
            <v>14.76</v>
          </cell>
        </row>
        <row r="168">
          <cell r="A168">
            <v>89</v>
          </cell>
          <cell r="B168" t="str">
            <v>ADAPTADOR PVC SOLDAVEL, LONGO, COM FLANGE LIVRE,  40 MM X 1 1/4", PARA CAIXA D' AGUA</v>
          </cell>
          <cell r="C168" t="str">
            <v xml:space="preserve">UN    </v>
          </cell>
          <cell r="D168" t="str">
            <v>CR</v>
          </cell>
          <cell r="E168">
            <v>21.82</v>
          </cell>
        </row>
        <row r="169">
          <cell r="A169">
            <v>90</v>
          </cell>
          <cell r="B169" t="str">
            <v>ADAPTADOR PVC SOLDAVEL, LONGO, COM FLANGE LIVRE,  50 MM X 1 1/2", PARA CAIXA D' AGUA</v>
          </cell>
          <cell r="C169" t="str">
            <v xml:space="preserve">UN    </v>
          </cell>
          <cell r="D169" t="str">
            <v>CR</v>
          </cell>
          <cell r="E169">
            <v>25</v>
          </cell>
        </row>
        <row r="170">
          <cell r="A170">
            <v>81</v>
          </cell>
          <cell r="B170" t="str">
            <v>ADAPTADOR PVC SOLDAVEL, LONGO, COM FLANGE LIVRE,  60 MM X 2", PARA CAIXA D' AGUA</v>
          </cell>
          <cell r="C170" t="str">
            <v xml:space="preserve">UN    </v>
          </cell>
          <cell r="D170" t="str">
            <v>CR</v>
          </cell>
          <cell r="E170">
            <v>42.76</v>
          </cell>
        </row>
        <row r="171">
          <cell r="A171">
            <v>82</v>
          </cell>
          <cell r="B171" t="str">
            <v>ADAPTADOR PVC SOLDAVEL, LONGO, COM FLANGE LIVRE,  75 MM X 2 1/2", PARA CAIXA D' AGUA</v>
          </cell>
          <cell r="C171" t="str">
            <v xml:space="preserve">UN    </v>
          </cell>
          <cell r="D171" t="str">
            <v>CR</v>
          </cell>
          <cell r="E171">
            <v>166</v>
          </cell>
        </row>
        <row r="172">
          <cell r="A172">
            <v>105</v>
          </cell>
          <cell r="B172" t="str">
            <v>ADAPTADOR PVC SOLDAVEL, LONGO, COM FLANGE LIVRE,  85 MM X 3", PARA CAIXA D' AGUA</v>
          </cell>
          <cell r="C172" t="str">
            <v xml:space="preserve">UN    </v>
          </cell>
          <cell r="D172" t="str">
            <v>CR</v>
          </cell>
          <cell r="E172">
            <v>194.35</v>
          </cell>
        </row>
        <row r="173">
          <cell r="A173">
            <v>60</v>
          </cell>
          <cell r="B173" t="str">
            <v>ADAPTADOR PVC, COM REGISTRO, PARA PEAD, 20 MM X 3/4", PARA LIGACAO PREDIAL DE AGUA</v>
          </cell>
          <cell r="C173" t="str">
            <v xml:space="preserve">UN    </v>
          </cell>
          <cell r="D173" t="str">
            <v>AS</v>
          </cell>
          <cell r="E173">
            <v>4.93</v>
          </cell>
        </row>
        <row r="174">
          <cell r="A174">
            <v>72</v>
          </cell>
          <cell r="B174" t="str">
            <v>ADAPTADOR PVC, ROSCAVEL, COM FLANGES E ANEL DE VEDACAO, 1 1/2", PARA CAIXA D'AGUA</v>
          </cell>
          <cell r="C174" t="str">
            <v xml:space="preserve">UN    </v>
          </cell>
          <cell r="D174" t="str">
            <v>CR</v>
          </cell>
          <cell r="E174">
            <v>26.14</v>
          </cell>
        </row>
        <row r="175">
          <cell r="A175">
            <v>70</v>
          </cell>
          <cell r="B175" t="str">
            <v>ADAPTADOR PVC, ROSCAVEL, COM FLANGES E ANEL DE VEDACAO, 1 1/4", PARA CAIXA D' AGUA</v>
          </cell>
          <cell r="C175" t="str">
            <v xml:space="preserve">UN    </v>
          </cell>
          <cell r="D175" t="str">
            <v>CR</v>
          </cell>
          <cell r="E175">
            <v>21.86</v>
          </cell>
        </row>
        <row r="176">
          <cell r="A176">
            <v>85</v>
          </cell>
          <cell r="B176" t="str">
            <v>ADAPTADOR PVC, ROSCAVEL, COM FLANGES E ANEL DE VEDACAO, 2", PARA CAIXA D' AGUA</v>
          </cell>
          <cell r="C176" t="str">
            <v xml:space="preserve">UN    </v>
          </cell>
          <cell r="D176" t="str">
            <v>CR</v>
          </cell>
          <cell r="E176">
            <v>31.73</v>
          </cell>
        </row>
        <row r="177">
          <cell r="A177">
            <v>84</v>
          </cell>
          <cell r="B177" t="str">
            <v>ADAPTADOR PVC, ROSCAVEL, PARA VALVULA PIA OU LAVATORIO, 40 MM</v>
          </cell>
          <cell r="C177" t="str">
            <v xml:space="preserve">UN    </v>
          </cell>
          <cell r="D177" t="str">
            <v>CR</v>
          </cell>
          <cell r="E177">
            <v>0.36</v>
          </cell>
        </row>
        <row r="178">
          <cell r="A178">
            <v>37997</v>
          </cell>
          <cell r="B178" t="str">
            <v>ADAPTADOR, CPVC, SOLDAVEL, 15 MM, PARA AGUA QUENTE</v>
          </cell>
          <cell r="C178" t="str">
            <v xml:space="preserve">UN    </v>
          </cell>
          <cell r="D178" t="str">
            <v>CR</v>
          </cell>
          <cell r="E178">
            <v>3.88</v>
          </cell>
        </row>
        <row r="179">
          <cell r="A179">
            <v>37998</v>
          </cell>
          <cell r="B179" t="str">
            <v>ADAPTADOR, CPVC, SOLDAVEL, 22 MM, PARA AGUA QUENTE</v>
          </cell>
          <cell r="C179" t="str">
            <v xml:space="preserve">UN    </v>
          </cell>
          <cell r="D179" t="str">
            <v>CR</v>
          </cell>
          <cell r="E179">
            <v>4.0199999999999996</v>
          </cell>
        </row>
        <row r="180">
          <cell r="A180">
            <v>10899</v>
          </cell>
          <cell r="B180" t="str">
            <v>ADAPTADOR, EM LATAO, ENGATE RAPIDO 2 1/2" X ROSCA INTERNA 5 FIOS 2 1/2",  PARA INSTALACAO PREDIAL DE COMBATE A INCENDIO</v>
          </cell>
          <cell r="C180" t="str">
            <v xml:space="preserve">UN    </v>
          </cell>
          <cell r="D180" t="str">
            <v>CR</v>
          </cell>
          <cell r="E180">
            <v>48.94</v>
          </cell>
        </row>
        <row r="181">
          <cell r="A181">
            <v>10900</v>
          </cell>
          <cell r="B181" t="str">
            <v>ADAPTADOR, EM LATAO, ENGATE RAPIDO1 1/2" X ROSCA INTERNA 5 FIOS 2 1/2",  PARA INSTALACAO PREDIAL DE COMBATE A INCENDIO</v>
          </cell>
          <cell r="C181" t="str">
            <v xml:space="preserve">UN    </v>
          </cell>
          <cell r="D181" t="str">
            <v>CR</v>
          </cell>
          <cell r="E181">
            <v>38.299999999999997</v>
          </cell>
        </row>
        <row r="182">
          <cell r="A182">
            <v>46</v>
          </cell>
          <cell r="B182" t="str">
            <v>ADAPTADOR, PVC PBA,  BOLSA/ROSCA, JE, DN 75 / DE  85 MM</v>
          </cell>
          <cell r="C182" t="str">
            <v xml:space="preserve">UN    </v>
          </cell>
          <cell r="D182" t="str">
            <v>AS</v>
          </cell>
          <cell r="E182">
            <v>35.799999999999997</v>
          </cell>
        </row>
        <row r="183">
          <cell r="A183">
            <v>51</v>
          </cell>
          <cell r="B183" t="str">
            <v>ADAPTADOR, PVC PBA, A BOLSA DEFOFO, JE, DN 100 / DE 110 MM</v>
          </cell>
          <cell r="C183" t="str">
            <v xml:space="preserve">UN    </v>
          </cell>
          <cell r="D183" t="str">
            <v>AS</v>
          </cell>
          <cell r="E183">
            <v>98.76</v>
          </cell>
        </row>
        <row r="184">
          <cell r="A184">
            <v>12863</v>
          </cell>
          <cell r="B184" t="str">
            <v>ADAPTADOR, PVC PBA, A BOLSA DEFOFO, JE, DN 50 / DE 60 MM</v>
          </cell>
          <cell r="C184" t="str">
            <v xml:space="preserve">UN    </v>
          </cell>
          <cell r="D184" t="str">
            <v>AS</v>
          </cell>
          <cell r="E184">
            <v>22.75</v>
          </cell>
        </row>
        <row r="185">
          <cell r="A185">
            <v>50</v>
          </cell>
          <cell r="B185" t="str">
            <v>ADAPTADOR, PVC PBA, A BOLSA DEFOFO, JE, DN 75 / DE  85 MM</v>
          </cell>
          <cell r="C185" t="str">
            <v xml:space="preserve">UN    </v>
          </cell>
          <cell r="D185" t="str">
            <v>AS</v>
          </cell>
          <cell r="E185">
            <v>51.57</v>
          </cell>
        </row>
        <row r="186">
          <cell r="A186">
            <v>47</v>
          </cell>
          <cell r="B186" t="str">
            <v>ADAPTADOR, PVC PBA, BOLSA/ROSCA, JE, DN 100 / DE 110 MM</v>
          </cell>
          <cell r="C186" t="str">
            <v xml:space="preserve">UN    </v>
          </cell>
          <cell r="D186" t="str">
            <v>AS</v>
          </cell>
          <cell r="E186">
            <v>61.21</v>
          </cell>
        </row>
        <row r="187">
          <cell r="A187">
            <v>48</v>
          </cell>
          <cell r="B187" t="str">
            <v>ADAPTADOR, PVC PBA, BOLSA/ROSCA, JE, DN 50 / DE 60 MM</v>
          </cell>
          <cell r="C187" t="str">
            <v xml:space="preserve">UN    </v>
          </cell>
          <cell r="D187" t="str">
            <v>AS</v>
          </cell>
          <cell r="E187">
            <v>15.96</v>
          </cell>
        </row>
        <row r="188">
          <cell r="A188">
            <v>52</v>
          </cell>
          <cell r="B188" t="str">
            <v>ADAPTADOR, PVC PBA, PONTA/ROSCA, JE, DN 50 / DE  60 MM</v>
          </cell>
          <cell r="C188" t="str">
            <v xml:space="preserve">UN    </v>
          </cell>
          <cell r="D188" t="str">
            <v>AS</v>
          </cell>
          <cell r="E188">
            <v>12.13</v>
          </cell>
        </row>
        <row r="189">
          <cell r="A189">
            <v>43</v>
          </cell>
          <cell r="B189" t="str">
            <v>ADAPTADOR, PVC PBA, PONTA/ROSCA, JE, DN 75 / DE  85 MM</v>
          </cell>
          <cell r="C189" t="str">
            <v xml:space="preserve">UN    </v>
          </cell>
          <cell r="D189" t="str">
            <v>AS</v>
          </cell>
          <cell r="E189">
            <v>40.94</v>
          </cell>
        </row>
        <row r="190">
          <cell r="A190">
            <v>4791</v>
          </cell>
          <cell r="B190" t="str">
            <v>ADESIVO ACRILICO/COLA DE CONTATO</v>
          </cell>
          <cell r="C190" t="str">
            <v xml:space="preserve">KG    </v>
          </cell>
          <cell r="D190" t="str">
            <v>CR</v>
          </cell>
          <cell r="E190">
            <v>25.95</v>
          </cell>
        </row>
        <row r="191">
          <cell r="A191">
            <v>157</v>
          </cell>
          <cell r="B191" t="str">
            <v>ADESIVO ESTRUTURAL A BASE DE RESINA EPOXI PARA INJECAO EM TRINCAS, BICOMPONENTE, BAIXA VISCOSIDADE</v>
          </cell>
          <cell r="C191" t="str">
            <v xml:space="preserve">KG    </v>
          </cell>
          <cell r="D191" t="str">
            <v>CR</v>
          </cell>
          <cell r="E191">
            <v>107.2</v>
          </cell>
        </row>
        <row r="192">
          <cell r="A192">
            <v>156</v>
          </cell>
          <cell r="B192" t="str">
            <v>ADESIVO ESTRUTURAL A BASE DE RESINA EPOXI, BICOMPONENTE, FLUIDO</v>
          </cell>
          <cell r="C192" t="str">
            <v xml:space="preserve">KG    </v>
          </cell>
          <cell r="D192" t="str">
            <v>CR</v>
          </cell>
          <cell r="E192">
            <v>38.17</v>
          </cell>
        </row>
        <row r="193">
          <cell r="A193">
            <v>131</v>
          </cell>
          <cell r="B193" t="str">
            <v>ADESIVO ESTRUTURAL A BASE DE RESINA EPOXI, BICOMPONENTE, PASTOSO (TIXOTROPICO)</v>
          </cell>
          <cell r="C193" t="str">
            <v xml:space="preserve">KG    </v>
          </cell>
          <cell r="D193" t="str">
            <v>CR</v>
          </cell>
          <cell r="E193">
            <v>32.64</v>
          </cell>
        </row>
        <row r="194">
          <cell r="A194">
            <v>39719</v>
          </cell>
          <cell r="B194" t="str">
            <v>ADESIVO LIQUIDO A BASE DE RESINAS PARA COLAGEM DE ESPUMA DE ISOLAMENTO TERMICO FLEXIVEL</v>
          </cell>
          <cell r="C194" t="str">
            <v xml:space="preserve">L     </v>
          </cell>
          <cell r="D194" t="str">
            <v>CR</v>
          </cell>
          <cell r="E194">
            <v>74.41</v>
          </cell>
        </row>
        <row r="195">
          <cell r="A195">
            <v>21114</v>
          </cell>
          <cell r="B195" t="str">
            <v>ADESIVO PARA TUBOS CPVC, *75* G</v>
          </cell>
          <cell r="C195" t="str">
            <v xml:space="preserve">UN    </v>
          </cell>
          <cell r="D195" t="str">
            <v>CR</v>
          </cell>
          <cell r="E195">
            <v>15.94</v>
          </cell>
        </row>
        <row r="196">
          <cell r="A196">
            <v>119</v>
          </cell>
          <cell r="B196" t="str">
            <v>ADESIVO PLASTICO PARA PVC, BISNAGA COM 75 GR</v>
          </cell>
          <cell r="C196" t="str">
            <v xml:space="preserve">UN    </v>
          </cell>
          <cell r="D196" t="str">
            <v xml:space="preserve">C </v>
          </cell>
          <cell r="E196">
            <v>6.29</v>
          </cell>
        </row>
        <row r="197">
          <cell r="A197">
            <v>20080</v>
          </cell>
          <cell r="B197" t="str">
            <v>ADESIVO PLASTICO PARA PVC, FRASCO COM 175 GR</v>
          </cell>
          <cell r="C197" t="str">
            <v xml:space="preserve">UN    </v>
          </cell>
          <cell r="D197" t="str">
            <v>CR</v>
          </cell>
          <cell r="E197">
            <v>18.03</v>
          </cell>
        </row>
        <row r="198">
          <cell r="A198">
            <v>122</v>
          </cell>
          <cell r="B198" t="str">
            <v>ADESIVO PLASTICO PARA PVC, FRASCO COM 850 GR</v>
          </cell>
          <cell r="C198" t="str">
            <v xml:space="preserve">UN    </v>
          </cell>
          <cell r="D198" t="str">
            <v>CR</v>
          </cell>
          <cell r="E198">
            <v>56.82</v>
          </cell>
        </row>
        <row r="199">
          <cell r="A199">
            <v>3410</v>
          </cell>
          <cell r="B199" t="str">
            <v>ADESIVO/COLA PARA EPS (ISOPOR) E OUTROS MATERIAIS</v>
          </cell>
          <cell r="C199" t="str">
            <v xml:space="preserve">KG    </v>
          </cell>
          <cell r="D199" t="str">
            <v>AS</v>
          </cell>
          <cell r="E199">
            <v>19.72</v>
          </cell>
        </row>
        <row r="200">
          <cell r="A200">
            <v>124</v>
          </cell>
          <cell r="B200" t="str">
            <v>ADITIVO ACELERADOR DE PEGA E ENDURECIMENTO PARA ARGAMASSAS E CONCRETOS, LIQUIDO E ISENTO DE CLORETOS</v>
          </cell>
          <cell r="C200" t="str">
            <v xml:space="preserve">L     </v>
          </cell>
          <cell r="D200" t="str">
            <v>CR</v>
          </cell>
          <cell r="E200">
            <v>12.59</v>
          </cell>
        </row>
        <row r="201">
          <cell r="A201">
            <v>7334</v>
          </cell>
          <cell r="B201" t="str">
            <v>ADITIVO ADESIVO LIQUIDO PARA ARGAMASSAS DE REVESTIMENTOS CIMENTICIOS</v>
          </cell>
          <cell r="C201" t="str">
            <v xml:space="preserve">L     </v>
          </cell>
          <cell r="D201" t="str">
            <v>CR</v>
          </cell>
          <cell r="E201">
            <v>12.01</v>
          </cell>
        </row>
        <row r="202">
          <cell r="A202">
            <v>123</v>
          </cell>
          <cell r="B202" t="str">
            <v>ADITIVO IMPERMEABILIZANTE DE PEGA NORMAL PARA ARGAMASSAS E CONCRETOS SEM ARMACAO, LIQUIDO E ISENTO DE CLORETOS</v>
          </cell>
          <cell r="C202" t="str">
            <v xml:space="preserve">L     </v>
          </cell>
          <cell r="D202" t="str">
            <v xml:space="preserve">C </v>
          </cell>
          <cell r="E202">
            <v>5.15</v>
          </cell>
        </row>
        <row r="203">
          <cell r="A203">
            <v>127</v>
          </cell>
          <cell r="B203" t="str">
            <v>ADITIVO IMPERMEABILIZANTE DE PEGA ULTRARRAPIDA, LIQUIDO E ISENTO DE CLORETOS</v>
          </cell>
          <cell r="C203" t="str">
            <v xml:space="preserve">L     </v>
          </cell>
          <cell r="D203" t="str">
            <v>CR</v>
          </cell>
          <cell r="E203">
            <v>12.29</v>
          </cell>
        </row>
        <row r="204">
          <cell r="A204">
            <v>41373</v>
          </cell>
          <cell r="B204" t="str">
            <v>ADITIVO LIQUIDO IMPERMEABILIZANTE CRISTALIZANTE</v>
          </cell>
          <cell r="C204" t="str">
            <v xml:space="preserve">L     </v>
          </cell>
          <cell r="D204" t="str">
            <v>CR</v>
          </cell>
          <cell r="E204">
            <v>17.13</v>
          </cell>
        </row>
        <row r="205">
          <cell r="A205">
            <v>133</v>
          </cell>
          <cell r="B205" t="str">
            <v>ADITIVO LIQUIDO INCORPORADOR DE AR PARA CONCRETO E ARGAMASSA, LIQUIDO E ISENTO DE CLORETOS</v>
          </cell>
          <cell r="C205" t="str">
            <v xml:space="preserve">L     </v>
          </cell>
          <cell r="D205" t="str">
            <v>CR</v>
          </cell>
          <cell r="E205">
            <v>5.0999999999999996</v>
          </cell>
        </row>
        <row r="206">
          <cell r="A206">
            <v>43617</v>
          </cell>
          <cell r="B206" t="str">
            <v>ADITIVO PLASTIFICANTE E ESTABILIZADOR PARA ARGAMASSAS DE ASSENTAMENTO E REBOCO, LIQUIDO E ISENTO DE CLORETOS</v>
          </cell>
          <cell r="C206" t="str">
            <v xml:space="preserve">L     </v>
          </cell>
          <cell r="D206" t="str">
            <v>CR</v>
          </cell>
          <cell r="E206">
            <v>5.7</v>
          </cell>
        </row>
        <row r="207">
          <cell r="A207">
            <v>132</v>
          </cell>
          <cell r="B207" t="str">
            <v>ADITIVO PLASTIFICANTE RETARDADOR DE PEGA E REDUTOR DE AGUA PARA CONCRETO, LIQUIDO E ISENTO DE CLORETOS</v>
          </cell>
          <cell r="C207" t="str">
            <v xml:space="preserve">L     </v>
          </cell>
          <cell r="D207" t="str">
            <v>CR</v>
          </cell>
          <cell r="E207">
            <v>5.29</v>
          </cell>
        </row>
        <row r="208">
          <cell r="A208">
            <v>43618</v>
          </cell>
          <cell r="B208" t="str">
            <v>ADITIVO SUPERPLASTIFICANTE DE PEGA NORMAL PARA CONCRETO, LIQUIDO E ISENTO DE CLORETOS</v>
          </cell>
          <cell r="C208" t="str">
            <v xml:space="preserve">KG    </v>
          </cell>
          <cell r="D208" t="str">
            <v>CR</v>
          </cell>
          <cell r="E208">
            <v>13.32</v>
          </cell>
        </row>
        <row r="209">
          <cell r="A209">
            <v>37476</v>
          </cell>
          <cell r="B209" t="str">
            <v>ADUELA/ GALERIA PRÃ-MOLDADA DE CONCRETO ARMADO, SEÃÃO RETANGULAR INTERNA DE 1,50 X 1,50 M (L X A), MÃSULA DE 20X20CM, C = 1.00 M, EMÃN = 15 CM, TB-45 E FCK DO CONCRETO = 30 MPA.</v>
          </cell>
          <cell r="C209" t="str">
            <v xml:space="preserve">UN    </v>
          </cell>
          <cell r="D209" t="str">
            <v>CR</v>
          </cell>
          <cell r="E209">
            <v>2521.58</v>
          </cell>
        </row>
        <row r="210">
          <cell r="A210">
            <v>37478</v>
          </cell>
          <cell r="B210" t="str">
            <v>ADUELA/ GALERIA PRÃ-MOLDADA DE CONCRETO ARMADO, SEÃÃO RETANGULAR INTERNA DE 2,00 X 2,00 M (L X A), MÃSULA DE 20X20CM, C = 1.00 M, EMÃN = 15 CM, TB-45 E FCK DO CONCRETO = 30 MPA.</v>
          </cell>
          <cell r="C210" t="str">
            <v xml:space="preserve">UN    </v>
          </cell>
          <cell r="D210" t="str">
            <v>CR</v>
          </cell>
          <cell r="E210">
            <v>3158.35</v>
          </cell>
        </row>
        <row r="211">
          <cell r="A211">
            <v>37477</v>
          </cell>
          <cell r="B211" t="str">
            <v>ADUELA/ GALERIA PRÃ-MOLDADA DE CONCRETO ARMADO, SEÃÃO RETANGULAR INTERNA DE 2,50 X 2,50 M (L X A), MÃSULA DE 20X20CM, C = 1.00 M, EMÃN = 15 CM, TB-45 E FCK DO CONCRETO = 30 MPA.</v>
          </cell>
          <cell r="C211" t="str">
            <v xml:space="preserve">UN    </v>
          </cell>
          <cell r="D211" t="str">
            <v>CR</v>
          </cell>
          <cell r="E211">
            <v>4279.05</v>
          </cell>
        </row>
        <row r="212">
          <cell r="A212">
            <v>37479</v>
          </cell>
          <cell r="B212" t="str">
            <v>ADUELA/ GALERIA PRÃ-MOLDADA DE CONCRETO ARMADO, SEÃÃO RETANGULAR INTERNA DE 3,00 X 3,00 M (L X A), MÃSULA DE 20X20CM, C = 1.00 M, EMÃN = 20 CM, TB-45 E FCK DO CONCRETO = 30 MPA.</v>
          </cell>
          <cell r="C212" t="str">
            <v xml:space="preserve">UN    </v>
          </cell>
          <cell r="D212" t="str">
            <v>CR</v>
          </cell>
          <cell r="E212">
            <v>5075.01</v>
          </cell>
        </row>
        <row r="213">
          <cell r="A213">
            <v>41632</v>
          </cell>
          <cell r="B213" t="str">
            <v>ADUELA/GALERIA DE CONCRETO ARMADO, SECAO RETANGULAR 2.00 X 1.00 M (L X A), C = 1.00 M, E = 20 CM</v>
          </cell>
          <cell r="C213" t="str">
            <v xml:space="preserve">UN    </v>
          </cell>
          <cell r="D213" t="str">
            <v>CR</v>
          </cell>
          <cell r="E213">
            <v>2757.19</v>
          </cell>
        </row>
        <row r="214">
          <cell r="A214">
            <v>41634</v>
          </cell>
          <cell r="B214" t="str">
            <v>ADUELA/GALERIA DE CONCRETO ARMADO, SECAO RETANGULAR 2.00 X 1.50 M (L X A), C = 1.00 M, E = 20 CM</v>
          </cell>
          <cell r="C214" t="str">
            <v xml:space="preserve">UN    </v>
          </cell>
          <cell r="D214" t="str">
            <v>CR</v>
          </cell>
          <cell r="E214">
            <v>3017.55</v>
          </cell>
        </row>
        <row r="215">
          <cell r="A215">
            <v>41633</v>
          </cell>
          <cell r="B215" t="str">
            <v>ADUELA/GALERIA DE CONCRETO ARMADO, SECAO RETANGULAR 2.50 X 1.00 M (L X A), C = 1.00 M, E = 20 CM</v>
          </cell>
          <cell r="C215" t="str">
            <v xml:space="preserve">UN    </v>
          </cell>
          <cell r="D215" t="str">
            <v>CR</v>
          </cell>
          <cell r="E215">
            <v>3237.94</v>
          </cell>
        </row>
        <row r="216">
          <cell r="A216">
            <v>41635</v>
          </cell>
          <cell r="B216" t="str">
            <v>ADUELA/GALERIA DE CONCRETO ARMADO, SECAO RETANGULAR 2.50 X 1.50 M (L X A), C = 1.00 M, E = 20 CM</v>
          </cell>
          <cell r="C216" t="str">
            <v xml:space="preserve">UN    </v>
          </cell>
          <cell r="D216" t="str">
            <v>CR</v>
          </cell>
          <cell r="E216">
            <v>3632.74</v>
          </cell>
        </row>
        <row r="217">
          <cell r="A217">
            <v>4319</v>
          </cell>
          <cell r="B217" t="str">
            <v>AFASTADOR PARA TELHA DE FIBROCIMENTO CANALETE 90 OU KALHETAO</v>
          </cell>
          <cell r="C217" t="str">
            <v xml:space="preserve">UN    </v>
          </cell>
          <cell r="D217" t="str">
            <v>CR</v>
          </cell>
          <cell r="E217">
            <v>1.1499999999999999</v>
          </cell>
        </row>
        <row r="218">
          <cell r="A218">
            <v>42409</v>
          </cell>
          <cell r="B218" t="str">
            <v>AGENTE DE CURA, PROTETOR DA EVAPORACAO DA AGUA DE HIDRATACAO DO CONCRETO</v>
          </cell>
          <cell r="C218" t="str">
            <v xml:space="preserve">KG    </v>
          </cell>
          <cell r="D218" t="str">
            <v>CR</v>
          </cell>
          <cell r="E218">
            <v>8.39</v>
          </cell>
        </row>
        <row r="219">
          <cell r="A219">
            <v>40553</v>
          </cell>
          <cell r="B219" t="str">
            <v>AGREGADO RECICLADO, TIPO RACHAO RECICLADO CINZA, CLASSE A</v>
          </cell>
          <cell r="C219" t="str">
            <v xml:space="preserve">M3    </v>
          </cell>
          <cell r="D219" t="str">
            <v>AS</v>
          </cell>
          <cell r="E219">
            <v>35.75</v>
          </cell>
        </row>
        <row r="220">
          <cell r="A220">
            <v>13003</v>
          </cell>
          <cell r="B220" t="str">
            <v>AGUA SANITARIA</v>
          </cell>
          <cell r="C220" t="str">
            <v xml:space="preserve">L     </v>
          </cell>
          <cell r="D220" t="str">
            <v>CR</v>
          </cell>
          <cell r="E220">
            <v>2.25</v>
          </cell>
        </row>
        <row r="221">
          <cell r="A221">
            <v>6114</v>
          </cell>
          <cell r="B221" t="str">
            <v>AJUDANTE DE ARMADOR</v>
          </cell>
          <cell r="C221" t="str">
            <v xml:space="preserve">H     </v>
          </cell>
          <cell r="D221" t="str">
            <v>CR</v>
          </cell>
          <cell r="E221">
            <v>11.43</v>
          </cell>
        </row>
        <row r="222">
          <cell r="A222">
            <v>40912</v>
          </cell>
          <cell r="B222" t="str">
            <v>AJUDANTE DE ARMADOR (MENSALISTA)</v>
          </cell>
          <cell r="C222" t="str">
            <v xml:space="preserve">MES   </v>
          </cell>
          <cell r="D222" t="str">
            <v>CR</v>
          </cell>
          <cell r="E222">
            <v>2041.52</v>
          </cell>
        </row>
        <row r="223">
          <cell r="A223">
            <v>247</v>
          </cell>
          <cell r="B223" t="str">
            <v>AJUDANTE DE ELETRICISTA</v>
          </cell>
          <cell r="C223" t="str">
            <v xml:space="preserve">H     </v>
          </cell>
          <cell r="D223" t="str">
            <v>CR</v>
          </cell>
          <cell r="E223">
            <v>11.53</v>
          </cell>
        </row>
        <row r="224">
          <cell r="A224">
            <v>40919</v>
          </cell>
          <cell r="B224" t="str">
            <v>AJUDANTE DE ELETRICISTA (MENSALISTA)</v>
          </cell>
          <cell r="C224" t="str">
            <v xml:space="preserve">MES   </v>
          </cell>
          <cell r="D224" t="str">
            <v>CR</v>
          </cell>
          <cell r="E224">
            <v>2058.71</v>
          </cell>
        </row>
        <row r="225">
          <cell r="A225">
            <v>25958</v>
          </cell>
          <cell r="B225" t="str">
            <v>AJUDANTE DE ESTRUTURAS METALICAS</v>
          </cell>
          <cell r="C225" t="str">
            <v xml:space="preserve">H     </v>
          </cell>
          <cell r="D225" t="str">
            <v>CR</v>
          </cell>
          <cell r="E225">
            <v>8.66</v>
          </cell>
        </row>
        <row r="226">
          <cell r="A226">
            <v>40984</v>
          </cell>
          <cell r="B226" t="str">
            <v>AJUDANTE DE ESTRUTURAS METALICAS (MENSALISTA)</v>
          </cell>
          <cell r="C226" t="str">
            <v xml:space="preserve">MES   </v>
          </cell>
          <cell r="D226" t="str">
            <v>CR</v>
          </cell>
          <cell r="E226">
            <v>1545.25</v>
          </cell>
        </row>
        <row r="227">
          <cell r="A227">
            <v>248</v>
          </cell>
          <cell r="B227" t="str">
            <v>AJUDANTE DE OPERACAO EM GERAL</v>
          </cell>
          <cell r="C227" t="str">
            <v xml:space="preserve">H     </v>
          </cell>
          <cell r="D227" t="str">
            <v>CR</v>
          </cell>
          <cell r="E227">
            <v>11.83</v>
          </cell>
        </row>
        <row r="228">
          <cell r="A228">
            <v>41086</v>
          </cell>
          <cell r="B228" t="str">
            <v>AJUDANTE DE OPERACAO EM GERAL (MENSALISTA)</v>
          </cell>
          <cell r="C228" t="str">
            <v xml:space="preserve">MES   </v>
          </cell>
          <cell r="D228" t="str">
            <v>CR</v>
          </cell>
          <cell r="E228">
            <v>2112.5100000000002</v>
          </cell>
        </row>
        <row r="229">
          <cell r="A229">
            <v>34466</v>
          </cell>
          <cell r="B229" t="str">
            <v>AJUDANTE DE PINTOR</v>
          </cell>
          <cell r="C229" t="str">
            <v xml:space="preserve">H     </v>
          </cell>
          <cell r="D229" t="str">
            <v>CR</v>
          </cell>
          <cell r="E229">
            <v>11.83</v>
          </cell>
        </row>
        <row r="230">
          <cell r="A230">
            <v>41083</v>
          </cell>
          <cell r="B230" t="str">
            <v>AJUDANTE DE PINTOR (MENSALISTA)</v>
          </cell>
          <cell r="C230" t="str">
            <v xml:space="preserve">MES   </v>
          </cell>
          <cell r="D230" t="str">
            <v>CR</v>
          </cell>
          <cell r="E230">
            <v>2112.5100000000002</v>
          </cell>
        </row>
        <row r="231">
          <cell r="A231">
            <v>252</v>
          </cell>
          <cell r="B231" t="str">
            <v>AJUDANTE DE SERRALHEIRO</v>
          </cell>
          <cell r="C231" t="str">
            <v xml:space="preserve">H     </v>
          </cell>
          <cell r="D231" t="str">
            <v>CR</v>
          </cell>
          <cell r="E231">
            <v>12.26</v>
          </cell>
        </row>
        <row r="232">
          <cell r="A232">
            <v>40909</v>
          </cell>
          <cell r="B232" t="str">
            <v>AJUDANTE DE SERRALHEIRO (MENSALISTA)</v>
          </cell>
          <cell r="C232" t="str">
            <v xml:space="preserve">MES   </v>
          </cell>
          <cell r="D232" t="str">
            <v>CR</v>
          </cell>
          <cell r="E232">
            <v>2189.73</v>
          </cell>
        </row>
        <row r="233">
          <cell r="A233">
            <v>242</v>
          </cell>
          <cell r="B233" t="str">
            <v>AJUDANTE ESPECIALIZADO</v>
          </cell>
          <cell r="C233" t="str">
            <v xml:space="preserve">H     </v>
          </cell>
          <cell r="D233" t="str">
            <v>CR</v>
          </cell>
          <cell r="E233">
            <v>13.85</v>
          </cell>
        </row>
        <row r="234">
          <cell r="A234">
            <v>41085</v>
          </cell>
          <cell r="B234" t="str">
            <v>AJUDANTE ESPECIALIZADO (MENSALISTA)</v>
          </cell>
          <cell r="C234" t="str">
            <v xml:space="preserve">MES   </v>
          </cell>
          <cell r="D234" t="str">
            <v>CR</v>
          </cell>
          <cell r="E234">
            <v>2473.13</v>
          </cell>
        </row>
        <row r="235">
          <cell r="A235">
            <v>427</v>
          </cell>
          <cell r="B235" t="str">
            <v>ALCA PREFORMADA DE CONTRA POSTE, EM ACO GALVANIZADO, PARA CABO 3/16", COMPRIMENTO *860* MM</v>
          </cell>
          <cell r="C235" t="str">
            <v xml:space="preserve">UN    </v>
          </cell>
          <cell r="D235" t="str">
            <v>AS</v>
          </cell>
          <cell r="E235">
            <v>5.08</v>
          </cell>
        </row>
        <row r="236">
          <cell r="A236">
            <v>417</v>
          </cell>
          <cell r="B236" t="str">
            <v>ALCA PREFORMADA DE DISTRIBUICAO, EM ACO GALVANIZADO, PARA CABO DE ALUMINIO DIAMETRO 16 A 25 MM</v>
          </cell>
          <cell r="C236" t="str">
            <v xml:space="preserve">UN    </v>
          </cell>
          <cell r="D236" t="str">
            <v>AS</v>
          </cell>
          <cell r="E236">
            <v>2.39</v>
          </cell>
        </row>
        <row r="237">
          <cell r="A237">
            <v>11273</v>
          </cell>
          <cell r="B237" t="str">
            <v>ALCA PREFORMADA DE DISTRIBUICAO, EM ACO GALVANIZADO, PARA CONDUTORES DE ALUMINIO AWG 1/0 (CAA 6/1 OU CA 7 FIOS)</v>
          </cell>
          <cell r="C237" t="str">
            <v xml:space="preserve">UN    </v>
          </cell>
          <cell r="D237" t="str">
            <v>AS</v>
          </cell>
          <cell r="E237">
            <v>7.44</v>
          </cell>
        </row>
        <row r="238">
          <cell r="A238">
            <v>11272</v>
          </cell>
          <cell r="B238" t="str">
            <v>ALCA PREFORMADA DE DISTRIBUICAO, EM ACO GALVANIZADO, PARA CONDUTORES DE ALUMINIO AWG 2 (CAA 6/1 OU CA 7 FIOS)</v>
          </cell>
          <cell r="C238" t="str">
            <v xml:space="preserve">UN    </v>
          </cell>
          <cell r="D238" t="str">
            <v>AS</v>
          </cell>
          <cell r="E238">
            <v>4.49</v>
          </cell>
        </row>
        <row r="239">
          <cell r="A239">
            <v>11275</v>
          </cell>
          <cell r="B239" t="str">
            <v>ALCA PREFORMADA DE SERVICO, EM ACO GALVANIZADO, PARA CONDUTORES DE ALUMINIO AWG 4 (CAA 6/1)</v>
          </cell>
          <cell r="C239" t="str">
            <v xml:space="preserve">UN    </v>
          </cell>
          <cell r="D239" t="str">
            <v>AS</v>
          </cell>
          <cell r="E239">
            <v>1.8</v>
          </cell>
        </row>
        <row r="240">
          <cell r="A240">
            <v>11274</v>
          </cell>
          <cell r="B240" t="str">
            <v>ALCA PREFORMADA DE SERVICO, EM ACO GALVANIZADO, PARA CONDUTORES DE ALUMINIO AWG 6 (CAA 6/1)</v>
          </cell>
          <cell r="C240" t="str">
            <v xml:space="preserve">UN    </v>
          </cell>
          <cell r="D240" t="str">
            <v>AS</v>
          </cell>
          <cell r="E240">
            <v>1.37</v>
          </cell>
        </row>
        <row r="241">
          <cell r="A241">
            <v>38470</v>
          </cell>
          <cell r="B241" t="str">
            <v>ALICATE DE CORTE DIAGONAL 6 " COM ISOLAMENTO</v>
          </cell>
          <cell r="C241" t="str">
            <v xml:space="preserve">UN    </v>
          </cell>
          <cell r="D241" t="str">
            <v xml:space="preserve">C </v>
          </cell>
          <cell r="E241">
            <v>38.57</v>
          </cell>
        </row>
        <row r="242">
          <cell r="A242">
            <v>38547</v>
          </cell>
          <cell r="B242" t="str">
            <v>ALICATE DE CRIMPAR RJ11, RJ12 E RJ45</v>
          </cell>
          <cell r="C242" t="str">
            <v xml:space="preserve">UN    </v>
          </cell>
          <cell r="D242" t="str">
            <v>CR</v>
          </cell>
          <cell r="E242">
            <v>105.25</v>
          </cell>
        </row>
        <row r="243">
          <cell r="A243">
            <v>38469</v>
          </cell>
          <cell r="B243" t="str">
            <v>ALICATE DE PRESSAO PARA SOLDA DE CHAPA 18 "</v>
          </cell>
          <cell r="C243" t="str">
            <v xml:space="preserve">UN    </v>
          </cell>
          <cell r="D243" t="str">
            <v>CR</v>
          </cell>
          <cell r="E243">
            <v>113.17</v>
          </cell>
        </row>
        <row r="244">
          <cell r="A244">
            <v>38467</v>
          </cell>
          <cell r="B244" t="str">
            <v>ALICATE DE PRESSAO 11 " PARA SOLDA, TIPO C</v>
          </cell>
          <cell r="C244" t="str">
            <v xml:space="preserve">UN    </v>
          </cell>
          <cell r="D244" t="str">
            <v>CR</v>
          </cell>
          <cell r="E244">
            <v>63.68</v>
          </cell>
        </row>
        <row r="245">
          <cell r="A245">
            <v>38468</v>
          </cell>
          <cell r="B245" t="str">
            <v>ALICATE DE PRESSAO 11 " PARA SOLDA, TIPO U</v>
          </cell>
          <cell r="C245" t="str">
            <v xml:space="preserve">UN    </v>
          </cell>
          <cell r="D245" t="str">
            <v>CR</v>
          </cell>
          <cell r="E245">
            <v>70.069999999999993</v>
          </cell>
        </row>
        <row r="246">
          <cell r="A246">
            <v>38471</v>
          </cell>
          <cell r="B246" t="str">
            <v>ALICATE PARA ANEIS DE PISTAO, CAPACIDADE 50 A 100 MM</v>
          </cell>
          <cell r="C246" t="str">
            <v xml:space="preserve">UN    </v>
          </cell>
          <cell r="D246" t="str">
            <v>CR</v>
          </cell>
          <cell r="E246">
            <v>91</v>
          </cell>
        </row>
        <row r="247">
          <cell r="A247">
            <v>37370</v>
          </cell>
          <cell r="B247" t="str">
            <v>ALIMENTACAO - HORISTA (COLETADO CAIXA)</v>
          </cell>
          <cell r="C247" t="str">
            <v xml:space="preserve">H     </v>
          </cell>
          <cell r="D247" t="str">
            <v xml:space="preserve">C </v>
          </cell>
          <cell r="E247">
            <v>2.57</v>
          </cell>
        </row>
        <row r="248">
          <cell r="A248">
            <v>40862</v>
          </cell>
          <cell r="B248" t="str">
            <v>ALIMENTACAO - MENSALISTA (COLETADO CAIXA)</v>
          </cell>
          <cell r="C248" t="str">
            <v xml:space="preserve">MES   </v>
          </cell>
          <cell r="D248" t="str">
            <v xml:space="preserve">C </v>
          </cell>
          <cell r="E248">
            <v>485.2</v>
          </cell>
        </row>
        <row r="249">
          <cell r="A249">
            <v>10658</v>
          </cell>
          <cell r="B249" t="str">
            <v>ALISADORA DE CONCRETO COM MOTOR A GASOLINA DE 5,5 HP, PESO COM MOTOR DE 78 KG, 4 PAS</v>
          </cell>
          <cell r="C249" t="str">
            <v xml:space="preserve">UN    </v>
          </cell>
          <cell r="D249" t="str">
            <v>AS</v>
          </cell>
          <cell r="E249">
            <v>6945</v>
          </cell>
        </row>
        <row r="250">
          <cell r="A250">
            <v>253</v>
          </cell>
          <cell r="B250" t="str">
            <v>ALMOXARIFE</v>
          </cell>
          <cell r="C250" t="str">
            <v xml:space="preserve">H     </v>
          </cell>
          <cell r="D250" t="str">
            <v xml:space="preserve">C </v>
          </cell>
          <cell r="E250">
            <v>25.52</v>
          </cell>
        </row>
        <row r="251">
          <cell r="A251">
            <v>40809</v>
          </cell>
          <cell r="B251" t="str">
            <v>ALMOXARIFE (MENSALISTA)</v>
          </cell>
          <cell r="C251" t="str">
            <v xml:space="preserve">MES   </v>
          </cell>
          <cell r="D251" t="str">
            <v>CR</v>
          </cell>
          <cell r="E251">
            <v>4551.26</v>
          </cell>
        </row>
        <row r="252">
          <cell r="A252">
            <v>42428</v>
          </cell>
          <cell r="B252" t="str">
            <v>ALONGADOR COM TRES ALTURAS, EM TUBO DE ACO CARBONO, PINTURA NO PROCESSO ELETROSTATICO - EQUIPAMENTO DE GINASTICA PARA ACADEMIA AO AR LIVRE / ACADEMIA DA TERCEIRA IDADE - ATI</v>
          </cell>
          <cell r="C252" t="str">
            <v xml:space="preserve">UN    </v>
          </cell>
          <cell r="D252" t="str">
            <v>AS</v>
          </cell>
          <cell r="E252">
            <v>1264</v>
          </cell>
        </row>
        <row r="253">
          <cell r="A253">
            <v>583</v>
          </cell>
          <cell r="B253" t="str">
            <v>ALUMINIO ANODIZADO</v>
          </cell>
          <cell r="C253" t="str">
            <v xml:space="preserve">KG    </v>
          </cell>
          <cell r="D253" t="str">
            <v>AS</v>
          </cell>
          <cell r="E253">
            <v>28.75</v>
          </cell>
        </row>
        <row r="254">
          <cell r="A254">
            <v>299</v>
          </cell>
          <cell r="B254" t="str">
            <v>ANEL BORRACHA DN 100 MM, PARA TUBO SERIE REFORCADA ESGOTO PREDIAL</v>
          </cell>
          <cell r="C254" t="str">
            <v xml:space="preserve">UN    </v>
          </cell>
          <cell r="D254" t="str">
            <v>CR</v>
          </cell>
          <cell r="E254">
            <v>1.92</v>
          </cell>
        </row>
        <row r="255">
          <cell r="A255">
            <v>298</v>
          </cell>
          <cell r="B255" t="str">
            <v>ANEL BORRACHA DN 75 MM, PARA TUBO SERIE REFORCADA ESGOTO PREDIAL</v>
          </cell>
          <cell r="C255" t="str">
            <v xml:space="preserve">UN    </v>
          </cell>
          <cell r="D255" t="str">
            <v>CR</v>
          </cell>
          <cell r="E255">
            <v>1.93</v>
          </cell>
        </row>
        <row r="256">
          <cell r="A256">
            <v>295</v>
          </cell>
          <cell r="B256" t="str">
            <v>ANEL BORRACHA PARA TUBO ESGOTO PREDIAL DN 40 MM (NBR 5688)</v>
          </cell>
          <cell r="C256" t="str">
            <v xml:space="preserve">UN    </v>
          </cell>
          <cell r="D256" t="str">
            <v>CR</v>
          </cell>
          <cell r="E256">
            <v>1.1499999999999999</v>
          </cell>
        </row>
        <row r="257">
          <cell r="A257">
            <v>296</v>
          </cell>
          <cell r="B257" t="str">
            <v>ANEL BORRACHA PARA TUBO ESGOTO PREDIAL DN 50 MM (NBR 5688)</v>
          </cell>
          <cell r="C257" t="str">
            <v xml:space="preserve">UN    </v>
          </cell>
          <cell r="D257" t="str">
            <v>CR</v>
          </cell>
          <cell r="E257">
            <v>1.19</v>
          </cell>
        </row>
        <row r="258">
          <cell r="A258">
            <v>297</v>
          </cell>
          <cell r="B258" t="str">
            <v>ANEL BORRACHA PARA TUBO ESGOTO PREDIAL DN 75 MM (NBR 5688)</v>
          </cell>
          <cell r="C258" t="str">
            <v xml:space="preserve">UN    </v>
          </cell>
          <cell r="D258" t="str">
            <v>CR</v>
          </cell>
          <cell r="E258">
            <v>1.69</v>
          </cell>
        </row>
        <row r="259">
          <cell r="A259">
            <v>301</v>
          </cell>
          <cell r="B259" t="str">
            <v>ANEL BORRACHA PARA TUBO ESGOTO PREDIAL, DN 100 MM (NBR 5688)</v>
          </cell>
          <cell r="C259" t="str">
            <v xml:space="preserve">UN    </v>
          </cell>
          <cell r="D259" t="str">
            <v xml:space="preserve">C </v>
          </cell>
          <cell r="E259">
            <v>2.12</v>
          </cell>
        </row>
        <row r="260">
          <cell r="A260">
            <v>300</v>
          </cell>
          <cell r="B260" t="str">
            <v>ANEL BORRACHA, DN 150 MM, PARA TUBO SERIE REFORCADA ESGOTO PREDIAL</v>
          </cell>
          <cell r="C260" t="str">
            <v xml:space="preserve">UN    </v>
          </cell>
          <cell r="D260" t="str">
            <v>CR</v>
          </cell>
          <cell r="E260">
            <v>8.9</v>
          </cell>
        </row>
        <row r="261">
          <cell r="A261">
            <v>20084</v>
          </cell>
          <cell r="B261" t="str">
            <v>ANEL BORRACHA, DN 40 MM, PARA TUBO SERIE REFORCADA ESGOTO PREDIAL</v>
          </cell>
          <cell r="C261" t="str">
            <v xml:space="preserve">UN    </v>
          </cell>
          <cell r="D261" t="str">
            <v>CR</v>
          </cell>
          <cell r="E261">
            <v>1.1499999999999999</v>
          </cell>
        </row>
        <row r="262">
          <cell r="A262">
            <v>20085</v>
          </cell>
          <cell r="B262" t="str">
            <v>ANEL BORRACHA, DN 50 MM, PARA TUBO SERIE REFORCADA ESGOTO PREDIAL</v>
          </cell>
          <cell r="C262" t="str">
            <v xml:space="preserve">UN    </v>
          </cell>
          <cell r="D262" t="str">
            <v>CR</v>
          </cell>
          <cell r="E262">
            <v>1.07</v>
          </cell>
        </row>
        <row r="263">
          <cell r="A263">
            <v>311</v>
          </cell>
          <cell r="B263" t="str">
            <v>ANEL BORRACHA, PARA TUBO PVC DEFOFO, DN 100 MM (NBR 7665)</v>
          </cell>
          <cell r="C263" t="str">
            <v xml:space="preserve">UN    </v>
          </cell>
          <cell r="D263" t="str">
            <v>CR</v>
          </cell>
          <cell r="E263">
            <v>6.89</v>
          </cell>
        </row>
        <row r="264">
          <cell r="A264">
            <v>318</v>
          </cell>
          <cell r="B264" t="str">
            <v>ANEL BORRACHA, PARA TUBO PVC DEFOFO, DN 150 MM (NBR 7665)</v>
          </cell>
          <cell r="C264" t="str">
            <v xml:space="preserve">UN    </v>
          </cell>
          <cell r="D264" t="str">
            <v>CR</v>
          </cell>
          <cell r="E264">
            <v>12.07</v>
          </cell>
        </row>
        <row r="265">
          <cell r="A265">
            <v>319</v>
          </cell>
          <cell r="B265" t="str">
            <v>ANEL BORRACHA, PARA TUBO PVC DEFOFO, DN 200 MM (NBR 7665)</v>
          </cell>
          <cell r="C265" t="str">
            <v xml:space="preserve">UN    </v>
          </cell>
          <cell r="D265" t="str">
            <v>CR</v>
          </cell>
          <cell r="E265">
            <v>22.8</v>
          </cell>
        </row>
        <row r="266">
          <cell r="A266">
            <v>320</v>
          </cell>
          <cell r="B266" t="str">
            <v>ANEL BORRACHA, PARA TUBO PVC DEFOFO, DN 250 MM (NBR 7665)</v>
          </cell>
          <cell r="C266" t="str">
            <v xml:space="preserve">UN    </v>
          </cell>
          <cell r="D266" t="str">
            <v>CR</v>
          </cell>
          <cell r="E266">
            <v>72.489999999999995</v>
          </cell>
        </row>
        <row r="267">
          <cell r="A267">
            <v>314</v>
          </cell>
          <cell r="B267" t="str">
            <v>ANEL BORRACHA, PARA TUBO PVC DEFOFO, DN 300 MM (NBR 7665)</v>
          </cell>
          <cell r="C267" t="str">
            <v xml:space="preserve">UN    </v>
          </cell>
          <cell r="D267" t="str">
            <v>CR</v>
          </cell>
          <cell r="E267">
            <v>111.35</v>
          </cell>
        </row>
        <row r="268">
          <cell r="A268">
            <v>303</v>
          </cell>
          <cell r="B268" t="str">
            <v>ANEL BORRACHA, PARA TUBO PVC, REDE COLETOR ESGOTO, DN 100 MM (NBR 7362)</v>
          </cell>
          <cell r="C268" t="str">
            <v xml:space="preserve">UN    </v>
          </cell>
          <cell r="D268" t="str">
            <v>CR</v>
          </cell>
          <cell r="E268">
            <v>2.89</v>
          </cell>
        </row>
        <row r="269">
          <cell r="A269">
            <v>304</v>
          </cell>
          <cell r="B269" t="str">
            <v>ANEL BORRACHA, PARA TUBO PVC, REDE COLETOR ESGOTO, DN 125 MM (NBR 7362)</v>
          </cell>
          <cell r="C269" t="str">
            <v xml:space="preserve">UN    </v>
          </cell>
          <cell r="D269" t="str">
            <v>CR</v>
          </cell>
          <cell r="E269">
            <v>4.41</v>
          </cell>
        </row>
        <row r="270">
          <cell r="A270">
            <v>305</v>
          </cell>
          <cell r="B270" t="str">
            <v>ANEL BORRACHA, PARA TUBO PVC, REDE COLETOR ESGOTO, DN 150 MM (NBR 7362)</v>
          </cell>
          <cell r="C270" t="str">
            <v xml:space="preserve">UN    </v>
          </cell>
          <cell r="D270" t="str">
            <v>CR</v>
          </cell>
          <cell r="E270">
            <v>7.53</v>
          </cell>
        </row>
        <row r="271">
          <cell r="A271">
            <v>306</v>
          </cell>
          <cell r="B271" t="str">
            <v>ANEL BORRACHA, PARA TUBO PVC, REDE COLETOR ESGOTO, DN 200 MM (NBR 7362)</v>
          </cell>
          <cell r="C271" t="str">
            <v xml:space="preserve">UN    </v>
          </cell>
          <cell r="D271" t="str">
            <v>CR</v>
          </cell>
          <cell r="E271">
            <v>9.0500000000000007</v>
          </cell>
        </row>
        <row r="272">
          <cell r="A272">
            <v>307</v>
          </cell>
          <cell r="B272" t="str">
            <v>ANEL BORRACHA, PARA TUBO PVC, REDE COLETOR ESGOTO, DN 250 MM (NBR 7362)</v>
          </cell>
          <cell r="C272" t="str">
            <v xml:space="preserve">UN    </v>
          </cell>
          <cell r="D272" t="str">
            <v>CR</v>
          </cell>
          <cell r="E272">
            <v>17.88</v>
          </cell>
        </row>
        <row r="273">
          <cell r="A273">
            <v>309</v>
          </cell>
          <cell r="B273" t="str">
            <v>ANEL BORRACHA, PARA TUBO PVC, REDE COLETOR ESGOTO, DN 350 MM (NBR 7362)</v>
          </cell>
          <cell r="C273" t="str">
            <v xml:space="preserve">UN    </v>
          </cell>
          <cell r="D273" t="str">
            <v>CR</v>
          </cell>
          <cell r="E273">
            <v>36.630000000000003</v>
          </cell>
        </row>
        <row r="274">
          <cell r="A274">
            <v>310</v>
          </cell>
          <cell r="B274" t="str">
            <v>ANEL BORRACHA, PARA TUBO PVC, REDE COLETOR ESGOTO, DN 400 MM (NBR 7362)</v>
          </cell>
          <cell r="C274" t="str">
            <v xml:space="preserve">UN    </v>
          </cell>
          <cell r="D274" t="str">
            <v>CR</v>
          </cell>
          <cell r="E274">
            <v>46.46</v>
          </cell>
        </row>
        <row r="275">
          <cell r="A275">
            <v>328</v>
          </cell>
          <cell r="B275" t="str">
            <v>ANEL BORRACHA, PARA TUBO/CONEXAO PVC PBA, DN 100 MM, PARA REDE AGUA</v>
          </cell>
          <cell r="C275" t="str">
            <v xml:space="preserve">UN    </v>
          </cell>
          <cell r="D275" t="str">
            <v>CR</v>
          </cell>
          <cell r="E275">
            <v>5.54</v>
          </cell>
        </row>
        <row r="276">
          <cell r="A276">
            <v>325</v>
          </cell>
          <cell r="B276" t="str">
            <v>ANEL BORRACHA, PARA TUBO/CONEXAO PVC PBA, DN 50 MM, PARA REDE AGUA</v>
          </cell>
          <cell r="C276" t="str">
            <v xml:space="preserve">UN    </v>
          </cell>
          <cell r="D276" t="str">
            <v>CR</v>
          </cell>
          <cell r="E276">
            <v>2.15</v>
          </cell>
        </row>
        <row r="277">
          <cell r="A277">
            <v>20326</v>
          </cell>
          <cell r="B277" t="str">
            <v>ANEL BORRACHA, PARA TUBO/CONEXAO PVC PBA, DN 60 MM, PARA REDE AGUA</v>
          </cell>
          <cell r="C277" t="str">
            <v xml:space="preserve">UN    </v>
          </cell>
          <cell r="D277" t="str">
            <v>CR</v>
          </cell>
          <cell r="E277">
            <v>5.76</v>
          </cell>
        </row>
        <row r="278">
          <cell r="A278">
            <v>329</v>
          </cell>
          <cell r="B278" t="str">
            <v>ANEL BORRACHA, PARA TUBO/CONEXAO PVC PBA, DN 75 MM, PARA REDE AGUA</v>
          </cell>
          <cell r="C278" t="str">
            <v xml:space="preserve">UN    </v>
          </cell>
          <cell r="D278" t="str">
            <v>CR</v>
          </cell>
          <cell r="E278">
            <v>7.08</v>
          </cell>
        </row>
        <row r="279">
          <cell r="A279">
            <v>308</v>
          </cell>
          <cell r="B279" t="str">
            <v>ANEL BORRACHA, PARA TUBO, PVC REDE COLETOR ESGOTO, DN 300 MM (NBR 7362)</v>
          </cell>
          <cell r="C279" t="str">
            <v xml:space="preserve">UN    </v>
          </cell>
          <cell r="D279" t="str">
            <v>CR</v>
          </cell>
          <cell r="E279">
            <v>23.87</v>
          </cell>
        </row>
        <row r="280">
          <cell r="A280">
            <v>39642</v>
          </cell>
          <cell r="B280" t="str">
            <v>ANEL DE BORRACHA PARA VEDACAO DE DUTO PEAD CORRUGADO PARA ELETRICA, DN 1 1/2"</v>
          </cell>
          <cell r="C280" t="str">
            <v xml:space="preserve">UN    </v>
          </cell>
          <cell r="D280" t="str">
            <v>CR</v>
          </cell>
          <cell r="E280">
            <v>1.45</v>
          </cell>
        </row>
        <row r="281">
          <cell r="A281">
            <v>39641</v>
          </cell>
          <cell r="B281" t="str">
            <v>ANEL DE BORRACHA PARA VEDACAO DE DUTO PEAD CORRUGADO PARA ELETRICA, DN 1 1/4"</v>
          </cell>
          <cell r="C281" t="str">
            <v xml:space="preserve">UN    </v>
          </cell>
          <cell r="D281" t="str">
            <v>CR</v>
          </cell>
          <cell r="E281">
            <v>1.01</v>
          </cell>
        </row>
        <row r="282">
          <cell r="A282">
            <v>39643</v>
          </cell>
          <cell r="B282" t="str">
            <v>ANEL DE BORRACHA PARA VEDACAO DE DUTO PEAD CORRUGADO PARA ELETRICA, DN 2"</v>
          </cell>
          <cell r="C282" t="str">
            <v xml:space="preserve">UN    </v>
          </cell>
          <cell r="D282" t="str">
            <v>CR</v>
          </cell>
          <cell r="E282">
            <v>4.0199999999999996</v>
          </cell>
        </row>
        <row r="283">
          <cell r="A283">
            <v>39644</v>
          </cell>
          <cell r="B283" t="str">
            <v>ANEL DE BORRACHA PARA VEDACAO DE DUTO PEAD CORRUGADO PARA ELETRICA, DN 3"</v>
          </cell>
          <cell r="C283" t="str">
            <v xml:space="preserve">UN    </v>
          </cell>
          <cell r="D283" t="str">
            <v>CR</v>
          </cell>
          <cell r="E283">
            <v>5.2</v>
          </cell>
        </row>
        <row r="284">
          <cell r="A284">
            <v>39645</v>
          </cell>
          <cell r="B284" t="str">
            <v>ANEL DE BORRACHA PARA VEDACAO DE DUTO PEAD CORRUGADO PARA ELETRICA, DN 4"</v>
          </cell>
          <cell r="C284" t="str">
            <v xml:space="preserve">UN    </v>
          </cell>
          <cell r="D284" t="str">
            <v>CR</v>
          </cell>
          <cell r="E284">
            <v>6.71</v>
          </cell>
        </row>
        <row r="285">
          <cell r="A285">
            <v>41610</v>
          </cell>
          <cell r="B285" t="str">
            <v>ANEL DE CONCRETO ARMADO COM FUNDO, PARA FOSSA E POCO 1,50 X *0,50* M</v>
          </cell>
          <cell r="C285" t="str">
            <v xml:space="preserve">UN    </v>
          </cell>
          <cell r="D285" t="str">
            <v>CR</v>
          </cell>
          <cell r="E285">
            <v>467.81</v>
          </cell>
        </row>
        <row r="286">
          <cell r="A286">
            <v>41611</v>
          </cell>
          <cell r="B286" t="str">
            <v>ANEL DE CONCRETO ARMADO COM FUNDO, PARA FOSSA E POCO 2,00 X *0,50* M</v>
          </cell>
          <cell r="C286" t="str">
            <v xml:space="preserve">UN    </v>
          </cell>
          <cell r="D286" t="str">
            <v>CR</v>
          </cell>
          <cell r="E286">
            <v>737.37</v>
          </cell>
        </row>
        <row r="287">
          <cell r="A287">
            <v>41612</v>
          </cell>
          <cell r="B287" t="str">
            <v>ANEL DE CONCRETO ARMADO COM FUNDO, PARA FOSSA E POCO 2,50 X *0,50* M</v>
          </cell>
          <cell r="C287" t="str">
            <v xml:space="preserve">UN    </v>
          </cell>
          <cell r="D287" t="str">
            <v>CR</v>
          </cell>
          <cell r="E287">
            <v>1035.3699999999999</v>
          </cell>
        </row>
        <row r="288">
          <cell r="A288">
            <v>41637</v>
          </cell>
          <cell r="B288" t="str">
            <v>ANEL DE CONCRETO ARMADO, COM FUROS/DRENO PARA SUMIDOURO, D = 0,80 M, H = 0,50 M</v>
          </cell>
          <cell r="C288" t="str">
            <v xml:space="preserve">UN    </v>
          </cell>
          <cell r="D288" t="str">
            <v>CR</v>
          </cell>
          <cell r="E288">
            <v>96.78</v>
          </cell>
        </row>
        <row r="289">
          <cell r="A289">
            <v>41638</v>
          </cell>
          <cell r="B289" t="str">
            <v>ANEL DE CONCRETO ARMADO, COM FUROS/DRENO PARA SUMIDOURO, D = 1,00 M, H = 0,50M</v>
          </cell>
          <cell r="C289" t="str">
            <v xml:space="preserve">UN    </v>
          </cell>
          <cell r="D289" t="str">
            <v>CR</v>
          </cell>
          <cell r="E289">
            <v>126.07</v>
          </cell>
        </row>
        <row r="290">
          <cell r="A290">
            <v>41639</v>
          </cell>
          <cell r="B290" t="str">
            <v>ANEL DE CONCRETO ARMADO, COM FUROS/DRENO PARA SUMIDOURO, D = 1,50 M, H = 0,50 M</v>
          </cell>
          <cell r="C290" t="str">
            <v xml:space="preserve">UN    </v>
          </cell>
          <cell r="D290" t="str">
            <v>CR</v>
          </cell>
          <cell r="E290">
            <v>305.01</v>
          </cell>
        </row>
        <row r="291">
          <cell r="A291">
            <v>11789</v>
          </cell>
          <cell r="B291" t="str">
            <v>ANEL DE DISTRIBUICAO EM ACO GALVANIZADO PARA FIO FE-160</v>
          </cell>
          <cell r="C291" t="str">
            <v xml:space="preserve">UN    </v>
          </cell>
          <cell r="D291" t="str">
            <v>AS</v>
          </cell>
          <cell r="E291">
            <v>0.67</v>
          </cell>
        </row>
        <row r="292">
          <cell r="A292">
            <v>20975</v>
          </cell>
          <cell r="B292" t="str">
            <v>ANEL DE EXPANSAO EM COBRE, ENGATE RAPIDO 1 1/2", PARA EMPATACAO MANGUEIRA DE COMBATE A INCENDIO PREDIAL</v>
          </cell>
          <cell r="C292" t="str">
            <v xml:space="preserve">UN    </v>
          </cell>
          <cell r="D292" t="str">
            <v>CR</v>
          </cell>
          <cell r="E292">
            <v>7.67</v>
          </cell>
        </row>
        <row r="293">
          <cell r="A293">
            <v>20976</v>
          </cell>
          <cell r="B293" t="str">
            <v>ANEL DE EXPANSAO EM COBRE, ENGATE RAPIDO 2 1/2", PARA EMPATACAO MANGUEIRA DE COMBATE A INCENDIO PREDIAL</v>
          </cell>
          <cell r="C293" t="str">
            <v xml:space="preserve">UN    </v>
          </cell>
          <cell r="D293" t="str">
            <v>CR</v>
          </cell>
          <cell r="E293">
            <v>11.59</v>
          </cell>
        </row>
        <row r="294">
          <cell r="A294">
            <v>40340</v>
          </cell>
          <cell r="B294" t="str">
            <v>ANEL DE VEDACAO/JUNTA ELASTICA, H = *16* MM, PARA TUBO DE CONCRETO DN 300 MM</v>
          </cell>
          <cell r="C294" t="str">
            <v xml:space="preserve">UN    </v>
          </cell>
          <cell r="D294" t="str">
            <v>CR</v>
          </cell>
          <cell r="E294">
            <v>56.14</v>
          </cell>
        </row>
        <row r="295">
          <cell r="A295">
            <v>40341</v>
          </cell>
          <cell r="B295" t="str">
            <v>ANEL DE VEDACAO/JUNTA ELASTICA, H = *16* MM, PARA TUBO DE CONCRETO DN 400 MM</v>
          </cell>
          <cell r="C295" t="str">
            <v xml:space="preserve">UN    </v>
          </cell>
          <cell r="D295" t="str">
            <v>CR</v>
          </cell>
          <cell r="E295">
            <v>66.47</v>
          </cell>
        </row>
        <row r="296">
          <cell r="A296">
            <v>40342</v>
          </cell>
          <cell r="B296" t="str">
            <v>ANEL DE VEDACAO/JUNTA ELASTICA, H = *16* MM, PARA TUBO DE CONCRETO DN 500 MM</v>
          </cell>
          <cell r="C296" t="str">
            <v xml:space="preserve">UN    </v>
          </cell>
          <cell r="D296" t="str">
            <v>CR</v>
          </cell>
          <cell r="E296">
            <v>84.27</v>
          </cell>
        </row>
        <row r="297">
          <cell r="A297">
            <v>40343</v>
          </cell>
          <cell r="B297" t="str">
            <v>ANEL DE VEDACAO/JUNTA ELASTICA, H = *16* MM, PARA TUBO DE CONCRETO DN 600 MM</v>
          </cell>
          <cell r="C297" t="str">
            <v xml:space="preserve">UN    </v>
          </cell>
          <cell r="D297" t="str">
            <v>CR</v>
          </cell>
          <cell r="E297">
            <v>103.39</v>
          </cell>
        </row>
        <row r="298">
          <cell r="A298">
            <v>40344</v>
          </cell>
          <cell r="B298" t="str">
            <v>ANEL DE VEDACAO/JUNTA ELASTICA, H = *18* MM, PARA TUBO DE CONCRETO DN 700 MM</v>
          </cell>
          <cell r="C298" t="str">
            <v xml:space="preserve">UN    </v>
          </cell>
          <cell r="D298" t="str">
            <v>CR</v>
          </cell>
          <cell r="E298">
            <v>109.32</v>
          </cell>
        </row>
        <row r="299">
          <cell r="A299">
            <v>40345</v>
          </cell>
          <cell r="B299" t="str">
            <v>ANEL DE VEDACAO/JUNTA ELASTICA, H = *19* MM, PARA TUBO DE CONCRETO DN 800 MM</v>
          </cell>
          <cell r="C299" t="str">
            <v xml:space="preserve">UN    </v>
          </cell>
          <cell r="D299" t="str">
            <v>CR</v>
          </cell>
          <cell r="E299">
            <v>136.49</v>
          </cell>
        </row>
        <row r="300">
          <cell r="A300">
            <v>40346</v>
          </cell>
          <cell r="B300" t="str">
            <v>ANEL DE VEDACAO/JUNTA ELASTICA, H = *19* MM, PARA TUBO DE CONCRETO DN 900 MM</v>
          </cell>
          <cell r="C300" t="str">
            <v xml:space="preserve">UN    </v>
          </cell>
          <cell r="D300" t="str">
            <v>CR</v>
          </cell>
          <cell r="E300">
            <v>128.4</v>
          </cell>
        </row>
        <row r="301">
          <cell r="A301">
            <v>40347</v>
          </cell>
          <cell r="B301" t="str">
            <v>ANEL DE VEDACAO/JUNTA ELASTICA, H = *21* MM, PARA TUBO DE CONCRETO DN 1000 MM</v>
          </cell>
          <cell r="C301" t="str">
            <v xml:space="preserve">UN    </v>
          </cell>
          <cell r="D301" t="str">
            <v>CR</v>
          </cell>
          <cell r="E301">
            <v>158.76</v>
          </cell>
        </row>
        <row r="302">
          <cell r="A302">
            <v>38840</v>
          </cell>
          <cell r="B302" t="str">
            <v>ANEL DESLIZANTE / TRADICIONAL, METALICO, PARA TUBO PEX, DN 16 MM</v>
          </cell>
          <cell r="C302" t="str">
            <v xml:space="preserve">UN    </v>
          </cell>
          <cell r="D302" t="str">
            <v>AS</v>
          </cell>
          <cell r="E302">
            <v>2.09</v>
          </cell>
        </row>
        <row r="303">
          <cell r="A303">
            <v>38841</v>
          </cell>
          <cell r="B303" t="str">
            <v>ANEL DESLIZANTE / TRADICIONAL, METALICO, PARA TUBO PEX, DN 20 MM</v>
          </cell>
          <cell r="C303" t="str">
            <v xml:space="preserve">UN    </v>
          </cell>
          <cell r="D303" t="str">
            <v>AS</v>
          </cell>
          <cell r="E303">
            <v>2.3199999999999998</v>
          </cell>
        </row>
        <row r="304">
          <cell r="A304">
            <v>38842</v>
          </cell>
          <cell r="B304" t="str">
            <v>ANEL DESLIZANTE / TRADICIONAL, METALICO, PARA TUBO PEX, DN 25 MM</v>
          </cell>
          <cell r="C304" t="str">
            <v xml:space="preserve">UN    </v>
          </cell>
          <cell r="D304" t="str">
            <v>AS</v>
          </cell>
          <cell r="E304">
            <v>4.59</v>
          </cell>
        </row>
        <row r="305">
          <cell r="A305">
            <v>38843</v>
          </cell>
          <cell r="B305" t="str">
            <v>ANEL DESLIZANTE / TRADICIONAL, METALICO, PARA TUBO PEX, DN 32 MM</v>
          </cell>
          <cell r="C305" t="str">
            <v xml:space="preserve">UN    </v>
          </cell>
          <cell r="D305" t="str">
            <v>AS</v>
          </cell>
          <cell r="E305">
            <v>7.17</v>
          </cell>
        </row>
        <row r="306">
          <cell r="A306">
            <v>43424</v>
          </cell>
          <cell r="B306" t="str">
            <v>ANEL EM CONCRETO ARMADO, LISO,  PARA FOSSAS SEPTICAS E SUMIDOUROS, COM FUNDO, DIAMETRO INTERNO DE 1,20 M E ALTURA DE 0,50 M</v>
          </cell>
          <cell r="C306" t="str">
            <v xml:space="preserve">UN    </v>
          </cell>
          <cell r="D306" t="str">
            <v>CR</v>
          </cell>
          <cell r="E306">
            <v>391.95</v>
          </cell>
        </row>
        <row r="307">
          <cell r="A307">
            <v>43426</v>
          </cell>
          <cell r="B307" t="str">
            <v>ANEL EM CONCRETO ARMADO, LISO, PARA FOSSAS SEPTICAS E SUMIDOUROS, COM FUNDO, DIAMETRO INTERNO DE 3,00 M E ALTURA DE 0,50 M</v>
          </cell>
          <cell r="C307" t="str">
            <v xml:space="preserve">UN    </v>
          </cell>
          <cell r="D307" t="str">
            <v>CR</v>
          </cell>
          <cell r="E307">
            <v>1351.85</v>
          </cell>
        </row>
        <row r="308">
          <cell r="A308">
            <v>12565</v>
          </cell>
          <cell r="B308" t="str">
            <v>ANEL EM CONCRETO ARMADO, LISO, PARA FOSSAS SEPTICAS E SUMIDOUROS, SEM FUNDO, DIAMETRO INTERNO DE 2,00 M E ALTURA DE 0,50 M</v>
          </cell>
          <cell r="C308" t="str">
            <v xml:space="preserve">UN    </v>
          </cell>
          <cell r="D308" t="str">
            <v>CR</v>
          </cell>
          <cell r="E308">
            <v>474.07</v>
          </cell>
        </row>
        <row r="309">
          <cell r="A309">
            <v>12567</v>
          </cell>
          <cell r="B309" t="str">
            <v>ANEL EM CONCRETO ARMADO, LISO, PARA FOSSAS SEPTICAS E SUMIDOUROS, SEM FUNDO, DIAMETRO INTERNO DE 2,50 M E ALTURA DE 0,50 M</v>
          </cell>
          <cell r="C309" t="str">
            <v xml:space="preserve">UN    </v>
          </cell>
          <cell r="D309" t="str">
            <v>CR</v>
          </cell>
          <cell r="E309">
            <v>636.76</v>
          </cell>
        </row>
        <row r="310">
          <cell r="A310">
            <v>12568</v>
          </cell>
          <cell r="B310" t="str">
            <v>ANEL EM CONCRETO ARMADO, LISO, PARA FOSSAS SEPTICAS E SUMIDOUROS, SEM FUNDO, DIAMETRO INTERNO DE 3,00 M E ALTURA DE 0,50 M</v>
          </cell>
          <cell r="C310" t="str">
            <v xml:space="preserve">UN    </v>
          </cell>
          <cell r="D310" t="str">
            <v>CR</v>
          </cell>
          <cell r="E310">
            <v>891.47</v>
          </cell>
        </row>
        <row r="311">
          <cell r="A311">
            <v>43441</v>
          </cell>
          <cell r="B311" t="str">
            <v>ANEL EM CONCRETO ARMADO, LISO, PARA POCOS DE INSPECAO, COM FUNDO, DIAMETRO INTERNO DE 0,60 M E ALTURA DE 0,50 M</v>
          </cell>
          <cell r="C311" t="str">
            <v xml:space="preserve">UN    </v>
          </cell>
          <cell r="D311" t="str">
            <v>CR</v>
          </cell>
          <cell r="E311">
            <v>114.61</v>
          </cell>
        </row>
        <row r="312">
          <cell r="A312">
            <v>43423</v>
          </cell>
          <cell r="B312" t="str">
            <v>ANEL EM CONCRETO ARMADO, LISO, PARA POCOS DE INSPECAO, SEM FUNDO, DIAMETRO INTERNO DE 0,60 M E ALTURA DE 0,20 M</v>
          </cell>
          <cell r="C312" t="str">
            <v xml:space="preserve">UN    </v>
          </cell>
          <cell r="D312" t="str">
            <v>CR</v>
          </cell>
          <cell r="E312">
            <v>53.48</v>
          </cell>
        </row>
        <row r="313">
          <cell r="A313">
            <v>12532</v>
          </cell>
          <cell r="B313" t="str">
            <v>ANEL EM CONCRETO ARMADO, LISO, PARA POCOS DE INSPECAO, SEM FUNDO, DIAMETRO INTERNO DE 0,60 M E ALTURA DE 0,50 M</v>
          </cell>
          <cell r="C313" t="str">
            <v xml:space="preserve">UN    </v>
          </cell>
          <cell r="D313" t="str">
            <v>CR</v>
          </cell>
          <cell r="E313">
            <v>82.49</v>
          </cell>
        </row>
        <row r="314">
          <cell r="A314">
            <v>43444</v>
          </cell>
          <cell r="B314" t="str">
            <v>ANEL EM CONCRETO ARMADO, LISO, PARA POCOS DE VISITA, POCOS DE INSPECAO, FOSSAS SEPTICAS E SUMIDOUROS, COM FUNDO, DIAMETRO INTERNO DE 1,20 M E ALTURA DE 0,75 M</v>
          </cell>
          <cell r="C314" t="str">
            <v xml:space="preserve">UN    </v>
          </cell>
          <cell r="D314" t="str">
            <v>CR</v>
          </cell>
          <cell r="E314">
            <v>276.99</v>
          </cell>
        </row>
        <row r="315">
          <cell r="A315">
            <v>12551</v>
          </cell>
          <cell r="B315" t="str">
            <v>ANEL EM CONCRETO ARMADO, LISO, PARA POCOS DE VISITA, POCOS DE INSPECAO, FOSSAS SEPTICAS E SUMIDOUROS, SEM FUNDO, DIAMETRO INTERNO DE 1,20 M E ALTURA DE 0,50 M</v>
          </cell>
          <cell r="C315" t="str">
            <v xml:space="preserve">UN    </v>
          </cell>
          <cell r="D315" t="str">
            <v>CR</v>
          </cell>
          <cell r="E315">
            <v>197.62</v>
          </cell>
        </row>
        <row r="316">
          <cell r="A316">
            <v>43442</v>
          </cell>
          <cell r="B316" t="str">
            <v>ANEL EM CONCRETO ARMADO, LISO, PARA POCOS DE VISITAS, POCOS DE INSPECAO, FOSSAS SEPTICAS E SUMIDOUROS, COM FUNDO, DIAMETRO INTERNO DE 0,80 M E ALTURA DE 0,50 M</v>
          </cell>
          <cell r="C316" t="str">
            <v xml:space="preserve">UN    </v>
          </cell>
          <cell r="D316" t="str">
            <v>CR</v>
          </cell>
          <cell r="E316">
            <v>152.82</v>
          </cell>
        </row>
        <row r="317">
          <cell r="A317">
            <v>43443</v>
          </cell>
          <cell r="B317" t="str">
            <v>ANEL EM CONCRETO ARMADO, LISO, PARA POCOS DE VISITAS, POCOS DE INSPECAO, FOSSAS SEPTICAS E SUMIDOUROS, COM FUNDO, DIAMETRO INTERNO DE 1,00 M E ALTURA DE 0,50 M</v>
          </cell>
          <cell r="C317" t="str">
            <v xml:space="preserve">UN    </v>
          </cell>
          <cell r="D317" t="str">
            <v>CR</v>
          </cell>
          <cell r="E317">
            <v>200.58</v>
          </cell>
        </row>
        <row r="318">
          <cell r="A318">
            <v>12544</v>
          </cell>
          <cell r="B318" t="str">
            <v>ANEL EM CONCRETO ARMADO, LISO, PARA POCOS DE VISITAS, POCOS DE INSPECAO, FOSSAS SEPTICAS E SUMIDOUROS, SEM FUNDO, DIAMETRO INTERNO DE 0,80 M E ALTURA DE 0,50 M</v>
          </cell>
          <cell r="C318" t="str">
            <v xml:space="preserve">UN    </v>
          </cell>
          <cell r="D318" t="str">
            <v>CR</v>
          </cell>
          <cell r="E318">
            <v>108.24</v>
          </cell>
        </row>
        <row r="319">
          <cell r="A319">
            <v>12547</v>
          </cell>
          <cell r="B319" t="str">
            <v>ANEL EM CONCRETO ARMADO, LISO, PARA POCOS DE VISITAS, POCOS DE INSPECAO, FOSSAS SEPTICAS E SUMIDOUROS, SEM FUNDO, DIAMETRO INTERNO DE 1,00 M E ALTURA DE 0,50 M</v>
          </cell>
          <cell r="C319" t="str">
            <v xml:space="preserve">UN    </v>
          </cell>
          <cell r="D319" t="str">
            <v>CR</v>
          </cell>
          <cell r="E319">
            <v>145.58000000000001</v>
          </cell>
        </row>
        <row r="320">
          <cell r="A320">
            <v>43445</v>
          </cell>
          <cell r="B320" t="str">
            <v>ANEL EM CONCRETO ARMADO, LISO, PARA, POCOS DE VISITA, POCOS DE INSPECAO, FOSSAS SEPTICAS E SUMIDOUROS, COM FUNDO, DIAMETRO INTERNO DE 1,50 M E ALTURA DE 1,00 M</v>
          </cell>
          <cell r="C320" t="str">
            <v xml:space="preserve">UN    </v>
          </cell>
          <cell r="D320" t="str">
            <v>CR</v>
          </cell>
          <cell r="E320">
            <v>382.05</v>
          </cell>
        </row>
        <row r="321">
          <cell r="A321">
            <v>12563</v>
          </cell>
          <cell r="B321" t="str">
            <v>ANEL EM CONCRETO ARMADO, LISO, PARA, POCOS DE VISITA, POCOS DE INSPECAO, FOSSAS SEPTICAS E SUMIDOUROS, SEM FUNDO, DIAMETRO INTERNO DE 1,50 M E ALTURA DE 0,50 M</v>
          </cell>
          <cell r="C321" t="str">
            <v xml:space="preserve">UN    </v>
          </cell>
          <cell r="D321" t="str">
            <v>CR</v>
          </cell>
          <cell r="E321">
            <v>273.35000000000002</v>
          </cell>
        </row>
        <row r="322">
          <cell r="A322">
            <v>43425</v>
          </cell>
          <cell r="B322" t="str">
            <v>ANEL EM CONCRETO ARMADO, PERFURADO,  PARA FOSSAS SEPTICAS E SUMIDOUROS, SEM FUNDO, DIAMETRO INTERNO DE 1,20 M E ALTURA DE 0,50 M</v>
          </cell>
          <cell r="C322" t="str">
            <v xml:space="preserve">UN    </v>
          </cell>
          <cell r="D322" t="str">
            <v>CR</v>
          </cell>
          <cell r="E322">
            <v>171.92</v>
          </cell>
        </row>
        <row r="323">
          <cell r="A323">
            <v>43446</v>
          </cell>
          <cell r="B323" t="str">
            <v>ANEL EM CONCRETO ARMADO, PERFURADO, PARA FOSSAS SEPTICAS E SUMIDOUROS, SEM FUNDO, DIAMETRO INTERNO DE 2,00 M E ALTURA DE 0,50 M</v>
          </cell>
          <cell r="C323" t="str">
            <v xml:space="preserve">UN    </v>
          </cell>
          <cell r="D323" t="str">
            <v>CR</v>
          </cell>
          <cell r="E323">
            <v>362.95</v>
          </cell>
        </row>
        <row r="324">
          <cell r="A324">
            <v>43447</v>
          </cell>
          <cell r="B324" t="str">
            <v>ANEL EM CONCRETO ARMADO, PERFURADO, PARA FOSSAS SEPTICAS E SUMIDOUROS, SEM FUNDO, DIAMETRO INTERNO DE 2,50 M E ALTURA DE 0,50 M</v>
          </cell>
          <cell r="C324" t="str">
            <v xml:space="preserve">UN    </v>
          </cell>
          <cell r="D324" t="str">
            <v>CR</v>
          </cell>
          <cell r="E324">
            <v>445.73</v>
          </cell>
        </row>
        <row r="325">
          <cell r="A325">
            <v>43448</v>
          </cell>
          <cell r="B325" t="str">
            <v>ANEL EM CONCRETO ARMADO, PERFURADO, PARA FOSSAS SEPTICAS E SUMIDOUROS, SEM FUNDO, DIAMETRO INTERNO DE 3,00 M E ALTURA DE 0,50 M</v>
          </cell>
          <cell r="C325" t="str">
            <v xml:space="preserve">UN    </v>
          </cell>
          <cell r="D325" t="str">
            <v>CR</v>
          </cell>
          <cell r="E325">
            <v>624.02</v>
          </cell>
        </row>
        <row r="326">
          <cell r="A326">
            <v>13761</v>
          </cell>
          <cell r="B326" t="str">
            <v>APARELHO CORTE OXI-ACETILENO PARA SOLDA E CORTE CONTENDO MACARICO SOLDA, BICO DE CORTE, CILINDROS, REGULADORES, MANGUEIRAS E CARRINHO</v>
          </cell>
          <cell r="C326" t="str">
            <v xml:space="preserve">UN    </v>
          </cell>
          <cell r="D326" t="str">
            <v>AS</v>
          </cell>
          <cell r="E326">
            <v>2563.33</v>
          </cell>
        </row>
        <row r="327">
          <cell r="A327">
            <v>12888</v>
          </cell>
          <cell r="B327" t="str">
            <v>APARELHO DE APOIO DE NEOPRENE FRETADO, 60 X 45 X 7,6 CM, COM FRETAGEM DE ACO DE 4 MM INTERCALADAS COM ELASTOMERO DE 11 MM E REVESTIMENTO FINAL COM ELASTOMERO DE 6 MM</v>
          </cell>
          <cell r="C327" t="str">
            <v xml:space="preserve">DM3   </v>
          </cell>
          <cell r="D327" t="str">
            <v>AS</v>
          </cell>
          <cell r="E327">
            <v>96.72</v>
          </cell>
        </row>
        <row r="328">
          <cell r="A328">
            <v>12889</v>
          </cell>
          <cell r="B328" t="str">
            <v>APARELHO DE APOIO DE NEOPRENE SIMPLES/ NAO FRETADO, 100 X 100 CM, ESPESSURA 6,3 MM</v>
          </cell>
          <cell r="C328" t="str">
            <v xml:space="preserve">DM3   </v>
          </cell>
          <cell r="D328" t="str">
            <v>AS</v>
          </cell>
          <cell r="E328">
            <v>63.16</v>
          </cell>
        </row>
        <row r="329">
          <cell r="A329">
            <v>4814</v>
          </cell>
          <cell r="B329" t="str">
            <v>APARELHO SINALIZADOR LUMINOSO COM LED, PARA SAIDA GARAGEM, COM 2 LENTES EM POLICARBONATO, BIVOLT (INCLUI SUPORTE DE FIXACAO)</v>
          </cell>
          <cell r="C329" t="str">
            <v xml:space="preserve">UN    </v>
          </cell>
          <cell r="D329" t="str">
            <v>CR</v>
          </cell>
          <cell r="E329">
            <v>124.15</v>
          </cell>
        </row>
        <row r="330">
          <cell r="A330">
            <v>25967</v>
          </cell>
          <cell r="B330" t="str">
            <v>APOIO DO PORTA DENTE PARA FRESADORA DE ASFALTO</v>
          </cell>
          <cell r="C330" t="str">
            <v xml:space="preserve">UN    </v>
          </cell>
          <cell r="D330" t="str">
            <v>AS</v>
          </cell>
          <cell r="E330">
            <v>1816.26</v>
          </cell>
        </row>
        <row r="331">
          <cell r="A331">
            <v>6122</v>
          </cell>
          <cell r="B331" t="str">
            <v>APONTADOR OU APROPRIADOR DE MAO DE OBRA</v>
          </cell>
          <cell r="C331" t="str">
            <v xml:space="preserve">H     </v>
          </cell>
          <cell r="D331" t="str">
            <v>CR</v>
          </cell>
          <cell r="E331">
            <v>30.65</v>
          </cell>
        </row>
        <row r="332">
          <cell r="A332">
            <v>40810</v>
          </cell>
          <cell r="B332" t="str">
            <v>APONTADOR OU APROPRIADOR DE MAO DE OBRA (MENSALISTA)</v>
          </cell>
          <cell r="C332" t="str">
            <v xml:space="preserve">MES   </v>
          </cell>
          <cell r="D332" t="str">
            <v>CR</v>
          </cell>
          <cell r="E332">
            <v>5468.15</v>
          </cell>
        </row>
        <row r="333">
          <cell r="A333">
            <v>21100</v>
          </cell>
          <cell r="B333" t="str">
            <v>AQUECEDOR DE AGUA A GAS GLP/GN COM CAPACIDADE DE ARMAZENAMENTO DE 50 A 80 L</v>
          </cell>
          <cell r="C333" t="str">
            <v xml:space="preserve">UN    </v>
          </cell>
          <cell r="D333" t="str">
            <v>AS</v>
          </cell>
          <cell r="E333">
            <v>2506.8200000000002</v>
          </cell>
        </row>
        <row r="334">
          <cell r="A334">
            <v>11816</v>
          </cell>
          <cell r="B334" t="str">
            <v>AQUECEDOR DE AGUA ELETRICO  RESERVATORIO DE 100 L CILINDRICO EM COBRE, REFORCADO COM ACO CARBONO, MONOFASICO, TENSAO NOMINAL 220 V</v>
          </cell>
          <cell r="C334" t="str">
            <v xml:space="preserve">UN    </v>
          </cell>
          <cell r="D334" t="str">
            <v>AS</v>
          </cell>
          <cell r="E334">
            <v>2673</v>
          </cell>
        </row>
        <row r="335">
          <cell r="A335">
            <v>11814</v>
          </cell>
          <cell r="B335" t="str">
            <v>AQUECEDOR DE AGUA ELETRICO  RESERVATORIO DE 500 L CILINDRICO EM COBRE, REFORCADO COM ACO CARBONO, MONOFASICO, TENSAO NOMINAL 220 V</v>
          </cell>
          <cell r="C335" t="str">
            <v xml:space="preserve">UN    </v>
          </cell>
          <cell r="D335" t="str">
            <v>AS</v>
          </cell>
          <cell r="E335">
            <v>5818.45</v>
          </cell>
        </row>
        <row r="336">
          <cell r="A336">
            <v>14186</v>
          </cell>
          <cell r="B336" t="str">
            <v>AQUECEDOR DE AGUA ELETRICO  RESERVATORIO DE 500 L CILINDRICO EM COBRE, REFORCADO COM ACO CARBONO, TRIFASICO, TENSAO NOMINAL 220/380/400 V, POTENCIA 24 KW</v>
          </cell>
          <cell r="C336" t="str">
            <v xml:space="preserve">UN    </v>
          </cell>
          <cell r="D336" t="str">
            <v>AS</v>
          </cell>
          <cell r="E336">
            <v>7305.85</v>
          </cell>
        </row>
        <row r="337">
          <cell r="A337">
            <v>14185</v>
          </cell>
          <cell r="B337" t="str">
            <v>AQUECEDOR DE AGUA ELETRICO  RESERVATORIO DE 700 L CILINDRICO EM COBRE, REFORCADO COM ACO CARBONO, MONOFASICO, TENSAO NOMINAL 220 V</v>
          </cell>
          <cell r="C337" t="str">
            <v xml:space="preserve">UN    </v>
          </cell>
          <cell r="D337" t="str">
            <v>AS</v>
          </cell>
          <cell r="E337">
            <v>9463.92</v>
          </cell>
        </row>
        <row r="338">
          <cell r="A338">
            <v>11811</v>
          </cell>
          <cell r="B338" t="str">
            <v>AQUECEDOR DE AGUA ELETRICO HORIZONTAL, RESERVATORIO DE 200 L CILINDRICO EM COBRE, REFORCADO COM ACO CARBONO, MONOFASICO, TENSAO NOMINAL 220 V</v>
          </cell>
          <cell r="C338" t="str">
            <v xml:space="preserve">UN    </v>
          </cell>
          <cell r="D338" t="str">
            <v>AS</v>
          </cell>
          <cell r="E338">
            <v>3618.64</v>
          </cell>
        </row>
        <row r="339">
          <cell r="A339">
            <v>26038</v>
          </cell>
          <cell r="B339" t="str">
            <v>AQUECEDOR DE OLEO BPF (FLUIDO) TERMICO, CAPACIDADE DE 300.000 KCAL/H</v>
          </cell>
          <cell r="C339" t="str">
            <v xml:space="preserve">UN    </v>
          </cell>
          <cell r="D339" t="str">
            <v>AS</v>
          </cell>
          <cell r="E339">
            <v>202992.51</v>
          </cell>
        </row>
        <row r="340">
          <cell r="A340">
            <v>34482</v>
          </cell>
          <cell r="B340" t="str">
            <v>AQUECEDOR SOLAR  CAPACIDADE DO RESERVATORIO 800 L, INCLUI 8 PLACAS COLETORAS DE 1,42 M2</v>
          </cell>
          <cell r="C340" t="str">
            <v xml:space="preserve">UN    </v>
          </cell>
          <cell r="D340" t="str">
            <v>AS</v>
          </cell>
          <cell r="E340">
            <v>5463.04</v>
          </cell>
        </row>
        <row r="341">
          <cell r="A341">
            <v>34469</v>
          </cell>
          <cell r="B341" t="str">
            <v>AQUECEDOR SOLAR CAPACIDADE DO RESERVATORIO 1000 L, INCLUI 10 PLACAS COLETORAS DE 1,42 M2</v>
          </cell>
          <cell r="C341" t="str">
            <v xml:space="preserve">UN    </v>
          </cell>
          <cell r="D341" t="str">
            <v>AS</v>
          </cell>
          <cell r="E341">
            <v>8450.65</v>
          </cell>
        </row>
        <row r="342">
          <cell r="A342">
            <v>34472</v>
          </cell>
          <cell r="B342" t="str">
            <v>AQUECEDOR SOLAR CAPACIDADE DO RESERVATORIO 200 L, INCLUI 2 PLACAS COLETORAS DE 1,42 M2</v>
          </cell>
          <cell r="C342" t="str">
            <v xml:space="preserve">UN    </v>
          </cell>
          <cell r="D342" t="str">
            <v>AS</v>
          </cell>
          <cell r="E342">
            <v>2600</v>
          </cell>
        </row>
        <row r="343">
          <cell r="A343">
            <v>34476</v>
          </cell>
          <cell r="B343" t="str">
            <v>AQUECEDOR SOLAR CAPACIDADE DO RESERVATORIO 400L, INCLUI 4 PLACAS COLETORAS DE 1,42 M2</v>
          </cell>
          <cell r="C343" t="str">
            <v xml:space="preserve">UN    </v>
          </cell>
          <cell r="D343" t="str">
            <v>AS</v>
          </cell>
          <cell r="E343">
            <v>4407.37</v>
          </cell>
        </row>
        <row r="344">
          <cell r="A344">
            <v>34477</v>
          </cell>
          <cell r="B344" t="str">
            <v>AQUECEDOR SOLAR CAPACIDADE DO RESERVATORIO 600 L, INCLUI 6 PLACAS COLETORAS DE 1,42 M2</v>
          </cell>
          <cell r="C344" t="str">
            <v xml:space="preserve">UN    </v>
          </cell>
          <cell r="D344" t="str">
            <v>AS</v>
          </cell>
          <cell r="E344">
            <v>5849.43</v>
          </cell>
        </row>
        <row r="345">
          <cell r="A345">
            <v>42425</v>
          </cell>
          <cell r="B345" t="str">
            <v>AR CONDICIONADO SPLIT INVERTER, HI-WALL (PAREDE), 12000 BTU/H, CICLO FRIO, 60HZ, CLASSIFICACAO A (SELO PROCEL), GAS HFC, CONTROLE S/FIO</v>
          </cell>
          <cell r="C345" t="str">
            <v xml:space="preserve">UN    </v>
          </cell>
          <cell r="D345" t="str">
            <v>CR</v>
          </cell>
          <cell r="E345">
            <v>1817.4</v>
          </cell>
        </row>
        <row r="346">
          <cell r="A346">
            <v>42422</v>
          </cell>
          <cell r="B346" t="str">
            <v>AR CONDICIONADO SPLIT INVERTER, HI-WALL (PAREDE), 18000 BTU/H, CICLO FRIO, 60HZ, CLASSIFICACAO A (SELO PROCEL), GAS HFC, CONTROLE S/FIO</v>
          </cell>
          <cell r="C346" t="str">
            <v xml:space="preserve">UN    </v>
          </cell>
          <cell r="D346" t="str">
            <v xml:space="preserve">C </v>
          </cell>
          <cell r="E346">
            <v>2697.99</v>
          </cell>
        </row>
        <row r="347">
          <cell r="A347">
            <v>43184</v>
          </cell>
          <cell r="B347" t="str">
            <v>AR CONDICIONADO SPLIT INVERTER, HI-WALL (PAREDE), 24000 BTU/H, CICLO FRIO, 60HZ, CLASSIFICACAO A - SELO PROCEL, GAS HFC, CONTROLE S/FIO</v>
          </cell>
          <cell r="C347" t="str">
            <v xml:space="preserve">UN    </v>
          </cell>
          <cell r="D347" t="str">
            <v>CR</v>
          </cell>
          <cell r="E347">
            <v>3728.88</v>
          </cell>
        </row>
        <row r="348">
          <cell r="A348">
            <v>42424</v>
          </cell>
          <cell r="B348" t="str">
            <v>AR CONDICIONADO SPLIT INVERTER, HI-WALL (PAREDE), 9000 BTU/H, CICLO FRIO, 60HZ, CLASSIFICACAO A (SELO PROCEL), GAS HFC, CONTROLE S/FIO</v>
          </cell>
          <cell r="C348" t="str">
            <v xml:space="preserve">UN    </v>
          </cell>
          <cell r="D348" t="str">
            <v>CR</v>
          </cell>
          <cell r="E348">
            <v>1623.09</v>
          </cell>
        </row>
        <row r="349">
          <cell r="A349">
            <v>42421</v>
          </cell>
          <cell r="B349" t="str">
            <v>AR CONDICIONADO SPLIT INVERTER, PISO TETO, APRESENTANDO ENTRE 54000 E 58000 BTU/H, CICLO FRIO, 60HZ, CLASSIFICACAO ENERGETICA A OU B (SELO PROCEL), GAS HFC, CONTROLE S/FIO</v>
          </cell>
          <cell r="C349" t="str">
            <v xml:space="preserve">UN    </v>
          </cell>
          <cell r="D349" t="str">
            <v>CR</v>
          </cell>
          <cell r="E349">
            <v>14778.11</v>
          </cell>
        </row>
        <row r="350">
          <cell r="A350">
            <v>42416</v>
          </cell>
          <cell r="B350" t="str">
            <v>AR CONDICIONADO SPLIT INVERTER, PISO TETO, 18000 BTU/H, CICLO FRIO, 60HZ, CLASSIFICACAO ENERGETICA A OU B (SELO PROCEL), GAS HFC, CONTROLE S/FIO</v>
          </cell>
          <cell r="C350" t="str">
            <v xml:space="preserve">UN    </v>
          </cell>
          <cell r="D350" t="str">
            <v>CR</v>
          </cell>
          <cell r="E350">
            <v>6996.98</v>
          </cell>
        </row>
        <row r="351">
          <cell r="A351">
            <v>42417</v>
          </cell>
          <cell r="B351" t="str">
            <v>AR CONDICIONADO SPLIT INVERTER, PISO TETO, 24000 BTU/H, CICLO FRIO, 60HZ, CLASSIFICACAO ENERGETICA A OU B (SELO PROCEL), GAS HFC, CONTROLE S/FIO</v>
          </cell>
          <cell r="C351" t="str">
            <v xml:space="preserve">UN    </v>
          </cell>
          <cell r="D351" t="str">
            <v>CR</v>
          </cell>
          <cell r="E351">
            <v>7844.18</v>
          </cell>
        </row>
        <row r="352">
          <cell r="A352">
            <v>42419</v>
          </cell>
          <cell r="B352" t="str">
            <v>AR CONDICIONADO SPLIT INVERTER, PISO TETO, 36000 BTU/H, CICLO FRIO, 60HZ, CLASSIFICACAO ENERGETICA A OU B (SELO PROCEL), GAS HFC, CONTROLE S/FIO</v>
          </cell>
          <cell r="C352" t="str">
            <v xml:space="preserve">UN    </v>
          </cell>
          <cell r="D352" t="str">
            <v>CR</v>
          </cell>
          <cell r="E352">
            <v>8862.26</v>
          </cell>
        </row>
        <row r="353">
          <cell r="A353">
            <v>42420</v>
          </cell>
          <cell r="B353" t="str">
            <v>AR CONDICIONADO SPLIT INVERTER, PISO TETO, 48000 BTU/H, CICLO FRIO, 60HZ, CLASSIFICACAO ENERGETICA A OU B (SELO PROCEL), GAS HFC, CONTROLE S/FIO</v>
          </cell>
          <cell r="C353" t="str">
            <v xml:space="preserve">UN    </v>
          </cell>
          <cell r="D353" t="str">
            <v>CR</v>
          </cell>
          <cell r="E353">
            <v>12180.53</v>
          </cell>
        </row>
        <row r="354">
          <cell r="A354">
            <v>43195</v>
          </cell>
          <cell r="B354" t="str">
            <v>AR CONDICIONADO SPLIT ON/OFF, CASSETE (TETO), FRIO 4 VIAS 18000 BTUS/H, CLASSIFICACAO ENERGETICA C - SELO PROCEL, GAS HFC, CONTROLE S/ FIO</v>
          </cell>
          <cell r="C354" t="str">
            <v xml:space="preserve">UN    </v>
          </cell>
          <cell r="D354" t="str">
            <v>CR</v>
          </cell>
          <cell r="E354">
            <v>4288.93</v>
          </cell>
        </row>
        <row r="355">
          <cell r="A355">
            <v>43196</v>
          </cell>
          <cell r="B355" t="str">
            <v>AR CONDICIONADO SPLIT ON/OFF, CASSETE (TETO), FRIO 4 VIAS 24000 BTUS/H, CLASSIFICACAO ENERGETICA C - SELO PROCEL, GAS HFC, CONTROLE S/ FIO</v>
          </cell>
          <cell r="C355" t="str">
            <v xml:space="preserve">UN    </v>
          </cell>
          <cell r="D355" t="str">
            <v>CR</v>
          </cell>
          <cell r="E355">
            <v>5315.52</v>
          </cell>
        </row>
        <row r="356">
          <cell r="A356">
            <v>43198</v>
          </cell>
          <cell r="B356" t="str">
            <v>AR CONDICIONADO SPLIT ON/OFF, CASSETE (TETO), FRIO 4 VIAS 36000 BTUS/H, CLASSIFICACAO ENERGETICA C - SELO PROCEL, GAS HFC, CONTROLE S/ FIO</v>
          </cell>
          <cell r="C356" t="str">
            <v xml:space="preserve">UN    </v>
          </cell>
          <cell r="D356" t="str">
            <v>CR</v>
          </cell>
          <cell r="E356">
            <v>7898.74</v>
          </cell>
        </row>
        <row r="357">
          <cell r="A357">
            <v>43199</v>
          </cell>
          <cell r="B357" t="str">
            <v>AR CONDICIONADO SPLIT ON/OFF, CASSETE (TETO), FRIO 4 VIAS 48000 BTUS/H, CLASSIFICACAO ENERGETICA C - SELO PROCEL, GAS HFC, CONTROLE S/ FIO</v>
          </cell>
          <cell r="C357" t="str">
            <v xml:space="preserve">UN    </v>
          </cell>
          <cell r="D357" t="str">
            <v>CR</v>
          </cell>
          <cell r="E357">
            <v>8188.17</v>
          </cell>
        </row>
        <row r="358">
          <cell r="A358">
            <v>43200</v>
          </cell>
          <cell r="B358" t="str">
            <v>AR CONDICIONADO SPLIT ON/OFF, CASSETE (TETO), FRIO 4 VIAS 60000 BTUS/H, CLASSIFICACAO ENERGETICA C - SELO PROCEL, GAS HFC, CONTROLE S/ FIO</v>
          </cell>
          <cell r="C358" t="str">
            <v xml:space="preserve">UN    </v>
          </cell>
          <cell r="D358" t="str">
            <v>CR</v>
          </cell>
          <cell r="E358">
            <v>9396.52</v>
          </cell>
        </row>
        <row r="359">
          <cell r="A359">
            <v>39556</v>
          </cell>
          <cell r="B359" t="str">
            <v>AR CONDICIONADO SPLIT ON/OFF, CASSETE (TETO), 18000 BTUS/H, CICLO QUENTE/FRIO, 60 HZ, CLASSIFICACAO ENERGETICA C - SELO PROCEL, GAS HFC, CONTROLE S/ FIO</v>
          </cell>
          <cell r="C359" t="str">
            <v xml:space="preserve">UN    </v>
          </cell>
          <cell r="D359" t="str">
            <v>CR</v>
          </cell>
          <cell r="E359">
            <v>5132.1000000000004</v>
          </cell>
        </row>
        <row r="360">
          <cell r="A360">
            <v>39557</v>
          </cell>
          <cell r="B360" t="str">
            <v>AR CONDICIONADO SPLIT ON/OFF, CASSETE (TETO), 24000 BTUS/H, CICLO QUENTE/FRIO, 60 HZ, CLASSIFICACAO ENERGETICA C - SELO PROCEL, GAS HFC, CONTROLE S/ FIO</v>
          </cell>
          <cell r="C360" t="str">
            <v xml:space="preserve">UN    </v>
          </cell>
          <cell r="D360" t="str">
            <v>CR</v>
          </cell>
          <cell r="E360">
            <v>5526.16</v>
          </cell>
        </row>
        <row r="361">
          <cell r="A361">
            <v>39559</v>
          </cell>
          <cell r="B361" t="str">
            <v>AR CONDICIONADO SPLIT ON/OFF, CASSETE (TETO), 36000 BTUS/H, CICLO QUENTE/FRIO, 60 HZ, CLASSIFICACAO ENERGETICA A - SELO PROCEL, GAS HFC, CONTROLE S/ FIO</v>
          </cell>
          <cell r="C361" t="str">
            <v xml:space="preserve">UN    </v>
          </cell>
          <cell r="D361" t="str">
            <v>CR</v>
          </cell>
          <cell r="E361">
            <v>8166.6</v>
          </cell>
        </row>
        <row r="362">
          <cell r="A362">
            <v>39560</v>
          </cell>
          <cell r="B362" t="str">
            <v>AR CONDICIONADO SPLIT ON/OFF, CASSETE (TETO), 48000 BTUS/H, CICLO QUENTE/FRIO, 60 HZ, CLASSIFICACAO ENERGETICA A - SELO PROCEL, GAS HFC, CONTROLE S/ FIO</v>
          </cell>
          <cell r="C362" t="str">
            <v xml:space="preserve">UN    </v>
          </cell>
          <cell r="D362" t="str">
            <v>CR</v>
          </cell>
          <cell r="E362">
            <v>9447.9599999999991</v>
          </cell>
        </row>
        <row r="363">
          <cell r="A363">
            <v>39561</v>
          </cell>
          <cell r="B363" t="str">
            <v>AR CONDICIONADO SPLIT ON/OFF, CASSETE (TETO), 60000 BTUS/H, CICLO QUENTE/FRIO, 60 HZ, CLASSIFICACAO ENERGETICA A - SELO PROCEL, GAS HFC, CONTROLE S/ FIO</v>
          </cell>
          <cell r="C363" t="str">
            <v xml:space="preserve">UN    </v>
          </cell>
          <cell r="D363" t="str">
            <v>CR</v>
          </cell>
          <cell r="E363">
            <v>9883.77</v>
          </cell>
        </row>
        <row r="364">
          <cell r="A364">
            <v>43190</v>
          </cell>
          <cell r="B364" t="str">
            <v>AR CONDICIONADO SPLIT ON/OFF, HI-WALL (PAREDE), 12000 BTUS/H, CICLO FRIO, 60 HZ, CLASSIFICACAO ENERGETICA A - SELO PROCEL, GAS HFC, CONTROLE S/ FIO</v>
          </cell>
          <cell r="C364" t="str">
            <v xml:space="preserve">UN    </v>
          </cell>
          <cell r="D364" t="str">
            <v>CR</v>
          </cell>
          <cell r="E364">
            <v>1458.58</v>
          </cell>
        </row>
        <row r="365">
          <cell r="A365">
            <v>39555</v>
          </cell>
          <cell r="B365" t="str">
            <v>AR CONDICIONADO SPLIT ON/OFF, HI-WALL (PAREDE), 12000 BTUS/H, CICLO QUENTE/FRIO, 60 HZ, CLASSIFICACAO ENERGETICA A - SELO PROCEL, GAS HFC, CONTROLE S/ FIO</v>
          </cell>
          <cell r="C365" t="str">
            <v xml:space="preserve">UN    </v>
          </cell>
          <cell r="D365" t="str">
            <v>CR</v>
          </cell>
          <cell r="E365">
            <v>1577.81</v>
          </cell>
        </row>
        <row r="366">
          <cell r="A366">
            <v>43191</v>
          </cell>
          <cell r="B366" t="str">
            <v>AR CONDICIONADO SPLIT ON/OFF, HI-WALL (PAREDE), 18000 BTUS/H, CICLO FRIO, 60 HZ, CLASSIFICACAO ENERGETICA A - SELO PROCEL, GAS HFC, CONTROLE S/ FIO</v>
          </cell>
          <cell r="C366" t="str">
            <v xml:space="preserve">UN    </v>
          </cell>
          <cell r="D366" t="str">
            <v>CR</v>
          </cell>
          <cell r="E366">
            <v>2098.6999999999998</v>
          </cell>
        </row>
        <row r="367">
          <cell r="A367">
            <v>39548</v>
          </cell>
          <cell r="B367" t="str">
            <v>AR CONDICIONADO SPLIT ON/OFF, HI-WALL (PAREDE), 18000 BTUS/H, CICLO QUENTE/FRIO, 60 HZ, CLASSIFICACAO ENERGETICA A - SELO PROCEL, GAS HFC, CONTROLE S/ FIO</v>
          </cell>
          <cell r="C367" t="str">
            <v xml:space="preserve">UN    </v>
          </cell>
          <cell r="D367" t="str">
            <v>CR</v>
          </cell>
          <cell r="E367">
            <v>2340.38</v>
          </cell>
        </row>
        <row r="368">
          <cell r="A368">
            <v>43192</v>
          </cell>
          <cell r="B368" t="str">
            <v>AR CONDICIONADO SPLIT ON/OFF, HI-WALL (PAREDE), 24000 BTUS/H, CICLO FRIO, 60 HZ, CLASSIFICACAO ENERGETICA A - SELO PROCEL, GAS HFC, CONTROLE S/ FIO</v>
          </cell>
          <cell r="C368" t="str">
            <v xml:space="preserve">UN    </v>
          </cell>
          <cell r="D368" t="str">
            <v>CR</v>
          </cell>
          <cell r="E368">
            <v>2749.11</v>
          </cell>
        </row>
        <row r="369">
          <cell r="A369">
            <v>39554</v>
          </cell>
          <cell r="B369" t="str">
            <v>AR CONDICIONADO SPLIT ON/OFF, HI-WALL (PAREDE), 24000 BTUS/H, CICLO QUENTE/FRIO, 60 HZ, CLASSIFICACAO ENERGETICA A - SELO PROCEL, GAS HFC, CONTROLE S/ FIO</v>
          </cell>
          <cell r="C369" t="str">
            <v xml:space="preserve">UN    </v>
          </cell>
          <cell r="D369" t="str">
            <v>CR</v>
          </cell>
          <cell r="E369">
            <v>3094.8</v>
          </cell>
        </row>
        <row r="370">
          <cell r="A370">
            <v>43194</v>
          </cell>
          <cell r="B370" t="str">
            <v>AR CONDICIONADO SPLIT ON/OFF, HI-WALL (PAREDE), 9000 BTUS/H, CICLO FRIO, 60 HZ, CLASSIFICACAO ENERGETICA A - SELO PROCEL, GAS HFC, CONTROLE S/ FIO</v>
          </cell>
          <cell r="C370" t="str">
            <v xml:space="preserve">UN    </v>
          </cell>
          <cell r="D370" t="str">
            <v>CR</v>
          </cell>
          <cell r="E370">
            <v>1249.52</v>
          </cell>
        </row>
        <row r="371">
          <cell r="A371">
            <v>39551</v>
          </cell>
          <cell r="B371" t="str">
            <v>AR CONDICIONADO SPLIT ON/OFF, HI-WALL (PAREDE), 9000 BTUS/H, CICLO QUENTE/FRIO, 60 HZ, CLASSIFICACAO ENERGETICA A - SELO PROCEL, GAS HFC, CONTROLE S/ FIO</v>
          </cell>
          <cell r="C371" t="str">
            <v xml:space="preserve">UN    </v>
          </cell>
          <cell r="D371" t="str">
            <v>CR</v>
          </cell>
          <cell r="E371">
            <v>1375.86</v>
          </cell>
        </row>
        <row r="372">
          <cell r="A372">
            <v>43185</v>
          </cell>
          <cell r="B372" t="str">
            <v>AR CONDICIONADO SPLIT ON/OFF, PISO TETO, 18.000 BTU/H, CICLO FRIO, 60HZ, CLASSIFICACAO ENERGETICA C - SELO PROCEL, GAS HFC, CONTROLE S/FIO</v>
          </cell>
          <cell r="C372" t="str">
            <v xml:space="preserve">UN    </v>
          </cell>
          <cell r="D372" t="str">
            <v>CR</v>
          </cell>
          <cell r="E372">
            <v>3909.94</v>
          </cell>
        </row>
        <row r="373">
          <cell r="A373">
            <v>43186</v>
          </cell>
          <cell r="B373" t="str">
            <v>AR CONDICIONADO SPLIT ON/OFF, PISO TETO, 24.000 BTU/H, CICLO FRIO, 60HZ, CLASSIFICACAO ENERGETICA C - SELO PROCEL, GAS HFC, CONTROLE S/FIO</v>
          </cell>
          <cell r="C373" t="str">
            <v xml:space="preserve">UN    </v>
          </cell>
          <cell r="D373" t="str">
            <v>CR</v>
          </cell>
          <cell r="E373">
            <v>4124.2</v>
          </cell>
        </row>
        <row r="374">
          <cell r="A374">
            <v>43187</v>
          </cell>
          <cell r="B374" t="str">
            <v>AR CONDICIONADO SPLIT ON/OFF, PISO TETO, 36.000 BTU/H, CICLO FRIO, 60HZ, CLASSIFICACAO ENERGETICA C - SELO PROCEL, GAS HFC, CONTROLE S/FIO</v>
          </cell>
          <cell r="C374" t="str">
            <v xml:space="preserve">UN    </v>
          </cell>
          <cell r="D374" t="str">
            <v>CR</v>
          </cell>
          <cell r="E374">
            <v>5472.86</v>
          </cell>
        </row>
        <row r="375">
          <cell r="A375">
            <v>43188</v>
          </cell>
          <cell r="B375" t="str">
            <v>AR CONDICIONADO SPLIT ON/OFF, PISO TETO, 48.000 BTU/H, CICLO FRIO, 60HZ, CLASSIFICACAO ENERGETICA C - SELO PROCEL, GAS HFC, CONTROLE S/FIO</v>
          </cell>
          <cell r="C375" t="str">
            <v xml:space="preserve">UN    </v>
          </cell>
          <cell r="D375" t="str">
            <v>CR</v>
          </cell>
          <cell r="E375">
            <v>6631.09</v>
          </cell>
        </row>
        <row r="376">
          <cell r="A376">
            <v>43189</v>
          </cell>
          <cell r="B376" t="str">
            <v>AR CONDICIONADO SPLIT ON/OFF, PISO TETO, 60.000 BTU/H, CICLO FRIO, 60HZ, CLASSIFICACAO ENERGETICA C - SELO PROCEL, GAS HFC, CONTROLE S/FIO</v>
          </cell>
          <cell r="C376" t="str">
            <v xml:space="preserve">UN    </v>
          </cell>
          <cell r="D376" t="str">
            <v>CR</v>
          </cell>
          <cell r="E376">
            <v>7458.87</v>
          </cell>
        </row>
        <row r="377">
          <cell r="A377">
            <v>39580</v>
          </cell>
          <cell r="B377" t="str">
            <v>AR-CONDICIONADO FRIO SPLITAO INVERTER 30 TR</v>
          </cell>
          <cell r="C377" t="str">
            <v xml:space="preserve">UN    </v>
          </cell>
          <cell r="D377" t="str">
            <v>CR</v>
          </cell>
          <cell r="E377">
            <v>58779</v>
          </cell>
        </row>
        <row r="378">
          <cell r="A378">
            <v>39577</v>
          </cell>
          <cell r="B378" t="str">
            <v>AR-CONDICIONADO FRIO SPLITAO MODULAR 10 TR</v>
          </cell>
          <cell r="C378" t="str">
            <v xml:space="preserve">UN    </v>
          </cell>
          <cell r="D378" t="str">
            <v>CR</v>
          </cell>
          <cell r="E378">
            <v>18397.7</v>
          </cell>
        </row>
        <row r="379">
          <cell r="A379">
            <v>39578</v>
          </cell>
          <cell r="B379" t="str">
            <v>AR-CONDICIONADO FRIO SPLITAO MODULAR 15 TR</v>
          </cell>
          <cell r="C379" t="str">
            <v xml:space="preserve">UN    </v>
          </cell>
          <cell r="D379" t="str">
            <v>CR</v>
          </cell>
          <cell r="E379">
            <v>23742.6</v>
          </cell>
        </row>
        <row r="380">
          <cell r="A380">
            <v>39579</v>
          </cell>
          <cell r="B380" t="str">
            <v>AR-CONDICIONADO FRIO SPLITAO MODULAR 20 TR</v>
          </cell>
          <cell r="C380" t="str">
            <v xml:space="preserve">UN    </v>
          </cell>
          <cell r="D380" t="str">
            <v>CR</v>
          </cell>
          <cell r="E380">
            <v>34543.620000000003</v>
          </cell>
        </row>
        <row r="381">
          <cell r="A381">
            <v>39826</v>
          </cell>
          <cell r="B381" t="str">
            <v>AR-CONDICIONADO SPLIT INVERTER, PISO TETO, 24000 BTU/H, QUENTE/FRIO, 60HZ, CLASSIFICACAO ENERGETICA A - SELO PROCEL, GAS HFC, CONTROLE S/FIO</v>
          </cell>
          <cell r="C381" t="str">
            <v xml:space="preserve">UN    </v>
          </cell>
          <cell r="D381" t="str">
            <v>CR</v>
          </cell>
          <cell r="E381">
            <v>4242.58</v>
          </cell>
        </row>
        <row r="382">
          <cell r="A382">
            <v>10700</v>
          </cell>
          <cell r="B382" t="str">
            <v>ARADO REVERSIVEL COM 3 DISCOS DE 26" X 6MM REBOCAVEL</v>
          </cell>
          <cell r="C382" t="str">
            <v xml:space="preserve">UN    </v>
          </cell>
          <cell r="D382" t="str">
            <v>AS</v>
          </cell>
          <cell r="E382">
            <v>12453.59</v>
          </cell>
        </row>
        <row r="383">
          <cell r="A383">
            <v>346</v>
          </cell>
          <cell r="B383" t="str">
            <v>ARAME DE ACO OVALADO 15 X 17 ( 45,7 KG, 700 KGF), ROLO 1000 M</v>
          </cell>
          <cell r="C383" t="str">
            <v xml:space="preserve">KG    </v>
          </cell>
          <cell r="D383" t="str">
            <v>CR</v>
          </cell>
          <cell r="E383">
            <v>15.99</v>
          </cell>
        </row>
        <row r="384">
          <cell r="A384">
            <v>3312</v>
          </cell>
          <cell r="B384" t="str">
            <v>ARAME DE AMARRACAO PARA GABIAO GALVANIZADO, DIAMETRO 2,2 MM</v>
          </cell>
          <cell r="C384" t="str">
            <v xml:space="preserve">KG    </v>
          </cell>
          <cell r="D384" t="str">
            <v>AS</v>
          </cell>
          <cell r="E384">
            <v>21.12</v>
          </cell>
        </row>
        <row r="385">
          <cell r="A385">
            <v>339</v>
          </cell>
          <cell r="B385" t="str">
            <v>ARAME FARPADO GALVANIZADO, 14 BWG (2,11 MM), CLASSE 250</v>
          </cell>
          <cell r="C385" t="str">
            <v xml:space="preserve">M     </v>
          </cell>
          <cell r="D385" t="str">
            <v>CR</v>
          </cell>
          <cell r="E385">
            <v>0.82</v>
          </cell>
        </row>
        <row r="386">
          <cell r="A386">
            <v>340</v>
          </cell>
          <cell r="B386" t="str">
            <v>ARAME FARPADO GALVANIZADO, 16 BWG (1,65 MM), CLASSE 250</v>
          </cell>
          <cell r="C386" t="str">
            <v xml:space="preserve">M     </v>
          </cell>
          <cell r="D386" t="str">
            <v>CR</v>
          </cell>
          <cell r="E386">
            <v>0.74</v>
          </cell>
        </row>
        <row r="387">
          <cell r="A387">
            <v>43130</v>
          </cell>
          <cell r="B387" t="str">
            <v>ARAME GALVANIZADO 12 BWG, D = 2,76 MM (0,048 KG/M) OU 14 BWG, D = 2,11 MM (0,026 KG/M)</v>
          </cell>
          <cell r="C387" t="str">
            <v xml:space="preserve">KG    </v>
          </cell>
          <cell r="D387" t="str">
            <v xml:space="preserve">C </v>
          </cell>
          <cell r="E387">
            <v>13.5</v>
          </cell>
        </row>
        <row r="388">
          <cell r="A388">
            <v>344</v>
          </cell>
          <cell r="B388" t="str">
            <v>ARAME GALVANIZADO 16 BWG, D = 1,65MM (0,0166 KG/M)</v>
          </cell>
          <cell r="C388" t="str">
            <v xml:space="preserve">KG    </v>
          </cell>
          <cell r="D388" t="str">
            <v>CR</v>
          </cell>
          <cell r="E388">
            <v>17.739999999999998</v>
          </cell>
        </row>
        <row r="389">
          <cell r="A389">
            <v>345</v>
          </cell>
          <cell r="B389" t="str">
            <v>ARAME GALVANIZADO 18 BWG, D = 1,24MM (0,009 KG/M)</v>
          </cell>
          <cell r="C389" t="str">
            <v xml:space="preserve">KG    </v>
          </cell>
          <cell r="D389" t="str">
            <v>CR</v>
          </cell>
          <cell r="E389">
            <v>19.25</v>
          </cell>
        </row>
        <row r="390">
          <cell r="A390">
            <v>43131</v>
          </cell>
          <cell r="B390" t="str">
            <v>ARAME GALVANIZADO 6 BWG, D = 5,16 MM (0,157 KG/M), OU 8 BWG, D = 4,19 MM (0,101 KG/M), OU 10 BWG, D = 3,40 MM (0,0713 KG/M)</v>
          </cell>
          <cell r="C390" t="str">
            <v xml:space="preserve">KG    </v>
          </cell>
          <cell r="D390" t="str">
            <v>CR</v>
          </cell>
          <cell r="E390">
            <v>15.68</v>
          </cell>
        </row>
        <row r="391">
          <cell r="A391">
            <v>3313</v>
          </cell>
          <cell r="B391" t="str">
            <v>ARAME PROTEGIDO COM POLIMERO PARA GABIAO, DIAMETRO 2,2 MM</v>
          </cell>
          <cell r="C391" t="str">
            <v xml:space="preserve">KG    </v>
          </cell>
          <cell r="D391" t="str">
            <v>AS</v>
          </cell>
          <cell r="E391">
            <v>27.18</v>
          </cell>
        </row>
        <row r="392">
          <cell r="A392">
            <v>43132</v>
          </cell>
          <cell r="B392" t="str">
            <v>ARAME RECOZIDO 16 BWG, D = 1,65 MM (0,016 KG/M) OU 18 BWG, D = 1,25 MM (0,01 KG/M)</v>
          </cell>
          <cell r="C392" t="str">
            <v xml:space="preserve">KG    </v>
          </cell>
          <cell r="D392" t="str">
            <v>CR</v>
          </cell>
          <cell r="E392">
            <v>13.5</v>
          </cell>
        </row>
        <row r="393">
          <cell r="A393">
            <v>369</v>
          </cell>
          <cell r="B393" t="str">
            <v>AREIA AMARELA, AREIA BARRADA OU ARENOSO (RETIRADA NO AREAL, SEM TRANSPORTE)</v>
          </cell>
          <cell r="C393" t="str">
            <v xml:space="preserve">M3    </v>
          </cell>
          <cell r="D393" t="str">
            <v>CR</v>
          </cell>
          <cell r="E393">
            <v>67.37</v>
          </cell>
        </row>
        <row r="394">
          <cell r="A394">
            <v>366</v>
          </cell>
          <cell r="B394" t="str">
            <v>AREIA FINA - POSTO JAZIDA/FORNECEDOR (RETIRADO NA JAZIDA, SEM TRANSPORTE)</v>
          </cell>
          <cell r="C394" t="str">
            <v xml:space="preserve">M3    </v>
          </cell>
          <cell r="D394" t="str">
            <v xml:space="preserve">C </v>
          </cell>
          <cell r="E394">
            <v>105</v>
          </cell>
        </row>
        <row r="395">
          <cell r="A395">
            <v>367</v>
          </cell>
          <cell r="B395" t="str">
            <v>AREIA GROSSA - POSTO JAZIDA/FORNECEDOR (RETIRADO NA JAZIDA, SEM TRANSPORTE)</v>
          </cell>
          <cell r="C395" t="str">
            <v xml:space="preserve">M3    </v>
          </cell>
          <cell r="D395" t="str">
            <v xml:space="preserve">C </v>
          </cell>
          <cell r="E395">
            <v>124.11</v>
          </cell>
        </row>
        <row r="396">
          <cell r="A396">
            <v>370</v>
          </cell>
          <cell r="B396" t="str">
            <v>AREIA MEDIA - POSTO JAZIDA/FORNECEDOR (RETIRADO NA JAZIDA, SEM TRANSPORTE)</v>
          </cell>
          <cell r="C396" t="str">
            <v xml:space="preserve">M3    </v>
          </cell>
          <cell r="D396" t="str">
            <v xml:space="preserve">C </v>
          </cell>
          <cell r="E396">
            <v>98.75</v>
          </cell>
        </row>
        <row r="397">
          <cell r="A397">
            <v>368</v>
          </cell>
          <cell r="B397" t="str">
            <v>AREIA PARA ATERRO - POSTO JAZIDA/FORNECEDOR (RETIRADO NA JAZIDA, SEM TRANSPORTE)</v>
          </cell>
          <cell r="C397" t="str">
            <v xml:space="preserve">M3    </v>
          </cell>
          <cell r="D397" t="str">
            <v>CR</v>
          </cell>
          <cell r="E397">
            <v>93.08</v>
          </cell>
        </row>
        <row r="398">
          <cell r="A398">
            <v>11075</v>
          </cell>
          <cell r="B398" t="str">
            <v>AREIA PARA LEITO FILTRANTE (0,42 A 1,68 MM) - POSTO JAZIDA/FORNECEDOR (RETIRADO NA JAZIDA, SEM TRANSPORTE)</v>
          </cell>
          <cell r="C398" t="str">
            <v xml:space="preserve">M3    </v>
          </cell>
          <cell r="D398" t="str">
            <v>CR</v>
          </cell>
          <cell r="E398">
            <v>2032.3</v>
          </cell>
        </row>
        <row r="399">
          <cell r="A399">
            <v>11076</v>
          </cell>
          <cell r="B399" t="str">
            <v>AREIA PRETA PARA EMBOCO - POSTO JAZIDA/FORNECEDOR (RETIRADO NA JAZIDA, SEM TRANSPORTE)</v>
          </cell>
          <cell r="C399" t="str">
            <v xml:space="preserve">M3    </v>
          </cell>
          <cell r="D399" t="str">
            <v>CR</v>
          </cell>
          <cell r="E399">
            <v>155.13</v>
          </cell>
        </row>
        <row r="400">
          <cell r="A400">
            <v>1381</v>
          </cell>
          <cell r="B400" t="str">
            <v>ARGAMASSA COLANTE AC I PARA CERAMICAS</v>
          </cell>
          <cell r="C400" t="str">
            <v xml:space="preserve">KG    </v>
          </cell>
          <cell r="D400" t="str">
            <v xml:space="preserve">C </v>
          </cell>
          <cell r="E400">
            <v>0.43</v>
          </cell>
        </row>
        <row r="401">
          <cell r="A401">
            <v>34353</v>
          </cell>
          <cell r="B401" t="str">
            <v>ARGAMASSA COLANTE AC II</v>
          </cell>
          <cell r="C401" t="str">
            <v xml:space="preserve">KG    </v>
          </cell>
          <cell r="D401" t="str">
            <v>CR</v>
          </cell>
          <cell r="E401">
            <v>0.8</v>
          </cell>
        </row>
        <row r="402">
          <cell r="A402">
            <v>37595</v>
          </cell>
          <cell r="B402" t="str">
            <v>ARGAMASSA COLANTE TIPO AC III</v>
          </cell>
          <cell r="C402" t="str">
            <v xml:space="preserve">KG    </v>
          </cell>
          <cell r="D402" t="str">
            <v>CR</v>
          </cell>
          <cell r="E402">
            <v>1.32</v>
          </cell>
        </row>
        <row r="403">
          <cell r="A403">
            <v>37596</v>
          </cell>
          <cell r="B403" t="str">
            <v>ARGAMASSA COLANTE TIPO AC III E</v>
          </cell>
          <cell r="C403" t="str">
            <v xml:space="preserve">KG    </v>
          </cell>
          <cell r="D403" t="str">
            <v>CR</v>
          </cell>
          <cell r="E403">
            <v>1.51</v>
          </cell>
        </row>
        <row r="404">
          <cell r="A404">
            <v>371</v>
          </cell>
          <cell r="B404" t="str">
            <v>ARGAMASSA INDUSTRIALIZADA MULTIUSO, PARA REVESTIMENTO INTERNO E EXTERNO E ASSENTAMENTO DE BLOCOS DIVERSOS</v>
          </cell>
          <cell r="C404" t="str">
            <v xml:space="preserve">KG    </v>
          </cell>
          <cell r="D404" t="str">
            <v>CR</v>
          </cell>
          <cell r="E404">
            <v>0.47</v>
          </cell>
        </row>
        <row r="405">
          <cell r="A405">
            <v>37553</v>
          </cell>
          <cell r="B405" t="str">
            <v>ARGAMASSA INDUSTRIALIZADA PARA CHAPISCO COLANTE</v>
          </cell>
          <cell r="C405" t="str">
            <v xml:space="preserve">KG    </v>
          </cell>
          <cell r="D405" t="str">
            <v>CR</v>
          </cell>
          <cell r="E405">
            <v>0.87</v>
          </cell>
        </row>
        <row r="406">
          <cell r="A406">
            <v>37552</v>
          </cell>
          <cell r="B406" t="str">
            <v>ARGAMASSA INDUSTRIALIZADA PARA CHAPISCO ROLADO</v>
          </cell>
          <cell r="C406" t="str">
            <v xml:space="preserve">KG    </v>
          </cell>
          <cell r="D406" t="str">
            <v>CR</v>
          </cell>
          <cell r="E406">
            <v>1.41</v>
          </cell>
        </row>
        <row r="407">
          <cell r="A407">
            <v>36880</v>
          </cell>
          <cell r="B407" t="str">
            <v>ARGAMASSA PARA REVESTIMENTO DECORATIVO MONOCAMADA</v>
          </cell>
          <cell r="C407" t="str">
            <v xml:space="preserve">KG    </v>
          </cell>
          <cell r="D407" t="str">
            <v>CR</v>
          </cell>
          <cell r="E407">
            <v>1.43</v>
          </cell>
        </row>
        <row r="408">
          <cell r="A408">
            <v>34355</v>
          </cell>
          <cell r="B408" t="str">
            <v>ARGAMASSA PISO SOBRE PISO</v>
          </cell>
          <cell r="C408" t="str">
            <v xml:space="preserve">KG    </v>
          </cell>
          <cell r="D408" t="str">
            <v>CR</v>
          </cell>
          <cell r="E408">
            <v>1.23</v>
          </cell>
        </row>
        <row r="409">
          <cell r="A409">
            <v>130</v>
          </cell>
          <cell r="B409" t="str">
            <v>ARGAMASSA POLIMERICA DE REPARO ESTRUTURAL, BICOMPONENTE</v>
          </cell>
          <cell r="C409" t="str">
            <v xml:space="preserve">KG    </v>
          </cell>
          <cell r="D409" t="str">
            <v>CR</v>
          </cell>
          <cell r="E409">
            <v>2.93</v>
          </cell>
        </row>
        <row r="410">
          <cell r="A410">
            <v>135</v>
          </cell>
          <cell r="B410" t="str">
            <v>ARGAMASSA POLIMERICA IMPERMEABILIZANTE SEMIFLEXIVEL, BICOMPONENTE (MEMBRANA IMPERMEABILIZANTE ACRILICA)</v>
          </cell>
          <cell r="C410" t="str">
            <v xml:space="preserve">KG    </v>
          </cell>
          <cell r="D410" t="str">
            <v>CR</v>
          </cell>
          <cell r="E410">
            <v>2.36</v>
          </cell>
        </row>
        <row r="411">
          <cell r="A411">
            <v>36886</v>
          </cell>
          <cell r="B411" t="str">
            <v>ARGAMASSA PRONTA PARA CONTRAPISO</v>
          </cell>
          <cell r="C411" t="str">
            <v xml:space="preserve">KG    </v>
          </cell>
          <cell r="D411" t="str">
            <v>CR</v>
          </cell>
          <cell r="E411">
            <v>0.44</v>
          </cell>
        </row>
        <row r="412">
          <cell r="A412">
            <v>38546</v>
          </cell>
          <cell r="B412" t="str">
            <v>ARGAMASSA USINADA AUTOADENSAVEL E AUTONIVELANTE PARA CONTRAPISO, INCLUI BOMBEAMENTO</v>
          </cell>
          <cell r="C412" t="str">
            <v xml:space="preserve">M3    </v>
          </cell>
          <cell r="D412" t="str">
            <v>CR</v>
          </cell>
          <cell r="E412">
            <v>282.99</v>
          </cell>
        </row>
        <row r="413">
          <cell r="A413">
            <v>34549</v>
          </cell>
          <cell r="B413" t="str">
            <v>ARGILA EXPANDIDA, GRANULOMETRIA 2215</v>
          </cell>
          <cell r="C413" t="str">
            <v xml:space="preserve">M3    </v>
          </cell>
          <cell r="D413" t="str">
            <v>CR</v>
          </cell>
          <cell r="E413">
            <v>202.12</v>
          </cell>
        </row>
        <row r="414">
          <cell r="A414">
            <v>6081</v>
          </cell>
          <cell r="B414" t="str">
            <v>ARGILA OU BARRO PARA ATERRO/REATERRO (COM TRANSPORTE ATE 10 KM)</v>
          </cell>
          <cell r="C414" t="str">
            <v xml:space="preserve">M3    </v>
          </cell>
          <cell r="D414" t="str">
            <v>CR</v>
          </cell>
          <cell r="E414">
            <v>28.63</v>
          </cell>
        </row>
        <row r="415">
          <cell r="A415">
            <v>6077</v>
          </cell>
          <cell r="B415" t="str">
            <v>ARGILA OU BARRO PARA ATERRO/REATERRO (RETIRADO NA JAZIDA, SEM TRANSPORTE)</v>
          </cell>
          <cell r="C415" t="str">
            <v xml:space="preserve">M3    </v>
          </cell>
          <cell r="D415" t="str">
            <v>CR</v>
          </cell>
          <cell r="E415">
            <v>16.5</v>
          </cell>
        </row>
        <row r="416">
          <cell r="A416">
            <v>6079</v>
          </cell>
          <cell r="B416" t="str">
            <v>ARGILA, ARGILA VERMELHA OU ARGILA ARENOSA (RETIRADA NA JAZIDA, SEM TRANSPORTE)</v>
          </cell>
          <cell r="C416" t="str">
            <v xml:space="preserve">M3    </v>
          </cell>
          <cell r="D416" t="str">
            <v>CR</v>
          </cell>
          <cell r="E416">
            <v>9.43</v>
          </cell>
        </row>
        <row r="417">
          <cell r="A417">
            <v>1091</v>
          </cell>
          <cell r="B417" t="str">
            <v>ARMACAO VERTICAL COM HASTE E CONTRA-PINO, EM CHAPA DE ACO GALVANIZADO 3/16", COM 1 ESTRIBO E 1 ISOLADOR</v>
          </cell>
          <cell r="C417" t="str">
            <v xml:space="preserve">UN    </v>
          </cell>
          <cell r="D417" t="str">
            <v>AS</v>
          </cell>
          <cell r="E417">
            <v>20.25</v>
          </cell>
        </row>
        <row r="418">
          <cell r="A418">
            <v>1094</v>
          </cell>
          <cell r="B418" t="str">
            <v>ARMACAO VERTICAL COM HASTE E CONTRA-PINO, EM CHAPA DE ACO GALVANIZADO 3/16", COM 1 ESTRIBO, SEM ISOLADOR</v>
          </cell>
          <cell r="C418" t="str">
            <v xml:space="preserve">UN    </v>
          </cell>
          <cell r="D418" t="str">
            <v>AS</v>
          </cell>
          <cell r="E418">
            <v>14.17</v>
          </cell>
        </row>
        <row r="419">
          <cell r="A419">
            <v>1095</v>
          </cell>
          <cell r="B419" t="str">
            <v>ARMACAO VERTICAL COM HASTE E CONTRA-PINO, EM CHAPA DE ACO GALVANIZADO 3/16", COM 2 ESTRIBOS, E 2 ISOLADORES</v>
          </cell>
          <cell r="C419" t="str">
            <v xml:space="preserve">UN    </v>
          </cell>
          <cell r="D419" t="str">
            <v>AS</v>
          </cell>
          <cell r="E419">
            <v>30.11</v>
          </cell>
        </row>
        <row r="420">
          <cell r="A420">
            <v>1092</v>
          </cell>
          <cell r="B420" t="str">
            <v>ARMACAO VERTICAL COM HASTE E CONTRA-PINO, EM CHAPA DE ACO GALVANIZADO 3/16", COM 2 ESTRIBOS, SEM ISOLADOR</v>
          </cell>
          <cell r="C420" t="str">
            <v xml:space="preserve">UN    </v>
          </cell>
          <cell r="D420" t="str">
            <v>AS</v>
          </cell>
          <cell r="E420">
            <v>23.3</v>
          </cell>
        </row>
        <row r="421">
          <cell r="A421">
            <v>1093</v>
          </cell>
          <cell r="B421" t="str">
            <v>ARMACAO VERTICAL COM HASTE E CONTRA-PINO, EM CHAPA DE ACO GALVANIZADO 3/16", COM 3 ESTRIBOS E 3 ISOLADORES</v>
          </cell>
          <cell r="C421" t="str">
            <v xml:space="preserve">UN    </v>
          </cell>
          <cell r="D421" t="str">
            <v>AS</v>
          </cell>
          <cell r="E421">
            <v>54.41</v>
          </cell>
        </row>
        <row r="422">
          <cell r="A422">
            <v>1090</v>
          </cell>
          <cell r="B422" t="str">
            <v>ARMACAO VERTICAL COM HASTE E CONTRA-PINO, EM CHAPA DE ACO GALVANIZADO 3/16", COM 3 ESTRIBOS, SEM ISOLADOR</v>
          </cell>
          <cell r="C422" t="str">
            <v xml:space="preserve">UN    </v>
          </cell>
          <cell r="D422" t="str">
            <v>AS</v>
          </cell>
          <cell r="E422">
            <v>38.96</v>
          </cell>
        </row>
        <row r="423">
          <cell r="A423">
            <v>1096</v>
          </cell>
          <cell r="B423" t="str">
            <v>ARMACAO VERTICAL COM HASTE E CONTRA-PINO, EM CHAPA DE ACO GALVANIZADO 3/16", COM 4 ESTRIBOS E 4 ISOLADORES</v>
          </cell>
          <cell r="C423" t="str">
            <v xml:space="preserve">UN    </v>
          </cell>
          <cell r="D423" t="str">
            <v>AS</v>
          </cell>
          <cell r="E423">
            <v>70.11</v>
          </cell>
        </row>
        <row r="424">
          <cell r="A424">
            <v>1097</v>
          </cell>
          <cell r="B424" t="str">
            <v>ARMACAO VERTICAL COM HASTE E CONTRA-PINO, EM CHAPA DE ACO GALVANIZADO 3/16", COM 4 ESTRIBOS, SEM ISOLADOR</v>
          </cell>
          <cell r="C424" t="str">
            <v xml:space="preserve">UN    </v>
          </cell>
          <cell r="D424" t="str">
            <v>AS</v>
          </cell>
          <cell r="E424">
            <v>59.51</v>
          </cell>
        </row>
        <row r="425">
          <cell r="A425">
            <v>378</v>
          </cell>
          <cell r="B425" t="str">
            <v>ARMADOR</v>
          </cell>
          <cell r="C425" t="str">
            <v xml:space="preserve">H     </v>
          </cell>
          <cell r="D425" t="str">
            <v>CR</v>
          </cell>
          <cell r="E425">
            <v>16.41</v>
          </cell>
        </row>
        <row r="426">
          <cell r="A426">
            <v>40911</v>
          </cell>
          <cell r="B426" t="str">
            <v>ARMADOR (MENSALISTA)</v>
          </cell>
          <cell r="C426" t="str">
            <v xml:space="preserve">MES   </v>
          </cell>
          <cell r="D426" t="str">
            <v>CR</v>
          </cell>
          <cell r="E426">
            <v>2926.62</v>
          </cell>
        </row>
        <row r="427">
          <cell r="A427">
            <v>33939</v>
          </cell>
          <cell r="B427" t="str">
            <v>ARQUITETO JUNIOR</v>
          </cell>
          <cell r="C427" t="str">
            <v xml:space="preserve">H     </v>
          </cell>
          <cell r="D427" t="str">
            <v>CR</v>
          </cell>
          <cell r="E427">
            <v>62.96</v>
          </cell>
        </row>
        <row r="428">
          <cell r="A428">
            <v>40815</v>
          </cell>
          <cell r="B428" t="str">
            <v>ARQUITETO JUNIOR (MENSALISTA)</v>
          </cell>
          <cell r="C428" t="str">
            <v xml:space="preserve">MES   </v>
          </cell>
          <cell r="D428" t="str">
            <v>CR</v>
          </cell>
          <cell r="E428">
            <v>11230.93</v>
          </cell>
        </row>
        <row r="429">
          <cell r="A429">
            <v>34760</v>
          </cell>
          <cell r="B429" t="str">
            <v>ARQUITETO PAISAGISTA</v>
          </cell>
          <cell r="C429" t="str">
            <v xml:space="preserve">H     </v>
          </cell>
          <cell r="D429" t="str">
            <v>CR</v>
          </cell>
          <cell r="E429">
            <v>69.75</v>
          </cell>
        </row>
        <row r="430">
          <cell r="A430">
            <v>40935</v>
          </cell>
          <cell r="B430" t="str">
            <v>ARQUITETO PAISAGISTA (MENSALISTA)</v>
          </cell>
          <cell r="C430" t="str">
            <v xml:space="preserve">MES   </v>
          </cell>
          <cell r="D430" t="str">
            <v>CR</v>
          </cell>
          <cell r="E430">
            <v>12442.67</v>
          </cell>
        </row>
        <row r="431">
          <cell r="A431">
            <v>33952</v>
          </cell>
          <cell r="B431" t="str">
            <v>ARQUITETO PLENO</v>
          </cell>
          <cell r="C431" t="str">
            <v xml:space="preserve">H     </v>
          </cell>
          <cell r="D431" t="str">
            <v>CR</v>
          </cell>
          <cell r="E431">
            <v>89.43</v>
          </cell>
        </row>
        <row r="432">
          <cell r="A432">
            <v>40816</v>
          </cell>
          <cell r="B432" t="str">
            <v>ARQUITETO PLENO (MENSALISTA)</v>
          </cell>
          <cell r="C432" t="str">
            <v xml:space="preserve">MES   </v>
          </cell>
          <cell r="D432" t="str">
            <v>CR</v>
          </cell>
          <cell r="E432">
            <v>15952.63</v>
          </cell>
        </row>
        <row r="433">
          <cell r="A433">
            <v>33953</v>
          </cell>
          <cell r="B433" t="str">
            <v>ARQUITETO SENIOR</v>
          </cell>
          <cell r="C433" t="str">
            <v xml:space="preserve">H     </v>
          </cell>
          <cell r="D433" t="str">
            <v>CR</v>
          </cell>
          <cell r="E433">
            <v>118.25</v>
          </cell>
        </row>
        <row r="434">
          <cell r="A434">
            <v>40817</v>
          </cell>
          <cell r="B434" t="str">
            <v>ARQUITETO SENIOR (MENSALISTA)</v>
          </cell>
          <cell r="C434" t="str">
            <v xml:space="preserve">MES   </v>
          </cell>
          <cell r="D434" t="str">
            <v>CR</v>
          </cell>
          <cell r="E434">
            <v>21090.78</v>
          </cell>
        </row>
        <row r="435">
          <cell r="A435">
            <v>13348</v>
          </cell>
          <cell r="B435" t="str">
            <v>ARRUELA  EM ACO GALVANIZADO, DIAMETRO EXTERNO = 35MM, ESPESSURA = 3MM, DIAMETRO DO FURO= 18MM</v>
          </cell>
          <cell r="C435" t="str">
            <v xml:space="preserve">UN    </v>
          </cell>
          <cell r="D435" t="str">
            <v>AS</v>
          </cell>
          <cell r="E435">
            <v>0.84</v>
          </cell>
        </row>
        <row r="436">
          <cell r="A436">
            <v>39211</v>
          </cell>
          <cell r="B436" t="str">
            <v>ARRUELA EM ALUMINIO, COM ROSCA, DE  1 1/4", PARA ELETRODUTO</v>
          </cell>
          <cell r="C436" t="str">
            <v xml:space="preserve">UN    </v>
          </cell>
          <cell r="D436" t="str">
            <v>CR</v>
          </cell>
          <cell r="E436">
            <v>0.94</v>
          </cell>
        </row>
        <row r="437">
          <cell r="A437">
            <v>39212</v>
          </cell>
          <cell r="B437" t="str">
            <v>ARRUELA EM ALUMINIO, COM ROSCA, DE 1 1/2", PARA ELETRODUTO</v>
          </cell>
          <cell r="C437" t="str">
            <v xml:space="preserve">UN    </v>
          </cell>
          <cell r="D437" t="str">
            <v>CR</v>
          </cell>
          <cell r="E437">
            <v>1.05</v>
          </cell>
        </row>
        <row r="438">
          <cell r="A438">
            <v>39208</v>
          </cell>
          <cell r="B438" t="str">
            <v>ARRUELA EM ALUMINIO, COM ROSCA, DE 1/2", PARA ELETRODUTO</v>
          </cell>
          <cell r="C438" t="str">
            <v xml:space="preserve">UN    </v>
          </cell>
          <cell r="D438" t="str">
            <v>CR</v>
          </cell>
          <cell r="E438">
            <v>0.28999999999999998</v>
          </cell>
        </row>
        <row r="439">
          <cell r="A439">
            <v>39210</v>
          </cell>
          <cell r="B439" t="str">
            <v>ARRUELA EM ALUMINIO, COM ROSCA, DE 1", PARA ELETRODUTO</v>
          </cell>
          <cell r="C439" t="str">
            <v xml:space="preserve">UN    </v>
          </cell>
          <cell r="D439" t="str">
            <v>CR</v>
          </cell>
          <cell r="E439">
            <v>0.53</v>
          </cell>
        </row>
        <row r="440">
          <cell r="A440">
            <v>39214</v>
          </cell>
          <cell r="B440" t="str">
            <v>ARRUELA EM ALUMINIO, COM ROSCA, DE 2 1/2", PARA ELETRODUTO</v>
          </cell>
          <cell r="C440" t="str">
            <v xml:space="preserve">UN    </v>
          </cell>
          <cell r="D440" t="str">
            <v>CR</v>
          </cell>
          <cell r="E440">
            <v>1.95</v>
          </cell>
        </row>
        <row r="441">
          <cell r="A441">
            <v>39213</v>
          </cell>
          <cell r="B441" t="str">
            <v>ARRUELA EM ALUMINIO, COM ROSCA, DE 2", PARA ELETRODUTO</v>
          </cell>
          <cell r="C441" t="str">
            <v xml:space="preserve">UN    </v>
          </cell>
          <cell r="D441" t="str">
            <v>CR</v>
          </cell>
          <cell r="E441">
            <v>1.38</v>
          </cell>
        </row>
        <row r="442">
          <cell r="A442">
            <v>39209</v>
          </cell>
          <cell r="B442" t="str">
            <v>ARRUELA EM ALUMINIO, COM ROSCA, DE 3/4", PARA ELETRODUTO</v>
          </cell>
          <cell r="C442" t="str">
            <v xml:space="preserve">UN    </v>
          </cell>
          <cell r="D442" t="str">
            <v>CR</v>
          </cell>
          <cell r="E442">
            <v>0.34</v>
          </cell>
        </row>
        <row r="443">
          <cell r="A443">
            <v>39207</v>
          </cell>
          <cell r="B443" t="str">
            <v>ARRUELA EM ALUMINIO, COM ROSCA, DE 3/8", PARA ELETRODUTO</v>
          </cell>
          <cell r="C443" t="str">
            <v xml:space="preserve">UN    </v>
          </cell>
          <cell r="D443" t="str">
            <v>CR</v>
          </cell>
          <cell r="E443">
            <v>0.53</v>
          </cell>
        </row>
        <row r="444">
          <cell r="A444">
            <v>39215</v>
          </cell>
          <cell r="B444" t="str">
            <v>ARRUELA EM ALUMINIO, COM ROSCA, DE 3", PARA ELETRODUTO</v>
          </cell>
          <cell r="C444" t="str">
            <v xml:space="preserve">UN    </v>
          </cell>
          <cell r="D444" t="str">
            <v>CR</v>
          </cell>
          <cell r="E444">
            <v>3.56</v>
          </cell>
        </row>
        <row r="445">
          <cell r="A445">
            <v>39216</v>
          </cell>
          <cell r="B445" t="str">
            <v>ARRUELA EM ALUMINIO, COM ROSCA, DE 4", PARA ELETRODUTO</v>
          </cell>
          <cell r="C445" t="str">
            <v xml:space="preserve">UN    </v>
          </cell>
          <cell r="D445" t="str">
            <v>CR</v>
          </cell>
          <cell r="E445">
            <v>4.97</v>
          </cell>
        </row>
        <row r="446">
          <cell r="A446">
            <v>11267</v>
          </cell>
          <cell r="B446" t="str">
            <v>ARRUELA LISA, REDONDA, DE LATAO POLIDO, DIAMETRO NOMINAL 5/8", DIAMETRO EXTERNO = 34 MM, DIAMETRO DO FURO = 17 MM, ESPESSURA = *2,5* MM</v>
          </cell>
          <cell r="C446" t="str">
            <v xml:space="preserve">UN    </v>
          </cell>
          <cell r="D446" t="str">
            <v>AS</v>
          </cell>
          <cell r="E446">
            <v>0.73</v>
          </cell>
        </row>
        <row r="447">
          <cell r="A447">
            <v>379</v>
          </cell>
          <cell r="B447" t="str">
            <v>ARRUELA QUADRADA EM ACO GALVANIZADO, DIMENSAO = 38 MM, ESPESSURA = 3MM, DIAMETRO DO FURO= 18 MM</v>
          </cell>
          <cell r="C447" t="str">
            <v xml:space="preserve">UN    </v>
          </cell>
          <cell r="D447" t="str">
            <v>AS</v>
          </cell>
          <cell r="E447">
            <v>0.74</v>
          </cell>
        </row>
        <row r="448">
          <cell r="A448">
            <v>41901</v>
          </cell>
          <cell r="B448" t="str">
            <v>ASFALTO DILUIDO DE PETROLEO CM-30 (COLETADO CAIXA NA ANP ACRESCIDO DE ICMS)</v>
          </cell>
          <cell r="C448" t="str">
            <v xml:space="preserve">KG    </v>
          </cell>
          <cell r="D448" t="str">
            <v>AS</v>
          </cell>
          <cell r="E448">
            <v>5.1100000000000003</v>
          </cell>
        </row>
        <row r="449">
          <cell r="A449">
            <v>510</v>
          </cell>
          <cell r="B449" t="str">
            <v>ASFALTO MODIFICADO TIPO I - NBR 9910 (ASFALTO OXIDADO PARA IMPERMEABILIZACAO, COEFICIENTE DE PENETRACAO 25-40)</v>
          </cell>
          <cell r="C449" t="str">
            <v xml:space="preserve">KG    </v>
          </cell>
          <cell r="D449" t="str">
            <v>AS</v>
          </cell>
          <cell r="E449">
            <v>8.65</v>
          </cell>
        </row>
        <row r="450">
          <cell r="A450">
            <v>516</v>
          </cell>
          <cell r="B450" t="str">
            <v>ASFALTO MODIFICADO TIPO II - NBR 9910 (ASFALTO OXIDADO PARA IMPERMEABILIZACAO, COEFICIENTE DE PENETRACAO 20-35)</v>
          </cell>
          <cell r="C450" t="str">
            <v xml:space="preserve">KG    </v>
          </cell>
          <cell r="D450" t="str">
            <v>AS</v>
          </cell>
          <cell r="E450">
            <v>9.23</v>
          </cell>
        </row>
        <row r="451">
          <cell r="A451">
            <v>509</v>
          </cell>
          <cell r="B451" t="str">
            <v>ASFALTO MODIFICADO TIPO III - NBR 9910 (ASFALTO OXIDADO PARA IMPERMEABILIZACAO, COEFICIENTE DE PENETRACAO 15-25)</v>
          </cell>
          <cell r="C451" t="str">
            <v xml:space="preserve">KG    </v>
          </cell>
          <cell r="D451" t="str">
            <v>AS</v>
          </cell>
          <cell r="E451">
            <v>9.42</v>
          </cell>
        </row>
        <row r="452">
          <cell r="A452">
            <v>40331</v>
          </cell>
          <cell r="B452" t="str">
            <v>ASSENTADOR DE MANILHAS</v>
          </cell>
          <cell r="C452" t="str">
            <v xml:space="preserve">H     </v>
          </cell>
          <cell r="D452" t="str">
            <v>CR</v>
          </cell>
          <cell r="E452">
            <v>12.45</v>
          </cell>
        </row>
        <row r="453">
          <cell r="A453">
            <v>40930</v>
          </cell>
          <cell r="B453" t="str">
            <v>ASSENTADOR DE MANILHAS (MENSALISTA)</v>
          </cell>
          <cell r="C453" t="str">
            <v xml:space="preserve">MES   </v>
          </cell>
          <cell r="D453" t="str">
            <v>CR</v>
          </cell>
          <cell r="E453">
            <v>2221.29</v>
          </cell>
        </row>
        <row r="454">
          <cell r="A454">
            <v>11761</v>
          </cell>
          <cell r="B454" t="str">
            <v>ASSENTO  VASO SANITARIO INFANTIL EM PLASTICO BRANCO</v>
          </cell>
          <cell r="C454" t="str">
            <v xml:space="preserve">UN    </v>
          </cell>
          <cell r="D454" t="str">
            <v>CR</v>
          </cell>
          <cell r="E454">
            <v>52.13</v>
          </cell>
        </row>
        <row r="455">
          <cell r="A455">
            <v>377</v>
          </cell>
          <cell r="B455" t="str">
            <v>ASSENTO SANITARIO DE PLASTICO, TIPO CONVENCIONAL</v>
          </cell>
          <cell r="C455" t="str">
            <v xml:space="preserve">UN    </v>
          </cell>
          <cell r="D455" t="str">
            <v xml:space="preserve">C </v>
          </cell>
          <cell r="E455">
            <v>24.5</v>
          </cell>
        </row>
        <row r="456">
          <cell r="A456">
            <v>7588</v>
          </cell>
          <cell r="B456" t="str">
            <v>AUTOMATICO DE BOIA SUPERIOR / INFERIOR, *15* A / 250 V</v>
          </cell>
          <cell r="C456" t="str">
            <v xml:space="preserve">UN    </v>
          </cell>
          <cell r="D456" t="str">
            <v xml:space="preserve">C </v>
          </cell>
          <cell r="E456">
            <v>37</v>
          </cell>
        </row>
        <row r="457">
          <cell r="A457">
            <v>34392</v>
          </cell>
          <cell r="B457" t="str">
            <v>AUXILIAR  DE ALMOXARIFE</v>
          </cell>
          <cell r="C457" t="str">
            <v xml:space="preserve">H     </v>
          </cell>
          <cell r="D457" t="str">
            <v>CR</v>
          </cell>
          <cell r="E457">
            <v>19.53</v>
          </cell>
        </row>
        <row r="458">
          <cell r="A458">
            <v>40908</v>
          </cell>
          <cell r="B458" t="str">
            <v>AUXILIAR DE ALMOXARIFE (MENSALISTA)</v>
          </cell>
          <cell r="C458" t="str">
            <v xml:space="preserve">MES   </v>
          </cell>
          <cell r="D458" t="str">
            <v>CR</v>
          </cell>
          <cell r="E458">
            <v>3487.39</v>
          </cell>
        </row>
        <row r="459">
          <cell r="A459">
            <v>34551</v>
          </cell>
          <cell r="B459" t="str">
            <v>AUXILIAR DE AZULEJISTA</v>
          </cell>
          <cell r="C459" t="str">
            <v xml:space="preserve">H     </v>
          </cell>
          <cell r="D459" t="str">
            <v>CR</v>
          </cell>
          <cell r="E459">
            <v>11.96</v>
          </cell>
        </row>
        <row r="460">
          <cell r="A460">
            <v>41078</v>
          </cell>
          <cell r="B460" t="str">
            <v>AUXILIAR DE AZULEJISTA (MENSALISTA)</v>
          </cell>
          <cell r="C460" t="str">
            <v xml:space="preserve">MES   </v>
          </cell>
          <cell r="D460" t="str">
            <v>CR</v>
          </cell>
          <cell r="E460">
            <v>2133.37</v>
          </cell>
        </row>
        <row r="461">
          <cell r="A461">
            <v>246</v>
          </cell>
          <cell r="B461" t="str">
            <v>AUXILIAR DE ENCANADOR OU BOMBEIRO HIDRAULICO</v>
          </cell>
          <cell r="C461" t="str">
            <v xml:space="preserve">H     </v>
          </cell>
          <cell r="D461" t="str">
            <v>CR</v>
          </cell>
          <cell r="E461">
            <v>11.62</v>
          </cell>
        </row>
        <row r="462">
          <cell r="A462">
            <v>40927</v>
          </cell>
          <cell r="B462" t="str">
            <v>AUXILIAR DE ENCANADOR OU BOMBEIRO HIDRAULICO (MENSALISTA)</v>
          </cell>
          <cell r="C462" t="str">
            <v xml:space="preserve">MES   </v>
          </cell>
          <cell r="D462" t="str">
            <v>CR</v>
          </cell>
          <cell r="E462">
            <v>2074.9299999999998</v>
          </cell>
        </row>
        <row r="463">
          <cell r="A463">
            <v>2350</v>
          </cell>
          <cell r="B463" t="str">
            <v>AUXILIAR DE ESCRITORIO</v>
          </cell>
          <cell r="C463" t="str">
            <v xml:space="preserve">H     </v>
          </cell>
          <cell r="D463" t="str">
            <v>CR</v>
          </cell>
          <cell r="E463">
            <v>21.37</v>
          </cell>
        </row>
        <row r="464">
          <cell r="A464">
            <v>40812</v>
          </cell>
          <cell r="B464" t="str">
            <v>AUXILIAR DE ESCRITORIO (MENSALISTA)</v>
          </cell>
          <cell r="C464" t="str">
            <v xml:space="preserve">MES   </v>
          </cell>
          <cell r="D464" t="str">
            <v>CR</v>
          </cell>
          <cell r="E464">
            <v>3811.92</v>
          </cell>
        </row>
        <row r="465">
          <cell r="A465">
            <v>245</v>
          </cell>
          <cell r="B465" t="str">
            <v>AUXILIAR DE LABORATORISTA DE SOLOS E DE CONCRETO</v>
          </cell>
          <cell r="C465" t="str">
            <v xml:space="preserve">H     </v>
          </cell>
          <cell r="D465" t="str">
            <v>CR</v>
          </cell>
          <cell r="E465">
            <v>27.9</v>
          </cell>
        </row>
        <row r="466">
          <cell r="A466">
            <v>41090</v>
          </cell>
          <cell r="B466" t="str">
            <v>AUXILIAR DE LABORATORISTA DE SOLOS E DE CONCRETO (MENSALISTA)</v>
          </cell>
          <cell r="C466" t="str">
            <v xml:space="preserve">MES   </v>
          </cell>
          <cell r="D466" t="str">
            <v>CR</v>
          </cell>
          <cell r="E466">
            <v>4979.1899999999996</v>
          </cell>
        </row>
        <row r="467">
          <cell r="A467">
            <v>251</v>
          </cell>
          <cell r="B467" t="str">
            <v>AUXILIAR DE MECANICO</v>
          </cell>
          <cell r="C467" t="str">
            <v xml:space="preserve">H     </v>
          </cell>
          <cell r="D467" t="str">
            <v>CR</v>
          </cell>
          <cell r="E467">
            <v>10.62</v>
          </cell>
        </row>
        <row r="468">
          <cell r="A468">
            <v>40975</v>
          </cell>
          <cell r="B468" t="str">
            <v>AUXILIAR DE MECANICO (MENSALISTA)</v>
          </cell>
          <cell r="C468" t="str">
            <v xml:space="preserve">MES   </v>
          </cell>
          <cell r="D468" t="str">
            <v>CR</v>
          </cell>
          <cell r="E468">
            <v>1897.43</v>
          </cell>
        </row>
        <row r="469">
          <cell r="A469">
            <v>6127</v>
          </cell>
          <cell r="B469" t="str">
            <v>AUXILIAR DE PEDREIRO</v>
          </cell>
          <cell r="C469" t="str">
            <v xml:space="preserve">H     </v>
          </cell>
          <cell r="D469" t="str">
            <v>CR</v>
          </cell>
          <cell r="E469">
            <v>10.64</v>
          </cell>
        </row>
        <row r="470">
          <cell r="A470">
            <v>41072</v>
          </cell>
          <cell r="B470" t="str">
            <v>AUXILIAR DE PEDREIRO (MENSALISTA)</v>
          </cell>
          <cell r="C470" t="str">
            <v xml:space="preserve">MES   </v>
          </cell>
          <cell r="D470" t="str">
            <v>CR</v>
          </cell>
          <cell r="E470">
            <v>1900.18</v>
          </cell>
        </row>
        <row r="471">
          <cell r="A471">
            <v>6121</v>
          </cell>
          <cell r="B471" t="str">
            <v>AUXILIAR DE SERVICOS GERAIS</v>
          </cell>
          <cell r="C471" t="str">
            <v xml:space="preserve">H     </v>
          </cell>
          <cell r="D471" t="str">
            <v>CR</v>
          </cell>
          <cell r="E471">
            <v>11.49</v>
          </cell>
        </row>
        <row r="472">
          <cell r="A472">
            <v>41071</v>
          </cell>
          <cell r="B472" t="str">
            <v>AUXILIAR DE SERVICOS GERAIS (MENSALISTA)</v>
          </cell>
          <cell r="C472" t="str">
            <v xml:space="preserve">MES   </v>
          </cell>
          <cell r="D472" t="str">
            <v>CR</v>
          </cell>
          <cell r="E472">
            <v>2051.48</v>
          </cell>
        </row>
        <row r="473">
          <cell r="A473">
            <v>244</v>
          </cell>
          <cell r="B473" t="str">
            <v>AUXILIAR DE TOPOGRAFO</v>
          </cell>
          <cell r="C473" t="str">
            <v xml:space="preserve">H     </v>
          </cell>
          <cell r="D473" t="str">
            <v>CR</v>
          </cell>
          <cell r="E473">
            <v>6.68</v>
          </cell>
        </row>
        <row r="474">
          <cell r="A474">
            <v>41093</v>
          </cell>
          <cell r="B474" t="str">
            <v>AUXILIAR DE TOPOGRAFO (MENSALISTA)</v>
          </cell>
          <cell r="C474" t="str">
            <v xml:space="preserve">MES   </v>
          </cell>
          <cell r="D474" t="str">
            <v>CR</v>
          </cell>
          <cell r="E474">
            <v>1195.47</v>
          </cell>
        </row>
        <row r="475">
          <cell r="A475">
            <v>532</v>
          </cell>
          <cell r="B475" t="str">
            <v>AUXILIAR TECNICO / ASSISTENTE DE ENGENHARIA</v>
          </cell>
          <cell r="C475" t="str">
            <v xml:space="preserve">H     </v>
          </cell>
          <cell r="D475" t="str">
            <v>CR</v>
          </cell>
          <cell r="E475">
            <v>33.56</v>
          </cell>
        </row>
        <row r="476">
          <cell r="A476">
            <v>40931</v>
          </cell>
          <cell r="B476" t="str">
            <v>AUXILIAR TECNICO / ASSISTENTE DE ENGENHARIA (MENSALISTA)</v>
          </cell>
          <cell r="C476" t="str">
            <v xml:space="preserve">MES   </v>
          </cell>
          <cell r="D476" t="str">
            <v>CR</v>
          </cell>
          <cell r="E476">
            <v>5988.82</v>
          </cell>
        </row>
        <row r="477">
          <cell r="A477">
            <v>36150</v>
          </cell>
          <cell r="B477" t="str">
            <v>AVENTAL DE SEGURANCA DE RASPA DE COURO 1,00 X 0,60 M</v>
          </cell>
          <cell r="C477" t="str">
            <v xml:space="preserve">UN    </v>
          </cell>
          <cell r="D477" t="str">
            <v>CR</v>
          </cell>
          <cell r="E477">
            <v>31.18</v>
          </cell>
        </row>
        <row r="478">
          <cell r="A478">
            <v>4760</v>
          </cell>
          <cell r="B478" t="str">
            <v>AZULEJISTA OU LADRILHEIRO</v>
          </cell>
          <cell r="C478" t="str">
            <v xml:space="preserve">H     </v>
          </cell>
          <cell r="D478" t="str">
            <v>CR</v>
          </cell>
          <cell r="E478">
            <v>16.41</v>
          </cell>
        </row>
        <row r="479">
          <cell r="A479">
            <v>41069</v>
          </cell>
          <cell r="B479" t="str">
            <v>AZULEJISTA OU LADRILHEIRO (MENSALISTA)</v>
          </cell>
          <cell r="C479" t="str">
            <v xml:space="preserve">MES   </v>
          </cell>
          <cell r="D479" t="str">
            <v>CR</v>
          </cell>
          <cell r="E479">
            <v>2926.62</v>
          </cell>
        </row>
        <row r="480">
          <cell r="A480">
            <v>10422</v>
          </cell>
          <cell r="B480" t="str">
            <v>BACIA SANITARIA (VASO) COM CAIXA ACOPLADA, DE LOUCA BRANCA</v>
          </cell>
          <cell r="C480" t="str">
            <v xml:space="preserve">UN    </v>
          </cell>
          <cell r="D480" t="str">
            <v>CR</v>
          </cell>
          <cell r="E480">
            <v>295.83</v>
          </cell>
        </row>
        <row r="481">
          <cell r="A481">
            <v>10420</v>
          </cell>
          <cell r="B481" t="str">
            <v>BACIA SANITARIA (VASO) CONVENCIONAL DE LOUCA BRANCA</v>
          </cell>
          <cell r="C481" t="str">
            <v xml:space="preserve">UN    </v>
          </cell>
          <cell r="D481" t="str">
            <v xml:space="preserve">C </v>
          </cell>
          <cell r="E481">
            <v>110.95</v>
          </cell>
        </row>
        <row r="482">
          <cell r="A482">
            <v>10421</v>
          </cell>
          <cell r="B482" t="str">
            <v>BACIA SANITARIA (VASO) CONVENCIONAL DE LOUCA COR</v>
          </cell>
          <cell r="C482" t="str">
            <v xml:space="preserve">UN    </v>
          </cell>
          <cell r="D482" t="str">
            <v>CR</v>
          </cell>
          <cell r="E482">
            <v>148.47999999999999</v>
          </cell>
        </row>
        <row r="483">
          <cell r="A483">
            <v>36520</v>
          </cell>
          <cell r="B483" t="str">
            <v>BACIA SANITARIA (VASO) CONVENCIONAL PARA PCD SEM FURO FRONTAL, DE LOUCA BRANCA, SEM ASSENTO</v>
          </cell>
          <cell r="C483" t="str">
            <v xml:space="preserve">UN    </v>
          </cell>
          <cell r="D483" t="str">
            <v>CR</v>
          </cell>
          <cell r="E483">
            <v>552.76</v>
          </cell>
        </row>
        <row r="484">
          <cell r="A484">
            <v>11784</v>
          </cell>
          <cell r="B484" t="str">
            <v>BACIA SANITARIA TURCA DE LOUCA BRANCA</v>
          </cell>
          <cell r="C484" t="str">
            <v xml:space="preserve">UN    </v>
          </cell>
          <cell r="D484" t="str">
            <v>CR</v>
          </cell>
          <cell r="E484">
            <v>415.15</v>
          </cell>
        </row>
        <row r="485">
          <cell r="A485">
            <v>10</v>
          </cell>
          <cell r="B485" t="str">
            <v>BALDE PLASTICO CAPACIDADE *10* L</v>
          </cell>
          <cell r="C485" t="str">
            <v xml:space="preserve">UN    </v>
          </cell>
          <cell r="D485" t="str">
            <v>CR</v>
          </cell>
          <cell r="E485">
            <v>8.77</v>
          </cell>
        </row>
        <row r="486">
          <cell r="A486">
            <v>4815</v>
          </cell>
          <cell r="B486" t="str">
            <v>BALDE VERMELHO PARA SINALIZACAO DE VIAS</v>
          </cell>
          <cell r="C486" t="str">
            <v xml:space="preserve">UN    </v>
          </cell>
          <cell r="D486" t="str">
            <v>CR</v>
          </cell>
          <cell r="E486">
            <v>4.41</v>
          </cell>
        </row>
        <row r="487">
          <cell r="A487">
            <v>541</v>
          </cell>
          <cell r="B487" t="str">
            <v>BANCADA DE MARMORE SINTETICO COM UMA CUBA, 120 X *60* CM</v>
          </cell>
          <cell r="C487" t="str">
            <v xml:space="preserve">UN    </v>
          </cell>
          <cell r="D487" t="str">
            <v xml:space="preserve">C </v>
          </cell>
          <cell r="E487">
            <v>141.38</v>
          </cell>
        </row>
        <row r="488">
          <cell r="A488">
            <v>542</v>
          </cell>
          <cell r="B488" t="str">
            <v>BANCADA DE MARMORE SINTETICO COM UMA CUBA, 150 X *60* CM</v>
          </cell>
          <cell r="C488" t="str">
            <v xml:space="preserve">UN    </v>
          </cell>
          <cell r="D488" t="str">
            <v>CR</v>
          </cell>
          <cell r="E488">
            <v>177.22</v>
          </cell>
        </row>
        <row r="489">
          <cell r="A489">
            <v>540</v>
          </cell>
          <cell r="B489" t="str">
            <v>BANCADA DE MARMORE SINTETICO COM UMA CUBA, 200 X *60* CM</v>
          </cell>
          <cell r="C489" t="str">
            <v xml:space="preserve">UN    </v>
          </cell>
          <cell r="D489" t="str">
            <v>CR</v>
          </cell>
          <cell r="E489">
            <v>399.36</v>
          </cell>
        </row>
        <row r="490">
          <cell r="A490">
            <v>38364</v>
          </cell>
          <cell r="B490" t="str">
            <v>BANCADA/ BANCA EM GRANITO, POLIDO, TIPO ANDORINHA/ QUARTZ/ CASTELO/ CORUMBA OU OUTROS EQUIVALENTES DA REGIAO, COM CUBA INOX, FORMATO *120 X 60* CM, E=  *2* CM</v>
          </cell>
          <cell r="C490" t="str">
            <v xml:space="preserve">UN    </v>
          </cell>
          <cell r="D490" t="str">
            <v>CR</v>
          </cell>
          <cell r="E490">
            <v>691.82</v>
          </cell>
        </row>
        <row r="491">
          <cell r="A491">
            <v>11692</v>
          </cell>
          <cell r="B491" t="str">
            <v>BANCADA/ BANCA EM MARMORE, POLIDO, BRANCO COMUM, E=  *3* CM</v>
          </cell>
          <cell r="C491" t="str">
            <v xml:space="preserve">M2    </v>
          </cell>
          <cell r="D491" t="str">
            <v>CR</v>
          </cell>
          <cell r="E491">
            <v>256.8</v>
          </cell>
        </row>
        <row r="492">
          <cell r="A492">
            <v>1746</v>
          </cell>
          <cell r="B492" t="str">
            <v>BANCADA/BANCA/PIA DE ACO INOXIDAVEL (AISI 430) COM 1 CUBA CENTRAL, COM VALVULA, ESCORREDOR DUPLO, DE *0,55 X 1,20* M</v>
          </cell>
          <cell r="C492" t="str">
            <v xml:space="preserve">UN    </v>
          </cell>
          <cell r="D492" t="str">
            <v xml:space="preserve">C </v>
          </cell>
          <cell r="E492">
            <v>169.9</v>
          </cell>
        </row>
        <row r="493">
          <cell r="A493">
            <v>1748</v>
          </cell>
          <cell r="B493" t="str">
            <v>BANCADA/BANCA/PIA DE ACO INOXIDAVEL (AISI 430) COM 1 CUBA CENTRAL, COM VALVULA, ESCORREDOR DUPLO, DE *0,55 X 1,40* M</v>
          </cell>
          <cell r="C493" t="str">
            <v xml:space="preserve">UN    </v>
          </cell>
          <cell r="D493" t="str">
            <v>CR</v>
          </cell>
          <cell r="E493">
            <v>225.92</v>
          </cell>
        </row>
        <row r="494">
          <cell r="A494">
            <v>1749</v>
          </cell>
          <cell r="B494" t="str">
            <v>BANCADA/BANCA/PIA DE ACO INOXIDAVEL (AISI 430) COM 1 CUBA CENTRAL, COM VALVULA, ESCORREDOR DUPLO, DE *0,55 X 1,80* M</v>
          </cell>
          <cell r="C494" t="str">
            <v xml:space="preserve">UN    </v>
          </cell>
          <cell r="D494" t="str">
            <v>CR</v>
          </cell>
          <cell r="E494">
            <v>327.32</v>
          </cell>
        </row>
        <row r="495">
          <cell r="A495">
            <v>37412</v>
          </cell>
          <cell r="B495" t="str">
            <v>BANCADA/BANCA/PIA DE ACO INOXIDAVEL (AISI 430) COM 1 CUBA CENTRAL, COM VALVULA, LISA (SEM ESCORREDOR), DE *0,55 X 1,20* M</v>
          </cell>
          <cell r="C495" t="str">
            <v xml:space="preserve">UN    </v>
          </cell>
          <cell r="D495" t="str">
            <v>CR</v>
          </cell>
          <cell r="E495">
            <v>166.07</v>
          </cell>
        </row>
        <row r="496">
          <cell r="A496">
            <v>1745</v>
          </cell>
          <cell r="B496" t="str">
            <v>BANCADA/BANCA/PIA DE ACO INOXIDAVEL (AISI 430) COM 1 CUBA CENTRAL, SEM VALVULA, ESCORREDOR DUPLO, DE *0,55 X 1,60* M</v>
          </cell>
          <cell r="C496" t="str">
            <v xml:space="preserve">UN    </v>
          </cell>
          <cell r="D496" t="str">
            <v>CR</v>
          </cell>
          <cell r="E496">
            <v>197.48</v>
          </cell>
        </row>
        <row r="497">
          <cell r="A497">
            <v>1750</v>
          </cell>
          <cell r="B497" t="str">
            <v>BANCADA/BANCA/PIA DE ACO INOXIDAVEL (AISI 430) COM 2 CUBAS, COM VALVULAS, ESCORREDOR DUPLO, DE *0,55 X 2,00* M</v>
          </cell>
          <cell r="C497" t="str">
            <v xml:space="preserve">UN    </v>
          </cell>
          <cell r="D497" t="str">
            <v>CR</v>
          </cell>
          <cell r="E497">
            <v>461.5</v>
          </cell>
        </row>
        <row r="498">
          <cell r="A498">
            <v>11687</v>
          </cell>
          <cell r="B498" t="str">
            <v>BANCADA/TAMPO ACO INOX (AISI 304), LARGURA 60 CM, COM RODABANCA (NAO INCLUI PES DE APOIO)</v>
          </cell>
          <cell r="C498" t="str">
            <v xml:space="preserve">M     </v>
          </cell>
          <cell r="D498" t="str">
            <v>CR</v>
          </cell>
          <cell r="E498">
            <v>735.31</v>
          </cell>
        </row>
        <row r="499">
          <cell r="A499">
            <v>11689</v>
          </cell>
          <cell r="B499" t="str">
            <v>BANCADA/TAMPO ACO INOX (AISI 304), LARGURA 70 CM, COM RODABANCA (NAO INCLUI PES DE APOIO)</v>
          </cell>
          <cell r="C499" t="str">
            <v xml:space="preserve">M     </v>
          </cell>
          <cell r="D499" t="str">
            <v>CR</v>
          </cell>
          <cell r="E499">
            <v>921.3</v>
          </cell>
        </row>
        <row r="500">
          <cell r="A500">
            <v>11693</v>
          </cell>
          <cell r="B500" t="str">
            <v>BANCADA/TAMPO LISO (SEM CUBA) EM MARMORE SINTETICO</v>
          </cell>
          <cell r="C500" t="str">
            <v xml:space="preserve">M2    </v>
          </cell>
          <cell r="D500" t="str">
            <v>CR</v>
          </cell>
          <cell r="E500">
            <v>156.76</v>
          </cell>
        </row>
        <row r="501">
          <cell r="A501">
            <v>36215</v>
          </cell>
          <cell r="B501" t="str">
            <v>BANCO ARTICULADO PARA BANHO, EM ACO INOX POLIDO, 70* CM X 45* CM</v>
          </cell>
          <cell r="C501" t="str">
            <v xml:space="preserve">UN    </v>
          </cell>
          <cell r="D501" t="str">
            <v>CR</v>
          </cell>
          <cell r="E501">
            <v>577.9</v>
          </cell>
        </row>
        <row r="502">
          <cell r="A502">
            <v>42439</v>
          </cell>
          <cell r="B502" t="str">
            <v>BANCO COM ENCOSTO, 1,60M* DE COMPRIMENTO, EM TUBO DE ACO CARBONO E PINTURA NO PROCESSO ELETROSTATICO - PARA ACADEMIA AO AR LIVRE / ACADEMIA DA TERCEIRA IDADE - ATI</v>
          </cell>
          <cell r="C502" t="str">
            <v xml:space="preserve">UN    </v>
          </cell>
          <cell r="D502" t="str">
            <v>AS</v>
          </cell>
          <cell r="E502">
            <v>672.26</v>
          </cell>
        </row>
        <row r="503">
          <cell r="A503">
            <v>38381</v>
          </cell>
          <cell r="B503" t="str">
            <v>BANDEJA DE PINTURA PARA ROLO 23 CM</v>
          </cell>
          <cell r="C503" t="str">
            <v xml:space="preserve">UN    </v>
          </cell>
          <cell r="D503" t="str">
            <v>CR</v>
          </cell>
          <cell r="E503">
            <v>7.64</v>
          </cell>
        </row>
        <row r="504">
          <cell r="A504">
            <v>39621</v>
          </cell>
          <cell r="B504" t="str">
            <v>BARRA ANTIPANICO DUPLA, CEGA LADO OPOSTO, COR CINZA</v>
          </cell>
          <cell r="C504" t="str">
            <v xml:space="preserve">PAR   </v>
          </cell>
          <cell r="D504" t="str">
            <v>CR</v>
          </cell>
          <cell r="E504">
            <v>1369.2</v>
          </cell>
        </row>
        <row r="505">
          <cell r="A505">
            <v>39624</v>
          </cell>
          <cell r="B505" t="str">
            <v>BARRA ANTIPANICO DUPLA, PARA PORTA DE VIDRO, COR CINZA</v>
          </cell>
          <cell r="C505" t="str">
            <v xml:space="preserve">PAR   </v>
          </cell>
          <cell r="D505" t="str">
            <v>CR</v>
          </cell>
          <cell r="E505">
            <v>1385.55</v>
          </cell>
        </row>
        <row r="506">
          <cell r="A506">
            <v>39615</v>
          </cell>
          <cell r="B506" t="str">
            <v>BARRA ANTIPANICO SIMPLES, CEGA LADO OPOSTO, COR CINZA</v>
          </cell>
          <cell r="C506" t="str">
            <v xml:space="preserve">UN    </v>
          </cell>
          <cell r="D506" t="str">
            <v>CR</v>
          </cell>
          <cell r="E506">
            <v>477.68</v>
          </cell>
        </row>
        <row r="507">
          <cell r="A507">
            <v>39620</v>
          </cell>
          <cell r="B507" t="str">
            <v>BARRA ANTIPANICO SIMPLES, COM FECHADURA LADO OPOSTO, COR CINZA</v>
          </cell>
          <cell r="C507" t="str">
            <v xml:space="preserve">UN    </v>
          </cell>
          <cell r="D507" t="str">
            <v>CR</v>
          </cell>
          <cell r="E507">
            <v>730.24</v>
          </cell>
        </row>
        <row r="508">
          <cell r="A508">
            <v>39623</v>
          </cell>
          <cell r="B508" t="str">
            <v>BARRA ANTIPANICO SIMPLES, PARA PORTA DE VIDRO, COR CINZA</v>
          </cell>
          <cell r="C508" t="str">
            <v xml:space="preserve">UN    </v>
          </cell>
          <cell r="D508" t="str">
            <v>CR</v>
          </cell>
          <cell r="E508">
            <v>707.11</v>
          </cell>
        </row>
        <row r="509">
          <cell r="A509">
            <v>36207</v>
          </cell>
          <cell r="B509" t="str">
            <v>BARRA DE APOIO EM "L", EM ACO INOX POLIDO 70 X 70 CM, DIAMETRO MINIMO 3 CM</v>
          </cell>
          <cell r="C509" t="str">
            <v xml:space="preserve">UN    </v>
          </cell>
          <cell r="D509" t="str">
            <v>CR</v>
          </cell>
          <cell r="E509">
            <v>255.97</v>
          </cell>
        </row>
        <row r="510">
          <cell r="A510">
            <v>36209</v>
          </cell>
          <cell r="B510" t="str">
            <v>BARRA DE APOIO EM "L", EM ACO INOX POLIDO 80 X 80 CM, DIAMETRO MINIMO 3 CM</v>
          </cell>
          <cell r="C510" t="str">
            <v xml:space="preserve">UN    </v>
          </cell>
          <cell r="D510" t="str">
            <v>CR</v>
          </cell>
          <cell r="E510">
            <v>293.76</v>
          </cell>
        </row>
        <row r="511">
          <cell r="A511">
            <v>36210</v>
          </cell>
          <cell r="B511" t="str">
            <v>BARRA DE APOIO LATERAL ARTICULADA, COM TRAVA, EM ACO INOX POLIDO, 70 CM, DIAMETRO MINIMO 3 CM</v>
          </cell>
          <cell r="C511" t="str">
            <v xml:space="preserve">UN    </v>
          </cell>
          <cell r="D511" t="str">
            <v>CR</v>
          </cell>
          <cell r="E511">
            <v>317.83999999999997</v>
          </cell>
        </row>
        <row r="512">
          <cell r="A512">
            <v>36204</v>
          </cell>
          <cell r="B512" t="str">
            <v>BARRA DE APOIO RETA, EM ACO INOX POLIDO, COMPRIMENTO 60CM, DIAMETRO MINIMO 3 CM</v>
          </cell>
          <cell r="C512" t="str">
            <v xml:space="preserve">UN    </v>
          </cell>
          <cell r="D512" t="str">
            <v>CR</v>
          </cell>
          <cell r="E512">
            <v>112.69</v>
          </cell>
        </row>
        <row r="513">
          <cell r="A513">
            <v>36205</v>
          </cell>
          <cell r="B513" t="str">
            <v>BARRA DE APOIO RETA, EM ACO INOX POLIDO, COMPRIMENTO 70CM, DIAMETRO MINIMO 3 CM</v>
          </cell>
          <cell r="C513" t="str">
            <v xml:space="preserve">UN    </v>
          </cell>
          <cell r="D513" t="str">
            <v>CR</v>
          </cell>
          <cell r="E513">
            <v>125.16</v>
          </cell>
        </row>
        <row r="514">
          <cell r="A514">
            <v>36081</v>
          </cell>
          <cell r="B514" t="str">
            <v>BARRA DE APOIO RETA, EM ACO INOX POLIDO, COMPRIMENTO 80CM, DIAMETRO MINIMO 3 CM</v>
          </cell>
          <cell r="C514" t="str">
            <v xml:space="preserve">UN    </v>
          </cell>
          <cell r="D514" t="str">
            <v xml:space="preserve">C </v>
          </cell>
          <cell r="E514">
            <v>133.44999999999999</v>
          </cell>
        </row>
        <row r="515">
          <cell r="A515">
            <v>36206</v>
          </cell>
          <cell r="B515" t="str">
            <v>BARRA DE APOIO RETA, EM ACO INOX POLIDO, COMPRIMENTO 90 CM, DIAMETRO MINIMO 3 CM</v>
          </cell>
          <cell r="C515" t="str">
            <v xml:space="preserve">UN    </v>
          </cell>
          <cell r="D515" t="str">
            <v>CR</v>
          </cell>
          <cell r="E515">
            <v>139.81</v>
          </cell>
        </row>
        <row r="516">
          <cell r="A516">
            <v>36218</v>
          </cell>
          <cell r="B516" t="str">
            <v>BARRA DE APOIO RETA, EM ALUMINIO, COMPRIMENTO 60CM, DIAMETRO MINIMO 3 CM</v>
          </cell>
          <cell r="C516" t="str">
            <v xml:space="preserve">UN    </v>
          </cell>
          <cell r="D516" t="str">
            <v>AS</v>
          </cell>
          <cell r="E516">
            <v>104.81</v>
          </cell>
        </row>
        <row r="517">
          <cell r="A517">
            <v>36220</v>
          </cell>
          <cell r="B517" t="str">
            <v>BARRA DE APOIO RETA, EM ALUMINIO, COMPRIMENTO 70CM, DIAMETRO MINIMO 3 CM</v>
          </cell>
          <cell r="C517" t="str">
            <v xml:space="preserve">UN    </v>
          </cell>
          <cell r="D517" t="str">
            <v>AS</v>
          </cell>
          <cell r="E517">
            <v>120.18</v>
          </cell>
        </row>
        <row r="518">
          <cell r="A518">
            <v>36080</v>
          </cell>
          <cell r="B518" t="str">
            <v>BARRA DE APOIO RETA, EM ALUMINIO, COMPRIMENTO 80 CM, DIAMETRO MINIMO 3 CM</v>
          </cell>
          <cell r="C518" t="str">
            <v xml:space="preserve">UN    </v>
          </cell>
          <cell r="D518" t="str">
            <v>AS</v>
          </cell>
          <cell r="E518">
            <v>130</v>
          </cell>
        </row>
        <row r="519">
          <cell r="A519">
            <v>36223</v>
          </cell>
          <cell r="B519" t="str">
            <v>BARRA DE APOIO RETA, EM ALUMINIO, COMPRIMENTO 90 CM, DIAMETRO MINIMO 3 CM</v>
          </cell>
          <cell r="C519" t="str">
            <v xml:space="preserve">UN    </v>
          </cell>
          <cell r="D519" t="str">
            <v>AS</v>
          </cell>
          <cell r="E519">
            <v>136.13</v>
          </cell>
        </row>
        <row r="520">
          <cell r="A520">
            <v>546</v>
          </cell>
          <cell r="B520" t="str">
            <v>BARRA DE FERRO RETANGULAR, BARRA CHATA (QUALQUER DIMENSAO)</v>
          </cell>
          <cell r="C520" t="str">
            <v xml:space="preserve">KG    </v>
          </cell>
          <cell r="D520" t="str">
            <v xml:space="preserve">C </v>
          </cell>
          <cell r="E520">
            <v>5.69</v>
          </cell>
        </row>
        <row r="521">
          <cell r="A521">
            <v>557</v>
          </cell>
          <cell r="B521" t="str">
            <v>BARRA DE FERRO RETANGULAR, BARRA CHATA, 1 1/2"  X 1/2" (L X E), 3,79 KG/M</v>
          </cell>
          <cell r="C521" t="str">
            <v xml:space="preserve">M     </v>
          </cell>
          <cell r="D521" t="str">
            <v>CR</v>
          </cell>
          <cell r="E521">
            <v>21.84</v>
          </cell>
        </row>
        <row r="522">
          <cell r="A522">
            <v>552</v>
          </cell>
          <cell r="B522" t="str">
            <v>BARRA DE FERRO RETANGULAR, BARRA CHATA, 1 1/2" X 1/4" (L X E), 1,89 KG/M</v>
          </cell>
          <cell r="C522" t="str">
            <v xml:space="preserve">M     </v>
          </cell>
          <cell r="D522" t="str">
            <v>CR</v>
          </cell>
          <cell r="E522">
            <v>10.75</v>
          </cell>
        </row>
        <row r="523">
          <cell r="A523">
            <v>555</v>
          </cell>
          <cell r="B523" t="str">
            <v>BARRA DE FERRO RETANGULAR, BARRA CHATA, 1" X 1/4" (L X E), 1,2265 KG/M</v>
          </cell>
          <cell r="C523" t="str">
            <v xml:space="preserve">M     </v>
          </cell>
          <cell r="D523" t="str">
            <v>CR</v>
          </cell>
          <cell r="E523">
            <v>6.59</v>
          </cell>
        </row>
        <row r="524">
          <cell r="A524">
            <v>565</v>
          </cell>
          <cell r="B524" t="str">
            <v>BARRA DE FERRO RETANGULAR, BARRA CHATA, 1" X 3/16" (L X E), 1,73 KG/M</v>
          </cell>
          <cell r="C524" t="str">
            <v xml:space="preserve">M     </v>
          </cell>
          <cell r="D524" t="str">
            <v>CR</v>
          </cell>
          <cell r="E524">
            <v>10.07</v>
          </cell>
        </row>
        <row r="525">
          <cell r="A525">
            <v>549</v>
          </cell>
          <cell r="B525" t="str">
            <v>BARRA DE FERRO RETANGULAR, BARRA CHATA, 2" X 1/2" (L X E), 5,06 KG/M</v>
          </cell>
          <cell r="C525" t="str">
            <v xml:space="preserve">M     </v>
          </cell>
          <cell r="D525" t="str">
            <v>CR</v>
          </cell>
          <cell r="E525">
            <v>28.79</v>
          </cell>
        </row>
        <row r="526">
          <cell r="A526">
            <v>559</v>
          </cell>
          <cell r="B526" t="str">
            <v>BARRA DE FERRO RETANGULAR, BARRA CHATA, 2" X 1/4" (L X E), 2,53 KG/M</v>
          </cell>
          <cell r="C526" t="str">
            <v xml:space="preserve">M     </v>
          </cell>
          <cell r="D526" t="str">
            <v>CR</v>
          </cell>
          <cell r="E526">
            <v>14.39</v>
          </cell>
        </row>
        <row r="527">
          <cell r="A527">
            <v>551</v>
          </cell>
          <cell r="B527" t="str">
            <v>BARRA DE FERRO RETANGULAR, BARRA CHATA, 2" X 1" (L X E), 10,12 KG/M</v>
          </cell>
          <cell r="C527" t="str">
            <v xml:space="preserve">M     </v>
          </cell>
          <cell r="D527" t="str">
            <v>CR</v>
          </cell>
          <cell r="E527">
            <v>56.25</v>
          </cell>
        </row>
        <row r="528">
          <cell r="A528">
            <v>547</v>
          </cell>
          <cell r="B528" t="str">
            <v>BARRA DE FERRO RETANGULAR, BARRA CHATA, 2" X 3/8" (L X E), 3,79KG/M</v>
          </cell>
          <cell r="C528" t="str">
            <v xml:space="preserve">M     </v>
          </cell>
          <cell r="D528" t="str">
            <v>CR</v>
          </cell>
          <cell r="E528">
            <v>21.56</v>
          </cell>
        </row>
        <row r="529">
          <cell r="A529">
            <v>560</v>
          </cell>
          <cell r="B529" t="str">
            <v>BARRA DE FERRO RETANGULAR, BARRA CHATA, 2" X 5/16" (L X E), 3,162 KG/M</v>
          </cell>
          <cell r="C529" t="str">
            <v xml:space="preserve">M     </v>
          </cell>
          <cell r="D529" t="str">
            <v>CR</v>
          </cell>
          <cell r="E529">
            <v>18.22</v>
          </cell>
        </row>
        <row r="530">
          <cell r="A530">
            <v>566</v>
          </cell>
          <cell r="B530" t="str">
            <v>BARRA DE FERRO RETANGULAR, BARRA CHATA, 3/4" X 1/8" (L X E), 0,47 KG/M</v>
          </cell>
          <cell r="C530" t="str">
            <v xml:space="preserve">M     </v>
          </cell>
          <cell r="D530" t="str">
            <v>CR</v>
          </cell>
          <cell r="E530">
            <v>2.92</v>
          </cell>
        </row>
        <row r="531">
          <cell r="A531">
            <v>563</v>
          </cell>
          <cell r="B531" t="str">
            <v>BARRA DE FERRO RETANGULAR, BARRA CHATA, 3/8" X 1 1/2" (L X E), 2,84 KG/M</v>
          </cell>
          <cell r="C531" t="str">
            <v xml:space="preserve">M     </v>
          </cell>
          <cell r="D531" t="str">
            <v>CR</v>
          </cell>
          <cell r="E531">
            <v>16.36</v>
          </cell>
        </row>
        <row r="532">
          <cell r="A532">
            <v>38127</v>
          </cell>
          <cell r="B532" t="str">
            <v>BASE DE MISTURADOR MONOCOMANDO PARA CHUVEIRO</v>
          </cell>
          <cell r="C532" t="str">
            <v xml:space="preserve">UN    </v>
          </cell>
          <cell r="D532" t="str">
            <v>CR</v>
          </cell>
          <cell r="E532">
            <v>355.15</v>
          </cell>
        </row>
        <row r="533">
          <cell r="A533">
            <v>38060</v>
          </cell>
          <cell r="B533" t="str">
            <v>BASE PARA MASTRO DE PARA-RAIOS DIAMETRO NOMINAL 1 1/2"</v>
          </cell>
          <cell r="C533" t="str">
            <v xml:space="preserve">UN    </v>
          </cell>
          <cell r="D533" t="str">
            <v>CR</v>
          </cell>
          <cell r="E533">
            <v>76.14</v>
          </cell>
        </row>
        <row r="534">
          <cell r="A534">
            <v>10956</v>
          </cell>
          <cell r="B534" t="str">
            <v>BASE PARA MASTRO DE PARA-RAIOS DIAMETRO NOMINAL 2"</v>
          </cell>
          <cell r="C534" t="str">
            <v xml:space="preserve">UN    </v>
          </cell>
          <cell r="D534" t="str">
            <v>CR</v>
          </cell>
          <cell r="E534">
            <v>79.09</v>
          </cell>
        </row>
        <row r="535">
          <cell r="A535">
            <v>39380</v>
          </cell>
          <cell r="B535" t="str">
            <v>BASE PARA RELE COM SUPORTE METALICO</v>
          </cell>
          <cell r="C535" t="str">
            <v xml:space="preserve">UN    </v>
          </cell>
          <cell r="D535" t="str">
            <v>AS</v>
          </cell>
          <cell r="E535">
            <v>11.61</v>
          </cell>
        </row>
        <row r="536">
          <cell r="A536">
            <v>13374</v>
          </cell>
          <cell r="B536" t="str">
            <v>BASE UNIPOLAR PARA FUSIVEL NH1, CORRENTE NOMINAL DE 250 A, SEM CAPA</v>
          </cell>
          <cell r="C536" t="str">
            <v xml:space="preserve">UN    </v>
          </cell>
          <cell r="D536" t="str">
            <v>AS</v>
          </cell>
          <cell r="E536">
            <v>89.96</v>
          </cell>
        </row>
        <row r="537">
          <cell r="A537">
            <v>37597</v>
          </cell>
          <cell r="B537" t="str">
            <v>BATE-ESTACAS POR GRAVIDADE, POTENCIA160 HP, PESO DO MARTELO ATE 3 TONELADAS</v>
          </cell>
          <cell r="C537" t="str">
            <v xml:space="preserve">UN    </v>
          </cell>
          <cell r="D537" t="str">
            <v>AS</v>
          </cell>
          <cell r="E537">
            <v>332215.39</v>
          </cell>
        </row>
        <row r="538">
          <cell r="A538">
            <v>183</v>
          </cell>
          <cell r="B538" t="str">
            <v>BATENTE/ PORTAL/ ADUELA/ MARCO MACICO, E= *3 CM, L= *13 CM, *60 CM A 120* CM X *210 CM,  EM CEDRINHO/ ANGELIM COMERCIAL/ EUCALIPTO/ CURUPIXA/ PEROBA/ CUMARU OU EQUIVALENTE DA REGIAO (NAO INCLUI ALIZARES)</v>
          </cell>
          <cell r="C538" t="str">
            <v xml:space="preserve">JG    </v>
          </cell>
          <cell r="D538" t="str">
            <v xml:space="preserve">C </v>
          </cell>
          <cell r="E538">
            <v>183.04</v>
          </cell>
        </row>
        <row r="539">
          <cell r="A539">
            <v>184</v>
          </cell>
          <cell r="B539" t="str">
            <v>BATENTE/ PORTAL/ ADUELA/ MARCO MACICO, E= *3* CM, L= *13* CM, *60 CM A 120* CM X *210* CM, EM PINUS/ TAUARI/ VIROLA OU EQUIVALENTE DA REGIAO (NAO INCLUI ALIZARES)</v>
          </cell>
          <cell r="C539" t="str">
            <v xml:space="preserve">JG    </v>
          </cell>
          <cell r="D539" t="str">
            <v>CR</v>
          </cell>
          <cell r="E539">
            <v>120.98</v>
          </cell>
        </row>
        <row r="540">
          <cell r="A540">
            <v>195</v>
          </cell>
          <cell r="B540" t="str">
            <v>BATENTE/ PORTAL/ ADUELA/ MARCO MACICO, E= *3* CM, L= *7* CM, *60 CM A 120* CM X *210* CM,  EM CEDRINHO/ ANGELIM COMERCIAL/ EUCALIPTO/ CURUPIXA/ PEROBA/ CUMARU OU EQUIVALENTE DA REGIAO (NAO INCLUI ALIZARES)</v>
          </cell>
          <cell r="C540" t="str">
            <v xml:space="preserve">JG    </v>
          </cell>
          <cell r="D540" t="str">
            <v>CR</v>
          </cell>
          <cell r="E540">
            <v>148.69</v>
          </cell>
        </row>
        <row r="541">
          <cell r="A541">
            <v>194</v>
          </cell>
          <cell r="B541" t="str">
            <v>BATENTE/ PORTAL/ ADUELA/ MARCO MACICO, E= *3* CM, L= *7* CM, *60 CM A 120* CM X *210* CM, EM PINUS/ TAUARI/ VIROLA OU EQUIVALENTE DA REGIAO (NAO INCLUI ALIZARES)</v>
          </cell>
          <cell r="C541" t="str">
            <v xml:space="preserve">JG    </v>
          </cell>
          <cell r="D541" t="str">
            <v>CR</v>
          </cell>
          <cell r="E541">
            <v>80.83</v>
          </cell>
        </row>
        <row r="542">
          <cell r="A542">
            <v>20001</v>
          </cell>
          <cell r="B542" t="str">
            <v>BATENTE/ PORTAL/ ADUELA/MARCO MACICO, E= *3* CM, L= *15* CM, *60 CM A 120* CM  X *210* CM, EM PINUS/ TAUARI/ VIROLA OU EQUIVALENTE DA REGIAO</v>
          </cell>
          <cell r="C542" t="str">
            <v xml:space="preserve">JG    </v>
          </cell>
          <cell r="D542" t="str">
            <v>CR</v>
          </cell>
          <cell r="E542">
            <v>148.16999999999999</v>
          </cell>
        </row>
        <row r="543">
          <cell r="A543">
            <v>181</v>
          </cell>
          <cell r="B543" t="str">
            <v>BATENTE/ PORTAL/ADUELA/ MARCO MACICO, E= *3* CM, L= *15* CM, *60 CM A 120* CM  X *210* CM,  EM CEDRINHO/ ANGELIM COMERCIAL/  EUCALIPTO/ CURUPIXA/ PEROBA/ CUMARU OU EQUIVALENTE DA REGIAO (NAO INCLUI ALIZARES)</v>
          </cell>
          <cell r="C543" t="str">
            <v xml:space="preserve">JG    </v>
          </cell>
          <cell r="D543" t="str">
            <v>CR</v>
          </cell>
          <cell r="E543">
            <v>200.47</v>
          </cell>
        </row>
        <row r="544">
          <cell r="A544">
            <v>39837</v>
          </cell>
          <cell r="B544" t="str">
            <v>BATENTE/PORTAL/ADUELA/MARCO, EM MDF/PVC WOOD/POLIESTIRENO OU MADEIRA LAMINADA, L = *9,0* CM COM GUARNICAO REGULAVEL 2 FACES = *35* MM, PRIMER</v>
          </cell>
          <cell r="C544" t="str">
            <v xml:space="preserve">JG    </v>
          </cell>
          <cell r="D544" t="str">
            <v>CR</v>
          </cell>
          <cell r="E544">
            <v>164.83</v>
          </cell>
        </row>
        <row r="545">
          <cell r="A545">
            <v>10535</v>
          </cell>
          <cell r="B545" t="str">
            <v>BETONEIRA CAPACIDADE NOMINAL 400 L, CAPACIDADE DE MISTURA  280 L, MOTOR ELETRICO TRIFASICO 220/380 V POTENCIA 2 CV, SEM CARREGADOR</v>
          </cell>
          <cell r="C545" t="str">
            <v xml:space="preserve">UN    </v>
          </cell>
          <cell r="D545" t="str">
            <v xml:space="preserve">C </v>
          </cell>
          <cell r="E545">
            <v>3800</v>
          </cell>
        </row>
        <row r="546">
          <cell r="A546">
            <v>10537</v>
          </cell>
          <cell r="B546" t="str">
            <v>BETONEIRA CAPACIDADE NOMINAL 400 L, CAPACIDADE DE MISTURA 310 L, MOTOR A DIESEL POTENCIA 5 CV, SEM CARREGADOR</v>
          </cell>
          <cell r="C546" t="str">
            <v xml:space="preserve">UN    </v>
          </cell>
          <cell r="D546" t="str">
            <v>CR</v>
          </cell>
          <cell r="E546">
            <v>5182.16</v>
          </cell>
        </row>
        <row r="547">
          <cell r="A547">
            <v>13891</v>
          </cell>
          <cell r="B547" t="str">
            <v>BETONEIRA CAPACIDADE NOMINAL 400 L, CAPACIDADE DE MISTURA 310 L, MOTOR A GASOLINA POTENCIA 5,5 CV, SEM CARREGADOR</v>
          </cell>
          <cell r="C547" t="str">
            <v xml:space="preserve">UN    </v>
          </cell>
          <cell r="D547" t="str">
            <v>CR</v>
          </cell>
          <cell r="E547">
            <v>4753.22</v>
          </cell>
        </row>
        <row r="548">
          <cell r="A548">
            <v>25975</v>
          </cell>
          <cell r="B548" t="str">
            <v>BETONEIRA CAPACIDADE NOMINAL 600 L, CAPACIDADE DE MISTURA 440 L, MOTOR A GASOLINA POTENCIA 10 HP, COM CARREGADOR</v>
          </cell>
          <cell r="C548" t="str">
            <v xml:space="preserve">UN    </v>
          </cell>
          <cell r="D548" t="str">
            <v>CR</v>
          </cell>
          <cell r="E548">
            <v>20674.57</v>
          </cell>
        </row>
        <row r="549">
          <cell r="A549">
            <v>36396</v>
          </cell>
          <cell r="B549" t="str">
            <v>BETONEIRA, CAPACIDADE NOMINAL 400 L, CAPACIDADE DE MISTURA 310L, MOTOR ELETRICO TRIFASICO 220/380V POTENCIA 2 CV, SEM CARREGADOR</v>
          </cell>
          <cell r="C549" t="str">
            <v xml:space="preserve">UN    </v>
          </cell>
          <cell r="D549" t="str">
            <v>CR</v>
          </cell>
          <cell r="E549">
            <v>4347.45</v>
          </cell>
        </row>
        <row r="550">
          <cell r="A550">
            <v>36397</v>
          </cell>
          <cell r="B550" t="str">
            <v>BETONEIRA, CAPACIDADE NOMINAL 600 L, CAPACIDADE DE MISTURA  360L, MOTOR ELETRICO TRIFASICO 220/380V, POTENCIA 4CV, EXCLUSO CARREGADOR</v>
          </cell>
          <cell r="C550" t="str">
            <v xml:space="preserve">UN    </v>
          </cell>
          <cell r="D550" t="str">
            <v>CR</v>
          </cell>
          <cell r="E550">
            <v>15457.62</v>
          </cell>
        </row>
        <row r="551">
          <cell r="A551">
            <v>36398</v>
          </cell>
          <cell r="B551" t="str">
            <v>BETONEIRA, CAPACIDADE NOMINAL 600 L, CAPACIDADE DE MISTURA 440 L, MOTOR A DIESEL POTENCIA 10 CV, COM CARREGADOR</v>
          </cell>
          <cell r="C551" t="str">
            <v xml:space="preserve">UN    </v>
          </cell>
          <cell r="D551" t="str">
            <v>CR</v>
          </cell>
          <cell r="E551">
            <v>18787.45</v>
          </cell>
        </row>
        <row r="552">
          <cell r="A552">
            <v>647</v>
          </cell>
          <cell r="B552" t="str">
            <v>BLASTER, DINAMITADOR OU CABO DE FOGO</v>
          </cell>
          <cell r="C552" t="str">
            <v xml:space="preserve">H     </v>
          </cell>
          <cell r="D552" t="str">
            <v>CR</v>
          </cell>
          <cell r="E552">
            <v>11.51</v>
          </cell>
        </row>
        <row r="553">
          <cell r="A553">
            <v>40920</v>
          </cell>
          <cell r="B553" t="str">
            <v>BLASTER, DINAMITADOR OU CABO DE FOGO (MENSALISTA)</v>
          </cell>
          <cell r="C553" t="str">
            <v xml:space="preserve">MES   </v>
          </cell>
          <cell r="D553" t="str">
            <v>CR</v>
          </cell>
          <cell r="E553">
            <v>2056.5500000000002</v>
          </cell>
        </row>
        <row r="554">
          <cell r="A554">
            <v>38783</v>
          </cell>
          <cell r="B554" t="str">
            <v>BLOCO CERAMICO DE VEDACAO COM FUROS NA HORIZONTAL, 11,5 X 19 X 19 CM - 4,5 MPA (NBR 15270)</v>
          </cell>
          <cell r="C554" t="str">
            <v xml:space="preserve">UN    </v>
          </cell>
          <cell r="D554" t="str">
            <v>CR</v>
          </cell>
          <cell r="E554">
            <v>0.79</v>
          </cell>
        </row>
        <row r="555">
          <cell r="A555">
            <v>37593</v>
          </cell>
          <cell r="B555" t="str">
            <v>BLOCO CERAMICO DE VEDACAO COM FUROS NA VERTICAL, 14 X 19 X 39 CM - 4,5 MPA (NBR 15270)</v>
          </cell>
          <cell r="C555" t="str">
            <v xml:space="preserve">UN    </v>
          </cell>
          <cell r="D555" t="str">
            <v>CR</v>
          </cell>
          <cell r="E555">
            <v>1.95</v>
          </cell>
        </row>
        <row r="556">
          <cell r="A556">
            <v>37594</v>
          </cell>
          <cell r="B556" t="str">
            <v>BLOCO CERAMICO DE VEDACAO COM FUROS NA VERTICAL, 19 X 19 X 39 CM - 4,5 MPA (NBR 15270)</v>
          </cell>
          <cell r="C556" t="str">
            <v xml:space="preserve">UN    </v>
          </cell>
          <cell r="D556" t="str">
            <v>CR</v>
          </cell>
          <cell r="E556">
            <v>2.4300000000000002</v>
          </cell>
        </row>
        <row r="557">
          <cell r="A557">
            <v>37592</v>
          </cell>
          <cell r="B557" t="str">
            <v>BLOCO CERAMICO DE VEDACAO COM FUROS NA VERTICAL, 9 X 19 X 39 CM - 4,5 MPA (NBR 15270)</v>
          </cell>
          <cell r="C557" t="str">
            <v xml:space="preserve">UN    </v>
          </cell>
          <cell r="D557" t="str">
            <v>CR</v>
          </cell>
          <cell r="E557">
            <v>1.54</v>
          </cell>
        </row>
        <row r="558">
          <cell r="A558">
            <v>7266</v>
          </cell>
          <cell r="B558" t="str">
            <v>BLOCO CERAMICO VAZADO PARA ALVENARIA DE VEDACAO, DE 9 X 19 X 19 CM (L X A X C)</v>
          </cell>
          <cell r="C558" t="str">
            <v xml:space="preserve">MIL   </v>
          </cell>
          <cell r="D558" t="str">
            <v xml:space="preserve">C </v>
          </cell>
          <cell r="E558">
            <v>595</v>
          </cell>
        </row>
        <row r="559">
          <cell r="A559">
            <v>7270</v>
          </cell>
          <cell r="B559" t="str">
            <v>BLOCO CERAMICO VAZADO PARA ALVENARIA DE VEDACAO, 4 FUROS, DE 9 X 9 X 19 CM (L X A X C)</v>
          </cell>
          <cell r="C559" t="str">
            <v xml:space="preserve">UN    </v>
          </cell>
          <cell r="D559" t="str">
            <v>CR</v>
          </cell>
          <cell r="E559">
            <v>0.68</v>
          </cell>
        </row>
        <row r="560">
          <cell r="A560">
            <v>7267</v>
          </cell>
          <cell r="B560" t="str">
            <v>BLOCO CERAMICO VAZADO PARA ALVENARIA DE VEDACAO, 6 FUROS, DE 9 X 14 X 19 CM (L X A X C)</v>
          </cell>
          <cell r="C560" t="str">
            <v xml:space="preserve">UN    </v>
          </cell>
          <cell r="D560" t="str">
            <v>CR</v>
          </cell>
          <cell r="E560">
            <v>0.54</v>
          </cell>
        </row>
        <row r="561">
          <cell r="A561">
            <v>7269</v>
          </cell>
          <cell r="B561" t="str">
            <v>BLOCO CERAMICO VAZADO PARA ALVENARIA DE VEDACAO, 6 FUROS, DE 9 X 9 X 19 CM (L X A X C)</v>
          </cell>
          <cell r="C561" t="str">
            <v xml:space="preserve">UN    </v>
          </cell>
          <cell r="D561" t="str">
            <v>CR</v>
          </cell>
          <cell r="E561">
            <v>0.54</v>
          </cell>
        </row>
        <row r="562">
          <cell r="A562">
            <v>7271</v>
          </cell>
          <cell r="B562" t="str">
            <v>BLOCO CERAMICO VAZADO PARA ALVENARIA DE VEDACAO, 8 FUROS, DE 9 X 19 X 19 CM (L XA X C)</v>
          </cell>
          <cell r="C562" t="str">
            <v xml:space="preserve">UN    </v>
          </cell>
          <cell r="D562" t="str">
            <v>CR</v>
          </cell>
          <cell r="E562">
            <v>0.59</v>
          </cell>
        </row>
        <row r="563">
          <cell r="A563">
            <v>7268</v>
          </cell>
          <cell r="B563" t="str">
            <v>BLOCO CERAMICO VAZADO PARA ALVENARIA DE VEDACAO, 8 FUROS, DE 9 X 19 X 29 CM (L X A X C)</v>
          </cell>
          <cell r="C563" t="str">
            <v xml:space="preserve">UN    </v>
          </cell>
          <cell r="D563" t="str">
            <v>CR</v>
          </cell>
          <cell r="E563">
            <v>0.82</v>
          </cell>
        </row>
        <row r="564">
          <cell r="A564">
            <v>34556</v>
          </cell>
          <cell r="B564" t="str">
            <v>BLOCO DE CONCRETO ESTRUTURAL 14 X 19 X 29 CM, FBK 10 MPA (NBR 6136)</v>
          </cell>
          <cell r="C564" t="str">
            <v xml:space="preserve">UN    </v>
          </cell>
          <cell r="D564" t="str">
            <v>CR</v>
          </cell>
          <cell r="E564">
            <v>2.9</v>
          </cell>
        </row>
        <row r="565">
          <cell r="A565">
            <v>37873</v>
          </cell>
          <cell r="B565" t="str">
            <v>BLOCO DE CONCRETO ESTRUTURAL 14 X 19 X 29 CM, FBK 12 MPA (NBR 6136)</v>
          </cell>
          <cell r="C565" t="str">
            <v xml:space="preserve">UN    </v>
          </cell>
          <cell r="D565" t="str">
            <v>CR</v>
          </cell>
          <cell r="E565">
            <v>2.95</v>
          </cell>
        </row>
        <row r="566">
          <cell r="A566">
            <v>34564</v>
          </cell>
          <cell r="B566" t="str">
            <v>BLOCO DE CONCRETO ESTRUTURAL 14 X 19 X 29 CM, FBK 14 MPA (NBR 6136)</v>
          </cell>
          <cell r="C566" t="str">
            <v xml:space="preserve">UN    </v>
          </cell>
          <cell r="D566" t="str">
            <v>CR</v>
          </cell>
          <cell r="E566">
            <v>3.09</v>
          </cell>
        </row>
        <row r="567">
          <cell r="A567">
            <v>34565</v>
          </cell>
          <cell r="B567" t="str">
            <v>BLOCO DE CONCRETO ESTRUTURAL 14 X 19 X 29 CM, FBK 16 MPA (NBR 6136)</v>
          </cell>
          <cell r="C567" t="str">
            <v xml:space="preserve">UN    </v>
          </cell>
          <cell r="D567" t="str">
            <v>CR</v>
          </cell>
          <cell r="E567">
            <v>3.26</v>
          </cell>
        </row>
        <row r="568">
          <cell r="A568">
            <v>38590</v>
          </cell>
          <cell r="B568" t="str">
            <v>BLOCO DE CONCRETO ESTRUTURAL 14 X 19 X 29 CM, FBK 4,5 MPA (NBR 6136)</v>
          </cell>
          <cell r="C568" t="str">
            <v xml:space="preserve">UN    </v>
          </cell>
          <cell r="D568" t="str">
            <v>CR</v>
          </cell>
          <cell r="E568">
            <v>2.41</v>
          </cell>
        </row>
        <row r="569">
          <cell r="A569">
            <v>34566</v>
          </cell>
          <cell r="B569" t="str">
            <v>BLOCO DE CONCRETO ESTRUTURAL 14 X 19 X 29 CM, FBK 6 MPA (NBR 6136)</v>
          </cell>
          <cell r="C569" t="str">
            <v xml:space="preserve">UN    </v>
          </cell>
          <cell r="D569" t="str">
            <v>CR</v>
          </cell>
          <cell r="E569">
            <v>2.5299999999999998</v>
          </cell>
        </row>
        <row r="570">
          <cell r="A570">
            <v>34567</v>
          </cell>
          <cell r="B570" t="str">
            <v>BLOCO DE CONCRETO ESTRUTURAL 14 X 19 X 29 CM, FBK 8 MPA (NBR 6136)</v>
          </cell>
          <cell r="C570" t="str">
            <v xml:space="preserve">UN    </v>
          </cell>
          <cell r="D570" t="str">
            <v>CR</v>
          </cell>
          <cell r="E570">
            <v>2.69</v>
          </cell>
        </row>
        <row r="571">
          <cell r="A571">
            <v>38591</v>
          </cell>
          <cell r="B571" t="str">
            <v>BLOCO DE CONCRETO ESTRUTURAL 14 X 19 X 34 CM, FBK 4,5 MPA (NBR 6136)</v>
          </cell>
          <cell r="C571" t="str">
            <v xml:space="preserve">UN    </v>
          </cell>
          <cell r="D571" t="str">
            <v>CR</v>
          </cell>
          <cell r="E571">
            <v>2.44</v>
          </cell>
        </row>
        <row r="572">
          <cell r="A572">
            <v>34568</v>
          </cell>
          <cell r="B572" t="str">
            <v>BLOCO DE CONCRETO ESTRUTURAL 14 X 19 X 39 CM, FBK 10 MPA (NBR 6136)</v>
          </cell>
          <cell r="C572" t="str">
            <v xml:space="preserve">UN    </v>
          </cell>
          <cell r="D572" t="str">
            <v>CR</v>
          </cell>
          <cell r="E572">
            <v>3.18</v>
          </cell>
        </row>
        <row r="573">
          <cell r="A573">
            <v>34569</v>
          </cell>
          <cell r="B573" t="str">
            <v>BLOCO DE CONCRETO ESTRUTURAL 14 X 19 X 39 CM, FBK 12 MPA (NBR 6136)</v>
          </cell>
          <cell r="C573" t="str">
            <v xml:space="preserve">UN    </v>
          </cell>
          <cell r="D573" t="str">
            <v>CR</v>
          </cell>
          <cell r="E573">
            <v>3.26</v>
          </cell>
        </row>
        <row r="574">
          <cell r="A574">
            <v>34570</v>
          </cell>
          <cell r="B574" t="str">
            <v>BLOCO DE CONCRETO ESTRUTURAL 14 X 19 X 39 CM, FBK 14 MPA (NBR 6136)</v>
          </cell>
          <cell r="C574" t="str">
            <v xml:space="preserve">UN    </v>
          </cell>
          <cell r="D574" t="str">
            <v>CR</v>
          </cell>
          <cell r="E574">
            <v>3.54</v>
          </cell>
        </row>
        <row r="575">
          <cell r="A575">
            <v>25070</v>
          </cell>
          <cell r="B575" t="str">
            <v>BLOCO DE CONCRETO ESTRUTURAL 14 X 19 X 39 CM, FBK 4,5 MPA (NBR 6136)</v>
          </cell>
          <cell r="C575" t="str">
            <v xml:space="preserve">UN    </v>
          </cell>
          <cell r="D575" t="str">
            <v>CR</v>
          </cell>
          <cell r="E575">
            <v>2.67</v>
          </cell>
        </row>
        <row r="576">
          <cell r="A576">
            <v>34571</v>
          </cell>
          <cell r="B576" t="str">
            <v>BLOCO DE CONCRETO ESTRUTURAL 14 X 19 X 39 CM, FBK 6 MPA (NBR 6136)</v>
          </cell>
          <cell r="C576" t="str">
            <v xml:space="preserve">UN    </v>
          </cell>
          <cell r="D576" t="str">
            <v>CR</v>
          </cell>
          <cell r="E576">
            <v>2.69</v>
          </cell>
        </row>
        <row r="577">
          <cell r="A577">
            <v>34573</v>
          </cell>
          <cell r="B577" t="str">
            <v>BLOCO DE CONCRETO ESTRUTURAL 14 X 19 X 39 CM, FBK 8 MPA (NBR 6136)</v>
          </cell>
          <cell r="C577" t="str">
            <v xml:space="preserve">UN    </v>
          </cell>
          <cell r="D577" t="str">
            <v>CR</v>
          </cell>
          <cell r="E577">
            <v>2.83</v>
          </cell>
        </row>
        <row r="578">
          <cell r="A578">
            <v>37107</v>
          </cell>
          <cell r="B578" t="str">
            <v>BLOCO DE CONCRETO ESTRUTURAL 14 X 19 X 39, FCK 16 MPA (NBR 6136)</v>
          </cell>
          <cell r="C578" t="str">
            <v xml:space="preserve">UN    </v>
          </cell>
          <cell r="D578" t="str">
            <v>CR</v>
          </cell>
          <cell r="E578">
            <v>3.74</v>
          </cell>
        </row>
        <row r="579">
          <cell r="A579">
            <v>34576</v>
          </cell>
          <cell r="B579" t="str">
            <v>BLOCO DE CONCRETO ESTRUTURAL 19 X 19 X 39 CM, FBK 10 MPA (NBR 6136)</v>
          </cell>
          <cell r="C579" t="str">
            <v xml:space="preserve">UN    </v>
          </cell>
          <cell r="D579" t="str">
            <v>CR</v>
          </cell>
          <cell r="E579">
            <v>4.13</v>
          </cell>
        </row>
        <row r="580">
          <cell r="A580">
            <v>34577</v>
          </cell>
          <cell r="B580" t="str">
            <v>BLOCO DE CONCRETO ESTRUTURAL 19 X 19 X 39 CM, FBK 12 MPA (NBR 6136)</v>
          </cell>
          <cell r="C580" t="str">
            <v xml:space="preserve">UN    </v>
          </cell>
          <cell r="D580" t="str">
            <v>CR</v>
          </cell>
          <cell r="E580">
            <v>4.3099999999999996</v>
          </cell>
        </row>
        <row r="581">
          <cell r="A581">
            <v>34578</v>
          </cell>
          <cell r="B581" t="str">
            <v>BLOCO DE CONCRETO ESTRUTURAL 19 X 19 X 39 CM, FBK 14 MPA (NBR 6136)</v>
          </cell>
          <cell r="C581" t="str">
            <v xml:space="preserve">UN    </v>
          </cell>
          <cell r="D581" t="str">
            <v>CR</v>
          </cell>
          <cell r="E581">
            <v>4.67</v>
          </cell>
        </row>
        <row r="582">
          <cell r="A582">
            <v>34579</v>
          </cell>
          <cell r="B582" t="str">
            <v>BLOCO DE CONCRETO ESTRUTURAL 19 X 19 X 39 CM, FBK 16 MPA (NBR 6136)</v>
          </cell>
          <cell r="C582" t="str">
            <v xml:space="preserve">UN    </v>
          </cell>
          <cell r="D582" t="str">
            <v>CR</v>
          </cell>
          <cell r="E582">
            <v>4.9800000000000004</v>
          </cell>
        </row>
        <row r="583">
          <cell r="A583">
            <v>25067</v>
          </cell>
          <cell r="B583" t="str">
            <v>BLOCO DE CONCRETO ESTRUTURAL 19 X 19 X 39 CM, FBK 4,5 MPA (NBR 6136)</v>
          </cell>
          <cell r="C583" t="str">
            <v xml:space="preserve">UN    </v>
          </cell>
          <cell r="D583" t="str">
            <v>CR</v>
          </cell>
          <cell r="E583">
            <v>3.33</v>
          </cell>
        </row>
        <row r="584">
          <cell r="A584">
            <v>34580</v>
          </cell>
          <cell r="B584" t="str">
            <v>BLOCO DE CONCRETO ESTRUTURAL 19 X 19 X 39 CM, FBK 8 MPA (NBR 6136)</v>
          </cell>
          <cell r="C584" t="str">
            <v xml:space="preserve">UN    </v>
          </cell>
          <cell r="D584" t="str">
            <v>CR</v>
          </cell>
          <cell r="E584">
            <v>3.72</v>
          </cell>
        </row>
        <row r="585">
          <cell r="A585">
            <v>25071</v>
          </cell>
          <cell r="B585" t="str">
            <v>BLOCO DE CONCRETO ESTRUTURAL 9 X 19 X 39 CM, FBK 4,5 MPA (NBR 6136)</v>
          </cell>
          <cell r="C585" t="str">
            <v xml:space="preserve">UN    </v>
          </cell>
          <cell r="D585" t="str">
            <v>CR</v>
          </cell>
          <cell r="E585">
            <v>1.85</v>
          </cell>
        </row>
        <row r="586">
          <cell r="A586">
            <v>38395</v>
          </cell>
          <cell r="B586" t="str">
            <v>BLOCO DE ESPUMA MULTIUSO *23 X 13 X 8* CM</v>
          </cell>
          <cell r="C586" t="str">
            <v xml:space="preserve">UN    </v>
          </cell>
          <cell r="D586" t="str">
            <v>CR</v>
          </cell>
          <cell r="E586">
            <v>6.38</v>
          </cell>
        </row>
        <row r="587">
          <cell r="A587">
            <v>34583</v>
          </cell>
          <cell r="B587" t="str">
            <v>BLOCO DE GESSO COMPACTO, BRANCO, E = 10 CM, *67 X 50* CM</v>
          </cell>
          <cell r="C587" t="str">
            <v xml:space="preserve">M2    </v>
          </cell>
          <cell r="D587" t="str">
            <v>CR</v>
          </cell>
          <cell r="E587">
            <v>68.92</v>
          </cell>
        </row>
        <row r="588">
          <cell r="A588">
            <v>34584</v>
          </cell>
          <cell r="B588" t="str">
            <v>BLOCO DE GESSO VAZADO BRANCO, E = *7* CM, *67 X 50* CM</v>
          </cell>
          <cell r="C588" t="str">
            <v xml:space="preserve">M2    </v>
          </cell>
          <cell r="D588" t="str">
            <v>CR</v>
          </cell>
          <cell r="E588">
            <v>38.58</v>
          </cell>
        </row>
        <row r="589">
          <cell r="A589">
            <v>709</v>
          </cell>
          <cell r="B589" t="str">
            <v>BLOCO DE POLIETILENO ALTA DENSIDADE, *27* X *30* X *100* CM, ACOMPANHADOS PLACAS  TERMINAIS  E LONGARINAS, PARA FUNDO DE FILTRO</v>
          </cell>
          <cell r="C589" t="str">
            <v xml:space="preserve">M2    </v>
          </cell>
          <cell r="D589" t="str">
            <v>AS</v>
          </cell>
          <cell r="E589">
            <v>541.30999999999995</v>
          </cell>
        </row>
        <row r="590">
          <cell r="A590">
            <v>34599</v>
          </cell>
          <cell r="B590" t="str">
            <v>BLOCO DE VEDACAO CONCRETO APARENTE 9 X 19 X 39 CM (CLASSE C - NBR 6136)</v>
          </cell>
          <cell r="C590" t="str">
            <v xml:space="preserve">UN    </v>
          </cell>
          <cell r="D590" t="str">
            <v>CR</v>
          </cell>
          <cell r="E590">
            <v>1.9</v>
          </cell>
        </row>
        <row r="591">
          <cell r="A591">
            <v>34592</v>
          </cell>
          <cell r="B591" t="str">
            <v>BLOCO DE VEDACAO CONCRETO 14 X 19 X 29 CM (CLASSE C - NBR 6136)</v>
          </cell>
          <cell r="C591" t="str">
            <v xml:space="preserve">UN    </v>
          </cell>
          <cell r="D591" t="str">
            <v>CR</v>
          </cell>
          <cell r="E591">
            <v>2.12</v>
          </cell>
        </row>
        <row r="592">
          <cell r="A592">
            <v>37103</v>
          </cell>
          <cell r="B592" t="str">
            <v>BLOCO DE VEDACAO DE CONCRETO APARENTE 14 X 19 X 39 CM (CLASSE C - NBR 6136)</v>
          </cell>
          <cell r="C592" t="str">
            <v xml:space="preserve">UN    </v>
          </cell>
          <cell r="D592" t="str">
            <v>CR</v>
          </cell>
          <cell r="E592">
            <v>2.42</v>
          </cell>
        </row>
        <row r="593">
          <cell r="A593">
            <v>34555</v>
          </cell>
          <cell r="B593" t="str">
            <v>BLOCO DE VEDACAO DE CONCRETO APARENTE 19 X 19 X 39 CM  (CLASSE C - NBR 6136)</v>
          </cell>
          <cell r="C593" t="str">
            <v xml:space="preserve">UN    </v>
          </cell>
          <cell r="D593" t="str">
            <v>CR</v>
          </cell>
          <cell r="E593">
            <v>3.08</v>
          </cell>
        </row>
        <row r="594">
          <cell r="A594">
            <v>674</v>
          </cell>
          <cell r="B594" t="str">
            <v>BLOCO DE VEDACAO DE CONCRETO CELULAR AUTOCLAVADO 10 X 30 X 60 CM (E X A X C)</v>
          </cell>
          <cell r="C594" t="str">
            <v xml:space="preserve">M2    </v>
          </cell>
          <cell r="D594" t="str">
            <v>AS</v>
          </cell>
          <cell r="E594">
            <v>48.64</v>
          </cell>
        </row>
        <row r="595">
          <cell r="A595">
            <v>34600</v>
          </cell>
          <cell r="B595" t="str">
            <v>BLOCO DE VEDACAO DE CONCRETO CELULAR AUTOCLAVADO 15 X 30 X 60 CM (E X A X C)</v>
          </cell>
          <cell r="C595" t="str">
            <v xml:space="preserve">M2    </v>
          </cell>
          <cell r="D595" t="str">
            <v>AS</v>
          </cell>
          <cell r="E595">
            <v>71.45</v>
          </cell>
        </row>
        <row r="596">
          <cell r="A596">
            <v>652</v>
          </cell>
          <cell r="B596" t="str">
            <v>BLOCO DE VEDACAO DE CONCRETO CELULAR AUTOCLAVADO 20 X 30 X 60 CM (E X A X C)</v>
          </cell>
          <cell r="C596" t="str">
            <v xml:space="preserve">M2    </v>
          </cell>
          <cell r="D596" t="str">
            <v>AS</v>
          </cell>
          <cell r="E596">
            <v>109.45</v>
          </cell>
        </row>
        <row r="597">
          <cell r="A597">
            <v>651</v>
          </cell>
          <cell r="B597" t="str">
            <v>BLOCO DE VEDACAO DE CONCRETO 14 X 19 X 39 CM (CLASSE C - NBR 6136)</v>
          </cell>
          <cell r="C597" t="str">
            <v xml:space="preserve">UN    </v>
          </cell>
          <cell r="D597" t="str">
            <v>CR</v>
          </cell>
          <cell r="E597">
            <v>2.34</v>
          </cell>
        </row>
        <row r="598">
          <cell r="A598">
            <v>654</v>
          </cell>
          <cell r="B598" t="str">
            <v>BLOCO DE VEDACAO DE CONCRETO 19 X 19 X 39 CM (CLASSE C - NBR 6136)</v>
          </cell>
          <cell r="C598" t="str">
            <v xml:space="preserve">UN    </v>
          </cell>
          <cell r="D598" t="str">
            <v>CR</v>
          </cell>
          <cell r="E598">
            <v>2.9</v>
          </cell>
        </row>
        <row r="599">
          <cell r="A599">
            <v>650</v>
          </cell>
          <cell r="B599" t="str">
            <v>BLOCO DE VEDACAO DE CONCRETO, 9 X 19 X 39 CM (CLASSE C - NBR 6136)</v>
          </cell>
          <cell r="C599" t="str">
            <v xml:space="preserve">UN    </v>
          </cell>
          <cell r="D599" t="str">
            <v xml:space="preserve">C </v>
          </cell>
          <cell r="E599">
            <v>1.87</v>
          </cell>
        </row>
        <row r="600">
          <cell r="A600">
            <v>716</v>
          </cell>
          <cell r="B600" t="str">
            <v>BLOCO DE VIDRO INCOLOR XADREZ, DE *20 X 20 X 10* CM</v>
          </cell>
          <cell r="C600" t="str">
            <v xml:space="preserve">UN    </v>
          </cell>
          <cell r="D600" t="str">
            <v>CR</v>
          </cell>
          <cell r="E600">
            <v>15.29</v>
          </cell>
        </row>
        <row r="601">
          <cell r="A601">
            <v>715</v>
          </cell>
          <cell r="B601" t="str">
            <v>BLOCO DE VIDRO INCOLOR, CANELADO, DE *19 X 19 X 8* CM</v>
          </cell>
          <cell r="C601" t="str">
            <v xml:space="preserve">UN    </v>
          </cell>
          <cell r="D601" t="str">
            <v xml:space="preserve">C </v>
          </cell>
          <cell r="E601">
            <v>15.13</v>
          </cell>
        </row>
        <row r="602">
          <cell r="A602">
            <v>718</v>
          </cell>
          <cell r="B602" t="str">
            <v>BLOCO DE VIDRO/ELEMENTO VAZADO INCOLOR, VENEZIANA, DE *20 X 20 X 6* CM</v>
          </cell>
          <cell r="C602" t="str">
            <v xml:space="preserve">UN    </v>
          </cell>
          <cell r="D602" t="str">
            <v>CR</v>
          </cell>
          <cell r="E602">
            <v>22.54</v>
          </cell>
        </row>
        <row r="603">
          <cell r="A603">
            <v>11981</v>
          </cell>
          <cell r="B603" t="str">
            <v>BLOCO DE VIDRO/ELEMENTO VAZADO, INCOLOR, VENEZIANA, *20 X 10 X 8* CM</v>
          </cell>
          <cell r="C603" t="str">
            <v xml:space="preserve">UN    </v>
          </cell>
          <cell r="D603" t="str">
            <v>CR</v>
          </cell>
          <cell r="E603">
            <v>15.46</v>
          </cell>
        </row>
        <row r="604">
          <cell r="A604">
            <v>34586</v>
          </cell>
          <cell r="B604" t="str">
            <v>BLOCO ESTRUTURAL CERAMICO 14 X 19 X 29 CM, 6,0 MPA (NBR 15270)</v>
          </cell>
          <cell r="C604" t="str">
            <v xml:space="preserve">UN    </v>
          </cell>
          <cell r="D604" t="str">
            <v>CR</v>
          </cell>
          <cell r="E604">
            <v>1.67</v>
          </cell>
        </row>
        <row r="605">
          <cell r="A605">
            <v>38603</v>
          </cell>
          <cell r="B605" t="str">
            <v>BLOCO ESTRUTURAL CERAMICO 14 X 19 X 34 CM, 6,0 MPA (NBR 15270)</v>
          </cell>
          <cell r="C605" t="str">
            <v xml:space="preserve">UN    </v>
          </cell>
          <cell r="D605" t="str">
            <v>CR</v>
          </cell>
          <cell r="E605">
            <v>2.02</v>
          </cell>
        </row>
        <row r="606">
          <cell r="A606">
            <v>34588</v>
          </cell>
          <cell r="B606" t="str">
            <v>BLOCO ESTRUTURAL CERAMICO 14 X 19 X 39 CM, 6,0 MPA (NBR 15270)</v>
          </cell>
          <cell r="C606" t="str">
            <v xml:space="preserve">UN    </v>
          </cell>
          <cell r="D606" t="str">
            <v>CR</v>
          </cell>
          <cell r="E606">
            <v>2.1800000000000002</v>
          </cell>
        </row>
        <row r="607">
          <cell r="A607">
            <v>34590</v>
          </cell>
          <cell r="B607" t="str">
            <v>BLOCO ESTRUTURAL CERAMICO 19 X 19 X 29 CM, 6,0 MPA (NBR 15270)</v>
          </cell>
          <cell r="C607" t="str">
            <v xml:space="preserve">UN    </v>
          </cell>
          <cell r="D607" t="str">
            <v>CR</v>
          </cell>
          <cell r="E607">
            <v>1.99</v>
          </cell>
        </row>
        <row r="608">
          <cell r="A608">
            <v>34591</v>
          </cell>
          <cell r="B608" t="str">
            <v>BLOCO ESTRUTURAL CERAMICO 19 X 19 X 39 CM, 6,0 MPA (NBR 15270)</v>
          </cell>
          <cell r="C608" t="str">
            <v xml:space="preserve">UN    </v>
          </cell>
          <cell r="D608" t="str">
            <v>CR</v>
          </cell>
          <cell r="E608">
            <v>2.69</v>
          </cell>
        </row>
        <row r="609">
          <cell r="A609">
            <v>41372</v>
          </cell>
          <cell r="B609" t="str">
            <v>BLOCO VEDACAO CONCRETO CELULAR AUTOCLAVADO 12,5 X 30 X 60 CM (E X A X C)</v>
          </cell>
          <cell r="C609" t="str">
            <v xml:space="preserve">M2    </v>
          </cell>
          <cell r="D609" t="str">
            <v>AS</v>
          </cell>
          <cell r="E609">
            <v>68.27</v>
          </cell>
        </row>
        <row r="610">
          <cell r="A610">
            <v>41371</v>
          </cell>
          <cell r="B610" t="str">
            <v>BLOCO VEDACAO CONCRETO CELULAR AUTOCLAVADO 7,5 X 30 X 60 CM (E X A X C)</v>
          </cell>
          <cell r="C610" t="str">
            <v xml:space="preserve">M2    </v>
          </cell>
          <cell r="D610" t="str">
            <v>AS</v>
          </cell>
          <cell r="E610">
            <v>40.35</v>
          </cell>
        </row>
        <row r="611">
          <cell r="A611">
            <v>40517</v>
          </cell>
          <cell r="B611" t="str">
            <v>BLOQUETE/PISO DE CONCRETO - MODELO BLOCO PISOGRAMA/CONCREGRAMA 2 FUROS, DIMENSOES APROX. DE 35 CM X 15 CM E ESPESSURA DE 7 CM (+/- 1 CM), COR NATURAL</v>
          </cell>
          <cell r="C611" t="str">
            <v xml:space="preserve">M2    </v>
          </cell>
          <cell r="D611" t="str">
            <v>CR</v>
          </cell>
          <cell r="E611">
            <v>38.1</v>
          </cell>
        </row>
        <row r="612">
          <cell r="A612">
            <v>40515</v>
          </cell>
          <cell r="B612" t="str">
            <v>BLOQUETE/PISO DE CONCRETO - MODELO PISOGRAMA/CONCREGRAMA/PAVI-GRADE/GRAMEIRO, DIMENSOES APROXIMADAS DE 60 CM X 45 CM E ESPESSURA DE 8 CM (+/- 1 CM), COR NATURAL</v>
          </cell>
          <cell r="C612" t="str">
            <v xml:space="preserve">M2    </v>
          </cell>
          <cell r="D612" t="str">
            <v>CR</v>
          </cell>
          <cell r="E612">
            <v>85.74</v>
          </cell>
        </row>
        <row r="613">
          <cell r="A613">
            <v>40529</v>
          </cell>
          <cell r="B613" t="str">
            <v>BLOQUETE/PISO INTERTRAVADO DE CONCRETO - MODELO ONDA/16 FACES/RETANGULAR/TIJOLINHO/PAVER/HOLANDES/PARALELEPIPEDO, *22 CM X *11 CM, E = 10 CM, RESISTENCIA DE 50 MPA (NBR 9781), COR NATURAL</v>
          </cell>
          <cell r="C613" t="str">
            <v xml:space="preserve">M2    </v>
          </cell>
          <cell r="D613" t="str">
            <v>CR</v>
          </cell>
          <cell r="E613">
            <v>54.78</v>
          </cell>
        </row>
        <row r="614">
          <cell r="A614">
            <v>36170</v>
          </cell>
          <cell r="B614" t="str">
            <v>BLOQUETE/PISO INTERTRAVADO DE CONCRETO - MODELO ONDA/16 FACES/RETANGULAR/TIJOLINHO/PAVER/HOLANDES/PARALELEPIPEDO, *22 CM X 11* CM, E = 8 CM, RESISTENCIA DE 35 MPA (NBR 9781), COR NATURAL</v>
          </cell>
          <cell r="C614" t="str">
            <v xml:space="preserve">M2    </v>
          </cell>
          <cell r="D614" t="str">
            <v xml:space="preserve">C </v>
          </cell>
          <cell r="E614">
            <v>45.45</v>
          </cell>
        </row>
        <row r="615">
          <cell r="A615">
            <v>40524</v>
          </cell>
          <cell r="B615" t="str">
            <v>BLOQUETE/PISO INTERTRAVADO DE CONCRETO - MODELO ONDA/16 FACES/RETANGULAR/TIJOLINHO/PAVER/HOLANDES/PARALELEPIPEDO, 20 CM X 10 CM, E = 10 CM, RESISTENCIA DE 35 MPA (NBR 9781), COR NATURAL</v>
          </cell>
          <cell r="C615" t="str">
            <v xml:space="preserve">M2    </v>
          </cell>
          <cell r="D615" t="str">
            <v>CR</v>
          </cell>
          <cell r="E615">
            <v>53.58</v>
          </cell>
        </row>
        <row r="616">
          <cell r="A616">
            <v>36156</v>
          </cell>
          <cell r="B616" t="str">
            <v>BLOQUETE/PISO INTERTRAVADO DE CONCRETO - MODELO ONDA/16 FACES/RETANGULAR/TIJOLINHO/PAVER/HOLANDES/PARALELEPIPEDO, 20 CM X 10 CM, E = 6 CM, RESISTENCIA DE 35 MPA (NBR 9781), COLORIDO</v>
          </cell>
          <cell r="C616" t="str">
            <v xml:space="preserve">M2    </v>
          </cell>
          <cell r="D616" t="str">
            <v>CR</v>
          </cell>
          <cell r="E616">
            <v>41.68</v>
          </cell>
        </row>
        <row r="617">
          <cell r="A617">
            <v>36155</v>
          </cell>
          <cell r="B617" t="str">
            <v>BLOQUETE/PISO INTERTRAVADO DE CONCRETO - MODELO ONDA/16 FACES/RETANGULAR/TIJOLINHO/PAVER/HOLANDES/PARALELEPIPEDO, 20 CM X 10 CM, E = 6 CM, RESISTENCIA DE 35 MPA (NBR 9781), COR NATURAL</v>
          </cell>
          <cell r="C617" t="str">
            <v xml:space="preserve">M2    </v>
          </cell>
          <cell r="D617" t="str">
            <v>CR</v>
          </cell>
          <cell r="E617">
            <v>35.979999999999997</v>
          </cell>
        </row>
        <row r="618">
          <cell r="A618">
            <v>36154</v>
          </cell>
          <cell r="B618" t="str">
            <v>BLOQUETE/PISO INTERTRAVADO DE CONCRETO - MODELO ONDA/16 FACES/RETANGULAR/TIJOLINHO/PAVER/HOLANDES/PARALELEPIPEDO, 20 CM X 10 CM, E = 8 CM, RESISTENCIA DE 35 MPA (NBR 9781), COLORIDO</v>
          </cell>
          <cell r="C618" t="str">
            <v xml:space="preserve">M2    </v>
          </cell>
          <cell r="D618" t="str">
            <v>CR</v>
          </cell>
          <cell r="E618">
            <v>50.01</v>
          </cell>
        </row>
        <row r="619">
          <cell r="A619">
            <v>695</v>
          </cell>
          <cell r="B619" t="str">
            <v>BLOQUETE/PISO INTERTRAVADO DE CONCRETO - MODELO RAQUETE, *22 CM X 13,5* CM, E = 6 CM, RESISTENCIA DE 35 MPA (NBR 9781), COR NATURAL</v>
          </cell>
          <cell r="C619" t="str">
            <v xml:space="preserve">M2    </v>
          </cell>
          <cell r="D619" t="str">
            <v>CR</v>
          </cell>
          <cell r="E619">
            <v>36.729999999999997</v>
          </cell>
        </row>
        <row r="620">
          <cell r="A620">
            <v>679</v>
          </cell>
          <cell r="B620" t="str">
            <v>BLOQUETE/PISO INTERTRAVADO DE CONCRETO - MODELO SEXTAVADO / HEXAGONAL, 25 CM X 25 CM, E = 10 CM, RESISTENCIA DE 35 MPA (NBR 9781), COR NATURAL</v>
          </cell>
          <cell r="C620" t="str">
            <v xml:space="preserve">M2    </v>
          </cell>
          <cell r="D620" t="str">
            <v>CR</v>
          </cell>
          <cell r="E620">
            <v>54.78</v>
          </cell>
        </row>
        <row r="621">
          <cell r="A621">
            <v>711</v>
          </cell>
          <cell r="B621" t="str">
            <v>BLOQUETE/PISO INTERTRAVADO DE CONCRETO - MODELO SEXTAVADO / HEXAGONAL, 25 CM X 25 CM, E = 6 CM, RESISTENCIA DE 35 MPA (NBR 9781), COR NATURAL</v>
          </cell>
          <cell r="C621" t="str">
            <v xml:space="preserve">M2    </v>
          </cell>
          <cell r="D621" t="str">
            <v>CR</v>
          </cell>
          <cell r="E621">
            <v>36.229999999999997</v>
          </cell>
        </row>
        <row r="622">
          <cell r="A622">
            <v>712</v>
          </cell>
          <cell r="B622" t="str">
            <v>BLOQUETE/PISO INTERTRAVADO DE CONCRETO - MODELO SEXTAVADO / HEXAGONAL, 25 CM X 25 CM, E = 8 CM, RESISTENCIA DE 35 MPA (NBR 9781), COR NATURAL</v>
          </cell>
          <cell r="C622" t="str">
            <v xml:space="preserve">M2    </v>
          </cell>
          <cell r="D622" t="str">
            <v>CR</v>
          </cell>
          <cell r="E622">
            <v>45.64</v>
          </cell>
        </row>
        <row r="623">
          <cell r="A623">
            <v>12614</v>
          </cell>
          <cell r="B623" t="str">
            <v>BOCAL PVC, PARA CALHA PLUVIAL, DIAMETRO DA SAIDA ENTRE 80 E 100 MM, PARA DRENAGEM PREDIAL</v>
          </cell>
          <cell r="C623" t="str">
            <v xml:space="preserve">UN    </v>
          </cell>
          <cell r="D623" t="str">
            <v>AS</v>
          </cell>
          <cell r="E623">
            <v>13.9</v>
          </cell>
        </row>
        <row r="624">
          <cell r="A624">
            <v>6140</v>
          </cell>
          <cell r="B624" t="str">
            <v>BOLSA DE LIGACAO EM PVC FLEXIVEL PARA VASO SANITARIO 1.1/2 " (40 MM)</v>
          </cell>
          <cell r="C624" t="str">
            <v xml:space="preserve">UN    </v>
          </cell>
          <cell r="D624" t="str">
            <v>CR</v>
          </cell>
          <cell r="E624">
            <v>2.57</v>
          </cell>
        </row>
        <row r="625">
          <cell r="A625">
            <v>38399</v>
          </cell>
          <cell r="B625" t="str">
            <v>BOLSA DE LONA PARA FERRAMENTAS *50 X 35 X 25* CM</v>
          </cell>
          <cell r="C625" t="str">
            <v xml:space="preserve">UN    </v>
          </cell>
          <cell r="D625" t="str">
            <v>CR</v>
          </cell>
          <cell r="E625">
            <v>155.13</v>
          </cell>
        </row>
        <row r="626">
          <cell r="A626">
            <v>735</v>
          </cell>
          <cell r="B626" t="str">
            <v>BOMBA CENTRIFUGA  MOTOR ELETRICO TRIFASICO 1,48HP  DIAMETRO DE SUCCAO X ELEVACAO 1" X 1", 4 ESTAGIOS, DIAMETRO DOS ROTORES 3 X 107 MM + 1 X 100 MM, HM/Q: 10 M / 5,3 M3/H A 70 M / 1,8 M3/H</v>
          </cell>
          <cell r="C626" t="str">
            <v xml:space="preserve">UN    </v>
          </cell>
          <cell r="D626" t="str">
            <v>CR</v>
          </cell>
          <cell r="E626">
            <v>1564.31</v>
          </cell>
        </row>
        <row r="627">
          <cell r="A627">
            <v>736</v>
          </cell>
          <cell r="B627" t="str">
            <v>BOMBA CENTRIFUGA  MOTOR ELETRICO TRIFASICO 2,96HP, DIAMETRO DE SUCCAO X ELEVACAO 1 1/2" X 1 1/4", DIAMETRO DO ROTOR 148 MM, HM/Q: 34 M / 14,80 M3/H A 40 M / 8,60 M3/H</v>
          </cell>
          <cell r="C627" t="str">
            <v xml:space="preserve">UN    </v>
          </cell>
          <cell r="D627" t="str">
            <v>CR</v>
          </cell>
          <cell r="E627">
            <v>1315.3</v>
          </cell>
        </row>
        <row r="628">
          <cell r="A628">
            <v>729</v>
          </cell>
          <cell r="B628" t="str">
            <v>BOMBA CENTRIFUGA COM MOTOR ELETRICO MONOFASICO, POTENCIA 0,33 HP,  BOCAIS 1" X 3/4", DIAMETRO DO ROTOR 99 MM, HM/Q = 4 MCA / 8,5 M3/H A 18 MCA / 0,90 M3/H</v>
          </cell>
          <cell r="C628" t="str">
            <v xml:space="preserve">UN    </v>
          </cell>
          <cell r="D628" t="str">
            <v xml:space="preserve">C </v>
          </cell>
          <cell r="E628">
            <v>536</v>
          </cell>
        </row>
        <row r="629">
          <cell r="A629">
            <v>39925</v>
          </cell>
          <cell r="B629" t="str">
            <v>BOMBA CENTRIFUGA MONOESTAGIO COM MOTOR ELETRICO MONOFASICO, POTENCIA 15 HP,  DIAMETRO DO ROTOR *173* MM, HM/Q = *30* MCA / *90* M3/H A *45* MCA / *55* M3/H</v>
          </cell>
          <cell r="C629" t="str">
            <v xml:space="preserve">UN    </v>
          </cell>
          <cell r="D629" t="str">
            <v>CR</v>
          </cell>
          <cell r="E629">
            <v>7745.15</v>
          </cell>
        </row>
        <row r="630">
          <cell r="A630">
            <v>731</v>
          </cell>
          <cell r="B630" t="str">
            <v>BOMBA CENTRIFUGA MOTOR ELETRICO MONOFASICO 0,49 HP  BOCAIS 1" X 3/4", DIAMETRO DO ROTOR 110 MM, HM/Q: 6 M / 8,3 M3/H A 20 M / 1,2 M3/H</v>
          </cell>
          <cell r="C630" t="str">
            <v xml:space="preserve">UN    </v>
          </cell>
          <cell r="D630" t="str">
            <v>CR</v>
          </cell>
          <cell r="E630">
            <v>521.66</v>
          </cell>
        </row>
        <row r="631">
          <cell r="A631">
            <v>10575</v>
          </cell>
          <cell r="B631" t="str">
            <v>BOMBA CENTRIFUGA MOTOR ELETRICO MONOFASICO 0,50 CV DIAMETRO DE SUCCAO X ELEVACAO 3/4" X 3/4", MONOESTAGIO, DIAMETRO DOS ROTORES 114 MM, HM/Q: 2 M / 2,99 M3/H A 24 M / 0,71 M3/H</v>
          </cell>
          <cell r="C631" t="str">
            <v xml:space="preserve">UN    </v>
          </cell>
          <cell r="D631" t="str">
            <v>CR</v>
          </cell>
          <cell r="E631">
            <v>814.09</v>
          </cell>
        </row>
        <row r="632">
          <cell r="A632">
            <v>733</v>
          </cell>
          <cell r="B632" t="str">
            <v>BOMBA CENTRIFUGA MOTOR ELETRICO MONOFASICO 0,74HP  DIAMETRO DE SUCCAO X ELEVACAO 1 1/4" X 1", DIAMETRO DO ROTOR 120 MM, HM/Q: 8 M / 7,70 M3/H A 24 M / 2,80 M3/H</v>
          </cell>
          <cell r="C632" t="str">
            <v xml:space="preserve">UN    </v>
          </cell>
          <cell r="D632" t="str">
            <v>CR</v>
          </cell>
          <cell r="E632">
            <v>891.33</v>
          </cell>
        </row>
        <row r="633">
          <cell r="A633">
            <v>732</v>
          </cell>
          <cell r="B633" t="str">
            <v>BOMBA CENTRIFUGA MOTOR ELETRICO TRIFASICO 0,99HP  DIAMETRO DE SUCCAO X ELEVACAO 1" X 1", DIAMETRO DO ROTOR 145 MM, HM/Q: 14 M / 8,4 M3/H A 40 M / 0,60 M3/H</v>
          </cell>
          <cell r="C633" t="str">
            <v xml:space="preserve">UN    </v>
          </cell>
          <cell r="D633" t="str">
            <v>CR</v>
          </cell>
          <cell r="E633">
            <v>879.34</v>
          </cell>
        </row>
        <row r="634">
          <cell r="A634">
            <v>737</v>
          </cell>
          <cell r="B634" t="str">
            <v>BOMBA CENTRIFUGA MOTOR ELETRICO TRIFASICO 14,8 HP, DIAMETRO DE SUCCAO X ELEVACAO 2 1/2" X 2", DIAMETRO DO ROTOR 195 MM, HM/Q: 62 M / 55,5 M3/H A 80 M / 31,50 M3/H</v>
          </cell>
          <cell r="C634" t="str">
            <v xml:space="preserve">UN    </v>
          </cell>
          <cell r="D634" t="str">
            <v>CR</v>
          </cell>
          <cell r="E634">
            <v>4931.1099999999997</v>
          </cell>
        </row>
        <row r="635">
          <cell r="A635">
            <v>738</v>
          </cell>
          <cell r="B635" t="str">
            <v>BOMBA CENTRIFUGA MOTOR ELETRICO TRIFASICO 5HP, DIAMETRO DE SUCCAO X ELEVACAO 2" X 1 1/2", DIAMETRO DO ROTOR 155 MM, HM/Q: 40 M / 20,40 M3/H A 46 M / 9,20 M3/H</v>
          </cell>
          <cell r="C635" t="str">
            <v xml:space="preserve">UN    </v>
          </cell>
          <cell r="D635" t="str">
            <v>CR</v>
          </cell>
          <cell r="E635">
            <v>2286.52</v>
          </cell>
        </row>
        <row r="636">
          <cell r="A636">
            <v>740</v>
          </cell>
          <cell r="B636" t="str">
            <v>BOMBA CENTRIFUGA MOTOR ELETRICO TRIFASICO 9,86 DIAMETRO DE SUCCAO X ELEVACAO 1" X 1", 4 ESTAGIOS, DIAMETRO DOS ROTORES 4 X 146 MM, HM/Q: 85 M / 14,9 M3/H A 140 M / 4,2 M3/H</v>
          </cell>
          <cell r="C636" t="str">
            <v xml:space="preserve">UN    </v>
          </cell>
          <cell r="D636" t="str">
            <v>CR</v>
          </cell>
          <cell r="E636">
            <v>4638.88</v>
          </cell>
        </row>
        <row r="637">
          <cell r="A637">
            <v>734</v>
          </cell>
          <cell r="B637" t="str">
            <v>BOMBA CENTRIFUGA,  MOTOR ELETRICO TRIFASICO 1,48HP  DIAMETRO DE SUCCAO X ELEVACAO 1 1/2" X 1", DIAMETRO DO ROTOR 117 MM, HM/Q: 10 M / 21,9 M3/H A 24 M / 6,1 M3/H</v>
          </cell>
          <cell r="C637" t="str">
            <v xml:space="preserve">UN    </v>
          </cell>
          <cell r="D637" t="str">
            <v>CR</v>
          </cell>
          <cell r="E637">
            <v>942.65</v>
          </cell>
        </row>
        <row r="638">
          <cell r="A638">
            <v>39008</v>
          </cell>
          <cell r="B638" t="str">
            <v>BOMBA DE PROJECAO DE CONCRETO SECO, POTENCIA 10 CV, VAZAO 3 M3/H</v>
          </cell>
          <cell r="C638" t="str">
            <v xml:space="preserve">UN    </v>
          </cell>
          <cell r="D638" t="str">
            <v>CR</v>
          </cell>
          <cell r="E638">
            <v>46323.16</v>
          </cell>
        </row>
        <row r="639">
          <cell r="A639">
            <v>39009</v>
          </cell>
          <cell r="B639" t="str">
            <v>BOMBA DE PROJECAO DE CONCRETO SECO, POTENCIA 10 CV, VAZAO 6 M3/H</v>
          </cell>
          <cell r="C639" t="str">
            <v xml:space="preserve">UN    </v>
          </cell>
          <cell r="D639" t="str">
            <v>CR</v>
          </cell>
          <cell r="E639">
            <v>49629.52</v>
          </cell>
        </row>
        <row r="640">
          <cell r="A640">
            <v>10587</v>
          </cell>
          <cell r="B640" t="str">
            <v>BOMBA SUBMERSA PARA POCOS TUBULARES PROFUNDOS DIAMETRO DE 4 POLEGADAS, ELETRICA, MONOFASICA, POTENCIA 0,49 HP, 13 ESTAGIOS, BOCAL DE DESCARGA DIAMETRO DE UMA POLEGADA E MEIA, HM/Q = 18 M / 1,90 M3/H A 85 M / 0,60 M3/H</v>
          </cell>
          <cell r="C640" t="str">
            <v xml:space="preserve">UN    </v>
          </cell>
          <cell r="D640" t="str">
            <v>CR</v>
          </cell>
          <cell r="E640">
            <v>3011.36</v>
          </cell>
        </row>
        <row r="641">
          <cell r="A641">
            <v>759</v>
          </cell>
          <cell r="B641" t="str">
            <v>BOMBA SUBMERSA PARA POCOS TUBULARES PROFUNDOS DIAMETRO DE 4 POLEGADAS, ELETRICA, TRIFASICA, POTENCIA 1,97 HP, 20 ESTAGIOS, BOCAL DE DESCARGA DIAMETRO DE UMA POLEGADA E MEIA, HM/Q = 18 M / 5,40 M3/H A 164 M / 0,80 M3/H</v>
          </cell>
          <cell r="C641" t="str">
            <v xml:space="preserve">UN    </v>
          </cell>
          <cell r="D641" t="str">
            <v>CR</v>
          </cell>
          <cell r="E641">
            <v>4329.7299999999996</v>
          </cell>
        </row>
        <row r="642">
          <cell r="A642">
            <v>761</v>
          </cell>
          <cell r="B642" t="str">
            <v>BOMBA SUBMERSA PARA POCOS TUBULARES PROFUNDOS DIAMETRO DE 4 POLEGADAS, ELETRICA, TRIFASICA, POTENCIA 5,42 HP, 15 ESTAGIOS, BOCAL DE DESCARGA DIAMETRO DE 2 POLEGADAS, HM/Q = 18 M / 18,10 M3/H A 121 M / 2,90 M3/H</v>
          </cell>
          <cell r="C642" t="str">
            <v xml:space="preserve">UN    </v>
          </cell>
          <cell r="D642" t="str">
            <v>CR</v>
          </cell>
          <cell r="E642">
            <v>7339.26</v>
          </cell>
        </row>
        <row r="643">
          <cell r="A643">
            <v>750</v>
          </cell>
          <cell r="B643" t="str">
            <v>BOMBA SUBMERSA PARA POCOS TUBULARES PROFUNDOS DIAMETRO DE 4 POLEGADAS, ELETRICA, TRIFASICA, POTENCIA 5,42 HP, 29 ESTAGIOS, BOCAL DE DESCARGA DE UMA POLEGADA E MEIA, HM/Q = 18 M / 8,10 M3/H A 201 M / 3,2 M3/H</v>
          </cell>
          <cell r="C643" t="str">
            <v xml:space="preserve">UN    </v>
          </cell>
          <cell r="D643" t="str">
            <v>CR</v>
          </cell>
          <cell r="E643">
            <v>6968.05</v>
          </cell>
        </row>
        <row r="644">
          <cell r="A644">
            <v>755</v>
          </cell>
          <cell r="B644" t="str">
            <v>BOMBA SUBMERSA PARA POCOS TUBULARES PROFUNDOS DIAMETRO DE 6 POLEGADAS, ELETRICA, TRIFASICA, POTENCIA 27,12 HP, 7 ESTAGIOS, BOCAL DE DESCARGA DIAMETRO DE 4 POLEGADAS, HM/Q = 13,9 M / 90 M3/H A 44,0 M / 25,0 M3/H</v>
          </cell>
          <cell r="C644" t="str">
            <v xml:space="preserve">UN    </v>
          </cell>
          <cell r="D644" t="str">
            <v>CR</v>
          </cell>
          <cell r="E644">
            <v>28593.5</v>
          </cell>
        </row>
        <row r="645">
          <cell r="A645">
            <v>749</v>
          </cell>
          <cell r="B645" t="str">
            <v>BOMBA SUBMERSA PARA POCOS TUBULARES PROFUNDOS DIAMETRO DE 6 POLEGADAS, ELETRICA, TRIFASICA, POTENCIA 3,45 HP, 5 ESTAGIOS, BOCAL DE DESCARGA DIAMETRO DE 2 POLEGADAS, HM/Q = 68,5 M / 6,12 M3/H A 39,5 M / 14,04 M3/H</v>
          </cell>
          <cell r="C645" t="str">
            <v xml:space="preserve">UN    </v>
          </cell>
          <cell r="D645" t="str">
            <v>CR</v>
          </cell>
          <cell r="E645">
            <v>10516.16</v>
          </cell>
        </row>
        <row r="646">
          <cell r="A646">
            <v>756</v>
          </cell>
          <cell r="B646" t="str">
            <v>BOMBA SUBMERSA PARA POCOS TUBULARES PROFUNDOS DIAMETRO DE 6 POLEGADAS, ELETRICA, TRIFASICA, POTENCIA 32 HP, 9 ESTAGIOS, BOCAL DE DESCARGA DIAMETRO DE 4 POLEGADAS, HM/Q = 114,0 M / 13,9 M3/H A 57,0 M / 25,0 M3/H</v>
          </cell>
          <cell r="C646" t="str">
            <v xml:space="preserve">UN    </v>
          </cell>
          <cell r="D646" t="str">
            <v>CR</v>
          </cell>
          <cell r="E646">
            <v>31185.040000000001</v>
          </cell>
        </row>
        <row r="647">
          <cell r="A647">
            <v>757</v>
          </cell>
          <cell r="B647" t="str">
            <v>BOMBA SUBMERSIVEL,  ELETRICA, TRIFASICA, POTENCIA 6 HP, DIAMETRO DO ROTOR 127 MM, BOCAL DE SAIDA DIAMETRO DE 3 POLEGADAS, HM/Q = 7 M / 66,90 M3/H A 26 M / 2,88 M3/H</v>
          </cell>
          <cell r="C647" t="str">
            <v xml:space="preserve">UN    </v>
          </cell>
          <cell r="D647" t="str">
            <v>CR</v>
          </cell>
          <cell r="E647">
            <v>14160</v>
          </cell>
        </row>
        <row r="648">
          <cell r="A648">
            <v>10588</v>
          </cell>
          <cell r="B648" t="str">
            <v>BOMBA SUBMERSIVEL, ELETRICA, TRIFASICA, POTENCIA 0,98 HP, DIAMETRO DO ROTOR 142 MM SEMIABERTO, BOCAL DE SAIDA DIAMETRO DE 2 POLEGADAS, HM/Q = 2 M / 32 M3/H A 8 M / 16 M3/H</v>
          </cell>
          <cell r="C648" t="str">
            <v xml:space="preserve">UN    </v>
          </cell>
          <cell r="D648" t="str">
            <v>CR</v>
          </cell>
          <cell r="E648">
            <v>3126.17</v>
          </cell>
        </row>
        <row r="649">
          <cell r="A649">
            <v>10592</v>
          </cell>
          <cell r="B649" t="str">
            <v>BOMBA SUBMERSIVEL, ELETRICA, TRIFASICA, POTENCIA 0,99 HP, DIAMETRO ROTOR 98 MM SEMIABERTO, BOCAL DE SAIDA DIAMETRO 2 POLEGADAS, HM/Q = 2 M / 28,90 M3/H A 14 M / 7 M3/H</v>
          </cell>
          <cell r="C649" t="str">
            <v xml:space="preserve">UN    </v>
          </cell>
          <cell r="D649" t="str">
            <v xml:space="preserve">C </v>
          </cell>
          <cell r="E649">
            <v>3776</v>
          </cell>
        </row>
        <row r="650">
          <cell r="A650">
            <v>10589</v>
          </cell>
          <cell r="B650" t="str">
            <v>BOMBA SUBMERSIVEL, ELETRICA, TRIFASICA, POTENCIA 1,97 HP, DIAMETRO DO ROTOR 144 MM SEMIABERTO, BOCAL DE SAIDA DIAMETRO DE 2 POLEGADAS, HM/Q = 2 M / 26,8 M3/H A 28 M / 4,6 M3/H</v>
          </cell>
          <cell r="C650" t="str">
            <v xml:space="preserve">UN    </v>
          </cell>
          <cell r="D650" t="str">
            <v>CR</v>
          </cell>
          <cell r="E650">
            <v>5072.82</v>
          </cell>
        </row>
        <row r="651">
          <cell r="A651">
            <v>760</v>
          </cell>
          <cell r="B651" t="str">
            <v>BOMBA SUBMERSIVEL, ELETRICA, TRIFASICA, POTENCIA 13 HP, DIAMETRO DO ROTOR 170 MM, BOCAL DE SAIDA DIAMETRO DE 3 POLEGADAS, HM/Q = 11 M / 68,40 M3/H A 72 M / 3,6 M3/H</v>
          </cell>
          <cell r="C651" t="str">
            <v xml:space="preserve">UN    </v>
          </cell>
          <cell r="D651" t="str">
            <v>CR</v>
          </cell>
          <cell r="E651">
            <v>28320</v>
          </cell>
        </row>
        <row r="652">
          <cell r="A652">
            <v>751</v>
          </cell>
          <cell r="B652" t="str">
            <v>BOMBA SUBMERSIVEL, ELETRICA, TRIFASICA, POTENCIA 2,96 HP, DIAMETRO DO ROTOR 144 MM SEMIABERTO, BOCAL DE SAIDA DIAMETRO DE DUAS POLEGADAS, HM/Q = 2 M / 38,8 M3/H A 28 M / 5 M3/H</v>
          </cell>
          <cell r="C652" t="str">
            <v xml:space="preserve">UN    </v>
          </cell>
          <cell r="D652" t="str">
            <v>CR</v>
          </cell>
          <cell r="E652">
            <v>4460.3999999999996</v>
          </cell>
        </row>
        <row r="653">
          <cell r="A653">
            <v>754</v>
          </cell>
          <cell r="B653" t="str">
            <v>BOMBA SUBMERSIVEL, ELETRICA, TRIFASICA, POTENCIA 3,75 HP, DIAMETRO DO ROTOR 90 MM SEMIABERTO, BOCAL DE SAIDA DIAMETRO DE 2 POLEGADAS, HM/Q = 5 M / 61,2 M3/H A 25,5 M / 3,6 M3/H</v>
          </cell>
          <cell r="C653" t="str">
            <v xml:space="preserve">UN    </v>
          </cell>
          <cell r="D653" t="str">
            <v>CR</v>
          </cell>
          <cell r="E653">
            <v>7080</v>
          </cell>
        </row>
        <row r="654">
          <cell r="A654">
            <v>14013</v>
          </cell>
          <cell r="B654" t="str">
            <v>BOMBA TRIPLEX COM MOTOR A DIESEL, NACIONAL, DIAMETRO DE SUCCAO DE 2 1/2''</v>
          </cell>
          <cell r="C654" t="str">
            <v xml:space="preserve">UN    </v>
          </cell>
          <cell r="D654" t="str">
            <v>CR</v>
          </cell>
          <cell r="E654">
            <v>133249.35999999999</v>
          </cell>
        </row>
        <row r="655">
          <cell r="A655">
            <v>39917</v>
          </cell>
          <cell r="B655" t="str">
            <v>BOMBA TRIPLEX, PARA INJECAO DE CALDA DE CIMENTO, VAZAO MAXIMA DE *100* LITROS/MINUTO, PRESSAO MAXIMA DE *70* BAR, POTENCIA DE 15 CV</v>
          </cell>
          <cell r="C655" t="str">
            <v xml:space="preserve">UN    </v>
          </cell>
          <cell r="D655" t="str">
            <v>CR</v>
          </cell>
          <cell r="E655">
            <v>71155.710000000006</v>
          </cell>
        </row>
        <row r="656">
          <cell r="A656">
            <v>5081</v>
          </cell>
          <cell r="B656" t="str">
            <v>BORBOLETA EM LATAO FUNDIDO CROMADO, PARA TRAVAR JANELA TIPO GUILHOTINA</v>
          </cell>
          <cell r="C656" t="str">
            <v xml:space="preserve">PAR   </v>
          </cell>
          <cell r="D656" t="str">
            <v>CR</v>
          </cell>
          <cell r="E656">
            <v>18.670000000000002</v>
          </cell>
        </row>
        <row r="657">
          <cell r="A657">
            <v>38167</v>
          </cell>
          <cell r="B657" t="str">
            <v>BORBOLETA EM ZAMAC CROMADO, PARA TRAVAR JANELA TIPO GUILHOTINA</v>
          </cell>
          <cell r="C657" t="str">
            <v xml:space="preserve">PAR   </v>
          </cell>
          <cell r="D657" t="str">
            <v>CR</v>
          </cell>
          <cell r="E657">
            <v>16.09</v>
          </cell>
        </row>
        <row r="658">
          <cell r="A658">
            <v>36145</v>
          </cell>
          <cell r="B658" t="str">
            <v>BOTA DE PVC PRETA, CANO MEDIO, SEM FORRO</v>
          </cell>
          <cell r="C658" t="str">
            <v xml:space="preserve">PAR   </v>
          </cell>
          <cell r="D658" t="str">
            <v>CR</v>
          </cell>
          <cell r="E658">
            <v>30.24</v>
          </cell>
        </row>
        <row r="659">
          <cell r="A659">
            <v>12893</v>
          </cell>
          <cell r="B659" t="str">
            <v>BOTA DE SEGURANCA COM BIQUEIRA DE ACO E COLARINHO ACOLCHOADO</v>
          </cell>
          <cell r="C659" t="str">
            <v xml:space="preserve">PAR   </v>
          </cell>
          <cell r="D659" t="str">
            <v>CR</v>
          </cell>
          <cell r="E659">
            <v>50.4</v>
          </cell>
        </row>
        <row r="660">
          <cell r="A660">
            <v>11685</v>
          </cell>
          <cell r="B660" t="str">
            <v>BRACO / CANO PARA CHUVEIRO ELETRICO, EM ALUMINIO, 30 CM X 1/2 "</v>
          </cell>
          <cell r="C660" t="str">
            <v xml:space="preserve">UN    </v>
          </cell>
          <cell r="D660" t="str">
            <v>CR</v>
          </cell>
          <cell r="E660">
            <v>18.66</v>
          </cell>
        </row>
        <row r="661">
          <cell r="A661">
            <v>11679</v>
          </cell>
          <cell r="B661" t="str">
            <v>BRACO OU HASTE COM CANOPLA PLASTICA, 1/2 ", PARA CHUVEIRO ELETRICO</v>
          </cell>
          <cell r="C661" t="str">
            <v xml:space="preserve">UN    </v>
          </cell>
          <cell r="D661" t="str">
            <v>CR</v>
          </cell>
          <cell r="E661">
            <v>6.71</v>
          </cell>
        </row>
        <row r="662">
          <cell r="A662">
            <v>11680</v>
          </cell>
          <cell r="B662" t="str">
            <v>BRACO OU HASTE COM CANOPLA PLASTICA, 1/2 ", PARA CHUVEIRO SIMPLES</v>
          </cell>
          <cell r="C662" t="str">
            <v xml:space="preserve">UN    </v>
          </cell>
          <cell r="D662" t="str">
            <v>CR</v>
          </cell>
          <cell r="E662">
            <v>5.53</v>
          </cell>
        </row>
        <row r="663">
          <cell r="A663">
            <v>2512</v>
          </cell>
          <cell r="B663" t="str">
            <v>BRACO P/ LUMINARIA PUBLICA 1 X 1,50M ROMAGNOLE OU EQUIV</v>
          </cell>
          <cell r="C663" t="str">
            <v xml:space="preserve">UN    </v>
          </cell>
          <cell r="D663" t="str">
            <v>AS</v>
          </cell>
          <cell r="E663">
            <v>22.33</v>
          </cell>
        </row>
        <row r="664">
          <cell r="A664">
            <v>4374</v>
          </cell>
          <cell r="B664" t="str">
            <v>BUCHA DE NYLON SEM ABA S10</v>
          </cell>
          <cell r="C664" t="str">
            <v xml:space="preserve">UN    </v>
          </cell>
          <cell r="D664" t="str">
            <v>CR</v>
          </cell>
          <cell r="E664">
            <v>0.37</v>
          </cell>
        </row>
        <row r="665">
          <cell r="A665">
            <v>7568</v>
          </cell>
          <cell r="B665" t="str">
            <v>BUCHA DE NYLON SEM ABA S10, COM PARAFUSO DE 6,10 X 65 MM EM ACO ZINCADO COM ROSCA SOBERBA, CABECA CHATA E FENDA PHILLIPS</v>
          </cell>
          <cell r="C665" t="str">
            <v xml:space="preserve">UN    </v>
          </cell>
          <cell r="D665" t="str">
            <v>CR</v>
          </cell>
          <cell r="E665">
            <v>0.61</v>
          </cell>
        </row>
        <row r="666">
          <cell r="A666">
            <v>7584</v>
          </cell>
          <cell r="B666" t="str">
            <v>BUCHA DE NYLON SEM ABA S12, COM PARAFUSO DE 5/16" X 80 MM EM ACO ZINCADO COM ROSCA SOBERBA E CABECA SEXTAVADA</v>
          </cell>
          <cell r="C666" t="str">
            <v xml:space="preserve">UN    </v>
          </cell>
          <cell r="D666" t="str">
            <v>CR</v>
          </cell>
          <cell r="E666">
            <v>0.93</v>
          </cell>
        </row>
        <row r="667">
          <cell r="A667">
            <v>11945</v>
          </cell>
          <cell r="B667" t="str">
            <v>BUCHA DE NYLON SEM ABA S4</v>
          </cell>
          <cell r="C667" t="str">
            <v xml:space="preserve">UN    </v>
          </cell>
          <cell r="D667" t="str">
            <v>CR</v>
          </cell>
          <cell r="E667">
            <v>0.06</v>
          </cell>
        </row>
        <row r="668">
          <cell r="A668">
            <v>11946</v>
          </cell>
          <cell r="B668" t="str">
            <v>BUCHA DE NYLON SEM ABA S5</v>
          </cell>
          <cell r="C668" t="str">
            <v xml:space="preserve">UN    </v>
          </cell>
          <cell r="D668" t="str">
            <v>CR</v>
          </cell>
          <cell r="E668">
            <v>0.06</v>
          </cell>
        </row>
        <row r="669">
          <cell r="A669">
            <v>4375</v>
          </cell>
          <cell r="B669" t="str">
            <v>BUCHA DE NYLON SEM ABA S6</v>
          </cell>
          <cell r="C669" t="str">
            <v xml:space="preserve">UN    </v>
          </cell>
          <cell r="D669" t="str">
            <v xml:space="preserve">C </v>
          </cell>
          <cell r="E669">
            <v>0.1</v>
          </cell>
        </row>
        <row r="670">
          <cell r="A670">
            <v>11950</v>
          </cell>
          <cell r="B670" t="str">
            <v>BUCHA DE NYLON SEM ABA S6, COM PARAFUSO DE 4,20 X 40 MM EM ACO ZINCADO COM ROSCA SOBERBA, CABECA CHATA E FENDA PHILLIPS</v>
          </cell>
          <cell r="C670" t="str">
            <v xml:space="preserve">UN    </v>
          </cell>
          <cell r="D670" t="str">
            <v>CR</v>
          </cell>
          <cell r="E670">
            <v>0.2</v>
          </cell>
        </row>
        <row r="671">
          <cell r="A671">
            <v>4376</v>
          </cell>
          <cell r="B671" t="str">
            <v>BUCHA DE NYLON SEM ABA S8</v>
          </cell>
          <cell r="C671" t="str">
            <v xml:space="preserve">UN    </v>
          </cell>
          <cell r="D671" t="str">
            <v>CR</v>
          </cell>
          <cell r="E671">
            <v>0.19</v>
          </cell>
        </row>
        <row r="672">
          <cell r="A672">
            <v>7583</v>
          </cell>
          <cell r="B672" t="str">
            <v>BUCHA DE NYLON SEM ABA S8, COM PARAFUSO DE 4,80 X 50 MM EM ACO ZINCADO COM ROSCA SOBERBA, CABECA CHATA E FENDA PHILLIPS</v>
          </cell>
          <cell r="C672" t="str">
            <v xml:space="preserve">UN    </v>
          </cell>
          <cell r="D672" t="str">
            <v>CR</v>
          </cell>
          <cell r="E672">
            <v>0.41</v>
          </cell>
        </row>
        <row r="673">
          <cell r="A673">
            <v>4350</v>
          </cell>
          <cell r="B673" t="str">
            <v>BUCHA DE NYLON, DIAMETRO DO FURO 8 MM, COMPRIMENTO 40 MM, COM PARAFUSO DE ROSCA SOBERBA, CABECA CHATA, FENDA SIMPLES, 4,8 X 50 MM</v>
          </cell>
          <cell r="C673" t="str">
            <v xml:space="preserve">UN    </v>
          </cell>
          <cell r="D673" t="str">
            <v>CR</v>
          </cell>
          <cell r="E673">
            <v>0.51</v>
          </cell>
        </row>
        <row r="674">
          <cell r="A674">
            <v>39886</v>
          </cell>
          <cell r="B674" t="str">
            <v>BUCHA DE REDUCAO DE COBRE (REF 600-2) SEM ANEL DE SOLDA, PONTA X BOLSA, 22 X 15 MM</v>
          </cell>
          <cell r="C674" t="str">
            <v xml:space="preserve">UN    </v>
          </cell>
          <cell r="D674" t="str">
            <v>AS</v>
          </cell>
          <cell r="E674">
            <v>3.98</v>
          </cell>
        </row>
        <row r="675">
          <cell r="A675">
            <v>39887</v>
          </cell>
          <cell r="B675" t="str">
            <v>BUCHA DE REDUCAO DE COBRE (REF 600-2) SEM ANEL DE SOLDA, PONTA X BOLSA, 28 X 22 MM</v>
          </cell>
          <cell r="C675" t="str">
            <v xml:space="preserve">UN    </v>
          </cell>
          <cell r="D675" t="str">
            <v>AS</v>
          </cell>
          <cell r="E675">
            <v>5.97</v>
          </cell>
        </row>
        <row r="676">
          <cell r="A676">
            <v>39888</v>
          </cell>
          <cell r="B676" t="str">
            <v>BUCHA DE REDUCAO DE COBRE (REF 600-2) SEM ANEL DE SOLDA, PONTA X BOLSA, 35 X 28 MM</v>
          </cell>
          <cell r="C676" t="str">
            <v xml:space="preserve">UN    </v>
          </cell>
          <cell r="D676" t="str">
            <v>AS</v>
          </cell>
          <cell r="E676">
            <v>13.65</v>
          </cell>
        </row>
        <row r="677">
          <cell r="A677">
            <v>39890</v>
          </cell>
          <cell r="B677" t="str">
            <v>BUCHA DE REDUCAO DE COBRE (REF 600-2) SEM ANEL DE SOLDA, PONTA X BOLSA, 42 X 35 MM</v>
          </cell>
          <cell r="C677" t="str">
            <v xml:space="preserve">UN    </v>
          </cell>
          <cell r="D677" t="str">
            <v>AS</v>
          </cell>
          <cell r="E677">
            <v>23.3</v>
          </cell>
        </row>
        <row r="678">
          <cell r="A678">
            <v>39891</v>
          </cell>
          <cell r="B678" t="str">
            <v>BUCHA DE REDUCAO DE COBRE (REF 600-2) SEM ANEL DE SOLDA, PONTA X BOLSA, 54 X 42 MM</v>
          </cell>
          <cell r="C678" t="str">
            <v xml:space="preserve">UN    </v>
          </cell>
          <cell r="D678" t="str">
            <v>AS</v>
          </cell>
          <cell r="E678">
            <v>32.86</v>
          </cell>
        </row>
        <row r="679">
          <cell r="A679">
            <v>39892</v>
          </cell>
          <cell r="B679" t="str">
            <v>BUCHA DE REDUCAO DE COBRE (REF 600-2) SEM ANEL DE SOLDA, PONTA X BOLSA, 66 X 54 MM</v>
          </cell>
          <cell r="C679" t="str">
            <v xml:space="preserve">UN    </v>
          </cell>
          <cell r="D679" t="str">
            <v>AS</v>
          </cell>
          <cell r="E679">
            <v>102.42</v>
          </cell>
        </row>
        <row r="680">
          <cell r="A680">
            <v>790</v>
          </cell>
          <cell r="B680" t="str">
            <v>BUCHA DE REDUCAO DE FERRO GALVANIZADO, COM ROSCA BSP, DE 1 1/2" X 1 1/4"</v>
          </cell>
          <cell r="C680" t="str">
            <v xml:space="preserve">UN    </v>
          </cell>
          <cell r="D680" t="str">
            <v>CR</v>
          </cell>
          <cell r="E680">
            <v>11.5</v>
          </cell>
        </row>
        <row r="681">
          <cell r="A681">
            <v>766</v>
          </cell>
          <cell r="B681" t="str">
            <v>BUCHA DE REDUCAO DE FERRO GALVANIZADO, COM ROSCA BSP, DE 1 1/2" X 1/2"</v>
          </cell>
          <cell r="C681" t="str">
            <v xml:space="preserve">UN    </v>
          </cell>
          <cell r="D681" t="str">
            <v>CR</v>
          </cell>
          <cell r="E681">
            <v>11.5</v>
          </cell>
        </row>
        <row r="682">
          <cell r="A682">
            <v>791</v>
          </cell>
          <cell r="B682" t="str">
            <v>BUCHA DE REDUCAO DE FERRO GALVANIZADO, COM ROSCA BSP, DE 1 1/2" X 1"</v>
          </cell>
          <cell r="C682" t="str">
            <v xml:space="preserve">UN    </v>
          </cell>
          <cell r="D682" t="str">
            <v>CR</v>
          </cell>
          <cell r="E682">
            <v>11.5</v>
          </cell>
        </row>
        <row r="683">
          <cell r="A683">
            <v>767</v>
          </cell>
          <cell r="B683" t="str">
            <v>BUCHA DE REDUCAO DE FERRO GALVANIZADO, COM ROSCA BSP, DE 1 1/2" X 3/4"</v>
          </cell>
          <cell r="C683" t="str">
            <v xml:space="preserve">UN    </v>
          </cell>
          <cell r="D683" t="str">
            <v>CR</v>
          </cell>
          <cell r="E683">
            <v>11.5</v>
          </cell>
        </row>
        <row r="684">
          <cell r="A684">
            <v>768</v>
          </cell>
          <cell r="B684" t="str">
            <v>BUCHA DE REDUCAO DE FERRO GALVANIZADO, COM ROSCA BSP, DE 1 1/4" X 1/2"</v>
          </cell>
          <cell r="C684" t="str">
            <v xml:space="preserve">UN    </v>
          </cell>
          <cell r="D684" t="str">
            <v>CR</v>
          </cell>
          <cell r="E684">
            <v>9.0299999999999994</v>
          </cell>
        </row>
        <row r="685">
          <cell r="A685">
            <v>789</v>
          </cell>
          <cell r="B685" t="str">
            <v>BUCHA DE REDUCAO DE FERRO GALVANIZADO, COM ROSCA BSP, DE 1 1/4" X 1"</v>
          </cell>
          <cell r="C685" t="str">
            <v xml:space="preserve">UN    </v>
          </cell>
          <cell r="D685" t="str">
            <v>CR</v>
          </cell>
          <cell r="E685">
            <v>8.84</v>
          </cell>
        </row>
        <row r="686">
          <cell r="A686">
            <v>769</v>
          </cell>
          <cell r="B686" t="str">
            <v>BUCHA DE REDUCAO DE FERRO GALVANIZADO, COM ROSCA BSP, DE 1 1/4" X 3/4"</v>
          </cell>
          <cell r="C686" t="str">
            <v xml:space="preserve">UN    </v>
          </cell>
          <cell r="D686" t="str">
            <v>CR</v>
          </cell>
          <cell r="E686">
            <v>9.0299999999999994</v>
          </cell>
        </row>
        <row r="687">
          <cell r="A687">
            <v>770</v>
          </cell>
          <cell r="B687" t="str">
            <v>BUCHA DE REDUCAO DE FERRO GALVANIZADO, COM ROSCA BSP, DE 1/2" X 1/4"</v>
          </cell>
          <cell r="C687" t="str">
            <v xml:space="preserve">UN    </v>
          </cell>
          <cell r="D687" t="str">
            <v>CR</v>
          </cell>
          <cell r="E687">
            <v>3.19</v>
          </cell>
        </row>
        <row r="688">
          <cell r="A688">
            <v>12394</v>
          </cell>
          <cell r="B688" t="str">
            <v>BUCHA DE REDUCAO DE FERRO GALVANIZADO, COM ROSCA BSP, DE 1/2" X 3/8"</v>
          </cell>
          <cell r="C688" t="str">
            <v xml:space="preserve">UN    </v>
          </cell>
          <cell r="D688" t="str">
            <v>CR</v>
          </cell>
          <cell r="E688">
            <v>3.19</v>
          </cell>
        </row>
        <row r="689">
          <cell r="A689">
            <v>764</v>
          </cell>
          <cell r="B689" t="str">
            <v>BUCHA DE REDUCAO DE FERRO GALVANIZADO, COM ROSCA BSP, DE 1" X 1/2"</v>
          </cell>
          <cell r="C689" t="str">
            <v xml:space="preserve">UN    </v>
          </cell>
          <cell r="D689" t="str">
            <v xml:space="preserve">C </v>
          </cell>
          <cell r="E689">
            <v>5.56</v>
          </cell>
        </row>
        <row r="690">
          <cell r="A690">
            <v>765</v>
          </cell>
          <cell r="B690" t="str">
            <v>BUCHA DE REDUCAO DE FERRO GALVANIZADO, COM ROSCA BSP, DE 1" X 3/4"</v>
          </cell>
          <cell r="C690" t="str">
            <v xml:space="preserve">UN    </v>
          </cell>
          <cell r="D690" t="str">
            <v>CR</v>
          </cell>
          <cell r="E690">
            <v>5.56</v>
          </cell>
        </row>
        <row r="691">
          <cell r="A691">
            <v>787</v>
          </cell>
          <cell r="B691" t="str">
            <v>BUCHA DE REDUCAO DE FERRO GALVANIZADO, COM ROSCA BSP, DE 2 1/2" X 1 1/2"</v>
          </cell>
          <cell r="C691" t="str">
            <v xml:space="preserve">UN    </v>
          </cell>
          <cell r="D691" t="str">
            <v>CR</v>
          </cell>
          <cell r="E691">
            <v>24.83</v>
          </cell>
        </row>
        <row r="692">
          <cell r="A692">
            <v>774</v>
          </cell>
          <cell r="B692" t="str">
            <v>BUCHA DE REDUCAO DE FERRO GALVANIZADO, COM ROSCA BSP, DE 2 1/2" X 1 1/4"</v>
          </cell>
          <cell r="C692" t="str">
            <v xml:space="preserve">UN    </v>
          </cell>
          <cell r="D692" t="str">
            <v>CR</v>
          </cell>
          <cell r="E692">
            <v>24.83</v>
          </cell>
        </row>
        <row r="693">
          <cell r="A693">
            <v>773</v>
          </cell>
          <cell r="B693" t="str">
            <v>BUCHA DE REDUCAO DE FERRO GALVANIZADO, COM ROSCA BSP, DE 2 1/2" X 1"</v>
          </cell>
          <cell r="C693" t="str">
            <v xml:space="preserve">UN    </v>
          </cell>
          <cell r="D693" t="str">
            <v>CR</v>
          </cell>
          <cell r="E693">
            <v>24.83</v>
          </cell>
        </row>
        <row r="694">
          <cell r="A694">
            <v>775</v>
          </cell>
          <cell r="B694" t="str">
            <v>BUCHA DE REDUCAO DE FERRO GALVANIZADO, COM ROSCA BSP, DE 2 1/2" X 2"</v>
          </cell>
          <cell r="C694" t="str">
            <v xml:space="preserve">UN    </v>
          </cell>
          <cell r="D694" t="str">
            <v>CR</v>
          </cell>
          <cell r="E694">
            <v>24.83</v>
          </cell>
        </row>
        <row r="695">
          <cell r="A695">
            <v>788</v>
          </cell>
          <cell r="B695" t="str">
            <v>BUCHA DE REDUCAO DE FERRO GALVANIZADO, COM ROSCA BSP, DE 2" X 1 1/2"</v>
          </cell>
          <cell r="C695" t="str">
            <v xml:space="preserve">UN    </v>
          </cell>
          <cell r="D695" t="str">
            <v>CR</v>
          </cell>
          <cell r="E695">
            <v>15.43</v>
          </cell>
        </row>
        <row r="696">
          <cell r="A696">
            <v>772</v>
          </cell>
          <cell r="B696" t="str">
            <v>BUCHA DE REDUCAO DE FERRO GALVANIZADO, COM ROSCA BSP, DE 2" X 1 1/4"</v>
          </cell>
          <cell r="C696" t="str">
            <v xml:space="preserve">UN    </v>
          </cell>
          <cell r="D696" t="str">
            <v>CR</v>
          </cell>
          <cell r="E696">
            <v>15.43</v>
          </cell>
        </row>
        <row r="697">
          <cell r="A697">
            <v>771</v>
          </cell>
          <cell r="B697" t="str">
            <v>BUCHA DE REDUCAO DE FERRO GALVANIZADO, COM ROSCA BSP, DE 2" X 1"</v>
          </cell>
          <cell r="C697" t="str">
            <v xml:space="preserve">UN    </v>
          </cell>
          <cell r="D697" t="str">
            <v>CR</v>
          </cell>
          <cell r="E697">
            <v>15.43</v>
          </cell>
        </row>
        <row r="698">
          <cell r="A698">
            <v>779</v>
          </cell>
          <cell r="B698" t="str">
            <v>BUCHA DE REDUCAO DE FERRO GALVANIZADO, COM ROSCA BSP, DE 3/4" X 1/2"</v>
          </cell>
          <cell r="C698" t="str">
            <v xml:space="preserve">UN    </v>
          </cell>
          <cell r="D698" t="str">
            <v>CR</v>
          </cell>
          <cell r="E698">
            <v>3.83</v>
          </cell>
        </row>
        <row r="699">
          <cell r="A699">
            <v>776</v>
          </cell>
          <cell r="B699" t="str">
            <v>BUCHA DE REDUCAO DE FERRO GALVANIZADO, COM ROSCA BSP, DE 3" X 1 1/2"</v>
          </cell>
          <cell r="C699" t="str">
            <v xml:space="preserve">UN    </v>
          </cell>
          <cell r="D699" t="str">
            <v>CR</v>
          </cell>
          <cell r="E699">
            <v>36.61</v>
          </cell>
        </row>
        <row r="700">
          <cell r="A700">
            <v>777</v>
          </cell>
          <cell r="B700" t="str">
            <v>BUCHA DE REDUCAO DE FERRO GALVANIZADO, COM ROSCA BSP, DE 3" X 1 1/4"</v>
          </cell>
          <cell r="C700" t="str">
            <v xml:space="preserve">UN    </v>
          </cell>
          <cell r="D700" t="str">
            <v>CR</v>
          </cell>
          <cell r="E700">
            <v>35.590000000000003</v>
          </cell>
        </row>
        <row r="701">
          <cell r="A701">
            <v>780</v>
          </cell>
          <cell r="B701" t="str">
            <v>BUCHA DE REDUCAO DE FERRO GALVANIZADO, COM ROSCA BSP, DE 3" X 2 1/2"</v>
          </cell>
          <cell r="C701" t="str">
            <v xml:space="preserve">UN    </v>
          </cell>
          <cell r="D701" t="str">
            <v>CR</v>
          </cell>
          <cell r="E701">
            <v>35.770000000000003</v>
          </cell>
        </row>
        <row r="702">
          <cell r="A702">
            <v>778</v>
          </cell>
          <cell r="B702" t="str">
            <v>BUCHA DE REDUCAO DE FERRO GALVANIZADO, COM ROSCA BSP, DE 3" X 2"</v>
          </cell>
          <cell r="C702" t="str">
            <v xml:space="preserve">UN    </v>
          </cell>
          <cell r="D702" t="str">
            <v>CR</v>
          </cell>
          <cell r="E702">
            <v>36.61</v>
          </cell>
        </row>
        <row r="703">
          <cell r="A703">
            <v>781</v>
          </cell>
          <cell r="B703" t="str">
            <v>BUCHA DE REDUCAO DE FERRO GALVANIZADO, COM ROSCA BSP, DE 4" X 2 1/2"</v>
          </cell>
          <cell r="C703" t="str">
            <v xml:space="preserve">UN    </v>
          </cell>
          <cell r="D703" t="str">
            <v>CR</v>
          </cell>
          <cell r="E703">
            <v>67.64</v>
          </cell>
        </row>
        <row r="704">
          <cell r="A704">
            <v>786</v>
          </cell>
          <cell r="B704" t="str">
            <v>BUCHA DE REDUCAO DE FERRO GALVANIZADO, COM ROSCA BSP, DE 4" X 2"</v>
          </cell>
          <cell r="C704" t="str">
            <v xml:space="preserve">UN    </v>
          </cell>
          <cell r="D704" t="str">
            <v>CR</v>
          </cell>
          <cell r="E704">
            <v>67.64</v>
          </cell>
        </row>
        <row r="705">
          <cell r="A705">
            <v>782</v>
          </cell>
          <cell r="B705" t="str">
            <v>BUCHA DE REDUCAO DE FERRO GALVANIZADO, COM ROSCA BSP, DE 4" X 3"</v>
          </cell>
          <cell r="C705" t="str">
            <v xml:space="preserve">UN    </v>
          </cell>
          <cell r="D705" t="str">
            <v>CR</v>
          </cell>
          <cell r="E705">
            <v>67.64</v>
          </cell>
        </row>
        <row r="706">
          <cell r="A706">
            <v>783</v>
          </cell>
          <cell r="B706" t="str">
            <v>BUCHA DE REDUCAO DE FERRO GALVANIZADO, COM ROSCA BSP, DE 5" X 4"</v>
          </cell>
          <cell r="C706" t="str">
            <v xml:space="preserve">UN    </v>
          </cell>
          <cell r="D706" t="str">
            <v>CR</v>
          </cell>
          <cell r="E706">
            <v>185.14</v>
          </cell>
        </row>
        <row r="707">
          <cell r="A707">
            <v>785</v>
          </cell>
          <cell r="B707" t="str">
            <v>BUCHA DE REDUCAO DE FERRO GALVANIZADO, COM ROSCA BSP, DE 6" X 4"</v>
          </cell>
          <cell r="C707" t="str">
            <v xml:space="preserve">UN    </v>
          </cell>
          <cell r="D707" t="str">
            <v>CR</v>
          </cell>
          <cell r="E707">
            <v>195.62</v>
          </cell>
        </row>
        <row r="708">
          <cell r="A708">
            <v>784</v>
          </cell>
          <cell r="B708" t="str">
            <v>BUCHA DE REDUCAO DE FERRO GALVANIZADO, COM ROSCA BSP, DE 6" X 5"</v>
          </cell>
          <cell r="C708" t="str">
            <v xml:space="preserve">UN    </v>
          </cell>
          <cell r="D708" t="str">
            <v>CR</v>
          </cell>
          <cell r="E708">
            <v>209.85</v>
          </cell>
        </row>
        <row r="709">
          <cell r="A709">
            <v>831</v>
          </cell>
          <cell r="B709" t="str">
            <v>BUCHA DE REDUCAO DE PVC, SOLDAVEL, CURTA, COM 110 X 85 MM, PARA AGUA FRIA PREDIAL</v>
          </cell>
          <cell r="C709" t="str">
            <v xml:space="preserve">UN    </v>
          </cell>
          <cell r="D709" t="str">
            <v>CR</v>
          </cell>
          <cell r="E709">
            <v>56.06</v>
          </cell>
        </row>
        <row r="710">
          <cell r="A710">
            <v>828</v>
          </cell>
          <cell r="B710" t="str">
            <v>BUCHA DE REDUCAO DE PVC, SOLDAVEL, CURTA, COM 25 X 20 MM, PARA AGUA FRIA PREDIAL</v>
          </cell>
          <cell r="C710" t="str">
            <v xml:space="preserve">UN    </v>
          </cell>
          <cell r="D710" t="str">
            <v>CR</v>
          </cell>
          <cell r="E710">
            <v>0.32</v>
          </cell>
        </row>
        <row r="711">
          <cell r="A711">
            <v>829</v>
          </cell>
          <cell r="B711" t="str">
            <v>BUCHA DE REDUCAO DE PVC, SOLDAVEL, CURTA, COM 32 X 25 MM, PARA AGUA FRIA PREDIAL</v>
          </cell>
          <cell r="C711" t="str">
            <v xml:space="preserve">UN    </v>
          </cell>
          <cell r="D711" t="str">
            <v>CR</v>
          </cell>
          <cell r="E711">
            <v>0.68</v>
          </cell>
        </row>
        <row r="712">
          <cell r="A712">
            <v>812</v>
          </cell>
          <cell r="B712" t="str">
            <v>BUCHA DE REDUCAO DE PVC, SOLDAVEL, CURTA, COM 40 X 32 MM, PARA AGUA FRIA PREDIAL</v>
          </cell>
          <cell r="C712" t="str">
            <v xml:space="preserve">UN    </v>
          </cell>
          <cell r="D712" t="str">
            <v>CR</v>
          </cell>
          <cell r="E712">
            <v>1.47</v>
          </cell>
        </row>
        <row r="713">
          <cell r="A713">
            <v>819</v>
          </cell>
          <cell r="B713" t="str">
            <v>BUCHA DE REDUCAO DE PVC, SOLDAVEL, CURTA, COM 50 X 40 MM, PARA AGUA FRIA PREDIAL</v>
          </cell>
          <cell r="C713" t="str">
            <v xml:space="preserve">UN    </v>
          </cell>
          <cell r="D713" t="str">
            <v>CR</v>
          </cell>
          <cell r="E713">
            <v>2.42</v>
          </cell>
        </row>
        <row r="714">
          <cell r="A714">
            <v>818</v>
          </cell>
          <cell r="B714" t="str">
            <v>BUCHA DE REDUCAO DE PVC, SOLDAVEL, CURTA, COM 60 X 50 MM, PARA AGUA FRIA PREDIAL</v>
          </cell>
          <cell r="C714" t="str">
            <v xml:space="preserve">UN    </v>
          </cell>
          <cell r="D714" t="str">
            <v>CR</v>
          </cell>
          <cell r="E714">
            <v>4.07</v>
          </cell>
        </row>
        <row r="715">
          <cell r="A715">
            <v>823</v>
          </cell>
          <cell r="B715" t="str">
            <v>BUCHA DE REDUCAO DE PVC, SOLDAVEL, CURTA, COM 75 X 60 MM, PARA AGUA FRIA PREDIAL</v>
          </cell>
          <cell r="C715" t="str">
            <v xml:space="preserve">UN    </v>
          </cell>
          <cell r="D715" t="str">
            <v>CR</v>
          </cell>
          <cell r="E715">
            <v>12.26</v>
          </cell>
        </row>
        <row r="716">
          <cell r="A716">
            <v>830</v>
          </cell>
          <cell r="B716" t="str">
            <v>BUCHA DE REDUCAO DE PVC, SOLDAVEL, CURTA, COM 85 X 75 MM, PARA AGUA FRIA PREDIAL</v>
          </cell>
          <cell r="C716" t="str">
            <v xml:space="preserve">UN    </v>
          </cell>
          <cell r="D716" t="str">
            <v>CR</v>
          </cell>
          <cell r="E716">
            <v>10.1</v>
          </cell>
        </row>
        <row r="717">
          <cell r="A717">
            <v>826</v>
          </cell>
          <cell r="B717" t="str">
            <v>BUCHA DE REDUCAO DE PVC, SOLDAVEL, LONGA, COM 110 X 60 MM, PARA AGUA FRIA PREDIAL</v>
          </cell>
          <cell r="C717" t="str">
            <v xml:space="preserve">UN    </v>
          </cell>
          <cell r="D717" t="str">
            <v>CR</v>
          </cell>
          <cell r="E717">
            <v>31.44</v>
          </cell>
        </row>
        <row r="718">
          <cell r="A718">
            <v>827</v>
          </cell>
          <cell r="B718" t="str">
            <v>BUCHA DE REDUCAO DE PVC, SOLDAVEL, LONGA, COM 110 X 75 MM, PARA AGUA FRIA PREDIAL</v>
          </cell>
          <cell r="C718" t="str">
            <v xml:space="preserve">UN    </v>
          </cell>
          <cell r="D718" t="str">
            <v>CR</v>
          </cell>
          <cell r="E718">
            <v>26.56</v>
          </cell>
        </row>
        <row r="719">
          <cell r="A719">
            <v>832</v>
          </cell>
          <cell r="B719" t="str">
            <v>BUCHA DE REDUCAO DE PVC, SOLDAVEL, LONGA, COM 32 X 20 MM, PARA AGUA FRIA PREDIAL</v>
          </cell>
          <cell r="C719" t="str">
            <v xml:space="preserve">UN    </v>
          </cell>
          <cell r="D719" t="str">
            <v>CR</v>
          </cell>
          <cell r="E719">
            <v>1.83</v>
          </cell>
        </row>
        <row r="720">
          <cell r="A720">
            <v>833</v>
          </cell>
          <cell r="B720" t="str">
            <v>BUCHA DE REDUCAO DE PVC, SOLDAVEL, LONGA, COM 40 X 20 MM, PARA AGUA FRIA PREDIAL</v>
          </cell>
          <cell r="C720" t="str">
            <v xml:space="preserve">UN    </v>
          </cell>
          <cell r="D720" t="str">
            <v>CR</v>
          </cell>
          <cell r="E720">
            <v>2.6</v>
          </cell>
        </row>
        <row r="721">
          <cell r="A721">
            <v>834</v>
          </cell>
          <cell r="B721" t="str">
            <v>BUCHA DE REDUCAO DE PVC, SOLDAVEL, LONGA, COM 40 X 25 MM, PARA AGUA FRIA PREDIAL</v>
          </cell>
          <cell r="C721" t="str">
            <v xml:space="preserve">UN    </v>
          </cell>
          <cell r="D721" t="str">
            <v>CR</v>
          </cell>
          <cell r="E721">
            <v>2.86</v>
          </cell>
        </row>
        <row r="722">
          <cell r="A722">
            <v>825</v>
          </cell>
          <cell r="B722" t="str">
            <v>BUCHA DE REDUCAO DE PVC, SOLDAVEL, LONGA, COM 50 X 20 MM, PARA AGUA FRIA PREDIAL</v>
          </cell>
          <cell r="C722" t="str">
            <v xml:space="preserve">UN    </v>
          </cell>
          <cell r="D722" t="str">
            <v>CR</v>
          </cell>
          <cell r="E722">
            <v>3.19</v>
          </cell>
        </row>
        <row r="723">
          <cell r="A723">
            <v>813</v>
          </cell>
          <cell r="B723" t="str">
            <v>BUCHA DE REDUCAO DE PVC, SOLDAVEL, LONGA, COM 50 X 25 MM, PARA AGUA FRIA PREDIAL</v>
          </cell>
          <cell r="C723" t="str">
            <v xml:space="preserve">UN    </v>
          </cell>
          <cell r="D723" t="str">
            <v>CR</v>
          </cell>
          <cell r="E723">
            <v>3.13</v>
          </cell>
        </row>
        <row r="724">
          <cell r="A724">
            <v>820</v>
          </cell>
          <cell r="B724" t="str">
            <v>BUCHA DE REDUCAO DE PVC, SOLDAVEL, LONGA, COM 50 X 32 MM, PARA AGUA FRIA PREDIAL</v>
          </cell>
          <cell r="C724" t="str">
            <v xml:space="preserve">UN    </v>
          </cell>
          <cell r="D724" t="str">
            <v>CR</v>
          </cell>
          <cell r="E724">
            <v>3.97</v>
          </cell>
        </row>
        <row r="725">
          <cell r="A725">
            <v>816</v>
          </cell>
          <cell r="B725" t="str">
            <v>BUCHA DE REDUCAO DE PVC, SOLDAVEL, LONGA, COM 60 X 25 MM, PARA AGUA FRIA PREDIAL</v>
          </cell>
          <cell r="C725" t="str">
            <v xml:space="preserve">UN    </v>
          </cell>
          <cell r="D725" t="str">
            <v>CR</v>
          </cell>
          <cell r="E725">
            <v>6.77</v>
          </cell>
        </row>
        <row r="726">
          <cell r="A726">
            <v>814</v>
          </cell>
          <cell r="B726" t="str">
            <v>BUCHA DE REDUCAO DE PVC, SOLDAVEL, LONGA, COM 60 X 32 MM, PARA AGUA FRIA PREDIAL</v>
          </cell>
          <cell r="C726" t="str">
            <v xml:space="preserve">UN    </v>
          </cell>
          <cell r="D726" t="str">
            <v>CR</v>
          </cell>
          <cell r="E726">
            <v>8.17</v>
          </cell>
        </row>
        <row r="727">
          <cell r="A727">
            <v>815</v>
          </cell>
          <cell r="B727" t="str">
            <v>BUCHA DE REDUCAO DE PVC, SOLDAVEL, LONGA, COM 60 X 40 MM, PARA AGUA FRIA PREDIAL</v>
          </cell>
          <cell r="C727" t="str">
            <v xml:space="preserve">UN    </v>
          </cell>
          <cell r="D727" t="str">
            <v>CR</v>
          </cell>
          <cell r="E727">
            <v>8.83</v>
          </cell>
        </row>
        <row r="728">
          <cell r="A728">
            <v>822</v>
          </cell>
          <cell r="B728" t="str">
            <v>BUCHA DE REDUCAO DE PVC, SOLDAVEL, LONGA, COM 60 X 50 MM, PARA AGUA FRIA PREDIAL</v>
          </cell>
          <cell r="C728" t="str">
            <v xml:space="preserve">UN    </v>
          </cell>
          <cell r="D728" t="str">
            <v>CR</v>
          </cell>
          <cell r="E728">
            <v>10.76</v>
          </cell>
        </row>
        <row r="729">
          <cell r="A729">
            <v>821</v>
          </cell>
          <cell r="B729" t="str">
            <v>BUCHA DE REDUCAO DE PVC, SOLDAVEL, LONGA, COM 75 X 50 MM, PARA AGUA FRIA PREDIAL</v>
          </cell>
          <cell r="C729" t="str">
            <v xml:space="preserve">UN    </v>
          </cell>
          <cell r="D729" t="str">
            <v>CR</v>
          </cell>
          <cell r="E729">
            <v>12.58</v>
          </cell>
        </row>
        <row r="730">
          <cell r="A730">
            <v>817</v>
          </cell>
          <cell r="B730" t="str">
            <v>BUCHA DE REDUCAO DE PVC, SOLDAVEL, LONGA, COM 85 X 60 MM, PARA AGUA FRIA PREDIAL</v>
          </cell>
          <cell r="C730" t="str">
            <v xml:space="preserve">UN    </v>
          </cell>
          <cell r="D730" t="str">
            <v>CR</v>
          </cell>
          <cell r="E730">
            <v>14.96</v>
          </cell>
        </row>
        <row r="731">
          <cell r="A731">
            <v>20086</v>
          </cell>
          <cell r="B731" t="str">
            <v>BUCHA DE REDUCAO DE PVC, SOLDAVEL, LONGA, 50 X 40 MM, PARA ESGOTO PREDIAL</v>
          </cell>
          <cell r="C731" t="str">
            <v xml:space="preserve">UN    </v>
          </cell>
          <cell r="D731" t="str">
            <v>CR</v>
          </cell>
          <cell r="E731">
            <v>1.45</v>
          </cell>
        </row>
        <row r="732">
          <cell r="A732">
            <v>39191</v>
          </cell>
          <cell r="B732" t="str">
            <v>BUCHA DE REDUCAO EM ALUMINIO, COM ROSCA, DE 1 1/2" X 1 1/4", PARA ELETRODUTO</v>
          </cell>
          <cell r="C732" t="str">
            <v xml:space="preserve">UN    </v>
          </cell>
          <cell r="D732" t="str">
            <v>CR</v>
          </cell>
          <cell r="E732">
            <v>11.1</v>
          </cell>
        </row>
        <row r="733">
          <cell r="A733">
            <v>39190</v>
          </cell>
          <cell r="B733" t="str">
            <v>BUCHA DE REDUCAO EM ALUMINIO, COM ROSCA, DE 1 1/2" X 1", PARA ELETRODUTO</v>
          </cell>
          <cell r="C733" t="str">
            <v xml:space="preserve">UN    </v>
          </cell>
          <cell r="D733" t="str">
            <v>CR</v>
          </cell>
          <cell r="E733">
            <v>11.6</v>
          </cell>
        </row>
        <row r="734">
          <cell r="A734">
            <v>39189</v>
          </cell>
          <cell r="B734" t="str">
            <v>BUCHA DE REDUCAO EM ALUMINIO, COM ROSCA, DE 1 1/2" X 3/4", PARA ELETRODUTO</v>
          </cell>
          <cell r="C734" t="str">
            <v xml:space="preserve">UN    </v>
          </cell>
          <cell r="D734" t="str">
            <v>CR</v>
          </cell>
          <cell r="E734">
            <v>12.27</v>
          </cell>
        </row>
        <row r="735">
          <cell r="A735">
            <v>39186</v>
          </cell>
          <cell r="B735" t="str">
            <v>BUCHA DE REDUCAO EM ALUMINIO, COM ROSCA, DE 1 1/4" X 1/2", PARA ELETRODUTO</v>
          </cell>
          <cell r="C735" t="str">
            <v xml:space="preserve">UN    </v>
          </cell>
          <cell r="D735" t="str">
            <v>CR</v>
          </cell>
          <cell r="E735">
            <v>10.98</v>
          </cell>
        </row>
        <row r="736">
          <cell r="A736">
            <v>39188</v>
          </cell>
          <cell r="B736" t="str">
            <v>BUCHA DE REDUCAO EM ALUMINIO, COM ROSCA, DE 1 1/4" X 1", PARA ELETRODUTO</v>
          </cell>
          <cell r="C736" t="str">
            <v xml:space="preserve">UN    </v>
          </cell>
          <cell r="D736" t="str">
            <v>CR</v>
          </cell>
          <cell r="E736">
            <v>9.0299999999999994</v>
          </cell>
        </row>
        <row r="737">
          <cell r="A737">
            <v>39187</v>
          </cell>
          <cell r="B737" t="str">
            <v>BUCHA DE REDUCAO EM ALUMINIO, COM ROSCA, DE 1 1/4" X 3/4", PARA ELETRODUTO</v>
          </cell>
          <cell r="C737" t="str">
            <v xml:space="preserve">UN    </v>
          </cell>
          <cell r="D737" t="str">
            <v>CR</v>
          </cell>
          <cell r="E737">
            <v>9.4700000000000006</v>
          </cell>
        </row>
        <row r="738">
          <cell r="A738">
            <v>39184</v>
          </cell>
          <cell r="B738" t="str">
            <v>BUCHA DE REDUCAO EM ALUMINIO, COM ROSCA, DE 1" X 1/2", PARA ELETRODUTO</v>
          </cell>
          <cell r="C738" t="str">
            <v xml:space="preserve">UN    </v>
          </cell>
          <cell r="D738" t="str">
            <v>CR</v>
          </cell>
          <cell r="E738">
            <v>3.56</v>
          </cell>
        </row>
        <row r="739">
          <cell r="A739">
            <v>39185</v>
          </cell>
          <cell r="B739" t="str">
            <v>BUCHA DE REDUCAO EM ALUMINIO, COM ROSCA, DE 1" X 3/4", PARA ELETRODUTO</v>
          </cell>
          <cell r="C739" t="str">
            <v xml:space="preserve">UN    </v>
          </cell>
          <cell r="D739" t="str">
            <v>CR</v>
          </cell>
          <cell r="E739">
            <v>3.25</v>
          </cell>
        </row>
        <row r="740">
          <cell r="A740">
            <v>39198</v>
          </cell>
          <cell r="B740" t="str">
            <v>BUCHA DE REDUCAO EM ALUMINIO, COM ROSCA, DE 2 1/2" X 1 1/2", PARA ELETRODUTO</v>
          </cell>
          <cell r="C740" t="str">
            <v xml:space="preserve">UN    </v>
          </cell>
          <cell r="D740" t="str">
            <v>CR</v>
          </cell>
          <cell r="E740">
            <v>36.43</v>
          </cell>
        </row>
        <row r="741">
          <cell r="A741">
            <v>39197</v>
          </cell>
          <cell r="B741" t="str">
            <v>BUCHA DE REDUCAO EM ALUMINIO, COM ROSCA, DE 2 1/2" X 1 1/4", PARA ELETRODUTO</v>
          </cell>
          <cell r="C741" t="str">
            <v xml:space="preserve">UN    </v>
          </cell>
          <cell r="D741" t="str">
            <v>CR</v>
          </cell>
          <cell r="E741">
            <v>38.049999999999997</v>
          </cell>
        </row>
        <row r="742">
          <cell r="A742">
            <v>39196</v>
          </cell>
          <cell r="B742" t="str">
            <v>BUCHA DE REDUCAO EM ALUMINIO, COM ROSCA, DE 2 1/2" X 1", PARA ELETRODUTO</v>
          </cell>
          <cell r="C742" t="str">
            <v xml:space="preserve">UN    </v>
          </cell>
          <cell r="D742" t="str">
            <v>CR</v>
          </cell>
          <cell r="E742">
            <v>39.24</v>
          </cell>
        </row>
        <row r="743">
          <cell r="A743">
            <v>39199</v>
          </cell>
          <cell r="B743" t="str">
            <v>BUCHA DE REDUCAO EM ALUMINIO, COM ROSCA, DE 2 1/2" X 2", PARA ELETRODUTO</v>
          </cell>
          <cell r="C743" t="str">
            <v xml:space="preserve">UN    </v>
          </cell>
          <cell r="D743" t="str">
            <v>CR</v>
          </cell>
          <cell r="E743">
            <v>35.049999999999997</v>
          </cell>
        </row>
        <row r="744">
          <cell r="A744">
            <v>39195</v>
          </cell>
          <cell r="B744" t="str">
            <v>BUCHA DE REDUCAO EM ALUMINIO, COM ROSCA, DE 2" X 1 1/2", PARA ELETRODUTO</v>
          </cell>
          <cell r="C744" t="str">
            <v xml:space="preserve">UN    </v>
          </cell>
          <cell r="D744" t="str">
            <v>CR</v>
          </cell>
          <cell r="E744">
            <v>20.23</v>
          </cell>
        </row>
        <row r="745">
          <cell r="A745">
            <v>39194</v>
          </cell>
          <cell r="B745" t="str">
            <v>BUCHA DE REDUCAO EM ALUMINIO, COM ROSCA, DE 2" X 1 1/4", PARA ELETRODUTO</v>
          </cell>
          <cell r="C745" t="str">
            <v xml:space="preserve">UN    </v>
          </cell>
          <cell r="D745" t="str">
            <v>CR</v>
          </cell>
          <cell r="E745">
            <v>21.65</v>
          </cell>
        </row>
        <row r="746">
          <cell r="A746">
            <v>39193</v>
          </cell>
          <cell r="B746" t="str">
            <v>BUCHA DE REDUCAO EM ALUMINIO, COM ROSCA, DE 2" X 1", PARA ELETRODUTO</v>
          </cell>
          <cell r="C746" t="str">
            <v xml:space="preserve">UN    </v>
          </cell>
          <cell r="D746" t="str">
            <v>CR</v>
          </cell>
          <cell r="E746">
            <v>23.73</v>
          </cell>
        </row>
        <row r="747">
          <cell r="A747">
            <v>39192</v>
          </cell>
          <cell r="B747" t="str">
            <v>BUCHA DE REDUCAO EM ALUMINIO, COM ROSCA, DE 2" X 3/4", PARA ELETRODUTO</v>
          </cell>
          <cell r="C747" t="str">
            <v xml:space="preserve">UN    </v>
          </cell>
          <cell r="D747" t="str">
            <v>CR</v>
          </cell>
          <cell r="E747">
            <v>24.69</v>
          </cell>
        </row>
        <row r="748">
          <cell r="A748">
            <v>39920</v>
          </cell>
          <cell r="B748" t="str">
            <v>BUCHA DE REDUCAO EM ALUMINIO, COM ROSCA, DE 3/4" X 1/2",  PARA ELETRODUTO</v>
          </cell>
          <cell r="C748" t="str">
            <v xml:space="preserve">UN    </v>
          </cell>
          <cell r="D748" t="str">
            <v>CR</v>
          </cell>
          <cell r="E748">
            <v>2.99</v>
          </cell>
        </row>
        <row r="749">
          <cell r="A749">
            <v>39201</v>
          </cell>
          <cell r="B749" t="str">
            <v>BUCHA DE REDUCAO EM ALUMINIO, COM ROSCA, DE 3" X 1 1/2", PARA ELETRODUTO</v>
          </cell>
          <cell r="C749" t="str">
            <v xml:space="preserve">UN    </v>
          </cell>
          <cell r="D749" t="str">
            <v>CR</v>
          </cell>
          <cell r="E749">
            <v>43.55</v>
          </cell>
        </row>
        <row r="750">
          <cell r="A750">
            <v>39200</v>
          </cell>
          <cell r="B750" t="str">
            <v>BUCHA DE REDUCAO EM ALUMINIO, COM ROSCA, DE 3" X 1 1/4", PARA ELETRODUTO</v>
          </cell>
          <cell r="C750" t="str">
            <v xml:space="preserve">UN    </v>
          </cell>
          <cell r="D750" t="str">
            <v>CR</v>
          </cell>
          <cell r="E750">
            <v>43.9</v>
          </cell>
        </row>
        <row r="751">
          <cell r="A751">
            <v>39203</v>
          </cell>
          <cell r="B751" t="str">
            <v>BUCHA DE REDUCAO EM ALUMINIO, COM ROSCA, DE 3" X 2 1/2", PARA ELETRODUTO</v>
          </cell>
          <cell r="C751" t="str">
            <v xml:space="preserve">UN    </v>
          </cell>
          <cell r="D751" t="str">
            <v>CR</v>
          </cell>
          <cell r="E751">
            <v>35.450000000000003</v>
          </cell>
        </row>
        <row r="752">
          <cell r="A752">
            <v>39202</v>
          </cell>
          <cell r="B752" t="str">
            <v>BUCHA DE REDUCAO EM ALUMINIO, COM ROSCA, DE 3" X 2", PARA ELETRODUTO</v>
          </cell>
          <cell r="C752" t="str">
            <v xml:space="preserve">UN    </v>
          </cell>
          <cell r="D752" t="str">
            <v>CR</v>
          </cell>
          <cell r="E752">
            <v>41.64</v>
          </cell>
        </row>
        <row r="753">
          <cell r="A753">
            <v>39205</v>
          </cell>
          <cell r="B753" t="str">
            <v>BUCHA DE REDUCAO EM ALUMINIO, COM ROSCA, DE 4" X 2 1/2", PARA ELETRODUTO</v>
          </cell>
          <cell r="C753" t="str">
            <v xml:space="preserve">UN    </v>
          </cell>
          <cell r="D753" t="str">
            <v>CR</v>
          </cell>
          <cell r="E753">
            <v>69.47</v>
          </cell>
        </row>
        <row r="754">
          <cell r="A754">
            <v>39204</v>
          </cell>
          <cell r="B754" t="str">
            <v>BUCHA DE REDUCAO EM ALUMINIO, COM ROSCA, DE 4" X 2", PARA ELETRODUTO</v>
          </cell>
          <cell r="C754" t="str">
            <v xml:space="preserve">UN    </v>
          </cell>
          <cell r="D754" t="str">
            <v>CR</v>
          </cell>
          <cell r="E754">
            <v>71.150000000000006</v>
          </cell>
        </row>
        <row r="755">
          <cell r="A755">
            <v>39206</v>
          </cell>
          <cell r="B755" t="str">
            <v>BUCHA DE REDUCAO EM ALUMINIO, COM ROSCA, DE 4" X 3", PARA ELETRODUTO</v>
          </cell>
          <cell r="C755" t="str">
            <v xml:space="preserve">UN    </v>
          </cell>
          <cell r="D755" t="str">
            <v>CR</v>
          </cell>
          <cell r="E755">
            <v>67.5</v>
          </cell>
        </row>
        <row r="756">
          <cell r="A756">
            <v>797</v>
          </cell>
          <cell r="B756" t="str">
            <v>BUCHA DE REDUCAO PVC ROSCAVEL 1 1/2" X 1"</v>
          </cell>
          <cell r="C756" t="str">
            <v xml:space="preserve">UN    </v>
          </cell>
          <cell r="D756" t="str">
            <v>CR</v>
          </cell>
          <cell r="E756">
            <v>5.85</v>
          </cell>
        </row>
        <row r="757">
          <cell r="A757">
            <v>798</v>
          </cell>
          <cell r="B757" t="str">
            <v>BUCHA DE REDUCAO PVC ROSCAVEL 3/4" X 1/2"</v>
          </cell>
          <cell r="C757" t="str">
            <v xml:space="preserve">UN    </v>
          </cell>
          <cell r="D757" t="str">
            <v>CR</v>
          </cell>
          <cell r="E757">
            <v>0.8</v>
          </cell>
        </row>
        <row r="758">
          <cell r="A758">
            <v>796</v>
          </cell>
          <cell r="B758" t="str">
            <v>BUCHA DE REDUCAO PVC ROSCAVEL, 1 1/2" X 3/4"</v>
          </cell>
          <cell r="C758" t="str">
            <v xml:space="preserve">UN    </v>
          </cell>
          <cell r="D758" t="str">
            <v>CR</v>
          </cell>
          <cell r="E758">
            <v>5.6</v>
          </cell>
        </row>
        <row r="759">
          <cell r="A759">
            <v>799</v>
          </cell>
          <cell r="B759" t="str">
            <v>BUCHA DE REDUCAO PVC ROSCAVEL, 1" X 1/2"</v>
          </cell>
          <cell r="C759" t="str">
            <v xml:space="preserve">UN    </v>
          </cell>
          <cell r="D759" t="str">
            <v>CR</v>
          </cell>
          <cell r="E759">
            <v>2.63</v>
          </cell>
        </row>
        <row r="760">
          <cell r="A760">
            <v>792</v>
          </cell>
          <cell r="B760" t="str">
            <v>BUCHA DE REDUCAO PVC ROSCAVEL, 1" X 3/4"</v>
          </cell>
          <cell r="C760" t="str">
            <v xml:space="preserve">UN    </v>
          </cell>
          <cell r="D760" t="str">
            <v>CR</v>
          </cell>
          <cell r="E760">
            <v>2.68</v>
          </cell>
        </row>
        <row r="761">
          <cell r="A761">
            <v>804</v>
          </cell>
          <cell r="B761" t="str">
            <v>BUCHA DE REDUCAO PVC, ROSCAVEL,  2"  X 1 1/2 "</v>
          </cell>
          <cell r="C761" t="str">
            <v xml:space="preserve">UN    </v>
          </cell>
          <cell r="D761" t="str">
            <v>CR</v>
          </cell>
          <cell r="E761">
            <v>13.29</v>
          </cell>
        </row>
        <row r="762">
          <cell r="A762">
            <v>793</v>
          </cell>
          <cell r="B762" t="str">
            <v>BUCHA DE REDUCAO PVC, ROSCAVEL, 1 1/2"  X1 1/4 "</v>
          </cell>
          <cell r="C762" t="str">
            <v xml:space="preserve">UN    </v>
          </cell>
          <cell r="D762" t="str">
            <v>CR</v>
          </cell>
          <cell r="E762">
            <v>5.7</v>
          </cell>
        </row>
        <row r="763">
          <cell r="A763">
            <v>801</v>
          </cell>
          <cell r="B763" t="str">
            <v>BUCHA DE REDUCAO PVC, ROSCAVEL, 1 1/4"  X 3/4 "</v>
          </cell>
          <cell r="C763" t="str">
            <v xml:space="preserve">UN    </v>
          </cell>
          <cell r="D763" t="str">
            <v>CR</v>
          </cell>
          <cell r="E763">
            <v>4.07</v>
          </cell>
        </row>
        <row r="764">
          <cell r="A764">
            <v>794</v>
          </cell>
          <cell r="B764" t="str">
            <v>BUCHA DE REDUCAO PVC, ROSCAVEL, 1 1/4" X 1 "</v>
          </cell>
          <cell r="C764" t="str">
            <v xml:space="preserve">UN    </v>
          </cell>
          <cell r="D764" t="str">
            <v>CR</v>
          </cell>
          <cell r="E764">
            <v>4.2</v>
          </cell>
        </row>
        <row r="765">
          <cell r="A765">
            <v>802</v>
          </cell>
          <cell r="B765" t="str">
            <v>BUCHA DE REDUCAO PVC, ROSCAVEL, 2"  X 1 "</v>
          </cell>
          <cell r="C765" t="str">
            <v xml:space="preserve">UN    </v>
          </cell>
          <cell r="D765" t="str">
            <v>CR</v>
          </cell>
          <cell r="E765">
            <v>11.72</v>
          </cell>
        </row>
        <row r="766">
          <cell r="A766">
            <v>803</v>
          </cell>
          <cell r="B766" t="str">
            <v>BUCHA DE REDUCAO PVC, ROSCAVEL, 2"  X 1 1/4 "</v>
          </cell>
          <cell r="C766" t="str">
            <v xml:space="preserve">UN    </v>
          </cell>
          <cell r="D766" t="str">
            <v>CR</v>
          </cell>
          <cell r="E766">
            <v>10.220000000000001</v>
          </cell>
        </row>
        <row r="767">
          <cell r="A767">
            <v>38001</v>
          </cell>
          <cell r="B767" t="str">
            <v>BUCHA DE REDUCAO, CPVC, SOLDAVEL, 22 X 15 MM, PARA AGUA QUENTE</v>
          </cell>
          <cell r="C767" t="str">
            <v xml:space="preserve">UN    </v>
          </cell>
          <cell r="D767" t="str">
            <v>CR</v>
          </cell>
          <cell r="E767">
            <v>0.63</v>
          </cell>
        </row>
        <row r="768">
          <cell r="A768">
            <v>38002</v>
          </cell>
          <cell r="B768" t="str">
            <v>BUCHA DE REDUCAO, CPVC, SOLDAVEL, 28 X 22 MM, PARA AGUA QUENTE</v>
          </cell>
          <cell r="C768" t="str">
            <v xml:space="preserve">UN    </v>
          </cell>
          <cell r="D768" t="str">
            <v>CR</v>
          </cell>
          <cell r="E768">
            <v>1.18</v>
          </cell>
        </row>
        <row r="769">
          <cell r="A769">
            <v>38003</v>
          </cell>
          <cell r="B769" t="str">
            <v>BUCHA DE REDUCAO, CPVC, SOLDAVEL, 35 X 28 MM, PARA AGUA QUENTE</v>
          </cell>
          <cell r="C769" t="str">
            <v xml:space="preserve">UN    </v>
          </cell>
          <cell r="D769" t="str">
            <v>CR</v>
          </cell>
          <cell r="E769">
            <v>14.19</v>
          </cell>
        </row>
        <row r="770">
          <cell r="A770">
            <v>38004</v>
          </cell>
          <cell r="B770" t="str">
            <v>BUCHA DE REDUCAO, CPVC, SOLDAVEL, 42 X 22 MM, PARA AGUA QUENTE</v>
          </cell>
          <cell r="C770" t="str">
            <v xml:space="preserve">UN    </v>
          </cell>
          <cell r="D770" t="str">
            <v>CR</v>
          </cell>
          <cell r="E770">
            <v>18.98</v>
          </cell>
        </row>
        <row r="771">
          <cell r="A771">
            <v>36327</v>
          </cell>
          <cell r="B771" t="str">
            <v>BUCHA DE REDUCAO, PPR, DN 25 X 20 MM, PARA AGUA QUENTE PREDIAL</v>
          </cell>
          <cell r="C771" t="str">
            <v xml:space="preserve">UN    </v>
          </cell>
          <cell r="D771" t="str">
            <v>AS</v>
          </cell>
          <cell r="E771">
            <v>1.42</v>
          </cell>
        </row>
        <row r="772">
          <cell r="A772">
            <v>38992</v>
          </cell>
          <cell r="B772" t="str">
            <v>BUCHA DE REDUCAO, PPR, DN 32 X 25 MM, PARA AGUA QUENTE E FRIA PREDIAL</v>
          </cell>
          <cell r="C772" t="str">
            <v xml:space="preserve">UN    </v>
          </cell>
          <cell r="D772" t="str">
            <v>AS</v>
          </cell>
          <cell r="E772">
            <v>2.2799999999999998</v>
          </cell>
        </row>
        <row r="773">
          <cell r="A773">
            <v>38993</v>
          </cell>
          <cell r="B773" t="str">
            <v>BUCHA DE REDUCAO, PPR, DN 40 X 25 MM, PARA AGUA QUENTE E FRIA PREDIAL</v>
          </cell>
          <cell r="C773" t="str">
            <v xml:space="preserve">UN    </v>
          </cell>
          <cell r="D773" t="str">
            <v>AS</v>
          </cell>
          <cell r="E773">
            <v>6.5</v>
          </cell>
        </row>
        <row r="774">
          <cell r="A774">
            <v>38418</v>
          </cell>
          <cell r="B774" t="str">
            <v>BUCHA DE REDUCAO, PVC, LONGA, SERIE R, DN 50 X 40 MM, PARA ESGOTO PREDIAL</v>
          </cell>
          <cell r="C774" t="str">
            <v xml:space="preserve">UN    </v>
          </cell>
          <cell r="D774" t="str">
            <v>CR</v>
          </cell>
          <cell r="E774">
            <v>4.21</v>
          </cell>
        </row>
        <row r="775">
          <cell r="A775">
            <v>39178</v>
          </cell>
          <cell r="B775" t="str">
            <v>BUCHA EM ALUMINIO, COM ROSCA, DE  1 1/2", PARA ELETRODUTO</v>
          </cell>
          <cell r="C775" t="str">
            <v xml:space="preserve">UN    </v>
          </cell>
          <cell r="D775" t="str">
            <v>CR</v>
          </cell>
          <cell r="E775">
            <v>1.2</v>
          </cell>
        </row>
        <row r="776">
          <cell r="A776">
            <v>39177</v>
          </cell>
          <cell r="B776" t="str">
            <v>BUCHA EM ALUMINIO, COM ROSCA, DE 1 1/4", PARA ELETRODUTO</v>
          </cell>
          <cell r="C776" t="str">
            <v xml:space="preserve">UN    </v>
          </cell>
          <cell r="D776" t="str">
            <v>CR</v>
          </cell>
          <cell r="E776">
            <v>1.08</v>
          </cell>
        </row>
        <row r="777">
          <cell r="A777">
            <v>39174</v>
          </cell>
          <cell r="B777" t="str">
            <v>BUCHA EM ALUMINIO, COM ROSCA, DE 1/2", PARA ELETRODUTO</v>
          </cell>
          <cell r="C777" t="str">
            <v xml:space="preserve">UN    </v>
          </cell>
          <cell r="D777" t="str">
            <v>CR</v>
          </cell>
          <cell r="E777">
            <v>0.54</v>
          </cell>
        </row>
        <row r="778">
          <cell r="A778">
            <v>39176</v>
          </cell>
          <cell r="B778" t="str">
            <v>BUCHA EM ALUMINIO, COM ROSCA, DE 1", PARA ELETRODUTO</v>
          </cell>
          <cell r="C778" t="str">
            <v xml:space="preserve">UN    </v>
          </cell>
          <cell r="D778" t="str">
            <v>CR</v>
          </cell>
          <cell r="E778">
            <v>0.71</v>
          </cell>
        </row>
        <row r="779">
          <cell r="A779">
            <v>39180</v>
          </cell>
          <cell r="B779" t="str">
            <v>BUCHA EM ALUMINIO, COM ROSCA, DE 2 1/2", PARA ELETRODUTO</v>
          </cell>
          <cell r="C779" t="str">
            <v xml:space="preserve">UN    </v>
          </cell>
          <cell r="D779" t="str">
            <v>CR</v>
          </cell>
          <cell r="E779">
            <v>3.26</v>
          </cell>
        </row>
        <row r="780">
          <cell r="A780">
            <v>39179</v>
          </cell>
          <cell r="B780" t="str">
            <v>BUCHA EM ALUMINIO, COM ROSCA, DE 2", PARA ELETRODUTO</v>
          </cell>
          <cell r="C780" t="str">
            <v xml:space="preserve">UN    </v>
          </cell>
          <cell r="D780" t="str">
            <v>CR</v>
          </cell>
          <cell r="E780">
            <v>2.88</v>
          </cell>
        </row>
        <row r="781">
          <cell r="A781">
            <v>39175</v>
          </cell>
          <cell r="B781" t="str">
            <v>BUCHA EM ALUMINIO, COM ROSCA, DE 3/4", PARA ELETRODUTO</v>
          </cell>
          <cell r="C781" t="str">
            <v xml:space="preserve">UN    </v>
          </cell>
          <cell r="D781" t="str">
            <v>CR</v>
          </cell>
          <cell r="E781">
            <v>0.66</v>
          </cell>
        </row>
        <row r="782">
          <cell r="A782">
            <v>39217</v>
          </cell>
          <cell r="B782" t="str">
            <v>BUCHA EM ALUMINIO, COM ROSCA, DE 3/8", PARA ELETRODUTO</v>
          </cell>
          <cell r="C782" t="str">
            <v xml:space="preserve">UN    </v>
          </cell>
          <cell r="D782" t="str">
            <v>CR</v>
          </cell>
          <cell r="E782">
            <v>0.51</v>
          </cell>
        </row>
        <row r="783">
          <cell r="A783">
            <v>39181</v>
          </cell>
          <cell r="B783" t="str">
            <v>BUCHA EM ALUMINIO, COM ROSCA, DE 3", PARA ELETRODUTO</v>
          </cell>
          <cell r="C783" t="str">
            <v xml:space="preserve">UN    </v>
          </cell>
          <cell r="D783" t="str">
            <v>CR</v>
          </cell>
          <cell r="E783">
            <v>4.37</v>
          </cell>
        </row>
        <row r="784">
          <cell r="A784">
            <v>39182</v>
          </cell>
          <cell r="B784" t="str">
            <v>BUCHA EM ALUMINIO, COM ROSCA, DE 4", PARA ELETRODUTO</v>
          </cell>
          <cell r="C784" t="str">
            <v xml:space="preserve">UN    </v>
          </cell>
          <cell r="D784" t="str">
            <v>CR</v>
          </cell>
          <cell r="E784">
            <v>6.15</v>
          </cell>
        </row>
        <row r="785">
          <cell r="A785">
            <v>12616</v>
          </cell>
          <cell r="B785" t="str">
            <v>CABECEIRA DIREITA OU ESQUERDA, PVC, PARA CALHA PLUVIAL, DIAMETRO ENTRE 119 E 170 MM, PARA DRENAGEM PREDIAL</v>
          </cell>
          <cell r="C785" t="str">
            <v xml:space="preserve">UN    </v>
          </cell>
          <cell r="D785" t="str">
            <v>AS</v>
          </cell>
          <cell r="E785">
            <v>4.12</v>
          </cell>
        </row>
        <row r="786">
          <cell r="A786">
            <v>1049</v>
          </cell>
          <cell r="B786" t="str">
            <v>CABECOTE PARA ENTRADA DE LINHA DE ALIMENTACAO PARA ELETRODUTO, EM LIGA DE ALUMINIO COM ACABAMENTO ANTI CORROSIVO, COM FIXACAO POR ENCAIXE LISO DE 360 GRAUS, DE 1 1/2"</v>
          </cell>
          <cell r="C786" t="str">
            <v xml:space="preserve">UN    </v>
          </cell>
          <cell r="D786" t="str">
            <v>CR</v>
          </cell>
          <cell r="E786">
            <v>5.14</v>
          </cell>
        </row>
        <row r="787">
          <cell r="A787">
            <v>1099</v>
          </cell>
          <cell r="B787" t="str">
            <v>CABECOTE PARA ENTRADA DE LINHA DE ALIMENTACAO PARA ELETRODUTO, EM LIGA DE ALUMINIO COM ACABAMENTO ANTI CORROSIVO, COM FIXACAO POR ENCAIXE LISO DE 360 GRAUS, DE 1 1/4"</v>
          </cell>
          <cell r="C787" t="str">
            <v xml:space="preserve">UN    </v>
          </cell>
          <cell r="D787" t="str">
            <v>CR</v>
          </cell>
          <cell r="E787">
            <v>3.93</v>
          </cell>
        </row>
        <row r="788">
          <cell r="A788">
            <v>39678</v>
          </cell>
          <cell r="B788" t="str">
            <v>CABECOTE PARA ENTRADA DE LINHA DE ALIMENTACAO PARA ELETRODUTO, EM LIGA DE ALUMINIO COM ACABAMENTO ANTI CORROSIVO, COM FIXACAO POR ENCAIXE LISO DE 360 GRAUS, DE 1/2"</v>
          </cell>
          <cell r="C788" t="str">
            <v xml:space="preserve">UN    </v>
          </cell>
          <cell r="D788" t="str">
            <v>CR</v>
          </cell>
          <cell r="E788">
            <v>1.58</v>
          </cell>
        </row>
        <row r="789">
          <cell r="A789">
            <v>1050</v>
          </cell>
          <cell r="B789" t="str">
            <v>CABECOTE PARA ENTRADA DE LINHA DE ALIMENTACAO PARA ELETRODUTO, EM LIGA DE ALUMINIO COM ACABAMENTO ANTI CORROSIVO, COM FIXACAO POR ENCAIXE LISO DE 360 GRAUS, DE 1"</v>
          </cell>
          <cell r="C789" t="str">
            <v xml:space="preserve">UN    </v>
          </cell>
          <cell r="D789" t="str">
            <v>CR</v>
          </cell>
          <cell r="E789">
            <v>2.69</v>
          </cell>
        </row>
        <row r="790">
          <cell r="A790">
            <v>1101</v>
          </cell>
          <cell r="B790" t="str">
            <v>CABECOTE PARA ENTRADA DE LINHA DE ALIMENTACAO PARA ELETRODUTO, EM LIGA DE ALUMINIO COM ACABAMENTO ANTI CORROSIVO, COM FIXACAO POR ENCAIXE LISO DE 360 GRAUS, DE 2 1/2"</v>
          </cell>
          <cell r="C790" t="str">
            <v xml:space="preserve">UN    </v>
          </cell>
          <cell r="D790" t="str">
            <v>CR</v>
          </cell>
          <cell r="E790">
            <v>16.97</v>
          </cell>
        </row>
        <row r="791">
          <cell r="A791">
            <v>1100</v>
          </cell>
          <cell r="B791" t="str">
            <v>CABECOTE PARA ENTRADA DE LINHA DE ALIMENTACAO PARA ELETRODUTO, EM LIGA DE ALUMINIO COM ACABAMENTO ANTI CORROSIVO, COM FIXACAO POR ENCAIXE LISO DE 360 GRAUS, DE 2"</v>
          </cell>
          <cell r="C791" t="str">
            <v xml:space="preserve">UN    </v>
          </cell>
          <cell r="D791" t="str">
            <v>CR</v>
          </cell>
          <cell r="E791">
            <v>8.76</v>
          </cell>
        </row>
        <row r="792">
          <cell r="A792">
            <v>39679</v>
          </cell>
          <cell r="B792" t="str">
            <v>CABECOTE PARA ENTRADA DE LINHA DE ALIMENTACAO PARA ELETRODUTO, EM LIGA DE ALUMINIO COM ACABAMENTO ANTI CORROSIVO, COM FIXACAO POR ENCAIXE LISO DE 360 GRAUS, DE 3 1/2"</v>
          </cell>
          <cell r="C792" t="str">
            <v xml:space="preserve">UN    </v>
          </cell>
          <cell r="D792" t="str">
            <v>CR</v>
          </cell>
          <cell r="E792">
            <v>33.83</v>
          </cell>
        </row>
        <row r="793">
          <cell r="A793">
            <v>1098</v>
          </cell>
          <cell r="B793" t="str">
            <v>CABECOTE PARA ENTRADA DE LINHA DE ALIMENTACAO PARA ELETRODUTO, EM LIGA DE ALUMINIO COM ACABAMENTO ANTI CORROSIVO, COM FIXACAO POR ENCAIXE LISO DE 360 GRAUS, DE 3/4"</v>
          </cell>
          <cell r="C793" t="str">
            <v xml:space="preserve">UN    </v>
          </cell>
          <cell r="D793" t="str">
            <v>CR</v>
          </cell>
          <cell r="E793">
            <v>2.1</v>
          </cell>
        </row>
        <row r="794">
          <cell r="A794">
            <v>1102</v>
          </cell>
          <cell r="B794" t="str">
            <v>CABECOTE PARA ENTRADA DE LINHA DE ALIMENTACAO PARA ELETRODUTO, EM LIGA DE ALUMINIO COM ACABAMENTO ANTI CORROSIVO, COM FIXACAO POR ENCAIXE LISO DE 360 GRAUS, DE 3"</v>
          </cell>
          <cell r="C794" t="str">
            <v xml:space="preserve">UN    </v>
          </cell>
          <cell r="D794" t="str">
            <v>CR</v>
          </cell>
          <cell r="E794">
            <v>25.31</v>
          </cell>
        </row>
        <row r="795">
          <cell r="A795">
            <v>1051</v>
          </cell>
          <cell r="B795" t="str">
            <v>CABECOTE PARA ENTRADA DE LINHA DE ALIMENTACAO PARA ELETRODUTO, EM LIGA DE ALUMINIO COM ACABAMENTO ANTI CORROSIVO, COM FIXACAO POR ENCAIXE LISO DE 360 GRAUS, DE 4"</v>
          </cell>
          <cell r="C795" t="str">
            <v xml:space="preserve">UN    </v>
          </cell>
          <cell r="D795" t="str">
            <v>CR</v>
          </cell>
          <cell r="E795">
            <v>36.79</v>
          </cell>
        </row>
        <row r="796">
          <cell r="A796">
            <v>37399</v>
          </cell>
          <cell r="B796" t="str">
            <v>CABIDE/GANCHO DE BANHEIRO SIMPLES EM METAL CROMADO</v>
          </cell>
          <cell r="C796" t="str">
            <v xml:space="preserve">UN    </v>
          </cell>
          <cell r="D796" t="str">
            <v>CR</v>
          </cell>
          <cell r="E796">
            <v>17.62</v>
          </cell>
        </row>
        <row r="797">
          <cell r="A797">
            <v>41955</v>
          </cell>
          <cell r="B797" t="str">
            <v>CABO DE ACO GALVANIZADO, DIAMETRO 12,7 MM (1/2"), COM ALMA DE ACO CABO INDEPENDENTE 6 X 25 F</v>
          </cell>
          <cell r="C797" t="str">
            <v xml:space="preserve">KG    </v>
          </cell>
          <cell r="D797" t="str">
            <v>CR</v>
          </cell>
          <cell r="E797">
            <v>45.18</v>
          </cell>
        </row>
        <row r="798">
          <cell r="A798">
            <v>41953</v>
          </cell>
          <cell r="B798" t="str">
            <v>CABO DE ACO GALVANIZADO, DIAMETRO 12,7 MM (1/2"), COM ALMA DE FIBRA 6 X 25 F</v>
          </cell>
          <cell r="C798" t="str">
            <v xml:space="preserve">KG    </v>
          </cell>
          <cell r="D798" t="str">
            <v>CR</v>
          </cell>
          <cell r="E798">
            <v>43.12</v>
          </cell>
        </row>
        <row r="799">
          <cell r="A799">
            <v>41954</v>
          </cell>
          <cell r="B799" t="str">
            <v>CABO DE ACO GALVANIZADO, DIAMETRO 9,53 MM (3/8"), COM ALMA DE FIBRA 6 X 25 F</v>
          </cell>
          <cell r="C799" t="str">
            <v xml:space="preserve">KG    </v>
          </cell>
          <cell r="D799" t="str">
            <v>CR</v>
          </cell>
          <cell r="E799">
            <v>42.71</v>
          </cell>
        </row>
        <row r="800">
          <cell r="A800">
            <v>25004</v>
          </cell>
          <cell r="B800" t="str">
            <v>CABO DE ALUMINIO NU COM ALMA DE ACO, BITOLA 1/0 AWG</v>
          </cell>
          <cell r="C800" t="str">
            <v xml:space="preserve">KG    </v>
          </cell>
          <cell r="D800" t="str">
            <v>AS</v>
          </cell>
          <cell r="E800">
            <v>16.100000000000001</v>
          </cell>
        </row>
        <row r="801">
          <cell r="A801">
            <v>25002</v>
          </cell>
          <cell r="B801" t="str">
            <v>CABO DE ALUMINIO NU COM ALMA DE ACO, BITOLA 2 AWG</v>
          </cell>
          <cell r="C801" t="str">
            <v xml:space="preserve">KG    </v>
          </cell>
          <cell r="D801" t="str">
            <v>AS</v>
          </cell>
          <cell r="E801">
            <v>16.239999999999998</v>
          </cell>
        </row>
        <row r="802">
          <cell r="A802">
            <v>37409</v>
          </cell>
          <cell r="B802" t="str">
            <v>CABO DE ALUMINIO NU COM ALMA DE ACO, BITOLA 2/0 AWG</v>
          </cell>
          <cell r="C802" t="str">
            <v xml:space="preserve">KG    </v>
          </cell>
          <cell r="D802" t="str">
            <v>AS</v>
          </cell>
          <cell r="E802">
            <v>15.97</v>
          </cell>
        </row>
        <row r="803">
          <cell r="A803">
            <v>841</v>
          </cell>
          <cell r="B803" t="str">
            <v>CABO DE ALUMINIO NU COM ALMA DE ACO, BITOLA 4 AWG</v>
          </cell>
          <cell r="C803" t="str">
            <v xml:space="preserve">KG    </v>
          </cell>
          <cell r="D803" t="str">
            <v>AS</v>
          </cell>
          <cell r="E803">
            <v>16.5</v>
          </cell>
        </row>
        <row r="804">
          <cell r="A804">
            <v>25005</v>
          </cell>
          <cell r="B804" t="str">
            <v>CABO DE ALUMINIO NU SEM ALMA DE ACO, BITOLA 1/0 AWG</v>
          </cell>
          <cell r="C804" t="str">
            <v xml:space="preserve">KG    </v>
          </cell>
          <cell r="D804" t="str">
            <v>AS</v>
          </cell>
          <cell r="E804">
            <v>18.09</v>
          </cell>
        </row>
        <row r="805">
          <cell r="A805">
            <v>25003</v>
          </cell>
          <cell r="B805" t="str">
            <v>CABO DE ALUMINIO NU SEM ALMA DE ACO, BITOLA 2 AWG</v>
          </cell>
          <cell r="C805" t="str">
            <v xml:space="preserve">KG    </v>
          </cell>
          <cell r="D805" t="str">
            <v>AS</v>
          </cell>
          <cell r="E805">
            <v>19.32</v>
          </cell>
        </row>
        <row r="806">
          <cell r="A806">
            <v>37410</v>
          </cell>
          <cell r="B806" t="str">
            <v>CABO DE ALUMINIO NU SEM ALMA DE ACO, BITOLA 2/0 AWG</v>
          </cell>
          <cell r="C806" t="str">
            <v xml:space="preserve">KG    </v>
          </cell>
          <cell r="D806" t="str">
            <v>AS</v>
          </cell>
          <cell r="E806">
            <v>18.09</v>
          </cell>
        </row>
        <row r="807">
          <cell r="A807">
            <v>842</v>
          </cell>
          <cell r="B807" t="str">
            <v>CABO DE ALUMINIO NU SEM ALMA DE ACO, BITOLA 4 AWG</v>
          </cell>
          <cell r="C807" t="str">
            <v xml:space="preserve">KG    </v>
          </cell>
          <cell r="D807" t="str">
            <v>AS</v>
          </cell>
          <cell r="E807">
            <v>20.350000000000001</v>
          </cell>
        </row>
        <row r="808">
          <cell r="A808">
            <v>862</v>
          </cell>
          <cell r="B808" t="str">
            <v>CABO DE COBRE NU 10 MM2 MEIO-DURO</v>
          </cell>
          <cell r="C808" t="str">
            <v xml:space="preserve">M     </v>
          </cell>
          <cell r="D808" t="str">
            <v>CR</v>
          </cell>
          <cell r="E808">
            <v>5.58</v>
          </cell>
        </row>
        <row r="809">
          <cell r="A809">
            <v>866</v>
          </cell>
          <cell r="B809" t="str">
            <v>CABO DE COBRE NU 120 MM2 MEIO-DURO</v>
          </cell>
          <cell r="C809" t="str">
            <v xml:space="preserve">M     </v>
          </cell>
          <cell r="D809" t="str">
            <v>CR</v>
          </cell>
          <cell r="E809">
            <v>68.67</v>
          </cell>
        </row>
        <row r="810">
          <cell r="A810">
            <v>892</v>
          </cell>
          <cell r="B810" t="str">
            <v>CABO DE COBRE NU 150 MM2 MEIO-DURO</v>
          </cell>
          <cell r="C810" t="str">
            <v xml:space="preserve">M     </v>
          </cell>
          <cell r="D810" t="str">
            <v>CR</v>
          </cell>
          <cell r="E810">
            <v>87.33</v>
          </cell>
        </row>
        <row r="811">
          <cell r="A811">
            <v>857</v>
          </cell>
          <cell r="B811" t="str">
            <v>CABO DE COBRE NU 16 MM2 MEIO-DURO</v>
          </cell>
          <cell r="C811" t="str">
            <v xml:space="preserve">M     </v>
          </cell>
          <cell r="D811" t="str">
            <v xml:space="preserve">C </v>
          </cell>
          <cell r="E811">
            <v>8.89</v>
          </cell>
        </row>
        <row r="812">
          <cell r="A812">
            <v>37404</v>
          </cell>
          <cell r="B812" t="str">
            <v>CABO DE COBRE NU 185 MM2 MEIO-DURO</v>
          </cell>
          <cell r="C812" t="str">
            <v xml:space="preserve">M     </v>
          </cell>
          <cell r="D812" t="str">
            <v>CR</v>
          </cell>
          <cell r="E812">
            <v>105.01</v>
          </cell>
        </row>
        <row r="813">
          <cell r="A813">
            <v>868</v>
          </cell>
          <cell r="B813" t="str">
            <v>CABO DE COBRE NU 25 MM2 MEIO-DURO</v>
          </cell>
          <cell r="C813" t="str">
            <v xml:space="preserve">M     </v>
          </cell>
          <cell r="D813" t="str">
            <v>CR</v>
          </cell>
          <cell r="E813">
            <v>13.73</v>
          </cell>
        </row>
        <row r="814">
          <cell r="A814">
            <v>870</v>
          </cell>
          <cell r="B814" t="str">
            <v>CABO DE COBRE NU 300 MM2 MEIO-DURO</v>
          </cell>
          <cell r="C814" t="str">
            <v xml:space="preserve">M     </v>
          </cell>
          <cell r="D814" t="str">
            <v>CR</v>
          </cell>
          <cell r="E814">
            <v>180.95</v>
          </cell>
        </row>
        <row r="815">
          <cell r="A815">
            <v>863</v>
          </cell>
          <cell r="B815" t="str">
            <v>CABO DE COBRE NU 35 MM2 MEIO-DURO</v>
          </cell>
          <cell r="C815" t="str">
            <v xml:space="preserve">M     </v>
          </cell>
          <cell r="D815" t="str">
            <v>CR</v>
          </cell>
          <cell r="E815">
            <v>18.97</v>
          </cell>
        </row>
        <row r="816">
          <cell r="A816">
            <v>867</v>
          </cell>
          <cell r="B816" t="str">
            <v>CABO DE COBRE NU 50 MM2 MEIO-DURO</v>
          </cell>
          <cell r="C816" t="str">
            <v xml:space="preserve">M     </v>
          </cell>
          <cell r="D816" t="str">
            <v>CR</v>
          </cell>
          <cell r="E816">
            <v>26.42</v>
          </cell>
        </row>
        <row r="817">
          <cell r="A817">
            <v>891</v>
          </cell>
          <cell r="B817" t="str">
            <v>CABO DE COBRE NU 500 MM2 MEIO-DURO</v>
          </cell>
          <cell r="C817" t="str">
            <v xml:space="preserve">M     </v>
          </cell>
          <cell r="D817" t="str">
            <v>CR</v>
          </cell>
          <cell r="E817">
            <v>303.89</v>
          </cell>
        </row>
        <row r="818">
          <cell r="A818">
            <v>864</v>
          </cell>
          <cell r="B818" t="str">
            <v>CABO DE COBRE NU 70 MM2 MEIO-DURO</v>
          </cell>
          <cell r="C818" t="str">
            <v xml:space="preserve">M     </v>
          </cell>
          <cell r="D818" t="str">
            <v>CR</v>
          </cell>
          <cell r="E818">
            <v>37.22</v>
          </cell>
        </row>
        <row r="819">
          <cell r="A819">
            <v>865</v>
          </cell>
          <cell r="B819" t="str">
            <v>CABO DE COBRE NU 95 MM2 MEIO-DURO</v>
          </cell>
          <cell r="C819" t="str">
            <v xml:space="preserve">M     </v>
          </cell>
          <cell r="D819" t="str">
            <v>CR</v>
          </cell>
          <cell r="E819">
            <v>52.42</v>
          </cell>
        </row>
        <row r="820">
          <cell r="A820">
            <v>1006</v>
          </cell>
          <cell r="B820" t="str">
            <v>CABO DE COBRE RIGIDO, CLASSE 2, ISOLACAO EM PVC, ANTI-CHAMA BWF-B, 1 CONDUTOR, 450/750 V, DIAMETRO 120 MM2</v>
          </cell>
          <cell r="C820" t="str">
            <v xml:space="preserve">M     </v>
          </cell>
          <cell r="D820" t="str">
            <v>CR</v>
          </cell>
          <cell r="E820">
            <v>92.22</v>
          </cell>
        </row>
        <row r="821">
          <cell r="A821">
            <v>948</v>
          </cell>
          <cell r="B821" t="str">
            <v>CABO DE COBRE UNIPOLAR 10 MM2, BLINDADO, ISOLACAO 3,6/6 KV EPR, COBERTURA EM PVC</v>
          </cell>
          <cell r="C821" t="str">
            <v xml:space="preserve">M     </v>
          </cell>
          <cell r="D821" t="str">
            <v>AS</v>
          </cell>
          <cell r="E821">
            <v>27.06</v>
          </cell>
        </row>
        <row r="822">
          <cell r="A822">
            <v>947</v>
          </cell>
          <cell r="B822" t="str">
            <v>CABO DE COBRE UNIPOLAR 16 MM2, BLINDADO, ISOLACAO 3,6/6 KV EPR, COBERTURA EM PVC</v>
          </cell>
          <cell r="C822" t="str">
            <v xml:space="preserve">M     </v>
          </cell>
          <cell r="D822" t="str">
            <v>AS</v>
          </cell>
          <cell r="E822">
            <v>27.53</v>
          </cell>
        </row>
        <row r="823">
          <cell r="A823">
            <v>911</v>
          </cell>
          <cell r="B823" t="str">
            <v>CABO DE COBRE UNIPOLAR 16 MM2, BLINDADO, ISOLACAO 6/10 KV EPR, COBERTURA EM PVC</v>
          </cell>
          <cell r="C823" t="str">
            <v xml:space="preserve">M     </v>
          </cell>
          <cell r="D823" t="str">
            <v>AS</v>
          </cell>
          <cell r="E823">
            <v>40.03</v>
          </cell>
        </row>
        <row r="824">
          <cell r="A824">
            <v>925</v>
          </cell>
          <cell r="B824" t="str">
            <v>CABO DE COBRE UNIPOLAR 25 MM2, BLINDADO, ISOLACAO 3,6/6 KV EPR, COBERTURA EM PVC</v>
          </cell>
          <cell r="C824" t="str">
            <v xml:space="preserve">M     </v>
          </cell>
          <cell r="D824" t="str">
            <v>AS</v>
          </cell>
          <cell r="E824">
            <v>37</v>
          </cell>
        </row>
        <row r="825">
          <cell r="A825">
            <v>954</v>
          </cell>
          <cell r="B825" t="str">
            <v>CABO DE COBRE UNIPOLAR 25MM2, BLINDADO, ISOLACAO 6/10 KV EPR, COBERTURA EM PVC</v>
          </cell>
          <cell r="C825" t="str">
            <v xml:space="preserve">M     </v>
          </cell>
          <cell r="D825" t="str">
            <v>AS</v>
          </cell>
          <cell r="E825">
            <v>40.880000000000003</v>
          </cell>
        </row>
        <row r="826">
          <cell r="A826">
            <v>901</v>
          </cell>
          <cell r="B826" t="str">
            <v>CABO DE COBRE UNIPOLAR 35 MM2, BLINDADO, ISOLACAO 12/20 KV EPR, COBERTURA EM PVC</v>
          </cell>
          <cell r="C826" t="str">
            <v xml:space="preserve">M     </v>
          </cell>
          <cell r="D826" t="str">
            <v>AS</v>
          </cell>
          <cell r="E826">
            <v>43.75</v>
          </cell>
        </row>
        <row r="827">
          <cell r="A827">
            <v>926</v>
          </cell>
          <cell r="B827" t="str">
            <v>CABO DE COBRE UNIPOLAR 35 MM2, BLINDADO, ISOLACAO 3,6/6 KV EPR, COBERTURA EM PVC</v>
          </cell>
          <cell r="C827" t="str">
            <v xml:space="preserve">M     </v>
          </cell>
          <cell r="D827" t="str">
            <v>AS</v>
          </cell>
          <cell r="E827">
            <v>46.23</v>
          </cell>
        </row>
        <row r="828">
          <cell r="A828">
            <v>912</v>
          </cell>
          <cell r="B828" t="str">
            <v>CABO DE COBRE UNIPOLAR 35 MM2, BLINDADO, ISOLACAO 6/10 KV EPR, COBERTURA EM PVC</v>
          </cell>
          <cell r="C828" t="str">
            <v xml:space="preserve">M     </v>
          </cell>
          <cell r="D828" t="str">
            <v>AS</v>
          </cell>
          <cell r="E828">
            <v>46.52</v>
          </cell>
        </row>
        <row r="829">
          <cell r="A829">
            <v>955</v>
          </cell>
          <cell r="B829" t="str">
            <v>CABO DE COBRE UNIPOLAR 50 MM2, BLINDADO, ISOLACAO 12/20 KV EPR, COBERTURA EM PVC</v>
          </cell>
          <cell r="C829" t="str">
            <v xml:space="preserve">M     </v>
          </cell>
          <cell r="D829" t="str">
            <v>AS</v>
          </cell>
          <cell r="E829">
            <v>55.52</v>
          </cell>
        </row>
        <row r="830">
          <cell r="A830">
            <v>946</v>
          </cell>
          <cell r="B830" t="str">
            <v>CABO DE COBRE UNIPOLAR 50 MM2, BLINDADO, ISOLACAO 3,6/6 KV EPR, COBERTURA EM PVC</v>
          </cell>
          <cell r="C830" t="str">
            <v xml:space="preserve">M     </v>
          </cell>
          <cell r="D830" t="str">
            <v>AS</v>
          </cell>
          <cell r="E830">
            <v>62.42</v>
          </cell>
        </row>
        <row r="831">
          <cell r="A831">
            <v>953</v>
          </cell>
          <cell r="B831" t="str">
            <v>CABO DE COBRE UNIPOLAR 50 MM2, BLINDADO, ISOLACAO 6/10 KV EPR, COBERTURA EM PVC</v>
          </cell>
          <cell r="C831" t="str">
            <v xml:space="preserve">M     </v>
          </cell>
          <cell r="D831" t="str">
            <v>AS</v>
          </cell>
          <cell r="E831">
            <v>56.81</v>
          </cell>
        </row>
        <row r="832">
          <cell r="A832">
            <v>902</v>
          </cell>
          <cell r="B832" t="str">
            <v>CABO DE COBRE UNIPOLAR 70 MM2, BLINDADO, ISOLACAO 12/20 KV EPR, COBERTURA EM PVC</v>
          </cell>
          <cell r="C832" t="str">
            <v xml:space="preserve">M     </v>
          </cell>
          <cell r="D832" t="str">
            <v>AS</v>
          </cell>
          <cell r="E832">
            <v>69.06</v>
          </cell>
        </row>
        <row r="833">
          <cell r="A833">
            <v>927</v>
          </cell>
          <cell r="B833" t="str">
            <v>CABO DE COBRE UNIPOLAR 70 MM2, BLINDADO, ISOLACAO 3,6/6 KV EPR, COBERTURA EM PVC</v>
          </cell>
          <cell r="C833" t="str">
            <v xml:space="preserve">M     </v>
          </cell>
          <cell r="D833" t="str">
            <v>AS</v>
          </cell>
          <cell r="E833">
            <v>66.930000000000007</v>
          </cell>
        </row>
        <row r="834">
          <cell r="A834">
            <v>913</v>
          </cell>
          <cell r="B834" t="str">
            <v>CABO DE COBRE UNIPOLAR 70 MM2, BLINDADO, ISOLACAO 6/10 KV EPR, COBERTURA EM PVC</v>
          </cell>
          <cell r="C834" t="str">
            <v xml:space="preserve">M     </v>
          </cell>
          <cell r="D834" t="str">
            <v>AS</v>
          </cell>
          <cell r="E834">
            <v>74.709999999999994</v>
          </cell>
        </row>
        <row r="835">
          <cell r="A835">
            <v>903</v>
          </cell>
          <cell r="B835" t="str">
            <v>CABO DE COBRE UNIPOLAR 95 MM2, BLINDADO, ISOLACAO 12/20 KV EPR, COBERTURA EM PVC</v>
          </cell>
          <cell r="C835" t="str">
            <v xml:space="preserve">M     </v>
          </cell>
          <cell r="D835" t="str">
            <v>AS</v>
          </cell>
          <cell r="E835">
            <v>84.55</v>
          </cell>
        </row>
        <row r="836">
          <cell r="A836">
            <v>945</v>
          </cell>
          <cell r="B836" t="str">
            <v>CABO DE COBRE UNIPOLAR 95 MM2, BLINDADO, ISOLACAO 3,6/6 KV EPR, COBERTURA EM PVC</v>
          </cell>
          <cell r="C836" t="str">
            <v xml:space="preserve">M     </v>
          </cell>
          <cell r="D836" t="str">
            <v>AS</v>
          </cell>
          <cell r="E836">
            <v>89.44</v>
          </cell>
        </row>
        <row r="837">
          <cell r="A837">
            <v>914</v>
          </cell>
          <cell r="B837" t="str">
            <v>CABO DE COBRE UNIPOLAR 95 MM2, BLINDADO, ISOLACAO 6/10 KV EPR, COBERTURA EM PVC</v>
          </cell>
          <cell r="C837" t="str">
            <v xml:space="preserve">M     </v>
          </cell>
          <cell r="D837" t="str">
            <v>AS</v>
          </cell>
          <cell r="E837">
            <v>91.63</v>
          </cell>
        </row>
        <row r="838">
          <cell r="A838">
            <v>993</v>
          </cell>
          <cell r="B838" t="str">
            <v>CABO DE COBRE, FLEXIVEL, CLASSE 4 OU 5, ISOLACAO EM PVC/A, ANTICHAMA BWF-B, COBERTURA PVC-ST1, ANTICHAMA BWF-B, 1 CONDUTOR, 0,6/1 KV, SECAO NOMINAL 1,5 MM2</v>
          </cell>
          <cell r="C838" t="str">
            <v xml:space="preserve">M     </v>
          </cell>
          <cell r="D838" t="str">
            <v>CR</v>
          </cell>
          <cell r="E838">
            <v>1.98</v>
          </cell>
        </row>
        <row r="839">
          <cell r="A839">
            <v>1020</v>
          </cell>
          <cell r="B839" t="str">
            <v>CABO DE COBRE, FLEXIVEL, CLASSE 4 OU 5, ISOLACAO EM PVC/A, ANTICHAMA BWF-B, COBERTURA PVC-ST1, ANTICHAMA BWF-B, 1 CONDUTOR, 0,6/1 KV, SECAO NOMINAL 10 MM2</v>
          </cell>
          <cell r="C839" t="str">
            <v xml:space="preserve">M     </v>
          </cell>
          <cell r="D839" t="str">
            <v>CR</v>
          </cell>
          <cell r="E839">
            <v>8.64</v>
          </cell>
        </row>
        <row r="840">
          <cell r="A840">
            <v>1017</v>
          </cell>
          <cell r="B840" t="str">
            <v>CABO DE COBRE, FLEXIVEL, CLASSE 4 OU 5, ISOLACAO EM PVC/A, ANTICHAMA BWF-B, COBERTURA PVC-ST1, ANTICHAMA BWF-B, 1 CONDUTOR, 0,6/1 KV, SECAO NOMINAL 120 MM2</v>
          </cell>
          <cell r="C840" t="str">
            <v xml:space="preserve">M     </v>
          </cell>
          <cell r="D840" t="str">
            <v>CR</v>
          </cell>
          <cell r="E840">
            <v>95.01</v>
          </cell>
        </row>
        <row r="841">
          <cell r="A841">
            <v>999</v>
          </cell>
          <cell r="B841" t="str">
            <v>CABO DE COBRE, FLEXIVEL, CLASSE 4 OU 5, ISOLACAO EM PVC/A, ANTICHAMA BWF-B, COBERTURA PVC-ST1, ANTICHAMA BWF-B, 1 CONDUTOR, 0,6/1 KV, SECAO NOMINAL 150 MM2</v>
          </cell>
          <cell r="C841" t="str">
            <v xml:space="preserve">M     </v>
          </cell>
          <cell r="D841" t="str">
            <v>CR</v>
          </cell>
          <cell r="E841">
            <v>117.72</v>
          </cell>
        </row>
        <row r="842">
          <cell r="A842">
            <v>995</v>
          </cell>
          <cell r="B842" t="str">
            <v>CABO DE COBRE, FLEXIVEL, CLASSE 4 OU 5, ISOLACAO EM PVC/A, ANTICHAMA BWF-B, COBERTURA PVC-ST1, ANTICHAMA BWF-B, 1 CONDUTOR, 0,6/1 KV, SECAO NOMINAL 16 MM2</v>
          </cell>
          <cell r="C842" t="str">
            <v xml:space="preserve">M     </v>
          </cell>
          <cell r="D842" t="str">
            <v>CR</v>
          </cell>
          <cell r="E842">
            <v>13.26</v>
          </cell>
        </row>
        <row r="843">
          <cell r="A843">
            <v>1000</v>
          </cell>
          <cell r="B843" t="str">
            <v>CABO DE COBRE, FLEXIVEL, CLASSE 4 OU 5, ISOLACAO EM PVC/A, ANTICHAMA BWF-B, COBERTURA PVC-ST1, ANTICHAMA BWF-B, 1 CONDUTOR, 0,6/1 KV, SECAO NOMINAL 185 MM2</v>
          </cell>
          <cell r="C843" t="str">
            <v xml:space="preserve">M     </v>
          </cell>
          <cell r="D843" t="str">
            <v>CR</v>
          </cell>
          <cell r="E843">
            <v>144.31</v>
          </cell>
        </row>
        <row r="844">
          <cell r="A844">
            <v>1022</v>
          </cell>
          <cell r="B844" t="str">
            <v>CABO DE COBRE, FLEXIVEL, CLASSE 4 OU 5, ISOLACAO EM PVC/A, ANTICHAMA BWF-B, COBERTURA PVC-ST1, ANTICHAMA BWF-B, 1 CONDUTOR, 0,6/1 KV, SECAO NOMINAL 2,5 MM2</v>
          </cell>
          <cell r="C844" t="str">
            <v xml:space="preserve">M     </v>
          </cell>
          <cell r="D844" t="str">
            <v>CR</v>
          </cell>
          <cell r="E844">
            <v>2.75</v>
          </cell>
        </row>
        <row r="845">
          <cell r="A845">
            <v>1015</v>
          </cell>
          <cell r="B845" t="str">
            <v>CABO DE COBRE, FLEXIVEL, CLASSE 4 OU 5, ISOLACAO EM PVC/A, ANTICHAMA BWF-B, COBERTURA PVC-ST1, ANTICHAMA BWF-B, 1 CONDUTOR, 0,6/1 KV, SECAO NOMINAL 240 MM2</v>
          </cell>
          <cell r="C845" t="str">
            <v xml:space="preserve">M     </v>
          </cell>
          <cell r="D845" t="str">
            <v>CR</v>
          </cell>
          <cell r="E845">
            <v>190.02</v>
          </cell>
        </row>
        <row r="846">
          <cell r="A846">
            <v>996</v>
          </cell>
          <cell r="B846" t="str">
            <v>CABO DE COBRE, FLEXIVEL, CLASSE 4 OU 5, ISOLACAO EM PVC/A, ANTICHAMA BWF-B, COBERTURA PVC-ST1, ANTICHAMA BWF-B, 1 CONDUTOR, 0,6/1 KV, SECAO NOMINAL 25 MM2</v>
          </cell>
          <cell r="C846" t="str">
            <v xml:space="preserve">M     </v>
          </cell>
          <cell r="D846" t="str">
            <v>CR</v>
          </cell>
          <cell r="E846">
            <v>20.190000000000001</v>
          </cell>
        </row>
        <row r="847">
          <cell r="A847">
            <v>1001</v>
          </cell>
          <cell r="B847" t="str">
            <v>CABO DE COBRE, FLEXIVEL, CLASSE 4 OU 5, ISOLACAO EM PVC/A, ANTICHAMA BWF-B, COBERTURA PVC-ST1, ANTICHAMA BWF-B, 1 CONDUTOR, 0,6/1 KV, SECAO NOMINAL 300 MM2</v>
          </cell>
          <cell r="C847" t="str">
            <v xml:space="preserve">M     </v>
          </cell>
          <cell r="D847" t="str">
            <v>CR</v>
          </cell>
          <cell r="E847">
            <v>237.8</v>
          </cell>
        </row>
        <row r="848">
          <cell r="A848">
            <v>1019</v>
          </cell>
          <cell r="B848" t="str">
            <v>CABO DE COBRE, FLEXIVEL, CLASSE 4 OU 5, ISOLACAO EM PVC/A, ANTICHAMA BWF-B, COBERTURA PVC-ST1, ANTICHAMA BWF-B, 1 CONDUTOR, 0,6/1 KV, SECAO NOMINAL 35 MM2</v>
          </cell>
          <cell r="C848" t="str">
            <v xml:space="preserve">M     </v>
          </cell>
          <cell r="D848" t="str">
            <v>CR</v>
          </cell>
          <cell r="E848">
            <v>27.83</v>
          </cell>
        </row>
        <row r="849">
          <cell r="A849">
            <v>1021</v>
          </cell>
          <cell r="B849" t="str">
            <v>CABO DE COBRE, FLEXIVEL, CLASSE 4 OU 5, ISOLACAO EM PVC/A, ANTICHAMA BWF-B, COBERTURA PVC-ST1, ANTICHAMA BWF-B, 1 CONDUTOR, 0,6/1 KV, SECAO NOMINAL 4 MM2</v>
          </cell>
          <cell r="C849" t="str">
            <v xml:space="preserve">M     </v>
          </cell>
          <cell r="D849" t="str">
            <v>CR</v>
          </cell>
          <cell r="E849">
            <v>3.95</v>
          </cell>
        </row>
        <row r="850">
          <cell r="A850">
            <v>39249</v>
          </cell>
          <cell r="B850" t="str">
            <v>CABO DE COBRE, FLEXIVEL, CLASSE 4 OU 5, ISOLACAO EM PVC/A, ANTICHAMA BWF-B, COBERTURA PVC-ST1, ANTICHAMA BWF-B, 1 CONDUTOR, 0,6/1 KV, SECAO NOMINAL 400 MM2</v>
          </cell>
          <cell r="C850" t="str">
            <v xml:space="preserve">M     </v>
          </cell>
          <cell r="D850" t="str">
            <v>CR</v>
          </cell>
          <cell r="E850">
            <v>310.22000000000003</v>
          </cell>
        </row>
        <row r="851">
          <cell r="A851">
            <v>1018</v>
          </cell>
          <cell r="B851" t="str">
            <v>CABO DE COBRE, FLEXIVEL, CLASSE 4 OU 5, ISOLACAO EM PVC/A, ANTICHAMA BWF-B, COBERTURA PVC-ST1, ANTICHAMA BWF-B, 1 CONDUTOR, 0,6/1 KV, SECAO NOMINAL 50 MM2</v>
          </cell>
          <cell r="C851" t="str">
            <v xml:space="preserve">M     </v>
          </cell>
          <cell r="D851" t="str">
            <v>CR</v>
          </cell>
          <cell r="E851">
            <v>39.659999999999997</v>
          </cell>
        </row>
        <row r="852">
          <cell r="A852">
            <v>39250</v>
          </cell>
          <cell r="B852" t="str">
            <v>CABO DE COBRE, FLEXIVEL, CLASSE 4 OU 5, ISOLACAO EM PVC/A, ANTICHAMA BWF-B, COBERTURA PVC-ST1, ANTICHAMA BWF-B, 1 CONDUTOR, 0,6/1 KV, SECAO NOMINAL 500 MM2</v>
          </cell>
          <cell r="C852" t="str">
            <v xml:space="preserve">M     </v>
          </cell>
          <cell r="D852" t="str">
            <v>CR</v>
          </cell>
          <cell r="E852">
            <v>398.5</v>
          </cell>
        </row>
        <row r="853">
          <cell r="A853">
            <v>994</v>
          </cell>
          <cell r="B853" t="str">
            <v>CABO DE COBRE, FLEXIVEL, CLASSE 4 OU 5, ISOLACAO EM PVC/A, ANTICHAMA BWF-B, COBERTURA PVC-ST1, ANTICHAMA BWF-B, 1 CONDUTOR, 0,6/1 KV, SECAO NOMINAL 6 MM2</v>
          </cell>
          <cell r="C853" t="str">
            <v xml:space="preserve">M     </v>
          </cell>
          <cell r="D853" t="str">
            <v>CR</v>
          </cell>
          <cell r="E853">
            <v>5.39</v>
          </cell>
        </row>
        <row r="854">
          <cell r="A854">
            <v>977</v>
          </cell>
          <cell r="B854" t="str">
            <v>CABO DE COBRE, FLEXIVEL, CLASSE 4 OU 5, ISOLACAO EM PVC/A, ANTICHAMA BWF-B, COBERTURA PVC-ST1, ANTICHAMA BWF-B, 1 CONDUTOR, 0,6/1 KV, SECAO NOMINAL 70 MM2</v>
          </cell>
          <cell r="C854" t="str">
            <v xml:space="preserve">M     </v>
          </cell>
          <cell r="D854" t="str">
            <v>CR</v>
          </cell>
          <cell r="E854">
            <v>54.94</v>
          </cell>
        </row>
        <row r="855">
          <cell r="A855">
            <v>998</v>
          </cell>
          <cell r="B855" t="str">
            <v>CABO DE COBRE, FLEXIVEL, CLASSE 4 OU 5, ISOLACAO EM PVC/A, ANTICHAMA BWF-B, COBERTURA PVC-ST1, ANTICHAMA BWF-B, 1 CONDUTOR, 0,6/1 KV, SECAO NOMINAL 95 MM2</v>
          </cell>
          <cell r="C855" t="str">
            <v xml:space="preserve">M     </v>
          </cell>
          <cell r="D855" t="str">
            <v>CR</v>
          </cell>
          <cell r="E855">
            <v>72.989999999999995</v>
          </cell>
        </row>
        <row r="856">
          <cell r="A856">
            <v>39251</v>
          </cell>
          <cell r="B856" t="str">
            <v>CABO DE COBRE, FLEXIVEL, CLASSE 4 OU 5, ISOLACAO EM PVC/A, ANTICHAMA BWF-B, 1 CONDUTOR, 450/750 V, SECAO NOMINAL 0,5 MM2</v>
          </cell>
          <cell r="C856" t="str">
            <v xml:space="preserve">M     </v>
          </cell>
          <cell r="D856" t="str">
            <v>CR</v>
          </cell>
          <cell r="E856">
            <v>0.53</v>
          </cell>
        </row>
        <row r="857">
          <cell r="A857">
            <v>1011</v>
          </cell>
          <cell r="B857" t="str">
            <v>CABO DE COBRE, FLEXIVEL, CLASSE 4 OU 5, ISOLACAO EM PVC/A, ANTICHAMA BWF-B, 1 CONDUTOR, 450/750 V, SECAO NOMINAL 0,75 MM2</v>
          </cell>
          <cell r="C857" t="str">
            <v xml:space="preserve">M     </v>
          </cell>
          <cell r="D857" t="str">
            <v>CR</v>
          </cell>
          <cell r="E857">
            <v>0.73</v>
          </cell>
        </row>
        <row r="858">
          <cell r="A858">
            <v>39252</v>
          </cell>
          <cell r="B858" t="str">
            <v>CABO DE COBRE, FLEXIVEL, CLASSE 4 OU 5, ISOLACAO EM PVC/A, ANTICHAMA BWF-B, 1 CONDUTOR, 450/750 V, SECAO NOMINAL 1,0 MM2</v>
          </cell>
          <cell r="C858" t="str">
            <v xml:space="preserve">M     </v>
          </cell>
          <cell r="D858" t="str">
            <v>CR</v>
          </cell>
          <cell r="E858">
            <v>0.87</v>
          </cell>
        </row>
        <row r="859">
          <cell r="A859">
            <v>1013</v>
          </cell>
          <cell r="B859" t="str">
            <v>CABO DE COBRE, FLEXIVEL, CLASSE 4 OU 5, ISOLACAO EM PVC/A, ANTICHAMA BWF-B, 1 CONDUTOR, 450/750 V, SECAO NOMINAL 1,5 MM2</v>
          </cell>
          <cell r="C859" t="str">
            <v xml:space="preserve">M     </v>
          </cell>
          <cell r="D859" t="str">
            <v>CR</v>
          </cell>
          <cell r="E859">
            <v>1.1599999999999999</v>
          </cell>
        </row>
        <row r="860">
          <cell r="A860">
            <v>980</v>
          </cell>
          <cell r="B860" t="str">
            <v>CABO DE COBRE, FLEXIVEL, CLASSE 4 OU 5, ISOLACAO EM PVC/A, ANTICHAMA BWF-B, 1 CONDUTOR, 450/750 V, SECAO NOMINAL 10 MM2</v>
          </cell>
          <cell r="C860" t="str">
            <v xml:space="preserve">M     </v>
          </cell>
          <cell r="D860" t="str">
            <v>CR</v>
          </cell>
          <cell r="E860">
            <v>7.93</v>
          </cell>
        </row>
        <row r="861">
          <cell r="A861">
            <v>39237</v>
          </cell>
          <cell r="B861" t="str">
            <v>CABO DE COBRE, FLEXIVEL, CLASSE 4 OU 5, ISOLACAO EM PVC/A, ANTICHAMA BWF-B, 1 CONDUTOR, 450/750 V, SECAO NOMINAL 120 MM2</v>
          </cell>
          <cell r="C861" t="str">
            <v xml:space="preserve">M     </v>
          </cell>
          <cell r="D861" t="str">
            <v>CR</v>
          </cell>
          <cell r="E861">
            <v>94.01</v>
          </cell>
        </row>
        <row r="862">
          <cell r="A862">
            <v>39238</v>
          </cell>
          <cell r="B862" t="str">
            <v>CABO DE COBRE, FLEXIVEL, CLASSE 4 OU 5, ISOLACAO EM PVC/A, ANTICHAMA BWF-B, 1 CONDUTOR, 450/750 V, SECAO NOMINAL 150 MM2</v>
          </cell>
          <cell r="C862" t="str">
            <v xml:space="preserve">M     </v>
          </cell>
          <cell r="D862" t="str">
            <v>CR</v>
          </cell>
          <cell r="E862">
            <v>117.38</v>
          </cell>
        </row>
        <row r="863">
          <cell r="A863">
            <v>979</v>
          </cell>
          <cell r="B863" t="str">
            <v>CABO DE COBRE, FLEXIVEL, CLASSE 4 OU 5, ISOLACAO EM PVC/A, ANTICHAMA BWF-B, 1 CONDUTOR, 450/750 V, SECAO NOMINAL 16 MM2</v>
          </cell>
          <cell r="C863" t="str">
            <v xml:space="preserve">M     </v>
          </cell>
          <cell r="D863" t="str">
            <v xml:space="preserve">C </v>
          </cell>
          <cell r="E863">
            <v>12.22</v>
          </cell>
        </row>
        <row r="864">
          <cell r="A864">
            <v>39239</v>
          </cell>
          <cell r="B864" t="str">
            <v>CABO DE COBRE, FLEXIVEL, CLASSE 4 OU 5, ISOLACAO EM PVC/A, ANTICHAMA BWF-B, 1 CONDUTOR, 450/750 V, SECAO NOMINAL 185 MM2</v>
          </cell>
          <cell r="C864" t="str">
            <v xml:space="preserve">M     </v>
          </cell>
          <cell r="D864" t="str">
            <v>CR</v>
          </cell>
          <cell r="E864">
            <v>142.85</v>
          </cell>
        </row>
        <row r="865">
          <cell r="A865">
            <v>1014</v>
          </cell>
          <cell r="B865" t="str">
            <v>CABO DE COBRE, FLEXIVEL, CLASSE 4 OU 5, ISOLACAO EM PVC/A, ANTICHAMA BWF-B, 1 CONDUTOR, 450/750 V, SECAO NOMINAL 2,5 MM2</v>
          </cell>
          <cell r="C865" t="str">
            <v xml:space="preserve">M     </v>
          </cell>
          <cell r="D865" t="str">
            <v>CR</v>
          </cell>
          <cell r="E865">
            <v>1.85</v>
          </cell>
        </row>
        <row r="866">
          <cell r="A866">
            <v>39240</v>
          </cell>
          <cell r="B866" t="str">
            <v>CABO DE COBRE, FLEXIVEL, CLASSE 4 OU 5, ISOLACAO EM PVC/A, ANTICHAMA BWF-B, 1 CONDUTOR, 450/750 V, SECAO NOMINAL 240 MM2</v>
          </cell>
          <cell r="C866" t="str">
            <v xml:space="preserve">M     </v>
          </cell>
          <cell r="D866" t="str">
            <v>CR</v>
          </cell>
          <cell r="E866">
            <v>188.8</v>
          </cell>
        </row>
        <row r="867">
          <cell r="A867">
            <v>39232</v>
          </cell>
          <cell r="B867" t="str">
            <v>CABO DE COBRE, FLEXIVEL, CLASSE 4 OU 5, ISOLACAO EM PVC/A, ANTICHAMA BWF-B, 1 CONDUTOR, 450/750 V, SECAO NOMINAL 25 MM2</v>
          </cell>
          <cell r="C867" t="str">
            <v xml:space="preserve">M     </v>
          </cell>
          <cell r="D867" t="str">
            <v>CR</v>
          </cell>
          <cell r="E867">
            <v>19.600000000000001</v>
          </cell>
        </row>
        <row r="868">
          <cell r="A868">
            <v>39233</v>
          </cell>
          <cell r="B868" t="str">
            <v>CABO DE COBRE, FLEXIVEL, CLASSE 4 OU 5, ISOLACAO EM PVC/A, ANTICHAMA BWF-B, 1 CONDUTOR, 450/750 V, SECAO NOMINAL 35 MM2</v>
          </cell>
          <cell r="C868" t="str">
            <v xml:space="preserve">M     </v>
          </cell>
          <cell r="D868" t="str">
            <v>CR</v>
          </cell>
          <cell r="E868">
            <v>26.95</v>
          </cell>
        </row>
        <row r="869">
          <cell r="A869">
            <v>981</v>
          </cell>
          <cell r="B869" t="str">
            <v>CABO DE COBRE, FLEXIVEL, CLASSE 4 OU 5, ISOLACAO EM PVC/A, ANTICHAMA BWF-B, 1 CONDUTOR, 450/750 V, SECAO NOMINAL 4 MM2</v>
          </cell>
          <cell r="C869" t="str">
            <v xml:space="preserve">M     </v>
          </cell>
          <cell r="D869" t="str">
            <v>CR</v>
          </cell>
          <cell r="E869">
            <v>3.31</v>
          </cell>
        </row>
        <row r="870">
          <cell r="A870">
            <v>39234</v>
          </cell>
          <cell r="B870" t="str">
            <v>CABO DE COBRE, FLEXIVEL, CLASSE 4 OU 5, ISOLACAO EM PVC/A, ANTICHAMA BWF-B, 1 CONDUTOR, 450/750 V, SECAO NOMINAL 50 MM2</v>
          </cell>
          <cell r="C870" t="str">
            <v xml:space="preserve">M     </v>
          </cell>
          <cell r="D870" t="str">
            <v>CR</v>
          </cell>
          <cell r="E870">
            <v>39.56</v>
          </cell>
        </row>
        <row r="871">
          <cell r="A871">
            <v>982</v>
          </cell>
          <cell r="B871" t="str">
            <v>CABO DE COBRE, FLEXIVEL, CLASSE 4 OU 5, ISOLACAO EM PVC/A, ANTICHAMA BWF-B, 1 CONDUTOR, 450/750 V, SECAO NOMINAL 6 MM2</v>
          </cell>
          <cell r="C871" t="str">
            <v xml:space="preserve">M     </v>
          </cell>
          <cell r="D871" t="str">
            <v>CR</v>
          </cell>
          <cell r="E871">
            <v>4.6399999999999997</v>
          </cell>
        </row>
        <row r="872">
          <cell r="A872">
            <v>39235</v>
          </cell>
          <cell r="B872" t="str">
            <v>CABO DE COBRE, FLEXIVEL, CLASSE 4 OU 5, ISOLACAO EM PVC/A, ANTICHAMA BWF-B, 1 CONDUTOR, 450/750 V, SECAO NOMINAL 70 MM2</v>
          </cell>
          <cell r="C872" t="str">
            <v xml:space="preserve">M     </v>
          </cell>
          <cell r="D872" t="str">
            <v>CR</v>
          </cell>
          <cell r="E872">
            <v>55.63</v>
          </cell>
        </row>
        <row r="873">
          <cell r="A873">
            <v>39236</v>
          </cell>
          <cell r="B873" t="str">
            <v>CABO DE COBRE, FLEXIVEL, CLASSE 4 OU 5, ISOLACAO EM PVC/A, ANTICHAMA BWF-B, 1 CONDUTOR, 450/750 V, SECAO NOMINAL 95 MM2</v>
          </cell>
          <cell r="C873" t="str">
            <v xml:space="preserve">M     </v>
          </cell>
          <cell r="D873" t="str">
            <v>CR</v>
          </cell>
          <cell r="E873">
            <v>72.930000000000007</v>
          </cell>
        </row>
        <row r="874">
          <cell r="A874">
            <v>876</v>
          </cell>
          <cell r="B874" t="str">
            <v>CABO DE COBRE, RIGIDO, CLASSE 2, COMPACTADO, BLINDADO, ISOLACAO EM EPR OU XLPE, COBERTURA ANTICHAMA EM PVC, PEAD OU HFFR, 1 CONDUTOR, 20/35 KV, SECAO NOMINAL 120 MM2</v>
          </cell>
          <cell r="C874" t="str">
            <v xml:space="preserve">M     </v>
          </cell>
          <cell r="D874" t="str">
            <v>CR</v>
          </cell>
          <cell r="E874">
            <v>188.27</v>
          </cell>
        </row>
        <row r="875">
          <cell r="A875">
            <v>877</v>
          </cell>
          <cell r="B875" t="str">
            <v>CABO DE COBRE, RIGIDO, CLASSE 2, COMPACTADO, BLINDADO, ISOLACAO EM EPR OU XLPE, COBERTURA ANTICHAMA EM PVC, PEAD OU HFFR, 1 CONDUTOR, 20/35 KV, SECAO NOMINAL 150 MM2</v>
          </cell>
          <cell r="C875" t="str">
            <v xml:space="preserve">M     </v>
          </cell>
          <cell r="D875" t="str">
            <v>CR</v>
          </cell>
          <cell r="E875">
            <v>221.33</v>
          </cell>
        </row>
        <row r="876">
          <cell r="A876">
            <v>882</v>
          </cell>
          <cell r="B876" t="str">
            <v>CABO DE COBRE, RIGIDO, CLASSE 2, COMPACTADO, BLINDADO, ISOLACAO EM EPR OU XLPE, COBERTURA ANTICHAMA EM PVC, PEAD OU HFFR, 1 CONDUTOR, 20/35 KV, SECAO NOMINAL 185 MM2</v>
          </cell>
          <cell r="C876" t="str">
            <v xml:space="preserve">M     </v>
          </cell>
          <cell r="D876" t="str">
            <v>CR</v>
          </cell>
          <cell r="E876">
            <v>241.18</v>
          </cell>
        </row>
        <row r="877">
          <cell r="A877">
            <v>878</v>
          </cell>
          <cell r="B877" t="str">
            <v>CABO DE COBRE, RIGIDO, CLASSE 2, COMPACTADO, BLINDADO, ISOLACAO EM EPR OU XLPE, COBERTURA ANTICHAMA EM PVC, PEAD OU HFFR, 1 CONDUTOR, 20/35 KV, SECAO NOMINAL 240 MM2</v>
          </cell>
          <cell r="C877" t="str">
            <v xml:space="preserve">M     </v>
          </cell>
          <cell r="D877" t="str">
            <v>CR</v>
          </cell>
          <cell r="E877">
            <v>299.83999999999997</v>
          </cell>
        </row>
        <row r="878">
          <cell r="A878">
            <v>879</v>
          </cell>
          <cell r="B878" t="str">
            <v>CABO DE COBRE, RIGIDO, CLASSE 2, COMPACTADO, BLINDADO, ISOLACAO EM EPR OU XLPE, COBERTURA ANTICHAMA EM PVC, PEAD OU HFFR, 1 CONDUTOR, 20/35 KV, SECAO NOMINAL 300 MM2</v>
          </cell>
          <cell r="C878" t="str">
            <v xml:space="preserve">M     </v>
          </cell>
          <cell r="D878" t="str">
            <v>CR</v>
          </cell>
          <cell r="E878">
            <v>353.41</v>
          </cell>
        </row>
        <row r="879">
          <cell r="A879">
            <v>880</v>
          </cell>
          <cell r="B879" t="str">
            <v>CABO DE COBRE, RIGIDO, CLASSE 2, COMPACTADO, BLINDADO, ISOLACAO EM EPR OU XLPE, COBERTURA ANTICHAMA EM PVC, PEAD OU HFFR, 1 CONDUTOR, 20/35 KV, SECAO NOMINAL 400 MM2</v>
          </cell>
          <cell r="C879" t="str">
            <v xml:space="preserve">M     </v>
          </cell>
          <cell r="D879" t="str">
            <v>CR</v>
          </cell>
          <cell r="E879">
            <v>415.83</v>
          </cell>
        </row>
        <row r="880">
          <cell r="A880">
            <v>873</v>
          </cell>
          <cell r="B880" t="str">
            <v>CABO DE COBRE, RIGIDO, CLASSE 2, COMPACTADO, BLINDADO, ISOLACAO EM EPR OU XLPE, COBERTURA ANTICHAMA EM PVC, PEAD OU HFFR, 1 CONDUTOR, 20/35 KV, SECAO NOMINAL 50 MM2</v>
          </cell>
          <cell r="C880" t="str">
            <v xml:space="preserve">M     </v>
          </cell>
          <cell r="D880" t="str">
            <v>CR</v>
          </cell>
          <cell r="E880">
            <v>126.44</v>
          </cell>
        </row>
        <row r="881">
          <cell r="A881">
            <v>881</v>
          </cell>
          <cell r="B881" t="str">
            <v>CABO DE COBRE, RIGIDO, CLASSE 2, COMPACTADO, BLINDADO, ISOLACAO EM EPR OU XLPE, COBERTURA ANTICHAMA EM PVC, PEAD OU HFFR, 1 CONDUTOR, 20/35 KV, SECAO NOMINAL 500 MM2</v>
          </cell>
          <cell r="C881" t="str">
            <v xml:space="preserve">M     </v>
          </cell>
          <cell r="D881" t="str">
            <v>CR</v>
          </cell>
          <cell r="E881">
            <v>568.36</v>
          </cell>
        </row>
        <row r="882">
          <cell r="A882">
            <v>874</v>
          </cell>
          <cell r="B882" t="str">
            <v>CABO DE COBRE, RIGIDO, CLASSE 2, COMPACTADO, BLINDADO, ISOLACAO EM EPR OU XLPE, COBERTURA ANTICHAMA EM PVC, PEAD OU HFFR, 1 CONDUTOR, 20/35 KV, SECAO NOMINAL 70 MM2</v>
          </cell>
          <cell r="C882" t="str">
            <v xml:space="preserve">M     </v>
          </cell>
          <cell r="D882" t="str">
            <v>CR</v>
          </cell>
          <cell r="E882">
            <v>150.05000000000001</v>
          </cell>
        </row>
        <row r="883">
          <cell r="A883">
            <v>875</v>
          </cell>
          <cell r="B883" t="str">
            <v>CABO DE COBRE, RIGIDO, CLASSE 2, COMPACTADO, BLINDADO, ISOLACAO EM EPR OU XLPE, COBERTURA ANTICHAMA EM PVC, PEAD OU HFFR, 1 CONDUTOR, 20/35 KV, SECAO NOMINAL 95 MM2</v>
          </cell>
          <cell r="C883" t="str">
            <v xml:space="preserve">M     </v>
          </cell>
          <cell r="D883" t="str">
            <v>CR</v>
          </cell>
          <cell r="E883">
            <v>179.02</v>
          </cell>
        </row>
        <row r="884">
          <cell r="A884">
            <v>983</v>
          </cell>
          <cell r="B884" t="str">
            <v>CABO DE COBRE, RIGIDO, CLASSE 2, ISOLACAO EM PVC/A, ANTICHAMA BWF-B, 1 CONDUTOR, 450/750 V, SECAO NOMINAL 1,5 MM2</v>
          </cell>
          <cell r="C884" t="str">
            <v xml:space="preserve">M     </v>
          </cell>
          <cell r="D884" t="str">
            <v>CR</v>
          </cell>
          <cell r="E884">
            <v>1.1200000000000001</v>
          </cell>
        </row>
        <row r="885">
          <cell r="A885">
            <v>985</v>
          </cell>
          <cell r="B885" t="str">
            <v>CABO DE COBRE, RIGIDO, CLASSE 2, ISOLACAO EM PVC/A, ANTICHAMA BWF-B, 1 CONDUTOR, 450/750 V, SECAO NOMINAL 10 MM2</v>
          </cell>
          <cell r="C885" t="str">
            <v xml:space="preserve">M     </v>
          </cell>
          <cell r="D885" t="str">
            <v>CR</v>
          </cell>
          <cell r="E885">
            <v>8.41</v>
          </cell>
        </row>
        <row r="886">
          <cell r="A886">
            <v>990</v>
          </cell>
          <cell r="B886" t="str">
            <v>CABO DE COBRE, RIGIDO, CLASSE 2, ISOLACAO EM PVC/A, ANTICHAMA BWF-B, 1 CONDUTOR, 450/750 V, SECAO NOMINAL 150 MM2</v>
          </cell>
          <cell r="C886" t="str">
            <v xml:space="preserve">M     </v>
          </cell>
          <cell r="D886" t="str">
            <v>CR</v>
          </cell>
          <cell r="E886">
            <v>115.09</v>
          </cell>
        </row>
        <row r="887">
          <cell r="A887">
            <v>39241</v>
          </cell>
          <cell r="B887" t="str">
            <v>CABO DE COBRE, RIGIDO, CLASSE 2, ISOLACAO EM PVC/A, ANTICHAMA BWF-B, 1 CONDUTOR, 450/750 V, SECAO NOMINAL 16 MM2</v>
          </cell>
          <cell r="C887" t="str">
            <v xml:space="preserve">M     </v>
          </cell>
          <cell r="D887" t="str">
            <v>CR</v>
          </cell>
          <cell r="E887">
            <v>13.16</v>
          </cell>
        </row>
        <row r="888">
          <cell r="A888">
            <v>1005</v>
          </cell>
          <cell r="B888" t="str">
            <v>CABO DE COBRE, RIGIDO, CLASSE 2, ISOLACAO EM PVC/A, ANTICHAMA BWF-B, 1 CONDUTOR, 450/750 V, SECAO NOMINAL 185 MM2</v>
          </cell>
          <cell r="C888" t="str">
            <v xml:space="preserve">M     </v>
          </cell>
          <cell r="D888" t="str">
            <v>CR</v>
          </cell>
          <cell r="E888">
            <v>141.25</v>
          </cell>
        </row>
        <row r="889">
          <cell r="A889">
            <v>984</v>
          </cell>
          <cell r="B889" t="str">
            <v>CABO DE COBRE, RIGIDO, CLASSE 2, ISOLACAO EM PVC/A, ANTICHAMA BWF-B, 1 CONDUTOR, 450/750 V, SECAO NOMINAL 2,5 MM2</v>
          </cell>
          <cell r="C889" t="str">
            <v xml:space="preserve">M     </v>
          </cell>
          <cell r="D889" t="str">
            <v>CR</v>
          </cell>
          <cell r="E889">
            <v>2.9</v>
          </cell>
        </row>
        <row r="890">
          <cell r="A890">
            <v>991</v>
          </cell>
          <cell r="B890" t="str">
            <v>CABO DE COBRE, RIGIDO, CLASSE 2, ISOLACAO EM PVC/A, ANTICHAMA BWF-B, 1 CONDUTOR, 450/750 V, SECAO NOMINAL 240 MM2</v>
          </cell>
          <cell r="C890" t="str">
            <v xml:space="preserve">M     </v>
          </cell>
          <cell r="D890" t="str">
            <v>CR</v>
          </cell>
          <cell r="E890">
            <v>186.65</v>
          </cell>
        </row>
        <row r="891">
          <cell r="A891">
            <v>986</v>
          </cell>
          <cell r="B891" t="str">
            <v>CABO DE COBRE, RIGIDO, CLASSE 2, ISOLACAO EM PVC/A, ANTICHAMA BWF-B, 1 CONDUTOR, 450/750 V, SECAO NOMINAL 25 MM2</v>
          </cell>
          <cell r="C891" t="str">
            <v xml:space="preserve">M     </v>
          </cell>
          <cell r="D891" t="str">
            <v>CR</v>
          </cell>
          <cell r="E891">
            <v>20.11</v>
          </cell>
        </row>
        <row r="892">
          <cell r="A892">
            <v>1024</v>
          </cell>
          <cell r="B892" t="str">
            <v>CABO DE COBRE, RIGIDO, CLASSE 2, ISOLACAO EM PVC/A, ANTICHAMA BWF-B, 1 CONDUTOR, 450/750 V, SECAO NOMINAL 300 MM2</v>
          </cell>
          <cell r="C892" t="str">
            <v xml:space="preserve">M     </v>
          </cell>
          <cell r="D892" t="str">
            <v>CR</v>
          </cell>
          <cell r="E892">
            <v>231.01</v>
          </cell>
        </row>
        <row r="893">
          <cell r="A893">
            <v>987</v>
          </cell>
          <cell r="B893" t="str">
            <v>CABO DE COBRE, RIGIDO, CLASSE 2, ISOLACAO EM PVC/A, ANTICHAMA BWF-B, 1 CONDUTOR, 450/750 V, SECAO NOMINAL 35 MM2</v>
          </cell>
          <cell r="C893" t="str">
            <v xml:space="preserve">M     </v>
          </cell>
          <cell r="D893" t="str">
            <v>CR</v>
          </cell>
          <cell r="E893">
            <v>27.32</v>
          </cell>
        </row>
        <row r="894">
          <cell r="A894">
            <v>1003</v>
          </cell>
          <cell r="B894" t="str">
            <v>CABO DE COBRE, RIGIDO, CLASSE 2, ISOLACAO EM PVC/A, ANTICHAMA BWF-B, 1 CONDUTOR, 450/750 V, SECAO NOMINAL 4 MM2</v>
          </cell>
          <cell r="C894" t="str">
            <v xml:space="preserve">M     </v>
          </cell>
          <cell r="D894" t="str">
            <v>CR</v>
          </cell>
          <cell r="E894">
            <v>4.25</v>
          </cell>
        </row>
        <row r="895">
          <cell r="A895">
            <v>992</v>
          </cell>
          <cell r="B895" t="str">
            <v>CABO DE COBRE, RIGIDO, CLASSE 2, ISOLACAO EM PVC/A, ANTICHAMA BWF-B, 1 CONDUTOR, 450/750 V, SECAO NOMINAL 400 MM2</v>
          </cell>
          <cell r="C895" t="str">
            <v xml:space="preserve">M     </v>
          </cell>
          <cell r="D895" t="str">
            <v>CR</v>
          </cell>
          <cell r="E895">
            <v>298.88</v>
          </cell>
        </row>
        <row r="896">
          <cell r="A896">
            <v>1007</v>
          </cell>
          <cell r="B896" t="str">
            <v>CABO DE COBRE, RIGIDO, CLASSE 2, ISOLACAO EM PVC/A, ANTICHAMA BWF-B, 1 CONDUTOR, 450/750 V, SECAO NOMINAL 50 MM2</v>
          </cell>
          <cell r="C896" t="str">
            <v xml:space="preserve">M     </v>
          </cell>
          <cell r="D896" t="str">
            <v>CR</v>
          </cell>
          <cell r="E896">
            <v>38.76</v>
          </cell>
        </row>
        <row r="897">
          <cell r="A897">
            <v>39242</v>
          </cell>
          <cell r="B897" t="str">
            <v>CABO DE COBRE, RIGIDO, CLASSE 2, ISOLACAO EM PVC/A, ANTICHAMA BWF-B, 1 CONDUTOR, 450/750 V, SECAO NOMINAL 500 MM2</v>
          </cell>
          <cell r="C897" t="str">
            <v xml:space="preserve">M     </v>
          </cell>
          <cell r="D897" t="str">
            <v>CR</v>
          </cell>
          <cell r="E897">
            <v>370.32</v>
          </cell>
        </row>
        <row r="898">
          <cell r="A898">
            <v>1008</v>
          </cell>
          <cell r="B898" t="str">
            <v>CABO DE COBRE, RIGIDO, CLASSE 2, ISOLACAO EM PVC/A, ANTICHAMA BWF-B, 1 CONDUTOR, 450/750 V, SECAO NOMINAL 6 MM2</v>
          </cell>
          <cell r="C898" t="str">
            <v xml:space="preserve">M     </v>
          </cell>
          <cell r="D898" t="str">
            <v>CR</v>
          </cell>
          <cell r="E898">
            <v>4.82</v>
          </cell>
        </row>
        <row r="899">
          <cell r="A899">
            <v>988</v>
          </cell>
          <cell r="B899" t="str">
            <v>CABO DE COBRE, RIGIDO, CLASSE 2, ISOLACAO EM PVC/A, ANTICHAMA BWF-B, 1 CONDUTOR, 450/750 V, SECAO NOMINAL 70 MM2</v>
          </cell>
          <cell r="C899" t="str">
            <v xml:space="preserve">M     </v>
          </cell>
          <cell r="D899" t="str">
            <v>CR</v>
          </cell>
          <cell r="E899">
            <v>53.54</v>
          </cell>
        </row>
        <row r="900">
          <cell r="A900">
            <v>989</v>
          </cell>
          <cell r="B900" t="str">
            <v>CABO DE COBRE, RIGIDO, CLASSE 2, ISOLACAO EM PVC/A, ANTICHAMA BWF-B, 1 CONDUTOR, 450/750 V, SECAO NOMINAL 95 MM2</v>
          </cell>
          <cell r="C900" t="str">
            <v xml:space="preserve">M     </v>
          </cell>
          <cell r="D900" t="str">
            <v>CR</v>
          </cell>
          <cell r="E900">
            <v>72.52</v>
          </cell>
        </row>
        <row r="901">
          <cell r="A901">
            <v>39598</v>
          </cell>
          <cell r="B901" t="str">
            <v>CABO DE PAR TRANCADO UTP, 4 PARES, CATEGORIA 5E</v>
          </cell>
          <cell r="C901" t="str">
            <v xml:space="preserve">M     </v>
          </cell>
          <cell r="D901" t="str">
            <v>CR</v>
          </cell>
          <cell r="E901">
            <v>1.27</v>
          </cell>
        </row>
        <row r="902">
          <cell r="A902">
            <v>39599</v>
          </cell>
          <cell r="B902" t="str">
            <v>CABO DE PAR TRANCADO UTP, 4 PARES, CATEGORIA 6</v>
          </cell>
          <cell r="C902" t="str">
            <v xml:space="preserve">M     </v>
          </cell>
          <cell r="D902" t="str">
            <v>CR</v>
          </cell>
          <cell r="E902">
            <v>1.91</v>
          </cell>
        </row>
        <row r="903">
          <cell r="A903">
            <v>34602</v>
          </cell>
          <cell r="B903" t="str">
            <v>CABO FLEXIVEL PVC 750 V, 2 CONDUTORES DE 1,5 MM2</v>
          </cell>
          <cell r="C903" t="str">
            <v xml:space="preserve">M     </v>
          </cell>
          <cell r="D903" t="str">
            <v>AS</v>
          </cell>
          <cell r="E903">
            <v>2.5499999999999998</v>
          </cell>
        </row>
        <row r="904">
          <cell r="A904">
            <v>34603</v>
          </cell>
          <cell r="B904" t="str">
            <v>CABO FLEXIVEL PVC 750 V, 2 CONDUTORES DE 10,0 MM2</v>
          </cell>
          <cell r="C904" t="str">
            <v xml:space="preserve">M     </v>
          </cell>
          <cell r="D904" t="str">
            <v>AS</v>
          </cell>
          <cell r="E904">
            <v>12.26</v>
          </cell>
        </row>
        <row r="905">
          <cell r="A905">
            <v>34607</v>
          </cell>
          <cell r="B905" t="str">
            <v>CABO FLEXIVEL PVC 750 V, 2 CONDUTORES DE 4,0 MM2</v>
          </cell>
          <cell r="C905" t="str">
            <v xml:space="preserve">M     </v>
          </cell>
          <cell r="D905" t="str">
            <v>AS</v>
          </cell>
          <cell r="E905">
            <v>5.46</v>
          </cell>
        </row>
        <row r="906">
          <cell r="A906">
            <v>34609</v>
          </cell>
          <cell r="B906" t="str">
            <v>CABO FLEXIVEL PVC 750 V, 2 CONDUTORES DE 6,0 MM2</v>
          </cell>
          <cell r="C906" t="str">
            <v xml:space="preserve">M     </v>
          </cell>
          <cell r="D906" t="str">
            <v>AS</v>
          </cell>
          <cell r="E906">
            <v>8.1999999999999993</v>
          </cell>
        </row>
        <row r="907">
          <cell r="A907">
            <v>34618</v>
          </cell>
          <cell r="B907" t="str">
            <v>CABO FLEXIVEL PVC 750 V, 3 CONDUTORES DE 1,5 MM2</v>
          </cell>
          <cell r="C907" t="str">
            <v xml:space="preserve">M     </v>
          </cell>
          <cell r="D907" t="str">
            <v>AS</v>
          </cell>
          <cell r="E907">
            <v>3.38</v>
          </cell>
        </row>
        <row r="908">
          <cell r="A908">
            <v>34620</v>
          </cell>
          <cell r="B908" t="str">
            <v>CABO FLEXIVEL PVC 750 V, 3 CONDUTORES DE 10,0 MM2</v>
          </cell>
          <cell r="C908" t="str">
            <v xml:space="preserve">M     </v>
          </cell>
          <cell r="D908" t="str">
            <v>AS</v>
          </cell>
          <cell r="E908">
            <v>16.920000000000002</v>
          </cell>
        </row>
        <row r="909">
          <cell r="A909">
            <v>34621</v>
          </cell>
          <cell r="B909" t="str">
            <v>CABO FLEXIVEL PVC 750 V, 3 CONDUTORES DE 4,0 MM2</v>
          </cell>
          <cell r="C909" t="str">
            <v xml:space="preserve">M     </v>
          </cell>
          <cell r="D909" t="str">
            <v>AS</v>
          </cell>
          <cell r="E909">
            <v>7.85</v>
          </cell>
        </row>
        <row r="910">
          <cell r="A910">
            <v>34622</v>
          </cell>
          <cell r="B910" t="str">
            <v>CABO FLEXIVEL PVC 750 V, 3 CONDUTORES DE 6,0 MM2</v>
          </cell>
          <cell r="C910" t="str">
            <v xml:space="preserve">M     </v>
          </cell>
          <cell r="D910" t="str">
            <v>AS</v>
          </cell>
          <cell r="E910">
            <v>11.12</v>
          </cell>
        </row>
        <row r="911">
          <cell r="A911">
            <v>34624</v>
          </cell>
          <cell r="B911" t="str">
            <v>CABO FLEXIVEL PVC 750 V, 4 CONDUTORES DE 1,5 MM2</v>
          </cell>
          <cell r="C911" t="str">
            <v xml:space="preserve">M     </v>
          </cell>
          <cell r="D911" t="str">
            <v>AS</v>
          </cell>
          <cell r="E911">
            <v>4.32</v>
          </cell>
        </row>
        <row r="912">
          <cell r="A912">
            <v>34626</v>
          </cell>
          <cell r="B912" t="str">
            <v>CABO FLEXIVEL PVC 750 V, 4 CONDUTORES DE 10,0 MM2</v>
          </cell>
          <cell r="C912" t="str">
            <v xml:space="preserve">M     </v>
          </cell>
          <cell r="D912" t="str">
            <v>AS</v>
          </cell>
          <cell r="E912">
            <v>23.26</v>
          </cell>
        </row>
        <row r="913">
          <cell r="A913">
            <v>34627</v>
          </cell>
          <cell r="B913" t="str">
            <v>CABO FLEXIVEL PVC 750 V, 4 CONDUTORES DE 4,0 MM2</v>
          </cell>
          <cell r="C913" t="str">
            <v xml:space="preserve">M     </v>
          </cell>
          <cell r="D913" t="str">
            <v>AS</v>
          </cell>
          <cell r="E913">
            <v>10.02</v>
          </cell>
        </row>
        <row r="914">
          <cell r="A914">
            <v>34629</v>
          </cell>
          <cell r="B914" t="str">
            <v>CABO FLEXIVEL PVC 750 V, 4 CONDUTORES DE 6,0 MM2</v>
          </cell>
          <cell r="C914" t="str">
            <v xml:space="preserve">M     </v>
          </cell>
          <cell r="D914" t="str">
            <v>AS</v>
          </cell>
          <cell r="E914">
            <v>14.67</v>
          </cell>
        </row>
        <row r="915">
          <cell r="A915">
            <v>39257</v>
          </cell>
          <cell r="B915" t="str">
            <v>CABO MULTIPOLAR DE COBRE, FLEXIVEL, CLASSE 4 OU 5, ISOLACAO EM HEPR, COBERTURA EM PVC-ST2, ANTICHAMA BWF-B, 0,6/1 KV, 3 CONDUTORES DE 1,5 MM2</v>
          </cell>
          <cell r="C915" t="str">
            <v xml:space="preserve">M     </v>
          </cell>
          <cell r="D915" t="str">
            <v>CR</v>
          </cell>
          <cell r="E915">
            <v>5.0599999999999996</v>
          </cell>
        </row>
        <row r="916">
          <cell r="A916">
            <v>39261</v>
          </cell>
          <cell r="B916" t="str">
            <v>CABO MULTIPOLAR DE COBRE, FLEXIVEL, CLASSE 4 OU 5, ISOLACAO EM HEPR, COBERTURA EM PVC-ST2, ANTICHAMA BWF-B, 0,6/1 KV, 3 CONDUTORES DE 10 MM2</v>
          </cell>
          <cell r="C916" t="str">
            <v xml:space="preserve">M     </v>
          </cell>
          <cell r="D916" t="str">
            <v>CR</v>
          </cell>
          <cell r="E916">
            <v>26.98</v>
          </cell>
        </row>
        <row r="917">
          <cell r="A917">
            <v>39268</v>
          </cell>
          <cell r="B917" t="str">
            <v>CABO MULTIPOLAR DE COBRE, FLEXIVEL, CLASSE 4 OU 5, ISOLACAO EM HEPR, COBERTURA EM PVC-ST2, ANTICHAMA BWF-B, 0,6/1 KV, 3 CONDUTORES DE 120 MM2</v>
          </cell>
          <cell r="C917" t="str">
            <v xml:space="preserve">M     </v>
          </cell>
          <cell r="D917" t="str">
            <v>CR</v>
          </cell>
          <cell r="E917">
            <v>311.27999999999997</v>
          </cell>
        </row>
        <row r="918">
          <cell r="A918">
            <v>39262</v>
          </cell>
          <cell r="B918" t="str">
            <v>CABO MULTIPOLAR DE COBRE, FLEXIVEL, CLASSE 4 OU 5, ISOLACAO EM HEPR, COBERTURA EM PVC-ST2, ANTICHAMA BWF-B, 0,6/1 KV, 3 CONDUTORES DE 16 MM2</v>
          </cell>
          <cell r="C918" t="str">
            <v xml:space="preserve">M     </v>
          </cell>
          <cell r="D918" t="str">
            <v>CR</v>
          </cell>
          <cell r="E918">
            <v>42.18</v>
          </cell>
        </row>
        <row r="919">
          <cell r="A919">
            <v>39258</v>
          </cell>
          <cell r="B919" t="str">
            <v>CABO MULTIPOLAR DE COBRE, FLEXIVEL, CLASSE 4 OU 5, ISOLACAO EM HEPR, COBERTURA EM PVC-ST2, ANTICHAMA BWF-B, 0,6/1 KV, 3 CONDUTORES DE 2,5 MM2</v>
          </cell>
          <cell r="C919" t="str">
            <v xml:space="preserve">M     </v>
          </cell>
          <cell r="D919" t="str">
            <v>CR</v>
          </cell>
          <cell r="E919">
            <v>7.5</v>
          </cell>
        </row>
        <row r="920">
          <cell r="A920">
            <v>39263</v>
          </cell>
          <cell r="B920" t="str">
            <v>CABO MULTIPOLAR DE COBRE, FLEXIVEL, CLASSE 4 OU 5, ISOLACAO EM HEPR, COBERTURA EM PVC-ST2, ANTICHAMA BWF-B, 0,6/1 KV, 3 CONDUTORES DE 25 MM2</v>
          </cell>
          <cell r="C920" t="str">
            <v xml:space="preserve">M     </v>
          </cell>
          <cell r="D920" t="str">
            <v>CR</v>
          </cell>
          <cell r="E920">
            <v>65.27</v>
          </cell>
        </row>
        <row r="921">
          <cell r="A921">
            <v>39264</v>
          </cell>
          <cell r="B921" t="str">
            <v>CABO MULTIPOLAR DE COBRE, FLEXIVEL, CLASSE 4 OU 5, ISOLACAO EM HEPR, COBERTURA EM PVC-ST2, ANTICHAMA BWF-B, 0,6/1 KV, 3 CONDUTORES DE 35 MM2</v>
          </cell>
          <cell r="C921" t="str">
            <v xml:space="preserve">M     </v>
          </cell>
          <cell r="D921" t="str">
            <v>CR</v>
          </cell>
          <cell r="E921">
            <v>88.38</v>
          </cell>
        </row>
        <row r="922">
          <cell r="A922">
            <v>39259</v>
          </cell>
          <cell r="B922" t="str">
            <v>CABO MULTIPOLAR DE COBRE, FLEXIVEL, CLASSE 4 OU 5, ISOLACAO EM HEPR, COBERTURA EM PVC-ST2, ANTICHAMA BWF-B, 0,6/1 KV, 3 CONDUTORES DE 4 MM2</v>
          </cell>
          <cell r="C922" t="str">
            <v xml:space="preserve">M     </v>
          </cell>
          <cell r="D922" t="str">
            <v>CR</v>
          </cell>
          <cell r="E922">
            <v>11.43</v>
          </cell>
        </row>
        <row r="923">
          <cell r="A923">
            <v>39265</v>
          </cell>
          <cell r="B923" t="str">
            <v>CABO MULTIPOLAR DE COBRE, FLEXIVEL, CLASSE 4 OU 5, ISOLACAO EM HEPR, COBERTURA EM PVC-ST2, ANTICHAMA BWF-B, 0,6/1 KV, 3 CONDUTORES DE 50 MM2</v>
          </cell>
          <cell r="C923" t="str">
            <v xml:space="preserve">M     </v>
          </cell>
          <cell r="D923" t="str">
            <v>CR</v>
          </cell>
          <cell r="E923">
            <v>130.19</v>
          </cell>
        </row>
        <row r="924">
          <cell r="A924">
            <v>39260</v>
          </cell>
          <cell r="B924" t="str">
            <v>CABO MULTIPOLAR DE COBRE, FLEXIVEL, CLASSE 4 OU 5, ISOLACAO EM HEPR, COBERTURA EM PVC-ST2, ANTICHAMA BWF-B, 0,6/1 KV, 3 CONDUTORES DE 6 MM2</v>
          </cell>
          <cell r="C924" t="str">
            <v xml:space="preserve">M     </v>
          </cell>
          <cell r="D924" t="str">
            <v>CR</v>
          </cell>
          <cell r="E924">
            <v>16.27</v>
          </cell>
        </row>
        <row r="925">
          <cell r="A925">
            <v>39266</v>
          </cell>
          <cell r="B925" t="str">
            <v>CABO MULTIPOLAR DE COBRE, FLEXIVEL, CLASSE 4 OU 5, ISOLACAO EM HEPR, COBERTURA EM PVC-ST2, ANTICHAMA BWF-B, 0,6/1 KV, 3 CONDUTORES DE 70 MM2</v>
          </cell>
          <cell r="C925" t="str">
            <v xml:space="preserve">M     </v>
          </cell>
          <cell r="D925" t="str">
            <v>CR</v>
          </cell>
          <cell r="E925">
            <v>182.67</v>
          </cell>
        </row>
        <row r="926">
          <cell r="A926">
            <v>39267</v>
          </cell>
          <cell r="B926" t="str">
            <v>CABO MULTIPOLAR DE COBRE, FLEXIVEL, CLASSE 4 OU 5, ISOLACAO EM HEPR, COBERTURA EM PVC-ST2, ANTICHAMA BWF-B, 0,6/1 KV, 3 CONDUTORES DE 95 MM2</v>
          </cell>
          <cell r="C926" t="str">
            <v xml:space="preserve">M     </v>
          </cell>
          <cell r="D926" t="str">
            <v>CR</v>
          </cell>
          <cell r="E926">
            <v>239.45</v>
          </cell>
        </row>
        <row r="927">
          <cell r="A927">
            <v>11901</v>
          </cell>
          <cell r="B927" t="str">
            <v>CABO TELEFONICO CCI 50, 1 PAR, USO INTERNO, SEM BLINDAGEM</v>
          </cell>
          <cell r="C927" t="str">
            <v xml:space="preserve">M     </v>
          </cell>
          <cell r="D927" t="str">
            <v xml:space="preserve">C </v>
          </cell>
          <cell r="E927">
            <v>0.6</v>
          </cell>
        </row>
        <row r="928">
          <cell r="A928">
            <v>11902</v>
          </cell>
          <cell r="B928" t="str">
            <v>CABO TELEFONICO CCI 50, 2 PARES, USO INTERNO, SEM BLINDAGEM</v>
          </cell>
          <cell r="C928" t="str">
            <v xml:space="preserve">M     </v>
          </cell>
          <cell r="D928" t="str">
            <v>CR</v>
          </cell>
          <cell r="E928">
            <v>1.04</v>
          </cell>
        </row>
        <row r="929">
          <cell r="A929">
            <v>11903</v>
          </cell>
          <cell r="B929" t="str">
            <v>CABO TELEFONICO CCI 50, 3 PARES, USO INTERNO, SEM BLINDAGEM</v>
          </cell>
          <cell r="C929" t="str">
            <v xml:space="preserve">M     </v>
          </cell>
          <cell r="D929" t="str">
            <v>CR</v>
          </cell>
          <cell r="E929">
            <v>1.61</v>
          </cell>
        </row>
        <row r="930">
          <cell r="A930">
            <v>11904</v>
          </cell>
          <cell r="B930" t="str">
            <v>CABO TELEFONICO CCI 50, 4 PARES, USO INTERNO, SEM BLINDAGEM</v>
          </cell>
          <cell r="C930" t="str">
            <v xml:space="preserve">M     </v>
          </cell>
          <cell r="D930" t="str">
            <v>CR</v>
          </cell>
          <cell r="E930">
            <v>2.0499999999999998</v>
          </cell>
        </row>
        <row r="931">
          <cell r="A931">
            <v>11905</v>
          </cell>
          <cell r="B931" t="str">
            <v>CABO TELEFONICO CCI 50, 5 PARES, USO INTERNO, SEM BLINDAGEM</v>
          </cell>
          <cell r="C931" t="str">
            <v xml:space="preserve">M     </v>
          </cell>
          <cell r="D931" t="str">
            <v>CR</v>
          </cell>
          <cell r="E931">
            <v>2.77</v>
          </cell>
        </row>
        <row r="932">
          <cell r="A932">
            <v>11906</v>
          </cell>
          <cell r="B932" t="str">
            <v>CABO TELEFONICO CCI 50, 6 PARES, USO INTERNO, SEM BLINDAGEM</v>
          </cell>
          <cell r="C932" t="str">
            <v xml:space="preserve">M     </v>
          </cell>
          <cell r="D932" t="str">
            <v>CR</v>
          </cell>
          <cell r="E932">
            <v>3.18</v>
          </cell>
        </row>
        <row r="933">
          <cell r="A933">
            <v>11919</v>
          </cell>
          <cell r="B933" t="str">
            <v>CABO TELEFONICO CI 50, 10 PARES, USO INTERNO</v>
          </cell>
          <cell r="C933" t="str">
            <v xml:space="preserve">M     </v>
          </cell>
          <cell r="D933" t="str">
            <v>CR</v>
          </cell>
          <cell r="E933">
            <v>6.25</v>
          </cell>
        </row>
        <row r="934">
          <cell r="A934">
            <v>11920</v>
          </cell>
          <cell r="B934" t="str">
            <v>CABO TELEFONICO CI 50, 20 PARES, USO INTERNO</v>
          </cell>
          <cell r="C934" t="str">
            <v xml:space="preserve">M     </v>
          </cell>
          <cell r="D934" t="str">
            <v>CR</v>
          </cell>
          <cell r="E934">
            <v>12.11</v>
          </cell>
        </row>
        <row r="935">
          <cell r="A935">
            <v>11924</v>
          </cell>
          <cell r="B935" t="str">
            <v>CABO TELEFONICO CI 50, 200 PARES, USO INTERNO</v>
          </cell>
          <cell r="C935" t="str">
            <v xml:space="preserve">M     </v>
          </cell>
          <cell r="D935" t="str">
            <v>CR</v>
          </cell>
          <cell r="E935">
            <v>117.74</v>
          </cell>
        </row>
        <row r="936">
          <cell r="A936">
            <v>11921</v>
          </cell>
          <cell r="B936" t="str">
            <v>CABO TELEFONICO CI 50, 30 PARES, USO INTERNO</v>
          </cell>
          <cell r="C936" t="str">
            <v xml:space="preserve">M     </v>
          </cell>
          <cell r="D936" t="str">
            <v>CR</v>
          </cell>
          <cell r="E936">
            <v>16.48</v>
          </cell>
        </row>
        <row r="937">
          <cell r="A937">
            <v>11922</v>
          </cell>
          <cell r="B937" t="str">
            <v>CABO TELEFONICO CI 50, 50 PARES, USO INTERNO</v>
          </cell>
          <cell r="C937" t="str">
            <v xml:space="preserve">M     </v>
          </cell>
          <cell r="D937" t="str">
            <v>CR</v>
          </cell>
          <cell r="E937">
            <v>29.26</v>
          </cell>
        </row>
        <row r="938">
          <cell r="A938">
            <v>11923</v>
          </cell>
          <cell r="B938" t="str">
            <v>CABO TELEFONICO CI 50, 75 PARES, USO INTERNO</v>
          </cell>
          <cell r="C938" t="str">
            <v xml:space="preserve">M     </v>
          </cell>
          <cell r="D938" t="str">
            <v>CR</v>
          </cell>
          <cell r="E938">
            <v>47.8</v>
          </cell>
        </row>
        <row r="939">
          <cell r="A939">
            <v>11916</v>
          </cell>
          <cell r="B939" t="str">
            <v>CABO TELEFONICO CTP - APL - 50, 10 PARES, USO EXTERNO</v>
          </cell>
          <cell r="C939" t="str">
            <v xml:space="preserve">M     </v>
          </cell>
          <cell r="D939" t="str">
            <v>CR</v>
          </cell>
          <cell r="E939">
            <v>8.11</v>
          </cell>
        </row>
        <row r="940">
          <cell r="A940">
            <v>11914</v>
          </cell>
          <cell r="B940" t="str">
            <v>CABO TELEFONICO CTP - APL - 50, 100 PARES, USO EXTERNO</v>
          </cell>
          <cell r="C940" t="str">
            <v xml:space="preserve">M     </v>
          </cell>
          <cell r="D940" t="str">
            <v>CR</v>
          </cell>
          <cell r="E940">
            <v>58.89</v>
          </cell>
        </row>
        <row r="941">
          <cell r="A941">
            <v>11917</v>
          </cell>
          <cell r="B941" t="str">
            <v>CABO TELEFONICO CTP - APL - 50, 20 PARES, USO EXTERNO</v>
          </cell>
          <cell r="C941" t="str">
            <v xml:space="preserve">M     </v>
          </cell>
          <cell r="D941" t="str">
            <v>CR</v>
          </cell>
          <cell r="E941">
            <v>14.11</v>
          </cell>
        </row>
        <row r="942">
          <cell r="A942">
            <v>11918</v>
          </cell>
          <cell r="B942" t="str">
            <v>CABO TELEFONICO CTP - APL - 50, 30 PARES, USO EXTERNO</v>
          </cell>
          <cell r="C942" t="str">
            <v xml:space="preserve">M     </v>
          </cell>
          <cell r="D942" t="str">
            <v>CR</v>
          </cell>
          <cell r="E942">
            <v>19.149999999999999</v>
          </cell>
        </row>
        <row r="943">
          <cell r="A943">
            <v>37734</v>
          </cell>
          <cell r="B943" t="str">
            <v>CACAMBA METALICA BASCULANTE COM CAPACIDADE DE 10 M3 (INCLUI MONTAGEM, NAO INCLUI CAMINHAO)</v>
          </cell>
          <cell r="C943" t="str">
            <v xml:space="preserve">UN    </v>
          </cell>
          <cell r="D943" t="str">
            <v>AS</v>
          </cell>
          <cell r="E943">
            <v>47449.72</v>
          </cell>
        </row>
        <row r="944">
          <cell r="A944">
            <v>42251</v>
          </cell>
          <cell r="B944" t="str">
            <v>CACAMBA METALICA BASCULANTE COM CAPACIDADE DE 12 M3 (INCLUI MONTAGEM, NAO INCLUI CAMINHAO)</v>
          </cell>
          <cell r="C944" t="str">
            <v xml:space="preserve">UN    </v>
          </cell>
          <cell r="D944" t="str">
            <v>AS</v>
          </cell>
          <cell r="E944">
            <v>53882.05</v>
          </cell>
        </row>
        <row r="945">
          <cell r="A945">
            <v>37733</v>
          </cell>
          <cell r="B945" t="str">
            <v>CACAMBA METALICA BASCULANTE COM CAPACIDADE DE 6 M3 (INCLUI MONTAGEM, NAO INCLUI CAMINHAO)</v>
          </cell>
          <cell r="C945" t="str">
            <v xml:space="preserve">UN    </v>
          </cell>
          <cell r="D945" t="str">
            <v>AS</v>
          </cell>
          <cell r="E945">
            <v>35577.620000000003</v>
          </cell>
        </row>
        <row r="946">
          <cell r="A946">
            <v>37735</v>
          </cell>
          <cell r="B946" t="str">
            <v>CACAMBA METALICA BASCULANTE COM CAPACIDADE DE 8 M3 (INCLUI MONTAGEM, NAO INCLUI CAMINHAO)</v>
          </cell>
          <cell r="C946" t="str">
            <v xml:space="preserve">UN    </v>
          </cell>
          <cell r="D946" t="str">
            <v>AS</v>
          </cell>
          <cell r="E946">
            <v>42871.03</v>
          </cell>
        </row>
        <row r="947">
          <cell r="A947">
            <v>5090</v>
          </cell>
          <cell r="B947" t="str">
            <v>CADEADO SIMPLES/COMUM, EM LATAO MACICO CROMADO, LARGURA DE 25 MM,  HASTE DE ACO TEMPERADO, CEMENTADO (NAO LONGA), INCLUI 2 CHAVES</v>
          </cell>
          <cell r="C947" t="str">
            <v xml:space="preserve">UN    </v>
          </cell>
          <cell r="D947" t="str">
            <v xml:space="preserve">C </v>
          </cell>
          <cell r="E947">
            <v>14.85</v>
          </cell>
        </row>
        <row r="948">
          <cell r="A948">
            <v>5085</v>
          </cell>
          <cell r="B948" t="str">
            <v>CADEADO SIMPLES, EM LATAO MACICO CROMADO, LARGURA DE 35 MM,  HASTE DE ACO TEMPERADO, CEMENTADO (NAO LONGA), INCLUI 2 CHAVES</v>
          </cell>
          <cell r="C948" t="str">
            <v xml:space="preserve">UN    </v>
          </cell>
          <cell r="D948" t="str">
            <v>CR</v>
          </cell>
          <cell r="E948">
            <v>16.55</v>
          </cell>
        </row>
        <row r="949">
          <cell r="A949">
            <v>38374</v>
          </cell>
          <cell r="B949" t="str">
            <v>CADEIRA SUSPENSA MANUAL / BALANCIM INDIVIDUAL (NBR 14751)</v>
          </cell>
          <cell r="C949" t="str">
            <v xml:space="preserve">UN    </v>
          </cell>
          <cell r="D949" t="str">
            <v>CR</v>
          </cell>
          <cell r="E949">
            <v>758.04</v>
          </cell>
        </row>
        <row r="950">
          <cell r="A950">
            <v>20212</v>
          </cell>
          <cell r="B950" t="str">
            <v>CAIBRO DE MADEIRA APARELHADA *6 X 8* CM, MACARANDUBA, ANGELIM OU EQUIVALENTE DA REGIAO</v>
          </cell>
          <cell r="C950" t="str">
            <v xml:space="preserve">M     </v>
          </cell>
          <cell r="D950" t="str">
            <v>CR</v>
          </cell>
          <cell r="E950">
            <v>15.85</v>
          </cell>
        </row>
        <row r="951">
          <cell r="A951">
            <v>4430</v>
          </cell>
          <cell r="B951" t="str">
            <v>CAIBRO DE MADEIRA NAO APARELHADA *5 X 6* CM, MACARANDUBA, ANGELIM OU EQUIVALENTE DA REGIAO</v>
          </cell>
          <cell r="C951" t="str">
            <v xml:space="preserve">M     </v>
          </cell>
          <cell r="D951" t="str">
            <v xml:space="preserve">C </v>
          </cell>
          <cell r="E951">
            <v>10.06</v>
          </cell>
        </row>
        <row r="952">
          <cell r="A952">
            <v>4400</v>
          </cell>
          <cell r="B952" t="str">
            <v>CAIBRO DE MADEIRA NAO APARELHADA *6 X 8* CM, MACARANDUBA, ANGELIM OU EQUIVALENTE DA REGIAO</v>
          </cell>
          <cell r="C952" t="str">
            <v xml:space="preserve">M     </v>
          </cell>
          <cell r="D952" t="str">
            <v>CR</v>
          </cell>
          <cell r="E952">
            <v>12.7</v>
          </cell>
        </row>
        <row r="953">
          <cell r="A953">
            <v>4500</v>
          </cell>
          <cell r="B953" t="str">
            <v>CAIBRO DE MADEIRA NAO APARELHADA *7,5 X 10 CM (3 X 4 ") PINUS, MISTA OU EQUIVALENTE DA REGIAO</v>
          </cell>
          <cell r="C953" t="str">
            <v xml:space="preserve">M     </v>
          </cell>
          <cell r="D953" t="str">
            <v>CR</v>
          </cell>
          <cell r="E953">
            <v>11.84</v>
          </cell>
        </row>
        <row r="954">
          <cell r="A954">
            <v>4513</v>
          </cell>
          <cell r="B954" t="str">
            <v>CAIBRO DE MADEIRA NAO APARELHADA 5 X 5 CM (2 X 2 ") PINUS, MISTA OU EQUIVALENTE DA REGIAO</v>
          </cell>
          <cell r="C954" t="str">
            <v xml:space="preserve">M     </v>
          </cell>
          <cell r="D954" t="str">
            <v>CR</v>
          </cell>
          <cell r="E954">
            <v>3.17</v>
          </cell>
        </row>
        <row r="955">
          <cell r="A955">
            <v>4496</v>
          </cell>
          <cell r="B955" t="str">
            <v>CAIBRO DE MADEIRA NAO APARELHADA 5 X 5 CM, CEDRINHO OU EQUIVALENTE DA REGIAO</v>
          </cell>
          <cell r="C955" t="str">
            <v xml:space="preserve">M     </v>
          </cell>
          <cell r="D955" t="str">
            <v>CR</v>
          </cell>
          <cell r="E955">
            <v>6.81</v>
          </cell>
        </row>
        <row r="956">
          <cell r="A956">
            <v>11871</v>
          </cell>
          <cell r="B956" t="str">
            <v>CAIXA D'AGUA DE FIBRA DE VIDRO, PARA 500 LITROS, COM TAMPA</v>
          </cell>
          <cell r="C956" t="str">
            <v xml:space="preserve">UN    </v>
          </cell>
          <cell r="D956" t="str">
            <v>AS</v>
          </cell>
          <cell r="E956">
            <v>269</v>
          </cell>
        </row>
        <row r="957">
          <cell r="A957">
            <v>34636</v>
          </cell>
          <cell r="B957" t="str">
            <v>CAIXA D'AGUA EM POLIETILENO 1000 LITROS, COM TAMPA</v>
          </cell>
          <cell r="C957" t="str">
            <v xml:space="preserve">UN    </v>
          </cell>
          <cell r="D957" t="str">
            <v xml:space="preserve">C </v>
          </cell>
          <cell r="E957">
            <v>331.95</v>
          </cell>
        </row>
        <row r="958">
          <cell r="A958">
            <v>34639</v>
          </cell>
          <cell r="B958" t="str">
            <v>CAIXA D'AGUA EM POLIETILENO 1500 LITROS, COM TAMPA</v>
          </cell>
          <cell r="C958" t="str">
            <v xml:space="preserve">UN    </v>
          </cell>
          <cell r="D958" t="str">
            <v>CR</v>
          </cell>
          <cell r="E958">
            <v>674.19</v>
          </cell>
        </row>
        <row r="959">
          <cell r="A959">
            <v>34640</v>
          </cell>
          <cell r="B959" t="str">
            <v>CAIXA D'AGUA EM POLIETILENO 2000 LITROS, COM TAMPA</v>
          </cell>
          <cell r="C959" t="str">
            <v xml:space="preserve">UN    </v>
          </cell>
          <cell r="D959" t="str">
            <v>CR</v>
          </cell>
          <cell r="E959">
            <v>757.28</v>
          </cell>
        </row>
        <row r="960">
          <cell r="A960">
            <v>34637</v>
          </cell>
          <cell r="B960" t="str">
            <v>CAIXA D'AGUA EM POLIETILENO 500 LITROS, COM TAMPA</v>
          </cell>
          <cell r="C960" t="str">
            <v xml:space="preserve">UN    </v>
          </cell>
          <cell r="D960" t="str">
            <v>CR</v>
          </cell>
          <cell r="E960">
            <v>190.58</v>
          </cell>
        </row>
        <row r="961">
          <cell r="A961">
            <v>34638</v>
          </cell>
          <cell r="B961" t="str">
            <v>CAIXA D'AGUA EM POLIETILENO 750 LITROS, COM TAMPA</v>
          </cell>
          <cell r="C961" t="str">
            <v xml:space="preserve">UN    </v>
          </cell>
          <cell r="D961" t="str">
            <v>CR</v>
          </cell>
          <cell r="E961">
            <v>326.83</v>
          </cell>
        </row>
        <row r="962">
          <cell r="A962">
            <v>11868</v>
          </cell>
          <cell r="B962" t="str">
            <v>CAIXA D'AGUA FIBRA DE VIDRO PARA 1000 LITROS, COM TAMPA</v>
          </cell>
          <cell r="C962" t="str">
            <v xml:space="preserve">UN    </v>
          </cell>
          <cell r="D962" t="str">
            <v>AS</v>
          </cell>
          <cell r="E962">
            <v>369.7</v>
          </cell>
        </row>
        <row r="963">
          <cell r="A963">
            <v>37106</v>
          </cell>
          <cell r="B963" t="str">
            <v>CAIXA D'AGUA FIBRA DE VIDRO PARA 10000 LITROS, COM TAMPA</v>
          </cell>
          <cell r="C963" t="str">
            <v xml:space="preserve">UN    </v>
          </cell>
          <cell r="D963" t="str">
            <v>AS</v>
          </cell>
          <cell r="E963">
            <v>3570.92</v>
          </cell>
        </row>
        <row r="964">
          <cell r="A964">
            <v>11869</v>
          </cell>
          <cell r="B964" t="str">
            <v>CAIXA D'AGUA FIBRA DE VIDRO PARA 1500 LITROS, COM TAMPA</v>
          </cell>
          <cell r="C964" t="str">
            <v xml:space="preserve">UN    </v>
          </cell>
          <cell r="D964" t="str">
            <v>AS</v>
          </cell>
          <cell r="E964">
            <v>599.83000000000004</v>
          </cell>
        </row>
        <row r="965">
          <cell r="A965">
            <v>37104</v>
          </cell>
          <cell r="B965" t="str">
            <v>CAIXA D'AGUA FIBRA DE VIDRO PARA 2000 LITROS, COM TAMPA</v>
          </cell>
          <cell r="C965" t="str">
            <v xml:space="preserve">UN    </v>
          </cell>
          <cell r="D965" t="str">
            <v>AS</v>
          </cell>
          <cell r="E965">
            <v>773.23</v>
          </cell>
        </row>
        <row r="966">
          <cell r="A966">
            <v>37105</v>
          </cell>
          <cell r="B966" t="str">
            <v>CAIXA D'AGUA FIBRA DE VIDRO PARA 5000 LITROS, COM TAMPA</v>
          </cell>
          <cell r="C966" t="str">
            <v xml:space="preserve">UN    </v>
          </cell>
          <cell r="D966" t="str">
            <v>AS</v>
          </cell>
          <cell r="E966">
            <v>1722.1</v>
          </cell>
        </row>
        <row r="967">
          <cell r="A967">
            <v>34641</v>
          </cell>
          <cell r="B967" t="str">
            <v>CAIXA DE ATERRAMENTO EM CONCRETO PRÃ-MOLDADO, DIAMETRO DE 0,30 M E ALTURA DE 0,35 M, SEM FUNDO E COM TAMPA</v>
          </cell>
          <cell r="C967" t="str">
            <v xml:space="preserve">UN    </v>
          </cell>
          <cell r="D967" t="str">
            <v>CR</v>
          </cell>
          <cell r="E967">
            <v>70.67</v>
          </cell>
        </row>
        <row r="968">
          <cell r="A968">
            <v>43434</v>
          </cell>
          <cell r="B968" t="str">
            <v>CAIXA DE CONCRETO ARMADO PRÉ-MOLDADO, COM FUNDO, DIMENSOES DE 0,30 X 0,30 X 0,30 M</v>
          </cell>
          <cell r="C968" t="str">
            <v xml:space="preserve">UN    </v>
          </cell>
          <cell r="D968" t="str">
            <v>CR</v>
          </cell>
          <cell r="E968">
            <v>76.41</v>
          </cell>
        </row>
        <row r="969">
          <cell r="A969">
            <v>43435</v>
          </cell>
          <cell r="B969" t="str">
            <v>CAIXA DE CONCRETO ARMADO PRÉ-MOLDADO, COM FUNDO, DIMENSOES DE 0,40 X 0,40 X 0,40 M</v>
          </cell>
          <cell r="C969" t="str">
            <v xml:space="preserve">UN    </v>
          </cell>
          <cell r="D969" t="str">
            <v>CR</v>
          </cell>
          <cell r="E969">
            <v>140.08000000000001</v>
          </cell>
        </row>
        <row r="970">
          <cell r="A970">
            <v>43436</v>
          </cell>
          <cell r="B970" t="str">
            <v>CAIXA DE CONCRETO ARMADO PRÉ-MOLDADO, COM FUNDO, DIMENSOES DE 0,60 X 0,60 X 0,50 M</v>
          </cell>
          <cell r="C970" t="str">
            <v xml:space="preserve">UN    </v>
          </cell>
          <cell r="D970" t="str">
            <v>CR</v>
          </cell>
          <cell r="E970">
            <v>245.15</v>
          </cell>
        </row>
        <row r="971">
          <cell r="A971">
            <v>43437</v>
          </cell>
          <cell r="B971" t="str">
            <v>CAIXA DE CONCRETO ARMADO PRÉ-MOLDADO, COM FUNDO, DIMENSOES DE 0,80 X 0,80 X 0,50 M</v>
          </cell>
          <cell r="C971" t="str">
            <v xml:space="preserve">UN    </v>
          </cell>
          <cell r="D971" t="str">
            <v>CR</v>
          </cell>
          <cell r="E971">
            <v>444.46</v>
          </cell>
        </row>
        <row r="972">
          <cell r="A972">
            <v>43438</v>
          </cell>
          <cell r="B972" t="str">
            <v>CAIXA DE CONCRETO ARMADO PRÉ-MOLDADO, COM FUNDO, DIMENSOES DE 1,00 X 1,00 X 0,50 M</v>
          </cell>
          <cell r="C972" t="str">
            <v xml:space="preserve">UN    </v>
          </cell>
          <cell r="D972" t="str">
            <v>CR</v>
          </cell>
          <cell r="E972">
            <v>795.95</v>
          </cell>
        </row>
        <row r="973">
          <cell r="A973">
            <v>43429</v>
          </cell>
          <cell r="B973" t="str">
            <v>CAIXA DE CONCRETO ARMADO PRÉ-MOLDADO, SEM FUNDO, DIMENSOES DE 0,30 X 0,30 X 0,30 M</v>
          </cell>
          <cell r="C973" t="str">
            <v xml:space="preserve">UN    </v>
          </cell>
          <cell r="D973" t="str">
            <v>CR</v>
          </cell>
          <cell r="E973">
            <v>60.95</v>
          </cell>
        </row>
        <row r="974">
          <cell r="A974">
            <v>43430</v>
          </cell>
          <cell r="B974" t="str">
            <v>CAIXA DE CONCRETO ARMADO PRÉ-MOLDADO, SEM FUNDO, DIMENSOES DE 0,40 X 0,40 X 0,40 M</v>
          </cell>
          <cell r="C974" t="str">
            <v xml:space="preserve">UN    </v>
          </cell>
          <cell r="D974" t="str">
            <v>CR</v>
          </cell>
          <cell r="E974">
            <v>101.24</v>
          </cell>
        </row>
        <row r="975">
          <cell r="A975">
            <v>43431</v>
          </cell>
          <cell r="B975" t="str">
            <v>CAIXA DE CONCRETO ARMADO PRÉ-MOLDADO, SEM FUNDO, DIMENSOES DE 0,60 X 0,60 X 0,50 M</v>
          </cell>
          <cell r="C975" t="str">
            <v xml:space="preserve">UN    </v>
          </cell>
          <cell r="D975" t="str">
            <v>CR</v>
          </cell>
          <cell r="E975">
            <v>196.12</v>
          </cell>
        </row>
        <row r="976">
          <cell r="A976">
            <v>43432</v>
          </cell>
          <cell r="B976" t="str">
            <v>CAIXA DE CONCRETO ARMADO PRÉ-MOLDADO, SEM FUNDO, DIMENSOES DE 0,80 X 0,80 X 0,50 M</v>
          </cell>
          <cell r="C976" t="str">
            <v xml:space="preserve">UN    </v>
          </cell>
          <cell r="D976" t="str">
            <v>CR</v>
          </cell>
          <cell r="E976">
            <v>407.52</v>
          </cell>
        </row>
        <row r="977">
          <cell r="A977">
            <v>43433</v>
          </cell>
          <cell r="B977" t="str">
            <v>CAIXA DE CONCRETO ARMADO PRÉ-MOLDADO, SEM FUNDO, DIMENSOES DE 1,00 X 1,00 X 0,50 M</v>
          </cell>
          <cell r="C977" t="str">
            <v xml:space="preserve">UN    </v>
          </cell>
          <cell r="D977" t="str">
            <v>CR</v>
          </cell>
          <cell r="E977">
            <v>642.49</v>
          </cell>
        </row>
        <row r="978">
          <cell r="A978">
            <v>43094</v>
          </cell>
          <cell r="B978" t="str">
            <v>CAIXA DE DERIVACAO PARA MEDIDOR DE ENERGIA, COM BARRAMENTO MONOFASICO, EM POLICARBONATO / TERMOPLASTICO - MODULO (PADRAO CONCESSIONARIA LOCAL)</v>
          </cell>
          <cell r="C978" t="str">
            <v xml:space="preserve">UN    </v>
          </cell>
          <cell r="D978" t="str">
            <v>CR</v>
          </cell>
          <cell r="E978">
            <v>203.6</v>
          </cell>
        </row>
        <row r="979">
          <cell r="A979">
            <v>43093</v>
          </cell>
          <cell r="B979" t="str">
            <v>CAIXA DE DERIVACAO PARA MEDIDOR DE ENERGIA, COM BARRAMENTO POLIFASICO, EM POLICARBONATO / TERMOPLASTICO - MODULO (PADRAO CONCESSIONARIA LOCAL)</v>
          </cell>
          <cell r="C979" t="str">
            <v xml:space="preserve">UN    </v>
          </cell>
          <cell r="D979" t="str">
            <v>CR</v>
          </cell>
          <cell r="E979">
            <v>216.36</v>
          </cell>
        </row>
        <row r="980">
          <cell r="A980">
            <v>1030</v>
          </cell>
          <cell r="B980" t="str">
            <v>CAIXA DE DESCARGA DE PLASTICO EXTERNA, DE *9* L, PUXADOR FIO DE NYLON, NAO INCLUSO CANO, BOLSA, ENGATE</v>
          </cell>
          <cell r="C980" t="str">
            <v xml:space="preserve">UN    </v>
          </cell>
          <cell r="D980" t="str">
            <v xml:space="preserve">C </v>
          </cell>
          <cell r="E980">
            <v>29.6</v>
          </cell>
        </row>
        <row r="981">
          <cell r="A981">
            <v>11694</v>
          </cell>
          <cell r="B981" t="str">
            <v>CAIXA DE DESCARGA PLASTICA DE EMBUTIR COMPLETA, COM ESPELHO PLASTICO, CAPACIDADE 6 A 10 L, ACESSORIOS INCLUSOS</v>
          </cell>
          <cell r="C981" t="str">
            <v xml:space="preserve">UN    </v>
          </cell>
          <cell r="D981" t="str">
            <v>CR</v>
          </cell>
          <cell r="E981">
            <v>654.30999999999995</v>
          </cell>
        </row>
        <row r="982">
          <cell r="A982">
            <v>11881</v>
          </cell>
          <cell r="B982" t="str">
            <v>CAIXA DE GORDURA CILINDRICA EM CONCRETO SIMPLES,  PRE-MOLDADA, COM DIAMETRO DE 40 CM E ALTURA DE 45 CM, COM TAMPA</v>
          </cell>
          <cell r="C982" t="str">
            <v xml:space="preserve">UN    </v>
          </cell>
          <cell r="D982" t="str">
            <v>CR</v>
          </cell>
          <cell r="E982">
            <v>108.24</v>
          </cell>
        </row>
        <row r="983">
          <cell r="A983">
            <v>35277</v>
          </cell>
          <cell r="B983" t="str">
            <v>CAIXA DE GORDURA EM PVC, DIAMETRO MINIMO 300 MM, DIAMETRO DE SAIDA 100 MM, CAPACIDADE  APROXIMADA 18 LITROS, COM TAMPA</v>
          </cell>
          <cell r="C983" t="str">
            <v xml:space="preserve">UN    </v>
          </cell>
          <cell r="D983" t="str">
            <v>CR</v>
          </cell>
          <cell r="E983">
            <v>390.35</v>
          </cell>
        </row>
        <row r="984">
          <cell r="A984">
            <v>10521</v>
          </cell>
          <cell r="B984" t="str">
            <v>CAIXA DE INCENDIO/ABRIGO PARA MANGUEIRA, DE EMBUTIR/INTERNA, COM 75 X 45 X 17 CM, EM CHAPA DE ACO, PORTA COM VENTILACAO, VISOR COM A INSCRICAO "INCENDIO", SUPORTE/CESTA INTERNA PARA A MANGUEIRA, PINTURA ELETROSTATICA VERMELHA</v>
          </cell>
          <cell r="C984" t="str">
            <v xml:space="preserve">UN    </v>
          </cell>
          <cell r="D984" t="str">
            <v>CR</v>
          </cell>
          <cell r="E984">
            <v>181.36</v>
          </cell>
        </row>
        <row r="985">
          <cell r="A985">
            <v>10885</v>
          </cell>
          <cell r="B985" t="str">
            <v>CAIXA DE INCENDIO/ABRIGO PARA MANGUEIRA, DE EMBUTIR/INTERNA, COM 90 X 60 X 17 CM, EM CHAPA DE ACO, PORTA COM VENTILACAO, VISOR COM A INSCRICAO "INCENDIO", SUPORTE/CESTA INTERNA PARA A MANGUEIRA, PINTURA ELETROSTATICA VERMELHA</v>
          </cell>
          <cell r="C985" t="str">
            <v xml:space="preserve">UN    </v>
          </cell>
          <cell r="D985" t="str">
            <v>CR</v>
          </cell>
          <cell r="E985">
            <v>229.4</v>
          </cell>
        </row>
        <row r="986">
          <cell r="A986">
            <v>20962</v>
          </cell>
          <cell r="B986" t="str">
            <v>CAIXA DE INCENDIO/ABRIGO PARA MANGUEIRA, DE SOBREPOR/EXTERNA, COM 75 X 45 X 17 CM, EM CHAPA DE ACO, PORTA COM VENTILACAO, VISOR COM A INSCRICAO "INCENDIO", SUPORTE/CESTA INTERNA PARA A MANGUEIRA, PINTURA ELETROSTATICA VERMELHA</v>
          </cell>
          <cell r="C986" t="str">
            <v xml:space="preserve">UN    </v>
          </cell>
          <cell r="D986" t="str">
            <v xml:space="preserve">C </v>
          </cell>
          <cell r="E986">
            <v>190</v>
          </cell>
        </row>
        <row r="987">
          <cell r="A987">
            <v>20963</v>
          </cell>
          <cell r="B987" t="str">
            <v>CAIXA DE INCENDIO/ABRIGO PARA MANGUEIRA, DE SOBREPOR/EXTERNA, COM 90 X 60 X 17 CM, EM CHAPA DE ACO, PORTA COM VENTILACAO, VISOR COM A INSCRICAO "INCENDIO", SUPORTE/CESTA INTERNA PARA A MANGUEIRA, PINTURA ELETROSTATICA VERMELHA</v>
          </cell>
          <cell r="C987" t="str">
            <v xml:space="preserve">UN    </v>
          </cell>
          <cell r="D987" t="str">
            <v>CR</v>
          </cell>
          <cell r="E987">
            <v>232.1</v>
          </cell>
        </row>
        <row r="988">
          <cell r="A988">
            <v>41627</v>
          </cell>
          <cell r="B988" t="str">
            <v>CAIXA DE INSPECAO, CONCRETO PRE MOLDADO, QUADRADA, COM TAMPA, 30 X 30 CM (L X H), E = *3* CM</v>
          </cell>
          <cell r="C988" t="str">
            <v xml:space="preserve">UN    </v>
          </cell>
          <cell r="D988" t="str">
            <v>CR</v>
          </cell>
          <cell r="E988">
            <v>117.8</v>
          </cell>
        </row>
        <row r="989">
          <cell r="A989">
            <v>41628</v>
          </cell>
          <cell r="B989" t="str">
            <v>CAIXA DE INSPECAO, CONCRETO PRE MOLDADO, QUADRADA, COM TAMPA, 40 X 40 CM (L X H), E = 3 CM</v>
          </cell>
          <cell r="C989" t="str">
            <v xml:space="preserve">UN    </v>
          </cell>
          <cell r="D989" t="str">
            <v>CR</v>
          </cell>
          <cell r="E989">
            <v>216.49</v>
          </cell>
        </row>
        <row r="990">
          <cell r="A990">
            <v>41629</v>
          </cell>
          <cell r="B990" t="str">
            <v>CAIXA DE INSPECAO, CONCRETO PRE MOLDADO, QUADRADA, COM TAMPA, 60 X 60 CM (L X H), E = 5 CM</v>
          </cell>
          <cell r="C990" t="str">
            <v xml:space="preserve">UN    </v>
          </cell>
          <cell r="D990" t="str">
            <v>CR</v>
          </cell>
          <cell r="E990">
            <v>275.08</v>
          </cell>
        </row>
        <row r="991">
          <cell r="A991">
            <v>2555</v>
          </cell>
          <cell r="B991" t="str">
            <v>CAIXA DE LUZ "3 X 3" EM ACO ESMALTADA</v>
          </cell>
          <cell r="C991" t="str">
            <v xml:space="preserve">UN    </v>
          </cell>
          <cell r="D991" t="str">
            <v>CR</v>
          </cell>
          <cell r="E991">
            <v>0.93</v>
          </cell>
        </row>
        <row r="992">
          <cell r="A992">
            <v>2556</v>
          </cell>
          <cell r="B992" t="str">
            <v>CAIXA DE LUZ "4 X 2" EM ACO ESMALTADA</v>
          </cell>
          <cell r="C992" t="str">
            <v xml:space="preserve">UN    </v>
          </cell>
          <cell r="D992" t="str">
            <v>CR</v>
          </cell>
          <cell r="E992">
            <v>0.96</v>
          </cell>
        </row>
        <row r="993">
          <cell r="A993">
            <v>2557</v>
          </cell>
          <cell r="B993" t="str">
            <v>CAIXA DE LUZ "4 X 4" EM ACO ESMALTADA</v>
          </cell>
          <cell r="C993" t="str">
            <v xml:space="preserve">UN    </v>
          </cell>
          <cell r="D993" t="str">
            <v>CR</v>
          </cell>
          <cell r="E993">
            <v>2.0299999999999998</v>
          </cell>
        </row>
        <row r="994">
          <cell r="A994">
            <v>10569</v>
          </cell>
          <cell r="B994" t="str">
            <v>CAIXA DE PASSAGEM / DERIVACAO / LUZ, OCTOGONAL 4 X4, EM ACO ESMALTADA, COM FUNDO MOVEL SIMPLES (FMS)</v>
          </cell>
          <cell r="C994" t="str">
            <v xml:space="preserve">UN    </v>
          </cell>
          <cell r="D994" t="str">
            <v>CR</v>
          </cell>
          <cell r="E994">
            <v>2.0299999999999998</v>
          </cell>
        </row>
        <row r="995">
          <cell r="A995">
            <v>39810</v>
          </cell>
          <cell r="B995" t="str">
            <v>CAIXA DE PASSAGEM ELETRICA DE PAREDE, DE EMBUTIR, EM PVC, COM TAMPA APARAFUSADA, DIMENSOES 120 X 120 X *75* MM</v>
          </cell>
          <cell r="C995" t="str">
            <v xml:space="preserve">UN    </v>
          </cell>
          <cell r="D995" t="str">
            <v>CR</v>
          </cell>
          <cell r="E995">
            <v>27.47</v>
          </cell>
        </row>
        <row r="996">
          <cell r="A996">
            <v>39811</v>
          </cell>
          <cell r="B996" t="str">
            <v>CAIXA DE PASSAGEM ELETRICA DE PAREDE, DE EMBUTIR, EM PVC, COM TAMPA APARAFUSADA, DIMENSOES 150 X 150 X *75* MM</v>
          </cell>
          <cell r="C996" t="str">
            <v xml:space="preserve">UN    </v>
          </cell>
          <cell r="D996" t="str">
            <v>CR</v>
          </cell>
          <cell r="E996">
            <v>33.61</v>
          </cell>
        </row>
        <row r="997">
          <cell r="A997">
            <v>39812</v>
          </cell>
          <cell r="B997" t="str">
            <v>CAIXA DE PASSAGEM ELETRICA DE PAREDE, DE EMBUTIR, EM PVC, COM TAMPA APARAFUSADA, DIMENSOES 200 X 200 X *90* MM</v>
          </cell>
          <cell r="C997" t="str">
            <v xml:space="preserve">UN    </v>
          </cell>
          <cell r="D997" t="str">
            <v>CR</v>
          </cell>
          <cell r="E997">
            <v>55.26</v>
          </cell>
        </row>
        <row r="998">
          <cell r="A998">
            <v>43096</v>
          </cell>
          <cell r="B998" t="str">
            <v>CAIXA DE PASSAGEM ELETRICA DE PAREDE, DE EMBUTIR, EM TERMOPLASTICO / PVC, COM TAMPA APARAFUSADA, DIMENSOES 400 X 400 X *120* MM</v>
          </cell>
          <cell r="C998" t="str">
            <v xml:space="preserve">UN    </v>
          </cell>
          <cell r="D998" t="str">
            <v>CR</v>
          </cell>
          <cell r="E998">
            <v>183.17</v>
          </cell>
        </row>
        <row r="999">
          <cell r="A999">
            <v>43102</v>
          </cell>
          <cell r="B999" t="str">
            <v>CAIXA DE PASSAGEM ELETRICA DE PAREDE, DE SOBREPOR, EM PVC, COM TAMPA APARAFUSADA, DIMENSOES 300 X 300 X *100* MM</v>
          </cell>
          <cell r="C999" t="str">
            <v xml:space="preserve">UN    </v>
          </cell>
          <cell r="D999" t="str">
            <v>CR</v>
          </cell>
          <cell r="E999">
            <v>111.38</v>
          </cell>
        </row>
        <row r="1000">
          <cell r="A1000">
            <v>43103</v>
          </cell>
          <cell r="B1000" t="str">
            <v>CAIXA DE PASSAGEM ELETRICA DE PAREDE, DE SOBREPOR, EM PVC, COM TAMPA APARAFUSADA, DIMENSOES, 400 X 400 X *120* MM</v>
          </cell>
          <cell r="C1000" t="str">
            <v xml:space="preserve">UN    </v>
          </cell>
          <cell r="D1000" t="str">
            <v>CR</v>
          </cell>
          <cell r="E1000">
            <v>164.01</v>
          </cell>
        </row>
        <row r="1001">
          <cell r="A1001">
            <v>43098</v>
          </cell>
          <cell r="B1001" t="str">
            <v>CAIXA DE PASSAGEM ELETRICA DE PAREDE, DE SOBREPOR, EM TERMOPLASTICO / PVC, COM TAMPA APARAFUSA, DIMENSOES 200 X 200 X *100* MM</v>
          </cell>
          <cell r="C1001" t="str">
            <v xml:space="preserve">UN    </v>
          </cell>
          <cell r="D1001" t="str">
            <v>CR</v>
          </cell>
          <cell r="E1001">
            <v>62.04</v>
          </cell>
        </row>
        <row r="1002">
          <cell r="A1002">
            <v>43097</v>
          </cell>
          <cell r="B1002" t="str">
            <v>CAIXA DE PASSAGEM ELETRICA DE PAREDE, DE SOBREPOR, EM TERMOPLASTICO / PVC, COM TAMPA APARAFUSADA, DIMENSOES, 150 X 150 X *100* MM</v>
          </cell>
          <cell r="C1002" t="str">
            <v xml:space="preserve">UN    </v>
          </cell>
          <cell r="D1002" t="str">
            <v>CR</v>
          </cell>
          <cell r="E1002">
            <v>36.76</v>
          </cell>
        </row>
        <row r="1003">
          <cell r="A1003">
            <v>43104</v>
          </cell>
          <cell r="B1003" t="str">
            <v>CAIXA DE PASSAGEM ELETRICA, PARA PISO, EM PVC, DIMENSOES DE 3/4" A 4"</v>
          </cell>
          <cell r="C1003" t="str">
            <v xml:space="preserve">UN    </v>
          </cell>
          <cell r="D1003" t="str">
            <v>CR</v>
          </cell>
          <cell r="E1003">
            <v>434.83</v>
          </cell>
        </row>
        <row r="1004">
          <cell r="A1004">
            <v>39771</v>
          </cell>
          <cell r="B1004" t="str">
            <v>CAIXA DE PASSAGEM METALICA DE SOBREPOR COM TAMPA PARAFUSADA, DIMENSOES 20 X 20 X 10 CM</v>
          </cell>
          <cell r="C1004" t="str">
            <v xml:space="preserve">UN    </v>
          </cell>
          <cell r="D1004" t="str">
            <v>CR</v>
          </cell>
          <cell r="E1004">
            <v>19.510000000000002</v>
          </cell>
        </row>
        <row r="1005">
          <cell r="A1005">
            <v>39772</v>
          </cell>
          <cell r="B1005" t="str">
            <v>CAIXA DE PASSAGEM METALICA DE SOBREPOR COM TAMPA PARAFUSADA, DIMENSOES 30 X 30 X 10 CM</v>
          </cell>
          <cell r="C1005" t="str">
            <v xml:space="preserve">UN    </v>
          </cell>
          <cell r="D1005" t="str">
            <v>CR</v>
          </cell>
          <cell r="E1005">
            <v>38.35</v>
          </cell>
        </row>
        <row r="1006">
          <cell r="A1006">
            <v>39773</v>
          </cell>
          <cell r="B1006" t="str">
            <v>CAIXA DE PASSAGEM METALICA DE SOBREPOR COM TAMPA PARAFUSADA, DIMENSOES 40 X 40 X 15 CM</v>
          </cell>
          <cell r="C1006" t="str">
            <v xml:space="preserve">UN    </v>
          </cell>
          <cell r="D1006" t="str">
            <v>CR</v>
          </cell>
          <cell r="E1006">
            <v>61.65</v>
          </cell>
        </row>
        <row r="1007">
          <cell r="A1007">
            <v>39774</v>
          </cell>
          <cell r="B1007" t="str">
            <v>CAIXA DE PASSAGEM METALICA DE SOBREPOR COM TAMPA PARAFUSADA, DIMENSOES 50 X 50 X 15 CM</v>
          </cell>
          <cell r="C1007" t="str">
            <v xml:space="preserve">UN    </v>
          </cell>
          <cell r="D1007" t="str">
            <v>CR</v>
          </cell>
          <cell r="E1007">
            <v>92.21</v>
          </cell>
        </row>
        <row r="1008">
          <cell r="A1008">
            <v>39775</v>
          </cell>
          <cell r="B1008" t="str">
            <v>CAIXA DE PASSAGEM METALICA DE SOBREPOR COM TAMPA PARAFUSADA, DIMENSOES 60 X 60 X 20 CM</v>
          </cell>
          <cell r="C1008" t="str">
            <v xml:space="preserve">UN    </v>
          </cell>
          <cell r="D1008" t="str">
            <v>CR</v>
          </cell>
          <cell r="E1008">
            <v>123.07</v>
          </cell>
        </row>
        <row r="1009">
          <cell r="A1009">
            <v>39776</v>
          </cell>
          <cell r="B1009" t="str">
            <v>CAIXA DE PASSAGEM METALICA DE SOBREPOR COM TAMPA PARAFUSADA, DIMENSOES 70 X 70 X 20 CM</v>
          </cell>
          <cell r="C1009" t="str">
            <v xml:space="preserve">UN    </v>
          </cell>
          <cell r="D1009" t="str">
            <v>CR</v>
          </cell>
          <cell r="E1009">
            <v>148.74</v>
          </cell>
        </row>
        <row r="1010">
          <cell r="A1010">
            <v>39777</v>
          </cell>
          <cell r="B1010" t="str">
            <v>CAIXA DE PASSAGEM METALICA DE SOBREPOR COM TAMPA PARAFUSADA, DIMENSOES 80 X 80 X 20 CM</v>
          </cell>
          <cell r="C1010" t="str">
            <v xml:space="preserve">UN    </v>
          </cell>
          <cell r="D1010" t="str">
            <v>CR</v>
          </cell>
          <cell r="E1010">
            <v>188.52</v>
          </cell>
        </row>
        <row r="1011">
          <cell r="A1011">
            <v>20254</v>
          </cell>
          <cell r="B1011" t="str">
            <v>CAIXA DE PASSAGEM METALICA, DE SOBREPOR, COM TAMPA APARAFUSADA, DIMENSOES 15 X 15 X *10* CM</v>
          </cell>
          <cell r="C1011" t="str">
            <v xml:space="preserve">UN    </v>
          </cell>
          <cell r="D1011" t="str">
            <v>CR</v>
          </cell>
          <cell r="E1011">
            <v>13.68</v>
          </cell>
        </row>
        <row r="1012">
          <cell r="A1012">
            <v>20253</v>
          </cell>
          <cell r="B1012" t="str">
            <v>CAIXA DE PASSAGEM METALICA, DE SOBREPOR, COM TAMPA APARAFUSADA, DIMENSOES 35 X 35 X *12* CM</v>
          </cell>
          <cell r="C1012" t="str">
            <v xml:space="preserve">UN    </v>
          </cell>
          <cell r="D1012" t="str">
            <v>CR</v>
          </cell>
          <cell r="E1012">
            <v>44.93</v>
          </cell>
        </row>
        <row r="1013">
          <cell r="A1013">
            <v>11247</v>
          </cell>
          <cell r="B1013" t="str">
            <v>CAIXA DE PASSAGEM/ LUZ / TELEFONIA, DE EMBUTIR,  EM CHAPA DE ACO GALVANIZADO, DIMENSOES 150 X 150 X 15 CM (PADRAO CONCESSIONARIA LOCAL)</v>
          </cell>
          <cell r="C1013" t="str">
            <v xml:space="preserve">UN    </v>
          </cell>
          <cell r="D1013" t="str">
            <v>CR</v>
          </cell>
          <cell r="E1013">
            <v>863.99</v>
          </cell>
        </row>
        <row r="1014">
          <cell r="A1014">
            <v>11250</v>
          </cell>
          <cell r="B1014" t="str">
            <v>CAIXA DE PASSAGEM/ LUZ / TELEFONIA, DE EMBUTIR,  EM CHAPA DE ACO GALVANIZADO, DIMENSOES 20 X 20 X *12* CM (PADRAO CONCESSIONARIA LOCAL)</v>
          </cell>
          <cell r="C1014" t="str">
            <v xml:space="preserve">UN    </v>
          </cell>
          <cell r="D1014" t="str">
            <v>CR</v>
          </cell>
          <cell r="E1014">
            <v>37.19</v>
          </cell>
        </row>
        <row r="1015">
          <cell r="A1015">
            <v>11249</v>
          </cell>
          <cell r="B1015" t="str">
            <v>CAIXA DE PASSAGEM/ LUZ / TELEFONIA, DE EMBUTIR,  EM CHAPA DE ACO GALVANIZADO, DIMENSOES 200 X 200 X 20 CM (PADRAO CONCESSIONARIA LOCAL)</v>
          </cell>
          <cell r="C1015" t="str">
            <v xml:space="preserve">UN    </v>
          </cell>
          <cell r="D1015" t="str">
            <v>CR</v>
          </cell>
          <cell r="E1015">
            <v>1687.67</v>
          </cell>
        </row>
        <row r="1016">
          <cell r="A1016">
            <v>11251</v>
          </cell>
          <cell r="B1016" t="str">
            <v>CAIXA DE PASSAGEM/ LUZ / TELEFONIA, DE EMBUTIR,  EM CHAPA DE ACO GALVANIZADO, DIMENSOES 40 X 40 X *12* CM (PADRAO CONCESSIONARIA LOCAL)</v>
          </cell>
          <cell r="C1016" t="str">
            <v xml:space="preserve">UN    </v>
          </cell>
          <cell r="D1016" t="str">
            <v>CR</v>
          </cell>
          <cell r="E1016">
            <v>82.39</v>
          </cell>
        </row>
        <row r="1017">
          <cell r="A1017">
            <v>11253</v>
          </cell>
          <cell r="B1017" t="str">
            <v>CAIXA DE PASSAGEM/ LUZ / TELEFONIA, DE EMBUTIR,  EM CHAPA DE ACO GALVANIZADO, DIMENSOES 60 X 60 X *12* CM (PADRAO CONCESSIONARIA LOCAL)</v>
          </cell>
          <cell r="C1017" t="str">
            <v xml:space="preserve">UN    </v>
          </cell>
          <cell r="D1017" t="str">
            <v>CR</v>
          </cell>
          <cell r="E1017">
            <v>136.53</v>
          </cell>
        </row>
        <row r="1018">
          <cell r="A1018">
            <v>11255</v>
          </cell>
          <cell r="B1018" t="str">
            <v>CAIXA DE PASSAGEM/ LUZ / TELEFONIA, DE EMBUTIR,  EM CHAPA DE ACO GALVANIZADO, DIMENSOES 80 X 80 X *12* CM (PADRAO CONCESSIONARIA LOCAL)</v>
          </cell>
          <cell r="C1018" t="str">
            <v xml:space="preserve">UN    </v>
          </cell>
          <cell r="D1018" t="str">
            <v>CR</v>
          </cell>
          <cell r="E1018">
            <v>204.11</v>
          </cell>
        </row>
        <row r="1019">
          <cell r="A1019">
            <v>14055</v>
          </cell>
          <cell r="B1019" t="str">
            <v>CAIXA DE PASSAGEM/ LUZ / TELEFONIA, DE EMBUTIR, EM CHAPA DE ACO GALVANIZADO, DIMENSOES 120 X 120 X *12* CM (PADRAO CONCESSIONARIA LOCAL)</v>
          </cell>
          <cell r="C1019" t="str">
            <v xml:space="preserve">UN    </v>
          </cell>
          <cell r="D1019" t="str">
            <v>CR</v>
          </cell>
          <cell r="E1019">
            <v>410.6</v>
          </cell>
        </row>
        <row r="1020">
          <cell r="A1020">
            <v>11256</v>
          </cell>
          <cell r="B1020" t="str">
            <v>CAIXA DE PASSAGEM/ LUZ / TELEFONIA, DE SOBREPOR,  EM CHAPA DE ACO GALVANIZADO, DIMENSOES 80 X 80 X *12* CM (PADRAO CONCESSIONARIA LOCAL)</v>
          </cell>
          <cell r="C1020" t="str">
            <v xml:space="preserve">UN    </v>
          </cell>
          <cell r="D1020" t="str">
            <v>CR</v>
          </cell>
          <cell r="E1020">
            <v>255.67</v>
          </cell>
        </row>
        <row r="1021">
          <cell r="A1021">
            <v>1872</v>
          </cell>
          <cell r="B1021" t="str">
            <v>CAIXA DE PASSAGEM, EM PVC, DE 4" X 2", PARA ELETRODUTO FLEXIVEL CORRUGADO</v>
          </cell>
          <cell r="C1021" t="str">
            <v xml:space="preserve">UN    </v>
          </cell>
          <cell r="D1021" t="str">
            <v>CR</v>
          </cell>
          <cell r="E1021">
            <v>1.5</v>
          </cell>
        </row>
        <row r="1022">
          <cell r="A1022">
            <v>1873</v>
          </cell>
          <cell r="B1022" t="str">
            <v>CAIXA DE PASSAGEM, EM PVC, DE 4" X 4", PARA ELETRODUTO FLEXIVEL CORRUGADO</v>
          </cell>
          <cell r="C1022" t="str">
            <v xml:space="preserve">UN    </v>
          </cell>
          <cell r="D1022" t="str">
            <v>CR</v>
          </cell>
          <cell r="E1022">
            <v>2.99</v>
          </cell>
        </row>
        <row r="1023">
          <cell r="A1023">
            <v>39693</v>
          </cell>
          <cell r="B1023" t="str">
            <v>CAIXA DE PROTECAO EXTERNA PARA MEDIDOR HOROSAZONAL, DE BAIXA TENSAO, COM MODULO, EM CHAPA DE ACO (PADRAO DA CONCESSIONARIA LOCAL)</v>
          </cell>
          <cell r="C1023" t="str">
            <v xml:space="preserve">UN    </v>
          </cell>
          <cell r="D1023" t="str">
            <v>CR</v>
          </cell>
          <cell r="E1023">
            <v>1605.72</v>
          </cell>
        </row>
        <row r="1024">
          <cell r="A1024">
            <v>39692</v>
          </cell>
          <cell r="B1024" t="str">
            <v>CAIXA DE PROTECAO PARA TRANSFORMADOR CORRENTE, EM CHAPA DE ACO 18 USG (PADRAO DA CONCESSIONARIA LOCAL)</v>
          </cell>
          <cell r="C1024" t="str">
            <v xml:space="preserve">UN    </v>
          </cell>
          <cell r="D1024" t="str">
            <v>CR</v>
          </cell>
          <cell r="E1024">
            <v>513.79</v>
          </cell>
        </row>
        <row r="1025">
          <cell r="A1025">
            <v>34643</v>
          </cell>
          <cell r="B1025" t="str">
            <v>CAIXA INSPECAO EM POLIETILENO PARA ATERRAMENTO E PARA RAIOS DIAMETRO = 300 MM</v>
          </cell>
          <cell r="C1025" t="str">
            <v xml:space="preserve">UN    </v>
          </cell>
          <cell r="D1025" t="str">
            <v>CR</v>
          </cell>
          <cell r="E1025">
            <v>12.63</v>
          </cell>
        </row>
        <row r="1026">
          <cell r="A1026">
            <v>1062</v>
          </cell>
          <cell r="B1026" t="str">
            <v>CAIXA INTERNA/EXTERNA DE MEDICAO PARA 1 MEDIDOR TRIFASICO, COM VISOR, EM CHAPA DE ACO 18 USG (PADRAO DA CONCESSIONARIA LOCAL)</v>
          </cell>
          <cell r="C1026" t="str">
            <v xml:space="preserve">UN    </v>
          </cell>
          <cell r="D1026" t="str">
            <v>CR</v>
          </cell>
          <cell r="E1026">
            <v>162.83000000000001</v>
          </cell>
        </row>
        <row r="1027">
          <cell r="A1027">
            <v>39686</v>
          </cell>
          <cell r="B1027" t="str">
            <v>CAIXA INTERNA/EXTERNA DE MEDICAO PARA 4 MEDIDORES MONOFASICOS, COM VISOR, EM CHAPA DE ACO 18 USG (PADRAO DA CONCESSIONARIA LOCAL)</v>
          </cell>
          <cell r="C1027" t="str">
            <v xml:space="preserve">UN    </v>
          </cell>
          <cell r="D1027" t="str">
            <v>CR</v>
          </cell>
          <cell r="E1027">
            <v>263.64999999999998</v>
          </cell>
        </row>
        <row r="1028">
          <cell r="A1028">
            <v>43095</v>
          </cell>
          <cell r="B1028" t="str">
            <v>CAIXA MODULAR PARA MEDIDOR DE ENERGIA AGRUPADA, EM POLICARBONATO /  TERMOPLASTICO, COM SUPORTE PARA DISJUNTOR (PADRAO DA CONCESSIONARIA LOCAL)</v>
          </cell>
          <cell r="C1028" t="str">
            <v xml:space="preserve">UN    </v>
          </cell>
          <cell r="D1028" t="str">
            <v>CR</v>
          </cell>
          <cell r="E1028">
            <v>120.7</v>
          </cell>
        </row>
        <row r="1029">
          <cell r="A1029">
            <v>1871</v>
          </cell>
          <cell r="B1029" t="str">
            <v>CAIXA OCTOGONAL DE FUNDO MOVEL, EM PVC, DE 3" X 3", PARA ELETRODUTO FLEXIVEL CORRUGADO</v>
          </cell>
          <cell r="C1029" t="str">
            <v xml:space="preserve">UN    </v>
          </cell>
          <cell r="D1029" t="str">
            <v>CR</v>
          </cell>
          <cell r="E1029">
            <v>2.69</v>
          </cell>
        </row>
        <row r="1030">
          <cell r="A1030">
            <v>12001</v>
          </cell>
          <cell r="B1030" t="str">
            <v>CAIXA OCTOGONAL DE FUNDO MOVEL, EM PVC, DE 4" X 4", PARA ELETRODUTO FLEXIVEL CORRUGADO</v>
          </cell>
          <cell r="C1030" t="str">
            <v xml:space="preserve">UN    </v>
          </cell>
          <cell r="D1030" t="str">
            <v>CR</v>
          </cell>
          <cell r="E1030">
            <v>3.88</v>
          </cell>
        </row>
        <row r="1031">
          <cell r="A1031">
            <v>11882</v>
          </cell>
          <cell r="B1031" t="str">
            <v>CAIXA PARA HIDROMETRO CONCRETO PRE MOLDADO, *0,24 M X 0,45 M X 0,30* M (L X C X A)</v>
          </cell>
          <cell r="C1031" t="str">
            <v xml:space="preserve">UN    </v>
          </cell>
          <cell r="D1031" t="str">
            <v>CR</v>
          </cell>
          <cell r="E1031">
            <v>77.680000000000007</v>
          </cell>
        </row>
        <row r="1032">
          <cell r="A1032">
            <v>1068</v>
          </cell>
          <cell r="B1032" t="str">
            <v>CAIXA PARA MEDICAO COLETIVA TIPO L, PADRAO BIFASICO OU TRIFASICO, PARA ATE 4 MEDIDORES, SEM BARRAMENTO E COM PORTAS INFERIOR E SUPERIOR</v>
          </cell>
          <cell r="C1032" t="str">
            <v xml:space="preserve">UN    </v>
          </cell>
          <cell r="D1032" t="str">
            <v>CR</v>
          </cell>
          <cell r="E1032">
            <v>1074.03</v>
          </cell>
        </row>
        <row r="1033">
          <cell r="A1033">
            <v>39690</v>
          </cell>
          <cell r="B1033" t="str">
            <v>CAIXA PARA MEDICAO COLETIVA TIPO M, PADRAO BIFASICO OU TRIFASICO, PARA ATE 8 MEDIDORES, SEM BARRAMENTO E COM PORTAS INFERIOR E SUPERIOR</v>
          </cell>
          <cell r="C1033" t="str">
            <v xml:space="preserve">UN    </v>
          </cell>
          <cell r="D1033" t="str">
            <v>CR</v>
          </cell>
          <cell r="E1033">
            <v>1801.88</v>
          </cell>
        </row>
        <row r="1034">
          <cell r="A1034">
            <v>39691</v>
          </cell>
          <cell r="B1034" t="str">
            <v>CAIXA PARA MEDICAO COLETIVA TIPO N, PADRAO BIFASICO OU TRIFASICO, PARA ATE 12 MEDIDORES, SEM BARRAMENTO E COM PORTAS INFERIOR E SUPERIOR</v>
          </cell>
          <cell r="C1034" t="str">
            <v xml:space="preserve">UN    </v>
          </cell>
          <cell r="D1034" t="str">
            <v>CR</v>
          </cell>
          <cell r="E1034">
            <v>2266.2600000000002</v>
          </cell>
        </row>
        <row r="1035">
          <cell r="A1035">
            <v>39808</v>
          </cell>
          <cell r="B1035" t="str">
            <v>CAIXA PARA MEDIDOR MONOFASICO, EM POLICARBONATO / TERMOPLASTICO, PARA ALOJAR 1 DISJUNTOR (PADRAO DA CONCESSIONARIA LOCAL)</v>
          </cell>
          <cell r="C1035" t="str">
            <v xml:space="preserve">UN    </v>
          </cell>
          <cell r="D1035" t="str">
            <v>CR</v>
          </cell>
          <cell r="E1035">
            <v>63.01</v>
          </cell>
        </row>
        <row r="1036">
          <cell r="A1036">
            <v>39809</v>
          </cell>
          <cell r="B1036" t="str">
            <v>CAIXA PARA MEDIDOR POLIFASICO, EM POLICARBONATO / TERMOPLASTICO, PARA ALOJAR 1 DISJUNTOR (PADRAO DA CONCESSIONARIA LOCAL)</v>
          </cell>
          <cell r="C1036" t="str">
            <v xml:space="preserve">UN    </v>
          </cell>
          <cell r="D1036" t="str">
            <v>CR</v>
          </cell>
          <cell r="E1036">
            <v>149.46</v>
          </cell>
        </row>
        <row r="1037">
          <cell r="A1037">
            <v>43439</v>
          </cell>
          <cell r="B1037" t="str">
            <v>CAIXA PRE-MOLDADA PARA BOCA DE LOBO, EM CONCRETO ARMADO, COM FCK DE 25 MPA, COM DIMENSOES 1,10 X 0,65 X 1,00 M (COMPRIMENTO X LARGURA X ALTURA)</v>
          </cell>
          <cell r="C1037" t="str">
            <v xml:space="preserve">UN    </v>
          </cell>
          <cell r="D1037" t="str">
            <v>CR</v>
          </cell>
          <cell r="E1037">
            <v>356.58</v>
          </cell>
        </row>
        <row r="1038">
          <cell r="A1038">
            <v>11713</v>
          </cell>
          <cell r="B1038" t="str">
            <v>CAIXA SIFONADA PVC 150 X 150 X 50MM COM TAMPA CEGA QUADRADA BRANCA</v>
          </cell>
          <cell r="C1038" t="str">
            <v xml:space="preserve">UN    </v>
          </cell>
          <cell r="D1038" t="str">
            <v>CR</v>
          </cell>
          <cell r="E1038">
            <v>27.42</v>
          </cell>
        </row>
        <row r="1039">
          <cell r="A1039">
            <v>11716</v>
          </cell>
          <cell r="B1039" t="str">
            <v>CAIXA SIFONADA PVC, 100 X 100 X 40 MM, COM GRELHA REDONDA BRANCA</v>
          </cell>
          <cell r="C1039" t="str">
            <v xml:space="preserve">UN    </v>
          </cell>
          <cell r="D1039" t="str">
            <v>CR</v>
          </cell>
          <cell r="E1039">
            <v>11.71</v>
          </cell>
        </row>
        <row r="1040">
          <cell r="A1040">
            <v>5103</v>
          </cell>
          <cell r="B1040" t="str">
            <v>CAIXA SIFONADA PVC, 100 X 100 X 50 MM, COM GRELHA REDONDA BRANCA</v>
          </cell>
          <cell r="C1040" t="str">
            <v xml:space="preserve">UN    </v>
          </cell>
          <cell r="D1040" t="str">
            <v>CR</v>
          </cell>
          <cell r="E1040">
            <v>11.87</v>
          </cell>
        </row>
        <row r="1041">
          <cell r="A1041">
            <v>11712</v>
          </cell>
          <cell r="B1041" t="str">
            <v>CAIXA SIFONADA PVC, 150 X 150 X 50 MM, COM GRELHA QUADRADA BRANCA (NBR 5688)</v>
          </cell>
          <cell r="C1041" t="str">
            <v xml:space="preserve">UN    </v>
          </cell>
          <cell r="D1041" t="str">
            <v xml:space="preserve">C </v>
          </cell>
          <cell r="E1041">
            <v>27.65</v>
          </cell>
        </row>
        <row r="1042">
          <cell r="A1042">
            <v>11717</v>
          </cell>
          <cell r="B1042" t="str">
            <v>CAIXA SIFONADA PVC, 150 X 150 X 50 MM, COM GRELHA REDONDA BRANCA</v>
          </cell>
          <cell r="C1042" t="str">
            <v xml:space="preserve">UN    </v>
          </cell>
          <cell r="D1042" t="str">
            <v>CR</v>
          </cell>
          <cell r="E1042">
            <v>30.04</v>
          </cell>
        </row>
        <row r="1043">
          <cell r="A1043">
            <v>11714</v>
          </cell>
          <cell r="B1043" t="str">
            <v>CAIXA SIFONADA PVC, 150 X 185 X 75 MM, COM GRELHA QUADRADA BRANCA</v>
          </cell>
          <cell r="C1043" t="str">
            <v xml:space="preserve">UN    </v>
          </cell>
          <cell r="D1043" t="str">
            <v>CR</v>
          </cell>
          <cell r="E1043">
            <v>37.380000000000003</v>
          </cell>
        </row>
        <row r="1044">
          <cell r="A1044">
            <v>11715</v>
          </cell>
          <cell r="B1044" t="str">
            <v>CAIXA SIFONADA PVC, 150 X 185 X 75 MM, COM TAMPA CEGA QUADRADA BRANCA</v>
          </cell>
          <cell r="C1044" t="str">
            <v xml:space="preserve">UN    </v>
          </cell>
          <cell r="D1044" t="str">
            <v>CR</v>
          </cell>
          <cell r="E1044">
            <v>43.01</v>
          </cell>
        </row>
        <row r="1045">
          <cell r="A1045">
            <v>11880</v>
          </cell>
          <cell r="B1045" t="str">
            <v>CAIXA SIFONADA PVC, 250 X 230 X 75 MM, COM TAMPA E PORTA TAMPA QUADRADA BRANCA</v>
          </cell>
          <cell r="C1045" t="str">
            <v xml:space="preserve">UN    </v>
          </cell>
          <cell r="D1045" t="str">
            <v>CR</v>
          </cell>
          <cell r="E1045">
            <v>77.31</v>
          </cell>
        </row>
        <row r="1046">
          <cell r="A1046">
            <v>1106</v>
          </cell>
          <cell r="B1046" t="str">
            <v>CAL HIDRATADA CH-I PARA ARGAMASSAS</v>
          </cell>
          <cell r="C1046" t="str">
            <v xml:space="preserve">KG    </v>
          </cell>
          <cell r="D1046" t="str">
            <v xml:space="preserve">C </v>
          </cell>
          <cell r="E1046">
            <v>0.8</v>
          </cell>
        </row>
        <row r="1047">
          <cell r="A1047">
            <v>11161</v>
          </cell>
          <cell r="B1047" t="str">
            <v>CAL HIDRATADA PARA PINTURA</v>
          </cell>
          <cell r="C1047" t="str">
            <v xml:space="preserve">KG    </v>
          </cell>
          <cell r="D1047" t="str">
            <v>CR</v>
          </cell>
          <cell r="E1047">
            <v>1.33</v>
          </cell>
        </row>
        <row r="1048">
          <cell r="A1048">
            <v>1107</v>
          </cell>
          <cell r="B1048" t="str">
            <v>CAL VIRGEM COMUM PARA ARGAMASSAS (NBR 6453)</v>
          </cell>
          <cell r="C1048" t="str">
            <v xml:space="preserve">KG    </v>
          </cell>
          <cell r="D1048" t="str">
            <v>CR</v>
          </cell>
          <cell r="E1048">
            <v>0.68</v>
          </cell>
        </row>
        <row r="1049">
          <cell r="A1049">
            <v>4758</v>
          </cell>
          <cell r="B1049" t="str">
            <v>CALAFETADOR / CALAFATE</v>
          </cell>
          <cell r="C1049" t="str">
            <v xml:space="preserve">H     </v>
          </cell>
          <cell r="D1049" t="str">
            <v>CR</v>
          </cell>
          <cell r="E1049">
            <v>19.98</v>
          </cell>
        </row>
        <row r="1050">
          <cell r="A1050">
            <v>41080</v>
          </cell>
          <cell r="B1050" t="str">
            <v>CALAFETADOR / CALAFATE (MENSALISTA)</v>
          </cell>
          <cell r="C1050" t="str">
            <v xml:space="preserve">MES   </v>
          </cell>
          <cell r="D1050" t="str">
            <v>CR</v>
          </cell>
          <cell r="E1050">
            <v>3565.38</v>
          </cell>
        </row>
        <row r="1051">
          <cell r="A1051">
            <v>25963</v>
          </cell>
          <cell r="B1051" t="str">
            <v>CALCARIO DOLOMITICO A (POSTO PEDREIRA/FORNECEDOR, SEM FRETE)</v>
          </cell>
          <cell r="C1051" t="str">
            <v xml:space="preserve">KG    </v>
          </cell>
          <cell r="D1051" t="str">
            <v>CR</v>
          </cell>
          <cell r="E1051">
            <v>0.09</v>
          </cell>
        </row>
        <row r="1052">
          <cell r="A1052">
            <v>4759</v>
          </cell>
          <cell r="B1052" t="str">
            <v>CALCETEIRO</v>
          </cell>
          <cell r="C1052" t="str">
            <v xml:space="preserve">H     </v>
          </cell>
          <cell r="D1052" t="str">
            <v>CR</v>
          </cell>
          <cell r="E1052">
            <v>15.17</v>
          </cell>
        </row>
        <row r="1053">
          <cell r="A1053">
            <v>41068</v>
          </cell>
          <cell r="B1053" t="str">
            <v>CALCETEIRO  (MENSALISTA)</v>
          </cell>
          <cell r="C1053" t="str">
            <v xml:space="preserve">MES   </v>
          </cell>
          <cell r="D1053" t="str">
            <v>CR</v>
          </cell>
          <cell r="E1053">
            <v>2709.6</v>
          </cell>
        </row>
        <row r="1054">
          <cell r="A1054">
            <v>1108</v>
          </cell>
          <cell r="B1054" t="str">
            <v>CALHA MOLDURA AMERICANA DE CHAPA DE ACO GALVANIZADA NUM 26, CORTE 33 CM</v>
          </cell>
          <cell r="C1054" t="str">
            <v xml:space="preserve">M     </v>
          </cell>
          <cell r="D1054" t="str">
            <v>CR</v>
          </cell>
          <cell r="E1054">
            <v>17.510000000000002</v>
          </cell>
        </row>
        <row r="1055">
          <cell r="A1055">
            <v>1117</v>
          </cell>
          <cell r="B1055" t="str">
            <v>CALHA PARA AGUA FURTADA DE CHAPA DE ACO GALVANIZADA NUM 26, CORTE 40 CM</v>
          </cell>
          <cell r="C1055" t="str">
            <v xml:space="preserve">M     </v>
          </cell>
          <cell r="D1055" t="str">
            <v>CR</v>
          </cell>
          <cell r="E1055">
            <v>17.649999999999999</v>
          </cell>
        </row>
        <row r="1056">
          <cell r="A1056">
            <v>1118</v>
          </cell>
          <cell r="B1056" t="str">
            <v>CALHA PARA AGUA FURTADA DE CHAPA DE ACO GALVANIZADA NUM 26, CORTE 50 CM</v>
          </cell>
          <cell r="C1056" t="str">
            <v xml:space="preserve">M     </v>
          </cell>
          <cell r="D1056" t="str">
            <v>CR</v>
          </cell>
          <cell r="E1056">
            <v>20.86</v>
          </cell>
        </row>
        <row r="1057">
          <cell r="A1057">
            <v>1110</v>
          </cell>
          <cell r="B1057" t="str">
            <v>CALHA PLATIBANDA DE CHAPA DE ACO GALVANIZADA NUM 26, CORTE 45 CM</v>
          </cell>
          <cell r="C1057" t="str">
            <v xml:space="preserve">M     </v>
          </cell>
          <cell r="D1057" t="str">
            <v>CR</v>
          </cell>
          <cell r="E1057">
            <v>20.86</v>
          </cell>
        </row>
        <row r="1058">
          <cell r="A1058">
            <v>12618</v>
          </cell>
          <cell r="B1058" t="str">
            <v>CALHA PLUVIAL DE PVC, DIAMETRO ENTRE 119 E 170 MM, COMPRIMENTO DE 3 M, PARA DRENAGEM PREDIAL</v>
          </cell>
          <cell r="C1058" t="str">
            <v xml:space="preserve">UN    </v>
          </cell>
          <cell r="D1058" t="str">
            <v>AS</v>
          </cell>
          <cell r="E1058">
            <v>33.159999999999997</v>
          </cell>
        </row>
        <row r="1059">
          <cell r="A1059">
            <v>40784</v>
          </cell>
          <cell r="B1059" t="str">
            <v>CALHA QUADRADA DE CHAPA DE ACO GALVANIZADA NUM 24, CORTE 100 CM</v>
          </cell>
          <cell r="C1059" t="str">
            <v xml:space="preserve">M     </v>
          </cell>
          <cell r="D1059" t="str">
            <v>CR</v>
          </cell>
          <cell r="E1059">
            <v>57.54</v>
          </cell>
        </row>
        <row r="1060">
          <cell r="A1060">
            <v>40782</v>
          </cell>
          <cell r="B1060" t="str">
            <v>CALHA QUADRADA DE CHAPA DE ACO GALVANIZADA NUM 24, CORTE 33 CM</v>
          </cell>
          <cell r="C1060" t="str">
            <v xml:space="preserve">M     </v>
          </cell>
          <cell r="D1060" t="str">
            <v>CR</v>
          </cell>
          <cell r="E1060">
            <v>22.58</v>
          </cell>
        </row>
        <row r="1061">
          <cell r="A1061">
            <v>40783</v>
          </cell>
          <cell r="B1061" t="str">
            <v>CALHA QUADRADA DE CHAPA DE ACO GALVANIZADA NUM 24, CORTE 50 CM</v>
          </cell>
          <cell r="C1061" t="str">
            <v xml:space="preserve">M     </v>
          </cell>
          <cell r="D1061" t="str">
            <v>CR</v>
          </cell>
          <cell r="E1061">
            <v>29.41</v>
          </cell>
        </row>
        <row r="1062">
          <cell r="A1062">
            <v>1109</v>
          </cell>
          <cell r="B1062" t="str">
            <v>CALHA QUADRADA DE CHAPA DE ACO GALVANIZADA NUM 26, CORTE 33 CM</v>
          </cell>
          <cell r="C1062" t="str">
            <v xml:space="preserve">M     </v>
          </cell>
          <cell r="D1062" t="str">
            <v>CR</v>
          </cell>
          <cell r="E1062">
            <v>17.510000000000002</v>
          </cell>
        </row>
        <row r="1063">
          <cell r="A1063">
            <v>1119</v>
          </cell>
          <cell r="B1063" t="str">
            <v>CALHA QUADRADA DE CHAPA DE ACO GALVANIZADA NUM 28, CORTE 25 CM</v>
          </cell>
          <cell r="C1063" t="str">
            <v xml:space="preserve">M     </v>
          </cell>
          <cell r="D1063" t="str">
            <v>CR</v>
          </cell>
          <cell r="E1063">
            <v>11.29</v>
          </cell>
        </row>
        <row r="1064">
          <cell r="A1064">
            <v>13115</v>
          </cell>
          <cell r="B1064" t="str">
            <v>CALHA/CANALETA DE CONCRETO SIMPLES, TIPO MEIA CANA, DIAMETRO DE 20 CM, PARA AGUA PLUVIAL</v>
          </cell>
          <cell r="C1064" t="str">
            <v xml:space="preserve">M     </v>
          </cell>
          <cell r="D1064" t="str">
            <v>CR</v>
          </cell>
          <cell r="E1064">
            <v>15.64</v>
          </cell>
        </row>
        <row r="1065">
          <cell r="A1065">
            <v>10541</v>
          </cell>
          <cell r="B1065" t="str">
            <v>CALHA/CANALETA DE CONCRETO SIMPLES, TIPO MEIA CANA, DIAMETRO DE 30 CM, PARA AGUA PLUVIAL</v>
          </cell>
          <cell r="C1065" t="str">
            <v xml:space="preserve">M     </v>
          </cell>
          <cell r="D1065" t="str">
            <v>CR</v>
          </cell>
          <cell r="E1065">
            <v>19.11</v>
          </cell>
        </row>
        <row r="1066">
          <cell r="A1066">
            <v>10542</v>
          </cell>
          <cell r="B1066" t="str">
            <v>CALHA/CANALETA DE CONCRETO SIMPLES, TIPO MEIA CANA, DIAMETRO DE 40 CM, PARA AGUA PLUVIAL</v>
          </cell>
          <cell r="C1066" t="str">
            <v xml:space="preserve">M     </v>
          </cell>
          <cell r="D1066" t="str">
            <v>CR</v>
          </cell>
          <cell r="E1066">
            <v>24.99</v>
          </cell>
        </row>
        <row r="1067">
          <cell r="A1067">
            <v>10543</v>
          </cell>
          <cell r="B1067" t="str">
            <v>CALHA/CANALETA DE CONCRETO SIMPLES, TIPO MEIA CANA, DIAMETRO DE 50 CM, PARA AGUA PLUVIAL</v>
          </cell>
          <cell r="C1067" t="str">
            <v xml:space="preserve">M     </v>
          </cell>
          <cell r="D1067" t="str">
            <v>CR</v>
          </cell>
          <cell r="E1067">
            <v>40.549999999999997</v>
          </cell>
        </row>
        <row r="1068">
          <cell r="A1068">
            <v>10544</v>
          </cell>
          <cell r="B1068" t="str">
            <v>CALHA/CANALETA DE CONCRETO SIMPLES, TIPO MEIA CANA, DIAMETRO DE 60 CM, PARA AGUA PLUVIAL</v>
          </cell>
          <cell r="C1068" t="str">
            <v xml:space="preserve">M     </v>
          </cell>
          <cell r="D1068" t="str">
            <v>CR</v>
          </cell>
          <cell r="E1068">
            <v>52.44</v>
          </cell>
        </row>
        <row r="1069">
          <cell r="A1069">
            <v>10545</v>
          </cell>
          <cell r="B1069" t="str">
            <v>CALHA/CANALETA DE CONCRETO SIMPLES, TIPO MEIA CANA, DIAMETRO DE 80 CM, PARA AGUA PLUVIAL</v>
          </cell>
          <cell r="C1069" t="str">
            <v xml:space="preserve">M     </v>
          </cell>
          <cell r="D1069" t="str">
            <v>CR</v>
          </cell>
          <cell r="E1069">
            <v>98.01</v>
          </cell>
        </row>
        <row r="1070">
          <cell r="A1070">
            <v>38365</v>
          </cell>
          <cell r="B1070" t="str">
            <v>CAMADA SEPARADORA DE FILME DE POLIETILENO 20 A 25 MICRA</v>
          </cell>
          <cell r="C1070" t="str">
            <v xml:space="preserve">M2    </v>
          </cell>
          <cell r="D1070" t="str">
            <v>CR</v>
          </cell>
          <cell r="E1070">
            <v>1.51</v>
          </cell>
        </row>
        <row r="1071">
          <cell r="A1071">
            <v>37745</v>
          </cell>
          <cell r="B1071" t="str">
            <v>CAMINHAO TOCO, PESO BRUTO TOTAL 13000 KG, CARGA UTIL MAXIMA 7925 KG, DISTANCIA ENTRE EIXOS 4,80 M, POTENCIA 189 CV (INCLUI CABINE E CHASSI, NAO INCLUI CARROCERIA)</v>
          </cell>
          <cell r="C1071" t="str">
            <v xml:space="preserve">UN    </v>
          </cell>
          <cell r="D1071" t="str">
            <v>AS</v>
          </cell>
          <cell r="E1071">
            <v>240871.75</v>
          </cell>
        </row>
        <row r="1072">
          <cell r="A1072">
            <v>37754</v>
          </cell>
          <cell r="B1072" t="str">
            <v>CAMINHAO TOCO, PESO BRUTO TOTAL 14300 KG, CARGA UTIL MAXIMA 9590 KG, DISTANCIA ENTRE EIXOS 4,76 M, POTENCIA 185 CV (INCLUI CABINE E CHASSI, NAO INCLUI CARROCERIA)</v>
          </cell>
          <cell r="C1072" t="str">
            <v xml:space="preserve">UN    </v>
          </cell>
          <cell r="D1072" t="str">
            <v>AS</v>
          </cell>
          <cell r="E1072">
            <v>251543.28</v>
          </cell>
        </row>
        <row r="1073">
          <cell r="A1073">
            <v>37748</v>
          </cell>
          <cell r="B1073" t="str">
            <v>CAMINHAO TOCO, PESO BRUTO TOTAL 14300 KG, CARGA UTIL MAXIMA 9710 KG, DISTANCIA ENTRE EIXOS 3,56 M, POTENCIA 185 CV (INCLUI CABINE E CHASSI, NAO INCLUI CARROCERIA)</v>
          </cell>
          <cell r="C1073" t="str">
            <v xml:space="preserve">UN    </v>
          </cell>
          <cell r="D1073" t="str">
            <v>AS</v>
          </cell>
          <cell r="E1073">
            <v>256078.68</v>
          </cell>
        </row>
        <row r="1074">
          <cell r="A1074">
            <v>37761</v>
          </cell>
          <cell r="B1074" t="str">
            <v>CAMINHAO TOCO, PESO BRUTO TOTAL 16000 KG, CARGA UTIL MAXIMA DE 10685 KG, DISTANCIA ENTRE EIXOS 4,8M, POTENCIA 189 CV (INCLUI CABINE E CHASSI, NAO INCLUI CARROCERIA)</v>
          </cell>
          <cell r="C1074" t="str">
            <v xml:space="preserve">UN    </v>
          </cell>
          <cell r="D1074" t="str">
            <v>AS</v>
          </cell>
          <cell r="E1074">
            <v>211906.15</v>
          </cell>
        </row>
        <row r="1075">
          <cell r="A1075">
            <v>37757</v>
          </cell>
          <cell r="B1075" t="str">
            <v>CAMINHAO TOCO, PESO BRUTO TOTAL 16000 KG, CARGA UTIL MAXIMA 10600 KG, DISTANCIA ENTRE EIXOS 4,80 M, POTENCIA 275 CV (INCLUI CABINE E CHASSI, NAO INCLUI CARROCERIA)</v>
          </cell>
          <cell r="C1075" t="str">
            <v xml:space="preserve">UN    </v>
          </cell>
          <cell r="D1075" t="str">
            <v>AS</v>
          </cell>
          <cell r="E1075">
            <v>294991.65000000002</v>
          </cell>
        </row>
        <row r="1076">
          <cell r="A1076">
            <v>37759</v>
          </cell>
          <cell r="B1076" t="str">
            <v>CAMINHAO TOCO, PESO BRUTO TOTAL 16000 KG, CARGA UTIL MAXIMA 10780 KG, DISTANCIA ENTRE EIXOS 3,56 M, POTENCIA 275 CV (INCLUI CABINE E CHASSI, NAO INCLUI CARROCERIA)</v>
          </cell>
          <cell r="C1076" t="str">
            <v xml:space="preserve">UN    </v>
          </cell>
          <cell r="D1076" t="str">
            <v>AS</v>
          </cell>
          <cell r="E1076">
            <v>296135.05</v>
          </cell>
        </row>
        <row r="1077">
          <cell r="A1077">
            <v>37766</v>
          </cell>
          <cell r="B1077" t="str">
            <v>CAMINHAO TOCO, PESO BRUTO TOTAL 16000 KG, CARGA UTIL MAXIMA 11030 KG, DISTANCIA ENTRE EIXOS 3,56M, POTENCIA 186 CV (INCLUI CABINE E CHASSI, NAO INCLUI CARROCERIA)</v>
          </cell>
          <cell r="C1077" t="str">
            <v xml:space="preserve">UN    </v>
          </cell>
          <cell r="D1077" t="str">
            <v>AS</v>
          </cell>
          <cell r="E1077">
            <v>296135.02</v>
          </cell>
        </row>
        <row r="1078">
          <cell r="A1078">
            <v>37752</v>
          </cell>
          <cell r="B1078" t="str">
            <v>CAMINHAO TOCO, PESO BRUTO TOTAL 16000 KG, CARGA UTIL MAXIMA 11130 KG, DISTANCIA ENTRE EIXOS 5,36 M, POTENCIA 185 CV (INCLUI CABINE E CHASSI, NAO INCLUI CARROCERIA)</v>
          </cell>
          <cell r="C1078" t="str">
            <v xml:space="preserve">UN    </v>
          </cell>
          <cell r="D1078" t="str">
            <v>AS</v>
          </cell>
          <cell r="E1078">
            <v>268541.5</v>
          </cell>
        </row>
        <row r="1079">
          <cell r="A1079">
            <v>37760</v>
          </cell>
          <cell r="B1079" t="str">
            <v>CAMINHAO TOCO, PESO BRUTO TOTAL 16000 KG, CARGA UTIL MAXIMA 13071 KG, DISTANCIA ENTRE EIXOS 4,80 M, POTENCIA 230 CV (INCLUI CABINE E CHASSI, NAO INCLUI CARROCERIA)</v>
          </cell>
          <cell r="C1079" t="str">
            <v xml:space="preserve">UN    </v>
          </cell>
          <cell r="D1079" t="str">
            <v>AS</v>
          </cell>
          <cell r="E1079">
            <v>282795.62</v>
          </cell>
        </row>
        <row r="1080">
          <cell r="A1080">
            <v>37765</v>
          </cell>
          <cell r="B1080" t="str">
            <v>CAMINHAO TOCO, PESO BRUTO TOTAL 8250 KG, CARGA UTIL MAXIMA 5110 KG, DISTANCIA ENTRE EIXOS 4,30 M, POTENCIA 162 CV (INCLUI CABINE E CHASSI, NAO INCLUI CARROCERIA)</v>
          </cell>
          <cell r="C1080" t="str">
            <v xml:space="preserve">UN    </v>
          </cell>
          <cell r="D1080" t="str">
            <v>AS</v>
          </cell>
          <cell r="E1080">
            <v>197423.37</v>
          </cell>
        </row>
        <row r="1081">
          <cell r="A1081">
            <v>37746</v>
          </cell>
          <cell r="B1081" t="str">
            <v>CAMINHAO TOCO, PESO BRUTO TOTAL 9000 KG, CARGA UTIL MAXIMA 5940 KG, DISTANCIA ENTRE EIXOS 3,69 M, POTENCIA 177 CV (INCLUI CABINE E CHASSI, NAO INCLUI CARROCERIA)</v>
          </cell>
          <cell r="C1081" t="str">
            <v xml:space="preserve">UN    </v>
          </cell>
          <cell r="D1081" t="str">
            <v>AS</v>
          </cell>
          <cell r="E1081">
            <v>216441.54</v>
          </cell>
        </row>
        <row r="1082">
          <cell r="A1082">
            <v>37750</v>
          </cell>
          <cell r="B1082" t="str">
            <v>CAMINHAO TOCO, PESO BRUTO TOTAL 9600 KG, CARGA UTIL MAXIMA 6110 KG, DISTANCIA ENTRE EIXOS 3,70 M, POTENCIA 156 CV (INCLUI CABINE E CHASSI, NAO INCLUI CARROCERIA)</v>
          </cell>
          <cell r="C1082" t="str">
            <v xml:space="preserve">UN    </v>
          </cell>
          <cell r="D1082" t="str">
            <v>AS</v>
          </cell>
          <cell r="E1082">
            <v>215679.31</v>
          </cell>
        </row>
        <row r="1083">
          <cell r="A1083">
            <v>37753</v>
          </cell>
          <cell r="B1083" t="str">
            <v>CAMINHAO TOCO, PESO BRUTO TOTAL 9600 KG, CARGA UTIL MAXIMA 6200 KG, DISTANCIA ENTRE EIXOS 3,10 M, POTENCIA 156 CV (INCLUI CABINE E CHASSI, NAO INCLUI CARROCERIA)</v>
          </cell>
          <cell r="C1083" t="str">
            <v xml:space="preserve">UN    </v>
          </cell>
          <cell r="D1083" t="str">
            <v>AS</v>
          </cell>
          <cell r="E1083">
            <v>214917.04</v>
          </cell>
        </row>
        <row r="1084">
          <cell r="A1084">
            <v>37756</v>
          </cell>
          <cell r="B1084" t="str">
            <v>CAMINHAO TOCO, PESO BRUTO TOTAL 9700 KG, CARGA UTIL MAXIMA 6360 KG, DISTANCIA ENTRE EIXOS 4,30 M, POTENCIA 160 CV (INCLUI CABINE E CHASSI, NAO INCLUI CARROCERIA)</v>
          </cell>
          <cell r="C1084" t="str">
            <v xml:space="preserve">UN    </v>
          </cell>
          <cell r="D1084" t="str">
            <v>AS</v>
          </cell>
          <cell r="E1084">
            <v>211906.15</v>
          </cell>
        </row>
        <row r="1085">
          <cell r="A1085">
            <v>37755</v>
          </cell>
          <cell r="B1085" t="str">
            <v>CAMINHAO TRUCADO, PESO BRUTO TOTAL 22000 KG, CARGA UTIL MAXIMA 15350 KG, DISTANCIA ENTRE EIXOS 5,17 M, POTENCIA 238 CV (INCLUI CABINE E CHASSI, NAO INCLUI CARROCERIA)</v>
          </cell>
          <cell r="C1085" t="str">
            <v xml:space="preserve">UN    </v>
          </cell>
          <cell r="D1085" t="str">
            <v>AS</v>
          </cell>
          <cell r="E1085">
            <v>307949.95</v>
          </cell>
        </row>
        <row r="1086">
          <cell r="A1086">
            <v>37758</v>
          </cell>
          <cell r="B1086" t="str">
            <v>CAMINHAO TRUCADO, PESO BRUTO TOTAL 23000 KG, CARGA UTIL MAXIMA 15378 KG, DISTANCIA ENTRE EIXOS 4,80 M, POTENCIA 326 CV (INCLUI CABINE E CHASSI, NAO INCLUI CARROCERIA)</v>
          </cell>
          <cell r="C1086" t="str">
            <v xml:space="preserve">UN    </v>
          </cell>
          <cell r="D1086" t="str">
            <v>AS</v>
          </cell>
          <cell r="E1086">
            <v>347587.08</v>
          </cell>
        </row>
        <row r="1087">
          <cell r="A1087">
            <v>37747</v>
          </cell>
          <cell r="B1087" t="str">
            <v>CAMINHAO TRUCADO, PESO BRUTO TOTAL 23000 KG, CARGA UTIL MAXIMA 15935 KG, DISTANCIA ENTRE EIXOS 4,80 M, POTENCIA 230 CV (INCLUI CABINE E CHASSI, NAO INCLUI CARROCERIA)</v>
          </cell>
          <cell r="C1087" t="str">
            <v xml:space="preserve">UN    </v>
          </cell>
          <cell r="D1087" t="str">
            <v>AS</v>
          </cell>
          <cell r="E1087">
            <v>312752.14</v>
          </cell>
        </row>
        <row r="1088">
          <cell r="A1088">
            <v>37767</v>
          </cell>
          <cell r="B1088" t="str">
            <v>CAMINHAO TRUCADO, PESO BRUTO TOTAL 23000 KG, CARGA UTIL MAXIMA 15940 KG, DISTANCIA ENTRE EIXOS 3,60 M, POTENCIA 286 CV (INCLUI CABINE E CHASSI, NAO INCLUI CARROCERIA)</v>
          </cell>
          <cell r="C1088" t="str">
            <v xml:space="preserve">UN    </v>
          </cell>
          <cell r="D1088" t="str">
            <v>AS</v>
          </cell>
          <cell r="E1088">
            <v>330055.28000000003</v>
          </cell>
        </row>
        <row r="1089">
          <cell r="A1089">
            <v>37751</v>
          </cell>
          <cell r="B1089" t="str">
            <v>CAMINHAO TRUCADO, PESO BRUTO TOTAL 23000 KG, CARGA UTIL MAXIMA 16190 KG, DISTANCIA ENTRE EIXOS 3,60 M, POTENCIA 286 CV (INCLUI CABINE E CHASSI, NAO INCLUI CARROCERIA)</v>
          </cell>
          <cell r="C1089" t="str">
            <v xml:space="preserve">UN    </v>
          </cell>
          <cell r="D1089" t="str">
            <v>AS</v>
          </cell>
          <cell r="E1089">
            <v>330055.28000000003</v>
          </cell>
        </row>
        <row r="1090">
          <cell r="A1090">
            <v>37749</v>
          </cell>
          <cell r="B1090" t="str">
            <v>CAMINHAO TRUCADO, PESO BRUTO TOTAL 23000 KG, CARGA UTIL MAXIMA 16360 KG, CABINE ESTENDIDA, DISTANCIA ENTRE EIXOS 3,56 M, POTENCIA 275 CV (INCLUI CABINE E CHASSI, NAO INCLUI CARROCERIA)</v>
          </cell>
          <cell r="C1090" t="str">
            <v xml:space="preserve">UN    </v>
          </cell>
          <cell r="D1090" t="str">
            <v>AS</v>
          </cell>
          <cell r="E1090">
            <v>326244.02</v>
          </cell>
        </row>
        <row r="1091">
          <cell r="A1091">
            <v>1159</v>
          </cell>
          <cell r="B1091" t="str">
            <v>CAMINHONETE COM MOTOR A DIESEL, POTENCIA *160* CV, CABINE DUPLA, 4X4</v>
          </cell>
          <cell r="C1091" t="str">
            <v xml:space="preserve">UN    </v>
          </cell>
          <cell r="D1091" t="str">
            <v xml:space="preserve">C </v>
          </cell>
          <cell r="E1091">
            <v>163536</v>
          </cell>
        </row>
        <row r="1092">
          <cell r="A1092">
            <v>12114</v>
          </cell>
          <cell r="B1092" t="str">
            <v>CAMPAINHA ALTA POTENCIA 110V / 220V, DIAMETRO 150 MM</v>
          </cell>
          <cell r="C1092" t="str">
            <v xml:space="preserve">UN    </v>
          </cell>
          <cell r="D1092" t="str">
            <v>CR</v>
          </cell>
          <cell r="E1092">
            <v>114.28</v>
          </cell>
        </row>
        <row r="1093">
          <cell r="A1093">
            <v>38106</v>
          </cell>
          <cell r="B1093" t="str">
            <v>CAMPAINHA CIGARRA 127 V / 220 V (APENAS MODULO)</v>
          </cell>
          <cell r="C1093" t="str">
            <v xml:space="preserve">UN    </v>
          </cell>
          <cell r="D1093" t="str">
            <v>CR</v>
          </cell>
          <cell r="E1093">
            <v>15.53</v>
          </cell>
        </row>
        <row r="1094">
          <cell r="A1094">
            <v>38085</v>
          </cell>
          <cell r="B1094" t="str">
            <v>CAMPAINHA CIGARRA 127 V / 220 V, CONJUNTO MONTADO PARA EMBUTIR 4" X 2" (PLACA + SUPORTE + MODULO)</v>
          </cell>
          <cell r="C1094" t="str">
            <v xml:space="preserve">UN    </v>
          </cell>
          <cell r="D1094" t="str">
            <v>CR</v>
          </cell>
          <cell r="E1094">
            <v>18.34</v>
          </cell>
        </row>
        <row r="1095">
          <cell r="A1095">
            <v>38599</v>
          </cell>
          <cell r="B1095" t="str">
            <v>CANALETA DE CONCRETO ESTRUTURAL 14 X 19 X 29 CM, FBK 14 MPA (NBR 6136)</v>
          </cell>
          <cell r="C1095" t="str">
            <v xml:space="preserve">UN    </v>
          </cell>
          <cell r="D1095" t="str">
            <v>CR</v>
          </cell>
          <cell r="E1095">
            <v>3.6</v>
          </cell>
        </row>
        <row r="1096">
          <cell r="A1096">
            <v>38596</v>
          </cell>
          <cell r="B1096" t="str">
            <v>CANALETA DE CONCRETO ESTRUTURAL 14 X 19 X 29 CM, FBK 4,5 MPA (NBR 6136)</v>
          </cell>
          <cell r="C1096" t="str">
            <v xml:space="preserve">UN    </v>
          </cell>
          <cell r="D1096" t="str">
            <v>CR</v>
          </cell>
          <cell r="E1096">
            <v>2.98</v>
          </cell>
        </row>
        <row r="1097">
          <cell r="A1097">
            <v>38600</v>
          </cell>
          <cell r="B1097" t="str">
            <v>CANALETA DE CONCRETO ESTRUTURAL 14 X 19 X 39 CM, FBK 14 MPA (NBR 6136)</v>
          </cell>
          <cell r="C1097" t="str">
            <v xml:space="preserve">UN    </v>
          </cell>
          <cell r="D1097" t="str">
            <v>CR</v>
          </cell>
          <cell r="E1097">
            <v>3.81</v>
          </cell>
        </row>
        <row r="1098">
          <cell r="A1098">
            <v>38597</v>
          </cell>
          <cell r="B1098" t="str">
            <v>CANALETA DE CONCRETO ESTRUTURAL 14 X 19 X 39 CM, FBK 4,5 MPA (NBR 6136)</v>
          </cell>
          <cell r="C1098" t="str">
            <v xml:space="preserve">UN    </v>
          </cell>
          <cell r="D1098" t="str">
            <v>CR</v>
          </cell>
          <cell r="E1098">
            <v>3</v>
          </cell>
        </row>
        <row r="1099">
          <cell r="A1099">
            <v>659</v>
          </cell>
          <cell r="B1099" t="str">
            <v>CANALETA DE CONCRETO 14 X 19 X 19 CM (CLASSE C - NBR 6136)</v>
          </cell>
          <cell r="C1099" t="str">
            <v xml:space="preserve">UN    </v>
          </cell>
          <cell r="D1099" t="str">
            <v>CR</v>
          </cell>
          <cell r="E1099">
            <v>1.73</v>
          </cell>
        </row>
        <row r="1100">
          <cell r="A1100">
            <v>660</v>
          </cell>
          <cell r="B1100" t="str">
            <v>CANALETA DE CONCRETO 19 X 19 X 19 CM (CLASSE C - NBR 6136)</v>
          </cell>
          <cell r="C1100" t="str">
            <v xml:space="preserve">UN    </v>
          </cell>
          <cell r="D1100" t="str">
            <v>CR</v>
          </cell>
          <cell r="E1100">
            <v>2.0699999999999998</v>
          </cell>
        </row>
        <row r="1101">
          <cell r="A1101">
            <v>658</v>
          </cell>
          <cell r="B1101" t="str">
            <v>CANALETA DE CONCRETO 9 X 19 X 19 CM (CLASSE C - NBR 6136)</v>
          </cell>
          <cell r="C1101" t="str">
            <v xml:space="preserve">UN    </v>
          </cell>
          <cell r="D1101" t="str">
            <v>CR</v>
          </cell>
          <cell r="E1101">
            <v>1.17</v>
          </cell>
        </row>
        <row r="1102">
          <cell r="A1102">
            <v>38548</v>
          </cell>
          <cell r="B1102" t="str">
            <v>CANALETA ESTRUTURAL CERAMICA, 14 X 19 X 19 CM, 6,0 MPA (NBR 15270)</v>
          </cell>
          <cell r="C1102" t="str">
            <v xml:space="preserve">UN    </v>
          </cell>
          <cell r="D1102" t="str">
            <v>CR</v>
          </cell>
          <cell r="E1102">
            <v>1.45</v>
          </cell>
        </row>
        <row r="1103">
          <cell r="A1103">
            <v>34649</v>
          </cell>
          <cell r="B1103" t="str">
            <v>CANALETA ESTRUTURAL CERAMICA, 14 X 19 X 29 CM, 6,0 MPA (NBR 15270)</v>
          </cell>
          <cell r="C1103" t="str">
            <v xml:space="preserve">UN    </v>
          </cell>
          <cell r="D1103" t="str">
            <v>CR</v>
          </cell>
          <cell r="E1103">
            <v>1.96</v>
          </cell>
        </row>
        <row r="1104">
          <cell r="A1104">
            <v>34655</v>
          </cell>
          <cell r="B1104" t="str">
            <v>CANALETA ESTRUTURAL CERAMICA, 14 X 19 X 39 CM, 6,0 MPA (NBR 15270)</v>
          </cell>
          <cell r="C1104" t="str">
            <v xml:space="preserve">UN    </v>
          </cell>
          <cell r="D1104" t="str">
            <v>CR</v>
          </cell>
          <cell r="E1104">
            <v>2.6</v>
          </cell>
        </row>
        <row r="1105">
          <cell r="A1105">
            <v>40607</v>
          </cell>
          <cell r="B1105" t="str">
            <v>CANOPLA ACABAMENTO CROMADO PARA INSTALACAO DE SPRINKLER, SOB FORRO, 15 MM</v>
          </cell>
          <cell r="C1105" t="str">
            <v xml:space="preserve">UN    </v>
          </cell>
          <cell r="D1105" t="str">
            <v>CR</v>
          </cell>
          <cell r="E1105">
            <v>4.08</v>
          </cell>
        </row>
        <row r="1106">
          <cell r="A1106">
            <v>585</v>
          </cell>
          <cell r="B1106" t="str">
            <v>CANTONEIRA "U" ALUMINIO ABAS IGUAIS 1 ", E = 3/32 "</v>
          </cell>
          <cell r="C1106" t="str">
            <v xml:space="preserve">KG    </v>
          </cell>
          <cell r="D1106" t="str">
            <v>AS</v>
          </cell>
          <cell r="E1106">
            <v>23.33</v>
          </cell>
        </row>
        <row r="1107">
          <cell r="A1107">
            <v>4777</v>
          </cell>
          <cell r="B1107" t="str">
            <v>CANTONEIRA ACO ABAS IGUAIS (QUALQUER BITOLA), ESPESSURA ENTRE 1/8" E 1/4"</v>
          </cell>
          <cell r="C1107" t="str">
            <v xml:space="preserve">KG    </v>
          </cell>
          <cell r="D1107" t="str">
            <v>AS</v>
          </cell>
          <cell r="E1107">
            <v>4.6900000000000004</v>
          </cell>
        </row>
        <row r="1108">
          <cell r="A1108">
            <v>587</v>
          </cell>
          <cell r="B1108" t="str">
            <v>CANTONEIRA ALUMINIO ABAS DESIGUAIS 1" X 3/4 ", E = 1/8 "</v>
          </cell>
          <cell r="C1108" t="str">
            <v xml:space="preserve">KG    </v>
          </cell>
          <cell r="D1108" t="str">
            <v>AS</v>
          </cell>
          <cell r="E1108">
            <v>25</v>
          </cell>
        </row>
        <row r="1109">
          <cell r="A1109">
            <v>590</v>
          </cell>
          <cell r="B1109" t="str">
            <v>CANTONEIRA ALUMINIO ABAS DESIGUAIS 2 1/2" X 1/2 ", E = 3/16 "</v>
          </cell>
          <cell r="C1109" t="str">
            <v xml:space="preserve">KG    </v>
          </cell>
          <cell r="D1109" t="str">
            <v>AS</v>
          </cell>
          <cell r="E1109">
            <v>24.16</v>
          </cell>
        </row>
        <row r="1110">
          <cell r="A1110">
            <v>592</v>
          </cell>
          <cell r="B1110" t="str">
            <v>CANTONEIRA ALUMINIO ABAS IGUAIS 1 ", E = 1/8 ", 25,40 X 3,17 MM (0,408 KG/M)</v>
          </cell>
          <cell r="C1110" t="str">
            <v xml:space="preserve">KG    </v>
          </cell>
          <cell r="D1110" t="str">
            <v>AS</v>
          </cell>
          <cell r="E1110">
            <v>25</v>
          </cell>
        </row>
        <row r="1111">
          <cell r="A1111">
            <v>586</v>
          </cell>
          <cell r="B1111" t="str">
            <v>CANTONEIRA ALUMINIO ABAS IGUAIS 1 ", E = 3 /16 "</v>
          </cell>
          <cell r="C1111" t="str">
            <v xml:space="preserve">M     </v>
          </cell>
          <cell r="D1111" t="str">
            <v>AS</v>
          </cell>
          <cell r="E1111">
            <v>14.7</v>
          </cell>
        </row>
        <row r="1112">
          <cell r="A1112">
            <v>591</v>
          </cell>
          <cell r="B1112" t="str">
            <v>CANTONEIRA ALUMINIO ABAS IGUAIS 1 1/2 ", E = 3/16 "</v>
          </cell>
          <cell r="C1112" t="str">
            <v xml:space="preserve">KG    </v>
          </cell>
          <cell r="D1112" t="str">
            <v>AS</v>
          </cell>
          <cell r="E1112">
            <v>23.33</v>
          </cell>
        </row>
        <row r="1113">
          <cell r="A1113">
            <v>588</v>
          </cell>
          <cell r="B1113" t="str">
            <v>CANTONEIRA ALUMINIO ABAS IGUAIS 1 1/4 ", E = 3/16 "</v>
          </cell>
          <cell r="C1113" t="str">
            <v xml:space="preserve">M     </v>
          </cell>
          <cell r="D1113" t="str">
            <v>AS</v>
          </cell>
          <cell r="E1113">
            <v>23.25</v>
          </cell>
        </row>
        <row r="1114">
          <cell r="A1114">
            <v>589</v>
          </cell>
          <cell r="B1114" t="str">
            <v>CANTONEIRA ALUMINIO ABAS IGUAIS 2 ", E = 1/4 "</v>
          </cell>
          <cell r="C1114" t="str">
            <v xml:space="preserve">M     </v>
          </cell>
          <cell r="D1114" t="str">
            <v>AS</v>
          </cell>
          <cell r="E1114">
            <v>39.299999999999997</v>
          </cell>
        </row>
        <row r="1115">
          <cell r="A1115">
            <v>584</v>
          </cell>
          <cell r="B1115" t="str">
            <v>CANTONEIRA ALUMINIO ABAS IGUAIS 2 ", E = 1/8 "</v>
          </cell>
          <cell r="C1115" t="str">
            <v xml:space="preserve">M     </v>
          </cell>
          <cell r="D1115" t="str">
            <v>AS</v>
          </cell>
          <cell r="E1115">
            <v>24.83</v>
          </cell>
        </row>
        <row r="1116">
          <cell r="A1116">
            <v>574</v>
          </cell>
          <cell r="B1116" t="str">
            <v>CANTONEIRA FERRO GALVANIZADO DE ABAS IGUAIS, 1 1/2" X 1/4" (L X E), 3,40 KG/M</v>
          </cell>
          <cell r="C1116" t="str">
            <v xml:space="preserve">M     </v>
          </cell>
          <cell r="D1116" t="str">
            <v>CR</v>
          </cell>
          <cell r="E1116">
            <v>20.23</v>
          </cell>
        </row>
        <row r="1117">
          <cell r="A1117">
            <v>567</v>
          </cell>
          <cell r="B1117" t="str">
            <v>CANTONEIRA FERRO GALVANIZADO DE ABAS IGUAIS, 1" X 1/8" (L X E) , 1,20KG/M</v>
          </cell>
          <cell r="C1117" t="str">
            <v xml:space="preserve">M     </v>
          </cell>
          <cell r="D1117" t="str">
            <v>CR</v>
          </cell>
          <cell r="E1117">
            <v>7.5</v>
          </cell>
        </row>
        <row r="1118">
          <cell r="A1118">
            <v>568</v>
          </cell>
          <cell r="B1118" t="str">
            <v>CANTONEIRA FERRO GALVANIZADO DE ABAS IGUAIS, 2" X 3/8" (L X E), 6,9 KG/M</v>
          </cell>
          <cell r="C1118" t="str">
            <v xml:space="preserve">M     </v>
          </cell>
          <cell r="D1118" t="str">
            <v>CR</v>
          </cell>
          <cell r="E1118">
            <v>45.4</v>
          </cell>
        </row>
        <row r="1119">
          <cell r="A1119">
            <v>569</v>
          </cell>
          <cell r="B1119" t="str">
            <v>CANTONEIRA FERRO GALVANIZADO DE ABAS IGUAIS, 3/4" X 1/8" (L X E)</v>
          </cell>
          <cell r="C1119" t="str">
            <v xml:space="preserve">KG    </v>
          </cell>
          <cell r="D1119" t="str">
            <v>CR</v>
          </cell>
          <cell r="E1119">
            <v>6.31</v>
          </cell>
        </row>
        <row r="1120">
          <cell r="A1120">
            <v>1165</v>
          </cell>
          <cell r="B1120" t="str">
            <v>CAP OU TAMPAO DE FERRO GALVANIZADO, COM ROSCA BSP, DE 1 1/2"</v>
          </cell>
          <cell r="C1120" t="str">
            <v xml:space="preserve">UN    </v>
          </cell>
          <cell r="D1120" t="str">
            <v>CR</v>
          </cell>
          <cell r="E1120">
            <v>10.66</v>
          </cell>
        </row>
        <row r="1121">
          <cell r="A1121">
            <v>1164</v>
          </cell>
          <cell r="B1121" t="str">
            <v>CAP OU TAMPAO DE FERRO GALVANIZADO, COM ROSCA BSP, DE 1 1/4"</v>
          </cell>
          <cell r="C1121" t="str">
            <v xml:space="preserve">UN    </v>
          </cell>
          <cell r="D1121" t="str">
            <v>CR</v>
          </cell>
          <cell r="E1121">
            <v>8.6300000000000008</v>
          </cell>
        </row>
        <row r="1122">
          <cell r="A1122">
            <v>1162</v>
          </cell>
          <cell r="B1122" t="str">
            <v>CAP OU TAMPAO DE FERRO GALVANIZADO, COM ROSCA BSP, DE 1/2"</v>
          </cell>
          <cell r="C1122" t="str">
            <v xml:space="preserve">UN    </v>
          </cell>
          <cell r="D1122" t="str">
            <v>CR</v>
          </cell>
          <cell r="E1122">
            <v>3</v>
          </cell>
        </row>
        <row r="1123">
          <cell r="A1123">
            <v>12395</v>
          </cell>
          <cell r="B1123" t="str">
            <v>CAP OU TAMPAO DE FERRO GALVANIZADO, COM ROSCA BSP, DE 1/4"</v>
          </cell>
          <cell r="C1123" t="str">
            <v xml:space="preserve">UN    </v>
          </cell>
          <cell r="D1123" t="str">
            <v>CR</v>
          </cell>
          <cell r="E1123">
            <v>2.91</v>
          </cell>
        </row>
        <row r="1124">
          <cell r="A1124">
            <v>1170</v>
          </cell>
          <cell r="B1124" t="str">
            <v>CAP OU TAMPAO DE FERRO GALVANIZADO, COM ROSCA BSP, DE 1"</v>
          </cell>
          <cell r="C1124" t="str">
            <v xml:space="preserve">UN    </v>
          </cell>
          <cell r="D1124" t="str">
            <v>CR</v>
          </cell>
          <cell r="E1124">
            <v>5.65</v>
          </cell>
        </row>
        <row r="1125">
          <cell r="A1125">
            <v>1169</v>
          </cell>
          <cell r="B1125" t="str">
            <v>CAP OU TAMPAO DE FERRO GALVANIZADO, COM ROSCA BSP, DE 2 1/2"</v>
          </cell>
          <cell r="C1125" t="str">
            <v xml:space="preserve">UN    </v>
          </cell>
          <cell r="D1125" t="str">
            <v>CR</v>
          </cell>
          <cell r="E1125">
            <v>27.77</v>
          </cell>
        </row>
        <row r="1126">
          <cell r="A1126">
            <v>1166</v>
          </cell>
          <cell r="B1126" t="str">
            <v>CAP OU TAMPAO DE FERRO GALVANIZADO, COM ROSCA BSP, DE 2"</v>
          </cell>
          <cell r="C1126" t="str">
            <v xml:space="preserve">UN    </v>
          </cell>
          <cell r="D1126" t="str">
            <v>CR</v>
          </cell>
          <cell r="E1126">
            <v>15.4</v>
          </cell>
        </row>
        <row r="1127">
          <cell r="A1127">
            <v>1163</v>
          </cell>
          <cell r="B1127" t="str">
            <v>CAP OU TAMPAO DE FERRO GALVANIZADO, COM ROSCA BSP, DE 3/4"</v>
          </cell>
          <cell r="C1127" t="str">
            <v xml:space="preserve">UN    </v>
          </cell>
          <cell r="D1127" t="str">
            <v>CR</v>
          </cell>
          <cell r="E1127">
            <v>3.88</v>
          </cell>
        </row>
        <row r="1128">
          <cell r="A1128">
            <v>12396</v>
          </cell>
          <cell r="B1128" t="str">
            <v>CAP OU TAMPAO DE FERRO GALVANIZADO, COM ROSCA BSP, DE 3/8"</v>
          </cell>
          <cell r="C1128" t="str">
            <v xml:space="preserve">UN    </v>
          </cell>
          <cell r="D1128" t="str">
            <v>CR</v>
          </cell>
          <cell r="E1128">
            <v>2.91</v>
          </cell>
        </row>
        <row r="1129">
          <cell r="A1129">
            <v>1168</v>
          </cell>
          <cell r="B1129" t="str">
            <v>CAP OU TAMPAO DE FERRO GALVANIZADO, COM ROSCA BSP, DE 3"</v>
          </cell>
          <cell r="C1129" t="str">
            <v xml:space="preserve">UN    </v>
          </cell>
          <cell r="D1129" t="str">
            <v>CR</v>
          </cell>
          <cell r="E1129">
            <v>39.590000000000003</v>
          </cell>
        </row>
        <row r="1130">
          <cell r="A1130">
            <v>1167</v>
          </cell>
          <cell r="B1130" t="str">
            <v>CAP OU TAMPAO DE FERRO GALVANIZADO, COM ROSCA BSP, DE 4"</v>
          </cell>
          <cell r="C1130" t="str">
            <v xml:space="preserve">UN    </v>
          </cell>
          <cell r="D1130" t="str">
            <v>CR</v>
          </cell>
          <cell r="E1130">
            <v>66.23</v>
          </cell>
        </row>
        <row r="1131">
          <cell r="A1131">
            <v>36331</v>
          </cell>
          <cell r="B1131" t="str">
            <v>CAP PPR DN 20 MM, PARA AGUA QUENTE PREDIAL</v>
          </cell>
          <cell r="C1131" t="str">
            <v xml:space="preserve">UN    </v>
          </cell>
          <cell r="D1131" t="str">
            <v>AS</v>
          </cell>
          <cell r="E1131">
            <v>1.1000000000000001</v>
          </cell>
        </row>
        <row r="1132">
          <cell r="A1132">
            <v>36346</v>
          </cell>
          <cell r="B1132" t="str">
            <v>CAP PPR DN 25 MM, PARA AGUA QUENTE PREDIAL</v>
          </cell>
          <cell r="C1132" t="str">
            <v xml:space="preserve">UN    </v>
          </cell>
          <cell r="D1132" t="str">
            <v>AS</v>
          </cell>
          <cell r="E1132">
            <v>1.89</v>
          </cell>
        </row>
        <row r="1133">
          <cell r="A1133">
            <v>1210</v>
          </cell>
          <cell r="B1133" t="str">
            <v>CAP PVC, ROSCAVEL, 1 1/2",  AGUA FRIA PREDIAL</v>
          </cell>
          <cell r="C1133" t="str">
            <v xml:space="preserve">UN    </v>
          </cell>
          <cell r="D1133" t="str">
            <v>CR</v>
          </cell>
          <cell r="E1133">
            <v>9.0500000000000007</v>
          </cell>
        </row>
        <row r="1134">
          <cell r="A1134">
            <v>1203</v>
          </cell>
          <cell r="B1134" t="str">
            <v>CAP PVC, ROSCAVEL, 1 1/4",  AGUA FRIA PREDIAL</v>
          </cell>
          <cell r="C1134" t="str">
            <v xml:space="preserve">UN    </v>
          </cell>
          <cell r="D1134" t="str">
            <v>CR</v>
          </cell>
          <cell r="E1134">
            <v>8.77</v>
          </cell>
        </row>
        <row r="1135">
          <cell r="A1135">
            <v>1197</v>
          </cell>
          <cell r="B1135" t="str">
            <v>CAP PVC, ROSCAVEL, 1/2", PARA AGUA FRIA PREDIAL</v>
          </cell>
          <cell r="C1135" t="str">
            <v xml:space="preserve">UN    </v>
          </cell>
          <cell r="D1135" t="str">
            <v>CR</v>
          </cell>
          <cell r="E1135">
            <v>1.1200000000000001</v>
          </cell>
        </row>
        <row r="1136">
          <cell r="A1136">
            <v>1202</v>
          </cell>
          <cell r="B1136" t="str">
            <v>CAP PVC, ROSCAVEL, 1",  PARA AGUA FRIA PREDIAL</v>
          </cell>
          <cell r="C1136" t="str">
            <v xml:space="preserve">UN    </v>
          </cell>
          <cell r="D1136" t="str">
            <v>CR</v>
          </cell>
          <cell r="E1136">
            <v>3.02</v>
          </cell>
        </row>
        <row r="1137">
          <cell r="A1137">
            <v>1188</v>
          </cell>
          <cell r="B1137" t="str">
            <v>CAP PVC, ROSCAVEL, 2 1/2",  AGUA FRIA PREDIAL</v>
          </cell>
          <cell r="C1137" t="str">
            <v xml:space="preserve">UN    </v>
          </cell>
          <cell r="D1137" t="str">
            <v>CR</v>
          </cell>
          <cell r="E1137">
            <v>17.84</v>
          </cell>
        </row>
        <row r="1138">
          <cell r="A1138">
            <v>1211</v>
          </cell>
          <cell r="B1138" t="str">
            <v>CAP PVC, ROSCAVEL, 2",  AGUA FRIA PREDIAL</v>
          </cell>
          <cell r="C1138" t="str">
            <v xml:space="preserve">UN    </v>
          </cell>
          <cell r="D1138" t="str">
            <v>CR</v>
          </cell>
          <cell r="E1138">
            <v>9.2100000000000009</v>
          </cell>
        </row>
        <row r="1139">
          <cell r="A1139">
            <v>1198</v>
          </cell>
          <cell r="B1139" t="str">
            <v>CAP PVC, ROSCAVEL, 3/4",  PARA AGUA FRIA PREDIAL</v>
          </cell>
          <cell r="C1139" t="str">
            <v xml:space="preserve">UN    </v>
          </cell>
          <cell r="D1139" t="str">
            <v>CR</v>
          </cell>
          <cell r="E1139">
            <v>1.66</v>
          </cell>
        </row>
        <row r="1140">
          <cell r="A1140">
            <v>1199</v>
          </cell>
          <cell r="B1140" t="str">
            <v>CAP PVC, ROSCAVEL, 3",  AGUA FRIA PREDIAL</v>
          </cell>
          <cell r="C1140" t="str">
            <v xml:space="preserve">UN    </v>
          </cell>
          <cell r="D1140" t="str">
            <v>CR</v>
          </cell>
          <cell r="E1140">
            <v>23.3</v>
          </cell>
        </row>
        <row r="1141">
          <cell r="A1141">
            <v>20088</v>
          </cell>
          <cell r="B1141" t="str">
            <v>CAP PVC, SERIE R, DN 100 MM, PARA ESGOTO PREDIAL</v>
          </cell>
          <cell r="C1141" t="str">
            <v xml:space="preserve">UN    </v>
          </cell>
          <cell r="D1141" t="str">
            <v>CR</v>
          </cell>
          <cell r="E1141">
            <v>9.69</v>
          </cell>
        </row>
        <row r="1142">
          <cell r="A1142">
            <v>20089</v>
          </cell>
          <cell r="B1142" t="str">
            <v>CAP PVC, SERIE R, DN 150 MM, PARA ESGOTO PREDIAL</v>
          </cell>
          <cell r="C1142" t="str">
            <v xml:space="preserve">UN    </v>
          </cell>
          <cell r="D1142" t="str">
            <v>CR</v>
          </cell>
          <cell r="E1142">
            <v>46.19</v>
          </cell>
        </row>
        <row r="1143">
          <cell r="A1143">
            <v>20087</v>
          </cell>
          <cell r="B1143" t="str">
            <v>CAP PVC, SERIE R, DN 75 MM, PARA ESGOTO PREDIAL</v>
          </cell>
          <cell r="C1143" t="str">
            <v xml:space="preserve">UN    </v>
          </cell>
          <cell r="D1143" t="str">
            <v>CR</v>
          </cell>
          <cell r="E1143">
            <v>6.98</v>
          </cell>
        </row>
        <row r="1144">
          <cell r="A1144">
            <v>1200</v>
          </cell>
          <cell r="B1144" t="str">
            <v>CAP PVC, SOLDAVEL, DN 100 MM, SERIE NORMAL, PARA ESGOTO PREDIAL</v>
          </cell>
          <cell r="C1144" t="str">
            <v xml:space="preserve">UN    </v>
          </cell>
          <cell r="D1144" t="str">
            <v>CR</v>
          </cell>
          <cell r="E1144">
            <v>5.67</v>
          </cell>
        </row>
        <row r="1145">
          <cell r="A1145">
            <v>12909</v>
          </cell>
          <cell r="B1145" t="str">
            <v>CAP PVC, SOLDAVEL, DN 50 MM, SERIE NORMAL, PARA ESGOTO PREDIAL</v>
          </cell>
          <cell r="C1145" t="str">
            <v xml:space="preserve">UN    </v>
          </cell>
          <cell r="D1145" t="str">
            <v>CR</v>
          </cell>
          <cell r="E1145">
            <v>2.57</v>
          </cell>
        </row>
        <row r="1146">
          <cell r="A1146">
            <v>12910</v>
          </cell>
          <cell r="B1146" t="str">
            <v>CAP PVC, SOLDAVEL, DN 75 MM, SERIE NORMAL, PARA ESGOTO PREDIAL</v>
          </cell>
          <cell r="C1146" t="str">
            <v xml:space="preserve">UN    </v>
          </cell>
          <cell r="D1146" t="str">
            <v>CR</v>
          </cell>
          <cell r="E1146">
            <v>4.29</v>
          </cell>
        </row>
        <row r="1147">
          <cell r="A1147">
            <v>1184</v>
          </cell>
          <cell r="B1147" t="str">
            <v>CAP PVC, SOLDAVEL, 110 MM, PARA AGUA FRIA PREDIAL</v>
          </cell>
          <cell r="C1147" t="str">
            <v xml:space="preserve">UN    </v>
          </cell>
          <cell r="D1147" t="str">
            <v>CR</v>
          </cell>
          <cell r="E1147">
            <v>57.3</v>
          </cell>
        </row>
        <row r="1148">
          <cell r="A1148">
            <v>1191</v>
          </cell>
          <cell r="B1148" t="str">
            <v>CAP PVC, SOLDAVEL, 20 MM, PARA AGUA FRIA PREDIAL</v>
          </cell>
          <cell r="C1148" t="str">
            <v xml:space="preserve">UN    </v>
          </cell>
          <cell r="D1148" t="str">
            <v>CR</v>
          </cell>
          <cell r="E1148">
            <v>0.81</v>
          </cell>
        </row>
        <row r="1149">
          <cell r="A1149">
            <v>1185</v>
          </cell>
          <cell r="B1149" t="str">
            <v>CAP PVC, SOLDAVEL, 25 MM, PARA AGUA FRIA PREDIAL</v>
          </cell>
          <cell r="C1149" t="str">
            <v xml:space="preserve">UN    </v>
          </cell>
          <cell r="D1149" t="str">
            <v>CR</v>
          </cell>
          <cell r="E1149">
            <v>0.93</v>
          </cell>
        </row>
        <row r="1150">
          <cell r="A1150">
            <v>1189</v>
          </cell>
          <cell r="B1150" t="str">
            <v>CAP PVC, SOLDAVEL, 32 MM, PARA AGUA FRIA PREDIAL</v>
          </cell>
          <cell r="C1150" t="str">
            <v xml:space="preserve">UN    </v>
          </cell>
          <cell r="D1150" t="str">
            <v>CR</v>
          </cell>
          <cell r="E1150">
            <v>1.61</v>
          </cell>
        </row>
        <row r="1151">
          <cell r="A1151">
            <v>1193</v>
          </cell>
          <cell r="B1151" t="str">
            <v>CAP PVC, SOLDAVEL, 40 MM, PARA AGUA FRIA PREDIAL</v>
          </cell>
          <cell r="C1151" t="str">
            <v xml:space="preserve">UN    </v>
          </cell>
          <cell r="D1151" t="str">
            <v>CR</v>
          </cell>
          <cell r="E1151">
            <v>3.1</v>
          </cell>
        </row>
        <row r="1152">
          <cell r="A1152">
            <v>1194</v>
          </cell>
          <cell r="B1152" t="str">
            <v>CAP PVC, SOLDAVEL, 50 MM, PARA AGUA FRIA PREDIAL</v>
          </cell>
          <cell r="C1152" t="str">
            <v xml:space="preserve">UN    </v>
          </cell>
          <cell r="D1152" t="str">
            <v>CR</v>
          </cell>
          <cell r="E1152">
            <v>5.87</v>
          </cell>
        </row>
        <row r="1153">
          <cell r="A1153">
            <v>1195</v>
          </cell>
          <cell r="B1153" t="str">
            <v>CAP PVC, SOLDAVEL, 60 MM, PARA AGUA FRIA PREDIAL</v>
          </cell>
          <cell r="C1153" t="str">
            <v xml:space="preserve">UN    </v>
          </cell>
          <cell r="D1153" t="str">
            <v>CR</v>
          </cell>
          <cell r="E1153">
            <v>8.84</v>
          </cell>
        </row>
        <row r="1154">
          <cell r="A1154">
            <v>1204</v>
          </cell>
          <cell r="B1154" t="str">
            <v>CAP PVC, SOLDAVEL, 75 MM, PARA AGUA FRIA PREDIAL</v>
          </cell>
          <cell r="C1154" t="str">
            <v xml:space="preserve">UN    </v>
          </cell>
          <cell r="D1154" t="str">
            <v>CR</v>
          </cell>
          <cell r="E1154">
            <v>16.07</v>
          </cell>
        </row>
        <row r="1155">
          <cell r="A1155">
            <v>1205</v>
          </cell>
          <cell r="B1155" t="str">
            <v>CAP PVC, SOLDAVEL, 85 MM, PARA AGUA FRIA PREDIAL</v>
          </cell>
          <cell r="C1155" t="str">
            <v xml:space="preserve">UN    </v>
          </cell>
          <cell r="D1155" t="str">
            <v>CR</v>
          </cell>
          <cell r="E1155">
            <v>38.119999999999997</v>
          </cell>
        </row>
        <row r="1156">
          <cell r="A1156">
            <v>1207</v>
          </cell>
          <cell r="B1156" t="str">
            <v>CAP, PVC PBA, JE, DN 100 / DE 110 MM,  PARA REDE DE AGUA (NBR 10351)</v>
          </cell>
          <cell r="C1156" t="str">
            <v xml:space="preserve">UN    </v>
          </cell>
          <cell r="D1156" t="str">
            <v>AS</v>
          </cell>
          <cell r="E1156">
            <v>25.07</v>
          </cell>
        </row>
        <row r="1157">
          <cell r="A1157">
            <v>1206</v>
          </cell>
          <cell r="B1157" t="str">
            <v>CAP, PVC PBA, JE, DN 50 / DE 60 MM,  PARA REDE DE AGUA (NBR 10351)</v>
          </cell>
          <cell r="C1157" t="str">
            <v xml:space="preserve">UN    </v>
          </cell>
          <cell r="D1157" t="str">
            <v>AS</v>
          </cell>
          <cell r="E1157">
            <v>6.28</v>
          </cell>
        </row>
        <row r="1158">
          <cell r="A1158">
            <v>1183</v>
          </cell>
          <cell r="B1158" t="str">
            <v>CAP, PVC PBA, JE, DN 75 / DE 85 MM,  PARA REDE DE AGUA (NBR 10351)</v>
          </cell>
          <cell r="C1158" t="str">
            <v xml:space="preserve">UN    </v>
          </cell>
          <cell r="D1158" t="str">
            <v>AS</v>
          </cell>
          <cell r="E1158">
            <v>16.37</v>
          </cell>
        </row>
        <row r="1159">
          <cell r="A1159">
            <v>42685</v>
          </cell>
          <cell r="B1159" t="str">
            <v>CAP, PVC, JE, OCRE, DN 150 MM (CONEXAO PARA TUBO COLETOR DE ESGOTO)</v>
          </cell>
          <cell r="C1159" t="str">
            <v xml:space="preserve">UN    </v>
          </cell>
          <cell r="D1159" t="str">
            <v>AS</v>
          </cell>
          <cell r="E1159">
            <v>42.45</v>
          </cell>
        </row>
        <row r="1160">
          <cell r="A1160">
            <v>42686</v>
          </cell>
          <cell r="B1160" t="str">
            <v>CAP, PVC, JE, OCRE, DN 200 MM (CONEXAO PARA TUBO COLETOR DE ESGOTO)</v>
          </cell>
          <cell r="C1160" t="str">
            <v xml:space="preserve">UN    </v>
          </cell>
          <cell r="D1160" t="str">
            <v>AS</v>
          </cell>
          <cell r="E1160">
            <v>66.09</v>
          </cell>
        </row>
        <row r="1161">
          <cell r="A1161">
            <v>12894</v>
          </cell>
          <cell r="B1161" t="str">
            <v>CAPA PARA CHUVA EM PVC COM FORRO DE POLIESTER, COM CAPUZ (AMARELA OU AZUL)</v>
          </cell>
          <cell r="C1161" t="str">
            <v xml:space="preserve">UN    </v>
          </cell>
          <cell r="D1161" t="str">
            <v>CR</v>
          </cell>
          <cell r="E1161">
            <v>13.65</v>
          </cell>
        </row>
        <row r="1162">
          <cell r="A1162">
            <v>12895</v>
          </cell>
          <cell r="B1162" t="str">
            <v>CAPACETE DE SEGURANCA ABA FRONTAL COM SUSPENSAO DE POLIETILENO, SEM JUGULAR (CLASSE B)</v>
          </cell>
          <cell r="C1162" t="str">
            <v xml:space="preserve">UN    </v>
          </cell>
          <cell r="D1162" t="str">
            <v xml:space="preserve">C </v>
          </cell>
          <cell r="E1162">
            <v>10.5</v>
          </cell>
        </row>
        <row r="1163">
          <cell r="A1163">
            <v>1631</v>
          </cell>
          <cell r="B1163" t="str">
            <v>CAPACITOR TRIFASICO, POTENCIA 2,5 KVAR, TENSAO 220 V, FORNECIDO COM CAPA PROTETORA, RESISTOR INTERNO A UNIDADE CAPACITIVA</v>
          </cell>
          <cell r="C1163" t="str">
            <v xml:space="preserve">UN    </v>
          </cell>
          <cell r="D1163" t="str">
            <v>AS</v>
          </cell>
          <cell r="E1163">
            <v>114.31</v>
          </cell>
        </row>
        <row r="1164">
          <cell r="A1164">
            <v>1633</v>
          </cell>
          <cell r="B1164" t="str">
            <v>CAPACITOR TRIFASICO, POTENCIA 5 KVAR, TENSAO 220 V, FORNECIDO COM CAPA PROTETORA, RESISTOR INTERNO A UNIDADE CAPACITIVA</v>
          </cell>
          <cell r="C1164" t="str">
            <v xml:space="preserve">UN    </v>
          </cell>
          <cell r="D1164" t="str">
            <v>AS</v>
          </cell>
          <cell r="E1164">
            <v>194.23</v>
          </cell>
        </row>
        <row r="1165">
          <cell r="A1165">
            <v>10818</v>
          </cell>
          <cell r="B1165" t="str">
            <v>CAPIM BRAQUIARIA DECUMBENS/ BRAQUIARINHA, VC *70*% MINIMO</v>
          </cell>
          <cell r="C1165" t="str">
            <v xml:space="preserve">KG    </v>
          </cell>
          <cell r="D1165" t="str">
            <v>CR</v>
          </cell>
          <cell r="E1165">
            <v>23</v>
          </cell>
        </row>
        <row r="1166">
          <cell r="A1166">
            <v>39359</v>
          </cell>
          <cell r="B1166" t="str">
            <v>CARENAGEM /TAMPA, EM PLASTICO, COR BRANCA, UTILIZADO EM KIT CHASSI METALICO PARA INSTALACAO HIDRAULICA DE CUBA SIMPLES SEM MAQUINA DE LAVAR ROUPA, LARGURA *355* MM X ALTURA *670* MM (COM FUROS E DEMAIS ENCAIXES)</v>
          </cell>
          <cell r="C1166" t="str">
            <v xml:space="preserve">UN    </v>
          </cell>
          <cell r="D1166" t="str">
            <v>AS</v>
          </cell>
          <cell r="E1166">
            <v>23.68</v>
          </cell>
        </row>
        <row r="1167">
          <cell r="A1167">
            <v>39360</v>
          </cell>
          <cell r="B1167" t="str">
            <v>CARENAGEM /TAMPA, EM PLASTICO, COR BRANCA, UTILIZADO EM KIT CHASSI METALICO PARA INSTALACAO HIDRAULICA DE TANQUE COM MAQUINA DE LAVAR ROUPA, LARGURA *360* MM X ALTURA *470* MM (COM FUROS E DEMAIS ENCAIXES)</v>
          </cell>
          <cell r="C1167" t="str">
            <v xml:space="preserve">UN    </v>
          </cell>
          <cell r="D1167" t="str">
            <v>AS</v>
          </cell>
          <cell r="E1167">
            <v>21.52</v>
          </cell>
        </row>
        <row r="1168">
          <cell r="A1168">
            <v>10710</v>
          </cell>
          <cell r="B1168" t="str">
            <v>CARPETE DE NYLON EM MANTA PARA TRAFEGO COMERCIAL PESADO, E = 6 A 7 MM (INSTALADO)</v>
          </cell>
          <cell r="C1168" t="str">
            <v xml:space="preserve">M2    </v>
          </cell>
          <cell r="D1168" t="str">
            <v>AS</v>
          </cell>
          <cell r="E1168">
            <v>103.73</v>
          </cell>
        </row>
        <row r="1169">
          <cell r="A1169">
            <v>10709</v>
          </cell>
          <cell r="B1169" t="str">
            <v>CARPETE DE NYLON EM MANTA PARA TRAFEGO COMERCIAL PESADO, E = 9 A 10 MM (INSTALADO)</v>
          </cell>
          <cell r="C1169" t="str">
            <v xml:space="preserve">M2    </v>
          </cell>
          <cell r="D1169" t="str">
            <v>AS</v>
          </cell>
          <cell r="E1169">
            <v>127.43</v>
          </cell>
        </row>
        <row r="1170">
          <cell r="A1170">
            <v>39636</v>
          </cell>
          <cell r="B1170" t="str">
            <v>CARPETE DE NYLON EM PLACAS 50 X 50 CM PARA TRAFEGO COMERCIAL PESADO, E = 6,5 MM (INSTALADO)</v>
          </cell>
          <cell r="C1170" t="str">
            <v xml:space="preserve">M2    </v>
          </cell>
          <cell r="D1170" t="str">
            <v>AS</v>
          </cell>
          <cell r="E1170">
            <v>130.13</v>
          </cell>
        </row>
        <row r="1171">
          <cell r="A1171">
            <v>10708</v>
          </cell>
          <cell r="B1171" t="str">
            <v>CARPETE DE POLIESTER EM MANTA PARA TRAFEGO COMERCIAL PESADO, E = 4 A 5 MM (INSTALADO)</v>
          </cell>
          <cell r="C1171" t="str">
            <v xml:space="preserve">M2    </v>
          </cell>
          <cell r="D1171" t="str">
            <v>AS</v>
          </cell>
          <cell r="E1171">
            <v>40.15</v>
          </cell>
        </row>
        <row r="1172">
          <cell r="A1172">
            <v>39635</v>
          </cell>
          <cell r="B1172" t="str">
            <v>CARPETE DE POLIPROPILENO EM MANTA PARA TRAFEGO COMERCIAL MEDIO, E = 5 A 6 MM (INSTALADO)</v>
          </cell>
          <cell r="C1172" t="str">
            <v xml:space="preserve">M2    </v>
          </cell>
          <cell r="D1172" t="str">
            <v>AS</v>
          </cell>
          <cell r="E1172">
            <v>68.36</v>
          </cell>
        </row>
        <row r="1173">
          <cell r="A1173">
            <v>6117</v>
          </cell>
          <cell r="B1173" t="str">
            <v>CARPINTEIRO AUXILIAR</v>
          </cell>
          <cell r="C1173" t="str">
            <v xml:space="preserve">H     </v>
          </cell>
          <cell r="D1173" t="str">
            <v>CR</v>
          </cell>
          <cell r="E1173">
            <v>12.91</v>
          </cell>
        </row>
        <row r="1174">
          <cell r="A1174">
            <v>40913</v>
          </cell>
          <cell r="B1174" t="str">
            <v>CARPINTEIRO AUXILIAR (MENSALISTA)</v>
          </cell>
          <cell r="C1174" t="str">
            <v xml:space="preserve">MES   </v>
          </cell>
          <cell r="D1174" t="str">
            <v>CR</v>
          </cell>
          <cell r="E1174">
            <v>2305.75</v>
          </cell>
        </row>
        <row r="1175">
          <cell r="A1175">
            <v>1214</v>
          </cell>
          <cell r="B1175" t="str">
            <v>CARPINTEIRO DE ESQUADRIAS</v>
          </cell>
          <cell r="C1175" t="str">
            <v xml:space="preserve">H     </v>
          </cell>
          <cell r="D1175" t="str">
            <v>CR</v>
          </cell>
          <cell r="E1175">
            <v>16.41</v>
          </cell>
        </row>
        <row r="1176">
          <cell r="A1176">
            <v>40915</v>
          </cell>
          <cell r="B1176" t="str">
            <v>CARPINTEIRO DE ESQUADRIAS (MENSALISTA)</v>
          </cell>
          <cell r="C1176" t="str">
            <v xml:space="preserve">MES   </v>
          </cell>
          <cell r="D1176" t="str">
            <v>CR</v>
          </cell>
          <cell r="E1176">
            <v>2926.62</v>
          </cell>
        </row>
        <row r="1177">
          <cell r="A1177">
            <v>1213</v>
          </cell>
          <cell r="B1177" t="str">
            <v>CARPINTEIRO DE FORMAS</v>
          </cell>
          <cell r="C1177" t="str">
            <v xml:space="preserve">H     </v>
          </cell>
          <cell r="D1177" t="str">
            <v xml:space="preserve">C </v>
          </cell>
          <cell r="E1177">
            <v>16.41</v>
          </cell>
        </row>
        <row r="1178">
          <cell r="A1178">
            <v>40914</v>
          </cell>
          <cell r="B1178" t="str">
            <v>CARPINTEIRO DE FORMAS (MENSALISTA)</v>
          </cell>
          <cell r="C1178" t="str">
            <v xml:space="preserve">MES   </v>
          </cell>
          <cell r="D1178" t="str">
            <v>CR</v>
          </cell>
          <cell r="E1178">
            <v>2926.62</v>
          </cell>
        </row>
        <row r="1179">
          <cell r="A1179">
            <v>5091</v>
          </cell>
          <cell r="B1179" t="str">
            <v>CARRANCA PARA JANELA VENEZIANA DE ABRIR, EM LATAO CROMADO, SIMPLES, PARA APARAFUSAR NA PAREDE</v>
          </cell>
          <cell r="C1179" t="str">
            <v xml:space="preserve">UN    </v>
          </cell>
          <cell r="D1179" t="str">
            <v>CR</v>
          </cell>
          <cell r="E1179">
            <v>14.5</v>
          </cell>
        </row>
        <row r="1180">
          <cell r="A1180">
            <v>14615</v>
          </cell>
          <cell r="B1180" t="str">
            <v>CARRINHO COM 2 PNEUS PARA TRANSPORTAR TUBO CONCRETO, ALTURA ATE 1,0 M E DIAMETRO ATE 1000MM, COM ESTRUTURA EM PERFIL OU TUBO METALICO</v>
          </cell>
          <cell r="C1180" t="str">
            <v xml:space="preserve">UN    </v>
          </cell>
          <cell r="D1180" t="str">
            <v>AS</v>
          </cell>
          <cell r="E1180">
            <v>3434.5</v>
          </cell>
        </row>
        <row r="1181">
          <cell r="A1181">
            <v>2711</v>
          </cell>
          <cell r="B1181" t="str">
            <v>CARRINHO DE MAO DE ACO CAPACIDADE 50 A 60 L, PNEU COM CAMARA</v>
          </cell>
          <cell r="C1181" t="str">
            <v xml:space="preserve">UN    </v>
          </cell>
          <cell r="D1181" t="str">
            <v xml:space="preserve">C </v>
          </cell>
          <cell r="E1181">
            <v>125.54</v>
          </cell>
        </row>
        <row r="1182">
          <cell r="A1182">
            <v>37727</v>
          </cell>
          <cell r="B1182" t="str">
            <v>CARROCERIA FIXA ABERTA DE MADEIRA PARA TRANSPORTE GERAL DE CARGA SECA DIMENSOES APROXIMADAS 2,25 X 4,10 X 0,50 M (INCLUI MONTAGEM, NAO INCLUI CAMINHAO)</v>
          </cell>
          <cell r="C1182" t="str">
            <v xml:space="preserve">UN    </v>
          </cell>
          <cell r="D1182" t="str">
            <v>AS</v>
          </cell>
          <cell r="E1182">
            <v>11060</v>
          </cell>
        </row>
        <row r="1183">
          <cell r="A1183">
            <v>37728</v>
          </cell>
          <cell r="B1183" t="str">
            <v>CARROCERIA FIXA ABERTA DE MADEIRA PARA TRANSPORTE GERAL DE CARGA SECA DIMENSOES APROXIMADAS 2,5 X 5,5 X 0,50 M (INCLUI MONTAGEM, NAO INCLUI CAMINHAO)</v>
          </cell>
          <cell r="C1183" t="str">
            <v xml:space="preserve">UN    </v>
          </cell>
          <cell r="D1183" t="str">
            <v>AS</v>
          </cell>
          <cell r="E1183">
            <v>15004.47</v>
          </cell>
        </row>
        <row r="1184">
          <cell r="A1184">
            <v>37729</v>
          </cell>
          <cell r="B1184" t="str">
            <v>CARROCERIA FIXA ABERTA DE MADEIRA PARA TRANSPORTE GERAL DE CARGA SECA DIMENSOES APROXIMADAS 2,5 X 6,00 X 0,50 M (INCLUI MONTAGEM, NAO INCLUI CAMINHAO)</v>
          </cell>
          <cell r="C1184" t="str">
            <v xml:space="preserve">UN    </v>
          </cell>
          <cell r="D1184" t="str">
            <v>AS</v>
          </cell>
          <cell r="E1184">
            <v>16241.95</v>
          </cell>
        </row>
        <row r="1185">
          <cell r="A1185">
            <v>37730</v>
          </cell>
          <cell r="B1185" t="str">
            <v>CARROCERIA FIXA ABERTA DE MADEIRA PARA TRANSPORTE GERAL DE CARGA SECA DIMENSOES APROXIMADAS 2,5 X 6,5 X 0,50 M (INCLUI MONTAGEM, NAO INCLUI CAMINHAO)</v>
          </cell>
          <cell r="C1185" t="str">
            <v xml:space="preserve">UN    </v>
          </cell>
          <cell r="D1185" t="str">
            <v>AS</v>
          </cell>
          <cell r="E1185">
            <v>17479.439999999999</v>
          </cell>
        </row>
        <row r="1186">
          <cell r="A1186">
            <v>37731</v>
          </cell>
          <cell r="B1186" t="str">
            <v>CARROCERIA FIXA ABERTA DE MADEIRA PARA TRANSPORTE GERAL DE CARGA SECA DIMENSOES APROXIMADAS 2,5 X 7,00 X 0,50 M (INCLUI MONTAGEM, NAO INCLUI CAMINHAO)</v>
          </cell>
          <cell r="C1186" t="str">
            <v xml:space="preserve">UN    </v>
          </cell>
          <cell r="D1186" t="str">
            <v>AS</v>
          </cell>
          <cell r="E1186">
            <v>18716.919999999998</v>
          </cell>
        </row>
        <row r="1187">
          <cell r="A1187">
            <v>37732</v>
          </cell>
          <cell r="B1187" t="str">
            <v>CARROCERIA FIXA ABERTA DE MADEIRA PARA TRANSPORTE GERAL DE CARGA SECA DIMENSOES APROXIMADAS 2,5 X 7,5 X 0,50 M (INCLUI MONTAGEM, NAO INCLUI CAMINHAO)</v>
          </cell>
          <cell r="C1187" t="str">
            <v xml:space="preserve">UN    </v>
          </cell>
          <cell r="D1187" t="str">
            <v>AS</v>
          </cell>
          <cell r="E1187">
            <v>21346.57</v>
          </cell>
        </row>
        <row r="1188">
          <cell r="A1188">
            <v>42250</v>
          </cell>
          <cell r="B1188" t="str">
            <v>CARVAO ANTRACITO PARA FILTRO, GRAO VARIANDO DE 0,8 ATE 1,1 MM, COEFICIENTE DE UNIFORMIDADE MENOR QUE 1,7 MM</v>
          </cell>
          <cell r="C1188" t="str">
            <v xml:space="preserve">T     </v>
          </cell>
          <cell r="D1188" t="str">
            <v>CR</v>
          </cell>
          <cell r="E1188">
            <v>1747.11</v>
          </cell>
        </row>
        <row r="1189">
          <cell r="A1189">
            <v>42256</v>
          </cell>
          <cell r="B1189" t="str">
            <v>CARVAO ANTRACITO PARA FILTRO, GRAO VARIANDO DE 0,8 ATE 1,1 MM, COEFICIENTE DE UNIFORMIDADE MENOR QUE 1,7 MM (DISTRIBUIDOR)</v>
          </cell>
          <cell r="C1189" t="str">
            <v xml:space="preserve">KG    </v>
          </cell>
          <cell r="D1189" t="str">
            <v>CR</v>
          </cell>
          <cell r="E1189">
            <v>3.66</v>
          </cell>
        </row>
        <row r="1190">
          <cell r="A1190">
            <v>4743</v>
          </cell>
          <cell r="B1190" t="str">
            <v>CASCALHO DE CAVA</v>
          </cell>
          <cell r="C1190" t="str">
            <v xml:space="preserve">M3    </v>
          </cell>
          <cell r="D1190" t="str">
            <v>CR</v>
          </cell>
          <cell r="E1190">
            <v>30.3</v>
          </cell>
        </row>
        <row r="1191">
          <cell r="A1191">
            <v>4744</v>
          </cell>
          <cell r="B1191" t="str">
            <v>CASCALHO DE RIO</v>
          </cell>
          <cell r="C1191" t="str">
            <v xml:space="preserve">M3    </v>
          </cell>
          <cell r="D1191" t="str">
            <v>CR</v>
          </cell>
          <cell r="E1191">
            <v>39.61</v>
          </cell>
        </row>
        <row r="1192">
          <cell r="A1192">
            <v>4745</v>
          </cell>
          <cell r="B1192" t="str">
            <v>CASCALHO LAVADO</v>
          </cell>
          <cell r="C1192" t="str">
            <v xml:space="preserve">M3    </v>
          </cell>
          <cell r="D1192" t="str">
            <v>CR</v>
          </cell>
          <cell r="E1192">
            <v>53.06</v>
          </cell>
        </row>
        <row r="1193">
          <cell r="A1193">
            <v>36496</v>
          </cell>
          <cell r="B1193" t="str">
            <v>CAVALETE PARA TALHA COM ESTRUTURA EM TUBO METALICO ALTURA MINIMA 3,2 M EQUIPADO COM RODAS DE BORRACHA PARA MOVIMENTACAO DE TUBOS DE CONCRETO NA CENTRAL DE PREMOLDADOS COM CAPACIDADE DE CARGA DE 3 TONELADAS</v>
          </cell>
          <cell r="C1193" t="str">
            <v xml:space="preserve">UN    </v>
          </cell>
          <cell r="D1193" t="str">
            <v>AS</v>
          </cell>
          <cell r="E1193">
            <v>8720.14</v>
          </cell>
        </row>
        <row r="1194">
          <cell r="A1194">
            <v>10630</v>
          </cell>
          <cell r="B1194" t="str">
            <v>CAVALO MECANICO TRACAO 4X2, PESO BRUTO TOTAL COMBINADO 49000 KG, CAPACIDADE MAXIMA DE TRACAO *66000* KG, POTENCIA *360* CV (INCLUI CABINE E CHASSI, NAO INCLUI SEMIRREBOQUE)</v>
          </cell>
          <cell r="C1194" t="str">
            <v xml:space="preserve">UN    </v>
          </cell>
          <cell r="D1194" t="str">
            <v>AS</v>
          </cell>
          <cell r="E1194">
            <v>459226.96</v>
          </cell>
        </row>
        <row r="1195">
          <cell r="A1195">
            <v>37762</v>
          </cell>
          <cell r="B1195" t="str">
            <v>CAVALO MECANICO TRACAO 4X2, PESO BRUTO TOTAL 16000 KG, CAPACIDADE MAXIMA DE TRACAO *36000* KG, DISTANCIA ENTRE EIXOS *3,56* M, POTENCIA *286* CV (INCLUI CABINE E CHASSI, NAO INCLUI SEMIRREBOQUE)</v>
          </cell>
          <cell r="C1195" t="str">
            <v xml:space="preserve">UN    </v>
          </cell>
          <cell r="D1195" t="str">
            <v>AS</v>
          </cell>
          <cell r="E1195">
            <v>393850.98</v>
          </cell>
        </row>
        <row r="1196">
          <cell r="A1196">
            <v>37763</v>
          </cell>
          <cell r="B1196" t="str">
            <v>CAVALO MECANICO TRACAO 4X2, PESO BRUTO TOTAL 16000 KG, CAPACIDADE MAXIMA DE TRACAO *45000* KG, DISTANCIA ENTRE EIXOS *3,56* M, POTENCIA *330* CV (INCLUI CABINE E CHASSI, NAO INCLUI SEMIRREBOQUE)</v>
          </cell>
          <cell r="C1196" t="str">
            <v xml:space="preserve">UN    </v>
          </cell>
          <cell r="D1196" t="str">
            <v>AS</v>
          </cell>
          <cell r="E1196">
            <v>398634.52</v>
          </cell>
        </row>
        <row r="1197">
          <cell r="A1197">
            <v>41992</v>
          </cell>
          <cell r="B1197" t="str">
            <v>CAVALO MECANICO TRACAO 4X2, PESO BRUTO TOTAL 16000 KG, CAPACIDADE MAXIMA DE TRACAO *80000* KG, POTENCIA *380* CV (INCLUI CABINE E CHASSI, NAO INCLUI SEMIRREBOQUE)</v>
          </cell>
          <cell r="C1197" t="str">
            <v xml:space="preserve">UN    </v>
          </cell>
          <cell r="D1197" t="str">
            <v>AS</v>
          </cell>
          <cell r="E1197">
            <v>453167.79</v>
          </cell>
        </row>
        <row r="1198">
          <cell r="A1198">
            <v>13215</v>
          </cell>
          <cell r="B1198" t="str">
            <v>CAVALO MECANICO TRACAO 6X2, PESO BRUTO TOTAL COMBINADO 56000 KG, CAPACIDADE MAXIMA DE TRACAO *66000* KG, POTENCIA *360* CV (INCLUI CABINE E CHASSI, NAO INCLUI SEMIRREBOQUE)</v>
          </cell>
          <cell r="C1198" t="str">
            <v xml:space="preserve">UN    </v>
          </cell>
          <cell r="D1198" t="str">
            <v>AS</v>
          </cell>
          <cell r="E1198">
            <v>555696.54</v>
          </cell>
        </row>
        <row r="1199">
          <cell r="A1199">
            <v>4235</v>
          </cell>
          <cell r="B1199" t="str">
            <v>CAVOUQUEIRO OU OPERADOR DE PERFURATRIZ / ROMPEDOR</v>
          </cell>
          <cell r="C1199" t="str">
            <v xml:space="preserve">H     </v>
          </cell>
          <cell r="D1199" t="str">
            <v>CR</v>
          </cell>
          <cell r="E1199">
            <v>9.9600000000000009</v>
          </cell>
        </row>
        <row r="1200">
          <cell r="A1200">
            <v>40976</v>
          </cell>
          <cell r="B1200" t="str">
            <v>CAVOUQUEIRO OU OPERADOR DE PERFURATRIZ / ROMPEDOR (MENSALISTA)</v>
          </cell>
          <cell r="C1200" t="str">
            <v xml:space="preserve">MES   </v>
          </cell>
          <cell r="D1200" t="str">
            <v>CR</v>
          </cell>
          <cell r="E1200">
            <v>1779.35</v>
          </cell>
        </row>
        <row r="1201">
          <cell r="A1201">
            <v>39013</v>
          </cell>
          <cell r="B1201" t="str">
            <v>CENTRALIZADOR DE BARRA DE ACO (CHUMBADOR TIPO CARAMBOLA), PARA ACO ATE 20 MM</v>
          </cell>
          <cell r="C1201" t="str">
            <v xml:space="preserve">UN    </v>
          </cell>
          <cell r="D1201" t="str">
            <v>AS</v>
          </cell>
          <cell r="E1201">
            <v>0.9</v>
          </cell>
        </row>
        <row r="1202">
          <cell r="A1202">
            <v>43091</v>
          </cell>
          <cell r="B1202" t="str">
            <v>CENTRO DE MEDICAO AGRUPADA, EM POLICARBONATO / PVC, COM 12 MEDIDORES E PROTECAO GERAL (INCLUI BARRAMENTO, DISJUNTORES E ACESSORIOS DE FIXACAO) (PADRAO CONCESSIONARIA LOCAL)</v>
          </cell>
          <cell r="C1202" t="str">
            <v xml:space="preserve">UN    </v>
          </cell>
          <cell r="D1202" t="str">
            <v>CR</v>
          </cell>
          <cell r="E1202">
            <v>5041.54</v>
          </cell>
        </row>
        <row r="1203">
          <cell r="A1203">
            <v>43092</v>
          </cell>
          <cell r="B1203" t="str">
            <v>CENTRO DE MEDICAO AGRUPADA, EM POLICARBONATO / PVC, COM 16 MEDIDORES E PROTECAO GERAL (INCLUI BARRAMENTO, DISJUNTORES E ACESSORIOS DE FIXACAO) (PADRAO CONCESSIONARIA LOCAL)</v>
          </cell>
          <cell r="C1203" t="str">
            <v xml:space="preserve">UN    </v>
          </cell>
          <cell r="D1203" t="str">
            <v>CR</v>
          </cell>
          <cell r="E1203">
            <v>6722.05</v>
          </cell>
        </row>
        <row r="1204">
          <cell r="A1204">
            <v>43089</v>
          </cell>
          <cell r="B1204" t="str">
            <v>CENTRO DE MEDICAO AGRUPADA, EM POLICARBONATO / PVC, COM 4 MEDIDORES E PROTECAO GERAL (INCLUI BARRAMENTO, DISJUNTORES E ACESSORIOS DE FIXACAO) (PADRAO CONCESSIONARIA LOCAL)</v>
          </cell>
          <cell r="C1204" t="str">
            <v xml:space="preserve">UN    </v>
          </cell>
          <cell r="D1204" t="str">
            <v>CR</v>
          </cell>
          <cell r="E1204">
            <v>1171.51</v>
          </cell>
        </row>
        <row r="1205">
          <cell r="A1205">
            <v>43090</v>
          </cell>
          <cell r="B1205" t="str">
            <v>CENTRO DE MEDICAO AGRUPADA, EM POLICARBONATO / PVC, COM 8 MEDIDORES E PROTECAO GERAL (INCLUI BARRAMENTO, DISJUNTORES E ACESSORIOS DE FIXACAO) (PADRAO CONCESSIONARIA LOCAL)</v>
          </cell>
          <cell r="C1205" t="str">
            <v xml:space="preserve">UN    </v>
          </cell>
          <cell r="D1205" t="str">
            <v>CR</v>
          </cell>
          <cell r="E1205">
            <v>2585.4</v>
          </cell>
        </row>
        <row r="1206">
          <cell r="A1206">
            <v>41967</v>
          </cell>
          <cell r="B1206" t="str">
            <v>CERA  LIQUIDA</v>
          </cell>
          <cell r="C1206" t="str">
            <v xml:space="preserve">L     </v>
          </cell>
          <cell r="D1206" t="str">
            <v>CR</v>
          </cell>
          <cell r="E1206">
            <v>6.64</v>
          </cell>
        </row>
        <row r="1207">
          <cell r="A1207">
            <v>12760</v>
          </cell>
          <cell r="B1207" t="str">
            <v>CHAPA ACO INOX AISI 304 NUMERO 4 (E = 6 MM), ACABAMENTO NUMERO 1 (LAMINADO A QUENTE, FOSCO)</v>
          </cell>
          <cell r="C1207" t="str">
            <v xml:space="preserve">M2    </v>
          </cell>
          <cell r="D1207" t="str">
            <v>CR</v>
          </cell>
          <cell r="E1207">
            <v>987.96</v>
          </cell>
        </row>
        <row r="1208">
          <cell r="A1208">
            <v>12759</v>
          </cell>
          <cell r="B1208" t="str">
            <v>CHAPA ACO INOX AISI 304 NUMERO 9 (E = 4 MM), ACABAMENTO NUMERO 1 (LAMINADO A QUENTE, FOSCO)</v>
          </cell>
          <cell r="C1208" t="str">
            <v xml:space="preserve">M2    </v>
          </cell>
          <cell r="D1208" t="str">
            <v>CR</v>
          </cell>
          <cell r="E1208">
            <v>658.63</v>
          </cell>
        </row>
        <row r="1209">
          <cell r="A1209">
            <v>43105</v>
          </cell>
          <cell r="B1209" t="str">
            <v>CHAPA DE ACO CARBONO GALVANIZADA, PERFURADA (GRADE FUROS) E = 1,5 MM, DIAMETRO DO FURO = 9,52 MM (FUROS ALTERNADOS HORIZ.)</v>
          </cell>
          <cell r="C1209" t="str">
            <v xml:space="preserve">KG    </v>
          </cell>
          <cell r="D1209" t="str">
            <v>CR</v>
          </cell>
          <cell r="E1209">
            <v>22.78</v>
          </cell>
        </row>
        <row r="1210">
          <cell r="A1210">
            <v>40424</v>
          </cell>
          <cell r="B1210" t="str">
            <v>CHAPA DE ACO CARBONO LAMINADO A QUENTE, QUALIDADE ESTRUTURAL, BITOLA 3/16", E =4,75 MM (37,29 KG/M2)</v>
          </cell>
          <cell r="C1210" t="str">
            <v xml:space="preserve">KG    </v>
          </cell>
          <cell r="D1210" t="str">
            <v>CR</v>
          </cell>
          <cell r="E1210">
            <v>5.78</v>
          </cell>
        </row>
        <row r="1211">
          <cell r="A1211">
            <v>1325</v>
          </cell>
          <cell r="B1211" t="str">
            <v>CHAPA DE ACO FINA A FRIO BITOLA MSG 20, E = 0,90 MM (7,20 KG/M2)</v>
          </cell>
          <cell r="C1211" t="str">
            <v xml:space="preserve">KG    </v>
          </cell>
          <cell r="D1211" t="str">
            <v>CR</v>
          </cell>
          <cell r="E1211">
            <v>6.33</v>
          </cell>
        </row>
        <row r="1212">
          <cell r="A1212">
            <v>1327</v>
          </cell>
          <cell r="B1212" t="str">
            <v>CHAPA DE ACO FINA A FRIO BITOLA MSG 24, E = 0,60 MM (4,80 KG/M2)</v>
          </cell>
          <cell r="C1212" t="str">
            <v xml:space="preserve">KG    </v>
          </cell>
          <cell r="D1212" t="str">
            <v>CR</v>
          </cell>
          <cell r="E1212">
            <v>6.75</v>
          </cell>
        </row>
        <row r="1213">
          <cell r="A1213">
            <v>1328</v>
          </cell>
          <cell r="B1213" t="str">
            <v>CHAPA DE ACO FINA A FRIO BITOLA MSG 26, E = 0,45 MM (3,60 KG/M2)</v>
          </cell>
          <cell r="C1213" t="str">
            <v xml:space="preserve">KG    </v>
          </cell>
          <cell r="D1213" t="str">
            <v>CR</v>
          </cell>
          <cell r="E1213">
            <v>6.35</v>
          </cell>
        </row>
        <row r="1214">
          <cell r="A1214">
            <v>1321</v>
          </cell>
          <cell r="B1214" t="str">
            <v>CHAPA DE ACO FINA A QUENTE BITOLA MSG 13, E = 2,25 MM (18,00 KG/M2)</v>
          </cell>
          <cell r="C1214" t="str">
            <v xml:space="preserve">KG    </v>
          </cell>
          <cell r="D1214" t="str">
            <v>CR</v>
          </cell>
          <cell r="E1214">
            <v>5.88</v>
          </cell>
        </row>
        <row r="1215">
          <cell r="A1215">
            <v>1318</v>
          </cell>
          <cell r="B1215" t="str">
            <v>CHAPA DE ACO FINA A QUENTE BITOLA MSG 14, E = 2,00 MM (16,0 KG/M2)</v>
          </cell>
          <cell r="C1215" t="str">
            <v xml:space="preserve">KG    </v>
          </cell>
          <cell r="D1215" t="str">
            <v>CR</v>
          </cell>
          <cell r="E1215">
            <v>5.89</v>
          </cell>
        </row>
        <row r="1216">
          <cell r="A1216">
            <v>1322</v>
          </cell>
          <cell r="B1216" t="str">
            <v>CHAPA DE ACO FINA A QUENTE BITOLA MSG 16, E = 1,50 MM (12,00 KG/M2)</v>
          </cell>
          <cell r="C1216" t="str">
            <v xml:space="preserve">KG    </v>
          </cell>
          <cell r="D1216" t="str">
            <v>CR</v>
          </cell>
          <cell r="E1216">
            <v>6.22</v>
          </cell>
        </row>
        <row r="1217">
          <cell r="A1217">
            <v>1323</v>
          </cell>
          <cell r="B1217" t="str">
            <v>CHAPA DE ACO FINA A QUENTE BITOLA MSG 18, E = 1,20 MM (9,60 KG/M2)</v>
          </cell>
          <cell r="C1217" t="str">
            <v xml:space="preserve">KG    </v>
          </cell>
          <cell r="D1217" t="str">
            <v>CR</v>
          </cell>
          <cell r="E1217">
            <v>6.22</v>
          </cell>
        </row>
        <row r="1218">
          <cell r="A1218">
            <v>1319</v>
          </cell>
          <cell r="B1218" t="str">
            <v>CHAPA DE ACO FINA A QUENTE BITOLA MSG 3/16 ", E = 4,75 MM (38,00 KG/M2)</v>
          </cell>
          <cell r="C1218" t="str">
            <v xml:space="preserve">KG    </v>
          </cell>
          <cell r="D1218" t="str">
            <v>CR</v>
          </cell>
          <cell r="E1218">
            <v>5.24</v>
          </cell>
        </row>
        <row r="1219">
          <cell r="A1219">
            <v>11026</v>
          </cell>
          <cell r="B1219" t="str">
            <v>CHAPA DE ACO GALVANIZADA BITOLA GSG 14, E = 1,95 MM (15,60 KG/M2)</v>
          </cell>
          <cell r="C1219" t="str">
            <v xml:space="preserve">KG    </v>
          </cell>
          <cell r="D1219" t="str">
            <v>CR</v>
          </cell>
          <cell r="E1219">
            <v>7.21</v>
          </cell>
        </row>
        <row r="1220">
          <cell r="A1220">
            <v>11027</v>
          </cell>
          <cell r="B1220" t="str">
            <v>CHAPA DE ACO GALVANIZADA BITOLA GSG 16, E = 1,55 MM (12,40 KG/M2)</v>
          </cell>
          <cell r="C1220" t="str">
            <v xml:space="preserve">KG    </v>
          </cell>
          <cell r="D1220" t="str">
            <v>CR</v>
          </cell>
          <cell r="E1220">
            <v>7.5</v>
          </cell>
        </row>
        <row r="1221">
          <cell r="A1221">
            <v>11046</v>
          </cell>
          <cell r="B1221" t="str">
            <v>CHAPA DE ACO GALVANIZADA BITOLA GSG 18, E = 1,25 MM (10,00 KG/M2)</v>
          </cell>
          <cell r="C1221" t="str">
            <v xml:space="preserve">KG    </v>
          </cell>
          <cell r="D1221" t="str">
            <v>CR</v>
          </cell>
          <cell r="E1221">
            <v>7.19</v>
          </cell>
        </row>
        <row r="1222">
          <cell r="A1222">
            <v>11047</v>
          </cell>
          <cell r="B1222" t="str">
            <v>CHAPA DE ACO GALVANIZADA BITOLA GSG 19, E = 1,11 MM (8,88 KG/M2)</v>
          </cell>
          <cell r="C1222" t="str">
            <v xml:space="preserve">KG    </v>
          </cell>
          <cell r="D1222" t="str">
            <v>CR</v>
          </cell>
          <cell r="E1222">
            <v>7.83</v>
          </cell>
        </row>
        <row r="1223">
          <cell r="A1223">
            <v>43668</v>
          </cell>
          <cell r="B1223" t="str">
            <v>CHAPA DE ACO GALVANIZADA BITOLA GSG 20, E = 0,95 MM (7,60 KG/M2)</v>
          </cell>
          <cell r="C1223" t="str">
            <v xml:space="preserve">KG    </v>
          </cell>
          <cell r="D1223" t="str">
            <v>CR</v>
          </cell>
          <cell r="E1223">
            <v>6.91</v>
          </cell>
        </row>
        <row r="1224">
          <cell r="A1224">
            <v>11049</v>
          </cell>
          <cell r="B1224" t="str">
            <v>CHAPA DE ACO GALVANIZADA BITOLA GSG 22, E = 0,80 MM (6,40 KG/M2)</v>
          </cell>
          <cell r="C1224" t="str">
            <v xml:space="preserve">KG    </v>
          </cell>
          <cell r="D1224" t="str">
            <v xml:space="preserve">C </v>
          </cell>
          <cell r="E1224">
            <v>7.49</v>
          </cell>
        </row>
        <row r="1225">
          <cell r="A1225">
            <v>43106</v>
          </cell>
          <cell r="B1225" t="str">
            <v>CHAPA DE ACO GALVANIZADA BITOLA GSG 24, E = 0,64 (5,12 KG/M2)</v>
          </cell>
          <cell r="C1225" t="str">
            <v xml:space="preserve">KG    </v>
          </cell>
          <cell r="D1225" t="str">
            <v>CR</v>
          </cell>
          <cell r="E1225">
            <v>7.53</v>
          </cell>
        </row>
        <row r="1226">
          <cell r="A1226">
            <v>11051</v>
          </cell>
          <cell r="B1226" t="str">
            <v>CHAPA DE ACO GALVANIZADA BITOLA GSG 26, E = 0,50 MM (4,00 KG/M2)</v>
          </cell>
          <cell r="C1226" t="str">
            <v xml:space="preserve">KG    </v>
          </cell>
          <cell r="D1226" t="str">
            <v>CR</v>
          </cell>
          <cell r="E1226">
            <v>7.86</v>
          </cell>
        </row>
        <row r="1227">
          <cell r="A1227">
            <v>11061</v>
          </cell>
          <cell r="B1227" t="str">
            <v>CHAPA DE ACO GALVANIZADA BITOLA GSG 30, E = 0,35 MM (2,80 KG/M2)</v>
          </cell>
          <cell r="C1227" t="str">
            <v xml:space="preserve">KG    </v>
          </cell>
          <cell r="D1227" t="str">
            <v>CR</v>
          </cell>
          <cell r="E1227">
            <v>9.43</v>
          </cell>
        </row>
        <row r="1228">
          <cell r="A1228">
            <v>43667</v>
          </cell>
          <cell r="B1228" t="str">
            <v>CHAPA DE ACO GROSSA, ASTM A36, E = 1 " (25,40 MM) 199,18 KG/M2</v>
          </cell>
          <cell r="C1228" t="str">
            <v xml:space="preserve">KG    </v>
          </cell>
          <cell r="D1228" t="str">
            <v>CR</v>
          </cell>
          <cell r="E1228">
            <v>6.85</v>
          </cell>
        </row>
        <row r="1229">
          <cell r="A1229">
            <v>1333</v>
          </cell>
          <cell r="B1229" t="str">
            <v>CHAPA DE ACO GROSSA, ASTM A36, E = 1/2 " (12,70 MM) 99,59 KG/M2</v>
          </cell>
          <cell r="C1229" t="str">
            <v xml:space="preserve">KG    </v>
          </cell>
          <cell r="D1229" t="str">
            <v>CR</v>
          </cell>
          <cell r="E1229">
            <v>5.71</v>
          </cell>
        </row>
        <row r="1230">
          <cell r="A1230">
            <v>1330</v>
          </cell>
          <cell r="B1230" t="str">
            <v>CHAPA DE ACO GROSSA, ASTM A36, E = 1/4 " (6,35 MM) 49,79 KG/M2</v>
          </cell>
          <cell r="C1230" t="str">
            <v xml:space="preserve">KG    </v>
          </cell>
          <cell r="D1230" t="str">
            <v>CR</v>
          </cell>
          <cell r="E1230">
            <v>5.66</v>
          </cell>
        </row>
        <row r="1231">
          <cell r="A1231">
            <v>10957</v>
          </cell>
          <cell r="B1231" t="str">
            <v>CHAPA DE ACO GROSSA, ASTM A36, E = 3/4 " (19,05 MM) 149,39 KG/M2</v>
          </cell>
          <cell r="C1231" t="str">
            <v xml:space="preserve">KG    </v>
          </cell>
          <cell r="D1231" t="str">
            <v>CR</v>
          </cell>
          <cell r="E1231">
            <v>6.52</v>
          </cell>
        </row>
        <row r="1232">
          <cell r="A1232">
            <v>1332</v>
          </cell>
          <cell r="B1232" t="str">
            <v>CHAPA DE ACO GROSSA, ASTM A36, E = 3/8 " (9,53 MM) 74,69 KG/M2</v>
          </cell>
          <cell r="C1232" t="str">
            <v xml:space="preserve">KG    </v>
          </cell>
          <cell r="D1232" t="str">
            <v>CR</v>
          </cell>
          <cell r="E1232">
            <v>5.8</v>
          </cell>
        </row>
        <row r="1233">
          <cell r="A1233">
            <v>1334</v>
          </cell>
          <cell r="B1233" t="str">
            <v>CHAPA DE ACO GROSSA, ASTM A36, E = 5/8 " (15,88 MM) 124,49 KG/M2</v>
          </cell>
          <cell r="C1233" t="str">
            <v xml:space="preserve">KG    </v>
          </cell>
          <cell r="D1233" t="str">
            <v>CR</v>
          </cell>
          <cell r="E1233">
            <v>6.43</v>
          </cell>
        </row>
        <row r="1234">
          <cell r="A1234">
            <v>1335</v>
          </cell>
          <cell r="B1234" t="str">
            <v>CHAPA DE ACO GROSSA, ASTM A36, E = 7/8 " (22,23 MM) 174,28 KG/M2</v>
          </cell>
          <cell r="C1234" t="str">
            <v xml:space="preserve">KG    </v>
          </cell>
          <cell r="D1234" t="str">
            <v>CR</v>
          </cell>
          <cell r="E1234">
            <v>6.65</v>
          </cell>
        </row>
        <row r="1235">
          <cell r="A1235">
            <v>40425</v>
          </cell>
          <cell r="B1235" t="str">
            <v>CHAPA DE ACO GROSSA, SAE 1020, BITOLA 1/4", E = 6,35 MM (49,85 KG/M2)</v>
          </cell>
          <cell r="C1235" t="str">
            <v xml:space="preserve">KG    </v>
          </cell>
          <cell r="D1235" t="str">
            <v>CR</v>
          </cell>
          <cell r="E1235">
            <v>5.69</v>
          </cell>
        </row>
        <row r="1236">
          <cell r="A1236">
            <v>1337</v>
          </cell>
          <cell r="B1236" t="str">
            <v>CHAPA DE ACO XADREZ PARA PISOS, E = 1/4 " (6,30 MM) 54,53 KG/M2</v>
          </cell>
          <cell r="C1236" t="str">
            <v xml:space="preserve">KG    </v>
          </cell>
          <cell r="D1236" t="str">
            <v>CR</v>
          </cell>
          <cell r="E1236">
            <v>6.52</v>
          </cell>
        </row>
        <row r="1237">
          <cell r="A1237">
            <v>39416</v>
          </cell>
          <cell r="B1237" t="str">
            <v>CHAPA DE GESSO ACARTONADO, RESISTENTE A UMIDADE (RU), COR VERDE, E = 12,5 MM, 1200 X 1800 MM (L X C)</v>
          </cell>
          <cell r="C1237" t="str">
            <v xml:space="preserve">M2    </v>
          </cell>
          <cell r="D1237" t="str">
            <v>CR</v>
          </cell>
          <cell r="E1237">
            <v>30.33</v>
          </cell>
        </row>
        <row r="1238">
          <cell r="A1238">
            <v>39417</v>
          </cell>
          <cell r="B1238" t="str">
            <v>CHAPA DE GESSO ACARTONADO, RESISTENTE A UMIDADE (RU), COR VERDE, E = 12,5 MM, 1200 X 2400 MM (L X C)</v>
          </cell>
          <cell r="C1238" t="str">
            <v xml:space="preserve">M2    </v>
          </cell>
          <cell r="D1238" t="str">
            <v>CR</v>
          </cell>
          <cell r="E1238">
            <v>31.8</v>
          </cell>
        </row>
        <row r="1239">
          <cell r="A1239">
            <v>39414</v>
          </cell>
          <cell r="B1239" t="str">
            <v>CHAPA DE GESSO ACARTONADO, RESISTENTE AO FOGO (RF), COR ROSA, E = 12,5 MM, 1200 X 1800 MM (L X C)</v>
          </cell>
          <cell r="C1239" t="str">
            <v xml:space="preserve">M2    </v>
          </cell>
          <cell r="D1239" t="str">
            <v>CR</v>
          </cell>
          <cell r="E1239">
            <v>28.48</v>
          </cell>
        </row>
        <row r="1240">
          <cell r="A1240">
            <v>39415</v>
          </cell>
          <cell r="B1240" t="str">
            <v>CHAPA DE GESSO ACARTONADO, RESISTENTE AO FOGO (RF), COR ROSA, E = 12,5 MM, 1200 X 2400 MM (L X C)</v>
          </cell>
          <cell r="C1240" t="str">
            <v xml:space="preserve">M2    </v>
          </cell>
          <cell r="D1240" t="str">
            <v>CR</v>
          </cell>
          <cell r="E1240">
            <v>30.18</v>
          </cell>
        </row>
        <row r="1241">
          <cell r="A1241">
            <v>39412</v>
          </cell>
          <cell r="B1241" t="str">
            <v>CHAPA DE GESSO ACARTONADO, STANDARD (ST), COR BRANCA, E = 12,5 MM, 1200 X 1800 MM (L X C)</v>
          </cell>
          <cell r="C1241" t="str">
            <v xml:space="preserve">M2    </v>
          </cell>
          <cell r="D1241" t="str">
            <v>CR</v>
          </cell>
          <cell r="E1241">
            <v>21.44</v>
          </cell>
        </row>
        <row r="1242">
          <cell r="A1242">
            <v>39413</v>
          </cell>
          <cell r="B1242" t="str">
            <v>CHAPA DE GESSO ACARTONADO, STANDARD (ST), COR BRANCA, E = 12,5 MM, 1200 X 2400 MM (L X C)</v>
          </cell>
          <cell r="C1242" t="str">
            <v xml:space="preserve">M2    </v>
          </cell>
          <cell r="D1242" t="str">
            <v>CR</v>
          </cell>
          <cell r="E1242">
            <v>21.24</v>
          </cell>
        </row>
        <row r="1243">
          <cell r="A1243">
            <v>1338</v>
          </cell>
          <cell r="B1243" t="str">
            <v>CHAPA DE LAMINADO MELAMINICO, LISO BRILHANTE, DE *1,25 X 3,08* M, E = 0,8 MM</v>
          </cell>
          <cell r="C1243" t="str">
            <v xml:space="preserve">M2    </v>
          </cell>
          <cell r="D1243" t="str">
            <v xml:space="preserve">C </v>
          </cell>
          <cell r="E1243">
            <v>30.43</v>
          </cell>
        </row>
        <row r="1244">
          <cell r="A1244">
            <v>1340</v>
          </cell>
          <cell r="B1244" t="str">
            <v>CHAPA DE LAMINADO MELAMINICO, LISO FOSCO, DE *1,25 X 3,08* M, E = 0,8 MM</v>
          </cell>
          <cell r="C1244" t="str">
            <v xml:space="preserve">M2    </v>
          </cell>
          <cell r="D1244" t="str">
            <v>CR</v>
          </cell>
          <cell r="E1244">
            <v>35.18</v>
          </cell>
        </row>
        <row r="1245">
          <cell r="A1245">
            <v>1341</v>
          </cell>
          <cell r="B1245" t="str">
            <v>CHAPA DE LAMINADO MELAMINICO, TEXTURIZADO, DE *1,25 X 3,08* M, E = 0,8 MM</v>
          </cell>
          <cell r="C1245" t="str">
            <v xml:space="preserve">M2    </v>
          </cell>
          <cell r="D1245" t="str">
            <v>CR</v>
          </cell>
          <cell r="E1245">
            <v>33.880000000000003</v>
          </cell>
        </row>
        <row r="1246">
          <cell r="A1246">
            <v>11134</v>
          </cell>
          <cell r="B1246" t="str">
            <v>CHAPA DE MADEIRA COMPENSADA NAVAL (COM COLA FENOLICA), E = 10 MM, DE *1,60 X 2,20* M</v>
          </cell>
          <cell r="C1246" t="str">
            <v xml:space="preserve">M2    </v>
          </cell>
          <cell r="D1246" t="str">
            <v xml:space="preserve">C </v>
          </cell>
          <cell r="E1246">
            <v>32.909999999999997</v>
          </cell>
        </row>
        <row r="1247">
          <cell r="A1247">
            <v>11135</v>
          </cell>
          <cell r="B1247" t="str">
            <v>CHAPA DE MADEIRA COMPENSADA NAVAL (COM COLA FENOLICA), E = 12 MM, DE *1,60 X 2,20* M</v>
          </cell>
          <cell r="C1247" t="str">
            <v xml:space="preserve">M2    </v>
          </cell>
          <cell r="D1247" t="str">
            <v>CR</v>
          </cell>
          <cell r="E1247">
            <v>40.11</v>
          </cell>
        </row>
        <row r="1248">
          <cell r="A1248">
            <v>11136</v>
          </cell>
          <cell r="B1248" t="str">
            <v>CHAPA DE MADEIRA COMPENSADA NAVAL (COM COLA FENOLICA), E = 15 MM, DE *1,60 X 2,20* M</v>
          </cell>
          <cell r="C1248" t="str">
            <v xml:space="preserve">M2    </v>
          </cell>
          <cell r="D1248" t="str">
            <v>CR</v>
          </cell>
          <cell r="E1248">
            <v>43.39</v>
          </cell>
        </row>
        <row r="1249">
          <cell r="A1249">
            <v>34743</v>
          </cell>
          <cell r="B1249" t="str">
            <v>CHAPA DE MADEIRA COMPENSADA NAVAL (COM COLA FENOLICA), E = 18 MM, DE *1,60 X 2,20* M</v>
          </cell>
          <cell r="C1249" t="str">
            <v xml:space="preserve">M2    </v>
          </cell>
          <cell r="D1249" t="str">
            <v>CR</v>
          </cell>
          <cell r="E1249">
            <v>55.24</v>
          </cell>
        </row>
        <row r="1250">
          <cell r="A1250">
            <v>11137</v>
          </cell>
          <cell r="B1250" t="str">
            <v>CHAPA DE MADEIRA COMPENSADA NAVAL (COM COLA FENOLICA), E = 20 MM, DE *1,60 X 2,20* M</v>
          </cell>
          <cell r="C1250" t="str">
            <v xml:space="preserve">M2    </v>
          </cell>
          <cell r="D1250" t="str">
            <v>CR</v>
          </cell>
          <cell r="E1250">
            <v>61.6</v>
          </cell>
        </row>
        <row r="1251">
          <cell r="A1251">
            <v>34745</v>
          </cell>
          <cell r="B1251" t="str">
            <v>CHAPA DE MADEIRA COMPENSADA NAVAL (COM COLA FENOLICA), E = 25 MM, DE *1,60 X 2,20* M</v>
          </cell>
          <cell r="C1251" t="str">
            <v xml:space="preserve">M2    </v>
          </cell>
          <cell r="D1251" t="str">
            <v>CR</v>
          </cell>
          <cell r="E1251">
            <v>70.2</v>
          </cell>
        </row>
        <row r="1252">
          <cell r="A1252">
            <v>34746</v>
          </cell>
          <cell r="B1252" t="str">
            <v>CHAPA DE MADEIRA COMPENSADA NAVAL (COM COLA FENOLICA), E = 4 MM, DE *1,60 X 2,20* M</v>
          </cell>
          <cell r="C1252" t="str">
            <v xml:space="preserve">M2    </v>
          </cell>
          <cell r="D1252" t="str">
            <v>CR</v>
          </cell>
          <cell r="E1252">
            <v>18.079999999999998</v>
          </cell>
        </row>
        <row r="1253">
          <cell r="A1253">
            <v>1360</v>
          </cell>
          <cell r="B1253" t="str">
            <v>CHAPA DE MADEIRA COMPENSADA NAVAL (COM COLA FENOLICA), E = 6 MM, DE *1,60 X 2,20* M</v>
          </cell>
          <cell r="C1253" t="str">
            <v xml:space="preserve">M2    </v>
          </cell>
          <cell r="D1253" t="str">
            <v>CR</v>
          </cell>
          <cell r="E1253">
            <v>22.33</v>
          </cell>
        </row>
        <row r="1254">
          <cell r="A1254">
            <v>1346</v>
          </cell>
          <cell r="B1254" t="str">
            <v>CHAPA DE MADEIRA COMPENSADA PLASTIFICADA PARA FORMA DE CONCRETO, DE 2,20 x 1,10 M, E = 10 MM</v>
          </cell>
          <cell r="C1254" t="str">
            <v xml:space="preserve">M2    </v>
          </cell>
          <cell r="D1254" t="str">
            <v>CR</v>
          </cell>
          <cell r="E1254">
            <v>24.03</v>
          </cell>
        </row>
        <row r="1255">
          <cell r="A1255">
            <v>1345</v>
          </cell>
          <cell r="B1255" t="str">
            <v>CHAPA DE MADEIRA COMPENSADA PLASTIFICADA PARA FORMA DE CONCRETO, DE 2,20 x 1,10 M, E = 18 MM</v>
          </cell>
          <cell r="C1255" t="str">
            <v xml:space="preserve">M2    </v>
          </cell>
          <cell r="D1255" t="str">
            <v>CR</v>
          </cell>
          <cell r="E1255">
            <v>38.94</v>
          </cell>
        </row>
        <row r="1256">
          <cell r="A1256">
            <v>1347</v>
          </cell>
          <cell r="B1256" t="str">
            <v>CHAPA DE MADEIRA COMPENSADA PLASTIFICADA PARA FORMA DE CONCRETO, DE 2,20 X 1,10 M, E = 12 MM</v>
          </cell>
          <cell r="C1256" t="str">
            <v xml:space="preserve">M2    </v>
          </cell>
          <cell r="D1256" t="str">
            <v xml:space="preserve">C </v>
          </cell>
          <cell r="E1256">
            <v>28.72</v>
          </cell>
        </row>
        <row r="1257">
          <cell r="A1257">
            <v>1355</v>
          </cell>
          <cell r="B1257" t="str">
            <v>CHAPA DE MADEIRA COMPENSADA RESINADA PARA FORMA DE CONCRETO, DE *2,2 X 1,1* M, E = 14 MM</v>
          </cell>
          <cell r="C1257" t="str">
            <v xml:space="preserve">M2    </v>
          </cell>
          <cell r="D1257" t="str">
            <v>CR</v>
          </cell>
          <cell r="E1257">
            <v>25.5</v>
          </cell>
        </row>
        <row r="1258">
          <cell r="A1258">
            <v>1358</v>
          </cell>
          <cell r="B1258" t="str">
            <v>CHAPA DE MADEIRA COMPENSADA RESINADA PARA FORMA DE CONCRETO, DE *2,2 X 1,1* M, E = 17 MM</v>
          </cell>
          <cell r="C1258" t="str">
            <v xml:space="preserve">M2    </v>
          </cell>
          <cell r="D1258" t="str">
            <v>CR</v>
          </cell>
          <cell r="E1258">
            <v>29.54</v>
          </cell>
        </row>
        <row r="1259">
          <cell r="A1259">
            <v>34659</v>
          </cell>
          <cell r="B1259" t="str">
            <v>CHAPA DE MDF BRANCO LISO 1 FACE, E = 12 MM, DE *2,75 X 1,85* M</v>
          </cell>
          <cell r="C1259" t="str">
            <v xml:space="preserve">M2    </v>
          </cell>
          <cell r="D1259" t="str">
            <v>CR</v>
          </cell>
          <cell r="E1259">
            <v>26.61</v>
          </cell>
        </row>
        <row r="1260">
          <cell r="A1260">
            <v>34514</v>
          </cell>
          <cell r="B1260" t="str">
            <v>CHAPA DE MDF BRANCO LISO 1 FACE, E = 15 MM, DE *2,75 X 1,85* M</v>
          </cell>
          <cell r="C1260" t="str">
            <v xml:space="preserve">M2    </v>
          </cell>
          <cell r="D1260" t="str">
            <v xml:space="preserve">C </v>
          </cell>
          <cell r="E1260">
            <v>29.48</v>
          </cell>
        </row>
        <row r="1261">
          <cell r="A1261">
            <v>34660</v>
          </cell>
          <cell r="B1261" t="str">
            <v>CHAPA DE MDF BRANCO LISO 1 FACE, E = 18 MM, DE *2,75 X 1,85* M</v>
          </cell>
          <cell r="C1261" t="str">
            <v xml:space="preserve">M2    </v>
          </cell>
          <cell r="D1261" t="str">
            <v>CR</v>
          </cell>
          <cell r="E1261">
            <v>37.409999999999997</v>
          </cell>
        </row>
        <row r="1262">
          <cell r="A1262">
            <v>34661</v>
          </cell>
          <cell r="B1262" t="str">
            <v>CHAPA DE MDF BRANCO LISO 1 FACE, E = 25 MM, DE *2,75 X 1,85* M</v>
          </cell>
          <cell r="C1262" t="str">
            <v xml:space="preserve">M2    </v>
          </cell>
          <cell r="D1262" t="str">
            <v>CR</v>
          </cell>
          <cell r="E1262">
            <v>53.73</v>
          </cell>
        </row>
        <row r="1263">
          <cell r="A1263">
            <v>34667</v>
          </cell>
          <cell r="B1263" t="str">
            <v>CHAPA DE MDF BRANCO LISO 1 FACE, E = 6 MM, DE *2,75 X 1,85* M</v>
          </cell>
          <cell r="C1263" t="str">
            <v xml:space="preserve">M2    </v>
          </cell>
          <cell r="D1263" t="str">
            <v>CR</v>
          </cell>
          <cell r="E1263">
            <v>19.46</v>
          </cell>
        </row>
        <row r="1264">
          <cell r="A1264">
            <v>34668</v>
          </cell>
          <cell r="B1264" t="str">
            <v>CHAPA DE MDF BRANCO LISO 1 FACE, E = 9 MM, DE *2,75 X 1,85* M</v>
          </cell>
          <cell r="C1264" t="str">
            <v xml:space="preserve">M2    </v>
          </cell>
          <cell r="D1264" t="str">
            <v>CR</v>
          </cell>
          <cell r="E1264">
            <v>25.43</v>
          </cell>
        </row>
        <row r="1265">
          <cell r="A1265">
            <v>34741</v>
          </cell>
          <cell r="B1265" t="str">
            <v>CHAPA DE MDF BRANCO LISO 2 FACES, E = 12 MM, DE *2,75 X 1,85* M</v>
          </cell>
          <cell r="C1265" t="str">
            <v xml:space="preserve">M2    </v>
          </cell>
          <cell r="D1265" t="str">
            <v>CR</v>
          </cell>
          <cell r="E1265">
            <v>27.98</v>
          </cell>
        </row>
        <row r="1266">
          <cell r="A1266">
            <v>34664</v>
          </cell>
          <cell r="B1266" t="str">
            <v>CHAPA DE MDF BRANCO LISO 2 FACES, E = 15 MM, DE *2,75 X 1,85* M</v>
          </cell>
          <cell r="C1266" t="str">
            <v xml:space="preserve">M2    </v>
          </cell>
          <cell r="D1266" t="str">
            <v>CR</v>
          </cell>
          <cell r="E1266">
            <v>30.53</v>
          </cell>
        </row>
        <row r="1267">
          <cell r="A1267">
            <v>34665</v>
          </cell>
          <cell r="B1267" t="str">
            <v>CHAPA DE MDF BRANCO LISO 2 FACES, E = 18 MM, DE *2,75 X 1,85* M</v>
          </cell>
          <cell r="C1267" t="str">
            <v xml:space="preserve">M2    </v>
          </cell>
          <cell r="D1267" t="str">
            <v>CR</v>
          </cell>
          <cell r="E1267">
            <v>37.9</v>
          </cell>
        </row>
        <row r="1268">
          <cell r="A1268">
            <v>34666</v>
          </cell>
          <cell r="B1268" t="str">
            <v>CHAPA DE MDF BRANCO LISO 2 FACES, E = 25 MM, DE *2,75 X 1,85* M</v>
          </cell>
          <cell r="C1268" t="str">
            <v xml:space="preserve">M2    </v>
          </cell>
          <cell r="D1268" t="str">
            <v>CR</v>
          </cell>
          <cell r="E1268">
            <v>57.25</v>
          </cell>
        </row>
        <row r="1269">
          <cell r="A1269">
            <v>34669</v>
          </cell>
          <cell r="B1269" t="str">
            <v>CHAPA DE MDF BRANCO LISO 2 FACES, E = 6 MM, DE *2,75 X 1,85* M</v>
          </cell>
          <cell r="C1269" t="str">
            <v xml:space="preserve">M2    </v>
          </cell>
          <cell r="D1269" t="str">
            <v>CR</v>
          </cell>
          <cell r="E1269">
            <v>20.99</v>
          </cell>
        </row>
        <row r="1270">
          <cell r="A1270">
            <v>34670</v>
          </cell>
          <cell r="B1270" t="str">
            <v>CHAPA DE MDF BRANCO LISO 2 FACES, E = 9 MM, DE *2,75 X 1,85* M</v>
          </cell>
          <cell r="C1270" t="str">
            <v xml:space="preserve">M2    </v>
          </cell>
          <cell r="D1270" t="str">
            <v>CR</v>
          </cell>
          <cell r="E1270">
            <v>25.67</v>
          </cell>
        </row>
        <row r="1271">
          <cell r="A1271">
            <v>34671</v>
          </cell>
          <cell r="B1271" t="str">
            <v>CHAPA DE MDF CRU, E = 12 MM, DE *2,75 X 1,85* M</v>
          </cell>
          <cell r="C1271" t="str">
            <v xml:space="preserve">M2    </v>
          </cell>
          <cell r="D1271" t="str">
            <v>CR</v>
          </cell>
          <cell r="E1271">
            <v>21.43</v>
          </cell>
        </row>
        <row r="1272">
          <cell r="A1272">
            <v>34672</v>
          </cell>
          <cell r="B1272" t="str">
            <v>CHAPA DE MDF CRU, E = 15 MM, DE *2,75 X 1,85* M</v>
          </cell>
          <cell r="C1272" t="str">
            <v xml:space="preserve">M2    </v>
          </cell>
          <cell r="D1272" t="str">
            <v>CR</v>
          </cell>
          <cell r="E1272">
            <v>22.59</v>
          </cell>
        </row>
        <row r="1273">
          <cell r="A1273">
            <v>34673</v>
          </cell>
          <cell r="B1273" t="str">
            <v>CHAPA DE MDF CRU, E = 18 MM, DE *2,75 X 1,85* M</v>
          </cell>
          <cell r="C1273" t="str">
            <v xml:space="preserve">M2    </v>
          </cell>
          <cell r="D1273" t="str">
            <v>CR</v>
          </cell>
          <cell r="E1273">
            <v>27.57</v>
          </cell>
        </row>
        <row r="1274">
          <cell r="A1274">
            <v>34674</v>
          </cell>
          <cell r="B1274" t="str">
            <v>CHAPA DE MDF CRU, E = 20 MM, DE *2,75 X 1,85* M</v>
          </cell>
          <cell r="C1274" t="str">
            <v xml:space="preserve">M2    </v>
          </cell>
          <cell r="D1274" t="str">
            <v>CR</v>
          </cell>
          <cell r="E1274">
            <v>36.659999999999997</v>
          </cell>
        </row>
        <row r="1275">
          <cell r="A1275">
            <v>34675</v>
          </cell>
          <cell r="B1275" t="str">
            <v>CHAPA DE MDF CRU, E = 25 MM, DE *2,75 X 1,85* M</v>
          </cell>
          <cell r="C1275" t="str">
            <v xml:space="preserve">M2    </v>
          </cell>
          <cell r="D1275" t="str">
            <v>CR</v>
          </cell>
          <cell r="E1275">
            <v>44.69</v>
          </cell>
        </row>
        <row r="1276">
          <cell r="A1276">
            <v>34676</v>
          </cell>
          <cell r="B1276" t="str">
            <v>CHAPA DE MDF CRU, E = 6 MM, DE *2,75 X 1,85* M</v>
          </cell>
          <cell r="C1276" t="str">
            <v xml:space="preserve">M2    </v>
          </cell>
          <cell r="D1276" t="str">
            <v>CR</v>
          </cell>
          <cell r="E1276">
            <v>12.86</v>
          </cell>
        </row>
        <row r="1277">
          <cell r="A1277">
            <v>34677</v>
          </cell>
          <cell r="B1277" t="str">
            <v>CHAPA DE MDF CRU, E = 9 MM, DE *2,75 X 1,85* M</v>
          </cell>
          <cell r="C1277" t="str">
            <v xml:space="preserve">M2    </v>
          </cell>
          <cell r="D1277" t="str">
            <v>CR</v>
          </cell>
          <cell r="E1277">
            <v>17.3</v>
          </cell>
        </row>
        <row r="1278">
          <cell r="A1278">
            <v>43126</v>
          </cell>
          <cell r="B1278" t="str">
            <v>CHAPA EM ACO GALVANIZADO PARA STEEL DECK, COM NERVURAS TRAPEZOIDAIS, LARGURA UTIL DE 915 MM E ESPESSURA DE 0,80 MM</v>
          </cell>
          <cell r="C1278" t="str">
            <v xml:space="preserve">M2    </v>
          </cell>
          <cell r="D1278" t="str">
            <v>AS</v>
          </cell>
          <cell r="E1278">
            <v>74.13</v>
          </cell>
        </row>
        <row r="1279">
          <cell r="A1279">
            <v>43124</v>
          </cell>
          <cell r="B1279" t="str">
            <v>CHAPA EM ACO GALVANIZADO PARA STEEL DECK, COM NERVURAS TRAPEZOIDAIS, LARGURA UTIL DE 915 MM E ESPESSURA DE 0,95 MM</v>
          </cell>
          <cell r="C1279" t="str">
            <v xml:space="preserve">M2    </v>
          </cell>
          <cell r="D1279" t="str">
            <v>AS</v>
          </cell>
          <cell r="E1279">
            <v>86.56</v>
          </cell>
        </row>
        <row r="1280">
          <cell r="A1280">
            <v>43125</v>
          </cell>
          <cell r="B1280" t="str">
            <v>CHAPA EM ACO GALVANIZADO PARA STEEL DECK, COM NERVURAS TRAPEZOIDAIS, LARGURA UTIL DE 915 MM E ESPESSURA DE 1,25 MM</v>
          </cell>
          <cell r="C1280" t="str">
            <v xml:space="preserve">M2    </v>
          </cell>
          <cell r="D1280" t="str">
            <v>AS</v>
          </cell>
          <cell r="E1280">
            <v>112.25</v>
          </cell>
        </row>
        <row r="1281">
          <cell r="A1281">
            <v>40623</v>
          </cell>
          <cell r="B1281" t="str">
            <v>CHAPA PARA EMENDA DE VIGA, EM ACO GROSSO, QUALIDADE ESTRUTURAL, BITOLA 3/16 ", E= 4,75 MM, 4 FUROS, LARGURA 45 MM, COMPRIMENTO 500 MM</v>
          </cell>
          <cell r="C1281" t="str">
            <v xml:space="preserve">PAR   </v>
          </cell>
          <cell r="D1281" t="str">
            <v>CR</v>
          </cell>
          <cell r="E1281">
            <v>63.53</v>
          </cell>
        </row>
        <row r="1282">
          <cell r="A1282">
            <v>43701</v>
          </cell>
          <cell r="B1282" t="str">
            <v>CHAPA/BOBINA LISA EM ALUMINIO, LIGA 1.200 - H14, QUALQUER ESPESSURA, QUALQUER LARGURA</v>
          </cell>
          <cell r="C1282" t="str">
            <v xml:space="preserve">KG    </v>
          </cell>
          <cell r="D1282" t="str">
            <v>AS</v>
          </cell>
          <cell r="E1282">
            <v>26.61</v>
          </cell>
        </row>
        <row r="1283">
          <cell r="A1283">
            <v>12083</v>
          </cell>
          <cell r="B1283" t="str">
            <v>CHAVE BLINDADA TRIPOLAR PARA MOTORES, DO TIPO FACA, COM PORTA FUSIVEL DO TIPO CARTUCHO, CORRENTE NOMINAL DE 100 A, TENSAO NOMINAL DE 250 V</v>
          </cell>
          <cell r="C1283" t="str">
            <v xml:space="preserve">UN    </v>
          </cell>
          <cell r="D1283" t="str">
            <v>AS</v>
          </cell>
          <cell r="E1283">
            <v>635.83000000000004</v>
          </cell>
        </row>
        <row r="1284">
          <cell r="A1284">
            <v>12081</v>
          </cell>
          <cell r="B1284" t="str">
            <v>CHAVE BLINDADA TRIPOLAR PARA MOTORES, DO TIPO FACA, COM PORTA FUSIVEL DO TIPO CARTUCHO, CORRENTE NOMINAL DE 30 A, TENSAO NOMINAL DE 250 V</v>
          </cell>
          <cell r="C1284" t="str">
            <v xml:space="preserve">UN    </v>
          </cell>
          <cell r="D1284" t="str">
            <v>AS</v>
          </cell>
          <cell r="E1284">
            <v>215.02</v>
          </cell>
        </row>
        <row r="1285">
          <cell r="A1285">
            <v>12082</v>
          </cell>
          <cell r="B1285" t="str">
            <v>CHAVE BLINDADA TRIPOLAR PARA MOTORES, DO TIPO FACA, COM PORTA FUSIVEL DO TIPO CARTUCHO, CORRENTE NOMINAL DE 60 A, TENSAO NOMINAL DE 250 V</v>
          </cell>
          <cell r="C1285" t="str">
            <v xml:space="preserve">UN    </v>
          </cell>
          <cell r="D1285" t="str">
            <v>AS</v>
          </cell>
          <cell r="E1285">
            <v>337.93</v>
          </cell>
        </row>
        <row r="1286">
          <cell r="A1286">
            <v>13354</v>
          </cell>
          <cell r="B1286" t="str">
            <v>CHAVE DE PARTIDA DIRETA TRIFASICA, COM CAIXA TERMOPLASTICA, COM FUSIVEL DE 25 A, PARA MOTOR COM POTENCIA DE 7,5 CV E TENSAO DE 380 V</v>
          </cell>
          <cell r="C1286" t="str">
            <v xml:space="preserve">UN    </v>
          </cell>
          <cell r="D1286" t="str">
            <v>AS</v>
          </cell>
          <cell r="E1286">
            <v>504.7</v>
          </cell>
        </row>
        <row r="1287">
          <cell r="A1287">
            <v>14057</v>
          </cell>
          <cell r="B1287" t="str">
            <v>CHAVE DE PARTIDA DIRETA TRIFASICA, COM CAIXA TERMOPLASTICA, COM FUSIVEL DE 35 A, PARA MOTOR COM POTENCIA DE 5 CV E TENSAO DE 220 V</v>
          </cell>
          <cell r="C1287" t="str">
            <v xml:space="preserve">UN    </v>
          </cell>
          <cell r="D1287" t="str">
            <v>AS</v>
          </cell>
          <cell r="E1287">
            <v>281.77999999999997</v>
          </cell>
        </row>
        <row r="1288">
          <cell r="A1288">
            <v>14058</v>
          </cell>
          <cell r="B1288" t="str">
            <v>CHAVE DE PARTIDA DIRETA TRIFASICA, COM CAIXA TERMOPLASTICA, COM FUSIVEL DE 63 A, PARA MOTOR COM POTENCIA DE 10 CV E TENSAO DE 220 V</v>
          </cell>
          <cell r="C1288" t="str">
            <v xml:space="preserve">UN    </v>
          </cell>
          <cell r="D1288" t="str">
            <v>AS</v>
          </cell>
          <cell r="E1288">
            <v>444.51</v>
          </cell>
        </row>
        <row r="1289">
          <cell r="A1289">
            <v>20971</v>
          </cell>
          <cell r="B1289" t="str">
            <v>CHAVE DUPLA PARA CONEXOES TIPO STORZ, ENGATE RAPIDO 1 1/2" X 2 1/2", EM LATAO, PARA INSTALACAO PREDIAL COMBATE A INCENDIO</v>
          </cell>
          <cell r="C1289" t="str">
            <v xml:space="preserve">UN    </v>
          </cell>
          <cell r="D1289" t="str">
            <v>CR</v>
          </cell>
          <cell r="E1289">
            <v>10.64</v>
          </cell>
        </row>
        <row r="1290">
          <cell r="A1290">
            <v>5047</v>
          </cell>
          <cell r="B1290" t="str">
            <v>CHAVE FUSIVEL PARA REDES DE DISTRIBUICAO, TENSAO DE 15,0 KV, CORRENTE NOMINAL DO PORTA FUSIVEL DE 100 A, CAPACIDADE DE INTERRUPCAO SIMETRICA DE 7,10 KA, CAPACIDADE DE INTERRUPCAO ASSIMETRICA 10,00 KA</v>
          </cell>
          <cell r="C1290" t="str">
            <v xml:space="preserve">UN    </v>
          </cell>
          <cell r="D1290" t="str">
            <v>AS</v>
          </cell>
          <cell r="E1290">
            <v>302.85000000000002</v>
          </cell>
        </row>
        <row r="1291">
          <cell r="A1291">
            <v>13369</v>
          </cell>
          <cell r="B1291" t="str">
            <v>CHAVE SECCIONADORA-FUSIVEL BLINDADA TRIPOLAR, ABERTURA COM CARGA, PARA FUSIVEL NH00, CORRENTE NOMINAL DE 160 A, TENSAO DE 500 V</v>
          </cell>
          <cell r="C1291" t="str">
            <v xml:space="preserve">UN    </v>
          </cell>
          <cell r="D1291" t="str">
            <v>AS</v>
          </cell>
          <cell r="E1291">
            <v>328.51</v>
          </cell>
        </row>
        <row r="1292">
          <cell r="A1292">
            <v>13370</v>
          </cell>
          <cell r="B1292" t="str">
            <v>CHAVE SECCIONADORA-FUSIVEL BLINDADA TRIPOLAR, ABERTURA COM CARGA, PARA FUSIVEL NH01, CORRENTE NOMINAL DE 250 A, TENSAO DE 500 V</v>
          </cell>
          <cell r="C1292" t="str">
            <v xml:space="preserve">UN    </v>
          </cell>
          <cell r="D1292" t="str">
            <v>AS</v>
          </cell>
          <cell r="E1292">
            <v>455.39</v>
          </cell>
        </row>
        <row r="1293">
          <cell r="A1293">
            <v>13279</v>
          </cell>
          <cell r="B1293" t="str">
            <v>CHUMBADOR DE ACO TIPO PARABOLT, * 5/8" X 200* MM,  COM PORCA E ARRUELA</v>
          </cell>
          <cell r="C1293" t="str">
            <v xml:space="preserve">KG    </v>
          </cell>
          <cell r="D1293" t="str">
            <v>CR</v>
          </cell>
          <cell r="E1293">
            <v>16.64</v>
          </cell>
        </row>
        <row r="1294">
          <cell r="A1294">
            <v>11977</v>
          </cell>
          <cell r="B1294" t="str">
            <v>CHUMBADOR DE ACO, DIAMETRO 1/2", COMPRIMENTO 75 MM</v>
          </cell>
          <cell r="C1294" t="str">
            <v xml:space="preserve">UN    </v>
          </cell>
          <cell r="D1294" t="str">
            <v>CR</v>
          </cell>
          <cell r="E1294">
            <v>8.6199999999999992</v>
          </cell>
        </row>
        <row r="1295">
          <cell r="A1295">
            <v>11975</v>
          </cell>
          <cell r="B1295" t="str">
            <v>CHUMBADOR DE ACO, DIAMETRO 5/8", COMPRIMENTO 6", COM PORCA</v>
          </cell>
          <cell r="C1295" t="str">
            <v xml:space="preserve">UN    </v>
          </cell>
          <cell r="D1295" t="str">
            <v>CR</v>
          </cell>
          <cell r="E1295">
            <v>18.89</v>
          </cell>
        </row>
        <row r="1296">
          <cell r="A1296">
            <v>39746</v>
          </cell>
          <cell r="B1296" t="str">
            <v>CHUMBADOR DE ACO, 1" X 600 MM, PARA POSTES DE ACO COM BASE, INCLUSO PORCA E ARRUELA</v>
          </cell>
          <cell r="C1296" t="str">
            <v xml:space="preserve">UN    </v>
          </cell>
          <cell r="D1296" t="str">
            <v>CR</v>
          </cell>
          <cell r="E1296">
            <v>210.27</v>
          </cell>
        </row>
        <row r="1297">
          <cell r="A1297">
            <v>11976</v>
          </cell>
          <cell r="B1297" t="str">
            <v>CHUMBADOR, DIAMETRO 1/4" COM PARAFUSO 1/4" X 40 MM</v>
          </cell>
          <cell r="C1297" t="str">
            <v xml:space="preserve">UN    </v>
          </cell>
          <cell r="D1297" t="str">
            <v>CR</v>
          </cell>
          <cell r="E1297">
            <v>0.96</v>
          </cell>
        </row>
        <row r="1298">
          <cell r="A1298">
            <v>1368</v>
          </cell>
          <cell r="B1298" t="str">
            <v>CHUVEIRO COMUM EM PLASTICO BRANCO, COM CANO, 3 TEMPERATURAS, 5500 W (110/220 V)</v>
          </cell>
          <cell r="C1298" t="str">
            <v xml:space="preserve">UN    </v>
          </cell>
          <cell r="D1298" t="str">
            <v xml:space="preserve">C </v>
          </cell>
          <cell r="E1298">
            <v>54.51</v>
          </cell>
        </row>
        <row r="1299">
          <cell r="A1299">
            <v>1367</v>
          </cell>
          <cell r="B1299" t="str">
            <v>CHUVEIRO COMUM EM PLASTICO CROMADO, COM CANO, 4 TEMPERATURAS (110/220 V)</v>
          </cell>
          <cell r="C1299" t="str">
            <v xml:space="preserve">UN    </v>
          </cell>
          <cell r="D1299" t="str">
            <v>CR</v>
          </cell>
          <cell r="E1299">
            <v>176.32</v>
          </cell>
        </row>
        <row r="1300">
          <cell r="A1300">
            <v>7608</v>
          </cell>
          <cell r="B1300" t="str">
            <v>CHUVEIRO PLASTICO BRANCO SIMPLES 5 '' PARA ACOPLAR EM HASTE 1/2 ", AGUA FRIA</v>
          </cell>
          <cell r="C1300" t="str">
            <v xml:space="preserve">UN    </v>
          </cell>
          <cell r="D1300" t="str">
            <v>CR</v>
          </cell>
          <cell r="E1300">
            <v>4.75</v>
          </cell>
        </row>
        <row r="1301">
          <cell r="A1301">
            <v>41900</v>
          </cell>
          <cell r="B1301" t="str">
            <v>CIMENTO ASFALTICO DE PETROLEO A GRANEL (CAP) 30/45 (COLETADO CAIXA NA ANP ACRESCIDO DE ICMS)</v>
          </cell>
          <cell r="C1301" t="str">
            <v xml:space="preserve">KG    </v>
          </cell>
          <cell r="D1301" t="str">
            <v>AS</v>
          </cell>
          <cell r="E1301">
            <v>2.82</v>
          </cell>
        </row>
        <row r="1302">
          <cell r="A1302">
            <v>41899</v>
          </cell>
          <cell r="B1302" t="str">
            <v>CIMENTO ASFALTICO DE PETROLEO A GRANEL (CAP) 50/70 (COLETADO CAIXA NA ANP ACRESCIDO DE ICMS)</v>
          </cell>
          <cell r="C1302" t="str">
            <v xml:space="preserve">T     </v>
          </cell>
          <cell r="D1302" t="str">
            <v>AS</v>
          </cell>
          <cell r="E1302">
            <v>2811.74</v>
          </cell>
        </row>
        <row r="1303">
          <cell r="A1303">
            <v>1380</v>
          </cell>
          <cell r="B1303" t="str">
            <v>CIMENTO BRANCO</v>
          </cell>
          <cell r="C1303" t="str">
            <v xml:space="preserve">KG    </v>
          </cell>
          <cell r="D1303" t="str">
            <v>CR</v>
          </cell>
          <cell r="E1303">
            <v>2.5499999999999998</v>
          </cell>
        </row>
        <row r="1304">
          <cell r="A1304">
            <v>1375</v>
          </cell>
          <cell r="B1304" t="str">
            <v>CIMENTO IMPERMEABILIZANTE DE PEGA ULTRARRAPIDA PARA TAMPONAMENTOS</v>
          </cell>
          <cell r="C1304" t="str">
            <v xml:space="preserve">KG    </v>
          </cell>
          <cell r="D1304" t="str">
            <v>CR</v>
          </cell>
          <cell r="E1304">
            <v>12.13</v>
          </cell>
        </row>
        <row r="1305">
          <cell r="A1305">
            <v>1379</v>
          </cell>
          <cell r="B1305" t="str">
            <v>CIMENTO PORTLAND COMPOSTO CP II-32</v>
          </cell>
          <cell r="C1305" t="str">
            <v xml:space="preserve">KG    </v>
          </cell>
          <cell r="D1305" t="str">
            <v>CR</v>
          </cell>
          <cell r="E1305">
            <v>0.43</v>
          </cell>
        </row>
        <row r="1306">
          <cell r="A1306">
            <v>10511</v>
          </cell>
          <cell r="B1306" t="str">
            <v>CIMENTO PORTLAND COMPOSTO CP II-32 (SACO DE 50 KG)</v>
          </cell>
          <cell r="C1306" t="str">
            <v xml:space="preserve">50KG  </v>
          </cell>
          <cell r="D1306" t="str">
            <v xml:space="preserve">C </v>
          </cell>
          <cell r="E1306">
            <v>21.76</v>
          </cell>
        </row>
        <row r="1307">
          <cell r="A1307">
            <v>13284</v>
          </cell>
          <cell r="B1307" t="str">
            <v>CIMENTO PORTLAND DE ALTO FORNO (AF) CP III-32</v>
          </cell>
          <cell r="C1307" t="str">
            <v xml:space="preserve">KG    </v>
          </cell>
          <cell r="D1307" t="str">
            <v>CR</v>
          </cell>
          <cell r="E1307">
            <v>0.36</v>
          </cell>
        </row>
        <row r="1308">
          <cell r="A1308">
            <v>25974</v>
          </cell>
          <cell r="B1308" t="str">
            <v>CIMENTO PORTLAND ESTRUTURAL BRANCO CPB-32</v>
          </cell>
          <cell r="C1308" t="str">
            <v xml:space="preserve">KG    </v>
          </cell>
          <cell r="D1308" t="str">
            <v>CR</v>
          </cell>
          <cell r="E1308">
            <v>1.45</v>
          </cell>
        </row>
        <row r="1309">
          <cell r="A1309">
            <v>1382</v>
          </cell>
          <cell r="B1309" t="str">
            <v>CIMENTO PORTLAND POZOLANICO CP IV- 32</v>
          </cell>
          <cell r="C1309" t="str">
            <v xml:space="preserve">50KG  </v>
          </cell>
          <cell r="D1309" t="str">
            <v>CR</v>
          </cell>
          <cell r="E1309">
            <v>20.96</v>
          </cell>
        </row>
        <row r="1310">
          <cell r="A1310">
            <v>34753</v>
          </cell>
          <cell r="B1310" t="str">
            <v>CIMENTO PORTLAND POZOLANICO CP IV-32</v>
          </cell>
          <cell r="C1310" t="str">
            <v xml:space="preserve">KG    </v>
          </cell>
          <cell r="D1310" t="str">
            <v>CR</v>
          </cell>
          <cell r="E1310">
            <v>0.41</v>
          </cell>
        </row>
        <row r="1311">
          <cell r="A1311">
            <v>420</v>
          </cell>
          <cell r="B1311" t="str">
            <v>CINTA CIRCULAR EM ACO GALVANIZADO DE 150 MM DE DIAMETRO PARA FIXACAO DE CAIXA MEDICAO, INCLUI PARAFUSOS E PORCAS</v>
          </cell>
          <cell r="C1311" t="str">
            <v xml:space="preserve">UN    </v>
          </cell>
          <cell r="D1311" t="str">
            <v>AS</v>
          </cell>
          <cell r="E1311">
            <v>21.13</v>
          </cell>
        </row>
        <row r="1312">
          <cell r="A1312">
            <v>12327</v>
          </cell>
          <cell r="B1312" t="str">
            <v>CINTA CIRCULAR EM ACO GALVANIZADO DE 210 MM DE DIAMETRO PARA INSTALACAO DE TRANSFORMADOR EM POSTE DE CONCRETO</v>
          </cell>
          <cell r="C1312" t="str">
            <v xml:space="preserve">UN    </v>
          </cell>
          <cell r="D1312" t="str">
            <v>AS</v>
          </cell>
          <cell r="E1312">
            <v>25.17</v>
          </cell>
        </row>
        <row r="1313">
          <cell r="A1313">
            <v>36148</v>
          </cell>
          <cell r="B1313" t="str">
            <v>CINTURAO DE SEGURANCA TIPO PARAQUEDISTA, FIVELA EM ACO, AJUSTE NO SUSPENSARIO, CINTURA E PERNAS</v>
          </cell>
          <cell r="C1313" t="str">
            <v xml:space="preserve">UN    </v>
          </cell>
          <cell r="D1313" t="str">
            <v>CR</v>
          </cell>
          <cell r="E1313">
            <v>50.4</v>
          </cell>
        </row>
        <row r="1314">
          <cell r="A1314">
            <v>12329</v>
          </cell>
          <cell r="B1314" t="str">
            <v>COBRE ELETROLITICO EM BARRA OU CHAPA</v>
          </cell>
          <cell r="C1314" t="str">
            <v xml:space="preserve">KG    </v>
          </cell>
          <cell r="D1314" t="str">
            <v>CR</v>
          </cell>
          <cell r="E1314">
            <v>81.540000000000006</v>
          </cell>
        </row>
        <row r="1315">
          <cell r="A1315">
            <v>1339</v>
          </cell>
          <cell r="B1315" t="str">
            <v>COLA A BASE DE RESINA SINTETICA PARA CHAPA DE LAMINADO MELAMINICO</v>
          </cell>
          <cell r="C1315" t="str">
            <v xml:space="preserve">KG    </v>
          </cell>
          <cell r="D1315" t="str">
            <v>CR</v>
          </cell>
          <cell r="E1315">
            <v>30.51</v>
          </cell>
        </row>
        <row r="1316">
          <cell r="A1316">
            <v>11849</v>
          </cell>
          <cell r="B1316" t="str">
            <v>COLA BRANCA BASE PVA</v>
          </cell>
          <cell r="C1316" t="str">
            <v xml:space="preserve">L     </v>
          </cell>
          <cell r="D1316" t="str">
            <v>CR</v>
          </cell>
          <cell r="E1316">
            <v>17.82</v>
          </cell>
        </row>
        <row r="1317">
          <cell r="A1317">
            <v>37418</v>
          </cell>
          <cell r="B1317" t="str">
            <v>COLAR DE TOMADA EM POLIPROPILENO, PP, COM PARAFUSOS, PARA PEAD, 63 X 1/2" - LIGACAO PREDIAL DE AGUA</v>
          </cell>
          <cell r="C1317" t="str">
            <v xml:space="preserve">UN    </v>
          </cell>
          <cell r="D1317" t="str">
            <v>AS</v>
          </cell>
          <cell r="E1317">
            <v>15.12</v>
          </cell>
        </row>
        <row r="1318">
          <cell r="A1318">
            <v>37419</v>
          </cell>
          <cell r="B1318" t="str">
            <v>COLAR DE TOMADA EM POLIPROPILENO, PP, COM PARAFUSOS, PARA PEAD, 63 X 3/4" - LIGACAO PREDIAL DE AGUA</v>
          </cell>
          <cell r="C1318" t="str">
            <v xml:space="preserve">UN    </v>
          </cell>
          <cell r="D1318" t="str">
            <v>AS</v>
          </cell>
          <cell r="E1318">
            <v>15.53</v>
          </cell>
        </row>
        <row r="1319">
          <cell r="A1319">
            <v>1427</v>
          </cell>
          <cell r="B1319" t="str">
            <v>COLAR TOMADA PVC, COM TRAVAS, SAIDA COM ROSCA, DE 110 MM X 1/2" OU 110 MM X 3/4", PARA LIGACAO PREDIAL DE AGUA</v>
          </cell>
          <cell r="C1319" t="str">
            <v xml:space="preserve">UN    </v>
          </cell>
          <cell r="D1319" t="str">
            <v>AS</v>
          </cell>
          <cell r="E1319">
            <v>14.74</v>
          </cell>
        </row>
        <row r="1320">
          <cell r="A1320">
            <v>1402</v>
          </cell>
          <cell r="B1320" t="str">
            <v>COLAR TOMADA PVC, COM TRAVAS, SAIDA COM ROSCA, DE 32 MM X 1/2" OU 32 MM X 3/4", PARA LIGACAO PREDIAL DE AGUA</v>
          </cell>
          <cell r="C1320" t="str">
            <v xml:space="preserve">UN    </v>
          </cell>
          <cell r="D1320" t="str">
            <v>AS</v>
          </cell>
          <cell r="E1320">
            <v>5.0999999999999996</v>
          </cell>
        </row>
        <row r="1321">
          <cell r="A1321">
            <v>1420</v>
          </cell>
          <cell r="B1321" t="str">
            <v>COLAR TOMADA PVC, COM TRAVAS, SAIDA COM ROSCA, DE 40 MM X 1/2" OU 40 MM X 3/4", PARA LIGACAO PREDIAL DE AGUA</v>
          </cell>
          <cell r="C1321" t="str">
            <v xml:space="preserve">UN    </v>
          </cell>
          <cell r="D1321" t="str">
            <v>AS</v>
          </cell>
          <cell r="E1321">
            <v>6.56</v>
          </cell>
        </row>
        <row r="1322">
          <cell r="A1322">
            <v>1419</v>
          </cell>
          <cell r="B1322" t="str">
            <v>COLAR TOMADA PVC, COM TRAVAS, SAIDA COM ROSCA, DE 50 MM X 1/2" OU 50 MM X 3/4", PARA LIGACAO PREDIAL DE AGUA</v>
          </cell>
          <cell r="C1322" t="str">
            <v xml:space="preserve">UN    </v>
          </cell>
          <cell r="D1322" t="str">
            <v>AS</v>
          </cell>
          <cell r="E1322">
            <v>7.92</v>
          </cell>
        </row>
        <row r="1323">
          <cell r="A1323">
            <v>1414</v>
          </cell>
          <cell r="B1323" t="str">
            <v>COLAR TOMADA PVC, COM TRAVAS, SAIDA COM ROSCA, DE 60 MM X 1/2" OU 60 MM X 3/4", PARA LIGACAO PREDIAL DE AGUA</v>
          </cell>
          <cell r="C1323" t="str">
            <v xml:space="preserve">UN    </v>
          </cell>
          <cell r="D1323" t="str">
            <v>AS</v>
          </cell>
          <cell r="E1323">
            <v>7.75</v>
          </cell>
        </row>
        <row r="1324">
          <cell r="A1324">
            <v>1413</v>
          </cell>
          <cell r="B1324" t="str">
            <v>COLAR TOMADA PVC, COM TRAVAS, SAIDA COM ROSCA, DE 75 MM X 1/2" OU 75 MM X 3/4", PARA LIGACAO PREDIAL DE AGUA</v>
          </cell>
          <cell r="C1324" t="str">
            <v xml:space="preserve">UN    </v>
          </cell>
          <cell r="D1324" t="str">
            <v>AS</v>
          </cell>
          <cell r="E1324">
            <v>11.45</v>
          </cell>
        </row>
        <row r="1325">
          <cell r="A1325">
            <v>1412</v>
          </cell>
          <cell r="B1325" t="str">
            <v>COLAR TOMADA PVC, COM TRAVAS, SAIDA COM ROSCA, DE 85 MM X 1/2" OU 85 MM X 3/4", PARA LIGACAO PREDIAL DE AGUA</v>
          </cell>
          <cell r="C1325" t="str">
            <v xml:space="preserve">UN    </v>
          </cell>
          <cell r="D1325" t="str">
            <v>AS</v>
          </cell>
          <cell r="E1325">
            <v>9.6999999999999993</v>
          </cell>
        </row>
        <row r="1326">
          <cell r="A1326">
            <v>1411</v>
          </cell>
          <cell r="B1326" t="str">
            <v>COLAR TOMADA PVC, COM TRAVAS, SAIDA ROSCAVEL COM BUCHA DE LATAO, DE 110 MM X 1/2" OU 110 MM X 3/4", PARA LIGACAO PREDIAL DE AGUA</v>
          </cell>
          <cell r="C1326" t="str">
            <v xml:space="preserve">UN    </v>
          </cell>
          <cell r="D1326" t="str">
            <v>AS</v>
          </cell>
          <cell r="E1326">
            <v>17.66</v>
          </cell>
        </row>
        <row r="1327">
          <cell r="A1327">
            <v>1406</v>
          </cell>
          <cell r="B1327" t="str">
            <v>COLAR TOMADA PVC, COM TRAVAS, SAIDA ROSCAVEL COM BUCHA DE LATAO, DE 60 MM X 1/2" OU 60 MM X 3/4", PARA LIGACAO PREDIAL DE AGUA</v>
          </cell>
          <cell r="C1327" t="str">
            <v xml:space="preserve">UN    </v>
          </cell>
          <cell r="D1327" t="str">
            <v>AS</v>
          </cell>
          <cell r="E1327">
            <v>11.71</v>
          </cell>
        </row>
        <row r="1328">
          <cell r="A1328">
            <v>1407</v>
          </cell>
          <cell r="B1328" t="str">
            <v>COLAR TOMADA PVC, COM TRAVAS, SAIDA ROSCAVEL COM BUCHA DE LATAO, DE 75 MM X 1/2" OU 75 MM X 3/4", PARA LIGACAO PREDIAL DE AGUA</v>
          </cell>
          <cell r="C1328" t="str">
            <v xml:space="preserve">UN    </v>
          </cell>
          <cell r="D1328" t="str">
            <v>AS</v>
          </cell>
          <cell r="E1328">
            <v>14.6</v>
          </cell>
        </row>
        <row r="1329">
          <cell r="A1329">
            <v>1404</v>
          </cell>
          <cell r="B1329" t="str">
            <v>COLAR TOMADA PVC, COM TRAVAS, SAIDA ROSCAVEL COM BUCHA DE LATAO, DE 85 MM X 1/2" OU 85 MM X 3/4", PARA LIGACAO PREDIAL DE AGUA</v>
          </cell>
          <cell r="C1329" t="str">
            <v xml:space="preserve">UN    </v>
          </cell>
          <cell r="D1329" t="str">
            <v>AS</v>
          </cell>
          <cell r="E1329">
            <v>15.52</v>
          </cell>
        </row>
        <row r="1330">
          <cell r="A1330">
            <v>11281</v>
          </cell>
          <cell r="B1330" t="str">
            <v>COMPACTADOR DE SOLO A PERCUSSAO (SOQUETE), COM MOTOR GASOLINA DE 4 TEMPOS, PESO ENTRE 55 E 65 KG, FORCA DE IMPACTO DE 1.000 A 1.500 KGF, FREQUENCIA DE 600 A 700 GOLPES POR MINUTO, VELOCIDADE DE TRABALHO ENTRE 10 E 15 M/MIN, POTENCIA ENTRE 2,00 E 3,00 HP</v>
          </cell>
          <cell r="C1330" t="str">
            <v xml:space="preserve">UN    </v>
          </cell>
          <cell r="D1330" t="str">
            <v xml:space="preserve">C </v>
          </cell>
          <cell r="E1330">
            <v>14850</v>
          </cell>
        </row>
        <row r="1331">
          <cell r="A1331">
            <v>1442</v>
          </cell>
          <cell r="B1331" t="str">
            <v>COMPACTADOR DE SOLO TIPO PLACA VIBRATORIA REVERSIVEL, A GASOLINA, 4 TEMPOS, PESO DE 125 A 150 KG, FORCA CENTRIFUGA DE 2500 A 2800 KGF, LARG. TRABALHO DE 400 A 450 MM, FREQ VIBRACAO DE 4300 A 4500 RPM, VELOC. TRABALHO DE 15 A 20 M/MIN, POT. DE 5,5 A 6,0 HP</v>
          </cell>
          <cell r="C1331" t="str">
            <v xml:space="preserve">UN    </v>
          </cell>
          <cell r="D1331" t="str">
            <v>CR</v>
          </cell>
          <cell r="E1331">
            <v>12466.46</v>
          </cell>
        </row>
        <row r="1332">
          <cell r="A1332">
            <v>13457</v>
          </cell>
          <cell r="B1332" t="str">
            <v>COMPACTADOR DE SOLO TIPO PLACA VIBRATORIA REVERSIVEL, A GASOLINA, 4 TEMPOS, PESO DE 150 A 175 KG, FORCA CENTRIFUGA DE 2800 A 3100 KGF, LARG. TRABALHO DE 450 A 520 MM, FREQ VIBRACAO DE 4000 A 4300 RPM, VELOC. TRABALHO DE 15 A 20 M/MIN, POT. DE 6,0 A 7,0 HP</v>
          </cell>
          <cell r="C1332" t="str">
            <v xml:space="preserve">UN    </v>
          </cell>
          <cell r="D1332" t="str">
            <v>CR</v>
          </cell>
          <cell r="E1332">
            <v>10760.86</v>
          </cell>
        </row>
        <row r="1333">
          <cell r="A1333">
            <v>40699</v>
          </cell>
          <cell r="B133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33" t="str">
            <v xml:space="preserve">UN    </v>
          </cell>
          <cell r="D1333" t="str">
            <v>CR</v>
          </cell>
          <cell r="E1333">
            <v>8318.56</v>
          </cell>
        </row>
        <row r="1334">
          <cell r="A1334">
            <v>40701</v>
          </cell>
          <cell r="B133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34" t="str">
            <v xml:space="preserve">UN    </v>
          </cell>
          <cell r="D1334" t="str">
            <v>CR</v>
          </cell>
          <cell r="E1334">
            <v>147083.54</v>
          </cell>
        </row>
        <row r="1335">
          <cell r="A1335">
            <v>40700</v>
          </cell>
          <cell r="B133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35" t="str">
            <v xml:space="preserve">UN    </v>
          </cell>
          <cell r="D1335" t="str">
            <v>CR</v>
          </cell>
          <cell r="E1335">
            <v>19364.52</v>
          </cell>
        </row>
        <row r="1336">
          <cell r="A1336">
            <v>13458</v>
          </cell>
          <cell r="B1336" t="str">
            <v>COMPACTADOR DE SOLOS DE PERCURSAO (SOQUETE) COM MOTOR A GASOLINA 4 TEMPOS DE 4 HP (4 CV)</v>
          </cell>
          <cell r="C1336" t="str">
            <v xml:space="preserve">UN    </v>
          </cell>
          <cell r="D1336" t="str">
            <v>CR</v>
          </cell>
          <cell r="E1336">
            <v>18401.080000000002</v>
          </cell>
        </row>
        <row r="1337">
          <cell r="A1337">
            <v>36524</v>
          </cell>
          <cell r="B1337" t="str">
            <v>COMPRESSOR DE AR ESTACIONARIO, VAZAO 620 PCM, PRESSAO EFETIVA DE TRABALHO 109 PSI, MOTOR ELETRICO, POTENCIA 127 CV</v>
          </cell>
          <cell r="C1337" t="str">
            <v xml:space="preserve">UN    </v>
          </cell>
          <cell r="D1337" t="str">
            <v>AS</v>
          </cell>
          <cell r="E1337">
            <v>103306.91</v>
          </cell>
        </row>
        <row r="1338">
          <cell r="A1338">
            <v>36526</v>
          </cell>
          <cell r="B1338" t="str">
            <v>COMPRESSOR DE AR REBOCAVEL VAZAO 400 PCM, PRESSAO EFETIVA DE TRABALHO 102 PSI, MOTOR DIESEL, POTENCIA 110 CV</v>
          </cell>
          <cell r="C1338" t="str">
            <v xml:space="preserve">UN    </v>
          </cell>
          <cell r="D1338" t="str">
            <v>AS</v>
          </cell>
          <cell r="E1338">
            <v>83248.92</v>
          </cell>
        </row>
        <row r="1339">
          <cell r="A1339">
            <v>36523</v>
          </cell>
          <cell r="B1339" t="str">
            <v>COMPRESSOR DE AR REBOCAVEL VAZAO 748 PCM, PRESSAO EFETIVA DE TRABALHO 102 PSI, MOTOR DIESEL, POTENCIA 210 CV</v>
          </cell>
          <cell r="C1339" t="str">
            <v xml:space="preserve">UN    </v>
          </cell>
          <cell r="D1339" t="str">
            <v>AS</v>
          </cell>
          <cell r="E1339">
            <v>178224.7</v>
          </cell>
        </row>
        <row r="1340">
          <cell r="A1340">
            <v>36527</v>
          </cell>
          <cell r="B1340" t="str">
            <v>COMPRESSOR DE AR REBOCAVEL VAZAO 860 PCM, PRESSAO EFETIVA DE TRABALHO 102 PSI, MOTOR DIESEL, POTENCIA 250 CV</v>
          </cell>
          <cell r="C1340" t="str">
            <v xml:space="preserve">UN    </v>
          </cell>
          <cell r="D1340" t="str">
            <v>AS</v>
          </cell>
          <cell r="E1340">
            <v>193588.73</v>
          </cell>
        </row>
        <row r="1341">
          <cell r="A1341">
            <v>13803</v>
          </cell>
          <cell r="B1341" t="str">
            <v>COMPRESSOR DE AR REBOCAVEL, VAZAO *89* PCM, PRESSAO EFETIVA DE TRABALHO *102* PSI, MOTOR DIESEL, POTENCIA *20* CV</v>
          </cell>
          <cell r="C1341" t="str">
            <v xml:space="preserve">UN    </v>
          </cell>
          <cell r="D1341" t="str">
            <v>AS</v>
          </cell>
          <cell r="E1341">
            <v>70000</v>
          </cell>
        </row>
        <row r="1342">
          <cell r="A1342">
            <v>38642</v>
          </cell>
          <cell r="B1342" t="str">
            <v>COMPRESSOR DE AR REBOCAVEL, VAZAO 152 PCM, PRESSAO EFETIVA DE TRABALHO 102 PSI, MOTOR DIESEL, POTENCIA 31,5 KW</v>
          </cell>
          <cell r="C1342" t="str">
            <v xml:space="preserve">UN    </v>
          </cell>
          <cell r="D1342" t="str">
            <v>AS</v>
          </cell>
          <cell r="E1342">
            <v>45072.42</v>
          </cell>
        </row>
        <row r="1343">
          <cell r="A1343">
            <v>36522</v>
          </cell>
          <cell r="B1343" t="str">
            <v>COMPRESSOR DE AR REBOCAVEL, VAZAO 189 PCM, PRESSAO EFETIVA DE TRABALHO 102 PSI, MOTOR DIESEL, POTENCIA 63 CV</v>
          </cell>
          <cell r="C1343" t="str">
            <v xml:space="preserve">UN    </v>
          </cell>
          <cell r="D1343" t="str">
            <v>AS</v>
          </cell>
          <cell r="E1343">
            <v>52418.69</v>
          </cell>
        </row>
        <row r="1344">
          <cell r="A1344">
            <v>36525</v>
          </cell>
          <cell r="B1344" t="str">
            <v>COMPRESSOR DE AR REBOCAVEL, VAZAO 250 PCM, PRESSAO EFETIVA DE TRABALHO 102 PSI, MOTOR DIESEL, POTENCIA 81 CV</v>
          </cell>
          <cell r="C1344" t="str">
            <v xml:space="preserve">UN    </v>
          </cell>
          <cell r="D1344" t="str">
            <v>AS</v>
          </cell>
          <cell r="E1344">
            <v>70200.87</v>
          </cell>
        </row>
        <row r="1345">
          <cell r="A1345">
            <v>41991</v>
          </cell>
          <cell r="B1345" t="str">
            <v>COMPRESSOR DE AR, VAZAO DE 10 PCM, RESERVATORIO 100 L, PRESSAO DE TRABALHO ENTRE 6,9 E 9,7 BAR,  POTENCIA 2 HP, TENSAO 110/220 V (COLETADO CAIXA)</v>
          </cell>
          <cell r="C1345" t="str">
            <v xml:space="preserve">UN    </v>
          </cell>
          <cell r="D1345" t="str">
            <v>AS</v>
          </cell>
          <cell r="E1345">
            <v>2594.02</v>
          </cell>
        </row>
        <row r="1346">
          <cell r="A1346">
            <v>34348</v>
          </cell>
          <cell r="B1346" t="str">
            <v>CONCERTINA CLIPADA (DUPLA) EM ACO GALVANIZADO DE ALTA RESISTENCIA, COM ESPIRAL DE 300 MM, D = 2,76 MM</v>
          </cell>
          <cell r="C1346" t="str">
            <v xml:space="preserve">M     </v>
          </cell>
          <cell r="D1346" t="str">
            <v>CR</v>
          </cell>
          <cell r="E1346">
            <v>14.14</v>
          </cell>
        </row>
        <row r="1347">
          <cell r="A1347">
            <v>34347</v>
          </cell>
          <cell r="B1347" t="str">
            <v>CONCERTINA SIMPLES EM ACO GALVANIZADO DE ALTA RESISTENCIA, COM ESPIRAL DE 300 MM, D = 2,76 MM</v>
          </cell>
          <cell r="C1347" t="str">
            <v xml:space="preserve">M     </v>
          </cell>
          <cell r="D1347" t="str">
            <v>CR</v>
          </cell>
          <cell r="E1347">
            <v>10.11</v>
          </cell>
        </row>
        <row r="1348">
          <cell r="A1348">
            <v>11146</v>
          </cell>
          <cell r="B1348" t="str">
            <v>CONCRETO AUTOADENSAVEL (CAA) CLASSE DE RESISTENCIA C15, ESPALHAMENTO SF2, INCLUI SERVICO DE BOMBEAMENTO (NBR 15823)</v>
          </cell>
          <cell r="C1348" t="str">
            <v xml:space="preserve">M3    </v>
          </cell>
          <cell r="D1348" t="str">
            <v>CR</v>
          </cell>
          <cell r="E1348">
            <v>291.83</v>
          </cell>
        </row>
        <row r="1349">
          <cell r="A1349">
            <v>11147</v>
          </cell>
          <cell r="B1349" t="str">
            <v>CONCRETO AUTOADENSAVEL (CAA) CLASSE DE RESISTENCIA C20, ESPALHAMENTO SF2, INCLUI SERVICO DE BOMBEAMENTO (NBR 15823)</v>
          </cell>
          <cell r="C1349" t="str">
            <v xml:space="preserve">M3    </v>
          </cell>
          <cell r="D1349" t="str">
            <v>CR</v>
          </cell>
          <cell r="E1349">
            <v>303.26</v>
          </cell>
        </row>
        <row r="1350">
          <cell r="A1350">
            <v>34872</v>
          </cell>
          <cell r="B1350" t="str">
            <v>CONCRETO AUTOADENSAVEL (CAA) CLASSE DE RESISTENCIA C25, ESPALHAMENTO SF2, INCLUI SERVICO DE BOMBEAMENTO (NBR 15823)</v>
          </cell>
          <cell r="C1350" t="str">
            <v xml:space="preserve">M3    </v>
          </cell>
          <cell r="D1350" t="str">
            <v>CR</v>
          </cell>
          <cell r="E1350">
            <v>306.66000000000003</v>
          </cell>
        </row>
        <row r="1351">
          <cell r="A1351">
            <v>34491</v>
          </cell>
          <cell r="B1351" t="str">
            <v>CONCRETO AUTOADENSAVEL (CAA) CLASSE DE RESISTENCIA C30, ESPALHAMENTO SF2, INCLUI SERVICO DE BOMBEAMENTO (NBR 15823)</v>
          </cell>
          <cell r="C1351" t="str">
            <v xml:space="preserve">M3    </v>
          </cell>
          <cell r="D1351" t="str">
            <v>CR</v>
          </cell>
          <cell r="E1351">
            <v>315.55</v>
          </cell>
        </row>
        <row r="1352">
          <cell r="A1352">
            <v>34770</v>
          </cell>
          <cell r="B1352" t="str">
            <v>CONCRETO BETUMINOSO USINADO A QUENTE (CBUQ) PARA PAVIMENTACAO ASFALTICA, PADRAO DNIT, FAIXA C, COM CAP 30/45 - AQUISICAO POSTO USINA</v>
          </cell>
          <cell r="C1352" t="str">
            <v xml:space="preserve">T     </v>
          </cell>
          <cell r="D1352" t="str">
            <v>AS</v>
          </cell>
          <cell r="E1352">
            <v>348.21</v>
          </cell>
        </row>
        <row r="1353">
          <cell r="A1353">
            <v>1518</v>
          </cell>
          <cell r="B1353" t="str">
            <v>CONCRETO BETUMINOSO USINADO A QUENTE (CBUQ) PARA PAVIMENTACAO ASFALTICA, PADRAO DNIT, FAIXA C, COM CAP 50/70 - AQUISICAO POSTO USINA</v>
          </cell>
          <cell r="C1353" t="str">
            <v xml:space="preserve">T     </v>
          </cell>
          <cell r="D1353" t="str">
            <v>AS</v>
          </cell>
          <cell r="E1353">
            <v>355</v>
          </cell>
        </row>
        <row r="1354">
          <cell r="A1354">
            <v>41965</v>
          </cell>
          <cell r="B1354" t="str">
            <v>CONCRETO BETUMINOSO USINADO A QUENTE (CBUQ) PARA PAVIMENTACAO ASFALTICA, PADRAO DNIT, PARA BINDER, COM CAP 50/70 - AQUISICAO POSTO USINA</v>
          </cell>
          <cell r="C1354" t="str">
            <v xml:space="preserve">T     </v>
          </cell>
          <cell r="D1354" t="str">
            <v>AS</v>
          </cell>
          <cell r="E1354">
            <v>343.92</v>
          </cell>
        </row>
        <row r="1355">
          <cell r="A1355">
            <v>34492</v>
          </cell>
          <cell r="B1355" t="str">
            <v>CONCRETO USINADO BOMBEAVEL, CLASSE DE RESISTENCIA C20, COM BRITA 0 E 1, SLUMP = 100 +/- 20 MM, EXCLUI SERVICO DE BOMBEAMENTO (NBR 8953)</v>
          </cell>
          <cell r="C1355" t="str">
            <v xml:space="preserve">M3    </v>
          </cell>
          <cell r="D1355" t="str">
            <v>CR</v>
          </cell>
          <cell r="E1355">
            <v>259.35000000000002</v>
          </cell>
        </row>
        <row r="1356">
          <cell r="A1356">
            <v>1524</v>
          </cell>
          <cell r="B1356" t="str">
            <v>CONCRETO USINADO BOMBEAVEL, CLASSE DE RESISTENCIA C20, COM BRITA 0 E 1, SLUMP = 100 +/- 20 MM, INCLUI SERVICO DE BOMBEAMENTO (NBR 8953)</v>
          </cell>
          <cell r="C1356" t="str">
            <v xml:space="preserve">M3    </v>
          </cell>
          <cell r="D1356" t="str">
            <v xml:space="preserve">C </v>
          </cell>
          <cell r="E1356">
            <v>280</v>
          </cell>
        </row>
        <row r="1357">
          <cell r="A1357">
            <v>38404</v>
          </cell>
          <cell r="B1357" t="str">
            <v>CONCRETO USINADO BOMBEAVEL, CLASSE DE RESISTENCIA C20, COM BRITA 0 E 1, SLUMP = 130 +/- 20 MM, EXCLUI SERVICO DE BOMBEAMENTO (NBR 8953)</v>
          </cell>
          <cell r="C1357" t="str">
            <v xml:space="preserve">M3    </v>
          </cell>
          <cell r="D1357" t="str">
            <v>CR</v>
          </cell>
          <cell r="E1357">
            <v>268.64</v>
          </cell>
        </row>
        <row r="1358">
          <cell r="A1358">
            <v>39849</v>
          </cell>
          <cell r="B1358" t="str">
            <v>CONCRETO USINADO BOMBEAVEL, CLASSE DE RESISTENCIA C20, COM BRITA 0 E 1, SLUMP = 190 +/- 20 MM, INCLUI SERVICO DE BOMBEAMENTO (NBR 8953)</v>
          </cell>
          <cell r="C1358" t="str">
            <v xml:space="preserve">M3    </v>
          </cell>
          <cell r="D1358" t="str">
            <v>CR</v>
          </cell>
          <cell r="E1358">
            <v>307.86</v>
          </cell>
        </row>
        <row r="1359">
          <cell r="A1359">
            <v>38464</v>
          </cell>
          <cell r="B1359" t="str">
            <v>CONCRETO USINADO BOMBEAVEL, CLASSE DE RESISTENCIA C20, COM BRITA 0, SLUMP = 220 +/- 20 MM, INCLUI SERVICO DE BOMBEAMENTO (NBR 8953)</v>
          </cell>
          <cell r="C1359" t="str">
            <v xml:space="preserve">M3    </v>
          </cell>
          <cell r="D1359" t="str">
            <v>CR</v>
          </cell>
          <cell r="E1359">
            <v>312.33</v>
          </cell>
        </row>
        <row r="1360">
          <cell r="A1360">
            <v>34493</v>
          </cell>
          <cell r="B1360" t="str">
            <v>CONCRETO USINADO BOMBEAVEL, CLASSE DE RESISTENCIA C25, COM BRITA 0 E 1, SLUMP = 100 +/- 20 MM, EXCLUI SERVICO DE BOMBEAMENTO (NBR 8953)</v>
          </cell>
          <cell r="C1360" t="str">
            <v xml:space="preserve">M3    </v>
          </cell>
          <cell r="D1360" t="str">
            <v>CR</v>
          </cell>
          <cell r="E1360">
            <v>266.66000000000003</v>
          </cell>
        </row>
        <row r="1361">
          <cell r="A1361">
            <v>1527</v>
          </cell>
          <cell r="B1361" t="str">
            <v>CONCRETO USINADO BOMBEAVEL, CLASSE DE RESISTENCIA C25, COM BRITA 0 E 1, SLUMP = 100 +/- 20 MM, INCLUI SERVICO DE BOMBEAMENTO (NBR 8953)</v>
          </cell>
          <cell r="C1361" t="str">
            <v xml:space="preserve">M3    </v>
          </cell>
          <cell r="D1361" t="str">
            <v>CR</v>
          </cell>
          <cell r="E1361">
            <v>288.88</v>
          </cell>
        </row>
        <row r="1362">
          <cell r="A1362">
            <v>38405</v>
          </cell>
          <cell r="B1362" t="str">
            <v>CONCRETO USINADO BOMBEAVEL, CLASSE DE RESISTENCIA C25, COM BRITA 0 E 1, SLUMP = 130 +/- 20 MM, EXCLUI SERVICO DE BOMBEAMENTO (NBR 8953)</v>
          </cell>
          <cell r="C1362" t="str">
            <v xml:space="preserve">M3    </v>
          </cell>
          <cell r="D1362" t="str">
            <v>CR</v>
          </cell>
          <cell r="E1362">
            <v>276.92</v>
          </cell>
        </row>
        <row r="1363">
          <cell r="A1363">
            <v>38408</v>
          </cell>
          <cell r="B1363" t="str">
            <v>CONCRETO USINADO BOMBEAVEL, CLASSE DE RESISTENCIA C25, COM BRITA 0 E 1, SLUMP = 190 +/- 20 MM, EXCLUI SERVICO DE BOMBEAMENTO (NBR 8953)</v>
          </cell>
          <cell r="C1363" t="str">
            <v xml:space="preserve">M3    </v>
          </cell>
          <cell r="D1363" t="str">
            <v>CR</v>
          </cell>
          <cell r="E1363">
            <v>306.52999999999997</v>
          </cell>
        </row>
        <row r="1364">
          <cell r="A1364">
            <v>34494</v>
          </cell>
          <cell r="B1364" t="str">
            <v>CONCRETO USINADO BOMBEAVEL, CLASSE DE RESISTENCIA C30, COM BRITA 0 E 1, SLUMP = 100 +/- 20 MM, EXCLUI SERVICO DE BOMBEAMENTO (NBR 8953)</v>
          </cell>
          <cell r="C1364" t="str">
            <v xml:space="preserve">M3    </v>
          </cell>
          <cell r="D1364" t="str">
            <v>CR</v>
          </cell>
          <cell r="E1364">
            <v>275.55</v>
          </cell>
        </row>
        <row r="1365">
          <cell r="A1365">
            <v>1525</v>
          </cell>
          <cell r="B1365" t="str">
            <v>CONCRETO USINADO BOMBEAVEL, CLASSE DE RESISTENCIA C30, COM BRITA 0 E 1, SLUMP = 100 +/- 20 MM, INCLUI SERVICO DE BOMBEAMENTO (NBR 8953)</v>
          </cell>
          <cell r="C1365" t="str">
            <v xml:space="preserve">M3    </v>
          </cell>
          <cell r="D1365" t="str">
            <v>CR</v>
          </cell>
          <cell r="E1365">
            <v>297.77</v>
          </cell>
        </row>
        <row r="1366">
          <cell r="A1366">
            <v>38406</v>
          </cell>
          <cell r="B1366" t="str">
            <v>CONCRETO USINADO BOMBEAVEL, CLASSE DE RESISTENCIA C30, COM BRITA 0 E 1, SLUMP = 130 +/- 20 MM, EXCLUI SERVICO DE BOMBEAMENTO (NBR 8953)</v>
          </cell>
          <cell r="C1366" t="str">
            <v xml:space="preserve">M3    </v>
          </cell>
          <cell r="D1366" t="str">
            <v>CR</v>
          </cell>
          <cell r="E1366">
            <v>292.41000000000003</v>
          </cell>
        </row>
        <row r="1367">
          <cell r="A1367">
            <v>38409</v>
          </cell>
          <cell r="B1367" t="str">
            <v>CONCRETO USINADO BOMBEAVEL, CLASSE DE RESISTENCIA C30, COM BRITA 0 E 1, SLUMP = 190 +/- 20 MM, EXCLUI SERVICO DE BOMBEAMENTO (NBR 8953)</v>
          </cell>
          <cell r="C1367" t="str">
            <v xml:space="preserve">M3    </v>
          </cell>
          <cell r="D1367" t="str">
            <v>CR</v>
          </cell>
          <cell r="E1367">
            <v>308.62</v>
          </cell>
        </row>
        <row r="1368">
          <cell r="A1368">
            <v>43360</v>
          </cell>
          <cell r="B1368" t="str">
            <v>CONCRETO USINADO BOMBEAVEL, CLASSE DE RESISTENCIA C30, COM BRITA 0 E 1, SLUMP = 220 +/- 30 MM, EXCLUI SERVICO DE BOMBEAMENTO (NBR 8953)</v>
          </cell>
          <cell r="C1368" t="str">
            <v xml:space="preserve">M3    </v>
          </cell>
          <cell r="D1368" t="str">
            <v>CR</v>
          </cell>
          <cell r="E1368">
            <v>321.8</v>
          </cell>
        </row>
        <row r="1369">
          <cell r="A1369">
            <v>34495</v>
          </cell>
          <cell r="B1369" t="str">
            <v>CONCRETO USINADO BOMBEAVEL, CLASSE DE RESISTENCIA C35, COM BRITA 0 E 1, SLUMP = 100 +/- 20 MM, EXCLUI SERVICO DE BOMBEAMENTO (NBR 8953)</v>
          </cell>
          <cell r="C1369" t="str">
            <v xml:space="preserve">M3    </v>
          </cell>
          <cell r="D1369" t="str">
            <v>CR</v>
          </cell>
          <cell r="E1369">
            <v>284.44</v>
          </cell>
        </row>
        <row r="1370">
          <cell r="A1370">
            <v>11145</v>
          </cell>
          <cell r="B1370" t="str">
            <v>CONCRETO USINADO BOMBEAVEL, CLASSE DE RESISTENCIA C35, COM BRITA 0 E 1, SLUMP = 100 +/- 20 MM, INCLUI SERVICO DE BOMBEAMENTO (NBR 8953)</v>
          </cell>
          <cell r="C1370" t="str">
            <v xml:space="preserve">M3    </v>
          </cell>
          <cell r="D1370" t="str">
            <v>CR</v>
          </cell>
          <cell r="E1370">
            <v>306.66000000000003</v>
          </cell>
        </row>
        <row r="1371">
          <cell r="A1371">
            <v>34496</v>
          </cell>
          <cell r="B1371" t="str">
            <v>CONCRETO USINADO BOMBEAVEL, CLASSE DE RESISTENCIA C40, COM BRITA 0 E 1, SLUMP = 100 +/- 20 MM, EXCLUI SERVICO DE BOMBEAMENTO (NBR 8953)</v>
          </cell>
          <cell r="C1371" t="str">
            <v xml:space="preserve">M3    </v>
          </cell>
          <cell r="D1371" t="str">
            <v>CR</v>
          </cell>
          <cell r="E1371">
            <v>296.72000000000003</v>
          </cell>
        </row>
        <row r="1372">
          <cell r="A1372">
            <v>34479</v>
          </cell>
          <cell r="B1372" t="str">
            <v>CONCRETO USINADO BOMBEAVEL, CLASSE DE RESISTENCIA C40, COM BRITA 0 E 1, SLUMP = 100 +/- 20 MM, INCLUI SERVICO DE BOMBEAMENTO (NBR 8953)</v>
          </cell>
          <cell r="C1372" t="str">
            <v xml:space="preserve">M3    </v>
          </cell>
          <cell r="D1372" t="str">
            <v>CR</v>
          </cell>
          <cell r="E1372">
            <v>315.55</v>
          </cell>
        </row>
        <row r="1373">
          <cell r="A1373">
            <v>34481</v>
          </cell>
          <cell r="B1373" t="str">
            <v>CONCRETO USINADO BOMBEAVEL, CLASSE DE RESISTENCIA C45, COM BRITA 0 E 1, SLUMP = 100 +/- 20 MM, INCLUI SERVICO DE BOMBEAMENTO (NBR 8953)</v>
          </cell>
          <cell r="C1373" t="str">
            <v xml:space="preserve">M3    </v>
          </cell>
          <cell r="D1373" t="str">
            <v>CR</v>
          </cell>
          <cell r="E1373">
            <v>329.71</v>
          </cell>
        </row>
        <row r="1374">
          <cell r="A1374">
            <v>34483</v>
          </cell>
          <cell r="B1374" t="str">
            <v>CONCRETO USINADO BOMBEAVEL, CLASSE DE RESISTENCIA C50, COM BRITA 0 E 1, SLUMP = 100 +/- 20 MM, INCLUI SERVICO DE BOMBEAMENTO (NBR 8953)</v>
          </cell>
          <cell r="C1374" t="str">
            <v xml:space="preserve">M3    </v>
          </cell>
          <cell r="D1374" t="str">
            <v>CR</v>
          </cell>
          <cell r="E1374">
            <v>352.28</v>
          </cell>
        </row>
        <row r="1375">
          <cell r="A1375">
            <v>34485</v>
          </cell>
          <cell r="B1375" t="str">
            <v>CONCRETO USINADO BOMBEAVEL, CLASSE DE RESISTENCIA C60, COM BRITA 0 E 1, SLUMP = 100 +/- 20 MM, INCLUI SERVICO DE BOMBEAMENTO (NBR 8953)</v>
          </cell>
          <cell r="C1375" t="str">
            <v xml:space="preserve">M3    </v>
          </cell>
          <cell r="D1375" t="str">
            <v>CR</v>
          </cell>
          <cell r="E1375">
            <v>376.72</v>
          </cell>
        </row>
        <row r="1376">
          <cell r="A1376">
            <v>14041</v>
          </cell>
          <cell r="B1376" t="str">
            <v>CONCRETO USINADO CONVENCIONAL (NAO BOMBEAVEL) CLASSE DE RESISTENCIA C10, COM BRITA 1 E 2, SLUMP = 80 MM +/- 10 MM (NBR 8953)</v>
          </cell>
          <cell r="C1376" t="str">
            <v xml:space="preserve">M3    </v>
          </cell>
          <cell r="D1376" t="str">
            <v>CR</v>
          </cell>
          <cell r="E1376">
            <v>244.88</v>
          </cell>
        </row>
        <row r="1377">
          <cell r="A1377">
            <v>1523</v>
          </cell>
          <cell r="B1377" t="str">
            <v>CONCRETO USINADO CONVENCIONAL (NAO BOMBEAVEL) CLASSE DE RESISTENCIA C15, COM BRITA 1 E 2, SLUMP = 80 MM +/- 10 MM (NBR 8953)</v>
          </cell>
          <cell r="C1377" t="str">
            <v xml:space="preserve">M3    </v>
          </cell>
          <cell r="D1377" t="str">
            <v>CR</v>
          </cell>
          <cell r="E1377">
            <v>248.88</v>
          </cell>
        </row>
        <row r="1378">
          <cell r="A1378">
            <v>14052</v>
          </cell>
          <cell r="B1378" t="str">
            <v>CONDULETE DE ALUMINIO TIPO B, PARA ELETRODUTO ROSCAVEL DE 1/2", COM TAMPA CEGA</v>
          </cell>
          <cell r="C1378" t="str">
            <v xml:space="preserve">UN    </v>
          </cell>
          <cell r="D1378" t="str">
            <v>CR</v>
          </cell>
          <cell r="E1378">
            <v>7.11</v>
          </cell>
        </row>
        <row r="1379">
          <cell r="A1379">
            <v>14054</v>
          </cell>
          <cell r="B1379" t="str">
            <v>CONDULETE DE ALUMINIO TIPO B, PARA ELETRODUTO ROSCAVEL DE 1", COM TAMPA CEGA</v>
          </cell>
          <cell r="C1379" t="str">
            <v xml:space="preserve">UN    </v>
          </cell>
          <cell r="D1379" t="str">
            <v>CR</v>
          </cell>
          <cell r="E1379">
            <v>9.24</v>
          </cell>
        </row>
        <row r="1380">
          <cell r="A1380">
            <v>14053</v>
          </cell>
          <cell r="B1380" t="str">
            <v>CONDULETE DE ALUMINIO TIPO B, PARA ELETRODUTO ROSCAVEL DE 3/4", COM TAMPA CEGA</v>
          </cell>
          <cell r="C1380" t="str">
            <v xml:space="preserve">UN    </v>
          </cell>
          <cell r="D1380" t="str">
            <v>CR</v>
          </cell>
          <cell r="E1380">
            <v>7.22</v>
          </cell>
        </row>
        <row r="1381">
          <cell r="A1381">
            <v>2558</v>
          </cell>
          <cell r="B1381" t="str">
            <v>CONDULETE DE ALUMINIO TIPO C, PARA ELETRODUTO ROSCAVEL DE 1/2", COM TAMPA CEGA</v>
          </cell>
          <cell r="C1381" t="str">
            <v xml:space="preserve">UN    </v>
          </cell>
          <cell r="D1381" t="str">
            <v>CR</v>
          </cell>
          <cell r="E1381">
            <v>5.43</v>
          </cell>
        </row>
        <row r="1382">
          <cell r="A1382">
            <v>2560</v>
          </cell>
          <cell r="B1382" t="str">
            <v>CONDULETE DE ALUMINIO TIPO C, PARA ELETRODUTO ROSCAVEL DE 1", COM TAMPA CEGA</v>
          </cell>
          <cell r="C1382" t="str">
            <v xml:space="preserve">UN    </v>
          </cell>
          <cell r="D1382" t="str">
            <v>CR</v>
          </cell>
          <cell r="E1382">
            <v>9.56</v>
          </cell>
        </row>
        <row r="1383">
          <cell r="A1383">
            <v>2559</v>
          </cell>
          <cell r="B1383" t="str">
            <v>CONDULETE DE ALUMINIO TIPO C, PARA ELETRODUTO ROSCAVEL DE 3/4", COM TAMPA CEGA</v>
          </cell>
          <cell r="C1383" t="str">
            <v xml:space="preserve">UN    </v>
          </cell>
          <cell r="D1383" t="str">
            <v xml:space="preserve">C </v>
          </cell>
          <cell r="E1383">
            <v>7.65</v>
          </cell>
        </row>
        <row r="1384">
          <cell r="A1384">
            <v>2592</v>
          </cell>
          <cell r="B1384" t="str">
            <v>CONDULETE DE ALUMINIO TIPO C, PARA ELETRODUTO ROSCAVEL DE 4", COM TAMPA CEGA</v>
          </cell>
          <cell r="C1384" t="str">
            <v xml:space="preserve">UN    </v>
          </cell>
          <cell r="D1384" t="str">
            <v>CR</v>
          </cell>
          <cell r="E1384">
            <v>126.82</v>
          </cell>
        </row>
        <row r="1385">
          <cell r="A1385">
            <v>2566</v>
          </cell>
          <cell r="B1385" t="str">
            <v>CONDULETE DE ALUMINIO TIPO E, PARA ELETRODUTO ROSCAVEL DE 1  1/4", COM TAMPA CEGA</v>
          </cell>
          <cell r="C1385" t="str">
            <v xml:space="preserve">UN    </v>
          </cell>
          <cell r="D1385" t="str">
            <v>CR</v>
          </cell>
          <cell r="E1385">
            <v>12.76</v>
          </cell>
        </row>
        <row r="1386">
          <cell r="A1386">
            <v>2589</v>
          </cell>
          <cell r="B1386" t="str">
            <v>CONDULETE DE ALUMINIO TIPO E, PARA ELETRODUTO ROSCAVEL DE 1 1/2", COM TAMPA CEGA</v>
          </cell>
          <cell r="C1386" t="str">
            <v xml:space="preserve">UN    </v>
          </cell>
          <cell r="D1386" t="str">
            <v>CR</v>
          </cell>
          <cell r="E1386">
            <v>16.96</v>
          </cell>
        </row>
        <row r="1387">
          <cell r="A1387">
            <v>2591</v>
          </cell>
          <cell r="B1387" t="str">
            <v>CONDULETE DE ALUMINIO TIPO E, PARA ELETRODUTO ROSCAVEL DE 1/2", COM TAMPA CEGA</v>
          </cell>
          <cell r="C1387" t="str">
            <v xml:space="preserve">UN    </v>
          </cell>
          <cell r="D1387" t="str">
            <v>CR</v>
          </cell>
          <cell r="E1387">
            <v>6.18</v>
          </cell>
        </row>
        <row r="1388">
          <cell r="A1388">
            <v>2590</v>
          </cell>
          <cell r="B1388" t="str">
            <v>CONDULETE DE ALUMINIO TIPO E, PARA ELETRODUTO ROSCAVEL DE 1", COM TAMPA CEGA</v>
          </cell>
          <cell r="C1388" t="str">
            <v xml:space="preserve">UN    </v>
          </cell>
          <cell r="D1388" t="str">
            <v>CR</v>
          </cell>
          <cell r="E1388">
            <v>10.41</v>
          </cell>
        </row>
        <row r="1389">
          <cell r="A1389">
            <v>2567</v>
          </cell>
          <cell r="B1389" t="str">
            <v>CONDULETE DE ALUMINIO TIPO E, PARA ELETRODUTO ROSCAVEL DE 2", COM TAMPA CEGA</v>
          </cell>
          <cell r="C1389" t="str">
            <v xml:space="preserve">UN    </v>
          </cell>
          <cell r="D1389" t="str">
            <v>CR</v>
          </cell>
          <cell r="E1389">
            <v>24.88</v>
          </cell>
        </row>
        <row r="1390">
          <cell r="A1390">
            <v>2565</v>
          </cell>
          <cell r="B1390" t="str">
            <v>CONDULETE DE ALUMINIO TIPO E, PARA ELETRODUTO ROSCAVEL DE 3/4", COM TAMPA CEGA</v>
          </cell>
          <cell r="C1390" t="str">
            <v xml:space="preserve">UN    </v>
          </cell>
          <cell r="D1390" t="str">
            <v>CR</v>
          </cell>
          <cell r="E1390">
            <v>6.19</v>
          </cell>
        </row>
        <row r="1391">
          <cell r="A1391">
            <v>2568</v>
          </cell>
          <cell r="B1391" t="str">
            <v>CONDULETE DE ALUMINIO TIPO E, PARA ELETRODUTO ROSCAVEL DE 3", COM TAMPA CEGA</v>
          </cell>
          <cell r="C1391" t="str">
            <v xml:space="preserve">UN    </v>
          </cell>
          <cell r="D1391" t="str">
            <v>CR</v>
          </cell>
          <cell r="E1391">
            <v>69.09</v>
          </cell>
        </row>
        <row r="1392">
          <cell r="A1392">
            <v>2594</v>
          </cell>
          <cell r="B1392" t="str">
            <v>CONDULETE DE ALUMINIO TIPO E, PARA ELETRODUTO ROSCAVEL DE 4", COM TAMPA CEGA</v>
          </cell>
          <cell r="C1392" t="str">
            <v xml:space="preserve">UN    </v>
          </cell>
          <cell r="D1392" t="str">
            <v>CR</v>
          </cell>
          <cell r="E1392">
            <v>115.1</v>
          </cell>
        </row>
        <row r="1393">
          <cell r="A1393">
            <v>2587</v>
          </cell>
          <cell r="B1393" t="str">
            <v>CONDULETE DE ALUMINIO TIPO LR, PARA ELETRODUTO ROSCAVEL DE 1 1/2", COM TAMPA CEGA</v>
          </cell>
          <cell r="C1393" t="str">
            <v xml:space="preserve">UN    </v>
          </cell>
          <cell r="D1393" t="str">
            <v>CR</v>
          </cell>
          <cell r="E1393">
            <v>19.61</v>
          </cell>
        </row>
        <row r="1394">
          <cell r="A1394">
            <v>2588</v>
          </cell>
          <cell r="B1394" t="str">
            <v>CONDULETE DE ALUMINIO TIPO LR, PARA ELETRODUTO ROSCAVEL DE 1 1/4", COM TAMPA CEGA</v>
          </cell>
          <cell r="C1394" t="str">
            <v xml:space="preserve">UN    </v>
          </cell>
          <cell r="D1394" t="str">
            <v>CR</v>
          </cell>
          <cell r="E1394">
            <v>15.58</v>
          </cell>
        </row>
        <row r="1395">
          <cell r="A1395">
            <v>2569</v>
          </cell>
          <cell r="B1395" t="str">
            <v>CONDULETE DE ALUMINIO TIPO LR, PARA ELETRODUTO ROSCAVEL DE 1/2", COM TAMPA CEGA</v>
          </cell>
          <cell r="C1395" t="str">
            <v xml:space="preserve">UN    </v>
          </cell>
          <cell r="D1395" t="str">
            <v>CR</v>
          </cell>
          <cell r="E1395">
            <v>6</v>
          </cell>
        </row>
        <row r="1396">
          <cell r="A1396">
            <v>2570</v>
          </cell>
          <cell r="B1396" t="str">
            <v>CONDULETE DE ALUMINIO TIPO LR, PARA ELETRODUTO ROSCAVEL DE 1", COM TAMPA CEGA</v>
          </cell>
          <cell r="C1396" t="str">
            <v xml:space="preserve">UN    </v>
          </cell>
          <cell r="D1396" t="str">
            <v>CR</v>
          </cell>
          <cell r="E1396">
            <v>10.06</v>
          </cell>
        </row>
        <row r="1397">
          <cell r="A1397">
            <v>2571</v>
          </cell>
          <cell r="B1397" t="str">
            <v>CONDULETE DE ALUMINIO TIPO LR, PARA ELETRODUTO ROSCAVEL DE 2", COM TAMPA CEGA</v>
          </cell>
          <cell r="C1397" t="str">
            <v xml:space="preserve">UN    </v>
          </cell>
          <cell r="D1397" t="str">
            <v>CR</v>
          </cell>
          <cell r="E1397">
            <v>29.88</v>
          </cell>
        </row>
        <row r="1398">
          <cell r="A1398">
            <v>2593</v>
          </cell>
          <cell r="B1398" t="str">
            <v>CONDULETE DE ALUMINIO TIPO LR, PARA ELETRODUTO ROSCAVEL DE 3/4", COM TAMPA CEGA</v>
          </cell>
          <cell r="C1398" t="str">
            <v xml:space="preserve">UN    </v>
          </cell>
          <cell r="D1398" t="str">
            <v>CR</v>
          </cell>
          <cell r="E1398">
            <v>6.4</v>
          </cell>
        </row>
        <row r="1399">
          <cell r="A1399">
            <v>2572</v>
          </cell>
          <cell r="B1399" t="str">
            <v>CONDULETE DE ALUMINIO TIPO LR, PARA ELETRODUTO ROSCAVEL DE 3", COM TAMPA CEGA</v>
          </cell>
          <cell r="C1399" t="str">
            <v xml:space="preserve">UN    </v>
          </cell>
          <cell r="D1399" t="str">
            <v>CR</v>
          </cell>
          <cell r="E1399">
            <v>88.36</v>
          </cell>
        </row>
        <row r="1400">
          <cell r="A1400">
            <v>2595</v>
          </cell>
          <cell r="B1400" t="str">
            <v>CONDULETE DE ALUMINIO TIPO LR, PARA ELETRODUTO ROSCAVEL DE 4", COM TAMPA CEGA</v>
          </cell>
          <cell r="C1400" t="str">
            <v xml:space="preserve">UN    </v>
          </cell>
          <cell r="D1400" t="str">
            <v>CR</v>
          </cell>
          <cell r="E1400">
            <v>137.86000000000001</v>
          </cell>
        </row>
        <row r="1401">
          <cell r="A1401">
            <v>2576</v>
          </cell>
          <cell r="B1401" t="str">
            <v>CONDULETE DE ALUMINIO TIPO T, PARA ELETRODUTO ROSCAVEL DE 1 1/2", COM TAMPA CEGA</v>
          </cell>
          <cell r="C1401" t="str">
            <v xml:space="preserve">UN    </v>
          </cell>
          <cell r="D1401" t="str">
            <v>CR</v>
          </cell>
          <cell r="E1401">
            <v>23.5</v>
          </cell>
        </row>
        <row r="1402">
          <cell r="A1402">
            <v>2575</v>
          </cell>
          <cell r="B1402" t="str">
            <v>CONDULETE DE ALUMINIO TIPO T, PARA ELETRODUTO ROSCAVEL DE 1 1/4", COM TAMPA CEGA</v>
          </cell>
          <cell r="C1402" t="str">
            <v xml:space="preserve">UN    </v>
          </cell>
          <cell r="D1402" t="str">
            <v>CR</v>
          </cell>
          <cell r="E1402">
            <v>17.66</v>
          </cell>
        </row>
        <row r="1403">
          <cell r="A1403">
            <v>2573</v>
          </cell>
          <cell r="B1403" t="str">
            <v>CONDULETE DE ALUMINIO TIPO T, PARA ELETRODUTO ROSCAVEL DE 1/2", COM TAMPA CEGA</v>
          </cell>
          <cell r="C1403" t="str">
            <v xml:space="preserve">UN    </v>
          </cell>
          <cell r="D1403" t="str">
            <v>CR</v>
          </cell>
          <cell r="E1403">
            <v>7.33</v>
          </cell>
        </row>
        <row r="1404">
          <cell r="A1404">
            <v>2586</v>
          </cell>
          <cell r="B1404" t="str">
            <v>CONDULETE DE ALUMINIO TIPO T, PARA ELETRODUTO ROSCAVEL DE 1", COM TAMPA CEGA</v>
          </cell>
          <cell r="C1404" t="str">
            <v xml:space="preserve">UN    </v>
          </cell>
          <cell r="D1404" t="str">
            <v>CR</v>
          </cell>
          <cell r="E1404">
            <v>11.89</v>
          </cell>
        </row>
        <row r="1405">
          <cell r="A1405">
            <v>2577</v>
          </cell>
          <cell r="B1405" t="str">
            <v>CONDULETE DE ALUMINIO TIPO T, PARA ELETRODUTO ROSCAVEL DE 2", COM TAMPA CEGA</v>
          </cell>
          <cell r="C1405" t="str">
            <v xml:space="preserve">UN    </v>
          </cell>
          <cell r="D1405" t="str">
            <v>CR</v>
          </cell>
          <cell r="E1405">
            <v>31.84</v>
          </cell>
        </row>
        <row r="1406">
          <cell r="A1406">
            <v>2574</v>
          </cell>
          <cell r="B1406" t="str">
            <v>CONDULETE DE ALUMINIO TIPO T, PARA ELETRODUTO ROSCAVEL DE 3/4", COM TAMPA CEGA</v>
          </cell>
          <cell r="C1406" t="str">
            <v xml:space="preserve">UN    </v>
          </cell>
          <cell r="D1406" t="str">
            <v>CR</v>
          </cell>
          <cell r="E1406">
            <v>7.38</v>
          </cell>
        </row>
        <row r="1407">
          <cell r="A1407">
            <v>2578</v>
          </cell>
          <cell r="B1407" t="str">
            <v>CONDULETE DE ALUMINIO TIPO T, PARA ELETRODUTO ROSCAVEL DE 3", COM TAMPA CEGA</v>
          </cell>
          <cell r="C1407" t="str">
            <v xml:space="preserve">UN    </v>
          </cell>
          <cell r="D1407" t="str">
            <v>CR</v>
          </cell>
          <cell r="E1407">
            <v>99.42</v>
          </cell>
        </row>
        <row r="1408">
          <cell r="A1408">
            <v>2585</v>
          </cell>
          <cell r="B1408" t="str">
            <v>CONDULETE DE ALUMINIO TIPO T, PARA ELETRODUTO ROSCAVEL DE 4", COM TAMPA CEGA</v>
          </cell>
          <cell r="C1408" t="str">
            <v xml:space="preserve">UN    </v>
          </cell>
          <cell r="D1408" t="str">
            <v>CR</v>
          </cell>
          <cell r="E1408">
            <v>136.43</v>
          </cell>
        </row>
        <row r="1409">
          <cell r="A1409">
            <v>12008</v>
          </cell>
          <cell r="B1409" t="str">
            <v>CONDULETE DE ALUMINIO TIPO TB, PARA ELETRODUTO ROSCAVEL DE 3", COM TAMPA CEGA</v>
          </cell>
          <cell r="C1409" t="str">
            <v xml:space="preserve">UN    </v>
          </cell>
          <cell r="D1409" t="str">
            <v>CR</v>
          </cell>
          <cell r="E1409">
            <v>73.2</v>
          </cell>
        </row>
        <row r="1410">
          <cell r="A1410">
            <v>2582</v>
          </cell>
          <cell r="B1410" t="str">
            <v>CONDULETE DE ALUMINIO TIPO X, PARA ELETRODUTO ROSCAVEL DE 1 1/2", COM TAMPA CEGA</v>
          </cell>
          <cell r="C1410" t="str">
            <v xml:space="preserve">UN    </v>
          </cell>
          <cell r="D1410" t="str">
            <v>CR</v>
          </cell>
          <cell r="E1410">
            <v>21.8</v>
          </cell>
        </row>
        <row r="1411">
          <cell r="A1411">
            <v>2597</v>
          </cell>
          <cell r="B1411" t="str">
            <v>CONDULETE DE ALUMINIO TIPO X, PARA ELETRODUTO ROSCAVEL DE 1 1/4", COM TAMPA CEGA</v>
          </cell>
          <cell r="C1411" t="str">
            <v xml:space="preserve">UN    </v>
          </cell>
          <cell r="D1411" t="str">
            <v>CR</v>
          </cell>
          <cell r="E1411">
            <v>18.68</v>
          </cell>
        </row>
        <row r="1412">
          <cell r="A1412">
            <v>2579</v>
          </cell>
          <cell r="B1412" t="str">
            <v>CONDULETE DE ALUMINIO TIPO X, PARA ELETRODUTO ROSCAVEL DE 1/2", COM TAMPA CEGA</v>
          </cell>
          <cell r="C1412" t="str">
            <v xml:space="preserve">UN    </v>
          </cell>
          <cell r="D1412" t="str">
            <v>CR</v>
          </cell>
          <cell r="E1412">
            <v>8.89</v>
          </cell>
        </row>
        <row r="1413">
          <cell r="A1413">
            <v>2581</v>
          </cell>
          <cell r="B1413" t="str">
            <v>CONDULETE DE ALUMINIO TIPO X, PARA ELETRODUTO ROSCAVEL DE 1", COM TAMPA CEGA</v>
          </cell>
          <cell r="C1413" t="str">
            <v xml:space="preserve">UN    </v>
          </cell>
          <cell r="D1413" t="str">
            <v>CR</v>
          </cell>
          <cell r="E1413">
            <v>11.38</v>
          </cell>
        </row>
        <row r="1414">
          <cell r="A1414">
            <v>2596</v>
          </cell>
          <cell r="B1414" t="str">
            <v>CONDULETE DE ALUMINIO TIPO X, PARA ELETRODUTO ROSCAVEL DE 2", COM TAMPA CEGA</v>
          </cell>
          <cell r="C1414" t="str">
            <v xml:space="preserve">UN    </v>
          </cell>
          <cell r="D1414" t="str">
            <v>CR</v>
          </cell>
          <cell r="E1414">
            <v>33.659999999999997</v>
          </cell>
        </row>
        <row r="1415">
          <cell r="A1415">
            <v>2580</v>
          </cell>
          <cell r="B1415" t="str">
            <v>CONDULETE DE ALUMINIO TIPO X, PARA ELETRODUTO ROSCAVEL DE 3/4", COM TAMPA CEGA</v>
          </cell>
          <cell r="C1415" t="str">
            <v xml:space="preserve">UN    </v>
          </cell>
          <cell r="D1415" t="str">
            <v>CR</v>
          </cell>
          <cell r="E1415">
            <v>9.75</v>
          </cell>
        </row>
        <row r="1416">
          <cell r="A1416">
            <v>2583</v>
          </cell>
          <cell r="B1416" t="str">
            <v>CONDULETE DE ALUMINIO TIPO X, PARA ELETRODUTO ROSCAVEL DE 3", COM TAMPA CEGA</v>
          </cell>
          <cell r="C1416" t="str">
            <v xml:space="preserve">UN    </v>
          </cell>
          <cell r="D1416" t="str">
            <v>CR</v>
          </cell>
          <cell r="E1416">
            <v>81.87</v>
          </cell>
        </row>
        <row r="1417">
          <cell r="A1417">
            <v>2584</v>
          </cell>
          <cell r="B1417" t="str">
            <v>CONDULETE DE ALUMINIO TIPO X, PARA ELETRODUTO ROSCAVEL DE 4", COM TAMPA CEGA</v>
          </cell>
          <cell r="C1417" t="str">
            <v xml:space="preserve">UN    </v>
          </cell>
          <cell r="D1417" t="str">
            <v>CR</v>
          </cell>
          <cell r="E1417">
            <v>136.29</v>
          </cell>
        </row>
        <row r="1418">
          <cell r="A1418">
            <v>12010</v>
          </cell>
          <cell r="B1418" t="str">
            <v>CONDULETE EM PVC, TIPO "B", SEM TAMPA, DE 1/2" OU 3/4"</v>
          </cell>
          <cell r="C1418" t="str">
            <v xml:space="preserve">UN    </v>
          </cell>
          <cell r="D1418" t="str">
            <v>CR</v>
          </cell>
          <cell r="E1418">
            <v>6.32</v>
          </cell>
        </row>
        <row r="1419">
          <cell r="A1419">
            <v>39329</v>
          </cell>
          <cell r="B1419" t="str">
            <v>CONDULETE EM PVC, TIPO "B", SEM TAMPA, DE 1"</v>
          </cell>
          <cell r="C1419" t="str">
            <v xml:space="preserve">UN    </v>
          </cell>
          <cell r="D1419" t="str">
            <v>CR</v>
          </cell>
          <cell r="E1419">
            <v>6.61</v>
          </cell>
        </row>
        <row r="1420">
          <cell r="A1420">
            <v>39330</v>
          </cell>
          <cell r="B1420" t="str">
            <v>CONDULETE EM PVC, TIPO "C", SEM TAMPA, DE 1/2"</v>
          </cell>
          <cell r="C1420" t="str">
            <v xml:space="preserve">UN    </v>
          </cell>
          <cell r="D1420" t="str">
            <v>CR</v>
          </cell>
          <cell r="E1420">
            <v>6.95</v>
          </cell>
        </row>
        <row r="1421">
          <cell r="A1421">
            <v>39332</v>
          </cell>
          <cell r="B1421" t="str">
            <v>CONDULETE EM PVC, TIPO "C", SEM TAMPA, DE 1"</v>
          </cell>
          <cell r="C1421" t="str">
            <v xml:space="preserve">UN    </v>
          </cell>
          <cell r="D1421" t="str">
            <v>CR</v>
          </cell>
          <cell r="E1421">
            <v>7.77</v>
          </cell>
        </row>
        <row r="1422">
          <cell r="A1422">
            <v>39331</v>
          </cell>
          <cell r="B1422" t="str">
            <v>CONDULETE EM PVC, TIPO "C", SEM TAMPA, DE 3/4"</v>
          </cell>
          <cell r="C1422" t="str">
            <v xml:space="preserve">UN    </v>
          </cell>
          <cell r="D1422" t="str">
            <v>CR</v>
          </cell>
          <cell r="E1422">
            <v>6.18</v>
          </cell>
        </row>
        <row r="1423">
          <cell r="A1423">
            <v>39333</v>
          </cell>
          <cell r="B1423" t="str">
            <v>CONDULETE EM PVC, TIPO "E", SEM TAMPA, DE 1/2"</v>
          </cell>
          <cell r="C1423" t="str">
            <v xml:space="preserve">UN    </v>
          </cell>
          <cell r="D1423" t="str">
            <v>CR</v>
          </cell>
          <cell r="E1423">
            <v>6.03</v>
          </cell>
        </row>
        <row r="1424">
          <cell r="A1424">
            <v>39335</v>
          </cell>
          <cell r="B1424" t="str">
            <v>CONDULETE EM PVC, TIPO "E", SEM TAMPA, DE 1"</v>
          </cell>
          <cell r="C1424" t="str">
            <v xml:space="preserve">UN    </v>
          </cell>
          <cell r="D1424" t="str">
            <v>CR</v>
          </cell>
          <cell r="E1424">
            <v>6.97</v>
          </cell>
        </row>
        <row r="1425">
          <cell r="A1425">
            <v>39334</v>
          </cell>
          <cell r="B1425" t="str">
            <v>CONDULETE EM PVC, TIPO "E", SEM TAMPA, DE 3/4"</v>
          </cell>
          <cell r="C1425" t="str">
            <v xml:space="preserve">UN    </v>
          </cell>
          <cell r="D1425" t="str">
            <v>CR</v>
          </cell>
          <cell r="E1425">
            <v>5.54</v>
          </cell>
        </row>
        <row r="1426">
          <cell r="A1426">
            <v>12016</v>
          </cell>
          <cell r="B1426" t="str">
            <v>CONDULETE EM PVC, TIPO "LB", SEM TAMPA, DE 1/2" OU 3/4"</v>
          </cell>
          <cell r="C1426" t="str">
            <v xml:space="preserve">UN    </v>
          </cell>
          <cell r="D1426" t="str">
            <v>CR</v>
          </cell>
          <cell r="E1426">
            <v>6.96</v>
          </cell>
        </row>
        <row r="1427">
          <cell r="A1427">
            <v>12015</v>
          </cell>
          <cell r="B1427" t="str">
            <v>CONDULETE EM PVC, TIPO "LB", SEM TAMPA, DE 1"</v>
          </cell>
          <cell r="C1427" t="str">
            <v xml:space="preserve">UN    </v>
          </cell>
          <cell r="D1427" t="str">
            <v>CR</v>
          </cell>
          <cell r="E1427">
            <v>8.1</v>
          </cell>
        </row>
        <row r="1428">
          <cell r="A1428">
            <v>12020</v>
          </cell>
          <cell r="B1428" t="str">
            <v>CONDULETE EM PVC, TIPO "LL", SEM TAMPA, DE 1/2" OU 3/4"</v>
          </cell>
          <cell r="C1428" t="str">
            <v xml:space="preserve">UN    </v>
          </cell>
          <cell r="D1428" t="str">
            <v>CR</v>
          </cell>
          <cell r="E1428">
            <v>6.96</v>
          </cell>
        </row>
        <row r="1429">
          <cell r="A1429">
            <v>12019</v>
          </cell>
          <cell r="B1429" t="str">
            <v>CONDULETE EM PVC, TIPO "LL", SEM TAMPA, DE 1"</v>
          </cell>
          <cell r="C1429" t="str">
            <v xml:space="preserve">UN    </v>
          </cell>
          <cell r="D1429" t="str">
            <v>CR</v>
          </cell>
          <cell r="E1429">
            <v>8.1</v>
          </cell>
        </row>
        <row r="1430">
          <cell r="A1430">
            <v>39336</v>
          </cell>
          <cell r="B1430" t="str">
            <v>CONDULETE EM PVC, TIPO "LR", SEM TAMPA, DE 1/2"</v>
          </cell>
          <cell r="C1430" t="str">
            <v xml:space="preserve">UN    </v>
          </cell>
          <cell r="D1430" t="str">
            <v>CR</v>
          </cell>
          <cell r="E1430">
            <v>6.95</v>
          </cell>
        </row>
        <row r="1431">
          <cell r="A1431">
            <v>39338</v>
          </cell>
          <cell r="B1431" t="str">
            <v>CONDULETE EM PVC, TIPO "LR", SEM TAMPA, DE 1"</v>
          </cell>
          <cell r="C1431" t="str">
            <v xml:space="preserve">UN    </v>
          </cell>
          <cell r="D1431" t="str">
            <v>CR</v>
          </cell>
          <cell r="E1431">
            <v>7.77</v>
          </cell>
        </row>
        <row r="1432">
          <cell r="A1432">
            <v>39337</v>
          </cell>
          <cell r="B1432" t="str">
            <v>CONDULETE EM PVC, TIPO "LR", SEM TAMPA, DE 3/4"</v>
          </cell>
          <cell r="C1432" t="str">
            <v xml:space="preserve">UN    </v>
          </cell>
          <cell r="D1432" t="str">
            <v>CR</v>
          </cell>
          <cell r="E1432">
            <v>6.18</v>
          </cell>
        </row>
        <row r="1433">
          <cell r="A1433">
            <v>39341</v>
          </cell>
          <cell r="B1433" t="str">
            <v>CONDULETE EM PVC, TIPO "T", SEM TAMPA, DE 1"</v>
          </cell>
          <cell r="C1433" t="str">
            <v xml:space="preserve">UN    </v>
          </cell>
          <cell r="D1433" t="str">
            <v>CR</v>
          </cell>
          <cell r="E1433">
            <v>10.130000000000001</v>
          </cell>
        </row>
        <row r="1434">
          <cell r="A1434">
            <v>39340</v>
          </cell>
          <cell r="B1434" t="str">
            <v>CONDULETE EM PVC, TIPO "T", SEM TAMPA, DE 3/4"</v>
          </cell>
          <cell r="C1434" t="str">
            <v xml:space="preserve">UN    </v>
          </cell>
          <cell r="D1434" t="str">
            <v>CR</v>
          </cell>
          <cell r="E1434">
            <v>7.43</v>
          </cell>
        </row>
        <row r="1435">
          <cell r="A1435">
            <v>12025</v>
          </cell>
          <cell r="B1435" t="str">
            <v>CONDULETE EM PVC, TIPO "TB", SEM TAMPA, DE 1/2" OU 3/4"</v>
          </cell>
          <cell r="C1435" t="str">
            <v xml:space="preserve">UN    </v>
          </cell>
          <cell r="D1435" t="str">
            <v>CR</v>
          </cell>
          <cell r="E1435">
            <v>7.68</v>
          </cell>
        </row>
        <row r="1436">
          <cell r="A1436">
            <v>39342</v>
          </cell>
          <cell r="B1436" t="str">
            <v>CONDULETE EM PVC, TIPO "TB", SEM TAMPA, DE 1"</v>
          </cell>
          <cell r="C1436" t="str">
            <v xml:space="preserve">UN    </v>
          </cell>
          <cell r="D1436" t="str">
            <v>CR</v>
          </cell>
          <cell r="E1436">
            <v>10.130000000000001</v>
          </cell>
        </row>
        <row r="1437">
          <cell r="A1437">
            <v>39343</v>
          </cell>
          <cell r="B1437" t="str">
            <v>CONDULETE EM PVC, TIPO "X", SEM TAMPA, DE 1/2"</v>
          </cell>
          <cell r="C1437" t="str">
            <v xml:space="preserve">UN    </v>
          </cell>
          <cell r="D1437" t="str">
            <v>CR</v>
          </cell>
          <cell r="E1437">
            <v>8.5500000000000007</v>
          </cell>
        </row>
        <row r="1438">
          <cell r="A1438">
            <v>39345</v>
          </cell>
          <cell r="B1438" t="str">
            <v>CONDULETE EM PVC, TIPO "X", SEM TAMPA, DE 1"</v>
          </cell>
          <cell r="C1438" t="str">
            <v xml:space="preserve">UN    </v>
          </cell>
          <cell r="D1438" t="str">
            <v>CR</v>
          </cell>
          <cell r="E1438">
            <v>11.57</v>
          </cell>
        </row>
        <row r="1439">
          <cell r="A1439">
            <v>39344</v>
          </cell>
          <cell r="B1439" t="str">
            <v>CONDULETE EM PVC, TIPO "X", SEM TAMPA, DE 3/4"</v>
          </cell>
          <cell r="C1439" t="str">
            <v xml:space="preserve">UN    </v>
          </cell>
          <cell r="D1439" t="str">
            <v>CR</v>
          </cell>
          <cell r="E1439">
            <v>8.27</v>
          </cell>
        </row>
        <row r="1440">
          <cell r="A1440">
            <v>12623</v>
          </cell>
          <cell r="B1440" t="str">
            <v>CONDUTOR PLUVIAL, PVC, CIRCULAR, DIAMETRO ENTRE 80 E 100 MM, PARA DRENAGEM PREDIAL</v>
          </cell>
          <cell r="C1440" t="str">
            <v xml:space="preserve">M     </v>
          </cell>
          <cell r="D1440" t="str">
            <v>AS</v>
          </cell>
          <cell r="E1440">
            <v>8.64</v>
          </cell>
        </row>
        <row r="1441">
          <cell r="A1441">
            <v>34498</v>
          </cell>
          <cell r="B1441" t="str">
            <v>CONE DE SINALIZACAO EM PVC FLEXIVEL, H = 70 / 76 CM (NBR 15071)</v>
          </cell>
          <cell r="C1441" t="str">
            <v xml:space="preserve">UN    </v>
          </cell>
          <cell r="D1441" t="str">
            <v>CR</v>
          </cell>
          <cell r="E1441">
            <v>85.43</v>
          </cell>
        </row>
        <row r="1442">
          <cell r="A1442">
            <v>13244</v>
          </cell>
          <cell r="B1442" t="str">
            <v>CONE DE SINALIZACAO EM PVC RIGIDO COM FAIXA REFLETIVA, H = 70 / 76 CM</v>
          </cell>
          <cell r="C1442" t="str">
            <v xml:space="preserve">UN    </v>
          </cell>
          <cell r="D1442" t="str">
            <v xml:space="preserve">C </v>
          </cell>
          <cell r="E1442">
            <v>35.96</v>
          </cell>
        </row>
        <row r="1443">
          <cell r="A1443">
            <v>38998</v>
          </cell>
          <cell r="B1443" t="str">
            <v>CONECTOR / ADAPTADOR FEMEA, COM INSERTO METALICO, PPR, DN 25 MM X 1/2", PARA AGUA QUENTE E FRIA PREDIAL</v>
          </cell>
          <cell r="C1443" t="str">
            <v xml:space="preserve">UN    </v>
          </cell>
          <cell r="D1443" t="str">
            <v>AS</v>
          </cell>
          <cell r="E1443">
            <v>7.99</v>
          </cell>
        </row>
        <row r="1444">
          <cell r="A1444">
            <v>38999</v>
          </cell>
          <cell r="B1444" t="str">
            <v>CONECTOR / ADAPTADOR FEMEA, COM INSERTO METALICO, PPR, DN 32 MM X 3/4", PARA AGUA QUENTE E FRIA PREDIAL</v>
          </cell>
          <cell r="C1444" t="str">
            <v xml:space="preserve">UN    </v>
          </cell>
          <cell r="D1444" t="str">
            <v>AS</v>
          </cell>
          <cell r="E1444">
            <v>13.21</v>
          </cell>
        </row>
        <row r="1445">
          <cell r="A1445">
            <v>38996</v>
          </cell>
          <cell r="B1445" t="str">
            <v>CONECTOR / ADAPTADOR MACHO, COM INSERTO METALICO, PPR, DN 25 MM X 1/2", PARA AGUA QUENTE E FRIA PREDIAL</v>
          </cell>
          <cell r="C1445" t="str">
            <v xml:space="preserve">UN    </v>
          </cell>
          <cell r="D1445" t="str">
            <v>AS</v>
          </cell>
          <cell r="E1445">
            <v>11.54</v>
          </cell>
        </row>
        <row r="1446">
          <cell r="A1446">
            <v>38997</v>
          </cell>
          <cell r="B1446" t="str">
            <v>CONECTOR / ADAPTADOR MACHO, COM INSERTO METALICO, PPR, DN 32 MM X 3/4", PARA AGUA QUENTE E FRIA PREDIAL</v>
          </cell>
          <cell r="C1446" t="str">
            <v xml:space="preserve">UN    </v>
          </cell>
          <cell r="D1446" t="str">
            <v>AS</v>
          </cell>
          <cell r="E1446">
            <v>18.68</v>
          </cell>
        </row>
        <row r="1447">
          <cell r="A1447">
            <v>39862</v>
          </cell>
          <cell r="B1447" t="str">
            <v>CONECTOR BRONZE/LATAO (REF 603) SEM ANEL DE SOLDA, BOLSA X ROSCA F, 15 MM X 1/2"</v>
          </cell>
          <cell r="C1447" t="str">
            <v xml:space="preserve">UN    </v>
          </cell>
          <cell r="D1447" t="str">
            <v>AS</v>
          </cell>
          <cell r="E1447">
            <v>9.3000000000000007</v>
          </cell>
        </row>
        <row r="1448">
          <cell r="A1448">
            <v>39863</v>
          </cell>
          <cell r="B1448" t="str">
            <v>CONECTOR BRONZE/LATAO (REF 603) SEM ANEL DE SOLDA, BOLSA X ROSCA F, 22 MM X 1/2"</v>
          </cell>
          <cell r="C1448" t="str">
            <v xml:space="preserve">UN    </v>
          </cell>
          <cell r="D1448" t="str">
            <v>AS</v>
          </cell>
          <cell r="E1448">
            <v>9.43</v>
          </cell>
        </row>
        <row r="1449">
          <cell r="A1449">
            <v>39864</v>
          </cell>
          <cell r="B1449" t="str">
            <v>CONECTOR BRONZE/LATAO (REF 603) SEM ANEL DE SOLDA, BOLSA X ROSCA F, 22 MM X 3/4"</v>
          </cell>
          <cell r="C1449" t="str">
            <v xml:space="preserve">UN    </v>
          </cell>
          <cell r="D1449" t="str">
            <v>AS</v>
          </cell>
          <cell r="E1449">
            <v>11.7</v>
          </cell>
        </row>
        <row r="1450">
          <cell r="A1450">
            <v>39865</v>
          </cell>
          <cell r="B1450" t="str">
            <v>CONECTOR BRONZE/LATAO (REF 603) SEM ANEL DE SOLDA, BOLSA X ROSCA F, 28 MM X 1/2"</v>
          </cell>
          <cell r="C1450" t="str">
            <v xml:space="preserve">UN    </v>
          </cell>
          <cell r="D1450" t="str">
            <v>AS</v>
          </cell>
          <cell r="E1450">
            <v>16.5</v>
          </cell>
        </row>
        <row r="1451">
          <cell r="A1451">
            <v>2517</v>
          </cell>
          <cell r="B1451" t="str">
            <v>CONECTOR CURVO 90 GRAUS DE ALUMINIO, BITOLA 1 1/2", PARA ADAPTAR ENTRADA DE ELETRODUTO METALICO FLEXIVEL EM QUADROS</v>
          </cell>
          <cell r="C1451" t="str">
            <v xml:space="preserve">UN    </v>
          </cell>
          <cell r="D1451" t="str">
            <v>CR</v>
          </cell>
          <cell r="E1451">
            <v>13.58</v>
          </cell>
        </row>
        <row r="1452">
          <cell r="A1452">
            <v>2522</v>
          </cell>
          <cell r="B1452" t="str">
            <v>CONECTOR CURVO 90 GRAUS DE ALUMINIO, BITOLA 1 1/4", PARA ADAPTAR ENTRADA DE ELETRODUTO METALICO FLEXIVEL EM QUADROS</v>
          </cell>
          <cell r="C1452" t="str">
            <v xml:space="preserve">UN    </v>
          </cell>
          <cell r="D1452" t="str">
            <v>CR</v>
          </cell>
          <cell r="E1452">
            <v>8.77</v>
          </cell>
        </row>
        <row r="1453">
          <cell r="A1453">
            <v>2548</v>
          </cell>
          <cell r="B1453" t="str">
            <v>CONECTOR CURVO 90 GRAUS DE ALUMINIO, BITOLA 1/2", PARA ADAPTAR ENTRADA DE ELETRODUTO METALICO FLEXIVEL EM QUADROS</v>
          </cell>
          <cell r="C1453" t="str">
            <v xml:space="preserve">UN    </v>
          </cell>
          <cell r="D1453" t="str">
            <v>CR</v>
          </cell>
          <cell r="E1453">
            <v>5.39</v>
          </cell>
        </row>
        <row r="1454">
          <cell r="A1454">
            <v>2516</v>
          </cell>
          <cell r="B1454" t="str">
            <v>CONECTOR CURVO 90 GRAUS DE ALUMINIO, BITOLA 1", PARA ADAPTAR ENTRADA DE ELETRODUTO METALICO FLEXIVEL EM QUADROS</v>
          </cell>
          <cell r="C1454" t="str">
            <v xml:space="preserve">UN    </v>
          </cell>
          <cell r="D1454" t="str">
            <v>CR</v>
          </cell>
          <cell r="E1454">
            <v>7.04</v>
          </cell>
        </row>
        <row r="1455">
          <cell r="A1455">
            <v>2518</v>
          </cell>
          <cell r="B1455" t="str">
            <v>CONECTOR CURVO 90 GRAUS DE ALUMINIO, BITOLA 2 1/2", PARA ADAPTAR ENTRADA DE ELETRODUTO METALICO FLEXIVEL EM QUADROS</v>
          </cell>
          <cell r="C1455" t="str">
            <v xml:space="preserve">UN    </v>
          </cell>
          <cell r="D1455" t="str">
            <v>CR</v>
          </cell>
          <cell r="E1455">
            <v>64.63</v>
          </cell>
        </row>
        <row r="1456">
          <cell r="A1456">
            <v>2521</v>
          </cell>
          <cell r="B1456" t="str">
            <v>CONECTOR CURVO 90 GRAUS DE ALUMINIO, BITOLA 2", PARA ADAPTAR ENTRADA DE ELETRODUTO METALICO FLEXIVEL EM QUADROS</v>
          </cell>
          <cell r="C1456" t="str">
            <v xml:space="preserve">UN    </v>
          </cell>
          <cell r="D1456" t="str">
            <v>CR</v>
          </cell>
          <cell r="E1456">
            <v>27.51</v>
          </cell>
        </row>
        <row r="1457">
          <cell r="A1457">
            <v>2515</v>
          </cell>
          <cell r="B1457" t="str">
            <v>CONECTOR CURVO 90 GRAUS DE ALUMINIO, BITOLA 3/4", PARA ADAPTAR ENTRADA DE ELETRODUTO METALICO FLEXIVEL EM QUADROS</v>
          </cell>
          <cell r="C1457" t="str">
            <v xml:space="preserve">UN    </v>
          </cell>
          <cell r="D1457" t="str">
            <v>CR</v>
          </cell>
          <cell r="E1457">
            <v>5.86</v>
          </cell>
        </row>
        <row r="1458">
          <cell r="A1458">
            <v>2519</v>
          </cell>
          <cell r="B1458" t="str">
            <v>CONECTOR CURVO 90 GRAUS DE ALUMINIO, BITOLA 3", PARA ADAPTAR ENTRADA DE ELETRODUTO METALICO FLEXIVEL EM QUADROS</v>
          </cell>
          <cell r="C1458" t="str">
            <v xml:space="preserve">UN    </v>
          </cell>
          <cell r="D1458" t="str">
            <v>CR</v>
          </cell>
          <cell r="E1458">
            <v>77.930000000000007</v>
          </cell>
        </row>
        <row r="1459">
          <cell r="A1459">
            <v>2520</v>
          </cell>
          <cell r="B1459" t="str">
            <v>CONECTOR CURVO 90 GRAUS DE ALUMINIO, BITOLA 4", PARA ADAPTAR ENTRADA DE ELETRODUTO METALICO FLEXIVEL EM QUADROS</v>
          </cell>
          <cell r="C1459" t="str">
            <v xml:space="preserve">UN    </v>
          </cell>
          <cell r="D1459" t="str">
            <v>CR</v>
          </cell>
          <cell r="E1459">
            <v>143.44</v>
          </cell>
        </row>
        <row r="1460">
          <cell r="A1460">
            <v>1602</v>
          </cell>
          <cell r="B1460" t="str">
            <v>CONECTOR DE ALUMINIO TIPO PRENSA CABO, BITOLA 1 1/2", PARA CABOS DE DIAMETRO DE 37 A 40 MM</v>
          </cell>
          <cell r="C1460" t="str">
            <v xml:space="preserve">UN    </v>
          </cell>
          <cell r="D1460" t="str">
            <v>CR</v>
          </cell>
          <cell r="E1460">
            <v>30.57</v>
          </cell>
        </row>
        <row r="1461">
          <cell r="A1461">
            <v>1601</v>
          </cell>
          <cell r="B1461" t="str">
            <v>CONECTOR DE ALUMINIO TIPO PRENSA CABO, BITOLA 1 1/4", PARA CABOS DE DIAMETRO DE 31 A 34 MM</v>
          </cell>
          <cell r="C1461" t="str">
            <v xml:space="preserve">UN    </v>
          </cell>
          <cell r="D1461" t="str">
            <v>CR</v>
          </cell>
          <cell r="E1461">
            <v>27.25</v>
          </cell>
        </row>
        <row r="1462">
          <cell r="A1462">
            <v>1598</v>
          </cell>
          <cell r="B1462" t="str">
            <v>CONECTOR DE ALUMINIO TIPO PRENSA CABO, BITOLA 1/2", PARA CABOS DE DIAMETRO DE 12,5 A 15 MM</v>
          </cell>
          <cell r="C1462" t="str">
            <v xml:space="preserve">UN    </v>
          </cell>
          <cell r="D1462" t="str">
            <v>CR</v>
          </cell>
          <cell r="E1462">
            <v>8.06</v>
          </cell>
        </row>
        <row r="1463">
          <cell r="A1463">
            <v>1600</v>
          </cell>
          <cell r="B1463" t="str">
            <v>CONECTOR DE ALUMINIO TIPO PRENSA CABO, BITOLA 1", PARA CABOS DE DIAMETRO DE 22,5 A 25 MM</v>
          </cell>
          <cell r="C1463" t="str">
            <v xml:space="preserve">UN    </v>
          </cell>
          <cell r="D1463" t="str">
            <v>CR</v>
          </cell>
          <cell r="E1463">
            <v>11.9</v>
          </cell>
        </row>
        <row r="1464">
          <cell r="A1464">
            <v>1603</v>
          </cell>
          <cell r="B1464" t="str">
            <v>CONECTOR DE ALUMINIO TIPO PRENSA CABO, BITOLA 2", PARA CABOS DE DIAMETRO DE 47,5 A 50 MM</v>
          </cell>
          <cell r="C1464" t="str">
            <v xml:space="preserve">UN    </v>
          </cell>
          <cell r="D1464" t="str">
            <v>CR</v>
          </cell>
          <cell r="E1464">
            <v>46.16</v>
          </cell>
        </row>
        <row r="1465">
          <cell r="A1465">
            <v>1599</v>
          </cell>
          <cell r="B1465" t="str">
            <v>CONECTOR DE ALUMINIO TIPO PRENSA CABO, BITOLA 3/4", PARA CABOS DE DIAMETRO DE 17,5 A 20 MM</v>
          </cell>
          <cell r="C1465" t="str">
            <v xml:space="preserve">UN    </v>
          </cell>
          <cell r="D1465" t="str">
            <v>CR</v>
          </cell>
          <cell r="E1465">
            <v>9.35</v>
          </cell>
        </row>
        <row r="1466">
          <cell r="A1466">
            <v>1597</v>
          </cell>
          <cell r="B1466" t="str">
            <v>CONECTOR DE ALUMINIO TIPO PRENSA CABO, BITOLA 3/8", PARA CABOS DE DIAMETRO DE 9 A 10 MM</v>
          </cell>
          <cell r="C1466" t="str">
            <v xml:space="preserve">UN    </v>
          </cell>
          <cell r="D1466" t="str">
            <v>CR</v>
          </cell>
          <cell r="E1466">
            <v>7.58</v>
          </cell>
        </row>
        <row r="1467">
          <cell r="A1467">
            <v>39600</v>
          </cell>
          <cell r="B1467" t="str">
            <v>CONECTOR FEMEA RJ - 45, CATEGORIA 5 E</v>
          </cell>
          <cell r="C1467" t="str">
            <v xml:space="preserve">UN    </v>
          </cell>
          <cell r="D1467" t="str">
            <v>CR</v>
          </cell>
          <cell r="E1467">
            <v>10.84</v>
          </cell>
        </row>
        <row r="1468">
          <cell r="A1468">
            <v>39601</v>
          </cell>
          <cell r="B1468" t="str">
            <v>CONECTOR FEMEA RJ - 45, CATEGORIA 6</v>
          </cell>
          <cell r="C1468" t="str">
            <v xml:space="preserve">UN    </v>
          </cell>
          <cell r="D1468" t="str">
            <v>CR</v>
          </cell>
          <cell r="E1468">
            <v>18.850000000000001</v>
          </cell>
        </row>
        <row r="1469">
          <cell r="A1469">
            <v>39602</v>
          </cell>
          <cell r="B1469" t="str">
            <v>CONECTOR MACHO RJ - 45, CATEGORIA 5 E</v>
          </cell>
          <cell r="C1469" t="str">
            <v xml:space="preserve">UN    </v>
          </cell>
          <cell r="D1469" t="str">
            <v>CR</v>
          </cell>
          <cell r="E1469">
            <v>1.24</v>
          </cell>
        </row>
        <row r="1470">
          <cell r="A1470">
            <v>39603</v>
          </cell>
          <cell r="B1470" t="str">
            <v>CONECTOR MACHO RJ - 45, CATEGORIA 6</v>
          </cell>
          <cell r="C1470" t="str">
            <v xml:space="preserve">UN    </v>
          </cell>
          <cell r="D1470" t="str">
            <v>CR</v>
          </cell>
          <cell r="E1470">
            <v>2.12</v>
          </cell>
        </row>
        <row r="1471">
          <cell r="A1471">
            <v>11821</v>
          </cell>
          <cell r="B1471" t="str">
            <v>CONECTOR METALICO TIPO PARAFUSO FENDIDO (SPLIT BOLT), COM SEPARADOR DE CABOS BIMETALICOS, PARA CABOS ATE 25 MM2</v>
          </cell>
          <cell r="C1471" t="str">
            <v xml:space="preserve">UN    </v>
          </cell>
          <cell r="D1471" t="str">
            <v>CR</v>
          </cell>
          <cell r="E1471">
            <v>6.22</v>
          </cell>
        </row>
        <row r="1472">
          <cell r="A1472">
            <v>1562</v>
          </cell>
          <cell r="B1472" t="str">
            <v>CONECTOR METALICO TIPO PARAFUSO FENDIDO (SPLIT BOLT), COM SEPARADOR DE CABOS BIMETALICOS, PARA CABOS ATE 50 MM2</v>
          </cell>
          <cell r="C1472" t="str">
            <v xml:space="preserve">UN    </v>
          </cell>
          <cell r="D1472" t="str">
            <v>CR</v>
          </cell>
          <cell r="E1472">
            <v>10.199999999999999</v>
          </cell>
        </row>
        <row r="1473">
          <cell r="A1473">
            <v>1563</v>
          </cell>
          <cell r="B1473" t="str">
            <v>CONECTOR METALICO TIPO PARAFUSO FENDIDO (SPLIT BOLT), COM SEPARADOR DE CABOS BIMETALICOS, PARA CABOS ATE 70 MM2</v>
          </cell>
          <cell r="C1473" t="str">
            <v xml:space="preserve">UN    </v>
          </cell>
          <cell r="D1473" t="str">
            <v>CR</v>
          </cell>
          <cell r="E1473">
            <v>13.68</v>
          </cell>
        </row>
        <row r="1474">
          <cell r="A1474">
            <v>11856</v>
          </cell>
          <cell r="B1474" t="str">
            <v>CONECTOR METALICO TIPO PARAFUSO FENDIDO (SPLIT BOLT), PARA CABOS ATE 10 MM2</v>
          </cell>
          <cell r="C1474" t="str">
            <v xml:space="preserve">UN    </v>
          </cell>
          <cell r="D1474" t="str">
            <v xml:space="preserve">C </v>
          </cell>
          <cell r="E1474">
            <v>4.08</v>
          </cell>
        </row>
        <row r="1475">
          <cell r="A1475">
            <v>11857</v>
          </cell>
          <cell r="B1475" t="str">
            <v>CONECTOR METALICO TIPO PARAFUSO FENDIDO (SPLIT BOLT), PARA CABOS ATE 120 MM2</v>
          </cell>
          <cell r="C1475" t="str">
            <v xml:space="preserve">UN    </v>
          </cell>
          <cell r="D1475" t="str">
            <v>CR</v>
          </cell>
          <cell r="E1475">
            <v>21.47</v>
          </cell>
        </row>
        <row r="1476">
          <cell r="A1476">
            <v>11858</v>
          </cell>
          <cell r="B1476" t="str">
            <v>CONECTOR METALICO TIPO PARAFUSO FENDIDO (SPLIT BOLT), PARA CABOS ATE 150 MM2</v>
          </cell>
          <cell r="C1476" t="str">
            <v xml:space="preserve">UN    </v>
          </cell>
          <cell r="D1476" t="str">
            <v>CR</v>
          </cell>
          <cell r="E1476">
            <v>26.65</v>
          </cell>
        </row>
        <row r="1477">
          <cell r="A1477">
            <v>1539</v>
          </cell>
          <cell r="B1477" t="str">
            <v>CONECTOR METALICO TIPO PARAFUSO FENDIDO (SPLIT BOLT), PARA CABOS ATE 16 MM2</v>
          </cell>
          <cell r="C1477" t="str">
            <v xml:space="preserve">UN    </v>
          </cell>
          <cell r="D1477" t="str">
            <v>CR</v>
          </cell>
          <cell r="E1477">
            <v>4.79</v>
          </cell>
        </row>
        <row r="1478">
          <cell r="A1478">
            <v>11859</v>
          </cell>
          <cell r="B1478" t="str">
            <v>CONECTOR METALICO TIPO PARAFUSO FENDIDO (SPLIT BOLT), PARA CABOS ATE 185 MM2</v>
          </cell>
          <cell r="C1478" t="str">
            <v xml:space="preserve">UN    </v>
          </cell>
          <cell r="D1478" t="str">
            <v>CR</v>
          </cell>
          <cell r="E1478">
            <v>36.26</v>
          </cell>
        </row>
        <row r="1479">
          <cell r="A1479">
            <v>1550</v>
          </cell>
          <cell r="B1479" t="str">
            <v>CONECTOR METALICO TIPO PARAFUSO FENDIDO (SPLIT BOLT), PARA CABOS ATE 25 MM2</v>
          </cell>
          <cell r="C1479" t="str">
            <v xml:space="preserve">UN    </v>
          </cell>
          <cell r="D1479" t="str">
            <v>CR</v>
          </cell>
          <cell r="E1479">
            <v>5.0599999999999996</v>
          </cell>
        </row>
        <row r="1480">
          <cell r="A1480">
            <v>11854</v>
          </cell>
          <cell r="B1480" t="str">
            <v>CONECTOR METALICO TIPO PARAFUSO FENDIDO (SPLIT BOLT), PARA CABOS ATE 35 MM2</v>
          </cell>
          <cell r="C1480" t="str">
            <v xml:space="preserve">UN    </v>
          </cell>
          <cell r="D1480" t="str">
            <v>CR</v>
          </cell>
          <cell r="E1480">
            <v>6.32</v>
          </cell>
        </row>
        <row r="1481">
          <cell r="A1481">
            <v>11862</v>
          </cell>
          <cell r="B1481" t="str">
            <v>CONECTOR METALICO TIPO PARAFUSO FENDIDO (SPLIT BOLT), PARA CABOS ATE 50 MM2</v>
          </cell>
          <cell r="C1481" t="str">
            <v xml:space="preserve">UN    </v>
          </cell>
          <cell r="D1481" t="str">
            <v>CR</v>
          </cell>
          <cell r="E1481">
            <v>8.86</v>
          </cell>
        </row>
        <row r="1482">
          <cell r="A1482">
            <v>11863</v>
          </cell>
          <cell r="B1482" t="str">
            <v>CONECTOR METALICO TIPO PARAFUSO FENDIDO (SPLIT BOLT), PARA CABOS ATE 6 MM2</v>
          </cell>
          <cell r="C1482" t="str">
            <v xml:space="preserve">UN    </v>
          </cell>
          <cell r="D1482" t="str">
            <v>CR</v>
          </cell>
          <cell r="E1482">
            <v>3.58</v>
          </cell>
        </row>
        <row r="1483">
          <cell r="A1483">
            <v>11855</v>
          </cell>
          <cell r="B1483" t="str">
            <v>CONECTOR METALICO TIPO PARAFUSO FENDIDO (SPLIT BOLT), PARA CABOS ATE 70 MM2</v>
          </cell>
          <cell r="C1483" t="str">
            <v xml:space="preserve">UN    </v>
          </cell>
          <cell r="D1483" t="str">
            <v>CR</v>
          </cell>
          <cell r="E1483">
            <v>13.23</v>
          </cell>
        </row>
        <row r="1484">
          <cell r="A1484">
            <v>11864</v>
          </cell>
          <cell r="B1484" t="str">
            <v>CONECTOR METALICO TIPO PARAFUSO FENDIDO (SPLIT BOLT), PARA CABOS ATE 95 MM2</v>
          </cell>
          <cell r="C1484" t="str">
            <v xml:space="preserve">UN    </v>
          </cell>
          <cell r="D1484" t="str">
            <v>CR</v>
          </cell>
          <cell r="E1484">
            <v>20.010000000000002</v>
          </cell>
        </row>
        <row r="1485">
          <cell r="A1485">
            <v>2527</v>
          </cell>
          <cell r="B1485" t="str">
            <v>CONECTOR RETO DE ALUMINIO PARA ELETRODUTO DE 1 1/2", PARA ADAPTAR ENTRADA DE ELETRODUTO METALICO FLEXIVEL EM QUADROS</v>
          </cell>
          <cell r="C1485" t="str">
            <v xml:space="preserve">UN    </v>
          </cell>
          <cell r="D1485" t="str">
            <v>CR</v>
          </cell>
          <cell r="E1485">
            <v>4.8600000000000003</v>
          </cell>
        </row>
        <row r="1486">
          <cell r="A1486">
            <v>2526</v>
          </cell>
          <cell r="B1486" t="str">
            <v>CONECTOR RETO DE ALUMINIO PARA ELETRODUTO DE 1 1/4", PARA ADAPTAR ENTRADA DE ELETRODUTO METALICO FLEXIVEL EM QUADROS</v>
          </cell>
          <cell r="C1486" t="str">
            <v xml:space="preserve">UN    </v>
          </cell>
          <cell r="D1486" t="str">
            <v>CR</v>
          </cell>
          <cell r="E1486">
            <v>3.11</v>
          </cell>
        </row>
        <row r="1487">
          <cell r="A1487">
            <v>2487</v>
          </cell>
          <cell r="B1487" t="str">
            <v>CONECTOR RETO DE ALUMINIO PARA ELETRODUTO DE 1/2", PARA ADAPTAR ENTRADA DE ELETRODUTO METALICO FLEXIVEL EM QUADROS</v>
          </cell>
          <cell r="C1487" t="str">
            <v xml:space="preserve">UN    </v>
          </cell>
          <cell r="D1487" t="str">
            <v>CR</v>
          </cell>
          <cell r="E1487">
            <v>1.06</v>
          </cell>
        </row>
        <row r="1488">
          <cell r="A1488">
            <v>2483</v>
          </cell>
          <cell r="B1488" t="str">
            <v>CONECTOR RETO DE ALUMINIO PARA ELETRODUTO DE 1", PARA ADAPTAR ENTRADA DE ELETRODUTO METALICO FLEXIVEL EM QUADROS</v>
          </cell>
          <cell r="C1488" t="str">
            <v xml:space="preserve">UN    </v>
          </cell>
          <cell r="D1488" t="str">
            <v>CR</v>
          </cell>
          <cell r="E1488">
            <v>2.21</v>
          </cell>
        </row>
        <row r="1489">
          <cell r="A1489">
            <v>2528</v>
          </cell>
          <cell r="B1489" t="str">
            <v>CONECTOR RETO DE ALUMINIO PARA ELETRODUTO DE 2 1/2", PARA ADAPTAR ENTRADA DE ELETRODUTO METALICO FLEXIVEL EM QUADROS</v>
          </cell>
          <cell r="C1489" t="str">
            <v xml:space="preserve">UN    </v>
          </cell>
          <cell r="D1489" t="str">
            <v>CR</v>
          </cell>
          <cell r="E1489">
            <v>12.23</v>
          </cell>
        </row>
        <row r="1490">
          <cell r="A1490">
            <v>2489</v>
          </cell>
          <cell r="B1490" t="str">
            <v>CONECTOR RETO DE ALUMINIO PARA ELETRODUTO DE 2", PARA ADAPTAR ENTRADA DE ELETRODUTO METALICO FLEXIVEL EM QUADROS</v>
          </cell>
          <cell r="C1490" t="str">
            <v xml:space="preserve">UN    </v>
          </cell>
          <cell r="D1490" t="str">
            <v>CR</v>
          </cell>
          <cell r="E1490">
            <v>5.38</v>
          </cell>
        </row>
        <row r="1491">
          <cell r="A1491">
            <v>2488</v>
          </cell>
          <cell r="B1491" t="str">
            <v>CONECTOR RETO DE ALUMINIO PARA ELETRODUTO DE 3/4", PARA ADAPTAR ENTRADA DE ELETRODUTO METALICO FLEXIVEL EM QUADROS</v>
          </cell>
          <cell r="C1491" t="str">
            <v xml:space="preserve">UN    </v>
          </cell>
          <cell r="D1491" t="str">
            <v>CR</v>
          </cell>
          <cell r="E1491">
            <v>1.24</v>
          </cell>
        </row>
        <row r="1492">
          <cell r="A1492">
            <v>2484</v>
          </cell>
          <cell r="B1492" t="str">
            <v>CONECTOR RETO DE ALUMINIO PARA ELETRODUTO DE 3", PARA ADAPTAR ENTRADA DE ELETRODUTO METALICO FLEXIVEL EM QUADROS</v>
          </cell>
          <cell r="C1492" t="str">
            <v xml:space="preserve">UN    </v>
          </cell>
          <cell r="D1492" t="str">
            <v>CR</v>
          </cell>
          <cell r="E1492">
            <v>17.760000000000002</v>
          </cell>
        </row>
        <row r="1493">
          <cell r="A1493">
            <v>2485</v>
          </cell>
          <cell r="B1493" t="str">
            <v>CONECTOR RETO DE ALUMINIO PARA ELETRODUTO DE 4", PARA ADAPTAR ENTRADA DE ELETRODUTO METALICO FLEXIVEL EM QUADROS</v>
          </cell>
          <cell r="C1493" t="str">
            <v xml:space="preserve">UN    </v>
          </cell>
          <cell r="D1493" t="str">
            <v>CR</v>
          </cell>
          <cell r="E1493">
            <v>27.84</v>
          </cell>
        </row>
        <row r="1494">
          <cell r="A1494">
            <v>38005</v>
          </cell>
          <cell r="B1494" t="str">
            <v>CONECTOR, CPVC, SOLDAVEL, 15 MM X 1/2", PARA AGUA QUENTE</v>
          </cell>
          <cell r="C1494" t="str">
            <v xml:space="preserve">UN    </v>
          </cell>
          <cell r="D1494" t="str">
            <v>CR</v>
          </cell>
          <cell r="E1494">
            <v>11.65</v>
          </cell>
        </row>
        <row r="1495">
          <cell r="A1495">
            <v>38006</v>
          </cell>
          <cell r="B1495" t="str">
            <v>CONECTOR, CPVC, SOLDAVEL, 22 MM X 1/2", PARA AGUA QUENTE</v>
          </cell>
          <cell r="C1495" t="str">
            <v xml:space="preserve">UN    </v>
          </cell>
          <cell r="D1495" t="str">
            <v>CR</v>
          </cell>
          <cell r="E1495">
            <v>14.3</v>
          </cell>
        </row>
        <row r="1496">
          <cell r="A1496">
            <v>38428</v>
          </cell>
          <cell r="B1496" t="str">
            <v>CONECTOR, CPVC, SOLDAVEL, 22 MM X 3/4", PARA AGUA QUENTE</v>
          </cell>
          <cell r="C1496" t="str">
            <v xml:space="preserve">UN    </v>
          </cell>
          <cell r="D1496" t="str">
            <v>CR</v>
          </cell>
          <cell r="E1496">
            <v>13.4</v>
          </cell>
        </row>
        <row r="1497">
          <cell r="A1497">
            <v>38007</v>
          </cell>
          <cell r="B1497" t="str">
            <v>CONECTOR, CPVC, SOLDAVEL, 28 MM X 1", PARA AGUA QUENTE</v>
          </cell>
          <cell r="C1497" t="str">
            <v xml:space="preserve">UN    </v>
          </cell>
          <cell r="D1497" t="str">
            <v>CR</v>
          </cell>
          <cell r="E1497">
            <v>21.89</v>
          </cell>
        </row>
        <row r="1498">
          <cell r="A1498">
            <v>38008</v>
          </cell>
          <cell r="B1498" t="str">
            <v>CONECTOR, CPVC, SOLDAVEL, 35 MM X 1 1/4", PARA AGUA QUENTE</v>
          </cell>
          <cell r="C1498" t="str">
            <v xml:space="preserve">UN    </v>
          </cell>
          <cell r="D1498" t="str">
            <v>CR</v>
          </cell>
          <cell r="E1498">
            <v>88.18</v>
          </cell>
        </row>
        <row r="1499">
          <cell r="A1499">
            <v>38009</v>
          </cell>
          <cell r="B1499" t="str">
            <v>CONECTOR, CPVC, SOLDAVEL, 42 MM X 1 1/2", PARA AGUA QUENTE</v>
          </cell>
          <cell r="C1499" t="str">
            <v xml:space="preserve">UN    </v>
          </cell>
          <cell r="D1499" t="str">
            <v>CR</v>
          </cell>
          <cell r="E1499">
            <v>107.77</v>
          </cell>
        </row>
        <row r="1500">
          <cell r="A1500">
            <v>39279</v>
          </cell>
          <cell r="B1500" t="str">
            <v>CONEXAO FIXA, ROSCA FEMEA, EM PLASTICO, DN 16 MM X 1/2", PARA CONEXAO COM CRIMPAGEM EM TUBO PEX</v>
          </cell>
          <cell r="C1500" t="str">
            <v xml:space="preserve">UN    </v>
          </cell>
          <cell r="D1500" t="str">
            <v>AS</v>
          </cell>
          <cell r="E1500">
            <v>10.52</v>
          </cell>
        </row>
        <row r="1501">
          <cell r="A1501">
            <v>38845</v>
          </cell>
          <cell r="B1501" t="str">
            <v>CONEXAO FIXA, ROSCA FEMEA, EM PLASTICO, DN 16 MM X 3/4", PARA CONEXAO COM CRIMPAGEM EM TUBO PEX</v>
          </cell>
          <cell r="C1501" t="str">
            <v xml:space="preserve">UN    </v>
          </cell>
          <cell r="D1501" t="str">
            <v>AS</v>
          </cell>
          <cell r="E1501">
            <v>15.23</v>
          </cell>
        </row>
        <row r="1502">
          <cell r="A1502">
            <v>39280</v>
          </cell>
          <cell r="B1502" t="str">
            <v>CONEXAO FIXA, ROSCA FEMEA, EM PLASTICO, DN 20 MM X 1/2", PARA CONEXAO COM CRIMPAGEM EM TUBO PEX</v>
          </cell>
          <cell r="C1502" t="str">
            <v xml:space="preserve">UN    </v>
          </cell>
          <cell r="D1502" t="str">
            <v>AS</v>
          </cell>
          <cell r="E1502">
            <v>13.65</v>
          </cell>
        </row>
        <row r="1503">
          <cell r="A1503">
            <v>39281</v>
          </cell>
          <cell r="B1503" t="str">
            <v>CONEXAO FIXA, ROSCA FEMEA, EM PLASTICO, DN 20 MM X 3/4", PARA CONEXAO COM CRIMPAGEM EM TUBO PEX</v>
          </cell>
          <cell r="C1503" t="str">
            <v xml:space="preserve">UN    </v>
          </cell>
          <cell r="D1503" t="str">
            <v>AS</v>
          </cell>
          <cell r="E1503">
            <v>17.96</v>
          </cell>
        </row>
        <row r="1504">
          <cell r="A1504">
            <v>38849</v>
          </cell>
          <cell r="B1504" t="str">
            <v>CONEXAO FIXA, ROSCA FEMEA, EM PLASTICO, DN 25 MM X 1/2", PARA CONEXAO COM CRIMPAGEM EM TUBO PEX</v>
          </cell>
          <cell r="C1504" t="str">
            <v xml:space="preserve">UN    </v>
          </cell>
          <cell r="D1504" t="str">
            <v>AS</v>
          </cell>
          <cell r="E1504">
            <v>15.39</v>
          </cell>
        </row>
        <row r="1505">
          <cell r="A1505">
            <v>39282</v>
          </cell>
          <cell r="B1505" t="str">
            <v>CONEXAO FIXA, ROSCA FEMEA, EM PLASTICO, DN 25 MM X 3/4", PARA CONEXAO COM CRIMPAGEM EM TUBO PEX</v>
          </cell>
          <cell r="C1505" t="str">
            <v xml:space="preserve">UN    </v>
          </cell>
          <cell r="D1505" t="str">
            <v>AS</v>
          </cell>
          <cell r="E1505">
            <v>18.39</v>
          </cell>
        </row>
        <row r="1506">
          <cell r="A1506">
            <v>38852</v>
          </cell>
          <cell r="B1506" t="str">
            <v>CONEXAO FIXA, ROSCA FEMEA, EM PLASTICO, DN 32 MM X 3/4", PARA CONEXAO COM CRIMPAGEM EM TUBO PEX</v>
          </cell>
          <cell r="C1506" t="str">
            <v xml:space="preserve">UN    </v>
          </cell>
          <cell r="D1506" t="str">
            <v>AS</v>
          </cell>
          <cell r="E1506">
            <v>25.02</v>
          </cell>
        </row>
        <row r="1507">
          <cell r="A1507">
            <v>38844</v>
          </cell>
          <cell r="B1507" t="str">
            <v>CONEXAO FIXA, ROSCA FEMEA, METALICA, COM ANEL DESLIZANTE, DN 16 MM X 1/2", PARA TUBO PEX</v>
          </cell>
          <cell r="C1507" t="str">
            <v xml:space="preserve">UN    </v>
          </cell>
          <cell r="D1507" t="str">
            <v>AS</v>
          </cell>
          <cell r="E1507">
            <v>7.69</v>
          </cell>
        </row>
        <row r="1508">
          <cell r="A1508">
            <v>38846</v>
          </cell>
          <cell r="B1508" t="str">
            <v>CONEXAO FIXA, ROSCA FEMEA, METALICA, COM ANEL DESLIZANTE, DN 20 MM X 1/2", PARA TUBO PEX</v>
          </cell>
          <cell r="C1508" t="str">
            <v xml:space="preserve">UN    </v>
          </cell>
          <cell r="D1508" t="str">
            <v>AS</v>
          </cell>
          <cell r="E1508">
            <v>8.41</v>
          </cell>
        </row>
        <row r="1509">
          <cell r="A1509">
            <v>38847</v>
          </cell>
          <cell r="B1509" t="str">
            <v>CONEXAO FIXA, ROSCA FEMEA, METALICA, COM ANEL DESLIZANTE, DN 20 MM X 3/4", PARA TUBO PEX</v>
          </cell>
          <cell r="C1509" t="str">
            <v xml:space="preserve">UN    </v>
          </cell>
          <cell r="D1509" t="str">
            <v>AS</v>
          </cell>
          <cell r="E1509">
            <v>10.35</v>
          </cell>
        </row>
        <row r="1510">
          <cell r="A1510">
            <v>38850</v>
          </cell>
          <cell r="B1510" t="str">
            <v>CONEXAO FIXA, ROSCA FEMEA, METALICA, COM ANEL DESLIZANTE, DN 25 MM X 1", PARA TUBO PEX</v>
          </cell>
          <cell r="C1510" t="str">
            <v xml:space="preserve">UN    </v>
          </cell>
          <cell r="D1510" t="str">
            <v>AS</v>
          </cell>
          <cell r="E1510">
            <v>14.38</v>
          </cell>
        </row>
        <row r="1511">
          <cell r="A1511">
            <v>38848</v>
          </cell>
          <cell r="B1511" t="str">
            <v>CONEXAO FIXA, ROSCA FEMEA, METALICA, COM ANEL DESLIZANTE, DN 25 MM X 3/4", PARA TUBO PEX</v>
          </cell>
          <cell r="C1511" t="str">
            <v xml:space="preserve">UN    </v>
          </cell>
          <cell r="D1511" t="str">
            <v>AS</v>
          </cell>
          <cell r="E1511">
            <v>12.03</v>
          </cell>
        </row>
        <row r="1512">
          <cell r="A1512">
            <v>38851</v>
          </cell>
          <cell r="B1512" t="str">
            <v>CONEXAO FIXA, ROSCA FEMEA, METALICA, COM ANEL DESLIZANTE, DN 32 MM X 1", PARA TUBO PEX</v>
          </cell>
          <cell r="C1512" t="str">
            <v xml:space="preserve">UN    </v>
          </cell>
          <cell r="D1512" t="str">
            <v>AS</v>
          </cell>
          <cell r="E1512">
            <v>21.86</v>
          </cell>
        </row>
        <row r="1513">
          <cell r="A1513">
            <v>38860</v>
          </cell>
          <cell r="B1513" t="str">
            <v>CONEXAO FIXA, ROSCA MACHO, METALICA, PARA TUBO PEX, DN 16 MM X 1/2"</v>
          </cell>
          <cell r="C1513" t="str">
            <v xml:space="preserve">UN    </v>
          </cell>
          <cell r="D1513" t="str">
            <v>AS</v>
          </cell>
          <cell r="E1513">
            <v>6.18</v>
          </cell>
        </row>
        <row r="1514">
          <cell r="A1514">
            <v>38861</v>
          </cell>
          <cell r="B1514" t="str">
            <v>CONEXAO FIXA, ROSCA MACHO, METALICA, PARA TUBO PEX, DN 16 MM X 3/4"</v>
          </cell>
          <cell r="C1514" t="str">
            <v xml:space="preserve">UN    </v>
          </cell>
          <cell r="D1514" t="str">
            <v>AS</v>
          </cell>
          <cell r="E1514">
            <v>8.32</v>
          </cell>
        </row>
        <row r="1515">
          <cell r="A1515">
            <v>38862</v>
          </cell>
          <cell r="B1515" t="str">
            <v>CONEXAO FIXA, ROSCA MACHO, METALICA, PARA TUBO PEX, DN 20 MM X 1/2"</v>
          </cell>
          <cell r="C1515" t="str">
            <v xml:space="preserve">UN    </v>
          </cell>
          <cell r="D1515" t="str">
            <v>AS</v>
          </cell>
          <cell r="E1515">
            <v>7.01</v>
          </cell>
        </row>
        <row r="1516">
          <cell r="A1516">
            <v>38863</v>
          </cell>
          <cell r="B1516" t="str">
            <v>CONEXAO FIXA, ROSCA MACHO, METALICA, PARA TUBO PEX, DN 20 MM X 3/4"</v>
          </cell>
          <cell r="C1516" t="str">
            <v xml:space="preserve">UN    </v>
          </cell>
          <cell r="D1516" t="str">
            <v>AS</v>
          </cell>
          <cell r="E1516">
            <v>8.0500000000000007</v>
          </cell>
        </row>
        <row r="1517">
          <cell r="A1517">
            <v>38865</v>
          </cell>
          <cell r="B1517" t="str">
            <v>CONEXAO FIXA, ROSCA MACHO, METALICA, PARA TUBO PEX, DN 25 MM X 1/2"</v>
          </cell>
          <cell r="C1517" t="str">
            <v xml:space="preserve">UN    </v>
          </cell>
          <cell r="D1517" t="str">
            <v>AS</v>
          </cell>
          <cell r="E1517">
            <v>10.94</v>
          </cell>
        </row>
        <row r="1518">
          <cell r="A1518">
            <v>38864</v>
          </cell>
          <cell r="B1518" t="str">
            <v>CONEXAO FIXA, ROSCA MACHO, METALICA, PARA TUBO PEX, DN 25 MM X 1"</v>
          </cell>
          <cell r="C1518" t="str">
            <v xml:space="preserve">UN    </v>
          </cell>
          <cell r="D1518" t="str">
            <v>AS</v>
          </cell>
          <cell r="E1518">
            <v>16.72</v>
          </cell>
        </row>
        <row r="1519">
          <cell r="A1519">
            <v>38866</v>
          </cell>
          <cell r="B1519" t="str">
            <v>CONEXAO FIXA, ROSCA MACHO, METALICA, PARA TUBO PEX, DN 25 MM X 3/4"</v>
          </cell>
          <cell r="C1519" t="str">
            <v xml:space="preserve">UN    </v>
          </cell>
          <cell r="D1519" t="str">
            <v>AS</v>
          </cell>
          <cell r="E1519">
            <v>11.77</v>
          </cell>
        </row>
        <row r="1520">
          <cell r="A1520">
            <v>38868</v>
          </cell>
          <cell r="B1520" t="str">
            <v>CONEXAO FIXA, ROSCA MACHO, METALICA, PARA TUBO PEX, DN 32 MM X 1"</v>
          </cell>
          <cell r="C1520" t="str">
            <v xml:space="preserve">UN    </v>
          </cell>
          <cell r="D1520" t="str">
            <v>AS</v>
          </cell>
          <cell r="E1520">
            <v>19.62</v>
          </cell>
        </row>
        <row r="1521">
          <cell r="A1521">
            <v>38853</v>
          </cell>
          <cell r="B1521" t="str">
            <v>CONEXAO MOVEL, ROSCA FEMEA, METALICA, COM ANEL DESLIZANTE, PARA TUBO PEX, DN 16 MM X 1/2"</v>
          </cell>
          <cell r="C1521" t="str">
            <v xml:space="preserve">UN    </v>
          </cell>
          <cell r="D1521" t="str">
            <v>AS</v>
          </cell>
          <cell r="E1521">
            <v>6.34</v>
          </cell>
        </row>
        <row r="1522">
          <cell r="A1522">
            <v>38854</v>
          </cell>
          <cell r="B1522" t="str">
            <v>CONEXAO MOVEL, ROSCA FEMEA, METALICA, COM ANEL DESLIZANTE, PARA TUBO PEX, DN 16 MM X 3/4"</v>
          </cell>
          <cell r="C1522" t="str">
            <v xml:space="preserve">UN    </v>
          </cell>
          <cell r="D1522" t="str">
            <v>AS</v>
          </cell>
          <cell r="E1522">
            <v>8.66</v>
          </cell>
        </row>
        <row r="1523">
          <cell r="A1523">
            <v>38855</v>
          </cell>
          <cell r="B1523" t="str">
            <v>CONEXAO MOVEL, ROSCA FEMEA, METALICA, COM ANEL DESLIZANTE, PARA TUBO PEX, DN 20 MM X 1/2"</v>
          </cell>
          <cell r="C1523" t="str">
            <v xml:space="preserve">UN    </v>
          </cell>
          <cell r="D1523" t="str">
            <v>AS</v>
          </cell>
          <cell r="E1523">
            <v>6.42</v>
          </cell>
        </row>
        <row r="1524">
          <cell r="A1524">
            <v>38856</v>
          </cell>
          <cell r="B1524" t="str">
            <v>CONEXAO MOVEL, ROSCA FEMEA, METALICA, COM ANEL DESLIZANTE, PARA TUBO PEX, DN 20 MM X 3/4"</v>
          </cell>
          <cell r="C1524" t="str">
            <v xml:space="preserve">UN    </v>
          </cell>
          <cell r="D1524" t="str">
            <v>AS</v>
          </cell>
          <cell r="E1524">
            <v>10.32</v>
          </cell>
        </row>
        <row r="1525">
          <cell r="A1525">
            <v>38857</v>
          </cell>
          <cell r="B1525" t="str">
            <v>CONEXAO MOVEL, ROSCA FEMEA, METALICA, COM ANEL DESLIZANTE, PARA TUBO PEX, DN 25 MM X 1"</v>
          </cell>
          <cell r="C1525" t="str">
            <v xml:space="preserve">UN    </v>
          </cell>
          <cell r="D1525" t="str">
            <v>AS</v>
          </cell>
          <cell r="E1525">
            <v>13.65</v>
          </cell>
        </row>
        <row r="1526">
          <cell r="A1526">
            <v>38858</v>
          </cell>
          <cell r="B1526" t="str">
            <v>CONEXAO MOVEL, ROSCA FEMEA, METALICA, COM ANEL DESLIZANTE, PARA TUBO PEX, DN 25 MM X 3/4"</v>
          </cell>
          <cell r="C1526" t="str">
            <v xml:space="preserve">UN    </v>
          </cell>
          <cell r="D1526" t="str">
            <v>AS</v>
          </cell>
          <cell r="E1526">
            <v>12.41</v>
          </cell>
        </row>
        <row r="1527">
          <cell r="A1527">
            <v>38859</v>
          </cell>
          <cell r="B1527" t="str">
            <v>CONEXAO MOVEL, ROSCA FEMEA, METALICA, COM ANEL DESLIZANTE, PARA TUBO PEX, DN 32 MM X 1"</v>
          </cell>
          <cell r="C1527" t="str">
            <v xml:space="preserve">UN    </v>
          </cell>
          <cell r="D1527" t="str">
            <v>AS</v>
          </cell>
          <cell r="E1527">
            <v>20.100000000000001</v>
          </cell>
        </row>
        <row r="1528">
          <cell r="A1528">
            <v>1607</v>
          </cell>
          <cell r="B1528" t="str">
            <v>CONJUNTO ARRUELAS DE VEDACAO 5/16" PARA TELHA FIBROCIMENTO (UMA ARRUELA METALICA E UMA ARRUELA PVC - CONICAS)</v>
          </cell>
          <cell r="C1528" t="str">
            <v xml:space="preserve">CJ    </v>
          </cell>
          <cell r="D1528" t="str">
            <v>CR</v>
          </cell>
          <cell r="E1528">
            <v>0.17</v>
          </cell>
        </row>
        <row r="1529">
          <cell r="A1529">
            <v>11467</v>
          </cell>
          <cell r="B1529" t="str">
            <v>CONJUNTO DE FECHADURA DE SOBREPOR EM FERRO PINTADO, SEM MACANETA, COM CHAVE GRANDE (SEM CILINDRO) - TIPO CAIXAO - COMPLETA</v>
          </cell>
          <cell r="C1529" t="str">
            <v xml:space="preserve">UN    </v>
          </cell>
          <cell r="D1529" t="str">
            <v>CR</v>
          </cell>
          <cell r="E1529">
            <v>16.27</v>
          </cell>
        </row>
        <row r="1530">
          <cell r="A1530">
            <v>38169</v>
          </cell>
          <cell r="B1530" t="str">
            <v>CONJUNTO DE FERRAGENS PIVO, PARA PORTA PIVOTANTE DE ATE 100 KG, REGULAVEL COM ESFERA , CROMADO - SUPERIOR E INFERIOR - COMPLETO</v>
          </cell>
          <cell r="C1530" t="str">
            <v xml:space="preserve">CJ    </v>
          </cell>
          <cell r="D1530" t="str">
            <v>CR</v>
          </cell>
          <cell r="E1530">
            <v>58.69</v>
          </cell>
        </row>
        <row r="1531">
          <cell r="A1531">
            <v>6142</v>
          </cell>
          <cell r="B1531" t="str">
            <v>CONJUNTO DE LIGACAO PARA BACIA SANITARIA AJUSTAVEL, EM PLASTICO BRANCO, COM TUBO, CANOPLA E ESPUDE</v>
          </cell>
          <cell r="C1531" t="str">
            <v xml:space="preserve">UN    </v>
          </cell>
          <cell r="D1531" t="str">
            <v>CR</v>
          </cell>
          <cell r="E1531">
            <v>5.6</v>
          </cell>
        </row>
        <row r="1532">
          <cell r="A1532">
            <v>11686</v>
          </cell>
          <cell r="B1532" t="str">
            <v>CONJUNTO DE LIGACAO PARA BACIA SANITARIA EM PLASTICO BRANCO COM TUBO, CANOPLA E ANEL DE EXPANSAO (TUBO 1.1/2 '' X 20 CM)</v>
          </cell>
          <cell r="C1532" t="str">
            <v xml:space="preserve">UN    </v>
          </cell>
          <cell r="D1532" t="str">
            <v>CR</v>
          </cell>
          <cell r="E1532">
            <v>7.77</v>
          </cell>
        </row>
        <row r="1533">
          <cell r="A1533">
            <v>37598</v>
          </cell>
          <cell r="B1533" t="str">
            <v>CONJUNTO MONTADO ESTOPIM COM ESPOLETA COMUM NUMERO 8, COM CABECA ACENDEDORA, 1,5 M</v>
          </cell>
          <cell r="C1533" t="str">
            <v xml:space="preserve">UN    </v>
          </cell>
          <cell r="D1533" t="str">
            <v>AS</v>
          </cell>
          <cell r="E1533">
            <v>27.95</v>
          </cell>
        </row>
        <row r="1534">
          <cell r="A1534">
            <v>25398</v>
          </cell>
          <cell r="B1534" t="str">
            <v>CONJUNTO PARA FUTSAL COM TRAVES OFICIAIS DE 3,00 X 2,00 M EM TUBO DE ACO GALVANIZADO 3" COM REQUADRO EM TUBO DE 1", PINTURA EM PRIMER COM TINTA ESMALTE SINTETICO E REDES DE POLIETILENO FIO 4 MM</v>
          </cell>
          <cell r="C1534" t="str">
            <v xml:space="preserve">UN    </v>
          </cell>
          <cell r="D1534" t="str">
            <v>AS</v>
          </cell>
          <cell r="E1534">
            <v>2122.5100000000002</v>
          </cell>
        </row>
        <row r="1535">
          <cell r="A1535">
            <v>25399</v>
          </cell>
          <cell r="B1535" t="str">
            <v>CONJUNTO PARA QUADRA DE  VOLEI COM POSTES EM TUBO DE ACO GALVANIZADO 3", H = *255* CM, PINTURA EM TINTA ESMALTE SINTETICO, REDE DE NYLON COM 2 MM, MALHA 10 X 10 CM E ANTENAS OFICIAIS EM FIBRA DE VIDRO</v>
          </cell>
          <cell r="C1535" t="str">
            <v xml:space="preserve">UN    </v>
          </cell>
          <cell r="D1535" t="str">
            <v>AS</v>
          </cell>
          <cell r="E1535">
            <v>1288.55</v>
          </cell>
        </row>
        <row r="1536">
          <cell r="A1536">
            <v>43440</v>
          </cell>
          <cell r="B1536" t="str">
            <v>CONJUNTO PRE-MOLDADO COMPOSTO POR GRELHA (0,99 X 0,45 M), QUADRO (1,10 X 0,52 M) E CANTONEIRA (1,10 X 0,35 M), EM CONCRETO ARMADO, COM FCK DE 21 MPA</v>
          </cell>
          <cell r="C1536" t="str">
            <v xml:space="preserve">UN    </v>
          </cell>
          <cell r="D1536" t="str">
            <v>CR</v>
          </cell>
          <cell r="E1536">
            <v>307.55</v>
          </cell>
        </row>
        <row r="1537">
          <cell r="A1537">
            <v>10667</v>
          </cell>
          <cell r="B1537" t="str">
            <v>CONTAINER ALMOXARIFADO, DE *2,40* X *6,00* M, PADRAO SIMPLES, SEM REVESTIMENTO E SEM DIVISORIAS INTERNOS E SEM SANITARIO, PARA USO EM CANTEIRO DE OBRAS</v>
          </cell>
          <cell r="C1537" t="str">
            <v xml:space="preserve">UN    </v>
          </cell>
          <cell r="D1537" t="str">
            <v>AS</v>
          </cell>
          <cell r="E1537">
            <v>11245</v>
          </cell>
        </row>
        <row r="1538">
          <cell r="A1538">
            <v>1613</v>
          </cell>
          <cell r="B1538" t="str">
            <v>CONTATOR TRIPOLAR, CORRENTE DE *110* A, TENSAO NOMINAL DE *500* V, CATEGORIA AC-2 E AC-3</v>
          </cell>
          <cell r="C1538" t="str">
            <v xml:space="preserve">UN    </v>
          </cell>
          <cell r="D1538" t="str">
            <v>AS</v>
          </cell>
          <cell r="E1538">
            <v>1147.33</v>
          </cell>
        </row>
        <row r="1539">
          <cell r="A1539">
            <v>1626</v>
          </cell>
          <cell r="B1539" t="str">
            <v>CONTATOR TRIPOLAR, CORRENTE DE *185* A, TENSAO NOMINAL DE *500* V, CATEGORIA AC-2 E AC-3</v>
          </cell>
          <cell r="C1539" t="str">
            <v xml:space="preserve">UN    </v>
          </cell>
          <cell r="D1539" t="str">
            <v>AS</v>
          </cell>
          <cell r="E1539">
            <v>1715.98</v>
          </cell>
        </row>
        <row r="1540">
          <cell r="A1540">
            <v>1625</v>
          </cell>
          <cell r="B1540" t="str">
            <v>CONTATOR TRIPOLAR, CORRENTE DE *22* A, TENSAO NOMINAL DE *500* V, CATEGORIA AC-2 E AC-3</v>
          </cell>
          <cell r="C1540" t="str">
            <v xml:space="preserve">UN    </v>
          </cell>
          <cell r="D1540" t="str">
            <v>AS</v>
          </cell>
          <cell r="E1540">
            <v>119.85</v>
          </cell>
        </row>
        <row r="1541">
          <cell r="A1541">
            <v>1622</v>
          </cell>
          <cell r="B1541" t="str">
            <v>CONTATOR TRIPOLAR, CORRENTE DE *265* A, TENSAO NOMINAL DE *500* V, CATEGORIA AC-2 E AC-3</v>
          </cell>
          <cell r="C1541" t="str">
            <v xml:space="preserve">UN    </v>
          </cell>
          <cell r="D1541" t="str">
            <v>AS</v>
          </cell>
          <cell r="E1541">
            <v>3872.26</v>
          </cell>
        </row>
        <row r="1542">
          <cell r="A1542">
            <v>1620</v>
          </cell>
          <cell r="B1542" t="str">
            <v>CONTATOR TRIPOLAR, CORRENTE DE *38* A, TENSAO NOMINAL DE *500* V, CATEGORIA AC-2 E AC-3</v>
          </cell>
          <cell r="C1542" t="str">
            <v xml:space="preserve">UN    </v>
          </cell>
          <cell r="D1542" t="str">
            <v>AS</v>
          </cell>
          <cell r="E1542">
            <v>252.47</v>
          </cell>
        </row>
        <row r="1543">
          <cell r="A1543">
            <v>1629</v>
          </cell>
          <cell r="B1543" t="str">
            <v>CONTATOR TRIPOLAR, CORRENTE DE *500* A, TENSAO NOMINAL DE *500* V, CATEGORIA AC-2 E AC-3</v>
          </cell>
          <cell r="C1543" t="str">
            <v xml:space="preserve">UN    </v>
          </cell>
          <cell r="D1543" t="str">
            <v>AS</v>
          </cell>
          <cell r="E1543">
            <v>9424.16</v>
          </cell>
        </row>
        <row r="1544">
          <cell r="A1544">
            <v>1627</v>
          </cell>
          <cell r="B1544" t="str">
            <v>CONTATOR TRIPOLAR, CORRENTE DE *65* A, TENSAO NOMINAL DE *500* V, CATEGORIA AC-2 E AC-3</v>
          </cell>
          <cell r="C1544" t="str">
            <v xml:space="preserve">UN    </v>
          </cell>
          <cell r="D1544" t="str">
            <v>AS</v>
          </cell>
          <cell r="E1544">
            <v>482.6</v>
          </cell>
        </row>
        <row r="1545">
          <cell r="A1545">
            <v>1623</v>
          </cell>
          <cell r="B1545" t="str">
            <v>CONTATOR TRIPOLAR, CORRENTE DE 12 A, TENSAO NOMINAL DE *500* V, CATEGORIA AC-2 E AC-3</v>
          </cell>
          <cell r="C1545" t="str">
            <v xml:space="preserve">UN    </v>
          </cell>
          <cell r="D1545" t="str">
            <v>AS</v>
          </cell>
          <cell r="E1545">
            <v>97.74</v>
          </cell>
        </row>
        <row r="1546">
          <cell r="A1546">
            <v>1619</v>
          </cell>
          <cell r="B1546" t="str">
            <v>CONTATOR TRIPOLAR, CORRENTE DE 25 A, TENSAO NOMINAL DE *500* V, CATEGORIA AC-2 E AC-3</v>
          </cell>
          <cell r="C1546" t="str">
            <v xml:space="preserve">UN    </v>
          </cell>
          <cell r="D1546" t="str">
            <v>AS</v>
          </cell>
          <cell r="E1546">
            <v>134.44999999999999</v>
          </cell>
        </row>
        <row r="1547">
          <cell r="A1547">
            <v>1630</v>
          </cell>
          <cell r="B1547" t="str">
            <v>CONTATOR TRIPOLAR, CORRENTE DE 250 A, TENSAO NOMINAL DE *500* V, PARA ACIONAMENTO DE CAPACITORES</v>
          </cell>
          <cell r="C1547" t="str">
            <v xml:space="preserve">UN    </v>
          </cell>
          <cell r="D1547" t="str">
            <v>AS</v>
          </cell>
          <cell r="E1547">
            <v>2960.42</v>
          </cell>
        </row>
        <row r="1548">
          <cell r="A1548">
            <v>1616</v>
          </cell>
          <cell r="B1548" t="str">
            <v>CONTATOR TRIPOLAR, CORRENTE DE 300 A, TENSAO NOMINAL DE *500* V, CATEGORIA AC-2 E AC-3</v>
          </cell>
          <cell r="C1548" t="str">
            <v xml:space="preserve">UN    </v>
          </cell>
          <cell r="D1548" t="str">
            <v>AS</v>
          </cell>
          <cell r="E1548">
            <v>4553.18</v>
          </cell>
        </row>
        <row r="1549">
          <cell r="A1549">
            <v>1614</v>
          </cell>
          <cell r="B1549" t="str">
            <v>CONTATOR TRIPOLAR, CORRENTE DE 32 A, TENSAO NOMINAL DE *500* V, CATEGORIA AC-2 E AC-3</v>
          </cell>
          <cell r="C1549" t="str">
            <v xml:space="preserve">UN    </v>
          </cell>
          <cell r="D1549" t="str">
            <v>AS</v>
          </cell>
          <cell r="E1549">
            <v>208.09</v>
          </cell>
        </row>
        <row r="1550">
          <cell r="A1550">
            <v>1617</v>
          </cell>
          <cell r="B1550" t="str">
            <v>CONTATOR TRIPOLAR, CORRENTE DE 400 A, TENSAO NOMINAL DE *500* V, CATEGORIA AC-2 E AC-3</v>
          </cell>
          <cell r="C1550" t="str">
            <v xml:space="preserve">UN    </v>
          </cell>
          <cell r="D1550" t="str">
            <v>AS</v>
          </cell>
          <cell r="E1550">
            <v>5435.51</v>
          </cell>
        </row>
        <row r="1551">
          <cell r="A1551">
            <v>1621</v>
          </cell>
          <cell r="B1551" t="str">
            <v>CONTATOR TRIPOLAR, CORRENTE DE 45 A, TENSAO NOMINAL DE *500* V, CATEGORIA AC-2 E AC-3</v>
          </cell>
          <cell r="C1551" t="str">
            <v xml:space="preserve">UN    </v>
          </cell>
          <cell r="D1551" t="str">
            <v>AS</v>
          </cell>
          <cell r="E1551">
            <v>372.17</v>
          </cell>
        </row>
        <row r="1552">
          <cell r="A1552">
            <v>1624</v>
          </cell>
          <cell r="B1552" t="str">
            <v>CONTATOR TRIPOLAR, CORRENTE DE 630 A, TENSAO NOMINAL DE *500* V, CATEGORIA AC-2 E AC-3</v>
          </cell>
          <cell r="C1552" t="str">
            <v xml:space="preserve">UN    </v>
          </cell>
          <cell r="D1552" t="str">
            <v>AS</v>
          </cell>
          <cell r="E1552">
            <v>13360.76</v>
          </cell>
        </row>
        <row r="1553">
          <cell r="A1553">
            <v>1615</v>
          </cell>
          <cell r="B1553" t="str">
            <v>CONTATOR TRIPOLAR, CORRENTE DE 75 A, TENSAO NOMINAL DE *500* V, CATEGORIA AC-2 E AC-3</v>
          </cell>
          <cell r="C1553" t="str">
            <v xml:space="preserve">UN    </v>
          </cell>
          <cell r="D1553" t="str">
            <v>AS</v>
          </cell>
          <cell r="E1553">
            <v>698.88</v>
          </cell>
        </row>
        <row r="1554">
          <cell r="A1554">
            <v>1612</v>
          </cell>
          <cell r="B1554" t="str">
            <v>CONTATOR TRIPOLAR, CORRENTE DE 9 A, TENSAO NOMINAL DE *500* V, CATEGORIA AC-2 E AC-3</v>
          </cell>
          <cell r="C1554" t="str">
            <v xml:space="preserve">UN    </v>
          </cell>
          <cell r="D1554" t="str">
            <v>AS</v>
          </cell>
          <cell r="E1554">
            <v>92.05</v>
          </cell>
        </row>
        <row r="1555">
          <cell r="A1555">
            <v>1618</v>
          </cell>
          <cell r="B1555" t="str">
            <v>CONTATOR TRIPOLAR, CORRENTE DE 95 A, TENSAO NOMINAL DE *500* V, CATEGORIA AC-2 E AC-3</v>
          </cell>
          <cell r="C1555" t="str">
            <v xml:space="preserve">UN    </v>
          </cell>
          <cell r="D1555" t="str">
            <v>AS</v>
          </cell>
          <cell r="E1555">
            <v>960.37</v>
          </cell>
        </row>
        <row r="1556">
          <cell r="A1556">
            <v>14211</v>
          </cell>
          <cell r="B1556" t="str">
            <v>CONTRA-PORCA SEXTAVADA, DIAMETRO NOMINAL 1 3/8", ALTURA 35 MM</v>
          </cell>
          <cell r="C1556" t="str">
            <v xml:space="preserve">UN    </v>
          </cell>
          <cell r="D1556" t="str">
            <v>CR</v>
          </cell>
          <cell r="E1556">
            <v>36.01</v>
          </cell>
        </row>
        <row r="1557">
          <cell r="A1557">
            <v>34500</v>
          </cell>
          <cell r="B1557" t="str">
            <v>COORDENADOR / GERENTE DE OBRA</v>
          </cell>
          <cell r="C1557" t="str">
            <v xml:space="preserve">H     </v>
          </cell>
          <cell r="D1557" t="str">
            <v>CR</v>
          </cell>
          <cell r="E1557">
            <v>125.24</v>
          </cell>
        </row>
        <row r="1558">
          <cell r="A1558">
            <v>40934</v>
          </cell>
          <cell r="B1558" t="str">
            <v>COORDENADOR / GERENTE DE OBRA (MENSALISTA)</v>
          </cell>
          <cell r="C1558" t="str">
            <v xml:space="preserve">MES   </v>
          </cell>
          <cell r="D1558" t="str">
            <v>CR</v>
          </cell>
          <cell r="E1558">
            <v>22335.56</v>
          </cell>
        </row>
        <row r="1559">
          <cell r="A1559">
            <v>5328</v>
          </cell>
          <cell r="B1559" t="str">
            <v>CORANTE LIQUIDO PARA TINTA PVA, BISNAGA 50 ML</v>
          </cell>
          <cell r="C1559" t="str">
            <v xml:space="preserve">UN    </v>
          </cell>
          <cell r="D1559" t="str">
            <v>CR</v>
          </cell>
          <cell r="E1559">
            <v>3.96</v>
          </cell>
        </row>
        <row r="1560">
          <cell r="A1560">
            <v>38200</v>
          </cell>
          <cell r="B1560" t="str">
            <v>CORDA DE POLIAMIDA 12 MM TIPO BOMBEIRO, PARA TRABALHO EM ALTURA</v>
          </cell>
          <cell r="C1560" t="str">
            <v xml:space="preserve">100M  </v>
          </cell>
          <cell r="D1560" t="str">
            <v>CR</v>
          </cell>
          <cell r="E1560">
            <v>448.17</v>
          </cell>
        </row>
        <row r="1561">
          <cell r="A1561">
            <v>39269</v>
          </cell>
          <cell r="B1561" t="str">
            <v>CORDAO DE COBRE, FLEXIVEL, TORCIDO, CLASSE 4 OU 5, ISOLACAO EM PVC/D, 300 V, 2 CONDUTORES DE 0,5 MM2</v>
          </cell>
          <cell r="C1561" t="str">
            <v xml:space="preserve">M     </v>
          </cell>
          <cell r="D1561" t="str">
            <v>CR</v>
          </cell>
          <cell r="E1561">
            <v>1.1200000000000001</v>
          </cell>
        </row>
        <row r="1562">
          <cell r="A1562">
            <v>11889</v>
          </cell>
          <cell r="B1562" t="str">
            <v>CORDAO DE COBRE, FLEXIVEL, TORCIDO, CLASSE 4 OU 5, ISOLACAO EM PVC/D, 300 V, 2 CONDUTORES DE 0,75 MM2</v>
          </cell>
          <cell r="C1562" t="str">
            <v xml:space="preserve">M     </v>
          </cell>
          <cell r="D1562" t="str">
            <v>CR</v>
          </cell>
          <cell r="E1562">
            <v>1.55</v>
          </cell>
        </row>
        <row r="1563">
          <cell r="A1563">
            <v>39270</v>
          </cell>
          <cell r="B1563" t="str">
            <v>CORDAO DE COBRE, FLEXIVEL, TORCIDO, CLASSE 4 OU 5, ISOLACAO EM PVC/D, 300 V, 2 CONDUTORES DE 1,0 MM2</v>
          </cell>
          <cell r="C1563" t="str">
            <v xml:space="preserve">M     </v>
          </cell>
          <cell r="D1563" t="str">
            <v>CR</v>
          </cell>
          <cell r="E1563">
            <v>1.85</v>
          </cell>
        </row>
        <row r="1564">
          <cell r="A1564">
            <v>11890</v>
          </cell>
          <cell r="B1564" t="str">
            <v>CORDAO DE COBRE, FLEXIVEL, TORCIDO, CLASSE 4 OU 5, ISOLACAO EM PVC/D, 300 V, 2 CONDUTORES DE 1,5 MM2</v>
          </cell>
          <cell r="C1564" t="str">
            <v xml:space="preserve">M     </v>
          </cell>
          <cell r="D1564" t="str">
            <v>CR</v>
          </cell>
          <cell r="E1564">
            <v>2.41</v>
          </cell>
        </row>
        <row r="1565">
          <cell r="A1565">
            <v>11891</v>
          </cell>
          <cell r="B1565" t="str">
            <v>CORDAO DE COBRE, FLEXIVEL, TORCIDO, CLASSE 4 OU 5, ISOLACAO EM PVC/D, 300 V, 2 CONDUTORES DE 2,5 MM2</v>
          </cell>
          <cell r="C1565" t="str">
            <v xml:space="preserve">M     </v>
          </cell>
          <cell r="D1565" t="str">
            <v>CR</v>
          </cell>
          <cell r="E1565">
            <v>3.97</v>
          </cell>
        </row>
        <row r="1566">
          <cell r="A1566">
            <v>11892</v>
          </cell>
          <cell r="B1566" t="str">
            <v>CORDAO DE COBRE, FLEXIVEL, TORCIDO, CLASSE 4 OU 5, ISOLACAO EM PVC/D, 300 V, 2 CONDUTORES DE 4 MM2</v>
          </cell>
          <cell r="C1566" t="str">
            <v xml:space="preserve">M     </v>
          </cell>
          <cell r="D1566" t="str">
            <v>CR</v>
          </cell>
          <cell r="E1566">
            <v>6.12</v>
          </cell>
        </row>
        <row r="1567">
          <cell r="A1567">
            <v>37601</v>
          </cell>
          <cell r="B1567" t="str">
            <v>CORDEL DETONANTE, NP 05 G/M</v>
          </cell>
          <cell r="C1567" t="str">
            <v xml:space="preserve">M     </v>
          </cell>
          <cell r="D1567" t="str">
            <v>AS</v>
          </cell>
          <cell r="E1567">
            <v>6.21</v>
          </cell>
        </row>
        <row r="1568">
          <cell r="A1568">
            <v>1634</v>
          </cell>
          <cell r="B1568" t="str">
            <v>CORDEL DETONANTE, NP 10 G/M</v>
          </cell>
          <cell r="C1568" t="str">
            <v xml:space="preserve">M     </v>
          </cell>
          <cell r="D1568" t="str">
            <v>AS</v>
          </cell>
          <cell r="E1568">
            <v>6.41</v>
          </cell>
        </row>
        <row r="1569">
          <cell r="A1569">
            <v>5086</v>
          </cell>
          <cell r="B1569" t="str">
            <v>CORRENTE DE ELO CURTO COMUM, SOLDADA, GALVANIZADA, ESPESSURA DO ELO = 1/2" (12,5 MM)</v>
          </cell>
          <cell r="C1569" t="str">
            <v xml:space="preserve">KG    </v>
          </cell>
          <cell r="D1569" t="str">
            <v>CR</v>
          </cell>
          <cell r="E1569">
            <v>24.29</v>
          </cell>
        </row>
        <row r="1570">
          <cell r="A1570">
            <v>11280</v>
          </cell>
          <cell r="B1570" t="str">
            <v>CORTADEIRA DE PISO DE CONCRETO E ASFALTO, PARA DISCO PADRAO DE DIAMETRO 350 MM (14") OU 450 MM (18") , MOTOR A GASOLINA, POTENCIA 13 HP, SEM DISCO</v>
          </cell>
          <cell r="C1570" t="str">
            <v xml:space="preserve">UN    </v>
          </cell>
          <cell r="D1570" t="str">
            <v>CR</v>
          </cell>
          <cell r="E1570">
            <v>9946.51</v>
          </cell>
        </row>
        <row r="1571">
          <cell r="A1571">
            <v>40519</v>
          </cell>
          <cell r="B1571" t="str">
            <v>CORTADEIRA HIDRAULICA DE VERGALHAO, PARA ACO DE DIAMETRO ATE 50 MM, MOTOR ELETRICO TRIFASICO, POTENCIA DE 5,5 HP A 7,5 HP</v>
          </cell>
          <cell r="C1571" t="str">
            <v xml:space="preserve">UN    </v>
          </cell>
          <cell r="D1571" t="str">
            <v>CR</v>
          </cell>
          <cell r="E1571">
            <v>81995.64</v>
          </cell>
        </row>
        <row r="1572">
          <cell r="A1572">
            <v>39869</v>
          </cell>
          <cell r="B1572" t="str">
            <v>COTOVELO BRONZE/LATAO (REF 707-3) SEM ANEL DE SOLDA, BOLSA X ROSCA F, 15MM X 1/2"</v>
          </cell>
          <cell r="C1572" t="str">
            <v xml:space="preserve">UN    </v>
          </cell>
          <cell r="D1572" t="str">
            <v>AS</v>
          </cell>
          <cell r="E1572">
            <v>9.24</v>
          </cell>
        </row>
        <row r="1573">
          <cell r="A1573">
            <v>39870</v>
          </cell>
          <cell r="B1573" t="str">
            <v>COTOVELO BRONZE/LATAO (REF 707-3) SEM ANEL DE SOLDA, BOLSA X ROSCA F, 22MM X 1/2"</v>
          </cell>
          <cell r="C1573" t="str">
            <v xml:space="preserve">UN    </v>
          </cell>
          <cell r="D1573" t="str">
            <v>AS</v>
          </cell>
          <cell r="E1573">
            <v>14.13</v>
          </cell>
        </row>
        <row r="1574">
          <cell r="A1574">
            <v>39871</v>
          </cell>
          <cell r="B1574" t="str">
            <v>COTOVELO BRONZE/LATAO (REF 707-3) SEM ANEL DE SOLDA, BOLSA X ROSCA F, 22MM X 3/4"</v>
          </cell>
          <cell r="C1574" t="str">
            <v xml:space="preserve">UN    </v>
          </cell>
          <cell r="D1574" t="str">
            <v>AS</v>
          </cell>
          <cell r="E1574">
            <v>15.84</v>
          </cell>
        </row>
        <row r="1575">
          <cell r="A1575">
            <v>12722</v>
          </cell>
          <cell r="B1575" t="str">
            <v>COTOVELO DE COBRE 90 GRAUS (REF 607) SEM ANEL DE SOLDA, BOLSA X BOLSA, 104 MM</v>
          </cell>
          <cell r="C1575" t="str">
            <v xml:space="preserve">UN    </v>
          </cell>
          <cell r="D1575" t="str">
            <v>AS</v>
          </cell>
          <cell r="E1575">
            <v>530</v>
          </cell>
        </row>
        <row r="1576">
          <cell r="A1576">
            <v>12714</v>
          </cell>
          <cell r="B1576" t="str">
            <v>COTOVELO DE COBRE 90 GRAUS (REF 607) SEM ANEL DE SOLDA, BOLSA X BOLSA, 15 MM</v>
          </cell>
          <cell r="C1576" t="str">
            <v xml:space="preserve">UN    </v>
          </cell>
          <cell r="D1576" t="str">
            <v>AS</v>
          </cell>
          <cell r="E1576">
            <v>3.46</v>
          </cell>
        </row>
        <row r="1577">
          <cell r="A1577">
            <v>12715</v>
          </cell>
          <cell r="B1577" t="str">
            <v>COTOVELO DE COBRE 90 GRAUS (REF 607) SEM ANEL DE SOLDA, BOLSA X BOLSA, 22 MM</v>
          </cell>
          <cell r="C1577" t="str">
            <v xml:space="preserve">UN    </v>
          </cell>
          <cell r="D1577" t="str">
            <v>AS</v>
          </cell>
          <cell r="E1577">
            <v>7.81</v>
          </cell>
        </row>
        <row r="1578">
          <cell r="A1578">
            <v>12716</v>
          </cell>
          <cell r="B1578" t="str">
            <v>COTOVELO DE COBRE 90 GRAUS (REF 607) SEM ANEL DE SOLDA, BOLSA X BOLSA, 28 MM</v>
          </cell>
          <cell r="C1578" t="str">
            <v xml:space="preserve">UN    </v>
          </cell>
          <cell r="D1578" t="str">
            <v>AS</v>
          </cell>
          <cell r="E1578">
            <v>13.41</v>
          </cell>
        </row>
        <row r="1579">
          <cell r="A1579">
            <v>12717</v>
          </cell>
          <cell r="B1579" t="str">
            <v>COTOVELO DE COBRE 90 GRAUS (REF 607) SEM ANEL DE SOLDA, BOLSA X BOLSA, 35 MM</v>
          </cell>
          <cell r="C1579" t="str">
            <v xml:space="preserve">UN    </v>
          </cell>
          <cell r="D1579" t="str">
            <v>AS</v>
          </cell>
          <cell r="E1579">
            <v>26.36</v>
          </cell>
        </row>
        <row r="1580">
          <cell r="A1580">
            <v>12718</v>
          </cell>
          <cell r="B1580" t="str">
            <v>COTOVELO DE COBRE 90 GRAUS (REF 607) SEM ANEL DE SOLDA, BOLSA X BOLSA, 42 MM</v>
          </cell>
          <cell r="C1580" t="str">
            <v xml:space="preserve">UN    </v>
          </cell>
          <cell r="D1580" t="str">
            <v>AS</v>
          </cell>
          <cell r="E1580">
            <v>40.46</v>
          </cell>
        </row>
        <row r="1581">
          <cell r="A1581">
            <v>12719</v>
          </cell>
          <cell r="B1581" t="str">
            <v>COTOVELO DE COBRE 90 GRAUS (REF 607) SEM ANEL DE SOLDA, BOLSA X BOLSA, 54 MM</v>
          </cell>
          <cell r="C1581" t="str">
            <v xml:space="preserve">UN    </v>
          </cell>
          <cell r="D1581" t="str">
            <v>AS</v>
          </cell>
          <cell r="E1581">
            <v>64.239999999999995</v>
          </cell>
        </row>
        <row r="1582">
          <cell r="A1582">
            <v>12720</v>
          </cell>
          <cell r="B1582" t="str">
            <v>COTOVELO DE COBRE 90 GRAUS (REF 607) SEM ANEL DE SOLDA, BOLSA X BOLSA, 66 MM</v>
          </cell>
          <cell r="C1582" t="str">
            <v xml:space="preserve">UN    </v>
          </cell>
          <cell r="D1582" t="str">
            <v>AS</v>
          </cell>
          <cell r="E1582">
            <v>223.68</v>
          </cell>
        </row>
        <row r="1583">
          <cell r="A1583">
            <v>12721</v>
          </cell>
          <cell r="B1583" t="str">
            <v>COTOVELO DE COBRE 90 GRAUS (REF 607) SEM ANEL DE SOLDA, BOLSA X BOLSA, 79 MM</v>
          </cell>
          <cell r="C1583" t="str">
            <v xml:space="preserve">UN    </v>
          </cell>
          <cell r="D1583" t="str">
            <v>AS</v>
          </cell>
          <cell r="E1583">
            <v>214.49</v>
          </cell>
        </row>
        <row r="1584">
          <cell r="A1584">
            <v>3468</v>
          </cell>
          <cell r="B1584" t="str">
            <v>COTOVELO DE REDUCAO 90 GRAUS DE FERRO GALVANIZADO, COM ROSCA BSP, DE 1 1/2" X 1"</v>
          </cell>
          <cell r="C1584" t="str">
            <v xml:space="preserve">UN    </v>
          </cell>
          <cell r="D1584" t="str">
            <v>CR</v>
          </cell>
          <cell r="E1584">
            <v>23.58</v>
          </cell>
        </row>
        <row r="1585">
          <cell r="A1585">
            <v>3465</v>
          </cell>
          <cell r="B1585" t="str">
            <v>COTOVELO DE REDUCAO 90 GRAUS DE FERRO GALVANIZADO, COM ROSCA BSP, DE 1 1/2" X 3/4"</v>
          </cell>
          <cell r="C1585" t="str">
            <v xml:space="preserve">UN    </v>
          </cell>
          <cell r="D1585" t="str">
            <v>CR</v>
          </cell>
          <cell r="E1585">
            <v>23.58</v>
          </cell>
        </row>
        <row r="1586">
          <cell r="A1586">
            <v>12403</v>
          </cell>
          <cell r="B1586" t="str">
            <v>COTOVELO DE REDUCAO 90 GRAUS DE FERRO GALVANIZADO, COM ROSCA BSP, DE 1 1/4" X 1"</v>
          </cell>
          <cell r="C1586" t="str">
            <v xml:space="preserve">UN    </v>
          </cell>
          <cell r="D1586" t="str">
            <v>CR</v>
          </cell>
          <cell r="E1586">
            <v>16.8</v>
          </cell>
        </row>
        <row r="1587">
          <cell r="A1587">
            <v>3463</v>
          </cell>
          <cell r="B1587" t="str">
            <v>COTOVELO DE REDUCAO 90 GRAUS DE FERRO GALVANIZADO, COM ROSCA BSP, DE 1" X 1/2"</v>
          </cell>
          <cell r="C1587" t="str">
            <v xml:space="preserve">UN    </v>
          </cell>
          <cell r="D1587" t="str">
            <v>CR</v>
          </cell>
          <cell r="E1587">
            <v>9.82</v>
          </cell>
        </row>
        <row r="1588">
          <cell r="A1588">
            <v>3464</v>
          </cell>
          <cell r="B1588" t="str">
            <v>COTOVELO DE REDUCAO 90 GRAUS DE FERRO GALVANIZADO, COM ROSCA BSP, DE 1" X 3/4"</v>
          </cell>
          <cell r="C1588" t="str">
            <v xml:space="preserve">UN    </v>
          </cell>
          <cell r="D1588" t="str">
            <v>CR</v>
          </cell>
          <cell r="E1588">
            <v>9.82</v>
          </cell>
        </row>
        <row r="1589">
          <cell r="A1589">
            <v>3466</v>
          </cell>
          <cell r="B1589" t="str">
            <v>COTOVELO DE REDUCAO 90 GRAUS DE FERRO GALVANIZADO, COM ROSCA BSP, DE 2 1/2" X 2"</v>
          </cell>
          <cell r="C1589" t="str">
            <v xml:space="preserve">UN    </v>
          </cell>
          <cell r="D1589" t="str">
            <v>CR</v>
          </cell>
          <cell r="E1589">
            <v>59.88</v>
          </cell>
        </row>
        <row r="1590">
          <cell r="A1590">
            <v>3467</v>
          </cell>
          <cell r="B1590" t="str">
            <v>COTOVELO DE REDUCAO 90 GRAUS DE FERRO GALVANIZADO, COM ROSCA BSP, DE 2" X 1 1/2"</v>
          </cell>
          <cell r="C1590" t="str">
            <v xml:space="preserve">UN    </v>
          </cell>
          <cell r="D1590" t="str">
            <v>CR</v>
          </cell>
          <cell r="E1590">
            <v>33.82</v>
          </cell>
        </row>
        <row r="1591">
          <cell r="A1591">
            <v>3462</v>
          </cell>
          <cell r="B1591" t="str">
            <v>COTOVELO DE REDUCAO 90 GRAUS DE FERRO GALVANIZADO, COM ROSCA BSP, DE 3/4" X 1/2"</v>
          </cell>
          <cell r="C1591" t="str">
            <v xml:space="preserve">UN    </v>
          </cell>
          <cell r="D1591" t="str">
            <v>CR</v>
          </cell>
          <cell r="E1591">
            <v>6.48</v>
          </cell>
        </row>
        <row r="1592">
          <cell r="A1592">
            <v>3446</v>
          </cell>
          <cell r="B1592" t="str">
            <v>COTOVELO 45 GRAUS DE FERRO GALVANIZADO, COM ROSCA BSP, DE 1 1/2"</v>
          </cell>
          <cell r="C1592" t="str">
            <v xml:space="preserve">UN    </v>
          </cell>
          <cell r="D1592" t="str">
            <v>CR</v>
          </cell>
          <cell r="E1592">
            <v>19.940000000000001</v>
          </cell>
        </row>
        <row r="1593">
          <cell r="A1593">
            <v>3445</v>
          </cell>
          <cell r="B1593" t="str">
            <v>COTOVELO 45 GRAUS DE FERRO GALVANIZADO, COM ROSCA BSP, DE 1 1/4"</v>
          </cell>
          <cell r="C1593" t="str">
            <v xml:space="preserve">UN    </v>
          </cell>
          <cell r="D1593" t="str">
            <v>CR</v>
          </cell>
          <cell r="E1593">
            <v>16.28</v>
          </cell>
        </row>
        <row r="1594">
          <cell r="A1594">
            <v>3441</v>
          </cell>
          <cell r="B1594" t="str">
            <v>COTOVELO 45 GRAUS DE FERRO GALVANIZADO, COM ROSCA BSP, DE 1/2"</v>
          </cell>
          <cell r="C1594" t="str">
            <v xml:space="preserve">UN    </v>
          </cell>
          <cell r="D1594" t="str">
            <v>CR</v>
          </cell>
          <cell r="E1594">
            <v>4.59</v>
          </cell>
        </row>
        <row r="1595">
          <cell r="A1595">
            <v>3444</v>
          </cell>
          <cell r="B1595" t="str">
            <v>COTOVELO 45 GRAUS DE FERRO GALVANIZADO, COM ROSCA BSP, DE 1"</v>
          </cell>
          <cell r="C1595" t="str">
            <v xml:space="preserve">UN    </v>
          </cell>
          <cell r="D1595" t="str">
            <v>CR</v>
          </cell>
          <cell r="E1595">
            <v>10.02</v>
          </cell>
        </row>
        <row r="1596">
          <cell r="A1596">
            <v>12402</v>
          </cell>
          <cell r="B1596" t="str">
            <v>COTOVELO 45 GRAUS DE FERRO GALVANIZADO, COM ROSCA BSP, DE 2 1/2"</v>
          </cell>
          <cell r="C1596" t="str">
            <v xml:space="preserve">UN    </v>
          </cell>
          <cell r="D1596" t="str">
            <v>CR</v>
          </cell>
          <cell r="E1596">
            <v>56.04</v>
          </cell>
        </row>
        <row r="1597">
          <cell r="A1597">
            <v>3447</v>
          </cell>
          <cell r="B1597" t="str">
            <v>COTOVELO 45 GRAUS DE FERRO GALVANIZADO, COM ROSCA BSP, DE 2"</v>
          </cell>
          <cell r="C1597" t="str">
            <v xml:space="preserve">UN    </v>
          </cell>
          <cell r="D1597" t="str">
            <v>CR</v>
          </cell>
          <cell r="E1597">
            <v>28.99</v>
          </cell>
        </row>
        <row r="1598">
          <cell r="A1598">
            <v>3442</v>
          </cell>
          <cell r="B1598" t="str">
            <v>COTOVELO 45 GRAUS DE FERRO GALVANIZADO, COM ROSCA BSP, DE 3/4"</v>
          </cell>
          <cell r="C1598" t="str">
            <v xml:space="preserve">UN    </v>
          </cell>
          <cell r="D1598" t="str">
            <v>CR</v>
          </cell>
          <cell r="E1598">
            <v>6.87</v>
          </cell>
        </row>
        <row r="1599">
          <cell r="A1599">
            <v>3448</v>
          </cell>
          <cell r="B1599" t="str">
            <v>COTOVELO 45 GRAUS DE FERRO GALVANIZADO, COM ROSCA BSP, DE 3"</v>
          </cell>
          <cell r="C1599" t="str">
            <v xml:space="preserve">UN    </v>
          </cell>
          <cell r="D1599" t="str">
            <v>CR</v>
          </cell>
          <cell r="E1599">
            <v>81.94</v>
          </cell>
        </row>
        <row r="1600">
          <cell r="A1600">
            <v>3449</v>
          </cell>
          <cell r="B1600" t="str">
            <v>COTOVELO 45 GRAUS DE FERRO GALVANIZADO, COM ROSCA BSP, DE 4"</v>
          </cell>
          <cell r="C1600" t="str">
            <v xml:space="preserve">UN    </v>
          </cell>
          <cell r="D1600" t="str">
            <v>CR</v>
          </cell>
          <cell r="E1600">
            <v>143.58000000000001</v>
          </cell>
        </row>
        <row r="1601">
          <cell r="A1601">
            <v>37438</v>
          </cell>
          <cell r="B1601" t="str">
            <v>COTOVELO 45 GRAUS, PEAD PE 100, DE 125 MM, PARA ELETROFUSAO</v>
          </cell>
          <cell r="C1601" t="str">
            <v xml:space="preserve">UN    </v>
          </cell>
          <cell r="D1601" t="str">
            <v>AS</v>
          </cell>
          <cell r="E1601">
            <v>169.71</v>
          </cell>
        </row>
        <row r="1602">
          <cell r="A1602">
            <v>37439</v>
          </cell>
          <cell r="B1602" t="str">
            <v>COTOVELO 45 GRAUS, PEAD PE 100, DE 200 MM, PARA ELETROFUSAO</v>
          </cell>
          <cell r="C1602" t="str">
            <v xml:space="preserve">UN    </v>
          </cell>
          <cell r="D1602" t="str">
            <v>AS</v>
          </cell>
          <cell r="E1602">
            <v>1109.54</v>
          </cell>
        </row>
        <row r="1603">
          <cell r="A1603">
            <v>37435</v>
          </cell>
          <cell r="B1603" t="str">
            <v>COTOVELO 45 GRAUS, PEAD PE 100, DE 32 MM, PARA ELETROFUSAO</v>
          </cell>
          <cell r="C1603" t="str">
            <v xml:space="preserve">UN    </v>
          </cell>
          <cell r="D1603" t="str">
            <v>AS</v>
          </cell>
          <cell r="E1603">
            <v>19.940000000000001</v>
          </cell>
        </row>
        <row r="1604">
          <cell r="A1604">
            <v>37436</v>
          </cell>
          <cell r="B1604" t="str">
            <v>COTOVELO 45 GRAUS, PEAD PE 100, DE 40 MM, PARA ELETROFUSAO</v>
          </cell>
          <cell r="C1604" t="str">
            <v xml:space="preserve">UN    </v>
          </cell>
          <cell r="D1604" t="str">
            <v>AS</v>
          </cell>
          <cell r="E1604">
            <v>23.53</v>
          </cell>
        </row>
        <row r="1605">
          <cell r="A1605">
            <v>37437</v>
          </cell>
          <cell r="B1605" t="str">
            <v>COTOVELO 45 GRAUS, PEAD PE 100, DE 63 MM, PARA ELETROFUSAO</v>
          </cell>
          <cell r="C1605" t="str">
            <v xml:space="preserve">UN    </v>
          </cell>
          <cell r="D1605" t="str">
            <v>AS</v>
          </cell>
          <cell r="E1605">
            <v>34.04</v>
          </cell>
        </row>
        <row r="1606">
          <cell r="A1606">
            <v>3473</v>
          </cell>
          <cell r="B1606" t="str">
            <v>COTOVELO 90 GRAUS DE FERRO GALVANIZADO, COM ROSCA BSP MACHO/FEMEA, DE 1 1/2"</v>
          </cell>
          <cell r="C1606" t="str">
            <v xml:space="preserve">UN    </v>
          </cell>
          <cell r="D1606" t="str">
            <v>CR</v>
          </cell>
          <cell r="E1606">
            <v>22.54</v>
          </cell>
        </row>
        <row r="1607">
          <cell r="A1607">
            <v>3474</v>
          </cell>
          <cell r="B1607" t="str">
            <v>COTOVELO 90 GRAUS DE FERRO GALVANIZADO, COM ROSCA BSP MACHO/FEMEA, DE 1 1/4"</v>
          </cell>
          <cell r="C1607" t="str">
            <v xml:space="preserve">UN    </v>
          </cell>
          <cell r="D1607" t="str">
            <v>CR</v>
          </cell>
          <cell r="E1607">
            <v>18.579999999999998</v>
          </cell>
        </row>
        <row r="1608">
          <cell r="A1608">
            <v>3450</v>
          </cell>
          <cell r="B1608" t="str">
            <v>COTOVELO 90 GRAUS DE FERRO GALVANIZADO, COM ROSCA BSP MACHO/FEMEA, DE 1/2"</v>
          </cell>
          <cell r="C1608" t="str">
            <v xml:space="preserve">UN    </v>
          </cell>
          <cell r="D1608" t="str">
            <v>CR</v>
          </cell>
          <cell r="E1608">
            <v>5.38</v>
          </cell>
        </row>
        <row r="1609">
          <cell r="A1609">
            <v>3443</v>
          </cell>
          <cell r="B1609" t="str">
            <v>COTOVELO 90 GRAUS DE FERRO GALVANIZADO, COM ROSCA BSP MACHO/FEMEA, DE 1"</v>
          </cell>
          <cell r="C1609" t="str">
            <v xml:space="preserve">UN    </v>
          </cell>
          <cell r="D1609" t="str">
            <v>CR</v>
          </cell>
          <cell r="E1609">
            <v>11.56</v>
          </cell>
        </row>
        <row r="1610">
          <cell r="A1610">
            <v>3453</v>
          </cell>
          <cell r="B1610" t="str">
            <v>COTOVELO 90 GRAUS DE FERRO GALVANIZADO, COM ROSCA BSP MACHO/FEMEA, DE 2 1/2"</v>
          </cell>
          <cell r="C1610" t="str">
            <v xml:space="preserve">UN    </v>
          </cell>
          <cell r="D1610" t="str">
            <v>CR</v>
          </cell>
          <cell r="E1610">
            <v>65.8</v>
          </cell>
        </row>
        <row r="1611">
          <cell r="A1611">
            <v>3452</v>
          </cell>
          <cell r="B1611" t="str">
            <v>COTOVELO 90 GRAUS DE FERRO GALVANIZADO, COM ROSCA BSP MACHO/FEMEA, DE 2"</v>
          </cell>
          <cell r="C1611" t="str">
            <v xml:space="preserve">UN    </v>
          </cell>
          <cell r="D1611" t="str">
            <v>CR</v>
          </cell>
          <cell r="E1611">
            <v>32.479999999999997</v>
          </cell>
        </row>
        <row r="1612">
          <cell r="A1612">
            <v>3451</v>
          </cell>
          <cell r="B1612" t="str">
            <v>COTOVELO 90 GRAUS DE FERRO GALVANIZADO, COM ROSCA BSP MACHO/FEMEA, DE 3/4"</v>
          </cell>
          <cell r="C1612" t="str">
            <v xml:space="preserve">UN    </v>
          </cell>
          <cell r="D1612" t="str">
            <v>CR</v>
          </cell>
          <cell r="E1612">
            <v>6.44</v>
          </cell>
        </row>
        <row r="1613">
          <cell r="A1613">
            <v>3454</v>
          </cell>
          <cell r="B1613" t="str">
            <v>COTOVELO 90 GRAUS DE FERRO GALVANIZADO, COM ROSCA BSP MACHO/FEMEA, DE 3"</v>
          </cell>
          <cell r="C1613" t="str">
            <v xml:space="preserve">UN    </v>
          </cell>
          <cell r="D1613" t="str">
            <v>CR</v>
          </cell>
          <cell r="E1613">
            <v>100.08</v>
          </cell>
        </row>
        <row r="1614">
          <cell r="A1614">
            <v>3458</v>
          </cell>
          <cell r="B1614" t="str">
            <v>COTOVELO 90 GRAUS DE FERRO GALVANIZADO, COM ROSCA BSP, DE 1 1/2"</v>
          </cell>
          <cell r="C1614" t="str">
            <v xml:space="preserve">UN    </v>
          </cell>
          <cell r="D1614" t="str">
            <v>CR</v>
          </cell>
          <cell r="E1614">
            <v>18.07</v>
          </cell>
        </row>
        <row r="1615">
          <cell r="A1615">
            <v>3457</v>
          </cell>
          <cell r="B1615" t="str">
            <v>COTOVELO 90 GRAUS DE FERRO GALVANIZADO, COM ROSCA BSP, DE 1 1/4"</v>
          </cell>
          <cell r="C1615" t="str">
            <v xml:space="preserve">UN    </v>
          </cell>
          <cell r="D1615" t="str">
            <v>CR</v>
          </cell>
          <cell r="E1615">
            <v>13.56</v>
          </cell>
        </row>
        <row r="1616">
          <cell r="A1616">
            <v>3455</v>
          </cell>
          <cell r="B1616" t="str">
            <v>COTOVELO 90 GRAUS DE FERRO GALVANIZADO, COM ROSCA BSP, DE 1/2"</v>
          </cell>
          <cell r="C1616" t="str">
            <v xml:space="preserve">UN    </v>
          </cell>
          <cell r="D1616" t="str">
            <v>CR</v>
          </cell>
          <cell r="E1616">
            <v>3.85</v>
          </cell>
        </row>
        <row r="1617">
          <cell r="A1617">
            <v>3472</v>
          </cell>
          <cell r="B1617" t="str">
            <v>COTOVELO 90 GRAUS DE FERRO GALVANIZADO, COM ROSCA BSP, DE 1"</v>
          </cell>
          <cell r="C1617" t="str">
            <v xml:space="preserve">UN    </v>
          </cell>
          <cell r="D1617" t="str">
            <v>CR</v>
          </cell>
          <cell r="E1617">
            <v>8.65</v>
          </cell>
        </row>
        <row r="1618">
          <cell r="A1618">
            <v>3470</v>
          </cell>
          <cell r="B1618" t="str">
            <v>COTOVELO 90 GRAUS DE FERRO GALVANIZADO, COM ROSCA BSP, DE 2 1/2"</v>
          </cell>
          <cell r="C1618" t="str">
            <v xml:space="preserve">UN    </v>
          </cell>
          <cell r="D1618" t="str">
            <v>CR</v>
          </cell>
          <cell r="E1618">
            <v>50.46</v>
          </cell>
        </row>
        <row r="1619">
          <cell r="A1619">
            <v>3471</v>
          </cell>
          <cell r="B1619" t="str">
            <v>COTOVELO 90 GRAUS DE FERRO GALVANIZADO, COM ROSCA BSP, DE 2"</v>
          </cell>
          <cell r="C1619" t="str">
            <v xml:space="preserve">UN    </v>
          </cell>
          <cell r="D1619" t="str">
            <v>CR</v>
          </cell>
          <cell r="E1619">
            <v>27.72</v>
          </cell>
        </row>
        <row r="1620">
          <cell r="A1620">
            <v>3456</v>
          </cell>
          <cell r="B1620" t="str">
            <v>COTOVELO 90 GRAUS DE FERRO GALVANIZADO, COM ROSCA BSP, DE 3/4"</v>
          </cell>
          <cell r="C1620" t="str">
            <v xml:space="preserve">UN    </v>
          </cell>
          <cell r="D1620" t="str">
            <v>CR</v>
          </cell>
          <cell r="E1620">
            <v>5.76</v>
          </cell>
        </row>
        <row r="1621">
          <cell r="A1621">
            <v>3459</v>
          </cell>
          <cell r="B1621" t="str">
            <v>COTOVELO 90 GRAUS DE FERRO GALVANIZADO, COM ROSCA BSP, DE 3"</v>
          </cell>
          <cell r="C1621" t="str">
            <v xml:space="preserve">UN    </v>
          </cell>
          <cell r="D1621" t="str">
            <v>CR</v>
          </cell>
          <cell r="E1621">
            <v>71.17</v>
          </cell>
        </row>
        <row r="1622">
          <cell r="A1622">
            <v>3469</v>
          </cell>
          <cell r="B1622" t="str">
            <v>COTOVELO 90 GRAUS DE FERRO GALVANIZADO, COM ROSCA BSP, DE 4"</v>
          </cell>
          <cell r="C1622" t="str">
            <v xml:space="preserve">UN    </v>
          </cell>
          <cell r="D1622" t="str">
            <v>CR</v>
          </cell>
          <cell r="E1622">
            <v>135.35</v>
          </cell>
        </row>
        <row r="1623">
          <cell r="A1623">
            <v>3460</v>
          </cell>
          <cell r="B1623" t="str">
            <v>COTOVELO 90 GRAUS DE FERRO GALVANIZADO, COM ROSCA BSP, DE 5"</v>
          </cell>
          <cell r="C1623" t="str">
            <v xml:space="preserve">UN    </v>
          </cell>
          <cell r="D1623" t="str">
            <v>CR</v>
          </cell>
          <cell r="E1623">
            <v>197.49</v>
          </cell>
        </row>
        <row r="1624">
          <cell r="A1624">
            <v>3461</v>
          </cell>
          <cell r="B1624" t="str">
            <v>COTOVELO 90 GRAUS DE FERRO GALVANIZADO, COM ROSCA BSP, DE 6"</v>
          </cell>
          <cell r="C1624" t="str">
            <v xml:space="preserve">UN    </v>
          </cell>
          <cell r="D1624" t="str">
            <v>CR</v>
          </cell>
          <cell r="E1624">
            <v>504.78</v>
          </cell>
        </row>
        <row r="1625">
          <cell r="A1625">
            <v>37433</v>
          </cell>
          <cell r="B1625" t="str">
            <v>COTOVELO 90 GRAUS, PEAD PE 100, DE 125 MM, PARA ELETROFUSAO</v>
          </cell>
          <cell r="C1625" t="str">
            <v xml:space="preserve">UN    </v>
          </cell>
          <cell r="D1625" t="str">
            <v>AS</v>
          </cell>
          <cell r="E1625">
            <v>169.71</v>
          </cell>
        </row>
        <row r="1626">
          <cell r="A1626">
            <v>37430</v>
          </cell>
          <cell r="B1626" t="str">
            <v>COTOVELO 90 GRAUS, PEAD PE 100, DE 20 MM, PARA ELETROFUSAO</v>
          </cell>
          <cell r="C1626" t="str">
            <v xml:space="preserve">UN    </v>
          </cell>
          <cell r="D1626" t="str">
            <v>AS</v>
          </cell>
          <cell r="E1626">
            <v>21.26</v>
          </cell>
        </row>
        <row r="1627">
          <cell r="A1627">
            <v>37434</v>
          </cell>
          <cell r="B1627" t="str">
            <v>COTOVELO 90 GRAUS, PEAD PE 100, DE 200 MM, PARA ELETROFUSAO</v>
          </cell>
          <cell r="C1627" t="str">
            <v xml:space="preserve">UN    </v>
          </cell>
          <cell r="D1627" t="str">
            <v>AS</v>
          </cell>
          <cell r="E1627">
            <v>1582.36</v>
          </cell>
        </row>
        <row r="1628">
          <cell r="A1628">
            <v>37431</v>
          </cell>
          <cell r="B1628" t="str">
            <v>COTOVELO 90 GRAUS, PEAD PE 100, DE 32 MM, PARA ELETROFUSAO</v>
          </cell>
          <cell r="C1628" t="str">
            <v xml:space="preserve">UN    </v>
          </cell>
          <cell r="D1628" t="str">
            <v>AS</v>
          </cell>
          <cell r="E1628">
            <v>28.85</v>
          </cell>
        </row>
        <row r="1629">
          <cell r="A1629">
            <v>37432</v>
          </cell>
          <cell r="B1629" t="str">
            <v>COTOVELO 90 GRAUS, PEAD PE 100, DE 63 MM, PARA ELETROFUSAO</v>
          </cell>
          <cell r="C1629" t="str">
            <v xml:space="preserve">UN    </v>
          </cell>
          <cell r="D1629" t="str">
            <v>AS</v>
          </cell>
          <cell r="E1629">
            <v>53.21</v>
          </cell>
        </row>
        <row r="1630">
          <cell r="A1630">
            <v>37413</v>
          </cell>
          <cell r="B1630" t="str">
            <v>COTOVELO/JOELHO COM ADAPTADOR, 90 GRAUS, EM POLIPROPILENO, PN 16, PARA TUBOS PEAD, 20 MM X 1/2" - LIGACAO PREDIAL DE AGUA</v>
          </cell>
          <cell r="C1630" t="str">
            <v xml:space="preserve">UN    </v>
          </cell>
          <cell r="D1630" t="str">
            <v>AS</v>
          </cell>
          <cell r="E1630">
            <v>3.46</v>
          </cell>
        </row>
        <row r="1631">
          <cell r="A1631">
            <v>37414</v>
          </cell>
          <cell r="B1631" t="str">
            <v>COTOVELO/JOELHO COM ADAPTADOR, 90 GRAUS, EM POLIPROPILENO, PN 16, PARA TUBOS PEAD, 20 MM X 3/4" - LIGACAO PREDIAL DE AGUA</v>
          </cell>
          <cell r="C1631" t="str">
            <v xml:space="preserve">UN    </v>
          </cell>
          <cell r="D1631" t="str">
            <v>AS</v>
          </cell>
          <cell r="E1631">
            <v>3.93</v>
          </cell>
        </row>
        <row r="1632">
          <cell r="A1632">
            <v>37415</v>
          </cell>
          <cell r="B1632" t="str">
            <v>COTOVELO/JOELHO COM ADAPTADOR, 90 GRAUS, EM POLIPROPILENO, PN 16, PARA TUBOS PEAD, 32 MM X 1" - LIGACAO PREDIAL DE AGUA</v>
          </cell>
          <cell r="C1632" t="str">
            <v xml:space="preserve">UN    </v>
          </cell>
          <cell r="D1632" t="str">
            <v>AS</v>
          </cell>
          <cell r="E1632">
            <v>7.15</v>
          </cell>
        </row>
        <row r="1633">
          <cell r="A1633">
            <v>37416</v>
          </cell>
          <cell r="B1633" t="str">
            <v>COTOVELO/JOELHO 90 GRAUS, EM POLIPROPILENO, PN 16, PARA TUBOS PEAD, 20 X 20 MM - LIGACAO PREDIAL DE AGUA</v>
          </cell>
          <cell r="C1633" t="str">
            <v xml:space="preserve">UN    </v>
          </cell>
          <cell r="D1633" t="str">
            <v>AS</v>
          </cell>
          <cell r="E1633">
            <v>3.24</v>
          </cell>
        </row>
        <row r="1634">
          <cell r="A1634">
            <v>37417</v>
          </cell>
          <cell r="B1634" t="str">
            <v>COTOVELO/JOELHO 90 GRAUS, EM POLIPROPILENO, PN 16, PARA TUBOS PEAD, 32 X 32 MM - LIGACAO PREDIAL DE AGUA</v>
          </cell>
          <cell r="C1634" t="str">
            <v xml:space="preserve">UN    </v>
          </cell>
          <cell r="D1634" t="str">
            <v>AS</v>
          </cell>
          <cell r="E1634">
            <v>4.66</v>
          </cell>
        </row>
        <row r="1635">
          <cell r="A1635">
            <v>34519</v>
          </cell>
          <cell r="B1635" t="str">
            <v>CRUZETA DE CONCRETO LEVE, COMP. 2000 MM SECAO, 90 X 90 MM</v>
          </cell>
          <cell r="C1635" t="str">
            <v xml:space="preserve">UN    </v>
          </cell>
          <cell r="D1635" t="str">
            <v>AS</v>
          </cell>
          <cell r="E1635">
            <v>71.819999999999993</v>
          </cell>
        </row>
        <row r="1636">
          <cell r="A1636">
            <v>10510</v>
          </cell>
          <cell r="B1636" t="str">
            <v>CRUZETA DE EUCALIPTO TRATADO, OU EQUIVALENTE DA REGIAO, *2,4* M, SECAO *9 X 11,5* CM</v>
          </cell>
          <cell r="C1636" t="str">
            <v xml:space="preserve">UN    </v>
          </cell>
          <cell r="D1636" t="str">
            <v>AS</v>
          </cell>
          <cell r="E1636">
            <v>75.849999999999994</v>
          </cell>
        </row>
        <row r="1637">
          <cell r="A1637">
            <v>1649</v>
          </cell>
          <cell r="B1637" t="str">
            <v>CRUZETA DE FERRO GALVANIZADO, COM ROSCA BSP, DE 1 1/2"</v>
          </cell>
          <cell r="C1637" t="str">
            <v xml:space="preserve">UN    </v>
          </cell>
          <cell r="D1637" t="str">
            <v>CR</v>
          </cell>
          <cell r="E1637">
            <v>42.61</v>
          </cell>
        </row>
        <row r="1638">
          <cell r="A1638">
            <v>1653</v>
          </cell>
          <cell r="B1638" t="str">
            <v>CRUZETA DE FERRO GALVANIZADO, COM ROSCA BSP, DE 1 1/4"</v>
          </cell>
          <cell r="C1638" t="str">
            <v xml:space="preserve">UN    </v>
          </cell>
          <cell r="D1638" t="str">
            <v>CR</v>
          </cell>
          <cell r="E1638">
            <v>33.380000000000003</v>
          </cell>
        </row>
        <row r="1639">
          <cell r="A1639">
            <v>1647</v>
          </cell>
          <cell r="B1639" t="str">
            <v>CRUZETA DE FERRO GALVANIZADO, COM ROSCA BSP, DE 1/2"</v>
          </cell>
          <cell r="C1639" t="str">
            <v xml:space="preserve">UN    </v>
          </cell>
          <cell r="D1639" t="str">
            <v>CR</v>
          </cell>
          <cell r="E1639">
            <v>11.95</v>
          </cell>
        </row>
        <row r="1640">
          <cell r="A1640">
            <v>1648</v>
          </cell>
          <cell r="B1640" t="str">
            <v>CRUZETA DE FERRO GALVANIZADO, COM ROSCA BSP, DE 1"</v>
          </cell>
          <cell r="C1640" t="str">
            <v xml:space="preserve">UN    </v>
          </cell>
          <cell r="D1640" t="str">
            <v>CR</v>
          </cell>
          <cell r="E1640">
            <v>22.95</v>
          </cell>
        </row>
        <row r="1641">
          <cell r="A1641">
            <v>1651</v>
          </cell>
          <cell r="B1641" t="str">
            <v>CRUZETA DE FERRO GALVANIZADO, COM ROSCA BSP, DE 2 1/2"</v>
          </cell>
          <cell r="C1641" t="str">
            <v xml:space="preserve">UN    </v>
          </cell>
          <cell r="D1641" t="str">
            <v>CR</v>
          </cell>
          <cell r="E1641">
            <v>106.47</v>
          </cell>
        </row>
        <row r="1642">
          <cell r="A1642">
            <v>1650</v>
          </cell>
          <cell r="B1642" t="str">
            <v>CRUZETA DE FERRO GALVANIZADO, COM ROSCA BSP, DE 2"</v>
          </cell>
          <cell r="C1642" t="str">
            <v xml:space="preserve">UN    </v>
          </cell>
          <cell r="D1642" t="str">
            <v>CR</v>
          </cell>
          <cell r="E1642">
            <v>58.85</v>
          </cell>
        </row>
        <row r="1643">
          <cell r="A1643">
            <v>1654</v>
          </cell>
          <cell r="B1643" t="str">
            <v>CRUZETA DE FERRO GALVANIZADO, COM ROSCA BSP, DE 3/4"</v>
          </cell>
          <cell r="C1643" t="str">
            <v xml:space="preserve">UN    </v>
          </cell>
          <cell r="D1643" t="str">
            <v>CR</v>
          </cell>
          <cell r="E1643">
            <v>16.399999999999999</v>
          </cell>
        </row>
        <row r="1644">
          <cell r="A1644">
            <v>1652</v>
          </cell>
          <cell r="B1644" t="str">
            <v>CRUZETA DE FERRO GALVANIZADO, COM ROSCA BSP, DE 3"</v>
          </cell>
          <cell r="C1644" t="str">
            <v xml:space="preserve">UN    </v>
          </cell>
          <cell r="D1644" t="str">
            <v>CR</v>
          </cell>
          <cell r="E1644">
            <v>152.81</v>
          </cell>
        </row>
        <row r="1645">
          <cell r="A1645">
            <v>1747</v>
          </cell>
          <cell r="B1645" t="str">
            <v>CUBA ACO INOX (AISI 304) DE EMBUTIR COM VALVULA DE 3 1/2 ", DE *56 X 33 X 12* CM</v>
          </cell>
          <cell r="C1645" t="str">
            <v xml:space="preserve">UN    </v>
          </cell>
          <cell r="D1645" t="str">
            <v>CR</v>
          </cell>
          <cell r="E1645">
            <v>135.52000000000001</v>
          </cell>
        </row>
        <row r="1646">
          <cell r="A1646">
            <v>1744</v>
          </cell>
          <cell r="B1646" t="str">
            <v>CUBA ACO INOX (AISI 304) DE EMBUTIR COM VALVULA 3 1/2 ", DE *40 X 34 X 12* CM</v>
          </cell>
          <cell r="C1646" t="str">
            <v xml:space="preserve">UN    </v>
          </cell>
          <cell r="D1646" t="str">
            <v>CR</v>
          </cell>
          <cell r="E1646">
            <v>93.87</v>
          </cell>
        </row>
        <row r="1647">
          <cell r="A1647">
            <v>1743</v>
          </cell>
          <cell r="B1647" t="str">
            <v>CUBA ACO INOX (AISI 304) DE EMBUTIR COM VALVULA 3 1/2 ", DE *46 X 30 X 12* CM</v>
          </cell>
          <cell r="C1647" t="str">
            <v xml:space="preserve">UN    </v>
          </cell>
          <cell r="D1647" t="str">
            <v>CR</v>
          </cell>
          <cell r="E1647">
            <v>123.27</v>
          </cell>
        </row>
        <row r="1648">
          <cell r="A1648">
            <v>39640</v>
          </cell>
          <cell r="B1648" t="str">
            <v>CUMEEIRA ARTICULADA (ABA INFERIOR) PARA TELHA ONDULADA DE FIBROCIMENTO E = 4 MM, ABA *330* MM, COMPRIMENTO 500 MM (SEM AMIANTO)</v>
          </cell>
          <cell r="C1648" t="str">
            <v xml:space="preserve">UN    </v>
          </cell>
          <cell r="D1648" t="str">
            <v>CR</v>
          </cell>
          <cell r="E1648">
            <v>4.72</v>
          </cell>
        </row>
        <row r="1649">
          <cell r="A1649">
            <v>11013</v>
          </cell>
          <cell r="B1649" t="str">
            <v>CUMEEIRA ARTICULADA (ABA INTERNA INFERIOR OU EXTERNA SUPERIOR) PARA TELHA ESTRUTURAL DE FIBROCIMENTO, 1 ABA, E = 6 MM (SEM AMIANTO)</v>
          </cell>
          <cell r="C1649" t="str">
            <v xml:space="preserve">UN    </v>
          </cell>
          <cell r="D1649" t="str">
            <v>CR</v>
          </cell>
          <cell r="E1649">
            <v>9.7200000000000006</v>
          </cell>
        </row>
        <row r="1650">
          <cell r="A1650">
            <v>11017</v>
          </cell>
          <cell r="B1650" t="str">
            <v>CUMEEIRA ARTICULADA (ABA SUPERIOR) PARA TELHA ONDULADA DE FIBROCIMENTO E = 4 MM, ABA *330* MM, COMPRIMENTO 500 MM (SEM AMIANTO)</v>
          </cell>
          <cell r="C1650" t="str">
            <v xml:space="preserve">UN    </v>
          </cell>
          <cell r="D1650" t="str">
            <v>CR</v>
          </cell>
          <cell r="E1650">
            <v>4.1399999999999997</v>
          </cell>
        </row>
        <row r="1651">
          <cell r="A1651">
            <v>20236</v>
          </cell>
          <cell r="B1651" t="str">
            <v>CUMEEIRA ARTICULADA (PAR) PARA TELHA ONDULADA DE FIBROCIMENTO, E = 6 MM, ABA 350 MM, COMPRIMENTO 1100 MM (SEM AMIANTO)</v>
          </cell>
          <cell r="C1651" t="str">
            <v xml:space="preserve">UN    </v>
          </cell>
          <cell r="D1651" t="str">
            <v>CR</v>
          </cell>
          <cell r="E1651">
            <v>18.260000000000002</v>
          </cell>
        </row>
        <row r="1652">
          <cell r="A1652">
            <v>7215</v>
          </cell>
          <cell r="B1652" t="str">
            <v>CUMEEIRA NORMAL PARA TELHA ESTRUTURAL DE FIBROCIMENTO 1 ABA, E = 6 MM, COMPRIMENTO 608 MM (SEM AMIANTO)</v>
          </cell>
          <cell r="C1652" t="str">
            <v xml:space="preserve">UN    </v>
          </cell>
          <cell r="D1652" t="str">
            <v>CR</v>
          </cell>
          <cell r="E1652">
            <v>15.63</v>
          </cell>
        </row>
        <row r="1653">
          <cell r="A1653">
            <v>7216</v>
          </cell>
          <cell r="B1653" t="str">
            <v>CUMEEIRA NORMAL PARA TELHA ESTRUTURAL DE FIBROCIMENTO 2 ABAS, E = 6 MM, DE 1050 X 935 MM (SEM AMIANTO)</v>
          </cell>
          <cell r="C1653" t="str">
            <v xml:space="preserve">UN    </v>
          </cell>
          <cell r="D1653" t="str">
            <v>CR</v>
          </cell>
          <cell r="E1653">
            <v>65.36</v>
          </cell>
        </row>
        <row r="1654">
          <cell r="A1654">
            <v>20235</v>
          </cell>
          <cell r="B1654" t="str">
            <v>CUMEEIRA NORMAL PARA TELHA ONDULADA DE FIBROCIMENTO, E = 6 MM, ABA 300 MM, COMPRIMENTO 1100 MM (SEM AMIANTO)</v>
          </cell>
          <cell r="C1654" t="str">
            <v xml:space="preserve">UN    </v>
          </cell>
          <cell r="D1654" t="str">
            <v>CR</v>
          </cell>
          <cell r="E1654">
            <v>33.04</v>
          </cell>
        </row>
        <row r="1655">
          <cell r="A1655">
            <v>7181</v>
          </cell>
          <cell r="B1655" t="str">
            <v>CUMEEIRA PARA TELHA CERAMICA, COMPRIMENTO DE *41* CM, RENDIMENTO DE *3* TELHAS/M</v>
          </cell>
          <cell r="C1655" t="str">
            <v xml:space="preserve">UN    </v>
          </cell>
          <cell r="D1655" t="str">
            <v>CR</v>
          </cell>
          <cell r="E1655">
            <v>2.41</v>
          </cell>
        </row>
        <row r="1656">
          <cell r="A1656">
            <v>40742</v>
          </cell>
          <cell r="B1656" t="str">
            <v>CUMEEIRA PARA TELHA DE CONCRETO, PARA 2 AGUAS DE TELHADO, COR CINZA, RENDIMENTO DE *3* TELHAS/M</v>
          </cell>
          <cell r="C1656" t="str">
            <v xml:space="preserve">UN    </v>
          </cell>
          <cell r="D1656" t="str">
            <v>CR</v>
          </cell>
          <cell r="E1656">
            <v>6.99</v>
          </cell>
        </row>
        <row r="1657">
          <cell r="A1657">
            <v>7214</v>
          </cell>
          <cell r="B1657" t="str">
            <v>CUMEEIRA SHED PARA TELHA ONDULADA DE FIBROCIMENTO, E = 6 MM, ABA 280 MM, COMPRIMENTO 1100 MM (SEM AMIANTO)</v>
          </cell>
          <cell r="C1657" t="str">
            <v xml:space="preserve">UN    </v>
          </cell>
          <cell r="D1657" t="str">
            <v>CR</v>
          </cell>
          <cell r="E1657">
            <v>22.39</v>
          </cell>
        </row>
        <row r="1658">
          <cell r="A1658">
            <v>7219</v>
          </cell>
          <cell r="B1658" t="str">
            <v>CUMEEIRA UNIVERSAL PARA TELHA ONDULADA DE FIBROCIMENTO, E = 6 MM, ABA 210 MM, COMPRIMENTO 1100 MM (SEM AMIANTO)</v>
          </cell>
          <cell r="C1658" t="str">
            <v xml:space="preserve">UN    </v>
          </cell>
          <cell r="D1658" t="str">
            <v>CR</v>
          </cell>
          <cell r="E1658">
            <v>23.17</v>
          </cell>
        </row>
        <row r="1659">
          <cell r="A1659">
            <v>37972</v>
          </cell>
          <cell r="B1659" t="str">
            <v>CURVA CPVC, 90 GRAUS, SOLDAVEL, 22 MM, PARA AGUA QUENTE</v>
          </cell>
          <cell r="C1659" t="str">
            <v xml:space="preserve">UN    </v>
          </cell>
          <cell r="D1659" t="str">
            <v>CR</v>
          </cell>
          <cell r="E1659">
            <v>4.17</v>
          </cell>
        </row>
        <row r="1660">
          <cell r="A1660">
            <v>37973</v>
          </cell>
          <cell r="B1660" t="str">
            <v>CURVA CPVC, 90 GRAUS, SOLDAVEL, 28 MM, PARA AGUA QUENTE</v>
          </cell>
          <cell r="C1660" t="str">
            <v xml:space="preserve">UN    </v>
          </cell>
          <cell r="D1660" t="str">
            <v>CR</v>
          </cell>
          <cell r="E1660">
            <v>6.68</v>
          </cell>
        </row>
        <row r="1661">
          <cell r="A1661">
            <v>37971</v>
          </cell>
          <cell r="B1661" t="str">
            <v>CURVA CPVC, 90 GRAUS, SOLDAVEL,15 MM, PARA AGUA QUENTE</v>
          </cell>
          <cell r="C1661" t="str">
            <v xml:space="preserve">UN    </v>
          </cell>
          <cell r="D1661" t="str">
            <v>CR</v>
          </cell>
          <cell r="E1661">
            <v>2.5</v>
          </cell>
        </row>
        <row r="1662">
          <cell r="A1662">
            <v>20094</v>
          </cell>
          <cell r="B1662" t="str">
            <v>CURVA CURTA PVC, PB, JE, 45 GRAUS, DN 100 MM, PARA REDE COLETORA ESGOTO (NBR 10569)</v>
          </cell>
          <cell r="C1662" t="str">
            <v xml:space="preserve">UN    </v>
          </cell>
          <cell r="D1662" t="str">
            <v>AS</v>
          </cell>
          <cell r="E1662">
            <v>13.72</v>
          </cell>
        </row>
        <row r="1663">
          <cell r="A1663">
            <v>20095</v>
          </cell>
          <cell r="B1663" t="str">
            <v>CURVA CURTA PVC, PB, JE, 90 GRAUS, DN 100 MM, PARA REDE COLETORA ESGOTO (NBR 10569)</v>
          </cell>
          <cell r="C1663" t="str">
            <v xml:space="preserve">UN    </v>
          </cell>
          <cell r="D1663" t="str">
            <v>AS</v>
          </cell>
          <cell r="E1663">
            <v>17.47</v>
          </cell>
        </row>
        <row r="1664">
          <cell r="A1664">
            <v>1954</v>
          </cell>
          <cell r="B1664" t="str">
            <v>CURVA DE PVC 45 GRAUS, SOLDAVEL, 110 MM, PARA AGUA FRIA PREDIAL (NBR 5648)</v>
          </cell>
          <cell r="C1664" t="str">
            <v xml:space="preserve">UN    </v>
          </cell>
          <cell r="D1664" t="str">
            <v>CR</v>
          </cell>
          <cell r="E1664">
            <v>102.2</v>
          </cell>
        </row>
        <row r="1665">
          <cell r="A1665">
            <v>1926</v>
          </cell>
          <cell r="B1665" t="str">
            <v>CURVA DE PVC 45 GRAUS, SOLDAVEL, 20 MM, PARA AGUA FRIA PREDIAL (NBR 5648)</v>
          </cell>
          <cell r="C1665" t="str">
            <v xml:space="preserve">UN    </v>
          </cell>
          <cell r="D1665" t="str">
            <v>CR</v>
          </cell>
          <cell r="E1665">
            <v>1.35</v>
          </cell>
        </row>
        <row r="1666">
          <cell r="A1666">
            <v>1927</v>
          </cell>
          <cell r="B1666" t="str">
            <v>CURVA DE PVC 45 GRAUS, SOLDAVEL, 25 MM, PARA AGUA FRIA PREDIAL (NBR 5648)</v>
          </cell>
          <cell r="C1666" t="str">
            <v xml:space="preserve">UN    </v>
          </cell>
          <cell r="D1666" t="str">
            <v>CR</v>
          </cell>
          <cell r="E1666">
            <v>1.78</v>
          </cell>
        </row>
        <row r="1667">
          <cell r="A1667">
            <v>1923</v>
          </cell>
          <cell r="B1667" t="str">
            <v>CURVA DE PVC 45 GRAUS, SOLDAVEL, 32 MM, PARA AGUA FRIA PREDIAL (NBR 5648)</v>
          </cell>
          <cell r="C1667" t="str">
            <v xml:space="preserve">UN    </v>
          </cell>
          <cell r="D1667" t="str">
            <v>CR</v>
          </cell>
          <cell r="E1667">
            <v>2.91</v>
          </cell>
        </row>
        <row r="1668">
          <cell r="A1668">
            <v>1929</v>
          </cell>
          <cell r="B1668" t="str">
            <v>CURVA DE PVC 45 GRAUS, SOLDAVEL, 40 MM, PARA AGUA FRIA PREDIAL (NBR 5648)</v>
          </cell>
          <cell r="C1668" t="str">
            <v xml:space="preserve">UN    </v>
          </cell>
          <cell r="D1668" t="str">
            <v>CR</v>
          </cell>
          <cell r="E1668">
            <v>4.7699999999999996</v>
          </cell>
        </row>
        <row r="1669">
          <cell r="A1669">
            <v>1930</v>
          </cell>
          <cell r="B1669" t="str">
            <v>CURVA DE PVC 45 GRAUS, SOLDAVEL, 50 MM, PARA AGUA FRIA PREDIAL (NBR 5648)</v>
          </cell>
          <cell r="C1669" t="str">
            <v xml:space="preserve">UN    </v>
          </cell>
          <cell r="D1669" t="str">
            <v>CR</v>
          </cell>
          <cell r="E1669">
            <v>9.25</v>
          </cell>
        </row>
        <row r="1670">
          <cell r="A1670">
            <v>1924</v>
          </cell>
          <cell r="B1670" t="str">
            <v>CURVA DE PVC 45 GRAUS, SOLDAVEL, 60 MM, PARA AGUA FRIA PREDIAL (NBR 5648)</v>
          </cell>
          <cell r="C1670" t="str">
            <v xml:space="preserve">UN    </v>
          </cell>
          <cell r="D1670" t="str">
            <v>CR</v>
          </cell>
          <cell r="E1670">
            <v>15.95</v>
          </cell>
        </row>
        <row r="1671">
          <cell r="A1671">
            <v>1922</v>
          </cell>
          <cell r="B1671" t="str">
            <v>CURVA DE PVC 45 GRAUS, SOLDAVEL, 75 MM, PARA AGUA FRIA PREDIAL (NBR 5648)</v>
          </cell>
          <cell r="C1671" t="str">
            <v xml:space="preserve">UN    </v>
          </cell>
          <cell r="D1671" t="str">
            <v>CR</v>
          </cell>
          <cell r="E1671">
            <v>23.69</v>
          </cell>
        </row>
        <row r="1672">
          <cell r="A1672">
            <v>1953</v>
          </cell>
          <cell r="B1672" t="str">
            <v>CURVA DE PVC 45 GRAUS, SOLDAVEL, 85 MM, PARA AGUA FRIA PREDIAL (NBR 5648)</v>
          </cell>
          <cell r="C1672" t="str">
            <v xml:space="preserve">UN    </v>
          </cell>
          <cell r="D1672" t="str">
            <v>CR</v>
          </cell>
          <cell r="E1672">
            <v>41.4</v>
          </cell>
        </row>
        <row r="1673">
          <cell r="A1673">
            <v>1962</v>
          </cell>
          <cell r="B1673" t="str">
            <v>CURVA DE PVC 90 GRAUS, SOLDAVEL, 110 MM, PARA AGUA FRIA PREDIAL (NBR 5648)</v>
          </cell>
          <cell r="C1673" t="str">
            <v xml:space="preserve">UN    </v>
          </cell>
          <cell r="D1673" t="str">
            <v>CR</v>
          </cell>
          <cell r="E1673">
            <v>135.47</v>
          </cell>
        </row>
        <row r="1674">
          <cell r="A1674">
            <v>1955</v>
          </cell>
          <cell r="B1674" t="str">
            <v>CURVA DE PVC 90 GRAUS, SOLDAVEL, 20 MM, PARA AGUA FRIA PREDIAL (NBR 5648)</v>
          </cell>
          <cell r="C1674" t="str">
            <v xml:space="preserve">UN    </v>
          </cell>
          <cell r="D1674" t="str">
            <v>CR</v>
          </cell>
          <cell r="E1674">
            <v>1.79</v>
          </cell>
        </row>
        <row r="1675">
          <cell r="A1675">
            <v>1956</v>
          </cell>
          <cell r="B1675" t="str">
            <v>CURVA DE PVC 90 GRAUS, SOLDAVEL, 25 MM, PARA AGUA FRIA PREDIAL (NBR 5648)</v>
          </cell>
          <cell r="C1675" t="str">
            <v xml:space="preserve">UN    </v>
          </cell>
          <cell r="D1675" t="str">
            <v>CR</v>
          </cell>
          <cell r="E1675">
            <v>2.31</v>
          </cell>
        </row>
        <row r="1676">
          <cell r="A1676">
            <v>1957</v>
          </cell>
          <cell r="B1676" t="str">
            <v>CURVA DE PVC 90 GRAUS, SOLDAVEL, 32 MM, PARA AGUA FRIA PREDIAL (NBR 5648)</v>
          </cell>
          <cell r="C1676" t="str">
            <v xml:space="preserve">UN    </v>
          </cell>
          <cell r="D1676" t="str">
            <v>CR</v>
          </cell>
          <cell r="E1676">
            <v>5.25</v>
          </cell>
        </row>
        <row r="1677">
          <cell r="A1677">
            <v>1958</v>
          </cell>
          <cell r="B1677" t="str">
            <v>CURVA DE PVC 90 GRAUS, SOLDAVEL, 40 MM, PARA AGUA FRIA PREDIAL (NBR 5648)</v>
          </cell>
          <cell r="C1677" t="str">
            <v xml:space="preserve">UN    </v>
          </cell>
          <cell r="D1677" t="str">
            <v>CR</v>
          </cell>
          <cell r="E1677">
            <v>9.32</v>
          </cell>
        </row>
        <row r="1678">
          <cell r="A1678">
            <v>1959</v>
          </cell>
          <cell r="B1678" t="str">
            <v>CURVA DE PVC 90 GRAUS, SOLDAVEL, 50 MM, PARA AGUA FRIA PREDIAL (NBR 5648)</v>
          </cell>
          <cell r="C1678" t="str">
            <v xml:space="preserve">UN    </v>
          </cell>
          <cell r="D1678" t="str">
            <v>CR</v>
          </cell>
          <cell r="E1678">
            <v>11.36</v>
          </cell>
        </row>
        <row r="1679">
          <cell r="A1679">
            <v>1925</v>
          </cell>
          <cell r="B1679" t="str">
            <v>CURVA DE PVC 90 GRAUS, SOLDAVEL, 60 MM, PARA AGUA FRIA PREDIAL (NBR 5648)</v>
          </cell>
          <cell r="C1679" t="str">
            <v xml:space="preserve">UN    </v>
          </cell>
          <cell r="D1679" t="str">
            <v>CR</v>
          </cell>
          <cell r="E1679">
            <v>28.09</v>
          </cell>
        </row>
        <row r="1680">
          <cell r="A1680">
            <v>1960</v>
          </cell>
          <cell r="B1680" t="str">
            <v>CURVA DE PVC 90 GRAUS, SOLDAVEL, 75 MM, PARA AGUA FRIA PREDIAL (NBR 5648)</v>
          </cell>
          <cell r="C1680" t="str">
            <v xml:space="preserve">UN    </v>
          </cell>
          <cell r="D1680" t="str">
            <v>CR</v>
          </cell>
          <cell r="E1680">
            <v>39.93</v>
          </cell>
        </row>
        <row r="1681">
          <cell r="A1681">
            <v>1961</v>
          </cell>
          <cell r="B1681" t="str">
            <v>CURVA DE PVC 90 GRAUS, SOLDAVEL, 85 MM, PARA AGUA FRIA PREDIAL (NBR 5648)</v>
          </cell>
          <cell r="C1681" t="str">
            <v xml:space="preserve">UN    </v>
          </cell>
          <cell r="D1681" t="str">
            <v>CR</v>
          </cell>
          <cell r="E1681">
            <v>57.39</v>
          </cell>
        </row>
        <row r="1682">
          <cell r="A1682">
            <v>38426</v>
          </cell>
          <cell r="B1682" t="str">
            <v>CURVA DE PVC, 45 GRAUS, SERIE R, DN 100 MM, PARA ESGOTO PREDIAL</v>
          </cell>
          <cell r="C1682" t="str">
            <v xml:space="preserve">UN    </v>
          </cell>
          <cell r="D1682" t="str">
            <v>CR</v>
          </cell>
          <cell r="E1682">
            <v>15.87</v>
          </cell>
        </row>
        <row r="1683">
          <cell r="A1683">
            <v>38423</v>
          </cell>
          <cell r="B1683" t="str">
            <v>CURVA DE PVC, 90 GRAUS, SERIE R, DN 100 MM, PARA ESGOTO PREDIAL</v>
          </cell>
          <cell r="C1683" t="str">
            <v xml:space="preserve">UN    </v>
          </cell>
          <cell r="D1683" t="str">
            <v>CR</v>
          </cell>
          <cell r="E1683">
            <v>36</v>
          </cell>
        </row>
        <row r="1684">
          <cell r="A1684">
            <v>38421</v>
          </cell>
          <cell r="B1684" t="str">
            <v>CURVA DE PVC, 90 GRAUS, SERIE R, DN 50 MM, PARA ESGOTO PREDIAL</v>
          </cell>
          <cell r="C1684" t="str">
            <v xml:space="preserve">UN    </v>
          </cell>
          <cell r="D1684" t="str">
            <v>CR</v>
          </cell>
          <cell r="E1684">
            <v>16.989999999999998</v>
          </cell>
        </row>
        <row r="1685">
          <cell r="A1685">
            <v>38422</v>
          </cell>
          <cell r="B1685" t="str">
            <v>CURVA DE PVC, 90 GRAUS, SERIE R, DN 75 MM, PARA ESGOTO PREDIAL</v>
          </cell>
          <cell r="C1685" t="str">
            <v xml:space="preserve">UN    </v>
          </cell>
          <cell r="D1685" t="str">
            <v>CR</v>
          </cell>
          <cell r="E1685">
            <v>24.84</v>
          </cell>
        </row>
        <row r="1686">
          <cell r="A1686">
            <v>39866</v>
          </cell>
          <cell r="B1686" t="str">
            <v>CURVA DE TRANSPOSICAO BRONZE/LATAO (REF 736) SEM ANEL DE SOLDA, BOLSA X BOLSA, 15 MM</v>
          </cell>
          <cell r="C1686" t="str">
            <v xml:space="preserve">UN    </v>
          </cell>
          <cell r="D1686" t="str">
            <v>AS</v>
          </cell>
          <cell r="E1686">
            <v>12.23</v>
          </cell>
        </row>
        <row r="1687">
          <cell r="A1687">
            <v>39867</v>
          </cell>
          <cell r="B1687" t="str">
            <v>CURVA DE TRANSPOSICAO BRONZE/LATAO (REF 736) SEM ANEL DE SOLDA, BOLSA X BOLSA, 22 MM</v>
          </cell>
          <cell r="C1687" t="str">
            <v xml:space="preserve">UN    </v>
          </cell>
          <cell r="D1687" t="str">
            <v>AS</v>
          </cell>
          <cell r="E1687">
            <v>27.2</v>
          </cell>
        </row>
        <row r="1688">
          <cell r="A1688">
            <v>39868</v>
          </cell>
          <cell r="B1688" t="str">
            <v>CURVA DE TRANSPOSICAO BRONZE/LATAO (REF 736) SEM ANEL DE SOLDA, BOLSA X BOLSA, 28 MM</v>
          </cell>
          <cell r="C1688" t="str">
            <v xml:space="preserve">UN    </v>
          </cell>
          <cell r="D1688" t="str">
            <v>AS</v>
          </cell>
          <cell r="E1688">
            <v>49</v>
          </cell>
        </row>
        <row r="1689">
          <cell r="A1689">
            <v>37999</v>
          </cell>
          <cell r="B1689" t="str">
            <v>CURVA DE TRANSPOSICAO, CPVC, SOLDAVEL, 15 MM</v>
          </cell>
          <cell r="C1689" t="str">
            <v xml:space="preserve">UN    </v>
          </cell>
          <cell r="D1689" t="str">
            <v>CR</v>
          </cell>
          <cell r="E1689">
            <v>4</v>
          </cell>
        </row>
        <row r="1690">
          <cell r="A1690">
            <v>38000</v>
          </cell>
          <cell r="B1690" t="str">
            <v>CURVA DE TRANSPOSICAO, CPVC, SOLDAVEL, 22 MM</v>
          </cell>
          <cell r="C1690" t="str">
            <v xml:space="preserve">UN    </v>
          </cell>
          <cell r="D1690" t="str">
            <v>CR</v>
          </cell>
          <cell r="E1690">
            <v>5.29</v>
          </cell>
        </row>
        <row r="1691">
          <cell r="A1691">
            <v>38129</v>
          </cell>
          <cell r="B1691" t="str">
            <v>CURVA DE TRANSPOSICAO, PVC SOLDAVEL, 20 MM, PARA AGUA FRIA PREDIAL</v>
          </cell>
          <cell r="C1691" t="str">
            <v xml:space="preserve">UN    </v>
          </cell>
          <cell r="D1691" t="str">
            <v>CR</v>
          </cell>
          <cell r="E1691">
            <v>3.1</v>
          </cell>
        </row>
        <row r="1692">
          <cell r="A1692">
            <v>38025</v>
          </cell>
          <cell r="B1692" t="str">
            <v>CURVA DE TRANSPOSICAO, PVC, SOLDAVEL, 25 MM, PARA AGUA FRIA PREDIAL</v>
          </cell>
          <cell r="C1692" t="str">
            <v xml:space="preserve">UN    </v>
          </cell>
          <cell r="D1692" t="str">
            <v>CR</v>
          </cell>
          <cell r="E1692">
            <v>5.18</v>
          </cell>
        </row>
        <row r="1693">
          <cell r="A1693">
            <v>38026</v>
          </cell>
          <cell r="B1693" t="str">
            <v>CURVA DE TRANSPOSICAO, PVC, SOLDAVEL, 32 MM, PARA AGUA FRIA PREDIAL</v>
          </cell>
          <cell r="C1693" t="str">
            <v xml:space="preserve">UN    </v>
          </cell>
          <cell r="D1693" t="str">
            <v>CR</v>
          </cell>
          <cell r="E1693">
            <v>13.89</v>
          </cell>
        </row>
        <row r="1694">
          <cell r="A1694">
            <v>1858</v>
          </cell>
          <cell r="B1694" t="str">
            <v>CURVA LONGA PVC, PB, JE, 45 GRAUS, DN 100 MM, PARA REDE COLETORA ESGOTO (NBR 10569)</v>
          </cell>
          <cell r="C1694" t="str">
            <v xml:space="preserve">UN    </v>
          </cell>
          <cell r="D1694" t="str">
            <v>AS</v>
          </cell>
          <cell r="E1694">
            <v>19.21</v>
          </cell>
        </row>
        <row r="1695">
          <cell r="A1695">
            <v>1844</v>
          </cell>
          <cell r="B1695" t="str">
            <v>CURVA LONGA PVC, PB, JE, 45 GRAUS, DN 150 MM, PARA REDE COLETORA ESGOTO (NBR 10569)</v>
          </cell>
          <cell r="C1695" t="str">
            <v xml:space="preserve">UN    </v>
          </cell>
          <cell r="D1695" t="str">
            <v>AS</v>
          </cell>
          <cell r="E1695">
            <v>70.83</v>
          </cell>
        </row>
        <row r="1696">
          <cell r="A1696">
            <v>1863</v>
          </cell>
          <cell r="B1696" t="str">
            <v>CURVA LONGA PVC, PB, JE, 90 GRAUS, DN 100 MM, PARA REDE COLETORA ESGOTO (NBR 10569)</v>
          </cell>
          <cell r="C1696" t="str">
            <v xml:space="preserve">UN    </v>
          </cell>
          <cell r="D1696" t="str">
            <v>AS</v>
          </cell>
          <cell r="E1696">
            <v>27.88</v>
          </cell>
        </row>
        <row r="1697">
          <cell r="A1697">
            <v>1865</v>
          </cell>
          <cell r="B1697" t="str">
            <v>CURVA LONGA PVC, PB, JE, 90 GRAUS, DN 150 MM, PARA REDE COLETORA ESGOTO (NBR 10569)</v>
          </cell>
          <cell r="C1697" t="str">
            <v xml:space="preserve">UN    </v>
          </cell>
          <cell r="D1697" t="str">
            <v>AS</v>
          </cell>
          <cell r="E1697">
            <v>101.71</v>
          </cell>
        </row>
        <row r="1698">
          <cell r="A1698">
            <v>36355</v>
          </cell>
          <cell r="B1698" t="str">
            <v>CURVA PPR 90 GRAUS, DN 20 MM, PARA AGUA QUENTE PREDIAL</v>
          </cell>
          <cell r="C1698" t="str">
            <v xml:space="preserve">UN    </v>
          </cell>
          <cell r="D1698" t="str">
            <v>AS</v>
          </cell>
          <cell r="E1698">
            <v>4.42</v>
          </cell>
        </row>
        <row r="1699">
          <cell r="A1699">
            <v>36356</v>
          </cell>
          <cell r="B1699" t="str">
            <v>CURVA PPR 90 GRAUS, DN 25 MM, PARA AGUA QUENTE PREDIAL</v>
          </cell>
          <cell r="C1699" t="str">
            <v xml:space="preserve">UN    </v>
          </cell>
          <cell r="D1699" t="str">
            <v>AS</v>
          </cell>
          <cell r="E1699">
            <v>7.43</v>
          </cell>
        </row>
        <row r="1700">
          <cell r="A1700">
            <v>1932</v>
          </cell>
          <cell r="B1700" t="str">
            <v>CURVA PVC CURTA 90 G, DN 50 MM, PARA ESGOTO PREDIAL</v>
          </cell>
          <cell r="C1700" t="str">
            <v xml:space="preserve">UN    </v>
          </cell>
          <cell r="D1700" t="str">
            <v>CR</v>
          </cell>
          <cell r="E1700">
            <v>6.13</v>
          </cell>
        </row>
        <row r="1701">
          <cell r="A1701">
            <v>1933</v>
          </cell>
          <cell r="B1701" t="str">
            <v>CURVA PVC CURTA 90 GRAUS, DN 40 MM, PARA ESGOTO PREDIAL</v>
          </cell>
          <cell r="C1701" t="str">
            <v xml:space="preserve">UN    </v>
          </cell>
          <cell r="D1701" t="str">
            <v>CR</v>
          </cell>
          <cell r="E1701">
            <v>2.7</v>
          </cell>
        </row>
        <row r="1702">
          <cell r="A1702">
            <v>1951</v>
          </cell>
          <cell r="B1702" t="str">
            <v>CURVA PVC CURTA 90 GRAUS, DN 75 MM, PARA ESGOTO PREDIAL</v>
          </cell>
          <cell r="C1702" t="str">
            <v xml:space="preserve">UN    </v>
          </cell>
          <cell r="D1702" t="str">
            <v>CR</v>
          </cell>
          <cell r="E1702">
            <v>11.99</v>
          </cell>
        </row>
        <row r="1703">
          <cell r="A1703">
            <v>1966</v>
          </cell>
          <cell r="B1703" t="str">
            <v>CURVA PVC CURTA 90 GRAUS, 100 MM, PARA ESGOTO PREDIAL</v>
          </cell>
          <cell r="C1703" t="str">
            <v xml:space="preserve">UN    </v>
          </cell>
          <cell r="D1703" t="str">
            <v>CR</v>
          </cell>
          <cell r="E1703">
            <v>13.8</v>
          </cell>
        </row>
        <row r="1704">
          <cell r="A1704">
            <v>1952</v>
          </cell>
          <cell r="B1704" t="str">
            <v>CURVA PVC LEVE, 90 GRAUS, COM PONTA E BOLSA LISA, DN 150 MM</v>
          </cell>
          <cell r="C1704" t="str">
            <v xml:space="preserve">UN    </v>
          </cell>
          <cell r="D1704" t="str">
            <v>CR</v>
          </cell>
          <cell r="E1704">
            <v>51.83</v>
          </cell>
        </row>
        <row r="1705">
          <cell r="A1705">
            <v>20104</v>
          </cell>
          <cell r="B1705" t="str">
            <v>CURVA PVC LEVE, 90 GRAUS, COM PONTA E BOLSA LISA, DN 250 MM</v>
          </cell>
          <cell r="C1705" t="str">
            <v xml:space="preserve">UN    </v>
          </cell>
          <cell r="D1705" t="str">
            <v>CR</v>
          </cell>
          <cell r="E1705">
            <v>382.98</v>
          </cell>
        </row>
        <row r="1706">
          <cell r="A1706">
            <v>20105</v>
          </cell>
          <cell r="B1706" t="str">
            <v>CURVA PVC LEVE, 90 GRAUS, COM PONTA E BOLSA LISA, DN 300 MM</v>
          </cell>
          <cell r="C1706" t="str">
            <v xml:space="preserve">UN    </v>
          </cell>
          <cell r="D1706" t="str">
            <v>CR</v>
          </cell>
          <cell r="E1706">
            <v>596.52</v>
          </cell>
        </row>
        <row r="1707">
          <cell r="A1707">
            <v>1965</v>
          </cell>
          <cell r="B1707" t="str">
            <v>CURVA PVC LONGA 45 GRAUS, 100 MM, PARA ESGOTO PREDIAL</v>
          </cell>
          <cell r="C1707" t="str">
            <v xml:space="preserve">UN    </v>
          </cell>
          <cell r="D1707" t="str">
            <v>CR</v>
          </cell>
          <cell r="E1707">
            <v>27.98</v>
          </cell>
        </row>
        <row r="1708">
          <cell r="A1708">
            <v>10765</v>
          </cell>
          <cell r="B1708" t="str">
            <v>CURVA PVC LONGA 45G, DN 50 MM, PARA ESGOTO PREDIAL</v>
          </cell>
          <cell r="C1708" t="str">
            <v xml:space="preserve">UN    </v>
          </cell>
          <cell r="D1708" t="str">
            <v>CR</v>
          </cell>
          <cell r="E1708">
            <v>7.07</v>
          </cell>
        </row>
        <row r="1709">
          <cell r="A1709">
            <v>10767</v>
          </cell>
          <cell r="B1709" t="str">
            <v>CURVA PVC LONGA 45G, DN 75 MM, PARA ESGOTO PREDIAL</v>
          </cell>
          <cell r="C1709" t="str">
            <v xml:space="preserve">UN    </v>
          </cell>
          <cell r="D1709" t="str">
            <v>CR</v>
          </cell>
          <cell r="E1709">
            <v>23.17</v>
          </cell>
        </row>
        <row r="1710">
          <cell r="A1710">
            <v>1970</v>
          </cell>
          <cell r="B1710" t="str">
            <v>CURVA PVC LONGA 90 GRAUS, 100 MM, PARA ESGOTO PREDIAL</v>
          </cell>
          <cell r="C1710" t="str">
            <v xml:space="preserve">UN    </v>
          </cell>
          <cell r="D1710" t="str">
            <v>CR</v>
          </cell>
          <cell r="E1710">
            <v>29.04</v>
          </cell>
        </row>
        <row r="1711">
          <cell r="A1711">
            <v>1967</v>
          </cell>
          <cell r="B1711" t="str">
            <v>CURVA PVC LONGA 90 GRAUS, 40 MM, PARA ESGOTO PREDIAL</v>
          </cell>
          <cell r="C1711" t="str">
            <v xml:space="preserve">UN    </v>
          </cell>
          <cell r="D1711" t="str">
            <v>CR</v>
          </cell>
          <cell r="E1711">
            <v>3.23</v>
          </cell>
        </row>
        <row r="1712">
          <cell r="A1712">
            <v>1968</v>
          </cell>
          <cell r="B1712" t="str">
            <v>CURVA PVC LONGA 90 GRAUS, 50 MM, PARA ESGOTO PREDIAL</v>
          </cell>
          <cell r="C1712" t="str">
            <v xml:space="preserve">UN    </v>
          </cell>
          <cell r="D1712" t="str">
            <v>CR</v>
          </cell>
          <cell r="E1712">
            <v>6.77</v>
          </cell>
        </row>
        <row r="1713">
          <cell r="A1713">
            <v>1969</v>
          </cell>
          <cell r="B1713" t="str">
            <v>CURVA PVC LONGA 90 GRAUS, 75 MM, PARA ESGOTO PREDIAL</v>
          </cell>
          <cell r="C1713" t="str">
            <v xml:space="preserve">UN    </v>
          </cell>
          <cell r="D1713" t="str">
            <v>CR</v>
          </cell>
          <cell r="E1713">
            <v>19.920000000000002</v>
          </cell>
        </row>
        <row r="1714">
          <cell r="A1714">
            <v>1839</v>
          </cell>
          <cell r="B1714" t="str">
            <v>CURVA PVC PBA, JE, PB, 22 GRAUS, DN 100 / DE 110 MM, PARA REDE AGUA (NBR 10351)</v>
          </cell>
          <cell r="C1714" t="str">
            <v xml:space="preserve">UN    </v>
          </cell>
          <cell r="D1714" t="str">
            <v>AS</v>
          </cell>
          <cell r="E1714">
            <v>105.67</v>
          </cell>
        </row>
        <row r="1715">
          <cell r="A1715">
            <v>1835</v>
          </cell>
          <cell r="B1715" t="str">
            <v>CURVA PVC PBA, JE, PB, 22 GRAUS, DN 50 / DE 60 MM, PARA REDE AGUA (NBR 10351)</v>
          </cell>
          <cell r="C1715" t="str">
            <v xml:space="preserve">UN    </v>
          </cell>
          <cell r="D1715" t="str">
            <v>AS</v>
          </cell>
          <cell r="E1715">
            <v>22.46</v>
          </cell>
        </row>
        <row r="1716">
          <cell r="A1716">
            <v>1823</v>
          </cell>
          <cell r="B1716" t="str">
            <v>CURVA PVC PBA, JE, PB, 22 GRAUS, DN 75 / DE 85 MM, PARA REDE AGUA (NBR 10351)</v>
          </cell>
          <cell r="C1716" t="str">
            <v xml:space="preserve">UN    </v>
          </cell>
          <cell r="D1716" t="str">
            <v>AS</v>
          </cell>
          <cell r="E1716">
            <v>43.44</v>
          </cell>
        </row>
        <row r="1717">
          <cell r="A1717">
            <v>1827</v>
          </cell>
          <cell r="B1717" t="str">
            <v>CURVA PVC PBA, JE, PB, 45 GRAUS, DN 100 / DE 110 MM, PARA REDE AGUA (NBR 10351)</v>
          </cell>
          <cell r="C1717" t="str">
            <v xml:space="preserve">UN    </v>
          </cell>
          <cell r="D1717" t="str">
            <v>AS</v>
          </cell>
          <cell r="E1717">
            <v>104.64</v>
          </cell>
        </row>
        <row r="1718">
          <cell r="A1718">
            <v>1831</v>
          </cell>
          <cell r="B1718" t="str">
            <v>CURVA PVC PBA, JE, PB, 45 GRAUS, DN 50 / DE 60 MM, PARA REDE AGUA (NBR 10351)</v>
          </cell>
          <cell r="C1718" t="str">
            <v xml:space="preserve">UN    </v>
          </cell>
          <cell r="D1718" t="str">
            <v>AS</v>
          </cell>
          <cell r="E1718">
            <v>22.84</v>
          </cell>
        </row>
        <row r="1719">
          <cell r="A1719">
            <v>1825</v>
          </cell>
          <cell r="B1719" t="str">
            <v>CURVA PVC PBA, JE, PB, 45 GRAUS, DN 75 / DE 85 MM, PARA REDE AGUA (NBR 10351)</v>
          </cell>
          <cell r="C1719" t="str">
            <v xml:space="preserve">UN    </v>
          </cell>
          <cell r="D1719" t="str">
            <v>AS</v>
          </cell>
          <cell r="E1719">
            <v>56.38</v>
          </cell>
        </row>
        <row r="1720">
          <cell r="A1720">
            <v>1828</v>
          </cell>
          <cell r="B1720" t="str">
            <v>CURVA PVC PBA, JE, PB, 90 GRAUS, DN 100 / DE 110 MM, PARA REDE AGUA (NBR 10351)</v>
          </cell>
          <cell r="C1720" t="str">
            <v xml:space="preserve">UN    </v>
          </cell>
          <cell r="D1720" t="str">
            <v>AS</v>
          </cell>
          <cell r="E1720">
            <v>127.7</v>
          </cell>
        </row>
        <row r="1721">
          <cell r="A1721">
            <v>1845</v>
          </cell>
          <cell r="B1721" t="str">
            <v>CURVA PVC PBA, JE, PB, 90 GRAUS, DN 50 / DE 60 MM, PARA REDE AGUA (NBR 10351)</v>
          </cell>
          <cell r="C1721" t="str">
            <v xml:space="preserve">UN    </v>
          </cell>
          <cell r="D1721" t="str">
            <v>AS</v>
          </cell>
          <cell r="E1721">
            <v>28.63</v>
          </cell>
        </row>
        <row r="1722">
          <cell r="A1722">
            <v>1824</v>
          </cell>
          <cell r="B1722" t="str">
            <v>CURVA PVC PBA, JE, PB, 90 GRAUS, DN 75 / DE 85 MM, PARA REDE AGUA (NBR 10351)</v>
          </cell>
          <cell r="C1722" t="str">
            <v xml:space="preserve">UN    </v>
          </cell>
          <cell r="D1722" t="str">
            <v>AS</v>
          </cell>
          <cell r="E1722">
            <v>67.58</v>
          </cell>
        </row>
        <row r="1723">
          <cell r="A1723">
            <v>1941</v>
          </cell>
          <cell r="B1723" t="str">
            <v>CURVA PVC 90 GRAUS, ROSCAVEL, 1 1/2",  AGUA FRIA PREDIAL</v>
          </cell>
          <cell r="C1723" t="str">
            <v xml:space="preserve">UN    </v>
          </cell>
          <cell r="D1723" t="str">
            <v>CR</v>
          </cell>
          <cell r="E1723">
            <v>20.02</v>
          </cell>
        </row>
        <row r="1724">
          <cell r="A1724">
            <v>1940</v>
          </cell>
          <cell r="B1724" t="str">
            <v>CURVA PVC 90 GRAUS, ROSCAVEL, 1 1/4",  AGUA FRIA PREDIAL</v>
          </cell>
          <cell r="C1724" t="str">
            <v xml:space="preserve">UN    </v>
          </cell>
          <cell r="D1724" t="str">
            <v>CR</v>
          </cell>
          <cell r="E1724">
            <v>15.13</v>
          </cell>
        </row>
        <row r="1725">
          <cell r="A1725">
            <v>1937</v>
          </cell>
          <cell r="B1725" t="str">
            <v>CURVA PVC 90 GRAUS, ROSCAVEL, 1/2",  AGUA FRIA PREDIAL</v>
          </cell>
          <cell r="C1725" t="str">
            <v xml:space="preserve">UN    </v>
          </cell>
          <cell r="D1725" t="str">
            <v>CR</v>
          </cell>
          <cell r="E1725">
            <v>3.14</v>
          </cell>
        </row>
        <row r="1726">
          <cell r="A1726">
            <v>1939</v>
          </cell>
          <cell r="B1726" t="str">
            <v>CURVA PVC 90 GRAUS, ROSCAVEL, 1",  AGUA FRIA PREDIAL</v>
          </cell>
          <cell r="C1726" t="str">
            <v xml:space="preserve">UN    </v>
          </cell>
          <cell r="D1726" t="str">
            <v>CR</v>
          </cell>
          <cell r="E1726">
            <v>6.22</v>
          </cell>
        </row>
        <row r="1727">
          <cell r="A1727">
            <v>1942</v>
          </cell>
          <cell r="B1727" t="str">
            <v>CURVA PVC 90 GRAUS, ROSCAVEL, 2",  AGUA FRIA PREDIAL</v>
          </cell>
          <cell r="C1727" t="str">
            <v xml:space="preserve">UN    </v>
          </cell>
          <cell r="D1727" t="str">
            <v>CR</v>
          </cell>
          <cell r="E1727">
            <v>28.57</v>
          </cell>
        </row>
        <row r="1728">
          <cell r="A1728">
            <v>1938</v>
          </cell>
          <cell r="B1728" t="str">
            <v>CURVA PVC 90 GRAUS, ROSCAVEL, 3/4",  AGUA FRIA PREDIAL</v>
          </cell>
          <cell r="C1728" t="str">
            <v xml:space="preserve">UN    </v>
          </cell>
          <cell r="D1728" t="str">
            <v>CR</v>
          </cell>
          <cell r="E1728">
            <v>3.98</v>
          </cell>
        </row>
        <row r="1729">
          <cell r="A1729">
            <v>42692</v>
          </cell>
          <cell r="B1729" t="str">
            <v>CURVA PVC, BB, JE, 45 GRAUS, DN 200 MM, PARA TUBO CORRUGADO E/OU LISO, REDE COLETORA ESGOTO (NBR 10569)</v>
          </cell>
          <cell r="C1729" t="str">
            <v xml:space="preserve">UN    </v>
          </cell>
          <cell r="D1729" t="str">
            <v>AS</v>
          </cell>
          <cell r="E1729">
            <v>225.67</v>
          </cell>
        </row>
        <row r="1730">
          <cell r="A1730">
            <v>42693</v>
          </cell>
          <cell r="B1730" t="str">
            <v>CURVA PVC, BB, JE, 45 GRAUS, DN 250 MM, PARA TUBO CORRUGADO E/OU LISO, REDE COLETORA ESGOTO (NBR 10569)</v>
          </cell>
          <cell r="C1730" t="str">
            <v xml:space="preserve">UN    </v>
          </cell>
          <cell r="D1730" t="str">
            <v>AS</v>
          </cell>
          <cell r="E1730">
            <v>371.21</v>
          </cell>
        </row>
        <row r="1731">
          <cell r="A1731">
            <v>42695</v>
          </cell>
          <cell r="B1731" t="str">
            <v>CURVA PVC, BB, JE, 90 GRAUS, DN 200 MM, PARA TUBO CORRUGADO E/OU LISO, REDE COLETORA ESGOTO (NBR 10569)</v>
          </cell>
          <cell r="C1731" t="str">
            <v xml:space="preserve">UN    </v>
          </cell>
          <cell r="D1731" t="str">
            <v>AS</v>
          </cell>
          <cell r="E1731">
            <v>282.25</v>
          </cell>
        </row>
        <row r="1732">
          <cell r="A1732">
            <v>42694</v>
          </cell>
          <cell r="B1732" t="str">
            <v>CURVA PVC, BB, JE, 90 GRAUS, DN 250 MM, PARA TUBO CORRUGADO E/OU LISO, REDE COLETORA ESGOTO (NBR 10569)</v>
          </cell>
          <cell r="C1732" t="str">
            <v xml:space="preserve">UN    </v>
          </cell>
          <cell r="D1732" t="str">
            <v>AS</v>
          </cell>
          <cell r="E1732">
            <v>417.27</v>
          </cell>
        </row>
        <row r="1733">
          <cell r="A1733">
            <v>20097</v>
          </cell>
          <cell r="B1733" t="str">
            <v>CURVA PVC, SERIE R, 87.30 GRAUS, CURTA, 100 MM, PARA ESGOTO PREDIAL (PARA PE-DE-COLUNA)</v>
          </cell>
          <cell r="C1733" t="str">
            <v xml:space="preserve">UN    </v>
          </cell>
          <cell r="D1733" t="str">
            <v>CR</v>
          </cell>
          <cell r="E1733">
            <v>27.43</v>
          </cell>
        </row>
        <row r="1734">
          <cell r="A1734">
            <v>20098</v>
          </cell>
          <cell r="B1734" t="str">
            <v>CURVA PVC, SERIE R, 87.30 GRAUS, CURTA, 150 MM, PARA ESGOTO PREDIAL (PARA PE-DE-COLUNA)</v>
          </cell>
          <cell r="C1734" t="str">
            <v xml:space="preserve">UN    </v>
          </cell>
          <cell r="D1734" t="str">
            <v>CR</v>
          </cell>
          <cell r="E1734">
            <v>92.51</v>
          </cell>
        </row>
        <row r="1735">
          <cell r="A1735">
            <v>20096</v>
          </cell>
          <cell r="B1735" t="str">
            <v>CURVA PVC, SERIE R, 87.30 GRAUS, CURTA, 75 MM, PARA ESGOTO PREDIAL (PARA PE-DE-COLUNA)</v>
          </cell>
          <cell r="C1735" t="str">
            <v xml:space="preserve">UN    </v>
          </cell>
          <cell r="D1735" t="str">
            <v>CR</v>
          </cell>
          <cell r="E1735">
            <v>17.95</v>
          </cell>
        </row>
        <row r="1736">
          <cell r="A1736">
            <v>1964</v>
          </cell>
          <cell r="B1736" t="str">
            <v>CURVA PVC, 45 GRAUS, CURTA, PB, DN 100 MM, PARA ESGOTO PREDIAL</v>
          </cell>
          <cell r="C1736" t="str">
            <v xml:space="preserve">UN    </v>
          </cell>
          <cell r="D1736" t="str">
            <v>CR</v>
          </cell>
          <cell r="E1736">
            <v>16.59</v>
          </cell>
        </row>
        <row r="1737">
          <cell r="A1737">
            <v>1880</v>
          </cell>
          <cell r="B1737" t="str">
            <v>CURVA 135 GRAUS, DE PVC RIGIDO ROSCAVEL, DE 1", PARA ELETRODUTO</v>
          </cell>
          <cell r="C1737" t="str">
            <v xml:space="preserve">UN    </v>
          </cell>
          <cell r="D1737" t="str">
            <v>CR</v>
          </cell>
          <cell r="E1737">
            <v>2.06</v>
          </cell>
        </row>
        <row r="1738">
          <cell r="A1738">
            <v>39274</v>
          </cell>
          <cell r="B1738" t="str">
            <v>CURVA 135 GRAUS, DE PVC RIGIDO ROSCAVEL, DE 3/4", PARA ELETRODUTO</v>
          </cell>
          <cell r="C1738" t="str">
            <v xml:space="preserve">UN    </v>
          </cell>
          <cell r="D1738" t="str">
            <v>CR</v>
          </cell>
          <cell r="E1738">
            <v>1.6</v>
          </cell>
        </row>
        <row r="1739">
          <cell r="A1739">
            <v>2628</v>
          </cell>
          <cell r="B1739" t="str">
            <v>CURVA 135 GRAUS, PARA ELETRODUTO, EM ACO GALVANIZADO ELETROLITICO, DIAMETRO DE 100 MM (4")</v>
          </cell>
          <cell r="C1739" t="str">
            <v xml:space="preserve">UN    </v>
          </cell>
          <cell r="D1739" t="str">
            <v>AS</v>
          </cell>
          <cell r="E1739">
            <v>194</v>
          </cell>
        </row>
        <row r="1740">
          <cell r="A1740">
            <v>2622</v>
          </cell>
          <cell r="B1740" t="str">
            <v>CURVA 135 GRAUS, PARA ELETRODUTO, EM ACO GALVANIZADO ELETROLITICO, DIAMETRO DE 15 MM (1/2")</v>
          </cell>
          <cell r="C1740" t="str">
            <v xml:space="preserve">UN    </v>
          </cell>
          <cell r="D1740" t="str">
            <v>AS</v>
          </cell>
          <cell r="E1740">
            <v>4.5999999999999996</v>
          </cell>
        </row>
        <row r="1741">
          <cell r="A1741">
            <v>2623</v>
          </cell>
          <cell r="B1741" t="str">
            <v>CURVA 135 GRAUS, PARA ELETRODUTO, EM ACO GALVANIZADO ELETROLITICO, DIAMETRO DE 20 MM (3/4")</v>
          </cell>
          <cell r="C1741" t="str">
            <v xml:space="preserve">UN    </v>
          </cell>
          <cell r="D1741" t="str">
            <v>AS</v>
          </cell>
          <cell r="E1741">
            <v>5.54</v>
          </cell>
        </row>
        <row r="1742">
          <cell r="A1742">
            <v>2624</v>
          </cell>
          <cell r="B1742" t="str">
            <v>CURVA 135 GRAUS, PARA ELETRODUTO, EM ACO GALVANIZADO ELETROLITICO, DIAMETRO DE 25 MM (1")</v>
          </cell>
          <cell r="C1742" t="str">
            <v xml:space="preserve">UN    </v>
          </cell>
          <cell r="D1742" t="str">
            <v>AS</v>
          </cell>
          <cell r="E1742">
            <v>8.82</v>
          </cell>
        </row>
        <row r="1743">
          <cell r="A1743">
            <v>2625</v>
          </cell>
          <cell r="B1743" t="str">
            <v>CURVA 135 GRAUS, PARA ELETRODUTO, EM ACO GALVANIZADO ELETROLITICO, DIAMETRO DE 32 MM (1 1/4")</v>
          </cell>
          <cell r="C1743" t="str">
            <v xml:space="preserve">UN    </v>
          </cell>
          <cell r="D1743" t="str">
            <v>AS</v>
          </cell>
          <cell r="E1743">
            <v>18.61</v>
          </cell>
        </row>
        <row r="1744">
          <cell r="A1744">
            <v>2626</v>
          </cell>
          <cell r="B1744" t="str">
            <v>CURVA 135 GRAUS, PARA ELETRODUTO, EM ACO GALVANIZADO ELETROLITICO, DIAMETRO DE 40 MM (1 1/2")</v>
          </cell>
          <cell r="C1744" t="str">
            <v xml:space="preserve">UN    </v>
          </cell>
          <cell r="D1744" t="str">
            <v>AS</v>
          </cell>
          <cell r="E1744">
            <v>27.27</v>
          </cell>
        </row>
        <row r="1745">
          <cell r="A1745">
            <v>2630</v>
          </cell>
          <cell r="B1745" t="str">
            <v>CURVA 135 GRAUS, PARA ELETRODUTO, EM ACO GALVANIZADO ELETROLITICO, DIAMETRO DE 50 MM (2")</v>
          </cell>
          <cell r="C1745" t="str">
            <v xml:space="preserve">UN    </v>
          </cell>
          <cell r="D1745" t="str">
            <v>AS</v>
          </cell>
          <cell r="E1745">
            <v>41.48</v>
          </cell>
        </row>
        <row r="1746">
          <cell r="A1746">
            <v>2627</v>
          </cell>
          <cell r="B1746" t="str">
            <v>CURVA 135 GRAUS, PARA ELETRODUTO, EM ACO GALVANIZADO ELETROLITICO, DIAMETRO DE 65 MM (2 1/2")</v>
          </cell>
          <cell r="C1746" t="str">
            <v xml:space="preserve">UN    </v>
          </cell>
          <cell r="D1746" t="str">
            <v>AS</v>
          </cell>
          <cell r="E1746">
            <v>73.069999999999993</v>
          </cell>
        </row>
        <row r="1747">
          <cell r="A1747">
            <v>2629</v>
          </cell>
          <cell r="B1747" t="str">
            <v>CURVA 135 GRAUS, PARA ELETRODUTO, EM ACO GALVANIZADO ELETROLITICO, DIAMETRO DE 80 MM (3")</v>
          </cell>
          <cell r="C1747" t="str">
            <v xml:space="preserve">UN    </v>
          </cell>
          <cell r="D1747" t="str">
            <v>AS</v>
          </cell>
          <cell r="E1747">
            <v>98.84</v>
          </cell>
        </row>
        <row r="1748">
          <cell r="A1748">
            <v>12033</v>
          </cell>
          <cell r="B1748" t="str">
            <v>CURVA 180 GRAUS, DE PVC RIGIDO ROSCAVEL, DE 1 1/2", PARA ELETRODUTO</v>
          </cell>
          <cell r="C1748" t="str">
            <v xml:space="preserve">UN    </v>
          </cell>
          <cell r="D1748" t="str">
            <v>CR</v>
          </cell>
          <cell r="E1748">
            <v>6.6</v>
          </cell>
        </row>
        <row r="1749">
          <cell r="A1749">
            <v>40408</v>
          </cell>
          <cell r="B1749" t="str">
            <v>CURVA 180 GRAUS, DE PVC RIGIDO ROSCAVEL, DE 1 1/4", PARA ELETRODUTO</v>
          </cell>
          <cell r="C1749" t="str">
            <v xml:space="preserve">UN    </v>
          </cell>
          <cell r="D1749" t="str">
            <v>CR</v>
          </cell>
          <cell r="E1749">
            <v>4.33</v>
          </cell>
        </row>
        <row r="1750">
          <cell r="A1750">
            <v>40409</v>
          </cell>
          <cell r="B1750" t="str">
            <v>CURVA 180 GRAUS, DE PVC RIGIDO ROSCAVEL, DE 1/2", PARA ELETRODUTO</v>
          </cell>
          <cell r="C1750" t="str">
            <v xml:space="preserve">UN    </v>
          </cell>
          <cell r="D1750" t="str">
            <v>CR</v>
          </cell>
          <cell r="E1750">
            <v>1.53</v>
          </cell>
        </row>
        <row r="1751">
          <cell r="A1751">
            <v>39276</v>
          </cell>
          <cell r="B1751" t="str">
            <v>CURVA 180 GRAUS, DE PVC RIGIDO ROSCAVEL, DE 1", PARA ELETRODUTO</v>
          </cell>
          <cell r="C1751" t="str">
            <v xml:space="preserve">UN    </v>
          </cell>
          <cell r="D1751" t="str">
            <v>CR</v>
          </cell>
          <cell r="E1751">
            <v>3.9</v>
          </cell>
        </row>
        <row r="1752">
          <cell r="A1752">
            <v>39277</v>
          </cell>
          <cell r="B1752" t="str">
            <v>CURVA 180 GRAUS, DE PVC RIGIDO ROSCAVEL, DE 2", PARA ELETRODUTO</v>
          </cell>
          <cell r="C1752" t="str">
            <v xml:space="preserve">UN    </v>
          </cell>
          <cell r="D1752" t="str">
            <v>CR</v>
          </cell>
          <cell r="E1752">
            <v>10.54</v>
          </cell>
        </row>
        <row r="1753">
          <cell r="A1753">
            <v>12034</v>
          </cell>
          <cell r="B1753" t="str">
            <v>CURVA 180 GRAUS, DE PVC RIGIDO ROSCAVEL, DE 3/4", PARA ELETRODUTO</v>
          </cell>
          <cell r="C1753" t="str">
            <v xml:space="preserve">UN    </v>
          </cell>
          <cell r="D1753" t="str">
            <v>CR</v>
          </cell>
          <cell r="E1753">
            <v>2.99</v>
          </cell>
        </row>
        <row r="1754">
          <cell r="A1754">
            <v>39879</v>
          </cell>
          <cell r="B1754" t="str">
            <v>CURVA 45 GRAUS DE COBRE (REF 606) SEM ANEL DE SOLDA, BOLSA X BOLSA, 15 MM</v>
          </cell>
          <cell r="C1754" t="str">
            <v xml:space="preserve">UN    </v>
          </cell>
          <cell r="D1754" t="str">
            <v>AS</v>
          </cell>
          <cell r="E1754">
            <v>3.44</v>
          </cell>
        </row>
        <row r="1755">
          <cell r="A1755">
            <v>39880</v>
          </cell>
          <cell r="B1755" t="str">
            <v>CURVA 45 GRAUS DE COBRE (REF 606) SEM ANEL DE SOLDA, BOLSA X BOLSA, 22 MM</v>
          </cell>
          <cell r="C1755" t="str">
            <v xml:space="preserve">UN    </v>
          </cell>
          <cell r="D1755" t="str">
            <v>AS</v>
          </cell>
          <cell r="E1755">
            <v>7.61</v>
          </cell>
        </row>
        <row r="1756">
          <cell r="A1756">
            <v>39881</v>
          </cell>
          <cell r="B1756" t="str">
            <v>CURVA 45 GRAUS DE COBRE (REF 606) SEM ANEL DE SOLDA, BOLSA X BOLSA, 28 MM</v>
          </cell>
          <cell r="C1756" t="str">
            <v xml:space="preserve">UN    </v>
          </cell>
          <cell r="D1756" t="str">
            <v>AS</v>
          </cell>
          <cell r="E1756">
            <v>12.22</v>
          </cell>
        </row>
        <row r="1757">
          <cell r="A1757">
            <v>39882</v>
          </cell>
          <cell r="B1757" t="str">
            <v>CURVA 45 GRAUS DE COBRE (REF 606) SEM ANEL DE SOLDA, BOLSA X BOLSA, 35 MM</v>
          </cell>
          <cell r="C1757" t="str">
            <v xml:space="preserve">UN    </v>
          </cell>
          <cell r="D1757" t="str">
            <v>AS</v>
          </cell>
          <cell r="E1757">
            <v>32.200000000000003</v>
          </cell>
        </row>
        <row r="1758">
          <cell r="A1758">
            <v>39883</v>
          </cell>
          <cell r="B1758" t="str">
            <v>CURVA 45 GRAUS DE COBRE (REF 606) SEM ANEL DE SOLDA, BOLSA X BOLSA, 42 MM</v>
          </cell>
          <cell r="C1758" t="str">
            <v xml:space="preserve">UN    </v>
          </cell>
          <cell r="D1758" t="str">
            <v>AS</v>
          </cell>
          <cell r="E1758">
            <v>51.41</v>
          </cell>
        </row>
        <row r="1759">
          <cell r="A1759">
            <v>39884</v>
          </cell>
          <cell r="B1759" t="str">
            <v>CURVA 45 GRAUS DE COBRE (REF 606) SEM ANEL DE SOLDA, BOLSA X BOLSA, 54 MM</v>
          </cell>
          <cell r="C1759" t="str">
            <v xml:space="preserve">UN    </v>
          </cell>
          <cell r="D1759" t="str">
            <v>AS</v>
          </cell>
          <cell r="E1759">
            <v>76.37</v>
          </cell>
        </row>
        <row r="1760">
          <cell r="A1760">
            <v>39885</v>
          </cell>
          <cell r="B1760" t="str">
            <v>CURVA 45 GRAUS DE COBRE (REF 606) SEM ANEL DE SOLDA, BOLSA X BOLSA, 66 MM</v>
          </cell>
          <cell r="C1760" t="str">
            <v xml:space="preserve">UN    </v>
          </cell>
          <cell r="D1760" t="str">
            <v>AS</v>
          </cell>
          <cell r="E1760">
            <v>181.5</v>
          </cell>
        </row>
        <row r="1761">
          <cell r="A1761">
            <v>1777</v>
          </cell>
          <cell r="B1761" t="str">
            <v>CURVA 45 GRAUS DE FERRO GALVANIZADO, COM ROSCA BSP FEMEA, DE 1 1/2"</v>
          </cell>
          <cell r="C1761" t="str">
            <v xml:space="preserve">UN    </v>
          </cell>
          <cell r="D1761" t="str">
            <v>CR</v>
          </cell>
          <cell r="E1761">
            <v>45.95</v>
          </cell>
        </row>
        <row r="1762">
          <cell r="A1762">
            <v>1819</v>
          </cell>
          <cell r="B1762" t="str">
            <v>CURVA 45 GRAUS DE FERRO GALVANIZADO, COM ROSCA BSP FEMEA, DE 1 1/4"</v>
          </cell>
          <cell r="C1762" t="str">
            <v xml:space="preserve">UN    </v>
          </cell>
          <cell r="D1762" t="str">
            <v>CR</v>
          </cell>
          <cell r="E1762">
            <v>33.43</v>
          </cell>
        </row>
        <row r="1763">
          <cell r="A1763">
            <v>1775</v>
          </cell>
          <cell r="B1763" t="str">
            <v>CURVA 45 GRAUS DE FERRO GALVANIZADO, COM ROSCA BSP FEMEA, DE 1/2"</v>
          </cell>
          <cell r="C1763" t="str">
            <v xml:space="preserve">UN    </v>
          </cell>
          <cell r="D1763" t="str">
            <v>CR</v>
          </cell>
          <cell r="E1763">
            <v>9.99</v>
          </cell>
        </row>
        <row r="1764">
          <cell r="A1764">
            <v>1776</v>
          </cell>
          <cell r="B1764" t="str">
            <v>CURVA 45 GRAUS DE FERRO GALVANIZADO, COM ROSCA BSP FEMEA, DE 1"</v>
          </cell>
          <cell r="C1764" t="str">
            <v xml:space="preserve">UN    </v>
          </cell>
          <cell r="D1764" t="str">
            <v>CR</v>
          </cell>
          <cell r="E1764">
            <v>27.2</v>
          </cell>
        </row>
        <row r="1765">
          <cell r="A1765">
            <v>1778</v>
          </cell>
          <cell r="B1765" t="str">
            <v>CURVA 45 GRAUS DE FERRO GALVANIZADO, COM ROSCA BSP FEMEA, DE 2 1/2"</v>
          </cell>
          <cell r="C1765" t="str">
            <v xml:space="preserve">UN    </v>
          </cell>
          <cell r="D1765" t="str">
            <v>CR</v>
          </cell>
          <cell r="E1765">
            <v>111.22</v>
          </cell>
        </row>
        <row r="1766">
          <cell r="A1766">
            <v>1818</v>
          </cell>
          <cell r="B1766" t="str">
            <v>CURVA 45 GRAUS DE FERRO GALVANIZADO, COM ROSCA BSP FEMEA, DE 2"</v>
          </cell>
          <cell r="C1766" t="str">
            <v xml:space="preserve">UN    </v>
          </cell>
          <cell r="D1766" t="str">
            <v>CR</v>
          </cell>
          <cell r="E1766">
            <v>73.819999999999993</v>
          </cell>
        </row>
        <row r="1767">
          <cell r="A1767">
            <v>1820</v>
          </cell>
          <cell r="B1767" t="str">
            <v>CURVA 45 GRAUS DE FERRO GALVANIZADO, COM ROSCA BSP FEMEA, DE 3/4"</v>
          </cell>
          <cell r="C1767" t="str">
            <v xml:space="preserve">UN    </v>
          </cell>
          <cell r="D1767" t="str">
            <v>CR</v>
          </cell>
          <cell r="E1767">
            <v>14.43</v>
          </cell>
        </row>
        <row r="1768">
          <cell r="A1768">
            <v>1779</v>
          </cell>
          <cell r="B1768" t="str">
            <v>CURVA 45 GRAUS DE FERRO GALVANIZADO, COM ROSCA BSP FEMEA, DE 3"</v>
          </cell>
          <cell r="C1768" t="str">
            <v xml:space="preserve">UN    </v>
          </cell>
          <cell r="D1768" t="str">
            <v>CR</v>
          </cell>
          <cell r="E1768">
            <v>161.75</v>
          </cell>
        </row>
        <row r="1769">
          <cell r="A1769">
            <v>1780</v>
          </cell>
          <cell r="B1769" t="str">
            <v>CURVA 45 GRAUS DE FERRO GALVANIZADO, COM ROSCA BSP FEMEA, DE 4"</v>
          </cell>
          <cell r="C1769" t="str">
            <v xml:space="preserve">UN    </v>
          </cell>
          <cell r="D1769" t="str">
            <v>CR</v>
          </cell>
          <cell r="E1769">
            <v>333.45</v>
          </cell>
        </row>
        <row r="1770">
          <cell r="A1770">
            <v>1783</v>
          </cell>
          <cell r="B1770" t="str">
            <v>CURVA 45 GRAUS DE FERRO GALVANIZADO, COM ROSCA BSP MACHO/FEMEA, DE 1 1/2"</v>
          </cell>
          <cell r="C1770" t="str">
            <v xml:space="preserve">UN    </v>
          </cell>
          <cell r="D1770" t="str">
            <v>CR</v>
          </cell>
          <cell r="E1770">
            <v>35.25</v>
          </cell>
        </row>
        <row r="1771">
          <cell r="A1771">
            <v>1782</v>
          </cell>
          <cell r="B1771" t="str">
            <v>CURVA 45 GRAUS DE FERRO GALVANIZADO, COM ROSCA BSP MACHO/FEMEA, DE 1 1/4"</v>
          </cell>
          <cell r="C1771" t="str">
            <v xml:space="preserve">UN    </v>
          </cell>
          <cell r="D1771" t="str">
            <v>CR</v>
          </cell>
          <cell r="E1771">
            <v>27.87</v>
          </cell>
        </row>
        <row r="1772">
          <cell r="A1772">
            <v>1817</v>
          </cell>
          <cell r="B1772" t="str">
            <v>CURVA 45 GRAUS DE FERRO GALVANIZADO, COM ROSCA BSP MACHO/FEMEA, DE 1/2"</v>
          </cell>
          <cell r="C1772" t="str">
            <v xml:space="preserve">UN    </v>
          </cell>
          <cell r="D1772" t="str">
            <v>CR</v>
          </cell>
          <cell r="E1772">
            <v>8.3000000000000007</v>
          </cell>
        </row>
        <row r="1773">
          <cell r="A1773">
            <v>1781</v>
          </cell>
          <cell r="B1773" t="str">
            <v>CURVA 45 GRAUS DE FERRO GALVANIZADO, COM ROSCA BSP MACHO/FEMEA, DE 1"</v>
          </cell>
          <cell r="C1773" t="str">
            <v xml:space="preserve">UN    </v>
          </cell>
          <cell r="D1773" t="str">
            <v>CR</v>
          </cell>
          <cell r="E1773">
            <v>18.16</v>
          </cell>
        </row>
        <row r="1774">
          <cell r="A1774">
            <v>1784</v>
          </cell>
          <cell r="B1774" t="str">
            <v>CURVA 45 GRAUS DE FERRO GALVANIZADO, COM ROSCA BSP MACHO/FEMEA, DE 2 1/2"</v>
          </cell>
          <cell r="C1774" t="str">
            <v xml:space="preserve">UN    </v>
          </cell>
          <cell r="D1774" t="str">
            <v>CR</v>
          </cell>
          <cell r="E1774">
            <v>99.55</v>
          </cell>
        </row>
        <row r="1775">
          <cell r="A1775">
            <v>1810</v>
          </cell>
          <cell r="B1775" t="str">
            <v>CURVA 45 GRAUS DE FERRO GALVANIZADO, COM ROSCA BSP MACHO/FEMEA, DE 2"</v>
          </cell>
          <cell r="C1775" t="str">
            <v xml:space="preserve">UN    </v>
          </cell>
          <cell r="D1775" t="str">
            <v>CR</v>
          </cell>
          <cell r="E1775">
            <v>55.22</v>
          </cell>
        </row>
        <row r="1776">
          <cell r="A1776">
            <v>1811</v>
          </cell>
          <cell r="B1776" t="str">
            <v>CURVA 45 GRAUS DE FERRO GALVANIZADO, COM ROSCA BSP MACHO/FEMEA, DE 3/4"</v>
          </cell>
          <cell r="C1776" t="str">
            <v xml:space="preserve">UN    </v>
          </cell>
          <cell r="D1776" t="str">
            <v>CR</v>
          </cell>
          <cell r="E1776">
            <v>11.94</v>
          </cell>
        </row>
        <row r="1777">
          <cell r="A1777">
            <v>1812</v>
          </cell>
          <cell r="B1777" t="str">
            <v>CURVA 45 GRAUS DE FERRO GALVANIZADO, COM ROSCA BSP MACHO/FEMEA, DE 3"</v>
          </cell>
          <cell r="C1777" t="str">
            <v xml:space="preserve">UN    </v>
          </cell>
          <cell r="D1777" t="str">
            <v>CR</v>
          </cell>
          <cell r="E1777">
            <v>139.38999999999999</v>
          </cell>
        </row>
        <row r="1778">
          <cell r="A1778">
            <v>40386</v>
          </cell>
          <cell r="B1778" t="str">
            <v>CURVA 45 GRAUS EM ACO CARBONO, SOLDAVEL, PRESSAO 3.000 LBS, DN 1 1/2"</v>
          </cell>
          <cell r="C1778" t="str">
            <v xml:space="preserve">UN    </v>
          </cell>
          <cell r="D1778" t="str">
            <v>AS</v>
          </cell>
          <cell r="E1778">
            <v>43.36</v>
          </cell>
        </row>
        <row r="1779">
          <cell r="A1779">
            <v>40384</v>
          </cell>
          <cell r="B1779" t="str">
            <v>CURVA 45 GRAUS EM ACO CARBONO, SOLDAVEL, PRESSAO 3.000 LBS, DN 1 1/4"</v>
          </cell>
          <cell r="C1779" t="str">
            <v xml:space="preserve">UN    </v>
          </cell>
          <cell r="D1779" t="str">
            <v>AS</v>
          </cell>
          <cell r="E1779">
            <v>29.69</v>
          </cell>
        </row>
        <row r="1780">
          <cell r="A1780">
            <v>40379</v>
          </cell>
          <cell r="B1780" t="str">
            <v>CURVA 45 GRAUS EM ACO CARBONO, SOLDAVEL, PRESSAO 3.000 LBS, DN 1/2"</v>
          </cell>
          <cell r="C1780" t="str">
            <v xml:space="preserve">UN    </v>
          </cell>
          <cell r="D1780" t="str">
            <v>AS</v>
          </cell>
          <cell r="E1780">
            <v>10.26</v>
          </cell>
        </row>
        <row r="1781">
          <cell r="A1781">
            <v>40423</v>
          </cell>
          <cell r="B1781" t="str">
            <v>CURVA 45 GRAUS EM ACO CARBONO, SOLDAVEL, PRESSAO 3.000 LBS, DN 1"</v>
          </cell>
          <cell r="C1781" t="str">
            <v xml:space="preserve">UN    </v>
          </cell>
          <cell r="D1781" t="str">
            <v>AS</v>
          </cell>
          <cell r="E1781">
            <v>19.420000000000002</v>
          </cell>
        </row>
        <row r="1782">
          <cell r="A1782">
            <v>40389</v>
          </cell>
          <cell r="B1782" t="str">
            <v>CURVA 45 GRAUS EM ACO CARBONO, SOLDAVEL, PRESSAO 3.000 LBS, DN 2 1/2"</v>
          </cell>
          <cell r="C1782" t="str">
            <v xml:space="preserve">UN    </v>
          </cell>
          <cell r="D1782" t="str">
            <v>AS</v>
          </cell>
          <cell r="E1782">
            <v>123.17</v>
          </cell>
        </row>
        <row r="1783">
          <cell r="A1783">
            <v>40388</v>
          </cell>
          <cell r="B1783" t="str">
            <v>CURVA 45 GRAUS EM ACO CARBONO, SOLDAVEL, PRESSAO 3.000 LBS, DN 2"</v>
          </cell>
          <cell r="C1783" t="str">
            <v xml:space="preserve">UN    </v>
          </cell>
          <cell r="D1783" t="str">
            <v>AS</v>
          </cell>
          <cell r="E1783">
            <v>61.65</v>
          </cell>
        </row>
        <row r="1784">
          <cell r="A1784">
            <v>40381</v>
          </cell>
          <cell r="B1784" t="str">
            <v>CURVA 45 GRAUS EM ACO CARBONO, SOLDAVEL, PRESSAO 3.000 LBS, DN 3/4"</v>
          </cell>
          <cell r="C1784" t="str">
            <v xml:space="preserve">UN    </v>
          </cell>
          <cell r="D1784" t="str">
            <v>AS</v>
          </cell>
          <cell r="E1784">
            <v>13.68</v>
          </cell>
        </row>
        <row r="1785">
          <cell r="A1785">
            <v>40391</v>
          </cell>
          <cell r="B1785" t="str">
            <v>CURVA 45 GRAUS EM ACO CARBONO, SOLDAVEL, PRESSAO 3.000 LBS, DN 3"</v>
          </cell>
          <cell r="C1785" t="str">
            <v xml:space="preserve">UN    </v>
          </cell>
          <cell r="D1785" t="str">
            <v>AS</v>
          </cell>
          <cell r="E1785">
            <v>319.69</v>
          </cell>
        </row>
        <row r="1786">
          <cell r="A1786">
            <v>40414</v>
          </cell>
          <cell r="B1786" t="str">
            <v>CURVA 45 GRAUS RANHURADA EM FERRO FUNDIDO, DN 50 MM (2")</v>
          </cell>
          <cell r="C1786" t="str">
            <v xml:space="preserve">UN    </v>
          </cell>
          <cell r="D1786" t="str">
            <v>AS</v>
          </cell>
          <cell r="E1786">
            <v>15.94</v>
          </cell>
        </row>
        <row r="1787">
          <cell r="A1787">
            <v>40416</v>
          </cell>
          <cell r="B1787" t="str">
            <v>CURVA 45 GRAUS RANHURADA EM FERRO FUNDIDO, DN 65 MM (2 1/2")</v>
          </cell>
          <cell r="C1787" t="str">
            <v xml:space="preserve">UN    </v>
          </cell>
          <cell r="D1787" t="str">
            <v>AS</v>
          </cell>
          <cell r="E1787">
            <v>22.03</v>
          </cell>
        </row>
        <row r="1788">
          <cell r="A1788">
            <v>40418</v>
          </cell>
          <cell r="B1788" t="str">
            <v>CURVA 45 GRAUS RANHURADA EM FERRO FUNDIDO, DN 80 MM (3")</v>
          </cell>
          <cell r="C1788" t="str">
            <v xml:space="preserve">UN    </v>
          </cell>
          <cell r="D1788" t="str">
            <v>AS</v>
          </cell>
          <cell r="E1788">
            <v>26.28</v>
          </cell>
        </row>
        <row r="1789">
          <cell r="A1789">
            <v>2609</v>
          </cell>
          <cell r="B1789" t="str">
            <v>CURVA 45 GRAUS, PARA ELETRODUTO, EM ACO GALVANIZADO ELETROLITICO, DIAMETRO DE 20 MM (3/4")</v>
          </cell>
          <cell r="C1789" t="str">
            <v xml:space="preserve">UN    </v>
          </cell>
          <cell r="D1789" t="str">
            <v>AS</v>
          </cell>
          <cell r="E1789">
            <v>4.33</v>
          </cell>
        </row>
        <row r="1790">
          <cell r="A1790">
            <v>2634</v>
          </cell>
          <cell r="B1790" t="str">
            <v>CURVA 45 GRAUS, PARA ELETRODUTO, EM ACO GALVANIZADO ELETROLITICO, DIAMETRO DE 25 MM (1")</v>
          </cell>
          <cell r="C1790" t="str">
            <v xml:space="preserve">UN    </v>
          </cell>
          <cell r="D1790" t="str">
            <v>AS</v>
          </cell>
          <cell r="E1790">
            <v>5.68</v>
          </cell>
        </row>
        <row r="1791">
          <cell r="A1791">
            <v>2611</v>
          </cell>
          <cell r="B1791" t="str">
            <v>CURVA 45 GRAUS, PARA ELETRODUTO, EM ACO GALVANIZADO ELETROLITICO, DIAMETRO DE 40 MM (1 1/2")</v>
          </cell>
          <cell r="C1791" t="str">
            <v xml:space="preserve">UN    </v>
          </cell>
          <cell r="D1791" t="str">
            <v>AS</v>
          </cell>
          <cell r="E1791">
            <v>16.02</v>
          </cell>
        </row>
        <row r="1792">
          <cell r="A1792">
            <v>34359</v>
          </cell>
          <cell r="B1792" t="str">
            <v>CURVA 90 GRAUS DE BARRA CHATA EM ALUMINIO 3/4 " X 1/4 " X 300 MM</v>
          </cell>
          <cell r="C1792" t="str">
            <v xml:space="preserve">UN    </v>
          </cell>
          <cell r="D1792" t="str">
            <v>AS</v>
          </cell>
          <cell r="E1792">
            <v>7.41</v>
          </cell>
        </row>
        <row r="1793">
          <cell r="A1793">
            <v>1789</v>
          </cell>
          <cell r="B1793" t="str">
            <v>CURVA 90 GRAUS DE FERRO GALVANIZADO, COM ROSCA BSP FEMEA, DE 1 1/2"</v>
          </cell>
          <cell r="C1793" t="str">
            <v xml:space="preserve">UN    </v>
          </cell>
          <cell r="D1793" t="str">
            <v>CR</v>
          </cell>
          <cell r="E1793">
            <v>44.1</v>
          </cell>
        </row>
        <row r="1794">
          <cell r="A1794">
            <v>1788</v>
          </cell>
          <cell r="B1794" t="str">
            <v>CURVA 90 GRAUS DE FERRO GALVANIZADO, COM ROSCA BSP FEMEA, DE 1 1/4"</v>
          </cell>
          <cell r="C1794" t="str">
            <v xml:space="preserve">UN    </v>
          </cell>
          <cell r="D1794" t="str">
            <v>CR</v>
          </cell>
          <cell r="E1794">
            <v>35.35</v>
          </cell>
        </row>
        <row r="1795">
          <cell r="A1795">
            <v>1786</v>
          </cell>
          <cell r="B1795" t="str">
            <v>CURVA 90 GRAUS DE FERRO GALVANIZADO, COM ROSCA BSP FEMEA, DE 1/2"</v>
          </cell>
          <cell r="C1795" t="str">
            <v xml:space="preserve">UN    </v>
          </cell>
          <cell r="D1795" t="str">
            <v>CR</v>
          </cell>
          <cell r="E1795">
            <v>8.77</v>
          </cell>
        </row>
        <row r="1796">
          <cell r="A1796">
            <v>1787</v>
          </cell>
          <cell r="B1796" t="str">
            <v>CURVA 90 GRAUS DE FERRO GALVANIZADO, COM ROSCA BSP FEMEA, DE 1"</v>
          </cell>
          <cell r="C1796" t="str">
            <v xml:space="preserve">UN    </v>
          </cell>
          <cell r="D1796" t="str">
            <v>CR</v>
          </cell>
          <cell r="E1796">
            <v>21.01</v>
          </cell>
        </row>
        <row r="1797">
          <cell r="A1797">
            <v>1791</v>
          </cell>
          <cell r="B1797" t="str">
            <v>CURVA 90 GRAUS DE FERRO GALVANIZADO, COM ROSCA BSP FEMEA, DE 2 1/2"</v>
          </cell>
          <cell r="C1797" t="str">
            <v xml:space="preserve">UN    </v>
          </cell>
          <cell r="D1797" t="str">
            <v>CR</v>
          </cell>
          <cell r="E1797">
            <v>127.45</v>
          </cell>
        </row>
        <row r="1798">
          <cell r="A1798">
            <v>1790</v>
          </cell>
          <cell r="B1798" t="str">
            <v>CURVA 90 GRAUS DE FERRO GALVANIZADO, COM ROSCA BSP FEMEA, DE 2"</v>
          </cell>
          <cell r="C1798" t="str">
            <v xml:space="preserve">UN    </v>
          </cell>
          <cell r="D1798" t="str">
            <v>CR</v>
          </cell>
          <cell r="E1798">
            <v>73.44</v>
          </cell>
        </row>
        <row r="1799">
          <cell r="A1799">
            <v>1813</v>
          </cell>
          <cell r="B1799" t="str">
            <v>CURVA 90 GRAUS DE FERRO GALVANIZADO, COM ROSCA BSP FEMEA, DE 3/4"</v>
          </cell>
          <cell r="C1799" t="str">
            <v xml:space="preserve">UN    </v>
          </cell>
          <cell r="D1799" t="str">
            <v>CR</v>
          </cell>
          <cell r="E1799">
            <v>13.93</v>
          </cell>
        </row>
        <row r="1800">
          <cell r="A1800">
            <v>1792</v>
          </cell>
          <cell r="B1800" t="str">
            <v>CURVA 90 GRAUS DE FERRO GALVANIZADO, COM ROSCA BSP FEMEA, DE 3"</v>
          </cell>
          <cell r="C1800" t="str">
            <v xml:space="preserve">UN    </v>
          </cell>
          <cell r="D1800" t="str">
            <v>CR</v>
          </cell>
          <cell r="E1800">
            <v>172.03</v>
          </cell>
        </row>
        <row r="1801">
          <cell r="A1801">
            <v>1793</v>
          </cell>
          <cell r="B1801" t="str">
            <v>CURVA 90 GRAUS DE FERRO GALVANIZADO, COM ROSCA BSP FEMEA, DE 4"</v>
          </cell>
          <cell r="C1801" t="str">
            <v xml:space="preserve">UN    </v>
          </cell>
          <cell r="D1801" t="str">
            <v>CR</v>
          </cell>
          <cell r="E1801">
            <v>347.63</v>
          </cell>
        </row>
        <row r="1802">
          <cell r="A1802">
            <v>1809</v>
          </cell>
          <cell r="B1802" t="str">
            <v>CURVA 90 GRAUS DE FERRO GALVANIZADO, COM ROSCA BSP MACHO/FEMEA, DE 1 1/2"</v>
          </cell>
          <cell r="C1802" t="str">
            <v xml:space="preserve">UN    </v>
          </cell>
          <cell r="D1802" t="str">
            <v>CR</v>
          </cell>
          <cell r="E1802">
            <v>41.34</v>
          </cell>
        </row>
        <row r="1803">
          <cell r="A1803">
            <v>1814</v>
          </cell>
          <cell r="B1803" t="str">
            <v>CURVA 90 GRAUS DE FERRO GALVANIZADO, COM ROSCA BSP MACHO/FEMEA, DE 1 1/4"</v>
          </cell>
          <cell r="C1803" t="str">
            <v xml:space="preserve">UN    </v>
          </cell>
          <cell r="D1803" t="str">
            <v>CR</v>
          </cell>
          <cell r="E1803">
            <v>33.96</v>
          </cell>
        </row>
        <row r="1804">
          <cell r="A1804">
            <v>1803</v>
          </cell>
          <cell r="B1804" t="str">
            <v>CURVA 90 GRAUS DE FERRO GALVANIZADO, COM ROSCA BSP MACHO/FEMEA, DE 1/2"</v>
          </cell>
          <cell r="C1804" t="str">
            <v xml:space="preserve">UN    </v>
          </cell>
          <cell r="D1804" t="str">
            <v>CR</v>
          </cell>
          <cell r="E1804">
            <v>8.58</v>
          </cell>
        </row>
        <row r="1805">
          <cell r="A1805">
            <v>1805</v>
          </cell>
          <cell r="B1805" t="str">
            <v>CURVA 90 GRAUS DE FERRO GALVANIZADO, COM ROSCA BSP MACHO/FEMEA, DE 1"</v>
          </cell>
          <cell r="C1805" t="str">
            <v xml:space="preserve">UN    </v>
          </cell>
          <cell r="D1805" t="str">
            <v>CR</v>
          </cell>
          <cell r="E1805">
            <v>19.71</v>
          </cell>
        </row>
        <row r="1806">
          <cell r="A1806">
            <v>1821</v>
          </cell>
          <cell r="B1806" t="str">
            <v>CURVA 90 GRAUS DE FERRO GALVANIZADO, COM ROSCA BSP MACHO/FEMEA, DE 2 1/2"</v>
          </cell>
          <cell r="C1806" t="str">
            <v xml:space="preserve">UN    </v>
          </cell>
          <cell r="D1806" t="str">
            <v>CR</v>
          </cell>
          <cell r="E1806">
            <v>116.44</v>
          </cell>
        </row>
        <row r="1807">
          <cell r="A1807">
            <v>1806</v>
          </cell>
          <cell r="B1807" t="str">
            <v>CURVA 90 GRAUS DE FERRO GALVANIZADO, COM ROSCA BSP MACHO/FEMEA, DE 2"</v>
          </cell>
          <cell r="C1807" t="str">
            <v xml:space="preserve">UN    </v>
          </cell>
          <cell r="D1807" t="str">
            <v>CR</v>
          </cell>
          <cell r="E1807">
            <v>69.31</v>
          </cell>
        </row>
        <row r="1808">
          <cell r="A1808">
            <v>1804</v>
          </cell>
          <cell r="B1808" t="str">
            <v>CURVA 90 GRAUS DE FERRO GALVANIZADO, COM ROSCA BSP MACHO/FEMEA, DE 3/4"</v>
          </cell>
          <cell r="C1808" t="str">
            <v xml:space="preserve">UN    </v>
          </cell>
          <cell r="D1808" t="str">
            <v>CR</v>
          </cell>
          <cell r="E1808">
            <v>12.21</v>
          </cell>
        </row>
        <row r="1809">
          <cell r="A1809">
            <v>1807</v>
          </cell>
          <cell r="B1809" t="str">
            <v>CURVA 90 GRAUS DE FERRO GALVANIZADO, COM ROSCA BSP MACHO/FEMEA, DE 3"</v>
          </cell>
          <cell r="C1809" t="str">
            <v xml:space="preserve">UN    </v>
          </cell>
          <cell r="D1809" t="str">
            <v>CR</v>
          </cell>
          <cell r="E1809">
            <v>166.53</v>
          </cell>
        </row>
        <row r="1810">
          <cell r="A1810">
            <v>1808</v>
          </cell>
          <cell r="B1810" t="str">
            <v>CURVA 90 GRAUS DE FERRO GALVANIZADO, COM ROSCA BSP MACHO/FEMEA, DE 4"</v>
          </cell>
          <cell r="C1810" t="str">
            <v xml:space="preserve">UN    </v>
          </cell>
          <cell r="D1810" t="str">
            <v>CR</v>
          </cell>
          <cell r="E1810">
            <v>333.87</v>
          </cell>
        </row>
        <row r="1811">
          <cell r="A1811">
            <v>1797</v>
          </cell>
          <cell r="B1811" t="str">
            <v>CURVA 90 GRAUS DE FERRO GALVANIZADO, COM ROSCA BSP MACHO, DE 1 1/2"</v>
          </cell>
          <cell r="C1811" t="str">
            <v xml:space="preserve">UN    </v>
          </cell>
          <cell r="D1811" t="str">
            <v>CR</v>
          </cell>
          <cell r="E1811">
            <v>50.07</v>
          </cell>
        </row>
        <row r="1812">
          <cell r="A1812">
            <v>1796</v>
          </cell>
          <cell r="B1812" t="str">
            <v>CURVA 90 GRAUS DE FERRO GALVANIZADO, COM ROSCA BSP MACHO, DE 1 1/4"</v>
          </cell>
          <cell r="C1812" t="str">
            <v xml:space="preserve">UN    </v>
          </cell>
          <cell r="D1812" t="str">
            <v>CR</v>
          </cell>
          <cell r="E1812">
            <v>38.409999999999997</v>
          </cell>
        </row>
        <row r="1813">
          <cell r="A1813">
            <v>1794</v>
          </cell>
          <cell r="B1813" t="str">
            <v>CURVA 90 GRAUS DE FERRO GALVANIZADO, COM ROSCA BSP MACHO, DE 1/2"</v>
          </cell>
          <cell r="C1813" t="str">
            <v xml:space="preserve">UN    </v>
          </cell>
          <cell r="D1813" t="str">
            <v>CR</v>
          </cell>
          <cell r="E1813">
            <v>9.17</v>
          </cell>
        </row>
        <row r="1814">
          <cell r="A1814">
            <v>1816</v>
          </cell>
          <cell r="B1814" t="str">
            <v>CURVA 90 GRAUS DE FERRO GALVANIZADO, COM ROSCA BSP MACHO, DE 1"</v>
          </cell>
          <cell r="C1814" t="str">
            <v xml:space="preserve">UN    </v>
          </cell>
          <cell r="D1814" t="str">
            <v>CR</v>
          </cell>
          <cell r="E1814">
            <v>20.67</v>
          </cell>
        </row>
        <row r="1815">
          <cell r="A1815">
            <v>1815</v>
          </cell>
          <cell r="B1815" t="str">
            <v>CURVA 90 GRAUS DE FERRO GALVANIZADO, COM ROSCA BSP MACHO, DE 2 1/2"</v>
          </cell>
          <cell r="C1815" t="str">
            <v xml:space="preserve">UN    </v>
          </cell>
          <cell r="D1815" t="str">
            <v>CR</v>
          </cell>
          <cell r="E1815">
            <v>158.77000000000001</v>
          </cell>
        </row>
        <row r="1816">
          <cell r="A1816">
            <v>1798</v>
          </cell>
          <cell r="B1816" t="str">
            <v>CURVA 90 GRAUS DE FERRO GALVANIZADO, COM ROSCA BSP MACHO, DE 2"</v>
          </cell>
          <cell r="C1816" t="str">
            <v xml:space="preserve">UN    </v>
          </cell>
          <cell r="D1816" t="str">
            <v>CR</v>
          </cell>
          <cell r="E1816">
            <v>71.040000000000006</v>
          </cell>
        </row>
        <row r="1817">
          <cell r="A1817">
            <v>1795</v>
          </cell>
          <cell r="B1817" t="str">
            <v>CURVA 90 GRAUS DE FERRO GALVANIZADO, COM ROSCA BSP MACHO, DE 3/4"</v>
          </cell>
          <cell r="C1817" t="str">
            <v xml:space="preserve">UN    </v>
          </cell>
          <cell r="D1817" t="str">
            <v>CR</v>
          </cell>
          <cell r="E1817">
            <v>12.7</v>
          </cell>
        </row>
        <row r="1818">
          <cell r="A1818">
            <v>1799</v>
          </cell>
          <cell r="B1818" t="str">
            <v>CURVA 90 GRAUS DE FERRO GALVANIZADO, COM ROSCA BSP MACHO, DE 3"</v>
          </cell>
          <cell r="C1818" t="str">
            <v xml:space="preserve">UN    </v>
          </cell>
          <cell r="D1818" t="str">
            <v>CR</v>
          </cell>
          <cell r="E1818">
            <v>206.78</v>
          </cell>
        </row>
        <row r="1819">
          <cell r="A1819">
            <v>1800</v>
          </cell>
          <cell r="B1819" t="str">
            <v>CURVA 90 GRAUS DE FERRO GALVANIZADO, COM ROSCA BSP MACHO, DE 4"</v>
          </cell>
          <cell r="C1819" t="str">
            <v xml:space="preserve">UN    </v>
          </cell>
          <cell r="D1819" t="str">
            <v>CR</v>
          </cell>
          <cell r="E1819">
            <v>394.78</v>
          </cell>
        </row>
        <row r="1820">
          <cell r="A1820">
            <v>1802</v>
          </cell>
          <cell r="B1820" t="str">
            <v>CURVA 90 GRAUS DE FERRO GALVANIZADO, COM ROSCA BSP MACHO, DE 6"</v>
          </cell>
          <cell r="C1820" t="str">
            <v xml:space="preserve">UN    </v>
          </cell>
          <cell r="D1820" t="str">
            <v>CR</v>
          </cell>
          <cell r="E1820">
            <v>987.5</v>
          </cell>
        </row>
        <row r="1821">
          <cell r="A1821">
            <v>40385</v>
          </cell>
          <cell r="B1821" t="str">
            <v>CURVA 90 GRAUS EM ACO CARBONO, RAIO CURTO, SOLDAVEL, PRESSAO 3.000 LBS, DN 1 1/2"</v>
          </cell>
          <cell r="C1821" t="str">
            <v xml:space="preserve">UN    </v>
          </cell>
          <cell r="D1821" t="str">
            <v>AS</v>
          </cell>
          <cell r="E1821">
            <v>43.36</v>
          </cell>
        </row>
        <row r="1822">
          <cell r="A1822">
            <v>40383</v>
          </cell>
          <cell r="B1822" t="str">
            <v>CURVA 90 GRAUS EM ACO CARBONO, RAIO CURTO, SOLDAVEL, PRESSAO 3.000 LBS, DN 1 1/4"</v>
          </cell>
          <cell r="C1822" t="str">
            <v xml:space="preserve">UN    </v>
          </cell>
          <cell r="D1822" t="str">
            <v>AS</v>
          </cell>
          <cell r="E1822">
            <v>29.69</v>
          </cell>
        </row>
        <row r="1823">
          <cell r="A1823">
            <v>40378</v>
          </cell>
          <cell r="B1823" t="str">
            <v>CURVA 90 GRAUS EM ACO CARBONO, RAIO CURTO, SOLDAVEL, PRESSAO 3.000 LBS, DN 1/2"</v>
          </cell>
          <cell r="C1823" t="str">
            <v xml:space="preserve">UN    </v>
          </cell>
          <cell r="D1823" t="str">
            <v>AS</v>
          </cell>
          <cell r="E1823">
            <v>10.26</v>
          </cell>
        </row>
        <row r="1824">
          <cell r="A1824">
            <v>40382</v>
          </cell>
          <cell r="B1824" t="str">
            <v>CURVA 90 GRAUS EM ACO CARBONO, RAIO CURTO, SOLDAVEL, PRESSAO 3.000 LBS, DN 1"</v>
          </cell>
          <cell r="C1824" t="str">
            <v xml:space="preserve">UN    </v>
          </cell>
          <cell r="D1824" t="str">
            <v>AS</v>
          </cell>
          <cell r="E1824">
            <v>19.420000000000002</v>
          </cell>
        </row>
        <row r="1825">
          <cell r="A1825">
            <v>40422</v>
          </cell>
          <cell r="B1825" t="str">
            <v>CURVA 90 GRAUS EM ACO CARBONO, RAIO CURTO, SOLDAVEL, PRESSAO 3.000 LBS, DN 2 1/2"</v>
          </cell>
          <cell r="C1825" t="str">
            <v xml:space="preserve">UN    </v>
          </cell>
          <cell r="D1825" t="str">
            <v>AS</v>
          </cell>
          <cell r="E1825">
            <v>132.31</v>
          </cell>
        </row>
        <row r="1826">
          <cell r="A1826">
            <v>40387</v>
          </cell>
          <cell r="B1826" t="str">
            <v>CURVA 90 GRAUS EM ACO CARBONO, RAIO CURTO, SOLDAVEL, PRESSAO 3.000 LBS, DN 2"</v>
          </cell>
          <cell r="C1826" t="str">
            <v xml:space="preserve">UN    </v>
          </cell>
          <cell r="D1826" t="str">
            <v>AS</v>
          </cell>
          <cell r="E1826">
            <v>67.37</v>
          </cell>
        </row>
        <row r="1827">
          <cell r="A1827">
            <v>40380</v>
          </cell>
          <cell r="B1827" t="str">
            <v>CURVA 90 GRAUS EM ACO CARBONO, RAIO CURTO, SOLDAVEL, PRESSAO 3.000 LBS, DN 3/4"</v>
          </cell>
          <cell r="C1827" t="str">
            <v xml:space="preserve">UN    </v>
          </cell>
          <cell r="D1827" t="str">
            <v>AS</v>
          </cell>
          <cell r="E1827">
            <v>13.68</v>
          </cell>
        </row>
        <row r="1828">
          <cell r="A1828">
            <v>40390</v>
          </cell>
          <cell r="B1828" t="str">
            <v>CURVA 90 GRAUS EM ACO CARBONO, RAIO CURTO, SOLDAVEL, PRESSAO 3.000 LBS, DN 3"</v>
          </cell>
          <cell r="C1828" t="str">
            <v xml:space="preserve">UN    </v>
          </cell>
          <cell r="D1828" t="str">
            <v>AS</v>
          </cell>
          <cell r="E1828">
            <v>278.67</v>
          </cell>
        </row>
        <row r="1829">
          <cell r="A1829">
            <v>40413</v>
          </cell>
          <cell r="B1829" t="str">
            <v>CURVA 90 GRAUS RANHURADA EM FERRO FUNDIDO, DN 50 MM (2")</v>
          </cell>
          <cell r="C1829" t="str">
            <v xml:space="preserve">UN    </v>
          </cell>
          <cell r="D1829" t="str">
            <v>AS</v>
          </cell>
          <cell r="E1829">
            <v>17.32</v>
          </cell>
        </row>
        <row r="1830">
          <cell r="A1830">
            <v>40415</v>
          </cell>
          <cell r="B1830" t="str">
            <v>CURVA 90 GRAUS RANHURADA EM FERRO FUNDIDO, DN 65 MM (2 1/2")</v>
          </cell>
          <cell r="C1830" t="str">
            <v xml:space="preserve">UN    </v>
          </cell>
          <cell r="D1830" t="str">
            <v>AS</v>
          </cell>
          <cell r="E1830">
            <v>24.68</v>
          </cell>
        </row>
        <row r="1831">
          <cell r="A1831">
            <v>40417</v>
          </cell>
          <cell r="B1831" t="str">
            <v>CURVA 90 GRAUS RANHURADA EM FERRO FUNDIDO, DN 80 MM (3")</v>
          </cell>
          <cell r="C1831" t="str">
            <v xml:space="preserve">UN    </v>
          </cell>
          <cell r="D1831" t="str">
            <v>AS</v>
          </cell>
          <cell r="E1831">
            <v>29.11</v>
          </cell>
        </row>
        <row r="1832">
          <cell r="A1832">
            <v>39271</v>
          </cell>
          <cell r="B1832" t="str">
            <v>CURVA 90 GRAUS, CURTA, DE PVC RIGIDO ROSCAVEL, DE 1/2", PARA ELETRODUTO</v>
          </cell>
          <cell r="C1832" t="str">
            <v xml:space="preserve">UN    </v>
          </cell>
          <cell r="D1832" t="str">
            <v>CR</v>
          </cell>
          <cell r="E1832">
            <v>1.33</v>
          </cell>
        </row>
        <row r="1833">
          <cell r="A1833">
            <v>39273</v>
          </cell>
          <cell r="B1833" t="str">
            <v>CURVA 90 GRAUS, CURTA, DE PVC RIGIDO ROSCAVEL, DE 1", PARA ELETRODUTO</v>
          </cell>
          <cell r="C1833" t="str">
            <v xml:space="preserve">UN    </v>
          </cell>
          <cell r="D1833" t="str">
            <v>CR</v>
          </cell>
          <cell r="E1833">
            <v>2.25</v>
          </cell>
        </row>
        <row r="1834">
          <cell r="A1834">
            <v>39272</v>
          </cell>
          <cell r="B1834" t="str">
            <v>CURVA 90 GRAUS, CURTA, DE PVC RIGIDO ROSCAVEL, DE 3/4", PARA ELETRODUTO</v>
          </cell>
          <cell r="C1834" t="str">
            <v xml:space="preserve">UN    </v>
          </cell>
          <cell r="D1834" t="str">
            <v>CR</v>
          </cell>
          <cell r="E1834">
            <v>1.63</v>
          </cell>
        </row>
        <row r="1835">
          <cell r="A1835">
            <v>1875</v>
          </cell>
          <cell r="B1835" t="str">
            <v>CURVA 90 GRAUS, LONGA, DE PVC RIGIDO ROSCAVEL, DE 1 1/2", PARA ELETRODUTO</v>
          </cell>
          <cell r="C1835" t="str">
            <v xml:space="preserve">UN    </v>
          </cell>
          <cell r="D1835" t="str">
            <v>CR</v>
          </cell>
          <cell r="E1835">
            <v>3.6</v>
          </cell>
        </row>
        <row r="1836">
          <cell r="A1836">
            <v>1874</v>
          </cell>
          <cell r="B1836" t="str">
            <v>CURVA 90 GRAUS, LONGA, DE PVC RIGIDO ROSCAVEL, DE 1 1/4", PARA ELETRODUTO</v>
          </cell>
          <cell r="C1836" t="str">
            <v xml:space="preserve">UN    </v>
          </cell>
          <cell r="D1836" t="str">
            <v>CR</v>
          </cell>
          <cell r="E1836">
            <v>2.98</v>
          </cell>
        </row>
        <row r="1837">
          <cell r="A1837">
            <v>1870</v>
          </cell>
          <cell r="B1837" t="str">
            <v>CURVA 90 GRAUS, LONGA, DE PVC RIGIDO ROSCAVEL, DE 1/2", PARA ELETRODUTO</v>
          </cell>
          <cell r="C1837" t="str">
            <v xml:space="preserve">UN    </v>
          </cell>
          <cell r="D1837" t="str">
            <v xml:space="preserve">C </v>
          </cell>
          <cell r="E1837">
            <v>1.72</v>
          </cell>
        </row>
        <row r="1838">
          <cell r="A1838">
            <v>1884</v>
          </cell>
          <cell r="B1838" t="str">
            <v>CURVA 90 GRAUS, LONGA, DE PVC RIGIDO ROSCAVEL, DE 1", PARA ELETRODUTO</v>
          </cell>
          <cell r="C1838" t="str">
            <v xml:space="preserve">UN    </v>
          </cell>
          <cell r="D1838" t="str">
            <v>CR</v>
          </cell>
          <cell r="E1838">
            <v>2.64</v>
          </cell>
        </row>
        <row r="1839">
          <cell r="A1839">
            <v>1887</v>
          </cell>
          <cell r="B1839" t="str">
            <v>CURVA 90 GRAUS, LONGA, DE PVC RIGIDO ROSCAVEL, DE 2 1/2", PARA ELETRODUTO</v>
          </cell>
          <cell r="C1839" t="str">
            <v xml:space="preserve">UN    </v>
          </cell>
          <cell r="D1839" t="str">
            <v>CR</v>
          </cell>
          <cell r="E1839">
            <v>14.95</v>
          </cell>
        </row>
        <row r="1840">
          <cell r="A1840">
            <v>1876</v>
          </cell>
          <cell r="B1840" t="str">
            <v>CURVA 90 GRAUS, LONGA, DE PVC RIGIDO ROSCAVEL, DE 2", PARA ELETRODUTO</v>
          </cell>
          <cell r="C1840" t="str">
            <v xml:space="preserve">UN    </v>
          </cell>
          <cell r="D1840" t="str">
            <v>CR</v>
          </cell>
          <cell r="E1840">
            <v>5.86</v>
          </cell>
        </row>
        <row r="1841">
          <cell r="A1841">
            <v>1879</v>
          </cell>
          <cell r="B1841" t="str">
            <v>CURVA 90 GRAUS, LONGA, DE PVC RIGIDO ROSCAVEL, DE 3/4", PARA ELETRODUTO</v>
          </cell>
          <cell r="C1841" t="str">
            <v xml:space="preserve">UN    </v>
          </cell>
          <cell r="D1841" t="str">
            <v>CR</v>
          </cell>
          <cell r="E1841">
            <v>1.74</v>
          </cell>
        </row>
        <row r="1842">
          <cell r="A1842">
            <v>1877</v>
          </cell>
          <cell r="B1842" t="str">
            <v>CURVA 90 GRAUS, LONGA, DE PVC RIGIDO ROSCAVEL, DE 3", PARA ELETRODUTO</v>
          </cell>
          <cell r="C1842" t="str">
            <v xml:space="preserve">UN    </v>
          </cell>
          <cell r="D1842" t="str">
            <v>CR</v>
          </cell>
          <cell r="E1842">
            <v>14.97</v>
          </cell>
        </row>
        <row r="1843">
          <cell r="A1843">
            <v>1878</v>
          </cell>
          <cell r="B1843" t="str">
            <v>CURVA 90 GRAUS, LONGA, DE PVC RIGIDO ROSCAVEL, DE 4", PARA ELETRODUTO</v>
          </cell>
          <cell r="C1843" t="str">
            <v xml:space="preserve">UN    </v>
          </cell>
          <cell r="D1843" t="str">
            <v>CR</v>
          </cell>
          <cell r="E1843">
            <v>30.08</v>
          </cell>
        </row>
        <row r="1844">
          <cell r="A1844">
            <v>2621</v>
          </cell>
          <cell r="B1844" t="str">
            <v>CURVA 90 GRAUS, PARA ELETRODUTO, EM ACO GALVANIZADO ELETROLITICO, DIAMETRO DE 100 MM (4")</v>
          </cell>
          <cell r="C1844" t="str">
            <v xml:space="preserve">UN    </v>
          </cell>
          <cell r="D1844" t="str">
            <v>AS</v>
          </cell>
          <cell r="E1844">
            <v>137.07</v>
          </cell>
        </row>
        <row r="1845">
          <cell r="A1845">
            <v>2616</v>
          </cell>
          <cell r="B1845" t="str">
            <v>CURVA 90 GRAUS, PARA ELETRODUTO, EM ACO GALVANIZADO ELETROLITICO, DIAMETRO DE 15 MM (1/2")</v>
          </cell>
          <cell r="C1845" t="str">
            <v xml:space="preserve">UN    </v>
          </cell>
          <cell r="D1845" t="str">
            <v>AS</v>
          </cell>
          <cell r="E1845">
            <v>3.88</v>
          </cell>
        </row>
        <row r="1846">
          <cell r="A1846">
            <v>2633</v>
          </cell>
          <cell r="B1846" t="str">
            <v>CURVA 90 GRAUS, PARA ELETRODUTO, EM ACO GALVANIZADO ELETROLITICO, DIAMETRO DE 20 MM (3/4")</v>
          </cell>
          <cell r="C1846" t="str">
            <v xml:space="preserve">UN    </v>
          </cell>
          <cell r="D1846" t="str">
            <v>AS</v>
          </cell>
          <cell r="E1846">
            <v>4.3899999999999997</v>
          </cell>
        </row>
        <row r="1847">
          <cell r="A1847">
            <v>2617</v>
          </cell>
          <cell r="B1847" t="str">
            <v>CURVA 90 GRAUS, PARA ELETRODUTO, EM ACO GALVANIZADO ELETROLITICO, DIAMETRO DE 25 MM (1")</v>
          </cell>
          <cell r="C1847" t="str">
            <v xml:space="preserve">UN    </v>
          </cell>
          <cell r="D1847" t="str">
            <v>AS</v>
          </cell>
          <cell r="E1847">
            <v>5.96</v>
          </cell>
        </row>
        <row r="1848">
          <cell r="A1848">
            <v>2618</v>
          </cell>
          <cell r="B1848" t="str">
            <v>CURVA 90 GRAUS, PARA ELETRODUTO, EM ACO GALVANIZADO ELETROLITICO, DIAMETRO DE 32 MM (1 1/4")</v>
          </cell>
          <cell r="C1848" t="str">
            <v xml:space="preserve">UN    </v>
          </cell>
          <cell r="D1848" t="str">
            <v>AS</v>
          </cell>
          <cell r="E1848">
            <v>13.57</v>
          </cell>
        </row>
        <row r="1849">
          <cell r="A1849">
            <v>2632</v>
          </cell>
          <cell r="B1849" t="str">
            <v>CURVA 90 GRAUS, PARA ELETRODUTO, EM ACO GALVANIZADO ELETROLITICO, DIAMETRO DE 40 MM (1 1/2")</v>
          </cell>
          <cell r="C1849" t="str">
            <v xml:space="preserve">UN    </v>
          </cell>
          <cell r="D1849" t="str">
            <v>AS</v>
          </cell>
          <cell r="E1849">
            <v>16.559999999999999</v>
          </cell>
        </row>
        <row r="1850">
          <cell r="A1850">
            <v>2631</v>
          </cell>
          <cell r="B1850" t="str">
            <v>CURVA 90 GRAUS, PARA ELETRODUTO, EM ACO GALVANIZADO ELETROLITICO, DIAMETRO DE 50 MM (2")</v>
          </cell>
          <cell r="C1850" t="str">
            <v xml:space="preserve">UN    </v>
          </cell>
          <cell r="D1850" t="str">
            <v>AS</v>
          </cell>
          <cell r="E1850">
            <v>24.31</v>
          </cell>
        </row>
        <row r="1851">
          <cell r="A1851">
            <v>2619</v>
          </cell>
          <cell r="B1851" t="str">
            <v>CURVA 90 GRAUS, PARA ELETRODUTO, EM ACO GALVANIZADO ELETROLITICO, DIAMETRO DE 65 MM (2 1/2")</v>
          </cell>
          <cell r="C1851" t="str">
            <v xml:space="preserve">UN    </v>
          </cell>
          <cell r="D1851" t="str">
            <v>AS</v>
          </cell>
          <cell r="E1851">
            <v>61.56</v>
          </cell>
        </row>
        <row r="1852">
          <cell r="A1852">
            <v>2620</v>
          </cell>
          <cell r="B1852" t="str">
            <v>CURVA 90 GRAUS, PARA ELETRODUTO, EM ACO GALVANIZADO ELETROLITICO, DIAMETRO DE 80 MM (3")</v>
          </cell>
          <cell r="C1852" t="str">
            <v xml:space="preserve">UN    </v>
          </cell>
          <cell r="D1852" t="str">
            <v>AS</v>
          </cell>
          <cell r="E1852">
            <v>80.819999999999993</v>
          </cell>
        </row>
        <row r="1853">
          <cell r="A1853">
            <v>25968</v>
          </cell>
          <cell r="B1853" t="str">
            <v>DENTE PARA FRESADORA</v>
          </cell>
          <cell r="C1853" t="str">
            <v xml:space="preserve">UN    </v>
          </cell>
          <cell r="D1853" t="str">
            <v>AS</v>
          </cell>
          <cell r="E1853">
            <v>41.06</v>
          </cell>
        </row>
        <row r="1854">
          <cell r="A1854">
            <v>38369</v>
          </cell>
          <cell r="B1854" t="str">
            <v>DESEMPENADEIRA DE ACO DENTADA 12 X *25* CM, DENTES 8 X 8 MM, CABO FECHADO DE MADEIRA</v>
          </cell>
          <cell r="C1854" t="str">
            <v xml:space="preserve">UN    </v>
          </cell>
          <cell r="D1854" t="str">
            <v>CR</v>
          </cell>
          <cell r="E1854">
            <v>12.56</v>
          </cell>
        </row>
        <row r="1855">
          <cell r="A1855">
            <v>38370</v>
          </cell>
          <cell r="B1855" t="str">
            <v>DESEMPENADEIRA DE ACO LISA 12 X *25* CM COM CABO FECHADO DE MADEIRA</v>
          </cell>
          <cell r="C1855" t="str">
            <v xml:space="preserve">UN    </v>
          </cell>
          <cell r="D1855" t="str">
            <v>CR</v>
          </cell>
          <cell r="E1855">
            <v>12.56</v>
          </cell>
        </row>
        <row r="1856">
          <cell r="A1856">
            <v>38372</v>
          </cell>
          <cell r="B1856" t="str">
            <v>DESEMPENADEIRA PLASTICA LISA *14 X 27* CM</v>
          </cell>
          <cell r="C1856" t="str">
            <v xml:space="preserve">UN    </v>
          </cell>
          <cell r="D1856" t="str">
            <v>CR</v>
          </cell>
          <cell r="E1856">
            <v>15.48</v>
          </cell>
        </row>
        <row r="1857">
          <cell r="A1857">
            <v>2357</v>
          </cell>
          <cell r="B1857" t="str">
            <v>DESENHISTA COPISTA</v>
          </cell>
          <cell r="C1857" t="str">
            <v xml:space="preserve">H     </v>
          </cell>
          <cell r="D1857" t="str">
            <v>CR</v>
          </cell>
          <cell r="E1857">
            <v>12.21</v>
          </cell>
        </row>
        <row r="1858">
          <cell r="A1858">
            <v>40806</v>
          </cell>
          <cell r="B1858" t="str">
            <v>DESENHISTA COPISTA (MENSALISTA)</v>
          </cell>
          <cell r="C1858" t="str">
            <v xml:space="preserve">MES   </v>
          </cell>
          <cell r="D1858" t="str">
            <v>CR</v>
          </cell>
          <cell r="E1858">
            <v>2179.7600000000002</v>
          </cell>
        </row>
        <row r="1859">
          <cell r="A1859">
            <v>2355</v>
          </cell>
          <cell r="B1859" t="str">
            <v>DESENHISTA DETALHISTA</v>
          </cell>
          <cell r="C1859" t="str">
            <v xml:space="preserve">H     </v>
          </cell>
          <cell r="D1859" t="str">
            <v>CR</v>
          </cell>
          <cell r="E1859">
            <v>26.09</v>
          </cell>
        </row>
        <row r="1860">
          <cell r="A1860">
            <v>40805</v>
          </cell>
          <cell r="B1860" t="str">
            <v>DESENHISTA DETALHISTA (MENSALISTA)</v>
          </cell>
          <cell r="C1860" t="str">
            <v xml:space="preserve">MES   </v>
          </cell>
          <cell r="D1860" t="str">
            <v>CR</v>
          </cell>
          <cell r="E1860">
            <v>4656.26</v>
          </cell>
        </row>
        <row r="1861">
          <cell r="A1861">
            <v>2358</v>
          </cell>
          <cell r="B1861" t="str">
            <v>DESENHISTA PROJETISTA</v>
          </cell>
          <cell r="C1861" t="str">
            <v xml:space="preserve">H     </v>
          </cell>
          <cell r="D1861" t="str">
            <v>CR</v>
          </cell>
          <cell r="E1861">
            <v>23.32</v>
          </cell>
        </row>
        <row r="1862">
          <cell r="A1862">
            <v>40807</v>
          </cell>
          <cell r="B1862" t="str">
            <v>DESENHISTA PROJETISTA (MENSALISTA)</v>
          </cell>
          <cell r="C1862" t="str">
            <v xml:space="preserve">MES   </v>
          </cell>
          <cell r="D1862" t="str">
            <v>CR</v>
          </cell>
          <cell r="E1862">
            <v>4161.83</v>
          </cell>
        </row>
        <row r="1863">
          <cell r="A1863">
            <v>2359</v>
          </cell>
          <cell r="B1863" t="str">
            <v>DESENHISTA TECNICO AUXILIAR</v>
          </cell>
          <cell r="C1863" t="str">
            <v xml:space="preserve">H     </v>
          </cell>
          <cell r="D1863" t="str">
            <v>CR</v>
          </cell>
          <cell r="E1863">
            <v>27.88</v>
          </cell>
        </row>
        <row r="1864">
          <cell r="A1864">
            <v>40808</v>
          </cell>
          <cell r="B1864" t="str">
            <v>DESENHISTA TECNICO AUXILIAR (MENSALISTA)</v>
          </cell>
          <cell r="C1864" t="str">
            <v xml:space="preserve">MES   </v>
          </cell>
          <cell r="D1864" t="str">
            <v>CR</v>
          </cell>
          <cell r="E1864">
            <v>4973.08</v>
          </cell>
        </row>
        <row r="1865">
          <cell r="A1865">
            <v>43144</v>
          </cell>
          <cell r="B1865" t="str">
            <v>DESMOLDANTE PARA CONCRETO ESTAMPADO</v>
          </cell>
          <cell r="C1865" t="str">
            <v xml:space="preserve">KG    </v>
          </cell>
          <cell r="D1865" t="str">
            <v>CR</v>
          </cell>
          <cell r="E1865">
            <v>26.91</v>
          </cell>
        </row>
        <row r="1866">
          <cell r="A1866">
            <v>39397</v>
          </cell>
          <cell r="B1866" t="str">
            <v>DESMOLDANTE PARA FORMAS METALICAS A BASE DE OLEO VEGETAL</v>
          </cell>
          <cell r="C1866" t="str">
            <v xml:space="preserve">L     </v>
          </cell>
          <cell r="D1866" t="str">
            <v>CR</v>
          </cell>
          <cell r="E1866">
            <v>12.26</v>
          </cell>
        </row>
        <row r="1867">
          <cell r="A1867">
            <v>2692</v>
          </cell>
          <cell r="B1867" t="str">
            <v>DESMOLDANTE PROTETOR PARA FORMAS DE MADEIRA, DE BASE OLEOSA EMULSIONADA EM AGUA</v>
          </cell>
          <cell r="C1867" t="str">
            <v xml:space="preserve">L     </v>
          </cell>
          <cell r="D1867" t="str">
            <v>CR</v>
          </cell>
          <cell r="E1867">
            <v>4.95</v>
          </cell>
        </row>
        <row r="1868">
          <cell r="A1868">
            <v>6</v>
          </cell>
          <cell r="B1868" t="str">
            <v>DETERGENTE AMONIACO (AMONIA DILUIDA)</v>
          </cell>
          <cell r="C1868" t="str">
            <v xml:space="preserve">L     </v>
          </cell>
          <cell r="D1868" t="str">
            <v>CR</v>
          </cell>
          <cell r="E1868">
            <v>3.2</v>
          </cell>
        </row>
        <row r="1869">
          <cell r="A1869">
            <v>5330</v>
          </cell>
          <cell r="B1869" t="str">
            <v>DILUENTE EPOXI</v>
          </cell>
          <cell r="C1869" t="str">
            <v xml:space="preserve">L     </v>
          </cell>
          <cell r="D1869" t="str">
            <v>CR</v>
          </cell>
          <cell r="E1869">
            <v>33.54</v>
          </cell>
        </row>
        <row r="1870">
          <cell r="A1870">
            <v>26017</v>
          </cell>
          <cell r="B1870" t="str">
            <v>DISCO DE BORRACHA PARA LIXADEIRA RIGIDO 7 " COM ARRUELA CENTRAL</v>
          </cell>
          <cell r="C1870" t="str">
            <v xml:space="preserve">UN    </v>
          </cell>
          <cell r="D1870" t="str">
            <v>CR</v>
          </cell>
          <cell r="E1870">
            <v>39.22</v>
          </cell>
        </row>
        <row r="1871">
          <cell r="A1871">
            <v>25931</v>
          </cell>
          <cell r="B1871" t="str">
            <v>DISCO DE CORTE DIAMANTADO SEGMENTADO DIAMETRO DE 180 MM PARA ESMERILHADEIRA 7 "</v>
          </cell>
          <cell r="C1871" t="str">
            <v xml:space="preserve">UN    </v>
          </cell>
          <cell r="D1871" t="str">
            <v>CR</v>
          </cell>
          <cell r="E1871">
            <v>124.65</v>
          </cell>
        </row>
        <row r="1872">
          <cell r="A1872">
            <v>38140</v>
          </cell>
          <cell r="B1872" t="str">
            <v>DISCO DE CORTE DIAMANTADO SEGMENTADO PARA CONCRETO, DIAMETRO DE 110 MM, FURO DE 20 MM</v>
          </cell>
          <cell r="C1872" t="str">
            <v xml:space="preserve">UN    </v>
          </cell>
          <cell r="D1872" t="str">
            <v xml:space="preserve">C </v>
          </cell>
          <cell r="E1872">
            <v>30.23</v>
          </cell>
        </row>
        <row r="1873">
          <cell r="A1873">
            <v>13887</v>
          </cell>
          <cell r="B1873" t="str">
            <v>DISCO DE CORTE DIAMANTADO SEGMENTADO PARA CONCRETO, DIAMETRO DE 350 MM, FURO DE 1 " (14 X 1 ")</v>
          </cell>
          <cell r="C1873" t="str">
            <v xml:space="preserve">UN    </v>
          </cell>
          <cell r="D1873" t="str">
            <v>CR</v>
          </cell>
          <cell r="E1873">
            <v>715.71</v>
          </cell>
        </row>
        <row r="1874">
          <cell r="A1874">
            <v>26018</v>
          </cell>
          <cell r="B1874" t="str">
            <v>DISCO DE CORTE PARA METAL COM DUAS TELAS 12 X 1/8 X 3/4 " (300 X 3,2 X 19,05 MM)</v>
          </cell>
          <cell r="C1874" t="str">
            <v xml:space="preserve">UN    </v>
          </cell>
          <cell r="D1874" t="str">
            <v>CR</v>
          </cell>
          <cell r="E1874">
            <v>31.86</v>
          </cell>
        </row>
        <row r="1875">
          <cell r="A1875">
            <v>26019</v>
          </cell>
          <cell r="B1875" t="str">
            <v>DISCO DE DESBASTE PARA METAL FERROSO EM GERAL, COM TRES TELAS,  9 X 1/4 X 7/8 " (228,6 X 6,4 X 22,2 MM)</v>
          </cell>
          <cell r="C1875" t="str">
            <v xml:space="preserve">UN    </v>
          </cell>
          <cell r="D1875" t="str">
            <v>CR</v>
          </cell>
          <cell r="E1875">
            <v>30.09</v>
          </cell>
        </row>
        <row r="1876">
          <cell r="A1876">
            <v>26020</v>
          </cell>
          <cell r="B1876" t="str">
            <v>DISCO DE LIXA PARA METAL, DIAMETRO = 180 MM, GRAO 120</v>
          </cell>
          <cell r="C1876" t="str">
            <v xml:space="preserve">UN    </v>
          </cell>
          <cell r="D1876" t="str">
            <v>CR</v>
          </cell>
          <cell r="E1876">
            <v>7.84</v>
          </cell>
        </row>
        <row r="1877">
          <cell r="A1877">
            <v>34544</v>
          </cell>
          <cell r="B1877" t="str">
            <v>DISJUNTOR  TERMOMAGNETICO TRIPOLAR 3 X 400 A / ICC - 25 KA</v>
          </cell>
          <cell r="C1877" t="str">
            <v xml:space="preserve">UN    </v>
          </cell>
          <cell r="D1877" t="str">
            <v>CR</v>
          </cell>
          <cell r="E1877">
            <v>1501.62</v>
          </cell>
        </row>
        <row r="1878">
          <cell r="A1878">
            <v>34729</v>
          </cell>
          <cell r="B1878" t="str">
            <v>DISJUNTOR TERMICO E MAGNETICO AJUSTAVEIS, TRIPOLAR DE 100 ATE 250A, CAPACIDADE DE INTERRUPCAO DE 35KA</v>
          </cell>
          <cell r="C1878" t="str">
            <v xml:space="preserve">UN    </v>
          </cell>
          <cell r="D1878" t="str">
            <v>CR</v>
          </cell>
          <cell r="E1878">
            <v>1181.25</v>
          </cell>
        </row>
        <row r="1879">
          <cell r="A1879">
            <v>34734</v>
          </cell>
          <cell r="B1879" t="str">
            <v>DISJUNTOR TERMICO E MAGNETICO AJUSTAVEIS, TRIPOLAR DE 300 ATE 400A, CAPACIDADE DE INTERRUPCAO DE 35KA</v>
          </cell>
          <cell r="C1879" t="str">
            <v xml:space="preserve">UN    </v>
          </cell>
          <cell r="D1879" t="str">
            <v>CR</v>
          </cell>
          <cell r="E1879">
            <v>1828.96</v>
          </cell>
        </row>
        <row r="1880">
          <cell r="A1880">
            <v>34738</v>
          </cell>
          <cell r="B1880" t="str">
            <v>DISJUNTOR TERMICO E MAGNETICO AJUSTAVEIS, TRIPOLAR DE 450 ATE 600A, CAPACIDADE DE INTERRUPCAO DE 35KA</v>
          </cell>
          <cell r="C1880" t="str">
            <v xml:space="preserve">UN    </v>
          </cell>
          <cell r="D1880" t="str">
            <v>CR</v>
          </cell>
          <cell r="E1880">
            <v>4273.0200000000004</v>
          </cell>
        </row>
        <row r="1881">
          <cell r="A1881">
            <v>2391</v>
          </cell>
          <cell r="B1881" t="str">
            <v>DISJUNTOR TERMOMAGNETICO TRIPOLAR 125A</v>
          </cell>
          <cell r="C1881" t="str">
            <v xml:space="preserve">UN    </v>
          </cell>
          <cell r="D1881" t="str">
            <v>CR</v>
          </cell>
          <cell r="E1881">
            <v>347.54</v>
          </cell>
        </row>
        <row r="1882">
          <cell r="A1882">
            <v>2374</v>
          </cell>
          <cell r="B1882" t="str">
            <v>DISJUNTOR TERMOMAGNETICO TRIPOLAR 150 A / 600 V, TIPO FXD / ICC - 35 KA</v>
          </cell>
          <cell r="C1882" t="str">
            <v xml:space="preserve">UN    </v>
          </cell>
          <cell r="D1882" t="str">
            <v>CR</v>
          </cell>
          <cell r="E1882">
            <v>394.27</v>
          </cell>
        </row>
        <row r="1883">
          <cell r="A1883">
            <v>2377</v>
          </cell>
          <cell r="B1883" t="str">
            <v>DISJUNTOR TERMOMAGNETICO TRIPOLAR 200 A / 600 V, TIPO FXD / ICC - 35 KA</v>
          </cell>
          <cell r="C1883" t="str">
            <v xml:space="preserve">UN    </v>
          </cell>
          <cell r="D1883" t="str">
            <v>CR</v>
          </cell>
          <cell r="E1883">
            <v>553.32000000000005</v>
          </cell>
        </row>
        <row r="1884">
          <cell r="A1884">
            <v>2393</v>
          </cell>
          <cell r="B1884" t="str">
            <v>DISJUNTOR TERMOMAGNETICO TRIPOLAR 250 A / 600 V, TIPO FXD</v>
          </cell>
          <cell r="C1884" t="str">
            <v xml:space="preserve">UN    </v>
          </cell>
          <cell r="D1884" t="str">
            <v>CR</v>
          </cell>
          <cell r="E1884">
            <v>926.6</v>
          </cell>
        </row>
        <row r="1885">
          <cell r="A1885">
            <v>34705</v>
          </cell>
          <cell r="B1885" t="str">
            <v>DISJUNTOR TERMOMAGNETICO TRIPOLAR 3  X 250 A/ICC - 25 KA</v>
          </cell>
          <cell r="C1885" t="str">
            <v xml:space="preserve">UN    </v>
          </cell>
          <cell r="D1885" t="str">
            <v>CR</v>
          </cell>
          <cell r="E1885">
            <v>810.45</v>
          </cell>
        </row>
        <row r="1886">
          <cell r="A1886">
            <v>34707</v>
          </cell>
          <cell r="B1886" t="str">
            <v>DISJUNTOR TERMOMAGNETICO TRIPOLAR 3 X 350 A/ICC - 25 KA</v>
          </cell>
          <cell r="C1886" t="str">
            <v xml:space="preserve">UN    </v>
          </cell>
          <cell r="D1886" t="str">
            <v>CR</v>
          </cell>
          <cell r="E1886">
            <v>1501.77</v>
          </cell>
        </row>
        <row r="1887">
          <cell r="A1887">
            <v>2378</v>
          </cell>
          <cell r="B1887" t="str">
            <v>DISJUNTOR TERMOMAGNETICO TRIPOLAR 300 A / 600 V, TIPO JXD / ICC - 40 KA</v>
          </cell>
          <cell r="C1887" t="str">
            <v xml:space="preserve">UN    </v>
          </cell>
          <cell r="D1887" t="str">
            <v>CR</v>
          </cell>
          <cell r="E1887">
            <v>1272.81</v>
          </cell>
        </row>
        <row r="1888">
          <cell r="A1888">
            <v>2379</v>
          </cell>
          <cell r="B1888" t="str">
            <v>DISJUNTOR TERMOMAGNETICO TRIPOLAR 400 A / 600 V, TIPO JXD / ICC - 40 KA</v>
          </cell>
          <cell r="C1888" t="str">
            <v xml:space="preserve">UN    </v>
          </cell>
          <cell r="D1888" t="str">
            <v>CR</v>
          </cell>
          <cell r="E1888">
            <v>1272.81</v>
          </cell>
        </row>
        <row r="1889">
          <cell r="A1889">
            <v>2376</v>
          </cell>
          <cell r="B1889" t="str">
            <v>DISJUNTOR TERMOMAGNETICO TRIPOLAR 600 A / 600 V, TIPO LXD / ICC - 40 KA</v>
          </cell>
          <cell r="C1889" t="str">
            <v xml:space="preserve">UN    </v>
          </cell>
          <cell r="D1889" t="str">
            <v>CR</v>
          </cell>
          <cell r="E1889">
            <v>2096.31</v>
          </cell>
        </row>
        <row r="1890">
          <cell r="A1890">
            <v>2394</v>
          </cell>
          <cell r="B1890" t="str">
            <v>DISJUNTOR TERMOMAGNETICO TRIPOLAR 800 A / 600 V, TIPO LMXD</v>
          </cell>
          <cell r="C1890" t="str">
            <v xml:space="preserve">UN    </v>
          </cell>
          <cell r="D1890" t="str">
            <v>CR</v>
          </cell>
          <cell r="E1890">
            <v>4481.54</v>
          </cell>
        </row>
        <row r="1891">
          <cell r="A1891">
            <v>34686</v>
          </cell>
          <cell r="B1891" t="str">
            <v>DISJUNTOR TIPO DIN / IEC, MONOPOLAR DE 40  ATE 50A</v>
          </cell>
          <cell r="C1891" t="str">
            <v xml:space="preserve">UN    </v>
          </cell>
          <cell r="D1891" t="str">
            <v>CR</v>
          </cell>
          <cell r="E1891">
            <v>13.45</v>
          </cell>
        </row>
        <row r="1892">
          <cell r="A1892">
            <v>34616</v>
          </cell>
          <cell r="B1892" t="str">
            <v>DISJUNTOR TIPO DIN/IEC, BIPOLAR DE 6 ATE 32A</v>
          </cell>
          <cell r="C1892" t="str">
            <v xml:space="preserve">UN    </v>
          </cell>
          <cell r="D1892" t="str">
            <v>CR</v>
          </cell>
          <cell r="E1892">
            <v>52</v>
          </cell>
        </row>
        <row r="1893">
          <cell r="A1893">
            <v>34623</v>
          </cell>
          <cell r="B1893" t="str">
            <v>DISJUNTOR TIPO DIN/IEC, BIPOLAR 40 ATE 50A</v>
          </cell>
          <cell r="C1893" t="str">
            <v xml:space="preserve">UN    </v>
          </cell>
          <cell r="D1893" t="str">
            <v>CR</v>
          </cell>
          <cell r="E1893">
            <v>51.2</v>
          </cell>
        </row>
        <row r="1894">
          <cell r="A1894">
            <v>34628</v>
          </cell>
          <cell r="B1894" t="str">
            <v>DISJUNTOR TIPO DIN/IEC, BIPOLAR 63 A</v>
          </cell>
          <cell r="C1894" t="str">
            <v xml:space="preserve">UN    </v>
          </cell>
          <cell r="D1894" t="str">
            <v>CR</v>
          </cell>
          <cell r="E1894">
            <v>73.34</v>
          </cell>
        </row>
        <row r="1895">
          <cell r="A1895">
            <v>34653</v>
          </cell>
          <cell r="B1895" t="str">
            <v>DISJUNTOR TIPO DIN/IEC, MONOPOLAR DE 6  ATE  32A</v>
          </cell>
          <cell r="C1895" t="str">
            <v xml:space="preserve">UN    </v>
          </cell>
          <cell r="D1895" t="str">
            <v>CR</v>
          </cell>
          <cell r="E1895">
            <v>9.07</v>
          </cell>
        </row>
        <row r="1896">
          <cell r="A1896">
            <v>34688</v>
          </cell>
          <cell r="B1896" t="str">
            <v>DISJUNTOR TIPO DIN/IEC, MONOPOLAR DE 63 A</v>
          </cell>
          <cell r="C1896" t="str">
            <v xml:space="preserve">UN    </v>
          </cell>
          <cell r="D1896" t="str">
            <v>CR</v>
          </cell>
          <cell r="E1896">
            <v>16.440000000000001</v>
          </cell>
        </row>
        <row r="1897">
          <cell r="A1897">
            <v>34709</v>
          </cell>
          <cell r="B1897" t="str">
            <v>DISJUNTOR TIPO DIN/IEC, TRIPOLAR DE 10 ATE 50A</v>
          </cell>
          <cell r="C1897" t="str">
            <v xml:space="preserve">UN    </v>
          </cell>
          <cell r="D1897" t="str">
            <v>CR</v>
          </cell>
          <cell r="E1897">
            <v>63.71</v>
          </cell>
        </row>
        <row r="1898">
          <cell r="A1898">
            <v>34714</v>
          </cell>
          <cell r="B1898" t="str">
            <v>DISJUNTOR TIPO DIN/IEC, TRIPOLAR 63 A</v>
          </cell>
          <cell r="C1898" t="str">
            <v xml:space="preserve">UN    </v>
          </cell>
          <cell r="D1898" t="str">
            <v>CR</v>
          </cell>
          <cell r="E1898">
            <v>76.099999999999994</v>
          </cell>
        </row>
        <row r="1899">
          <cell r="A1899">
            <v>2388</v>
          </cell>
          <cell r="B1899" t="str">
            <v>DISJUNTOR TIPO NEMA, BIPOLAR 10  ATE  50 A, TENSAO MAXIMA 415 V</v>
          </cell>
          <cell r="C1899" t="str">
            <v xml:space="preserve">UN    </v>
          </cell>
          <cell r="D1899" t="str">
            <v>CR</v>
          </cell>
          <cell r="E1899">
            <v>63.24</v>
          </cell>
        </row>
        <row r="1900">
          <cell r="A1900">
            <v>34606</v>
          </cell>
          <cell r="B1900" t="str">
            <v>DISJUNTOR TIPO NEMA, BIPOLAR 60 ATE 100A, TENSAO MAXIMA 415 V</v>
          </cell>
          <cell r="C1900" t="str">
            <v xml:space="preserve">UN    </v>
          </cell>
          <cell r="D1900" t="str">
            <v>CR</v>
          </cell>
          <cell r="E1900">
            <v>97</v>
          </cell>
        </row>
        <row r="1901">
          <cell r="A1901">
            <v>34689</v>
          </cell>
          <cell r="B1901" t="str">
            <v>DISJUNTOR TIPO NEMA, MONOPOLAR DE 60 ATE 70A, TENSAO MAXIMA DE 240 V</v>
          </cell>
          <cell r="C1901" t="str">
            <v xml:space="preserve">UN    </v>
          </cell>
          <cell r="D1901" t="str">
            <v>CR</v>
          </cell>
          <cell r="E1901">
            <v>30.88</v>
          </cell>
        </row>
        <row r="1902">
          <cell r="A1902">
            <v>2370</v>
          </cell>
          <cell r="B1902" t="str">
            <v>DISJUNTOR TIPO NEMA, MONOPOLAR 10 ATE 30A, TENSAO MAXIMA DE 240 V</v>
          </cell>
          <cell r="C1902" t="str">
            <v xml:space="preserve">UN    </v>
          </cell>
          <cell r="D1902" t="str">
            <v xml:space="preserve">C </v>
          </cell>
          <cell r="E1902">
            <v>11.75</v>
          </cell>
        </row>
        <row r="1903">
          <cell r="A1903">
            <v>2386</v>
          </cell>
          <cell r="B1903" t="str">
            <v>DISJUNTOR TIPO NEMA, MONOPOLAR 35  ATE  50 A, TENSAO MAXIMA DE 240 V</v>
          </cell>
          <cell r="C1903" t="str">
            <v xml:space="preserve">UN    </v>
          </cell>
          <cell r="D1903" t="str">
            <v>CR</v>
          </cell>
          <cell r="E1903">
            <v>19.71</v>
          </cell>
        </row>
        <row r="1904">
          <cell r="A1904">
            <v>2392</v>
          </cell>
          <cell r="B1904" t="str">
            <v>DISJUNTOR TIPO NEMA, TRIPOLAR 10  ATE  50A, TENSAO MAXIMA DE 415 V</v>
          </cell>
          <cell r="C1904" t="str">
            <v xml:space="preserve">UN    </v>
          </cell>
          <cell r="D1904" t="str">
            <v>CR</v>
          </cell>
          <cell r="E1904">
            <v>78.87</v>
          </cell>
        </row>
        <row r="1905">
          <cell r="A1905">
            <v>2373</v>
          </cell>
          <cell r="B1905" t="str">
            <v>DISJUNTOR TIPO NEMA, TRIPOLAR 60 ATE 100 A, TENSAO MAXIMA DE 415 V</v>
          </cell>
          <cell r="C1905" t="str">
            <v xml:space="preserve">UN    </v>
          </cell>
          <cell r="D1905" t="str">
            <v>CR</v>
          </cell>
          <cell r="E1905">
            <v>111.13</v>
          </cell>
        </row>
        <row r="1906">
          <cell r="A1906">
            <v>39465</v>
          </cell>
          <cell r="B1906" t="str">
            <v>DISPOSITIVO DPS CLASSE II, 1 POLO, TENSAO MAXIMA DE 175 V, CORRENTE MAXIMA DE *20* KA (TIPO AC)</v>
          </cell>
          <cell r="C1906" t="str">
            <v xml:space="preserve">UN    </v>
          </cell>
          <cell r="D1906" t="str">
            <v>CR</v>
          </cell>
          <cell r="E1906">
            <v>67.88</v>
          </cell>
        </row>
        <row r="1907">
          <cell r="A1907">
            <v>39466</v>
          </cell>
          <cell r="B1907" t="str">
            <v>DISPOSITIVO DPS CLASSE II, 1 POLO, TENSAO MAXIMA DE 175 V, CORRENTE MAXIMA DE *30* KA (TIPO AC)</v>
          </cell>
          <cell r="C1907" t="str">
            <v xml:space="preserve">UN    </v>
          </cell>
          <cell r="D1907" t="str">
            <v>CR</v>
          </cell>
          <cell r="E1907">
            <v>76.37</v>
          </cell>
        </row>
        <row r="1908">
          <cell r="A1908">
            <v>39467</v>
          </cell>
          <cell r="B1908" t="str">
            <v>DISPOSITIVO DPS CLASSE II, 1 POLO, TENSAO MAXIMA DE 175 V, CORRENTE MAXIMA DE *45* KA (TIPO AC)</v>
          </cell>
          <cell r="C1908" t="str">
            <v xml:space="preserve">UN    </v>
          </cell>
          <cell r="D1908" t="str">
            <v>CR</v>
          </cell>
          <cell r="E1908">
            <v>97.69</v>
          </cell>
        </row>
        <row r="1909">
          <cell r="A1909">
            <v>39468</v>
          </cell>
          <cell r="B1909" t="str">
            <v>DISPOSITIVO DPS CLASSE II, 1 POLO, TENSAO MAXIMA DE 175 V, CORRENTE MAXIMA DE *90* KA (TIPO AC)</v>
          </cell>
          <cell r="C1909" t="str">
            <v xml:space="preserve">UN    </v>
          </cell>
          <cell r="D1909" t="str">
            <v>CR</v>
          </cell>
          <cell r="E1909">
            <v>173.64</v>
          </cell>
        </row>
        <row r="1910">
          <cell r="A1910">
            <v>39469</v>
          </cell>
          <cell r="B1910" t="str">
            <v>DISPOSITIVO DPS CLASSE II, 1 POLO, TENSAO MAXIMA DE 275 V, CORRENTE MAXIMA DE *20* KA (TIPO AC)</v>
          </cell>
          <cell r="C1910" t="str">
            <v xml:space="preserve">UN    </v>
          </cell>
          <cell r="D1910" t="str">
            <v>CR</v>
          </cell>
          <cell r="E1910">
            <v>70.73</v>
          </cell>
        </row>
        <row r="1911">
          <cell r="A1911">
            <v>39470</v>
          </cell>
          <cell r="B1911" t="str">
            <v>DISPOSITIVO DPS CLASSE II, 1 POLO, TENSAO MAXIMA DE 275 V, CORRENTE MAXIMA DE *30* KA (TIPO AC)</v>
          </cell>
          <cell r="C1911" t="str">
            <v xml:space="preserve">UN    </v>
          </cell>
          <cell r="D1911" t="str">
            <v>CR</v>
          </cell>
          <cell r="E1911">
            <v>86.91</v>
          </cell>
        </row>
        <row r="1912">
          <cell r="A1912">
            <v>39471</v>
          </cell>
          <cell r="B1912" t="str">
            <v>DISPOSITIVO DPS CLASSE II, 1 POLO, TENSAO MAXIMA DE 275 V, CORRENTE MAXIMA DE *45* KA (TIPO AC)</v>
          </cell>
          <cell r="C1912" t="str">
            <v xml:space="preserve">UN    </v>
          </cell>
          <cell r="D1912" t="str">
            <v>CR</v>
          </cell>
          <cell r="E1912">
            <v>104.44</v>
          </cell>
        </row>
        <row r="1913">
          <cell r="A1913">
            <v>39472</v>
          </cell>
          <cell r="B1913" t="str">
            <v>DISPOSITIVO DPS CLASSE II, 1 POLO, TENSAO MAXIMA DE 275 V, CORRENTE MAXIMA DE *90* KA (TIPO AC)</v>
          </cell>
          <cell r="C1913" t="str">
            <v xml:space="preserve">UN    </v>
          </cell>
          <cell r="D1913" t="str">
            <v>CR</v>
          </cell>
          <cell r="E1913">
            <v>181.47</v>
          </cell>
        </row>
        <row r="1914">
          <cell r="A1914">
            <v>39473</v>
          </cell>
          <cell r="B1914" t="str">
            <v>DISPOSITIVO DPS CLASSE II, 1 POLO, TENSAO MAXIMA DE 385 V, CORRENTE MAXIMA DE *20* KA (TIPO AC)</v>
          </cell>
          <cell r="C1914" t="str">
            <v xml:space="preserve">UN    </v>
          </cell>
          <cell r="D1914" t="str">
            <v>CR</v>
          </cell>
          <cell r="E1914">
            <v>117.23</v>
          </cell>
        </row>
        <row r="1915">
          <cell r="A1915">
            <v>39474</v>
          </cell>
          <cell r="B1915" t="str">
            <v>DISPOSITIVO DPS CLASSE II, 1 POLO, TENSAO MAXIMA DE 385 V, CORRENTE MAXIMA DE *30* KA (TIPO AC)</v>
          </cell>
          <cell r="C1915" t="str">
            <v xml:space="preserve">UN    </v>
          </cell>
          <cell r="D1915" t="str">
            <v>CR</v>
          </cell>
          <cell r="E1915">
            <v>124.97</v>
          </cell>
        </row>
        <row r="1916">
          <cell r="A1916">
            <v>39475</v>
          </cell>
          <cell r="B1916" t="str">
            <v>DISPOSITIVO DPS CLASSE II, 1 POLO, TENSAO MAXIMA DE 385 V, CORRENTE MAXIMA DE *45* KA (TIPO AC)</v>
          </cell>
          <cell r="C1916" t="str">
            <v xml:space="preserve">UN    </v>
          </cell>
          <cell r="D1916" t="str">
            <v>CR</v>
          </cell>
          <cell r="E1916">
            <v>141.79</v>
          </cell>
        </row>
        <row r="1917">
          <cell r="A1917">
            <v>39476</v>
          </cell>
          <cell r="B1917" t="str">
            <v>DISPOSITIVO DPS CLASSE II, 1 POLO, TENSAO MAXIMA DE 385 V, CORRENTE MAXIMA DE *90* KA (TIPO AC)</v>
          </cell>
          <cell r="C1917" t="str">
            <v xml:space="preserve">UN    </v>
          </cell>
          <cell r="D1917" t="str">
            <v>CR</v>
          </cell>
          <cell r="E1917">
            <v>266.92</v>
          </cell>
        </row>
        <row r="1918">
          <cell r="A1918">
            <v>39477</v>
          </cell>
          <cell r="B1918" t="str">
            <v>DISPOSITIVO DPS CLASSE II, 1 POLO, TENSAO MAXIMA DE 460 V, CORRENTE MAXIMA DE *20* KA (TIPO AC)</v>
          </cell>
          <cell r="C1918" t="str">
            <v xml:space="preserve">UN    </v>
          </cell>
          <cell r="D1918" t="str">
            <v>CR</v>
          </cell>
          <cell r="E1918">
            <v>130.78</v>
          </cell>
        </row>
        <row r="1919">
          <cell r="A1919">
            <v>39478</v>
          </cell>
          <cell r="B1919" t="str">
            <v>DISPOSITIVO DPS CLASSE II, 1 POLO, TENSAO MAXIMA DE 460 V, CORRENTE MAXIMA DE *30* KA (TIPO AC)</v>
          </cell>
          <cell r="C1919" t="str">
            <v xml:space="preserve">UN    </v>
          </cell>
          <cell r="D1919" t="str">
            <v>CR</v>
          </cell>
          <cell r="E1919">
            <v>134.83000000000001</v>
          </cell>
        </row>
        <row r="1920">
          <cell r="A1920">
            <v>39479</v>
          </cell>
          <cell r="B1920" t="str">
            <v>DISPOSITIVO DPS CLASSE II, 1 POLO, TENSAO MAXIMA DE 460 V, CORRENTE MAXIMA DE *45* KA (TIPO AC)</v>
          </cell>
          <cell r="C1920" t="str">
            <v xml:space="preserve">UN    </v>
          </cell>
          <cell r="D1920" t="str">
            <v>CR</v>
          </cell>
          <cell r="E1920">
            <v>158.86000000000001</v>
          </cell>
        </row>
        <row r="1921">
          <cell r="A1921">
            <v>39480</v>
          </cell>
          <cell r="B1921" t="str">
            <v>DISPOSITIVO DPS CLASSE II, 1 POLO, TENSAO MAXIMA DE 460 V, CORRENTE MAXIMA DE *90* KA (TIPO AC)</v>
          </cell>
          <cell r="C1921" t="str">
            <v xml:space="preserve">UN    </v>
          </cell>
          <cell r="D1921" t="str">
            <v>CR</v>
          </cell>
          <cell r="E1921">
            <v>327.79</v>
          </cell>
        </row>
        <row r="1922">
          <cell r="A1922">
            <v>39459</v>
          </cell>
          <cell r="B1922" t="str">
            <v>DISPOSITIVO DR, 2 POLOS, SENSIBILIDADE DE 30 MA, CORRENTE DE 100 A, TIPO AC</v>
          </cell>
          <cell r="C1922" t="str">
            <v xml:space="preserve">UN    </v>
          </cell>
          <cell r="D1922" t="str">
            <v>CR</v>
          </cell>
          <cell r="E1922">
            <v>278.22000000000003</v>
          </cell>
        </row>
        <row r="1923">
          <cell r="A1923">
            <v>39445</v>
          </cell>
          <cell r="B1923" t="str">
            <v>DISPOSITIVO DR, 2 POLOS, SENSIBILIDADE DE 30 MA, CORRENTE DE 25 A, TIPO AC</v>
          </cell>
          <cell r="C1923" t="str">
            <v xml:space="preserve">UN    </v>
          </cell>
          <cell r="D1923" t="str">
            <v>CR</v>
          </cell>
          <cell r="E1923">
            <v>139.69</v>
          </cell>
        </row>
        <row r="1924">
          <cell r="A1924">
            <v>39446</v>
          </cell>
          <cell r="B1924" t="str">
            <v>DISPOSITIVO DR, 2 POLOS, SENSIBILIDADE DE 30 MA, CORRENTE DE 40 A, TIPO AC</v>
          </cell>
          <cell r="C1924" t="str">
            <v xml:space="preserve">UN    </v>
          </cell>
          <cell r="D1924" t="str">
            <v>CR</v>
          </cell>
          <cell r="E1924">
            <v>142.18</v>
          </cell>
        </row>
        <row r="1925">
          <cell r="A1925">
            <v>39447</v>
          </cell>
          <cell r="B1925" t="str">
            <v>DISPOSITIVO DR, 2 POLOS, SENSIBILIDADE DE 30 MA, CORRENTE DE 63 A, TIPO AC</v>
          </cell>
          <cell r="C1925" t="str">
            <v xml:space="preserve">UN    </v>
          </cell>
          <cell r="D1925" t="str">
            <v>CR</v>
          </cell>
          <cell r="E1925">
            <v>152.04</v>
          </cell>
        </row>
        <row r="1926">
          <cell r="A1926">
            <v>39448</v>
          </cell>
          <cell r="B1926" t="str">
            <v>DISPOSITIVO DR, 2 POLOS, SENSIBILIDADE DE 30 MA, CORRENTE DE 80 A, TIPO AC</v>
          </cell>
          <cell r="C1926" t="str">
            <v xml:space="preserve">UN    </v>
          </cell>
          <cell r="D1926" t="str">
            <v>CR</v>
          </cell>
          <cell r="E1926">
            <v>259.26</v>
          </cell>
        </row>
        <row r="1927">
          <cell r="A1927">
            <v>39450</v>
          </cell>
          <cell r="B1927" t="str">
            <v>DISPOSITIVO DR, 2 POLOS, SENSIBILIDADE DE 300 MA, CORRENTE DE 25 A, TIPO AC</v>
          </cell>
          <cell r="C1927" t="str">
            <v xml:space="preserve">UN    </v>
          </cell>
          <cell r="D1927" t="str">
            <v>CR</v>
          </cell>
          <cell r="E1927">
            <v>158.18</v>
          </cell>
        </row>
        <row r="1928">
          <cell r="A1928">
            <v>39451</v>
          </cell>
          <cell r="B1928" t="str">
            <v>DISPOSITIVO DR, 2 POLOS, SENSIBILIDADE DE 300 MA, CORRENTE DE 40 A, TIPO AC</v>
          </cell>
          <cell r="C1928" t="str">
            <v xml:space="preserve">UN    </v>
          </cell>
          <cell r="D1928" t="str">
            <v>CR</v>
          </cell>
          <cell r="E1928">
            <v>172.52</v>
          </cell>
        </row>
        <row r="1929">
          <cell r="A1929">
            <v>39452</v>
          </cell>
          <cell r="B1929" t="str">
            <v>DISPOSITIVO DR, 2 POLOS, SENSIBILIDADE DE 300 MA, CORRENTE DE 63 A, TIPO AC</v>
          </cell>
          <cell r="C1929" t="str">
            <v xml:space="preserve">UN    </v>
          </cell>
          <cell r="D1929" t="str">
            <v>CR</v>
          </cell>
          <cell r="E1929">
            <v>173.56</v>
          </cell>
        </row>
        <row r="1930">
          <cell r="A1930">
            <v>39523</v>
          </cell>
          <cell r="B1930" t="str">
            <v>DISPOSITIVO DR, 2 POLOS, SENSIBILIDADE DE 300 MA, CORRENTE DE 80 A, TIPO  AC</v>
          </cell>
          <cell r="C1930" t="str">
            <v xml:space="preserve">UN    </v>
          </cell>
          <cell r="D1930" t="str">
            <v>CR</v>
          </cell>
          <cell r="E1930">
            <v>290.44</v>
          </cell>
        </row>
        <row r="1931">
          <cell r="A1931">
            <v>39449</v>
          </cell>
          <cell r="B1931" t="str">
            <v>DISPOSITIVO DR, 4 POLOS, SENSIBILIDADE DE 30 MA, CORRENTE DE 100 A, TIPO AC</v>
          </cell>
          <cell r="C1931" t="str">
            <v xml:space="preserve">UN    </v>
          </cell>
          <cell r="D1931" t="str">
            <v>CR</v>
          </cell>
          <cell r="E1931">
            <v>321.64</v>
          </cell>
        </row>
        <row r="1932">
          <cell r="A1932">
            <v>39455</v>
          </cell>
          <cell r="B1932" t="str">
            <v>DISPOSITIVO DR, 4 POLOS, SENSIBILIDADE DE 30 MA, CORRENTE DE 25 A, TIPO AC</v>
          </cell>
          <cell r="C1932" t="str">
            <v xml:space="preserve">UN    </v>
          </cell>
          <cell r="D1932" t="str">
            <v>CR</v>
          </cell>
          <cell r="E1932">
            <v>159.16</v>
          </cell>
        </row>
        <row r="1933">
          <cell r="A1933">
            <v>39456</v>
          </cell>
          <cell r="B1933" t="str">
            <v>DISPOSITIVO DR, 4 POLOS, SENSIBILIDADE DE 30 MA, CORRENTE DE 40 A, TIPO AC</v>
          </cell>
          <cell r="C1933" t="str">
            <v xml:space="preserve">UN    </v>
          </cell>
          <cell r="D1933" t="str">
            <v>CR</v>
          </cell>
          <cell r="E1933">
            <v>159.27000000000001</v>
          </cell>
        </row>
        <row r="1934">
          <cell r="A1934">
            <v>39457</v>
          </cell>
          <cell r="B1934" t="str">
            <v>DISPOSITIVO DR, 4 POLOS, SENSIBILIDADE DE 30 MA, CORRENTE DE 63 A, TIPO AC</v>
          </cell>
          <cell r="C1934" t="str">
            <v xml:space="preserve">UN    </v>
          </cell>
          <cell r="D1934" t="str">
            <v>CR</v>
          </cell>
          <cell r="E1934">
            <v>173.63</v>
          </cell>
        </row>
        <row r="1935">
          <cell r="A1935">
            <v>39458</v>
          </cell>
          <cell r="B1935" t="str">
            <v>DISPOSITIVO DR, 4 POLOS, SENSIBILIDADE DE 30 MA, CORRENTE DE 80 A, TIPO AC</v>
          </cell>
          <cell r="C1935" t="str">
            <v xml:space="preserve">UN    </v>
          </cell>
          <cell r="D1935" t="str">
            <v>CR</v>
          </cell>
          <cell r="E1935">
            <v>324.01</v>
          </cell>
        </row>
        <row r="1936">
          <cell r="A1936">
            <v>39464</v>
          </cell>
          <cell r="B1936" t="str">
            <v>DISPOSITIVO DR, 4 POLOS, SENSIBILIDADE DE 300 MA, CORRENTE DE 100 A, TIPO AC</v>
          </cell>
          <cell r="C1936" t="str">
            <v xml:space="preserve">UN    </v>
          </cell>
          <cell r="D1936" t="str">
            <v>CR</v>
          </cell>
          <cell r="E1936">
            <v>521.04</v>
          </cell>
        </row>
        <row r="1937">
          <cell r="A1937">
            <v>39460</v>
          </cell>
          <cell r="B1937" t="str">
            <v>DISPOSITIVO DR, 4 POLOS, SENSIBILIDADE DE 300 MA, CORRENTE DE 25 A, TIPO AC</v>
          </cell>
          <cell r="C1937" t="str">
            <v xml:space="preserve">UN    </v>
          </cell>
          <cell r="D1937" t="str">
            <v>CR</v>
          </cell>
          <cell r="E1937">
            <v>197.62</v>
          </cell>
        </row>
        <row r="1938">
          <cell r="A1938">
            <v>39461</v>
          </cell>
          <cell r="B1938" t="str">
            <v>DISPOSITIVO DR, 4 POLOS, SENSIBILIDADE DE 300 MA, CORRENTE DE 40 A, TIPO AC</v>
          </cell>
          <cell r="C1938" t="str">
            <v xml:space="preserve">UN    </v>
          </cell>
          <cell r="D1938" t="str">
            <v>CR</v>
          </cell>
          <cell r="E1938">
            <v>231.56</v>
          </cell>
        </row>
        <row r="1939">
          <cell r="A1939">
            <v>39462</v>
          </cell>
          <cell r="B1939" t="str">
            <v>DISPOSITIVO DR, 4 POLOS, SENSIBILIDADE DE 300 MA, CORRENTE DE 63 A, TIPO AC</v>
          </cell>
          <cell r="C1939" t="str">
            <v xml:space="preserve">UN    </v>
          </cell>
          <cell r="D1939" t="str">
            <v>CR</v>
          </cell>
          <cell r="E1939">
            <v>223.17</v>
          </cell>
        </row>
        <row r="1940">
          <cell r="A1940">
            <v>39463</v>
          </cell>
          <cell r="B1940" t="str">
            <v>DISPOSITIVO DR, 4 POLOS, SENSIBILIDADE DE 300 MA, CORRENTE DE 80 A, TIPO AC</v>
          </cell>
          <cell r="C1940" t="str">
            <v xml:space="preserve">UN    </v>
          </cell>
          <cell r="D1940" t="str">
            <v>CR</v>
          </cell>
          <cell r="E1940">
            <v>517</v>
          </cell>
        </row>
        <row r="1941">
          <cell r="A1941">
            <v>26039</v>
          </cell>
          <cell r="B1941" t="str">
            <v>DISTRIBUIDOR DE AGREGADOS AUTOPROPELIDO, CAP 3 M3, A DIESEL, 6 CC, 176 CV</v>
          </cell>
          <cell r="C1941" t="str">
            <v xml:space="preserve">UN    </v>
          </cell>
          <cell r="D1941" t="str">
            <v>AS</v>
          </cell>
          <cell r="E1941">
            <v>249588.52</v>
          </cell>
        </row>
        <row r="1942">
          <cell r="A1942">
            <v>2401</v>
          </cell>
          <cell r="B1942" t="str">
            <v>DISTRIBUIDOR DE AGREGADOS REBOCAVEL, CAPACIDADE 1,9 M3, LARGURA DE TRABALHO 3,66 M</v>
          </cell>
          <cell r="C1942" t="str">
            <v xml:space="preserve">UN    </v>
          </cell>
          <cell r="D1942" t="str">
            <v>AS</v>
          </cell>
          <cell r="E1942">
            <v>57408.12</v>
          </cell>
        </row>
        <row r="1943">
          <cell r="A1943">
            <v>38870</v>
          </cell>
          <cell r="B1943" t="str">
            <v>DISTRIBUIDOR METALICO, COM ROSCA, 2 SAIDAS, DN 1" X 1/2", PARA CONEXAO COM ANEL DESLIZANTE EM TUBO PEX</v>
          </cell>
          <cell r="C1943" t="str">
            <v xml:space="preserve">UN    </v>
          </cell>
          <cell r="D1943" t="str">
            <v>AS</v>
          </cell>
          <cell r="E1943">
            <v>35.979999999999997</v>
          </cell>
        </row>
        <row r="1944">
          <cell r="A1944">
            <v>38869</v>
          </cell>
          <cell r="B1944" t="str">
            <v>DISTRIBUIDOR METALICO, COM ROSCA, 2 SAIDAS, DN 3/4" X 1/2", PARA CONEXAO COM ANEL DESLIZANTE EM TUBO PEX</v>
          </cell>
          <cell r="C1944" t="str">
            <v xml:space="preserve">UN    </v>
          </cell>
          <cell r="D1944" t="str">
            <v>AS</v>
          </cell>
          <cell r="E1944">
            <v>31.74</v>
          </cell>
        </row>
        <row r="1945">
          <cell r="A1945">
            <v>38872</v>
          </cell>
          <cell r="B1945" t="str">
            <v>DISTRIBUIDOR METALICO, COM ROSCA, 3 SAIDAS, DN 1" X 1/2", PARA CONEXAO COM ANEL DESLIZANTE EM TUBO PEX</v>
          </cell>
          <cell r="C1945" t="str">
            <v xml:space="preserve">UN    </v>
          </cell>
          <cell r="D1945" t="str">
            <v>AS</v>
          </cell>
          <cell r="E1945">
            <v>49.15</v>
          </cell>
        </row>
        <row r="1946">
          <cell r="A1946">
            <v>38871</v>
          </cell>
          <cell r="B1946" t="str">
            <v>DISTRIBUIDOR METALICO, COM ROSCA, 3 SAIDAS, DN 3/4" X 1/2", PARA CONEXAO COM ANEL DESLIZANTE EM TUBO PEX</v>
          </cell>
          <cell r="C1946" t="str">
            <v xml:space="preserve">UN    </v>
          </cell>
          <cell r="D1946" t="str">
            <v>AS</v>
          </cell>
          <cell r="E1946">
            <v>39.54</v>
          </cell>
        </row>
        <row r="1947">
          <cell r="A1947">
            <v>39283</v>
          </cell>
          <cell r="B1947" t="str">
            <v>DISTRIBUIDOR, PLASTICO, 2 SAIDAS, DN 32 X 16 MM, PARA CONEXAO COM CRIMPAGEM EM TUBO PEX</v>
          </cell>
          <cell r="C1947" t="str">
            <v xml:space="preserve">UN    </v>
          </cell>
          <cell r="D1947" t="str">
            <v>AS</v>
          </cell>
          <cell r="E1947">
            <v>123.16</v>
          </cell>
        </row>
        <row r="1948">
          <cell r="A1948">
            <v>39284</v>
          </cell>
          <cell r="B1948" t="str">
            <v>DISTRIBUIDOR, PLASTICO, 2 SAIDAS, DN 32 X 20 MM, PARA CONEXAO COM CRIMPAGEM EM TUBO PEX</v>
          </cell>
          <cell r="C1948" t="str">
            <v xml:space="preserve">UN    </v>
          </cell>
          <cell r="D1948" t="str">
            <v>AS</v>
          </cell>
          <cell r="E1948">
            <v>133.46</v>
          </cell>
        </row>
        <row r="1949">
          <cell r="A1949">
            <v>39285</v>
          </cell>
          <cell r="B1949" t="str">
            <v>DISTRIBUIDOR, PLASTICO, 2 SAIDAS, DN 32 X 25 MM, PARA CONEXAO COM CRIMPAGEM EM TUBO PEX</v>
          </cell>
          <cell r="C1949" t="str">
            <v xml:space="preserve">UN    </v>
          </cell>
          <cell r="D1949" t="str">
            <v>AS</v>
          </cell>
          <cell r="E1949">
            <v>135.38</v>
          </cell>
        </row>
        <row r="1950">
          <cell r="A1950">
            <v>39286</v>
          </cell>
          <cell r="B1950" t="str">
            <v>DISTRIBUIDOR, PLASTICO, 3 SAIDAS, DN 32 X 16 MM, PARA CONEXAO COM CRIMPAGEM EM TUBO PEX</v>
          </cell>
          <cell r="C1950" t="str">
            <v xml:space="preserve">UN    </v>
          </cell>
          <cell r="D1950" t="str">
            <v>AS</v>
          </cell>
          <cell r="E1950">
            <v>132.43</v>
          </cell>
        </row>
        <row r="1951">
          <cell r="A1951">
            <v>39287</v>
          </cell>
          <cell r="B1951" t="str">
            <v>DISTRIBUIDOR, PLASTICO, 3 SAIDAS, DN 32 X 20 MM, PARA CONEXAO COM CRIMPAGEM EM TUBO PEX</v>
          </cell>
          <cell r="C1951" t="str">
            <v xml:space="preserve">UN    </v>
          </cell>
          <cell r="D1951" t="str">
            <v>AS</v>
          </cell>
          <cell r="E1951">
            <v>155.5</v>
          </cell>
        </row>
        <row r="1952">
          <cell r="A1952">
            <v>39288</v>
          </cell>
          <cell r="B1952" t="str">
            <v>DISTRIBUIDOR, PLASTICO, 3 SAIDAS, DN 32 X 25 MM, PARA CONEXAO COM CRIMPAGEM EM TUBO PEX</v>
          </cell>
          <cell r="C1952" t="str">
            <v xml:space="preserve">UN    </v>
          </cell>
          <cell r="D1952" t="str">
            <v>AS</v>
          </cell>
          <cell r="E1952">
            <v>165.96</v>
          </cell>
        </row>
        <row r="1953">
          <cell r="A1953">
            <v>2414</v>
          </cell>
          <cell r="B1953" t="str">
            <v>DIVISORIA (N2) PAINEL/VIDRO - PAINEL C/ MSO/COMEIA E=35MM - MONTANTE/RODAPE DUPLO ACO GALV PINTADO - COLOCADA</v>
          </cell>
          <cell r="C1953" t="str">
            <v xml:space="preserve">M2    </v>
          </cell>
          <cell r="D1953" t="str">
            <v>AS</v>
          </cell>
          <cell r="E1953">
            <v>95.61</v>
          </cell>
        </row>
        <row r="1954">
          <cell r="A1954">
            <v>2413</v>
          </cell>
          <cell r="B1954" t="str">
            <v>DIVISORIA (N2) PAINEL/VIDRO - PAINEL C/ MSO/COMEIA E=35MM - PERFIS SIMPLES ACO GALV PINTADO - COLOCADA</v>
          </cell>
          <cell r="C1954" t="str">
            <v xml:space="preserve">M2    </v>
          </cell>
          <cell r="D1954" t="str">
            <v>AS</v>
          </cell>
          <cell r="E1954">
            <v>91.98</v>
          </cell>
        </row>
        <row r="1955">
          <cell r="A1955">
            <v>2405</v>
          </cell>
          <cell r="B1955" t="str">
            <v>DIVISORIA (N2) PAINEL/VIDRO - PAINEL MSO/COMEIA E=35MM - MONTANTE/RODAPE DUPLO ALUMINIO ANOD NAT - COLOCADA</v>
          </cell>
          <cell r="C1955" t="str">
            <v xml:space="preserve">M2    </v>
          </cell>
          <cell r="D1955" t="str">
            <v>AS</v>
          </cell>
          <cell r="E1955">
            <v>107.06</v>
          </cell>
        </row>
        <row r="1956">
          <cell r="A1956">
            <v>13361</v>
          </cell>
          <cell r="B1956" t="str">
            <v>DIVISORIA (N2) PAINEL/VIDRO - PAINEL MSO/COMEIA E=35MM - PERFIS SIMPLES ALUMINIO ANOD NAT - COLOCADA</v>
          </cell>
          <cell r="C1956" t="str">
            <v xml:space="preserve">M2    </v>
          </cell>
          <cell r="D1956" t="str">
            <v>AS</v>
          </cell>
          <cell r="E1956">
            <v>89.56</v>
          </cell>
        </row>
        <row r="1957">
          <cell r="A1957">
            <v>11987</v>
          </cell>
          <cell r="B1957" t="str">
            <v>DIVISORIA (N2) PAINEL/VIDRO - PAINEL VERMICULITA E=35MM - PERFIS SIMPLES ALUMINIO ANOD NATURAL - COLOCADA</v>
          </cell>
          <cell r="C1957" t="str">
            <v xml:space="preserve">M2    </v>
          </cell>
          <cell r="D1957" t="str">
            <v>AS</v>
          </cell>
          <cell r="E1957">
            <v>239.63</v>
          </cell>
        </row>
        <row r="1958">
          <cell r="A1958">
            <v>2416</v>
          </cell>
          <cell r="B1958" t="str">
            <v>DIVISORIA (N3) PAINEL/VIDRO/PAINEL MSO/COMEIA E=35MM - MONTANTE/RODAPE DUPLO ACO GALV PINTADO - COLOCADA</v>
          </cell>
          <cell r="C1958" t="str">
            <v xml:space="preserve">M2    </v>
          </cell>
          <cell r="D1958" t="str">
            <v>AS</v>
          </cell>
          <cell r="E1958">
            <v>106.02</v>
          </cell>
        </row>
        <row r="1959">
          <cell r="A1959">
            <v>2412</v>
          </cell>
          <cell r="B1959" t="str">
            <v>DIVISORIA (N3) PAINEL/VIDRO/PAINEL MSO/COMEIA E=35MM - MONTANTE/RODAPE DUPLO ALUMINIO ANOD NAT - COLOCADA</v>
          </cell>
          <cell r="C1959" t="str">
            <v xml:space="preserve">M2    </v>
          </cell>
          <cell r="D1959" t="str">
            <v>AS</v>
          </cell>
          <cell r="E1959">
            <v>102.39</v>
          </cell>
        </row>
        <row r="1960">
          <cell r="A1960">
            <v>2411</v>
          </cell>
          <cell r="B1960" t="str">
            <v>DIVISORIA (N3) PAINEL/VIDRO/PAINEL MSO/COMEIA E=35MM - PERFIS SIMPLES ACO GALV PINTADO - COLOCADA</v>
          </cell>
          <cell r="C1960" t="str">
            <v xml:space="preserve">M2    </v>
          </cell>
          <cell r="D1960" t="str">
            <v>AS</v>
          </cell>
          <cell r="E1960">
            <v>89.56</v>
          </cell>
        </row>
        <row r="1961">
          <cell r="A1961">
            <v>2406</v>
          </cell>
          <cell r="B1961" t="str">
            <v>DIVISORIA (N3) PAINEL/VIDRO/PAINEL MSO/COMEIA E=35MM - PERFIS SIMPLES ALUMINIO ANOD NAT - COLOCADA</v>
          </cell>
          <cell r="C1961" t="str">
            <v xml:space="preserve">M2    </v>
          </cell>
          <cell r="D1961" t="str">
            <v>AS</v>
          </cell>
          <cell r="E1961">
            <v>87.14</v>
          </cell>
        </row>
        <row r="1962">
          <cell r="A1962">
            <v>10571</v>
          </cell>
          <cell r="B1962" t="str">
            <v>DIVISORIA (N3) PAINEL/VIDRO/PAINEL VERMICULITA E=35MM - MONTANTE/RODAPE DUPLO ALUMINIO ANOD NATURAL - COLOCADA</v>
          </cell>
          <cell r="C1962" t="str">
            <v xml:space="preserve">M2    </v>
          </cell>
          <cell r="D1962" t="str">
            <v>AS</v>
          </cell>
          <cell r="E1962">
            <v>213.01</v>
          </cell>
        </row>
        <row r="1963">
          <cell r="A1963">
            <v>11985</v>
          </cell>
          <cell r="B1963" t="str">
            <v>DIVISORIA (N3) PAINEL/VIDRO/PAINEL VERMICULITA E=35MM - MONTANTE/RODAPE PERFIL DUPLO ACO GALV PINTADO - COLOCADA</v>
          </cell>
          <cell r="C1963" t="str">
            <v xml:space="preserve">M2    </v>
          </cell>
          <cell r="D1963" t="str">
            <v>AS</v>
          </cell>
          <cell r="E1963">
            <v>205.74</v>
          </cell>
        </row>
        <row r="1964">
          <cell r="A1964">
            <v>2410</v>
          </cell>
          <cell r="B1964" t="str">
            <v>DIVISORIA CEGA (N1) - PAINEL MSO/COMEIA E=35MM - MONTANTE/RODAPE DUPLO   ACO GALV PINTADO - COLOCADA</v>
          </cell>
          <cell r="C1964" t="str">
            <v xml:space="preserve">M2    </v>
          </cell>
          <cell r="D1964" t="str">
            <v>AS</v>
          </cell>
          <cell r="E1964">
            <v>90.77</v>
          </cell>
        </row>
        <row r="1965">
          <cell r="A1965">
            <v>2417</v>
          </cell>
          <cell r="B1965" t="str">
            <v>DIVISORIA CEGA (N1) - PAINEL MSO/COMEIA E=35MM - MONTANTE/RODAPE DUPLO ALUMINIO ANOD NAT - COLOCADA</v>
          </cell>
          <cell r="C1965" t="str">
            <v xml:space="preserve">M2    </v>
          </cell>
          <cell r="D1965" t="str">
            <v>AS</v>
          </cell>
          <cell r="E1965">
            <v>96.82</v>
          </cell>
        </row>
        <row r="1966">
          <cell r="A1966">
            <v>2415</v>
          </cell>
          <cell r="B1966" t="str">
            <v>DIVISORIA CEGA (N1) - PAINEL MSO/COMEIA E=35MM - PERFIS SIMPLES ACO GALV PINTADO   - COLOCADA</v>
          </cell>
          <cell r="C1966" t="str">
            <v xml:space="preserve">M2    </v>
          </cell>
          <cell r="D1966" t="str">
            <v>AS</v>
          </cell>
          <cell r="E1966">
            <v>77.45</v>
          </cell>
        </row>
        <row r="1967">
          <cell r="A1967">
            <v>13360</v>
          </cell>
          <cell r="B1967" t="str">
            <v>DIVISORIA CEGA (N1) - PAINEL MSO/COMEIA E=35MM - PERFIS SIMPLES ALUMINIO ANOD NAT - COLOCADA</v>
          </cell>
          <cell r="C1967" t="str">
            <v xml:space="preserve">M2    </v>
          </cell>
          <cell r="D1967" t="str">
            <v>AS</v>
          </cell>
          <cell r="E1967">
            <v>77.45</v>
          </cell>
        </row>
        <row r="1968">
          <cell r="A1968">
            <v>11983</v>
          </cell>
          <cell r="B1968" t="str">
            <v>DIVISORIA CEGA (N1) - PAINEL VERMICULITA E=35MM - MONTANTE/RODAPE PERFIS SIMPLES ACO GALV PINTADO - COLOCADA</v>
          </cell>
          <cell r="C1968" t="str">
            <v xml:space="preserve">M2    </v>
          </cell>
          <cell r="D1968" t="str">
            <v>AS</v>
          </cell>
          <cell r="E1968">
            <v>188.8</v>
          </cell>
        </row>
        <row r="1969">
          <cell r="A1969">
            <v>11986</v>
          </cell>
          <cell r="B1969" t="str">
            <v>DIVISORIA CEGA (N1) - PAINEL VERMICULITA E=35MM - PERFIS SIMPLES ALUMINIO ANOD NATURAL - COLOCADA</v>
          </cell>
          <cell r="C1969" t="str">
            <v xml:space="preserve">M2    </v>
          </cell>
          <cell r="D1969" t="str">
            <v>AS</v>
          </cell>
          <cell r="E1969">
            <v>229.95</v>
          </cell>
        </row>
        <row r="1970">
          <cell r="A1970">
            <v>25976</v>
          </cell>
          <cell r="B1970" t="str">
            <v>DIVISORIA EM GRANITO, COM DUAS FACES POLIDAS, TIPO ANDORINHA/ QUARTZ/ CASTELO/ CORUMBA OU OUTROS EQUIVALENTES DA REGIAO, E=  *3,0* CM</v>
          </cell>
          <cell r="C1970" t="str">
            <v xml:space="preserve">M2    </v>
          </cell>
          <cell r="D1970" t="str">
            <v>CR</v>
          </cell>
          <cell r="E1970">
            <v>552.07000000000005</v>
          </cell>
        </row>
        <row r="1971">
          <cell r="A1971">
            <v>10629</v>
          </cell>
          <cell r="B1971" t="str">
            <v>DIVISORIA EM MARMORE, COM DUAS FACES POLIDAS, BRANCO COMUM, E=  *3,0* CM</v>
          </cell>
          <cell r="C1971" t="str">
            <v xml:space="preserve">M2    </v>
          </cell>
          <cell r="D1971" t="str">
            <v>CR</v>
          </cell>
          <cell r="E1971">
            <v>325.43</v>
          </cell>
        </row>
        <row r="1972">
          <cell r="A1972">
            <v>10698</v>
          </cell>
          <cell r="B1972" t="str">
            <v>DIVISORIA, PLACA  PRE-MOLDADA EM GRANILITE, MARMORITE OU GRANITINA,  E = *3 CM</v>
          </cell>
          <cell r="C1972" t="str">
            <v xml:space="preserve">M2    </v>
          </cell>
          <cell r="D1972" t="str">
            <v>AS</v>
          </cell>
          <cell r="E1972">
            <v>164.52</v>
          </cell>
        </row>
        <row r="1973">
          <cell r="A1973">
            <v>40521</v>
          </cell>
          <cell r="B1973" t="str">
            <v>DOBRADEIRA ELETROMECANICA DE VERGALHAO, PARA ACO DE DIAMETRO ATE 1 1/2 "Â, MOTOR ELETRICO TRIFASICO, POTENCIA DE 3 HP ATE 5 HP</v>
          </cell>
          <cell r="C1973" t="str">
            <v xml:space="preserve">UN    </v>
          </cell>
          <cell r="D1973" t="str">
            <v>CR</v>
          </cell>
          <cell r="E1973">
            <v>86902.2</v>
          </cell>
        </row>
        <row r="1974">
          <cell r="A1974">
            <v>2432</v>
          </cell>
          <cell r="B1974" t="str">
            <v>DOBRADICA EM ACO/FERRO, 3 1/2" X  3", E= 1,9  A 2 MM, COM ANEL,  CROMADO OU ZINCADO, TAMPA BOLA, COM PARAFUSOS</v>
          </cell>
          <cell r="C1974" t="str">
            <v xml:space="preserve">UN    </v>
          </cell>
          <cell r="D1974" t="str">
            <v>CR</v>
          </cell>
          <cell r="E1974">
            <v>17.239999999999998</v>
          </cell>
        </row>
        <row r="1975">
          <cell r="A1975">
            <v>2433</v>
          </cell>
          <cell r="B1975" t="str">
            <v>DOBRADICA EM ACO/FERRO, 3" X 2 1/2", E= 1,2 A 1,8 MM, SEM ANEL,  CROMADO OU ZINCADO, TAMPA CHATA, COM PARAFUSOS</v>
          </cell>
          <cell r="C1975" t="str">
            <v xml:space="preserve">UN    </v>
          </cell>
          <cell r="D1975" t="str">
            <v>CR</v>
          </cell>
          <cell r="E1975">
            <v>5.84</v>
          </cell>
        </row>
        <row r="1976">
          <cell r="A1976">
            <v>2420</v>
          </cell>
          <cell r="B1976" t="str">
            <v>DOBRADICA EM ACO/FERRO, 3" X 2 1/2", E= 1,9 A 2 MM, SEM ANEL,  CROMADO OU ZINCADO, TAMPA BOLA, COM PARAFUSOS</v>
          </cell>
          <cell r="C1976" t="str">
            <v xml:space="preserve">UN    </v>
          </cell>
          <cell r="D1976" t="str">
            <v>CR</v>
          </cell>
          <cell r="E1976">
            <v>10.029999999999999</v>
          </cell>
        </row>
        <row r="1977">
          <cell r="A1977">
            <v>11447</v>
          </cell>
          <cell r="B1977" t="str">
            <v>DOBRADICA EM LATAO, 3 " X 2 1/2 ", E= 1,9 A 2 MM, COM ANEL, CROMADO, TAMPA BOLA, COM PARAFUSOS</v>
          </cell>
          <cell r="C1977" t="str">
            <v xml:space="preserve">UN    </v>
          </cell>
          <cell r="D1977" t="str">
            <v>CR</v>
          </cell>
          <cell r="E1977">
            <v>19.829999999999998</v>
          </cell>
        </row>
        <row r="1978">
          <cell r="A1978">
            <v>11451</v>
          </cell>
          <cell r="B1978" t="str">
            <v>DOBRADICA TIPO VAI-E-VEM EM ACO/FERRO, TAMANHO 3'', GALVANIZADO, COM PARAFUSOS</v>
          </cell>
          <cell r="C1978" t="str">
            <v xml:space="preserve">UN    </v>
          </cell>
          <cell r="D1978" t="str">
            <v>CR</v>
          </cell>
          <cell r="E1978">
            <v>53.16</v>
          </cell>
        </row>
        <row r="1979">
          <cell r="A1979">
            <v>11116</v>
          </cell>
          <cell r="B1979" t="str">
            <v>DOMOS INDIVIDUAL EM ACRILICO BRANCO *95 X 95* CM, SEM INSTALACAO</v>
          </cell>
          <cell r="C1979" t="str">
            <v xml:space="preserve">UN    </v>
          </cell>
          <cell r="D1979" t="str">
            <v>AS</v>
          </cell>
          <cell r="E1979">
            <v>446.66</v>
          </cell>
        </row>
        <row r="1980">
          <cell r="A1980">
            <v>38411</v>
          </cell>
          <cell r="B1980" t="str">
            <v>DOSADOR DE AREIA, CAPACIDADE DE *26* LITROS</v>
          </cell>
          <cell r="C1980" t="str">
            <v xml:space="preserve">UN    </v>
          </cell>
          <cell r="D1980" t="str">
            <v>CR</v>
          </cell>
          <cell r="E1980">
            <v>1258.97</v>
          </cell>
        </row>
        <row r="1981">
          <cell r="A1981">
            <v>1370</v>
          </cell>
          <cell r="B1981" t="str">
            <v>DUCHA HIGIENICA PLASTICA COM REGISTRO METALICO 1/2 "</v>
          </cell>
          <cell r="C1981" t="str">
            <v xml:space="preserve">UN    </v>
          </cell>
          <cell r="D1981" t="str">
            <v>CR</v>
          </cell>
          <cell r="E1981">
            <v>74.23</v>
          </cell>
        </row>
        <row r="1982">
          <cell r="A1982">
            <v>38189</v>
          </cell>
          <cell r="B1982" t="str">
            <v>DUCHA METALICA DE PAREDE, ARTICULAVEL, COM BRACO/CANO, SEM DESVIADOR</v>
          </cell>
          <cell r="C1982" t="str">
            <v xml:space="preserve">UN    </v>
          </cell>
          <cell r="D1982" t="str">
            <v>CR</v>
          </cell>
          <cell r="E1982">
            <v>174.25</v>
          </cell>
        </row>
        <row r="1983">
          <cell r="A1983">
            <v>38190</v>
          </cell>
          <cell r="B1983" t="str">
            <v>DUCHA METALICA DE PAREDE, ARTICULAVEL, COM DESVIADOR E DUCHA MANUAL</v>
          </cell>
          <cell r="C1983" t="str">
            <v xml:space="preserve">UN    </v>
          </cell>
          <cell r="D1983" t="str">
            <v>CR</v>
          </cell>
          <cell r="E1983">
            <v>391.85</v>
          </cell>
        </row>
        <row r="1984">
          <cell r="A1984">
            <v>36516</v>
          </cell>
          <cell r="B1984" t="str">
            <v>DUMPER COM CAPACIDADE DE CARGA DE 1700 KG, PARTIDA ELETRICA, MOTOR DIESEL COM POTENCIA DE 16 CV</v>
          </cell>
          <cell r="C1984" t="str">
            <v xml:space="preserve">UN    </v>
          </cell>
          <cell r="D1984" t="str">
            <v>AS</v>
          </cell>
          <cell r="E1984">
            <v>76037.37</v>
          </cell>
        </row>
        <row r="1985">
          <cell r="A1985">
            <v>34777</v>
          </cell>
          <cell r="B1985" t="str">
            <v>ELEMENTO VAZADO CERAMICO DIAGONAL (TIPO FLOR/QUADRADO/XIS) 25 X 18 X 7 CM</v>
          </cell>
          <cell r="C1985" t="str">
            <v xml:space="preserve">UN    </v>
          </cell>
          <cell r="D1985" t="str">
            <v>CR</v>
          </cell>
          <cell r="E1985">
            <v>2.21</v>
          </cell>
        </row>
        <row r="1986">
          <cell r="A1986">
            <v>7272</v>
          </cell>
          <cell r="B1986" t="str">
            <v>ELEMENTO VAZADO CERAMICO QUADRADO (RETO OU REDONDO), *7 A 9 X 20 X 20* CM (L X A X C)</v>
          </cell>
          <cell r="C1986" t="str">
            <v xml:space="preserve">UN    </v>
          </cell>
          <cell r="D1986" t="str">
            <v>CR</v>
          </cell>
          <cell r="E1986">
            <v>1.87</v>
          </cell>
        </row>
        <row r="1987">
          <cell r="A1987">
            <v>10605</v>
          </cell>
          <cell r="B1987" t="str">
            <v>ELEMENTO VAZADO DE CONCRETO, QUADRICULADO, 1 FURO *10 X 10 X 10* CM</v>
          </cell>
          <cell r="C1987" t="str">
            <v xml:space="preserve">UN    </v>
          </cell>
          <cell r="D1987" t="str">
            <v>CR</v>
          </cell>
          <cell r="E1987">
            <v>3.27</v>
          </cell>
        </row>
        <row r="1988">
          <cell r="A1988">
            <v>10604</v>
          </cell>
          <cell r="B1988" t="str">
            <v>ELEMENTO VAZADO DE CONCRETO, QUADRICULADO, 1 FURO *20 X 10 X 7* CM</v>
          </cell>
          <cell r="C1988" t="str">
            <v xml:space="preserve">UN    </v>
          </cell>
          <cell r="D1988" t="str">
            <v>CR</v>
          </cell>
          <cell r="E1988">
            <v>7.63</v>
          </cell>
        </row>
        <row r="1989">
          <cell r="A1989">
            <v>672</v>
          </cell>
          <cell r="B1989" t="str">
            <v>ELEMENTO VAZADO DE CONCRETO, QUADRICULADO, 1 FURO *20 X 20 X 6,5* CM</v>
          </cell>
          <cell r="C1989" t="str">
            <v xml:space="preserve">UN    </v>
          </cell>
          <cell r="D1989" t="str">
            <v>CR</v>
          </cell>
          <cell r="E1989">
            <v>10.49</v>
          </cell>
        </row>
        <row r="1990">
          <cell r="A1990">
            <v>668</v>
          </cell>
          <cell r="B1990" t="str">
            <v>ELEMENTO VAZADO DE CONCRETO, QUADRICULADO, 16 FUROS *29 X 29 X 6* CM</v>
          </cell>
          <cell r="C1990" t="str">
            <v xml:space="preserve">UN    </v>
          </cell>
          <cell r="D1990" t="str">
            <v>CR</v>
          </cell>
          <cell r="E1990">
            <v>12.67</v>
          </cell>
        </row>
        <row r="1991">
          <cell r="A1991">
            <v>10578</v>
          </cell>
          <cell r="B1991" t="str">
            <v>ELEMENTO VAZADO DE CONCRETO, QUADRICULADO, 16 FUROS *33 X 33 X 10* CM</v>
          </cell>
          <cell r="C1991" t="str">
            <v xml:space="preserve">UN    </v>
          </cell>
          <cell r="D1991" t="str">
            <v>CR</v>
          </cell>
          <cell r="E1991">
            <v>14.75</v>
          </cell>
        </row>
        <row r="1992">
          <cell r="A1992">
            <v>666</v>
          </cell>
          <cell r="B1992" t="str">
            <v>ELEMENTO VAZADO DE CONCRETO, QUADRICULADO, 16 FUROS *40 X 40 X 7* CM</v>
          </cell>
          <cell r="C1992" t="str">
            <v xml:space="preserve">UN    </v>
          </cell>
          <cell r="D1992" t="str">
            <v>CR</v>
          </cell>
          <cell r="E1992">
            <v>16.41</v>
          </cell>
        </row>
        <row r="1993">
          <cell r="A1993">
            <v>665</v>
          </cell>
          <cell r="B1993" t="str">
            <v>ELEMENTO VAZADO DE CONCRETO, QUADRICULADO, 16 FUROS *50 X 50 X 7* CM</v>
          </cell>
          <cell r="C1993" t="str">
            <v xml:space="preserve">UN    </v>
          </cell>
          <cell r="D1993" t="str">
            <v>CR</v>
          </cell>
          <cell r="E1993">
            <v>21.94</v>
          </cell>
        </row>
        <row r="1994">
          <cell r="A1994">
            <v>10577</v>
          </cell>
          <cell r="B1994" t="str">
            <v>ELEMENTO VAZADO DE CONCRETO, QUADRICULADO, 25 FUROS *50 X 50 X 5* CM</v>
          </cell>
          <cell r="C1994" t="str">
            <v xml:space="preserve">UN    </v>
          </cell>
          <cell r="D1994" t="str">
            <v>CR</v>
          </cell>
          <cell r="E1994">
            <v>19.46</v>
          </cell>
        </row>
        <row r="1995">
          <cell r="A1995">
            <v>10583</v>
          </cell>
          <cell r="B1995" t="str">
            <v>ELEMENTO VAZADO DE CONCRETO, VENEZIANA *39 X 22 X 15* CM</v>
          </cell>
          <cell r="C1995" t="str">
            <v xml:space="preserve">UN    </v>
          </cell>
          <cell r="D1995" t="str">
            <v>CR</v>
          </cell>
          <cell r="E1995">
            <v>10.11</v>
          </cell>
        </row>
        <row r="1996">
          <cell r="A1996">
            <v>10579</v>
          </cell>
          <cell r="B1996" t="str">
            <v>ELEMENTO VAZADO DE CONCRETO, VENEZIANA *39 X 29 X 10* CM</v>
          </cell>
          <cell r="C1996" t="str">
            <v xml:space="preserve">UN    </v>
          </cell>
          <cell r="D1996" t="str">
            <v>CR</v>
          </cell>
          <cell r="E1996">
            <v>17.62</v>
          </cell>
        </row>
        <row r="1997">
          <cell r="A1997">
            <v>10582</v>
          </cell>
          <cell r="B1997" t="str">
            <v>ELEMENTO VAZADO DE CONCRETO, VENEZIANA *40 X 10 X 10* CM</v>
          </cell>
          <cell r="C1997" t="str">
            <v xml:space="preserve">UN    </v>
          </cell>
          <cell r="D1997" t="str">
            <v>CR</v>
          </cell>
          <cell r="E1997">
            <v>8.9</v>
          </cell>
        </row>
        <row r="1998">
          <cell r="A1998">
            <v>2436</v>
          </cell>
          <cell r="B1998" t="str">
            <v>ELETRICISTA</v>
          </cell>
          <cell r="C1998" t="str">
            <v xml:space="preserve">H     </v>
          </cell>
          <cell r="D1998" t="str">
            <v xml:space="preserve">C </v>
          </cell>
          <cell r="E1998">
            <v>16.41</v>
          </cell>
        </row>
        <row r="1999">
          <cell r="A1999">
            <v>40918</v>
          </cell>
          <cell r="B1999" t="str">
            <v>ELETRICISTA (MENSALISTA)</v>
          </cell>
          <cell r="C1999" t="str">
            <v xml:space="preserve">MES   </v>
          </cell>
          <cell r="D1999" t="str">
            <v>CR</v>
          </cell>
          <cell r="E1999">
            <v>2926.62</v>
          </cell>
        </row>
        <row r="2000">
          <cell r="A2000">
            <v>2439</v>
          </cell>
          <cell r="B2000" t="str">
            <v>ELETRICISTA DE MANUTENCAO INDUSTRIAL</v>
          </cell>
          <cell r="C2000" t="str">
            <v xml:space="preserve">H     </v>
          </cell>
          <cell r="D2000" t="str">
            <v>CR</v>
          </cell>
          <cell r="E2000">
            <v>16.41</v>
          </cell>
        </row>
        <row r="2001">
          <cell r="A2001">
            <v>40923</v>
          </cell>
          <cell r="B2001" t="str">
            <v>ELETRICISTA DE MANUTENCAO INDUSTRIAL (MENSALISTA)</v>
          </cell>
          <cell r="C2001" t="str">
            <v xml:space="preserve">MES   </v>
          </cell>
          <cell r="D2001" t="str">
            <v>CR</v>
          </cell>
          <cell r="E2001">
            <v>2930</v>
          </cell>
        </row>
        <row r="2002">
          <cell r="A2002">
            <v>10998</v>
          </cell>
          <cell r="B2002" t="str">
            <v>ELETRODO REVESTIDO AWS - E-6010, DIAMETRO IGUAL A 4,00 MM</v>
          </cell>
          <cell r="C2002" t="str">
            <v xml:space="preserve">KG    </v>
          </cell>
          <cell r="D2002" t="str">
            <v>CR</v>
          </cell>
          <cell r="E2002">
            <v>18.079999999999998</v>
          </cell>
        </row>
        <row r="2003">
          <cell r="A2003">
            <v>11002</v>
          </cell>
          <cell r="B2003" t="str">
            <v>ELETRODO REVESTIDO AWS - E6013, DIAMETRO IGUAL A 2,50 MM</v>
          </cell>
          <cell r="C2003" t="str">
            <v xml:space="preserve">KG    </v>
          </cell>
          <cell r="D2003" t="str">
            <v>CR</v>
          </cell>
          <cell r="E2003">
            <v>16.559999999999999</v>
          </cell>
        </row>
        <row r="2004">
          <cell r="A2004">
            <v>10999</v>
          </cell>
          <cell r="B2004" t="str">
            <v>ELETRODO REVESTIDO AWS - E6013, DIAMETRO IGUAL A 4,00 MM</v>
          </cell>
          <cell r="C2004" t="str">
            <v xml:space="preserve">KG    </v>
          </cell>
          <cell r="D2004" t="str">
            <v>CR</v>
          </cell>
          <cell r="E2004">
            <v>15.91</v>
          </cell>
        </row>
        <row r="2005">
          <cell r="A2005">
            <v>10997</v>
          </cell>
          <cell r="B2005" t="str">
            <v>ELETRODO REVESTIDO AWS - E7018, DIAMETRO IGUAL A 4,00 MM</v>
          </cell>
          <cell r="C2005" t="str">
            <v xml:space="preserve">KG    </v>
          </cell>
          <cell r="D2005" t="str">
            <v xml:space="preserve">C </v>
          </cell>
          <cell r="E2005">
            <v>17.25</v>
          </cell>
        </row>
        <row r="2006">
          <cell r="A2006">
            <v>2685</v>
          </cell>
          <cell r="B2006" t="str">
            <v>ELETRODUTO DE PVC RIGIDO ROSCAVEL DE 1 ", SEM LUVA</v>
          </cell>
          <cell r="C2006" t="str">
            <v xml:space="preserve">M     </v>
          </cell>
          <cell r="D2006" t="str">
            <v>CR</v>
          </cell>
          <cell r="E2006">
            <v>4.88</v>
          </cell>
        </row>
        <row r="2007">
          <cell r="A2007">
            <v>2680</v>
          </cell>
          <cell r="B2007" t="str">
            <v>ELETRODUTO DE PVC RIGIDO ROSCAVEL DE 1 1/2 ", SEM LUVA</v>
          </cell>
          <cell r="C2007" t="str">
            <v xml:space="preserve">M     </v>
          </cell>
          <cell r="D2007" t="str">
            <v>CR</v>
          </cell>
          <cell r="E2007">
            <v>7.14</v>
          </cell>
        </row>
        <row r="2008">
          <cell r="A2008">
            <v>2684</v>
          </cell>
          <cell r="B2008" t="str">
            <v>ELETRODUTO DE PVC RIGIDO ROSCAVEL DE 1 1/4 ", SEM LUVA</v>
          </cell>
          <cell r="C2008" t="str">
            <v xml:space="preserve">M     </v>
          </cell>
          <cell r="D2008" t="str">
            <v>CR</v>
          </cell>
          <cell r="E2008">
            <v>6.5</v>
          </cell>
        </row>
        <row r="2009">
          <cell r="A2009">
            <v>2673</v>
          </cell>
          <cell r="B2009" t="str">
            <v>ELETRODUTO DE PVC RIGIDO ROSCAVEL DE 1/2 ", SEM LUVA</v>
          </cell>
          <cell r="C2009" t="str">
            <v xml:space="preserve">M     </v>
          </cell>
          <cell r="D2009" t="str">
            <v xml:space="preserve">C </v>
          </cell>
          <cell r="E2009">
            <v>2.5099999999999998</v>
          </cell>
        </row>
        <row r="2010">
          <cell r="A2010">
            <v>2681</v>
          </cell>
          <cell r="B2010" t="str">
            <v>ELETRODUTO DE PVC RIGIDO ROSCAVEL DE 2 ", SEM LUVA</v>
          </cell>
          <cell r="C2010" t="str">
            <v xml:space="preserve">M     </v>
          </cell>
          <cell r="D2010" t="str">
            <v>CR</v>
          </cell>
          <cell r="E2010">
            <v>11.68</v>
          </cell>
        </row>
        <row r="2011">
          <cell r="A2011">
            <v>2682</v>
          </cell>
          <cell r="B2011" t="str">
            <v>ELETRODUTO DE PVC RIGIDO ROSCAVEL DE 2 1/2 ", SEM LUVA</v>
          </cell>
          <cell r="C2011" t="str">
            <v xml:space="preserve">M     </v>
          </cell>
          <cell r="D2011" t="str">
            <v>CR</v>
          </cell>
          <cell r="E2011">
            <v>17.04</v>
          </cell>
        </row>
        <row r="2012">
          <cell r="A2012">
            <v>2686</v>
          </cell>
          <cell r="B2012" t="str">
            <v>ELETRODUTO DE PVC RIGIDO ROSCAVEL DE 3 ", SEM LUVA</v>
          </cell>
          <cell r="C2012" t="str">
            <v xml:space="preserve">M     </v>
          </cell>
          <cell r="D2012" t="str">
            <v>CR</v>
          </cell>
          <cell r="E2012">
            <v>21.37</v>
          </cell>
        </row>
        <row r="2013">
          <cell r="A2013">
            <v>2674</v>
          </cell>
          <cell r="B2013" t="str">
            <v>ELETRODUTO DE PVC RIGIDO ROSCAVEL DE 3/4 ", SEM LUVA</v>
          </cell>
          <cell r="C2013" t="str">
            <v xml:space="preserve">M     </v>
          </cell>
          <cell r="D2013" t="str">
            <v>CR</v>
          </cell>
          <cell r="E2013">
            <v>3.12</v>
          </cell>
        </row>
        <row r="2014">
          <cell r="A2014">
            <v>2683</v>
          </cell>
          <cell r="B2014" t="str">
            <v>ELETRODUTO DE PVC RIGIDO ROSCAVEL DE 4 ", SEM LUVA</v>
          </cell>
          <cell r="C2014" t="str">
            <v xml:space="preserve">M     </v>
          </cell>
          <cell r="D2014" t="str">
            <v>CR</v>
          </cell>
          <cell r="E2014">
            <v>33.67</v>
          </cell>
        </row>
        <row r="2015">
          <cell r="A2015">
            <v>2676</v>
          </cell>
          <cell r="B2015" t="str">
            <v>ELETRODUTO DE PVC RIGIDO SOLDAVEL, CLASSE B, DE 20 MM</v>
          </cell>
          <cell r="C2015" t="str">
            <v xml:space="preserve">M     </v>
          </cell>
          <cell r="D2015" t="str">
            <v>CR</v>
          </cell>
          <cell r="E2015">
            <v>1.46</v>
          </cell>
        </row>
        <row r="2016">
          <cell r="A2016">
            <v>2678</v>
          </cell>
          <cell r="B2016" t="str">
            <v>ELETRODUTO DE PVC RIGIDO SOLDAVEL, CLASSE B, DE 25 MM</v>
          </cell>
          <cell r="C2016" t="str">
            <v xml:space="preserve">M     </v>
          </cell>
          <cell r="D2016" t="str">
            <v>CR</v>
          </cell>
          <cell r="E2016">
            <v>1.82</v>
          </cell>
        </row>
        <row r="2017">
          <cell r="A2017">
            <v>2679</v>
          </cell>
          <cell r="B2017" t="str">
            <v>ELETRODUTO DE PVC RIGIDO SOLDAVEL, CLASSE B, DE 32 MM</v>
          </cell>
          <cell r="C2017" t="str">
            <v xml:space="preserve">M     </v>
          </cell>
          <cell r="D2017" t="str">
            <v>CR</v>
          </cell>
          <cell r="E2017">
            <v>2.82</v>
          </cell>
        </row>
        <row r="2018">
          <cell r="A2018">
            <v>12070</v>
          </cell>
          <cell r="B2018" t="str">
            <v>ELETRODUTO DE PVC RIGIDO SOLDAVEL, CLASSE B, DE 40 MM</v>
          </cell>
          <cell r="C2018" t="str">
            <v xml:space="preserve">M     </v>
          </cell>
          <cell r="D2018" t="str">
            <v>CR</v>
          </cell>
          <cell r="E2018">
            <v>3.92</v>
          </cell>
        </row>
        <row r="2019">
          <cell r="A2019">
            <v>2675</v>
          </cell>
          <cell r="B2019" t="str">
            <v>ELETRODUTO DE PVC RIGIDO SOLDAVEL, CLASSE B, DE 50 MM</v>
          </cell>
          <cell r="C2019" t="str">
            <v xml:space="preserve">M     </v>
          </cell>
          <cell r="D2019" t="str">
            <v>CR</v>
          </cell>
          <cell r="E2019">
            <v>5.0999999999999996</v>
          </cell>
        </row>
        <row r="2020">
          <cell r="A2020">
            <v>12067</v>
          </cell>
          <cell r="B2020" t="str">
            <v>ELETRODUTO DE PVC RIGIDO SOLDAVEL, CLASSE B, DE 60 MM</v>
          </cell>
          <cell r="C2020" t="str">
            <v xml:space="preserve">M     </v>
          </cell>
          <cell r="D2020" t="str">
            <v>CR</v>
          </cell>
          <cell r="E2020">
            <v>6.91</v>
          </cell>
        </row>
        <row r="2021">
          <cell r="A2021">
            <v>40401</v>
          </cell>
          <cell r="B2021" t="str">
            <v>ELETRODUTO FLEXIVEL PLANO EM PEAD, COR PRETA E LARANJA,  DIAMETRO 32 MM</v>
          </cell>
          <cell r="C2021" t="str">
            <v xml:space="preserve">M     </v>
          </cell>
          <cell r="D2021" t="str">
            <v>AS</v>
          </cell>
          <cell r="E2021">
            <v>1.99</v>
          </cell>
        </row>
        <row r="2022">
          <cell r="A2022">
            <v>40402</v>
          </cell>
          <cell r="B2022" t="str">
            <v>ELETRODUTO FLEXIVEL PLANO EM PEAD, COR PRETA E LARANJA,  DIAMETRO 40 MM</v>
          </cell>
          <cell r="C2022" t="str">
            <v xml:space="preserve">M     </v>
          </cell>
          <cell r="D2022" t="str">
            <v>AS</v>
          </cell>
          <cell r="E2022">
            <v>2.5499999999999998</v>
          </cell>
        </row>
        <row r="2023">
          <cell r="A2023">
            <v>40400</v>
          </cell>
          <cell r="B2023" t="str">
            <v>ELETRODUTO FLEXIVEL PLANO EM PEAD, COR PRETA E LARANJA, DIAMETRO 25 MM</v>
          </cell>
          <cell r="C2023" t="str">
            <v xml:space="preserve">M     </v>
          </cell>
          <cell r="D2023" t="str">
            <v>AS</v>
          </cell>
          <cell r="E2023">
            <v>1.35</v>
          </cell>
        </row>
        <row r="2024">
          <cell r="A2024">
            <v>2504</v>
          </cell>
          <cell r="B2024" t="str">
            <v>ELETRODUTO FLEXIVEL, EM ACO GALVANIZADO, REVESTIDO EXTERNAMENTE COM PVC PRETO, DIAMETRO EXTERNO DE 25 MM (3/4"), TIPO SEALTUBO</v>
          </cell>
          <cell r="C2024" t="str">
            <v xml:space="preserve">M     </v>
          </cell>
          <cell r="D2024" t="str">
            <v>AS</v>
          </cell>
          <cell r="E2024">
            <v>9.9600000000000009</v>
          </cell>
        </row>
        <row r="2025">
          <cell r="A2025">
            <v>2501</v>
          </cell>
          <cell r="B2025" t="str">
            <v>ELETRODUTO FLEXIVEL, EM ACO GALVANIZADO, REVESTIDO EXTERNAMENTE COM PVC PRETO, DIAMETRO EXTERNO DE 32 MM (1"), TIPO SEALTUBO</v>
          </cell>
          <cell r="C2025" t="str">
            <v xml:space="preserve">M     </v>
          </cell>
          <cell r="D2025" t="str">
            <v>AS</v>
          </cell>
          <cell r="E2025">
            <v>13.06</v>
          </cell>
        </row>
        <row r="2026">
          <cell r="A2026">
            <v>2502</v>
          </cell>
          <cell r="B2026" t="str">
            <v>ELETRODUTO FLEXIVEL, EM ACO GALVANIZADO, REVESTIDO EXTERNAMENTE COM PVC PRETO, DIAMETRO EXTERNO DE 40 MM (1 1/4"), TIPO SEALTUBO</v>
          </cell>
          <cell r="C2026" t="str">
            <v xml:space="preserve">M     </v>
          </cell>
          <cell r="D2026" t="str">
            <v>AS</v>
          </cell>
          <cell r="E2026">
            <v>19.71</v>
          </cell>
        </row>
        <row r="2027">
          <cell r="A2027">
            <v>2503</v>
          </cell>
          <cell r="B2027" t="str">
            <v>ELETRODUTO FLEXIVEL, EM ACO GALVANIZADO, REVESTIDO EXTERNAMENTE COM PVC PRETO, DIAMETRO EXTERNO DE 50 MM( 1 1/2"), TIPO SEALTUBO</v>
          </cell>
          <cell r="C2027" t="str">
            <v xml:space="preserve">M     </v>
          </cell>
          <cell r="D2027" t="str">
            <v>AS</v>
          </cell>
          <cell r="E2027">
            <v>25.37</v>
          </cell>
        </row>
        <row r="2028">
          <cell r="A2028">
            <v>2500</v>
          </cell>
          <cell r="B2028" t="str">
            <v>ELETRODUTO FLEXIVEL, EM ACO GALVANIZADO, REVESTIDO EXTERNAMENTE COM PVC PRETO, DIAMETRO EXTERNO DE 60 MM (2"), TIPO SEALTUBO</v>
          </cell>
          <cell r="C2028" t="str">
            <v xml:space="preserve">M     </v>
          </cell>
          <cell r="D2028" t="str">
            <v>AS</v>
          </cell>
          <cell r="E2028">
            <v>33.799999999999997</v>
          </cell>
        </row>
        <row r="2029">
          <cell r="A2029">
            <v>2505</v>
          </cell>
          <cell r="B2029" t="str">
            <v>ELETRODUTO FLEXIVEL, EM ACO GALVANIZADO, REVESTIDO EXTERNAMENTE COM PVC PRETO, DIAMETRO EXTERNO DE 75 MM (2 1/2"), TIPO SEALTUBO</v>
          </cell>
          <cell r="C2029" t="str">
            <v xml:space="preserve">M     </v>
          </cell>
          <cell r="D2029" t="str">
            <v>AS</v>
          </cell>
          <cell r="E2029">
            <v>52.67</v>
          </cell>
        </row>
        <row r="2030">
          <cell r="A2030">
            <v>12056</v>
          </cell>
          <cell r="B2030" t="str">
            <v>ELETRODUTO FLEXIVEL, EM ACO, TIPO CONDUITE, DIAMETRO DE 1 1/2"</v>
          </cell>
          <cell r="C2030" t="str">
            <v xml:space="preserve">M     </v>
          </cell>
          <cell r="D2030" t="str">
            <v>AS</v>
          </cell>
          <cell r="E2030">
            <v>21.28</v>
          </cell>
        </row>
        <row r="2031">
          <cell r="A2031">
            <v>12057</v>
          </cell>
          <cell r="B2031" t="str">
            <v>ELETRODUTO FLEXIVEL, EM ACO, TIPO CONDUITE, DIAMETRO DE 1 1/4"</v>
          </cell>
          <cell r="C2031" t="str">
            <v xml:space="preserve">M     </v>
          </cell>
          <cell r="D2031" t="str">
            <v>AS</v>
          </cell>
          <cell r="E2031">
            <v>18.079999999999998</v>
          </cell>
        </row>
        <row r="2032">
          <cell r="A2032">
            <v>12059</v>
          </cell>
          <cell r="B2032" t="str">
            <v>ELETRODUTO FLEXIVEL, EM ACO, TIPO CONDUITE, DIAMETRO DE 1/2"</v>
          </cell>
          <cell r="C2032" t="str">
            <v xml:space="preserve">M     </v>
          </cell>
          <cell r="D2032" t="str">
            <v>AS</v>
          </cell>
          <cell r="E2032">
            <v>6.34</v>
          </cell>
        </row>
        <row r="2033">
          <cell r="A2033">
            <v>12058</v>
          </cell>
          <cell r="B2033" t="str">
            <v>ELETRODUTO FLEXIVEL, EM ACO, TIPO CONDUITE, DIAMETRO DE 1"</v>
          </cell>
          <cell r="C2033" t="str">
            <v xml:space="preserve">M     </v>
          </cell>
          <cell r="D2033" t="str">
            <v>AS</v>
          </cell>
          <cell r="E2033">
            <v>11.27</v>
          </cell>
        </row>
        <row r="2034">
          <cell r="A2034">
            <v>12060</v>
          </cell>
          <cell r="B2034" t="str">
            <v>ELETRODUTO FLEXIVEL, EM ACO, TIPO CONDUITE, DIAMETRO DE 2 1/2"</v>
          </cell>
          <cell r="C2034" t="str">
            <v xml:space="preserve">M     </v>
          </cell>
          <cell r="D2034" t="str">
            <v>AS</v>
          </cell>
          <cell r="E2034">
            <v>46.97</v>
          </cell>
        </row>
        <row r="2035">
          <cell r="A2035">
            <v>12061</v>
          </cell>
          <cell r="B2035" t="str">
            <v>ELETRODUTO FLEXIVEL, EM ACO, TIPO CONDUITE, DIAMETRO DE 2"</v>
          </cell>
          <cell r="C2035" t="str">
            <v xml:space="preserve">M     </v>
          </cell>
          <cell r="D2035" t="str">
            <v>AS</v>
          </cell>
          <cell r="E2035">
            <v>28.68</v>
          </cell>
        </row>
        <row r="2036">
          <cell r="A2036">
            <v>12062</v>
          </cell>
          <cell r="B2036" t="str">
            <v>ELETRODUTO FLEXIVEL, EM ACO, TIPO CONDUITE, DIAMETRO DE 3"</v>
          </cell>
          <cell r="C2036" t="str">
            <v xml:space="preserve">M     </v>
          </cell>
          <cell r="D2036" t="str">
            <v>AS</v>
          </cell>
          <cell r="E2036">
            <v>52.89</v>
          </cell>
        </row>
        <row r="2037">
          <cell r="A2037">
            <v>21137</v>
          </cell>
          <cell r="B2037" t="str">
            <v>ELETRODUTO METALICO FLEXIVEL REVESTIDO COM PVC PRETO, DIAMETRO EXTERNO DE 15 MM (3/8"), TIPO COPEX</v>
          </cell>
          <cell r="C2037" t="str">
            <v xml:space="preserve">M     </v>
          </cell>
          <cell r="D2037" t="str">
            <v>AS</v>
          </cell>
          <cell r="E2037">
            <v>9.19</v>
          </cell>
        </row>
        <row r="2038">
          <cell r="A2038">
            <v>2687</v>
          </cell>
          <cell r="B2038" t="str">
            <v>ELETRODUTO PVC FLEXIVEL CORRUGADO, COR AMARELA, DE 16 MM</v>
          </cell>
          <cell r="C2038" t="str">
            <v xml:space="preserve">M     </v>
          </cell>
          <cell r="D2038" t="str">
            <v>CR</v>
          </cell>
          <cell r="E2038">
            <v>1.27</v>
          </cell>
        </row>
        <row r="2039">
          <cell r="A2039">
            <v>2689</v>
          </cell>
          <cell r="B2039" t="str">
            <v>ELETRODUTO PVC FLEXIVEL CORRUGADO, COR AMARELA, DE 20 MM</v>
          </cell>
          <cell r="C2039" t="str">
            <v xml:space="preserve">M     </v>
          </cell>
          <cell r="D2039" t="str">
            <v>CR</v>
          </cell>
          <cell r="E2039">
            <v>1.51</v>
          </cell>
        </row>
        <row r="2040">
          <cell r="A2040">
            <v>2688</v>
          </cell>
          <cell r="B2040" t="str">
            <v>ELETRODUTO PVC FLEXIVEL CORRUGADO, COR AMARELA, DE 25 MM</v>
          </cell>
          <cell r="C2040" t="str">
            <v xml:space="preserve">M     </v>
          </cell>
          <cell r="D2040" t="str">
            <v>CR</v>
          </cell>
          <cell r="E2040">
            <v>1.64</v>
          </cell>
        </row>
        <row r="2041">
          <cell r="A2041">
            <v>2690</v>
          </cell>
          <cell r="B2041" t="str">
            <v>ELETRODUTO PVC FLEXIVEL CORRUGADO, COR AMARELA, DE 32 MM</v>
          </cell>
          <cell r="C2041" t="str">
            <v xml:space="preserve">M     </v>
          </cell>
          <cell r="D2041" t="str">
            <v>CR</v>
          </cell>
          <cell r="E2041">
            <v>2.81</v>
          </cell>
        </row>
        <row r="2042">
          <cell r="A2042">
            <v>39243</v>
          </cell>
          <cell r="B2042" t="str">
            <v>ELETRODUTO PVC FLEXIVEL CORRUGADO, REFORCADO, COR LARANJA, DE 20 MM, PARA LAJES E PISOS</v>
          </cell>
          <cell r="C2042" t="str">
            <v xml:space="preserve">M     </v>
          </cell>
          <cell r="D2042" t="str">
            <v>CR</v>
          </cell>
          <cell r="E2042">
            <v>1.85</v>
          </cell>
        </row>
        <row r="2043">
          <cell r="A2043">
            <v>39244</v>
          </cell>
          <cell r="B2043" t="str">
            <v>ELETRODUTO PVC FLEXIVEL CORRUGADO, REFORCADO, COR LARANJA, DE 25 MM, PARA LAJES E PISOS</v>
          </cell>
          <cell r="C2043" t="str">
            <v xml:space="preserve">M     </v>
          </cell>
          <cell r="D2043" t="str">
            <v>CR</v>
          </cell>
          <cell r="E2043">
            <v>2.5</v>
          </cell>
        </row>
        <row r="2044">
          <cell r="A2044">
            <v>39245</v>
          </cell>
          <cell r="B2044" t="str">
            <v>ELETRODUTO PVC FLEXIVEL CORRUGADO, REFORCADO, COR LARANJA, DE 32 MM, PARA LAJES E PISOS</v>
          </cell>
          <cell r="C2044" t="str">
            <v xml:space="preserve">M     </v>
          </cell>
          <cell r="D2044" t="str">
            <v>CR</v>
          </cell>
          <cell r="E2044">
            <v>4.82</v>
          </cell>
        </row>
        <row r="2045">
          <cell r="A2045">
            <v>39254</v>
          </cell>
          <cell r="B2045" t="str">
            <v>ELETRODUTO/CONDULETE DE PVC RIGIDO, LISO, COR CINZA, DE 1/2", PARA INSTALACOES APARENTES (NBR 5410)</v>
          </cell>
          <cell r="C2045" t="str">
            <v xml:space="preserve">M     </v>
          </cell>
          <cell r="D2045" t="str">
            <v>CR</v>
          </cell>
          <cell r="E2045">
            <v>7.21</v>
          </cell>
        </row>
        <row r="2046">
          <cell r="A2046">
            <v>39255</v>
          </cell>
          <cell r="B2046" t="str">
            <v>ELETRODUTO/CONDULETE DE PVC RIGIDO, LISO, COR CINZA, DE 1", PARA INSTALACOES APARENTES (NBR 5410)</v>
          </cell>
          <cell r="C2046" t="str">
            <v xml:space="preserve">M     </v>
          </cell>
          <cell r="D2046" t="str">
            <v>CR</v>
          </cell>
          <cell r="E2046">
            <v>13.34</v>
          </cell>
        </row>
        <row r="2047">
          <cell r="A2047">
            <v>39253</v>
          </cell>
          <cell r="B2047" t="str">
            <v>ELETRODUTO/CONDULETE DE PVC RIGIDO, LISO, COR CINZA, DE 3/4", PARA INSTALACOES APARENTES (NBR 5410)</v>
          </cell>
          <cell r="C2047" t="str">
            <v xml:space="preserve">M     </v>
          </cell>
          <cell r="D2047" t="str">
            <v>CR</v>
          </cell>
          <cell r="E2047">
            <v>9.18</v>
          </cell>
        </row>
        <row r="2048">
          <cell r="A2048">
            <v>2446</v>
          </cell>
          <cell r="B2048" t="str">
            <v>ELETRODUTO/DUTO PEAD FLEXIVEL PAREDE SIMPLES, CORRUGACAO HELICOIDAL, COR PRETA, SEM ROSCA, DE 2",  PARA CABEAMENTO SUBTERRANEO (NBR 15715)</v>
          </cell>
          <cell r="C2048" t="str">
            <v xml:space="preserve">M     </v>
          </cell>
          <cell r="D2048" t="str">
            <v>AS</v>
          </cell>
          <cell r="E2048">
            <v>4.96</v>
          </cell>
        </row>
        <row r="2049">
          <cell r="A2049">
            <v>2442</v>
          </cell>
          <cell r="B2049" t="str">
            <v>ELETRODUTO/DUTO PEAD FLEXIVEL PAREDE SIMPLES, CORRUGACAO HELICOIDAL, COR PRETA, SEM ROSCA, DE 3",  PARA CABEAMENTO SUBTERRANEO (NBR 15715)</v>
          </cell>
          <cell r="C2049" t="str">
            <v xml:space="preserve">M     </v>
          </cell>
          <cell r="D2049" t="str">
            <v>AS</v>
          </cell>
          <cell r="E2049">
            <v>6.95</v>
          </cell>
        </row>
        <row r="2050">
          <cell r="A2050">
            <v>39246</v>
          </cell>
          <cell r="B2050" t="str">
            <v>ELETRODUTODUTO PEAD FLEXIVEL PAREDE SIMPLES, CORRUGACAO HELICOIDAL, COR PRETA, SEM ROSCA, DE 1 1/2",  PARA CABEAMENTO SUBTERRANEO (NBR 15715)</v>
          </cell>
          <cell r="C2050" t="str">
            <v xml:space="preserve">M     </v>
          </cell>
          <cell r="D2050" t="str">
            <v>AS</v>
          </cell>
          <cell r="E2050">
            <v>3.45</v>
          </cell>
        </row>
        <row r="2051">
          <cell r="A2051">
            <v>39247</v>
          </cell>
          <cell r="B2051" t="str">
            <v>ELETRODUTODUTO PEAD FLEXIVEL PAREDE SIMPLES, CORRUGACAO HELICOIDAL, COR PRETA, SEM ROSCA, DE 1 1/4",  PARA CABEAMENTO SUBTERRANEO (NBR 15715)</v>
          </cell>
          <cell r="C2051" t="str">
            <v xml:space="preserve">M     </v>
          </cell>
          <cell r="D2051" t="str">
            <v>AS</v>
          </cell>
          <cell r="E2051">
            <v>3.01</v>
          </cell>
        </row>
        <row r="2052">
          <cell r="A2052">
            <v>39248</v>
          </cell>
          <cell r="B2052" t="str">
            <v>ELETRODUTODUTO PEAD FLEXIVEL PAREDE SIMPLES, CORRUGACAO HELICOIDAL, COR PRETA, SEM ROSCA, DE 4",  PARA CABEAMENTO SUBTERRANEO (NBR 15715)</v>
          </cell>
          <cell r="C2052" t="str">
            <v xml:space="preserve">M     </v>
          </cell>
          <cell r="D2052" t="str">
            <v>AS</v>
          </cell>
          <cell r="E2052">
            <v>9.68</v>
          </cell>
        </row>
        <row r="2053">
          <cell r="A2053">
            <v>2438</v>
          </cell>
          <cell r="B2053" t="str">
            <v>ELETROTECNICO</v>
          </cell>
          <cell r="C2053" t="str">
            <v xml:space="preserve">H     </v>
          </cell>
          <cell r="D2053" t="str">
            <v>CR</v>
          </cell>
          <cell r="E2053">
            <v>24.2</v>
          </cell>
        </row>
        <row r="2054">
          <cell r="A2054">
            <v>40922</v>
          </cell>
          <cell r="B2054" t="str">
            <v>ELETROTECNICO (MENSALISTA)</v>
          </cell>
          <cell r="C2054" t="str">
            <v xml:space="preserve">MES   </v>
          </cell>
          <cell r="D2054" t="str">
            <v>CR</v>
          </cell>
          <cell r="E2054">
            <v>4316.95</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t="str">
            <v>AS</v>
          </cell>
          <cell r="E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t="str">
            <v>AS</v>
          </cell>
          <cell r="E2056">
            <v>173364.31</v>
          </cell>
        </row>
        <row r="2057">
          <cell r="A2057">
            <v>12624</v>
          </cell>
          <cell r="B2057" t="str">
            <v>EMENDA PARA CALHA PLUVIAL, PVC, DIAMETRO ENTRE 119 E 170 MM, PARA DRENAGEM PREDIAL</v>
          </cell>
          <cell r="C2057" t="str">
            <v xml:space="preserve">UN    </v>
          </cell>
          <cell r="D2057" t="str">
            <v>AS</v>
          </cell>
          <cell r="E2057">
            <v>8.2899999999999991</v>
          </cell>
        </row>
        <row r="2058">
          <cell r="A2058">
            <v>10638</v>
          </cell>
          <cell r="B2058" t="str">
            <v>EMPILHADEIRA SOBRE PNEUS COM TORRE DE TRES ESTAGIOS, 4,70M DE ELEVACAO, C/ DESLOCADOR LATERAL DOS GARFOS, MOTOR GLP 4.3L, CAPACIDADE NOMINAL DE CARGA DE 6T</v>
          </cell>
          <cell r="C2058" t="str">
            <v xml:space="preserve">UN    </v>
          </cell>
          <cell r="D2058" t="str">
            <v>AS</v>
          </cell>
          <cell r="E2058">
            <v>349851.06</v>
          </cell>
        </row>
        <row r="2059">
          <cell r="A2059">
            <v>10635</v>
          </cell>
          <cell r="B2059" t="str">
            <v>EMPILHADEIRA SOBRE PNEUS COM TORRE DE TRES ESTAGIOS, 4,80M DE ELEVACAO, C/ DESLOCADOR LATERAL DOS GARFOS, MOTOR GLP 2.2L, CAPACIDADE NOMINAL DE CARGA DE 3T</v>
          </cell>
          <cell r="C2059" t="str">
            <v xml:space="preserve">UN    </v>
          </cell>
          <cell r="D2059" t="str">
            <v>AS</v>
          </cell>
          <cell r="E2059">
            <v>120926.32</v>
          </cell>
        </row>
        <row r="2060">
          <cell r="A2060">
            <v>10634</v>
          </cell>
          <cell r="B2060" t="str">
            <v>EMPILHADEIRA SOBRE PNEUS COM TORRE DE TRES ESTAGIOS, 4,80M DE ELEVACAO, C/ DESLOCADOR LATERAL DOS GARFOS, MOTOR GLP 2.4L, CAPACIDADE NOMINAL DE CARGA DE 2,5T</v>
          </cell>
          <cell r="C2060" t="str">
            <v xml:space="preserve">UN    </v>
          </cell>
          <cell r="D2060" t="str">
            <v>AS</v>
          </cell>
          <cell r="E2060">
            <v>103550</v>
          </cell>
        </row>
        <row r="2061">
          <cell r="A2061">
            <v>10636</v>
          </cell>
          <cell r="B2061" t="str">
            <v>EMPILHADEIRA SOBRE PNEUS COM TORRE DE TRES ESTAGIOS, 4,80M DE ELEVACAO, C/ DESLOCADOR LATERAL DOS GARFOS, MOTOR GLP 4.3L, CAPACIDADE NOMINAL DE CARGA DE 4T</v>
          </cell>
          <cell r="C2061" t="str">
            <v xml:space="preserve">UN    </v>
          </cell>
          <cell r="D2061" t="str">
            <v>AS</v>
          </cell>
          <cell r="E2061">
            <v>228042.45</v>
          </cell>
        </row>
        <row r="2062">
          <cell r="A2062">
            <v>10637</v>
          </cell>
          <cell r="B2062" t="str">
            <v>EMPILHADEIRA SOBRE PNEUS COM TORRE DE TRES ESTAGIOS, 4,80M DE ELEVACAO, C/ DESLOCADOR LATERAL DOS GARFOS, MOTOR GLP 4.3L, CAPACIDADE NOMINAL DE CARGA DE 5T</v>
          </cell>
          <cell r="C2062" t="str">
            <v xml:space="preserve">UN    </v>
          </cell>
          <cell r="D2062" t="str">
            <v>AS</v>
          </cell>
          <cell r="E2062">
            <v>238534.81</v>
          </cell>
        </row>
        <row r="2063">
          <cell r="A2063">
            <v>517</v>
          </cell>
          <cell r="B2063" t="str">
            <v>EMULSAO ASFALTICA ANIONICA</v>
          </cell>
          <cell r="C2063" t="str">
            <v xml:space="preserve">L     </v>
          </cell>
          <cell r="D2063" t="str">
            <v>AS</v>
          </cell>
          <cell r="E2063">
            <v>8.43</v>
          </cell>
        </row>
        <row r="2064">
          <cell r="A2064">
            <v>41904</v>
          </cell>
          <cell r="B2064" t="str">
            <v>EMULSAO ASFALTICA CATIONICA RL-1C PARA USO EM PAVIMENTACAO ASFALTICA (COLETADO CAIXA NA ANP ACRESCIDO DE ICMS)</v>
          </cell>
          <cell r="C2064" t="str">
            <v xml:space="preserve">T     </v>
          </cell>
          <cell r="D2064" t="str">
            <v>AS</v>
          </cell>
          <cell r="E2064">
            <v>2415.9</v>
          </cell>
        </row>
        <row r="2065">
          <cell r="A2065">
            <v>41905</v>
          </cell>
          <cell r="B2065" t="str">
            <v>EMULSAO ASFALTICA CATIONICA RR-1C PARA USO EM PAVIMENTACAO ASFALTICA (COLETADO CAIXA NA ANP ACRESCIDO DE ICMS)</v>
          </cell>
          <cell r="C2065" t="str">
            <v xml:space="preserve">KG    </v>
          </cell>
          <cell r="D2065" t="str">
            <v>AS</v>
          </cell>
          <cell r="E2065">
            <v>2.1</v>
          </cell>
        </row>
        <row r="2066">
          <cell r="A2066">
            <v>41903</v>
          </cell>
          <cell r="B2066" t="str">
            <v>EMULSAO ASFALTICA CATIONICA RR-2C PARA USO EM PAVIMENTACAO ASFALTICA (COLETADO CAIXA NA ANP ACRESCIDO DE ICMS)</v>
          </cell>
          <cell r="C2066" t="str">
            <v xml:space="preserve">KG    </v>
          </cell>
          <cell r="D2066" t="str">
            <v>AS</v>
          </cell>
          <cell r="E2066">
            <v>2.35</v>
          </cell>
        </row>
        <row r="2067">
          <cell r="A2067">
            <v>37534</v>
          </cell>
          <cell r="B2067" t="str">
            <v>EMULSAO EXPLOSIVA EM CARTUCHOS DE 1" X 12", DENSIDADE 1.15 G/CM3, INICIACAO ESPOLETA N. 8 / CORDEL</v>
          </cell>
          <cell r="C2067" t="str">
            <v xml:space="preserve">KG    </v>
          </cell>
          <cell r="D2067" t="str">
            <v>AS</v>
          </cell>
          <cell r="E2067">
            <v>15.19</v>
          </cell>
        </row>
        <row r="2068">
          <cell r="A2068">
            <v>37535</v>
          </cell>
          <cell r="B2068" t="str">
            <v>EMULSAO EXPLOSIVA EM CARTUCHOS DE 1" X 24", DENSIDADE 1.15 G/CM3, INICIACAO ESPOLETA N. 8 / CORDEL</v>
          </cell>
          <cell r="C2068" t="str">
            <v xml:space="preserve">KG    </v>
          </cell>
          <cell r="D2068" t="str">
            <v>AS</v>
          </cell>
          <cell r="E2068">
            <v>15.19</v>
          </cell>
        </row>
        <row r="2069">
          <cell r="A2069">
            <v>37533</v>
          </cell>
          <cell r="B2069" t="str">
            <v>EMULSAO EXPLOSIVA EM CARTUCHOS DE 1" X 8", DENSIDADE 1.15 G/CM3, INICIACAO ESPOLETA N. 8 / CORDEL</v>
          </cell>
          <cell r="C2069" t="str">
            <v xml:space="preserve">KG    </v>
          </cell>
          <cell r="D2069" t="str">
            <v>AS</v>
          </cell>
          <cell r="E2069">
            <v>15.19</v>
          </cell>
        </row>
        <row r="2070">
          <cell r="A2070">
            <v>37537</v>
          </cell>
          <cell r="B2070" t="str">
            <v>EMULSAO EXPLOSIVA EM CARTUCHOS DE 2 1/2" X 24", DENSIDADE 1.15 G/CM3, INICIACAO ESPOLETA N. 8 / CORDEL</v>
          </cell>
          <cell r="C2070" t="str">
            <v xml:space="preserve">KG    </v>
          </cell>
          <cell r="D2070" t="str">
            <v>AS</v>
          </cell>
          <cell r="E2070">
            <v>11.5</v>
          </cell>
        </row>
        <row r="2071">
          <cell r="A2071">
            <v>37536</v>
          </cell>
          <cell r="B2071" t="str">
            <v>EMULSAO EXPLOSIVA EM CARTUCHOS DE 2 1/4" X 24", DENSIDADE 1.15 G/CM3, INICIACAO ESPOLETA N. 8 / CORDEL</v>
          </cell>
          <cell r="C2071" t="str">
            <v xml:space="preserve">KG    </v>
          </cell>
          <cell r="D2071" t="str">
            <v>AS</v>
          </cell>
          <cell r="E2071">
            <v>11.5</v>
          </cell>
        </row>
        <row r="2072">
          <cell r="A2072">
            <v>37532</v>
          </cell>
          <cell r="B2072" t="str">
            <v>EMULSAO EXPLOSIVA EM CARTUCHOS DE 2" X 24", DENSIDADE 1.15 G/CM3, INICIACAO ESPOLETA N. 8 / CORDEL</v>
          </cell>
          <cell r="C2072" t="str">
            <v xml:space="preserve">KG    </v>
          </cell>
          <cell r="D2072" t="str">
            <v>AS</v>
          </cell>
          <cell r="E2072">
            <v>11.5</v>
          </cell>
        </row>
        <row r="2073">
          <cell r="A2073">
            <v>2696</v>
          </cell>
          <cell r="B2073" t="str">
            <v>ENCANADOR OU BOMBEIRO HIDRAULICO</v>
          </cell>
          <cell r="C2073" t="str">
            <v xml:space="preserve">H     </v>
          </cell>
          <cell r="D2073" t="str">
            <v xml:space="preserve">C </v>
          </cell>
          <cell r="E2073">
            <v>16.41</v>
          </cell>
        </row>
        <row r="2074">
          <cell r="A2074">
            <v>40928</v>
          </cell>
          <cell r="B2074" t="str">
            <v>ENCANADOR OU BOMBEIRO HIDRAULICO (MENSALISTA)</v>
          </cell>
          <cell r="C2074" t="str">
            <v xml:space="preserve">MES   </v>
          </cell>
          <cell r="D2074" t="str">
            <v>CR</v>
          </cell>
          <cell r="E2074">
            <v>2926.62</v>
          </cell>
        </row>
        <row r="2075">
          <cell r="A2075">
            <v>4083</v>
          </cell>
          <cell r="B2075" t="str">
            <v>ENCARREGADO GERAL DE OBRAS</v>
          </cell>
          <cell r="C2075" t="str">
            <v xml:space="preserve">H     </v>
          </cell>
          <cell r="D2075" t="str">
            <v xml:space="preserve">C </v>
          </cell>
          <cell r="E2075">
            <v>16.41</v>
          </cell>
        </row>
        <row r="2076">
          <cell r="A2076">
            <v>40818</v>
          </cell>
          <cell r="B2076" t="str">
            <v>ENCARREGADO GERAL DE OBRAS (MENSALISTA)</v>
          </cell>
          <cell r="C2076" t="str">
            <v xml:space="preserve">MES   </v>
          </cell>
          <cell r="D2076" t="str">
            <v>CR</v>
          </cell>
          <cell r="E2076">
            <v>2926.62</v>
          </cell>
        </row>
        <row r="2077">
          <cell r="A2077">
            <v>43146</v>
          </cell>
          <cell r="B2077" t="str">
            <v>ENDURECEDOR MINERAL DE BASE CIMENTICIA PARA PISO DE CONCRETO</v>
          </cell>
          <cell r="C2077" t="str">
            <v xml:space="preserve">KG    </v>
          </cell>
          <cell r="D2077" t="str">
            <v>CR</v>
          </cell>
          <cell r="E2077">
            <v>6.34</v>
          </cell>
        </row>
        <row r="2078">
          <cell r="A2078">
            <v>2705</v>
          </cell>
          <cell r="B2078" t="str">
            <v>ENERGIA ELETRICA ATE 2000 KWH INDUSTRIAL, SEM DEMANDA</v>
          </cell>
          <cell r="C2078" t="str">
            <v xml:space="preserve">KW/H  </v>
          </cell>
          <cell r="D2078" t="str">
            <v>CR</v>
          </cell>
          <cell r="E2078">
            <v>0.59</v>
          </cell>
        </row>
        <row r="2079">
          <cell r="A2079">
            <v>14250</v>
          </cell>
          <cell r="B2079" t="str">
            <v>ENERGIA ELETRICA COMERCIAL, BAIXA TENSAO, RELATIVA AO CONSUMO DE ATE 100 KWH, INCLUINDO ICMS, PIS/PASEP E COFINS</v>
          </cell>
          <cell r="C2079" t="str">
            <v xml:space="preserve">KW/H  </v>
          </cell>
          <cell r="D2079" t="str">
            <v xml:space="preserve">C </v>
          </cell>
          <cell r="E2079">
            <v>0.6</v>
          </cell>
        </row>
        <row r="2080">
          <cell r="A2080">
            <v>11683</v>
          </cell>
          <cell r="B2080" t="str">
            <v>ENGATE / RABICHO FLEXIVEL INOX 1/2 " X 30 CM</v>
          </cell>
          <cell r="C2080" t="str">
            <v xml:space="preserve">UN    </v>
          </cell>
          <cell r="D2080" t="str">
            <v>CR</v>
          </cell>
          <cell r="E2080">
            <v>26.47</v>
          </cell>
        </row>
        <row r="2081">
          <cell r="A2081">
            <v>11684</v>
          </cell>
          <cell r="B2081" t="str">
            <v>ENGATE / RABICHO FLEXIVEL INOX 1/2 " X 40 CM</v>
          </cell>
          <cell r="C2081" t="str">
            <v xml:space="preserve">UN    </v>
          </cell>
          <cell r="D2081" t="str">
            <v>CR</v>
          </cell>
          <cell r="E2081">
            <v>28.98</v>
          </cell>
        </row>
        <row r="2082">
          <cell r="A2082">
            <v>6141</v>
          </cell>
          <cell r="B2082" t="str">
            <v>ENGATE/RABICHO FLEXIVEL PLASTICO (PVC OU ABS) BRANCO 1/2 " X 30 CM</v>
          </cell>
          <cell r="C2082" t="str">
            <v xml:space="preserve">UN    </v>
          </cell>
          <cell r="D2082" t="str">
            <v>CR</v>
          </cell>
          <cell r="E2082">
            <v>3.11</v>
          </cell>
        </row>
        <row r="2083">
          <cell r="A2083">
            <v>11681</v>
          </cell>
          <cell r="B2083" t="str">
            <v>ENGATE/RABICHO FLEXIVEL PLASTICO (PVC OU ABS) BRANCO 1/2 " X 40 CM</v>
          </cell>
          <cell r="C2083" t="str">
            <v xml:space="preserve">UN    </v>
          </cell>
          <cell r="D2083" t="str">
            <v>CR</v>
          </cell>
          <cell r="E2083">
            <v>3.95</v>
          </cell>
        </row>
        <row r="2084">
          <cell r="A2084">
            <v>2706</v>
          </cell>
          <cell r="B2084" t="str">
            <v>ENGENHEIRO CIVIL DE OBRA JUNIOR</v>
          </cell>
          <cell r="C2084" t="str">
            <v xml:space="preserve">H     </v>
          </cell>
          <cell r="D2084" t="str">
            <v xml:space="preserve">C </v>
          </cell>
          <cell r="E2084">
            <v>85.43</v>
          </cell>
        </row>
        <row r="2085">
          <cell r="A2085">
            <v>40811</v>
          </cell>
          <cell r="B2085" t="str">
            <v>ENGENHEIRO CIVIL DE OBRA JUNIOR (MENSALISTA)</v>
          </cell>
          <cell r="C2085" t="str">
            <v xml:space="preserve">MES   </v>
          </cell>
          <cell r="D2085" t="str">
            <v>CR</v>
          </cell>
          <cell r="E2085">
            <v>15236.66</v>
          </cell>
        </row>
        <row r="2086">
          <cell r="A2086">
            <v>2707</v>
          </cell>
          <cell r="B2086" t="str">
            <v>ENGENHEIRO CIVIL DE OBRA PLENO</v>
          </cell>
          <cell r="C2086" t="str">
            <v xml:space="preserve">H     </v>
          </cell>
          <cell r="D2086" t="str">
            <v>CR</v>
          </cell>
          <cell r="E2086">
            <v>97.22</v>
          </cell>
        </row>
        <row r="2087">
          <cell r="A2087">
            <v>40813</v>
          </cell>
          <cell r="B2087" t="str">
            <v>ENGENHEIRO CIVIL DE OBRA PLENO (MENSALISTA)</v>
          </cell>
          <cell r="C2087" t="str">
            <v xml:space="preserve">MES   </v>
          </cell>
          <cell r="D2087" t="str">
            <v>CR</v>
          </cell>
          <cell r="E2087">
            <v>17342.46</v>
          </cell>
        </row>
        <row r="2088">
          <cell r="A2088">
            <v>2708</v>
          </cell>
          <cell r="B2088" t="str">
            <v>ENGENHEIRO CIVIL DE OBRA SENIOR</v>
          </cell>
          <cell r="C2088" t="str">
            <v xml:space="preserve">H     </v>
          </cell>
          <cell r="D2088" t="str">
            <v>CR</v>
          </cell>
          <cell r="E2088">
            <v>132.91999999999999</v>
          </cell>
        </row>
        <row r="2089">
          <cell r="A2089">
            <v>40814</v>
          </cell>
          <cell r="B2089" t="str">
            <v>ENGENHEIRO CIVIL DE OBRA SENIOR (MENSALISTA)</v>
          </cell>
          <cell r="C2089" t="str">
            <v xml:space="preserve">MES   </v>
          </cell>
          <cell r="D2089" t="str">
            <v>CR</v>
          </cell>
          <cell r="E2089">
            <v>23706.66</v>
          </cell>
        </row>
        <row r="2090">
          <cell r="A2090">
            <v>34779</v>
          </cell>
          <cell r="B2090" t="str">
            <v>ENGENHEIRO CIVIL JUNIOR</v>
          </cell>
          <cell r="C2090" t="str">
            <v xml:space="preserve">H     </v>
          </cell>
          <cell r="D2090" t="str">
            <v>CR</v>
          </cell>
          <cell r="E2090">
            <v>86.67</v>
          </cell>
        </row>
        <row r="2091">
          <cell r="A2091">
            <v>40936</v>
          </cell>
          <cell r="B2091" t="str">
            <v>ENGENHEIRO CIVIL JUNIOR (MENSALISTA)</v>
          </cell>
          <cell r="C2091" t="str">
            <v xml:space="preserve">MES   </v>
          </cell>
          <cell r="D2091" t="str">
            <v>CR</v>
          </cell>
          <cell r="E2091">
            <v>15458.92</v>
          </cell>
        </row>
        <row r="2092">
          <cell r="A2092">
            <v>34780</v>
          </cell>
          <cell r="B2092" t="str">
            <v>ENGENHEIRO CIVIL PLENO</v>
          </cell>
          <cell r="C2092" t="str">
            <v xml:space="preserve">H     </v>
          </cell>
          <cell r="D2092" t="str">
            <v>CR</v>
          </cell>
          <cell r="E2092">
            <v>97.78</v>
          </cell>
        </row>
        <row r="2093">
          <cell r="A2093">
            <v>40937</v>
          </cell>
          <cell r="B2093" t="str">
            <v>ENGENHEIRO CIVIL PLENO (MENSALISTA)</v>
          </cell>
          <cell r="C2093" t="str">
            <v xml:space="preserve">MES   </v>
          </cell>
          <cell r="D2093" t="str">
            <v>CR</v>
          </cell>
          <cell r="E2093">
            <v>17440.72</v>
          </cell>
        </row>
        <row r="2094">
          <cell r="A2094">
            <v>34782</v>
          </cell>
          <cell r="B2094" t="str">
            <v>ENGENHEIRO CIVIL SENIOR</v>
          </cell>
          <cell r="C2094" t="str">
            <v xml:space="preserve">H     </v>
          </cell>
          <cell r="D2094" t="str">
            <v>CR</v>
          </cell>
          <cell r="E2094">
            <v>134.01</v>
          </cell>
        </row>
        <row r="2095">
          <cell r="A2095">
            <v>40938</v>
          </cell>
          <cell r="B2095" t="str">
            <v>ENGENHEIRO CIVIL SENIOR (MENSALISTA)</v>
          </cell>
          <cell r="C2095" t="str">
            <v xml:space="preserve">MES   </v>
          </cell>
          <cell r="D2095" t="str">
            <v>CR</v>
          </cell>
          <cell r="E2095">
            <v>23900.86</v>
          </cell>
        </row>
        <row r="2096">
          <cell r="A2096">
            <v>34783</v>
          </cell>
          <cell r="B2096" t="str">
            <v>ENGENHEIRO ELETRICISTA</v>
          </cell>
          <cell r="C2096" t="str">
            <v xml:space="preserve">H     </v>
          </cell>
          <cell r="D2096" t="str">
            <v>CR</v>
          </cell>
          <cell r="E2096">
            <v>100.25</v>
          </cell>
        </row>
        <row r="2097">
          <cell r="A2097">
            <v>40939</v>
          </cell>
          <cell r="B2097" t="str">
            <v>ENGENHEIRO ELETRICISTA (MENSALISTA)</v>
          </cell>
          <cell r="C2097" t="str">
            <v xml:space="preserve">MES   </v>
          </cell>
          <cell r="D2097" t="str">
            <v>CR</v>
          </cell>
          <cell r="E2097">
            <v>17880.490000000002</v>
          </cell>
        </row>
        <row r="2098">
          <cell r="A2098">
            <v>34785</v>
          </cell>
          <cell r="B2098" t="str">
            <v>ENGENHEIRO SANITARISTA</v>
          </cell>
          <cell r="C2098" t="str">
            <v xml:space="preserve">H     </v>
          </cell>
          <cell r="D2098" t="str">
            <v>CR</v>
          </cell>
          <cell r="E2098">
            <v>94.67</v>
          </cell>
        </row>
        <row r="2099">
          <cell r="A2099">
            <v>40940</v>
          </cell>
          <cell r="B2099" t="str">
            <v>ENGENHEIRO SANITARISTA (MENSALISTA)</v>
          </cell>
          <cell r="C2099" t="str">
            <v xml:space="preserve">MES   </v>
          </cell>
          <cell r="D2099" t="str">
            <v>CR</v>
          </cell>
          <cell r="E2099">
            <v>16884.14</v>
          </cell>
        </row>
        <row r="2100">
          <cell r="A2100">
            <v>38403</v>
          </cell>
          <cell r="B2100" t="str">
            <v>ENXADA ESTREITA *25 X 23* CM COM CABO</v>
          </cell>
          <cell r="C2100" t="str">
            <v xml:space="preserve">UN    </v>
          </cell>
          <cell r="D2100" t="str">
            <v>CR</v>
          </cell>
          <cell r="E2100">
            <v>31.1</v>
          </cell>
        </row>
        <row r="2101">
          <cell r="A2101">
            <v>43482</v>
          </cell>
          <cell r="B2101" t="str">
            <v>EPI - FAMILIA ALMOXARIFE - HORISTA (ENCARGOS COMPLEMENTARES - COLETADO CAIXA)</v>
          </cell>
          <cell r="C2101" t="str">
            <v xml:space="preserve">H     </v>
          </cell>
          <cell r="D2101" t="str">
            <v xml:space="preserve">C </v>
          </cell>
          <cell r="E2101">
            <v>0.61</v>
          </cell>
        </row>
        <row r="2102">
          <cell r="A2102">
            <v>43494</v>
          </cell>
          <cell r="B2102" t="str">
            <v>EPI - FAMILIA ALMOXARIFE - MENSALISTA (ENCARGOS COMPLEMENTARES - COLETADO CAIXA)</v>
          </cell>
          <cell r="C2102" t="str">
            <v xml:space="preserve">MES   </v>
          </cell>
          <cell r="D2102" t="str">
            <v xml:space="preserve">C </v>
          </cell>
          <cell r="E2102">
            <v>114.12</v>
          </cell>
        </row>
        <row r="2103">
          <cell r="A2103">
            <v>43483</v>
          </cell>
          <cell r="B2103" t="str">
            <v>EPI - FAMILIA CARPINTEIRO DE FORMAS - HORISTA (ENCARGOS COMPLEMENTARES - COLETADO CAIXA)</v>
          </cell>
          <cell r="C2103" t="str">
            <v xml:space="preserve">H     </v>
          </cell>
          <cell r="D2103" t="str">
            <v xml:space="preserve">C </v>
          </cell>
          <cell r="E2103">
            <v>1.08</v>
          </cell>
        </row>
        <row r="2104">
          <cell r="A2104">
            <v>43495</v>
          </cell>
          <cell r="B2104" t="str">
            <v>EPI - FAMILIA CARPINTEIRO DE FORMAS - MENSALISTA (ENCARGOS COMPLEMENTARES - COLETADO CAIXA)</v>
          </cell>
          <cell r="C2104" t="str">
            <v xml:space="preserve">MES   </v>
          </cell>
          <cell r="D2104" t="str">
            <v xml:space="preserve">C </v>
          </cell>
          <cell r="E2104">
            <v>203.86</v>
          </cell>
        </row>
        <row r="2105">
          <cell r="A2105">
            <v>43484</v>
          </cell>
          <cell r="B2105" t="str">
            <v>EPI - FAMILIA ELETRICISTA - HORISTA (ENCARGOS COMPLEMENTARES - COLETADO CAIXA)</v>
          </cell>
          <cell r="C2105" t="str">
            <v xml:space="preserve">H     </v>
          </cell>
          <cell r="D2105" t="str">
            <v xml:space="preserve">C </v>
          </cell>
          <cell r="E2105">
            <v>0.93</v>
          </cell>
        </row>
        <row r="2106">
          <cell r="A2106">
            <v>43496</v>
          </cell>
          <cell r="B2106" t="str">
            <v>EPI - FAMILIA ELETRICISTA - MENSALISTA (ENCARGOS COMPLEMENTARES - COLETADO CAIXA)</v>
          </cell>
          <cell r="C2106" t="str">
            <v xml:space="preserve">MES   </v>
          </cell>
          <cell r="D2106" t="str">
            <v xml:space="preserve">C </v>
          </cell>
          <cell r="E2106">
            <v>175.1</v>
          </cell>
        </row>
        <row r="2107">
          <cell r="A2107">
            <v>43485</v>
          </cell>
          <cell r="B2107" t="str">
            <v>EPI - FAMILIA ENCANADOR - HORISTA (ENCARGOS COMPLEMENTARES - COLETADO CAIXA)</v>
          </cell>
          <cell r="C2107" t="str">
            <v xml:space="preserve">H     </v>
          </cell>
          <cell r="D2107" t="str">
            <v xml:space="preserve">C </v>
          </cell>
          <cell r="E2107">
            <v>0.83</v>
          </cell>
        </row>
        <row r="2108">
          <cell r="A2108">
            <v>43497</v>
          </cell>
          <cell r="B2108" t="str">
            <v>EPI - FAMILIA ENCANADOR - MENSALISTA (ENCARGOS COMPLEMENTARES - COLETADO CAIXA)</v>
          </cell>
          <cell r="C2108" t="str">
            <v xml:space="preserve">MES   </v>
          </cell>
          <cell r="D2108" t="str">
            <v xml:space="preserve">C </v>
          </cell>
          <cell r="E2108">
            <v>156.65</v>
          </cell>
        </row>
        <row r="2109">
          <cell r="A2109">
            <v>43487</v>
          </cell>
          <cell r="B2109" t="str">
            <v>EPI - FAMILIA ENCARREGADO GERAL - HORISTA (ENCARGOS COMPLEMENTARES - COLETADO CAIXA)</v>
          </cell>
          <cell r="C2109" t="str">
            <v xml:space="preserve">H     </v>
          </cell>
          <cell r="D2109" t="str">
            <v xml:space="preserve">C </v>
          </cell>
          <cell r="E2109">
            <v>0.95</v>
          </cell>
        </row>
        <row r="2110">
          <cell r="A2110">
            <v>43499</v>
          </cell>
          <cell r="B2110" t="str">
            <v>EPI - FAMILIA ENCARREGADO GERAL - MENSALISTA (ENCARGOS COMPLEMENTARES - COLETADO CAIXA)</v>
          </cell>
          <cell r="C2110" t="str">
            <v xml:space="preserve">MES   </v>
          </cell>
          <cell r="D2110" t="str">
            <v xml:space="preserve">C </v>
          </cell>
          <cell r="E2110">
            <v>179.44</v>
          </cell>
        </row>
        <row r="2111">
          <cell r="A2111">
            <v>43486</v>
          </cell>
          <cell r="B2111" t="str">
            <v>EPI - FAMILIA ENGENHEIRO CIVIL - HORISTA (ENCARGOS COMPLEMENTARES - COLETADO CAIXA)</v>
          </cell>
          <cell r="C2111" t="str">
            <v xml:space="preserve">H     </v>
          </cell>
          <cell r="D2111" t="str">
            <v xml:space="preserve">C </v>
          </cell>
          <cell r="E2111">
            <v>0.56999999999999995</v>
          </cell>
        </row>
        <row r="2112">
          <cell r="A2112">
            <v>43498</v>
          </cell>
          <cell r="B2112" t="str">
            <v>EPI - FAMILIA ENGENHEIRO CIVIL - MENSALISTA (ENCARGOS COMPLEMENTARES - COLETADO CAIXA)</v>
          </cell>
          <cell r="C2112" t="str">
            <v xml:space="preserve">MES   </v>
          </cell>
          <cell r="D2112" t="str">
            <v xml:space="preserve">C </v>
          </cell>
          <cell r="E2112">
            <v>108.24</v>
          </cell>
        </row>
        <row r="2113">
          <cell r="A2113">
            <v>43488</v>
          </cell>
          <cell r="B2113" t="str">
            <v>EPI - FAMILIA OPERADOR ESCAVADEIRA - HORISTA (ENCARGOS COMPLEMENTARES - COLETADO CAIXA)</v>
          </cell>
          <cell r="C2113" t="str">
            <v xml:space="preserve">H     </v>
          </cell>
          <cell r="D2113" t="str">
            <v xml:space="preserve">C </v>
          </cell>
          <cell r="E2113">
            <v>0.66</v>
          </cell>
        </row>
        <row r="2114">
          <cell r="A2114">
            <v>43500</v>
          </cell>
          <cell r="B2114" t="str">
            <v>EPI - FAMILIA OPERADOR ESCAVADEIRA - MENSALISTA (ENCARGOS COMPLEMENTARES - COLETADO CAIXA)</v>
          </cell>
          <cell r="C2114" t="str">
            <v xml:space="preserve">MES   </v>
          </cell>
          <cell r="D2114" t="str">
            <v xml:space="preserve">C </v>
          </cell>
          <cell r="E2114">
            <v>125.38</v>
          </cell>
        </row>
        <row r="2115">
          <cell r="A2115">
            <v>43489</v>
          </cell>
          <cell r="B2115" t="str">
            <v>EPI - FAMILIA PEDREIRO - HORISTA (ENCARGOS COMPLEMENTARES - COLETADO CAIXA)</v>
          </cell>
          <cell r="C2115" t="str">
            <v xml:space="preserve">H     </v>
          </cell>
          <cell r="D2115" t="str">
            <v xml:space="preserve">C </v>
          </cell>
          <cell r="E2115">
            <v>0.96</v>
          </cell>
        </row>
        <row r="2116">
          <cell r="A2116">
            <v>43501</v>
          </cell>
          <cell r="B2116" t="str">
            <v>EPI - FAMILIA PEDREIRO - MENSALISTA (ENCARGOS COMPLEMENTARES - COLETADO CAIXA)</v>
          </cell>
          <cell r="C2116" t="str">
            <v xml:space="preserve">MES   </v>
          </cell>
          <cell r="D2116" t="str">
            <v xml:space="preserve">C </v>
          </cell>
          <cell r="E2116">
            <v>181.88</v>
          </cell>
        </row>
        <row r="2117">
          <cell r="A2117">
            <v>43490</v>
          </cell>
          <cell r="B2117" t="str">
            <v>EPI - FAMILIA PINTOR - HORISTA (ENCARGOS COMPLEMENTARES - COLETADO CAIXA)</v>
          </cell>
          <cell r="C2117" t="str">
            <v xml:space="preserve">H     </v>
          </cell>
          <cell r="D2117" t="str">
            <v xml:space="preserve">C </v>
          </cell>
          <cell r="E2117">
            <v>1.46</v>
          </cell>
        </row>
        <row r="2118">
          <cell r="A2118">
            <v>43502</v>
          </cell>
          <cell r="B2118" t="str">
            <v>EPI - FAMILIA PINTOR - MENSALISTA (ENCARGOS COMPLEMENTARES - COLETADO CAIXA)</v>
          </cell>
          <cell r="C2118" t="str">
            <v xml:space="preserve">MES   </v>
          </cell>
          <cell r="D2118" t="str">
            <v xml:space="preserve">C </v>
          </cell>
          <cell r="E2118">
            <v>275.92</v>
          </cell>
        </row>
        <row r="2119">
          <cell r="A2119">
            <v>43491</v>
          </cell>
          <cell r="B2119" t="str">
            <v>EPI - FAMILIA SERVENTE - HORISTA (ENCARGOS COMPLEMENTARES - COLETADO CAIXA)</v>
          </cell>
          <cell r="C2119" t="str">
            <v xml:space="preserve">H     </v>
          </cell>
          <cell r="D2119" t="str">
            <v xml:space="preserve">C </v>
          </cell>
          <cell r="E2119">
            <v>1.02</v>
          </cell>
        </row>
        <row r="2120">
          <cell r="A2120">
            <v>43503</v>
          </cell>
          <cell r="B2120" t="str">
            <v>EPI - FAMILIA SERVENTE - MENSALISTA (ENCARGOS COMPLEMENTARES - COLETADO CAIXA)</v>
          </cell>
          <cell r="C2120" t="str">
            <v xml:space="preserve">MES   </v>
          </cell>
          <cell r="D2120" t="str">
            <v xml:space="preserve">C </v>
          </cell>
          <cell r="E2120">
            <v>192.76</v>
          </cell>
        </row>
        <row r="2121">
          <cell r="A2121">
            <v>43492</v>
          </cell>
          <cell r="B2121" t="str">
            <v>EPI - FAMILIA SOLDADOR - HORISTA (ENCARGOS COMPLEMENTARES - COLETADO CAIXA)</v>
          </cell>
          <cell r="C2121" t="str">
            <v xml:space="preserve">H     </v>
          </cell>
          <cell r="D2121" t="str">
            <v xml:space="preserve">C </v>
          </cell>
          <cell r="E2121">
            <v>1.36</v>
          </cell>
        </row>
        <row r="2122">
          <cell r="A2122">
            <v>43504</v>
          </cell>
          <cell r="B2122" t="str">
            <v>EPI - FAMILIA SOLDADOR - MENSALISTA (ENCARGOS COMPLEMENTARES - COLETADO CAIXA)</v>
          </cell>
          <cell r="C2122" t="str">
            <v xml:space="preserve">MES   </v>
          </cell>
          <cell r="D2122" t="str">
            <v xml:space="preserve">C </v>
          </cell>
          <cell r="E2122">
            <v>255.78</v>
          </cell>
        </row>
        <row r="2123">
          <cell r="A2123">
            <v>43493</v>
          </cell>
          <cell r="B2123" t="str">
            <v>EPI - FAMILIA TOPOGRAFO - HORISTA (ENCARGOS COMPLEMENTARES - COLETADO CAIXA)</v>
          </cell>
          <cell r="C2123" t="str">
            <v xml:space="preserve">H     </v>
          </cell>
          <cell r="D2123" t="str">
            <v xml:space="preserve">C </v>
          </cell>
          <cell r="E2123">
            <v>0.54</v>
          </cell>
        </row>
        <row r="2124">
          <cell r="A2124">
            <v>43505</v>
          </cell>
          <cell r="B2124" t="str">
            <v>EPI - FAMILIA TOPOGRAFO - MENSALISTA (ENCARGOS COMPLEMENTARES - COLETADO CAIXA)</v>
          </cell>
          <cell r="C2124" t="str">
            <v xml:space="preserve">MES   </v>
          </cell>
          <cell r="D2124" t="str">
            <v xml:space="preserve">C </v>
          </cell>
          <cell r="E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t="str">
            <v>AS</v>
          </cell>
          <cell r="E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t="str">
            <v>AS</v>
          </cell>
          <cell r="E2126">
            <v>1131921.8700000001</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t="str">
            <v>AS</v>
          </cell>
          <cell r="E2127">
            <v>1684921.87</v>
          </cell>
        </row>
        <row r="2128">
          <cell r="A2128">
            <v>38476</v>
          </cell>
          <cell r="B2128" t="str">
            <v>ESCADA DUPLA DE ABRIR EM ALUMINIO, MODELO PINTOR, 8 DEGRAUS</v>
          </cell>
          <cell r="C2128" t="str">
            <v xml:space="preserve">UN    </v>
          </cell>
          <cell r="D2128" t="str">
            <v>CR</v>
          </cell>
          <cell r="E2128">
            <v>233.73</v>
          </cell>
        </row>
        <row r="2129">
          <cell r="A2129">
            <v>38477</v>
          </cell>
          <cell r="B2129" t="str">
            <v>ESCADA EXTENSIVEL EM ALUMINIO COM 6,00 M ESTENDIDA</v>
          </cell>
          <cell r="C2129" t="str">
            <v xml:space="preserve">UN    </v>
          </cell>
          <cell r="D2129" t="str">
            <v>CR</v>
          </cell>
          <cell r="E2129">
            <v>661.94</v>
          </cell>
        </row>
        <row r="2130">
          <cell r="A2130">
            <v>40635</v>
          </cell>
          <cell r="B2130" t="str">
            <v>ESCAVADEIRA HIDRAULICA SOBRE ESTEIRA, COM GARRA GIRATORIA DE MANDIBULAS, PESO OPERACIONAL ENTRE 22,00 E 25,50 TON, POTENCIA LIQUIDA ENTRE 150 E 160 HP</v>
          </cell>
          <cell r="C2130" t="str">
            <v xml:space="preserve">UN    </v>
          </cell>
          <cell r="D2130" t="str">
            <v>AS</v>
          </cell>
          <cell r="E2130">
            <v>539363.80000000005</v>
          </cell>
        </row>
        <row r="2131">
          <cell r="A2131">
            <v>36483</v>
          </cell>
          <cell r="B2131" t="str">
            <v>ESCAVADEIRA HIDRAULICA SOBRE ESTEIRAS CACAMBA 0,40 A 1,20 M3, PESO OPERACIONAL 21,19 T, POTENCIA LIQUIDA 173 HP</v>
          </cell>
          <cell r="C2131" t="str">
            <v xml:space="preserve">UN    </v>
          </cell>
          <cell r="D2131" t="str">
            <v>AS</v>
          </cell>
          <cell r="E2131">
            <v>488750</v>
          </cell>
        </row>
        <row r="2132">
          <cell r="A2132">
            <v>14525</v>
          </cell>
          <cell r="B2132" t="str">
            <v>ESCAVADEIRA HIDRAULICA SOBRE ESTEIRAS COM CACAMBA DE 1,20 M3, PESO OPERACIONAL 21 T, POTENCIA BRUTA 155 HP</v>
          </cell>
          <cell r="C2132" t="str">
            <v xml:space="preserve">UN    </v>
          </cell>
          <cell r="D2132" t="str">
            <v>AS</v>
          </cell>
          <cell r="E2132">
            <v>511750</v>
          </cell>
        </row>
        <row r="2133">
          <cell r="A2133">
            <v>36482</v>
          </cell>
          <cell r="B2133" t="str">
            <v>ESCAVADEIRA HIDRAULICA SOBRE ESTEIRAS, CACAMBA  0,80 M3, PESO OPERACIONAL 17,8 T, POTENCIA LIQUIDA 110 HP</v>
          </cell>
          <cell r="C2133" t="str">
            <v xml:space="preserve">UN    </v>
          </cell>
          <cell r="D2133" t="str">
            <v>AS</v>
          </cell>
          <cell r="E2133">
            <v>438896.9</v>
          </cell>
        </row>
        <row r="2134">
          <cell r="A2134">
            <v>36408</v>
          </cell>
          <cell r="B2134" t="str">
            <v>ESCAVADEIRA HIDRAULICA SOBRE ESTEIRAS, CACAMBA 0,4 A 1,70 M3, PESO OPERACIONAL 23,2 T, POTENCIA BRUTA 183 HP</v>
          </cell>
          <cell r="C2134" t="str">
            <v xml:space="preserve">UN    </v>
          </cell>
          <cell r="D2134" t="str">
            <v>AS</v>
          </cell>
          <cell r="E2134">
            <v>524400</v>
          </cell>
        </row>
        <row r="2135">
          <cell r="A2135">
            <v>2723</v>
          </cell>
          <cell r="B2135" t="str">
            <v>ESCAVADEIRA HIDRAULICA SOBRE ESTEIRAS, CACAMBA 0,62M3, PESO OPERACIONAL 12,61T, POTENCIA LIQUIDA 95HP</v>
          </cell>
          <cell r="C2135" t="str">
            <v xml:space="preserve">UN    </v>
          </cell>
          <cell r="D2135" t="str">
            <v>AS</v>
          </cell>
          <cell r="E2135">
            <v>402500</v>
          </cell>
        </row>
        <row r="2136">
          <cell r="A2136">
            <v>36481</v>
          </cell>
          <cell r="B2136" t="str">
            <v>ESCAVADEIRA HIDRAULICA SOBRE ESTEIRAS, CACAMBA 0,80 A 1,30 M3, PESO OPERACIONAL 22,18 T, POTENCIA LIQUIDA 170 HP</v>
          </cell>
          <cell r="C2136" t="str">
            <v xml:space="preserve">UN    </v>
          </cell>
          <cell r="D2136" t="str">
            <v>AS</v>
          </cell>
          <cell r="E2136">
            <v>480125</v>
          </cell>
        </row>
        <row r="2137">
          <cell r="A2137">
            <v>10685</v>
          </cell>
          <cell r="B2137" t="str">
            <v>ESCAVADEIRA HIDRAULICA SOBRE ESTEIRAS, CACAMBA 0,80M3, PESO OPERACIONAL 17T, POTENCIA BRUTA 111HP</v>
          </cell>
          <cell r="C2137" t="str">
            <v xml:space="preserve">UN    </v>
          </cell>
          <cell r="D2137" t="str">
            <v>AS</v>
          </cell>
          <cell r="E2137">
            <v>460000</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t="str">
            <v>AS</v>
          </cell>
          <cell r="E2138">
            <v>519238.8</v>
          </cell>
        </row>
        <row r="2139">
          <cell r="A2139">
            <v>4111</v>
          </cell>
          <cell r="B2139" t="str">
            <v>ESCORA PRE-MOLDADA EM CONCRETO, *10 X 10* CM, H = 2,30M</v>
          </cell>
          <cell r="C2139" t="str">
            <v xml:space="preserve">UN    </v>
          </cell>
          <cell r="D2139" t="str">
            <v>CR</v>
          </cell>
          <cell r="E2139">
            <v>38.11</v>
          </cell>
        </row>
        <row r="2140">
          <cell r="A2140">
            <v>26021</v>
          </cell>
          <cell r="B2140" t="str">
            <v>ESCOVA CIRCULAR EM ACO LATONADO, 6 X 1 " (DIAMETRO X ESPESSURA), FURO DE 1 1/4 ", FIO ONDULADO *0,30* MM</v>
          </cell>
          <cell r="C2140" t="str">
            <v xml:space="preserve">UN    </v>
          </cell>
          <cell r="D2140" t="str">
            <v>CR</v>
          </cell>
          <cell r="E2140">
            <v>72.430000000000007</v>
          </cell>
        </row>
        <row r="2141">
          <cell r="A2141">
            <v>12</v>
          </cell>
          <cell r="B2141" t="str">
            <v>ESCOVA DE ACO, COM CABO, *4  X 15* FILEIRAS DE CERDAS</v>
          </cell>
          <cell r="C2141" t="str">
            <v xml:space="preserve">UN    </v>
          </cell>
          <cell r="D2141" t="str">
            <v xml:space="preserve">C </v>
          </cell>
          <cell r="E2141">
            <v>8.58</v>
          </cell>
        </row>
        <row r="2142">
          <cell r="A2142">
            <v>37554</v>
          </cell>
          <cell r="B2142" t="str">
            <v>ESGUICHO JATO REGULAVEL, TIPO ELKHART, ENGATE RAPIDO 1 1/2", PARA COMBATE A INCENDIO</v>
          </cell>
          <cell r="C2142" t="str">
            <v xml:space="preserve">UN    </v>
          </cell>
          <cell r="D2142" t="str">
            <v>CR</v>
          </cell>
          <cell r="E2142">
            <v>131.21</v>
          </cell>
        </row>
        <row r="2143">
          <cell r="A2143">
            <v>37555</v>
          </cell>
          <cell r="B2143" t="str">
            <v>ESGUICHO JATO REGULAVEL, TIPO ELKHART, ENGATE RAPIDO 2 1/2", PARA COMBATE A INCENDIO</v>
          </cell>
          <cell r="C2143" t="str">
            <v xml:space="preserve">UN    </v>
          </cell>
          <cell r="D2143" t="str">
            <v>CR</v>
          </cell>
          <cell r="E2143">
            <v>159.61000000000001</v>
          </cell>
        </row>
        <row r="2144">
          <cell r="A2144">
            <v>10902</v>
          </cell>
          <cell r="B2144" t="str">
            <v>ESGUICHO TIPO JATO SOLIDO, EM LATAO, ENGATE RAPIDO 1 1/2" X 13 MM, PARA MANGUEIRA EM INSTALACAO PREDIAL COMBATE A INCENDIO</v>
          </cell>
          <cell r="C2144" t="str">
            <v xml:space="preserve">UN    </v>
          </cell>
          <cell r="D2144" t="str">
            <v>CR</v>
          </cell>
          <cell r="E2144">
            <v>40.049999999999997</v>
          </cell>
        </row>
        <row r="2145">
          <cell r="A2145">
            <v>20965</v>
          </cell>
          <cell r="B2145" t="str">
            <v>ESGUICHO TIPO JATO SOLIDO, EM LATAO, ENGATE RAPIDO 1 1/2" X 16 MM, PARA MANGUEIRA EM INSTALACAO PREDIAL COMBATE A INCENDIO</v>
          </cell>
          <cell r="C2145" t="str">
            <v xml:space="preserve">UN    </v>
          </cell>
          <cell r="D2145" t="str">
            <v>CR</v>
          </cell>
          <cell r="E2145">
            <v>40.42</v>
          </cell>
        </row>
        <row r="2146">
          <cell r="A2146">
            <v>20966</v>
          </cell>
          <cell r="B2146" t="str">
            <v>ESGUICHO TIPO JATO SOLIDO, EM LATAO, ENGATE RAPIDO 1 1/2" X 19 MM, PARA MANGUEIRA EM INSTALACAO PREDIAL COMBATE A INCENDIO</v>
          </cell>
          <cell r="C2146" t="str">
            <v xml:space="preserve">UN    </v>
          </cell>
          <cell r="D2146" t="str">
            <v>CR</v>
          </cell>
          <cell r="E2146">
            <v>43.52</v>
          </cell>
        </row>
        <row r="2147">
          <cell r="A2147">
            <v>10903</v>
          </cell>
          <cell r="B2147" t="str">
            <v>ESGUICHO TIPO JATO SOLIDO, EM LATAO, ENGATE RAPIDO 2 1/2" X 13 MM, PARA MANGUEIRA EM INSTALACAO PREDIAL COMBATE A INCENDIO</v>
          </cell>
          <cell r="C2147" t="str">
            <v xml:space="preserve">UN    </v>
          </cell>
          <cell r="D2147" t="str">
            <v>CR</v>
          </cell>
          <cell r="E2147">
            <v>65.97</v>
          </cell>
        </row>
        <row r="2148">
          <cell r="A2148">
            <v>20967</v>
          </cell>
          <cell r="B2148" t="str">
            <v>ESGUICHO TIPO JATO SOLIDO, EM LATAO, ENGATE RAPIDO 2 1/2" X 16 MM, PARA MANGUEIRA EM INSTALACAO PREDIAL COMBATE A INCENDIO</v>
          </cell>
          <cell r="C2148" t="str">
            <v xml:space="preserve">UN    </v>
          </cell>
          <cell r="D2148" t="str">
            <v>CR</v>
          </cell>
          <cell r="E2148">
            <v>65.97</v>
          </cell>
        </row>
        <row r="2149">
          <cell r="A2149">
            <v>20968</v>
          </cell>
          <cell r="B2149" t="str">
            <v>ESGUICHO TIPO JATO SOLIDO, EM LATAO, ENGATE RAPIDO 2 1/2" X 19 MM, PARA MANGUEIRA EM INSTALACAO PREDIAL COMBATE A INCENDIO</v>
          </cell>
          <cell r="C2149" t="str">
            <v xml:space="preserve">UN    </v>
          </cell>
          <cell r="D2149" t="str">
            <v>CR</v>
          </cell>
          <cell r="E2149">
            <v>72.349999999999994</v>
          </cell>
        </row>
        <row r="2150">
          <cell r="A2150">
            <v>11359</v>
          </cell>
          <cell r="B2150" t="str">
            <v>ESMERILHADEIRA ANGULAR ELETRICA, DIAMETRO DO DISCO 7 '' (180 MM), ROTACAO 8500 RPM, POTENCIA 2400 W</v>
          </cell>
          <cell r="C2150" t="str">
            <v xml:space="preserve">UN    </v>
          </cell>
          <cell r="D2150" t="str">
            <v xml:space="preserve">C </v>
          </cell>
          <cell r="E2150">
            <v>719.95</v>
          </cell>
        </row>
        <row r="2151">
          <cell r="A2151">
            <v>39017</v>
          </cell>
          <cell r="B2151" t="str">
            <v>ESPACADOR / DISTANCIADOR CIRCULAR COM ENTRADA LATERAL, EM PLASTICO, PARA VERGALHAO *4,2 A 12,5* MM, COBRIMENTO 20 MM</v>
          </cell>
          <cell r="C2151" t="str">
            <v xml:space="preserve">UN    </v>
          </cell>
          <cell r="D2151" t="str">
            <v>AS</v>
          </cell>
          <cell r="E2151">
            <v>0.13</v>
          </cell>
        </row>
        <row r="2152">
          <cell r="A2152">
            <v>39315</v>
          </cell>
          <cell r="B2152" t="str">
            <v>ESPACADOR / DISTANCIADOR TIPO GARRA DUPLA, EM PLASTICO, COBRIMENTO *20* MM, PARA FERRAGENS DE LAJES E FUNDO DE VIGAS</v>
          </cell>
          <cell r="C2152" t="str">
            <v xml:space="preserve">UN    </v>
          </cell>
          <cell r="D2152" t="str">
            <v>AS</v>
          </cell>
          <cell r="E2152">
            <v>0.21</v>
          </cell>
        </row>
        <row r="2153">
          <cell r="A2153">
            <v>39016</v>
          </cell>
          <cell r="B2153" t="str">
            <v>ESPACADOR / DISTANCIADOR TIPO PINO EM PLASTICO, PARA VERGALHAO ATE 10 MM, PARA APOIO DE ARMADURA</v>
          </cell>
          <cell r="C2153" t="str">
            <v xml:space="preserve">UN    </v>
          </cell>
          <cell r="D2153" t="str">
            <v>AS</v>
          </cell>
          <cell r="E2153">
            <v>0.21</v>
          </cell>
        </row>
        <row r="2154">
          <cell r="A2154">
            <v>40432</v>
          </cell>
          <cell r="B2154" t="str">
            <v>ESPACADOR / SEPARADOR DE BARRA , METALICO, TIPO CARAMBOLA, PARA TIRANTES, 25 X 84 MM</v>
          </cell>
          <cell r="C2154" t="str">
            <v xml:space="preserve">UN    </v>
          </cell>
          <cell r="D2154" t="str">
            <v>AS</v>
          </cell>
          <cell r="E2154">
            <v>1.68</v>
          </cell>
        </row>
        <row r="2155">
          <cell r="A2155">
            <v>39481</v>
          </cell>
          <cell r="B2155" t="str">
            <v>ESPACADOR OU DISTANCIADOR, EM PLASTICO, TIPO APOIO DE CORDOALHA (CARANGUEJO), PARA ARMADURA NEGATIVA E PROTENSAO, COBRIMENTO 50 MM</v>
          </cell>
          <cell r="C2155" t="str">
            <v xml:space="preserve">UN    </v>
          </cell>
          <cell r="D2155" t="str">
            <v>AS</v>
          </cell>
          <cell r="E2155">
            <v>1.06</v>
          </cell>
        </row>
        <row r="2156">
          <cell r="A2156">
            <v>40433</v>
          </cell>
          <cell r="B2156" t="str">
            <v>ESPACADOR/SEPARADOR DE CORDOALHA TIPO DISCO 12 FUROS DE 14 MM, PARA TIRANTES</v>
          </cell>
          <cell r="C2156" t="str">
            <v xml:space="preserve">UN    </v>
          </cell>
          <cell r="D2156" t="str">
            <v>AS</v>
          </cell>
          <cell r="E2156">
            <v>0.93</v>
          </cell>
        </row>
        <row r="2157">
          <cell r="A2157">
            <v>20219</v>
          </cell>
          <cell r="B2157" t="str">
            <v>ESPARGIDOR DE ASFALTO PRESSURIZADO, REBOCAVEL, TANQUE DE 2500 L, PNEUMATICO,  COM MOTOR A GASOLINA 3,4HP</v>
          </cell>
          <cell r="C2157" t="str">
            <v xml:space="preserve">UN    </v>
          </cell>
          <cell r="D2157" t="str">
            <v>AS</v>
          </cell>
          <cell r="E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t="str">
            <v>AS</v>
          </cell>
          <cell r="E2158">
            <v>157088.51999999999</v>
          </cell>
        </row>
        <row r="2159">
          <cell r="A2159">
            <v>38367</v>
          </cell>
          <cell r="B2159" t="str">
            <v>ESPATULA DE ACO INOX COM CABO DE MADEIRA, LARGURA 8 CM</v>
          </cell>
          <cell r="C2159" t="str">
            <v xml:space="preserve">UN    </v>
          </cell>
          <cell r="D2159" t="str">
            <v>CR</v>
          </cell>
          <cell r="E2159">
            <v>12.56</v>
          </cell>
        </row>
        <row r="2160">
          <cell r="A2160">
            <v>38368</v>
          </cell>
          <cell r="B2160" t="str">
            <v>ESPATULA DE PLASTICO LISA, LARGURA 10 CM</v>
          </cell>
          <cell r="C2160" t="str">
            <v xml:space="preserve">UN    </v>
          </cell>
          <cell r="D2160" t="str">
            <v>CR</v>
          </cell>
          <cell r="E2160">
            <v>6.02</v>
          </cell>
        </row>
        <row r="2161">
          <cell r="A2161">
            <v>38091</v>
          </cell>
          <cell r="B2161" t="str">
            <v>ESPELHO / PLACA CEGA 4" X 2", PARA INSTALACAO DE TOMADAS E INTERRUPTORES</v>
          </cell>
          <cell r="C2161" t="str">
            <v xml:space="preserve">UN    </v>
          </cell>
          <cell r="D2161" t="str">
            <v>CR</v>
          </cell>
          <cell r="E2161">
            <v>2.04</v>
          </cell>
        </row>
        <row r="2162">
          <cell r="A2162">
            <v>38095</v>
          </cell>
          <cell r="B2162" t="str">
            <v>ESPELHO / PLACA CEGA 4" X 4", PARA INSTALACAO DE TOMADAS E INTERRUPTORES</v>
          </cell>
          <cell r="C2162" t="str">
            <v xml:space="preserve">UN    </v>
          </cell>
          <cell r="D2162" t="str">
            <v>CR</v>
          </cell>
          <cell r="E2162">
            <v>4.33</v>
          </cell>
        </row>
        <row r="2163">
          <cell r="A2163">
            <v>38092</v>
          </cell>
          <cell r="B2163" t="str">
            <v>ESPELHO / PLACA DE 1 POSTO 4" X 2", PARA INSTALACAO DE TOMADAS E INTERRUPTORES</v>
          </cell>
          <cell r="C2163" t="str">
            <v xml:space="preserve">UN    </v>
          </cell>
          <cell r="D2163" t="str">
            <v>CR</v>
          </cell>
          <cell r="E2163">
            <v>1.94</v>
          </cell>
        </row>
        <row r="2164">
          <cell r="A2164">
            <v>38093</v>
          </cell>
          <cell r="B2164" t="str">
            <v>ESPELHO / PLACA DE 2 POSTOS 4" X 2", PARA INSTALACAO DE TOMADAS E INTERRUPTORES</v>
          </cell>
          <cell r="C2164" t="str">
            <v xml:space="preserve">UN    </v>
          </cell>
          <cell r="D2164" t="str">
            <v>CR</v>
          </cell>
          <cell r="E2164">
            <v>2</v>
          </cell>
        </row>
        <row r="2165">
          <cell r="A2165">
            <v>38096</v>
          </cell>
          <cell r="B2165" t="str">
            <v>ESPELHO / PLACA DE 2 POSTOS 4" X 4", PARA INSTALACAO DE TOMADAS E INTERRUPTORES</v>
          </cell>
          <cell r="C2165" t="str">
            <v xml:space="preserve">UN    </v>
          </cell>
          <cell r="D2165" t="str">
            <v>CR</v>
          </cell>
          <cell r="E2165">
            <v>4.6500000000000004</v>
          </cell>
        </row>
        <row r="2166">
          <cell r="A2166">
            <v>38094</v>
          </cell>
          <cell r="B2166" t="str">
            <v>ESPELHO / PLACA DE 3 POSTOS 4" X 2", PARA INSTALACAO DE TOMADAS E INTERRUPTORES</v>
          </cell>
          <cell r="C2166" t="str">
            <v xml:space="preserve">UN    </v>
          </cell>
          <cell r="D2166" t="str">
            <v>CR</v>
          </cell>
          <cell r="E2166">
            <v>2.4500000000000002</v>
          </cell>
        </row>
        <row r="2167">
          <cell r="A2167">
            <v>38097</v>
          </cell>
          <cell r="B2167" t="str">
            <v>ESPELHO / PLACA DE 4 POSTOS 4" X 4", PARA INSTALACAO DE TOMADAS E INTERRUPTORES</v>
          </cell>
          <cell r="C2167" t="str">
            <v xml:space="preserve">UN    </v>
          </cell>
          <cell r="D2167" t="str">
            <v>CR</v>
          </cell>
          <cell r="E2167">
            <v>4.99</v>
          </cell>
        </row>
        <row r="2168">
          <cell r="A2168">
            <v>38098</v>
          </cell>
          <cell r="B2168" t="str">
            <v>ESPELHO / PLACA DE 6 POSTOS 4" X 4", PARA INSTALACAO DE TOMADAS E INTERRUPTORES</v>
          </cell>
          <cell r="C2168" t="str">
            <v xml:space="preserve">UN    </v>
          </cell>
          <cell r="D2168" t="str">
            <v>CR</v>
          </cell>
          <cell r="E2168">
            <v>4.99</v>
          </cell>
        </row>
        <row r="2169">
          <cell r="A2169">
            <v>11186</v>
          </cell>
          <cell r="B2169" t="str">
            <v>ESPELHO CRISTAL E = 4 MM</v>
          </cell>
          <cell r="C2169" t="str">
            <v xml:space="preserve">M2    </v>
          </cell>
          <cell r="D2169" t="str">
            <v>AS</v>
          </cell>
          <cell r="E2169">
            <v>305.77</v>
          </cell>
        </row>
        <row r="2170">
          <cell r="A2170">
            <v>11558</v>
          </cell>
          <cell r="B2170" t="str">
            <v>ESPELHO, RETO OU CURVO, EM LATAO CROMADO, ESPESSURA ATE 6 MM, LARGURA *40*MM, ALTURA *180*MM - PARA FECHADURA DE EMBUTIR</v>
          </cell>
          <cell r="C2170" t="str">
            <v xml:space="preserve">PAR   </v>
          </cell>
          <cell r="D2170" t="str">
            <v>CR</v>
          </cell>
          <cell r="E2170">
            <v>10.64</v>
          </cell>
        </row>
        <row r="2171">
          <cell r="A2171">
            <v>11557</v>
          </cell>
          <cell r="B2171" t="str">
            <v>ESPELHO, RETO OU CURVO, EM LATAO CROMADO, ESPESSURA MINIMA 6 MM, LARGURA *43*MM, ALTURA *230*MM - PARA FECHADURA DE EMBUTIR</v>
          </cell>
          <cell r="C2171" t="str">
            <v xml:space="preserve">PAR   </v>
          </cell>
          <cell r="D2171" t="str">
            <v>CR</v>
          </cell>
          <cell r="E2171">
            <v>26.95</v>
          </cell>
        </row>
        <row r="2172">
          <cell r="A2172">
            <v>2759</v>
          </cell>
          <cell r="B2172" t="str">
            <v>ESPOLETA SIMPLES N 8.</v>
          </cell>
          <cell r="C2172" t="str">
            <v xml:space="preserve">UN    </v>
          </cell>
          <cell r="D2172" t="str">
            <v>AS</v>
          </cell>
          <cell r="E2172">
            <v>7.1</v>
          </cell>
        </row>
        <row r="2173">
          <cell r="A2173">
            <v>38124</v>
          </cell>
          <cell r="B2173" t="str">
            <v>ESPUMA EXPANSIVA DE POLIURETANO, APLICACAO MANUAL - 500 ML</v>
          </cell>
          <cell r="C2173" t="str">
            <v xml:space="preserve">UN    </v>
          </cell>
          <cell r="D2173" t="str">
            <v xml:space="preserve">C </v>
          </cell>
          <cell r="E2173">
            <v>20.95</v>
          </cell>
        </row>
        <row r="2174">
          <cell r="A2174">
            <v>38380</v>
          </cell>
          <cell r="B2174" t="str">
            <v>ESQUADRO DE ACO 12 " (300 MM), CABO DE ALUMINIO</v>
          </cell>
          <cell r="C2174" t="str">
            <v xml:space="preserve">UN    </v>
          </cell>
          <cell r="D2174" t="str">
            <v>CR</v>
          </cell>
          <cell r="E2174">
            <v>19.95</v>
          </cell>
        </row>
        <row r="2175">
          <cell r="A2175">
            <v>20059</v>
          </cell>
          <cell r="B2175" t="str">
            <v>ESQUADRO INTERNO OU EXTERNO PARA CALHA PLUVIAL, PVC, DIAMETRO ENTRE 119 E 170 MM, PARA DRENAGEM PREDIAL</v>
          </cell>
          <cell r="C2175" t="str">
            <v xml:space="preserve">UN    </v>
          </cell>
          <cell r="D2175" t="str">
            <v>AS</v>
          </cell>
          <cell r="E2175">
            <v>11.76</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t="str">
            <v>AS</v>
          </cell>
          <cell r="E2176">
            <v>3353.46</v>
          </cell>
        </row>
        <row r="2177">
          <cell r="A2177">
            <v>39616</v>
          </cell>
          <cell r="B2177" t="str">
            <v>ESTABILIZADOR BIVOLT AUTOMATICO, 1000 VA</v>
          </cell>
          <cell r="C2177" t="str">
            <v xml:space="preserve">UN    </v>
          </cell>
          <cell r="D2177" t="str">
            <v xml:space="preserve">C </v>
          </cell>
          <cell r="E2177">
            <v>420</v>
          </cell>
        </row>
        <row r="2178">
          <cell r="A2178">
            <v>39618</v>
          </cell>
          <cell r="B2178" t="str">
            <v>ESTABILIZADOR BIVOLT AUTOMATICO, 1500 VA</v>
          </cell>
          <cell r="C2178" t="str">
            <v xml:space="preserve">UN    </v>
          </cell>
          <cell r="D2178" t="str">
            <v>CR</v>
          </cell>
          <cell r="E2178">
            <v>761.81</v>
          </cell>
        </row>
        <row r="2179">
          <cell r="A2179">
            <v>39619</v>
          </cell>
          <cell r="B2179" t="str">
            <v>ESTABILIZADOR BIVOLT AUTOMATICO, 2000 VA</v>
          </cell>
          <cell r="C2179" t="str">
            <v xml:space="preserve">UN    </v>
          </cell>
          <cell r="D2179" t="str">
            <v>CR</v>
          </cell>
          <cell r="E2179">
            <v>1043.3699999999999</v>
          </cell>
        </row>
        <row r="2180">
          <cell r="A2180">
            <v>39613</v>
          </cell>
          <cell r="B2180" t="str">
            <v>ESTABILIZADOR BIVOLT AUTOMATICO, 300 VA</v>
          </cell>
          <cell r="C2180" t="str">
            <v xml:space="preserve">UN    </v>
          </cell>
          <cell r="D2180" t="str">
            <v>CR</v>
          </cell>
          <cell r="E2180">
            <v>166.83</v>
          </cell>
        </row>
        <row r="2181">
          <cell r="A2181">
            <v>39614</v>
          </cell>
          <cell r="B2181" t="str">
            <v>ESTABILIZADOR BIVOLT AUTOMATICO, 500 VA</v>
          </cell>
          <cell r="C2181" t="str">
            <v xml:space="preserve">UN    </v>
          </cell>
          <cell r="D2181" t="str">
            <v>CR</v>
          </cell>
          <cell r="E2181">
            <v>243.39</v>
          </cell>
        </row>
        <row r="2182">
          <cell r="A2182">
            <v>38538</v>
          </cell>
          <cell r="B2182" t="str">
            <v>ESTACA PRE-MOLDADA MACICA DE CONCRETO VIBRADO ARMADO, PARA CARGA DE 25 T, SECAO QUADRADA DE *16 X 16*, COM ANEL METALICO INCORPORADO A PECA (SOMENTE FORNECIMENTO)</v>
          </cell>
          <cell r="C2182" t="str">
            <v xml:space="preserve">M     </v>
          </cell>
          <cell r="D2182" t="str">
            <v>AS</v>
          </cell>
          <cell r="E2182">
            <v>46</v>
          </cell>
        </row>
        <row r="2183">
          <cell r="A2183">
            <v>38539</v>
          </cell>
          <cell r="B2183" t="str">
            <v>ESTACA PRE-MOLDADA MACICA DE CONCRETO VIBRADO ARMADO, PARA CARGA DE 50 T, SECAO QUADRADA, COM ANEL METALICO INCORPORADO A PECA (SOMENTE FORNECIMENTO)</v>
          </cell>
          <cell r="C2183" t="str">
            <v xml:space="preserve">M     </v>
          </cell>
          <cell r="D2183" t="str">
            <v>AS</v>
          </cell>
          <cell r="E2183">
            <v>62.55</v>
          </cell>
        </row>
        <row r="2184">
          <cell r="A2184">
            <v>38540</v>
          </cell>
          <cell r="B2184" t="str">
            <v>ESTACA PRE-MOLDADA VAZADA DE CONCRETO CENTRIFUGADO, PARA CARGA DE 100 T, SECAO CIRCULAR, COM ANEL METALICO INCORPORADO A PECA (SOMENTE FORNECIMENTO)</v>
          </cell>
          <cell r="C2184" t="str">
            <v xml:space="preserve">M     </v>
          </cell>
          <cell r="D2184" t="str">
            <v>AS</v>
          </cell>
          <cell r="E2184">
            <v>160.31</v>
          </cell>
        </row>
        <row r="2185">
          <cell r="A2185">
            <v>38384</v>
          </cell>
          <cell r="B2185" t="str">
            <v>ESTILETE DE METAL, LAMINA 18 MM</v>
          </cell>
          <cell r="C2185" t="str">
            <v xml:space="preserve">UN    </v>
          </cell>
          <cell r="D2185" t="str">
            <v>CR</v>
          </cell>
          <cell r="E2185">
            <v>15.6</v>
          </cell>
        </row>
        <row r="2186">
          <cell r="A2186">
            <v>13</v>
          </cell>
          <cell r="B2186" t="str">
            <v>ESTOPA</v>
          </cell>
          <cell r="C2186" t="str">
            <v xml:space="preserve">KG    </v>
          </cell>
          <cell r="D2186" t="str">
            <v>CR</v>
          </cell>
          <cell r="E2186">
            <v>13.21</v>
          </cell>
        </row>
        <row r="2187">
          <cell r="A2187">
            <v>2762</v>
          </cell>
          <cell r="B2187" t="str">
            <v>ESTOPIM SIMPLES</v>
          </cell>
          <cell r="C2187" t="str">
            <v xml:space="preserve">M     </v>
          </cell>
          <cell r="D2187" t="str">
            <v>AS</v>
          </cell>
          <cell r="E2187">
            <v>8.8699999999999992</v>
          </cell>
        </row>
        <row r="2188">
          <cell r="A2188">
            <v>21142</v>
          </cell>
          <cell r="B2188" t="str">
            <v>ESTRIBO COM PARAFUSO EM CHAPA DE FERRO FUNDIDO DE 2" X 3/16" X 35 CM, SECAO "U", PARA MADEIRAMENTO DE TELHADO</v>
          </cell>
          <cell r="C2188" t="str">
            <v xml:space="preserve">UN    </v>
          </cell>
          <cell r="D2188" t="str">
            <v>CR</v>
          </cell>
          <cell r="E2188">
            <v>21.21</v>
          </cell>
        </row>
        <row r="2189">
          <cell r="A2189">
            <v>12865</v>
          </cell>
          <cell r="B2189" t="str">
            <v>ESTUCADOR</v>
          </cell>
          <cell r="C2189" t="str">
            <v xml:space="preserve">H     </v>
          </cell>
          <cell r="D2189" t="str">
            <v>CR</v>
          </cell>
          <cell r="E2189">
            <v>17.190000000000001</v>
          </cell>
        </row>
        <row r="2190">
          <cell r="A2190">
            <v>41074</v>
          </cell>
          <cell r="B2190" t="str">
            <v>ESTUCADOR (MENSALISTA)</v>
          </cell>
          <cell r="C2190" t="str">
            <v xml:space="preserve">MES   </v>
          </cell>
          <cell r="D2190" t="str">
            <v>CR</v>
          </cell>
          <cell r="E2190">
            <v>3070.64</v>
          </cell>
        </row>
        <row r="2191">
          <cell r="A2191">
            <v>4223</v>
          </cell>
          <cell r="B2191" t="str">
            <v>ETANOL</v>
          </cell>
          <cell r="C2191" t="str">
            <v xml:space="preserve">L     </v>
          </cell>
          <cell r="D2191" t="str">
            <v xml:space="preserve">C </v>
          </cell>
          <cell r="E2191">
            <v>2.98</v>
          </cell>
        </row>
        <row r="2192">
          <cell r="A2192">
            <v>37372</v>
          </cell>
          <cell r="B2192" t="str">
            <v>EXAMES - HORISTA (COLETADO CAIXA)</v>
          </cell>
          <cell r="C2192" t="str">
            <v xml:space="preserve">H     </v>
          </cell>
          <cell r="D2192" t="str">
            <v xml:space="preserve">C </v>
          </cell>
          <cell r="E2192">
            <v>0.35</v>
          </cell>
        </row>
        <row r="2193">
          <cell r="A2193">
            <v>40863</v>
          </cell>
          <cell r="B2193" t="str">
            <v>EXAMES - MENSALISTA (COLETADO CAIXA)</v>
          </cell>
          <cell r="C2193" t="str">
            <v xml:space="preserve">MES   </v>
          </cell>
          <cell r="D2193" t="str">
            <v xml:space="preserve">C </v>
          </cell>
          <cell r="E2193">
            <v>65.94</v>
          </cell>
        </row>
        <row r="2194">
          <cell r="A2194">
            <v>38475</v>
          </cell>
          <cell r="B2194" t="str">
            <v>EXTENSAO DE SOLDA 201 ACETILENO, E = *1,5 A 2,5* MM</v>
          </cell>
          <cell r="C2194" t="str">
            <v xml:space="preserve">UN    </v>
          </cell>
          <cell r="D2194" t="str">
            <v>CR</v>
          </cell>
          <cell r="E2194">
            <v>29.08</v>
          </cell>
        </row>
        <row r="2195">
          <cell r="A2195">
            <v>38474</v>
          </cell>
          <cell r="B2195" t="str">
            <v>EXTENSAO DE SOLDA 201 GLP, E = *2,5 A 4,0* MM</v>
          </cell>
          <cell r="C2195" t="str">
            <v xml:space="preserve">UN    </v>
          </cell>
          <cell r="D2195" t="str">
            <v>CR</v>
          </cell>
          <cell r="E2195">
            <v>35.950000000000003</v>
          </cell>
        </row>
        <row r="2196">
          <cell r="A2196">
            <v>10886</v>
          </cell>
          <cell r="B2196" t="str">
            <v>EXTINTOR DE INCENDIO PORTATIL COM CARGA DE AGUA PRESSURIZADA DE 10 L, CLASSE A</v>
          </cell>
          <cell r="C2196" t="str">
            <v xml:space="preserve">UN    </v>
          </cell>
          <cell r="D2196" t="str">
            <v>CR</v>
          </cell>
          <cell r="E2196">
            <v>153.12</v>
          </cell>
        </row>
        <row r="2197">
          <cell r="A2197">
            <v>10888</v>
          </cell>
          <cell r="B2197" t="str">
            <v>EXTINTOR DE INCENDIO PORTATIL COM CARGA DE GAS CARBONICO CO2 DE 4 KG, CLASSE BC</v>
          </cell>
          <cell r="C2197" t="str">
            <v xml:space="preserve">UN    </v>
          </cell>
          <cell r="D2197" t="str">
            <v>CR</v>
          </cell>
          <cell r="E2197">
            <v>484.61</v>
          </cell>
        </row>
        <row r="2198">
          <cell r="A2198">
            <v>10889</v>
          </cell>
          <cell r="B2198" t="str">
            <v>EXTINTOR DE INCENDIO PORTATIL COM CARGA DE GAS CARBONICO CO2 DE 6 KG, CLASSE BC</v>
          </cell>
          <cell r="C2198" t="str">
            <v xml:space="preserve">UN    </v>
          </cell>
          <cell r="D2198" t="str">
            <v>CR</v>
          </cell>
          <cell r="E2198">
            <v>525</v>
          </cell>
        </row>
        <row r="2199">
          <cell r="A2199">
            <v>10890</v>
          </cell>
          <cell r="B2199" t="str">
            <v>EXTINTOR DE INCENDIO PORTATIL COM CARGA DE PO QUIMICO SECO (PQS) DE 12 KG, CLASSE BC</v>
          </cell>
          <cell r="C2199" t="str">
            <v xml:space="preserve">UN    </v>
          </cell>
          <cell r="D2199" t="str">
            <v>CR</v>
          </cell>
          <cell r="E2199">
            <v>242.3</v>
          </cell>
        </row>
        <row r="2200">
          <cell r="A2200">
            <v>10891</v>
          </cell>
          <cell r="B2200" t="str">
            <v>EXTINTOR DE INCENDIO PORTATIL COM CARGA DE PO QUIMICO SECO (PQS) DE 4 KG, CLASSE BC</v>
          </cell>
          <cell r="C2200" t="str">
            <v xml:space="preserve">UN    </v>
          </cell>
          <cell r="D2200" t="str">
            <v>CR</v>
          </cell>
          <cell r="E2200">
            <v>148.07</v>
          </cell>
        </row>
        <row r="2201">
          <cell r="A2201">
            <v>10892</v>
          </cell>
          <cell r="B2201" t="str">
            <v>EXTINTOR DE INCENDIO PORTATIL COM CARGA DE PO QUIMICO SECO (PQS) DE 6 KG, CLASSE BC</v>
          </cell>
          <cell r="C2201" t="str">
            <v xml:space="preserve">UN    </v>
          </cell>
          <cell r="D2201" t="str">
            <v xml:space="preserve">C </v>
          </cell>
          <cell r="E2201">
            <v>175</v>
          </cell>
        </row>
        <row r="2202">
          <cell r="A2202">
            <v>20977</v>
          </cell>
          <cell r="B2202" t="str">
            <v>EXTINTOR DE INCENDIO PORTATIL COM CARGA DE PO QUIMICO SECO (PQS) DE 8 KG, CLASSE BC</v>
          </cell>
          <cell r="C2202" t="str">
            <v xml:space="preserve">UN    </v>
          </cell>
          <cell r="D2202" t="str">
            <v>CR</v>
          </cell>
          <cell r="E2202">
            <v>208.65</v>
          </cell>
        </row>
        <row r="2203">
          <cell r="A2203">
            <v>3073</v>
          </cell>
          <cell r="B2203" t="str">
            <v>EXTREMIDADE PVC PBA, BF, JE, DN 100/ DE 110 MM (NBR 10351)</v>
          </cell>
          <cell r="C2203" t="str">
            <v xml:space="preserve">UN    </v>
          </cell>
          <cell r="D2203" t="str">
            <v>AS</v>
          </cell>
          <cell r="E2203">
            <v>153.91</v>
          </cell>
        </row>
        <row r="2204">
          <cell r="A2204">
            <v>3068</v>
          </cell>
          <cell r="B2204" t="str">
            <v>EXTREMIDADE PVC PBA, BF, JE, DN 50 / DE 60 MM (NBR 10351)</v>
          </cell>
          <cell r="C2204" t="str">
            <v xml:space="preserve">UN    </v>
          </cell>
          <cell r="D2204" t="str">
            <v>AS</v>
          </cell>
          <cell r="E2204">
            <v>30.77</v>
          </cell>
        </row>
        <row r="2205">
          <cell r="A2205">
            <v>3074</v>
          </cell>
          <cell r="B2205" t="str">
            <v>EXTREMIDADE PVC PBA, BF, JE, DN 75/ DE 85 MM (NBR 10351)</v>
          </cell>
          <cell r="C2205" t="str">
            <v xml:space="preserve">UN    </v>
          </cell>
          <cell r="D2205" t="str">
            <v>AS</v>
          </cell>
          <cell r="E2205">
            <v>97.17</v>
          </cell>
        </row>
        <row r="2206">
          <cell r="A2206">
            <v>3076</v>
          </cell>
          <cell r="B2206" t="str">
            <v>EXTREMIDADE PVC PBA, PF, JE, DN 100 / DE 110 MM (NBR 10351)</v>
          </cell>
          <cell r="C2206" t="str">
            <v xml:space="preserve">UN    </v>
          </cell>
          <cell r="D2206" t="str">
            <v>AS</v>
          </cell>
          <cell r="E2206">
            <v>126.53</v>
          </cell>
        </row>
        <row r="2207">
          <cell r="A2207">
            <v>3072</v>
          </cell>
          <cell r="B2207" t="str">
            <v>EXTREMIDADE PVC PBA, PF, JE, DN 50/ DE 60 MM (NBR 10351)</v>
          </cell>
          <cell r="C2207" t="str">
            <v xml:space="preserve">UN    </v>
          </cell>
          <cell r="D2207" t="str">
            <v>AS</v>
          </cell>
          <cell r="E2207">
            <v>31.87</v>
          </cell>
        </row>
        <row r="2208">
          <cell r="A2208">
            <v>3075</v>
          </cell>
          <cell r="B2208" t="str">
            <v>EXTREMIDADE PVC PBA, PF, JE, DN 75 / DE 85 MM (NBR 10351)</v>
          </cell>
          <cell r="C2208" t="str">
            <v xml:space="preserve">UN    </v>
          </cell>
          <cell r="D2208" t="str">
            <v>AS</v>
          </cell>
          <cell r="E2208">
            <v>79.959999999999994</v>
          </cell>
        </row>
        <row r="2209">
          <cell r="A2209">
            <v>10780</v>
          </cell>
          <cell r="B2209" t="str">
            <v>EXTREMIDADE/TUBETE PARA HIDROMETRO PVC, COM ROSCA, CURTA, COM BUCHA LATAO, 1/2"</v>
          </cell>
          <cell r="C2209" t="str">
            <v xml:space="preserve">UN    </v>
          </cell>
          <cell r="D2209" t="str">
            <v>AS</v>
          </cell>
          <cell r="E2209">
            <v>6.76</v>
          </cell>
        </row>
        <row r="2210">
          <cell r="A2210">
            <v>10781</v>
          </cell>
          <cell r="B2210" t="str">
            <v>EXTREMIDADE/TUBETE PARA HIDROMETRO PVC, COM ROSCA, CURTA, COM BUCHA LATAO, 3/4"</v>
          </cell>
          <cell r="C2210" t="str">
            <v xml:space="preserve">UN    </v>
          </cell>
          <cell r="D2210" t="str">
            <v>AS</v>
          </cell>
          <cell r="E2210">
            <v>10.84</v>
          </cell>
        </row>
        <row r="2211">
          <cell r="A2211">
            <v>20106</v>
          </cell>
          <cell r="B2211" t="str">
            <v>EXTREMIDADE/TUBETE PARA HIDROMETRO PVC, COM ROSCA, CURTA, SEM BUCHA LATAO, 1/2"</v>
          </cell>
          <cell r="C2211" t="str">
            <v xml:space="preserve">UN    </v>
          </cell>
          <cell r="D2211" t="str">
            <v>AS</v>
          </cell>
          <cell r="E2211">
            <v>3.57</v>
          </cell>
        </row>
        <row r="2212">
          <cell r="A2212">
            <v>20107</v>
          </cell>
          <cell r="B2212" t="str">
            <v>EXTREMIDADE/TUBETE PARA HIDROMETRO PVC, COM ROSCA, CURTA, SEM BUCHA LATAO, 3/4"</v>
          </cell>
          <cell r="C2212" t="str">
            <v xml:space="preserve">UN    </v>
          </cell>
          <cell r="D2212" t="str">
            <v>AS</v>
          </cell>
          <cell r="E2212">
            <v>4.09</v>
          </cell>
        </row>
        <row r="2213">
          <cell r="A2213">
            <v>20108</v>
          </cell>
          <cell r="B2213" t="str">
            <v>EXTREMIDADE/TUBETE PARA HIDROMETRO PVC, COM ROSCA, LONGA, SEM BUCHA LATAO, 1/2"</v>
          </cell>
          <cell r="C2213" t="str">
            <v xml:space="preserve">UN    </v>
          </cell>
          <cell r="D2213" t="str">
            <v>AS</v>
          </cell>
          <cell r="E2213">
            <v>5.4</v>
          </cell>
        </row>
        <row r="2214">
          <cell r="A2214">
            <v>20109</v>
          </cell>
          <cell r="B2214" t="str">
            <v>EXTREMIDADE/TUBETE PARA HIDROMETRO PVC, COM ROSCA, LONGA, SEM BUCHA LATAO, 3/4"</v>
          </cell>
          <cell r="C2214" t="str">
            <v xml:space="preserve">UN    </v>
          </cell>
          <cell r="D2214" t="str">
            <v>AS</v>
          </cell>
          <cell r="E2214">
            <v>6.76</v>
          </cell>
        </row>
        <row r="2215">
          <cell r="A2215">
            <v>34795</v>
          </cell>
          <cell r="B2215" t="str">
            <v>FAIXA / FILETE / LISTELO EM CERAMICA, DECORADA, *8 X 30* CM (L X C)</v>
          </cell>
          <cell r="C2215" t="str">
            <v xml:space="preserve">M2    </v>
          </cell>
          <cell r="D2215" t="str">
            <v>CR</v>
          </cell>
          <cell r="E2215">
            <v>166.86</v>
          </cell>
        </row>
        <row r="2216">
          <cell r="A2216">
            <v>34796</v>
          </cell>
          <cell r="B2216" t="str">
            <v>FAIXA / FILETE / LISTELO EM CERAMICA, LISO OU CORDAO, BRANCO, *2 X 30* CM (L X C)</v>
          </cell>
          <cell r="C2216" t="str">
            <v xml:space="preserve">M     </v>
          </cell>
          <cell r="D2216" t="str">
            <v>CR</v>
          </cell>
          <cell r="E2216">
            <v>7.32</v>
          </cell>
        </row>
        <row r="2217">
          <cell r="A2217">
            <v>11480</v>
          </cell>
          <cell r="B2217" t="str">
            <v>FECHADURA AUXILIAR SEGURANCA, DE EMBUTIR, REFORCADA, MAQUINA DE 40 A 55 MM, COM CILINDRO, CROMADA, PARA PORTA EXTERNA - COMPLETA</v>
          </cell>
          <cell r="C2217" t="str">
            <v xml:space="preserve">CJ    </v>
          </cell>
          <cell r="D2217" t="str">
            <v>CR</v>
          </cell>
          <cell r="E2217">
            <v>57.72</v>
          </cell>
        </row>
        <row r="2218">
          <cell r="A2218">
            <v>3103</v>
          </cell>
          <cell r="B2218" t="str">
            <v>FECHADURA C/ CILINDRO LATAO CROMADO P/ PORTA VIDRO TP AROUCA 2171-L OU EQUIV</v>
          </cell>
          <cell r="C2218" t="str">
            <v xml:space="preserve">UN    </v>
          </cell>
          <cell r="D2218" t="str">
            <v>CR</v>
          </cell>
          <cell r="E2218">
            <v>60.25</v>
          </cell>
        </row>
        <row r="2219">
          <cell r="A2219">
            <v>11481</v>
          </cell>
          <cell r="B2219" t="str">
            <v>FECHADURA DE EMBUTIR PARA PORTA DE BANHEIRO, CHAVE TIPO TRANQUETA, MAQUINA 40 MM, SEM MACANETA, SEM ESPELHO (SOMENTE MAQUINA) - NIVEL SEGURANCA MEDIO</v>
          </cell>
          <cell r="C2219" t="str">
            <v xml:space="preserve">UN    </v>
          </cell>
          <cell r="D2219" t="str">
            <v>CR</v>
          </cell>
          <cell r="E2219">
            <v>18.18</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t="str">
            <v>CR</v>
          </cell>
          <cell r="E2220">
            <v>37.33</v>
          </cell>
        </row>
        <row r="2221">
          <cell r="A2221">
            <v>38153</v>
          </cell>
          <cell r="B2221" t="str">
            <v>FECHADURA DE EMBUTIR PARA PORTA DE BANHEIRO, TIPO TRANQUETA, MAQUINA 40 MM, MACANETAS ALAVANCA, ESPELHO EM METAL CROMADO - NIVEL SEGURANCA MEDIO - COMPLETA</v>
          </cell>
          <cell r="C2221" t="str">
            <v xml:space="preserve">CJ    </v>
          </cell>
          <cell r="D2221" t="str">
            <v>CR</v>
          </cell>
          <cell r="E2221">
            <v>34.24</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t="str">
            <v>CR</v>
          </cell>
          <cell r="E2222">
            <v>59.72</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t="str">
            <v xml:space="preserve">C </v>
          </cell>
          <cell r="E2223">
            <v>49.9</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t="str">
            <v>CR</v>
          </cell>
          <cell r="E2224">
            <v>75.52</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t="str">
            <v>CR</v>
          </cell>
          <cell r="E2225">
            <v>47.28</v>
          </cell>
        </row>
        <row r="2226">
          <cell r="A2226">
            <v>11479</v>
          </cell>
          <cell r="B2226" t="str">
            <v>FECHADURA DE EMBUTIR PARA PORTA EXTERNA, MAQUINA 40 MM, SEM MACANETA, SEM ESPELHO (SOMENTE MAQUINA) - NIVEL DE SEGURANCA MEDIO</v>
          </cell>
          <cell r="C2226" t="str">
            <v xml:space="preserve">UN    </v>
          </cell>
          <cell r="D2226" t="str">
            <v>CR</v>
          </cell>
          <cell r="E2226">
            <v>27.49</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t="str">
            <v>CR</v>
          </cell>
          <cell r="E2227">
            <v>68.42</v>
          </cell>
        </row>
        <row r="2228">
          <cell r="A2228">
            <v>11478</v>
          </cell>
          <cell r="B2228" t="str">
            <v>FECHADURA DE EMBUTIR PARA PORTA EXTERNA, MAQUINA 55 MM, SEM ESPELHO, SEM MACANETA (SOMENTE MAQUINA) - NIVEL DE SEGURANCA MEDIO</v>
          </cell>
          <cell r="C2228" t="str">
            <v xml:space="preserve">UN    </v>
          </cell>
          <cell r="D2228" t="str">
            <v>CR</v>
          </cell>
          <cell r="E2228">
            <v>48.23</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t="str">
            <v>CR</v>
          </cell>
          <cell r="E2229">
            <v>40.35</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t="str">
            <v>CR</v>
          </cell>
          <cell r="E2230">
            <v>67.05</v>
          </cell>
        </row>
        <row r="2231">
          <cell r="A2231">
            <v>11476</v>
          </cell>
          <cell r="B2231" t="str">
            <v>FECHADURA DE EMBUTIR PARA PORTA INTERNA, TIPO GORGES, MAQUINA 55 MM (SOMENTE MAQUINA, SEM ESPELHO E SEM MACANETA) - NIVEL DE SEGURANCA MEDIO</v>
          </cell>
          <cell r="C2231" t="str">
            <v xml:space="preserve">UN    </v>
          </cell>
          <cell r="D2231" t="str">
            <v>CR</v>
          </cell>
          <cell r="E2231">
            <v>28.89</v>
          </cell>
        </row>
        <row r="2232">
          <cell r="A2232">
            <v>11484</v>
          </cell>
          <cell r="B2232" t="str">
            <v>FECHADURA DE SOBREPOR PARA PORTAO, CAIXA *100* MM, COM CILINDRO, CHAVE SIMPLES, TRINCO LATERAL, EM  LATAO OU ACO CROMADO OU POLIDO, COM OU SEM PINTURA - COMPLETA</v>
          </cell>
          <cell r="C2232" t="str">
            <v xml:space="preserve">UN    </v>
          </cell>
          <cell r="D2232" t="str">
            <v>CR</v>
          </cell>
          <cell r="E2232">
            <v>33.29</v>
          </cell>
        </row>
        <row r="2233">
          <cell r="A2233">
            <v>38155</v>
          </cell>
          <cell r="B2233" t="str">
            <v>FECHADURA DE SOBREPOR PARA PORTAO, COM CHAVE TETRA, CAIXA *100* MM, TRINCO LATERAL, EM LATAO OU ACO CROMADO, PINTADO - COMPLETA</v>
          </cell>
          <cell r="C2233" t="str">
            <v xml:space="preserve">UN    </v>
          </cell>
          <cell r="D2233" t="str">
            <v>CR</v>
          </cell>
          <cell r="E2233">
            <v>45.39</v>
          </cell>
        </row>
        <row r="2234">
          <cell r="A2234">
            <v>11468</v>
          </cell>
          <cell r="B2234" t="str">
            <v>FECHADURA DE SOBREPOR, CROMADA, COM CILINDRO REDONDO, PARA ARMARIO E GAVETA DE MADEIRA, COM PORTA DE APROXIMADAMENTE 20 MM</v>
          </cell>
          <cell r="C2234" t="str">
            <v xml:space="preserve">UN    </v>
          </cell>
          <cell r="D2234" t="str">
            <v>CR</v>
          </cell>
          <cell r="E2234">
            <v>10.19</v>
          </cell>
        </row>
        <row r="2235">
          <cell r="A2235">
            <v>11469</v>
          </cell>
          <cell r="B2235" t="str">
            <v>FECHADURA TRADICIONAL DE EMBUTIR, CROMADA, COM CILINDRO, PARA GAVETAS E MOVEIS DE MADEIRA - COM ABINHAS LATERAIS CURVAS, CHAVES COM PROTECAO PLASTICA</v>
          </cell>
          <cell r="C2235" t="str">
            <v xml:space="preserve">UN    </v>
          </cell>
          <cell r="D2235" t="str">
            <v>CR</v>
          </cell>
          <cell r="E2235">
            <v>12.17</v>
          </cell>
        </row>
        <row r="2236">
          <cell r="A2236">
            <v>38165</v>
          </cell>
          <cell r="B2236" t="str">
            <v>FECHO / FECHADURA COM PUXADOR CONCHA, COM TRANCA TIPO TRAVA, PARA JANELA / PORTA DE CORRER (INCLUI TESTA, FECHADURA, PUXADOR) - COMPLETA</v>
          </cell>
          <cell r="C2236" t="str">
            <v xml:space="preserve">CJ    </v>
          </cell>
          <cell r="D2236" t="str">
            <v>CR</v>
          </cell>
          <cell r="E2236">
            <v>51.21</v>
          </cell>
        </row>
        <row r="2237">
          <cell r="A2237">
            <v>11456</v>
          </cell>
          <cell r="B2237" t="str">
            <v>FECHO / TRINCO / FERROLHO FIO REDONDO, DE SOBREPOR, 12", EM ACO GALVANIZADO / ZINCADO</v>
          </cell>
          <cell r="C2237" t="str">
            <v xml:space="preserve">UN    </v>
          </cell>
          <cell r="D2237" t="str">
            <v>CR</v>
          </cell>
          <cell r="E2237">
            <v>11.34</v>
          </cell>
        </row>
        <row r="2238">
          <cell r="A2238">
            <v>3119</v>
          </cell>
          <cell r="B2238" t="str">
            <v>FECHO / TRINCO / FERROLHO FIO REDONDO, DE SOBREPOR, 2", EM ACO GALVANIZADO / ZINCADO</v>
          </cell>
          <cell r="C2238" t="str">
            <v xml:space="preserve">UN    </v>
          </cell>
          <cell r="D2238" t="str">
            <v>CR</v>
          </cell>
          <cell r="E2238">
            <v>1.68</v>
          </cell>
        </row>
        <row r="2239">
          <cell r="A2239">
            <v>3122</v>
          </cell>
          <cell r="B2239" t="str">
            <v>FECHO / TRINCO / FERROLHO FIO REDONDO, DE SOBREPOR, 4", EM ACO GALVANIZADO / ZINCADO</v>
          </cell>
          <cell r="C2239" t="str">
            <v xml:space="preserve">UN    </v>
          </cell>
          <cell r="D2239" t="str">
            <v>CR</v>
          </cell>
          <cell r="E2239">
            <v>2.37</v>
          </cell>
        </row>
        <row r="2240">
          <cell r="A2240">
            <v>3121</v>
          </cell>
          <cell r="B2240" t="str">
            <v>FECHO / TRINCO / FERROLHO FIO REDONDO, DE SOBREPOR, 5", EM ACO GALVANIZADO / ZINCADO</v>
          </cell>
          <cell r="C2240" t="str">
            <v xml:space="preserve">UN    </v>
          </cell>
          <cell r="D2240" t="str">
            <v>CR</v>
          </cell>
          <cell r="E2240">
            <v>3.67</v>
          </cell>
        </row>
        <row r="2241">
          <cell r="A2241">
            <v>3120</v>
          </cell>
          <cell r="B2241" t="str">
            <v>FECHO / TRINCO / FERROLHO FIO REDONDO, DE SOBREPOR, 6", EM ACO GALVANIZADO / ZINCADO</v>
          </cell>
          <cell r="C2241" t="str">
            <v xml:space="preserve">UN    </v>
          </cell>
          <cell r="D2241" t="str">
            <v>CR</v>
          </cell>
          <cell r="E2241">
            <v>5.8</v>
          </cell>
        </row>
        <row r="2242">
          <cell r="A2242">
            <v>11455</v>
          </cell>
          <cell r="B2242" t="str">
            <v>FECHO / TRINCO / FERROLHO FIO REDONDO, DE SOBREPOR, 8", EM ACO GALVANIZADO / ZINCADO</v>
          </cell>
          <cell r="C2242" t="str">
            <v xml:space="preserve">UN    </v>
          </cell>
          <cell r="D2242" t="str">
            <v>CR</v>
          </cell>
          <cell r="E2242">
            <v>8.1300000000000008</v>
          </cell>
        </row>
        <row r="2243">
          <cell r="A2243">
            <v>3108</v>
          </cell>
          <cell r="B2243" t="str">
            <v>FECHO DE EMBUTIR, TIPO UNHA, COMANDO COM ALAVANCA, EM LATAO CROMADO, 22 CM, PARA PORTAS E JANELAS - INCLUI PARAFUSOS</v>
          </cell>
          <cell r="C2243" t="str">
            <v xml:space="preserve">UN    </v>
          </cell>
          <cell r="D2243" t="str">
            <v>CR</v>
          </cell>
          <cell r="E2243">
            <v>20.420000000000002</v>
          </cell>
        </row>
        <row r="2244">
          <cell r="A2244">
            <v>3105</v>
          </cell>
          <cell r="B2244" t="str">
            <v>FECHO DE EMBUTIR, TIPO UNHA, COMANDO COM ALAVANCA, EM LATAO CROMADO, 40 CM, PARA PORTAS E JANELAS - INCLUI PARAFUSOS</v>
          </cell>
          <cell r="C2244" t="str">
            <v xml:space="preserve">UN    </v>
          </cell>
          <cell r="D2244" t="str">
            <v>CR</v>
          </cell>
          <cell r="E2244">
            <v>31.73</v>
          </cell>
        </row>
        <row r="2245">
          <cell r="A2245">
            <v>38178</v>
          </cell>
          <cell r="B2245" t="str">
            <v>FECHO DE EMBUTIR, TIPO UNHA, COMANDO DESLIZANTE, COM TRAVA, 120 MM, EM LATAO CROMADO</v>
          </cell>
          <cell r="C2245" t="str">
            <v xml:space="preserve">UN    </v>
          </cell>
          <cell r="D2245" t="str">
            <v>CR</v>
          </cell>
          <cell r="E2245">
            <v>20.73</v>
          </cell>
        </row>
        <row r="2246">
          <cell r="A2246">
            <v>11458</v>
          </cell>
          <cell r="B2246" t="str">
            <v>FECHO DE SEGURANCA, TIPO BATOM, EM LATAO / ZAMAC, CROMADO, PARA PORTAS E JANELAS - INCLUI PARAFUSOS</v>
          </cell>
          <cell r="C2246" t="str">
            <v xml:space="preserve">UN    </v>
          </cell>
          <cell r="D2246" t="str">
            <v>CR</v>
          </cell>
          <cell r="E2246">
            <v>18.170000000000002</v>
          </cell>
        </row>
        <row r="2247">
          <cell r="A2247">
            <v>42481</v>
          </cell>
          <cell r="B2247" t="str">
            <v>FELTRO EM LA DE ROCHA, 1 FACE REVESTIDA COM PAPEL ALUMINIZADO, EM ROLO, DENSIDADE = 32 KG/M3, E=*50* MM (COLETADO CAIXA)</v>
          </cell>
          <cell r="C2247" t="str">
            <v xml:space="preserve">M2    </v>
          </cell>
          <cell r="D2247" t="str">
            <v>AS</v>
          </cell>
          <cell r="E2247">
            <v>21.19</v>
          </cell>
        </row>
        <row r="2248">
          <cell r="A2248">
            <v>43458</v>
          </cell>
          <cell r="B2248" t="str">
            <v>FERRAMENTAS - FAMILIA ALMOXARIFE - HORISTA (ENCARGOS COMPLEMENTARES - COLETADO CAIXA)</v>
          </cell>
          <cell r="C2248" t="str">
            <v xml:space="preserve">H     </v>
          </cell>
          <cell r="D2248" t="str">
            <v xml:space="preserve">C </v>
          </cell>
          <cell r="E2248">
            <v>0.04</v>
          </cell>
        </row>
        <row r="2249">
          <cell r="A2249">
            <v>43470</v>
          </cell>
          <cell r="B2249" t="str">
            <v>FERRAMENTAS - FAMILIA ALMOXARIFE - MENSALISTA (ENCARGOS COMPLEMENTARES - COLETADO CAIXA)</v>
          </cell>
          <cell r="C2249" t="str">
            <v xml:space="preserve">MES   </v>
          </cell>
          <cell r="D2249" t="str">
            <v xml:space="preserve">C </v>
          </cell>
          <cell r="E2249">
            <v>7.37</v>
          </cell>
        </row>
        <row r="2250">
          <cell r="A2250">
            <v>43459</v>
          </cell>
          <cell r="B2250" t="str">
            <v>FERRAMENTAS - FAMILIA CARPINTEIRO DE FORMAS - HORISTA (ENCARGOS COMPLEMENTARES - COLETADO CAIXA)</v>
          </cell>
          <cell r="C2250" t="str">
            <v xml:space="preserve">H     </v>
          </cell>
          <cell r="D2250" t="str">
            <v xml:space="preserve">C </v>
          </cell>
          <cell r="E2250">
            <v>0.34</v>
          </cell>
        </row>
        <row r="2251">
          <cell r="A2251">
            <v>43471</v>
          </cell>
          <cell r="B2251" t="str">
            <v>FERRAMENTAS - FAMILIA CARPINTEIRO DE FORMAS - MENSALISTA (ENCARGOS COMPLEMENTARES - COLETADO CAIXA)</v>
          </cell>
          <cell r="C2251" t="str">
            <v xml:space="preserve">MES   </v>
          </cell>
          <cell r="D2251" t="str">
            <v xml:space="preserve">C </v>
          </cell>
          <cell r="E2251">
            <v>64.510000000000005</v>
          </cell>
        </row>
        <row r="2252">
          <cell r="A2252">
            <v>43460</v>
          </cell>
          <cell r="B2252" t="str">
            <v>FERRAMENTAS - FAMILIA ELETRICISTA - HORISTA (ENCARGOS COMPLEMENTARES - COLETADO CAIXA)</v>
          </cell>
          <cell r="C2252" t="str">
            <v xml:space="preserve">H     </v>
          </cell>
          <cell r="D2252" t="str">
            <v xml:space="preserve">C </v>
          </cell>
          <cell r="E2252">
            <v>0.55000000000000004</v>
          </cell>
        </row>
        <row r="2253">
          <cell r="A2253">
            <v>43472</v>
          </cell>
          <cell r="B2253" t="str">
            <v>FERRAMENTAS - FAMILIA ELETRICISTA - MENSALISTA (ENCARGOS COMPLEMENTARES - COLETADO CAIXA)</v>
          </cell>
          <cell r="C2253" t="str">
            <v xml:space="preserve">MES   </v>
          </cell>
          <cell r="D2253" t="str">
            <v xml:space="preserve">C </v>
          </cell>
          <cell r="E2253">
            <v>103.89</v>
          </cell>
        </row>
        <row r="2254">
          <cell r="A2254">
            <v>43461</v>
          </cell>
          <cell r="B2254" t="str">
            <v>FERRAMENTAS - FAMILIA ENCANADOR - HORISTA (ENCARGOS COMPLEMENTARES - COLETADO CAIXA)</v>
          </cell>
          <cell r="C2254" t="str">
            <v xml:space="preserve">H     </v>
          </cell>
          <cell r="D2254" t="str">
            <v xml:space="preserve">C </v>
          </cell>
          <cell r="E2254">
            <v>0.24</v>
          </cell>
        </row>
        <row r="2255">
          <cell r="A2255">
            <v>43473</v>
          </cell>
          <cell r="B2255" t="str">
            <v>FERRAMENTAS - FAMILIA ENCANADOR - MENSALISTA (ENCARGOS COMPLEMENTARES - COLETADO CAIXA)</v>
          </cell>
          <cell r="C2255" t="str">
            <v xml:space="preserve">MES   </v>
          </cell>
          <cell r="D2255" t="str">
            <v xml:space="preserve">C </v>
          </cell>
          <cell r="E2255">
            <v>45.78</v>
          </cell>
        </row>
        <row r="2256">
          <cell r="A2256">
            <v>43463</v>
          </cell>
          <cell r="B2256" t="str">
            <v>FERRAMENTAS - FAMILIA ENCARREGADO GERAL - HORISTA (ENCARGOS COMPLEMENTARES - COLETADO CAIXA)</v>
          </cell>
          <cell r="C2256" t="str">
            <v xml:space="preserve">H     </v>
          </cell>
          <cell r="D2256" t="str">
            <v xml:space="preserve">C </v>
          </cell>
          <cell r="E2256">
            <v>0.08</v>
          </cell>
        </row>
        <row r="2257">
          <cell r="A2257">
            <v>43475</v>
          </cell>
          <cell r="B2257" t="str">
            <v>FERRAMENTAS - FAMILIA ENCARREGADO GERAL - MENSALISTA (ENCARGOS COMPLEMENTARES - COLETADO CAIXA)</v>
          </cell>
          <cell r="C2257" t="str">
            <v xml:space="preserve">MES   </v>
          </cell>
          <cell r="D2257" t="str">
            <v xml:space="preserve">C </v>
          </cell>
          <cell r="E2257">
            <v>14.26</v>
          </cell>
        </row>
        <row r="2258">
          <cell r="A2258">
            <v>43462</v>
          </cell>
          <cell r="B2258" t="str">
            <v>FERRAMENTAS - FAMILIA ENGENHEIRO CIVIL - HORISTA (ENCARGOS COMPLEMENTARES - COLETADO CAIXA)</v>
          </cell>
          <cell r="C2258" t="str">
            <v xml:space="preserve">H     </v>
          </cell>
          <cell r="D2258" t="str">
            <v xml:space="preserve">C </v>
          </cell>
          <cell r="E2258">
            <v>0.01</v>
          </cell>
        </row>
        <row r="2259">
          <cell r="A2259">
            <v>43474</v>
          </cell>
          <cell r="B2259" t="str">
            <v>FERRAMENTAS - FAMILIA ENGENHEIRO CIVIL - MENSALISTA (ENCARGOS COMPLEMENTARES - COLETADO CAIXA)</v>
          </cell>
          <cell r="C2259" t="str">
            <v xml:space="preserve">MES   </v>
          </cell>
          <cell r="D2259" t="str">
            <v xml:space="preserve">C </v>
          </cell>
          <cell r="E2259">
            <v>1.45</v>
          </cell>
        </row>
        <row r="2260">
          <cell r="A2260">
            <v>43464</v>
          </cell>
          <cell r="B2260" t="str">
            <v>FERRAMENTAS - FAMILIA OPERADOR ESCAVADEIRA - HORISTA (ENCARGOS COMPLEMENTARES - COLETADO CAIXA)</v>
          </cell>
          <cell r="C2260" t="str">
            <v xml:space="preserve">H     </v>
          </cell>
          <cell r="D2260" t="str">
            <v xml:space="preserve">C </v>
          </cell>
          <cell r="E2260">
            <v>0.01</v>
          </cell>
        </row>
        <row r="2261">
          <cell r="A2261">
            <v>43476</v>
          </cell>
          <cell r="B2261" t="str">
            <v>FERRAMENTAS - FAMILIA OPERADOR ESCAVADEIRA - MENSALISTA (ENCARGOS COMPLEMENTARES - COLETADO CAIXA)</v>
          </cell>
          <cell r="C2261" t="str">
            <v xml:space="preserve">MES   </v>
          </cell>
          <cell r="D2261" t="str">
            <v xml:space="preserve">C </v>
          </cell>
          <cell r="E2261">
            <v>0.01</v>
          </cell>
        </row>
        <row r="2262">
          <cell r="A2262">
            <v>43465</v>
          </cell>
          <cell r="B2262" t="str">
            <v>FERRAMENTAS - FAMILIA PEDREIRO - HORISTA (ENCARGOS COMPLEMENTARES - COLETADO CAIXA)</v>
          </cell>
          <cell r="C2262" t="str">
            <v xml:space="preserve">H     </v>
          </cell>
          <cell r="D2262" t="str">
            <v xml:space="preserve">C </v>
          </cell>
          <cell r="E2262">
            <v>0.5</v>
          </cell>
        </row>
        <row r="2263">
          <cell r="A2263">
            <v>43477</v>
          </cell>
          <cell r="B2263" t="str">
            <v>FERRAMENTAS - FAMILIA PEDREIRO - MENSALISTA (ENCARGOS COMPLEMENTARES - COLETADO CAIXA)</v>
          </cell>
          <cell r="C2263" t="str">
            <v xml:space="preserve">MES   </v>
          </cell>
          <cell r="D2263" t="str">
            <v xml:space="preserve">C </v>
          </cell>
          <cell r="E2263">
            <v>94.89</v>
          </cell>
        </row>
        <row r="2264">
          <cell r="A2264">
            <v>43466</v>
          </cell>
          <cell r="B2264" t="str">
            <v>FERRAMENTAS - FAMILIA PINTOR - HORISTA (ENCARGOS COMPLEMENTARES - COLETADO CAIXA)</v>
          </cell>
          <cell r="C2264" t="str">
            <v xml:space="preserve">H     </v>
          </cell>
          <cell r="D2264" t="str">
            <v xml:space="preserve">C </v>
          </cell>
          <cell r="E2264">
            <v>1.17</v>
          </cell>
        </row>
        <row r="2265">
          <cell r="A2265">
            <v>43478</v>
          </cell>
          <cell r="B2265" t="str">
            <v>FERRAMENTAS - FAMILIA PINTOR - MENSALISTA (ENCARGOS COMPLEMENTARES - COLETADO CAIXA)</v>
          </cell>
          <cell r="C2265" t="str">
            <v xml:space="preserve">MES   </v>
          </cell>
          <cell r="D2265" t="str">
            <v xml:space="preserve">C </v>
          </cell>
          <cell r="E2265">
            <v>220.02</v>
          </cell>
        </row>
        <row r="2266">
          <cell r="A2266">
            <v>43467</v>
          </cell>
          <cell r="B2266" t="str">
            <v>FERRAMENTAS - FAMILIA SERVENTE - HORISTA (ENCARGOS COMPLEMENTARES - COLETADO CAIXA)</v>
          </cell>
          <cell r="C2266" t="str">
            <v xml:space="preserve">H     </v>
          </cell>
          <cell r="D2266" t="str">
            <v xml:space="preserve">C </v>
          </cell>
          <cell r="E2266">
            <v>0.38</v>
          </cell>
        </row>
        <row r="2267">
          <cell r="A2267">
            <v>43479</v>
          </cell>
          <cell r="B2267" t="str">
            <v>FERRAMENTAS - FAMILIA SERVENTE - MENSALISTA (ENCARGOS COMPLEMENTARES - COLETADO CAIXA)</v>
          </cell>
          <cell r="C2267" t="str">
            <v xml:space="preserve">MES   </v>
          </cell>
          <cell r="D2267" t="str">
            <v xml:space="preserve">C </v>
          </cell>
          <cell r="E2267">
            <v>71.290000000000006</v>
          </cell>
        </row>
        <row r="2268">
          <cell r="A2268">
            <v>43468</v>
          </cell>
          <cell r="B2268" t="str">
            <v>FERRAMENTAS - FAMILIA SOLDADOR - HORISTA (ENCARGOS COMPLEMENTARES - COLETADO CAIXA)</v>
          </cell>
          <cell r="C2268" t="str">
            <v xml:space="preserve">H     </v>
          </cell>
          <cell r="D2268" t="str">
            <v xml:space="preserve">C </v>
          </cell>
          <cell r="E2268">
            <v>0.84</v>
          </cell>
        </row>
        <row r="2269">
          <cell r="A2269">
            <v>43480</v>
          </cell>
          <cell r="B2269" t="str">
            <v>FERRAMENTAS - FAMILIA SOLDADOR - MENSALISTA (ENCARGOS COMPLEMENTARES - COLETADO CAIXA)</v>
          </cell>
          <cell r="C2269" t="str">
            <v xml:space="preserve">MES   </v>
          </cell>
          <cell r="D2269" t="str">
            <v xml:space="preserve">C </v>
          </cell>
          <cell r="E2269">
            <v>157.85</v>
          </cell>
        </row>
        <row r="2270">
          <cell r="A2270">
            <v>43469</v>
          </cell>
          <cell r="B2270" t="str">
            <v>FERRAMENTAS - FAMILIA TOPOGRAFO - HORISTA (ENCARGOS COMPLEMENTARES - COLETADO CAIXA)</v>
          </cell>
          <cell r="C2270" t="str">
            <v xml:space="preserve">H     </v>
          </cell>
          <cell r="D2270" t="str">
            <v xml:space="preserve">C </v>
          </cell>
          <cell r="E2270">
            <v>0.05</v>
          </cell>
        </row>
        <row r="2271">
          <cell r="A2271">
            <v>43481</v>
          </cell>
          <cell r="B2271" t="str">
            <v>FERRAMENTAS - FAMILIA TOPOGRAFO - MENSALISTA (ENCARGOS COMPLEMENTARES - COLETADO CAIXA)</v>
          </cell>
          <cell r="C2271" t="str">
            <v xml:space="preserve">MES   </v>
          </cell>
          <cell r="D2271" t="str">
            <v xml:space="preserve">C </v>
          </cell>
          <cell r="E2271">
            <v>10.02</v>
          </cell>
        </row>
        <row r="2272">
          <cell r="A2272">
            <v>11461</v>
          </cell>
          <cell r="B2272" t="str">
            <v>FERROLHO / FECHO CHATO, DE SOBREPOR, EM FERRO ZINCADO, REFORCADO, 5", COM PORTA CADEADO, PARA PORTAO, PORTA E JANELA - INCLUI PARAFUSOS</v>
          </cell>
          <cell r="C2272" t="str">
            <v xml:space="preserve">UN    </v>
          </cell>
          <cell r="D2272" t="str">
            <v>CR</v>
          </cell>
          <cell r="E2272">
            <v>4.6100000000000003</v>
          </cell>
        </row>
        <row r="2273">
          <cell r="A2273">
            <v>3106</v>
          </cell>
          <cell r="B2273" t="str">
            <v>FERROLHO / FECHO CHATO, DE SOBREPOR, EM FERRO ZINCADO, REFORCADO, 6", COM PORTA CADEADO, PARA PORTAO, PORTA E JANELA - INCLUI PARAFUSOS</v>
          </cell>
          <cell r="C2273" t="str">
            <v xml:space="preserve">UN    </v>
          </cell>
          <cell r="D2273" t="str">
            <v>CR</v>
          </cell>
          <cell r="E2273">
            <v>3.5</v>
          </cell>
        </row>
        <row r="2274">
          <cell r="A2274">
            <v>3107</v>
          </cell>
          <cell r="B2274" t="str">
            <v>FERROLHO / FECHO CHATO, EM FERRO ZINCADO, LEVE, 3", COM PORTA CADEADO, PARA PORTAO, PORTA E JANELA - INCLUI PARAFUSOS</v>
          </cell>
          <cell r="C2274" t="str">
            <v xml:space="preserve">UN    </v>
          </cell>
          <cell r="D2274" t="str">
            <v>CR</v>
          </cell>
          <cell r="E2274">
            <v>2.95</v>
          </cell>
        </row>
        <row r="2275">
          <cell r="A2275">
            <v>25951</v>
          </cell>
          <cell r="B2275" t="str">
            <v>FERTILIZANTE NPK - 10:10:10</v>
          </cell>
          <cell r="C2275" t="str">
            <v xml:space="preserve">KG    </v>
          </cell>
          <cell r="D2275" t="str">
            <v>CR</v>
          </cell>
          <cell r="E2275">
            <v>2.14</v>
          </cell>
        </row>
        <row r="2276">
          <cell r="A2276">
            <v>3123</v>
          </cell>
          <cell r="B2276" t="str">
            <v>FERTILIZANTE NPK - 4: 14: 8</v>
          </cell>
          <cell r="C2276" t="str">
            <v xml:space="preserve">KG    </v>
          </cell>
          <cell r="D2276" t="str">
            <v xml:space="preserve">C </v>
          </cell>
          <cell r="E2276">
            <v>2</v>
          </cell>
        </row>
        <row r="2277">
          <cell r="A2277">
            <v>38125</v>
          </cell>
          <cell r="B2277" t="str">
            <v>FERTILIZANTE ORGANICO COMPOSTO, CLASSE A</v>
          </cell>
          <cell r="C2277" t="str">
            <v xml:space="preserve">KG    </v>
          </cell>
          <cell r="D2277" t="str">
            <v>CR</v>
          </cell>
          <cell r="E2277">
            <v>0.85</v>
          </cell>
        </row>
        <row r="2278">
          <cell r="A2278">
            <v>39014</v>
          </cell>
          <cell r="B2278" t="str">
            <v>FIBRA DE ACO PARA REFORCO DO CONCRETO, SOLTA, TIPO A-I, FATOR DE FORMA *50* L / D, COMPRIMENTO DE *30* MM E RESISTENCIA A TRACAO DO ACO MAIOR 1000 MPA</v>
          </cell>
          <cell r="C2278" t="str">
            <v xml:space="preserve">KG    </v>
          </cell>
          <cell r="D2278" t="str">
            <v>CR</v>
          </cell>
          <cell r="E2278">
            <v>5.71</v>
          </cell>
        </row>
        <row r="2279">
          <cell r="A2279">
            <v>39365</v>
          </cell>
          <cell r="B2279" t="str">
            <v>FILTRO ANAEROBIO, EM POLIETILENO DE ALTA DENSIDADE (PEAD), CAPACIDADE *1100* LITROS (NBR 13969)</v>
          </cell>
          <cell r="C2279" t="str">
            <v xml:space="preserve">UN    </v>
          </cell>
          <cell r="D2279" t="str">
            <v>CR</v>
          </cell>
          <cell r="E2279">
            <v>892.4</v>
          </cell>
        </row>
        <row r="2280">
          <cell r="A2280">
            <v>39366</v>
          </cell>
          <cell r="B2280" t="str">
            <v>FILTRO ANAEROBIO, EM POLIETILENO DE ALTA DENSIDADE (PEAD), CAPACIDADE *2800* LITROS (NBR 13969)</v>
          </cell>
          <cell r="C2280" t="str">
            <v xml:space="preserve">UN    </v>
          </cell>
          <cell r="D2280" t="str">
            <v>CR</v>
          </cell>
          <cell r="E2280">
            <v>2284.94</v>
          </cell>
        </row>
        <row r="2281">
          <cell r="A2281">
            <v>39367</v>
          </cell>
          <cell r="B2281" t="str">
            <v>FILTRO ANAEROBIO, EM POLIETILENO DE ALTA DENSIDADE (PEAD), CAPACIDADE *5000* LITROS (NBR 13969)</v>
          </cell>
          <cell r="C2281" t="str">
            <v xml:space="preserve">UN    </v>
          </cell>
          <cell r="D2281" t="str">
            <v>CR</v>
          </cell>
          <cell r="E2281">
            <v>3123.09</v>
          </cell>
        </row>
        <row r="2282">
          <cell r="A2282">
            <v>37394</v>
          </cell>
          <cell r="B2282" t="str">
            <v>FINCAPINO CURTO CALIBRE 22 VERMELHO, CARGA MEDIA (ACAO DIRETA)</v>
          </cell>
          <cell r="C2282" t="str">
            <v xml:space="preserve">CENTO </v>
          </cell>
          <cell r="D2282" t="str">
            <v>AS</v>
          </cell>
          <cell r="E2282">
            <v>35.94</v>
          </cell>
        </row>
        <row r="2283">
          <cell r="A2283">
            <v>14146</v>
          </cell>
          <cell r="B2283" t="str">
            <v>FINCAPINO LONGO CALIBRE 22, CARGA FORTE (ACAO DIRETA)</v>
          </cell>
          <cell r="C2283" t="str">
            <v xml:space="preserve">CENTO </v>
          </cell>
          <cell r="D2283" t="str">
            <v>AS</v>
          </cell>
          <cell r="E2283">
            <v>57.8</v>
          </cell>
        </row>
        <row r="2284">
          <cell r="A2284">
            <v>38134</v>
          </cell>
          <cell r="B2284" t="str">
            <v>FIO COBRE NU DE 150 A 500 MM2, PARA TENSOES DE ATE 600 V</v>
          </cell>
          <cell r="C2284" t="str">
            <v xml:space="preserve">KG    </v>
          </cell>
          <cell r="D2284" t="str">
            <v>CR</v>
          </cell>
          <cell r="E2284">
            <v>57.77</v>
          </cell>
        </row>
        <row r="2285">
          <cell r="A2285">
            <v>38132</v>
          </cell>
          <cell r="B2285" t="str">
            <v>FIO COBRE NU DE 16 A 35 MM2, PARA TENSOES DE ATE 600 V</v>
          </cell>
          <cell r="C2285" t="str">
            <v xml:space="preserve">KG    </v>
          </cell>
          <cell r="D2285" t="str">
            <v>CR</v>
          </cell>
          <cell r="E2285">
            <v>58.92</v>
          </cell>
        </row>
        <row r="2286">
          <cell r="A2286">
            <v>38133</v>
          </cell>
          <cell r="B2286" t="str">
            <v>FIO COBRE NU DE 50 A 120 MM2, PARA TENSOES DE ATE 600 V</v>
          </cell>
          <cell r="C2286" t="str">
            <v xml:space="preserve">KG    </v>
          </cell>
          <cell r="D2286" t="str">
            <v>CR</v>
          </cell>
          <cell r="E2286">
            <v>56.99</v>
          </cell>
        </row>
        <row r="2287">
          <cell r="A2287">
            <v>938</v>
          </cell>
          <cell r="B2287" t="str">
            <v>FIO DE COBRE, SOLIDO, CLASSE 1, ISOLACAO EM PVC/A, ANTICHAMA BWF-B, 450/750V, SECAO NOMINAL 1,5 MM2</v>
          </cell>
          <cell r="C2287" t="str">
            <v xml:space="preserve">M     </v>
          </cell>
          <cell r="D2287" t="str">
            <v>CR</v>
          </cell>
          <cell r="E2287">
            <v>1.19</v>
          </cell>
        </row>
        <row r="2288">
          <cell r="A2288">
            <v>937</v>
          </cell>
          <cell r="B2288" t="str">
            <v>FIO DE COBRE, SOLIDO, CLASSE 1, ISOLACAO EM PVC/A, ANTICHAMA BWF-B, 450/750V, SECAO NOMINAL 10 MM2</v>
          </cell>
          <cell r="C2288" t="str">
            <v xml:space="preserve">M     </v>
          </cell>
          <cell r="D2288" t="str">
            <v>CR</v>
          </cell>
          <cell r="E2288">
            <v>7.37</v>
          </cell>
        </row>
        <row r="2289">
          <cell r="A2289">
            <v>939</v>
          </cell>
          <cell r="B2289" t="str">
            <v>FIO DE COBRE, SOLIDO, CLASSE 1, ISOLACAO EM PVC/A, ANTICHAMA BWF-B, 450/750V, SECAO NOMINAL 2,5 MM2</v>
          </cell>
          <cell r="C2289" t="str">
            <v xml:space="preserve">M     </v>
          </cell>
          <cell r="D2289" t="str">
            <v>CR</v>
          </cell>
          <cell r="E2289">
            <v>1.91</v>
          </cell>
        </row>
        <row r="2290">
          <cell r="A2290">
            <v>944</v>
          </cell>
          <cell r="B2290" t="str">
            <v>FIO DE COBRE, SOLIDO, CLASSE 1, ISOLACAO EM PVC/A, ANTICHAMA BWF-B, 450/750V, SECAO NOMINAL 4 MM2</v>
          </cell>
          <cell r="C2290" t="str">
            <v xml:space="preserve">M     </v>
          </cell>
          <cell r="D2290" t="str">
            <v>CR</v>
          </cell>
          <cell r="E2290">
            <v>3.26</v>
          </cell>
        </row>
        <row r="2291">
          <cell r="A2291">
            <v>940</v>
          </cell>
          <cell r="B2291" t="str">
            <v>FIO DE COBRE, SOLIDO, CLASSE 1, ISOLACAO EM PVC/A, ANTICHAMA BWF-B, 450/750V, SECAO NOMINAL 6 MM2</v>
          </cell>
          <cell r="C2291" t="str">
            <v xml:space="preserve">M     </v>
          </cell>
          <cell r="D2291" t="str">
            <v>CR</v>
          </cell>
          <cell r="E2291">
            <v>4.51</v>
          </cell>
        </row>
        <row r="2292">
          <cell r="A2292">
            <v>936</v>
          </cell>
          <cell r="B2292" t="str">
            <v>FIO TELEFONICO EXTERNO (FE) EM ACO COBREADO, ISOLACAO EM PEAD OU PVC ANTI-CHAMA, 2 CONDUTORES</v>
          </cell>
          <cell r="C2292" t="str">
            <v xml:space="preserve">M     </v>
          </cell>
          <cell r="D2292" t="str">
            <v>CR</v>
          </cell>
          <cell r="E2292">
            <v>1.28</v>
          </cell>
        </row>
        <row r="2293">
          <cell r="A2293">
            <v>935</v>
          </cell>
          <cell r="B2293" t="str">
            <v>FIO TELEFONICO INTERNO (FI) EM COBRE ESTANHADO, ISOLACAO EM PVC ANTICHAMA, 2 CONDUTORES DE 0,6 MM (NBR 9115:2005)</v>
          </cell>
          <cell r="C2293" t="str">
            <v xml:space="preserve">M     </v>
          </cell>
          <cell r="D2293" t="str">
            <v>CR</v>
          </cell>
          <cell r="E2293">
            <v>0.98</v>
          </cell>
        </row>
        <row r="2294">
          <cell r="A2294">
            <v>406</v>
          </cell>
          <cell r="B2294" t="str">
            <v>FITA ACO INOX PARA CINTAR POSTE, L = 19 MM, E = 0,5 MM (ROLO DE 30M)</v>
          </cell>
          <cell r="C2294" t="str">
            <v xml:space="preserve">UN    </v>
          </cell>
          <cell r="D2294" t="str">
            <v>CR</v>
          </cell>
          <cell r="E2294">
            <v>58.56</v>
          </cell>
        </row>
        <row r="2295">
          <cell r="A2295">
            <v>42529</v>
          </cell>
          <cell r="B2295" t="str">
            <v>FITA ADESIVA ALUMINIZADA, PARA INSTALACAO DE MANTAS DE SUBCOBERTURA,  L = *5* CM</v>
          </cell>
          <cell r="C2295" t="str">
            <v xml:space="preserve">M     </v>
          </cell>
          <cell r="D2295" t="str">
            <v>CR</v>
          </cell>
          <cell r="E2295">
            <v>0.87</v>
          </cell>
        </row>
        <row r="2296">
          <cell r="A2296">
            <v>39634</v>
          </cell>
          <cell r="B2296" t="str">
            <v>FITA ADESIVA ANTICORROSIVA DE PVC FLEXIVEL, COR PRETA, PARA PROTECAO TUBULACAO, 50 MM X 30 M (L X C), E= *0,25* MM</v>
          </cell>
          <cell r="C2296" t="str">
            <v xml:space="preserve">M     </v>
          </cell>
          <cell r="D2296" t="str">
            <v>CR</v>
          </cell>
          <cell r="E2296">
            <v>6.04</v>
          </cell>
        </row>
        <row r="2297">
          <cell r="A2297">
            <v>39701</v>
          </cell>
          <cell r="B2297" t="str">
            <v>FITA ADESIVA ASFALTICA ALUMINIZADA MULTIUSO, L = 10 CM, ROLO DE 10 M</v>
          </cell>
          <cell r="C2297" t="str">
            <v xml:space="preserve">UN    </v>
          </cell>
          <cell r="D2297" t="str">
            <v>CR</v>
          </cell>
          <cell r="E2297">
            <v>69.83</v>
          </cell>
        </row>
        <row r="2298">
          <cell r="A2298">
            <v>12815</v>
          </cell>
          <cell r="B2298" t="str">
            <v>FITA CREPE ROLO DE 25 MM X 50 M</v>
          </cell>
          <cell r="C2298" t="str">
            <v xml:space="preserve">UN    </v>
          </cell>
          <cell r="D2298" t="str">
            <v>CR</v>
          </cell>
          <cell r="E2298">
            <v>6.86</v>
          </cell>
        </row>
        <row r="2299">
          <cell r="A2299">
            <v>407</v>
          </cell>
          <cell r="B2299" t="str">
            <v>FITA DE ALUMINIO PARA PROTECAO DO CONDUTOR LARGURA 10 MM</v>
          </cell>
          <cell r="C2299" t="str">
            <v xml:space="preserve">KG    </v>
          </cell>
          <cell r="D2299" t="str">
            <v>AS</v>
          </cell>
          <cell r="E2299">
            <v>40</v>
          </cell>
        </row>
        <row r="2300">
          <cell r="A2300">
            <v>39431</v>
          </cell>
          <cell r="B2300" t="str">
            <v>FITA DE PAPEL MICROPERFURADO, 50 X 150 MM, PARA TRATAMENTO DE JUNTAS DE CHAPA DE GESSO PARA DRYWALL</v>
          </cell>
          <cell r="C2300" t="str">
            <v xml:space="preserve">M     </v>
          </cell>
          <cell r="D2300" t="str">
            <v>CR</v>
          </cell>
          <cell r="E2300">
            <v>0.24</v>
          </cell>
        </row>
        <row r="2301">
          <cell r="A2301">
            <v>39432</v>
          </cell>
          <cell r="B2301" t="str">
            <v>FITA DE PAPEL REFORCADA COM LAMINA DE METAL PARA REFORCO DE CANTOS DE CHAPA DE GESSO PARA DRYWALL</v>
          </cell>
          <cell r="C2301" t="str">
            <v xml:space="preserve">M     </v>
          </cell>
          <cell r="D2301" t="str">
            <v>CR</v>
          </cell>
          <cell r="E2301">
            <v>3.14</v>
          </cell>
        </row>
        <row r="2302">
          <cell r="A2302">
            <v>20111</v>
          </cell>
          <cell r="B2302" t="str">
            <v>FITA ISOLANTE ADESIVA ANTICHAMA, USO ATE 750 V, EM ROLO DE 19 MM X 20 M</v>
          </cell>
          <cell r="C2302" t="str">
            <v xml:space="preserve">UN    </v>
          </cell>
          <cell r="D2302" t="str">
            <v xml:space="preserve">C </v>
          </cell>
          <cell r="E2302">
            <v>9.1999999999999993</v>
          </cell>
        </row>
        <row r="2303">
          <cell r="A2303">
            <v>21127</v>
          </cell>
          <cell r="B2303" t="str">
            <v>FITA ISOLANTE ADESIVA ANTICHAMA, USO ATE 750 V, EM ROLO DE 19 MM X 5 M</v>
          </cell>
          <cell r="C2303" t="str">
            <v xml:space="preserve">UN    </v>
          </cell>
          <cell r="D2303" t="str">
            <v>CR</v>
          </cell>
          <cell r="E2303">
            <v>3.47</v>
          </cell>
        </row>
        <row r="2304">
          <cell r="A2304">
            <v>404</v>
          </cell>
          <cell r="B2304" t="str">
            <v>FITA ISOLANTE DE BORRACHA AUTOFUSAO, USO ATE 69 KV (ALTA TENSAO)</v>
          </cell>
          <cell r="C2304" t="str">
            <v xml:space="preserve">M     </v>
          </cell>
          <cell r="D2304" t="str">
            <v>CR</v>
          </cell>
          <cell r="E2304">
            <v>1.25</v>
          </cell>
        </row>
        <row r="2305">
          <cell r="A2305">
            <v>14151</v>
          </cell>
          <cell r="B2305" t="str">
            <v>FITA METALICA GRAVADA, L = 17 MM, ROLO DE 25 M, CARGA RECOMENDADA = *120* KGF</v>
          </cell>
          <cell r="C2305" t="str">
            <v xml:space="preserve">UN    </v>
          </cell>
          <cell r="D2305" t="str">
            <v>AS</v>
          </cell>
          <cell r="E2305">
            <v>41.54</v>
          </cell>
        </row>
        <row r="2306">
          <cell r="A2306">
            <v>14153</v>
          </cell>
          <cell r="B2306" t="str">
            <v>FITA METALICA PERFURADA, L = *18* MM, ROLO DE 30 M, CARGA RECOMENDADA = *30* KGF</v>
          </cell>
          <cell r="C2306" t="str">
            <v xml:space="preserve">UN    </v>
          </cell>
          <cell r="D2306" t="str">
            <v>AS</v>
          </cell>
          <cell r="E2306">
            <v>46.96</v>
          </cell>
        </row>
        <row r="2307">
          <cell r="A2307">
            <v>14152</v>
          </cell>
          <cell r="B2307" t="str">
            <v>FITA METALICA PERFURADA, L = 17 MM, ROLO DE 30 M, CARGA RECOMENDADA = *19* KGF</v>
          </cell>
          <cell r="C2307" t="str">
            <v xml:space="preserve">UN    </v>
          </cell>
          <cell r="D2307" t="str">
            <v>AS</v>
          </cell>
          <cell r="E2307">
            <v>36.049999999999997</v>
          </cell>
        </row>
        <row r="2308">
          <cell r="A2308">
            <v>14154</v>
          </cell>
          <cell r="B2308" t="str">
            <v>FITA METALICA PERFURADA, L = 25 MM, ROLO DE 30 M, CARGA RECOMENDADA = *222,5* KGF</v>
          </cell>
          <cell r="C2308" t="str">
            <v xml:space="preserve">UN    </v>
          </cell>
          <cell r="D2308" t="str">
            <v>AS</v>
          </cell>
          <cell r="E2308">
            <v>126.18</v>
          </cell>
        </row>
        <row r="2309">
          <cell r="A2309">
            <v>42015</v>
          </cell>
          <cell r="B2309" t="str">
            <v>FITA PLASTICA ZEBRADA PARA DEMARCACAO DE AREAS, LARGURA = 7 CM, SEM ADESIVO (COLETADO CAIXA)</v>
          </cell>
          <cell r="C2309" t="str">
            <v xml:space="preserve">M     </v>
          </cell>
          <cell r="D2309" t="str">
            <v>AS</v>
          </cell>
          <cell r="E2309">
            <v>0.08</v>
          </cell>
        </row>
        <row r="2310">
          <cell r="A2310">
            <v>3146</v>
          </cell>
          <cell r="B2310" t="str">
            <v>FITA VEDA ROSCA EM ROLOS DE 18 MM X 10 M (L X C)</v>
          </cell>
          <cell r="C2310" t="str">
            <v xml:space="preserve">UN    </v>
          </cell>
          <cell r="D2310" t="str">
            <v xml:space="preserve">C </v>
          </cell>
          <cell r="E2310">
            <v>3.1</v>
          </cell>
        </row>
        <row r="2311">
          <cell r="A2311">
            <v>3143</v>
          </cell>
          <cell r="B2311" t="str">
            <v>FITA VEDA ROSCA EM ROLOS DE 18 MM X 25 M (L X C)</v>
          </cell>
          <cell r="C2311" t="str">
            <v xml:space="preserve">UN    </v>
          </cell>
          <cell r="D2311" t="str">
            <v>CR</v>
          </cell>
          <cell r="E2311">
            <v>7.05</v>
          </cell>
        </row>
        <row r="2312">
          <cell r="A2312">
            <v>3148</v>
          </cell>
          <cell r="B2312" t="str">
            <v>FITA VEDA ROSCA EM ROLOS DE 18 MM X 50 M (L X C)</v>
          </cell>
          <cell r="C2312" t="str">
            <v xml:space="preserve">UN    </v>
          </cell>
          <cell r="D2312" t="str">
            <v>CR</v>
          </cell>
          <cell r="E2312">
            <v>11.43</v>
          </cell>
        </row>
        <row r="2313">
          <cell r="A2313">
            <v>4310</v>
          </cell>
          <cell r="B2313" t="str">
            <v>FIXADOR DE ABA AUTOTRAVANTE PARA TELHA DE FIBROCIMENTO, TIPO CANALETE 90 OU KALHETAO</v>
          </cell>
          <cell r="C2313" t="str">
            <v xml:space="preserve">UN    </v>
          </cell>
          <cell r="D2313" t="str">
            <v>CR</v>
          </cell>
          <cell r="E2313">
            <v>2.02</v>
          </cell>
        </row>
        <row r="2314">
          <cell r="A2314">
            <v>4311</v>
          </cell>
          <cell r="B2314" t="str">
            <v>FIXADOR DE ABA SIMPLES PARA TELHA DE FIBROCIMENTO, TIPO CANALETA 49 OU KALHETA</v>
          </cell>
          <cell r="C2314" t="str">
            <v xml:space="preserve">UN    </v>
          </cell>
          <cell r="D2314" t="str">
            <v>CR</v>
          </cell>
          <cell r="E2314">
            <v>1.42</v>
          </cell>
        </row>
        <row r="2315">
          <cell r="A2315">
            <v>4312</v>
          </cell>
          <cell r="B2315" t="str">
            <v>FIXADOR DE ABA SIMPLES PARA TELHA DE FIBROCIMENTO, TIPO CANALETA 90 OU KALHETAO</v>
          </cell>
          <cell r="C2315" t="str">
            <v xml:space="preserve">UN    </v>
          </cell>
          <cell r="D2315" t="str">
            <v>CR</v>
          </cell>
          <cell r="E2315">
            <v>1.99</v>
          </cell>
        </row>
        <row r="2316">
          <cell r="A2316">
            <v>13261</v>
          </cell>
          <cell r="B2316" t="str">
            <v>FLANELA *30 X 40* CM</v>
          </cell>
          <cell r="C2316" t="str">
            <v xml:space="preserve">UN    </v>
          </cell>
          <cell r="D2316" t="str">
            <v>CR</v>
          </cell>
          <cell r="E2316">
            <v>2.0299999999999998</v>
          </cell>
        </row>
        <row r="2317">
          <cell r="A2317">
            <v>3255</v>
          </cell>
          <cell r="B2317" t="str">
            <v>FLANGE PVC, ROSCAVEL SEXTAVADO SEM FUROS 3/4"</v>
          </cell>
          <cell r="C2317" t="str">
            <v xml:space="preserve">UN    </v>
          </cell>
          <cell r="D2317" t="str">
            <v>CR</v>
          </cell>
          <cell r="E2317">
            <v>5.71</v>
          </cell>
        </row>
        <row r="2318">
          <cell r="A2318">
            <v>3254</v>
          </cell>
          <cell r="B2318" t="str">
            <v>FLANGE PVC, ROSCAVEL, SEXTAVADO, SEM FUROS 3"</v>
          </cell>
          <cell r="C2318" t="str">
            <v xml:space="preserve">UN    </v>
          </cell>
          <cell r="D2318" t="str">
            <v>CR</v>
          </cell>
          <cell r="E2318">
            <v>92.77</v>
          </cell>
        </row>
        <row r="2319">
          <cell r="A2319">
            <v>3259</v>
          </cell>
          <cell r="B2319" t="str">
            <v>FLANGE PVC, ROSCAVEL, SEXTAVADO, SEM FUROS, 1 1/2"</v>
          </cell>
          <cell r="C2319" t="str">
            <v xml:space="preserve">UN    </v>
          </cell>
          <cell r="D2319" t="str">
            <v>CR</v>
          </cell>
          <cell r="E2319">
            <v>11.15</v>
          </cell>
        </row>
        <row r="2320">
          <cell r="A2320">
            <v>3258</v>
          </cell>
          <cell r="B2320" t="str">
            <v>FLANGE PVC, ROSCAVEL, SEXTAVADO, SEM FUROS, 1 1/4"</v>
          </cell>
          <cell r="C2320" t="str">
            <v xml:space="preserve">UN    </v>
          </cell>
          <cell r="D2320" t="str">
            <v>CR</v>
          </cell>
          <cell r="E2320">
            <v>6.73</v>
          </cell>
        </row>
        <row r="2321">
          <cell r="A2321">
            <v>3251</v>
          </cell>
          <cell r="B2321" t="str">
            <v>FLANGE PVC, ROSCAVEL, SEXTAVADO, SEM FUROS, 1/2"</v>
          </cell>
          <cell r="C2321" t="str">
            <v xml:space="preserve">UN    </v>
          </cell>
          <cell r="D2321" t="str">
            <v>CR</v>
          </cell>
          <cell r="E2321">
            <v>3.97</v>
          </cell>
        </row>
        <row r="2322">
          <cell r="A2322">
            <v>3256</v>
          </cell>
          <cell r="B2322" t="str">
            <v>FLANGE PVC, ROSCAVEL, SEXTAVADO, SEM FUROS, 1"</v>
          </cell>
          <cell r="C2322" t="str">
            <v xml:space="preserve">UN    </v>
          </cell>
          <cell r="D2322" t="str">
            <v>CR</v>
          </cell>
          <cell r="E2322">
            <v>7.52</v>
          </cell>
        </row>
        <row r="2323">
          <cell r="A2323">
            <v>3261</v>
          </cell>
          <cell r="B2323" t="str">
            <v>FLANGE PVC, ROSCAVEL, SEXTAVADO, SEM FUROS, 2 1/2"</v>
          </cell>
          <cell r="C2323" t="str">
            <v xml:space="preserve">UN    </v>
          </cell>
          <cell r="D2323" t="str">
            <v>CR</v>
          </cell>
          <cell r="E2323">
            <v>82.04</v>
          </cell>
        </row>
        <row r="2324">
          <cell r="A2324">
            <v>3260</v>
          </cell>
          <cell r="B2324" t="str">
            <v>FLANGE PVC, ROSCAVEL, SEXTAVADO, SEM FUROS, 2"</v>
          </cell>
          <cell r="C2324" t="str">
            <v xml:space="preserve">UN    </v>
          </cell>
          <cell r="D2324" t="str">
            <v>CR</v>
          </cell>
          <cell r="E2324">
            <v>14.09</v>
          </cell>
        </row>
        <row r="2325">
          <cell r="A2325">
            <v>3272</v>
          </cell>
          <cell r="B2325" t="str">
            <v>FLANGE SEXTAVADO DE FERRO GALVANIZADO, COM ROSCA BSP, DE 1 1/2"</v>
          </cell>
          <cell r="C2325" t="str">
            <v xml:space="preserve">UN    </v>
          </cell>
          <cell r="D2325" t="str">
            <v>CR</v>
          </cell>
          <cell r="E2325">
            <v>29.38</v>
          </cell>
        </row>
        <row r="2326">
          <cell r="A2326">
            <v>3265</v>
          </cell>
          <cell r="B2326" t="str">
            <v>FLANGE SEXTAVADO DE FERRO GALVANIZADO, COM ROSCA BSP, DE 1 1/4"</v>
          </cell>
          <cell r="C2326" t="str">
            <v xml:space="preserve">UN    </v>
          </cell>
          <cell r="D2326" t="str">
            <v>CR</v>
          </cell>
          <cell r="E2326">
            <v>23.34</v>
          </cell>
        </row>
        <row r="2327">
          <cell r="A2327">
            <v>3262</v>
          </cell>
          <cell r="B2327" t="str">
            <v>FLANGE SEXTAVADO DE FERRO GALVANIZADO, COM ROSCA BSP, DE 1/2"</v>
          </cell>
          <cell r="C2327" t="str">
            <v xml:space="preserve">UN    </v>
          </cell>
          <cell r="D2327" t="str">
            <v>CR</v>
          </cell>
          <cell r="E2327">
            <v>10.220000000000001</v>
          </cell>
        </row>
        <row r="2328">
          <cell r="A2328">
            <v>3264</v>
          </cell>
          <cell r="B2328" t="str">
            <v>FLANGE SEXTAVADO DE FERRO GALVANIZADO, COM ROSCA BSP, DE 1"</v>
          </cell>
          <cell r="C2328" t="str">
            <v xml:space="preserve">UN    </v>
          </cell>
          <cell r="D2328" t="str">
            <v>CR</v>
          </cell>
          <cell r="E2328">
            <v>16.78</v>
          </cell>
        </row>
        <row r="2329">
          <cell r="A2329">
            <v>3267</v>
          </cell>
          <cell r="B2329" t="str">
            <v>FLANGE SEXTAVADO DE FERRO GALVANIZADO, COM ROSCA BSP, DE 2 1/2"</v>
          </cell>
          <cell r="C2329" t="str">
            <v xml:space="preserve">UN    </v>
          </cell>
          <cell r="D2329" t="str">
            <v>CR</v>
          </cell>
          <cell r="E2329">
            <v>54.82</v>
          </cell>
        </row>
        <row r="2330">
          <cell r="A2330">
            <v>3266</v>
          </cell>
          <cell r="B2330" t="str">
            <v>FLANGE SEXTAVADO DE FERRO GALVANIZADO, COM ROSCA BSP, DE 2"</v>
          </cell>
          <cell r="C2330" t="str">
            <v xml:space="preserve">UN    </v>
          </cell>
          <cell r="D2330" t="str">
            <v>CR</v>
          </cell>
          <cell r="E2330">
            <v>34.880000000000003</v>
          </cell>
        </row>
        <row r="2331">
          <cell r="A2331">
            <v>3263</v>
          </cell>
          <cell r="B2331" t="str">
            <v>FLANGE SEXTAVADO DE FERRO GALVANIZADO, COM ROSCA BSP, DE 3/4"</v>
          </cell>
          <cell r="C2331" t="str">
            <v xml:space="preserve">UN    </v>
          </cell>
          <cell r="D2331" t="str">
            <v>CR</v>
          </cell>
          <cell r="E2331">
            <v>13.96</v>
          </cell>
        </row>
        <row r="2332">
          <cell r="A2332">
            <v>3268</v>
          </cell>
          <cell r="B2332" t="str">
            <v>FLANGE SEXTAVADO DE FERRO GALVANIZADO, COM ROSCA BSP, DE 3"</v>
          </cell>
          <cell r="C2332" t="str">
            <v xml:space="preserve">UN    </v>
          </cell>
          <cell r="D2332" t="str">
            <v>CR</v>
          </cell>
          <cell r="E2332">
            <v>74.12</v>
          </cell>
        </row>
        <row r="2333">
          <cell r="A2333">
            <v>3271</v>
          </cell>
          <cell r="B2333" t="str">
            <v>FLANGE SEXTAVADO DE FERRO GALVANIZADO, COM ROSCA BSP, DE 4"</v>
          </cell>
          <cell r="C2333" t="str">
            <v xml:space="preserve">UN    </v>
          </cell>
          <cell r="D2333" t="str">
            <v>CR</v>
          </cell>
          <cell r="E2333">
            <v>109.57</v>
          </cell>
        </row>
        <row r="2334">
          <cell r="A2334">
            <v>3270</v>
          </cell>
          <cell r="B2334" t="str">
            <v>FLANGE SEXTAVADO DE FERRO GALVANIZADO, COM ROSCA BSP, DE 6"</v>
          </cell>
          <cell r="C2334" t="str">
            <v xml:space="preserve">UN    </v>
          </cell>
          <cell r="D2334" t="str">
            <v>CR</v>
          </cell>
          <cell r="E2334">
            <v>184.1</v>
          </cell>
        </row>
        <row r="2335">
          <cell r="A2335">
            <v>3275</v>
          </cell>
          <cell r="B2335" t="str">
            <v>FORRO COMPOSTO POR PAINEIS DE LA DE VIDRO, REVESTIDOS EM PVC MICROPERFURADO, DE *1250 X 625* MM, ESPESSURA 15 MM (COM COLOCACAO)</v>
          </cell>
          <cell r="C2335" t="str">
            <v xml:space="preserve">M2    </v>
          </cell>
          <cell r="D2335" t="str">
            <v>CR</v>
          </cell>
          <cell r="E2335">
            <v>58.63</v>
          </cell>
        </row>
        <row r="2336">
          <cell r="A2336">
            <v>39512</v>
          </cell>
          <cell r="B2336" t="str">
            <v>FORRO DE FIBRA MINERAL EM PLACAS DE 1250 X 625 MM, E = 15 MM, BORDA RETA, COM PINTURA ANTIMOFO, APOIADO EM PERFIL DE ACO GALVANIZADO COM 24 MM DE BASE - INSTALADO</v>
          </cell>
          <cell r="C2336" t="str">
            <v xml:space="preserve">M2    </v>
          </cell>
          <cell r="D2336" t="str">
            <v>AS</v>
          </cell>
          <cell r="E2336">
            <v>95.19</v>
          </cell>
        </row>
        <row r="2337">
          <cell r="A2337">
            <v>39511</v>
          </cell>
          <cell r="B2337" t="str">
            <v>FORRO DE FIBRA MINERAL EM PLACAS DE 625 X 625 MM, E = 15 MM, BORDA RETA, COM PINTURA ANTIMOFO, APOIADO EM PERFIL DE ACO GALVANIZADO COM 24 MM DE BASE - INSTALADO</v>
          </cell>
          <cell r="C2337" t="str">
            <v xml:space="preserve">M2    </v>
          </cell>
          <cell r="D2337" t="str">
            <v>AS</v>
          </cell>
          <cell r="E2337">
            <v>103.83</v>
          </cell>
        </row>
        <row r="2338">
          <cell r="A2338">
            <v>39513</v>
          </cell>
          <cell r="B2338" t="str">
            <v>FORRO DE FIBRA MINERAL EM PLACAS DE 625 X 625 MM, E = 15/16 MM, BORDA REBAIXADA, COM PINTURA ANTIMOFO, APOIADO EM PERFIL DE ACO GALVANIZADO COM 24 MM DE BASE - INSTALADO</v>
          </cell>
          <cell r="C2338" t="str">
            <v xml:space="preserve">M2    </v>
          </cell>
          <cell r="D2338" t="str">
            <v>AS</v>
          </cell>
          <cell r="E2338">
            <v>111.37</v>
          </cell>
        </row>
        <row r="2339">
          <cell r="A2339">
            <v>3286</v>
          </cell>
          <cell r="B2339" t="str">
            <v>FORRO DE MADEIRA CEDRINHO OU EQUIVALENTE DA REGIAO, ENCAIXE MACHO/FEMEA COM FRISO, *10 X 1* CM (SEM COLOCACAO)</v>
          </cell>
          <cell r="C2339" t="str">
            <v xml:space="preserve">M2    </v>
          </cell>
          <cell r="D2339" t="str">
            <v>CR</v>
          </cell>
          <cell r="E2339">
            <v>52.94</v>
          </cell>
        </row>
        <row r="2340">
          <cell r="A2340">
            <v>3287</v>
          </cell>
          <cell r="B2340" t="str">
            <v>FORRO DE MADEIRA CUMARU/IPE CHAMPANHE OU EQUIVALENTE DA REGIAO, ENCAIXE MACHO/FEMEA COM FRISO, *10 X 1* CM (SEM COLOCACAO)</v>
          </cell>
          <cell r="C2340" t="str">
            <v xml:space="preserve">M2    </v>
          </cell>
          <cell r="D2340" t="str">
            <v>CR</v>
          </cell>
          <cell r="E2340">
            <v>80</v>
          </cell>
        </row>
        <row r="2341">
          <cell r="A2341">
            <v>3283</v>
          </cell>
          <cell r="B2341" t="str">
            <v>FORRO DE MADEIRA PINUS OU EQUIVALENTE DA REGIAO, ENCAIXE MACHO/FEMEA COM FRISO, *10 X 1* CM (SEM COLOCACAO)</v>
          </cell>
          <cell r="C2341" t="str">
            <v xml:space="preserve">M2    </v>
          </cell>
          <cell r="D2341" t="str">
            <v>CR</v>
          </cell>
          <cell r="E2341">
            <v>16.8</v>
          </cell>
        </row>
        <row r="2342">
          <cell r="A2342">
            <v>11587</v>
          </cell>
          <cell r="B2342" t="str">
            <v>FORRO DE PVC LISO, BRANCO, REGUA DE 10 CM, ESPESSURA DE 8 MM A 10 MM (COM COLOCACAO / SEM ESTRUTURA METALICA)</v>
          </cell>
          <cell r="C2342" t="str">
            <v xml:space="preserve">M2    </v>
          </cell>
          <cell r="D2342" t="str">
            <v>CR</v>
          </cell>
          <cell r="E2342">
            <v>40.200000000000003</v>
          </cell>
        </row>
        <row r="2343">
          <cell r="A2343">
            <v>36225</v>
          </cell>
          <cell r="B2343" t="str">
            <v>FORRO DE PVC LISO, BRANCO, REGUA DE 20 CM, ESPESSURA DE 8 MM A 10 MM, COMPRIMENTO 6 M (SEM COLOCACAO)</v>
          </cell>
          <cell r="C2343" t="str">
            <v xml:space="preserve">M2    </v>
          </cell>
          <cell r="D2343" t="str">
            <v>CR</v>
          </cell>
          <cell r="E2343">
            <v>16.329999999999998</v>
          </cell>
        </row>
        <row r="2344">
          <cell r="A2344">
            <v>36230</v>
          </cell>
          <cell r="B2344" t="str">
            <v>FORRO DE PVC, FRISADO, BRANCO, REGUA DE 10 CM, ESPESSURA DE 8 MM A 10 MM E COMPRIMENTO 6 M (SEM COLOCACAO)</v>
          </cell>
          <cell r="C2344" t="str">
            <v xml:space="preserve">M2    </v>
          </cell>
          <cell r="D2344" t="str">
            <v xml:space="preserve">C </v>
          </cell>
          <cell r="E2344">
            <v>12</v>
          </cell>
        </row>
        <row r="2345">
          <cell r="A2345">
            <v>36238</v>
          </cell>
          <cell r="B2345" t="str">
            <v>FORRO DE PVC, FRISADO, BRANCO, REGUA DE 20 CM, ESPESSURA DE 8 MM A 10 MM E COMPRIMENTO 6 M (SEM COLOCACAO)</v>
          </cell>
          <cell r="C2345" t="str">
            <v xml:space="preserve">M2    </v>
          </cell>
          <cell r="D2345" t="str">
            <v>CR</v>
          </cell>
          <cell r="E2345">
            <v>11.72</v>
          </cell>
        </row>
        <row r="2346">
          <cell r="A2346">
            <v>39363</v>
          </cell>
          <cell r="B2346" t="str">
            <v>FOSSA SEPTICA, SEM FILTRO, PARA 15 A 30 CONTRIBUINTES, CILINDRICA, COM TAMPA, EM POLIETILENO DE ALTA DENSIDADE (PEAD), CAPACIDADE APROXIMADA DE 5500 LITROS (NBR 7229)</v>
          </cell>
          <cell r="C2346" t="str">
            <v xml:space="preserve">UN    </v>
          </cell>
          <cell r="D2346" t="str">
            <v>CR</v>
          </cell>
          <cell r="E2346">
            <v>3635.13</v>
          </cell>
        </row>
        <row r="2347">
          <cell r="A2347">
            <v>39361</v>
          </cell>
          <cell r="B2347" t="str">
            <v>FOSSA SEPTICA, SEM FILTRO, PARA 4 A 7 CONTRIBUINTES, CILINDRICA,  COM TAMPA, EM POLIETILENO DE ALTA DENSIDADE (PEAD), CAPACIDADE APROXIMADA DE 1100 LITROS (NBR 7229)</v>
          </cell>
          <cell r="C2347" t="str">
            <v xml:space="preserve">UN    </v>
          </cell>
          <cell r="D2347" t="str">
            <v>CR</v>
          </cell>
          <cell r="E2347">
            <v>934.74</v>
          </cell>
        </row>
        <row r="2348">
          <cell r="A2348">
            <v>39362</v>
          </cell>
          <cell r="B2348" t="str">
            <v>FOSSA SEPTICA, SEM FILTRO, PARA 8 A 14 CONTRIBUINTES, CILINDRICA, COM TAMPA, EM POLIETILENO DE ALTA DENSIDADE (PEAD), CAPACIDADE APROXIMADA DE 3000 LITROS (NBR 7229)</v>
          </cell>
          <cell r="C2348" t="str">
            <v xml:space="preserve">UN    </v>
          </cell>
          <cell r="D2348" t="str">
            <v>CR</v>
          </cell>
          <cell r="E2348">
            <v>2876.46</v>
          </cell>
        </row>
        <row r="2349">
          <cell r="A2349">
            <v>39364</v>
          </cell>
          <cell r="B2349" t="str">
            <v>FOSSA SEPTICA,SEM FILTRO, PARA 40 A 52 CONTRIBUINTES, CILINDRICA, COM TAMPA, EM POLIETILENO DE ALTA DENSIDADE (PEAD), CAPACIDADE APROXIMADA DE 10000 LITROS (NBR 7229)</v>
          </cell>
          <cell r="C2349" t="str">
            <v xml:space="preserve">UN    </v>
          </cell>
          <cell r="D2349" t="str">
            <v>CR</v>
          </cell>
          <cell r="E2349">
            <v>8308.8700000000008</v>
          </cell>
        </row>
        <row r="2350">
          <cell r="A2350">
            <v>14576</v>
          </cell>
          <cell r="B2350" t="str">
            <v>FRESADORA DE ASFALTO A FRIO SOBRE ESTEIRAS, LARG. FRESAGEM 2,00 M, POT. 410 KW/550 HP</v>
          </cell>
          <cell r="C2350" t="str">
            <v xml:space="preserve">UN    </v>
          </cell>
          <cell r="D2350" t="str">
            <v>AS</v>
          </cell>
          <cell r="E2350">
            <v>4494313.1100000003</v>
          </cell>
        </row>
        <row r="2351">
          <cell r="A2351">
            <v>13877</v>
          </cell>
          <cell r="B2351" t="str">
            <v>FRESADORA DE ASFALTO A FRIO SOBRE RODAS, LARG. FRESAGEM 1,00 M, POT. 155 KW/208 HP</v>
          </cell>
          <cell r="C2351" t="str">
            <v xml:space="preserve">UN    </v>
          </cell>
          <cell r="D2351" t="str">
            <v>AS</v>
          </cell>
          <cell r="E2351">
            <v>1923948.41</v>
          </cell>
        </row>
        <row r="2352">
          <cell r="A2352">
            <v>7307</v>
          </cell>
          <cell r="B2352" t="str">
            <v>FUNDO ANTICORROSIVO PARA METAIS FERROSOS (ZARCAO)</v>
          </cell>
          <cell r="C2352" t="str">
            <v xml:space="preserve">L     </v>
          </cell>
          <cell r="D2352" t="str">
            <v>CR</v>
          </cell>
          <cell r="E2352">
            <v>28.2</v>
          </cell>
        </row>
        <row r="2353">
          <cell r="A2353">
            <v>38122</v>
          </cell>
          <cell r="B2353" t="str">
            <v>FUNDO PREPARADOR ACRILICO BASE AGUA</v>
          </cell>
          <cell r="C2353" t="str">
            <v xml:space="preserve">L     </v>
          </cell>
          <cell r="D2353" t="str">
            <v>CR</v>
          </cell>
          <cell r="E2353">
            <v>13.53</v>
          </cell>
        </row>
        <row r="2354">
          <cell r="A2354">
            <v>38633</v>
          </cell>
          <cell r="B2354" t="str">
            <v>FURO PARA TORNEIRA OU OUTROS ACESSORIOS  EM BANCADA DE MARMORE/ GRANITO OU OUTRO TIPO DE PEDRA NATURAL</v>
          </cell>
          <cell r="C2354" t="str">
            <v xml:space="preserve">UN    </v>
          </cell>
          <cell r="D2354" t="str">
            <v>CR</v>
          </cell>
          <cell r="E2354">
            <v>11.38</v>
          </cell>
        </row>
        <row r="2355">
          <cell r="A2355">
            <v>12344</v>
          </cell>
          <cell r="B2355" t="str">
            <v>FUSIVEL DIAZED 20 A TAMANHO DII, CAPACIDADE DE INTERRUPCAO DE 50 KA EM VCA E 8 KA EM VCC, TENSAO NOMIMNAL DE 500 V</v>
          </cell>
          <cell r="C2355" t="str">
            <v xml:space="preserve">UN    </v>
          </cell>
          <cell r="D2355" t="str">
            <v>CR</v>
          </cell>
          <cell r="E2355">
            <v>2.99</v>
          </cell>
        </row>
        <row r="2356">
          <cell r="A2356">
            <v>12343</v>
          </cell>
          <cell r="B2356" t="str">
            <v>FUSIVEL DIAZED 35 A TAMANHO DIII, CAPACIDADE DE INTERRUPCAO DE 50 KA EM VCA E 8 KA EM VCC, TENSAO NOMIMNAL DE 500 V</v>
          </cell>
          <cell r="C2356" t="str">
            <v xml:space="preserve">UN    </v>
          </cell>
          <cell r="D2356" t="str">
            <v>CR</v>
          </cell>
          <cell r="E2356">
            <v>4.6399999999999997</v>
          </cell>
        </row>
        <row r="2357">
          <cell r="A2357">
            <v>3295</v>
          </cell>
          <cell r="B2357" t="str">
            <v>FUSIVEL NH *36* A 80 AMPERES, TAMANHO 00, CAPACIDADE DE INTERRUPCAO DE 120 KA, TENSAO NOMIMNAL DE 500 V</v>
          </cell>
          <cell r="C2357" t="str">
            <v xml:space="preserve">UN    </v>
          </cell>
          <cell r="D2357" t="str">
            <v>CR</v>
          </cell>
          <cell r="E2357">
            <v>16.2</v>
          </cell>
        </row>
        <row r="2358">
          <cell r="A2358">
            <v>3302</v>
          </cell>
          <cell r="B2358" t="str">
            <v>FUSIVEL NH 100 A TAMANHO 00, CAPACIDADE DE INTERRUPCAO DE 120 KA, TENSAO NOMIMNAL DE 500 V</v>
          </cell>
          <cell r="C2358" t="str">
            <v xml:space="preserve">UN    </v>
          </cell>
          <cell r="D2358" t="str">
            <v>CR</v>
          </cell>
          <cell r="E2358">
            <v>16.940000000000001</v>
          </cell>
        </row>
        <row r="2359">
          <cell r="A2359">
            <v>3297</v>
          </cell>
          <cell r="B2359" t="str">
            <v>FUSIVEL NH 125 A TAMANHO 00, CAPACIDADE DE INTERRUPCAO DE 120 KA, TENSAO NOMIMNAL DE 500 V</v>
          </cell>
          <cell r="C2359" t="str">
            <v xml:space="preserve">UN    </v>
          </cell>
          <cell r="D2359" t="str">
            <v>CR</v>
          </cell>
          <cell r="E2359">
            <v>18.079999999999998</v>
          </cell>
        </row>
        <row r="2360">
          <cell r="A2360">
            <v>3294</v>
          </cell>
          <cell r="B2360" t="str">
            <v>FUSIVEL NH 160 A TAMANHO 00, CAPACIDADE DE INTERRUPCAO DE 120 KA, TENSAO NOMIMNAL DE 500 V</v>
          </cell>
          <cell r="C2360" t="str">
            <v xml:space="preserve">UN    </v>
          </cell>
          <cell r="D2360" t="str">
            <v>CR</v>
          </cell>
          <cell r="E2360">
            <v>18.36</v>
          </cell>
        </row>
        <row r="2361">
          <cell r="A2361">
            <v>3292</v>
          </cell>
          <cell r="B2361" t="str">
            <v>FUSIVEL NH 20 A TAMANHO 000, CAPACIDADE DE INTERRUPCAO DE 120 KA, TENSAO NOMIMNAL DE 500 V</v>
          </cell>
          <cell r="C2361" t="str">
            <v xml:space="preserve">UN    </v>
          </cell>
          <cell r="D2361" t="str">
            <v xml:space="preserve">C </v>
          </cell>
          <cell r="E2361">
            <v>17.25</v>
          </cell>
        </row>
        <row r="2362">
          <cell r="A2362">
            <v>3298</v>
          </cell>
          <cell r="B2362" t="str">
            <v>FUSIVEL NH 200 A 250 AMPERES, TAMANHO 1, CAPACIDADE DE INTERRUPCAO DE 120 KA, TENSAO NOMIMNAL DE 500 V</v>
          </cell>
          <cell r="C2362" t="str">
            <v xml:space="preserve">UN    </v>
          </cell>
          <cell r="D2362" t="str">
            <v>CR</v>
          </cell>
          <cell r="E2362">
            <v>40.42</v>
          </cell>
        </row>
        <row r="2363">
          <cell r="A2363">
            <v>11596</v>
          </cell>
          <cell r="B2363" t="str">
            <v>GABIAO  TIPO CAIXA, MALHA HEXAGONAL 8 X 10 CM (ZN/AL), FIO 2,7 MM, DIMENSOES 2,0 X 1,0 X 0,5 M (C X L X A)</v>
          </cell>
          <cell r="C2363" t="str">
            <v xml:space="preserve">UN    </v>
          </cell>
          <cell r="D2363" t="str">
            <v>AS</v>
          </cell>
          <cell r="E2363">
            <v>427.37</v>
          </cell>
        </row>
        <row r="2364">
          <cell r="A2364">
            <v>34802</v>
          </cell>
          <cell r="B2364" t="str">
            <v>GABIAO MANTA (COLCHAO) MALHA HEXAGONAL 6 X 8 CM (ZN/AL REVESTIDO COM POLIMERO), DIMENSOES 4,0 X 2,0 X 0,17 M (C X L X A) FIO 2 MM</v>
          </cell>
          <cell r="C2364" t="str">
            <v xml:space="preserve">UN    </v>
          </cell>
          <cell r="D2364" t="str">
            <v>AS</v>
          </cell>
          <cell r="E2364">
            <v>1173.69</v>
          </cell>
        </row>
        <row r="2365">
          <cell r="A2365">
            <v>11588</v>
          </cell>
          <cell r="B2365" t="str">
            <v>GABIAO MANTA (COLCHAO) MALHA HEXAGONAL 6 X 8 CM (ZN/AL REVESTIDO COM POLIMERO), FIO 2 MM, DIMENSOES 4,0 X 2,0 X 0,23 M (C X L X A)</v>
          </cell>
          <cell r="C2365" t="str">
            <v xml:space="preserve">UN    </v>
          </cell>
          <cell r="D2365" t="str">
            <v>AS</v>
          </cell>
          <cell r="E2365">
            <v>1266.23</v>
          </cell>
        </row>
        <row r="2366">
          <cell r="A2366">
            <v>34383</v>
          </cell>
          <cell r="B2366" t="str">
            <v>GABIAO MANTA (COLCHAO) MALHA HEXAGONAL 6 X 8 CM (ZN/AL REVESTIDO COM POLIMERO), FIO 2 MM, DIMENSOES 4,0 X 2,0 X 0,3 M (C X L X A)</v>
          </cell>
          <cell r="C2366" t="str">
            <v xml:space="preserve">UN    </v>
          </cell>
          <cell r="D2366" t="str">
            <v>AS</v>
          </cell>
          <cell r="E2366">
            <v>1392.94</v>
          </cell>
        </row>
        <row r="2367">
          <cell r="A2367">
            <v>40451</v>
          </cell>
          <cell r="B2367" t="str">
            <v>GABIAO MANTA (COLCHAO) MALHA HEXAGONAL 6 X 8 CM (ZN/AL REVESTIDO COM POLIMERO), FIO 2,0 MM, DIMENSOES 5,0 X 2,0 X 0,17 M (C X L X A)</v>
          </cell>
          <cell r="C2367" t="str">
            <v xml:space="preserve">M2    </v>
          </cell>
          <cell r="D2367" t="str">
            <v>AS</v>
          </cell>
          <cell r="E2367">
            <v>112.6</v>
          </cell>
        </row>
        <row r="2368">
          <cell r="A2368">
            <v>40453</v>
          </cell>
          <cell r="B2368" t="str">
            <v>GABIAO MANTA (COLCHAO) MALHA HEXAGONAL 6 X 8 CM (ZN/AL REVESTIDO COM POLIMERO), FIO 2,0 MM, DIMENSOES 5,0 X 2,0 X 0,23 M (C X L X A)</v>
          </cell>
          <cell r="C2368" t="str">
            <v xml:space="preserve">M2    </v>
          </cell>
          <cell r="D2368" t="str">
            <v>AS</v>
          </cell>
          <cell r="E2368">
            <v>121.83</v>
          </cell>
        </row>
        <row r="2369">
          <cell r="A2369">
            <v>40452</v>
          </cell>
          <cell r="B2369" t="str">
            <v>GABIAO MANTA (COLCHAO) MALHA HEXAGONAL 6 X 8 CM (ZN/AL REVESTIDO COM POLIMERO), FIO 2,0 MM, DIMENSOES 5,0 X 2,0 X 0,30 M (C X L X A)</v>
          </cell>
          <cell r="C2369" t="str">
            <v xml:space="preserve">M2    </v>
          </cell>
          <cell r="D2369" t="str">
            <v>AS</v>
          </cell>
          <cell r="E2369">
            <v>133.63</v>
          </cell>
        </row>
        <row r="2370">
          <cell r="A2370">
            <v>11594</v>
          </cell>
          <cell r="B2370" t="str">
            <v>GABIAO SACO MALHA HEXAGONAL 8 X 10 CM (ZN/AL REVESTIDO COM POLIMERO),  FIO 2,4 MM, DIMENSOES 3,0 X 0,65 M</v>
          </cell>
          <cell r="C2370" t="str">
            <v xml:space="preserve">UN    </v>
          </cell>
          <cell r="D2370" t="str">
            <v>AS</v>
          </cell>
          <cell r="E2370">
            <v>403.58</v>
          </cell>
        </row>
        <row r="2371">
          <cell r="A2371">
            <v>3311</v>
          </cell>
          <cell r="B2371" t="str">
            <v>GABIAO SACO MALHA HEXAGONAL 8 X 10 CM (ZN/AL REVESTIDO COM POLIMERO), FIO 2,4 MM, H = 0,65 M</v>
          </cell>
          <cell r="C2371" t="str">
            <v xml:space="preserve">M3    </v>
          </cell>
          <cell r="D2371" t="str">
            <v>AS</v>
          </cell>
          <cell r="E2371">
            <v>403.58</v>
          </cell>
        </row>
        <row r="2372">
          <cell r="A2372">
            <v>11599</v>
          </cell>
          <cell r="B2372" t="str">
            <v>GABIAO SACO MALHA HEXAGONAL 8 X 10 CM (ZN/AL), FIO 2,7 MM, DIMENSOES 4,0 X 0,65 M</v>
          </cell>
          <cell r="C2372" t="str">
            <v xml:space="preserve">UN    </v>
          </cell>
          <cell r="D2372" t="str">
            <v>AS</v>
          </cell>
          <cell r="E2372">
            <v>536.72</v>
          </cell>
        </row>
        <row r="2373">
          <cell r="A2373">
            <v>11593</v>
          </cell>
          <cell r="B2373" t="str">
            <v>GABIAO TIPO CAIXA MALHA HEXAGONAL 8 X 10 CM (ZN/AL REVESTIDO COM POLIMERO),  FIO 2,4 MM, DIMENSOES 2,0 X 1,0 X 1,0 M (C X L X A)</v>
          </cell>
          <cell r="C2373" t="str">
            <v xml:space="preserve">UN    </v>
          </cell>
          <cell r="D2373" t="str">
            <v>AS</v>
          </cell>
          <cell r="E2373">
            <v>752.44</v>
          </cell>
        </row>
        <row r="2374">
          <cell r="A2374">
            <v>3314</v>
          </cell>
          <cell r="B2374" t="str">
            <v>GABIAO TIPO CAIXA MALHA HEXAGONAL 8 X 10 CM (ZN/AL REVESTIDO COM POLIMERO),  FIO 2,4 MM, H = 0,50 M</v>
          </cell>
          <cell r="C2374" t="str">
            <v xml:space="preserve">M3    </v>
          </cell>
          <cell r="D2374" t="str">
            <v>AS</v>
          </cell>
          <cell r="E2374">
            <v>538.15</v>
          </cell>
        </row>
        <row r="2375">
          <cell r="A2375">
            <v>11597</v>
          </cell>
          <cell r="B2375" t="str">
            <v>GABIAO TIPO CAIXA MALHA HEXAGONAL 8 X 10 CM (ZN/AL), FIO 2,7 MM, DIMENSOES 2,0 X 1,0 X 1,0 M (C X L X A)</v>
          </cell>
          <cell r="C2375" t="str">
            <v xml:space="preserve">UN    </v>
          </cell>
          <cell r="D2375" t="str">
            <v>AS</v>
          </cell>
          <cell r="E2375">
            <v>625.79999999999995</v>
          </cell>
        </row>
        <row r="2376">
          <cell r="A2376">
            <v>3309</v>
          </cell>
          <cell r="B2376" t="str">
            <v>GABIAO TIPO CAIXA MALHA HEXAGONAL 8 X 10 CM (ZN/AL), FIO 2,7 MM, H = 0,50 M</v>
          </cell>
          <cell r="C2376" t="str">
            <v xml:space="preserve">M3    </v>
          </cell>
          <cell r="D2376" t="str">
            <v>AS</v>
          </cell>
          <cell r="E2376">
            <v>427.37</v>
          </cell>
        </row>
        <row r="2377">
          <cell r="A2377">
            <v>34612</v>
          </cell>
          <cell r="B2377" t="str">
            <v>GABIAO TIPO CAIXA PARA SOLO REFORCADO, MALHA HEXAGONAL DE DUPLA TORCAO 8 X 10 CM (ZN/AL REVESTIDO COM POLIMERO), FIO 2,7 MM, DIMENSOES 2,0 X 1,0 X 0,5 M, COM CAUDA DE 3,0 M</v>
          </cell>
          <cell r="C2377" t="str">
            <v xml:space="preserve">UN    </v>
          </cell>
          <cell r="D2377" t="str">
            <v>AS</v>
          </cell>
          <cell r="E2377">
            <v>774.01</v>
          </cell>
        </row>
        <row r="2378">
          <cell r="A2378">
            <v>34635</v>
          </cell>
          <cell r="B2378" t="str">
            <v>GABIAO TIPO CAIXA PARA SOLO REFORCADO, MALHA HEXAGONAL DE DUPLA TORCAO 8 X 10 CM (ZN/AL REVESTIDO COM POLIMERO), FIO 2,7 MM, DIMENSOES 2,0 X 1,0 X 1,0 M, COM CAUDA DE 3,0 M</v>
          </cell>
          <cell r="C2378" t="str">
            <v xml:space="preserve">UN    </v>
          </cell>
          <cell r="D2378" t="str">
            <v>AS</v>
          </cell>
          <cell r="E2378">
            <v>995.34</v>
          </cell>
        </row>
        <row r="2379">
          <cell r="A2379">
            <v>34633</v>
          </cell>
          <cell r="B2379" t="str">
            <v>GABIAO TIPO CAIXA PARA SOLO REFORCADO, MALHA HEXAGONAL DE DUPLA TORCAO 8 X 10 CM (ZN/AL REVESTIDO COM POLIMERO), FIO 2,7 MM, DIMENSOES 2,0 X 1,0 X 1,0 M, COM CAUDA DE 4,0 M</v>
          </cell>
          <cell r="C2379" t="str">
            <v xml:space="preserve">UN    </v>
          </cell>
          <cell r="D2379" t="str">
            <v>AS</v>
          </cell>
          <cell r="E2379">
            <v>1097.1300000000001</v>
          </cell>
        </row>
        <row r="2380">
          <cell r="A2380">
            <v>40440</v>
          </cell>
          <cell r="B2380" t="str">
            <v>GABIAO TIPO CAIXA PARA SOLO REFORCADO, MALHA HEXAGONAL 8 X 10 CM (ZN/AL REVESTIDO COM POLIMERO), FIO 2,7 MM, DIMENSOES 2,0 X 1,0 X 0,5 M, COM CAUDA DE 4,0 M</v>
          </cell>
          <cell r="C2380" t="str">
            <v xml:space="preserve">M3    </v>
          </cell>
          <cell r="D2380" t="str">
            <v>AS</v>
          </cell>
          <cell r="E2380">
            <v>560.54</v>
          </cell>
        </row>
        <row r="2381">
          <cell r="A2381">
            <v>40441</v>
          </cell>
          <cell r="B2381" t="str">
            <v>GABIAO TIPO CAIXA PARA SOLO REFORCADO, MALHA HEXAGONAL 8 X 10 CM (ZN/AL REVESTIDO COM POLIMERO), FIO 2,7 MM, DIMENSOES 2,0 X 1,0 X 1,0 M, COM CAUDA DE 4,0 M</v>
          </cell>
          <cell r="C2381" t="str">
            <v xml:space="preserve">M3    </v>
          </cell>
          <cell r="D2381" t="str">
            <v>AS</v>
          </cell>
          <cell r="E2381">
            <v>357.87</v>
          </cell>
        </row>
        <row r="2382">
          <cell r="A2382">
            <v>40449</v>
          </cell>
          <cell r="B2382" t="str">
            <v>GABIAO TIPO CAIXA TRAPEZOIDAL, MALHA HEXAGONAL 10 X 12 CM (ZN/AL REVESTIDO COM POLIMERO) FIO 2,7 MM, FACE COM 65 GRAUS, COM GEOSSINTETICO, DIMENSOES 2,0 X 1,5 X 1,0 M (C X L X A)</v>
          </cell>
          <cell r="C2382" t="str">
            <v xml:space="preserve">M3    </v>
          </cell>
          <cell r="D2382" t="str">
            <v>AS</v>
          </cell>
          <cell r="E2382">
            <v>300.85000000000002</v>
          </cell>
        </row>
        <row r="2383">
          <cell r="A2383">
            <v>34800</v>
          </cell>
          <cell r="B2383" t="str">
            <v>GABIAO TIPO CAIXA, MALHA HEXAGONAL 8 X 10 CM (ZN/AL REVESTIDO COM POLIMERO), FIO DE 2,4 MM, DIMENSOES 2,0 x 1,0 x 1,0 M (C X L X A)</v>
          </cell>
          <cell r="C2383" t="str">
            <v xml:space="preserve">M3    </v>
          </cell>
          <cell r="D2383" t="str">
            <v>AS</v>
          </cell>
          <cell r="E2383">
            <v>376.22</v>
          </cell>
        </row>
        <row r="2384">
          <cell r="A2384">
            <v>11592</v>
          </cell>
          <cell r="B2384" t="str">
            <v>GABIAO TIPO CAIXA, MALHA HEXAGONAL 8 X 10 CM (ZN/AL REVESTIDO COM POLIMERO), FIO 2,4 MM, DIMENSOES 2,0 X 1,0 X 0,5 M (C X L X A)</v>
          </cell>
          <cell r="C2384" t="str">
            <v xml:space="preserve">UN    </v>
          </cell>
          <cell r="D2384" t="str">
            <v>AS</v>
          </cell>
          <cell r="E2384">
            <v>538.15</v>
          </cell>
        </row>
        <row r="2385">
          <cell r="A2385">
            <v>40438</v>
          </cell>
          <cell r="B2385" t="str">
            <v>GABIAO TIPO CAIXA, MALHA HEXAGONAL 8 X 10 CM (ZN/AL), FIO DE 2,7 MM, DIMENSOES 2,0 X 1,0 X 1,0 M (C X L X A)</v>
          </cell>
          <cell r="C2385" t="str">
            <v xml:space="preserve">M3    </v>
          </cell>
          <cell r="D2385" t="str">
            <v>AS</v>
          </cell>
          <cell r="E2385">
            <v>250.64</v>
          </cell>
        </row>
        <row r="2386">
          <cell r="A2386">
            <v>40436</v>
          </cell>
          <cell r="B2386" t="str">
            <v>GABIAO TIPO CAIXA, MALHA HEXAGONAL 8 X 10 CM (ZN/AL), FIO DE 2,7 MM, DIMENSOES 5,0 X 1,0 X 1,0 M (C X L X A)</v>
          </cell>
          <cell r="C2386" t="str">
            <v xml:space="preserve">M3    </v>
          </cell>
          <cell r="D2386" t="str">
            <v>AS</v>
          </cell>
          <cell r="E2386">
            <v>312.52999999999997</v>
          </cell>
        </row>
        <row r="2387">
          <cell r="A2387">
            <v>4315</v>
          </cell>
          <cell r="B2387" t="str">
            <v>GANCHO CHATO EM FERRO GALVANIZADO,  L = 110 MM, RECOBRIMENTO = 100MM, SECAO 1/8 X 1/2" (3 MM X 12 MM), PARA FIXAR TELHA DE FIBROCIMENTO ONDULADA</v>
          </cell>
          <cell r="C2387" t="str">
            <v xml:space="preserve">UN    </v>
          </cell>
          <cell r="D2387" t="str">
            <v>CR</v>
          </cell>
          <cell r="E2387">
            <v>1.47</v>
          </cell>
        </row>
        <row r="2388">
          <cell r="A2388">
            <v>42482</v>
          </cell>
          <cell r="B2388" t="str">
            <v>GANCHO L COM ROSCA, PARA FIXAR TELHA EM MADEIRA, 1/4" X 350 MM (COLETADO CAIXA)</v>
          </cell>
          <cell r="C2388" t="str">
            <v xml:space="preserve">UN    </v>
          </cell>
          <cell r="D2388" t="str">
            <v>CR</v>
          </cell>
          <cell r="E2388">
            <v>1.96</v>
          </cell>
        </row>
        <row r="2389">
          <cell r="A2389">
            <v>402</v>
          </cell>
          <cell r="B2389" t="str">
            <v>GANCHO OLHAL EM ACO GALVANIZADO, ESPESSURA 16MM, ABERTURA 21MM</v>
          </cell>
          <cell r="C2389" t="str">
            <v xml:space="preserve">UN    </v>
          </cell>
          <cell r="D2389" t="str">
            <v>AS</v>
          </cell>
          <cell r="E2389">
            <v>9.41</v>
          </cell>
        </row>
        <row r="2390">
          <cell r="A2390">
            <v>4226</v>
          </cell>
          <cell r="B2390" t="str">
            <v>GAS DE COZINHA - GLP</v>
          </cell>
          <cell r="C2390" t="str">
            <v xml:space="preserve">KG    </v>
          </cell>
          <cell r="D2390" t="str">
            <v xml:space="preserve">C </v>
          </cell>
          <cell r="E2390">
            <v>5.47</v>
          </cell>
        </row>
        <row r="2391">
          <cell r="A2391">
            <v>4222</v>
          </cell>
          <cell r="B2391" t="str">
            <v>GASOLINA COMUM</v>
          </cell>
          <cell r="C2391" t="str">
            <v xml:space="preserve">L     </v>
          </cell>
          <cell r="D2391" t="str">
            <v xml:space="preserve">C </v>
          </cell>
          <cell r="E2391">
            <v>4.1399999999999997</v>
          </cell>
        </row>
        <row r="2392">
          <cell r="A2392">
            <v>34804</v>
          </cell>
          <cell r="B2392" t="str">
            <v>GEOGRELHA TECIDA COM FILAMENTOS DE POLIESTER + PVC, RESISTENCIA LONGITUDINAL: 90 KN/M, RESISTENCIA TRANSVERSAL: 30 KN/M, ALONGAMENTO = 12 POR CENTO</v>
          </cell>
          <cell r="C2392" t="str">
            <v xml:space="preserve">M2    </v>
          </cell>
          <cell r="D2392" t="str">
            <v>AS</v>
          </cell>
          <cell r="E2392">
            <v>45.43</v>
          </cell>
        </row>
        <row r="2393">
          <cell r="A2393">
            <v>4013</v>
          </cell>
          <cell r="B2393" t="str">
            <v>GEOTEXTIL NAO TECIDO AGULHADO DE FILAMENTOS CONTINUOS 100% POLIESTER, RESITENCIA A TRACAO = 09 KN/M</v>
          </cell>
          <cell r="C2393" t="str">
            <v xml:space="preserve">M2    </v>
          </cell>
          <cell r="D2393" t="str">
            <v>CR</v>
          </cell>
          <cell r="E2393">
            <v>4.92</v>
          </cell>
        </row>
        <row r="2394">
          <cell r="A2394">
            <v>4011</v>
          </cell>
          <cell r="B2394" t="str">
            <v>GEOTEXTIL NAO TECIDO AGULHADO DE FILAMENTOS CONTINUOS 100% POLIESTER, RESITENCIA A TRACAO = 10 KN/M</v>
          </cell>
          <cell r="C2394" t="str">
            <v xml:space="preserve">M2    </v>
          </cell>
          <cell r="D2394" t="str">
            <v>CR</v>
          </cell>
          <cell r="E2394">
            <v>5.5</v>
          </cell>
        </row>
        <row r="2395">
          <cell r="A2395">
            <v>4021</v>
          </cell>
          <cell r="B2395" t="str">
            <v>GEOTEXTIL NAO TECIDO AGULHADO DE FILAMENTOS CONTINUOS 100% POLIESTER, RESITENCIA A TRACAO = 14 KN/M</v>
          </cell>
          <cell r="C2395" t="str">
            <v xml:space="preserve">M2    </v>
          </cell>
          <cell r="D2395" t="str">
            <v>CR</v>
          </cell>
          <cell r="E2395">
            <v>6.86</v>
          </cell>
        </row>
        <row r="2396">
          <cell r="A2396">
            <v>4019</v>
          </cell>
          <cell r="B2396" t="str">
            <v>GEOTEXTIL NAO TECIDO AGULHADO DE FILAMENTOS CONTINUOS 100% POLIESTER, RESITENCIA A TRACAO = 16 KN/M</v>
          </cell>
          <cell r="C2396" t="str">
            <v xml:space="preserve">M2    </v>
          </cell>
          <cell r="D2396" t="str">
            <v>CR</v>
          </cell>
          <cell r="E2396">
            <v>8.23</v>
          </cell>
        </row>
        <row r="2397">
          <cell r="A2397">
            <v>4012</v>
          </cell>
          <cell r="B2397" t="str">
            <v>GEOTEXTIL NAO TECIDO AGULHADO DE FILAMENTOS CONTINUOS 100% POLIESTER, RESITENCIA A TRACAO = 21 KN/M</v>
          </cell>
          <cell r="C2397" t="str">
            <v xml:space="preserve">M2    </v>
          </cell>
          <cell r="D2397" t="str">
            <v>CR</v>
          </cell>
          <cell r="E2397">
            <v>11.03</v>
          </cell>
        </row>
        <row r="2398">
          <cell r="A2398">
            <v>4020</v>
          </cell>
          <cell r="B2398" t="str">
            <v>GEOTEXTIL NAO TECIDO AGULHADO DE FILAMENTOS CONTINUOS 100% POLIESTER, RESITENCIA A TRACAO = 26 KN/M</v>
          </cell>
          <cell r="C2398" t="str">
            <v xml:space="preserve">M2    </v>
          </cell>
          <cell r="D2398" t="str">
            <v>CR</v>
          </cell>
          <cell r="E2398">
            <v>13.82</v>
          </cell>
        </row>
        <row r="2399">
          <cell r="A2399">
            <v>4018</v>
          </cell>
          <cell r="B2399" t="str">
            <v>GEOTEXTIL NAO TECIDO AGULHADO DE FILAMENTOS CONTINUOS 100% POLIESTER, RESITENCIA A TRACAO = 31 KN/M</v>
          </cell>
          <cell r="C2399" t="str">
            <v xml:space="preserve">M2    </v>
          </cell>
          <cell r="D2399" t="str">
            <v>CR</v>
          </cell>
          <cell r="E2399">
            <v>16.55</v>
          </cell>
        </row>
        <row r="2400">
          <cell r="A2400">
            <v>36498</v>
          </cell>
          <cell r="B2400" t="str">
            <v>GERADOR PORTATIL MONOFASICO, POTENCIA 5500 VA, MOTOR A GASOLINA, POTENCIA DO MOTOR 13 CV</v>
          </cell>
          <cell r="C2400" t="str">
            <v xml:space="preserve">UN    </v>
          </cell>
          <cell r="D2400" t="str">
            <v>AS</v>
          </cell>
          <cell r="E2400">
            <v>5282.42</v>
          </cell>
        </row>
        <row r="2401">
          <cell r="A2401">
            <v>12872</v>
          </cell>
          <cell r="B2401" t="str">
            <v>GESSEIRO</v>
          </cell>
          <cell r="C2401" t="str">
            <v xml:space="preserve">H     </v>
          </cell>
          <cell r="D2401" t="str">
            <v>CR</v>
          </cell>
          <cell r="E2401">
            <v>16.41</v>
          </cell>
        </row>
        <row r="2402">
          <cell r="A2402">
            <v>41075</v>
          </cell>
          <cell r="B2402" t="str">
            <v>GESSEIRO (MENSALISTA)</v>
          </cell>
          <cell r="C2402" t="str">
            <v xml:space="preserve">MES   </v>
          </cell>
          <cell r="D2402" t="str">
            <v>CR</v>
          </cell>
          <cell r="E2402">
            <v>2926.62</v>
          </cell>
        </row>
        <row r="2403">
          <cell r="A2403">
            <v>3315</v>
          </cell>
          <cell r="B2403" t="str">
            <v>GESSO EM PO PARA REVESTIMENTOS/MOLDURAS/SANCAS</v>
          </cell>
          <cell r="C2403" t="str">
            <v xml:space="preserve">KG    </v>
          </cell>
          <cell r="D2403" t="str">
            <v>CR</v>
          </cell>
          <cell r="E2403">
            <v>0.61</v>
          </cell>
        </row>
        <row r="2404">
          <cell r="A2404">
            <v>36870</v>
          </cell>
          <cell r="B2404" t="str">
            <v>GESSO PROJETADO</v>
          </cell>
          <cell r="C2404" t="str">
            <v xml:space="preserve">KG    </v>
          </cell>
          <cell r="D2404" t="str">
            <v>CR</v>
          </cell>
          <cell r="E2404">
            <v>0.61</v>
          </cell>
        </row>
        <row r="2405">
          <cell r="A2405">
            <v>5092</v>
          </cell>
          <cell r="B2405" t="str">
            <v>GONZO DE EMBUTIR, EM LATAO / ZAMAC, *20 X 48* MM, PARA JANELA BASCULANTE / PIVOTANTE -  INCLUI PARAFUSOS</v>
          </cell>
          <cell r="C2405" t="str">
            <v xml:space="preserve">PAR   </v>
          </cell>
          <cell r="D2405" t="str">
            <v>CR</v>
          </cell>
          <cell r="E2405">
            <v>13.03</v>
          </cell>
        </row>
        <row r="2406">
          <cell r="A2406">
            <v>11462</v>
          </cell>
          <cell r="B2406" t="str">
            <v>GONZO DE SOBREPOR, EM LATAO / ZAMAC, PARA JANELA PIVOTANTE - INCLUI PARAFUSOS</v>
          </cell>
          <cell r="C2406" t="str">
            <v xml:space="preserve">PAR   </v>
          </cell>
          <cell r="D2406" t="str">
            <v>CR</v>
          </cell>
          <cell r="E2406">
            <v>13.32</v>
          </cell>
        </row>
        <row r="2407">
          <cell r="A2407">
            <v>36529</v>
          </cell>
          <cell r="B2407" t="str">
            <v>GRADE DE DISCOS COM CONTROLE REMOTO, REBOCAVEL, COM 24 DISCOS 24" X 6 MM, COM PNEUS PARA TRANSPORTE</v>
          </cell>
          <cell r="C2407" t="str">
            <v xml:space="preserve">UN    </v>
          </cell>
          <cell r="D2407" t="str">
            <v>AS</v>
          </cell>
          <cell r="E2407">
            <v>34311.22</v>
          </cell>
        </row>
        <row r="2408">
          <cell r="A2408">
            <v>3318</v>
          </cell>
          <cell r="B2408" t="str">
            <v>GRADE DE DISCOS MECANICA 20X24" COM 20 DISCOS 24" X 6MM  COM PNEUS PARA TRANSPORTE</v>
          </cell>
          <cell r="C2408" t="str">
            <v xml:space="preserve">UN    </v>
          </cell>
          <cell r="D2408" t="str">
            <v>AS</v>
          </cell>
          <cell r="E2408">
            <v>26900</v>
          </cell>
        </row>
        <row r="2409">
          <cell r="A2409">
            <v>3324</v>
          </cell>
          <cell r="B2409" t="str">
            <v>GRAMA BATATAIS EM PLACAS, SEM PLANTIO</v>
          </cell>
          <cell r="C2409" t="str">
            <v xml:space="preserve">M2    </v>
          </cell>
          <cell r="D2409" t="str">
            <v>CR</v>
          </cell>
          <cell r="E2409">
            <v>4.99</v>
          </cell>
        </row>
        <row r="2410">
          <cell r="A2410">
            <v>3322</v>
          </cell>
          <cell r="B2410" t="str">
            <v>GRAMA ESMERALDA OU SAO CARLOS OU CURITIBANA, EM PLACAS, SEM PLANTIO</v>
          </cell>
          <cell r="C2410" t="str">
            <v xml:space="preserve">M2    </v>
          </cell>
          <cell r="D2410" t="str">
            <v xml:space="preserve">C </v>
          </cell>
          <cell r="E2410">
            <v>7</v>
          </cell>
        </row>
        <row r="2411">
          <cell r="A2411">
            <v>5076</v>
          </cell>
          <cell r="B2411" t="str">
            <v>GRAMPO DE ACO POLIDO 1 " X 9</v>
          </cell>
          <cell r="C2411" t="str">
            <v xml:space="preserve">KG    </v>
          </cell>
          <cell r="D2411" t="str">
            <v>CR</v>
          </cell>
          <cell r="E2411">
            <v>10.96</v>
          </cell>
        </row>
        <row r="2412">
          <cell r="A2412">
            <v>5077</v>
          </cell>
          <cell r="B2412" t="str">
            <v>GRAMPO DE ACO POLIDO 7/8 " X 9</v>
          </cell>
          <cell r="C2412" t="str">
            <v xml:space="preserve">KG    </v>
          </cell>
          <cell r="D2412" t="str">
            <v>CR</v>
          </cell>
          <cell r="E2412">
            <v>12.11</v>
          </cell>
        </row>
        <row r="2413">
          <cell r="A2413">
            <v>11837</v>
          </cell>
          <cell r="B2413" t="str">
            <v>GRAMPO LINHA VIVA DE LATAO ESTANHADO, DIAMETRO DO CONDUTOR PRINCIPAL DE 10 A 120 MM2, DIAMETRO DA DERIVACAO DE 10 A 70 MM2</v>
          </cell>
          <cell r="C2413" t="str">
            <v xml:space="preserve">UN    </v>
          </cell>
          <cell r="D2413" t="str">
            <v>CR</v>
          </cell>
          <cell r="E2413">
            <v>50.79</v>
          </cell>
        </row>
        <row r="2414">
          <cell r="A2414">
            <v>38055</v>
          </cell>
          <cell r="B2414" t="str">
            <v>GRAMPO METALICO TIPO OLHAL PARA HASTE DE ATERRAMENTO DE 1/2'', CONDUTOR DE *10* A 50 MM2</v>
          </cell>
          <cell r="C2414" t="str">
            <v xml:space="preserve">UN    </v>
          </cell>
          <cell r="D2414" t="str">
            <v>CR</v>
          </cell>
          <cell r="E2414">
            <v>4.6100000000000003</v>
          </cell>
        </row>
        <row r="2415">
          <cell r="A2415">
            <v>415</v>
          </cell>
          <cell r="B2415" t="str">
            <v>GRAMPO METALICO TIPO OLHAL PARA HASTE DE ATERRAMENTO DE 1'', CONDUTOR DE *10* A 50 MM2</v>
          </cell>
          <cell r="C2415" t="str">
            <v xml:space="preserve">UN    </v>
          </cell>
          <cell r="D2415" t="str">
            <v>CR</v>
          </cell>
          <cell r="E2415">
            <v>20.83</v>
          </cell>
        </row>
        <row r="2416">
          <cell r="A2416">
            <v>416</v>
          </cell>
          <cell r="B2416" t="str">
            <v>GRAMPO METALICO TIPO OLHAL PARA HASTE DE ATERRAMENTO DE 3/4'', CONDUTOR DE *10* A 50 MM2</v>
          </cell>
          <cell r="C2416" t="str">
            <v xml:space="preserve">UN    </v>
          </cell>
          <cell r="D2416" t="str">
            <v>CR</v>
          </cell>
          <cell r="E2416">
            <v>7.62</v>
          </cell>
        </row>
        <row r="2417">
          <cell r="A2417">
            <v>425</v>
          </cell>
          <cell r="B2417" t="str">
            <v>GRAMPO METALICO TIPO OLHAL PARA HASTE DE ATERRAMENTO DE 5/8'', CONDUTOR DE *10* A 50 MM2</v>
          </cell>
          <cell r="C2417" t="str">
            <v xml:space="preserve">UN    </v>
          </cell>
          <cell r="D2417" t="str">
            <v>CR</v>
          </cell>
          <cell r="E2417">
            <v>4.72</v>
          </cell>
        </row>
        <row r="2418">
          <cell r="A2418">
            <v>426</v>
          </cell>
          <cell r="B2418" t="str">
            <v>GRAMPO METALICO TIPO U PARA HASTE DE ATERRAMENTO DE ATE 3/4'', CONDUTOR DE 10 A 25 MM2</v>
          </cell>
          <cell r="C2418" t="str">
            <v xml:space="preserve">UN    </v>
          </cell>
          <cell r="D2418" t="str">
            <v>CR</v>
          </cell>
          <cell r="E2418">
            <v>26.03</v>
          </cell>
        </row>
        <row r="2419">
          <cell r="A2419">
            <v>38056</v>
          </cell>
          <cell r="B2419" t="str">
            <v>GRAMPO METALICO TIPO U PARA HASTE DE ATERRAMENTO DE ATE 5/8'', CONDUTOR DE 10 A 25 MM2</v>
          </cell>
          <cell r="C2419" t="str">
            <v xml:space="preserve">UN    </v>
          </cell>
          <cell r="D2419" t="str">
            <v>CR</v>
          </cell>
          <cell r="E2419">
            <v>25.42</v>
          </cell>
        </row>
        <row r="2420">
          <cell r="A2420">
            <v>1564</v>
          </cell>
          <cell r="B2420" t="str">
            <v>GRAMPO PARALELO METALICO PARA CABO DE 6 A 50 MM2, COM 2 PARAFUSOS</v>
          </cell>
          <cell r="C2420" t="str">
            <v xml:space="preserve">UN    </v>
          </cell>
          <cell r="D2420" t="str">
            <v>CR</v>
          </cell>
          <cell r="E2420">
            <v>9.6999999999999993</v>
          </cell>
        </row>
        <row r="2421">
          <cell r="A2421">
            <v>11032</v>
          </cell>
          <cell r="B2421" t="str">
            <v>GRAMPO U DE 5/8 " N8 EM FERRO GALVANIZADO</v>
          </cell>
          <cell r="C2421" t="str">
            <v xml:space="preserve">UN    </v>
          </cell>
          <cell r="D2421" t="str">
            <v>CR</v>
          </cell>
          <cell r="E2421">
            <v>8.2799999999999994</v>
          </cell>
        </row>
        <row r="2422">
          <cell r="A2422">
            <v>36786</v>
          </cell>
          <cell r="B2422" t="str">
            <v>GRANALHA DE ACO, ANGULAR (GRIT), PARA JATEAMENTO, PENEIRA 0,117 A 1,00 MM, (SAE G-40 A G-80)</v>
          </cell>
          <cell r="C2422" t="str">
            <v>SC25KG</v>
          </cell>
          <cell r="D2422" t="str">
            <v>AS</v>
          </cell>
          <cell r="E2422">
            <v>128.38999999999999</v>
          </cell>
        </row>
        <row r="2423">
          <cell r="A2423">
            <v>36785</v>
          </cell>
          <cell r="B2423" t="str">
            <v>GRANALHA DE ACO, ANGULAR (GRIT), PARA JATEAMENTO, PENEIRA 1,41 A 1,19 MM (SAE G16)</v>
          </cell>
          <cell r="C2423" t="str">
            <v>SC25KG</v>
          </cell>
          <cell r="D2423" t="str">
            <v>AS</v>
          </cell>
          <cell r="E2423">
            <v>111.57</v>
          </cell>
        </row>
        <row r="2424">
          <cell r="A2424">
            <v>36782</v>
          </cell>
          <cell r="B2424" t="str">
            <v>GRANALHA DE ACO, ESFERICA (SHOT), PARA JATEAMENTO, PENEIRA 0,40 A 1,00 MM (SAE S-170 A S-280)</v>
          </cell>
          <cell r="C2424" t="str">
            <v>SC25KG</v>
          </cell>
          <cell r="D2424" t="str">
            <v>AS</v>
          </cell>
          <cell r="E2424">
            <v>133.16999999999999</v>
          </cell>
        </row>
        <row r="2425">
          <cell r="A2425">
            <v>25930</v>
          </cell>
          <cell r="B2425" t="str">
            <v>GRANALHA DE ACO, ESFERICA (SHOT), PARA JATEAMENTO, PENEIRA 1,19 A 1,00 MM (SAE S390)</v>
          </cell>
          <cell r="C2425" t="str">
            <v>SC25KG</v>
          </cell>
          <cell r="D2425" t="str">
            <v>AS</v>
          </cell>
          <cell r="E2425">
            <v>150</v>
          </cell>
        </row>
        <row r="2426">
          <cell r="A2426">
            <v>4824</v>
          </cell>
          <cell r="B2426" t="str">
            <v>GRANILHA/ GRANA/ PEDRISCO OU AGREGADO EM MARMORE/ GRANITO/ QUARTZO E CALCARIO, PRETO, CINZA, PALHA OU BRANCO</v>
          </cell>
          <cell r="C2426" t="str">
            <v xml:space="preserve">KG    </v>
          </cell>
          <cell r="D2426" t="str">
            <v>CR</v>
          </cell>
          <cell r="E2426">
            <v>0.3</v>
          </cell>
        </row>
        <row r="2427">
          <cell r="A2427">
            <v>11795</v>
          </cell>
          <cell r="B2427" t="str">
            <v>GRANITO PARA BANCADA, POLIDO, TIPO ANDORINHA/ QUARTZ/ CASTELO/ CORUMBA OU OUTROS EQUIVALENTES DA REGIAO, E=  *2,5* CM</v>
          </cell>
          <cell r="C2427" t="str">
            <v xml:space="preserve">M2    </v>
          </cell>
          <cell r="D2427" t="str">
            <v>CR</v>
          </cell>
          <cell r="E2427">
            <v>498.11</v>
          </cell>
        </row>
        <row r="2428">
          <cell r="A2428">
            <v>134</v>
          </cell>
          <cell r="B2428" t="str">
            <v>GRAUTE CIMENTICIO PARA USO GERAL</v>
          </cell>
          <cell r="C2428" t="str">
            <v xml:space="preserve">KG    </v>
          </cell>
          <cell r="D2428" t="str">
            <v>CR</v>
          </cell>
          <cell r="E2428">
            <v>1.21</v>
          </cell>
        </row>
        <row r="2429">
          <cell r="A2429">
            <v>4229</v>
          </cell>
          <cell r="B2429" t="str">
            <v>GRAXA LUBRIFICANTE</v>
          </cell>
          <cell r="C2429" t="str">
            <v xml:space="preserve">KG    </v>
          </cell>
          <cell r="D2429" t="str">
            <v>CR</v>
          </cell>
          <cell r="E2429">
            <v>35.08</v>
          </cell>
        </row>
        <row r="2430">
          <cell r="A2430">
            <v>11244</v>
          </cell>
          <cell r="B2430" t="str">
            <v>GRELHA FOFO ARTICULADA, CARGA MAXIMA 1,5 T, *300 X 1000* MM, E= *15* MM</v>
          </cell>
          <cell r="C2430" t="str">
            <v xml:space="preserve">UN    </v>
          </cell>
          <cell r="D2430" t="str">
            <v>AS</v>
          </cell>
          <cell r="E2430">
            <v>179.92</v>
          </cell>
        </row>
        <row r="2431">
          <cell r="A2431">
            <v>11245</v>
          </cell>
          <cell r="B2431" t="str">
            <v>GRELHA FOFO SIMPLES COM REQUADRO, CARGA MAXIMA  12,5 T, *300 X 1000* MM, E= *15* MM, AREA ESTACIONAMENTO CARRO PASSEIO</v>
          </cell>
          <cell r="C2431" t="str">
            <v xml:space="preserve">UN    </v>
          </cell>
          <cell r="D2431" t="str">
            <v>AS</v>
          </cell>
          <cell r="E2431">
            <v>248.86</v>
          </cell>
        </row>
        <row r="2432">
          <cell r="A2432">
            <v>11235</v>
          </cell>
          <cell r="B2432" t="str">
            <v>GRELHA FOFO SIMPLES COM REQUADRO, CARGA MAXIMA 1,5 T, 150 X 1000 MM, E= *15* MM</v>
          </cell>
          <cell r="C2432" t="str">
            <v xml:space="preserve">UN    </v>
          </cell>
          <cell r="D2432" t="str">
            <v>AS</v>
          </cell>
          <cell r="E2432">
            <v>137.30000000000001</v>
          </cell>
        </row>
        <row r="2433">
          <cell r="A2433">
            <v>11236</v>
          </cell>
          <cell r="B2433" t="str">
            <v>GRELHA FOFO SIMPLES COM REQUADRO, CARGA MAXIMA 1,5 T, 200 X 1000 MM, E= *15* MM</v>
          </cell>
          <cell r="C2433" t="str">
            <v xml:space="preserve">UN    </v>
          </cell>
          <cell r="D2433" t="str">
            <v>AS</v>
          </cell>
          <cell r="E2433">
            <v>174.48</v>
          </cell>
        </row>
        <row r="2434">
          <cell r="A2434">
            <v>11731</v>
          </cell>
          <cell r="B2434" t="str">
            <v>GRELHA PVC BRANCA QUADRADA, 150 X 150 MM</v>
          </cell>
          <cell r="C2434" t="str">
            <v xml:space="preserve">UN    </v>
          </cell>
          <cell r="D2434" t="str">
            <v>CR</v>
          </cell>
          <cell r="E2434">
            <v>4.45</v>
          </cell>
        </row>
        <row r="2435">
          <cell r="A2435">
            <v>11732</v>
          </cell>
          <cell r="B2435" t="str">
            <v>GRELHA PVC CROMADA REDONDA, 150 MM</v>
          </cell>
          <cell r="C2435" t="str">
            <v xml:space="preserve">UN    </v>
          </cell>
          <cell r="D2435" t="str">
            <v>CR</v>
          </cell>
          <cell r="E2435">
            <v>22.64</v>
          </cell>
        </row>
        <row r="2436">
          <cell r="A2436">
            <v>36494</v>
          </cell>
          <cell r="B2436" t="str">
            <v>GRUA ASCENCIONAL, LANCA DE 30 M, CAPACIDADE DE 1,0 T A 30 M, ALTURA ATE 39 M</v>
          </cell>
          <cell r="C2436" t="str">
            <v xml:space="preserve">UN    </v>
          </cell>
          <cell r="D2436" t="str">
            <v>AS</v>
          </cell>
          <cell r="E2436">
            <v>377809.08</v>
          </cell>
        </row>
        <row r="2437">
          <cell r="A2437">
            <v>36493</v>
          </cell>
          <cell r="B2437" t="str">
            <v>GRUA ASCENCIONAL, LANCA DE 42 M, CAPACIDADE DE 1,5 T A 30 M, ALTURA ATE 39 M</v>
          </cell>
          <cell r="C2437" t="str">
            <v xml:space="preserve">UN    </v>
          </cell>
          <cell r="D2437" t="str">
            <v>AS</v>
          </cell>
          <cell r="E2437">
            <v>428042.35</v>
          </cell>
        </row>
        <row r="2438">
          <cell r="A2438">
            <v>36492</v>
          </cell>
          <cell r="B2438" t="str">
            <v>GRUA ASCENCIONAL, LANCA DE 50 M, CAPACIDADE DE 2,33 T A 30 M, ALTURA ATE 48 M</v>
          </cell>
          <cell r="C2438" t="str">
            <v xml:space="preserve">UN    </v>
          </cell>
          <cell r="D2438" t="str">
            <v>AS</v>
          </cell>
          <cell r="E2438">
            <v>795140.35</v>
          </cell>
        </row>
        <row r="2439">
          <cell r="A2439">
            <v>13333</v>
          </cell>
          <cell r="B2439" t="str">
            <v>GRUPO DE SOLDAGEM C/ GERADOR A DIESEL 60 CV PARA SOLDA ELETRICA, SOBRE 04 RODAS, COM MOTOR 4 CILINDROS</v>
          </cell>
          <cell r="C2439" t="str">
            <v xml:space="preserve">UN    </v>
          </cell>
          <cell r="D2439" t="str">
            <v>AS</v>
          </cell>
          <cell r="E2439">
            <v>146282.53</v>
          </cell>
        </row>
        <row r="2440">
          <cell r="A2440">
            <v>13533</v>
          </cell>
          <cell r="B2440" t="str">
            <v>GRUPO DE SOLDAGEM COM GERADOR A DIESEL 30 CV, PARA SOLDA ELETRICA, SOBRE DUAS RODAS</v>
          </cell>
          <cell r="C2440" t="str">
            <v xml:space="preserve">UN    </v>
          </cell>
          <cell r="D2440" t="str">
            <v>AS</v>
          </cell>
          <cell r="E2440">
            <v>130760.33</v>
          </cell>
        </row>
        <row r="2441">
          <cell r="A2441">
            <v>36499</v>
          </cell>
          <cell r="B2441" t="str">
            <v>GRUPO GERADOR A GASOLINA, POTENCIA NOMINAL 2,2 KW, TENSAO DE SAIDA 110/220 V, MOTOR POTENCIA 6,5 HP</v>
          </cell>
          <cell r="C2441" t="str">
            <v xml:space="preserve">UN    </v>
          </cell>
          <cell r="D2441" t="str">
            <v>AS</v>
          </cell>
          <cell r="E2441">
            <v>2852.51</v>
          </cell>
        </row>
        <row r="2442">
          <cell r="A2442">
            <v>39585</v>
          </cell>
          <cell r="B2442" t="str">
            <v>GRUPO GERADOR DIESEL, COM CARENAGEM, POTENCIA STANDART ENTRE 100 E 110 KVA, VELOCIDADE DE 1800 RPM, FREQUENCIA DE 60 HZ</v>
          </cell>
          <cell r="C2442" t="str">
            <v xml:space="preserve">UN    </v>
          </cell>
          <cell r="D2442" t="str">
            <v>AS</v>
          </cell>
          <cell r="E2442">
            <v>94454.63</v>
          </cell>
        </row>
        <row r="2443">
          <cell r="A2443">
            <v>39586</v>
          </cell>
          <cell r="B2443" t="str">
            <v>GRUPO GERADOR DIESEL, COM CARENAGEM, POTENCIA STANDART ENTRE 140 E 150 KVA, VELOCIDADE DE 1800 RPM, FREQUENCIA DE 60 HZ</v>
          </cell>
          <cell r="C2443" t="str">
            <v xml:space="preserve">UN    </v>
          </cell>
          <cell r="D2443" t="str">
            <v>AS</v>
          </cell>
          <cell r="E2443">
            <v>110788.88</v>
          </cell>
        </row>
        <row r="2444">
          <cell r="A2444">
            <v>39587</v>
          </cell>
          <cell r="B2444" t="str">
            <v>GRUPO GERADOR DIESEL, COM CARENAGEM, POTENCIA STANDART ENTRE 210 E 220 KVA, VELOCIDADE DE 1800 RPM, FREQUENCIA DE 60 HZ</v>
          </cell>
          <cell r="C2444" t="str">
            <v xml:space="preserve">UN    </v>
          </cell>
          <cell r="D2444" t="str">
            <v>AS</v>
          </cell>
          <cell r="E2444">
            <v>134935.18</v>
          </cell>
        </row>
        <row r="2445">
          <cell r="A2445">
            <v>39588</v>
          </cell>
          <cell r="B2445" t="str">
            <v>GRUPO GERADOR DIESEL, COM CARENAGEM, POTENCIA STANDART ENTRE 250 E 260 KVA, VELOCIDADE DE 1800 RPM, FREQUENCIA DE 60 HZ</v>
          </cell>
          <cell r="C2445" t="str">
            <v xml:space="preserve">UN    </v>
          </cell>
          <cell r="D2445" t="str">
            <v>AS</v>
          </cell>
          <cell r="E2445">
            <v>156240.73000000001</v>
          </cell>
        </row>
        <row r="2446">
          <cell r="A2446">
            <v>39584</v>
          </cell>
          <cell r="B2446" t="str">
            <v>GRUPO GERADOR DIESEL, COM CARENAGEM, POTENCIA STANDART ENTRE 50 E 55 KVA, VELOCIDADE DE 1800 RPM, FREQUENCIA DE 60 HZ</v>
          </cell>
          <cell r="C2446" t="str">
            <v xml:space="preserve">UN    </v>
          </cell>
          <cell r="D2446" t="str">
            <v>AS</v>
          </cell>
          <cell r="E2446">
            <v>84114.33</v>
          </cell>
        </row>
        <row r="2447">
          <cell r="A2447">
            <v>39590</v>
          </cell>
          <cell r="B2447" t="str">
            <v>GRUPO GERADOR DIESEL, SEM CARENAGEM, POTENCIA STANDART ENTRE 100 E 110 KVA, VELOCIDADE DE 1800 RPM, FREQUENCIA DE 60 HZ</v>
          </cell>
          <cell r="C2447" t="str">
            <v xml:space="preserve">UN    </v>
          </cell>
          <cell r="D2447" t="str">
            <v>AS</v>
          </cell>
          <cell r="E2447">
            <v>82097.399999999994</v>
          </cell>
        </row>
        <row r="2448">
          <cell r="A2448">
            <v>39592</v>
          </cell>
          <cell r="B2448" t="str">
            <v>GRUPO GERADOR DIESEL, SEM CARENAGEM, POTENCIA STANDART ENTRE 210 E 220 KVA, VELOCIDADE DE 1800 RPM, FREQUENCIA DE 60 HZ</v>
          </cell>
          <cell r="C2448" t="str">
            <v xml:space="preserve">UN    </v>
          </cell>
          <cell r="D2448" t="str">
            <v>AS</v>
          </cell>
          <cell r="E2448">
            <v>117975.95</v>
          </cell>
        </row>
        <row r="2449">
          <cell r="A2449">
            <v>39593</v>
          </cell>
          <cell r="B2449" t="str">
            <v>GRUPO GERADOR DIESEL, SEM CARENAGEM, POTENCIA STANDART ENTRE 250 E 260 KVA, VELOCIDADE DE 1800 RPM, FREQUENCIA DE 60 HZ</v>
          </cell>
          <cell r="C2449" t="str">
            <v xml:space="preserve">UN    </v>
          </cell>
          <cell r="D2449" t="str">
            <v>AS</v>
          </cell>
          <cell r="E2449">
            <v>134935.18</v>
          </cell>
        </row>
        <row r="2450">
          <cell r="A2450">
            <v>14254</v>
          </cell>
          <cell r="B2450" t="str">
            <v>GRUPO GERADOR DIESEL, SEM CARENAGEM, POTENCIA STANDART ENTRE 80 E 90 KVA, VELOCIDADE DE 1800 RPM, FREQUENCIA DE 60 HZ</v>
          </cell>
          <cell r="C2450" t="str">
            <v xml:space="preserve">UN    </v>
          </cell>
          <cell r="D2450" t="str">
            <v>AS</v>
          </cell>
          <cell r="E2450">
            <v>76700</v>
          </cell>
        </row>
        <row r="2451">
          <cell r="A2451">
            <v>25987</v>
          </cell>
          <cell r="B2451" t="str">
            <v>GRUPO GERADOR ESTACIONARIO SILENCIADO, POTENCIA 50 KVA, MOTOR DIESEL</v>
          </cell>
          <cell r="C2451" t="str">
            <v xml:space="preserve">UN    </v>
          </cell>
          <cell r="D2451" t="str">
            <v>AS</v>
          </cell>
          <cell r="E2451">
            <v>64050.62</v>
          </cell>
        </row>
        <row r="2452">
          <cell r="A2452">
            <v>25019</v>
          </cell>
          <cell r="B2452" t="str">
            <v>GRUPO GERADOR ESTACIONARIO, MOTOR DIESEL POTENCIA 170 KVA</v>
          </cell>
          <cell r="C2452" t="str">
            <v xml:space="preserve">UN    </v>
          </cell>
          <cell r="D2452" t="str">
            <v>AS</v>
          </cell>
          <cell r="E2452">
            <v>109789.92</v>
          </cell>
        </row>
        <row r="2453">
          <cell r="A2453">
            <v>36501</v>
          </cell>
          <cell r="B2453" t="str">
            <v>GRUPO GERADOR ESTACIONARIO, POTENCIA 150 KVA, MOTOR DIESEL</v>
          </cell>
          <cell r="C2453" t="str">
            <v xml:space="preserve">UN    </v>
          </cell>
          <cell r="D2453" t="str">
            <v>AS</v>
          </cell>
          <cell r="E2453">
            <v>97750.86</v>
          </cell>
        </row>
        <row r="2454">
          <cell r="A2454">
            <v>25986</v>
          </cell>
          <cell r="B2454" t="str">
            <v>GRUPO GERADOR ESTACIONARIO, SILENCIADO, POTENCIA 180 KVA, MOTOR DIESEL</v>
          </cell>
          <cell r="C2454" t="str">
            <v xml:space="preserve">UN    </v>
          </cell>
          <cell r="D2454" t="str">
            <v>AS</v>
          </cell>
          <cell r="E2454">
            <v>117515.26</v>
          </cell>
        </row>
        <row r="2455">
          <cell r="A2455">
            <v>36500</v>
          </cell>
          <cell r="B2455" t="str">
            <v>GRUPO GERADOR REBOCAVEL, POTENCIA *66* KVA, MOTOR A DIESEL</v>
          </cell>
          <cell r="C2455" t="str">
            <v xml:space="preserve">UN    </v>
          </cell>
          <cell r="D2455" t="str">
            <v>AS</v>
          </cell>
          <cell r="E2455">
            <v>69077.86</v>
          </cell>
        </row>
        <row r="2456">
          <cell r="A2456">
            <v>20017</v>
          </cell>
          <cell r="B2456" t="str">
            <v>GUARNICAO/ ALIZAR/ VISTA MACICA, E= *1* CM, L= *4,5* CM, EM CEDRINHO/ ANGELIM COMERCIAL/  EUCALIPTO/ CURUPIXA/ PEROBA/ CUMARU OU EQUIVALENTE DA REGIAO</v>
          </cell>
          <cell r="C2456" t="str">
            <v xml:space="preserve">M     </v>
          </cell>
          <cell r="D2456" t="str">
            <v>CR</v>
          </cell>
          <cell r="E2456">
            <v>5.54</v>
          </cell>
        </row>
        <row r="2457">
          <cell r="A2457">
            <v>20007</v>
          </cell>
          <cell r="B2457" t="str">
            <v>GUARNICAO/ ALIZAR/ VISTA MACICA, E= *1* CM, L= *4,5* CM, EM PINUS/ TAUARI/ VIROLA OU EQUIVALENTE DA REGIAO</v>
          </cell>
          <cell r="C2457" t="str">
            <v xml:space="preserve">M     </v>
          </cell>
          <cell r="D2457" t="str">
            <v>CR</v>
          </cell>
          <cell r="E2457">
            <v>4.25</v>
          </cell>
        </row>
        <row r="2458">
          <cell r="A2458">
            <v>39836</v>
          </cell>
          <cell r="B2458" t="str">
            <v>GUARNICAO/ALIZAR/VISTA, E = *1,3* CM, L = *5,0* CM HASTE REGULAVEL = *35* MM, EM MDF/PVC WOOD/ POLIESTIRENO OU MADEIRA LAMINADA, PRIMER BRANCO</v>
          </cell>
          <cell r="C2458" t="str">
            <v xml:space="preserve">JG    </v>
          </cell>
          <cell r="D2458" t="str">
            <v>CR</v>
          </cell>
          <cell r="E2458">
            <v>113.36</v>
          </cell>
        </row>
        <row r="2459">
          <cell r="A2459">
            <v>39830</v>
          </cell>
          <cell r="B2459" t="str">
            <v>GUARNICAO/ALIZAR/VISTA, E = *1,3* CM, L = *7,0* CM, EM POLIESTIRENO, BRANCO</v>
          </cell>
          <cell r="C2459" t="str">
            <v xml:space="preserve">JG    </v>
          </cell>
          <cell r="D2459" t="str">
            <v>CR</v>
          </cell>
          <cell r="E2459">
            <v>129.28</v>
          </cell>
        </row>
        <row r="2460">
          <cell r="A2460">
            <v>39831</v>
          </cell>
          <cell r="B2460" t="str">
            <v>GUARNICAO/ALIZAR/VISTA, E = *1,5* CM, L = *5,0* CM, EM POLIESTIRENO, BRANCO</v>
          </cell>
          <cell r="C2460" t="str">
            <v xml:space="preserve">JG    </v>
          </cell>
          <cell r="D2460" t="str">
            <v>CR</v>
          </cell>
          <cell r="E2460">
            <v>129.01</v>
          </cell>
        </row>
        <row r="2461">
          <cell r="A2461">
            <v>36888</v>
          </cell>
          <cell r="B2461" t="str">
            <v>GUARNICAO/MOLDURA DE ACABAMENTO PARA ESQUADRIA DE ALUMINIO ANODIZADO NATURAL, PARA 1 FACE</v>
          </cell>
          <cell r="C2461" t="str">
            <v xml:space="preserve">M     </v>
          </cell>
          <cell r="D2461" t="str">
            <v>AS</v>
          </cell>
          <cell r="E2461">
            <v>6.39</v>
          </cell>
        </row>
        <row r="2462">
          <cell r="A2462">
            <v>40527</v>
          </cell>
          <cell r="B2462" t="str">
            <v>GUINCHO DE ALAVANCA MANUAL, CAPACIDADE DE 1,6 T, COM 20 M DE CABO DE ACO (AQUISICAO)</v>
          </cell>
          <cell r="C2462" t="str">
            <v xml:space="preserve">UN    </v>
          </cell>
          <cell r="D2462" t="str">
            <v>AS</v>
          </cell>
          <cell r="E2462">
            <v>2241.73</v>
          </cell>
        </row>
        <row r="2463">
          <cell r="A2463">
            <v>36497</v>
          </cell>
          <cell r="B2463" t="str">
            <v>GUINCHO DE ALAVANCA MANUAL, CAPACIDADE 3,2 T COM 20 M DE CABO DE ACO DIAMETRO 16,3 MM</v>
          </cell>
          <cell r="C2463" t="str">
            <v xml:space="preserve">UN    </v>
          </cell>
          <cell r="D2463" t="str">
            <v>AS</v>
          </cell>
          <cell r="E2463">
            <v>2559.1799999999998</v>
          </cell>
        </row>
        <row r="2464">
          <cell r="A2464">
            <v>36487</v>
          </cell>
          <cell r="B2464" t="str">
            <v>GUINCHO ELETRICO DE COLUNA, CAPACIDADE 400 KG, COM MOTO FREIO, MOTOR TRIFASICO DE 1,25 CV</v>
          </cell>
          <cell r="C2464" t="str">
            <v xml:space="preserve">UN    </v>
          </cell>
          <cell r="D2464" t="str">
            <v>AS</v>
          </cell>
          <cell r="E2464">
            <v>4455.93</v>
          </cell>
        </row>
        <row r="2465">
          <cell r="A2465">
            <v>25952</v>
          </cell>
          <cell r="B2465" t="str">
            <v>GUINDASTE HIDRAULICO AUTOPROPELIDO, COM LANCA TELESCOPICA 28,80 M, CAPACIDADE MAXIMA 30 T, POTENCIA 97 KW, TRACAO 4 X 4</v>
          </cell>
          <cell r="C2465" t="str">
            <v xml:space="preserve">UN    </v>
          </cell>
          <cell r="D2465" t="str">
            <v>AS</v>
          </cell>
          <cell r="E2465">
            <v>660657.27</v>
          </cell>
        </row>
        <row r="2466">
          <cell r="A2466">
            <v>25954</v>
          </cell>
          <cell r="B2466" t="str">
            <v>GUINDASTE HIDRAULICO AUTOPROPELIDO, COM LANCA TELESCOPICA 40 M, CAPACIDADE MAXIMA 60 T, POTENCIA 260 KW, TRACAO 6 X 6</v>
          </cell>
          <cell r="C2466" t="str">
            <v xml:space="preserve">UN    </v>
          </cell>
          <cell r="D2466" t="str">
            <v>AS</v>
          </cell>
          <cell r="E2466">
            <v>1270494.75</v>
          </cell>
        </row>
        <row r="2467">
          <cell r="A2467">
            <v>25953</v>
          </cell>
          <cell r="B2467" t="str">
            <v>GUINDASTE HIDRAULICO AUTOPROPELIDO, COM LANCA TELESCOPICA 50 M, CAPACIDADE MAXIMA 100 T, POTENCIA 350 KW, TRACAO 10 X 6</v>
          </cell>
          <cell r="C2467" t="str">
            <v xml:space="preserve">UN    </v>
          </cell>
          <cell r="D2467" t="str">
            <v>AS</v>
          </cell>
          <cell r="E2467">
            <v>2159841.08</v>
          </cell>
        </row>
        <row r="2468">
          <cell r="A2468">
            <v>37776</v>
          </cell>
          <cell r="B2468" t="str">
            <v>GUINDAUTO HIDRAULICO, CAPACIDADE MAXIMA DE CARGA 10000 KG, MOMENTO MAXIMO DE CARGA 23 TM , ALCANCE MAXIMO HORIZONTAL 11,80 M, PARA MONTAGEM SOBRE CHASSI DE CAMINHAO PBT MINIMO 15000 KG (INCLUI MONTAGEM, NAO INCLUI CAMINHAO)</v>
          </cell>
          <cell r="C2468" t="str">
            <v xml:space="preserve">UN    </v>
          </cell>
          <cell r="D2468" t="str">
            <v>AS</v>
          </cell>
          <cell r="E2468">
            <v>132370.65</v>
          </cell>
        </row>
        <row r="2469">
          <cell r="A2469">
            <v>37775</v>
          </cell>
          <cell r="B2469" t="str">
            <v>GUINDAUTO HIDRAULICO, CAPACIDADE MAXIMA DE CARGA 14340 KG, MOMENTO MAXIMO DE CARGA 42,3 TM, ALCANCE MAXIMO HORIZONTAL 16,80 M, PARA MONTAGEM SOBRE CHASSI DE CAMINHAO PBT MINIMO 23000 KG (INCLUI MONTAGEM, NAO INCLUI CAMINHAO)</v>
          </cell>
          <cell r="C2469" t="str">
            <v xml:space="preserve">UN    </v>
          </cell>
          <cell r="D2469" t="str">
            <v>AS</v>
          </cell>
          <cell r="E2469">
            <v>208493.79</v>
          </cell>
        </row>
        <row r="2470">
          <cell r="A2470">
            <v>36491</v>
          </cell>
          <cell r="B2470" t="str">
            <v>GUINDAUTO HIDRAULICO, CAPACIDADE MAXIMA DE CARGA 30000 KG, MOMENTO MAXIMO DE CARGA 92,2 TM , ALCANCE MAXIMO HORIZONTAL  22,00 M, PARA MONTAGEM SOBRE CHASSI DE CAMINHAO PBT MINIMO 30000 KG (INCLUI MONTAGEM, NAO INCLUI CAMINHAO)</v>
          </cell>
          <cell r="C2470" t="str">
            <v xml:space="preserve">UN    </v>
          </cell>
          <cell r="D2470" t="str">
            <v>AS</v>
          </cell>
          <cell r="E2470">
            <v>772114.39</v>
          </cell>
        </row>
        <row r="2471">
          <cell r="A2471">
            <v>10712</v>
          </cell>
          <cell r="B2471" t="str">
            <v>GUINDAUTO HIDRAULICO, CAPACIDADE MAXIMA DE CARGA 3300 KG, MOMENTO MAXIMO DE CARGA 5,8 TM , ALCANCE MAXIMO HORIZONTAL  7,60 M, PARA MONTAGEM SOBRE CHASSI DE CAMINHAO PBT MINIMO 8000 KG (INCLUI MONTAGEM, NAO INCLUI CAMINHAO)</v>
          </cell>
          <cell r="C2471" t="str">
            <v xml:space="preserve">UN    </v>
          </cell>
          <cell r="D2471" t="str">
            <v>AS</v>
          </cell>
          <cell r="E2471">
            <v>52123.44</v>
          </cell>
        </row>
        <row r="2472">
          <cell r="A2472">
            <v>3363</v>
          </cell>
          <cell r="B2472" t="str">
            <v>GUINDAUTO HIDRAULICO, CAPACIDADE MAXIMA DE CARGA 6200 KG, MOMENTO MAXIMO DE CARGA 11,7 TM , ALCANCE MAXIMO HORIZONTAL  9,70 M, PARA MONTAGEM SOBRE CHASSI DE CAMINHAO PBT MINIMO 13000 KG (INCLUI MONTAGEM, NAO INCLUI CAMINHAO)</v>
          </cell>
          <cell r="C2472" t="str">
            <v xml:space="preserve">UN    </v>
          </cell>
          <cell r="D2472" t="str">
            <v>AS</v>
          </cell>
          <cell r="E2472">
            <v>73316.5</v>
          </cell>
        </row>
        <row r="2473">
          <cell r="A2473">
            <v>3365</v>
          </cell>
          <cell r="B2473" t="str">
            <v>GUINDAUTO HIDRAULICO, CAPACIDADE MAXIMA DE CARGA 8500 KG, MOMENTO MAXIMO DE CARGA 30,4 TM , ALCANCE MAXIMO HORIZONTAL  14,30 M, PARA MONTAGEM SOBRE CHASSI DE CAMINHAO PBT MINIMO 23000 KG (INCLUI MONTAGEM, NAO INCLUI CAMINHAO)</v>
          </cell>
          <cell r="C2473" t="str">
            <v xml:space="preserve">UN    </v>
          </cell>
          <cell r="D2473" t="str">
            <v>AS</v>
          </cell>
          <cell r="E2473">
            <v>171377.31</v>
          </cell>
        </row>
        <row r="2474">
          <cell r="A2474">
            <v>7569</v>
          </cell>
          <cell r="B2474" t="str">
            <v>HASTE ANCORA EM ACO GALVANIZADO, DIMENSOES 16 MM X 2000 MM</v>
          </cell>
          <cell r="C2474" t="str">
            <v xml:space="preserve">UN    </v>
          </cell>
          <cell r="D2474" t="str">
            <v>AS</v>
          </cell>
          <cell r="E2474">
            <v>43.94</v>
          </cell>
        </row>
        <row r="2475">
          <cell r="A2475">
            <v>34349</v>
          </cell>
          <cell r="B2475" t="str">
            <v>HASTE DE ACO GALVANIZADO PARA FIXACAO DE CONCERTINA 2 "/3 M</v>
          </cell>
          <cell r="C2475" t="str">
            <v xml:space="preserve">UN    </v>
          </cell>
          <cell r="D2475" t="str">
            <v>CR</v>
          </cell>
          <cell r="E2475">
            <v>17.309999999999999</v>
          </cell>
        </row>
        <row r="2476">
          <cell r="A2476">
            <v>11991</v>
          </cell>
          <cell r="B2476" t="str">
            <v>HASTE DE ATERRAMENTO EM ACO GALVANIZADO TIPO CANTONEIRA COM 2,00 M DE COMPRIMENTO, 25 X 25 MM E CHAPA DE 3/16"</v>
          </cell>
          <cell r="C2476" t="str">
            <v xml:space="preserve">UN    </v>
          </cell>
          <cell r="D2476" t="str">
            <v>CR</v>
          </cell>
          <cell r="E2476">
            <v>57.85</v>
          </cell>
        </row>
        <row r="2477">
          <cell r="A2477">
            <v>20062</v>
          </cell>
          <cell r="B2477" t="str">
            <v>HASTE METALICA PARA FIXACAO DE CALHA PLUVIAL,  ZINCADA, DOBRADA 90 GRAUS</v>
          </cell>
          <cell r="C2477" t="str">
            <v xml:space="preserve">UN    </v>
          </cell>
          <cell r="D2477" t="str">
            <v>AS</v>
          </cell>
          <cell r="E2477">
            <v>10.3</v>
          </cell>
        </row>
        <row r="2478">
          <cell r="A2478">
            <v>11029</v>
          </cell>
          <cell r="B2478" t="str">
            <v>HASTE RETA PARA GANCHO DE FERRO GALVANIZADO, COM ROSCA 1/4 " X 30 CM PARA FIXACAO DE TELHA METALICA, INCLUI PORCA E ARRUELAS DE VEDACAO</v>
          </cell>
          <cell r="C2478" t="str">
            <v xml:space="preserve">CJ    </v>
          </cell>
          <cell r="D2478" t="str">
            <v>CR</v>
          </cell>
          <cell r="E2478">
            <v>1.27</v>
          </cell>
        </row>
        <row r="2479">
          <cell r="A2479">
            <v>4316</v>
          </cell>
          <cell r="B2479" t="str">
            <v>HASTE RETA PARA GANCHO DE FERRO GALVANIZADO, COM ROSCA 1/4 " X 40 CM PARA FIXACAO DE TELHA DE FIBROCIMENTO, INCLUI PORCA SEXTAVADA DE  ZINCO</v>
          </cell>
          <cell r="C2479" t="str">
            <v xml:space="preserve">UN    </v>
          </cell>
          <cell r="D2479" t="str">
            <v>CR</v>
          </cell>
          <cell r="E2479">
            <v>1.28</v>
          </cell>
        </row>
        <row r="2480">
          <cell r="A2480">
            <v>4313</v>
          </cell>
          <cell r="B2480" t="str">
            <v>HASTE RETA PARA GANCHO DE FERRO GALVANIZADO, COM ROSCA 5/16" X 35 CM PARA FIXACAO DE TELHA DE FIBROCIMENTO, INCLUI PORCA E ARRUELAS DE VEDACAO</v>
          </cell>
          <cell r="C2480" t="str">
            <v xml:space="preserve">CJ    </v>
          </cell>
          <cell r="D2480" t="str">
            <v>CR</v>
          </cell>
          <cell r="E2480">
            <v>1.84</v>
          </cell>
        </row>
        <row r="2481">
          <cell r="A2481">
            <v>4317</v>
          </cell>
          <cell r="B2481" t="str">
            <v>HASTE RETA PARA GANCHO DE FERRO GALVANIZADO, COM ROSCA 5/16" X 40 CM PARA FIXACAO DE TELHA DE FIBROCIMENTO, INCLUI PORCA SEXTAVADA DE  ZINCO</v>
          </cell>
          <cell r="C2481" t="str">
            <v xml:space="preserve">UN    </v>
          </cell>
          <cell r="D2481" t="str">
            <v>CR</v>
          </cell>
          <cell r="E2481">
            <v>2.09</v>
          </cell>
        </row>
        <row r="2482">
          <cell r="A2482">
            <v>4314</v>
          </cell>
          <cell r="B2482" t="str">
            <v>HASTE RETA PARA GANCHO DE FERRO GALVANIZADO, COM ROSCA 5/16" X 45 CM PARA FIXACAO DE TELHA DE FIBROCIMENTO, INCLUI PORCA E ARRUELAS DE VEDACAO</v>
          </cell>
          <cell r="C2482" t="str">
            <v xml:space="preserve">CJ    </v>
          </cell>
          <cell r="D2482" t="str">
            <v>CR</v>
          </cell>
          <cell r="E2482">
            <v>2.4500000000000002</v>
          </cell>
        </row>
        <row r="2483">
          <cell r="A2483">
            <v>10561</v>
          </cell>
          <cell r="B2483" t="str">
            <v>HEXAMETAFOSFATO DE SODIO</v>
          </cell>
          <cell r="C2483" t="str">
            <v xml:space="preserve">KG    </v>
          </cell>
          <cell r="D2483" t="str">
            <v>CR</v>
          </cell>
          <cell r="E2483">
            <v>0.43</v>
          </cell>
        </row>
        <row r="2484">
          <cell r="A2484">
            <v>10921</v>
          </cell>
          <cell r="B2484" t="str">
            <v>HIDRANTE DE COLUNA COMPLETO, EM FERRO FUNDIDO, DN = 100 MM, COM REGISTRO, CUNHA DE BORRACHA, CURVA DESSIMETRICA, EXTREMIDADE E TAMPAS (INCLUI KIT FIXACAO)</v>
          </cell>
          <cell r="C2484" t="str">
            <v xml:space="preserve">UN    </v>
          </cell>
          <cell r="D2484" t="str">
            <v>AS</v>
          </cell>
          <cell r="E2484">
            <v>3306.55</v>
          </cell>
        </row>
        <row r="2485">
          <cell r="A2485">
            <v>10922</v>
          </cell>
          <cell r="B2485" t="str">
            <v>HIDRANTE DE COLUNA COMPLETO, EM FERRO FUNDIDO, DN = 75 MM, COM REGISTRO, CUNHA DE BORRACHA, CURVA DESSIMETRICA, EXTREMIDADE E TAMPAS (INCLUI KIT FIXACAO)</v>
          </cell>
          <cell r="C2485" t="str">
            <v xml:space="preserve">UN    </v>
          </cell>
          <cell r="D2485" t="str">
            <v>AS</v>
          </cell>
          <cell r="E2485">
            <v>2994.99</v>
          </cell>
        </row>
        <row r="2486">
          <cell r="A2486">
            <v>10923</v>
          </cell>
          <cell r="B2486" t="str">
            <v>HIDRANTE SUBTERRANEO, EM FERRO FUNDIDO, COM CURVA CURTA E CAIXA, DN 75 MM</v>
          </cell>
          <cell r="C2486" t="str">
            <v xml:space="preserve">UN    </v>
          </cell>
          <cell r="D2486" t="str">
            <v>AS</v>
          </cell>
          <cell r="E2486">
            <v>1770.16</v>
          </cell>
        </row>
        <row r="2487">
          <cell r="A2487">
            <v>10924</v>
          </cell>
          <cell r="B2487" t="str">
            <v>HIDRANTE SUBTERRANEO, EM FERRO FUNDIDO, COM CURVA LONGA E CAIXA, DN 75 MM</v>
          </cell>
          <cell r="C2487" t="str">
            <v xml:space="preserve">UN    </v>
          </cell>
          <cell r="D2487" t="str">
            <v>AS</v>
          </cell>
          <cell r="E2487">
            <v>1864.33</v>
          </cell>
        </row>
        <row r="2488">
          <cell r="A2488">
            <v>37772</v>
          </cell>
          <cell r="B2488" t="str">
            <v>HIDROJATEADORA PARA DESOBSTRUCAO DE REDES E GALERIAS, TANQUE 7000 L, BOMBA TRIPLEX 120 KGF/CM2 128 L/MIN (INCLUI MONTAGEM, NAO INCLUI CAMINHAO)</v>
          </cell>
          <cell r="C2488" t="str">
            <v xml:space="preserve">UN    </v>
          </cell>
          <cell r="D2488" t="str">
            <v>AS</v>
          </cell>
          <cell r="E2488">
            <v>114526.71</v>
          </cell>
        </row>
        <row r="2489">
          <cell r="A2489">
            <v>37771</v>
          </cell>
          <cell r="B2489" t="str">
            <v>HIDROJATEADORA PARA DESOBSTRUCAO DE REDES E GALERIAS, TANQUE 7000 L, BOMBA TRIPLEX 140 KGF/CM2 260 L/MIN ALIMENTADA POR MOTOR INDEPENDENTE A DIESEL POTENCIA 125 CV (INCLUI MONTAGEM, NAO INCLUI CAMINHAO)</v>
          </cell>
          <cell r="C2489" t="str">
            <v xml:space="preserve">UN    </v>
          </cell>
          <cell r="D2489" t="str">
            <v>AS</v>
          </cell>
          <cell r="E2489">
            <v>121838.18</v>
          </cell>
        </row>
        <row r="2490">
          <cell r="A2490">
            <v>12770</v>
          </cell>
          <cell r="B2490" t="str">
            <v>HIDROMETRO MULTIJATO, VAZAO MAXIMA DE 10,0 M3/H, DE 1"</v>
          </cell>
          <cell r="C2490" t="str">
            <v xml:space="preserve">UN    </v>
          </cell>
          <cell r="D2490" t="str">
            <v>AS</v>
          </cell>
          <cell r="E2490">
            <v>440.19</v>
          </cell>
        </row>
        <row r="2491">
          <cell r="A2491">
            <v>12772</v>
          </cell>
          <cell r="B2491" t="str">
            <v>HIDROMETRO MULTIJATO, VAZAO MAXIMA DE 20,0 M3/H, DE 1 1/2"</v>
          </cell>
          <cell r="C2491" t="str">
            <v xml:space="preserve">UN    </v>
          </cell>
          <cell r="D2491" t="str">
            <v>AS</v>
          </cell>
          <cell r="E2491">
            <v>731.6</v>
          </cell>
        </row>
        <row r="2492">
          <cell r="A2492">
            <v>12768</v>
          </cell>
          <cell r="B2492" t="str">
            <v>HIDROMETRO MULTIJATO, VAZAO MAXIMA DE 30,0 M3/H, DE 2"</v>
          </cell>
          <cell r="C2492" t="str">
            <v xml:space="preserve">UN    </v>
          </cell>
          <cell r="D2492" t="str">
            <v>AS</v>
          </cell>
          <cell r="E2492">
            <v>1029.2</v>
          </cell>
        </row>
        <row r="2493">
          <cell r="A2493">
            <v>12775</v>
          </cell>
          <cell r="B2493" t="str">
            <v>HIDROMETRO MULTIJATO, VAZAO MAXIMA DE 7,0 M3/H, DE 1"</v>
          </cell>
          <cell r="C2493" t="str">
            <v xml:space="preserve">UN    </v>
          </cell>
          <cell r="D2493" t="str">
            <v>AS</v>
          </cell>
          <cell r="E2493">
            <v>322.39</v>
          </cell>
        </row>
        <row r="2494">
          <cell r="A2494">
            <v>12769</v>
          </cell>
          <cell r="B2494" t="str">
            <v>HIDROMETRO UNIJATO, VAZAO MAXIMA DE 1,5 M3/H, DE 1/2"</v>
          </cell>
          <cell r="C2494" t="str">
            <v xml:space="preserve">UN    </v>
          </cell>
          <cell r="D2494" t="str">
            <v>AS</v>
          </cell>
          <cell r="E2494">
            <v>84.32</v>
          </cell>
        </row>
        <row r="2495">
          <cell r="A2495">
            <v>12773</v>
          </cell>
          <cell r="B2495" t="str">
            <v>HIDROMETRO UNIJATO, VAZAO MAXIMA DE 3,0 M3/H, DE 1/2"</v>
          </cell>
          <cell r="C2495" t="str">
            <v xml:space="preserve">UN    </v>
          </cell>
          <cell r="D2495" t="str">
            <v>AS</v>
          </cell>
          <cell r="E2495">
            <v>90.51</v>
          </cell>
        </row>
        <row r="2496">
          <cell r="A2496">
            <v>12774</v>
          </cell>
          <cell r="B2496" t="str">
            <v>HIDROMETRO UNIJATO, VAZAO MAXIMA DE 5,0 M3/H, DE 3/4"</v>
          </cell>
          <cell r="C2496" t="str">
            <v xml:space="preserve">UN    </v>
          </cell>
          <cell r="D2496" t="str">
            <v>AS</v>
          </cell>
          <cell r="E2496">
            <v>111.59</v>
          </cell>
        </row>
        <row r="2497">
          <cell r="A2497">
            <v>12776</v>
          </cell>
          <cell r="B2497" t="str">
            <v>HIDROMETRO WOLTMANN, VAZAO MAXIMA DE 50,0 M3/H, DE 2"</v>
          </cell>
          <cell r="C2497" t="str">
            <v xml:space="preserve">UN    </v>
          </cell>
          <cell r="D2497" t="str">
            <v>AS</v>
          </cell>
          <cell r="E2497">
            <v>1661.6</v>
          </cell>
        </row>
        <row r="2498">
          <cell r="A2498">
            <v>12777</v>
          </cell>
          <cell r="B2498" t="str">
            <v>HIDROMETRO WOLTMANN, VAZAO MAXIMA DE 80,0 M3/H, DE 3"</v>
          </cell>
          <cell r="C2498" t="str">
            <v xml:space="preserve">UN    </v>
          </cell>
          <cell r="D2498" t="str">
            <v>AS</v>
          </cell>
          <cell r="E2498">
            <v>2169.9899999999998</v>
          </cell>
        </row>
        <row r="2499">
          <cell r="A2499">
            <v>3391</v>
          </cell>
          <cell r="B2499" t="str">
            <v>IGNITOR PARA LAMPADA DE VAPOR DE SODIO / VAPOR METALICO ATE 2000 W, TENSAO DE PULSO ENTRE 600 A 750 V</v>
          </cell>
          <cell r="C2499" t="str">
            <v xml:space="preserve">UN    </v>
          </cell>
          <cell r="D2499" t="str">
            <v>AS</v>
          </cell>
          <cell r="E2499">
            <v>38.549999999999997</v>
          </cell>
        </row>
        <row r="2500">
          <cell r="A2500">
            <v>3389</v>
          </cell>
          <cell r="B2500" t="str">
            <v>IGNITOR PARA LAMPADA DE VAPOR DE SODIO / VAPOR METALICO ATE 400 W, TENSAO DE PULSO ENTRE 3000 A 4500 V</v>
          </cell>
          <cell r="C2500" t="str">
            <v xml:space="preserve">UN    </v>
          </cell>
          <cell r="D2500" t="str">
            <v>AS</v>
          </cell>
          <cell r="E2500">
            <v>20</v>
          </cell>
        </row>
        <row r="2501">
          <cell r="A2501">
            <v>3390</v>
          </cell>
          <cell r="B2501" t="str">
            <v>IGNITOR PARA LAMPADA DE VAPOR DE SODIO / VAPOR METALICO ATE 400 W, TENSAO DE PULSO ENTRE 580 A 750 V</v>
          </cell>
          <cell r="C2501" t="str">
            <v xml:space="preserve">UN    </v>
          </cell>
          <cell r="D2501" t="str">
            <v>AS</v>
          </cell>
          <cell r="E2501">
            <v>22.51</v>
          </cell>
        </row>
        <row r="2502">
          <cell r="A2502">
            <v>12873</v>
          </cell>
          <cell r="B2502" t="str">
            <v>IMPERMEABILIZADOR</v>
          </cell>
          <cell r="C2502" t="str">
            <v xml:space="preserve">H     </v>
          </cell>
          <cell r="D2502" t="str">
            <v>CR</v>
          </cell>
          <cell r="E2502">
            <v>16.41</v>
          </cell>
        </row>
        <row r="2503">
          <cell r="A2503">
            <v>41076</v>
          </cell>
          <cell r="B2503" t="str">
            <v>IMPERMEABILIZADOR (MENSALISTA)</v>
          </cell>
          <cell r="C2503" t="str">
            <v xml:space="preserve">MES   </v>
          </cell>
          <cell r="D2503" t="str">
            <v>CR</v>
          </cell>
          <cell r="E2503">
            <v>2926.62</v>
          </cell>
        </row>
        <row r="2504">
          <cell r="A2504">
            <v>140</v>
          </cell>
          <cell r="B2504" t="str">
            <v>IMPERMEABILIZANTE FLEXIVEL BRANCO DE BASE ACRILICA PARA COBERTURAS</v>
          </cell>
          <cell r="C2504" t="str">
            <v xml:space="preserve">KG    </v>
          </cell>
          <cell r="D2504" t="str">
            <v>CR</v>
          </cell>
          <cell r="E2504">
            <v>13.54</v>
          </cell>
        </row>
        <row r="2505">
          <cell r="A2505">
            <v>151</v>
          </cell>
          <cell r="B2505" t="str">
            <v>IMPERMEABILIZANTE INCOLOR PARA TRATAMENTO DE FACHADAS E TELHAS, BASE SILICONE</v>
          </cell>
          <cell r="C2505" t="str">
            <v xml:space="preserve">L     </v>
          </cell>
          <cell r="D2505" t="str">
            <v>CR</v>
          </cell>
          <cell r="E2505">
            <v>19.98</v>
          </cell>
        </row>
        <row r="2506">
          <cell r="A2506">
            <v>7340</v>
          </cell>
          <cell r="B2506" t="str">
            <v>IMUNIZANTE PARA MADEIRA, INCOLOR</v>
          </cell>
          <cell r="C2506" t="str">
            <v xml:space="preserve">L     </v>
          </cell>
          <cell r="D2506" t="str">
            <v>CR</v>
          </cell>
          <cell r="E2506">
            <v>22.42</v>
          </cell>
        </row>
        <row r="2507">
          <cell r="A2507">
            <v>2701</v>
          </cell>
          <cell r="B2507" t="str">
            <v>INSTALADOR DE TUBULACOES (TUBOS/EQUIPAMENTOS)</v>
          </cell>
          <cell r="C2507" t="str">
            <v xml:space="preserve">H     </v>
          </cell>
          <cell r="D2507" t="str">
            <v>CR</v>
          </cell>
          <cell r="E2507">
            <v>12.64</v>
          </cell>
        </row>
        <row r="2508">
          <cell r="A2508">
            <v>40929</v>
          </cell>
          <cell r="B2508" t="str">
            <v>INSTALADOR DE TUBULACOES (TUBOS/EQUIPAMENTOS) (MENSALISTA)</v>
          </cell>
          <cell r="C2508" t="str">
            <v xml:space="preserve">MES   </v>
          </cell>
          <cell r="D2508" t="str">
            <v>CR</v>
          </cell>
          <cell r="E2508">
            <v>2255.35</v>
          </cell>
        </row>
        <row r="2509">
          <cell r="A2509">
            <v>38114</v>
          </cell>
          <cell r="B2509" t="str">
            <v>INTERRUPTOR BIPOLAR SIMPLES 10 A, 250 V (APENAS MODULO)</v>
          </cell>
          <cell r="C2509" t="str">
            <v xml:space="preserve">UN    </v>
          </cell>
          <cell r="D2509" t="str">
            <v>CR</v>
          </cell>
          <cell r="E2509">
            <v>15.01</v>
          </cell>
        </row>
        <row r="2510">
          <cell r="A2510">
            <v>38064</v>
          </cell>
          <cell r="B2510" t="str">
            <v>INTERRUPTOR BIPOLAR 10A, 250V, CONJUNTO MONTADO PARA EMBUTIR 4" X 2" (PLACA + SUPORTE + MODULO)</v>
          </cell>
          <cell r="C2510" t="str">
            <v xml:space="preserve">UN    </v>
          </cell>
          <cell r="D2510" t="str">
            <v>CR</v>
          </cell>
          <cell r="E2510">
            <v>16.79</v>
          </cell>
        </row>
        <row r="2511">
          <cell r="A2511">
            <v>38115</v>
          </cell>
          <cell r="B2511" t="str">
            <v>INTERRUPTOR INTERMEDIARIO 10 A, 250 V (APENAS MODULO)</v>
          </cell>
          <cell r="C2511" t="str">
            <v xml:space="preserve">UN    </v>
          </cell>
          <cell r="D2511" t="str">
            <v>CR</v>
          </cell>
          <cell r="E2511">
            <v>16.03</v>
          </cell>
        </row>
        <row r="2512">
          <cell r="A2512">
            <v>38065</v>
          </cell>
          <cell r="B2512" t="str">
            <v>INTERRUPTOR INTERMEDIARIO 10A, 250V, CONJUNTO MONTADO PARA EMBUTIR 4" X 2" (PLACA + SUPORTE + MODULO)</v>
          </cell>
          <cell r="C2512" t="str">
            <v xml:space="preserve">UN    </v>
          </cell>
          <cell r="D2512" t="str">
            <v>CR</v>
          </cell>
          <cell r="E2512">
            <v>23.82</v>
          </cell>
        </row>
        <row r="2513">
          <cell r="A2513">
            <v>38078</v>
          </cell>
          <cell r="B2513" t="str">
            <v>INTERRUPTOR PARALELO + TOMADA 2P+T 10A, 250V, CONJUNTO MONTADO PARA EMBUTIR 4" X 2" (PLACA + SUPORTE + MODULOS)</v>
          </cell>
          <cell r="C2513" t="str">
            <v xml:space="preserve">UN    </v>
          </cell>
          <cell r="D2513" t="str">
            <v>CR</v>
          </cell>
          <cell r="E2513">
            <v>13.9</v>
          </cell>
        </row>
        <row r="2514">
          <cell r="A2514">
            <v>38113</v>
          </cell>
          <cell r="B2514" t="str">
            <v>INTERRUPTOR PARALELO 10A, 250V (APENAS MODULO)</v>
          </cell>
          <cell r="C2514" t="str">
            <v xml:space="preserve">UN    </v>
          </cell>
          <cell r="D2514" t="str">
            <v>CR</v>
          </cell>
          <cell r="E2514">
            <v>7.55</v>
          </cell>
        </row>
        <row r="2515">
          <cell r="A2515">
            <v>38063</v>
          </cell>
          <cell r="B2515" t="str">
            <v>INTERRUPTOR PARALELO 10A, 250V, CONJUNTO MONTADO PARA EMBUTIR 4" X 2" (PLACA + SUPORTE + MODULO)</v>
          </cell>
          <cell r="C2515" t="str">
            <v xml:space="preserve">UN    </v>
          </cell>
          <cell r="D2515" t="str">
            <v>CR</v>
          </cell>
          <cell r="E2515">
            <v>8.1</v>
          </cell>
        </row>
        <row r="2516">
          <cell r="A2516">
            <v>38080</v>
          </cell>
          <cell r="B2516" t="str">
            <v>INTERRUPTOR SIMPLES + INTERRUPTOR PARALELO + TOMADA 2P+T 10A, 250V, CONJUNTO MONTADO PARA EMBUTIR 4" X 2" (PLACA + SUPORTE + MODULOS)</v>
          </cell>
          <cell r="C2516" t="str">
            <v xml:space="preserve">UN    </v>
          </cell>
          <cell r="D2516" t="str">
            <v>CR</v>
          </cell>
          <cell r="E2516">
            <v>24.13</v>
          </cell>
        </row>
        <row r="2517">
          <cell r="A2517">
            <v>38069</v>
          </cell>
          <cell r="B2517" t="str">
            <v>INTERRUPTOR SIMPLES + INTERRUPTOR PARALELO 10A, 250V, CONJUNTO MONTADO PARA EMBUTIR 4" X 2" (PLACA + SUPORTE + MODULOS)</v>
          </cell>
          <cell r="C2517" t="str">
            <v xml:space="preserve">UN    </v>
          </cell>
          <cell r="D2517" t="str">
            <v>CR</v>
          </cell>
          <cell r="E2517">
            <v>13.2</v>
          </cell>
        </row>
        <row r="2518">
          <cell r="A2518">
            <v>38077</v>
          </cell>
          <cell r="B2518" t="str">
            <v>INTERRUPTOR SIMPLES + TOMADA 2P+T 10A, 250V, CONJUNTO MONTADO PARA EMBUTIR 4" X 2" (PLACA + SUPORTE + MODULOS)</v>
          </cell>
          <cell r="C2518" t="str">
            <v xml:space="preserve">UN    </v>
          </cell>
          <cell r="D2518" t="str">
            <v>CR</v>
          </cell>
          <cell r="E2518">
            <v>12.9</v>
          </cell>
        </row>
        <row r="2519">
          <cell r="A2519">
            <v>38073</v>
          </cell>
          <cell r="B2519" t="str">
            <v>INTERRUPTOR SIMPLES + 2 INTERRUPTORES PARALELOS 10A, 250V, CONJUNTO MONTADO PARA EMBUTIR 4" X 2" (PLACA + SUPORTE + MODULOS)</v>
          </cell>
          <cell r="C2519" t="str">
            <v xml:space="preserve">UN    </v>
          </cell>
          <cell r="D2519" t="str">
            <v>CR</v>
          </cell>
          <cell r="E2519">
            <v>19.649999999999999</v>
          </cell>
        </row>
        <row r="2520">
          <cell r="A2520">
            <v>38112</v>
          </cell>
          <cell r="B2520" t="str">
            <v>INTERRUPTOR SIMPLES 10A, 250V (APENAS MODULO)</v>
          </cell>
          <cell r="C2520" t="str">
            <v xml:space="preserve">UN    </v>
          </cell>
          <cell r="D2520" t="str">
            <v>CR</v>
          </cell>
          <cell r="E2520">
            <v>5.79</v>
          </cell>
        </row>
        <row r="2521">
          <cell r="A2521">
            <v>38062</v>
          </cell>
          <cell r="B2521" t="str">
            <v>INTERRUPTOR SIMPLES 10A, 250V, CONJUNTO MONTADO PARA EMBUTIR 4" X 2" (PLACA + SUPORTE + MODULO)</v>
          </cell>
          <cell r="C2521" t="str">
            <v xml:space="preserve">UN    </v>
          </cell>
          <cell r="D2521" t="str">
            <v>CR</v>
          </cell>
          <cell r="E2521">
            <v>5.95</v>
          </cell>
        </row>
        <row r="2522">
          <cell r="A2522">
            <v>12128</v>
          </cell>
          <cell r="B2522" t="str">
            <v>INTERRUPTOR SIMPLES 10A, 250V, CONJUNTO MONTADO PARA SOBREPOR 4" X 2" (CAIXA + MODULO)</v>
          </cell>
          <cell r="C2522" t="str">
            <v xml:space="preserve">UN    </v>
          </cell>
          <cell r="D2522" t="str">
            <v>CR</v>
          </cell>
          <cell r="E2522">
            <v>7.95</v>
          </cell>
        </row>
        <row r="2523">
          <cell r="A2523">
            <v>12129</v>
          </cell>
          <cell r="B2523" t="str">
            <v>INTERRUPTOR SIMPLES 10A, 250V, CONJUNTO MONTADO PARA SOBREPOR 4" X 2" (CAIXA + 2 MODULOS)</v>
          </cell>
          <cell r="C2523" t="str">
            <v xml:space="preserve">UN    </v>
          </cell>
          <cell r="D2523" t="str">
            <v>CR</v>
          </cell>
          <cell r="E2523">
            <v>10.51</v>
          </cell>
        </row>
        <row r="2524">
          <cell r="A2524">
            <v>38081</v>
          </cell>
          <cell r="B2524" t="str">
            <v>INTERRUPTORES PARALELOS (2 MODULOS) + TOMADA 2P+T 10A, 250V, CONJUNTO MONTADO PARA EMBUTIR 4" X 2" (PLACA + SUPORTE + MODULOS)</v>
          </cell>
          <cell r="C2524" t="str">
            <v xml:space="preserve">UN    </v>
          </cell>
          <cell r="D2524" t="str">
            <v>CR</v>
          </cell>
          <cell r="E2524">
            <v>20.47</v>
          </cell>
        </row>
        <row r="2525">
          <cell r="A2525">
            <v>38070</v>
          </cell>
          <cell r="B2525" t="str">
            <v>INTERRUPTORES PARALELOS (2 MODULOS) 10A, 250V, CONJUNTO MONTADO PARA EMBUTIR 4" X 2" (PLACA + SUPORTE + MODULOS)</v>
          </cell>
          <cell r="C2525" t="str">
            <v xml:space="preserve">UN    </v>
          </cell>
          <cell r="D2525" t="str">
            <v>CR</v>
          </cell>
          <cell r="E2525">
            <v>14.1</v>
          </cell>
        </row>
        <row r="2526">
          <cell r="A2526">
            <v>38074</v>
          </cell>
          <cell r="B2526" t="str">
            <v>INTERRUPTORES PARALELOS (3 MODULOS) 10A, 250V, CONJUNTO MONTADO PARA EMBUTIR 4" X 2" (PLACA + SUPORTE + MODULO)</v>
          </cell>
          <cell r="C2526" t="str">
            <v xml:space="preserve">UN    </v>
          </cell>
          <cell r="D2526" t="str">
            <v>CR</v>
          </cell>
          <cell r="E2526">
            <v>21.45</v>
          </cell>
        </row>
        <row r="2527">
          <cell r="A2527">
            <v>38079</v>
          </cell>
          <cell r="B2527" t="str">
            <v>INTERRUPTORES SIMPLES (2 MODULOS) + TOMADA 2P+T 10A, 250V, CONJUNTO MONTADO PARA EMBUTIR 4" X 2" (PLACA + SUPORTE + MODULOS)</v>
          </cell>
          <cell r="C2527" t="str">
            <v xml:space="preserve">UN    </v>
          </cell>
          <cell r="D2527" t="str">
            <v>CR</v>
          </cell>
          <cell r="E2527">
            <v>18.41</v>
          </cell>
        </row>
        <row r="2528">
          <cell r="A2528">
            <v>38072</v>
          </cell>
          <cell r="B2528" t="str">
            <v>INTERRUPTORES SIMPLES (2 MODULOS) + 1 INTERRUPTOR PARALELO 10A, 250V, CONJUNTO MONTADO PARA EMBUTIR 4" X 2" (PLACA + SUPORTE + MODULOS)</v>
          </cell>
          <cell r="C2528" t="str">
            <v xml:space="preserve">UN    </v>
          </cell>
          <cell r="D2528" t="str">
            <v>CR</v>
          </cell>
          <cell r="E2528">
            <v>17.690000000000001</v>
          </cell>
        </row>
        <row r="2529">
          <cell r="A2529">
            <v>38068</v>
          </cell>
          <cell r="B2529" t="str">
            <v>INTERRUPTORES SIMPLES (2 MODULOS) 10A, 250V, CONJUNTO MONTADO PARA EMBUTIR 4" X 2" (PLACA + SUPORTE + MODULOS)</v>
          </cell>
          <cell r="C2529" t="str">
            <v xml:space="preserve">UN    </v>
          </cell>
          <cell r="D2529" t="str">
            <v>CR</v>
          </cell>
          <cell r="E2529">
            <v>12.21</v>
          </cell>
        </row>
        <row r="2530">
          <cell r="A2530">
            <v>38071</v>
          </cell>
          <cell r="B2530" t="str">
            <v>INTERRUPTORES SIMPLES (3 MODULOS) 10A, 250V, CONJUNTO MONTADO PARA EMBUTIR 4" X 2" (PLACA + SUPORTE + MODULOS)</v>
          </cell>
          <cell r="C2530" t="str">
            <v xml:space="preserve">UN    </v>
          </cell>
          <cell r="D2530" t="str">
            <v>CR</v>
          </cell>
          <cell r="E2530">
            <v>14.6</v>
          </cell>
        </row>
        <row r="2531">
          <cell r="A2531">
            <v>38412</v>
          </cell>
          <cell r="B2531" t="str">
            <v>INVERSOR DE SOLDA MONOFASICO DE 160 A, POTENCIA DE 5400 W, TENSAO DE 220 V, TURBO VENTILADO, PROTECAO POR FUSIVEL TERMICO, PARA ELETRODOS DE 2,0 A 4,0 MM</v>
          </cell>
          <cell r="C2531" t="str">
            <v xml:space="preserve">UN    </v>
          </cell>
          <cell r="D2531" t="str">
            <v>AS</v>
          </cell>
          <cell r="E2531">
            <v>975.24</v>
          </cell>
        </row>
        <row r="2532">
          <cell r="A2532">
            <v>3405</v>
          </cell>
          <cell r="B2532" t="str">
            <v>ISOLADOR DE PORCELANA SUSPENSO, DISCO TIPO GARFO OLHAL, DIAMETRO DE 152 MM, PARA TENSAO DE *15* KV</v>
          </cell>
          <cell r="C2532" t="str">
            <v xml:space="preserve">UN    </v>
          </cell>
          <cell r="D2532" t="str">
            <v>AS</v>
          </cell>
          <cell r="E2532">
            <v>65.92</v>
          </cell>
        </row>
        <row r="2533">
          <cell r="A2533">
            <v>3394</v>
          </cell>
          <cell r="B2533" t="str">
            <v>ISOLADOR DE PORCELANA, TIPO BUCHA, PARA TENSAO DE *15* KV</v>
          </cell>
          <cell r="C2533" t="str">
            <v xml:space="preserve">UN    </v>
          </cell>
          <cell r="D2533" t="str">
            <v>AS</v>
          </cell>
          <cell r="E2533">
            <v>348.01</v>
          </cell>
        </row>
        <row r="2534">
          <cell r="A2534">
            <v>3393</v>
          </cell>
          <cell r="B2534" t="str">
            <v>ISOLADOR DE PORCELANA, TIPO BUCHA, PARA TENSAO DE *35* KV</v>
          </cell>
          <cell r="C2534" t="str">
            <v xml:space="preserve">UN    </v>
          </cell>
          <cell r="D2534" t="str">
            <v>AS</v>
          </cell>
          <cell r="E2534">
            <v>592.53</v>
          </cell>
        </row>
        <row r="2535">
          <cell r="A2535">
            <v>3406</v>
          </cell>
          <cell r="B2535" t="str">
            <v>ISOLADOR DE PORCELANA, TIPO PINO MONOCORPO, PARA TENSAO DE *15* KV</v>
          </cell>
          <cell r="C2535" t="str">
            <v xml:space="preserve">UN    </v>
          </cell>
          <cell r="D2535" t="str">
            <v>AS</v>
          </cell>
          <cell r="E2535">
            <v>20.18</v>
          </cell>
        </row>
        <row r="2536">
          <cell r="A2536">
            <v>3395</v>
          </cell>
          <cell r="B2536" t="str">
            <v>ISOLADOR DE PORCELANA, TIPO PINO MONOCORPO, PARA TENSAO DE *35* KV</v>
          </cell>
          <cell r="C2536" t="str">
            <v xml:space="preserve">UN    </v>
          </cell>
          <cell r="D2536" t="str">
            <v>AS</v>
          </cell>
          <cell r="E2536">
            <v>85.13</v>
          </cell>
        </row>
        <row r="2537">
          <cell r="A2537">
            <v>3398</v>
          </cell>
          <cell r="B2537" t="str">
            <v>ISOLADOR DE PORCELANA, TIPO ROLDANA, DIMENSOES DE *72* X *72* MM, PARA USO EM BAIXA TENSAO</v>
          </cell>
          <cell r="C2537" t="str">
            <v xml:space="preserve">UN    </v>
          </cell>
          <cell r="D2537" t="str">
            <v>AS</v>
          </cell>
          <cell r="E2537">
            <v>4.04</v>
          </cell>
        </row>
        <row r="2538">
          <cell r="A2538">
            <v>34379</v>
          </cell>
          <cell r="B2538" t="str">
            <v>JANELA BASCULANTE EM ALUMINIO, 100 X 100 CM (A X L), ACABAMENTO ACET OU BRILHANTE, BATENTE/REQUADRO DE 3 A 14 CM, COM VIDRO, SEM GUARNICAO/ALIZAR</v>
          </cell>
          <cell r="C2538" t="str">
            <v xml:space="preserve">UN    </v>
          </cell>
          <cell r="D2538" t="str">
            <v>AS</v>
          </cell>
          <cell r="E2538">
            <v>194.93</v>
          </cell>
        </row>
        <row r="2539">
          <cell r="A2539">
            <v>34378</v>
          </cell>
          <cell r="B2539" t="str">
            <v>JANELA BASCULANTE EM ALUMINIO, 100 X 80 CM (A X L), ACABAMENTO ACET OU BRILHANTE, BATENTE/REQUADRO DE 3 A 14 CM, COM VIDRO, SEM GUARNICAO/ALIZAR</v>
          </cell>
          <cell r="C2539" t="str">
            <v xml:space="preserve">UN    </v>
          </cell>
          <cell r="D2539" t="str">
            <v>AS</v>
          </cell>
          <cell r="E2539">
            <v>157</v>
          </cell>
        </row>
        <row r="2540">
          <cell r="A2540">
            <v>34377</v>
          </cell>
          <cell r="B2540" t="str">
            <v>JANELA BASCULANTE EM ALUMINIO, 80 X 60 CM (A X L), ACABAMENTO ACET OU BRILHANTE, BATENTE/REQUADRO DE 3 A 14 CM, COM VIDRO, SEM GUARNICAO/ALIZAR</v>
          </cell>
          <cell r="C2540" t="str">
            <v xml:space="preserve">UN    </v>
          </cell>
          <cell r="D2540" t="str">
            <v>AS</v>
          </cell>
          <cell r="E2540">
            <v>144.79</v>
          </cell>
        </row>
        <row r="2541">
          <cell r="A2541">
            <v>581</v>
          </cell>
          <cell r="B2541" t="str">
            <v>JANELA BASCULANTE EM ALUMINIO, 80 X 60 CM (A X L), BATENTE/REQUADRO DE 3 A 14 CM, COM VIDRO, SEM GUARNICAO/ALIZAR</v>
          </cell>
          <cell r="C2541" t="str">
            <v xml:space="preserve">M2    </v>
          </cell>
          <cell r="D2541" t="str">
            <v>AS</v>
          </cell>
          <cell r="E2541">
            <v>275.01</v>
          </cell>
        </row>
        <row r="2542">
          <cell r="A2542">
            <v>40662</v>
          </cell>
          <cell r="B2542" t="str">
            <v>JANELA BASCULANTE EM MADEIRA PINUS/ EUCALIPTO/ TAUARI/ VIROLA OU EQUIVALENTE DA REGIAO, *60 X 60*, CAIXA DO BATENTE/ MARCO E = *10* CM, 2 BASCULAS PARA VIDRO, COM FERRAGENS (SEM VIDRO, SEM GUARNICAO/ALIZAR E SEM ACABAMENTO)</v>
          </cell>
          <cell r="C2542" t="str">
            <v xml:space="preserve">UN    </v>
          </cell>
          <cell r="D2542" t="str">
            <v>AS</v>
          </cell>
          <cell r="E2542">
            <v>201.19</v>
          </cell>
        </row>
        <row r="2543">
          <cell r="A2543">
            <v>3437</v>
          </cell>
          <cell r="B2543" t="str">
            <v>JANELA BASCULANTE EM MADEIRA PINUS/ EUCALIPTO/ TAUARI/ VIROLA OU EQUIVALENTE DA REGIAO, CAIXA DO BATENTE/ MARCO *10* CM, *2* FOLHAS BASCULANTES PARA VIDRO, COM FERRAGENS (SEM VIDRO, SEM GUARNICAO/ALIZAR E SEM ACABAMENTO)</v>
          </cell>
          <cell r="C2543" t="str">
            <v xml:space="preserve">M2    </v>
          </cell>
          <cell r="D2543" t="str">
            <v>AS</v>
          </cell>
          <cell r="E2543">
            <v>558.88</v>
          </cell>
        </row>
        <row r="2544">
          <cell r="A2544">
            <v>11190</v>
          </cell>
          <cell r="B2544" t="str">
            <v>JANELA BASCULANTE, ACO, COM BATENTE/REQUADRO, 60 X 60 CM (SEM VIDROS)</v>
          </cell>
          <cell r="C2544" t="str">
            <v xml:space="preserve">UN    </v>
          </cell>
          <cell r="D2544" t="str">
            <v>AS</v>
          </cell>
          <cell r="E2544">
            <v>159.69999999999999</v>
          </cell>
        </row>
        <row r="2545">
          <cell r="A2545">
            <v>3428</v>
          </cell>
          <cell r="B2545" t="str">
            <v>JANELA DE ABRIR EM MADEIRA IMBUIA/CEDRO ARANA/CEDRO ROSA OU EQUIVALENTE DA REGIAO, CAIXA DO BATENTE/MARCO *10* CM, 2 FOLHAS DE ABRIR TIPO VENEZIANA E 2 FOLHAS DE ABRIR PARA VIDRO, COM GUARNICAO/ALIZAR, COM FERRAGENS, (SEM VIDRO E SEM ACABAMENTO)</v>
          </cell>
          <cell r="C2545" t="str">
            <v xml:space="preserve">M2    </v>
          </cell>
          <cell r="D2545" t="str">
            <v>AS</v>
          </cell>
          <cell r="E2545">
            <v>829</v>
          </cell>
        </row>
        <row r="2546">
          <cell r="A2546">
            <v>3429</v>
          </cell>
          <cell r="B2546" t="str">
            <v>JANELA DE ABRIR EM MADEIRA PINUS/EUCALIPTO/ TAUARI/ VIROLA OU EQUIVALENTE DA REGIAO, CAIXA DO BATENTE/MARCO *10* CM, 2 FOLHAS DE ABRIR TIPO VENEZIANA E 2 FOLHAS GUILHOTINA PARA VIDRO, COM FERRAGENS (SEM VIDRO,SEM GUARNICAO/ALIZAR E SEM ACABAMENTO)</v>
          </cell>
          <cell r="C2546" t="str">
            <v xml:space="preserve">M2    </v>
          </cell>
          <cell r="D2546" t="str">
            <v>AS</v>
          </cell>
          <cell r="E2546">
            <v>473.64</v>
          </cell>
        </row>
        <row r="2547">
          <cell r="A2547">
            <v>34371</v>
          </cell>
          <cell r="B2547" t="str">
            <v>JANELA DE CORRER EM ALUMINIO, VENEZIANA, 120  X 150 CM (A X L), 3 FLS (2 VENEZIANAS E 1 VIDRO), SEM BANDEIRA, ACABAMENTO ACET OU BRILHANTE, BATENTE/REQUADRO DE 6 A 14 CM, COM VIDRO, SEM GUARNICAO/ALIZAR</v>
          </cell>
          <cell r="C2547" t="str">
            <v xml:space="preserve">UN    </v>
          </cell>
          <cell r="D2547" t="str">
            <v>AS</v>
          </cell>
          <cell r="E2547">
            <v>529.99</v>
          </cell>
        </row>
        <row r="2548">
          <cell r="A2548">
            <v>34370</v>
          </cell>
          <cell r="B2548" t="str">
            <v>JANELA DE CORRER EM ALUMINIO, VENEZIANA, 120 X 120 CM (A X L), 3 FLS (2 VENEZIANAS E 1 VIDRO), SEM BANDEIRA, ACABAMENTO ACET OU BRILHANTE, BATENTE/REQUADRO DE 6 A 14 CM, COM VIDRO, SEM GUARNICAO/ALIZAR</v>
          </cell>
          <cell r="C2548" t="str">
            <v xml:space="preserve">UN    </v>
          </cell>
          <cell r="D2548" t="str">
            <v>AS</v>
          </cell>
          <cell r="E2548">
            <v>439.52</v>
          </cell>
        </row>
        <row r="2549">
          <cell r="A2549">
            <v>34372</v>
          </cell>
          <cell r="B2549" t="str">
            <v>JANELA DE CORRER EM ALUMINIO, VENEZIANA, 120 X 150 CM (A X L), 6 FLS (4 VENEZIANAS E 2 VIDROS), SEM BANDEIRA, ACABAMENTO ACET OU BRILHANTE, BATENTE/REQUADRO DE 6 A 14 CM, COM VIDRO, SEM GUARNICAO/ALIZAR</v>
          </cell>
          <cell r="C2549" t="str">
            <v xml:space="preserve">UN    </v>
          </cell>
          <cell r="D2549" t="str">
            <v>AS</v>
          </cell>
          <cell r="E2549">
            <v>611.44000000000005</v>
          </cell>
        </row>
        <row r="2550">
          <cell r="A2550">
            <v>34373</v>
          </cell>
          <cell r="B2550" t="str">
            <v>JANELA DE CORRER EM ALUMINIO, VENEZIANA, 120 X 200 CM (A X L), 6 FLS (4 VENEZIANAS E 2 VIDROS), SEM BANDEIRA, ACABAMENTO ACET OU BRILHANTE,  BATENTE/REQUADRO DE 6 A 14 CM, COM VIDRO, SEM GUARNICAO/ALIZAR</v>
          </cell>
          <cell r="C2550" t="str">
            <v xml:space="preserve">UN    </v>
          </cell>
          <cell r="D2550" t="str">
            <v>AS</v>
          </cell>
          <cell r="E2550">
            <v>756.87</v>
          </cell>
        </row>
        <row r="2551">
          <cell r="A2551">
            <v>36896</v>
          </cell>
          <cell r="B2551" t="str">
            <v>JANELA DE CORRER EM ALUMINIO, 100 X 120 CM (A X L), 2 FLS,  SEM BANDEIRA,  ACABAMENTO ACET OU BRILHANTE, BATENTE/REQUADRO DE 6 A 14 CM, COM VIDRO, SEM GUARNICAO</v>
          </cell>
          <cell r="C2551" t="str">
            <v xml:space="preserve">UN    </v>
          </cell>
          <cell r="D2551" t="str">
            <v>AS</v>
          </cell>
          <cell r="E2551">
            <v>252.19</v>
          </cell>
        </row>
        <row r="2552">
          <cell r="A2552">
            <v>34367</v>
          </cell>
          <cell r="B2552" t="str">
            <v>JANELA DE CORRER EM ALUMINIO, 100 X 150 CM (A X L), 2 FLS,  SEM BANDEIRA,  ACABAMENTO ACET OU BRILHANTE, BATENTE/REQUADRO DE 6 A 14 CM, COM VIDRO, SEM GUARNICAO/ALIZAR</v>
          </cell>
          <cell r="C2552" t="str">
            <v xml:space="preserve">UN    </v>
          </cell>
          <cell r="D2552" t="str">
            <v>AS</v>
          </cell>
          <cell r="E2552">
            <v>296.23</v>
          </cell>
        </row>
        <row r="2553">
          <cell r="A2553">
            <v>36884</v>
          </cell>
          <cell r="B2553" t="str">
            <v>JANELA DE CORRER EM ALUMINIO, 100 X 150 CM (A X L), 4 FLS, SEM BANDEIRA, ACABAMENTO ACET OU BRILHANTE, BATENTE/REQUADRO DE 6 A 14 CM, COM VIDRO, SEM GUARNICAO/ALIZAR</v>
          </cell>
          <cell r="C2553" t="str">
            <v xml:space="preserve">M2    </v>
          </cell>
          <cell r="D2553" t="str">
            <v>AS</v>
          </cell>
          <cell r="E2553">
            <v>245.35</v>
          </cell>
        </row>
        <row r="2554">
          <cell r="A2554">
            <v>36897</v>
          </cell>
          <cell r="B2554" t="str">
            <v>JANELA DE CORRER EM ALUMINIO, 100 X 150 CM (A X L), 4 FLS, SEM BANDEIRA, ACABAMENTO ACET OU BRILHANTE, BATENTE/REQUADRO DE 6 A 14 CM, COM VIDRO, SEM GUARNICAO/ALIZAR</v>
          </cell>
          <cell r="C2554" t="str">
            <v xml:space="preserve">UN    </v>
          </cell>
          <cell r="D2554" t="str">
            <v>AS</v>
          </cell>
          <cell r="E2554">
            <v>349.32</v>
          </cell>
        </row>
        <row r="2555">
          <cell r="A2555">
            <v>597</v>
          </cell>
          <cell r="B2555" t="str">
            <v>JANELA DE CORRER EM ALUMINIO, 100 X 150 CM (A X L), 4 FLS, SEM BANDEIRA, ACABAMENTO ACET OU BRILHANTE, COM VIDRO, COM GUARNICAO PARA 1 FACE</v>
          </cell>
          <cell r="C2555" t="str">
            <v xml:space="preserve">M2    </v>
          </cell>
          <cell r="D2555" t="str">
            <v>AS</v>
          </cell>
          <cell r="E2555">
            <v>258.02</v>
          </cell>
        </row>
        <row r="2556">
          <cell r="A2556">
            <v>34369</v>
          </cell>
          <cell r="B2556" t="str">
            <v>JANELA DE CORRER EM ALUMINIO, 100 X 200 CM, 4 FLS,  BANDEIRA COM BASCULA,  ACABAMENTO ACET OU BRILHANTE, BATENTE/REQUADRO DE 6 A 14 CM, COM VIDRO, SEM GUARNICAO/ALIZAR</v>
          </cell>
          <cell r="C2556" t="str">
            <v xml:space="preserve">UN    </v>
          </cell>
          <cell r="D2556" t="str">
            <v>AS</v>
          </cell>
          <cell r="E2556">
            <v>413.88</v>
          </cell>
        </row>
        <row r="2557">
          <cell r="A2557">
            <v>34362</v>
          </cell>
          <cell r="B2557" t="str">
            <v>JANELA DE CORRER EM ALUMINIO, 120 X 120 CM (A X L), 2 FLS, SEM BANDEIRA, ACABAMENTO ACET OU BRILHANTE,  BATENTE/REQUADRO DE 6 A 14 CM, COM VIDRO, SEM GUARNICAO/ALIZAR</v>
          </cell>
          <cell r="C2557" t="str">
            <v xml:space="preserve">UN    </v>
          </cell>
          <cell r="D2557" t="str">
            <v>AS</v>
          </cell>
          <cell r="E2557">
            <v>287.18</v>
          </cell>
        </row>
        <row r="2558">
          <cell r="A2558">
            <v>34363</v>
          </cell>
          <cell r="B2558" t="str">
            <v>JANELA DE CORRER EM ALUMINIO, 120 X 150 CM (A X L), 2 FLS, SEM BANDEIRA, ACABAMENTO ACET OU BRILHANTE, BATENTE/REQUADRO DE 6 A 14 CM, COM VIDRO, SEM GUARNICAO/ALIZAR</v>
          </cell>
          <cell r="C2558" t="str">
            <v xml:space="preserve">UN    </v>
          </cell>
          <cell r="D2558" t="str">
            <v>AS</v>
          </cell>
          <cell r="E2558">
            <v>324.58</v>
          </cell>
        </row>
        <row r="2559">
          <cell r="A2559">
            <v>34364</v>
          </cell>
          <cell r="B2559" t="str">
            <v>JANELA DE CORRER EM ALUMINIO, 120 X 150 CM (A X L), 4 FLS, BANDEIRA COM BASCULA,  ACABAMENTO ACET OU BRILHANTE, BATENTE/REQUADRO DE 6 A 14 CM, COM VIDRO, SEM GUARNICAO/ALIZAR</v>
          </cell>
          <cell r="C2559" t="str">
            <v xml:space="preserve">UN    </v>
          </cell>
          <cell r="D2559" t="str">
            <v>AS</v>
          </cell>
          <cell r="E2559">
            <v>404.83</v>
          </cell>
        </row>
        <row r="2560">
          <cell r="A2560">
            <v>34365</v>
          </cell>
          <cell r="B2560" t="str">
            <v>JANELA DE CORRER EM ALUMINIO, 120 X 200 CM (A X L), 4 FLS, BANDEIRA COM BASCULA,  ACABAMENTO ACET OU BRILHANTE, BATENTE/REQUADRO DE 6 A 14 CM, COM VIDRO, SEM GUARNICAO/ALIZAR</v>
          </cell>
          <cell r="C2560" t="str">
            <v xml:space="preserve">UN    </v>
          </cell>
          <cell r="D2560" t="str">
            <v>AS</v>
          </cell>
          <cell r="E2560">
            <v>456.11</v>
          </cell>
        </row>
        <row r="2561">
          <cell r="A2561">
            <v>40659</v>
          </cell>
          <cell r="B256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61" t="str">
            <v xml:space="preserve">M2    </v>
          </cell>
          <cell r="D2561" t="str">
            <v>AS</v>
          </cell>
          <cell r="E2561">
            <v>790.73</v>
          </cell>
        </row>
        <row r="2562">
          <cell r="A2562">
            <v>40660</v>
          </cell>
          <cell r="B256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62" t="str">
            <v xml:space="preserve">M2    </v>
          </cell>
          <cell r="D2562" t="str">
            <v>AS</v>
          </cell>
          <cell r="E2562">
            <v>1002.16</v>
          </cell>
        </row>
        <row r="2563">
          <cell r="A2563">
            <v>40661</v>
          </cell>
          <cell r="B256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63" t="str">
            <v xml:space="preserve">M2    </v>
          </cell>
          <cell r="D2563" t="str">
            <v>AS</v>
          </cell>
          <cell r="E2563">
            <v>616.15</v>
          </cell>
        </row>
        <row r="2564">
          <cell r="A2564">
            <v>3421</v>
          </cell>
          <cell r="B2564" t="str">
            <v>JANELA EM MADEIRA CEDRINHO/ ANGELIM COMERCIAL/ CURUPIXA/ CUMARU OU EQUIVALENTE DA REGIAO, CAIXA DO BATENTE/MARCO *10* CM, 2 FOLHAS DE ABRIR TIPO VENEZIANA E 2 FOLHAS GUILHOTINA PARA VIDRO, COM GUARNICAO/ALIZAR, COM FERRAGENS (SEM VIDRO E SEM ACABAMENTO)</v>
          </cell>
          <cell r="C2564" t="str">
            <v xml:space="preserve">M2    </v>
          </cell>
          <cell r="D2564" t="str">
            <v>AS</v>
          </cell>
          <cell r="E2564">
            <v>620.87</v>
          </cell>
        </row>
        <row r="2565">
          <cell r="A2565">
            <v>599</v>
          </cell>
          <cell r="B2565" t="str">
            <v>JANELA FIXA EM ALUMINIO, 60  X 80 CM (A X L), BATENTE/REQUADRO DE 3 A 14 CM, COM VIDRO, SEM GUARNICAO/ALIZAR</v>
          </cell>
          <cell r="C2565" t="str">
            <v xml:space="preserve">M2    </v>
          </cell>
          <cell r="D2565" t="str">
            <v>AS</v>
          </cell>
          <cell r="E2565">
            <v>218.7</v>
          </cell>
        </row>
        <row r="2566">
          <cell r="A2566">
            <v>34380</v>
          </cell>
          <cell r="B2566" t="str">
            <v>JANELA FIXA EM ALUMINIO, 60 X 80 CM (A X L), BATENTE/REQUADRO DE 3 A 14 CM, COM VIDRO, SEM GUARNICAO/ALIZAR</v>
          </cell>
          <cell r="C2566" t="str">
            <v xml:space="preserve">UN    </v>
          </cell>
          <cell r="D2566" t="str">
            <v>AS</v>
          </cell>
          <cell r="E2566">
            <v>113.42</v>
          </cell>
        </row>
        <row r="2567">
          <cell r="A2567">
            <v>34381</v>
          </cell>
          <cell r="B2567" t="str">
            <v>JANELA MAXIM AR EM ALUMINIO, 80 X 60 CM (A X L), BATENTE/REQUADRO DE 4 A 14 CM, COM VIDRO, SEM GUARNICAO/ALIZAR</v>
          </cell>
          <cell r="C2567" t="str">
            <v xml:space="preserve">UN    </v>
          </cell>
          <cell r="D2567" t="str">
            <v>AS</v>
          </cell>
          <cell r="E2567">
            <v>147.81</v>
          </cell>
        </row>
        <row r="2568">
          <cell r="A2568">
            <v>601</v>
          </cell>
          <cell r="B2568" t="str">
            <v>JANELA MAXIM AR EM ALUMINIO, 80 X 60 CM (A X L), BATENTE/REQUADRO DE 4 A 14 CM, COM VIDRO, SEM GUARNICAO/ALIZAR</v>
          </cell>
          <cell r="C2568" t="str">
            <v xml:space="preserve">M2    </v>
          </cell>
          <cell r="D2568" t="str">
            <v>AS</v>
          </cell>
          <cell r="E2568">
            <v>295.02999999999997</v>
          </cell>
        </row>
        <row r="2569">
          <cell r="A2569">
            <v>3423</v>
          </cell>
          <cell r="B2569" t="str">
            <v>JANELA MAXIM AR EM MADEIRA CEDRINHO/ ANGELIM COMERCIAL/ CURUPIXA/ CUMARU OU EQUIVALENTE DA REGIAO, CAIXA DO BATENTE/MARCO *10* CM, 1 FOLHA  PARA VIDRO, COM GUARNICAO/ALIZAR, COM FERRAGENS, (SEM VIDRO E SEM ACABAMENTO)</v>
          </cell>
          <cell r="C2569" t="str">
            <v xml:space="preserve">M2    </v>
          </cell>
          <cell r="D2569" t="str">
            <v>AS</v>
          </cell>
          <cell r="E2569">
            <v>875.57</v>
          </cell>
        </row>
        <row r="2570">
          <cell r="A2570">
            <v>34797</v>
          </cell>
          <cell r="B2570" t="str">
            <v>JANELA MAXIMO AR, ACO, BATENTE / REQUADRO DE 6 A 14 CM, PINT ANTICORROSIVA, SEM VIDRO, COM GRADE, 1 FL, 60  X 80 CM (A X L)</v>
          </cell>
          <cell r="C2570" t="str">
            <v xml:space="preserve">UN    </v>
          </cell>
          <cell r="D2570" t="str">
            <v>AS</v>
          </cell>
          <cell r="E2570">
            <v>347.85</v>
          </cell>
        </row>
        <row r="2571">
          <cell r="A2571">
            <v>25964</v>
          </cell>
          <cell r="B2571" t="str">
            <v>JARDINEIRO</v>
          </cell>
          <cell r="C2571" t="str">
            <v xml:space="preserve">H     </v>
          </cell>
          <cell r="D2571" t="str">
            <v>CR</v>
          </cell>
          <cell r="E2571">
            <v>15.87</v>
          </cell>
        </row>
        <row r="2572">
          <cell r="A2572">
            <v>41077</v>
          </cell>
          <cell r="B2572" t="str">
            <v>JARDINEIRO (MENSALISTA)</v>
          </cell>
          <cell r="C2572" t="str">
            <v xml:space="preserve">MES   </v>
          </cell>
          <cell r="D2572" t="str">
            <v>CR</v>
          </cell>
          <cell r="E2572">
            <v>2832.67</v>
          </cell>
        </row>
        <row r="2573">
          <cell r="A2573">
            <v>20159</v>
          </cell>
          <cell r="B2573" t="str">
            <v>JOELHO COM VISITA, PVC SERIE R, 90 GRAUS, 100 X 75 MM, PARA ESGOTO PREDIAL</v>
          </cell>
          <cell r="C2573" t="str">
            <v xml:space="preserve">UN    </v>
          </cell>
          <cell r="D2573" t="str">
            <v>CR</v>
          </cell>
          <cell r="E2573">
            <v>34.25</v>
          </cell>
        </row>
        <row r="2574">
          <cell r="A2574">
            <v>37963</v>
          </cell>
          <cell r="B2574" t="str">
            <v>JOELHO CPVC, SOLDAVEL, 45 GRAUS, 15 MM, PARA AGUA QUENTE</v>
          </cell>
          <cell r="C2574" t="str">
            <v xml:space="preserve">UN    </v>
          </cell>
          <cell r="D2574" t="str">
            <v>CR</v>
          </cell>
          <cell r="E2574">
            <v>2.29</v>
          </cell>
        </row>
        <row r="2575">
          <cell r="A2575">
            <v>37964</v>
          </cell>
          <cell r="B2575" t="str">
            <v>JOELHO CPVC, SOLDAVEL, 45 GRAUS, 22 MM, PARA AGUA QUENTE</v>
          </cell>
          <cell r="C2575" t="str">
            <v xml:space="preserve">UN    </v>
          </cell>
          <cell r="D2575" t="str">
            <v>CR</v>
          </cell>
          <cell r="E2575">
            <v>3.81</v>
          </cell>
        </row>
        <row r="2576">
          <cell r="A2576">
            <v>37965</v>
          </cell>
          <cell r="B2576" t="str">
            <v>JOELHO CPVC, SOLDAVEL, 45 GRAUS, 28 MM, PARA AGUA QUENTE</v>
          </cell>
          <cell r="C2576" t="str">
            <v xml:space="preserve">UN    </v>
          </cell>
          <cell r="D2576" t="str">
            <v>CR</v>
          </cell>
          <cell r="E2576">
            <v>5.53</v>
          </cell>
        </row>
        <row r="2577">
          <cell r="A2577">
            <v>37966</v>
          </cell>
          <cell r="B2577" t="str">
            <v>JOELHO CPVC, SOLDAVEL, 45 GRAUS, 35 MM, PARA AGUA QUENTE</v>
          </cell>
          <cell r="C2577" t="str">
            <v xml:space="preserve">UN    </v>
          </cell>
          <cell r="D2577" t="str">
            <v>CR</v>
          </cell>
          <cell r="E2577">
            <v>10.02</v>
          </cell>
        </row>
        <row r="2578">
          <cell r="A2578">
            <v>37967</v>
          </cell>
          <cell r="B2578" t="str">
            <v>JOELHO CPVC, SOLDAVEL, 45 GRAUS, 42 MM, PARA AGUA QUENTE</v>
          </cell>
          <cell r="C2578" t="str">
            <v xml:space="preserve">UN    </v>
          </cell>
          <cell r="D2578" t="str">
            <v>CR</v>
          </cell>
          <cell r="E2578">
            <v>16.059999999999999</v>
          </cell>
        </row>
        <row r="2579">
          <cell r="A2579">
            <v>37968</v>
          </cell>
          <cell r="B2579" t="str">
            <v>JOELHO CPVC, SOLDAVEL, 45 GRAUS, 54 MM, PARA AGUA QUENTE</v>
          </cell>
          <cell r="C2579" t="str">
            <v xml:space="preserve">UN    </v>
          </cell>
          <cell r="D2579" t="str">
            <v>CR</v>
          </cell>
          <cell r="E2579">
            <v>35.229999999999997</v>
          </cell>
        </row>
        <row r="2580">
          <cell r="A2580">
            <v>37969</v>
          </cell>
          <cell r="B2580" t="str">
            <v>JOELHO CPVC, SOLDAVEL, 45 GRAUS, 73 MM, PARA AGUA QUENTE</v>
          </cell>
          <cell r="C2580" t="str">
            <v xml:space="preserve">UN    </v>
          </cell>
          <cell r="D2580" t="str">
            <v>CR</v>
          </cell>
          <cell r="E2580">
            <v>94.13</v>
          </cell>
        </row>
        <row r="2581">
          <cell r="A2581">
            <v>37970</v>
          </cell>
          <cell r="B2581" t="str">
            <v>JOELHO CPVC, SOLDAVEL, 45 GRAUS, 89 MM, PARA AGUA QUENTE</v>
          </cell>
          <cell r="C2581" t="str">
            <v xml:space="preserve">UN    </v>
          </cell>
          <cell r="D2581" t="str">
            <v>CR</v>
          </cell>
          <cell r="E2581">
            <v>109.81</v>
          </cell>
        </row>
        <row r="2582">
          <cell r="A2582">
            <v>21118</v>
          </cell>
          <cell r="B2582" t="str">
            <v>JOELHO CPVC, SOLDAVEL, 90 GRAUS, 15 MM, PARA AGUA QUENTE</v>
          </cell>
          <cell r="C2582" t="str">
            <v xml:space="preserve">UN    </v>
          </cell>
          <cell r="D2582" t="str">
            <v xml:space="preserve">C </v>
          </cell>
          <cell r="E2582">
            <v>1.73</v>
          </cell>
        </row>
        <row r="2583">
          <cell r="A2583">
            <v>37956</v>
          </cell>
          <cell r="B2583" t="str">
            <v>JOELHO CPVC, SOLDAVEL, 90 GRAUS, 22 MM, PARA AGUA QUENTE</v>
          </cell>
          <cell r="C2583" t="str">
            <v xml:space="preserve">UN    </v>
          </cell>
          <cell r="D2583" t="str">
            <v>CR</v>
          </cell>
          <cell r="E2583">
            <v>2.74</v>
          </cell>
        </row>
        <row r="2584">
          <cell r="A2584">
            <v>37957</v>
          </cell>
          <cell r="B2584" t="str">
            <v>JOELHO CPVC, SOLDAVEL, 90 GRAUS, 28 MM, PARA AGUA QUENTE</v>
          </cell>
          <cell r="C2584" t="str">
            <v xml:space="preserve">UN    </v>
          </cell>
          <cell r="D2584" t="str">
            <v>CR</v>
          </cell>
          <cell r="E2584">
            <v>5.78</v>
          </cell>
        </row>
        <row r="2585">
          <cell r="A2585">
            <v>37958</v>
          </cell>
          <cell r="B2585" t="str">
            <v>JOELHO CPVC, SOLDAVEL, 90 GRAUS, 35 MM, PARA AGUA QUENTE</v>
          </cell>
          <cell r="C2585" t="str">
            <v xml:space="preserve">UN    </v>
          </cell>
          <cell r="D2585" t="str">
            <v>CR</v>
          </cell>
          <cell r="E2585">
            <v>10.02</v>
          </cell>
        </row>
        <row r="2586">
          <cell r="A2586">
            <v>37959</v>
          </cell>
          <cell r="B2586" t="str">
            <v>JOELHO CPVC, SOLDAVEL, 90 GRAUS, 42 MM, PARA AGUA QUENTE</v>
          </cell>
          <cell r="C2586" t="str">
            <v xml:space="preserve">UN    </v>
          </cell>
          <cell r="D2586" t="str">
            <v>CR</v>
          </cell>
          <cell r="E2586">
            <v>16.059999999999999</v>
          </cell>
        </row>
        <row r="2587">
          <cell r="A2587">
            <v>37960</v>
          </cell>
          <cell r="B2587" t="str">
            <v>JOELHO CPVC, SOLDAVEL, 90 GRAUS, 54 MM, PARA AGUA QUENTE</v>
          </cell>
          <cell r="C2587" t="str">
            <v xml:space="preserve">UN    </v>
          </cell>
          <cell r="D2587" t="str">
            <v>CR</v>
          </cell>
          <cell r="E2587">
            <v>34.6</v>
          </cell>
        </row>
        <row r="2588">
          <cell r="A2588">
            <v>37961</v>
          </cell>
          <cell r="B2588" t="str">
            <v>JOELHO CPVC, SOLDAVEL, 90 GRAUS, 73 MM, PARA AGUA QUENTE</v>
          </cell>
          <cell r="C2588" t="str">
            <v xml:space="preserve">UN    </v>
          </cell>
          <cell r="D2588" t="str">
            <v>CR</v>
          </cell>
          <cell r="E2588">
            <v>91.79</v>
          </cell>
        </row>
        <row r="2589">
          <cell r="A2589">
            <v>37962</v>
          </cell>
          <cell r="B2589" t="str">
            <v>JOELHO CPVC, SOLDAVEL, 90 GRAUS, 89 MM, PARA AGUA QUENTE</v>
          </cell>
          <cell r="C2589" t="str">
            <v xml:space="preserve">UN    </v>
          </cell>
          <cell r="D2589" t="str">
            <v>CR</v>
          </cell>
          <cell r="E2589">
            <v>106.66</v>
          </cell>
        </row>
        <row r="2590">
          <cell r="A2590">
            <v>3533</v>
          </cell>
          <cell r="B2590" t="str">
            <v>JOELHO DE REDUCAO, PVC SOLDAVEL, 90 GRAUS,  25 MM X 20 MM, PARA AGUA FRIA PREDIAL</v>
          </cell>
          <cell r="C2590" t="str">
            <v xml:space="preserve">UN    </v>
          </cell>
          <cell r="D2590" t="str">
            <v>CR</v>
          </cell>
          <cell r="E2590">
            <v>1.71</v>
          </cell>
        </row>
        <row r="2591">
          <cell r="A2591">
            <v>3538</v>
          </cell>
          <cell r="B2591" t="str">
            <v>JOELHO DE REDUCAO, PVC SOLDAVEL, 90 GRAUS,  32 MM X 25 MM, PARA AGUA FRIA PREDIAL</v>
          </cell>
          <cell r="C2591" t="str">
            <v xml:space="preserve">UN    </v>
          </cell>
          <cell r="D2591" t="str">
            <v>CR</v>
          </cell>
          <cell r="E2591">
            <v>2.95</v>
          </cell>
        </row>
        <row r="2592">
          <cell r="A2592">
            <v>3497</v>
          </cell>
          <cell r="B2592" t="str">
            <v>JOELHO DE REDUCAO, PVC, ROSCAVEL COM BUCHA DE LATAO, 90 GRAUS,  3/4" X 1/2", PARA AGUA FRIA PREDIAL</v>
          </cell>
          <cell r="C2592" t="str">
            <v xml:space="preserve">UN    </v>
          </cell>
          <cell r="D2592" t="str">
            <v>CR</v>
          </cell>
          <cell r="E2592">
            <v>11.03</v>
          </cell>
        </row>
        <row r="2593">
          <cell r="A2593">
            <v>3498</v>
          </cell>
          <cell r="B2593" t="str">
            <v>JOELHO DE REDUCAO, PVC, ROSCAVEL, 90 GRAUS, 1" X 3/4", PARA AGUA FRIA PREDIAL</v>
          </cell>
          <cell r="C2593" t="str">
            <v xml:space="preserve">UN    </v>
          </cell>
          <cell r="D2593" t="str">
            <v>CR</v>
          </cell>
          <cell r="E2593">
            <v>3.5</v>
          </cell>
        </row>
        <row r="2594">
          <cell r="A2594">
            <v>3496</v>
          </cell>
          <cell r="B2594" t="str">
            <v>JOELHO DE REDUCAO, PVC, ROSCAVEL, 90 GRAUS, 3/4" X 1/2", PARA AGUA FRIA PREDIAL</v>
          </cell>
          <cell r="C2594" t="str">
            <v xml:space="preserve">UN    </v>
          </cell>
          <cell r="D2594" t="str">
            <v>CR</v>
          </cell>
          <cell r="E2594">
            <v>2.83</v>
          </cell>
        </row>
        <row r="2595">
          <cell r="A2595">
            <v>38429</v>
          </cell>
          <cell r="B2595" t="str">
            <v>JOELHO DE TRANSICAO, CPVC, SOLDAVEL, 90 GRAUS, 15 MM X 1/2", PARA AGUA QUENTE</v>
          </cell>
          <cell r="C2595" t="str">
            <v xml:space="preserve">UN    </v>
          </cell>
          <cell r="D2595" t="str">
            <v>CR</v>
          </cell>
          <cell r="E2595">
            <v>5.84</v>
          </cell>
        </row>
        <row r="2596">
          <cell r="A2596">
            <v>38431</v>
          </cell>
          <cell r="B2596" t="str">
            <v>JOELHO DE TRANSICAO, CPVC, SOLDAVEL, 90 GRAUS, 22 MM X 1/2", PARA AGUA QUENTE</v>
          </cell>
          <cell r="C2596" t="str">
            <v xml:space="preserve">UN    </v>
          </cell>
          <cell r="D2596" t="str">
            <v>CR</v>
          </cell>
          <cell r="E2596">
            <v>9.25</v>
          </cell>
        </row>
        <row r="2597">
          <cell r="A2597">
            <v>38430</v>
          </cell>
          <cell r="B2597" t="str">
            <v>JOELHO DE TRANSICAO, CPVC, SOLDAVEL, 90 GRAUS, 22 MM X 3/4", PARA AGUA QUENTE</v>
          </cell>
          <cell r="C2597" t="str">
            <v xml:space="preserve">UN    </v>
          </cell>
          <cell r="D2597" t="str">
            <v>CR</v>
          </cell>
          <cell r="E2597">
            <v>11.82</v>
          </cell>
        </row>
        <row r="2598">
          <cell r="A2598">
            <v>36348</v>
          </cell>
          <cell r="B2598" t="str">
            <v>JOELHO PPR 45 GRAUS, SOLDAVEL,  DN 20 MM, PARA AGUA QUENTE PREDIAL</v>
          </cell>
          <cell r="C2598" t="str">
            <v xml:space="preserve">UN    </v>
          </cell>
          <cell r="D2598" t="str">
            <v>AS</v>
          </cell>
          <cell r="E2598">
            <v>1.05</v>
          </cell>
        </row>
        <row r="2599">
          <cell r="A2599">
            <v>36349</v>
          </cell>
          <cell r="B2599" t="str">
            <v>JOELHO PPR 45 GRAUS, SOLDAVEL, DN 25 MM, PARA AGUA QUENTE PREDIAL</v>
          </cell>
          <cell r="C2599" t="str">
            <v xml:space="preserve">UN    </v>
          </cell>
          <cell r="D2599" t="str">
            <v>AS</v>
          </cell>
          <cell r="E2599">
            <v>1.58</v>
          </cell>
        </row>
        <row r="2600">
          <cell r="A2600">
            <v>38433</v>
          </cell>
          <cell r="B2600" t="str">
            <v>JOELHO PPR, 45 GRAUS, SOLDAVEL, DN 32 MM, PARA AGUA QUENTE PREDIAL</v>
          </cell>
          <cell r="C2600" t="str">
            <v xml:space="preserve">UN    </v>
          </cell>
          <cell r="D2600" t="str">
            <v>AS</v>
          </cell>
          <cell r="E2600">
            <v>2.93</v>
          </cell>
        </row>
        <row r="2601">
          <cell r="A2601">
            <v>38440</v>
          </cell>
          <cell r="B2601" t="str">
            <v>JOELHO PPR, 90 GRAUS, SOLDAVEL, DN 110 MM, PARA AGUA QUENTE PREDIAL</v>
          </cell>
          <cell r="C2601" t="str">
            <v xml:space="preserve">UN    </v>
          </cell>
          <cell r="D2601" t="str">
            <v>AS</v>
          </cell>
          <cell r="E2601">
            <v>101</v>
          </cell>
        </row>
        <row r="2602">
          <cell r="A2602">
            <v>36359</v>
          </cell>
          <cell r="B2602" t="str">
            <v>JOELHO PPR, 90 GRAUS, SOLDAVEL, DN 20 MM, PARA AGUA QUENTE PREDIAL</v>
          </cell>
          <cell r="C2602" t="str">
            <v xml:space="preserve">UN    </v>
          </cell>
          <cell r="D2602" t="str">
            <v>AS</v>
          </cell>
          <cell r="E2602">
            <v>1.25</v>
          </cell>
        </row>
        <row r="2603">
          <cell r="A2603">
            <v>36360</v>
          </cell>
          <cell r="B2603" t="str">
            <v>JOELHO PPR, 90 GRAUS, SOLDAVEL, DN 25 MM, PARA AGUA QUENTE PREDIAL</v>
          </cell>
          <cell r="C2603" t="str">
            <v xml:space="preserve">UN    </v>
          </cell>
          <cell r="D2603" t="str">
            <v>AS</v>
          </cell>
          <cell r="E2603">
            <v>1.93</v>
          </cell>
        </row>
        <row r="2604">
          <cell r="A2604">
            <v>38434</v>
          </cell>
          <cell r="B2604" t="str">
            <v>JOELHO PPR, 90 GRAUS, SOLDAVEL, DN 32 MM, PARA AGUA QUENTE PREDIAL</v>
          </cell>
          <cell r="C2604" t="str">
            <v xml:space="preserve">UN    </v>
          </cell>
          <cell r="D2604" t="str">
            <v>AS</v>
          </cell>
          <cell r="E2604">
            <v>2.96</v>
          </cell>
        </row>
        <row r="2605">
          <cell r="A2605">
            <v>38435</v>
          </cell>
          <cell r="B2605" t="str">
            <v>JOELHO PPR, 90 GRAUS, SOLDAVEL, DN 40 MM, PARA AGUA QUENTE PREDIAL</v>
          </cell>
          <cell r="C2605" t="str">
            <v xml:space="preserve">UN    </v>
          </cell>
          <cell r="D2605" t="str">
            <v>AS</v>
          </cell>
          <cell r="E2605">
            <v>5.63</v>
          </cell>
        </row>
        <row r="2606">
          <cell r="A2606">
            <v>38436</v>
          </cell>
          <cell r="B2606" t="str">
            <v>JOELHO PPR, 90 GRAUS, SOLDAVEL, DN 50 MM, PARA AGUA QUENTE PREDIAL</v>
          </cell>
          <cell r="C2606" t="str">
            <v xml:space="preserve">UN    </v>
          </cell>
          <cell r="D2606" t="str">
            <v>AS</v>
          </cell>
          <cell r="E2606">
            <v>11.64</v>
          </cell>
        </row>
        <row r="2607">
          <cell r="A2607">
            <v>38437</v>
          </cell>
          <cell r="B2607" t="str">
            <v>JOELHO PPR, 90 GRAUS, SOLDAVEL, DN 63 MM, PARA AGUA QUENTE PREDIAL</v>
          </cell>
          <cell r="C2607" t="str">
            <v xml:space="preserve">UN    </v>
          </cell>
          <cell r="D2607" t="str">
            <v>AS</v>
          </cell>
          <cell r="E2607">
            <v>17.48</v>
          </cell>
        </row>
        <row r="2608">
          <cell r="A2608">
            <v>38438</v>
          </cell>
          <cell r="B2608" t="str">
            <v>JOELHO PPR, 90 GRAUS, SOLDAVEL, DN 75 MM, PARA AGUA QUENTE PREDIAL</v>
          </cell>
          <cell r="C2608" t="str">
            <v xml:space="preserve">UN    </v>
          </cell>
          <cell r="D2608" t="str">
            <v>AS</v>
          </cell>
          <cell r="E2608">
            <v>44.18</v>
          </cell>
        </row>
        <row r="2609">
          <cell r="A2609">
            <v>38439</v>
          </cell>
          <cell r="B2609" t="str">
            <v>JOELHO PPR, 90 GRAUS, SOLDAVEL, DN 90 MM, PARA AGUA QUENTE PREDIAL</v>
          </cell>
          <cell r="C2609" t="str">
            <v xml:space="preserve">UN    </v>
          </cell>
          <cell r="D2609" t="str">
            <v>AS</v>
          </cell>
          <cell r="E2609">
            <v>67.34</v>
          </cell>
        </row>
        <row r="2610">
          <cell r="A2610">
            <v>10836</v>
          </cell>
          <cell r="B2610" t="str">
            <v>JOELHO PVC COM VISITA, 90 GRAUS, DN 100 X 50 MM, SERIE NORMAL, PARA ESGOTO PREDIAL</v>
          </cell>
          <cell r="C2610" t="str">
            <v xml:space="preserve">UN    </v>
          </cell>
          <cell r="D2610" t="str">
            <v>CR</v>
          </cell>
          <cell r="E2610">
            <v>12</v>
          </cell>
        </row>
        <row r="2611">
          <cell r="A2611">
            <v>20128</v>
          </cell>
          <cell r="B2611" t="str">
            <v>JOELHO PVC LEVE, 45 GRAUS, DN 150 MM, PARA ESGOTO PREDIAL</v>
          </cell>
          <cell r="C2611" t="str">
            <v xml:space="preserve">UN    </v>
          </cell>
          <cell r="D2611" t="str">
            <v>CR</v>
          </cell>
          <cell r="E2611">
            <v>35.19</v>
          </cell>
        </row>
        <row r="2612">
          <cell r="A2612">
            <v>20131</v>
          </cell>
          <cell r="B2612" t="str">
            <v>JOELHO PVC LEVE, 90 GRAUS, DN 150 MM, PARA ESGOTO PREDIAL</v>
          </cell>
          <cell r="C2612" t="str">
            <v xml:space="preserve">UN    </v>
          </cell>
          <cell r="D2612" t="str">
            <v>CR</v>
          </cell>
          <cell r="E2612">
            <v>32.119999999999997</v>
          </cell>
        </row>
        <row r="2613">
          <cell r="A2613">
            <v>3521</v>
          </cell>
          <cell r="B2613" t="str">
            <v>JOELHO PVC,  SOLDAVEL COM ROSCA, 90 GRAUS, 20 MM X 1/2", PARA AGUA FRIA PREDIAL</v>
          </cell>
          <cell r="C2613" t="str">
            <v xml:space="preserve">UN    </v>
          </cell>
          <cell r="D2613" t="str">
            <v>CR</v>
          </cell>
          <cell r="E2613">
            <v>1.49</v>
          </cell>
        </row>
        <row r="2614">
          <cell r="A2614">
            <v>3531</v>
          </cell>
          <cell r="B2614" t="str">
            <v>JOELHO PVC,  SOLDAVEL COM ROSCA, 90 GRAUS, 25 MM X 1/2", PARA AGUA FRIA PREDIAL</v>
          </cell>
          <cell r="C2614" t="str">
            <v xml:space="preserve">UN    </v>
          </cell>
          <cell r="D2614" t="str">
            <v>CR</v>
          </cell>
          <cell r="E2614">
            <v>1.68</v>
          </cell>
        </row>
        <row r="2615">
          <cell r="A2615">
            <v>3522</v>
          </cell>
          <cell r="B2615" t="str">
            <v>JOELHO PVC,  SOLDAVEL COM ROSCA, 90 GRAUS, 25 MM X 3/4", PARA AGUA FRIA PREDIAL</v>
          </cell>
          <cell r="C2615" t="str">
            <v xml:space="preserve">UN    </v>
          </cell>
          <cell r="D2615" t="str">
            <v>CR</v>
          </cell>
          <cell r="E2615">
            <v>2.5</v>
          </cell>
        </row>
        <row r="2616">
          <cell r="A2616">
            <v>3527</v>
          </cell>
          <cell r="B2616" t="str">
            <v>JOELHO PVC,  SOLDAVEL COM ROSCA, 90 GRAUS, 32 MM X 3/4", PARA AGUA FRIA PREDIAL</v>
          </cell>
          <cell r="C2616" t="str">
            <v xml:space="preserve">UN    </v>
          </cell>
          <cell r="D2616" t="str">
            <v>CR</v>
          </cell>
          <cell r="E2616">
            <v>8.61</v>
          </cell>
        </row>
        <row r="2617">
          <cell r="A2617">
            <v>10835</v>
          </cell>
          <cell r="B2617" t="str">
            <v>JOELHO PVC, COM BOLSA E ANEL, 90 GRAUS, DN 40 X *38* MM, SERIE NORMAL, PARA ESGOTO PREDIAL</v>
          </cell>
          <cell r="C2617" t="str">
            <v xml:space="preserve">UN    </v>
          </cell>
          <cell r="D2617" t="str">
            <v>CR</v>
          </cell>
          <cell r="E2617">
            <v>2.5099999999999998</v>
          </cell>
        </row>
        <row r="2618">
          <cell r="A2618">
            <v>3475</v>
          </cell>
          <cell r="B2618" t="str">
            <v>JOELHO PVC, ROSCAVEL, 45 GRAUS, 1/2", PARA AGUA FRIA PREDIAL</v>
          </cell>
          <cell r="C2618" t="str">
            <v xml:space="preserve">UN    </v>
          </cell>
          <cell r="D2618" t="str">
            <v>CR</v>
          </cell>
          <cell r="E2618">
            <v>2.89</v>
          </cell>
        </row>
        <row r="2619">
          <cell r="A2619">
            <v>3485</v>
          </cell>
          <cell r="B2619" t="str">
            <v>JOELHO PVC, ROSCAVEL, 45 GRAUS, 1", PARA AGUA FRIA PREDIAL</v>
          </cell>
          <cell r="C2619" t="str">
            <v xml:space="preserve">UN    </v>
          </cell>
          <cell r="D2619" t="str">
            <v>CR</v>
          </cell>
          <cell r="E2619">
            <v>9.24</v>
          </cell>
        </row>
        <row r="2620">
          <cell r="A2620">
            <v>3534</v>
          </cell>
          <cell r="B2620" t="str">
            <v>JOELHO PVC, ROSCAVEL, 45 GRAUS, 3/4", PARA AGUA FRIA PREDIAL</v>
          </cell>
          <cell r="C2620" t="str">
            <v xml:space="preserve">UN    </v>
          </cell>
          <cell r="D2620" t="str">
            <v>CR</v>
          </cell>
          <cell r="E2620">
            <v>3.65</v>
          </cell>
        </row>
        <row r="2621">
          <cell r="A2621">
            <v>3543</v>
          </cell>
          <cell r="B2621" t="str">
            <v>JOELHO PVC, ROSCAVEL, 90 GRAUS, 1/2", PARA AGUA FRIA PREDIAL</v>
          </cell>
          <cell r="C2621" t="str">
            <v xml:space="preserve">UN    </v>
          </cell>
          <cell r="D2621" t="str">
            <v>CR</v>
          </cell>
          <cell r="E2621">
            <v>1.83</v>
          </cell>
        </row>
        <row r="2622">
          <cell r="A2622">
            <v>3482</v>
          </cell>
          <cell r="B2622" t="str">
            <v>JOELHO PVC, ROSCAVEL, 90 GRAUS, 1", PARA AGUA FRIA PREDIAL</v>
          </cell>
          <cell r="C2622" t="str">
            <v xml:space="preserve">UN    </v>
          </cell>
          <cell r="D2622" t="str">
            <v>CR</v>
          </cell>
          <cell r="E2622">
            <v>4.6399999999999997</v>
          </cell>
        </row>
        <row r="2623">
          <cell r="A2623">
            <v>3505</v>
          </cell>
          <cell r="B2623" t="str">
            <v>JOELHO PVC, ROSCAVEL, 90 GRAUS, 3/4", PARA AGUA FRIA PREDIAL</v>
          </cell>
          <cell r="C2623" t="str">
            <v xml:space="preserve">UN    </v>
          </cell>
          <cell r="D2623" t="str">
            <v>CR</v>
          </cell>
          <cell r="E2623">
            <v>2.63</v>
          </cell>
        </row>
        <row r="2624">
          <cell r="A2624">
            <v>3516</v>
          </cell>
          <cell r="B2624" t="str">
            <v>JOELHO PVC, SOLDAVEL, BB, 45 GRAUS, DN 40 MM, PARA ESGOTO PREDIAL</v>
          </cell>
          <cell r="C2624" t="str">
            <v xml:space="preserve">UN    </v>
          </cell>
          <cell r="D2624" t="str">
            <v>CR</v>
          </cell>
          <cell r="E2624">
            <v>0.65</v>
          </cell>
        </row>
        <row r="2625">
          <cell r="A2625">
            <v>3517</v>
          </cell>
          <cell r="B2625" t="str">
            <v>JOELHO PVC, SOLDAVEL, BB, 90 GRAUS, DN 40 MM, PARA ESGOTO PREDIAL</v>
          </cell>
          <cell r="C2625" t="str">
            <v xml:space="preserve">UN    </v>
          </cell>
          <cell r="D2625" t="str">
            <v>CR</v>
          </cell>
          <cell r="E2625">
            <v>2.29</v>
          </cell>
        </row>
        <row r="2626">
          <cell r="A2626">
            <v>3515</v>
          </cell>
          <cell r="B2626" t="str">
            <v>JOELHO PVC, SOLDAVEL, COM BUCHA DE LATAO, 90 GRAUS, 20 MM X 1/2", PARA AGUA FRIA PREDIAL</v>
          </cell>
          <cell r="C2626" t="str">
            <v xml:space="preserve">UN    </v>
          </cell>
          <cell r="D2626" t="str">
            <v>CR</v>
          </cell>
          <cell r="E2626">
            <v>4.2699999999999996</v>
          </cell>
        </row>
        <row r="2627">
          <cell r="A2627">
            <v>20147</v>
          </cell>
          <cell r="B2627" t="str">
            <v>JOELHO PVC, SOLDAVEL, COM BUCHA DE LATAO, 90 GRAUS, 25 MM X 1/2", PARA AGUA FRIA PREDIAL</v>
          </cell>
          <cell r="C2627" t="str">
            <v xml:space="preserve">UN    </v>
          </cell>
          <cell r="D2627" t="str">
            <v>CR</v>
          </cell>
          <cell r="E2627">
            <v>4.59</v>
          </cell>
        </row>
        <row r="2628">
          <cell r="A2628">
            <v>3524</v>
          </cell>
          <cell r="B2628" t="str">
            <v>JOELHO PVC, SOLDAVEL, COM BUCHA DE LATAO, 90 GRAUS, 25 MM X 3/4", PARA AGUA FRIA PREDIAL</v>
          </cell>
          <cell r="C2628" t="str">
            <v xml:space="preserve">UN    </v>
          </cell>
          <cell r="D2628" t="str">
            <v>CR</v>
          </cell>
          <cell r="E2628">
            <v>5.44</v>
          </cell>
        </row>
        <row r="2629">
          <cell r="A2629">
            <v>3532</v>
          </cell>
          <cell r="B2629" t="str">
            <v>JOELHO PVC, SOLDAVEL, COM BUCHA DE LATAO, 90 GRAUS, 32 MM X 3/4", PARA AGUA FRIA PREDIAL</v>
          </cell>
          <cell r="C2629" t="str">
            <v xml:space="preserve">UN    </v>
          </cell>
          <cell r="D2629" t="str">
            <v>CR</v>
          </cell>
          <cell r="E2629">
            <v>9.9600000000000009</v>
          </cell>
        </row>
        <row r="2630">
          <cell r="A2630">
            <v>3528</v>
          </cell>
          <cell r="B2630" t="str">
            <v>JOELHO PVC, SOLDAVEL, PB, 45 GRAUS, DN 100 MM, PARA ESGOTO PREDIAL</v>
          </cell>
          <cell r="C2630" t="str">
            <v xml:space="preserve">UN    </v>
          </cell>
          <cell r="D2630" t="str">
            <v>CR</v>
          </cell>
          <cell r="E2630">
            <v>5.18</v>
          </cell>
        </row>
        <row r="2631">
          <cell r="A2631">
            <v>37952</v>
          </cell>
          <cell r="B2631" t="str">
            <v>JOELHO PVC, SOLDAVEL, PB, 45 GRAUS, DN 150 MM, PARA ESGOTO PREDIAL</v>
          </cell>
          <cell r="C2631" t="str">
            <v xml:space="preserve">UN    </v>
          </cell>
          <cell r="D2631" t="str">
            <v>CR</v>
          </cell>
          <cell r="E2631">
            <v>36.89</v>
          </cell>
        </row>
        <row r="2632">
          <cell r="A2632">
            <v>37951</v>
          </cell>
          <cell r="B2632" t="str">
            <v>JOELHO PVC, SOLDAVEL, PB, 45 GRAUS, DN 40 MM, PARA ESGOTO PREDIAL</v>
          </cell>
          <cell r="C2632" t="str">
            <v xml:space="preserve">UN    </v>
          </cell>
          <cell r="D2632" t="str">
            <v>CR</v>
          </cell>
          <cell r="E2632">
            <v>1.34</v>
          </cell>
        </row>
        <row r="2633">
          <cell r="A2633">
            <v>3518</v>
          </cell>
          <cell r="B2633" t="str">
            <v>JOELHO PVC, SOLDAVEL, PB, 45 GRAUS, DN 50 MM, PARA ESGOTO PREDIAL</v>
          </cell>
          <cell r="C2633" t="str">
            <v xml:space="preserve">UN    </v>
          </cell>
          <cell r="D2633" t="str">
            <v>CR</v>
          </cell>
          <cell r="E2633">
            <v>1.96</v>
          </cell>
        </row>
        <row r="2634">
          <cell r="A2634">
            <v>3519</v>
          </cell>
          <cell r="B2634" t="str">
            <v>JOELHO PVC, SOLDAVEL, PB, 45 GRAUS, DN 75 MM, PARA ESGOTO PREDIAL</v>
          </cell>
          <cell r="C2634" t="str">
            <v xml:space="preserve">UN    </v>
          </cell>
          <cell r="D2634" t="str">
            <v>CR</v>
          </cell>
          <cell r="E2634">
            <v>4.6500000000000004</v>
          </cell>
        </row>
        <row r="2635">
          <cell r="A2635">
            <v>3520</v>
          </cell>
          <cell r="B2635" t="str">
            <v>JOELHO PVC, SOLDAVEL, PB, 90 GRAUS, DN 100 MM, PARA ESGOTO PREDIAL</v>
          </cell>
          <cell r="C2635" t="str">
            <v xml:space="preserve">UN    </v>
          </cell>
          <cell r="D2635" t="str">
            <v>CR</v>
          </cell>
          <cell r="E2635">
            <v>5.21</v>
          </cell>
        </row>
        <row r="2636">
          <cell r="A2636">
            <v>37950</v>
          </cell>
          <cell r="B2636" t="str">
            <v>JOELHO PVC, SOLDAVEL, PB, 90 GRAUS, DN 150 MM, PARA ESGOTO PREDIAL</v>
          </cell>
          <cell r="C2636" t="str">
            <v xml:space="preserve">UN    </v>
          </cell>
          <cell r="D2636" t="str">
            <v>CR</v>
          </cell>
          <cell r="E2636">
            <v>32.119999999999997</v>
          </cell>
        </row>
        <row r="2637">
          <cell r="A2637">
            <v>37949</v>
          </cell>
          <cell r="B2637" t="str">
            <v>JOELHO PVC, SOLDAVEL, PB, 90 GRAUS, DN 40 MM, PARA ESGOTO PREDIAL</v>
          </cell>
          <cell r="C2637" t="str">
            <v xml:space="preserve">UN    </v>
          </cell>
          <cell r="D2637" t="str">
            <v>CR</v>
          </cell>
          <cell r="E2637">
            <v>1.17</v>
          </cell>
        </row>
        <row r="2638">
          <cell r="A2638">
            <v>3526</v>
          </cell>
          <cell r="B2638" t="str">
            <v>JOELHO PVC, SOLDAVEL, PB, 90 GRAUS, DN 50 MM, PARA ESGOTO PREDIAL</v>
          </cell>
          <cell r="C2638" t="str">
            <v xml:space="preserve">UN    </v>
          </cell>
          <cell r="D2638" t="str">
            <v>CR</v>
          </cell>
          <cell r="E2638">
            <v>1.57</v>
          </cell>
        </row>
        <row r="2639">
          <cell r="A2639">
            <v>3509</v>
          </cell>
          <cell r="B2639" t="str">
            <v>JOELHO PVC, SOLDAVEL, PB, 90 GRAUS, DN 75 MM, PARA ESGOTO PREDIAL</v>
          </cell>
          <cell r="C2639" t="str">
            <v xml:space="preserve">UN    </v>
          </cell>
          <cell r="D2639" t="str">
            <v>CR</v>
          </cell>
          <cell r="E2639">
            <v>4.0999999999999996</v>
          </cell>
        </row>
        <row r="2640">
          <cell r="A2640">
            <v>3530</v>
          </cell>
          <cell r="B2640" t="str">
            <v>JOELHO PVC, SOLDAVEL, 90 GRAUS, 110 MM, PARA AGUA FRIA PREDIAL</v>
          </cell>
          <cell r="C2640" t="str">
            <v xml:space="preserve">UN    </v>
          </cell>
          <cell r="D2640" t="str">
            <v>CR</v>
          </cell>
          <cell r="E2640">
            <v>171.55</v>
          </cell>
        </row>
        <row r="2641">
          <cell r="A2641">
            <v>3542</v>
          </cell>
          <cell r="B2641" t="str">
            <v>JOELHO PVC, SOLDAVEL, 90 GRAUS, 20 MM, PARA AGUA FRIA PREDIAL</v>
          </cell>
          <cell r="C2641" t="str">
            <v xml:space="preserve">UN    </v>
          </cell>
          <cell r="D2641" t="str">
            <v>CR</v>
          </cell>
          <cell r="E2641">
            <v>0.4</v>
          </cell>
        </row>
        <row r="2642">
          <cell r="A2642">
            <v>3529</v>
          </cell>
          <cell r="B2642" t="str">
            <v>JOELHO PVC, SOLDAVEL, 90 GRAUS, 25 MM, PARA AGUA FRIA PREDIAL</v>
          </cell>
          <cell r="C2642" t="str">
            <v xml:space="preserve">UN    </v>
          </cell>
          <cell r="D2642" t="str">
            <v>CR</v>
          </cell>
          <cell r="E2642">
            <v>0.55000000000000004</v>
          </cell>
        </row>
        <row r="2643">
          <cell r="A2643">
            <v>3536</v>
          </cell>
          <cell r="B2643" t="str">
            <v>JOELHO PVC, SOLDAVEL, 90 GRAUS, 32 MM, PARA AGUA FRIA PREDIAL</v>
          </cell>
          <cell r="C2643" t="str">
            <v xml:space="preserve">UN    </v>
          </cell>
          <cell r="D2643" t="str">
            <v>CR</v>
          </cell>
          <cell r="E2643">
            <v>1.64</v>
          </cell>
        </row>
        <row r="2644">
          <cell r="A2644">
            <v>3535</v>
          </cell>
          <cell r="B2644" t="str">
            <v>JOELHO PVC, SOLDAVEL, 90 GRAUS, 40 MM, PARA AGUA FRIA PREDIAL</v>
          </cell>
          <cell r="C2644" t="str">
            <v xml:space="preserve">UN    </v>
          </cell>
          <cell r="D2644" t="str">
            <v>CR</v>
          </cell>
          <cell r="E2644">
            <v>3.89</v>
          </cell>
        </row>
        <row r="2645">
          <cell r="A2645">
            <v>3540</v>
          </cell>
          <cell r="B2645" t="str">
            <v>JOELHO PVC, SOLDAVEL, 90 GRAUS, 50 MM, PARA AGUA FRIA PREDIAL</v>
          </cell>
          <cell r="C2645" t="str">
            <v xml:space="preserve">UN    </v>
          </cell>
          <cell r="D2645" t="str">
            <v>CR</v>
          </cell>
          <cell r="E2645">
            <v>4.21</v>
          </cell>
        </row>
        <row r="2646">
          <cell r="A2646">
            <v>3539</v>
          </cell>
          <cell r="B2646" t="str">
            <v>JOELHO PVC, SOLDAVEL, 90 GRAUS, 60 MM, PARA AGUA FRIA PREDIAL</v>
          </cell>
          <cell r="C2646" t="str">
            <v xml:space="preserve">UN    </v>
          </cell>
          <cell r="D2646" t="str">
            <v>CR</v>
          </cell>
          <cell r="E2646">
            <v>18.3</v>
          </cell>
        </row>
        <row r="2647">
          <cell r="A2647">
            <v>3513</v>
          </cell>
          <cell r="B2647" t="str">
            <v>JOELHO PVC, SOLDAVEL, 90 GRAUS, 85 MM, PARA AGUA FRIA PREDIAL</v>
          </cell>
          <cell r="C2647" t="str">
            <v xml:space="preserve">UN    </v>
          </cell>
          <cell r="D2647" t="str">
            <v>CR</v>
          </cell>
          <cell r="E2647">
            <v>81.319999999999993</v>
          </cell>
        </row>
        <row r="2648">
          <cell r="A2648">
            <v>3492</v>
          </cell>
          <cell r="B2648" t="str">
            <v>JOELHO PVC, 45 GRAUS, ROSCAVEL,  1 1/2", AGUA FRIA PREDIAL</v>
          </cell>
          <cell r="C2648" t="str">
            <v xml:space="preserve">UN    </v>
          </cell>
          <cell r="D2648" t="str">
            <v>CR</v>
          </cell>
          <cell r="E2648">
            <v>15.65</v>
          </cell>
        </row>
        <row r="2649">
          <cell r="A2649">
            <v>3491</v>
          </cell>
          <cell r="B2649" t="str">
            <v>JOELHO PVC, 45 GRAUS, ROSCAVEL, 1 1/4",  AGUA FRIA PREDIAL</v>
          </cell>
          <cell r="C2649" t="str">
            <v xml:space="preserve">UN    </v>
          </cell>
          <cell r="D2649" t="str">
            <v>CR</v>
          </cell>
          <cell r="E2649">
            <v>8.92</v>
          </cell>
        </row>
        <row r="2650">
          <cell r="A2650">
            <v>3493</v>
          </cell>
          <cell r="B2650" t="str">
            <v>JOELHO PVC, 45 GRAUS, ROSCAVEL, 2", AGUA FRIA PREDIAL</v>
          </cell>
          <cell r="C2650" t="str">
            <v xml:space="preserve">UN    </v>
          </cell>
          <cell r="D2650" t="str">
            <v>CR</v>
          </cell>
          <cell r="E2650">
            <v>21.4</v>
          </cell>
        </row>
        <row r="2651">
          <cell r="A2651">
            <v>12628</v>
          </cell>
          <cell r="B2651" t="str">
            <v>JOELHO PVC, 60 GRAUS, DIAMETRO ENTRE 80 E 100 MM, PARA DRENAGEM PLUVIAL PREDIAL</v>
          </cell>
          <cell r="C2651" t="str">
            <v xml:space="preserve">UN    </v>
          </cell>
          <cell r="D2651" t="str">
            <v>AS</v>
          </cell>
          <cell r="E2651">
            <v>5.22</v>
          </cell>
        </row>
        <row r="2652">
          <cell r="A2652">
            <v>12629</v>
          </cell>
          <cell r="B2652" t="str">
            <v>JOELHO PVC, 90 GRAUS, DIAMETRO ENTRE 80 E 100 MM, PARA DRENAGEM PLUVIAL PREDIAL</v>
          </cell>
          <cell r="C2652" t="str">
            <v xml:space="preserve">UN    </v>
          </cell>
          <cell r="D2652" t="str">
            <v>AS</v>
          </cell>
          <cell r="E2652">
            <v>5.66</v>
          </cell>
        </row>
        <row r="2653">
          <cell r="A2653">
            <v>3481</v>
          </cell>
          <cell r="B2653" t="str">
            <v>JOELHO PVC, 90 GRAUS, ROSCAVEL, 1 1/2",  AGUA FRIA PREDIAL</v>
          </cell>
          <cell r="C2653" t="str">
            <v xml:space="preserve">UN    </v>
          </cell>
          <cell r="D2653" t="str">
            <v>CR</v>
          </cell>
          <cell r="E2653">
            <v>10.84</v>
          </cell>
        </row>
        <row r="2654">
          <cell r="A2654">
            <v>3510</v>
          </cell>
          <cell r="B2654" t="str">
            <v>JOELHO PVC, 90 GRAUS, ROSCAVEL, 1 1/4", AGUA FRIA PREDIAL</v>
          </cell>
          <cell r="C2654" t="str">
            <v xml:space="preserve">UN    </v>
          </cell>
          <cell r="D2654" t="str">
            <v>CR</v>
          </cell>
          <cell r="E2654">
            <v>10.130000000000001</v>
          </cell>
        </row>
        <row r="2655">
          <cell r="A2655">
            <v>3508</v>
          </cell>
          <cell r="B2655" t="str">
            <v>JOELHO PVC, 90 GRAUS, ROSCAVEL, 2", AGUA FRIA PREDIAL</v>
          </cell>
          <cell r="C2655" t="str">
            <v xml:space="preserve">UN    </v>
          </cell>
          <cell r="D2655" t="str">
            <v>CR</v>
          </cell>
          <cell r="E2655">
            <v>26.49</v>
          </cell>
        </row>
        <row r="2656">
          <cell r="A2656">
            <v>38939</v>
          </cell>
          <cell r="B2656" t="str">
            <v>JOELHO ROSCA FEMEA MOVEL, METALICO, PARA CONEXAO COM ANEL DESLIZANTE EM TUBO PEX, DN 16 MM X 1/2"</v>
          </cell>
          <cell r="C2656" t="str">
            <v xml:space="preserve">UN    </v>
          </cell>
          <cell r="D2656" t="str">
            <v>AS</v>
          </cell>
          <cell r="E2656">
            <v>12.74</v>
          </cell>
        </row>
        <row r="2657">
          <cell r="A2657">
            <v>38940</v>
          </cell>
          <cell r="B2657" t="str">
            <v>JOELHO ROSCA FEMEA MOVEL, METALICO, PARA CONEXAO COM ANEL DESLIZANTE EM TUBO PEX, DN 20 MM X 1/2"</v>
          </cell>
          <cell r="C2657" t="str">
            <v xml:space="preserve">UN    </v>
          </cell>
          <cell r="D2657" t="str">
            <v>AS</v>
          </cell>
          <cell r="E2657">
            <v>19.45</v>
          </cell>
        </row>
        <row r="2658">
          <cell r="A2658">
            <v>38941</v>
          </cell>
          <cell r="B2658" t="str">
            <v>JOELHO ROSCA FEMEA MOVEL, METALICO, PARA CONEXAO COM ANEL DESLIZANTE EM TUBO PEX, DN 20 MM X 3/4"</v>
          </cell>
          <cell r="C2658" t="str">
            <v xml:space="preserve">UN    </v>
          </cell>
          <cell r="D2658" t="str">
            <v>AS</v>
          </cell>
          <cell r="E2658">
            <v>22.98</v>
          </cell>
        </row>
        <row r="2659">
          <cell r="A2659">
            <v>38942</v>
          </cell>
          <cell r="B2659" t="str">
            <v>JOELHO ROSCA FEMEA MOVEL, METALICO, PARA CONEXAO COM ANEL DESLIZANTE EM TUBO PEX, DN 25 MM X 3/4"</v>
          </cell>
          <cell r="C2659" t="str">
            <v xml:space="preserve">UN    </v>
          </cell>
          <cell r="D2659" t="str">
            <v>AS</v>
          </cell>
          <cell r="E2659">
            <v>25.74</v>
          </cell>
        </row>
        <row r="2660">
          <cell r="A2660">
            <v>38987</v>
          </cell>
          <cell r="B2660" t="str">
            <v>JOELHO 45 GRAUS, PPR, SOLDAVEL, F/ F, DN 40 MM, PARA AQUA QUENTE E FRIA PREDIAL</v>
          </cell>
          <cell r="C2660" t="str">
            <v xml:space="preserve">UN    </v>
          </cell>
          <cell r="D2660" t="str">
            <v>AS</v>
          </cell>
          <cell r="E2660">
            <v>5.24</v>
          </cell>
        </row>
        <row r="2661">
          <cell r="A2661">
            <v>38988</v>
          </cell>
          <cell r="B2661" t="str">
            <v>JOELHO 45 GRAUS, PPR, SOLDAVEL, F/ F, DN 50 MM, PARA AQUA QUENTE E FRIA PREDIAL</v>
          </cell>
          <cell r="C2661" t="str">
            <v xml:space="preserve">UN    </v>
          </cell>
          <cell r="D2661" t="str">
            <v>AS</v>
          </cell>
          <cell r="E2661">
            <v>12.17</v>
          </cell>
        </row>
        <row r="2662">
          <cell r="A2662">
            <v>38989</v>
          </cell>
          <cell r="B2662" t="str">
            <v>JOELHO 45 GRAUS, PPR, SOLDAVEL, F/ F, DN 63 MM, PARA AQUA QUENTE E FRIA PREDIAL</v>
          </cell>
          <cell r="C2662" t="str">
            <v xml:space="preserve">UN    </v>
          </cell>
          <cell r="D2662" t="str">
            <v>AS</v>
          </cell>
          <cell r="E2662">
            <v>16.18</v>
          </cell>
        </row>
        <row r="2663">
          <cell r="A2663">
            <v>38990</v>
          </cell>
          <cell r="B2663" t="str">
            <v>JOELHO 45 GRAUS, PPR, SOLDAVEL, F/ F, DN 75 MM, PARA AQUA QUENTE E FRIA PREDIAL</v>
          </cell>
          <cell r="C2663" t="str">
            <v xml:space="preserve">UN    </v>
          </cell>
          <cell r="D2663" t="str">
            <v>AS</v>
          </cell>
          <cell r="E2663">
            <v>42.65</v>
          </cell>
        </row>
        <row r="2664">
          <cell r="A2664">
            <v>38991</v>
          </cell>
          <cell r="B2664" t="str">
            <v>JOELHO 45 GRAUS, PPR, SOLDAVEL, F/ F, DN 90 MM, PARA AQUA QUENTE E FRIA PREDIAL</v>
          </cell>
          <cell r="C2664" t="str">
            <v xml:space="preserve">UN    </v>
          </cell>
          <cell r="D2664" t="str">
            <v>AS</v>
          </cell>
          <cell r="E2664">
            <v>86.17</v>
          </cell>
        </row>
        <row r="2665">
          <cell r="A2665">
            <v>38913</v>
          </cell>
          <cell r="B2665" t="str">
            <v>JOELHO 90 GRAUS, METALICO, PARA CONEXAO COM ANEL DESLIZANTE EM TUBO PEX, DN 16 MM</v>
          </cell>
          <cell r="C2665" t="str">
            <v xml:space="preserve">UN    </v>
          </cell>
          <cell r="D2665" t="str">
            <v>AS</v>
          </cell>
          <cell r="E2665">
            <v>11.82</v>
          </cell>
        </row>
        <row r="2666">
          <cell r="A2666">
            <v>38914</v>
          </cell>
          <cell r="B2666" t="str">
            <v>JOELHO 90 GRAUS, METALICO, PARA CONEXAO COM ANEL DESLIZANTE EM TUBO PEX, DN 20 MM</v>
          </cell>
          <cell r="C2666" t="str">
            <v xml:space="preserve">UN    </v>
          </cell>
          <cell r="D2666" t="str">
            <v>AS</v>
          </cell>
          <cell r="E2666">
            <v>13.71</v>
          </cell>
        </row>
        <row r="2667">
          <cell r="A2667">
            <v>38915</v>
          </cell>
          <cell r="B2667" t="str">
            <v>JOELHO 90 GRAUS, METALICO, PARA CONEXAO COM ANEL DESLIZANTE EM TUBO PEX, DN 25 MM</v>
          </cell>
          <cell r="C2667" t="str">
            <v xml:space="preserve">UN    </v>
          </cell>
          <cell r="D2667" t="str">
            <v>AS</v>
          </cell>
          <cell r="E2667">
            <v>23.81</v>
          </cell>
        </row>
        <row r="2668">
          <cell r="A2668">
            <v>38916</v>
          </cell>
          <cell r="B2668" t="str">
            <v>JOELHO 90 GRAUS, METALICO, PARA CONEXAO COM ANEL DESLIZANTE EM TUBO PEX, DN 32 MM</v>
          </cell>
          <cell r="C2668" t="str">
            <v xml:space="preserve">UN    </v>
          </cell>
          <cell r="D2668" t="str">
            <v>AS</v>
          </cell>
          <cell r="E2668">
            <v>31.41</v>
          </cell>
        </row>
        <row r="2669">
          <cell r="A2669">
            <v>39300</v>
          </cell>
          <cell r="B2669" t="str">
            <v>JOELHO 90 GRAUS, PLASTICO, PARA CONEXAO COM CRIMPAGEM EM TUBO PEX, DN 16 MM</v>
          </cell>
          <cell r="C2669" t="str">
            <v xml:space="preserve">UN    </v>
          </cell>
          <cell r="D2669" t="str">
            <v>AS</v>
          </cell>
          <cell r="E2669">
            <v>10.68</v>
          </cell>
        </row>
        <row r="2670">
          <cell r="A2670">
            <v>39301</v>
          </cell>
          <cell r="B2670" t="str">
            <v>JOELHO 90 GRAUS, PLASTICO, PARA CONEXAO COM CRIMPAGEM EM TUBO PEX, DN 20 MM</v>
          </cell>
          <cell r="C2670" t="str">
            <v xml:space="preserve">UN    </v>
          </cell>
          <cell r="D2670" t="str">
            <v>AS</v>
          </cell>
          <cell r="E2670">
            <v>14.82</v>
          </cell>
        </row>
        <row r="2671">
          <cell r="A2671">
            <v>39302</v>
          </cell>
          <cell r="B2671" t="str">
            <v>JOELHO 90 GRAUS, PLASTICO, PARA CONEXAO COM CRIMPAGEM EM TUBO PEX, DN 25 MM</v>
          </cell>
          <cell r="C2671" t="str">
            <v xml:space="preserve">UN    </v>
          </cell>
          <cell r="D2671" t="str">
            <v>AS</v>
          </cell>
          <cell r="E2671">
            <v>18.62</v>
          </cell>
        </row>
        <row r="2672">
          <cell r="A2672">
            <v>39303</v>
          </cell>
          <cell r="B2672" t="str">
            <v>JOELHO 90 GRAUS, PLASTICO, PARA CONEXAO COM CRIMPAGEM EM TUBO PEX, DN 32 MM</v>
          </cell>
          <cell r="C2672" t="str">
            <v xml:space="preserve">UN    </v>
          </cell>
          <cell r="D2672" t="str">
            <v>AS</v>
          </cell>
          <cell r="E2672">
            <v>32.74</v>
          </cell>
        </row>
        <row r="2673">
          <cell r="A2673">
            <v>38923</v>
          </cell>
          <cell r="B2673" t="str">
            <v>JOELHO 90 GRAUS, ROSCA FEMEA TERMINAL, METALICO, PARA CONEXAO COM ANEL DESLIZANTE EM TUBO PEX, DN 16 MM X 1/2"</v>
          </cell>
          <cell r="C2673" t="str">
            <v xml:space="preserve">UN    </v>
          </cell>
          <cell r="D2673" t="str">
            <v>AS</v>
          </cell>
          <cell r="E2673">
            <v>10.43</v>
          </cell>
        </row>
        <row r="2674">
          <cell r="A2674">
            <v>38925</v>
          </cell>
          <cell r="B2674" t="str">
            <v>JOELHO 90 GRAUS, ROSCA FEMEA TERMINAL, METALICO, PARA CONEXAO COM ANEL DESLIZANTE EM TUBO PEX, DN 20 MM X 1/2"</v>
          </cell>
          <cell r="C2674" t="str">
            <v xml:space="preserve">UN    </v>
          </cell>
          <cell r="D2674" t="str">
            <v>AS</v>
          </cell>
          <cell r="E2674">
            <v>11.2</v>
          </cell>
        </row>
        <row r="2675">
          <cell r="A2675">
            <v>38926</v>
          </cell>
          <cell r="B2675" t="str">
            <v>JOELHO 90 GRAUS, ROSCA FEMEA TERMINAL, METALICO, PARA CONEXAO COM ANEL DESLIZANTE EM TUBO PEX, DN 20 MM X 3/4"</v>
          </cell>
          <cell r="C2675" t="str">
            <v xml:space="preserve">UN    </v>
          </cell>
          <cell r="D2675" t="str">
            <v>AS</v>
          </cell>
          <cell r="E2675">
            <v>16.010000000000002</v>
          </cell>
        </row>
        <row r="2676">
          <cell r="A2676">
            <v>38927</v>
          </cell>
          <cell r="B2676" t="str">
            <v>JOELHO 90 GRAUS, ROSCA FEMEA TERMINAL, METALICO, PARA CONEXAO COM ANEL DESLIZANTE EM TUBO PEX, DN 25 MM X 3/4"</v>
          </cell>
          <cell r="C2676" t="str">
            <v xml:space="preserve">UN    </v>
          </cell>
          <cell r="D2676" t="str">
            <v>AS</v>
          </cell>
          <cell r="E2676">
            <v>17.12</v>
          </cell>
        </row>
        <row r="2677">
          <cell r="A2677">
            <v>39304</v>
          </cell>
          <cell r="B2677" t="str">
            <v>JOELHO 90 GRAUS, ROSCA FEMEA TERMINAL, PLASTICO, PARA CONEXAO COM CRIMPAGEM EM TUBO PEX, DN 16 MM X 1/2"</v>
          </cell>
          <cell r="C2677" t="str">
            <v xml:space="preserve">UN    </v>
          </cell>
          <cell r="D2677" t="str">
            <v>AS</v>
          </cell>
          <cell r="E2677">
            <v>13.19</v>
          </cell>
        </row>
        <row r="2678">
          <cell r="A2678">
            <v>38924</v>
          </cell>
          <cell r="B2678" t="str">
            <v>JOELHO 90 GRAUS, ROSCA FEMEA TERMINAL, PLASTICO, PARA CONEXAO COM CRIMPAGEM EM TUBO PEX, DN 16 MM X 3/4"</v>
          </cell>
          <cell r="C2678" t="str">
            <v xml:space="preserve">UN    </v>
          </cell>
          <cell r="D2678" t="str">
            <v>AS</v>
          </cell>
          <cell r="E2678">
            <v>18.79</v>
          </cell>
        </row>
        <row r="2679">
          <cell r="A2679">
            <v>39305</v>
          </cell>
          <cell r="B2679" t="str">
            <v>JOELHO 90 GRAUS, ROSCA FEMEA TERMINAL, PLASTICO, PARA CONEXAO COM CRIMPAGEM EM TUBO PEX, DN 20 MM X 1/2"</v>
          </cell>
          <cell r="C2679" t="str">
            <v xml:space="preserve">UN    </v>
          </cell>
          <cell r="D2679" t="str">
            <v>AS</v>
          </cell>
          <cell r="E2679">
            <v>17.27</v>
          </cell>
        </row>
        <row r="2680">
          <cell r="A2680">
            <v>39306</v>
          </cell>
          <cell r="B2680" t="str">
            <v>JOELHO 90 GRAUS, ROSCA FEMEA TERMINAL, PLASTICO, PARA CONEXAO COM CRIMPAGEM EM TUBO PEX, DN 20 MM X 3/4"</v>
          </cell>
          <cell r="C2680" t="str">
            <v xml:space="preserve">UN    </v>
          </cell>
          <cell r="D2680" t="str">
            <v>AS</v>
          </cell>
          <cell r="E2680">
            <v>21.6</v>
          </cell>
        </row>
        <row r="2681">
          <cell r="A2681">
            <v>38928</v>
          </cell>
          <cell r="B2681" t="str">
            <v>JOELHO 90 GRAUS, ROSCA FEMEA TERMINAL, PLASTICO, PARA CONEXAO COM CRIMPAGEM EM TUBO PEX, DN 25 MM X 1/2"</v>
          </cell>
          <cell r="C2681" t="str">
            <v xml:space="preserve">UN    </v>
          </cell>
          <cell r="D2681" t="str">
            <v>AS</v>
          </cell>
          <cell r="E2681">
            <v>18.98</v>
          </cell>
        </row>
        <row r="2682">
          <cell r="A2682">
            <v>38929</v>
          </cell>
          <cell r="B2682" t="str">
            <v>JOELHO 90 GRAUS, ROSCA FEMEA TERMINAL, PLASTICO, PARA CONEXAO COM CRIMPAGEM EM TUBO PEX, DN 25 MM X 1"</v>
          </cell>
          <cell r="C2682" t="str">
            <v xml:space="preserve">UN    </v>
          </cell>
          <cell r="D2682" t="str">
            <v>AS</v>
          </cell>
          <cell r="E2682">
            <v>33.64</v>
          </cell>
        </row>
        <row r="2683">
          <cell r="A2683">
            <v>39307</v>
          </cell>
          <cell r="B2683" t="str">
            <v>JOELHO 90 GRAUS, ROSCA FEMEA TERMINAL, PLASTICO, PARA CONEXAO COM CRIMPAGEM EM TUBO PEX, DN 25 MM X 3/4"</v>
          </cell>
          <cell r="C2683" t="str">
            <v xml:space="preserve">UN    </v>
          </cell>
          <cell r="D2683" t="str">
            <v>AS</v>
          </cell>
          <cell r="E2683">
            <v>24.86</v>
          </cell>
        </row>
        <row r="2684">
          <cell r="A2684">
            <v>38930</v>
          </cell>
          <cell r="B2684" t="str">
            <v>JOELHO 90 GRAUS, ROSCA FEMEA TERMINAL, PLASTICO, PARA CONEXAO COM CRIMPAGEM EM TUBO PEX, DN 32 MM X 1"</v>
          </cell>
          <cell r="C2684" t="str">
            <v xml:space="preserve">UN    </v>
          </cell>
          <cell r="D2684" t="str">
            <v>AS</v>
          </cell>
          <cell r="E2684">
            <v>42.27</v>
          </cell>
        </row>
        <row r="2685">
          <cell r="A2685">
            <v>38931</v>
          </cell>
          <cell r="B2685" t="str">
            <v>JOELHO 90 GRAUS, ROSCA MACHO TERMINAL, METALICO, PARA CONEXAO COM ANEL DESLIZANTE EM TUBO PEX, DN 16 MM X 1/2"</v>
          </cell>
          <cell r="C2685" t="str">
            <v xml:space="preserve">UN    </v>
          </cell>
          <cell r="D2685" t="str">
            <v>AS</v>
          </cell>
          <cell r="E2685">
            <v>10.64</v>
          </cell>
        </row>
        <row r="2686">
          <cell r="A2686">
            <v>38932</v>
          </cell>
          <cell r="B2686" t="str">
            <v>JOELHO 90 GRAUS, ROSCA MACHO TERMINAL, METALICO, PARA CONEXAO COM ANEL DESLIZANTE EM TUBO PEX, DN 20 MM X 1/2"</v>
          </cell>
          <cell r="C2686" t="str">
            <v xml:space="preserve">UN    </v>
          </cell>
          <cell r="D2686" t="str">
            <v>AS</v>
          </cell>
          <cell r="E2686">
            <v>10.75</v>
          </cell>
        </row>
        <row r="2687">
          <cell r="A2687">
            <v>38934</v>
          </cell>
          <cell r="B2687" t="str">
            <v>JOELHO 90 GRAUS, ROSCA MACHO TERMINAL, METALICO, PARA CONEXAO COM ANEL DESLIZANTE EM TUBO PEX, DN 20 MM X 3/4"</v>
          </cell>
          <cell r="C2687" t="str">
            <v xml:space="preserve">UN    </v>
          </cell>
          <cell r="D2687" t="str">
            <v>AS</v>
          </cell>
          <cell r="E2687">
            <v>15.88</v>
          </cell>
        </row>
        <row r="2688">
          <cell r="A2688">
            <v>38935</v>
          </cell>
          <cell r="B2688" t="str">
            <v>JOELHO 90 GRAUS, ROSCA MACHO TERMINAL, METALICO, PARA CONEXAO COM ANEL DESLIZANTE EM TUBO PEX, DN 25 MM X 3/4"</v>
          </cell>
          <cell r="C2688" t="str">
            <v xml:space="preserve">UN    </v>
          </cell>
          <cell r="D2688" t="str">
            <v>AS</v>
          </cell>
          <cell r="E2688">
            <v>17</v>
          </cell>
        </row>
        <row r="2689">
          <cell r="A2689">
            <v>38936</v>
          </cell>
          <cell r="B2689" t="str">
            <v>JOELHO 90 GRAUS, ROSCA MACHO TERMINAL, PLASTICO, PARA CONEXAO COM CRIMPAGEM EM TUBO PEX, DN 25 MM X 1/2"</v>
          </cell>
          <cell r="C2689" t="str">
            <v xml:space="preserve">UN    </v>
          </cell>
          <cell r="D2689" t="str">
            <v>AS</v>
          </cell>
          <cell r="E2689">
            <v>18.2</v>
          </cell>
        </row>
        <row r="2690">
          <cell r="A2690">
            <v>38937</v>
          </cell>
          <cell r="B2690" t="str">
            <v>JOELHO 90 GRAUS, ROSCA MACHO TERMINAL, PLASTICO, PARA CONEXAO COM CRIMPAGEM EM TUBO PEX, DN 25 MM X 1"</v>
          </cell>
          <cell r="C2690" t="str">
            <v xml:space="preserve">UN    </v>
          </cell>
          <cell r="D2690" t="str">
            <v>AS</v>
          </cell>
          <cell r="E2690">
            <v>22.19</v>
          </cell>
        </row>
        <row r="2691">
          <cell r="A2691">
            <v>38938</v>
          </cell>
          <cell r="B2691" t="str">
            <v>JOELHO 90 GRAUS, ROSCA MACHO TERMINAL, PLASTICO, PARA CONEXAO COM CRIMPAGEM EM TUBO PEX, DN 32 MM X 1"</v>
          </cell>
          <cell r="C2691" t="str">
            <v xml:space="preserve">UN    </v>
          </cell>
          <cell r="D2691" t="str">
            <v>AS</v>
          </cell>
          <cell r="E2691">
            <v>32.99</v>
          </cell>
        </row>
        <row r="2692">
          <cell r="A2692">
            <v>3489</v>
          </cell>
          <cell r="B2692" t="str">
            <v>JOELHO, PVC COM ROSCA E BUCHA LATAO, 90 GRAUS,  3/4", PARA AGUA FRIA PREDIAL</v>
          </cell>
          <cell r="C2692" t="str">
            <v xml:space="preserve">UN    </v>
          </cell>
          <cell r="D2692" t="str">
            <v>CR</v>
          </cell>
          <cell r="E2692">
            <v>10.01</v>
          </cell>
        </row>
        <row r="2693">
          <cell r="A2693">
            <v>20151</v>
          </cell>
          <cell r="B2693" t="str">
            <v>JOELHO, PVC SERIE R, 45 GRAUS, DN 100 MM, PARA ESGOTO PREDIAL</v>
          </cell>
          <cell r="C2693" t="str">
            <v xml:space="preserve">UN    </v>
          </cell>
          <cell r="D2693" t="str">
            <v>CR</v>
          </cell>
          <cell r="E2693">
            <v>14.46</v>
          </cell>
        </row>
        <row r="2694">
          <cell r="A2694">
            <v>20152</v>
          </cell>
          <cell r="B2694" t="str">
            <v>JOELHO, PVC SERIE R, 45 GRAUS, DN 150 MM, PARA ESGOTO PREDIAL</v>
          </cell>
          <cell r="C2694" t="str">
            <v xml:space="preserve">UN    </v>
          </cell>
          <cell r="D2694" t="str">
            <v>CR</v>
          </cell>
          <cell r="E2694">
            <v>50.33</v>
          </cell>
        </row>
        <row r="2695">
          <cell r="A2695">
            <v>20148</v>
          </cell>
          <cell r="B2695" t="str">
            <v>JOELHO, PVC SERIE R, 45 GRAUS, DN 40 MM, PARA ESGOTO PREDIAL</v>
          </cell>
          <cell r="C2695" t="str">
            <v xml:space="preserve">UN    </v>
          </cell>
          <cell r="D2695" t="str">
            <v>CR</v>
          </cell>
          <cell r="E2695">
            <v>2.87</v>
          </cell>
        </row>
        <row r="2696">
          <cell r="A2696">
            <v>20149</v>
          </cell>
          <cell r="B2696" t="str">
            <v>JOELHO, PVC SERIE R, 45 GRAUS, DN 50 MM, PARA ESGOTO PREDIAL</v>
          </cell>
          <cell r="C2696" t="str">
            <v xml:space="preserve">UN    </v>
          </cell>
          <cell r="D2696" t="str">
            <v>CR</v>
          </cell>
          <cell r="E2696">
            <v>4.45</v>
          </cell>
        </row>
        <row r="2697">
          <cell r="A2697">
            <v>20150</v>
          </cell>
          <cell r="B2697" t="str">
            <v>JOELHO, PVC SERIE R, 45 GRAUS, DN 75 MM, PARA ESGOTO PREDIAL</v>
          </cell>
          <cell r="C2697" t="str">
            <v xml:space="preserve">UN    </v>
          </cell>
          <cell r="D2697" t="str">
            <v>CR</v>
          </cell>
          <cell r="E2697">
            <v>10.38</v>
          </cell>
        </row>
        <row r="2698">
          <cell r="A2698">
            <v>20157</v>
          </cell>
          <cell r="B2698" t="str">
            <v>JOELHO, PVC SERIE R, 90 GRAUS, DN 100 MM, PARA ESGOTO PREDIAL</v>
          </cell>
          <cell r="C2698" t="str">
            <v xml:space="preserve">UN    </v>
          </cell>
          <cell r="D2698" t="str">
            <v>CR</v>
          </cell>
          <cell r="E2698">
            <v>19.510000000000002</v>
          </cell>
        </row>
        <row r="2699">
          <cell r="A2699">
            <v>20158</v>
          </cell>
          <cell r="B2699" t="str">
            <v>JOELHO, PVC SERIE R, 90 GRAUS, DN 150 MM, PARA ESGOTO PREDIAL</v>
          </cell>
          <cell r="C2699" t="str">
            <v xml:space="preserve">UN    </v>
          </cell>
          <cell r="D2699" t="str">
            <v>CR</v>
          </cell>
          <cell r="E2699">
            <v>64.83</v>
          </cell>
        </row>
        <row r="2700">
          <cell r="A2700">
            <v>20154</v>
          </cell>
          <cell r="B2700" t="str">
            <v>JOELHO, PVC SERIE R, 90 GRAUS, DN 40 MM, PARA ESGOTO PREDIAL</v>
          </cell>
          <cell r="C2700" t="str">
            <v xml:space="preserve">UN    </v>
          </cell>
          <cell r="D2700" t="str">
            <v>CR</v>
          </cell>
          <cell r="E2700">
            <v>3.7</v>
          </cell>
        </row>
        <row r="2701">
          <cell r="A2701">
            <v>20155</v>
          </cell>
          <cell r="B2701" t="str">
            <v>JOELHO, PVC SERIE R, 90 GRAUS, DN 50 MM, PARA ESGOTO PREDIAL</v>
          </cell>
          <cell r="C2701" t="str">
            <v xml:space="preserve">UN    </v>
          </cell>
          <cell r="D2701" t="str">
            <v>CR</v>
          </cell>
          <cell r="E2701">
            <v>5.53</v>
          </cell>
        </row>
        <row r="2702">
          <cell r="A2702">
            <v>20156</v>
          </cell>
          <cell r="B2702" t="str">
            <v>JOELHO, PVC SERIE R, 90 GRAUS, DN 75 MM, PARA ESGOTO PREDIAL</v>
          </cell>
          <cell r="C2702" t="str">
            <v xml:space="preserve">UN    </v>
          </cell>
          <cell r="D2702" t="str">
            <v>CR</v>
          </cell>
          <cell r="E2702">
            <v>12.46</v>
          </cell>
        </row>
        <row r="2703">
          <cell r="A2703">
            <v>3512</v>
          </cell>
          <cell r="B2703" t="str">
            <v>JOELHO, PVC SOLDAVEL, 45 GRAUS, 110 MM, PARA AGUA FRIA PREDIAL</v>
          </cell>
          <cell r="C2703" t="str">
            <v xml:space="preserve">UN    </v>
          </cell>
          <cell r="D2703" t="str">
            <v>CR</v>
          </cell>
          <cell r="E2703">
            <v>156.88</v>
          </cell>
        </row>
        <row r="2704">
          <cell r="A2704">
            <v>3499</v>
          </cell>
          <cell r="B2704" t="str">
            <v>JOELHO, PVC SOLDAVEL, 45 GRAUS, 20 MM, PARA AGUA FRIA PREDIAL</v>
          </cell>
          <cell r="C2704" t="str">
            <v xml:space="preserve">UN    </v>
          </cell>
          <cell r="D2704" t="str">
            <v>CR</v>
          </cell>
          <cell r="E2704">
            <v>0.66</v>
          </cell>
        </row>
        <row r="2705">
          <cell r="A2705">
            <v>3500</v>
          </cell>
          <cell r="B2705" t="str">
            <v>JOELHO, PVC SOLDAVEL, 45 GRAUS, 25 MM, PARA AGUA FRIA PREDIAL</v>
          </cell>
          <cell r="C2705" t="str">
            <v xml:space="preserve">UN    </v>
          </cell>
          <cell r="D2705" t="str">
            <v>CR</v>
          </cell>
          <cell r="E2705">
            <v>1.1200000000000001</v>
          </cell>
        </row>
        <row r="2706">
          <cell r="A2706">
            <v>3501</v>
          </cell>
          <cell r="B2706" t="str">
            <v>JOELHO, PVC SOLDAVEL, 45 GRAUS, 32 MM, PARA AGUA FRIA PREDIAL</v>
          </cell>
          <cell r="C2706" t="str">
            <v xml:space="preserve">UN    </v>
          </cell>
          <cell r="D2706" t="str">
            <v>CR</v>
          </cell>
          <cell r="E2706">
            <v>3.25</v>
          </cell>
        </row>
        <row r="2707">
          <cell r="A2707">
            <v>3502</v>
          </cell>
          <cell r="B2707" t="str">
            <v>JOELHO, PVC SOLDAVEL, 45 GRAUS, 40 MM, PARA AGUA FRIA PREDIAL</v>
          </cell>
          <cell r="C2707" t="str">
            <v xml:space="preserve">UN    </v>
          </cell>
          <cell r="D2707" t="str">
            <v>CR</v>
          </cell>
          <cell r="E2707">
            <v>4.63</v>
          </cell>
        </row>
        <row r="2708">
          <cell r="A2708">
            <v>3503</v>
          </cell>
          <cell r="B2708" t="str">
            <v>JOELHO, PVC SOLDAVEL, 45 GRAUS, 50 MM, PARA AGUA FRIA PREDIAL</v>
          </cell>
          <cell r="C2708" t="str">
            <v xml:space="preserve">UN    </v>
          </cell>
          <cell r="D2708" t="str">
            <v>CR</v>
          </cell>
          <cell r="E2708">
            <v>5.54</v>
          </cell>
        </row>
        <row r="2709">
          <cell r="A2709">
            <v>3477</v>
          </cell>
          <cell r="B2709" t="str">
            <v>JOELHO, PVC SOLDAVEL, 45 GRAUS, 60 MM, PARA AGUA FRIA PREDIAL</v>
          </cell>
          <cell r="C2709" t="str">
            <v xml:space="preserve">UN    </v>
          </cell>
          <cell r="D2709" t="str">
            <v>CR</v>
          </cell>
          <cell r="E2709">
            <v>21.47</v>
          </cell>
        </row>
        <row r="2710">
          <cell r="A2710">
            <v>3478</v>
          </cell>
          <cell r="B2710" t="str">
            <v>JOELHO, PVC SOLDAVEL, 45 GRAUS, 75 MM, PARA AGUA FRIA PREDIAL</v>
          </cell>
          <cell r="C2710" t="str">
            <v xml:space="preserve">UN    </v>
          </cell>
          <cell r="D2710" t="str">
            <v>CR</v>
          </cell>
          <cell r="E2710">
            <v>49.34</v>
          </cell>
        </row>
        <row r="2711">
          <cell r="A2711">
            <v>3525</v>
          </cell>
          <cell r="B2711" t="str">
            <v>JOELHO, PVC SOLDAVEL, 45 GRAUS, 85 MM, PARA AGUA FRIA PREDIAL</v>
          </cell>
          <cell r="C2711" t="str">
            <v xml:space="preserve">UN    </v>
          </cell>
          <cell r="D2711" t="str">
            <v>CR</v>
          </cell>
          <cell r="E2711">
            <v>58.54</v>
          </cell>
        </row>
        <row r="2712">
          <cell r="A2712">
            <v>3511</v>
          </cell>
          <cell r="B2712" t="str">
            <v>JOELHO, PVC SOLDAVEL, 90 GRAUS, 75 MM, PARA AGUA FRIA PREDIAL</v>
          </cell>
          <cell r="C2712" t="str">
            <v xml:space="preserve">UN    </v>
          </cell>
          <cell r="D2712" t="str">
            <v>CR</v>
          </cell>
          <cell r="E2712">
            <v>68.69</v>
          </cell>
        </row>
        <row r="2713">
          <cell r="A2713">
            <v>38917</v>
          </cell>
          <cell r="B2713" t="str">
            <v>JOELHO, ROSCA FEMEA, COM BASE FIXA, METALICO, PARA CONEXAO COM ANEL DESLIZANTE EM TUBO PEX, DN 16 MM X 1/2"</v>
          </cell>
          <cell r="C2713" t="str">
            <v xml:space="preserve">UN    </v>
          </cell>
          <cell r="D2713" t="str">
            <v>AS</v>
          </cell>
          <cell r="E2713">
            <v>10.18</v>
          </cell>
        </row>
        <row r="2714">
          <cell r="A2714">
            <v>38919</v>
          </cell>
          <cell r="B2714" t="str">
            <v>JOELHO, ROSCA FEMEA, COM BASE FIXA, METALICO, PARA CONEXAO COM ANEL DESLIZANTE EM TUBO PEX, DN 20 MM X 1/2"</v>
          </cell>
          <cell r="C2714" t="str">
            <v xml:space="preserve">UN    </v>
          </cell>
          <cell r="D2714" t="str">
            <v>AS</v>
          </cell>
          <cell r="E2714">
            <v>15.15</v>
          </cell>
        </row>
        <row r="2715">
          <cell r="A2715">
            <v>38922</v>
          </cell>
          <cell r="B2715" t="str">
            <v>JOELHO, ROSCA FEMEA, COM BASE FIXA, METALICO, PARA CONEXAO COM ANEL DESLIZANTE EM TUBO PEX, DN 25 MM X 3/4"</v>
          </cell>
          <cell r="C2715" t="str">
            <v xml:space="preserve">UN    </v>
          </cell>
          <cell r="D2715" t="str">
            <v>AS</v>
          </cell>
          <cell r="E2715">
            <v>19.57</v>
          </cell>
        </row>
        <row r="2716">
          <cell r="A2716">
            <v>38921</v>
          </cell>
          <cell r="B2716" t="str">
            <v>JOELHO, ROSCA FEMEA, COM BASE FIXA, PLASTICO, PARA CONEXAO COM CRIMPAGEM EM TUBO PEX, DN 25 MM X 1/2"</v>
          </cell>
          <cell r="C2716" t="str">
            <v xml:space="preserve">UN    </v>
          </cell>
          <cell r="D2716" t="str">
            <v>AS</v>
          </cell>
          <cell r="E2716">
            <v>24.2</v>
          </cell>
        </row>
        <row r="2717">
          <cell r="A2717">
            <v>38918</v>
          </cell>
          <cell r="B2717" t="str">
            <v>JOELHO, ROSCA FEMEA, COM BASE FIXA, PLASTICO, PARA CONEXAO POR CRIMPAGEM EM TUBO PEX, DN 16 MM X 3/4"</v>
          </cell>
          <cell r="C2717" t="str">
            <v xml:space="preserve">UN    </v>
          </cell>
          <cell r="D2717" t="str">
            <v>AS</v>
          </cell>
          <cell r="E2717">
            <v>23</v>
          </cell>
        </row>
        <row r="2718">
          <cell r="A2718">
            <v>38920</v>
          </cell>
          <cell r="B2718" t="str">
            <v>JOELHO, ROSCA FEMEA, COM BASE FIXA, PLASTICO, PARA CONEXAO POR CRIMPAGEM EM TUBO PEX, DN 20 MM X 3/4"</v>
          </cell>
          <cell r="C2718" t="str">
            <v xml:space="preserve">UN    </v>
          </cell>
          <cell r="D2718" t="str">
            <v>AS</v>
          </cell>
          <cell r="E2718">
            <v>28.75</v>
          </cell>
        </row>
        <row r="2719">
          <cell r="A2719">
            <v>3104</v>
          </cell>
          <cell r="B2719" t="str">
            <v>JOGO DE FERRAGENS CROMADAS P/ PORTA DE VIDRO TEMPERADO, UMA FOLHA COMPOSTA: DOBRADICA SUPERIOR (101) E INFERIOR (103),TRINCO (502), FECHADURA (520),CONTRA FECHADURA (531),COM CAPUCHINHO</v>
          </cell>
          <cell r="C2719" t="str">
            <v xml:space="preserve">CJ    </v>
          </cell>
          <cell r="D2719" t="str">
            <v>CR</v>
          </cell>
          <cell r="E2719">
            <v>421.79</v>
          </cell>
        </row>
        <row r="2720">
          <cell r="A2720">
            <v>12032</v>
          </cell>
          <cell r="B2720" t="str">
            <v>JOGO DE TRANQUETA E ROSETA QUADRADA DE SOBREPOR SEM FUROS, EM LATAO CROMADO, *50 X 50* MM, PARA FECHADURA DE PORTA DE BANHEIRO</v>
          </cell>
          <cell r="C2720" t="str">
            <v xml:space="preserve">JG    </v>
          </cell>
          <cell r="D2720" t="str">
            <v>CR</v>
          </cell>
          <cell r="E2720">
            <v>40.549999999999997</v>
          </cell>
        </row>
        <row r="2721">
          <cell r="A2721">
            <v>12030</v>
          </cell>
          <cell r="B2721" t="str">
            <v>JOGO DE TRANQUETA E ROSETA REDONDA DE SOBREPOR SEM FUROS, EM LATAO CROMADO, DIAMETRO *50* MM, PARA FECHADURA DE PORTA DE BANHEIRO</v>
          </cell>
          <cell r="C2721" t="str">
            <v xml:space="preserve">JG    </v>
          </cell>
          <cell r="D2721" t="str">
            <v>CR</v>
          </cell>
          <cell r="E2721">
            <v>38.1</v>
          </cell>
        </row>
        <row r="2722">
          <cell r="A2722">
            <v>10908</v>
          </cell>
          <cell r="B2722" t="str">
            <v>JUNCAO DE REDUCAO INVERTIDA, PVC SOLDAVEL, 100 X 50 MM, SERIE NORMAL PARA ESGOTO PREDIAL</v>
          </cell>
          <cell r="C2722" t="str">
            <v xml:space="preserve">UN    </v>
          </cell>
          <cell r="D2722" t="str">
            <v>CR</v>
          </cell>
          <cell r="E2722">
            <v>10.92</v>
          </cell>
        </row>
        <row r="2723">
          <cell r="A2723">
            <v>10909</v>
          </cell>
          <cell r="B2723" t="str">
            <v>JUNCAO DE REDUCAO INVERTIDA, PVC SOLDAVEL, 100 X 75 MM, SERIE NORMAL PARA ESGOTO PREDIAL</v>
          </cell>
          <cell r="C2723" t="str">
            <v xml:space="preserve">UN    </v>
          </cell>
          <cell r="D2723" t="str">
            <v>CR</v>
          </cell>
          <cell r="E2723">
            <v>17.420000000000002</v>
          </cell>
        </row>
        <row r="2724">
          <cell r="A2724">
            <v>3669</v>
          </cell>
          <cell r="B2724" t="str">
            <v>JUNCAO DE REDUCAO INVERTIDA, PVC SOLDAVEL, 75 X 50 MM, SERIE NORMAL PARA ESGOTO PREDIAL</v>
          </cell>
          <cell r="C2724" t="str">
            <v xml:space="preserve">UN    </v>
          </cell>
          <cell r="D2724" t="str">
            <v>CR</v>
          </cell>
          <cell r="E2724">
            <v>7.46</v>
          </cell>
        </row>
        <row r="2725">
          <cell r="A2725">
            <v>20138</v>
          </cell>
          <cell r="B2725" t="str">
            <v>JUNCAO DE REDUCAO SIMPLES, COM BOLSA PARA ANEL, PVC LEVE,  150 X 100 MM, PARA ESGOTO PREDIAL</v>
          </cell>
          <cell r="C2725" t="str">
            <v xml:space="preserve">UN    </v>
          </cell>
          <cell r="D2725" t="str">
            <v>CR</v>
          </cell>
          <cell r="E2725">
            <v>37.090000000000003</v>
          </cell>
        </row>
        <row r="2726">
          <cell r="A2726">
            <v>20139</v>
          </cell>
          <cell r="B2726" t="str">
            <v>JUNCAO DUPLA, PVC SERIE R, DN 100 X 100 X 100 MM, PARA ESGOTO PREDIAL</v>
          </cell>
          <cell r="C2726" t="str">
            <v xml:space="preserve">UN    </v>
          </cell>
          <cell r="D2726" t="str">
            <v>CR</v>
          </cell>
          <cell r="E2726">
            <v>62.32</v>
          </cell>
        </row>
        <row r="2727">
          <cell r="A2727">
            <v>3668</v>
          </cell>
          <cell r="B2727" t="str">
            <v>JUNCAO DUPLA, PVC SOLDAVEL, DN 100 X 100 X 100 MM , SERIE NORMAL PARA ESGOTO PREDIAL</v>
          </cell>
          <cell r="C2727" t="str">
            <v xml:space="preserve">UN    </v>
          </cell>
          <cell r="D2727" t="str">
            <v>CR</v>
          </cell>
          <cell r="E2727">
            <v>24.71</v>
          </cell>
        </row>
        <row r="2728">
          <cell r="A2728">
            <v>3656</v>
          </cell>
          <cell r="B2728" t="str">
            <v>JUNCAO DUPLA, PVC SOLDAVEL, DN 75 X 75 X 75 MM , SERIE NORMAL PARA ESGOTO PREDIAL</v>
          </cell>
          <cell r="C2728" t="str">
            <v xml:space="preserve">UN    </v>
          </cell>
          <cell r="D2728" t="str">
            <v>CR</v>
          </cell>
          <cell r="E2728">
            <v>12.24</v>
          </cell>
        </row>
        <row r="2729">
          <cell r="A2729">
            <v>10911</v>
          </cell>
          <cell r="B2729" t="str">
            <v>JUNCAO INVERTIDA, PVC SOLDAVEL, 75 X 75 MM, SERIE NORMAL PARA ESGOTO PREDIAL</v>
          </cell>
          <cell r="C2729" t="str">
            <v xml:space="preserve">UN    </v>
          </cell>
          <cell r="D2729" t="str">
            <v>CR</v>
          </cell>
          <cell r="E2729">
            <v>13.59</v>
          </cell>
        </row>
        <row r="2730">
          <cell r="A2730">
            <v>3654</v>
          </cell>
          <cell r="B2730" t="str">
            <v>JUNCAO PVC  ROSCAVEL, 45 GRAUS, 1/2", PARA AGUA FRIA PREDIAL</v>
          </cell>
          <cell r="C2730" t="str">
            <v xml:space="preserve">UN    </v>
          </cell>
          <cell r="D2730" t="str">
            <v>CR</v>
          </cell>
          <cell r="E2730">
            <v>3.48</v>
          </cell>
        </row>
        <row r="2731">
          <cell r="A2731">
            <v>3664</v>
          </cell>
          <cell r="B2731" t="str">
            <v>JUNCAO PVC  ROSCAVEL, 45 GRAUS, 3/4", PARA AGUA FRIA PREDIAL</v>
          </cell>
          <cell r="C2731" t="str">
            <v xml:space="preserve">UN    </v>
          </cell>
          <cell r="D2731" t="str">
            <v>CR</v>
          </cell>
          <cell r="E2731">
            <v>4.32</v>
          </cell>
        </row>
        <row r="2732">
          <cell r="A2732">
            <v>3657</v>
          </cell>
          <cell r="B2732" t="str">
            <v>JUNCAO PVC, 45 GRAUS, ROSCAVEL, 1 1/4", AGUA FRIA PREDIAL</v>
          </cell>
          <cell r="C2732" t="str">
            <v xml:space="preserve">UN    </v>
          </cell>
          <cell r="D2732" t="str">
            <v>CR</v>
          </cell>
          <cell r="E2732">
            <v>4.66</v>
          </cell>
        </row>
        <row r="2733">
          <cell r="A2733">
            <v>12625</v>
          </cell>
          <cell r="B2733" t="str">
            <v>JUNCAO PVC, 60 GRAUS, CIRCULAR,  DIAMETRO ENTRE 80 E 100 MM, PARA DRENAGEM PLUVIAL PREDIAL</v>
          </cell>
          <cell r="C2733" t="str">
            <v xml:space="preserve">UN    </v>
          </cell>
          <cell r="D2733" t="str">
            <v>AS</v>
          </cell>
          <cell r="E2733">
            <v>7.16</v>
          </cell>
        </row>
        <row r="2734">
          <cell r="A2734">
            <v>20136</v>
          </cell>
          <cell r="B2734" t="str">
            <v>JUNCAO SIMPLES, PVC LEVE, 150 MM, PARA ESGOTO PREDIAL</v>
          </cell>
          <cell r="C2734" t="str">
            <v xml:space="preserve">UN    </v>
          </cell>
          <cell r="D2734" t="str">
            <v>CR</v>
          </cell>
          <cell r="E2734">
            <v>83.71</v>
          </cell>
        </row>
        <row r="2735">
          <cell r="A2735">
            <v>20144</v>
          </cell>
          <cell r="B2735" t="str">
            <v>JUNCAO SIMPLES, PVC SERIE R, DN 100 X 100 MM, PARA ESGOTO PREDIAL</v>
          </cell>
          <cell r="C2735" t="str">
            <v xml:space="preserve">UN    </v>
          </cell>
          <cell r="D2735" t="str">
            <v>CR</v>
          </cell>
          <cell r="E2735">
            <v>36.770000000000003</v>
          </cell>
        </row>
        <row r="2736">
          <cell r="A2736">
            <v>20143</v>
          </cell>
          <cell r="B2736" t="str">
            <v>JUNCAO SIMPLES, PVC SERIE R, DN 100 X 75 MM, PARA ESGOTO PREDIAL</v>
          </cell>
          <cell r="C2736" t="str">
            <v xml:space="preserve">UN    </v>
          </cell>
          <cell r="D2736" t="str">
            <v>CR</v>
          </cell>
          <cell r="E2736">
            <v>34.340000000000003</v>
          </cell>
        </row>
        <row r="2737">
          <cell r="A2737">
            <v>20145</v>
          </cell>
          <cell r="B2737" t="str">
            <v>JUNCAO SIMPLES, PVC SERIE R, DN 150 X 100 MM, PARA ESGOTO PREDIAL</v>
          </cell>
          <cell r="C2737" t="str">
            <v xml:space="preserve">UN    </v>
          </cell>
          <cell r="D2737" t="str">
            <v>CR</v>
          </cell>
          <cell r="E2737">
            <v>97.46</v>
          </cell>
        </row>
        <row r="2738">
          <cell r="A2738">
            <v>20146</v>
          </cell>
          <cell r="B2738" t="str">
            <v>JUNCAO SIMPLES, PVC SERIE R, DN 150 X 150 MM, PARA ESGOTO PREDIAL</v>
          </cell>
          <cell r="C2738" t="str">
            <v xml:space="preserve">UN    </v>
          </cell>
          <cell r="D2738" t="str">
            <v>CR</v>
          </cell>
          <cell r="E2738">
            <v>109.9</v>
          </cell>
        </row>
        <row r="2739">
          <cell r="A2739">
            <v>20140</v>
          </cell>
          <cell r="B2739" t="str">
            <v>JUNCAO SIMPLES, PVC SERIE R, DN 40 X 40 MM, PARA ESGOTO PREDIAL</v>
          </cell>
          <cell r="C2739" t="str">
            <v xml:space="preserve">UN    </v>
          </cell>
          <cell r="D2739" t="str">
            <v>CR</v>
          </cell>
          <cell r="E2739">
            <v>4.37</v>
          </cell>
        </row>
        <row r="2740">
          <cell r="A2740">
            <v>20141</v>
          </cell>
          <cell r="B2740" t="str">
            <v>JUNCAO SIMPLES, PVC SERIE R, DN 50 X 50 MM, PARA ESGOTO PREDIAL</v>
          </cell>
          <cell r="C2740" t="str">
            <v xml:space="preserve">UN    </v>
          </cell>
          <cell r="D2740" t="str">
            <v>CR</v>
          </cell>
          <cell r="E2740">
            <v>7.68</v>
          </cell>
        </row>
        <row r="2741">
          <cell r="A2741">
            <v>20142</v>
          </cell>
          <cell r="B2741" t="str">
            <v>JUNCAO SIMPLES, PVC SERIE R, DN 75 X 75 MM, PARA ESGOTO PREDIAL</v>
          </cell>
          <cell r="C2741" t="str">
            <v xml:space="preserve">UN    </v>
          </cell>
          <cell r="D2741" t="str">
            <v>CR</v>
          </cell>
          <cell r="E2741">
            <v>23.5</v>
          </cell>
        </row>
        <row r="2742">
          <cell r="A2742">
            <v>3659</v>
          </cell>
          <cell r="B2742" t="str">
            <v>JUNCAO SIMPLES, PVC, DN 100 X 50 MM, SERIE NORMAL PARA ESGOTO PREDIAL</v>
          </cell>
          <cell r="C2742" t="str">
            <v xml:space="preserve">UN    </v>
          </cell>
          <cell r="D2742" t="str">
            <v>CR</v>
          </cell>
          <cell r="E2742">
            <v>10.19</v>
          </cell>
        </row>
        <row r="2743">
          <cell r="A2743">
            <v>3660</v>
          </cell>
          <cell r="B2743" t="str">
            <v>JUNCAO SIMPLES, PVC, DN 100 X 75 MM, SERIE NORMAL PARA ESGOTO PREDIAL</v>
          </cell>
          <cell r="C2743" t="str">
            <v xml:space="preserve">UN    </v>
          </cell>
          <cell r="D2743" t="str">
            <v>CR</v>
          </cell>
          <cell r="E2743">
            <v>14.69</v>
          </cell>
        </row>
        <row r="2744">
          <cell r="A2744">
            <v>3662</v>
          </cell>
          <cell r="B2744" t="str">
            <v>JUNCAO SIMPLES, PVC, DN 50 X 50 MM, SERIE NORMAL PARA ESGOTO PREDIAL</v>
          </cell>
          <cell r="C2744" t="str">
            <v xml:space="preserve">UN    </v>
          </cell>
          <cell r="D2744" t="str">
            <v>CR</v>
          </cell>
          <cell r="E2744">
            <v>5.55</v>
          </cell>
        </row>
        <row r="2745">
          <cell r="A2745">
            <v>3661</v>
          </cell>
          <cell r="B2745" t="str">
            <v>JUNCAO SIMPLES, PVC, DN 75 X 50 MM, SERIE NORMAL PARA ESGOTO PREDIAL</v>
          </cell>
          <cell r="C2745" t="str">
            <v xml:space="preserve">UN    </v>
          </cell>
          <cell r="D2745" t="str">
            <v>CR</v>
          </cell>
          <cell r="E2745">
            <v>8.16</v>
          </cell>
        </row>
        <row r="2746">
          <cell r="A2746">
            <v>3658</v>
          </cell>
          <cell r="B2746" t="str">
            <v>JUNCAO SIMPLES, PVC, DN 75 X 75 MM, SERIE NORMAL PARA ESGOTO PREDIAL</v>
          </cell>
          <cell r="C2746" t="str">
            <v xml:space="preserve">UN    </v>
          </cell>
          <cell r="D2746" t="str">
            <v>CR</v>
          </cell>
          <cell r="E2746">
            <v>10.39</v>
          </cell>
        </row>
        <row r="2747">
          <cell r="A2747">
            <v>3670</v>
          </cell>
          <cell r="B2747" t="str">
            <v>JUNCAO SIMPLES, PVC, 45 GRAUS, DN 100 X 100 MM, SERIE NORMAL PARA ESGOTO PREDIAL</v>
          </cell>
          <cell r="C2747" t="str">
            <v xml:space="preserve">UN    </v>
          </cell>
          <cell r="D2747" t="str">
            <v>CR</v>
          </cell>
          <cell r="E2747">
            <v>13.56</v>
          </cell>
        </row>
        <row r="2748">
          <cell r="A2748">
            <v>3666</v>
          </cell>
          <cell r="B2748" t="str">
            <v>JUNCAO SIMPLES, PVC, 45 GRAUS, DN 40 X 40 MM, SERIE NORMAL PARA ESGOTO PREDIAL</v>
          </cell>
          <cell r="C2748" t="str">
            <v xml:space="preserve">UN    </v>
          </cell>
          <cell r="D2748" t="str">
            <v>CR</v>
          </cell>
          <cell r="E2748">
            <v>2.29</v>
          </cell>
        </row>
        <row r="2749">
          <cell r="A2749">
            <v>14157</v>
          </cell>
          <cell r="B2749" t="str">
            <v>JUNCAO 2 GARRAS PARA FITA PERFURADA</v>
          </cell>
          <cell r="C2749" t="str">
            <v xml:space="preserve">UN    </v>
          </cell>
          <cell r="D2749" t="str">
            <v>AS</v>
          </cell>
          <cell r="E2749">
            <v>1.07</v>
          </cell>
        </row>
        <row r="2750">
          <cell r="A2750">
            <v>3653</v>
          </cell>
          <cell r="B2750" t="str">
            <v>JUNCAO, PVC, 45 GRAUS, JE, BBB, DN 100 MM, PARA REDE COLETORA DE ESGOTO (NBR 10569)</v>
          </cell>
          <cell r="C2750" t="str">
            <v xml:space="preserve">UN    </v>
          </cell>
          <cell r="D2750" t="str">
            <v>AS</v>
          </cell>
          <cell r="E2750">
            <v>56.82</v>
          </cell>
        </row>
        <row r="2751">
          <cell r="A2751">
            <v>3649</v>
          </cell>
          <cell r="B2751" t="str">
            <v>JUNCAO, PVC, 45 GRAUS, JE, BBB, DN 150 MM, PARA REDE COLETORA DE ESGOTO (NBR 10569)</v>
          </cell>
          <cell r="C2751" t="str">
            <v xml:space="preserve">UN    </v>
          </cell>
          <cell r="D2751" t="str">
            <v>AS</v>
          </cell>
          <cell r="E2751">
            <v>117.69</v>
          </cell>
        </row>
        <row r="2752">
          <cell r="A2752">
            <v>42696</v>
          </cell>
          <cell r="B2752" t="str">
            <v>JUNCAO, PVC, 45 GRAUS, JE, BBB, DN 150 MM, PARA TUBO CORRUGADO E/OU LISO, REDE COLETORA DE ESGOTO (NBR 10569)</v>
          </cell>
          <cell r="C2752" t="str">
            <v xml:space="preserve">UN    </v>
          </cell>
          <cell r="D2752" t="str">
            <v>AS</v>
          </cell>
          <cell r="E2752">
            <v>329.3</v>
          </cell>
        </row>
        <row r="2753">
          <cell r="A2753">
            <v>42697</v>
          </cell>
          <cell r="B2753" t="str">
            <v>JUNCAO, PVC, 45 GRAUS, JE, BBB, DN 200 MM, PARA TUBO CORRUGADO E/OU LISO, REDE COLETORA DE ESGOTO (NBR 10569)</v>
          </cell>
          <cell r="C2753" t="str">
            <v xml:space="preserve">UN    </v>
          </cell>
          <cell r="D2753" t="str">
            <v>AS</v>
          </cell>
          <cell r="E2753">
            <v>495.93</v>
          </cell>
        </row>
        <row r="2754">
          <cell r="A2754">
            <v>42698</v>
          </cell>
          <cell r="B2754" t="str">
            <v>JUNCAO, PVC, 45 GRAUS, JE, BBB, DN 250 MM, PARA TUBO CORRUGADO E/OU LISO, REDE COLETORA DE ESGOTO (NBR 10569)</v>
          </cell>
          <cell r="C2754" t="str">
            <v xml:space="preserve">UN    </v>
          </cell>
          <cell r="D2754" t="str">
            <v>AS</v>
          </cell>
          <cell r="E2754">
            <v>690.82</v>
          </cell>
        </row>
        <row r="2755">
          <cell r="A2755">
            <v>39875</v>
          </cell>
          <cell r="B2755" t="str">
            <v>JUNTA DE EXPANSAO BRONZE/LATAO (REF 900), PONTA X PONTA, 35 MM</v>
          </cell>
          <cell r="C2755" t="str">
            <v xml:space="preserve">UN    </v>
          </cell>
          <cell r="D2755" t="str">
            <v>AS</v>
          </cell>
          <cell r="E2755">
            <v>435.05</v>
          </cell>
        </row>
        <row r="2756">
          <cell r="A2756">
            <v>39876</v>
          </cell>
          <cell r="B2756" t="str">
            <v>JUNTA DE EXPANSAO BRONZE/LATAO (REF 900), PONTA X PONTA, 42 MM</v>
          </cell>
          <cell r="C2756" t="str">
            <v xml:space="preserve">UN    </v>
          </cell>
          <cell r="D2756" t="str">
            <v>AS</v>
          </cell>
          <cell r="E2756">
            <v>544.69000000000005</v>
          </cell>
        </row>
        <row r="2757">
          <cell r="A2757">
            <v>39877</v>
          </cell>
          <cell r="B2757" t="str">
            <v>JUNTA DE EXPANSAO BRONZE/LATAO (REF 900), PONTA X PONTA, 54 MM</v>
          </cell>
          <cell r="C2757" t="str">
            <v xml:space="preserve">UN    </v>
          </cell>
          <cell r="D2757" t="str">
            <v>AS</v>
          </cell>
          <cell r="E2757">
            <v>755.46</v>
          </cell>
        </row>
        <row r="2758">
          <cell r="A2758">
            <v>39878</v>
          </cell>
          <cell r="B2758" t="str">
            <v>JUNTA DE EXPANSAO BRONZE/LATAO (REF 900), PONTA X PONTA, 66 MM</v>
          </cell>
          <cell r="C2758" t="str">
            <v xml:space="preserve">UN    </v>
          </cell>
          <cell r="D2758" t="str">
            <v>AS</v>
          </cell>
          <cell r="E2758">
            <v>997.84</v>
          </cell>
        </row>
        <row r="2759">
          <cell r="A2759">
            <v>39872</v>
          </cell>
          <cell r="B2759" t="str">
            <v>JUNTA DE EXPANSAO DE COBRE (REF 900), PONTA X PONTA, 15 MM</v>
          </cell>
          <cell r="C2759" t="str">
            <v xml:space="preserve">UN    </v>
          </cell>
          <cell r="D2759" t="str">
            <v>AS</v>
          </cell>
          <cell r="E2759">
            <v>298.35000000000002</v>
          </cell>
        </row>
        <row r="2760">
          <cell r="A2760">
            <v>39873</v>
          </cell>
          <cell r="B2760" t="str">
            <v>JUNTA DE EXPANSAO DE COBRE (REF 900), PONTA X PONTA, 22 MM</v>
          </cell>
          <cell r="C2760" t="str">
            <v xml:space="preserve">UN    </v>
          </cell>
          <cell r="D2760" t="str">
            <v>AS</v>
          </cell>
          <cell r="E2760">
            <v>346.07</v>
          </cell>
        </row>
        <row r="2761">
          <cell r="A2761">
            <v>39874</v>
          </cell>
          <cell r="B2761" t="str">
            <v>JUNTA DE EXPANSAO DE COBRE (REF 900), PONTA X PONTA, 28 MM</v>
          </cell>
          <cell r="C2761" t="str">
            <v xml:space="preserve">UN    </v>
          </cell>
          <cell r="D2761" t="str">
            <v>AS</v>
          </cell>
          <cell r="E2761">
            <v>380.11</v>
          </cell>
        </row>
        <row r="2762">
          <cell r="A2762">
            <v>3674</v>
          </cell>
          <cell r="B2762" t="str">
            <v>JUNTA DILATACAO ELASTICA PARA CONCRETO (FUGENBAND) O-12, ATE 5 MCA</v>
          </cell>
          <cell r="C2762" t="str">
            <v xml:space="preserve">M     </v>
          </cell>
          <cell r="D2762" t="str">
            <v>CR</v>
          </cell>
          <cell r="E2762">
            <v>53.68</v>
          </cell>
        </row>
        <row r="2763">
          <cell r="A2763">
            <v>3681</v>
          </cell>
          <cell r="B2763" t="str">
            <v>JUNTA DILATACAO ELASTICA PARA CONCRETO (FUGENBAND) O-22, ATE 30 MCA</v>
          </cell>
          <cell r="C2763" t="str">
            <v xml:space="preserve">M     </v>
          </cell>
          <cell r="D2763" t="str">
            <v>CR</v>
          </cell>
          <cell r="E2763">
            <v>79.86</v>
          </cell>
        </row>
        <row r="2764">
          <cell r="A2764">
            <v>3676</v>
          </cell>
          <cell r="B2764" t="str">
            <v>JUNTA DILATACAO ELASTICA PARA CONCRETO (FUGENBAND) O-35/10, ATE 100 MCA</v>
          </cell>
          <cell r="C2764" t="str">
            <v xml:space="preserve">M     </v>
          </cell>
          <cell r="D2764" t="str">
            <v>CR</v>
          </cell>
          <cell r="E2764">
            <v>300.57</v>
          </cell>
        </row>
        <row r="2765">
          <cell r="A2765">
            <v>3679</v>
          </cell>
          <cell r="B2765" t="str">
            <v>JUNTA DILATACAO ELASTICA PARA CONCRETO (FUGENBAND) O-35/6, ATE 100 MCA</v>
          </cell>
          <cell r="C2765" t="str">
            <v xml:space="preserve">M     </v>
          </cell>
          <cell r="D2765" t="str">
            <v>CR</v>
          </cell>
          <cell r="E2765">
            <v>248.66</v>
          </cell>
        </row>
        <row r="2766">
          <cell r="A2766">
            <v>3672</v>
          </cell>
          <cell r="B2766" t="str">
            <v>JUNTA PLASTICA DE DILATACAO PARA PISOS, COR CINZA, 10 X 4,5 MM (ALTURA X ESPESSURA)</v>
          </cell>
          <cell r="C2766" t="str">
            <v xml:space="preserve">M     </v>
          </cell>
          <cell r="D2766" t="str">
            <v>CR</v>
          </cell>
          <cell r="E2766">
            <v>0.84</v>
          </cell>
        </row>
        <row r="2767">
          <cell r="A2767">
            <v>3671</v>
          </cell>
          <cell r="B2767" t="str">
            <v>JUNTA PLASTICA DE DILATACAO PARA PISOS, COR CINZA, 17 X 3 MM (ALTURA X ESPESSURA)</v>
          </cell>
          <cell r="C2767" t="str">
            <v xml:space="preserve">M     </v>
          </cell>
          <cell r="D2767" t="str">
            <v xml:space="preserve">C </v>
          </cell>
          <cell r="E2767">
            <v>0.8</v>
          </cell>
        </row>
        <row r="2768">
          <cell r="A2768">
            <v>3673</v>
          </cell>
          <cell r="B2768" t="str">
            <v>JUNTA PLASTICA DE DILATACAO PARA PISOS, COR CINZA, 27 X 3 MM (ALTURA X ESPESSURA)</v>
          </cell>
          <cell r="C2768" t="str">
            <v xml:space="preserve">M     </v>
          </cell>
          <cell r="D2768" t="str">
            <v>CR</v>
          </cell>
          <cell r="E2768">
            <v>1.25</v>
          </cell>
        </row>
        <row r="2769">
          <cell r="A2769">
            <v>38394</v>
          </cell>
          <cell r="B2769" t="str">
            <v>KIT ACESSORIOS PARA COMPRESSOR DE AR, 5 PECAS (PISTOLAS PINTURA, LIMPEZA E PULVERIZACAO, CALIBRADOR E MANGUEIRA)</v>
          </cell>
          <cell r="C2769" t="str">
            <v xml:space="preserve">UN    </v>
          </cell>
          <cell r="D2769" t="str">
            <v>CR</v>
          </cell>
          <cell r="E2769">
            <v>246.13</v>
          </cell>
        </row>
        <row r="2770">
          <cell r="A2770">
            <v>3729</v>
          </cell>
          <cell r="B2770" t="str">
            <v>KIT CAVALETE, PVC, COM REGISTRO, PARA HIDROMETRO, BITOLAS 1/2" OU 3/4" - COMPLETO</v>
          </cell>
          <cell r="C2770" t="str">
            <v xml:space="preserve">UN    </v>
          </cell>
          <cell r="D2770" t="str">
            <v>CR</v>
          </cell>
          <cell r="E2770">
            <v>58.25</v>
          </cell>
        </row>
        <row r="2771">
          <cell r="A2771">
            <v>39357</v>
          </cell>
          <cell r="B277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71" t="str">
            <v xml:space="preserve">UN    </v>
          </cell>
          <cell r="D2771" t="str">
            <v>AS</v>
          </cell>
          <cell r="E2771">
            <v>92.5</v>
          </cell>
        </row>
        <row r="2772">
          <cell r="A2772">
            <v>39358</v>
          </cell>
          <cell r="B277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72" t="str">
            <v xml:space="preserve">UN    </v>
          </cell>
          <cell r="D2772" t="str">
            <v>AS</v>
          </cell>
          <cell r="E2772">
            <v>101.43</v>
          </cell>
        </row>
        <row r="2773">
          <cell r="A2773">
            <v>39356</v>
          </cell>
          <cell r="B277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73" t="str">
            <v xml:space="preserve">UN    </v>
          </cell>
          <cell r="D2773" t="str">
            <v>AS</v>
          </cell>
          <cell r="E2773">
            <v>173.05</v>
          </cell>
        </row>
        <row r="2774">
          <cell r="A2774">
            <v>39355</v>
          </cell>
          <cell r="B277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74" t="str">
            <v xml:space="preserve">UN    </v>
          </cell>
          <cell r="D2774" t="str">
            <v>AS</v>
          </cell>
          <cell r="E2774">
            <v>148.91</v>
          </cell>
        </row>
        <row r="2775">
          <cell r="A2775">
            <v>39353</v>
          </cell>
          <cell r="B277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75" t="str">
            <v xml:space="preserve">UN    </v>
          </cell>
          <cell r="D2775" t="str">
            <v>AS</v>
          </cell>
          <cell r="E2775">
            <v>204.21</v>
          </cell>
        </row>
        <row r="2776">
          <cell r="A2776">
            <v>39354</v>
          </cell>
          <cell r="B277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76" t="str">
            <v xml:space="preserve">UN    </v>
          </cell>
          <cell r="D2776" t="str">
            <v>AS</v>
          </cell>
          <cell r="E2776">
            <v>203.53</v>
          </cell>
        </row>
        <row r="2777">
          <cell r="A2777">
            <v>39398</v>
          </cell>
          <cell r="B2777" t="str">
            <v>KIT DE ACESSORIOS PARA BANHEIRO EM METAL CROMADO, 5 PECAS</v>
          </cell>
          <cell r="C2777" t="str">
            <v xml:space="preserve">UN    </v>
          </cell>
          <cell r="D2777" t="str">
            <v>CR</v>
          </cell>
          <cell r="E2777">
            <v>68.41</v>
          </cell>
        </row>
        <row r="2778">
          <cell r="A2778">
            <v>13343</v>
          </cell>
          <cell r="B2778" t="str">
            <v>KIT DE MATERIAIS PARA BRACADEIRA PARA FIXACAO EM POSTE CIRCULAR, CONTEM TRES FIXADORES E UM ROLO DE FITA DE 3 M EM ACO CARBONO</v>
          </cell>
          <cell r="C2778" t="str">
            <v xml:space="preserve">UN    </v>
          </cell>
          <cell r="D2778" t="str">
            <v>CR</v>
          </cell>
          <cell r="E2778">
            <v>35.85</v>
          </cell>
        </row>
        <row r="2779">
          <cell r="A2779">
            <v>12118</v>
          </cell>
          <cell r="B2779" t="str">
            <v>KIT DE PROTECAO ARSTOP PARA AR CONDICIONADO, TOMADA PADRAO 2P+T 20 A, COM DISJUNTOR UNIPOLAR DIN 20A</v>
          </cell>
          <cell r="C2779" t="str">
            <v xml:space="preserve">UN    </v>
          </cell>
          <cell r="D2779" t="str">
            <v>CR</v>
          </cell>
          <cell r="E2779">
            <v>19.079999999999998</v>
          </cell>
        </row>
        <row r="2780">
          <cell r="A2780">
            <v>39482</v>
          </cell>
          <cell r="B2780" t="str">
            <v>KIT PORTA PRONTA DE MADEIRA, FOLHA LEVE (NBR 15930) DE 60 X 210 CM, E = *35* MM, COM MARCO EM ACO, NUCLEO COLMEIA, CAPA LISA EM HDF, ACABAMENTO MELAMINICO BRANCO (INCLUI MARCO, ALIZARES, DOBRADICAS E FECHADURA)</v>
          </cell>
          <cell r="C2780" t="str">
            <v xml:space="preserve">UN    </v>
          </cell>
          <cell r="D2780" t="str">
            <v>CR</v>
          </cell>
          <cell r="E2780">
            <v>374.3</v>
          </cell>
        </row>
        <row r="2781">
          <cell r="A2781">
            <v>39486</v>
          </cell>
          <cell r="B2781" t="str">
            <v>KIT PORTA PRONTA DE MADEIRA, FOLHA LEVE (NBR 15930) DE 60 X 210 CM, E = 35 MM, NUCLEO COLMEIA, ESTRUTURA USINADA PARA FECHADURA, CAPA LISA EM HDF, ACABAMENTO EM PRIMER PARA PINTURA (INCLUI MARCO, ALIZARES E DOBRADICAS)</v>
          </cell>
          <cell r="C2781" t="str">
            <v xml:space="preserve">UN    </v>
          </cell>
          <cell r="D2781" t="str">
            <v>CR</v>
          </cell>
          <cell r="E2781">
            <v>329.77</v>
          </cell>
        </row>
        <row r="2782">
          <cell r="A2782">
            <v>39483</v>
          </cell>
          <cell r="B2782" t="str">
            <v>KIT PORTA PRONTA DE MADEIRA, FOLHA LEVE (NBR 15930) DE 70 X 210 CM, E = *35* MM, COM MARCO EM ACO, NUCLEO COLMEIA, CAPA LISA EM HDF, ACABAMENTO MELAMINICO BRANCO (INCLUI MARCO, ALIZARES, DOBRADICAS E FECHADURA)</v>
          </cell>
          <cell r="C2782" t="str">
            <v xml:space="preserve">UN    </v>
          </cell>
          <cell r="D2782" t="str">
            <v>CR</v>
          </cell>
          <cell r="E2782">
            <v>356.99</v>
          </cell>
        </row>
        <row r="2783">
          <cell r="A2783">
            <v>39487</v>
          </cell>
          <cell r="B2783" t="str">
            <v>KIT PORTA PRONTA DE MADEIRA, FOLHA LEVE (NBR 15930) DE 70 X 210 CM, E = 35 MM, NUCLEO COLMEIA, ESTRUTURA USINADA PARA FECHADURA, CAPA LISA EM HDF, ACABAMENTO EM PRIMER PARA PINTURA (INCLUI MARCO, ALIZARES E DOBRADICAS)</v>
          </cell>
          <cell r="C2783" t="str">
            <v xml:space="preserve">UN    </v>
          </cell>
          <cell r="D2783" t="str">
            <v>CR</v>
          </cell>
          <cell r="E2783">
            <v>333.18</v>
          </cell>
        </row>
        <row r="2784">
          <cell r="A2784">
            <v>39484</v>
          </cell>
          <cell r="B2784" t="str">
            <v>KIT PORTA PRONTA DE MADEIRA, FOLHA LEVE (NBR 15930) DE 80 X 210 CM, E = *35* MM, COM MARCO EM ACO, NUCLEO COLMEIA, CAPA LISA EM HDF, ACABAMENTO MELAMINICO BRANCO (INCLUI MARCO, ALIZARES, DOBRADICAS E FECHADURA)</v>
          </cell>
          <cell r="C2784" t="str">
            <v xml:space="preserve">UN    </v>
          </cell>
          <cell r="D2784" t="str">
            <v>CR</v>
          </cell>
          <cell r="E2784">
            <v>360.4</v>
          </cell>
        </row>
        <row r="2785">
          <cell r="A2785">
            <v>39488</v>
          </cell>
          <cell r="B2785" t="str">
            <v>KIT PORTA PRONTA DE MADEIRA, FOLHA LEVE (NBR 15930) DE 80 X 210 CM, E = 35 MM, NUCLEO COLMEIA, ESTRUTURA USINADA PARA FECHADURA, CAPA LISA EM HDF, ACABAMENTO EM PRIMER PARA PINTURA (INCLUI MARCO, ALIZARES E DOBRADICAS)</v>
          </cell>
          <cell r="C2785" t="str">
            <v xml:space="preserve">UN    </v>
          </cell>
          <cell r="D2785" t="str">
            <v>CR</v>
          </cell>
          <cell r="E2785">
            <v>336.58</v>
          </cell>
        </row>
        <row r="2786">
          <cell r="A2786">
            <v>39485</v>
          </cell>
          <cell r="B2786" t="str">
            <v>KIT PORTA PRONTA DE MADEIRA, FOLHA LEVE (NBR 15930) DE 90 X 210 CM, E = *35* MM, COM MARCO EM ACO, NUCLEO COLMEIA, CAPA LISA EM HDF, ACABAMENTO MELAMINICO BRANCO (INCLUI MARCO, ALIZARES, DOBRADICAS E FECHADURA)</v>
          </cell>
          <cell r="C2786" t="str">
            <v xml:space="preserve">UN    </v>
          </cell>
          <cell r="D2786" t="str">
            <v>CR</v>
          </cell>
          <cell r="E2786">
            <v>377.43</v>
          </cell>
        </row>
        <row r="2787">
          <cell r="A2787">
            <v>39489</v>
          </cell>
          <cell r="B2787" t="str">
            <v>KIT PORTA PRONTA DE MADEIRA, FOLHA LEVE (NBR 15930) DE 90 X 210 CM, E = 35 MM, NUCLEO COLMEIA, ESTRUTURA USINADA PARA FECHADURA, CAPA LISA EM HDF, ACABAMENTO EM PRIMER PARA PINTURA (INCLUI MARCO, ALIZARES E DOBRADICAS)</v>
          </cell>
          <cell r="C2787" t="str">
            <v xml:space="preserve">UN    </v>
          </cell>
          <cell r="D2787" t="str">
            <v>CR</v>
          </cell>
          <cell r="E2787">
            <v>353.61</v>
          </cell>
        </row>
        <row r="2788">
          <cell r="A2788">
            <v>39494</v>
          </cell>
          <cell r="B2788" t="str">
            <v>KIT PORTA PRONTA DE MADEIRA, FOLHA MEDIA (NBR 15930) DE 60 X 210 CM, E = 35 MM, NUCLEO SARRAFEADO, ESTRUTURA USINADA PARA FECHADURA, CAPA LISA EM HDF, ACABAMENTO EM PRIMER PARA PINTURA (INCLUI MARCO, ALIZARES E DOBRADICAS)</v>
          </cell>
          <cell r="C2788" t="str">
            <v xml:space="preserve">UN    </v>
          </cell>
          <cell r="D2788" t="str">
            <v>CR</v>
          </cell>
          <cell r="E2788">
            <v>360.69</v>
          </cell>
        </row>
        <row r="2789">
          <cell r="A2789">
            <v>39490</v>
          </cell>
          <cell r="B2789" t="str">
            <v>KIT PORTA PRONTA DE MADEIRA, FOLHA MEDIA (NBR 15930) DE 60 X 210 CM, E = 35 MM, NUCLEO SARRAFEADO, ESTRUTURA USINADA PARA FECHADURA, CAPA LISA EM HDF, ACABAMENTO MELAMINICO BRANCO (INCLUI MARCO, ALIZARES E DOBRADICAS)</v>
          </cell>
          <cell r="C2789" t="str">
            <v xml:space="preserve">UN    </v>
          </cell>
          <cell r="D2789" t="str">
            <v>CR</v>
          </cell>
          <cell r="E2789">
            <v>408.87</v>
          </cell>
        </row>
        <row r="2790">
          <cell r="A2790">
            <v>39495</v>
          </cell>
          <cell r="B2790" t="str">
            <v>KIT PORTA PRONTA DE MADEIRA, FOLHA MEDIA (NBR 15930) DE 70 X 210 CM, E = 35 MM, NUCLEO SARRAFEADO, ESTRUTURA USINADA PARA FECHADURA, CAPA LISA EM HDF, ACABAMENTO EM PRIMER PARA PINTURA (INCLUI MARCO, ALIZARES E DOBRADICAS)</v>
          </cell>
          <cell r="C2790" t="str">
            <v xml:space="preserve">UN    </v>
          </cell>
          <cell r="D2790" t="str">
            <v>CR</v>
          </cell>
          <cell r="E2790">
            <v>374.3</v>
          </cell>
        </row>
        <row r="2791">
          <cell r="A2791">
            <v>39491</v>
          </cell>
          <cell r="B2791" t="str">
            <v>KIT PORTA PRONTA DE MADEIRA, FOLHA MEDIA (NBR 15930) DE 70 X 210 CM, E = 35 MM, NUCLEO SARRAFEADO, ESTRUTURA USINADA PARA FECHADURA, CAPA LISA EM HDF, ACABAMENTO MELAMINICO BRANCO (INCLUI MARCO, ALIZARES E DOBRADICAS)</v>
          </cell>
          <cell r="C2791" t="str">
            <v xml:space="preserve">UN    </v>
          </cell>
          <cell r="D2791" t="str">
            <v>CR</v>
          </cell>
          <cell r="E2791">
            <v>421.94</v>
          </cell>
        </row>
        <row r="2792">
          <cell r="A2792">
            <v>39496</v>
          </cell>
          <cell r="B2792" t="str">
            <v>KIT PORTA PRONTA DE MADEIRA, FOLHA MEDIA (NBR 15930) DE 80 X 210 CM, E = 35 MM, NUCLEO SARRAFEADO, ESTRUTURA USINADA PARA FECHADURA, CAPA LISA EM HDF, ACABAMENTO EM PRIMER PARA PINTURA (INCLUI MARCO, ALIZARES E DOBRADICAS)</v>
          </cell>
          <cell r="C2792" t="str">
            <v xml:space="preserve">UN    </v>
          </cell>
          <cell r="D2792" t="str">
            <v>CR</v>
          </cell>
          <cell r="E2792">
            <v>387.78</v>
          </cell>
        </row>
        <row r="2793">
          <cell r="A2793">
            <v>39492</v>
          </cell>
          <cell r="B2793" t="str">
            <v>KIT PORTA PRONTA DE MADEIRA, FOLHA MEDIA (NBR 15930) DE 80 X 210 CM, E = 35 MM, NUCLEO SARRAFEADO, ESTRUTURA USINADA PARA FECHADURA, CAPA LISA EM HDF, ACABAMENTO MELAMINICO BRANCO (INCLUI MARCO, ALIZARES E DOBRADICAS)</v>
          </cell>
          <cell r="C2793" t="str">
            <v xml:space="preserve">UN    </v>
          </cell>
          <cell r="D2793" t="str">
            <v>CR</v>
          </cell>
          <cell r="E2793">
            <v>424.53</v>
          </cell>
        </row>
        <row r="2794">
          <cell r="A2794">
            <v>39497</v>
          </cell>
          <cell r="B2794" t="str">
            <v>KIT PORTA PRONTA DE MADEIRA, FOLHA MEDIA (NBR 15930) DE 90 X 210 CM, E = 35 MM, NUCLEO SARRAFEADO, ESTRUTURA USINADA PARA FECHADURA, CAPA LISA EM HDF, ACABAMENTO EM PRIMER PARA PINTURA (INCLUI MARCO, ALIZARES E DOBRADICAS)</v>
          </cell>
          <cell r="C2794" t="str">
            <v xml:space="preserve">UN    </v>
          </cell>
          <cell r="D2794" t="str">
            <v>CR</v>
          </cell>
          <cell r="E2794">
            <v>401.39</v>
          </cell>
        </row>
        <row r="2795">
          <cell r="A2795">
            <v>39493</v>
          </cell>
          <cell r="B2795" t="str">
            <v>KIT PORTA PRONTA DE MADEIRA, FOLHA MEDIA (NBR 15930) DE 90 X 210 CM, E = 35 MM, NUCLEO SARRAFEADO, ESTRUTURA USINADA PARA FECHADURA, CAPA LISA EM HDF, ACABAMENTO MELAMINICO BRANCO (INCLUI MARCO, ALIZARES E DOBRADICAS)</v>
          </cell>
          <cell r="C2795" t="str">
            <v xml:space="preserve">UN    </v>
          </cell>
          <cell r="D2795" t="str">
            <v>CR</v>
          </cell>
          <cell r="E2795">
            <v>449.16</v>
          </cell>
        </row>
        <row r="2796">
          <cell r="A2796">
            <v>39500</v>
          </cell>
          <cell r="B2796" t="str">
            <v>KIT PORTA PRONTA DE MADEIRA, FOLHA PESADA (NBR 15930) DE 80 X 210 CM, E = 35 MM, NUCLEO SOLIDO, CAPA LISA EM HDF, ACABAMENTO MELAMINICO BRANCO (INCLUI MARCO, ALIZARES, DOBRADICAS E FECHADURA EXTERNA)</v>
          </cell>
          <cell r="C2796" t="str">
            <v xml:space="preserve">UN    </v>
          </cell>
          <cell r="D2796" t="str">
            <v>CR</v>
          </cell>
          <cell r="E2796">
            <v>450.63</v>
          </cell>
        </row>
        <row r="2797">
          <cell r="A2797">
            <v>39498</v>
          </cell>
          <cell r="B2797" t="str">
            <v>KIT PORTA PRONTA DE MADEIRA, FOLHA PESADA (NBR 15930) DE 80 X 210 CM, E = 35 MM, NUCLEO SOLIDO, ESTRUTURA USINADA PARA FECHADURA, CAPA LISA EM HDF, ACABAMENTO EM LAMINADO NATURAL COM VERNIZ (INCLUI MARCO, ALIZARES E DOBRADICAS)</v>
          </cell>
          <cell r="C2797" t="str">
            <v xml:space="preserve">UN    </v>
          </cell>
          <cell r="D2797" t="str">
            <v>CR</v>
          </cell>
          <cell r="E2797">
            <v>501.09</v>
          </cell>
        </row>
        <row r="2798">
          <cell r="A2798">
            <v>39501</v>
          </cell>
          <cell r="B2798" t="str">
            <v>KIT PORTA PRONTA DE MADEIRA, FOLHA PESADA (NBR 15930) DE 90 X 210 CM, E = 35 MM, NUCLEO SOLIDO, CAPA LISA EM HDF, ACABAMENTO MELAMINICO BRANCO (INCLUI MARCO, ALIZARES, DOBRADICAS E FECHADURA EXTERNA)</v>
          </cell>
          <cell r="C2798" t="str">
            <v xml:space="preserve">UN    </v>
          </cell>
          <cell r="D2798" t="str">
            <v>CR</v>
          </cell>
          <cell r="E2798">
            <v>462.36</v>
          </cell>
        </row>
        <row r="2799">
          <cell r="A2799">
            <v>39499</v>
          </cell>
          <cell r="B2799" t="str">
            <v>KIT PORTA PRONTA DE MADEIRA, FOLHA PESADA (NBR 15930) DE 90 X 210 CM, E = 35 MM, NUCLEO SOLIDO, ESTRUTURA USINADA PARA FECHADURA, CAPA LISA EM HDF, ACABAMENTO EM LAMINADO NATURAL COM VERNIZ (INCLUI MARCO, ALIZARES E DOBRADICAS)</v>
          </cell>
          <cell r="C2799" t="str">
            <v xml:space="preserve">UN    </v>
          </cell>
          <cell r="D2799" t="str">
            <v>CR</v>
          </cell>
          <cell r="E2799">
            <v>543.59</v>
          </cell>
        </row>
        <row r="2800">
          <cell r="A2800">
            <v>3733</v>
          </cell>
          <cell r="B2800" t="str">
            <v>LADRILHO HIDRAULICO, *20 x 20* CM, E= 2 CM, PADRAO COPACABANA, 2 CORES (PRETO E BRANCO)</v>
          </cell>
          <cell r="C2800" t="str">
            <v xml:space="preserve">M2    </v>
          </cell>
          <cell r="D2800" t="str">
            <v>AS</v>
          </cell>
          <cell r="E2800">
            <v>50.63</v>
          </cell>
        </row>
        <row r="2801">
          <cell r="A2801">
            <v>3731</v>
          </cell>
          <cell r="B2801" t="str">
            <v>LADRILHO HIDRAULICO, *20 X 20* CM, E= 2 CM, DADOS, COR NATURAL</v>
          </cell>
          <cell r="C2801" t="str">
            <v xml:space="preserve">M2    </v>
          </cell>
          <cell r="D2801" t="str">
            <v>AS</v>
          </cell>
          <cell r="E2801">
            <v>47</v>
          </cell>
        </row>
        <row r="2802">
          <cell r="A2802">
            <v>38137</v>
          </cell>
          <cell r="B2802" t="str">
            <v>LADRILHO HIDRAULICO, *20 X 20* CM, E= 2 CM, RAMPA, NATURAL</v>
          </cell>
          <cell r="C2802" t="str">
            <v xml:space="preserve">M2    </v>
          </cell>
          <cell r="D2802" t="str">
            <v>AS</v>
          </cell>
          <cell r="E2802">
            <v>47.27</v>
          </cell>
        </row>
        <row r="2803">
          <cell r="A2803">
            <v>38135</v>
          </cell>
          <cell r="B2803" t="str">
            <v>LADRILHO HIDRAULICO, *20 X 20* CM, E= 2 CM, TATIL ALERTA OU DIRECIONAL, AMARELO</v>
          </cell>
          <cell r="C2803" t="str">
            <v xml:space="preserve">M2    </v>
          </cell>
          <cell r="D2803" t="str">
            <v>AS</v>
          </cell>
          <cell r="E2803">
            <v>59.93</v>
          </cell>
        </row>
        <row r="2804">
          <cell r="A2804">
            <v>38138</v>
          </cell>
          <cell r="B2804" t="str">
            <v>LADRILHO HIDRAULICO, *30 X 30* CM, E= 2 CM, MILANO, NATURAL</v>
          </cell>
          <cell r="C2804" t="str">
            <v xml:space="preserve">M2    </v>
          </cell>
          <cell r="D2804" t="str">
            <v>AS</v>
          </cell>
          <cell r="E2804">
            <v>46.42</v>
          </cell>
        </row>
        <row r="2805">
          <cell r="A2805">
            <v>3736</v>
          </cell>
          <cell r="B2805" t="str">
            <v>LAJE PRE-MOLDADA CONVENCIONAL (LAJOTAS + VIGOTAS) PARA FORRO, UNIDIRECIONAL, SOBRECARGA DE 100 KG/M2, VAO ATE 4,00 M (SEM COLOCACAO)</v>
          </cell>
          <cell r="C2805" t="str">
            <v xml:space="preserve">M2    </v>
          </cell>
          <cell r="D2805" t="str">
            <v xml:space="preserve">C </v>
          </cell>
          <cell r="E2805">
            <v>30.5</v>
          </cell>
        </row>
        <row r="2806">
          <cell r="A2806">
            <v>3741</v>
          </cell>
          <cell r="B2806" t="str">
            <v>LAJE PRE-MOLDADA CONVENCIONAL (LAJOTAS + VIGOTAS) PARA FORRO, UNIDIRECIONAL, SOBRECARGA DE 100 KG/M2, VAO ATE 4,50 M (SEM COLOCACAO)</v>
          </cell>
          <cell r="C2806" t="str">
            <v xml:space="preserve">M2    </v>
          </cell>
          <cell r="D2806" t="str">
            <v>CR</v>
          </cell>
          <cell r="E2806">
            <v>31.79</v>
          </cell>
        </row>
        <row r="2807">
          <cell r="A2807">
            <v>3745</v>
          </cell>
          <cell r="B2807" t="str">
            <v>LAJE PRE-MOLDADA CONVENCIONAL (LAJOTAS + VIGOTAS) PARA FORRO, UNIDIRECIONAL, SOBRECARGA 100 KG/M2, VAO ATE 5,00 M (SEM COLOCACAO)</v>
          </cell>
          <cell r="C2807" t="str">
            <v xml:space="preserve">M2    </v>
          </cell>
          <cell r="D2807" t="str">
            <v>CR</v>
          </cell>
          <cell r="E2807">
            <v>34.28</v>
          </cell>
        </row>
        <row r="2808">
          <cell r="A2808">
            <v>3743</v>
          </cell>
          <cell r="B2808" t="str">
            <v>LAJE PRE-MOLDADA CONVENCIONAL (LAJOTAS + VIGOTAS) PARA PISO, UNIDIRECIONAL, SOBRECARGA DE 200 KG/M2, VAO ATE 3,50 M (SEM COLOCACAO)</v>
          </cell>
          <cell r="C2808" t="str">
            <v xml:space="preserve">M2    </v>
          </cell>
          <cell r="D2808" t="str">
            <v>CR</v>
          </cell>
          <cell r="E2808">
            <v>31.68</v>
          </cell>
        </row>
        <row r="2809">
          <cell r="A2809">
            <v>3744</v>
          </cell>
          <cell r="B2809" t="str">
            <v>LAJE PRE-MOLDADA CONVENCIONAL (LAJOTAS + VIGOTAS) PARA PISO, UNIDIRECIONAL, SOBRECARGA DE 200 KG/M2, VAO ATE 4,50 M (SEM COLOCACAO)</v>
          </cell>
          <cell r="C2809" t="str">
            <v xml:space="preserve">M2    </v>
          </cell>
          <cell r="D2809" t="str">
            <v>CR</v>
          </cell>
          <cell r="E2809">
            <v>34.869999999999997</v>
          </cell>
        </row>
        <row r="2810">
          <cell r="A2810">
            <v>3739</v>
          </cell>
          <cell r="B2810" t="str">
            <v>LAJE PRE-MOLDADA CONVENCIONAL (LAJOTAS + VIGOTAS) PARA PISO, UNIDIRECIONAL, SOBRECARGA DE 200 KG/M2, VAO ATE 5,00 M (SEM COLOCACAO)</v>
          </cell>
          <cell r="C2810" t="str">
            <v xml:space="preserve">M2    </v>
          </cell>
          <cell r="D2810" t="str">
            <v>CR</v>
          </cell>
          <cell r="E2810">
            <v>36.64</v>
          </cell>
        </row>
        <row r="2811">
          <cell r="A2811">
            <v>3737</v>
          </cell>
          <cell r="B2811" t="str">
            <v>LAJE PRE-MOLDADA CONVENCIONAL (LAJOTAS + VIGOTAS) PARA PISO, UNIDIRECIONAL, SOBRECARGA DE 350 KG/M2, VAO ATE 4,50 M (SEM COLOCACAO)</v>
          </cell>
          <cell r="C2811" t="str">
            <v xml:space="preserve">M2    </v>
          </cell>
          <cell r="D2811" t="str">
            <v>CR</v>
          </cell>
          <cell r="E2811">
            <v>38.42</v>
          </cell>
        </row>
        <row r="2812">
          <cell r="A2812">
            <v>3738</v>
          </cell>
          <cell r="B2812" t="str">
            <v>LAJE PRE-MOLDADA CONVENCIONAL (LAJOTAS + VIGOTAS) PARA PISO, UNIDIRECIONAL, SOBRECARGA DE 350 KG/M2, VAO ATE 5,00 M (SEM COLOCACAO)</v>
          </cell>
          <cell r="C2812" t="str">
            <v xml:space="preserve">M2    </v>
          </cell>
          <cell r="D2812" t="str">
            <v>CR</v>
          </cell>
          <cell r="E2812">
            <v>44.33</v>
          </cell>
        </row>
        <row r="2813">
          <cell r="A2813">
            <v>3747</v>
          </cell>
          <cell r="B2813" t="str">
            <v>LAJE PRE-MOLDADA CONVENCIONAL (LAJOTAS + VIGOTAS) PARA PISO, UNIDIRECIONAL, SOBRECARGA 350 KG/M2 VAO ATE 3,50 M (SEM COLOCACAO)</v>
          </cell>
          <cell r="C2813" t="str">
            <v xml:space="preserve">M2    </v>
          </cell>
          <cell r="D2813" t="str">
            <v>CR</v>
          </cell>
          <cell r="E2813">
            <v>34.869999999999997</v>
          </cell>
        </row>
        <row r="2814">
          <cell r="A2814">
            <v>11649</v>
          </cell>
          <cell r="B2814" t="str">
            <v>LAJE PRE-MOLDADA DE TRANSICAO EXCENTRICA EM CONCRETO ARMADO, DN 1200 MM, FURO CIRCULAR DN 600 MM, ESPESSURA 12 CM</v>
          </cell>
          <cell r="C2814" t="str">
            <v xml:space="preserve">UN    </v>
          </cell>
          <cell r="D2814" t="str">
            <v>CR</v>
          </cell>
          <cell r="E2814">
            <v>252.98</v>
          </cell>
        </row>
        <row r="2815">
          <cell r="A2815">
            <v>11650</v>
          </cell>
          <cell r="B2815" t="str">
            <v>LAJE PRE-MOLDADA DE TRANSICAO EXCENTRICA EM CONCRETO ARMADO, DN 1500 MM, FURO CIRCULAR DN 530 MM, ESPESSURA 15 CM</v>
          </cell>
          <cell r="C2815" t="str">
            <v xml:space="preserve">UN    </v>
          </cell>
          <cell r="D2815" t="str">
            <v>CR</v>
          </cell>
          <cell r="E2815">
            <v>431.19</v>
          </cell>
        </row>
        <row r="2816">
          <cell r="A2816">
            <v>3742</v>
          </cell>
          <cell r="B2816" t="str">
            <v>LAJE PRE-MOLDADA TRELICADA (LAJOTAS + VIGOTAS) PARA FORRO, UNIDIRECIONAL, SOBRECARGA DE 100 KG/M2, VAO ATE 6,00 M (SEM COLOCACAO)</v>
          </cell>
          <cell r="C2816" t="str">
            <v xml:space="preserve">M2    </v>
          </cell>
          <cell r="D2816" t="str">
            <v>CR</v>
          </cell>
          <cell r="E2816">
            <v>45.98</v>
          </cell>
        </row>
        <row r="2817">
          <cell r="A2817">
            <v>3746</v>
          </cell>
          <cell r="B2817" t="str">
            <v>LAJE PRE-MOLDADA TRELICADA (LAJOTAS + VIGOTAS) PARA PISO, UNIDIRECIONAL, SOBRECARGA DE 200 KG/M2, VAO ATE 6,00 M (SEM COLOCACAO)</v>
          </cell>
          <cell r="C2817" t="str">
            <v xml:space="preserve">M2    </v>
          </cell>
          <cell r="D2817" t="str">
            <v>CR</v>
          </cell>
          <cell r="E2817">
            <v>53.69</v>
          </cell>
        </row>
        <row r="2818">
          <cell r="A2818">
            <v>21106</v>
          </cell>
          <cell r="B2818" t="str">
            <v>LAMBRI EM ALUMINIO, DE APROXIMADAMENTE 0,6 KG/M, COM APROXIMADAMENTE 168,0 MM DE LARGURA, 6,0 MM DE ALTURA E 6,0 M DE EXTENSAO</v>
          </cell>
          <cell r="C2818" t="str">
            <v xml:space="preserve">KG    </v>
          </cell>
          <cell r="D2818" t="str">
            <v>AS</v>
          </cell>
          <cell r="E2818">
            <v>26.3</v>
          </cell>
        </row>
        <row r="2819">
          <cell r="A2819">
            <v>3755</v>
          </cell>
          <cell r="B2819" t="str">
            <v>LAMPADA DE LUZ MISTA 160 W, BASE E27 (220 V)</v>
          </cell>
          <cell r="C2819" t="str">
            <v xml:space="preserve">UN    </v>
          </cell>
          <cell r="D2819" t="str">
            <v>AS</v>
          </cell>
          <cell r="E2819">
            <v>19.309999999999999</v>
          </cell>
        </row>
        <row r="2820">
          <cell r="A2820">
            <v>3750</v>
          </cell>
          <cell r="B2820" t="str">
            <v>LAMPADA DE LUZ MISTA 250 W, BASE E27 (220 V)</v>
          </cell>
          <cell r="C2820" t="str">
            <v xml:space="preserve">UN    </v>
          </cell>
          <cell r="D2820" t="str">
            <v>AS</v>
          </cell>
          <cell r="E2820">
            <v>25.97</v>
          </cell>
        </row>
        <row r="2821">
          <cell r="A2821">
            <v>3756</v>
          </cell>
          <cell r="B2821" t="str">
            <v>LAMPADA DE LUZ MISTA 500 W, BASE E40 (220 V)</v>
          </cell>
          <cell r="C2821" t="str">
            <v xml:space="preserve">UN    </v>
          </cell>
          <cell r="D2821" t="str">
            <v>AS</v>
          </cell>
          <cell r="E2821">
            <v>48.53</v>
          </cell>
        </row>
        <row r="2822">
          <cell r="A2822">
            <v>39377</v>
          </cell>
          <cell r="B2822" t="str">
            <v>LAMPADA FLUORESCENTE COMPACTA BRANCA 135 W, BASE E40 (127/220 V)</v>
          </cell>
          <cell r="C2822" t="str">
            <v xml:space="preserve">UN    </v>
          </cell>
          <cell r="D2822" t="str">
            <v>AS</v>
          </cell>
          <cell r="E2822">
            <v>143.75</v>
          </cell>
        </row>
        <row r="2823">
          <cell r="A2823">
            <v>38191</v>
          </cell>
          <cell r="B2823" t="str">
            <v>LAMPADA FLUORESCENTE COMPACTA 2U BRANCA 15 W, BASE E27 (127/220 V)</v>
          </cell>
          <cell r="C2823" t="str">
            <v xml:space="preserve">UN    </v>
          </cell>
          <cell r="D2823" t="str">
            <v>AS</v>
          </cell>
          <cell r="E2823">
            <v>10.7</v>
          </cell>
        </row>
        <row r="2824">
          <cell r="A2824">
            <v>39381</v>
          </cell>
          <cell r="B2824" t="str">
            <v>LAMPADA FLUORESCENTE COMPACTA 2U/3U BRANCA 9/10 W, BASE E27 (127/220 V)</v>
          </cell>
          <cell r="C2824" t="str">
            <v xml:space="preserve">UN    </v>
          </cell>
          <cell r="D2824" t="str">
            <v>AS</v>
          </cell>
          <cell r="E2824">
            <v>9.98</v>
          </cell>
        </row>
        <row r="2825">
          <cell r="A2825">
            <v>38780</v>
          </cell>
          <cell r="B2825" t="str">
            <v>LAMPADA FLUORESCENTE COMPACTA 3U BRANCA 20 W, BASE E27 (127/220 V)</v>
          </cell>
          <cell r="C2825" t="str">
            <v xml:space="preserve">UN    </v>
          </cell>
          <cell r="D2825" t="str">
            <v>AS</v>
          </cell>
          <cell r="E2825">
            <v>12.21</v>
          </cell>
        </row>
        <row r="2826">
          <cell r="A2826">
            <v>38781</v>
          </cell>
          <cell r="B2826" t="str">
            <v>LAMPADA FLUORESCENTE ESPIRAL BRANCA 45 W, BASE E27 (127/220 V)</v>
          </cell>
          <cell r="C2826" t="str">
            <v xml:space="preserve">UN    </v>
          </cell>
          <cell r="D2826" t="str">
            <v>AS</v>
          </cell>
          <cell r="E2826">
            <v>41.23</v>
          </cell>
        </row>
        <row r="2827">
          <cell r="A2827">
            <v>38192</v>
          </cell>
          <cell r="B2827" t="str">
            <v>LAMPADA FLUORESCENTE ESPIRAL BRANCA 65 W, BASE E27 (127/220 V)</v>
          </cell>
          <cell r="C2827" t="str">
            <v xml:space="preserve">UN    </v>
          </cell>
          <cell r="D2827" t="str">
            <v>AS</v>
          </cell>
          <cell r="E2827">
            <v>74.599999999999994</v>
          </cell>
        </row>
        <row r="2828">
          <cell r="A2828">
            <v>3753</v>
          </cell>
          <cell r="B2828" t="str">
            <v>LAMPADA FLUORESCENTE TUBULAR T10, DE 20 OU 40 W, BIVOLT</v>
          </cell>
          <cell r="C2828" t="str">
            <v xml:space="preserve">UN    </v>
          </cell>
          <cell r="D2828" t="str">
            <v>AS</v>
          </cell>
          <cell r="E2828">
            <v>6.53</v>
          </cell>
        </row>
        <row r="2829">
          <cell r="A2829">
            <v>38782</v>
          </cell>
          <cell r="B2829" t="str">
            <v>LAMPADA FLUORESCENTE TUBULAR T5 DE 14 W, BIVOLT</v>
          </cell>
          <cell r="C2829" t="str">
            <v xml:space="preserve">UN    </v>
          </cell>
          <cell r="D2829" t="str">
            <v>AS</v>
          </cell>
          <cell r="E2829">
            <v>8.5</v>
          </cell>
        </row>
        <row r="2830">
          <cell r="A2830">
            <v>38778</v>
          </cell>
          <cell r="B2830" t="str">
            <v>LAMPADA FLUORESCENTE TUBULAR T8 DE 16/18 W, BIVOLT</v>
          </cell>
          <cell r="C2830" t="str">
            <v xml:space="preserve">UN    </v>
          </cell>
          <cell r="D2830" t="str">
            <v>AS</v>
          </cell>
          <cell r="E2830">
            <v>6.38</v>
          </cell>
        </row>
        <row r="2831">
          <cell r="A2831">
            <v>38779</v>
          </cell>
          <cell r="B2831" t="str">
            <v>LAMPADA FLUORESCENTE TUBULAR T8 DE 32/36 W, BIVOLT</v>
          </cell>
          <cell r="C2831" t="str">
            <v xml:space="preserve">UN    </v>
          </cell>
          <cell r="D2831" t="str">
            <v>AS</v>
          </cell>
          <cell r="E2831">
            <v>6.76</v>
          </cell>
        </row>
        <row r="2832">
          <cell r="A2832">
            <v>39388</v>
          </cell>
          <cell r="B2832" t="str">
            <v>LAMPADA LED TIPO DICROICA BIVOLT, LUZ BRANCA, 5 W (BASE GU10)</v>
          </cell>
          <cell r="C2832" t="str">
            <v xml:space="preserve">UN    </v>
          </cell>
          <cell r="D2832" t="str">
            <v>CR</v>
          </cell>
          <cell r="E2832">
            <v>13.81</v>
          </cell>
        </row>
        <row r="2833">
          <cell r="A2833">
            <v>39387</v>
          </cell>
          <cell r="B2833" t="str">
            <v>LAMPADA LED TUBULAR BIVOLT 18/20 W, BASE G13</v>
          </cell>
          <cell r="C2833" t="str">
            <v xml:space="preserve">UN    </v>
          </cell>
          <cell r="D2833" t="str">
            <v>CR</v>
          </cell>
          <cell r="E2833">
            <v>21.53</v>
          </cell>
        </row>
        <row r="2834">
          <cell r="A2834">
            <v>39386</v>
          </cell>
          <cell r="B2834" t="str">
            <v>LAMPADA LED TUBULAR BIVOLT 9/10 W, BASE G13</v>
          </cell>
          <cell r="C2834" t="str">
            <v xml:space="preserve">UN    </v>
          </cell>
          <cell r="D2834" t="str">
            <v>CR</v>
          </cell>
          <cell r="E2834">
            <v>15.01</v>
          </cell>
        </row>
        <row r="2835">
          <cell r="A2835">
            <v>38194</v>
          </cell>
          <cell r="B2835" t="str">
            <v>LAMPADA LED 10 W BIVOLT BRANCA, FORMATO TRADICIONAL (BASE E27)</v>
          </cell>
          <cell r="C2835" t="str">
            <v xml:space="preserve">UN    </v>
          </cell>
          <cell r="D2835" t="str">
            <v xml:space="preserve">C </v>
          </cell>
          <cell r="E2835">
            <v>11.23</v>
          </cell>
        </row>
        <row r="2836">
          <cell r="A2836">
            <v>38193</v>
          </cell>
          <cell r="B2836" t="str">
            <v>LAMPADA LED 6 W BIVOLT BRANCA, FORMATO TRADICIONAL (BASE E27)</v>
          </cell>
          <cell r="C2836" t="str">
            <v xml:space="preserve">UN    </v>
          </cell>
          <cell r="D2836" t="str">
            <v>CR</v>
          </cell>
          <cell r="E2836">
            <v>9.76</v>
          </cell>
        </row>
        <row r="2837">
          <cell r="A2837">
            <v>12216</v>
          </cell>
          <cell r="B2837" t="str">
            <v>LAMPADA VAPOR DE SODIO OVOIDE 150 W (BASE E40)</v>
          </cell>
          <cell r="C2837" t="str">
            <v xml:space="preserve">UN    </v>
          </cell>
          <cell r="D2837" t="str">
            <v>AS</v>
          </cell>
          <cell r="E2837">
            <v>37.31</v>
          </cell>
        </row>
        <row r="2838">
          <cell r="A2838">
            <v>3757</v>
          </cell>
          <cell r="B2838" t="str">
            <v>LAMPADA VAPOR DE SODIO OVOIDE 250 W (BASE E40)</v>
          </cell>
          <cell r="C2838" t="str">
            <v xml:space="preserve">UN    </v>
          </cell>
          <cell r="D2838" t="str">
            <v>AS</v>
          </cell>
          <cell r="E2838">
            <v>43.14</v>
          </cell>
        </row>
        <row r="2839">
          <cell r="A2839">
            <v>3758</v>
          </cell>
          <cell r="B2839" t="str">
            <v>LAMPADA VAPOR DE SODIO OVOIDE 400 W (BASE E40)</v>
          </cell>
          <cell r="C2839" t="str">
            <v xml:space="preserve">UN    </v>
          </cell>
          <cell r="D2839" t="str">
            <v>AS</v>
          </cell>
          <cell r="E2839">
            <v>50.3</v>
          </cell>
        </row>
        <row r="2840">
          <cell r="A2840">
            <v>12214</v>
          </cell>
          <cell r="B2840" t="str">
            <v>LAMPADA VAPOR MERCURIO 125 W (BASE E27)</v>
          </cell>
          <cell r="C2840" t="str">
            <v xml:space="preserve">UN    </v>
          </cell>
          <cell r="D2840" t="str">
            <v>AS</v>
          </cell>
          <cell r="E2840">
            <v>17.22</v>
          </cell>
        </row>
        <row r="2841">
          <cell r="A2841">
            <v>3749</v>
          </cell>
          <cell r="B2841" t="str">
            <v>LAMPADA VAPOR MERCURIO 250 W (BASE E40)</v>
          </cell>
          <cell r="C2841" t="str">
            <v xml:space="preserve">UN    </v>
          </cell>
          <cell r="D2841" t="str">
            <v>AS</v>
          </cell>
          <cell r="E2841">
            <v>30.7</v>
          </cell>
        </row>
        <row r="2842">
          <cell r="A2842">
            <v>3751</v>
          </cell>
          <cell r="B2842" t="str">
            <v>LAMPADA VAPOR MERCURIO 400 W (BASE E40)</v>
          </cell>
          <cell r="C2842" t="str">
            <v xml:space="preserve">UN    </v>
          </cell>
          <cell r="D2842" t="str">
            <v>AS</v>
          </cell>
          <cell r="E2842">
            <v>41.89</v>
          </cell>
        </row>
        <row r="2843">
          <cell r="A2843">
            <v>39376</v>
          </cell>
          <cell r="B2843" t="str">
            <v>LAMPADA VAPOR METALICO OVOIDE 150 W, BASE E27/E40</v>
          </cell>
          <cell r="C2843" t="str">
            <v xml:space="preserve">UN    </v>
          </cell>
          <cell r="D2843" t="str">
            <v>AS</v>
          </cell>
          <cell r="E2843">
            <v>35.32</v>
          </cell>
        </row>
        <row r="2844">
          <cell r="A2844">
            <v>3752</v>
          </cell>
          <cell r="B2844" t="str">
            <v>LAMPADA VAPOR METALICO TUBULAR 400 W (BASE E40)</v>
          </cell>
          <cell r="C2844" t="str">
            <v xml:space="preserve">UN    </v>
          </cell>
          <cell r="D2844" t="str">
            <v>AS</v>
          </cell>
          <cell r="E2844">
            <v>69.11</v>
          </cell>
        </row>
        <row r="2845">
          <cell r="A2845">
            <v>746</v>
          </cell>
          <cell r="B2845" t="str">
            <v>LAVADORA DE ALTA PRESSAO (LAVA-JATO) PARA AGUA FRIA, PRESSAO DE OPERACAO ENTRE 1400 E 1900 LIB/POL2, VAZAO MAXIMA ENTRE  400 E 700 L/H</v>
          </cell>
          <cell r="C2845" t="str">
            <v xml:space="preserve">UN    </v>
          </cell>
          <cell r="D2845" t="str">
            <v>AS</v>
          </cell>
          <cell r="E2845">
            <v>1898.2</v>
          </cell>
        </row>
        <row r="2846">
          <cell r="A2846">
            <v>36521</v>
          </cell>
          <cell r="B2846" t="str">
            <v>LAVATORIO DE CANTO LOUCA BRANCA SUSPENSO *40 X 30* CM</v>
          </cell>
          <cell r="C2846" t="str">
            <v xml:space="preserve">UN    </v>
          </cell>
          <cell r="D2846" t="str">
            <v>CR</v>
          </cell>
          <cell r="E2846">
            <v>111.83</v>
          </cell>
        </row>
        <row r="2847">
          <cell r="A2847">
            <v>36794</v>
          </cell>
          <cell r="B2847" t="str">
            <v>LAVATORIO LOUCA BRANCA COM COLUNA *44 X 35,5* CM</v>
          </cell>
          <cell r="C2847" t="str">
            <v xml:space="preserve">UN    </v>
          </cell>
          <cell r="D2847" t="str">
            <v>CR</v>
          </cell>
          <cell r="E2847">
            <v>114</v>
          </cell>
        </row>
        <row r="2848">
          <cell r="A2848">
            <v>10426</v>
          </cell>
          <cell r="B2848" t="str">
            <v>LAVATORIO LOUCA BRANCA COM COLUNA *54 X 44* CM</v>
          </cell>
          <cell r="C2848" t="str">
            <v xml:space="preserve">UN    </v>
          </cell>
          <cell r="D2848" t="str">
            <v>CR</v>
          </cell>
          <cell r="E2848">
            <v>164.19</v>
          </cell>
        </row>
        <row r="2849">
          <cell r="A2849">
            <v>10425</v>
          </cell>
          <cell r="B2849" t="str">
            <v>LAVATORIO LOUCA BRANCA SUSPENSO *40 X 30* CM</v>
          </cell>
          <cell r="C2849" t="str">
            <v xml:space="preserve">UN    </v>
          </cell>
          <cell r="D2849" t="str">
            <v>CR</v>
          </cell>
          <cell r="E2849">
            <v>72.400000000000006</v>
          </cell>
        </row>
        <row r="2850">
          <cell r="A2850">
            <v>10431</v>
          </cell>
          <cell r="B2850" t="str">
            <v>LAVATORIO LOUCA COR COM COLUNA *54 X 44* CM</v>
          </cell>
          <cell r="C2850" t="str">
            <v xml:space="preserve">UN    </v>
          </cell>
          <cell r="D2850" t="str">
            <v>CR</v>
          </cell>
          <cell r="E2850">
            <v>180.12</v>
          </cell>
        </row>
        <row r="2851">
          <cell r="A2851">
            <v>10429</v>
          </cell>
          <cell r="B2851" t="str">
            <v>LAVATORIO LOUCA COR SUSPENSO *40 X 30* CM</v>
          </cell>
          <cell r="C2851" t="str">
            <v xml:space="preserve">UN    </v>
          </cell>
          <cell r="D2851" t="str">
            <v>CR</v>
          </cell>
          <cell r="E2851">
            <v>86.35</v>
          </cell>
        </row>
        <row r="2852">
          <cell r="A2852">
            <v>20269</v>
          </cell>
          <cell r="B2852" t="str">
            <v>LAVATORIO/CUBA DE EMBUTIR OVAL LOUCA BRANCA SEM LADRAO *50 X 35* CM</v>
          </cell>
          <cell r="C2852" t="str">
            <v xml:space="preserve">UN    </v>
          </cell>
          <cell r="D2852" t="str">
            <v>CR</v>
          </cell>
          <cell r="E2852">
            <v>71.17</v>
          </cell>
        </row>
        <row r="2853">
          <cell r="A2853">
            <v>20270</v>
          </cell>
          <cell r="B2853" t="str">
            <v>LAVATORIO/CUBA DE EMBUTIR OVAL LOUCA COR SEM LADRAO *50 X 35* CM</v>
          </cell>
          <cell r="C2853" t="str">
            <v xml:space="preserve">UN    </v>
          </cell>
          <cell r="D2853" t="str">
            <v>CR</v>
          </cell>
          <cell r="E2853">
            <v>77.5</v>
          </cell>
        </row>
        <row r="2854">
          <cell r="A2854">
            <v>11696</v>
          </cell>
          <cell r="B2854" t="str">
            <v>LAVATORIO/CUBA DE SOBREPOR OVAL PEQUENA LOUCA BRANCA SEM LADRAO *31 X 44*</v>
          </cell>
          <cell r="C2854" t="str">
            <v xml:space="preserve">UN    </v>
          </cell>
          <cell r="D2854" t="str">
            <v>CR</v>
          </cell>
          <cell r="E2854">
            <v>113.22</v>
          </cell>
        </row>
        <row r="2855">
          <cell r="A2855">
            <v>10427</v>
          </cell>
          <cell r="B2855" t="str">
            <v>LAVATORIO/CUBA DE SOBREPOR RETANGULAR LOUCA BRANCA COM LADRAO *52 X 45* CM</v>
          </cell>
          <cell r="C2855" t="str">
            <v xml:space="preserve">UN    </v>
          </cell>
          <cell r="D2855" t="str">
            <v>CR</v>
          </cell>
          <cell r="E2855">
            <v>203.01</v>
          </cell>
        </row>
        <row r="2856">
          <cell r="A2856">
            <v>10428</v>
          </cell>
          <cell r="B2856" t="str">
            <v>LAVATORIO/CUBA DE SOBREPOR RETANGULAR LOUCA COR COM LADRAO *52 X 45* CM</v>
          </cell>
          <cell r="C2856" t="str">
            <v xml:space="preserve">UN    </v>
          </cell>
          <cell r="D2856" t="str">
            <v>CR</v>
          </cell>
          <cell r="E2856">
            <v>206.04</v>
          </cell>
        </row>
        <row r="2857">
          <cell r="A2857">
            <v>2354</v>
          </cell>
          <cell r="B2857" t="str">
            <v>LEITURISTA OU CADASTRISTA DE REDES DE AGUA E ESGOTO</v>
          </cell>
          <cell r="C2857" t="str">
            <v xml:space="preserve">H     </v>
          </cell>
          <cell r="D2857" t="str">
            <v>CR</v>
          </cell>
          <cell r="E2857">
            <v>21.47</v>
          </cell>
        </row>
        <row r="2858">
          <cell r="A2858">
            <v>40932</v>
          </cell>
          <cell r="B2858" t="str">
            <v>LEITURISTA OU CADASTRISTA DE REDES DE AGUA E ESGOTO (MENSALISTA)</v>
          </cell>
          <cell r="C2858" t="str">
            <v xml:space="preserve">MES   </v>
          </cell>
          <cell r="D2858" t="str">
            <v>CR</v>
          </cell>
          <cell r="E2858">
            <v>3831.68</v>
          </cell>
        </row>
        <row r="2859">
          <cell r="A2859">
            <v>10853</v>
          </cell>
          <cell r="B2859" t="str">
            <v>LETRA ACO INOX (AISI 304), CHAPA NUM. 22, RECORTADO, H= 20 CM (SEM RELEVO)</v>
          </cell>
          <cell r="C2859" t="str">
            <v xml:space="preserve">UN    </v>
          </cell>
          <cell r="D2859" t="str">
            <v>CR</v>
          </cell>
          <cell r="E2859">
            <v>69.2</v>
          </cell>
        </row>
        <row r="2860">
          <cell r="A2860">
            <v>5093</v>
          </cell>
          <cell r="B2860" t="str">
            <v>LEVANTADOR DE JANELA GUILHOTINA, EM LATAO CROMADO</v>
          </cell>
          <cell r="C2860" t="str">
            <v xml:space="preserve">PAR   </v>
          </cell>
          <cell r="D2860" t="str">
            <v>CR</v>
          </cell>
          <cell r="E2860">
            <v>12.89</v>
          </cell>
        </row>
        <row r="2861">
          <cell r="A2861">
            <v>37768</v>
          </cell>
          <cell r="B2861" t="str">
            <v>LIMPADORA A SUCCAO, TANQUE 12000 L, BASCULAMENTO HIDRAULICO, BOMBA 12 M3/MIN 95% VACUO (INCLUI MONTAGEM, NAO INCLUI CAMINHAO)</v>
          </cell>
          <cell r="C2861" t="str">
            <v xml:space="preserve">UN    </v>
          </cell>
          <cell r="D2861" t="str">
            <v>AS</v>
          </cell>
          <cell r="E2861">
            <v>98500</v>
          </cell>
        </row>
        <row r="2862">
          <cell r="A2862">
            <v>37773</v>
          </cell>
          <cell r="B2862" t="str">
            <v>LIMPADORA DE SUCCAO TANQUE 7000 L, BOMBA 12 M3/MIN 95% VACUO (INCLUI MONTAGEM, NAO INCLUI CAMINHAO)</v>
          </cell>
          <cell r="C2862" t="str">
            <v xml:space="preserve">UN    </v>
          </cell>
          <cell r="D2862" t="str">
            <v>AS</v>
          </cell>
          <cell r="E2862">
            <v>83643.100000000006</v>
          </cell>
        </row>
        <row r="2863">
          <cell r="A2863">
            <v>37769</v>
          </cell>
          <cell r="B2863" t="str">
            <v>LIMPADORA DE SUCCAO, TANQUE 11000 L, BOMBA 340 M3/MIN (INCLUI MONTAGEM, NAO INCLUI CAMINHAO)</v>
          </cell>
          <cell r="C2863" t="str">
            <v xml:space="preserve">UN    </v>
          </cell>
          <cell r="D2863" t="str">
            <v>AS</v>
          </cell>
          <cell r="E2863">
            <v>140029.09</v>
          </cell>
        </row>
        <row r="2864">
          <cell r="A2864">
            <v>37770</v>
          </cell>
          <cell r="B2864" t="str">
            <v>LIMPADORA DE SUCCAO, TANQUE 5500 L, BOMBA 60M3/MIN, VACUO 500 MBAR (INCLUI MONTAGEM, NAO INCLUI CAMINHAO)</v>
          </cell>
          <cell r="C2864" t="str">
            <v xml:space="preserve">UN    </v>
          </cell>
          <cell r="D2864" t="str">
            <v>AS</v>
          </cell>
          <cell r="E2864">
            <v>237651.71</v>
          </cell>
        </row>
        <row r="2865">
          <cell r="A2865">
            <v>38382</v>
          </cell>
          <cell r="B2865" t="str">
            <v>LINHA DE PEDREIRO LISA 100 M</v>
          </cell>
          <cell r="C2865" t="str">
            <v xml:space="preserve">UN    </v>
          </cell>
          <cell r="D2865" t="str">
            <v>CR</v>
          </cell>
          <cell r="E2865">
            <v>8.9499999999999993</v>
          </cell>
        </row>
        <row r="2866">
          <cell r="A2866">
            <v>6091</v>
          </cell>
          <cell r="B2866" t="str">
            <v>LIQUIDO PARA BRILHO PAREDES INTERNAS</v>
          </cell>
          <cell r="C2866" t="str">
            <v xml:space="preserve">L     </v>
          </cell>
          <cell r="D2866" t="str">
            <v>CR</v>
          </cell>
          <cell r="E2866">
            <v>21.74</v>
          </cell>
        </row>
        <row r="2867">
          <cell r="A2867">
            <v>38383</v>
          </cell>
          <cell r="B2867" t="str">
            <v>LIXA D'AGUA EM FOLHA, GRAO 100</v>
          </cell>
          <cell r="C2867" t="str">
            <v xml:space="preserve">UN    </v>
          </cell>
          <cell r="D2867" t="str">
            <v>CR</v>
          </cell>
          <cell r="E2867">
            <v>1.67</v>
          </cell>
        </row>
        <row r="2868">
          <cell r="A2868">
            <v>3768</v>
          </cell>
          <cell r="B2868" t="str">
            <v>LIXA EM FOLHA PARA FERRO, NUMERO 150</v>
          </cell>
          <cell r="C2868" t="str">
            <v xml:space="preserve">UN    </v>
          </cell>
          <cell r="D2868" t="str">
            <v>CR</v>
          </cell>
          <cell r="E2868">
            <v>2.82</v>
          </cell>
        </row>
        <row r="2869">
          <cell r="A2869">
            <v>3767</v>
          </cell>
          <cell r="B2869" t="str">
            <v>LIXA EM FOLHA PARA PAREDE OU MADEIRA, NUMERO 120 (COR VERMELHA)</v>
          </cell>
          <cell r="C2869" t="str">
            <v xml:space="preserve">UN    </v>
          </cell>
          <cell r="D2869" t="str">
            <v>CR</v>
          </cell>
          <cell r="E2869">
            <v>0.67</v>
          </cell>
        </row>
        <row r="2870">
          <cell r="A2870">
            <v>13192</v>
          </cell>
          <cell r="B2870" t="str">
            <v>LIXADEIRA ELETRICA ANGULAR PARA CONCRETO, POTENCIA 1.400 W, PRATO DIAMANTADO DE 5''</v>
          </cell>
          <cell r="C2870" t="str">
            <v xml:space="preserve">UN    </v>
          </cell>
          <cell r="D2870" t="str">
            <v>CR</v>
          </cell>
          <cell r="E2870">
            <v>4488.08</v>
          </cell>
        </row>
        <row r="2871">
          <cell r="A2871">
            <v>38413</v>
          </cell>
          <cell r="B2871" t="str">
            <v>LIXADEIRA ELETRICA ANGULAR, PARA DISCO DE 7 " (180 MM), POTENCIA DE 2.200 W, *5.000* RPM, 220 V</v>
          </cell>
          <cell r="C2871" t="str">
            <v xml:space="preserve">UN    </v>
          </cell>
          <cell r="D2871" t="str">
            <v>CR</v>
          </cell>
          <cell r="E2871">
            <v>742.26</v>
          </cell>
        </row>
        <row r="2872">
          <cell r="A2872">
            <v>42440</v>
          </cell>
          <cell r="B2872" t="str">
            <v>LIXEIRA DUPLA, COM CAPACIDADE VOLUMETRICA DE 60L*, FABRICADA EM TUBO DE ACO CARBONO, CESTOS EM CHAPA DE ACO E PINTURA NO PROCESSO ELETROSTATICO - PARA ACADEMIA AO AR LIVRE / ACADEMIA DA TERCEIRA IDADE - ATI</v>
          </cell>
          <cell r="C2872" t="str">
            <v xml:space="preserve">UN    </v>
          </cell>
          <cell r="D2872" t="str">
            <v>AS</v>
          </cell>
          <cell r="E2872">
            <v>687.89</v>
          </cell>
        </row>
        <row r="2873">
          <cell r="A2873">
            <v>20193</v>
          </cell>
          <cell r="B2873" t="str">
            <v>LOCACAO DE ANDAIME METALICO TIPO FACHADEIRO, LARGURA DE 1,20 M, ALTURA POR PECA DE 2,0 M, INCLUINDO SAPATAS E ITENS NECESSARIOS A INSTALACAO</v>
          </cell>
          <cell r="C2873" t="str">
            <v>M2XMES</v>
          </cell>
          <cell r="D2873" t="str">
            <v>CR</v>
          </cell>
          <cell r="E2873">
            <v>3.99</v>
          </cell>
        </row>
        <row r="2874">
          <cell r="A2874">
            <v>10527</v>
          </cell>
          <cell r="B2874" t="str">
            <v>LOCACAO DE ANDAIME METALICO TUBULAR DE ENCAIXE, TIPO DE TORRE, COM LARGURA DE 1 ATE 1,5 M E ALTURA DE *1,00* M</v>
          </cell>
          <cell r="C2874" t="str">
            <v xml:space="preserve">MXMES </v>
          </cell>
          <cell r="D2874" t="str">
            <v xml:space="preserve">C </v>
          </cell>
          <cell r="E2874">
            <v>12</v>
          </cell>
        </row>
        <row r="2875">
          <cell r="A2875">
            <v>41805</v>
          </cell>
          <cell r="B2875" t="str">
            <v>LOCACAO DE ANDAIME SUSPENSO OU BALANCIM MANUAL, CAPACIDADE DE CARGA TOTAL DE APROXIMADAMENTE 250 KG/M2, PLATAFORMA DE 1,50 M X 0,80 M (C X L), CABO DE 45 M</v>
          </cell>
          <cell r="C2875" t="str">
            <v xml:space="preserve">MES   </v>
          </cell>
          <cell r="D2875" t="str">
            <v xml:space="preserve">C </v>
          </cell>
          <cell r="E2875">
            <v>600</v>
          </cell>
        </row>
        <row r="2876">
          <cell r="A2876">
            <v>40271</v>
          </cell>
          <cell r="B2876" t="str">
            <v>LOCACAO DE APRUMADOR METALICO DE PILAR, COM ALTURA E ANGULO REGULAVEIS, EXTENSAO DE *1,50* A *2,80* M</v>
          </cell>
          <cell r="C2876" t="str">
            <v xml:space="preserve">MES   </v>
          </cell>
          <cell r="D2876" t="str">
            <v>CR</v>
          </cell>
          <cell r="E2876">
            <v>7.8</v>
          </cell>
        </row>
        <row r="2877">
          <cell r="A2877">
            <v>40287</v>
          </cell>
          <cell r="B2877" t="str">
            <v>LOCACAO DE BARRA DE ANCORAGEM DE 0,80 A 1,20 M DE EXTENSAO, COM ROSCA DE 5/8", INCLUINDO PORCA E FLANGE</v>
          </cell>
          <cell r="C2877" t="str">
            <v xml:space="preserve">MES   </v>
          </cell>
          <cell r="D2877" t="str">
            <v>CR</v>
          </cell>
          <cell r="E2877">
            <v>3</v>
          </cell>
        </row>
        <row r="2878">
          <cell r="A2878">
            <v>40295</v>
          </cell>
          <cell r="B2878" t="str">
            <v>LOCACAO DE BOMBA MANUAL PARA TESTE HIDROSTATICO ATE 30 BAR</v>
          </cell>
          <cell r="C2878" t="str">
            <v xml:space="preserve">H     </v>
          </cell>
          <cell r="D2878" t="str">
            <v>AS</v>
          </cell>
          <cell r="E2878">
            <v>2.4500000000000002</v>
          </cell>
        </row>
        <row r="2879">
          <cell r="A2879">
            <v>745</v>
          </cell>
          <cell r="B2879" t="str">
            <v>LOCACAO DE BOMBA MANUAL PARA TESTE HIDROSTATICO ATE 60 BAR</v>
          </cell>
          <cell r="C2879" t="str">
            <v xml:space="preserve">H     </v>
          </cell>
          <cell r="D2879" t="str">
            <v>AS</v>
          </cell>
          <cell r="E2879">
            <v>2.59</v>
          </cell>
        </row>
        <row r="2880">
          <cell r="A2880">
            <v>4084</v>
          </cell>
          <cell r="B2880" t="str">
            <v>LOCACAO DE BOMBA SUBMERSIVEL PARA DRENAGEM E ESGOTAMENTO, MOTOR ELETRICO TRIFASICO, POTENCIA DE 1 CV, DIAMETRO DE RECALQUE DE 2". FAIXA DE OPERACAO: Q=25 M3/H (+ OU - 1 M3/H) E AMT=2 M; Q=12 M3/H (+ OU - 2 M3/H) E AMT = 12 M (+ OU - 2 M)</v>
          </cell>
          <cell r="C2880" t="str">
            <v xml:space="preserve">H     </v>
          </cell>
          <cell r="D2880" t="str">
            <v>CR</v>
          </cell>
          <cell r="E2880">
            <v>2.48</v>
          </cell>
        </row>
        <row r="2881">
          <cell r="A2881">
            <v>743</v>
          </cell>
          <cell r="B2881" t="str">
            <v>LOCACAO DE BOMBA SUBMERSIVEL PARA DRENAGEM E ESGOTAMENTO, MOTOR ELETRICO TRIFASICO, POTENCIA DE 2 CV, DIAMETRO DE RECALQUE DE 2". FAIXA DE OPERACAO: Q=35 M3/H (+ OU - 3 M3/H) E AMT=2 M; Q=13 M3/H (+ OU - 3 M3/H) E AMT = 17 M (+ OU - 3 M)</v>
          </cell>
          <cell r="C2881" t="str">
            <v xml:space="preserve">H     </v>
          </cell>
          <cell r="D2881" t="str">
            <v xml:space="preserve">C </v>
          </cell>
          <cell r="E2881">
            <v>2.48</v>
          </cell>
        </row>
        <row r="2882">
          <cell r="A2882">
            <v>40293</v>
          </cell>
          <cell r="B2882" t="str">
            <v>LOCACAO DE BOMBA SUBMERSIVEL PARA DRENAGEM E ESGOTAMENTO, MOTOR ELETRICO TRIFASICO, POTENCIA DE 2 CV, DIAMETRO DE RECALQUE DE 3". FAIXA DE OPERACAO: Q=70 M3/H (+ OU - 2 M3/H) E AMT=2 M; Q=9,5 M3/H (+ OU - 3,5 M3/H) E AMT = 10 M (+ OU - 2 M)</v>
          </cell>
          <cell r="C2882" t="str">
            <v xml:space="preserve">H     </v>
          </cell>
          <cell r="D2882" t="str">
            <v>CR</v>
          </cell>
          <cell r="E2882">
            <v>2.97</v>
          </cell>
        </row>
        <row r="2883">
          <cell r="A2883">
            <v>40294</v>
          </cell>
          <cell r="B2883" t="str">
            <v>LOCACAO DE BOMBA SUBMERSIVEL PARA DRENAGEM E ESGOTAMENTO, MOTOR ELETRICO TRIFASICO, POTENCIA DE 3 CV, DIAMETRO DE RECALQUE DE 2". FAIXA DE OPERACAO: Q=84 M3/H (+ OU - 2,5 M3/H) E AMT=2 M; Q=9,1 M3/H (+ OU - 2 M3/H) E AMT = 12 M (+ OU - 2 M)</v>
          </cell>
          <cell r="C2883" t="str">
            <v xml:space="preserve">H     </v>
          </cell>
          <cell r="D2883" t="str">
            <v>CR</v>
          </cell>
          <cell r="E2883">
            <v>2.48</v>
          </cell>
        </row>
        <row r="2884">
          <cell r="A2884">
            <v>4085</v>
          </cell>
          <cell r="B2884" t="str">
            <v>LOCACAO DE BOMBA SUBMERSIVEL PARA DRENAGEM E ESGOTAMENTO, MOTOR ELETRICO TRIFASICO, POTENCIA DE 4 CV, DIAMETRO DE RECALQUE DE 3". FAIXA DE OPERACAO: Q=60 M3/H (+ OU - 1 M3/H) E AMT=2 M; Q=11 M3/H (+ OU - 1 M3/H) E AMT = 23 M (+ OU - 1 M)</v>
          </cell>
          <cell r="C2884" t="str">
            <v xml:space="preserve">H     </v>
          </cell>
          <cell r="D2884" t="str">
            <v>CR</v>
          </cell>
          <cell r="E2884">
            <v>3.47</v>
          </cell>
        </row>
        <row r="2885">
          <cell r="A2885">
            <v>10775</v>
          </cell>
          <cell r="B2885" t="str">
            <v>LOCACAO DE CONTAINER 2,30  X  6,00 M, ALT. 2,50 M, COM 1 SANITARIO, PARA ESCRITORIO, COMPLETO, SEM DIVISORIAS INTERNAS</v>
          </cell>
          <cell r="C2885" t="str">
            <v xml:space="preserve">MES   </v>
          </cell>
          <cell r="D2885" t="str">
            <v>AS</v>
          </cell>
          <cell r="E2885">
            <v>522</v>
          </cell>
        </row>
        <row r="2886">
          <cell r="A2886">
            <v>10776</v>
          </cell>
          <cell r="B2886" t="str">
            <v>LOCACAO DE CONTAINER 2,30  X  6,00 M, ALT. 2,50 M, PARA ESCRITORIO, SEM DIVISORIAS INTERNAS E SEM SANITARIO</v>
          </cell>
          <cell r="C2886" t="str">
            <v xml:space="preserve">MES   </v>
          </cell>
          <cell r="D2886" t="str">
            <v>AS</v>
          </cell>
          <cell r="E2886">
            <v>407.81</v>
          </cell>
        </row>
        <row r="2887">
          <cell r="A2887">
            <v>10779</v>
          </cell>
          <cell r="B2887" t="str">
            <v>LOCACAO DE CONTAINER 2,30 X 4,30 M, ALT. 2,50 M, P/ SANITARIO, C/ 5 BACIAS, 1 LAVATORIO E 4 MICTORIOS</v>
          </cell>
          <cell r="C2887" t="str">
            <v xml:space="preserve">MES   </v>
          </cell>
          <cell r="D2887" t="str">
            <v>AS</v>
          </cell>
          <cell r="E2887">
            <v>652.5</v>
          </cell>
        </row>
        <row r="2888">
          <cell r="A2888">
            <v>10777</v>
          </cell>
          <cell r="B2888" t="str">
            <v>LOCACAO DE CONTAINER 2,30 X 4,30 M, ALT. 2,50 M, PARA SANITARIO, COM 3 BACIAS, 4 CHUVEIROS, 1 LAVATORIO E 1 MICTORIO</v>
          </cell>
          <cell r="C2888" t="str">
            <v xml:space="preserve">MES   </v>
          </cell>
          <cell r="D2888" t="str">
            <v>AS</v>
          </cell>
          <cell r="E2888">
            <v>592.67999999999995</v>
          </cell>
        </row>
        <row r="2889">
          <cell r="A2889">
            <v>10778</v>
          </cell>
          <cell r="B2889" t="str">
            <v>LOCACAO DE CONTAINER 2,30 X 6,00 M, ALT. 2,50 M,  PARA SANITARIO,  COM 4 BACIAS, 8 CHUVEIROS,1 LAVATORIO E 1 MICTORIO</v>
          </cell>
          <cell r="C2889" t="str">
            <v xml:space="preserve">MES   </v>
          </cell>
          <cell r="D2889" t="str">
            <v>AS</v>
          </cell>
          <cell r="E2889">
            <v>652.5</v>
          </cell>
        </row>
        <row r="2890">
          <cell r="A2890">
            <v>40339</v>
          </cell>
          <cell r="B2890" t="str">
            <v>LOCACAO DE CRUZETA PARA ESCORA METALICA</v>
          </cell>
          <cell r="C2890" t="str">
            <v xml:space="preserve">MES   </v>
          </cell>
          <cell r="D2890" t="str">
            <v>CR</v>
          </cell>
          <cell r="E2890">
            <v>3</v>
          </cell>
        </row>
        <row r="2891">
          <cell r="A2891">
            <v>3355</v>
          </cell>
          <cell r="B2891" t="str">
            <v>LOCACAO DE ELEVADOR DE CARGA A CABO, CABINE SEMI FECHADA *2,0* X *1,5* X *2,0* M, CAPACIDADE DE CARGA 1000 KG, TORRE  *2,38* X *2,21* X 15 M, GUINCHO DE EMBREAGEM, FREIO DE SEGURANCA, LIMITADOR DE VELOCIDADE E CANCELA</v>
          </cell>
          <cell r="C2891" t="str">
            <v xml:space="preserve">H     </v>
          </cell>
          <cell r="D2891" t="str">
            <v>AS</v>
          </cell>
          <cell r="E2891">
            <v>22.5</v>
          </cell>
        </row>
        <row r="2892">
          <cell r="A2892">
            <v>39814</v>
          </cell>
          <cell r="B2892" t="str">
            <v>LOCACAO DE ELEVADOR DE CREMALHEIRA CABINE SIMPLES FECHADA 1,5 X 2,5 X 2,35 M (UMA POR TORRE), CAPACIDADE DE CARGA *1200* KG (15 PESSOAS), TORRE DE 24 M (16 MODULOS), 16 PARADAS, FREIO DE SEGURANCA, LIMITADOR DE CARGA</v>
          </cell>
          <cell r="C2892" t="str">
            <v xml:space="preserve">H     </v>
          </cell>
          <cell r="D2892" t="str">
            <v>AS</v>
          </cell>
          <cell r="E2892">
            <v>42.18</v>
          </cell>
        </row>
        <row r="2893">
          <cell r="A2893">
            <v>10749</v>
          </cell>
          <cell r="B2893" t="str">
            <v>LOCACAO DE ESCORA METALICA TELESCOPICA, COM ALTURA REGULAVEL DE *1,80* A *3,20* M, COM CAPACIDADE DE CARGA DE NO MINIMO 1000 KGF (10 KN), INCLUSO TRIPE E FORCADO</v>
          </cell>
          <cell r="C2893" t="str">
            <v xml:space="preserve">MES   </v>
          </cell>
          <cell r="D2893" t="str">
            <v>CR</v>
          </cell>
          <cell r="E2893">
            <v>5.49</v>
          </cell>
        </row>
        <row r="2894">
          <cell r="A2894">
            <v>40290</v>
          </cell>
          <cell r="B2894" t="str">
            <v>LOCACAO DE FORMA PLASTICA PARA LAJE NERVURADA, DIMENSOES *60* X *60* X *16* CM</v>
          </cell>
          <cell r="C2894" t="str">
            <v xml:space="preserve">MES   </v>
          </cell>
          <cell r="D2894" t="str">
            <v>CR</v>
          </cell>
          <cell r="E2894">
            <v>7.92</v>
          </cell>
        </row>
        <row r="2895">
          <cell r="A2895">
            <v>7252</v>
          </cell>
          <cell r="B2895" t="str">
            <v>LOCACAO DE NIVEL OPTICO, COM PRECISAO DE 0,7 MM, AUMENTO DE 32X</v>
          </cell>
          <cell r="C2895" t="str">
            <v xml:space="preserve">H     </v>
          </cell>
          <cell r="D2895" t="str">
            <v>AS</v>
          </cell>
          <cell r="E2895">
            <v>2.25</v>
          </cell>
        </row>
        <row r="2896">
          <cell r="A2896">
            <v>4778</v>
          </cell>
          <cell r="B2896" t="str">
            <v>LOCACAO DE PERFURATRIZ PNEUMATICA DE PESO MEDIO, * 18 * KG, PARA ROCHA</v>
          </cell>
          <cell r="C2896" t="str">
            <v xml:space="preserve">H     </v>
          </cell>
          <cell r="D2896" t="str">
            <v>AS</v>
          </cell>
          <cell r="E2896">
            <v>2.7</v>
          </cell>
        </row>
        <row r="2897">
          <cell r="A2897">
            <v>4780</v>
          </cell>
          <cell r="B2897" t="str">
            <v>LOCACAO DE PERFURATRIZ PNEUMATICA DE PESO MEDIO, * 24 * KG, PARA ROCHA</v>
          </cell>
          <cell r="C2897" t="str">
            <v xml:space="preserve">H     </v>
          </cell>
          <cell r="D2897" t="str">
            <v>AS</v>
          </cell>
          <cell r="E2897">
            <v>2.92</v>
          </cell>
        </row>
        <row r="2898">
          <cell r="A2898">
            <v>10809</v>
          </cell>
          <cell r="B2898" t="str">
            <v>LOCACAO DE TALHA ELETRICA 3 T, VELOCIDADE  2,1 M / MIN, POTENCIA 1,3 KW</v>
          </cell>
          <cell r="C2898" t="str">
            <v xml:space="preserve">H     </v>
          </cell>
          <cell r="D2898" t="str">
            <v>CR</v>
          </cell>
          <cell r="E2898">
            <v>1.66</v>
          </cell>
        </row>
        <row r="2899">
          <cell r="A2899">
            <v>10811</v>
          </cell>
          <cell r="B2899" t="str">
            <v>LOCACAO DE TALHA MANUAL DE CORRENTE, CAPACIDADE DE 2 T COM ELEVACAO DE 3 M</v>
          </cell>
          <cell r="C2899" t="str">
            <v xml:space="preserve">H     </v>
          </cell>
          <cell r="D2899" t="str">
            <v xml:space="preserve">C </v>
          </cell>
          <cell r="E2899">
            <v>1.42</v>
          </cell>
        </row>
        <row r="2900">
          <cell r="A2900">
            <v>7247</v>
          </cell>
          <cell r="B2900" t="str">
            <v>LOCACAO DE TEODOLITO ELETRONICO, PRECISAO ANGULAR DE 5 A 7 SEGUNDOS, INCLUINDO TRIPE</v>
          </cell>
          <cell r="C2900" t="str">
            <v xml:space="preserve">H     </v>
          </cell>
          <cell r="D2900" t="str">
            <v>AS</v>
          </cell>
          <cell r="E2900">
            <v>2.25</v>
          </cell>
        </row>
        <row r="2901">
          <cell r="A2901">
            <v>40291</v>
          </cell>
          <cell r="B2901" t="str">
            <v>LOCACAO DE TORRE METALICA COMPLETA PARA UMA CARGA DE 8 TF (80 KN)  E PE DIREITO DE 6 M, INCLUINDO MODULOS , DIAGONAIS, SAPATAS E FORCADOS</v>
          </cell>
          <cell r="C2901" t="str">
            <v xml:space="preserve">MES   </v>
          </cell>
          <cell r="D2901" t="str">
            <v>CR</v>
          </cell>
          <cell r="E2901">
            <v>418.61</v>
          </cell>
        </row>
        <row r="2902">
          <cell r="A2902">
            <v>40275</v>
          </cell>
          <cell r="B2902" t="str">
            <v>LOCACAO DE VIGA SANDUICHE METALICA VAZADA PARA TRAVAMENTO DE PILARES, ALTURA DE *8* CM, LARGURA DE *6* CM E EXTENSAO DE 2 M</v>
          </cell>
          <cell r="C2902" t="str">
            <v xml:space="preserve">MES   </v>
          </cell>
          <cell r="D2902" t="str">
            <v>CR</v>
          </cell>
          <cell r="E2902">
            <v>12</v>
          </cell>
        </row>
        <row r="2903">
          <cell r="A2903">
            <v>3777</v>
          </cell>
          <cell r="B2903" t="str">
            <v>LONA PLASTICA PRETA, E= 150 MICRA</v>
          </cell>
          <cell r="C2903" t="str">
            <v xml:space="preserve">M2    </v>
          </cell>
          <cell r="D2903" t="str">
            <v xml:space="preserve">C </v>
          </cell>
          <cell r="E2903">
            <v>0.81</v>
          </cell>
        </row>
        <row r="2904">
          <cell r="A2904">
            <v>3798</v>
          </cell>
          <cell r="B2904" t="str">
            <v>LUMINARIA ABERTA P/ ILUMINACAO PUBLICA, TIPO X-57 PETERCO OU EQUIV</v>
          </cell>
          <cell r="C2904" t="str">
            <v xml:space="preserve">UN    </v>
          </cell>
          <cell r="D2904" t="str">
            <v>AS</v>
          </cell>
          <cell r="E2904">
            <v>47.85</v>
          </cell>
        </row>
        <row r="2905">
          <cell r="A2905">
            <v>38769</v>
          </cell>
          <cell r="B2905" t="str">
            <v>LUMINARIA ARANDELA TIPO MEIA-LUA COM VIDRO FOSCO *30 X 15* CM, PARA 1 LAMPADA, BASE E27, POTENCIA MAXIMA 40/60 W (NAO INCLUI LAMPADA)</v>
          </cell>
          <cell r="C2905" t="str">
            <v xml:space="preserve">UN    </v>
          </cell>
          <cell r="D2905" t="str">
            <v>AS</v>
          </cell>
          <cell r="E2905">
            <v>37.369999999999997</v>
          </cell>
        </row>
        <row r="2906">
          <cell r="A2906">
            <v>39510</v>
          </cell>
          <cell r="B2906" t="str">
            <v>LUMINARIA DE EMBUTIR EM CHAPA DE ACO PARA 2 LAMPADAS FLUORESCENTES DE 14 W COM REFLETOR E ALETAS EM ALUMINIO, COMPLETA (INCLUI REATOR E LAMPADAS)</v>
          </cell>
          <cell r="C2906" t="str">
            <v xml:space="preserve">UN    </v>
          </cell>
          <cell r="D2906" t="str">
            <v>AS</v>
          </cell>
          <cell r="E2906">
            <v>151.25</v>
          </cell>
        </row>
        <row r="2907">
          <cell r="A2907">
            <v>38776</v>
          </cell>
          <cell r="B2907" t="str">
            <v>LUMINARIA DE EMBUTIR EM CHAPA DE ACO PARA 4 LAMPADAS FLUORESCENTES DE 14 W *60 X 60 CM* ALETADA (NAO INCLUI REATOR E LAMPADAS)</v>
          </cell>
          <cell r="C2907" t="str">
            <v xml:space="preserve">UN    </v>
          </cell>
          <cell r="D2907" t="str">
            <v>AS</v>
          </cell>
          <cell r="E2907">
            <v>160.52000000000001</v>
          </cell>
        </row>
        <row r="2908">
          <cell r="A2908">
            <v>38774</v>
          </cell>
          <cell r="B2908" t="str">
            <v>LUMINARIA DE EMERGENCIA 30 LEDS, POTENCIA 2 W, BATERIA DE LITIO, AUTONOMIA DE 6 HORAS</v>
          </cell>
          <cell r="C2908" t="str">
            <v xml:space="preserve">UN    </v>
          </cell>
          <cell r="D2908" t="str">
            <v>CR</v>
          </cell>
          <cell r="E2908">
            <v>28.21</v>
          </cell>
        </row>
        <row r="2909">
          <cell r="A2909">
            <v>42247</v>
          </cell>
          <cell r="B2909" t="str">
            <v>LUMINARIA DE LED PARA ILUMINACAO PUBLICA, DE 138 W ATE 180 W, INVOLUCRO EM ALUMINIO OU ACO INOX</v>
          </cell>
          <cell r="C2909" t="str">
            <v xml:space="preserve">UN    </v>
          </cell>
          <cell r="D2909" t="str">
            <v>CR</v>
          </cell>
          <cell r="E2909">
            <v>962.96</v>
          </cell>
        </row>
        <row r="2910">
          <cell r="A2910">
            <v>42248</v>
          </cell>
          <cell r="B2910" t="str">
            <v>LUMINARIA DE LED PARA ILUMINACAO PUBLICA, DE 181 W ATE 239 W, INVOLUCRO EM ALUMINIO OU ACO INOX</v>
          </cell>
          <cell r="C2910" t="str">
            <v xml:space="preserve">UN    </v>
          </cell>
          <cell r="D2910" t="str">
            <v>CR</v>
          </cell>
          <cell r="E2910">
            <v>1118.55</v>
          </cell>
        </row>
        <row r="2911">
          <cell r="A2911">
            <v>42249</v>
          </cell>
          <cell r="B2911" t="str">
            <v>LUMINARIA DE LED PARA ILUMINACAO PUBLICA, DE 240 W ATE 350 W, INVOLUCRO EM ALUMINIO OU ACO INOX</v>
          </cell>
          <cell r="C2911" t="str">
            <v xml:space="preserve">UN    </v>
          </cell>
          <cell r="D2911" t="str">
            <v>CR</v>
          </cell>
          <cell r="E2911">
            <v>1853.04</v>
          </cell>
        </row>
        <row r="2912">
          <cell r="A2912">
            <v>42244</v>
          </cell>
          <cell r="B2912" t="str">
            <v>LUMINARIA DE LED PARA ILUMINACAO PUBLICA, DE 33 W ATE 50 W, INVOLUCRO EM ALUMINIO OU ACO INOX</v>
          </cell>
          <cell r="C2912" t="str">
            <v xml:space="preserve">UN    </v>
          </cell>
          <cell r="D2912" t="str">
            <v>CR</v>
          </cell>
          <cell r="E2912">
            <v>289.39</v>
          </cell>
        </row>
        <row r="2913">
          <cell r="A2913">
            <v>42245</v>
          </cell>
          <cell r="B2913" t="str">
            <v>LUMINARIA DE LED PARA ILUMINACAO PUBLICA, DE 51 W ATE 67 W, INVOLUCRO EM ALUMINIO OU ACO INOX</v>
          </cell>
          <cell r="C2913" t="str">
            <v xml:space="preserve">UN    </v>
          </cell>
          <cell r="D2913" t="str">
            <v>CR</v>
          </cell>
          <cell r="E2913">
            <v>534.01</v>
          </cell>
        </row>
        <row r="2914">
          <cell r="A2914">
            <v>42246</v>
          </cell>
          <cell r="B2914" t="str">
            <v>LUMINARIA DE LED PARA ILUMINACAO PUBLICA, DE 68 W ATE 97 W, INVOLUCRO EM ALUMINIO OU ACO INOX</v>
          </cell>
          <cell r="C2914" t="str">
            <v xml:space="preserve">UN    </v>
          </cell>
          <cell r="D2914" t="str">
            <v>CR</v>
          </cell>
          <cell r="E2914">
            <v>591.13</v>
          </cell>
        </row>
        <row r="2915">
          <cell r="A2915">
            <v>42243</v>
          </cell>
          <cell r="B2915" t="str">
            <v>LUMINARIA DE LED PARA ILUMINACAO PUBLICA, DE 98 W ATE 137 W, INVOLUCRO EM ALUMINIO OU ACO INOX</v>
          </cell>
          <cell r="C2915" t="str">
            <v xml:space="preserve">UN    </v>
          </cell>
          <cell r="D2915" t="str">
            <v>CR</v>
          </cell>
          <cell r="E2915">
            <v>712.79</v>
          </cell>
        </row>
        <row r="2916">
          <cell r="A2916">
            <v>38889</v>
          </cell>
          <cell r="B2916" t="str">
            <v>LUMINARIA DE SOBREPOR EM CHAPA DE ACO COM ALETAS PLASTICAS, PARA 1 LAMPADA, BASE E27, POTENCIA MAXIMA 40/60 W (NAO INCLUI LAMPADA)</v>
          </cell>
          <cell r="C2916" t="str">
            <v xml:space="preserve">UN    </v>
          </cell>
          <cell r="D2916" t="str">
            <v>AS</v>
          </cell>
          <cell r="E2916">
            <v>28.64</v>
          </cell>
        </row>
        <row r="2917">
          <cell r="A2917">
            <v>38784</v>
          </cell>
          <cell r="B2917" t="str">
            <v>LUMINARIA DE SOBREPOR EM CHAPA DE ACO COM ALETAS PLASTICAS, PARA 2 LAMPADAS, BASE E27, POTENCIA MAXIMA 40/60 W (NAO INCLUI LAMPADAS)</v>
          </cell>
          <cell r="C2917" t="str">
            <v xml:space="preserve">UN    </v>
          </cell>
          <cell r="D2917" t="str">
            <v>AS</v>
          </cell>
          <cell r="E2917">
            <v>38.32</v>
          </cell>
        </row>
        <row r="2918">
          <cell r="A2918">
            <v>3788</v>
          </cell>
          <cell r="B2918" t="str">
            <v>LUMINARIA DE SOBREPOR EM CHAPA DE ACO PARA 1 LAMPADA FLUORESCENTE DE *18* W, ALETADA, COMPLETA (LAMPADA E REATOR INCLUSOS)</v>
          </cell>
          <cell r="C2918" t="str">
            <v xml:space="preserve">UN    </v>
          </cell>
          <cell r="D2918" t="str">
            <v>AS</v>
          </cell>
          <cell r="E2918">
            <v>39.93</v>
          </cell>
        </row>
        <row r="2919">
          <cell r="A2919">
            <v>12230</v>
          </cell>
          <cell r="B2919" t="str">
            <v>LUMINARIA DE SOBREPOR EM CHAPA DE ACO PARA 1 LAMPADA FLUORESCENTE DE *18* W, PERFIL COMERCIAL (NAO INCLUI REATOR E LAMPADA)</v>
          </cell>
          <cell r="C2919" t="str">
            <v xml:space="preserve">UN    </v>
          </cell>
          <cell r="D2919" t="str">
            <v>AS</v>
          </cell>
          <cell r="E2919">
            <v>10.27</v>
          </cell>
        </row>
        <row r="2920">
          <cell r="A2920">
            <v>3780</v>
          </cell>
          <cell r="B2920" t="str">
            <v>LUMINARIA DE SOBREPOR EM CHAPA DE ACO PARA 1 LAMPADA FLUORESCENTE DE *36* W, ALETADA, COMPLETA (LAMPADA E REATOR INCLUSOS)</v>
          </cell>
          <cell r="C2920" t="str">
            <v xml:space="preserve">UN    </v>
          </cell>
          <cell r="D2920" t="str">
            <v>AS</v>
          </cell>
          <cell r="E2920">
            <v>58.92</v>
          </cell>
        </row>
        <row r="2921">
          <cell r="A2921">
            <v>12231</v>
          </cell>
          <cell r="B2921" t="str">
            <v>LUMINARIA DE SOBREPOR EM CHAPA DE ACO PARA 1 LAMPADA FLUORESCENTE DE *36* W, PERFIL COMERCIAL (NAO INCLUI REATOR E LAMPADA)</v>
          </cell>
          <cell r="C2921" t="str">
            <v xml:space="preserve">UN    </v>
          </cell>
          <cell r="D2921" t="str">
            <v>AS</v>
          </cell>
          <cell r="E2921">
            <v>17.079999999999998</v>
          </cell>
        </row>
        <row r="2922">
          <cell r="A2922">
            <v>3811</v>
          </cell>
          <cell r="B2922" t="str">
            <v>LUMINARIA DE SOBREPOR EM CHAPA DE ACO PARA 2 LAMPADAS FLUORESCENTES DE *18* W, ALETADA, COMPLETA (LAMPADAS E REATOR INCLUSOS)</v>
          </cell>
          <cell r="C2922" t="str">
            <v xml:space="preserve">UN    </v>
          </cell>
          <cell r="D2922" t="str">
            <v>AS</v>
          </cell>
          <cell r="E2922">
            <v>55.34</v>
          </cell>
        </row>
        <row r="2923">
          <cell r="A2923">
            <v>12232</v>
          </cell>
          <cell r="B2923" t="str">
            <v>LUMINARIA DE SOBREPOR EM CHAPA DE ACO PARA 2 LAMPADAS FLUORESCENTES DE *18* W, PERFIL COMERCIAL (NAO INCLUI REATOR E LAMPADAS)</v>
          </cell>
          <cell r="C2923" t="str">
            <v xml:space="preserve">UN    </v>
          </cell>
          <cell r="D2923" t="str">
            <v>AS</v>
          </cell>
          <cell r="E2923">
            <v>17.89</v>
          </cell>
        </row>
        <row r="2924">
          <cell r="A2924">
            <v>3799</v>
          </cell>
          <cell r="B2924" t="str">
            <v>LUMINARIA DE SOBREPOR EM CHAPA DE ACO PARA 2 LAMPADAS FLUORESCENTES DE *36* W, ALETADA, COMPLETA (LAMPADAS E REATOR INCLUSOS)</v>
          </cell>
          <cell r="C2924" t="str">
            <v xml:space="preserve">UN    </v>
          </cell>
          <cell r="D2924" t="str">
            <v>AS</v>
          </cell>
          <cell r="E2924">
            <v>78.27</v>
          </cell>
        </row>
        <row r="2925">
          <cell r="A2925">
            <v>12239</v>
          </cell>
          <cell r="B2925" t="str">
            <v>LUMINARIA DE SOBREPOR EM CHAPA DE ACO PARA 2 LAMPADAS FLUORESCENTES DE *36* W, PERFIL COMERCIAL (NAO INCLUI REATOR E LAMPADAS)</v>
          </cell>
          <cell r="C2925" t="str">
            <v xml:space="preserve">UN    </v>
          </cell>
          <cell r="D2925" t="str">
            <v>AS</v>
          </cell>
          <cell r="E2925">
            <v>23.43</v>
          </cell>
        </row>
        <row r="2926">
          <cell r="A2926">
            <v>38773</v>
          </cell>
          <cell r="B2926" t="str">
            <v>LUMINARIA DE TETO PLAFON/PLAFONIER EM PLASTICO COM BASE E27, POTENCIA MAXIMA 60 W (NAO INCLUI LAMPADA)</v>
          </cell>
          <cell r="C2926" t="str">
            <v xml:space="preserve">UN    </v>
          </cell>
          <cell r="D2926" t="str">
            <v>AS</v>
          </cell>
          <cell r="E2926">
            <v>3.75</v>
          </cell>
        </row>
        <row r="2927">
          <cell r="A2927">
            <v>12271</v>
          </cell>
          <cell r="B2927" t="str">
            <v>LUMINARIA DUPLA P/SINALIZACAO, TIPO WETZEL AS-2/110 OU EQUIV</v>
          </cell>
          <cell r="C2927" t="str">
            <v xml:space="preserve">UN    </v>
          </cell>
          <cell r="D2927" t="str">
            <v>AS</v>
          </cell>
          <cell r="E2927">
            <v>209.56</v>
          </cell>
        </row>
        <row r="2928">
          <cell r="A2928">
            <v>38785</v>
          </cell>
          <cell r="B2928" t="str">
            <v>LUMINARIA HERMETICA IP-65 PARA 2 DUAS LAMPADAS DE 14/16/18/20 W (NAO INCLUI REATOR E LAMPADAS)</v>
          </cell>
          <cell r="C2928" t="str">
            <v xml:space="preserve">UN    </v>
          </cell>
          <cell r="D2928" t="str">
            <v>AS</v>
          </cell>
          <cell r="E2928">
            <v>99.22</v>
          </cell>
        </row>
        <row r="2929">
          <cell r="A2929">
            <v>38786</v>
          </cell>
          <cell r="B2929" t="str">
            <v>LUMINARIA HERMETICA IP-65 PARA 2 DUAS LAMPADAS DE 28/32/36/40 W (NAO INCLUI REATOR E LAMPADAS)</v>
          </cell>
          <cell r="C2929" t="str">
            <v xml:space="preserve">UN    </v>
          </cell>
          <cell r="D2929" t="str">
            <v>AS</v>
          </cell>
          <cell r="E2929">
            <v>122.21</v>
          </cell>
        </row>
        <row r="2930">
          <cell r="A2930">
            <v>39385</v>
          </cell>
          <cell r="B2930" t="str">
            <v>LUMINARIA LED PLAFON REDONDO DE SOBREPOR BIVOLT 12/13 W,  D = *17* CM</v>
          </cell>
          <cell r="C2930" t="str">
            <v xml:space="preserve">UN    </v>
          </cell>
          <cell r="D2930" t="str">
            <v>CR</v>
          </cell>
          <cell r="E2930">
            <v>25.8</v>
          </cell>
        </row>
        <row r="2931">
          <cell r="A2931">
            <v>39389</v>
          </cell>
          <cell r="B2931" t="str">
            <v>LUMINARIA LED REFLETOR RETANGULAR BIVOLT, LUZ BRANCA, 10 W</v>
          </cell>
          <cell r="C2931" t="str">
            <v xml:space="preserve">UN    </v>
          </cell>
          <cell r="D2931" t="str">
            <v>CR</v>
          </cell>
          <cell r="E2931">
            <v>28</v>
          </cell>
        </row>
        <row r="2932">
          <cell r="A2932">
            <v>39390</v>
          </cell>
          <cell r="B2932" t="str">
            <v>LUMINARIA LED REFLETOR RETANGULAR BIVOLT, LUZ BRANCA, 30 W</v>
          </cell>
          <cell r="C2932" t="str">
            <v xml:space="preserve">UN    </v>
          </cell>
          <cell r="D2932" t="str">
            <v>CR</v>
          </cell>
          <cell r="E2932">
            <v>58.68</v>
          </cell>
        </row>
        <row r="2933">
          <cell r="A2933">
            <v>39391</v>
          </cell>
          <cell r="B2933" t="str">
            <v>LUMINARIA LED REFLETOR RETANGULAR BIVOLT, LUZ BRANCA, 50 W</v>
          </cell>
          <cell r="C2933" t="str">
            <v xml:space="preserve">UN    </v>
          </cell>
          <cell r="D2933" t="str">
            <v>CR</v>
          </cell>
          <cell r="E2933">
            <v>65.89</v>
          </cell>
        </row>
        <row r="2934">
          <cell r="A2934">
            <v>3803</v>
          </cell>
          <cell r="B2934" t="str">
            <v>LUMINARIA PLAFON REDONDO COM VIDRO FOSCO DIAMETRO *25* CM, PARA 1 LAMPADA, BASE E27, POTENCIA MAXIMA 40/60 W (NAO INCLUI LAMPADA)</v>
          </cell>
          <cell r="C2934" t="str">
            <v xml:space="preserve">UN    </v>
          </cell>
          <cell r="D2934" t="str">
            <v>AS</v>
          </cell>
          <cell r="E2934">
            <v>35.43</v>
          </cell>
        </row>
        <row r="2935">
          <cell r="A2935">
            <v>38770</v>
          </cell>
          <cell r="B2935" t="str">
            <v>LUMINARIA PLAFON REDONDO COM VIDRO FOSCO DIAMETRO *30* CM, PARA 2 LAMPADAS, BASE E27, POTENCIA MAXIMA 40/60 W (NAO INCLUI LAMPADAS)</v>
          </cell>
          <cell r="C2935" t="str">
            <v xml:space="preserve">UN    </v>
          </cell>
          <cell r="D2935" t="str">
            <v>AS</v>
          </cell>
          <cell r="E2935">
            <v>41.03</v>
          </cell>
        </row>
        <row r="2936">
          <cell r="A2936">
            <v>12267</v>
          </cell>
          <cell r="B2936" t="str">
            <v>LUMINARIA PROVA DE TEMPO PETERCO Y.31/1</v>
          </cell>
          <cell r="C2936" t="str">
            <v xml:space="preserve">UN    </v>
          </cell>
          <cell r="D2936" t="str">
            <v>AS</v>
          </cell>
          <cell r="E2936">
            <v>120.24</v>
          </cell>
        </row>
        <row r="2937">
          <cell r="A2937">
            <v>43265</v>
          </cell>
          <cell r="B2937"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7" t="str">
            <v xml:space="preserve">UN    </v>
          </cell>
          <cell r="D2937" t="str">
            <v>CR</v>
          </cell>
          <cell r="E2937">
            <v>80.69</v>
          </cell>
        </row>
        <row r="2938">
          <cell r="A2938">
            <v>12266</v>
          </cell>
          <cell r="B2938" t="str">
            <v>LUMINARIA SPOT DE SOBREPOR EM ALUMINIO COM ALETA PLASTICA PARA 1 LAMPADA, BASE E27, POTENCIA MAXIMA 40/60 W (NAO INCLUI LAMPADA)</v>
          </cell>
          <cell r="C2938" t="str">
            <v xml:space="preserve">UN    </v>
          </cell>
          <cell r="D2938" t="str">
            <v>AS</v>
          </cell>
          <cell r="E2938">
            <v>61.54</v>
          </cell>
        </row>
        <row r="2939">
          <cell r="A2939">
            <v>39378</v>
          </cell>
          <cell r="B2939" t="str">
            <v>LUMINARIA SPOT DE SOBREPOR EM ALUMINIO COM ALETA PLASTICA PARA 2 LAMPADAS, BASE E27, POTENCIA MAXIMA 40/60 W (NAO INCLUI LAMPADA)</v>
          </cell>
          <cell r="C2939" t="str">
            <v xml:space="preserve">UN    </v>
          </cell>
          <cell r="D2939" t="str">
            <v>AS</v>
          </cell>
          <cell r="E2939">
            <v>43.63</v>
          </cell>
        </row>
        <row r="2940">
          <cell r="A2940">
            <v>43543</v>
          </cell>
          <cell r="B2940" t="str">
            <v>LUMINARIA TIPO TARTARUGA A PROVA DE TEMPO, GASES, VAPOR E PO, EM ALUMINIO, COM GRADE, BASE E27, POTENCIA MAXIMA 100 W - REF Y 25/1 (NAO INCLUI LAMPADA)</v>
          </cell>
          <cell r="C2940" t="str">
            <v xml:space="preserve">UN    </v>
          </cell>
          <cell r="D2940" t="str">
            <v>AS</v>
          </cell>
          <cell r="E2940">
            <v>90.9</v>
          </cell>
        </row>
        <row r="2941">
          <cell r="A2941">
            <v>38775</v>
          </cell>
          <cell r="B2941" t="str">
            <v>LUMINARIA TIPO TARTARUGA PARA AREA EXTERNA EM ALUMINIO, COM GRADE, PARA 1 LAMPADA, BASE E27, POTENCIA MAXIMA 40/60 W (NAO INCLUI LAMPADA)</v>
          </cell>
          <cell r="C2941" t="str">
            <v xml:space="preserve">UN    </v>
          </cell>
          <cell r="D2941" t="str">
            <v>AS</v>
          </cell>
          <cell r="E2941">
            <v>46.26</v>
          </cell>
        </row>
        <row r="2942">
          <cell r="A2942">
            <v>21119</v>
          </cell>
          <cell r="B2942" t="str">
            <v>LUVA CPVC, SOLDAVEL, 15 MM, PARA AGUA QUENTE PREDIAL</v>
          </cell>
          <cell r="C2942" t="str">
            <v xml:space="preserve">UN    </v>
          </cell>
          <cell r="D2942" t="str">
            <v>CR</v>
          </cell>
          <cell r="E2942">
            <v>1.02</v>
          </cell>
        </row>
        <row r="2943">
          <cell r="A2943">
            <v>37974</v>
          </cell>
          <cell r="B2943" t="str">
            <v>LUVA CPVC, SOLDAVEL, 22 MM, PARA AGUA QUENTE PREDIAL</v>
          </cell>
          <cell r="C2943" t="str">
            <v xml:space="preserve">UN    </v>
          </cell>
          <cell r="D2943" t="str">
            <v>CR</v>
          </cell>
          <cell r="E2943">
            <v>1.52</v>
          </cell>
        </row>
        <row r="2944">
          <cell r="A2944">
            <v>37975</v>
          </cell>
          <cell r="B2944" t="str">
            <v>LUVA CPVC, SOLDAVEL, 28 MM, PARA AGUA QUENTE PREDIAL</v>
          </cell>
          <cell r="C2944" t="str">
            <v xml:space="preserve">UN    </v>
          </cell>
          <cell r="D2944" t="str">
            <v>CR</v>
          </cell>
          <cell r="E2944">
            <v>3.1</v>
          </cell>
        </row>
        <row r="2945">
          <cell r="A2945">
            <v>37976</v>
          </cell>
          <cell r="B2945" t="str">
            <v>LUVA CPVC, SOLDAVEL, 35 MM, PARA AGUA QUENTE PREDIAL</v>
          </cell>
          <cell r="C2945" t="str">
            <v xml:space="preserve">UN    </v>
          </cell>
          <cell r="D2945" t="str">
            <v>CR</v>
          </cell>
          <cell r="E2945">
            <v>6.35</v>
          </cell>
        </row>
        <row r="2946">
          <cell r="A2946">
            <v>37977</v>
          </cell>
          <cell r="B2946" t="str">
            <v>LUVA CPVC, SOLDAVEL, 42 MM, PARA AGUA QUENTE PREDIAL</v>
          </cell>
          <cell r="C2946" t="str">
            <v xml:space="preserve">UN    </v>
          </cell>
          <cell r="D2946" t="str">
            <v>CR</v>
          </cell>
          <cell r="E2946">
            <v>8.74</v>
          </cell>
        </row>
        <row r="2947">
          <cell r="A2947">
            <v>37978</v>
          </cell>
          <cell r="B2947" t="str">
            <v>LUVA CPVC, SOLDAVEL, 54 MM, PARA AGUA QUENTE PREDIAL</v>
          </cell>
          <cell r="C2947" t="str">
            <v xml:space="preserve">UN    </v>
          </cell>
          <cell r="D2947" t="str">
            <v>CR</v>
          </cell>
          <cell r="E2947">
            <v>17.72</v>
          </cell>
        </row>
        <row r="2948">
          <cell r="A2948">
            <v>37979</v>
          </cell>
          <cell r="B2948" t="str">
            <v>LUVA CPVC, SOLDAVEL, 73 MM, PARA AGUA QUENTE PREDIAL</v>
          </cell>
          <cell r="C2948" t="str">
            <v xml:space="preserve">UN    </v>
          </cell>
          <cell r="D2948" t="str">
            <v>CR</v>
          </cell>
          <cell r="E2948">
            <v>76.12</v>
          </cell>
        </row>
        <row r="2949">
          <cell r="A2949">
            <v>37980</v>
          </cell>
          <cell r="B2949" t="str">
            <v>LUVA CPVC, SOLDAVEL, 89 MM, PARA AGUA QUENTE PREDIAL</v>
          </cell>
          <cell r="C2949" t="str">
            <v xml:space="preserve">UN    </v>
          </cell>
          <cell r="D2949" t="str">
            <v>CR</v>
          </cell>
          <cell r="E2949">
            <v>85.54</v>
          </cell>
        </row>
        <row r="2950">
          <cell r="A2950">
            <v>36147</v>
          </cell>
          <cell r="B2950" t="str">
            <v>LUVA DE BORRACHA ISOLANTE PARA ALTA TENSAO, RESISTENTE A OZONIO, TENSAO DE ENSAIO 2,5 KV (PAR)</v>
          </cell>
          <cell r="C2950" t="str">
            <v xml:space="preserve">PAR   </v>
          </cell>
          <cell r="D2950" t="str">
            <v>CR</v>
          </cell>
          <cell r="E2950">
            <v>271.7</v>
          </cell>
        </row>
        <row r="2951">
          <cell r="A2951">
            <v>12731</v>
          </cell>
          <cell r="B2951" t="str">
            <v>LUVA DE COBRE (REF 600) SEM ANEL DE SOLDA, BOLSA X BOLSA, 104 MM</v>
          </cell>
          <cell r="C2951" t="str">
            <v xml:space="preserve">UN    </v>
          </cell>
          <cell r="D2951" t="str">
            <v>AS</v>
          </cell>
          <cell r="E2951">
            <v>248.28</v>
          </cell>
        </row>
        <row r="2952">
          <cell r="A2952">
            <v>12723</v>
          </cell>
          <cell r="B2952" t="str">
            <v>LUVA DE COBRE (REF 600) SEM ANEL DE SOLDA, BOLSA X BOLSA, 15 MM</v>
          </cell>
          <cell r="C2952" t="str">
            <v xml:space="preserve">UN    </v>
          </cell>
          <cell r="D2952" t="str">
            <v>AS</v>
          </cell>
          <cell r="E2952">
            <v>1.92</v>
          </cell>
        </row>
        <row r="2953">
          <cell r="A2953">
            <v>12724</v>
          </cell>
          <cell r="B2953" t="str">
            <v>LUVA DE COBRE (REF 600) SEM ANEL DE SOLDA, BOLSA X BOLSA, 22 MM</v>
          </cell>
          <cell r="C2953" t="str">
            <v xml:space="preserve">UN    </v>
          </cell>
          <cell r="D2953" t="str">
            <v>AS</v>
          </cell>
          <cell r="E2953">
            <v>3.7</v>
          </cell>
        </row>
        <row r="2954">
          <cell r="A2954">
            <v>12725</v>
          </cell>
          <cell r="B2954" t="str">
            <v>LUVA DE COBRE (REF 600) SEM ANEL DE SOLDA, BOLSA X BOLSA, 28 MM</v>
          </cell>
          <cell r="C2954" t="str">
            <v xml:space="preserve">UN    </v>
          </cell>
          <cell r="D2954" t="str">
            <v>AS</v>
          </cell>
          <cell r="E2954">
            <v>7.42</v>
          </cell>
        </row>
        <row r="2955">
          <cell r="A2955">
            <v>12726</v>
          </cell>
          <cell r="B2955" t="str">
            <v>LUVA DE COBRE (REF 600) SEM ANEL DE SOLDA, BOLSA X BOLSA, 35 MM</v>
          </cell>
          <cell r="C2955" t="str">
            <v xml:space="preserve">UN    </v>
          </cell>
          <cell r="D2955" t="str">
            <v>AS</v>
          </cell>
          <cell r="E2955">
            <v>16.38</v>
          </cell>
        </row>
        <row r="2956">
          <cell r="A2956">
            <v>12727</v>
          </cell>
          <cell r="B2956" t="str">
            <v>LUVA DE COBRE (REF 600) SEM ANEL DE SOLDA, BOLSA X BOLSA, 42 MM</v>
          </cell>
          <cell r="C2956" t="str">
            <v xml:space="preserve">UN    </v>
          </cell>
          <cell r="D2956" t="str">
            <v>AS</v>
          </cell>
          <cell r="E2956">
            <v>20.77</v>
          </cell>
        </row>
        <row r="2957">
          <cell r="A2957">
            <v>12728</v>
          </cell>
          <cell r="B2957" t="str">
            <v>LUVA DE COBRE (REF 600) SEM ANEL DE SOLDA, BOLSA X BOLSA, 54 MM</v>
          </cell>
          <cell r="C2957" t="str">
            <v xml:space="preserve">UN    </v>
          </cell>
          <cell r="D2957" t="str">
            <v>AS</v>
          </cell>
          <cell r="E2957">
            <v>33.93</v>
          </cell>
        </row>
        <row r="2958">
          <cell r="A2958">
            <v>12729</v>
          </cell>
          <cell r="B2958" t="str">
            <v>LUVA DE COBRE (REF 600) SEM ANEL DE SOLDA, BOLSA X BOLSA, 66 MM</v>
          </cell>
          <cell r="C2958" t="str">
            <v xml:space="preserve">UN    </v>
          </cell>
          <cell r="D2958" t="str">
            <v>AS</v>
          </cell>
          <cell r="E2958">
            <v>111.21</v>
          </cell>
        </row>
        <row r="2959">
          <cell r="A2959">
            <v>12730</v>
          </cell>
          <cell r="B2959" t="str">
            <v>LUVA DE COBRE (REF 600) SEM ANEL DE SOLDA, BOLSA X BOLSA, 79 MM</v>
          </cell>
          <cell r="C2959" t="str">
            <v xml:space="preserve">UN    </v>
          </cell>
          <cell r="D2959" t="str">
            <v>AS</v>
          </cell>
          <cell r="E2959">
            <v>170.27</v>
          </cell>
        </row>
        <row r="2960">
          <cell r="A2960">
            <v>3840</v>
          </cell>
          <cell r="B2960" t="str">
            <v>LUVA DE CORRER DEFOFO, PVC, JE, DN 100 MM</v>
          </cell>
          <cell r="C2960" t="str">
            <v xml:space="preserve">UN    </v>
          </cell>
          <cell r="D2960" t="str">
            <v>AS</v>
          </cell>
          <cell r="E2960">
            <v>40.46</v>
          </cell>
        </row>
        <row r="2961">
          <cell r="A2961">
            <v>3838</v>
          </cell>
          <cell r="B2961" t="str">
            <v>LUVA DE CORRER DEFOFO, PVC, JE, DN 150 MM</v>
          </cell>
          <cell r="C2961" t="str">
            <v xml:space="preserve">UN    </v>
          </cell>
          <cell r="D2961" t="str">
            <v>AS</v>
          </cell>
          <cell r="E2961">
            <v>89.3</v>
          </cell>
        </row>
        <row r="2962">
          <cell r="A2962">
            <v>3844</v>
          </cell>
          <cell r="B2962" t="str">
            <v>LUVA DE CORRER DEFOFO, PVC, JE, DN 200 MM</v>
          </cell>
          <cell r="C2962" t="str">
            <v xml:space="preserve">UN    </v>
          </cell>
          <cell r="D2962" t="str">
            <v>AS</v>
          </cell>
          <cell r="E2962">
            <v>159.28</v>
          </cell>
        </row>
        <row r="2963">
          <cell r="A2963">
            <v>3839</v>
          </cell>
          <cell r="B2963" t="str">
            <v>LUVA DE CORRER DEFOFO, PVC, JE, DN 250 MM</v>
          </cell>
          <cell r="C2963" t="str">
            <v xml:space="preserve">UN    </v>
          </cell>
          <cell r="D2963" t="str">
            <v>AS</v>
          </cell>
          <cell r="E2963">
            <v>290.13</v>
          </cell>
        </row>
        <row r="2964">
          <cell r="A2964">
            <v>3843</v>
          </cell>
          <cell r="B2964" t="str">
            <v>LUVA DE CORRER DEFOFO, PVC, JE, DN 300 MM</v>
          </cell>
          <cell r="C2964" t="str">
            <v xml:space="preserve">UN    </v>
          </cell>
          <cell r="D2964" t="str">
            <v>AS</v>
          </cell>
          <cell r="E2964">
            <v>398.2</v>
          </cell>
        </row>
        <row r="2965">
          <cell r="A2965">
            <v>3900</v>
          </cell>
          <cell r="B2965" t="str">
            <v>LUVA DE CORRER PARA TUBO ROSCAVEL, PVC, 1 1/2", PARA AGUA FRIA PREDIAL</v>
          </cell>
          <cell r="C2965" t="str">
            <v xml:space="preserve">UN    </v>
          </cell>
          <cell r="D2965" t="str">
            <v>CR</v>
          </cell>
          <cell r="E2965">
            <v>31.42</v>
          </cell>
        </row>
        <row r="2966">
          <cell r="A2966">
            <v>3846</v>
          </cell>
          <cell r="B2966" t="str">
            <v>LUVA DE CORRER PARA TUBO ROSCAVEL, PVC, 1/2", PARA AGUA FRIA PREDIAL</v>
          </cell>
          <cell r="C2966" t="str">
            <v xml:space="preserve">UN    </v>
          </cell>
          <cell r="D2966" t="str">
            <v>CR</v>
          </cell>
          <cell r="E2966">
            <v>9.9</v>
          </cell>
        </row>
        <row r="2967">
          <cell r="A2967">
            <v>3886</v>
          </cell>
          <cell r="B2967" t="str">
            <v>LUVA DE CORRER PARA TUBO ROSCAVEL, PVC, 3/4", PARA AGUA FRIA PREDIAL</v>
          </cell>
          <cell r="C2967" t="str">
            <v xml:space="preserve">UN    </v>
          </cell>
          <cell r="D2967" t="str">
            <v>CR</v>
          </cell>
          <cell r="E2967">
            <v>10.43</v>
          </cell>
        </row>
        <row r="2968">
          <cell r="A2968">
            <v>3854</v>
          </cell>
          <cell r="B2968" t="str">
            <v>LUVA DE CORRER PARA TUBO SOLDAVEL, PVC, 20 MM, PARA AGUA FRIA PREDIAL</v>
          </cell>
          <cell r="C2968" t="str">
            <v xml:space="preserve">UN    </v>
          </cell>
          <cell r="D2968" t="str">
            <v>CR</v>
          </cell>
          <cell r="E2968">
            <v>5.79</v>
          </cell>
        </row>
        <row r="2969">
          <cell r="A2969">
            <v>3873</v>
          </cell>
          <cell r="B2969" t="str">
            <v>LUVA DE CORRER PARA TUBO SOLDAVEL, PVC, 25 MM, PARA AGUA FRIA PREDIAL</v>
          </cell>
          <cell r="C2969" t="str">
            <v xml:space="preserve">UN    </v>
          </cell>
          <cell r="D2969" t="str">
            <v>CR</v>
          </cell>
          <cell r="E2969">
            <v>7.67</v>
          </cell>
        </row>
        <row r="2970">
          <cell r="A2970">
            <v>38021</v>
          </cell>
          <cell r="B2970" t="str">
            <v>LUVA DE CORRER PARA TUBO SOLDAVEL, PVC, 32 MM, PARA AGUA FRIA PREDIAL</v>
          </cell>
          <cell r="C2970" t="str">
            <v xml:space="preserve">UN    </v>
          </cell>
          <cell r="D2970" t="str">
            <v>CR</v>
          </cell>
          <cell r="E2970">
            <v>18.350000000000001</v>
          </cell>
        </row>
        <row r="2971">
          <cell r="A2971">
            <v>3847</v>
          </cell>
          <cell r="B2971" t="str">
            <v>LUVA DE CORRER PARA TUBO SOLDAVEL, PVC, 50 MM, PARA AGUA FRIA PREDIAL</v>
          </cell>
          <cell r="C2971" t="str">
            <v xml:space="preserve">UN    </v>
          </cell>
          <cell r="D2971" t="str">
            <v>CR</v>
          </cell>
          <cell r="E2971">
            <v>20.83</v>
          </cell>
        </row>
        <row r="2972">
          <cell r="A2972">
            <v>38022</v>
          </cell>
          <cell r="B2972" t="str">
            <v>LUVA DE CORRER PARA TUBO SOLDAVEL, PVC, 60 MM, PARA AGUA FRIA PREDIAL</v>
          </cell>
          <cell r="C2972" t="str">
            <v xml:space="preserve">UN    </v>
          </cell>
          <cell r="D2972" t="str">
            <v>CR</v>
          </cell>
          <cell r="E2972">
            <v>32.53</v>
          </cell>
        </row>
        <row r="2973">
          <cell r="A2973">
            <v>3833</v>
          </cell>
          <cell r="B2973" t="str">
            <v>LUVA DE CORRER PVC, JE, DN 100 MM, PARA REDE COLETORA DE ESGOTO (NBR 10569)</v>
          </cell>
          <cell r="C2973" t="str">
            <v xml:space="preserve">UN    </v>
          </cell>
          <cell r="D2973" t="str">
            <v>AS</v>
          </cell>
          <cell r="E2973">
            <v>11.92</v>
          </cell>
        </row>
        <row r="2974">
          <cell r="A2974">
            <v>3835</v>
          </cell>
          <cell r="B2974" t="str">
            <v>LUVA DE CORRER PVC, JE, DN 150 MM, PARA REDE COLETORA DE ESGOTO (NBR 10569)</v>
          </cell>
          <cell r="C2974" t="str">
            <v xml:space="preserve">UN    </v>
          </cell>
          <cell r="D2974" t="str">
            <v>AS</v>
          </cell>
          <cell r="E2974">
            <v>38.82</v>
          </cell>
        </row>
        <row r="2975">
          <cell r="A2975">
            <v>3836</v>
          </cell>
          <cell r="B2975" t="str">
            <v>LUVA DE CORRER PVC, JE, DN 200 MM, PARA REDE COLETORA DE ESGOTO (NBR 10569)</v>
          </cell>
          <cell r="C2975" t="str">
            <v xml:space="preserve">UN    </v>
          </cell>
          <cell r="D2975" t="str">
            <v>AS</v>
          </cell>
          <cell r="E2975">
            <v>83.56</v>
          </cell>
        </row>
        <row r="2976">
          <cell r="A2976">
            <v>3830</v>
          </cell>
          <cell r="B2976" t="str">
            <v>LUVA DE CORRER PVC, JE, DN 250 MM, PARA REDE COLETORA DE ESGOTO (NBR 10569)</v>
          </cell>
          <cell r="C2976" t="str">
            <v xml:space="preserve">UN    </v>
          </cell>
          <cell r="D2976" t="str">
            <v>AS</v>
          </cell>
          <cell r="E2976">
            <v>136.62</v>
          </cell>
        </row>
        <row r="2977">
          <cell r="A2977">
            <v>3831</v>
          </cell>
          <cell r="B2977" t="str">
            <v>LUVA DE CORRER PVC, JE, DN 300 MM, PARA REDE COLETORA DE ESGOTO (NBR 10569)</v>
          </cell>
          <cell r="C2977" t="str">
            <v xml:space="preserve">UN    </v>
          </cell>
          <cell r="D2977" t="str">
            <v>AS</v>
          </cell>
          <cell r="E2977">
            <v>228.38</v>
          </cell>
        </row>
        <row r="2978">
          <cell r="A2978">
            <v>37981</v>
          </cell>
          <cell r="B2978" t="str">
            <v>LUVA DE CORRER, CPVC, SOLDAVEL, 15 MM, PARA AGUA QUENTE PREDIAL</v>
          </cell>
          <cell r="C2978" t="str">
            <v xml:space="preserve">UN    </v>
          </cell>
          <cell r="D2978" t="str">
            <v>CR</v>
          </cell>
          <cell r="E2978">
            <v>3.49</v>
          </cell>
        </row>
        <row r="2979">
          <cell r="A2979">
            <v>37982</v>
          </cell>
          <cell r="B2979" t="str">
            <v>LUVA DE CORRER, CPVC, SOLDAVEL, 22 MM, PARA AGUA QUENTE PREDIAL</v>
          </cell>
          <cell r="C2979" t="str">
            <v xml:space="preserve">UN    </v>
          </cell>
          <cell r="D2979" t="str">
            <v>CR</v>
          </cell>
          <cell r="E2979">
            <v>5.29</v>
          </cell>
        </row>
        <row r="2980">
          <cell r="A2980">
            <v>37983</v>
          </cell>
          <cell r="B2980" t="str">
            <v>LUVA DE CORRER, CPVC, SOLDAVEL, 28 MM, PARA AGUA QUENTE PREDIAL</v>
          </cell>
          <cell r="C2980" t="str">
            <v xml:space="preserve">UN    </v>
          </cell>
          <cell r="D2980" t="str">
            <v>CR</v>
          </cell>
          <cell r="E2980">
            <v>7.41</v>
          </cell>
        </row>
        <row r="2981">
          <cell r="A2981">
            <v>37984</v>
          </cell>
          <cell r="B2981" t="str">
            <v>LUVA DE CORRER, CPVC, SOLDAVEL, 35 MM, PARA AGUA QUENTE PREDIAL</v>
          </cell>
          <cell r="C2981" t="str">
            <v xml:space="preserve">UN    </v>
          </cell>
          <cell r="D2981" t="str">
            <v>CR</v>
          </cell>
          <cell r="E2981">
            <v>12.81</v>
          </cell>
        </row>
        <row r="2982">
          <cell r="A2982">
            <v>37985</v>
          </cell>
          <cell r="B2982" t="str">
            <v>LUVA DE CORRER, CPVC, SOLDAVEL, 42 MM, PARA AGUA QUENTE PREDIAL</v>
          </cell>
          <cell r="C2982" t="str">
            <v xml:space="preserve">UN    </v>
          </cell>
          <cell r="D2982" t="str">
            <v>CR</v>
          </cell>
          <cell r="E2982">
            <v>17.93</v>
          </cell>
        </row>
        <row r="2983">
          <cell r="A2983">
            <v>3826</v>
          </cell>
          <cell r="B2983" t="str">
            <v>LUVA DE CORRER, PVC PBA, JE, DN 100 / DE 110 MM, PARA REDE AGUA (NBR 10351)</v>
          </cell>
          <cell r="C2983" t="str">
            <v xml:space="preserve">UN    </v>
          </cell>
          <cell r="D2983" t="str">
            <v>AS</v>
          </cell>
          <cell r="E2983">
            <v>40.15</v>
          </cell>
        </row>
        <row r="2984">
          <cell r="A2984">
            <v>3825</v>
          </cell>
          <cell r="B2984" t="str">
            <v>LUVA DE CORRER, PVC PBA, JE, DN 50 / DE 60 MM, PARA REDE AGUA (NBR 10351)</v>
          </cell>
          <cell r="C2984" t="str">
            <v xml:space="preserve">UN    </v>
          </cell>
          <cell r="D2984" t="str">
            <v>AS</v>
          </cell>
          <cell r="E2984">
            <v>11.54</v>
          </cell>
        </row>
        <row r="2985">
          <cell r="A2985">
            <v>3827</v>
          </cell>
          <cell r="B2985" t="str">
            <v>LUVA DE CORRER, PVC PBA, JE, DN 75 / DE 85 MM, PARA REDE AGUA (NBR 10351)</v>
          </cell>
          <cell r="C2985" t="str">
            <v xml:space="preserve">UN    </v>
          </cell>
          <cell r="D2985" t="str">
            <v>AS</v>
          </cell>
          <cell r="E2985">
            <v>25.22</v>
          </cell>
        </row>
        <row r="2986">
          <cell r="A2986">
            <v>20165</v>
          </cell>
          <cell r="B2986" t="str">
            <v>LUVA DE CORRER, PVC SERIE REFORCADA - R, 100 MM, PARA ESGOTO PREDIAL</v>
          </cell>
          <cell r="C2986" t="str">
            <v xml:space="preserve">UN    </v>
          </cell>
          <cell r="D2986" t="str">
            <v>CR</v>
          </cell>
          <cell r="E2986">
            <v>16.170000000000002</v>
          </cell>
        </row>
        <row r="2987">
          <cell r="A2987">
            <v>20166</v>
          </cell>
          <cell r="B2987" t="str">
            <v>LUVA DE CORRER, PVC SERIE REFORCADA - R, 150 MM, PARA ESGOTO PREDIAL</v>
          </cell>
          <cell r="C2987" t="str">
            <v xml:space="preserve">UN    </v>
          </cell>
          <cell r="D2987" t="str">
            <v>CR</v>
          </cell>
          <cell r="E2987">
            <v>52.25</v>
          </cell>
        </row>
        <row r="2988">
          <cell r="A2988">
            <v>20164</v>
          </cell>
          <cell r="B2988" t="str">
            <v>LUVA DE CORRER, PVC SERIE REFORCADA - R, 75 MM, PARA ESGOTO PREDIAL</v>
          </cell>
          <cell r="C2988" t="str">
            <v xml:space="preserve">UN    </v>
          </cell>
          <cell r="D2988" t="str">
            <v>CR</v>
          </cell>
          <cell r="E2988">
            <v>8.5399999999999991</v>
          </cell>
        </row>
        <row r="2989">
          <cell r="A2989">
            <v>3893</v>
          </cell>
          <cell r="B2989" t="str">
            <v>LUVA DE CORRER, PVC, DN 100 MM, PARA ESGOTO PREDIAL</v>
          </cell>
          <cell r="C2989" t="str">
            <v xml:space="preserve">UN    </v>
          </cell>
          <cell r="D2989" t="str">
            <v>CR</v>
          </cell>
          <cell r="E2989">
            <v>10.6</v>
          </cell>
        </row>
        <row r="2990">
          <cell r="A2990">
            <v>3848</v>
          </cell>
          <cell r="B2990" t="str">
            <v>LUVA DE CORRER, PVC, DN 50 MM, PARA ESGOTO PREDIAL</v>
          </cell>
          <cell r="C2990" t="str">
            <v xml:space="preserve">UN    </v>
          </cell>
          <cell r="D2990" t="str">
            <v>CR</v>
          </cell>
          <cell r="E2990">
            <v>6.44</v>
          </cell>
        </row>
        <row r="2991">
          <cell r="A2991">
            <v>3895</v>
          </cell>
          <cell r="B2991" t="str">
            <v>LUVA DE CORRER, PVC, DN 75 MM, PARA ESGOTO PREDIAL</v>
          </cell>
          <cell r="C2991" t="str">
            <v xml:space="preserve">UN    </v>
          </cell>
          <cell r="D2991" t="str">
            <v>CR</v>
          </cell>
          <cell r="E2991">
            <v>7</v>
          </cell>
        </row>
        <row r="2992">
          <cell r="A2992">
            <v>12404</v>
          </cell>
          <cell r="B2992" t="str">
            <v>LUVA DE FERRO GALVANIZADO, COM ROSCA BSP MACHO/FEMEA, DE 3/4"</v>
          </cell>
          <cell r="C2992" t="str">
            <v xml:space="preserve">UN    </v>
          </cell>
          <cell r="D2992" t="str">
            <v>CR</v>
          </cell>
          <cell r="E2992">
            <v>6.18</v>
          </cell>
        </row>
        <row r="2993">
          <cell r="A2993">
            <v>3939</v>
          </cell>
          <cell r="B2993" t="str">
            <v>LUVA DE FERRO GALVANIZADO, COM ROSCA BSP, DE 1 1/2"</v>
          </cell>
          <cell r="C2993" t="str">
            <v xml:space="preserve">UN    </v>
          </cell>
          <cell r="D2993" t="str">
            <v>CR</v>
          </cell>
          <cell r="E2993">
            <v>12.74</v>
          </cell>
        </row>
        <row r="2994">
          <cell r="A2994">
            <v>3911</v>
          </cell>
          <cell r="B2994" t="str">
            <v>LUVA DE FERRO GALVANIZADO, COM ROSCA BSP, DE 1 1/4"</v>
          </cell>
          <cell r="C2994" t="str">
            <v xml:space="preserve">UN    </v>
          </cell>
          <cell r="D2994" t="str">
            <v>CR</v>
          </cell>
          <cell r="E2994">
            <v>10.41</v>
          </cell>
        </row>
        <row r="2995">
          <cell r="A2995">
            <v>3908</v>
          </cell>
          <cell r="B2995" t="str">
            <v>LUVA DE FERRO GALVANIZADO, COM ROSCA BSP, DE 1/2"</v>
          </cell>
          <cell r="C2995" t="str">
            <v xml:space="preserve">UN    </v>
          </cell>
          <cell r="D2995" t="str">
            <v>CR</v>
          </cell>
          <cell r="E2995">
            <v>3.36</v>
          </cell>
        </row>
        <row r="2996">
          <cell r="A2996">
            <v>3910</v>
          </cell>
          <cell r="B2996" t="str">
            <v>LUVA DE FERRO GALVANIZADO, COM ROSCA BSP, DE 1"</v>
          </cell>
          <cell r="C2996" t="str">
            <v xml:space="preserve">UN    </v>
          </cell>
          <cell r="D2996" t="str">
            <v>CR</v>
          </cell>
          <cell r="E2996">
            <v>7.45</v>
          </cell>
        </row>
        <row r="2997">
          <cell r="A2997">
            <v>3913</v>
          </cell>
          <cell r="B2997" t="str">
            <v>LUVA DE FERRO GALVANIZADO, COM ROSCA BSP, DE 2 1/2"</v>
          </cell>
          <cell r="C2997" t="str">
            <v xml:space="preserve">UN    </v>
          </cell>
          <cell r="D2997" t="str">
            <v>CR</v>
          </cell>
          <cell r="E2997">
            <v>35.6</v>
          </cell>
        </row>
        <row r="2998">
          <cell r="A2998">
            <v>3912</v>
          </cell>
          <cell r="B2998" t="str">
            <v>LUVA DE FERRO GALVANIZADO, COM ROSCA BSP, DE 2"</v>
          </cell>
          <cell r="C2998" t="str">
            <v xml:space="preserve">UN    </v>
          </cell>
          <cell r="D2998" t="str">
            <v>CR</v>
          </cell>
          <cell r="E2998">
            <v>19.52</v>
          </cell>
        </row>
        <row r="2999">
          <cell r="A2999">
            <v>3909</v>
          </cell>
          <cell r="B2999" t="str">
            <v>LUVA DE FERRO GALVANIZADO, COM ROSCA BSP, DE 3/4"</v>
          </cell>
          <cell r="C2999" t="str">
            <v xml:space="preserve">UN    </v>
          </cell>
          <cell r="D2999" t="str">
            <v>CR</v>
          </cell>
          <cell r="E2999">
            <v>4.58</v>
          </cell>
        </row>
        <row r="3000">
          <cell r="A3000">
            <v>3914</v>
          </cell>
          <cell r="B3000" t="str">
            <v>LUVA DE FERRO GALVANIZADO, COM ROSCA BSP, DE 3"</v>
          </cell>
          <cell r="C3000" t="str">
            <v xml:space="preserve">UN    </v>
          </cell>
          <cell r="D3000" t="str">
            <v>CR</v>
          </cell>
          <cell r="E3000">
            <v>53.71</v>
          </cell>
        </row>
        <row r="3001">
          <cell r="A3001">
            <v>3915</v>
          </cell>
          <cell r="B3001" t="str">
            <v>LUVA DE FERRO GALVANIZADO, COM ROSCA BSP, DE 4"</v>
          </cell>
          <cell r="C3001" t="str">
            <v xml:space="preserve">UN    </v>
          </cell>
          <cell r="D3001" t="str">
            <v>CR</v>
          </cell>
          <cell r="E3001">
            <v>84.7</v>
          </cell>
        </row>
        <row r="3002">
          <cell r="A3002">
            <v>3916</v>
          </cell>
          <cell r="B3002" t="str">
            <v>LUVA DE FERRO GALVANIZADO, COM ROSCA BSP, DE 5"</v>
          </cell>
          <cell r="C3002" t="str">
            <v xml:space="preserve">UN    </v>
          </cell>
          <cell r="D3002" t="str">
            <v>CR</v>
          </cell>
          <cell r="E3002">
            <v>154.31</v>
          </cell>
        </row>
        <row r="3003">
          <cell r="A3003">
            <v>3917</v>
          </cell>
          <cell r="B3003" t="str">
            <v>LUVA DE FERRO GALVANIZADO, COM ROSCA BSP, DE 6"</v>
          </cell>
          <cell r="C3003" t="str">
            <v xml:space="preserve">UN    </v>
          </cell>
          <cell r="D3003" t="str">
            <v>CR</v>
          </cell>
          <cell r="E3003">
            <v>254.52</v>
          </cell>
        </row>
        <row r="3004">
          <cell r="A3004">
            <v>1904</v>
          </cell>
          <cell r="B3004" t="str">
            <v>LUVA DE PRESSAO, EM PVC, DE 20 MM, PARA ELETRODUTO FLEXIVEL</v>
          </cell>
          <cell r="C3004" t="str">
            <v xml:space="preserve">UN    </v>
          </cell>
          <cell r="D3004" t="str">
            <v>CR</v>
          </cell>
          <cell r="E3004">
            <v>0.59</v>
          </cell>
        </row>
        <row r="3005">
          <cell r="A3005">
            <v>1899</v>
          </cell>
          <cell r="B3005" t="str">
            <v>LUVA DE PRESSAO, EM PVC, DE 25 MM, PARA ELETRODUTO FLEXIVEL</v>
          </cell>
          <cell r="C3005" t="str">
            <v xml:space="preserve">UN    </v>
          </cell>
          <cell r="D3005" t="str">
            <v>CR</v>
          </cell>
          <cell r="E3005">
            <v>0.67</v>
          </cell>
        </row>
        <row r="3006">
          <cell r="A3006">
            <v>1900</v>
          </cell>
          <cell r="B3006" t="str">
            <v>LUVA DE PRESSAO, EM PVC, DE 32 MM, PARA ELETRODUTO FLEXIVEL</v>
          </cell>
          <cell r="C3006" t="str">
            <v xml:space="preserve">UN    </v>
          </cell>
          <cell r="D3006" t="str">
            <v>CR</v>
          </cell>
          <cell r="E3006">
            <v>1.0900000000000001</v>
          </cell>
        </row>
        <row r="3007">
          <cell r="A3007">
            <v>12407</v>
          </cell>
          <cell r="B3007" t="str">
            <v>LUVA DE REDUCAO DE FERRO GALVANIZADO, COM ROSCA BSP MACHO/FEMEA, DE 1 1/2" X 1"</v>
          </cell>
          <cell r="C3007" t="str">
            <v xml:space="preserve">UN    </v>
          </cell>
          <cell r="D3007" t="str">
            <v>CR</v>
          </cell>
          <cell r="E3007">
            <v>19.27</v>
          </cell>
        </row>
        <row r="3008">
          <cell r="A3008">
            <v>12408</v>
          </cell>
          <cell r="B3008" t="str">
            <v>LUVA DE REDUCAO DE FERRO GALVANIZADO, COM ROSCA BSP MACHO/FEMEA, DE 1" X 1/2"</v>
          </cell>
          <cell r="C3008" t="str">
            <v xml:space="preserve">UN    </v>
          </cell>
          <cell r="D3008" t="str">
            <v>CR</v>
          </cell>
          <cell r="E3008">
            <v>10.87</v>
          </cell>
        </row>
        <row r="3009">
          <cell r="A3009">
            <v>12409</v>
          </cell>
          <cell r="B3009" t="str">
            <v>LUVA DE REDUCAO DE FERRO GALVANIZADO, COM ROSCA BSP MACHO/FEMEA, DE 1" X 3/4"</v>
          </cell>
          <cell r="C3009" t="str">
            <v xml:space="preserve">UN    </v>
          </cell>
          <cell r="D3009" t="str">
            <v>CR</v>
          </cell>
          <cell r="E3009">
            <v>10.87</v>
          </cell>
        </row>
        <row r="3010">
          <cell r="A3010">
            <v>12410</v>
          </cell>
          <cell r="B3010" t="str">
            <v>LUVA DE REDUCAO DE FERRO GALVANIZADO, COM ROSCA BSP MACHO/FEMEA, DE 3/4" X 1/2"</v>
          </cell>
          <cell r="C3010" t="str">
            <v xml:space="preserve">UN    </v>
          </cell>
          <cell r="D3010" t="str">
            <v>CR</v>
          </cell>
          <cell r="E3010">
            <v>7.49</v>
          </cell>
        </row>
        <row r="3011">
          <cell r="A3011">
            <v>3936</v>
          </cell>
          <cell r="B3011" t="str">
            <v>LUVA DE REDUCAO DE FERRO GALVANIZADO, COM ROSCA BSP, DE 1 1/2" X 1 1/4"</v>
          </cell>
          <cell r="C3011" t="str">
            <v xml:space="preserve">UN    </v>
          </cell>
          <cell r="D3011" t="str">
            <v>CR</v>
          </cell>
          <cell r="E3011">
            <v>13.53</v>
          </cell>
        </row>
        <row r="3012">
          <cell r="A3012">
            <v>3922</v>
          </cell>
          <cell r="B3012" t="str">
            <v>LUVA DE REDUCAO DE FERRO GALVANIZADO, COM ROSCA BSP, DE 1 1/2" X 1/2"</v>
          </cell>
          <cell r="C3012" t="str">
            <v xml:space="preserve">UN    </v>
          </cell>
          <cell r="D3012" t="str">
            <v>CR</v>
          </cell>
          <cell r="E3012">
            <v>12.45</v>
          </cell>
        </row>
        <row r="3013">
          <cell r="A3013">
            <v>3924</v>
          </cell>
          <cell r="B3013" t="str">
            <v>LUVA DE REDUCAO DE FERRO GALVANIZADO, COM ROSCA BSP, DE 1 1/2" X 1"</v>
          </cell>
          <cell r="C3013" t="str">
            <v xml:space="preserve">UN    </v>
          </cell>
          <cell r="D3013" t="str">
            <v>CR</v>
          </cell>
          <cell r="E3013">
            <v>13.53</v>
          </cell>
        </row>
        <row r="3014">
          <cell r="A3014">
            <v>3923</v>
          </cell>
          <cell r="B3014" t="str">
            <v>LUVA DE REDUCAO DE FERRO GALVANIZADO, COM ROSCA BSP, DE 1 1/2" X 3/4"</v>
          </cell>
          <cell r="C3014" t="str">
            <v xml:space="preserve">UN    </v>
          </cell>
          <cell r="D3014" t="str">
            <v>CR</v>
          </cell>
          <cell r="E3014">
            <v>13.53</v>
          </cell>
        </row>
        <row r="3015">
          <cell r="A3015">
            <v>3937</v>
          </cell>
          <cell r="B3015" t="str">
            <v>LUVA DE REDUCAO DE FERRO GALVANIZADO, COM ROSCA BSP, DE 1 1/4" X 1/2"</v>
          </cell>
          <cell r="C3015" t="str">
            <v xml:space="preserve">UN    </v>
          </cell>
          <cell r="D3015" t="str">
            <v>CR</v>
          </cell>
          <cell r="E3015">
            <v>11.16</v>
          </cell>
        </row>
        <row r="3016">
          <cell r="A3016">
            <v>3921</v>
          </cell>
          <cell r="B3016" t="str">
            <v>LUVA DE REDUCAO DE FERRO GALVANIZADO, COM ROSCA BSP, DE 1 1/4" X 1"</v>
          </cell>
          <cell r="C3016" t="str">
            <v xml:space="preserve">UN    </v>
          </cell>
          <cell r="D3016" t="str">
            <v>CR</v>
          </cell>
          <cell r="E3016">
            <v>11.17</v>
          </cell>
        </row>
        <row r="3017">
          <cell r="A3017">
            <v>3920</v>
          </cell>
          <cell r="B3017" t="str">
            <v>LUVA DE REDUCAO DE FERRO GALVANIZADO, COM ROSCA BSP, DE 1 1/4" X 3/4"</v>
          </cell>
          <cell r="C3017" t="str">
            <v xml:space="preserve">UN    </v>
          </cell>
          <cell r="D3017" t="str">
            <v>CR</v>
          </cell>
          <cell r="E3017">
            <v>11.16</v>
          </cell>
        </row>
        <row r="3018">
          <cell r="A3018">
            <v>3938</v>
          </cell>
          <cell r="B3018" t="str">
            <v>LUVA DE REDUCAO DE FERRO GALVANIZADO, COM ROSCA BSP, DE 1" X 1/2"</v>
          </cell>
          <cell r="C3018" t="str">
            <v xml:space="preserve">UN    </v>
          </cell>
          <cell r="D3018" t="str">
            <v>CR</v>
          </cell>
          <cell r="E3018">
            <v>7.36</v>
          </cell>
        </row>
        <row r="3019">
          <cell r="A3019">
            <v>3919</v>
          </cell>
          <cell r="B3019" t="str">
            <v>LUVA DE REDUCAO DE FERRO GALVANIZADO, COM ROSCA BSP, DE 1" X 3/4"</v>
          </cell>
          <cell r="C3019" t="str">
            <v xml:space="preserve">UN    </v>
          </cell>
          <cell r="D3019" t="str">
            <v>CR</v>
          </cell>
          <cell r="E3019">
            <v>7.5</v>
          </cell>
        </row>
        <row r="3020">
          <cell r="A3020">
            <v>3927</v>
          </cell>
          <cell r="B3020" t="str">
            <v>LUVA DE REDUCAO DE FERRO GALVANIZADO, COM ROSCA BSP, DE 2 1/2" X 1 1/2"</v>
          </cell>
          <cell r="C3020" t="str">
            <v xml:space="preserve">UN    </v>
          </cell>
          <cell r="D3020" t="str">
            <v>CR</v>
          </cell>
          <cell r="E3020">
            <v>38.020000000000003</v>
          </cell>
        </row>
        <row r="3021">
          <cell r="A3021">
            <v>3928</v>
          </cell>
          <cell r="B3021" t="str">
            <v>LUVA DE REDUCAO DE FERRO GALVANIZADO, COM ROSCA BSP, DE 2 1/2" X 2"</v>
          </cell>
          <cell r="C3021" t="str">
            <v xml:space="preserve">UN    </v>
          </cell>
          <cell r="D3021" t="str">
            <v>CR</v>
          </cell>
          <cell r="E3021">
            <v>38.020000000000003</v>
          </cell>
        </row>
        <row r="3022">
          <cell r="A3022">
            <v>3926</v>
          </cell>
          <cell r="B3022" t="str">
            <v>LUVA DE REDUCAO DE FERRO GALVANIZADO, COM ROSCA BSP, DE 2" X 1 1/2"</v>
          </cell>
          <cell r="C3022" t="str">
            <v xml:space="preserve">UN    </v>
          </cell>
          <cell r="D3022" t="str">
            <v>CR</v>
          </cell>
          <cell r="E3022">
            <v>21.67</v>
          </cell>
        </row>
        <row r="3023">
          <cell r="A3023">
            <v>3935</v>
          </cell>
          <cell r="B3023" t="str">
            <v>LUVA DE REDUCAO DE FERRO GALVANIZADO, COM ROSCA BSP, DE 2" X 1 1/4"</v>
          </cell>
          <cell r="C3023" t="str">
            <v xml:space="preserve">UN    </v>
          </cell>
          <cell r="D3023" t="str">
            <v>CR</v>
          </cell>
          <cell r="E3023">
            <v>21.67</v>
          </cell>
        </row>
        <row r="3024">
          <cell r="A3024">
            <v>3925</v>
          </cell>
          <cell r="B3024" t="str">
            <v>LUVA DE REDUCAO DE FERRO GALVANIZADO, COM ROSCA BSP, DE 2" X 1"</v>
          </cell>
          <cell r="C3024" t="str">
            <v xml:space="preserve">UN    </v>
          </cell>
          <cell r="D3024" t="str">
            <v>CR</v>
          </cell>
          <cell r="E3024">
            <v>21.67</v>
          </cell>
        </row>
        <row r="3025">
          <cell r="A3025">
            <v>12406</v>
          </cell>
          <cell r="B3025" t="str">
            <v>LUVA DE REDUCAO DE FERRO GALVANIZADO, COM ROSCA BSP, DE 3/4" X 1/2"</v>
          </cell>
          <cell r="C3025" t="str">
            <v xml:space="preserve">UN    </v>
          </cell>
          <cell r="D3025" t="str">
            <v>CR</v>
          </cell>
          <cell r="E3025">
            <v>5.32</v>
          </cell>
        </row>
        <row r="3026">
          <cell r="A3026">
            <v>3929</v>
          </cell>
          <cell r="B3026" t="str">
            <v>LUVA DE REDUCAO DE FERRO GALVANIZADO, COM ROSCA BSP, DE 3" X 1 1/2"</v>
          </cell>
          <cell r="C3026" t="str">
            <v xml:space="preserve">UN    </v>
          </cell>
          <cell r="D3026" t="str">
            <v>CR</v>
          </cell>
          <cell r="E3026">
            <v>57.92</v>
          </cell>
        </row>
        <row r="3027">
          <cell r="A3027">
            <v>3931</v>
          </cell>
          <cell r="B3027" t="str">
            <v>LUVA DE REDUCAO DE FERRO GALVANIZADO, COM ROSCA BSP, DE 3" X 2 1/2"</v>
          </cell>
          <cell r="C3027" t="str">
            <v xml:space="preserve">UN    </v>
          </cell>
          <cell r="D3027" t="str">
            <v>CR</v>
          </cell>
          <cell r="E3027">
            <v>57.92</v>
          </cell>
        </row>
        <row r="3028">
          <cell r="A3028">
            <v>3930</v>
          </cell>
          <cell r="B3028" t="str">
            <v>LUVA DE REDUCAO DE FERRO GALVANIZADO, COM ROSCA BSP, DE 3" X 2"</v>
          </cell>
          <cell r="C3028" t="str">
            <v xml:space="preserve">UN    </v>
          </cell>
          <cell r="D3028" t="str">
            <v>CR</v>
          </cell>
          <cell r="E3028">
            <v>57.92</v>
          </cell>
        </row>
        <row r="3029">
          <cell r="A3029">
            <v>3932</v>
          </cell>
          <cell r="B3029" t="str">
            <v>LUVA DE REDUCAO DE FERRO GALVANIZADO, COM ROSCA BSP, DE 4" X 2 1/2"</v>
          </cell>
          <cell r="C3029" t="str">
            <v xml:space="preserve">UN    </v>
          </cell>
          <cell r="D3029" t="str">
            <v>CR</v>
          </cell>
          <cell r="E3029">
            <v>100.02</v>
          </cell>
        </row>
        <row r="3030">
          <cell r="A3030">
            <v>3933</v>
          </cell>
          <cell r="B3030" t="str">
            <v>LUVA DE REDUCAO DE FERRO GALVANIZADO, COM ROSCA BSP, DE 4" X 2"</v>
          </cell>
          <cell r="C3030" t="str">
            <v xml:space="preserve">UN    </v>
          </cell>
          <cell r="D3030" t="str">
            <v>CR</v>
          </cell>
          <cell r="E3030">
            <v>100.02</v>
          </cell>
        </row>
        <row r="3031">
          <cell r="A3031">
            <v>3934</v>
          </cell>
          <cell r="B3031" t="str">
            <v>LUVA DE REDUCAO DE FERRO GALVANIZADO, COM ROSCA BSP, DE 4" X 3"</v>
          </cell>
          <cell r="C3031" t="str">
            <v xml:space="preserve">UN    </v>
          </cell>
          <cell r="D3031" t="str">
            <v>CR</v>
          </cell>
          <cell r="E3031">
            <v>100.02</v>
          </cell>
        </row>
        <row r="3032">
          <cell r="A3032">
            <v>40355</v>
          </cell>
          <cell r="B3032" t="str">
            <v>LUVA DE REDUCAO EM ACO CARBONO, COM ENCAIXE PARA SOLDA DN SW, PRESSAO 3.000 LBS,  3/4 " X 1/2"</v>
          </cell>
          <cell r="C3032" t="str">
            <v xml:space="preserve">UN    </v>
          </cell>
          <cell r="D3032" t="str">
            <v>AS</v>
          </cell>
          <cell r="E3032">
            <v>6.15</v>
          </cell>
        </row>
        <row r="3033">
          <cell r="A3033">
            <v>40364</v>
          </cell>
          <cell r="B3033" t="str">
            <v>LUVA DE REDUCAO EM ACO CARBONO, COM ENCAIXE PARA SOLDA DN SW, PRESSAO 3.000 LBS, DN 1 1/2" X 1 1/4"</v>
          </cell>
          <cell r="C3033" t="str">
            <v xml:space="preserve">UN    </v>
          </cell>
          <cell r="D3033" t="str">
            <v>AS</v>
          </cell>
          <cell r="E3033">
            <v>28.8</v>
          </cell>
        </row>
        <row r="3034">
          <cell r="A3034">
            <v>40361</v>
          </cell>
          <cell r="B3034" t="str">
            <v>LUVA DE REDUCAO EM ACO CARBONO, COM ENCAIXE PARA SOLDA DN SW, PRESSAO 3.000 LBS, DN 1 1/4"  X 1"</v>
          </cell>
          <cell r="C3034" t="str">
            <v xml:space="preserve">UN    </v>
          </cell>
          <cell r="D3034" t="str">
            <v>AS</v>
          </cell>
          <cell r="E3034">
            <v>22.52</v>
          </cell>
        </row>
        <row r="3035">
          <cell r="A3035">
            <v>40358</v>
          </cell>
          <cell r="B3035" t="str">
            <v>LUVA DE REDUCAO EM ACO CARBONO, COM ENCAIXE PARA SOLDA DN SW, PRESSAO 3.000 LBS, DN 1" X 3/4"</v>
          </cell>
          <cell r="C3035" t="str">
            <v xml:space="preserve">UN    </v>
          </cell>
          <cell r="D3035" t="str">
            <v>AS</v>
          </cell>
          <cell r="E3035">
            <v>8.58</v>
          </cell>
        </row>
        <row r="3036">
          <cell r="A3036">
            <v>40370</v>
          </cell>
          <cell r="B3036" t="str">
            <v>LUVA DE REDUCAO EM ACO CARBONO, COM ENCAIXE PARA SOLDA DN SW, PRESSAO 3.000 LBS, DN 2 1/2" X 2"</v>
          </cell>
          <cell r="C3036" t="str">
            <v xml:space="preserve">UN    </v>
          </cell>
          <cell r="D3036" t="str">
            <v>AS</v>
          </cell>
          <cell r="E3036">
            <v>91.38</v>
          </cell>
        </row>
        <row r="3037">
          <cell r="A3037">
            <v>40367</v>
          </cell>
          <cell r="B3037" t="str">
            <v>LUVA DE REDUCAO EM ACO CARBONO, COM ENCAIXE PARA SOLDA DN SW, PRESSAO 3.000 LBS, DN 2" X 1 1/2"</v>
          </cell>
          <cell r="C3037" t="str">
            <v xml:space="preserve">UN    </v>
          </cell>
          <cell r="D3037" t="str">
            <v>AS</v>
          </cell>
          <cell r="E3037">
            <v>45.42</v>
          </cell>
        </row>
        <row r="3038">
          <cell r="A3038">
            <v>40373</v>
          </cell>
          <cell r="B3038" t="str">
            <v>LUVA DE REDUCAO EM ACO CARBONO, COM ENCAIXE PARA SOLDA DN SW, PRESSAO 3.000 LBS, DN 3" X 2 1/2"</v>
          </cell>
          <cell r="C3038" t="str">
            <v xml:space="preserve">UN    </v>
          </cell>
          <cell r="D3038" t="str">
            <v>AS</v>
          </cell>
          <cell r="E3038">
            <v>123.58</v>
          </cell>
        </row>
        <row r="3039">
          <cell r="A3039">
            <v>38947</v>
          </cell>
          <cell r="B3039" t="str">
            <v>LUVA DE REDUCAO PARA TUBO PEX, METALICA, PARA CONEXAO COM ANEL DESLIZANTE, DN 20 X 16 MM</v>
          </cell>
          <cell r="C3039" t="str">
            <v xml:space="preserve">UN    </v>
          </cell>
          <cell r="D3039" t="str">
            <v>AS</v>
          </cell>
          <cell r="E3039">
            <v>5.99</v>
          </cell>
        </row>
        <row r="3040">
          <cell r="A3040">
            <v>38948</v>
          </cell>
          <cell r="B3040" t="str">
            <v>LUVA DE REDUCAO PARA TUBO PEX, METALICA, PARA CONEXAO COM ANEL DESLIZANTE, DN 25 X 16 MM</v>
          </cell>
          <cell r="C3040" t="str">
            <v xml:space="preserve">UN    </v>
          </cell>
          <cell r="D3040" t="str">
            <v>AS</v>
          </cell>
          <cell r="E3040">
            <v>9.56</v>
          </cell>
        </row>
        <row r="3041">
          <cell r="A3041">
            <v>38949</v>
          </cell>
          <cell r="B3041" t="str">
            <v>LUVA DE REDUCAO PARA TUBO PEX, METALICA, PARA CONEXAO COM ANEL DESLIZANTE, DN 25 X 20 MM</v>
          </cell>
          <cell r="C3041" t="str">
            <v xml:space="preserve">UN    </v>
          </cell>
          <cell r="D3041" t="str">
            <v>AS</v>
          </cell>
          <cell r="E3041">
            <v>10.6</v>
          </cell>
        </row>
        <row r="3042">
          <cell r="A3042">
            <v>38951</v>
          </cell>
          <cell r="B3042" t="str">
            <v>LUVA DE REDUCAO PARA TUBO PEX, METALICA, PARA CONEXAO COM ANEL DESLIZANTE, DN 32 X 25 MM</v>
          </cell>
          <cell r="C3042" t="str">
            <v xml:space="preserve">UN    </v>
          </cell>
          <cell r="D3042" t="str">
            <v>AS</v>
          </cell>
          <cell r="E3042">
            <v>16.77</v>
          </cell>
        </row>
        <row r="3043">
          <cell r="A3043">
            <v>39312</v>
          </cell>
          <cell r="B3043" t="str">
            <v>LUVA DE REDUCAO PARA TUBO PEX, PLASTICA, PARA CONEXAO COM CRIMPAGEM, DN 20 X 16 MM</v>
          </cell>
          <cell r="C3043" t="str">
            <v xml:space="preserve">UN    </v>
          </cell>
          <cell r="D3043" t="str">
            <v>AS</v>
          </cell>
          <cell r="E3043">
            <v>13.01</v>
          </cell>
        </row>
        <row r="3044">
          <cell r="A3044">
            <v>39313</v>
          </cell>
          <cell r="B3044" t="str">
            <v>LUVA DE REDUCAO PARA TUBO PEX, PLASTICA, PARA CONEXAO COM CRIMPAGEM, DN 25 X 16 MM</v>
          </cell>
          <cell r="C3044" t="str">
            <v xml:space="preserve">UN    </v>
          </cell>
          <cell r="D3044" t="str">
            <v>AS</v>
          </cell>
          <cell r="E3044">
            <v>16.98</v>
          </cell>
        </row>
        <row r="3045">
          <cell r="A3045">
            <v>38950</v>
          </cell>
          <cell r="B3045" t="str">
            <v>LUVA DE REDUCAO PARA TUBO PEX, PLASTICA, PARA CONEXAO COM CRIMPAGEM, DN 32 X 20 MM</v>
          </cell>
          <cell r="C3045" t="str">
            <v xml:space="preserve">UN    </v>
          </cell>
          <cell r="D3045" t="str">
            <v>AS</v>
          </cell>
          <cell r="E3045">
            <v>25.55</v>
          </cell>
        </row>
        <row r="3046">
          <cell r="A3046">
            <v>39314</v>
          </cell>
          <cell r="B3046" t="str">
            <v>LUVA DE REDUCAO PARA TUBO PEX, PLASTICA, PARA CONEXAO COM CRIMPAGEM, DN 32 X 25 MM</v>
          </cell>
          <cell r="C3046" t="str">
            <v xml:space="preserve">UN    </v>
          </cell>
          <cell r="D3046" t="str">
            <v>AS</v>
          </cell>
          <cell r="E3046">
            <v>26.96</v>
          </cell>
        </row>
        <row r="3047">
          <cell r="A3047">
            <v>3907</v>
          </cell>
          <cell r="B3047" t="str">
            <v>LUVA DE REDUCAO ROSCAVEL, PVC, 1" X 3/4", PARA AGUA FRIA PREDIAL</v>
          </cell>
          <cell r="C3047" t="str">
            <v xml:space="preserve">UN    </v>
          </cell>
          <cell r="D3047" t="str">
            <v>CR</v>
          </cell>
          <cell r="E3047">
            <v>3.25</v>
          </cell>
        </row>
        <row r="3048">
          <cell r="A3048">
            <v>3889</v>
          </cell>
          <cell r="B3048" t="str">
            <v>LUVA DE REDUCAO ROSCAVEL, PVC, 3/4" X 1/2", PARA AGUA FRIA PREDIAL</v>
          </cell>
          <cell r="C3048" t="str">
            <v xml:space="preserve">UN    </v>
          </cell>
          <cell r="D3048" t="str">
            <v>CR</v>
          </cell>
          <cell r="E3048">
            <v>2.48</v>
          </cell>
        </row>
        <row r="3049">
          <cell r="A3049">
            <v>3868</v>
          </cell>
          <cell r="B3049" t="str">
            <v>LUVA DE REDUCAO SOLDAVEL, PVC, 25 MM X 20 MM, PARA AGUA FRIA PREDIAL</v>
          </cell>
          <cell r="C3049" t="str">
            <v xml:space="preserve">UN    </v>
          </cell>
          <cell r="D3049" t="str">
            <v>CR</v>
          </cell>
          <cell r="E3049">
            <v>0.96</v>
          </cell>
        </row>
        <row r="3050">
          <cell r="A3050">
            <v>3869</v>
          </cell>
          <cell r="B3050" t="str">
            <v>LUVA DE REDUCAO SOLDAVEL, PVC, 32 MM X 25 MM, PARA AGUA FRIA PREDIAL</v>
          </cell>
          <cell r="C3050" t="str">
            <v xml:space="preserve">UN    </v>
          </cell>
          <cell r="D3050" t="str">
            <v>CR</v>
          </cell>
          <cell r="E3050">
            <v>2.76</v>
          </cell>
        </row>
        <row r="3051">
          <cell r="A3051">
            <v>3872</v>
          </cell>
          <cell r="B3051" t="str">
            <v>LUVA DE REDUCAO SOLDAVEL, PVC, 40 MM X 32 MM, PARA AGUA FRIA PREDIAL</v>
          </cell>
          <cell r="C3051" t="str">
            <v xml:space="preserve">UN    </v>
          </cell>
          <cell r="D3051" t="str">
            <v>CR</v>
          </cell>
          <cell r="E3051">
            <v>3.36</v>
          </cell>
        </row>
        <row r="3052">
          <cell r="A3052">
            <v>3850</v>
          </cell>
          <cell r="B3052" t="str">
            <v>LUVA DE REDUCAO SOLDAVEL, PVC, 60 MM X 50 MM, PARA AGUA FRIA PREDIAL</v>
          </cell>
          <cell r="C3052" t="str">
            <v xml:space="preserve">UN    </v>
          </cell>
          <cell r="D3052" t="str">
            <v>CR</v>
          </cell>
          <cell r="E3052">
            <v>8.65</v>
          </cell>
        </row>
        <row r="3053">
          <cell r="A3053">
            <v>38023</v>
          </cell>
          <cell r="B3053" t="str">
            <v>LUVA DE REDUCAO, PVC, SOLDAVEL, 50 X 25 MM, PARA AGUA FRIA PREDIAL</v>
          </cell>
          <cell r="C3053" t="str">
            <v xml:space="preserve">UN    </v>
          </cell>
          <cell r="D3053" t="str">
            <v>CR</v>
          </cell>
          <cell r="E3053">
            <v>3.65</v>
          </cell>
        </row>
        <row r="3054">
          <cell r="A3054">
            <v>37986</v>
          </cell>
          <cell r="B3054" t="str">
            <v>LUVA DE TRANSICAO DE CPVC X PVC, SOLDAVEL, 22 X 25 MM, PARA AGUA QUENTE</v>
          </cell>
          <cell r="C3054" t="str">
            <v xml:space="preserve">UN    </v>
          </cell>
          <cell r="D3054" t="str">
            <v>CR</v>
          </cell>
          <cell r="E3054">
            <v>1.2</v>
          </cell>
        </row>
        <row r="3055">
          <cell r="A3055">
            <v>37987</v>
          </cell>
          <cell r="B3055" t="str">
            <v>LUVA DE TRANSICAO, CPVC, SOLDAVEL, 42 MM X 1 1/2", PARA AGUA QUENTE</v>
          </cell>
          <cell r="C3055" t="str">
            <v xml:space="preserve">UN    </v>
          </cell>
          <cell r="D3055" t="str">
            <v>CR</v>
          </cell>
          <cell r="E3055">
            <v>89.52</v>
          </cell>
        </row>
        <row r="3056">
          <cell r="A3056">
            <v>37988</v>
          </cell>
          <cell r="B3056" t="str">
            <v>LUVA DE TRANSICAO, CPVC, SOLDAVEL, 54 MM X 2", PARA AGUA QUENTE PREDIAL</v>
          </cell>
          <cell r="C3056" t="str">
            <v xml:space="preserve">UN    </v>
          </cell>
          <cell r="D3056" t="str">
            <v>CR</v>
          </cell>
          <cell r="E3056">
            <v>146.02000000000001</v>
          </cell>
        </row>
        <row r="3057">
          <cell r="A3057">
            <v>21120</v>
          </cell>
          <cell r="B3057" t="str">
            <v>LUVA DE TRANSICAO, CPVC, 15 MM X 1/2", PARA AGUA QUENTE PREDIAL</v>
          </cell>
          <cell r="C3057" t="str">
            <v xml:space="preserve">UN    </v>
          </cell>
          <cell r="D3057" t="str">
            <v>CR</v>
          </cell>
          <cell r="E3057">
            <v>7.27</v>
          </cell>
        </row>
        <row r="3058">
          <cell r="A3058">
            <v>39318</v>
          </cell>
          <cell r="B3058" t="str">
            <v>LUVA DE TRANSICAO, CPVC, 22 MM X 1/2", PARA AGUA QUENTE</v>
          </cell>
          <cell r="C3058" t="str">
            <v xml:space="preserve">UN    </v>
          </cell>
          <cell r="D3058" t="str">
            <v>CR</v>
          </cell>
          <cell r="E3058">
            <v>6</v>
          </cell>
        </row>
        <row r="3059">
          <cell r="A3059">
            <v>20162</v>
          </cell>
          <cell r="B3059" t="str">
            <v>LUVA DUPLA, PVC LEVE, DN 150 MM</v>
          </cell>
          <cell r="C3059" t="str">
            <v xml:space="preserve">UN    </v>
          </cell>
          <cell r="D3059" t="str">
            <v>CR</v>
          </cell>
          <cell r="E3059">
            <v>11.23</v>
          </cell>
        </row>
        <row r="3060">
          <cell r="A3060">
            <v>40366</v>
          </cell>
          <cell r="B3060" t="str">
            <v>LUVA EM ACO CARBONO, SOLDAVEL, PRESSAO 3.000 LBS, DN 1 1/2"</v>
          </cell>
          <cell r="C3060" t="str">
            <v xml:space="preserve">UN    </v>
          </cell>
          <cell r="D3060" t="str">
            <v>AS</v>
          </cell>
          <cell r="E3060">
            <v>22.46</v>
          </cell>
        </row>
        <row r="3061">
          <cell r="A3061">
            <v>40363</v>
          </cell>
          <cell r="B3061" t="str">
            <v>LUVA EM ACO CARBONO, SOLDAVEL, PRESSAO 3.000 LBS, DN 1 1/4"</v>
          </cell>
          <cell r="C3061" t="str">
            <v xml:space="preserve">UN    </v>
          </cell>
          <cell r="D3061" t="str">
            <v>AS</v>
          </cell>
          <cell r="E3061">
            <v>17.57</v>
          </cell>
        </row>
        <row r="3062">
          <cell r="A3062">
            <v>40354</v>
          </cell>
          <cell r="B3062" t="str">
            <v>LUVA EM ACO CARBONO, SOLDAVEL, PRESSAO 3.000 LBS, DN 1/2"</v>
          </cell>
          <cell r="C3062" t="str">
            <v xml:space="preserve">UN    </v>
          </cell>
          <cell r="D3062" t="str">
            <v>AS</v>
          </cell>
          <cell r="E3062">
            <v>7.65</v>
          </cell>
        </row>
        <row r="3063">
          <cell r="A3063">
            <v>40360</v>
          </cell>
          <cell r="B3063" t="str">
            <v>LUVA EM ACO CARBONO, SOLDAVEL, PRESSAO 3.000 LBS, DN 1"</v>
          </cell>
          <cell r="C3063" t="str">
            <v xml:space="preserve">UN    </v>
          </cell>
          <cell r="D3063" t="str">
            <v>AS</v>
          </cell>
          <cell r="E3063">
            <v>11.52</v>
          </cell>
        </row>
        <row r="3064">
          <cell r="A3064">
            <v>40372</v>
          </cell>
          <cell r="B3064" t="str">
            <v>LUVA EM ACO CARBONO, SOLDAVEL, PRESSAO 3.000 LBS, DN 2 1/2"</v>
          </cell>
          <cell r="C3064" t="str">
            <v xml:space="preserve">UN    </v>
          </cell>
          <cell r="D3064" t="str">
            <v>AS</v>
          </cell>
          <cell r="E3064">
            <v>71.14</v>
          </cell>
        </row>
        <row r="3065">
          <cell r="A3065">
            <v>40369</v>
          </cell>
          <cell r="B3065" t="str">
            <v>LUVA EM ACO CARBONO, SOLDAVEL, PRESSAO 3.000 LBS, DN 2"</v>
          </cell>
          <cell r="C3065" t="str">
            <v xml:space="preserve">UN    </v>
          </cell>
          <cell r="D3065" t="str">
            <v>AS</v>
          </cell>
          <cell r="E3065">
            <v>35.4</v>
          </cell>
        </row>
        <row r="3066">
          <cell r="A3066">
            <v>40357</v>
          </cell>
          <cell r="B3066" t="str">
            <v>LUVA EM ACO CARBONO, SOLDAVEL, PRESSAO 3.000 LBS, DN 3/4"</v>
          </cell>
          <cell r="C3066" t="str">
            <v xml:space="preserve">UN    </v>
          </cell>
          <cell r="D3066" t="str">
            <v>AS</v>
          </cell>
          <cell r="E3066">
            <v>8.58</v>
          </cell>
        </row>
        <row r="3067">
          <cell r="A3067">
            <v>40375</v>
          </cell>
          <cell r="B3067" t="str">
            <v>LUVA EM ACO CARBONO, SOLDAVEL, PRESSAO 3.000 LBS, DN 3"</v>
          </cell>
          <cell r="C3067" t="str">
            <v xml:space="preserve">UN    </v>
          </cell>
          <cell r="D3067" t="str">
            <v>AS</v>
          </cell>
          <cell r="E3067">
            <v>96.3</v>
          </cell>
        </row>
        <row r="3068">
          <cell r="A3068">
            <v>1893</v>
          </cell>
          <cell r="B3068" t="str">
            <v>LUVA EM PVC RIGIDO ROSCAVEL, DE 1 1/2", PARA ELETRODUTO</v>
          </cell>
          <cell r="C3068" t="str">
            <v xml:space="preserve">UN    </v>
          </cell>
          <cell r="D3068" t="str">
            <v>CR</v>
          </cell>
          <cell r="E3068">
            <v>2.25</v>
          </cell>
        </row>
        <row r="3069">
          <cell r="A3069">
            <v>1902</v>
          </cell>
          <cell r="B3069" t="str">
            <v>LUVA EM PVC RIGIDO ROSCAVEL, DE 1 1/4", PARA ELETRODUTO</v>
          </cell>
          <cell r="C3069" t="str">
            <v xml:space="preserve">UN    </v>
          </cell>
          <cell r="D3069" t="str">
            <v>CR</v>
          </cell>
          <cell r="E3069">
            <v>1.64</v>
          </cell>
        </row>
        <row r="3070">
          <cell r="A3070">
            <v>1901</v>
          </cell>
          <cell r="B3070" t="str">
            <v>LUVA EM PVC RIGIDO ROSCAVEL, DE 1/2", PARA ELETRODUTO</v>
          </cell>
          <cell r="C3070" t="str">
            <v xml:space="preserve">UN    </v>
          </cell>
          <cell r="D3070" t="str">
            <v>CR</v>
          </cell>
          <cell r="E3070">
            <v>0.51</v>
          </cell>
        </row>
        <row r="3071">
          <cell r="A3071">
            <v>1892</v>
          </cell>
          <cell r="B3071" t="str">
            <v>LUVA EM PVC RIGIDO ROSCAVEL, DE 1", PARA ELETRODUTO</v>
          </cell>
          <cell r="C3071" t="str">
            <v xml:space="preserve">UN    </v>
          </cell>
          <cell r="D3071" t="str">
            <v>CR</v>
          </cell>
          <cell r="E3071">
            <v>1.05</v>
          </cell>
        </row>
        <row r="3072">
          <cell r="A3072">
            <v>1907</v>
          </cell>
          <cell r="B3072" t="str">
            <v>LUVA EM PVC RIGIDO ROSCAVEL, DE 2 1/2", PARA ELETRODUTO</v>
          </cell>
          <cell r="C3072" t="str">
            <v xml:space="preserve">UN    </v>
          </cell>
          <cell r="D3072" t="str">
            <v>CR</v>
          </cell>
          <cell r="E3072">
            <v>7.24</v>
          </cell>
        </row>
        <row r="3073">
          <cell r="A3073">
            <v>1894</v>
          </cell>
          <cell r="B3073" t="str">
            <v>LUVA EM PVC RIGIDO ROSCAVEL, DE 2", PARA ELETRODUTO</v>
          </cell>
          <cell r="C3073" t="str">
            <v xml:space="preserve">UN    </v>
          </cell>
          <cell r="D3073" t="str">
            <v>CR</v>
          </cell>
          <cell r="E3073">
            <v>3.26</v>
          </cell>
        </row>
        <row r="3074">
          <cell r="A3074">
            <v>1891</v>
          </cell>
          <cell r="B3074" t="str">
            <v>LUVA EM PVC RIGIDO ROSCAVEL, DE 3/4", PARA ELETRODUTO</v>
          </cell>
          <cell r="C3074" t="str">
            <v xml:space="preserve">UN    </v>
          </cell>
          <cell r="D3074" t="str">
            <v>CR</v>
          </cell>
          <cell r="E3074">
            <v>0.75</v>
          </cell>
        </row>
        <row r="3075">
          <cell r="A3075">
            <v>1896</v>
          </cell>
          <cell r="B3075" t="str">
            <v>LUVA EM PVC RIGIDO ROSCAVEL, DE 3", PARA ELETRODUTO</v>
          </cell>
          <cell r="C3075" t="str">
            <v xml:space="preserve">UN    </v>
          </cell>
          <cell r="D3075" t="str">
            <v>CR</v>
          </cell>
          <cell r="E3075">
            <v>9.73</v>
          </cell>
        </row>
        <row r="3076">
          <cell r="A3076">
            <v>1895</v>
          </cell>
          <cell r="B3076" t="str">
            <v>LUVA EM PVC RIGIDO ROSCAVEL, DE 4", PARA ELETRODUTO</v>
          </cell>
          <cell r="C3076" t="str">
            <v xml:space="preserve">UN    </v>
          </cell>
          <cell r="D3076" t="str">
            <v>CR</v>
          </cell>
          <cell r="E3076">
            <v>17.100000000000001</v>
          </cell>
        </row>
        <row r="3077">
          <cell r="A3077">
            <v>2641</v>
          </cell>
          <cell r="B3077" t="str">
            <v>LUVA PARA ELETRODUTO, EM ACO GALVANIZADO ELETROLITICO, DIAMETRO DE 100 MM (4")</v>
          </cell>
          <cell r="C3077" t="str">
            <v xml:space="preserve">UN    </v>
          </cell>
          <cell r="D3077" t="str">
            <v>AS</v>
          </cell>
          <cell r="E3077">
            <v>24.13</v>
          </cell>
        </row>
        <row r="3078">
          <cell r="A3078">
            <v>2636</v>
          </cell>
          <cell r="B3078" t="str">
            <v>LUVA PARA ELETRODUTO, EM ACO GALVANIZADO ELETROLITICO, DIAMETRO DE 15 MM (1/2")</v>
          </cell>
          <cell r="C3078" t="str">
            <v xml:space="preserve">UN    </v>
          </cell>
          <cell r="D3078" t="str">
            <v>AS</v>
          </cell>
          <cell r="E3078">
            <v>1.55</v>
          </cell>
        </row>
        <row r="3079">
          <cell r="A3079">
            <v>2637</v>
          </cell>
          <cell r="B3079" t="str">
            <v>LUVA PARA ELETRODUTO, EM ACO GALVANIZADO ELETROLITICO, DIAMETRO DE 20 MM (3/4")</v>
          </cell>
          <cell r="C3079" t="str">
            <v xml:space="preserve">UN    </v>
          </cell>
          <cell r="D3079" t="str">
            <v>AS</v>
          </cell>
          <cell r="E3079">
            <v>1.65</v>
          </cell>
        </row>
        <row r="3080">
          <cell r="A3080">
            <v>2638</v>
          </cell>
          <cell r="B3080" t="str">
            <v>LUVA PARA ELETRODUTO, EM ACO GALVANIZADO ELETROLITICO, DIAMETRO DE 25 MM (1")</v>
          </cell>
          <cell r="C3080" t="str">
            <v xml:space="preserve">UN    </v>
          </cell>
          <cell r="D3080" t="str">
            <v>AS</v>
          </cell>
          <cell r="E3080">
            <v>1.92</v>
          </cell>
        </row>
        <row r="3081">
          <cell r="A3081">
            <v>2639</v>
          </cell>
          <cell r="B3081" t="str">
            <v>LUVA PARA ELETRODUTO, EM ACO GALVANIZADO ELETROLITICO, DIAMETRO DE 32 MM (1 1/4")</v>
          </cell>
          <cell r="C3081" t="str">
            <v xml:space="preserve">UN    </v>
          </cell>
          <cell r="D3081" t="str">
            <v>AS</v>
          </cell>
          <cell r="E3081">
            <v>3.41</v>
          </cell>
        </row>
        <row r="3082">
          <cell r="A3082">
            <v>2644</v>
          </cell>
          <cell r="B3082" t="str">
            <v>LUVA PARA ELETRODUTO, EM ACO GALVANIZADO ELETROLITICO, DIAMETRO DE 40 MM (1 1/2")</v>
          </cell>
          <cell r="C3082" t="str">
            <v xml:space="preserve">UN    </v>
          </cell>
          <cell r="D3082" t="str">
            <v>AS</v>
          </cell>
          <cell r="E3082">
            <v>4.93</v>
          </cell>
        </row>
        <row r="3083">
          <cell r="A3083">
            <v>2643</v>
          </cell>
          <cell r="B3083" t="str">
            <v>LUVA PARA ELETRODUTO, EM ACO GALVANIZADO ELETROLITICO, DIAMETRO DE 50 MM (2")</v>
          </cell>
          <cell r="C3083" t="str">
            <v xml:space="preserve">UN    </v>
          </cell>
          <cell r="D3083" t="str">
            <v>AS</v>
          </cell>
          <cell r="E3083">
            <v>6.88</v>
          </cell>
        </row>
        <row r="3084">
          <cell r="A3084">
            <v>2640</v>
          </cell>
          <cell r="B3084" t="str">
            <v>LUVA PARA ELETRODUTO, EM ACO GALVANIZADO ELETROLITICO, DIAMETRO DE 65 MM (2 1/2")</v>
          </cell>
          <cell r="C3084" t="str">
            <v xml:space="preserve">UN    </v>
          </cell>
          <cell r="D3084" t="str">
            <v>AS</v>
          </cell>
          <cell r="E3084">
            <v>10.039999999999999</v>
          </cell>
        </row>
        <row r="3085">
          <cell r="A3085">
            <v>2642</v>
          </cell>
          <cell r="B3085" t="str">
            <v>LUVA PARA ELETRODUTO, EM ACO GALVANIZADO ELETROLITICO, DIAMETRO DE 80 MM (3")</v>
          </cell>
          <cell r="C3085" t="str">
            <v xml:space="preserve">UN    </v>
          </cell>
          <cell r="D3085" t="str">
            <v>AS</v>
          </cell>
          <cell r="E3085">
            <v>15.29</v>
          </cell>
        </row>
        <row r="3086">
          <cell r="A3086">
            <v>38943</v>
          </cell>
          <cell r="B3086" t="str">
            <v>LUVA PARA TUBO PEX, METALICO, PARA CONEXAO COM ANEL DESLIZANTE, DN 16 MM</v>
          </cell>
          <cell r="C3086" t="str">
            <v xml:space="preserve">UN    </v>
          </cell>
          <cell r="D3086" t="str">
            <v>AS</v>
          </cell>
          <cell r="E3086">
            <v>4.42</v>
          </cell>
        </row>
        <row r="3087">
          <cell r="A3087">
            <v>38944</v>
          </cell>
          <cell r="B3087" t="str">
            <v>LUVA PARA TUBO PEX, METALICO, PARA CONEXAO COM ANEL DESLIZANTE, DN 20 MM</v>
          </cell>
          <cell r="C3087" t="str">
            <v xml:space="preserve">UN    </v>
          </cell>
          <cell r="D3087" t="str">
            <v>AS</v>
          </cell>
          <cell r="E3087">
            <v>6.83</v>
          </cell>
        </row>
        <row r="3088">
          <cell r="A3088">
            <v>38945</v>
          </cell>
          <cell r="B3088" t="str">
            <v>LUVA PARA TUBO PEX, METALICO, PARA CONEXAO COM ANEL DESLIZANTE, DN 25 MM</v>
          </cell>
          <cell r="C3088" t="str">
            <v xml:space="preserve">UN    </v>
          </cell>
          <cell r="D3088" t="str">
            <v>AS</v>
          </cell>
          <cell r="E3088">
            <v>13.86</v>
          </cell>
        </row>
        <row r="3089">
          <cell r="A3089">
            <v>38946</v>
          </cell>
          <cell r="B3089" t="str">
            <v>LUVA PARA TUBO PEX, METALICO, PARA CONEXAO COM ANEL DESLIZANTE, DN 32 MM</v>
          </cell>
          <cell r="C3089" t="str">
            <v xml:space="preserve">UN    </v>
          </cell>
          <cell r="D3089" t="str">
            <v>AS</v>
          </cell>
          <cell r="E3089">
            <v>20.67</v>
          </cell>
        </row>
        <row r="3090">
          <cell r="A3090">
            <v>39308</v>
          </cell>
          <cell r="B3090" t="str">
            <v>LUVA PARA TUBO PEX, PLASTICA, PARA CONEXAO COM CRIMPAGEM, DN 16 MM</v>
          </cell>
          <cell r="C3090" t="str">
            <v xml:space="preserve">UN    </v>
          </cell>
          <cell r="D3090" t="str">
            <v>AS</v>
          </cell>
          <cell r="E3090">
            <v>9.01</v>
          </cell>
        </row>
        <row r="3091">
          <cell r="A3091">
            <v>39309</v>
          </cell>
          <cell r="B3091" t="str">
            <v>LUVA PARA TUBO PEX, PLASTICA, PARA CONEXAO COM CRIMPAGEM, DN 20 MM</v>
          </cell>
          <cell r="C3091" t="str">
            <v xml:space="preserve">UN    </v>
          </cell>
          <cell r="D3091" t="str">
            <v>AS</v>
          </cell>
          <cell r="E3091">
            <v>13.04</v>
          </cell>
        </row>
        <row r="3092">
          <cell r="A3092">
            <v>39310</v>
          </cell>
          <cell r="B3092" t="str">
            <v>LUVA PARA TUBO PEX, PLASTICA, PARA CONEXAO COM CRIMPAGEM, DN 25 MM</v>
          </cell>
          <cell r="C3092" t="str">
            <v xml:space="preserve">UN    </v>
          </cell>
          <cell r="D3092" t="str">
            <v>AS</v>
          </cell>
          <cell r="E3092">
            <v>19.75</v>
          </cell>
        </row>
        <row r="3093">
          <cell r="A3093">
            <v>39311</v>
          </cell>
          <cell r="B3093" t="str">
            <v>LUVA PARA TUBO PEX, PLASTICA, PARA CONEXAO COM CRIMPAGEM, DN 32 MM</v>
          </cell>
          <cell r="C3093" t="str">
            <v xml:space="preserve">UN    </v>
          </cell>
          <cell r="D3093" t="str">
            <v>AS</v>
          </cell>
          <cell r="E3093">
            <v>29.69</v>
          </cell>
        </row>
        <row r="3094">
          <cell r="A3094">
            <v>39855</v>
          </cell>
          <cell r="B3094" t="str">
            <v>LUVA PASSANTE DE COBRE (REF 601) SEM ANEL DE SOLDA, BOLSA 15 MM</v>
          </cell>
          <cell r="C3094" t="str">
            <v xml:space="preserve">UN    </v>
          </cell>
          <cell r="D3094" t="str">
            <v>AS</v>
          </cell>
          <cell r="E3094">
            <v>1.94</v>
          </cell>
        </row>
        <row r="3095">
          <cell r="A3095">
            <v>39856</v>
          </cell>
          <cell r="B3095" t="str">
            <v>LUVA PASSANTE DE COBRE (REF 601) SEM ANEL DE SOLDA, BOLSA 22 MM</v>
          </cell>
          <cell r="C3095" t="str">
            <v xml:space="preserve">UN    </v>
          </cell>
          <cell r="D3095" t="str">
            <v>AS</v>
          </cell>
          <cell r="E3095">
            <v>4.58</v>
          </cell>
        </row>
        <row r="3096">
          <cell r="A3096">
            <v>39857</v>
          </cell>
          <cell r="B3096" t="str">
            <v>LUVA PASSANTE DE COBRE (REF 601) SEM ANEL DE SOLDA, BOLSA 28 MM</v>
          </cell>
          <cell r="C3096" t="str">
            <v xml:space="preserve">UN    </v>
          </cell>
          <cell r="D3096" t="str">
            <v>AS</v>
          </cell>
          <cell r="E3096">
            <v>7.42</v>
          </cell>
        </row>
        <row r="3097">
          <cell r="A3097">
            <v>39858</v>
          </cell>
          <cell r="B3097" t="str">
            <v>LUVA PASSANTE DE COBRE (REF 601) SEM ANEL DE SOLDA, BOLSA 35 MM</v>
          </cell>
          <cell r="C3097" t="str">
            <v xml:space="preserve">UN    </v>
          </cell>
          <cell r="D3097" t="str">
            <v>AS</v>
          </cell>
          <cell r="E3097">
            <v>16.46</v>
          </cell>
        </row>
        <row r="3098">
          <cell r="A3098">
            <v>39859</v>
          </cell>
          <cell r="B3098" t="str">
            <v>LUVA PASSANTE DE COBRE (REF 601) SEM ANEL DE SOLDA, BOLSA 42 MM</v>
          </cell>
          <cell r="C3098" t="str">
            <v xml:space="preserve">UN    </v>
          </cell>
          <cell r="D3098" t="str">
            <v>AS</v>
          </cell>
          <cell r="E3098">
            <v>25.38</v>
          </cell>
        </row>
        <row r="3099">
          <cell r="A3099">
            <v>39860</v>
          </cell>
          <cell r="B3099" t="str">
            <v>LUVA PASSANTE DE COBRE (REF 601) SEM ANEL DE SOLDA, BOLSA 54 MM</v>
          </cell>
          <cell r="C3099" t="str">
            <v xml:space="preserve">UN    </v>
          </cell>
          <cell r="D3099" t="str">
            <v>AS</v>
          </cell>
          <cell r="E3099">
            <v>38.950000000000003</v>
          </cell>
        </row>
        <row r="3100">
          <cell r="A3100">
            <v>39861</v>
          </cell>
          <cell r="B3100" t="str">
            <v>LUVA PASSANTE DE COBRE (REF 601) SEM ANEL DE SOLDA, BOLSA 66 MM</v>
          </cell>
          <cell r="C3100" t="str">
            <v xml:space="preserve">UN    </v>
          </cell>
          <cell r="D3100" t="str">
            <v>AS</v>
          </cell>
          <cell r="E3100">
            <v>111.21</v>
          </cell>
        </row>
        <row r="3101">
          <cell r="A3101">
            <v>38447</v>
          </cell>
          <cell r="B3101" t="str">
            <v>LUVA PPR, SOLDAVEL, DN 110 MM, PARA AGUA QUENTE PREDIAL</v>
          </cell>
          <cell r="C3101" t="str">
            <v xml:space="preserve">UN    </v>
          </cell>
          <cell r="D3101" t="str">
            <v>AS</v>
          </cell>
          <cell r="E3101">
            <v>72.69</v>
          </cell>
        </row>
        <row r="3102">
          <cell r="A3102">
            <v>36320</v>
          </cell>
          <cell r="B3102" t="str">
            <v>LUVA PPR, SOLDAVEL, DN 20 MM, PARA AGUA QUENTE PREDIAL</v>
          </cell>
          <cell r="C3102" t="str">
            <v xml:space="preserve">UN    </v>
          </cell>
          <cell r="D3102" t="str">
            <v>AS</v>
          </cell>
          <cell r="E3102">
            <v>1.05</v>
          </cell>
        </row>
        <row r="3103">
          <cell r="A3103">
            <v>36324</v>
          </cell>
          <cell r="B3103" t="str">
            <v>LUVA PPR, SOLDAVEL, DN 25 MM, PARA AGUA QUENTE PREDIAL</v>
          </cell>
          <cell r="C3103" t="str">
            <v xml:space="preserve">UN    </v>
          </cell>
          <cell r="D3103" t="str">
            <v>AS</v>
          </cell>
          <cell r="E3103">
            <v>1.59</v>
          </cell>
        </row>
        <row r="3104">
          <cell r="A3104">
            <v>38441</v>
          </cell>
          <cell r="B3104" t="str">
            <v>LUVA PPR, SOLDAVEL, DN 32 MM, PARA AGUA QUENTE PREDIAL</v>
          </cell>
          <cell r="C3104" t="str">
            <v xml:space="preserve">UN    </v>
          </cell>
          <cell r="D3104" t="str">
            <v>AS</v>
          </cell>
          <cell r="E3104">
            <v>2.09</v>
          </cell>
        </row>
        <row r="3105">
          <cell r="A3105">
            <v>38442</v>
          </cell>
          <cell r="B3105" t="str">
            <v>LUVA PPR, SOLDAVEL, DN 40 MM, PARA AGUA QUENTE PREDIAL</v>
          </cell>
          <cell r="C3105" t="str">
            <v xml:space="preserve">UN    </v>
          </cell>
          <cell r="D3105" t="str">
            <v>AS</v>
          </cell>
          <cell r="E3105">
            <v>5.33</v>
          </cell>
        </row>
        <row r="3106">
          <cell r="A3106">
            <v>38443</v>
          </cell>
          <cell r="B3106" t="str">
            <v>LUVA PPR, SOLDAVEL, DN 50 MM, PARA AGUA QUENTE PREDIAL</v>
          </cell>
          <cell r="C3106" t="str">
            <v xml:space="preserve">UN    </v>
          </cell>
          <cell r="D3106" t="str">
            <v>AS</v>
          </cell>
          <cell r="E3106">
            <v>8.0500000000000007</v>
          </cell>
        </row>
        <row r="3107">
          <cell r="A3107">
            <v>38444</v>
          </cell>
          <cell r="B3107" t="str">
            <v>LUVA PPR, SOLDAVEL, DN 63 MM, PARA AGUA QUENTE PREDIAL</v>
          </cell>
          <cell r="C3107" t="str">
            <v xml:space="preserve">UN    </v>
          </cell>
          <cell r="D3107" t="str">
            <v>AS</v>
          </cell>
          <cell r="E3107">
            <v>11.98</v>
          </cell>
        </row>
        <row r="3108">
          <cell r="A3108">
            <v>38445</v>
          </cell>
          <cell r="B3108" t="str">
            <v>LUVA PPR, SOLDAVEL, DN 75 MM, PARA AGUA QUENTE PREDIAL</v>
          </cell>
          <cell r="C3108" t="str">
            <v xml:space="preserve">UN    </v>
          </cell>
          <cell r="D3108" t="str">
            <v>AS</v>
          </cell>
          <cell r="E3108">
            <v>28.15</v>
          </cell>
        </row>
        <row r="3109">
          <cell r="A3109">
            <v>38446</v>
          </cell>
          <cell r="B3109" t="str">
            <v>LUVA PPR, SOLDAVEL, DN 90 MM, PARA AGUA QUENTE PREDIAL</v>
          </cell>
          <cell r="C3109" t="str">
            <v xml:space="preserve">UN    </v>
          </cell>
          <cell r="D3109" t="str">
            <v>AS</v>
          </cell>
          <cell r="E3109">
            <v>45.43</v>
          </cell>
        </row>
        <row r="3110">
          <cell r="A3110">
            <v>3867</v>
          </cell>
          <cell r="B3110" t="str">
            <v>LUVA PVC SOLDAVEL, 110 MM, PARA AGUA FRIA PREDIAL</v>
          </cell>
          <cell r="C3110" t="str">
            <v xml:space="preserve">UN    </v>
          </cell>
          <cell r="D3110" t="str">
            <v>CR</v>
          </cell>
          <cell r="E3110">
            <v>58.12</v>
          </cell>
        </row>
        <row r="3111">
          <cell r="A3111">
            <v>3861</v>
          </cell>
          <cell r="B3111" t="str">
            <v>LUVA PVC SOLDAVEL, 20 MM, PARA AGUA FRIA PREDIAL</v>
          </cell>
          <cell r="C3111" t="str">
            <v xml:space="preserve">UN    </v>
          </cell>
          <cell r="D3111" t="str">
            <v>CR</v>
          </cell>
          <cell r="E3111">
            <v>0.48</v>
          </cell>
        </row>
        <row r="3112">
          <cell r="A3112">
            <v>3904</v>
          </cell>
          <cell r="B3112" t="str">
            <v>LUVA PVC SOLDAVEL, 25 MM, PARA AGUA FRIA PREDIAL</v>
          </cell>
          <cell r="C3112" t="str">
            <v xml:space="preserve">UN    </v>
          </cell>
          <cell r="D3112" t="str">
            <v>CR</v>
          </cell>
          <cell r="E3112">
            <v>0.59</v>
          </cell>
        </row>
        <row r="3113">
          <cell r="A3113">
            <v>3903</v>
          </cell>
          <cell r="B3113" t="str">
            <v>LUVA PVC SOLDAVEL, 32 MM, PARA AGUA FRIA PREDIAL</v>
          </cell>
          <cell r="C3113" t="str">
            <v xml:space="preserve">UN    </v>
          </cell>
          <cell r="D3113" t="str">
            <v>CR</v>
          </cell>
          <cell r="E3113">
            <v>1.44</v>
          </cell>
        </row>
        <row r="3114">
          <cell r="A3114">
            <v>3862</v>
          </cell>
          <cell r="B3114" t="str">
            <v>LUVA PVC SOLDAVEL, 40 MM, PARA AGUA FRIA PREDIAL</v>
          </cell>
          <cell r="C3114" t="str">
            <v xml:space="preserve">UN    </v>
          </cell>
          <cell r="D3114" t="str">
            <v>CR</v>
          </cell>
          <cell r="E3114">
            <v>2.94</v>
          </cell>
        </row>
        <row r="3115">
          <cell r="A3115">
            <v>3863</v>
          </cell>
          <cell r="B3115" t="str">
            <v>LUVA PVC SOLDAVEL, 50 MM, PARA AGUA FRIA PREDIAL</v>
          </cell>
          <cell r="C3115" t="str">
            <v xml:space="preserve">UN    </v>
          </cell>
          <cell r="D3115" t="str">
            <v>CR</v>
          </cell>
          <cell r="E3115">
            <v>3.45</v>
          </cell>
        </row>
        <row r="3116">
          <cell r="A3116">
            <v>3864</v>
          </cell>
          <cell r="B3116" t="str">
            <v>LUVA PVC SOLDAVEL, 60 MM, PARA AGUA FRIA PREDIAL</v>
          </cell>
          <cell r="C3116" t="str">
            <v xml:space="preserve">UN    </v>
          </cell>
          <cell r="D3116" t="str">
            <v>CR</v>
          </cell>
          <cell r="E3116">
            <v>9</v>
          </cell>
        </row>
        <row r="3117">
          <cell r="A3117">
            <v>3865</v>
          </cell>
          <cell r="B3117" t="str">
            <v>LUVA PVC SOLDAVEL, 75 MM, PARA AGUA FRIA PREDIAL</v>
          </cell>
          <cell r="C3117" t="str">
            <v xml:space="preserve">UN    </v>
          </cell>
          <cell r="D3117" t="str">
            <v>CR</v>
          </cell>
          <cell r="E3117">
            <v>15.65</v>
          </cell>
        </row>
        <row r="3118">
          <cell r="A3118">
            <v>3866</v>
          </cell>
          <cell r="B3118" t="str">
            <v>LUVA PVC SOLDAVEL, 85 MM, PARA AGUA FRIA PREDIAL</v>
          </cell>
          <cell r="C3118" t="str">
            <v xml:space="preserve">UN    </v>
          </cell>
          <cell r="D3118" t="str">
            <v>CR</v>
          </cell>
          <cell r="E3118">
            <v>35.82</v>
          </cell>
        </row>
        <row r="3119">
          <cell r="A3119">
            <v>3902</v>
          </cell>
          <cell r="B3119" t="str">
            <v>LUVA PVC, ROSCAVEL,  2 1/2",  AGUA FRIA PREDIAL</v>
          </cell>
          <cell r="C3119" t="str">
            <v xml:space="preserve">UN    </v>
          </cell>
          <cell r="D3119" t="str">
            <v>CR</v>
          </cell>
          <cell r="E3119">
            <v>17.420000000000002</v>
          </cell>
        </row>
        <row r="3120">
          <cell r="A3120">
            <v>3878</v>
          </cell>
          <cell r="B3120" t="str">
            <v>LUVA PVC, ROSCAVEL, 1 1/2",  AGUA FRIA PREDIAL</v>
          </cell>
          <cell r="C3120" t="str">
            <v xml:space="preserve">UN    </v>
          </cell>
          <cell r="D3120" t="str">
            <v>CR</v>
          </cell>
          <cell r="E3120">
            <v>5.5</v>
          </cell>
        </row>
        <row r="3121">
          <cell r="A3121">
            <v>3877</v>
          </cell>
          <cell r="B3121" t="str">
            <v>LUVA PVC, ROSCAVEL, 1 1/4", AGUA FRIA PREDIAL</v>
          </cell>
          <cell r="C3121" t="str">
            <v xml:space="preserve">UN    </v>
          </cell>
          <cell r="D3121" t="str">
            <v>CR</v>
          </cell>
          <cell r="E3121">
            <v>5.03</v>
          </cell>
        </row>
        <row r="3122">
          <cell r="A3122">
            <v>3879</v>
          </cell>
          <cell r="B3122" t="str">
            <v>LUVA PVC, ROSCAVEL, 2",  AGUA FRIA PREDIAL</v>
          </cell>
          <cell r="C3122" t="str">
            <v xml:space="preserve">UN    </v>
          </cell>
          <cell r="D3122" t="str">
            <v>CR</v>
          </cell>
          <cell r="E3122">
            <v>11.1</v>
          </cell>
        </row>
        <row r="3123">
          <cell r="A3123">
            <v>3880</v>
          </cell>
          <cell r="B3123" t="str">
            <v>LUVA PVC, ROSCAVEL, 3", AGUA FRIA PREDIAL</v>
          </cell>
          <cell r="C3123" t="str">
            <v xml:space="preserve">UN    </v>
          </cell>
          <cell r="D3123" t="str">
            <v>CR</v>
          </cell>
          <cell r="E3123">
            <v>25.05</v>
          </cell>
        </row>
        <row r="3124">
          <cell r="A3124">
            <v>12892</v>
          </cell>
          <cell r="B3124" t="str">
            <v>LUVA RASPA DE COURO, CANO CURTO (PUNHO *7* CM)</v>
          </cell>
          <cell r="C3124" t="str">
            <v xml:space="preserve">PAR   </v>
          </cell>
          <cell r="D3124" t="str">
            <v>CR</v>
          </cell>
          <cell r="E3124">
            <v>9.4499999999999993</v>
          </cell>
        </row>
        <row r="3125">
          <cell r="A3125">
            <v>3883</v>
          </cell>
          <cell r="B3125" t="str">
            <v>LUVA ROSCAVEL, PVC, 1/2", AGUA FRIA PREDIAL</v>
          </cell>
          <cell r="C3125" t="str">
            <v xml:space="preserve">UN    </v>
          </cell>
          <cell r="D3125" t="str">
            <v>CR</v>
          </cell>
          <cell r="E3125">
            <v>1.1599999999999999</v>
          </cell>
        </row>
        <row r="3126">
          <cell r="A3126">
            <v>3876</v>
          </cell>
          <cell r="B3126" t="str">
            <v>LUVA ROSCAVEL, PVC, 1", AGUA FRIA PREDIAL</v>
          </cell>
          <cell r="C3126" t="str">
            <v xml:space="preserve">UN    </v>
          </cell>
          <cell r="D3126" t="str">
            <v>CR</v>
          </cell>
          <cell r="E3126">
            <v>2.9</v>
          </cell>
        </row>
        <row r="3127">
          <cell r="A3127">
            <v>3884</v>
          </cell>
          <cell r="B3127" t="str">
            <v>LUVA ROSCAVEL, PVC, 3/4", AGUA FRIA PREDIAL</v>
          </cell>
          <cell r="C3127" t="str">
            <v xml:space="preserve">UN    </v>
          </cell>
          <cell r="D3127" t="str">
            <v>CR</v>
          </cell>
          <cell r="E3127">
            <v>1.73</v>
          </cell>
        </row>
        <row r="3128">
          <cell r="A3128">
            <v>3837</v>
          </cell>
          <cell r="B3128" t="str">
            <v>LUVA SIMPLES, PVC PBA, JE, DN 100 / DE 110 MM, PARA REDE AGUA (NBR 10351)</v>
          </cell>
          <cell r="C3128" t="str">
            <v xml:space="preserve">UN    </v>
          </cell>
          <cell r="D3128" t="str">
            <v>AS</v>
          </cell>
          <cell r="E3128">
            <v>34.85</v>
          </cell>
        </row>
        <row r="3129">
          <cell r="A3129">
            <v>3845</v>
          </cell>
          <cell r="B3129" t="str">
            <v>LUVA SIMPLES, PVC PBA, JE, DN 50 / DE 60 MM, PARA REDE AGUA (NBR 10351)</v>
          </cell>
          <cell r="C3129" t="str">
            <v xml:space="preserve">UN    </v>
          </cell>
          <cell r="D3129" t="str">
            <v>AS</v>
          </cell>
          <cell r="E3129">
            <v>12.73</v>
          </cell>
        </row>
        <row r="3130">
          <cell r="A3130">
            <v>11045</v>
          </cell>
          <cell r="B3130" t="str">
            <v>LUVA SIMPLES, PVC PBA, JE, DN 75 / DE 85 MM, PARA REDE AGUA (NBR 10351)</v>
          </cell>
          <cell r="C3130" t="str">
            <v xml:space="preserve">UN    </v>
          </cell>
          <cell r="D3130" t="str">
            <v>AS</v>
          </cell>
          <cell r="E3130">
            <v>24.56</v>
          </cell>
        </row>
        <row r="3131">
          <cell r="A3131">
            <v>20170</v>
          </cell>
          <cell r="B3131" t="str">
            <v>LUVA SIMPLES, PVC SERIE REFORCADA - R, 100 MM, PARA ESGOTO PREDIAL</v>
          </cell>
          <cell r="C3131" t="str">
            <v xml:space="preserve">UN    </v>
          </cell>
          <cell r="D3131" t="str">
            <v>CR</v>
          </cell>
          <cell r="E3131">
            <v>9.1</v>
          </cell>
        </row>
        <row r="3132">
          <cell r="A3132">
            <v>20171</v>
          </cell>
          <cell r="B3132" t="str">
            <v>LUVA SIMPLES, PVC SERIE REFORCADA - R, 150 MM, PARA ESGOTO PREDIAL</v>
          </cell>
          <cell r="C3132" t="str">
            <v xml:space="preserve">UN    </v>
          </cell>
          <cell r="D3132" t="str">
            <v>CR</v>
          </cell>
          <cell r="E3132">
            <v>27.04</v>
          </cell>
        </row>
        <row r="3133">
          <cell r="A3133">
            <v>20167</v>
          </cell>
          <cell r="B3133" t="str">
            <v>LUVA SIMPLES, PVC SERIE REFORCADA - R, 40 MM, PARA ESGOTO PREDIAL</v>
          </cell>
          <cell r="C3133" t="str">
            <v xml:space="preserve">UN    </v>
          </cell>
          <cell r="D3133" t="str">
            <v>CR</v>
          </cell>
          <cell r="E3133">
            <v>3.38</v>
          </cell>
        </row>
        <row r="3134">
          <cell r="A3134">
            <v>20168</v>
          </cell>
          <cell r="B3134" t="str">
            <v>LUVA SIMPLES, PVC SERIE REFORCADA - R, 50 MM, PARA ESGOTO PREDIAL</v>
          </cell>
          <cell r="C3134" t="str">
            <v xml:space="preserve">UN    </v>
          </cell>
          <cell r="D3134" t="str">
            <v>CR</v>
          </cell>
          <cell r="E3134">
            <v>5.3</v>
          </cell>
        </row>
        <row r="3135">
          <cell r="A3135">
            <v>20169</v>
          </cell>
          <cell r="B3135" t="str">
            <v>LUVA SIMPLES, PVC SERIE REFORCADA - R, 75 MM, PARA ESGOTO PREDIAL</v>
          </cell>
          <cell r="C3135" t="str">
            <v xml:space="preserve">UN    </v>
          </cell>
          <cell r="D3135" t="str">
            <v>CR</v>
          </cell>
          <cell r="E3135">
            <v>7.5</v>
          </cell>
        </row>
        <row r="3136">
          <cell r="A3136">
            <v>3899</v>
          </cell>
          <cell r="B3136" t="str">
            <v>LUVA SIMPLES, PVC, SOLDAVEL, DN 100 MM, SERIE NORMAL, PARA ESGOTO PREDIAL</v>
          </cell>
          <cell r="C3136" t="str">
            <v xml:space="preserve">UN    </v>
          </cell>
          <cell r="D3136" t="str">
            <v>CR</v>
          </cell>
          <cell r="E3136">
            <v>3.97</v>
          </cell>
        </row>
        <row r="3137">
          <cell r="A3137">
            <v>38676</v>
          </cell>
          <cell r="B3137" t="str">
            <v>LUVA SIMPLES, PVC, SOLDAVEL, DN 150 MM, SERIE NORMAL, PARA ESGOTO PREDIAL</v>
          </cell>
          <cell r="C3137" t="str">
            <v xml:space="preserve">UN    </v>
          </cell>
          <cell r="D3137" t="str">
            <v>CR</v>
          </cell>
          <cell r="E3137">
            <v>19.23</v>
          </cell>
        </row>
        <row r="3138">
          <cell r="A3138">
            <v>3897</v>
          </cell>
          <cell r="B3138" t="str">
            <v>LUVA SIMPLES, PVC, SOLDAVEL, DN 40 MM, SERIE NORMAL, PARA ESGOTO PREDIAL</v>
          </cell>
          <cell r="C3138" t="str">
            <v xml:space="preserve">UN    </v>
          </cell>
          <cell r="D3138" t="str">
            <v>CR</v>
          </cell>
          <cell r="E3138">
            <v>0.83</v>
          </cell>
        </row>
        <row r="3139">
          <cell r="A3139">
            <v>3875</v>
          </cell>
          <cell r="B3139" t="str">
            <v>LUVA SIMPLES, PVC, SOLDAVEL, DN 50 MM, SERIE NORMAL, PARA ESGOTO PREDIAL</v>
          </cell>
          <cell r="C3139" t="str">
            <v xml:space="preserve">UN    </v>
          </cell>
          <cell r="D3139" t="str">
            <v>CR</v>
          </cell>
          <cell r="E3139">
            <v>1.81</v>
          </cell>
        </row>
        <row r="3140">
          <cell r="A3140">
            <v>3898</v>
          </cell>
          <cell r="B3140" t="str">
            <v>LUVA SIMPLES, PVC, SOLDAVEL, DN 75 MM, SERIE NORMAL, PARA ESGOTO PREDIAL</v>
          </cell>
          <cell r="C3140" t="str">
            <v xml:space="preserve">UN    </v>
          </cell>
          <cell r="D3140" t="str">
            <v>CR</v>
          </cell>
          <cell r="E3140">
            <v>3.42</v>
          </cell>
        </row>
        <row r="3141">
          <cell r="A3141">
            <v>3855</v>
          </cell>
          <cell r="B3141" t="str">
            <v>LUVA SOLDAVEL COM BUCHA DE LATAO, PVC, 20 MM X 1/2"</v>
          </cell>
          <cell r="C3141" t="str">
            <v xml:space="preserve">UN    </v>
          </cell>
          <cell r="D3141" t="str">
            <v>CR</v>
          </cell>
          <cell r="E3141">
            <v>3.84</v>
          </cell>
        </row>
        <row r="3142">
          <cell r="A3142">
            <v>3874</v>
          </cell>
          <cell r="B3142" t="str">
            <v>LUVA SOLDAVEL COM BUCHA DE LATAO, PVC, 25 MM X 1/2"</v>
          </cell>
          <cell r="C3142" t="str">
            <v xml:space="preserve">UN    </v>
          </cell>
          <cell r="D3142" t="str">
            <v>CR</v>
          </cell>
          <cell r="E3142">
            <v>4.08</v>
          </cell>
        </row>
        <row r="3143">
          <cell r="A3143">
            <v>3870</v>
          </cell>
          <cell r="B3143" t="str">
            <v>LUVA SOLDAVEL COM BUCHA DE LATAO, PVC, 25 MM X 3/4"</v>
          </cell>
          <cell r="C3143" t="str">
            <v xml:space="preserve">UN    </v>
          </cell>
          <cell r="D3143" t="str">
            <v>CR</v>
          </cell>
          <cell r="E3143">
            <v>5.07</v>
          </cell>
        </row>
        <row r="3144">
          <cell r="A3144">
            <v>38678</v>
          </cell>
          <cell r="B3144" t="str">
            <v>LUVA SOLDAVEL COM BUCHA DE LATAO, PVC, 32 MM X 1"</v>
          </cell>
          <cell r="C3144" t="str">
            <v xml:space="preserve">UN    </v>
          </cell>
          <cell r="D3144" t="str">
            <v>CR</v>
          </cell>
          <cell r="E3144">
            <v>13.79</v>
          </cell>
        </row>
        <row r="3145">
          <cell r="A3145">
            <v>3859</v>
          </cell>
          <cell r="B3145" t="str">
            <v>LUVA SOLDAVEL COM ROSCA, PVC, 20 MM X 1/2", PARA AGUA FRIA PREDIAL</v>
          </cell>
          <cell r="C3145" t="str">
            <v xml:space="preserve">UN    </v>
          </cell>
          <cell r="D3145" t="str">
            <v>CR</v>
          </cell>
          <cell r="E3145">
            <v>1.02</v>
          </cell>
        </row>
        <row r="3146">
          <cell r="A3146">
            <v>3856</v>
          </cell>
          <cell r="B3146" t="str">
            <v>LUVA SOLDAVEL COM ROSCA, PVC, 25 MM X 1/2", PARA AGUA FRIA PREDIAL</v>
          </cell>
          <cell r="C3146" t="str">
            <v xml:space="preserve">UN    </v>
          </cell>
          <cell r="D3146" t="str">
            <v>CR</v>
          </cell>
          <cell r="E3146">
            <v>1.29</v>
          </cell>
        </row>
        <row r="3147">
          <cell r="A3147">
            <v>3906</v>
          </cell>
          <cell r="B3147" t="str">
            <v>LUVA SOLDAVEL COM ROSCA, PVC, 25 MM X 3/4", PARA AGUA FRIA PREDIAL</v>
          </cell>
          <cell r="C3147" t="str">
            <v xml:space="preserve">UN    </v>
          </cell>
          <cell r="D3147" t="str">
            <v>CR</v>
          </cell>
          <cell r="E3147">
            <v>1.22</v>
          </cell>
        </row>
        <row r="3148">
          <cell r="A3148">
            <v>3860</v>
          </cell>
          <cell r="B3148" t="str">
            <v>LUVA SOLDAVEL COM ROSCA, PVC, 32 MM X 1", PARA AGUA FRIA PREDIAL</v>
          </cell>
          <cell r="C3148" t="str">
            <v xml:space="preserve">UN    </v>
          </cell>
          <cell r="D3148" t="str">
            <v>CR</v>
          </cell>
          <cell r="E3148">
            <v>4.01</v>
          </cell>
        </row>
        <row r="3149">
          <cell r="A3149">
            <v>3905</v>
          </cell>
          <cell r="B3149" t="str">
            <v>LUVA SOLDAVEL COM ROSCA, PVC, 40 MM X 1 1/4", PARA AGUA FRIA PREDIAL</v>
          </cell>
          <cell r="C3149" t="str">
            <v xml:space="preserve">UN    </v>
          </cell>
          <cell r="D3149" t="str">
            <v>CR</v>
          </cell>
          <cell r="E3149">
            <v>8.8699999999999992</v>
          </cell>
        </row>
        <row r="3150">
          <cell r="A3150">
            <v>3871</v>
          </cell>
          <cell r="B3150" t="str">
            <v>LUVA SOLDAVEL COM ROSCA, PVC, 50 MM X 1 1/2", PARA AGUA FRIA PREDIAL</v>
          </cell>
          <cell r="C3150" t="str">
            <v xml:space="preserve">UN    </v>
          </cell>
          <cell r="D3150" t="str">
            <v>CR</v>
          </cell>
          <cell r="E3150">
            <v>18.43</v>
          </cell>
        </row>
        <row r="3151">
          <cell r="A3151">
            <v>37429</v>
          </cell>
          <cell r="B3151" t="str">
            <v>LUVA, PEAD PE 100,  DE 400 MM, PARA ELETROFUSAO</v>
          </cell>
          <cell r="C3151" t="str">
            <v xml:space="preserve">UN    </v>
          </cell>
          <cell r="D3151" t="str">
            <v>AS</v>
          </cell>
          <cell r="E3151">
            <v>1948.2</v>
          </cell>
        </row>
        <row r="3152">
          <cell r="A3152">
            <v>37426</v>
          </cell>
          <cell r="B3152" t="str">
            <v>LUVA, PEAD PE 100,  DE 63 MM, PARA ELETROFUSAO</v>
          </cell>
          <cell r="C3152" t="str">
            <v xml:space="preserve">UN    </v>
          </cell>
          <cell r="D3152" t="str">
            <v>AS</v>
          </cell>
          <cell r="E3152">
            <v>18.739999999999998</v>
          </cell>
        </row>
        <row r="3153">
          <cell r="A3153">
            <v>37427</v>
          </cell>
          <cell r="B3153" t="str">
            <v>LUVA, PEAD PE 100, DE 125 MM, PARA ELETROFUSAO</v>
          </cell>
          <cell r="C3153" t="str">
            <v xml:space="preserve">UN    </v>
          </cell>
          <cell r="D3153" t="str">
            <v>AS</v>
          </cell>
          <cell r="E3153">
            <v>44.7</v>
          </cell>
        </row>
        <row r="3154">
          <cell r="A3154">
            <v>37424</v>
          </cell>
          <cell r="B3154" t="str">
            <v>LUVA, PEAD PE 100, DE 20 MM, PARA ELETROFUSAO</v>
          </cell>
          <cell r="C3154" t="str">
            <v xml:space="preserve">UN    </v>
          </cell>
          <cell r="D3154" t="str">
            <v>AS</v>
          </cell>
          <cell r="E3154">
            <v>8.61</v>
          </cell>
        </row>
        <row r="3155">
          <cell r="A3155">
            <v>37428</v>
          </cell>
          <cell r="B3155" t="str">
            <v>LUVA, PEAD PE 100, DE 200 MM, PARA ELETROFUSAO</v>
          </cell>
          <cell r="C3155" t="str">
            <v xml:space="preserve">UN    </v>
          </cell>
          <cell r="D3155" t="str">
            <v>AS</v>
          </cell>
          <cell r="E3155">
            <v>154.06</v>
          </cell>
        </row>
        <row r="3156">
          <cell r="A3156">
            <v>37425</v>
          </cell>
          <cell r="B3156" t="str">
            <v>LUVA, PEAD PE 100, DE 32 MM, PARA ELETROFUSAO</v>
          </cell>
          <cell r="C3156" t="str">
            <v xml:space="preserve">UN    </v>
          </cell>
          <cell r="D3156" t="str">
            <v>AS</v>
          </cell>
          <cell r="E3156">
            <v>9.2799999999999994</v>
          </cell>
        </row>
        <row r="3157">
          <cell r="A3157">
            <v>11519</v>
          </cell>
          <cell r="B3157" t="str">
            <v>MACANETA ALAVANCA, RETA OU CURVA, MACICA, CROMADA, COMPRIMENTO DE 10 A 16 CM, ACABAMENTO PADRAO MEDIO - SOMENTE MACANETAS</v>
          </cell>
          <cell r="C3157" t="str">
            <v xml:space="preserve">PAR   </v>
          </cell>
          <cell r="D3157" t="str">
            <v>CR</v>
          </cell>
          <cell r="E3157">
            <v>31.64</v>
          </cell>
        </row>
        <row r="3158">
          <cell r="A3158">
            <v>11520</v>
          </cell>
          <cell r="B3158" t="str">
            <v>MACANETA ALAVANCA, RETA SIMPLES / OCA, CROMADA, COMPRIMENTO DE 10 A 16 CM, ACABAMENTO PADRAO POPULAR - SOMENTE MACANETAS</v>
          </cell>
          <cell r="C3158" t="str">
            <v xml:space="preserve">PAR   </v>
          </cell>
          <cell r="D3158" t="str">
            <v>CR</v>
          </cell>
          <cell r="E3158">
            <v>12.54</v>
          </cell>
        </row>
        <row r="3159">
          <cell r="A3159">
            <v>11518</v>
          </cell>
          <cell r="B3159" t="str">
            <v>MACANETA TIPO BOLA, CROMADA,  DIAMETRO APROXIMADO DE *2 1/2*", (SOMENTE MACANETAS)</v>
          </cell>
          <cell r="C3159" t="str">
            <v xml:space="preserve">PAR   </v>
          </cell>
          <cell r="D3159" t="str">
            <v>CR</v>
          </cell>
          <cell r="E3159">
            <v>36.51</v>
          </cell>
        </row>
        <row r="3160">
          <cell r="A3160">
            <v>38473</v>
          </cell>
          <cell r="B3160" t="str">
            <v>MACARICO DE SOLDA 201 PARA EXTENSAO GLP OU ACETILENO</v>
          </cell>
          <cell r="C3160" t="str">
            <v xml:space="preserve">UN    </v>
          </cell>
          <cell r="D3160" t="str">
            <v>CR</v>
          </cell>
          <cell r="E3160">
            <v>120.99</v>
          </cell>
        </row>
        <row r="3161">
          <cell r="A3161">
            <v>4244</v>
          </cell>
          <cell r="B3161" t="str">
            <v>MACARIQUEIRO</v>
          </cell>
          <cell r="C3161" t="str">
            <v xml:space="preserve">H     </v>
          </cell>
          <cell r="D3161" t="str">
            <v>CR</v>
          </cell>
          <cell r="E3161">
            <v>15.83</v>
          </cell>
        </row>
        <row r="3162">
          <cell r="A3162">
            <v>40977</v>
          </cell>
          <cell r="B3162" t="str">
            <v>MACARIQUEIRO (MENSALISTA)</v>
          </cell>
          <cell r="C3162" t="str">
            <v xml:space="preserve">MES   </v>
          </cell>
          <cell r="D3162" t="str">
            <v>CR</v>
          </cell>
          <cell r="E3162">
            <v>2825.48</v>
          </cell>
        </row>
        <row r="3163">
          <cell r="A3163">
            <v>2742</v>
          </cell>
          <cell r="B3163" t="str">
            <v>MADEIRA ROLICA SEM TRATAMENTO, EUCALIPTO OU EQUIVALENTE DA REGIAO, H = 3 M, D = 12 A 15 CM (PARA ESCORAMENTO)</v>
          </cell>
          <cell r="C3163" t="str">
            <v xml:space="preserve">M     </v>
          </cell>
          <cell r="D3163" t="str">
            <v>CR</v>
          </cell>
          <cell r="E3163">
            <v>1.81</v>
          </cell>
        </row>
        <row r="3164">
          <cell r="A3164">
            <v>2748</v>
          </cell>
          <cell r="B3164" t="str">
            <v>MADEIRA ROLICA SEM TRATAMENTO, EUCALIPTO OU EQUIVALENTE DA REGIAO, H = 3 M, D = 16 A 19 CM (PARA ESCORAMENTO)</v>
          </cell>
          <cell r="C3164" t="str">
            <v xml:space="preserve">M     </v>
          </cell>
          <cell r="D3164" t="str">
            <v>CR</v>
          </cell>
          <cell r="E3164">
            <v>5.32</v>
          </cell>
        </row>
        <row r="3165">
          <cell r="A3165">
            <v>2736</v>
          </cell>
          <cell r="B3165" t="str">
            <v>MADEIRA ROLICA SEM TRATAMENTO, EUCALIPTO OU EQUIVALENTE DA REGIAO, H = 3 M, D = 20 A 24 CM (PARA ESCORAMENTO)</v>
          </cell>
          <cell r="C3165" t="str">
            <v xml:space="preserve">M     </v>
          </cell>
          <cell r="D3165" t="str">
            <v>CR</v>
          </cell>
          <cell r="E3165">
            <v>7.43</v>
          </cell>
        </row>
        <row r="3166">
          <cell r="A3166">
            <v>2745</v>
          </cell>
          <cell r="B3166" t="str">
            <v>MADEIRA ROLICA SEM TRATAMENTO, EUCALIPTO OU EQUIVALENTE DA REGIAO, H = 3 M, D = 8 A 11 CM (PARA ESCORAMENTO)</v>
          </cell>
          <cell r="C3166" t="str">
            <v xml:space="preserve">M     </v>
          </cell>
          <cell r="D3166" t="str">
            <v xml:space="preserve">C </v>
          </cell>
          <cell r="E3166">
            <v>1.5</v>
          </cell>
        </row>
        <row r="3167">
          <cell r="A3167">
            <v>2751</v>
          </cell>
          <cell r="B3167" t="str">
            <v>MADEIRA ROLICA SEM TRATAMENTO, EUCALIPTO OU EQUIVALENTE DA REGIAO, H = 6 M, D = 12 A 15 CM (PARA ESCORAMENTO)</v>
          </cell>
          <cell r="C3167" t="str">
            <v xml:space="preserve">M     </v>
          </cell>
          <cell r="D3167" t="str">
            <v>CR</v>
          </cell>
          <cell r="E3167">
            <v>1.92</v>
          </cell>
        </row>
        <row r="3168">
          <cell r="A3168">
            <v>14439</v>
          </cell>
          <cell r="B3168" t="str">
            <v>MADEIRA ROLICA SEM TRATAMENTO, EUCALIPTO OU EQUIVALENTE DA REGIAO, H = 6 M, D = 8 A 11 CM (PARA ESCORAMENTO)</v>
          </cell>
          <cell r="C3168" t="str">
            <v xml:space="preserve">M     </v>
          </cell>
          <cell r="D3168" t="str">
            <v>CR</v>
          </cell>
          <cell r="E3168">
            <v>1.7</v>
          </cell>
        </row>
        <row r="3169">
          <cell r="A3169">
            <v>2731</v>
          </cell>
          <cell r="B3169" t="str">
            <v>MADEIRA ROLICA TRATADA, EUCALIPTO OU EQUIVALENTE DA REGIAO, H = 12 M, D = 20 A 24 CM (PARA POSTE)</v>
          </cell>
          <cell r="C3169" t="str">
            <v xml:space="preserve">M     </v>
          </cell>
          <cell r="D3169" t="str">
            <v>AS</v>
          </cell>
          <cell r="E3169">
            <v>58.06</v>
          </cell>
        </row>
        <row r="3170">
          <cell r="A3170">
            <v>21138</v>
          </cell>
          <cell r="B3170" t="str">
            <v>MADEIRA ROLICA TRATADA, EUCALIPTO OU EQUIVALENTE DA REGIAO, H = 2,2 M, D = 8 A 11 CM (PARA CERCA)</v>
          </cell>
          <cell r="C3170" t="str">
            <v xml:space="preserve">M     </v>
          </cell>
          <cell r="D3170" t="str">
            <v>AS</v>
          </cell>
          <cell r="E3170">
            <v>6.3</v>
          </cell>
        </row>
        <row r="3171">
          <cell r="A3171">
            <v>2747</v>
          </cell>
          <cell r="B3171" t="str">
            <v>MADEIRA ROLICA TRATADA, EUCALIPTO OU EQUIVALENTE DA REGIAO, H = 2,20 M, D = 16 A 19 CM (PARA CERCA)</v>
          </cell>
          <cell r="C3171" t="str">
            <v xml:space="preserve">M     </v>
          </cell>
          <cell r="D3171" t="str">
            <v>AS</v>
          </cell>
          <cell r="E3171">
            <v>15.57</v>
          </cell>
        </row>
        <row r="3172">
          <cell r="A3172">
            <v>4115</v>
          </cell>
          <cell r="B3172" t="str">
            <v>MADEIRA ROLICA TRATADA, EUCALIPTO OU EQUIVALENTE DA REGIAO, H = 3 M, D = 12 A 15 CM</v>
          </cell>
          <cell r="C3172" t="str">
            <v xml:space="preserve">M     </v>
          </cell>
          <cell r="D3172" t="str">
            <v>AS</v>
          </cell>
          <cell r="E3172">
            <v>12.19</v>
          </cell>
        </row>
        <row r="3173">
          <cell r="A3173">
            <v>2729</v>
          </cell>
          <cell r="B3173" t="str">
            <v>MADEIRA ROLICA TRATADA, EUCALIPTO OU EQUIVALENTE DA REGIAO, H = 3 M, D = 4 A 7 CM (PARA CAIBRO)</v>
          </cell>
          <cell r="C3173" t="str">
            <v xml:space="preserve">UN    </v>
          </cell>
          <cell r="D3173" t="str">
            <v>AS</v>
          </cell>
          <cell r="E3173">
            <v>14.68</v>
          </cell>
        </row>
        <row r="3174">
          <cell r="A3174">
            <v>4119</v>
          </cell>
          <cell r="B3174" t="str">
            <v>MADEIRA ROLICA TRATADA, EUCALIPTO OU EQUIVALENTE DA REGIAO, H = 6 M, D = 16 A 19 CM</v>
          </cell>
          <cell r="C3174" t="str">
            <v xml:space="preserve">M     </v>
          </cell>
          <cell r="D3174" t="str">
            <v>AS</v>
          </cell>
          <cell r="E3174">
            <v>24.52</v>
          </cell>
        </row>
        <row r="3175">
          <cell r="A3175">
            <v>2794</v>
          </cell>
          <cell r="B3175" t="str">
            <v>MADEIRA ROLICA TRATADA, EUCALIPTO OU EQUIVALENTE DA REGIAO, H = 6,5 M, D = 25 A 29 CM</v>
          </cell>
          <cell r="C3175" t="str">
            <v xml:space="preserve">M     </v>
          </cell>
          <cell r="D3175" t="str">
            <v>AS</v>
          </cell>
          <cell r="E3175">
            <v>60.55</v>
          </cell>
        </row>
        <row r="3176">
          <cell r="A3176">
            <v>2788</v>
          </cell>
          <cell r="B3176" t="str">
            <v>MADEIRA ROLICA TRATADA, EUCALIPTO OU EQUIVALENTE DA REGIAO, H = 6,5 M, D = 30 A 34 CM</v>
          </cell>
          <cell r="C3176" t="str">
            <v xml:space="preserve">M     </v>
          </cell>
          <cell r="D3176" t="str">
            <v>AS</v>
          </cell>
          <cell r="E3176">
            <v>122.42</v>
          </cell>
        </row>
        <row r="3177">
          <cell r="A3177">
            <v>4006</v>
          </cell>
          <cell r="B3177" t="str">
            <v>MADEIRA SERRADA NAO APARELHADA DE PINUS, MISTA OU EQUIVALENTE DA REGIAO</v>
          </cell>
          <cell r="C3177" t="str">
            <v xml:space="preserve">M3    </v>
          </cell>
          <cell r="D3177" t="str">
            <v>CR</v>
          </cell>
          <cell r="E3177">
            <v>1096.27</v>
          </cell>
        </row>
        <row r="3178">
          <cell r="A3178">
            <v>36151</v>
          </cell>
          <cell r="B3178" t="str">
            <v>MANGOTE DE SEGURANCA EM RASPA DE COURO</v>
          </cell>
          <cell r="C3178" t="str">
            <v xml:space="preserve">UN    </v>
          </cell>
          <cell r="D3178" t="str">
            <v>CR</v>
          </cell>
          <cell r="E3178">
            <v>21</v>
          </cell>
        </row>
        <row r="3179">
          <cell r="A3179">
            <v>37457</v>
          </cell>
          <cell r="B3179" t="str">
            <v>MANGUEIRA CRISTAL PARA NIVEL, LISA, PVC TRANSPARENTE, 3/8" X1,5 MM</v>
          </cell>
          <cell r="C3179" t="str">
            <v xml:space="preserve">M     </v>
          </cell>
          <cell r="D3179" t="str">
            <v>AS</v>
          </cell>
          <cell r="E3179">
            <v>2.1</v>
          </cell>
        </row>
        <row r="3180">
          <cell r="A3180">
            <v>37456</v>
          </cell>
          <cell r="B3180" t="str">
            <v>MANGUEIRA CRISTAL PARA NIVEL, LISA, PVC TRANSPARENTE, 5/16" X1 MM</v>
          </cell>
          <cell r="C3180" t="str">
            <v xml:space="preserve">M     </v>
          </cell>
          <cell r="D3180" t="str">
            <v>AS</v>
          </cell>
          <cell r="E3180">
            <v>1.1100000000000001</v>
          </cell>
        </row>
        <row r="3181">
          <cell r="A3181">
            <v>37461</v>
          </cell>
          <cell r="B3181" t="str">
            <v>MANGUEIRA CRISTAL TRANCADA, PVC COM REFORCO, COM PRESSAO DE TRABALHO (PT) 250 LBS/POL2, DE 3/4" X *2,8* MM</v>
          </cell>
          <cell r="C3181" t="str">
            <v xml:space="preserve">M     </v>
          </cell>
          <cell r="D3181" t="str">
            <v>AS</v>
          </cell>
          <cell r="E3181">
            <v>7.82</v>
          </cell>
        </row>
        <row r="3182">
          <cell r="A3182">
            <v>37460</v>
          </cell>
          <cell r="B3182" t="str">
            <v>MANGUEIRA CRISTAL TRANCADA, PVC COM REFORCO, PRESSAO DE TRABALHO (PT) 250 LBS/POL2, DE 1" X *3,4* MM</v>
          </cell>
          <cell r="C3182" t="str">
            <v xml:space="preserve">M     </v>
          </cell>
          <cell r="D3182" t="str">
            <v>AS</v>
          </cell>
          <cell r="E3182">
            <v>10.68</v>
          </cell>
        </row>
        <row r="3183">
          <cell r="A3183">
            <v>37458</v>
          </cell>
          <cell r="B3183" t="str">
            <v>MANGUEIRA CRISTAL, LISA, PVC TRANSPARENTE, 1/2" X 2 MM</v>
          </cell>
          <cell r="C3183" t="str">
            <v xml:space="preserve">M     </v>
          </cell>
          <cell r="D3183" t="str">
            <v>AS</v>
          </cell>
          <cell r="E3183">
            <v>3.13</v>
          </cell>
        </row>
        <row r="3184">
          <cell r="A3184">
            <v>37454</v>
          </cell>
          <cell r="B3184" t="str">
            <v>MANGUEIRA CRISTAL, LISA, PVC TRANSPARENTE, 1/4" X1 MM</v>
          </cell>
          <cell r="C3184" t="str">
            <v xml:space="preserve">M     </v>
          </cell>
          <cell r="D3184" t="str">
            <v>AS</v>
          </cell>
          <cell r="E3184">
            <v>0.82</v>
          </cell>
        </row>
        <row r="3185">
          <cell r="A3185">
            <v>37455</v>
          </cell>
          <cell r="B3185" t="str">
            <v>MANGUEIRA CRISTAL, LISA, PVC TRANSPARENTE, 1/4" X1,5 MM</v>
          </cell>
          <cell r="C3185" t="str">
            <v xml:space="preserve">M     </v>
          </cell>
          <cell r="D3185" t="str">
            <v>AS</v>
          </cell>
          <cell r="E3185">
            <v>1.38</v>
          </cell>
        </row>
        <row r="3186">
          <cell r="A3186">
            <v>37459</v>
          </cell>
          <cell r="B3186" t="str">
            <v>MANGUEIRA CRISTAL, LISA, PVC TRANSPARENTE, 3/4" X 2 MM</v>
          </cell>
          <cell r="C3186" t="str">
            <v xml:space="preserve">M     </v>
          </cell>
          <cell r="D3186" t="str">
            <v>AS</v>
          </cell>
          <cell r="E3186">
            <v>4.3899999999999997</v>
          </cell>
        </row>
        <row r="3187">
          <cell r="A3187">
            <v>21029</v>
          </cell>
          <cell r="B3187" t="str">
            <v>MANGUEIRA DE INCENDIO, TIPO 1, DE 1 1/2", COMPRIMENTO = 15 M, TECIDO EM FIO DE POLIESTER E TUBO INTERNO EM BORRACHA SINTETICA, COM UNIOES ENGATE RAPIDO</v>
          </cell>
          <cell r="C3187" t="str">
            <v xml:space="preserve">UN    </v>
          </cell>
          <cell r="D3187" t="str">
            <v xml:space="preserve">C </v>
          </cell>
          <cell r="E3187">
            <v>242</v>
          </cell>
        </row>
        <row r="3188">
          <cell r="A3188">
            <v>21030</v>
          </cell>
          <cell r="B3188" t="str">
            <v>MANGUEIRA DE INCENDIO, TIPO 1, DE 1 1/2", COMPRIMENTO = 20 M, TECIDO EM FIO DE POLIESTER E TUBO INTERNO EM BORRACHA SINTETICA, COM UNIOES ENGATE RAPIDO</v>
          </cell>
          <cell r="C3188" t="str">
            <v xml:space="preserve">UN    </v>
          </cell>
          <cell r="D3188" t="str">
            <v>CR</v>
          </cell>
          <cell r="E3188">
            <v>298.3</v>
          </cell>
        </row>
        <row r="3189">
          <cell r="A3189">
            <v>21031</v>
          </cell>
          <cell r="B3189" t="str">
            <v>MANGUEIRA DE INCENDIO, TIPO 1, DE 1 1/2", COMPRIMENTO = 25 M, TECIDO EM FIO DE POLIESTER E TUBO INTERNO EM BORRACHA SINTETICA, COM UNIOES ENGATE RAPIDO</v>
          </cell>
          <cell r="C3189" t="str">
            <v xml:space="preserve">UN    </v>
          </cell>
          <cell r="D3189" t="str">
            <v>CR</v>
          </cell>
          <cell r="E3189">
            <v>371.38</v>
          </cell>
        </row>
        <row r="3190">
          <cell r="A3190">
            <v>21032</v>
          </cell>
          <cell r="B3190" t="str">
            <v>MANGUEIRA DE INCENDIO, TIPO 1, DE 1 1/2", COMPRIMENTO = 30 M, TECIDO EM FIO DE POLIESTER E TUBO INTERNO EM BORRACHA SINTETICA, COM UNIOES ENGATE RAPIDO</v>
          </cell>
          <cell r="C3190" t="str">
            <v xml:space="preserve">UN    </v>
          </cell>
          <cell r="D3190" t="str">
            <v>CR</v>
          </cell>
          <cell r="E3190">
            <v>396.54</v>
          </cell>
        </row>
        <row r="3191">
          <cell r="A3191">
            <v>37527</v>
          </cell>
          <cell r="B3191" t="str">
            <v>MANGUEIRA DE INCENDIO, TIPO 2, DE 1 1/2", COMPRIMENTO = 15 M, TECIDO EM FIO DE POLIESTER E TUBO INTERNO EM BORRACHA SINTETICA, COM UNIOES ENGATE RAPIDO</v>
          </cell>
          <cell r="C3191" t="str">
            <v xml:space="preserve">UN    </v>
          </cell>
          <cell r="D3191" t="str">
            <v>CR</v>
          </cell>
          <cell r="E3191">
            <v>358.2</v>
          </cell>
        </row>
        <row r="3192">
          <cell r="A3192">
            <v>37528</v>
          </cell>
          <cell r="B3192" t="str">
            <v>MANGUEIRA DE INCENDIO, TIPO 2, DE 1 1/2", COMPRIMENTO = 20 M, TECIDO EM FIO DE POLIESTER E TUBO INTERNO EM BORRACHA SINTETICA, COM UNIOES</v>
          </cell>
          <cell r="C3192" t="str">
            <v xml:space="preserve">UN    </v>
          </cell>
          <cell r="D3192" t="str">
            <v>CR</v>
          </cell>
          <cell r="E3192">
            <v>427.09</v>
          </cell>
        </row>
        <row r="3193">
          <cell r="A3193">
            <v>37529</v>
          </cell>
          <cell r="B3193" t="str">
            <v>MANGUEIRA DE INCENDIO, TIPO 2, DE 1 1/2", COMPRIMENTO = 25 M, TECIDO EM FIO DE POLIESTER E TUBO INTERNO EM BORRACHA SINTETICA, COM UNIOES</v>
          </cell>
          <cell r="C3193" t="str">
            <v xml:space="preserve">UN    </v>
          </cell>
          <cell r="D3193" t="str">
            <v>CR</v>
          </cell>
          <cell r="E3193">
            <v>431.28</v>
          </cell>
        </row>
        <row r="3194">
          <cell r="A3194">
            <v>37530</v>
          </cell>
          <cell r="B3194" t="str">
            <v>MANGUEIRA DE INCENDIO, TIPO 2, DE 1 1/2", COMPRIMENTO = 30 M, TECIDO EM FIO DE POLIESTER E TUBO INTERNO EM BORRACHA SINTETICA, COM UNIOES</v>
          </cell>
          <cell r="C3194" t="str">
            <v xml:space="preserve">UN    </v>
          </cell>
          <cell r="D3194" t="str">
            <v>CR</v>
          </cell>
          <cell r="E3194">
            <v>563.05999999999995</v>
          </cell>
        </row>
        <row r="3195">
          <cell r="A3195">
            <v>21034</v>
          </cell>
          <cell r="B3195" t="str">
            <v>MANGUEIRA DE INCENDIO, TIPO 2, DE 2 1/2", COMPRIMENTO = 15 M, TECIDO EM FIO DE POLIESTER E TUBO INTERNO EM BORRACHA SINTETICA, COM UNIOES ENGATE RAPIDO</v>
          </cell>
          <cell r="C3195" t="str">
            <v xml:space="preserve">UN    </v>
          </cell>
          <cell r="D3195" t="str">
            <v>CR</v>
          </cell>
          <cell r="E3195">
            <v>480.4</v>
          </cell>
        </row>
        <row r="3196">
          <cell r="A3196">
            <v>37531</v>
          </cell>
          <cell r="B3196" t="str">
            <v>MANGUEIRA DE INCENDIO, TIPO 2, DE 2 1/2", COMPRIMENTO = 20 M, TECIDO EM FIO DE POLIESTER E TUBO INTERNO EM BORRACHA SINTETICA, COM UNIOES</v>
          </cell>
          <cell r="C3196" t="str">
            <v xml:space="preserve">UN    </v>
          </cell>
          <cell r="D3196" t="str">
            <v>CR</v>
          </cell>
          <cell r="E3196">
            <v>605</v>
          </cell>
        </row>
        <row r="3197">
          <cell r="A3197">
            <v>21036</v>
          </cell>
          <cell r="B3197" t="str">
            <v>MANGUEIRA DE INCENDIO, TIPO 2, DE 2 1/2", COMPRIMENTO = 25 M, TECIDO EM FIO DE POLIESTER E TUBO INTERNO EM BORRACHA SINTETICA, COM UNIOES ENGATE RAPIDO</v>
          </cell>
          <cell r="C3197" t="str">
            <v xml:space="preserve">UN    </v>
          </cell>
          <cell r="D3197" t="str">
            <v>CR</v>
          </cell>
          <cell r="E3197">
            <v>735.58</v>
          </cell>
        </row>
        <row r="3198">
          <cell r="A3198">
            <v>21037</v>
          </cell>
          <cell r="B3198" t="str">
            <v>MANGUEIRA DE INCENDIO, TIPO 2, DE 2 1/2", COMPRIMENTO = 30 M, TECIDO EM FIO DE POLIESTER E TUBO INTERNO EM BORRACHA SINTETICA, COM UNIOES ENGATE RAPIDO</v>
          </cell>
          <cell r="C3198" t="str">
            <v xml:space="preserve">UN    </v>
          </cell>
          <cell r="D3198" t="str">
            <v>CR</v>
          </cell>
          <cell r="E3198">
            <v>838.61</v>
          </cell>
        </row>
        <row r="3199">
          <cell r="A3199">
            <v>20185</v>
          </cell>
          <cell r="B3199" t="str">
            <v>MANGUEIRA DE PVC FLEXIVEL,TIPO FLAT/ACHATADA, COR LARANJA, D = 1 1/2" (40 MM), PARA CONDUCAO DE AGUA, SERVICOS LEVES E MEDIOS</v>
          </cell>
          <cell r="C3199" t="str">
            <v xml:space="preserve">M     </v>
          </cell>
          <cell r="D3199" t="str">
            <v>AS</v>
          </cell>
          <cell r="E3199">
            <v>12.71</v>
          </cell>
        </row>
        <row r="3200">
          <cell r="A3200">
            <v>20260</v>
          </cell>
          <cell r="B3200" t="str">
            <v>MANGUEIRA PARA GAS - GLP, PVC, TRANCADA, DIAMETRO DE 3/8", COMPRIMENTO DE 1M (NORMATIZADA)</v>
          </cell>
          <cell r="C3200" t="str">
            <v xml:space="preserve">UN    </v>
          </cell>
          <cell r="D3200" t="str">
            <v>AS</v>
          </cell>
          <cell r="E3200">
            <v>10.220000000000001</v>
          </cell>
        </row>
        <row r="3201">
          <cell r="A3201">
            <v>37523</v>
          </cell>
          <cell r="B3201" t="str">
            <v>MANIPULADOR TELESCOPICO, POTENCIA DE 101 HP, CAPACIDADE DE CARGA DE 3.500 KG, ALTURA MAXIMA DE ELEVACAO DE 12 M</v>
          </cell>
          <cell r="C3201" t="str">
            <v xml:space="preserve">UN    </v>
          </cell>
          <cell r="D3201" t="str">
            <v>AS</v>
          </cell>
          <cell r="E3201">
            <v>398826.33</v>
          </cell>
        </row>
        <row r="3202">
          <cell r="A3202">
            <v>37515</v>
          </cell>
          <cell r="B3202" t="str">
            <v>MANIPULADOR TELESCOPICO, POTENCIA DE 85 HP, CAPACIDADE DE CARGA DE 3.500 KG, ALTURA MAXIMA DE ELEVACAO DE 12,3 M</v>
          </cell>
          <cell r="C3202" t="str">
            <v xml:space="preserve">UN    </v>
          </cell>
          <cell r="D3202" t="str">
            <v>AS</v>
          </cell>
          <cell r="E3202">
            <v>354577</v>
          </cell>
        </row>
        <row r="3203">
          <cell r="A3203">
            <v>12899</v>
          </cell>
          <cell r="B3203" t="str">
            <v>MANOMETRO COM CAIXA EM ACO PINTADO, ESCALA *10* KGF/CM2 (*10* BAR), DIAMETRO NOMINAL DE *63* MM, CONEXAO DE 1/4"</v>
          </cell>
          <cell r="C3203" t="str">
            <v xml:space="preserve">UN    </v>
          </cell>
          <cell r="D3203" t="str">
            <v>AS</v>
          </cell>
          <cell r="E3203">
            <v>83.64</v>
          </cell>
        </row>
        <row r="3204">
          <cell r="A3204">
            <v>12898</v>
          </cell>
          <cell r="B3204" t="str">
            <v>MANOMETRO COM CAIXA EM ACO PINTADO, ESCALA *10* KGF/CM2 (*10* BAR), DIAMETRO NOMINAL DE 100 MM, CONEXAO DE 1/2"</v>
          </cell>
          <cell r="C3204" t="str">
            <v xml:space="preserve">UN    </v>
          </cell>
          <cell r="D3204" t="str">
            <v>AS</v>
          </cell>
          <cell r="E3204">
            <v>132.68</v>
          </cell>
        </row>
        <row r="3205">
          <cell r="A3205">
            <v>42528</v>
          </cell>
          <cell r="B3205" t="str">
            <v>MANTA ALUMINIZADA NAS DUAS FACES, PARA SUBCOBERTURA,  E = *2* MM</v>
          </cell>
          <cell r="C3205" t="str">
            <v xml:space="preserve">M2    </v>
          </cell>
          <cell r="D3205" t="str">
            <v>CR</v>
          </cell>
          <cell r="E3205">
            <v>5.9</v>
          </cell>
        </row>
        <row r="3206">
          <cell r="A3206">
            <v>39696</v>
          </cell>
          <cell r="B3206" t="str">
            <v>MANTA ALUMINIZADA 1 FACE PARA SUBCOBERTURA, E = *1* MM</v>
          </cell>
          <cell r="C3206" t="str">
            <v xml:space="preserve">M2    </v>
          </cell>
          <cell r="D3206" t="str">
            <v xml:space="preserve">C </v>
          </cell>
          <cell r="E3206">
            <v>4.1500000000000004</v>
          </cell>
        </row>
        <row r="3207">
          <cell r="A3207">
            <v>39700</v>
          </cell>
          <cell r="B3207" t="str">
            <v>MANTA ANTIRRUIDO DE POLIESTER (PET) PARA CONTRAPISO E = *8* MM</v>
          </cell>
          <cell r="C3207" t="str">
            <v xml:space="preserve">M2    </v>
          </cell>
          <cell r="D3207" t="str">
            <v>CR</v>
          </cell>
          <cell r="E3207">
            <v>18.920000000000002</v>
          </cell>
        </row>
        <row r="3208">
          <cell r="A3208">
            <v>11621</v>
          </cell>
          <cell r="B3208" t="str">
            <v>MANTA ASFALTICA ELASTOMERICA EM POLIESTER ALUMINIZADA 3 MM, TIPO III, CLASSE B (NBR 9952)</v>
          </cell>
          <cell r="C3208" t="str">
            <v xml:space="preserve">M2    </v>
          </cell>
          <cell r="D3208" t="str">
            <v>CR</v>
          </cell>
          <cell r="E3208">
            <v>37.64</v>
          </cell>
        </row>
        <row r="3209">
          <cell r="A3209">
            <v>4014</v>
          </cell>
          <cell r="B3209" t="str">
            <v>MANTA ASFALTICA ELASTOMERICA EM POLIESTER 3 MM, TIPO III, CLASSE B, ACABAMENTO PP (NBR 9952)</v>
          </cell>
          <cell r="C3209" t="str">
            <v xml:space="preserve">M2    </v>
          </cell>
          <cell r="D3209" t="str">
            <v>CR</v>
          </cell>
          <cell r="E3209">
            <v>38.950000000000003</v>
          </cell>
        </row>
        <row r="3210">
          <cell r="A3210">
            <v>4015</v>
          </cell>
          <cell r="B3210" t="str">
            <v>MANTA ASFALTICA ELASTOMERICA EM POLIESTER 4 MM, TIPO III, CLASSE B, ACABAMENTO PP (NBR 9952)</v>
          </cell>
          <cell r="C3210" t="str">
            <v xml:space="preserve">M2    </v>
          </cell>
          <cell r="D3210" t="str">
            <v>CR</v>
          </cell>
          <cell r="E3210">
            <v>47.83</v>
          </cell>
        </row>
        <row r="3211">
          <cell r="A3211">
            <v>4017</v>
          </cell>
          <cell r="B3211" t="str">
            <v>MANTA ASFALTICA ELASTOMERICA EM POLIESTER 5 MM, TIPO III, CLASSE B, ACABAMENTO PP (NBR 9952)</v>
          </cell>
          <cell r="C3211" t="str">
            <v xml:space="preserve">M2    </v>
          </cell>
          <cell r="D3211" t="str">
            <v>CR</v>
          </cell>
          <cell r="E3211">
            <v>69.599999999999994</v>
          </cell>
        </row>
        <row r="3212">
          <cell r="A3212">
            <v>4016</v>
          </cell>
          <cell r="B3212" t="str">
            <v>MANTA ASFALTICA ELASTOMERICA TIPO GLASS 3 MM, TIPO II, CLASSE C, ACABAMENTO PP (NBR 9952)</v>
          </cell>
          <cell r="C3212" t="str">
            <v xml:space="preserve">M2    </v>
          </cell>
          <cell r="D3212" t="str">
            <v xml:space="preserve">C </v>
          </cell>
          <cell r="E3212">
            <v>27.49</v>
          </cell>
        </row>
        <row r="3213">
          <cell r="A3213">
            <v>39699</v>
          </cell>
          <cell r="B3213" t="str">
            <v>MANTA DE BORRACHA ANTIRRUIDO 5 MM</v>
          </cell>
          <cell r="C3213" t="str">
            <v xml:space="preserve">M2    </v>
          </cell>
          <cell r="D3213" t="str">
            <v>CR</v>
          </cell>
          <cell r="E3213">
            <v>12.89</v>
          </cell>
        </row>
        <row r="3214">
          <cell r="A3214">
            <v>38544</v>
          </cell>
          <cell r="B3214" t="str">
            <v>MANTA DE POLIETILENO EXPANDIDO (PEBD) ANTICHAMAS, E = 8 MM</v>
          </cell>
          <cell r="C3214" t="str">
            <v xml:space="preserve">M2    </v>
          </cell>
          <cell r="D3214" t="str">
            <v>CR</v>
          </cell>
          <cell r="E3214">
            <v>7.05</v>
          </cell>
        </row>
        <row r="3215">
          <cell r="A3215">
            <v>38545</v>
          </cell>
          <cell r="B3215" t="str">
            <v>MANTA DE POLIETILENO EXPANDIDO (PEBD), E = 5 MM</v>
          </cell>
          <cell r="C3215" t="str">
            <v xml:space="preserve">M2    </v>
          </cell>
          <cell r="D3215" t="str">
            <v>CR</v>
          </cell>
          <cell r="E3215">
            <v>4.53</v>
          </cell>
        </row>
        <row r="3216">
          <cell r="A3216">
            <v>42527</v>
          </cell>
          <cell r="B3216" t="str">
            <v>MANTA DE POLIETILENO EXPANDIDO, COM 1 FACE METALIZADA PARA SUBCOBERTURA,  E = *5* MM</v>
          </cell>
          <cell r="C3216" t="str">
            <v xml:space="preserve">M2    </v>
          </cell>
          <cell r="D3216" t="str">
            <v>CR</v>
          </cell>
          <cell r="E3216">
            <v>15.59</v>
          </cell>
        </row>
        <row r="3217">
          <cell r="A3217">
            <v>39323</v>
          </cell>
          <cell r="B3217" t="str">
            <v>MANTA GEOTEXTIL TECIDO DE LAMINETES DE POLIPROPILENO, RESISTENCIA A TRACAO = *25* KN/M</v>
          </cell>
          <cell r="C3217" t="str">
            <v xml:space="preserve">M2    </v>
          </cell>
          <cell r="D3217" t="str">
            <v>CR</v>
          </cell>
          <cell r="E3217">
            <v>17.29</v>
          </cell>
        </row>
        <row r="3218">
          <cell r="A3218">
            <v>626</v>
          </cell>
          <cell r="B3218" t="str">
            <v>MANTA LIQUIDA DE BASE ASFALTICA MODIFICADA COM A ADICAO DE ELASTOMEROS DILUIDOS EM SOLVENTE ORGANICO, APLICACAO A FRIO (MEMBRANA IMPERMEABILIZANTE ASFASTICA)</v>
          </cell>
          <cell r="C3218" t="str">
            <v xml:space="preserve">KG    </v>
          </cell>
          <cell r="D3218" t="str">
            <v xml:space="preserve">C </v>
          </cell>
          <cell r="E3218">
            <v>14.83</v>
          </cell>
        </row>
        <row r="3219">
          <cell r="A3219">
            <v>25860</v>
          </cell>
          <cell r="B3219" t="str">
            <v>MANTA TERMOPLASTICA, PEAD, GEOMEMBRANA LISA, E = 0,50 MM ( NBR 15352)</v>
          </cell>
          <cell r="C3219" t="str">
            <v xml:space="preserve">M2    </v>
          </cell>
          <cell r="D3219" t="str">
            <v>AS</v>
          </cell>
          <cell r="E3219">
            <v>9.83</v>
          </cell>
        </row>
        <row r="3220">
          <cell r="A3220">
            <v>25861</v>
          </cell>
          <cell r="B3220" t="str">
            <v>MANTA TERMOPLASTICA, PEAD, GEOMEMBRANA LISA, E = 0,75 MM ( NBR 15352)</v>
          </cell>
          <cell r="C3220" t="str">
            <v xml:space="preserve">M2    </v>
          </cell>
          <cell r="D3220" t="str">
            <v>AS</v>
          </cell>
          <cell r="E3220">
            <v>14.83</v>
          </cell>
        </row>
        <row r="3221">
          <cell r="A3221">
            <v>25862</v>
          </cell>
          <cell r="B3221" t="str">
            <v>MANTA TERMOPLASTICA, PEAD, GEOMEMBRANA LISA, E = 0,80 MM ( NBR 15352)</v>
          </cell>
          <cell r="C3221" t="str">
            <v xml:space="preserve">M2    </v>
          </cell>
          <cell r="D3221" t="str">
            <v>AS</v>
          </cell>
          <cell r="E3221">
            <v>15.75</v>
          </cell>
        </row>
        <row r="3222">
          <cell r="A3222">
            <v>25863</v>
          </cell>
          <cell r="B3222" t="str">
            <v>MANTA TERMOPLASTICA, PEAD, GEOMEMBRANA LISA, E = 1,00 MM ( NBR 15352)</v>
          </cell>
          <cell r="C3222" t="str">
            <v xml:space="preserve">M2    </v>
          </cell>
          <cell r="D3222" t="str">
            <v>AS</v>
          </cell>
          <cell r="E3222">
            <v>19.68</v>
          </cell>
        </row>
        <row r="3223">
          <cell r="A3223">
            <v>25864</v>
          </cell>
          <cell r="B3223" t="str">
            <v>MANTA TERMOPLASTICA, PEAD, GEOMEMBRANA LISA, E = 1,50 MM ( NBR 15352)</v>
          </cell>
          <cell r="C3223" t="str">
            <v xml:space="preserve">M2    </v>
          </cell>
          <cell r="D3223" t="str">
            <v>AS</v>
          </cell>
          <cell r="E3223">
            <v>29.52</v>
          </cell>
        </row>
        <row r="3224">
          <cell r="A3224">
            <v>25865</v>
          </cell>
          <cell r="B3224" t="str">
            <v>MANTA TERMOPLASTICA, PEAD, GEOMEMBRANA LISA, E = 2,00 MM ( NBR 15352)</v>
          </cell>
          <cell r="C3224" t="str">
            <v xml:space="preserve">M2    </v>
          </cell>
          <cell r="D3224" t="str">
            <v>AS</v>
          </cell>
          <cell r="E3224">
            <v>39.54</v>
          </cell>
        </row>
        <row r="3225">
          <cell r="A3225">
            <v>25866</v>
          </cell>
          <cell r="B3225" t="str">
            <v>MANTA TERMOPLASTICA, PEAD, GEOMEMBRANA LISA, E = 2,50 MM ( NBR 15352)</v>
          </cell>
          <cell r="C3225" t="str">
            <v xml:space="preserve">M2    </v>
          </cell>
          <cell r="D3225" t="str">
            <v>AS</v>
          </cell>
          <cell r="E3225">
            <v>49.1</v>
          </cell>
        </row>
        <row r="3226">
          <cell r="A3226">
            <v>25868</v>
          </cell>
          <cell r="B3226" t="str">
            <v>MANTA TERMOPLASTICA, PEAD, GEOMEMBRANA TEXTURIZADA EM AMBAS AS FACES, E = 0,50 MM (NBR 15352)</v>
          </cell>
          <cell r="C3226" t="str">
            <v xml:space="preserve">M2    </v>
          </cell>
          <cell r="D3226" t="str">
            <v>AS</v>
          </cell>
          <cell r="E3226">
            <v>10.96</v>
          </cell>
        </row>
        <row r="3227">
          <cell r="A3227">
            <v>25869</v>
          </cell>
          <cell r="B3227" t="str">
            <v>MANTA TERMOPLASTICA, PEAD, GEOMEMBRANA TEXTURIZADA EM AMBAS AS FACES, E = 0,75 MM (NBR 15352)</v>
          </cell>
          <cell r="C3227" t="str">
            <v xml:space="preserve">M2    </v>
          </cell>
          <cell r="D3227" t="str">
            <v>AS</v>
          </cell>
          <cell r="E3227">
            <v>15.47</v>
          </cell>
        </row>
        <row r="3228">
          <cell r="A3228">
            <v>25870</v>
          </cell>
          <cell r="B3228" t="str">
            <v>MANTA TERMOPLASTICA, PEAD, GEOMEMBRANA TEXTURIZADA EM AMBAS AS FACES, E = 0,80 MM (NBR 15352)</v>
          </cell>
          <cell r="C3228" t="str">
            <v xml:space="preserve">M2    </v>
          </cell>
          <cell r="D3228" t="str">
            <v>AS</v>
          </cell>
          <cell r="E3228">
            <v>17.53</v>
          </cell>
        </row>
        <row r="3229">
          <cell r="A3229">
            <v>25871</v>
          </cell>
          <cell r="B3229" t="str">
            <v>MANTA TERMOPLASTICA, PEAD, GEOMEMBRANA TEXTURIZADA EM AMBAS AS FACES, E = 1,00 MM (NBR 15352)</v>
          </cell>
          <cell r="C3229" t="str">
            <v xml:space="preserve">M2    </v>
          </cell>
          <cell r="D3229" t="str">
            <v>AS</v>
          </cell>
          <cell r="E3229">
            <v>21.53</v>
          </cell>
        </row>
        <row r="3230">
          <cell r="A3230">
            <v>25867</v>
          </cell>
          <cell r="B3230" t="str">
            <v>MANTA TERMOPLASTICA, PEAD, GEOMEMBRANA TEXTURIZADA EM AMBAS AS FACES, E = 1,50 MM (NBR 15352)</v>
          </cell>
          <cell r="C3230" t="str">
            <v xml:space="preserve">M2    </v>
          </cell>
          <cell r="D3230" t="str">
            <v>AS</v>
          </cell>
          <cell r="E3230">
            <v>31.87</v>
          </cell>
        </row>
        <row r="3231">
          <cell r="A3231">
            <v>25872</v>
          </cell>
          <cell r="B3231" t="str">
            <v>MANTA TERMOPLASTICA, PEAD, GEOMEMBRANA TEXTURIZADA EM AMBAS AS FACES, E = 2,00 MM (NBR 15352)</v>
          </cell>
          <cell r="C3231" t="str">
            <v xml:space="preserve">M2    </v>
          </cell>
          <cell r="D3231" t="str">
            <v>AS</v>
          </cell>
          <cell r="E3231">
            <v>43.08</v>
          </cell>
        </row>
        <row r="3232">
          <cell r="A3232">
            <v>25873</v>
          </cell>
          <cell r="B3232" t="str">
            <v>MANTA TERMOPLASTICA, PEAD, GEOMEMBRANA TEXTURIZADA EM AMBAS AS FACES, E = 2,50 MM (NBR 15352)</v>
          </cell>
          <cell r="C3232" t="str">
            <v xml:space="preserve">M2    </v>
          </cell>
          <cell r="D3232" t="str">
            <v>AS</v>
          </cell>
          <cell r="E3232">
            <v>53.73</v>
          </cell>
        </row>
        <row r="3233">
          <cell r="A3233">
            <v>40637</v>
          </cell>
          <cell r="B3233" t="str">
            <v>MAQUINA DEMARCADORA DE FAIXA DE TRAFEGO A FRIO, AUTOPROPELIDA, MOTOR DIESEL 38 HP</v>
          </cell>
          <cell r="C3233" t="str">
            <v xml:space="preserve">UN    </v>
          </cell>
          <cell r="D3233" t="str">
            <v>AS</v>
          </cell>
          <cell r="E3233">
            <v>505925.24</v>
          </cell>
        </row>
        <row r="3234">
          <cell r="A3234">
            <v>13836</v>
          </cell>
          <cell r="B3234" t="str">
            <v>MAQUINA EXTRUSORA DE CONCRETO PARA GUIAS E SARJETAS, COM MOTOR A DIESEL DE 14 CV</v>
          </cell>
          <cell r="C3234" t="str">
            <v xml:space="preserve">UN    </v>
          </cell>
          <cell r="D3234" t="str">
            <v>AS</v>
          </cell>
          <cell r="E3234">
            <v>60699.21</v>
          </cell>
        </row>
        <row r="3235">
          <cell r="A3235">
            <v>14534</v>
          </cell>
          <cell r="B3235" t="str">
            <v>MAQUINA MANUAL TIPO PRENSA PARA PRODUCAO DE BLOCOS E PAVIMENTOS DE CONCRETO, COM MOTOR ELETRICO TRIFASICO PARA VIBRACAO, POTENCIA TOTAL INSTALADA DE 1,5 KW</v>
          </cell>
          <cell r="C3235" t="str">
            <v xml:space="preserve">UN    </v>
          </cell>
          <cell r="D3235" t="str">
            <v>AS</v>
          </cell>
          <cell r="E3235">
            <v>25410.29</v>
          </cell>
        </row>
        <row r="3236">
          <cell r="A3236">
            <v>14619</v>
          </cell>
          <cell r="B3236" t="str">
            <v>MAQUINA PARA CORTE COM DISCO ABRASIVO DE DIAMETRO DE 18'' (450 MM), COM MOTOR ELETRICO TRIFASICO DE 10 CV</v>
          </cell>
          <cell r="C3236" t="str">
            <v xml:space="preserve">UN    </v>
          </cell>
          <cell r="D3236" t="str">
            <v>CR</v>
          </cell>
          <cell r="E3236">
            <v>12686.56</v>
          </cell>
        </row>
        <row r="3237">
          <cell r="A3237">
            <v>14535</v>
          </cell>
          <cell r="B3237" t="str">
            <v>MAQUINA TIPO PRENSA HIDRAULICA, PARA FABRICACAO DE TUBOS DE CONCRETO PARA AGUAS PLUVIAIS, DN 200 A DN 600 MM X 1000 MM DE COMPRIMENTO, COM MOTOR PRINCIPAL DE 20 CV</v>
          </cell>
          <cell r="C3237" t="str">
            <v xml:space="preserve">UN    </v>
          </cell>
          <cell r="D3237" t="str">
            <v>AS</v>
          </cell>
          <cell r="E3237">
            <v>252199.6</v>
          </cell>
        </row>
        <row r="3238">
          <cell r="A3238">
            <v>39813</v>
          </cell>
          <cell r="B3238" t="str">
            <v>MAQUINA TIPO VASO/TANQUE/JATO DE PRESSAO PORTATIL PARA JATEAMENTO, CONTROLE AUTOMATICO E REMOTO, CAMARA DE 1 SAIDA, 280 L, DIAM. *670* MM, BICO JATO CURTO VENTURI DE 5/16", MANGUEIRA DE 1" DE 10 M, COMPLETA (VALVULAS POP UP E DOSADORA, FUNDO CONICO ETC)</v>
          </cell>
          <cell r="C3238" t="str">
            <v xml:space="preserve">UN    </v>
          </cell>
          <cell r="D3238" t="str">
            <v>AS</v>
          </cell>
          <cell r="E3238">
            <v>20704.22</v>
          </cell>
        </row>
        <row r="3239">
          <cell r="A3239">
            <v>40403</v>
          </cell>
          <cell r="B3239" t="str">
            <v>MAQUINA TRANSFORMADORA MONOFASICA PARA SOLDA ELETRICA, TENSAO DE 220 V, FREQUENCIA DE 60 HZ, FAIXA DE CORRENTE ENTRE 80 A (+/- 10 A) E 250 A, POTENCIA ENTRE 14,00 KVA E 15,0 KVA, CICLO DE TRABALHO ENTRE 10% E 20% A 250 A</v>
          </cell>
          <cell r="C3239" t="str">
            <v xml:space="preserve">UN    </v>
          </cell>
          <cell r="D3239" t="str">
            <v>AS</v>
          </cell>
          <cell r="E3239">
            <v>473.32</v>
          </cell>
        </row>
        <row r="3240">
          <cell r="A3240">
            <v>12868</v>
          </cell>
          <cell r="B3240" t="str">
            <v>MARCENEIRO</v>
          </cell>
          <cell r="C3240" t="str">
            <v xml:space="preserve">H     </v>
          </cell>
          <cell r="D3240" t="str">
            <v>CR</v>
          </cell>
          <cell r="E3240">
            <v>16.77</v>
          </cell>
        </row>
        <row r="3241">
          <cell r="A3241">
            <v>40916</v>
          </cell>
          <cell r="B3241" t="str">
            <v>MARCENEIRO (MENSALISTA)</v>
          </cell>
          <cell r="C3241" t="str">
            <v xml:space="preserve">MES   </v>
          </cell>
          <cell r="D3241" t="str">
            <v>CR</v>
          </cell>
          <cell r="E3241">
            <v>2991.41</v>
          </cell>
        </row>
        <row r="3242">
          <cell r="A3242">
            <v>4755</v>
          </cell>
          <cell r="B3242" t="str">
            <v>MARMORISTA / GRANITEIRO</v>
          </cell>
          <cell r="C3242" t="str">
            <v xml:space="preserve">H     </v>
          </cell>
          <cell r="D3242" t="str">
            <v>CR</v>
          </cell>
          <cell r="E3242">
            <v>12.79</v>
          </cell>
        </row>
        <row r="3243">
          <cell r="A3243">
            <v>41067</v>
          </cell>
          <cell r="B3243" t="str">
            <v>MARMORISTA / GRANITEIRO (MENSALISTA)</v>
          </cell>
          <cell r="C3243" t="str">
            <v xml:space="preserve">MES   </v>
          </cell>
          <cell r="D3243" t="str">
            <v>CR</v>
          </cell>
          <cell r="E3243">
            <v>2281.91</v>
          </cell>
        </row>
        <row r="3244">
          <cell r="A3244">
            <v>38463</v>
          </cell>
          <cell r="B3244" t="str">
            <v>MARTELO DE SOLDADOR/PICADOR DE SOLDA</v>
          </cell>
          <cell r="C3244" t="str">
            <v xml:space="preserve">UN    </v>
          </cell>
          <cell r="D3244" t="str">
            <v>CR</v>
          </cell>
          <cell r="E3244">
            <v>29.39</v>
          </cell>
        </row>
        <row r="3245">
          <cell r="A3245">
            <v>40703</v>
          </cell>
          <cell r="B3245" t="str">
            <v>MARTELO DEMOLIDOR ELETRICO, COM POTENCIA DE 2.000 W, FREQUENCIA DE 1.000 IMPACTOS POR MINUTO, FORÇA DE IMPACTO ENTRE 60 E 65 J, PESO DE 30 KG</v>
          </cell>
          <cell r="C3245" t="str">
            <v xml:space="preserve">UN    </v>
          </cell>
          <cell r="D3245" t="str">
            <v>AS</v>
          </cell>
          <cell r="E3245">
            <v>7599.78</v>
          </cell>
        </row>
        <row r="3246">
          <cell r="A3246">
            <v>14531</v>
          </cell>
          <cell r="B3246" t="str">
            <v>MARTELO DEMOLIDOR PNEUMATICO MANUAL, COM REDUCAO DE VIBRACAO, PESO DE 21 KG</v>
          </cell>
          <cell r="C3246" t="str">
            <v xml:space="preserve">UN    </v>
          </cell>
          <cell r="D3246" t="str">
            <v>AS</v>
          </cell>
          <cell r="E3246">
            <v>14168.85</v>
          </cell>
        </row>
        <row r="3247">
          <cell r="A3247">
            <v>36533</v>
          </cell>
          <cell r="B3247" t="str">
            <v>MARTELO DEMOLIDOR PNEUMATICO MANUAL, COM REDUCAO DE VIBRACAO, PESO DE 31,5 KG</v>
          </cell>
          <cell r="C3247" t="str">
            <v xml:space="preserve">UN    </v>
          </cell>
          <cell r="D3247" t="str">
            <v>AS</v>
          </cell>
          <cell r="E3247">
            <v>16304.73</v>
          </cell>
        </row>
        <row r="3248">
          <cell r="A3248">
            <v>11616</v>
          </cell>
          <cell r="B3248" t="str">
            <v>MARTELO DEMOLIDOR PNEUMATICO MANUAL, PADRAO, PESO DE 32 KG</v>
          </cell>
          <cell r="C3248" t="str">
            <v xml:space="preserve">UN    </v>
          </cell>
          <cell r="D3248" t="str">
            <v>AS</v>
          </cell>
          <cell r="E3248">
            <v>15399.57</v>
          </cell>
        </row>
        <row r="3249">
          <cell r="A3249">
            <v>41898</v>
          </cell>
          <cell r="B3249" t="str">
            <v>MARTELO DEMOLIDOR PNEUMATICO MANUAL, PESO  DE 28 KG, COM SILENCIADOR</v>
          </cell>
          <cell r="C3249" t="str">
            <v xml:space="preserve">UN    </v>
          </cell>
          <cell r="D3249" t="str">
            <v>AS</v>
          </cell>
          <cell r="E3249">
            <v>17326.61</v>
          </cell>
        </row>
        <row r="3250">
          <cell r="A3250">
            <v>13447</v>
          </cell>
          <cell r="B3250" t="str">
            <v>MARTELO PERFURADOR PNEUMATICO MANUAL, DE SUPERFICIE, COM AVANCO DE COLUNA, PESO DE 22 KG</v>
          </cell>
          <cell r="C3250" t="str">
            <v xml:space="preserve">UN    </v>
          </cell>
          <cell r="D3250" t="str">
            <v>AS</v>
          </cell>
          <cell r="E3250">
            <v>31882.16</v>
          </cell>
        </row>
        <row r="3251">
          <cell r="A3251">
            <v>14529</v>
          </cell>
          <cell r="B3251" t="str">
            <v>MARTELO PERFURADOR PNEUMATICO MANUAL, HASTE 25 X 75 MM, 21 KG</v>
          </cell>
          <cell r="C3251" t="str">
            <v xml:space="preserve">UN    </v>
          </cell>
          <cell r="D3251" t="str">
            <v>AS</v>
          </cell>
          <cell r="E3251">
            <v>17830.88</v>
          </cell>
        </row>
        <row r="3252">
          <cell r="A3252">
            <v>10747</v>
          </cell>
          <cell r="B3252" t="str">
            <v>MARTELO PERFURADOR PNEUMATICO MANUAL, PESO DE 25 KG, COM SILENCIADOR</v>
          </cell>
          <cell r="C3252" t="str">
            <v xml:space="preserve">UN    </v>
          </cell>
          <cell r="D3252" t="str">
            <v>AS</v>
          </cell>
          <cell r="E3252">
            <v>17494.82</v>
          </cell>
        </row>
        <row r="3253">
          <cell r="A3253">
            <v>36141</v>
          </cell>
          <cell r="B3253" t="str">
            <v>MASCARA DE SEGURANCA PARA SOLDA COM ESCUDO DE CELERON E CARNEIRA DE PLASTICO COM REGULAGEM</v>
          </cell>
          <cell r="C3253" t="str">
            <v xml:space="preserve">UN    </v>
          </cell>
          <cell r="D3253" t="str">
            <v>CR</v>
          </cell>
          <cell r="E3253">
            <v>28.35</v>
          </cell>
        </row>
        <row r="3254">
          <cell r="A3254">
            <v>39434</v>
          </cell>
          <cell r="B3254" t="str">
            <v>MASSA DE REJUNTE EM PO PARA DRYWALL, A BASE DE GESSO, SECAGEM RAPIDA, PARA TRATAMENTO DE JUNTAS DE CHAPA DE GESSO (COM ADICAO DE AGUA)</v>
          </cell>
          <cell r="C3254" t="str">
            <v xml:space="preserve">KG    </v>
          </cell>
          <cell r="D3254" t="str">
            <v>CR</v>
          </cell>
          <cell r="E3254">
            <v>4.22</v>
          </cell>
        </row>
        <row r="3255">
          <cell r="A3255">
            <v>39433</v>
          </cell>
          <cell r="B3255" t="str">
            <v>MASSA DE REJUNTE PRONTA PARA TRATAMENTO DE JUNTAS DE CHAPA DE GESSO PARA DRYWALL, SEM ADICAO DE AGUA</v>
          </cell>
          <cell r="C3255" t="str">
            <v xml:space="preserve">KG    </v>
          </cell>
          <cell r="D3255" t="str">
            <v>CR</v>
          </cell>
          <cell r="E3255">
            <v>3.03</v>
          </cell>
        </row>
        <row r="3256">
          <cell r="A3256">
            <v>4049</v>
          </cell>
          <cell r="B3256" t="str">
            <v>MASSA EPOXI BICOMPONENTE (MASSA + CATALIZADOR)</v>
          </cell>
          <cell r="C3256" t="str">
            <v xml:space="preserve">L     </v>
          </cell>
          <cell r="D3256" t="str">
            <v>CR</v>
          </cell>
          <cell r="E3256">
            <v>48.15</v>
          </cell>
        </row>
        <row r="3257">
          <cell r="A3257">
            <v>38120</v>
          </cell>
          <cell r="B3257" t="str">
            <v>MASSA EPOXI BICOMPONENTE PARA REPAROS</v>
          </cell>
          <cell r="C3257" t="str">
            <v xml:space="preserve">KG    </v>
          </cell>
          <cell r="D3257" t="str">
            <v>CR</v>
          </cell>
          <cell r="E3257">
            <v>105.54</v>
          </cell>
        </row>
        <row r="3258">
          <cell r="A3258">
            <v>38877</v>
          </cell>
          <cell r="B3258" t="str">
            <v>MASSA PARA TEXTURA LISA DE BASE ACRILICA, USO INTERNO E EXTERNO</v>
          </cell>
          <cell r="C3258" t="str">
            <v xml:space="preserve">KG    </v>
          </cell>
          <cell r="D3258" t="str">
            <v>CR</v>
          </cell>
          <cell r="E3258">
            <v>6.39</v>
          </cell>
        </row>
        <row r="3259">
          <cell r="A3259">
            <v>34546</v>
          </cell>
          <cell r="B3259" t="str">
            <v>MASSA PARA TEXTURA RUSTICA DE BASE ACRILICA, COR BRANCA, USO INTERNO E EXTERNO</v>
          </cell>
          <cell r="C3259" t="str">
            <v xml:space="preserve">KG    </v>
          </cell>
          <cell r="D3259" t="str">
            <v>CR</v>
          </cell>
          <cell r="E3259">
            <v>6.44</v>
          </cell>
        </row>
        <row r="3260">
          <cell r="A3260">
            <v>10498</v>
          </cell>
          <cell r="B3260" t="str">
            <v>MASSA PARA VIDRO</v>
          </cell>
          <cell r="C3260" t="str">
            <v xml:space="preserve">KG    </v>
          </cell>
          <cell r="D3260" t="str">
            <v>AS</v>
          </cell>
          <cell r="E3260">
            <v>6.78</v>
          </cell>
        </row>
        <row r="3261">
          <cell r="A3261">
            <v>4823</v>
          </cell>
          <cell r="B3261" t="str">
            <v>MASSA PLASTICA PARA MARMORE/GRANITO</v>
          </cell>
          <cell r="C3261" t="str">
            <v xml:space="preserve">KG    </v>
          </cell>
          <cell r="D3261" t="str">
            <v>CR</v>
          </cell>
          <cell r="E3261">
            <v>26.75</v>
          </cell>
        </row>
        <row r="3262">
          <cell r="A3262">
            <v>12357</v>
          </cell>
          <cell r="B3262" t="str">
            <v>MASTRO SIMPLES GALVANIZADO DIAMETRO NOMINAL 1 1/2", COMPRIMENTO 3 M</v>
          </cell>
          <cell r="C3262" t="str">
            <v xml:space="preserve">UN    </v>
          </cell>
          <cell r="D3262" t="str">
            <v>CR</v>
          </cell>
          <cell r="E3262">
            <v>174.49</v>
          </cell>
        </row>
        <row r="3263">
          <cell r="A3263">
            <v>12358</v>
          </cell>
          <cell r="B3263" t="str">
            <v>MASTRO SIMPLES GALVANIZADO DIAMETRO NOMINAL 2", COMPRIMENTO 3 M</v>
          </cell>
          <cell r="C3263" t="str">
            <v xml:space="preserve">UN    </v>
          </cell>
          <cell r="D3263" t="str">
            <v>CR</v>
          </cell>
          <cell r="E3263">
            <v>196.27</v>
          </cell>
        </row>
        <row r="3264">
          <cell r="A3264">
            <v>11079</v>
          </cell>
          <cell r="B3264" t="str">
            <v>MATERIAL FILTRANTE (PEDREGULHO) 0,6 A 25,46 MM (POSTO PEDREIRA/FORNECEDOR, SEM FRETE)</v>
          </cell>
          <cell r="C3264" t="str">
            <v xml:space="preserve">M3    </v>
          </cell>
          <cell r="D3264" t="str">
            <v>CR</v>
          </cell>
          <cell r="E3264">
            <v>815.3</v>
          </cell>
        </row>
        <row r="3265">
          <cell r="A3265">
            <v>11082</v>
          </cell>
          <cell r="B3265" t="str">
            <v>MATERIAL FILTRANTE (PEDREGULHO) 38 A 25,4 MM (POSTO PEDREIRA/FORNECEDOR, SEM FRETE)</v>
          </cell>
          <cell r="C3265" t="str">
            <v xml:space="preserve">M3    </v>
          </cell>
          <cell r="D3265" t="str">
            <v>CR</v>
          </cell>
          <cell r="E3265">
            <v>831.81</v>
          </cell>
        </row>
        <row r="3266">
          <cell r="A3266">
            <v>4058</v>
          </cell>
          <cell r="B3266" t="str">
            <v>MECANICO DE EQUIPAMENTOS PESADOS</v>
          </cell>
          <cell r="C3266" t="str">
            <v xml:space="preserve">H     </v>
          </cell>
          <cell r="D3266" t="str">
            <v>CR</v>
          </cell>
          <cell r="E3266">
            <v>18.579999999999998</v>
          </cell>
        </row>
        <row r="3267">
          <cell r="A3267">
            <v>40974</v>
          </cell>
          <cell r="B3267" t="str">
            <v>MECANICO DE EQUIPAMENTOS PESADOS (MENSALISTA)</v>
          </cell>
          <cell r="C3267" t="str">
            <v xml:space="preserve">MES   </v>
          </cell>
          <cell r="D3267" t="str">
            <v>CR</v>
          </cell>
          <cell r="E3267">
            <v>3316.73</v>
          </cell>
        </row>
        <row r="3268">
          <cell r="A3268">
            <v>34794</v>
          </cell>
          <cell r="B3268" t="str">
            <v>MECANICO DE REFRIGERACAO</v>
          </cell>
          <cell r="C3268" t="str">
            <v xml:space="preserve">H     </v>
          </cell>
          <cell r="D3268" t="str">
            <v>CR</v>
          </cell>
          <cell r="E3268">
            <v>19.07</v>
          </cell>
        </row>
        <row r="3269">
          <cell r="A3269">
            <v>40925</v>
          </cell>
          <cell r="B3269" t="str">
            <v>MECANICO DE REFRIGERACAO (MENSALISTA)</v>
          </cell>
          <cell r="C3269" t="str">
            <v xml:space="preserve">MES   </v>
          </cell>
          <cell r="D3269" t="str">
            <v>CR</v>
          </cell>
          <cell r="E3269">
            <v>3401.31</v>
          </cell>
        </row>
        <row r="3270">
          <cell r="A3270">
            <v>13741</v>
          </cell>
          <cell r="B3270" t="str">
            <v>MEDIDOR DE NIVEL ESTATICO E DINAMICO PARA POCO, COMPRIMENTO DE 200 M</v>
          </cell>
          <cell r="C3270" t="str">
            <v xml:space="preserve">UN    </v>
          </cell>
          <cell r="D3270" t="str">
            <v>CR</v>
          </cell>
          <cell r="E3270">
            <v>1971.91</v>
          </cell>
        </row>
        <row r="3271">
          <cell r="A3271">
            <v>3288</v>
          </cell>
          <cell r="B3271" t="str">
            <v>MEIA CANA DE MADEIRA CEDRINHO OU EQUIVALENTE DA REGIAO, ACABAMENTO PARA FORRO PAULISTA, *2,5 X 2,5* CM</v>
          </cell>
          <cell r="C3271" t="str">
            <v xml:space="preserve">M     </v>
          </cell>
          <cell r="D3271" t="str">
            <v xml:space="preserve">C </v>
          </cell>
          <cell r="E3271">
            <v>4</v>
          </cell>
        </row>
        <row r="3272">
          <cell r="A3272">
            <v>13587</v>
          </cell>
          <cell r="B3272" t="str">
            <v>MEIA CANA DE MADEIRA PINUS OU EQUIVALENTE DA REGIAO, ACABAMENTO PARA FORRO PAULISTA, *2,5 X 2,5* CM</v>
          </cell>
          <cell r="C3272" t="str">
            <v xml:space="preserve">M     </v>
          </cell>
          <cell r="D3272" t="str">
            <v>CR</v>
          </cell>
          <cell r="E3272">
            <v>2.41</v>
          </cell>
        </row>
        <row r="3273">
          <cell r="A3273">
            <v>38598</v>
          </cell>
          <cell r="B3273" t="str">
            <v>MEIA CANALETA DE CONCRETO ESTRUTURAL 14 X 19 X 19 CM, FBK 14 MPA (NBR 6136)</v>
          </cell>
          <cell r="C3273" t="str">
            <v xml:space="preserve">UN    </v>
          </cell>
          <cell r="D3273" t="str">
            <v>CR</v>
          </cell>
          <cell r="E3273">
            <v>2.12</v>
          </cell>
        </row>
        <row r="3274">
          <cell r="A3274">
            <v>38595</v>
          </cell>
          <cell r="B3274" t="str">
            <v>MEIA CANALETA DE CONCRETO ESTRUTURAL 14 X 19 X 19 CM, FBK 4,5 MPA (NBR 6136)</v>
          </cell>
          <cell r="C3274" t="str">
            <v xml:space="preserve">UN    </v>
          </cell>
          <cell r="D3274" t="str">
            <v>CR</v>
          </cell>
          <cell r="E3274">
            <v>1.8</v>
          </cell>
        </row>
        <row r="3275">
          <cell r="A3275">
            <v>38592</v>
          </cell>
          <cell r="B3275" t="str">
            <v>MEIO BLOCO DE CONCRETO ESTRUTURAL 14 X 19 X 14 CM, FBK 14 MPA (NBR 6136)</v>
          </cell>
          <cell r="C3275" t="str">
            <v xml:space="preserve">UN    </v>
          </cell>
          <cell r="D3275" t="str">
            <v>CR</v>
          </cell>
          <cell r="E3275">
            <v>1.81</v>
          </cell>
        </row>
        <row r="3276">
          <cell r="A3276">
            <v>38588</v>
          </cell>
          <cell r="B3276" t="str">
            <v>MEIO BLOCO DE CONCRETO ESTRUTURAL 14 X 19 X 14 CM, FBK 4,5 MPA (NBR 6136)</v>
          </cell>
          <cell r="C3276" t="str">
            <v xml:space="preserve">UN    </v>
          </cell>
          <cell r="D3276" t="str">
            <v>CR</v>
          </cell>
          <cell r="E3276">
            <v>1.45</v>
          </cell>
        </row>
        <row r="3277">
          <cell r="A3277">
            <v>38593</v>
          </cell>
          <cell r="B3277" t="str">
            <v>MEIO BLOCO DE CONCRETO ESTRUTURAL 14 X 19 X 19 CM, FBK 14 MPA (NBR 6136)</v>
          </cell>
          <cell r="C3277" t="str">
            <v xml:space="preserve">UN    </v>
          </cell>
          <cell r="D3277" t="str">
            <v>CR</v>
          </cell>
          <cell r="E3277">
            <v>2</v>
          </cell>
        </row>
        <row r="3278">
          <cell r="A3278">
            <v>38589</v>
          </cell>
          <cell r="B3278" t="str">
            <v>MEIO BLOCO DE CONCRETO ESTRUTURAL 14 X 19 X 19 CM, FBK 4,5 MPA (NBR 6136)</v>
          </cell>
          <cell r="C3278" t="str">
            <v xml:space="preserve">UN    </v>
          </cell>
          <cell r="D3278" t="str">
            <v>CR</v>
          </cell>
          <cell r="E3278">
            <v>1.52</v>
          </cell>
        </row>
        <row r="3279">
          <cell r="A3279">
            <v>38594</v>
          </cell>
          <cell r="B3279" t="str">
            <v>MEIO BLOCO DE CONCRETO ESTRUTURAL 14 X 19 X 34 CM, FBK 14 MPA (NBR 6136)</v>
          </cell>
          <cell r="C3279" t="str">
            <v xml:space="preserve">UN    </v>
          </cell>
          <cell r="D3279" t="str">
            <v>CR</v>
          </cell>
          <cell r="E3279">
            <v>3.16</v>
          </cell>
        </row>
        <row r="3280">
          <cell r="A3280">
            <v>34773</v>
          </cell>
          <cell r="B3280" t="str">
            <v>MEIO BLOCO DE VEDACAO DE CONCRETO APARENTE 14 X 19 X 19 CM  (CLASSE C - NBR 6136)</v>
          </cell>
          <cell r="C3280" t="str">
            <v xml:space="preserve">UN    </v>
          </cell>
          <cell r="D3280" t="str">
            <v>CR</v>
          </cell>
          <cell r="E3280">
            <v>1.5</v>
          </cell>
        </row>
        <row r="3281">
          <cell r="A3281">
            <v>34769</v>
          </cell>
          <cell r="B3281" t="str">
            <v>MEIO BLOCO DE VEDACAO DE CONCRETO APARENTE 19 X 19 X 19 CM (CLASSE C - NBR 6136)</v>
          </cell>
          <cell r="C3281" t="str">
            <v xml:space="preserve">UN    </v>
          </cell>
          <cell r="D3281" t="str">
            <v>CR</v>
          </cell>
          <cell r="E3281">
            <v>1.85</v>
          </cell>
        </row>
        <row r="3282">
          <cell r="A3282">
            <v>34763</v>
          </cell>
          <cell r="B3282" t="str">
            <v>MEIO BLOCO DE VEDACAO DE CONCRETO APARENTE 9  X 19 X 19 CM (CLASSE C - NBR 6136)</v>
          </cell>
          <cell r="C3282" t="str">
            <v xml:space="preserve">UN    </v>
          </cell>
          <cell r="D3282" t="str">
            <v>CR</v>
          </cell>
          <cell r="E3282">
            <v>1.1399999999999999</v>
          </cell>
        </row>
        <row r="3283">
          <cell r="A3283">
            <v>34774</v>
          </cell>
          <cell r="B3283" t="str">
            <v>MEIO BLOCO DE VEDACAO DE CONCRETO 14 X 19 X 19 CM (CLASSE C - NBR 6136)</v>
          </cell>
          <cell r="C3283" t="str">
            <v xml:space="preserve">UN    </v>
          </cell>
          <cell r="D3283" t="str">
            <v>CR</v>
          </cell>
          <cell r="E3283">
            <v>1.42</v>
          </cell>
        </row>
        <row r="3284">
          <cell r="A3284">
            <v>34771</v>
          </cell>
          <cell r="B3284" t="str">
            <v>MEIO BLOCO DE VEDACAO DE CONCRETO 19 X 19 X 19 CM (CLASSE C - NBR 6136)</v>
          </cell>
          <cell r="C3284" t="str">
            <v xml:space="preserve">UN    </v>
          </cell>
          <cell r="D3284" t="str">
            <v>CR</v>
          </cell>
          <cell r="E3284">
            <v>1.71</v>
          </cell>
        </row>
        <row r="3285">
          <cell r="A3285">
            <v>34764</v>
          </cell>
          <cell r="B3285" t="str">
            <v>MEIO BLOCO DE VEDACAO DE CONCRETO 9 X 19 X 19 CM (CLASSE C - NBR 6136)</v>
          </cell>
          <cell r="C3285" t="str">
            <v xml:space="preserve">UN    </v>
          </cell>
          <cell r="D3285" t="str">
            <v>CR</v>
          </cell>
          <cell r="E3285">
            <v>1.1200000000000001</v>
          </cell>
        </row>
        <row r="3286">
          <cell r="A3286">
            <v>34788</v>
          </cell>
          <cell r="B3286" t="str">
            <v>MEIO BLOCO ESTRUTURAL CERAMICO 14 X 19 X 14 CM, 6,0 MPA (NBR 15270)</v>
          </cell>
          <cell r="C3286" t="str">
            <v xml:space="preserve">UN    </v>
          </cell>
          <cell r="D3286" t="str">
            <v>CR</v>
          </cell>
          <cell r="E3286">
            <v>1.1000000000000001</v>
          </cell>
        </row>
        <row r="3287">
          <cell r="A3287">
            <v>34781</v>
          </cell>
          <cell r="B3287" t="str">
            <v>MEIO BLOCO ESTRUTURAL CERAMICO 14 X 19 X 19 CM, 6,0 MPA (NBR 15270)</v>
          </cell>
          <cell r="C3287" t="str">
            <v xml:space="preserve">UN    </v>
          </cell>
          <cell r="D3287" t="str">
            <v>CR</v>
          </cell>
          <cell r="E3287">
            <v>1.24</v>
          </cell>
        </row>
        <row r="3288">
          <cell r="A3288">
            <v>4062</v>
          </cell>
          <cell r="B3288" t="str">
            <v>MEIO-FIO OU GUIA DE CONCRETO, PRE-MOLDADO, COMP 1 M, *30 X 15* CM (H X L)</v>
          </cell>
          <cell r="C3288" t="str">
            <v xml:space="preserve">UN    </v>
          </cell>
          <cell r="D3288" t="str">
            <v>CR</v>
          </cell>
          <cell r="E3288">
            <v>16.170000000000002</v>
          </cell>
        </row>
        <row r="3289">
          <cell r="A3289">
            <v>4059</v>
          </cell>
          <cell r="B3289" t="str">
            <v>MEIO-FIO OU GUIA DE CONCRETO, PRE-MOLDADO, COMP 1 M, *30 X 15/ 12* CM (H X L1/L2)</v>
          </cell>
          <cell r="C3289" t="str">
            <v xml:space="preserve">M     </v>
          </cell>
          <cell r="D3289" t="str">
            <v xml:space="preserve">C </v>
          </cell>
          <cell r="E3289">
            <v>19.600000000000001</v>
          </cell>
        </row>
        <row r="3290">
          <cell r="A3290">
            <v>4061</v>
          </cell>
          <cell r="B3290" t="str">
            <v>MEIO-FIO OU GUIA DE CONCRETO, PRE-MOLDADO, COMP 80 CM, *45 X 18 /12* CM (H X L1/L2)</v>
          </cell>
          <cell r="C3290" t="str">
            <v xml:space="preserve">UN    </v>
          </cell>
          <cell r="D3290" t="str">
            <v>CR</v>
          </cell>
          <cell r="E3290">
            <v>15.68</v>
          </cell>
        </row>
        <row r="3291">
          <cell r="A3291">
            <v>41315</v>
          </cell>
          <cell r="B3291" t="str">
            <v>MEMBRANA IMPERMEABILIZANTE A BASE DE POLIUREIA, BICOMPONENTE, APLICACAO A FRIO</v>
          </cell>
          <cell r="C3291" t="str">
            <v xml:space="preserve">KG    </v>
          </cell>
          <cell r="D3291" t="str">
            <v>CR</v>
          </cell>
          <cell r="E3291">
            <v>63.11</v>
          </cell>
        </row>
        <row r="3292">
          <cell r="A3292">
            <v>43148</v>
          </cell>
          <cell r="B3292" t="str">
            <v>MEMBRANA IMPERMEABILIZANTE A BASE DE POLIURETANO</v>
          </cell>
          <cell r="C3292" t="str">
            <v xml:space="preserve">KG    </v>
          </cell>
          <cell r="D3292" t="str">
            <v>CR</v>
          </cell>
          <cell r="E3292">
            <v>42.83</v>
          </cell>
        </row>
        <row r="3293">
          <cell r="A3293">
            <v>43147</v>
          </cell>
          <cell r="B3293" t="str">
            <v>MEMBRANA IMPERMEABILIZANTE ACRILICA MONOCOMPONENTE</v>
          </cell>
          <cell r="C3293" t="str">
            <v xml:space="preserve">KG    </v>
          </cell>
          <cell r="D3293" t="str">
            <v>CR</v>
          </cell>
          <cell r="E3293">
            <v>16.59</v>
          </cell>
        </row>
        <row r="3294">
          <cell r="A3294">
            <v>10608</v>
          </cell>
          <cell r="B3294" t="str">
            <v>MESA VIBRATORIA COM DIMENSOES DE 2,0 X 1,0 M, COM MOTOR ELETRICO DE 2 POLOS E POTENCIA DE 3 CV</v>
          </cell>
          <cell r="C3294" t="str">
            <v xml:space="preserve">UN    </v>
          </cell>
          <cell r="D3294" t="str">
            <v>AS</v>
          </cell>
          <cell r="E3294">
            <v>8683.2800000000007</v>
          </cell>
        </row>
        <row r="3295">
          <cell r="A3295">
            <v>4069</v>
          </cell>
          <cell r="B3295" t="str">
            <v>MESTRE DE OBRAS</v>
          </cell>
          <cell r="C3295" t="str">
            <v xml:space="preserve">H     </v>
          </cell>
          <cell r="D3295" t="str">
            <v>CR</v>
          </cell>
          <cell r="E3295">
            <v>24.9</v>
          </cell>
        </row>
        <row r="3296">
          <cell r="A3296">
            <v>40819</v>
          </cell>
          <cell r="B3296" t="str">
            <v>MESTRE DE OBRAS (MENSALISTA)</v>
          </cell>
          <cell r="C3296" t="str">
            <v xml:space="preserve">MES   </v>
          </cell>
          <cell r="D3296" t="str">
            <v>CR</v>
          </cell>
          <cell r="E3296">
            <v>4441.8599999999997</v>
          </cell>
        </row>
        <row r="3297">
          <cell r="A3297">
            <v>34361</v>
          </cell>
          <cell r="B3297" t="str">
            <v>METACAULIM DE ALTA REATIVIDADE/CAULIM CALCINADO</v>
          </cell>
          <cell r="C3297" t="str">
            <v xml:space="preserve">KG    </v>
          </cell>
          <cell r="D3297" t="str">
            <v>CR</v>
          </cell>
          <cell r="E3297">
            <v>12.07</v>
          </cell>
        </row>
        <row r="3298">
          <cell r="A3298">
            <v>36512</v>
          </cell>
          <cell r="B3298" t="str">
            <v>MICRO-TRATOR CORTADOR DE GRAMA COM LARGURA DO CORTE DE 107 CM, COM  2 LAMINAS E DESCARTE LATERAL</v>
          </cell>
          <cell r="C3298" t="str">
            <v xml:space="preserve">UN    </v>
          </cell>
          <cell r="D3298" t="str">
            <v>AS</v>
          </cell>
          <cell r="E3298">
            <v>11237.37</v>
          </cell>
        </row>
        <row r="3299">
          <cell r="A3299">
            <v>25972</v>
          </cell>
          <cell r="B3299" t="str">
            <v>MICROESFERAS DE VIDRO PARA SINALIZACAO HORIZONTAL VIARIA, TIPO I-B (PREMIX) - NBR 16184</v>
          </cell>
          <cell r="C3299" t="str">
            <v xml:space="preserve">KG    </v>
          </cell>
          <cell r="D3299" t="str">
            <v>AS</v>
          </cell>
          <cell r="E3299">
            <v>8.8800000000000008</v>
          </cell>
        </row>
        <row r="3300">
          <cell r="A3300">
            <v>25973</v>
          </cell>
          <cell r="B3300" t="str">
            <v>MICROESFERAS DE VIDRO PARA SINALIZACAO HORIZONTAL VIARIA, TIPO II-A (DROP-ON) - NBR 16184</v>
          </cell>
          <cell r="C3300" t="str">
            <v xml:space="preserve">KG    </v>
          </cell>
          <cell r="D3300" t="str">
            <v>AS</v>
          </cell>
          <cell r="E3300">
            <v>8.8800000000000008</v>
          </cell>
        </row>
        <row r="3301">
          <cell r="A3301">
            <v>11697</v>
          </cell>
          <cell r="B3301" t="str">
            <v>MICTORIO COLETIVO ACO INOX (AISI 304), E = 0,8 MM, DE *100 X 40 X 30* CM (C X A X P)</v>
          </cell>
          <cell r="C3301" t="str">
            <v xml:space="preserve">UN    </v>
          </cell>
          <cell r="D3301" t="str">
            <v>CR</v>
          </cell>
          <cell r="E3301">
            <v>473.49</v>
          </cell>
        </row>
        <row r="3302">
          <cell r="A3302">
            <v>11698</v>
          </cell>
          <cell r="B3302" t="str">
            <v>MICTORIO COLETIVO ACO INOX (AISI 304), E = 0,8 MM, DE *100 X 50 X 35* CM (C X A X P)</v>
          </cell>
          <cell r="C3302" t="str">
            <v xml:space="preserve">UN    </v>
          </cell>
          <cell r="D3302" t="str">
            <v>CR</v>
          </cell>
          <cell r="E3302">
            <v>564.85</v>
          </cell>
        </row>
        <row r="3303">
          <cell r="A3303">
            <v>11699</v>
          </cell>
          <cell r="B3303" t="str">
            <v>MICTORIO INDIVIDUAL ACO INOX (AISI 304), E = 0,8 MM, DE *50  X 45  X 35* (C X A X P)</v>
          </cell>
          <cell r="C3303" t="str">
            <v xml:space="preserve">UN    </v>
          </cell>
          <cell r="D3303" t="str">
            <v>CR</v>
          </cell>
          <cell r="E3303">
            <v>624.29</v>
          </cell>
        </row>
        <row r="3304">
          <cell r="A3304">
            <v>10432</v>
          </cell>
          <cell r="B3304" t="str">
            <v>MICTORIO SIFONADO LOUCA BRANCA SEM COMPLEMENTOS</v>
          </cell>
          <cell r="C3304" t="str">
            <v xml:space="preserve">UN    </v>
          </cell>
          <cell r="D3304" t="str">
            <v>CR</v>
          </cell>
          <cell r="E3304">
            <v>252.23</v>
          </cell>
        </row>
        <row r="3305">
          <cell r="A3305">
            <v>10430</v>
          </cell>
          <cell r="B3305" t="str">
            <v>MICTORIO SIFONADO LOUCA COR SEM COMPLEMENTOS</v>
          </cell>
          <cell r="C3305" t="str">
            <v xml:space="preserve">UN    </v>
          </cell>
          <cell r="D3305" t="str">
            <v>CR</v>
          </cell>
          <cell r="E3305">
            <v>271.64</v>
          </cell>
        </row>
        <row r="3306">
          <cell r="A3306">
            <v>37514</v>
          </cell>
          <cell r="B3306" t="str">
            <v>MINICARREGADEIRA SOBRE RODAS, POTENCIA LIQUIDA DE *47* HP, CAPACIDADE NOMINAL DE OPERACAO DE *646* KG</v>
          </cell>
          <cell r="C3306" t="str">
            <v xml:space="preserve">UN    </v>
          </cell>
          <cell r="D3306" t="str">
            <v>AS</v>
          </cell>
          <cell r="E3306">
            <v>167377.5</v>
          </cell>
        </row>
        <row r="3307">
          <cell r="A3307">
            <v>37519</v>
          </cell>
          <cell r="B3307" t="str">
            <v>MINICARREGADEIRA SOBRE RODAS, POTENCIA LIQUIDA DE *72* HP, CAPACIDADE NOMINAL DE OPERACAO DE *1200* KG</v>
          </cell>
          <cell r="C3307" t="str">
            <v xml:space="preserve">UN    </v>
          </cell>
          <cell r="D3307" t="str">
            <v>AS</v>
          </cell>
          <cell r="E3307">
            <v>258312.59</v>
          </cell>
        </row>
        <row r="3308">
          <cell r="A3308">
            <v>37520</v>
          </cell>
          <cell r="B3308" t="str">
            <v>MINIESCAVADEIRA SOBRE ESTEIRAS, POTENCIA LIQUIDA DE *30* HP, PESO OPERACIONAL DE *3.500* KG</v>
          </cell>
          <cell r="C3308" t="str">
            <v xml:space="preserve">UN    </v>
          </cell>
          <cell r="D3308" t="str">
            <v>AS</v>
          </cell>
          <cell r="E3308">
            <v>254077.95</v>
          </cell>
        </row>
        <row r="3309">
          <cell r="A3309">
            <v>37521</v>
          </cell>
          <cell r="B3309" t="str">
            <v>MINIESCAVADEIRA SOBRE ESTEIRAS, POTENCIA LIQUIDA DE *42* HP, PESO OPERACIONAL DE *4.500* KG</v>
          </cell>
          <cell r="C3309" t="str">
            <v xml:space="preserve">UN    </v>
          </cell>
          <cell r="D3309" t="str">
            <v>AS</v>
          </cell>
          <cell r="E3309">
            <v>309975.11</v>
          </cell>
        </row>
        <row r="3310">
          <cell r="A3310">
            <v>37522</v>
          </cell>
          <cell r="B3310" t="str">
            <v>MINIESCAVADEIRA SOBRE ESTEIRAS, POTENCIA LIQUIDA DE *42* HP, PESO OPERACIONAL DE *5.300* KG</v>
          </cell>
          <cell r="C3310" t="str">
            <v xml:space="preserve">UN    </v>
          </cell>
          <cell r="D3310" t="str">
            <v>AS</v>
          </cell>
          <cell r="E3310">
            <v>319300.95</v>
          </cell>
        </row>
        <row r="3311">
          <cell r="A3311">
            <v>21109</v>
          </cell>
          <cell r="B3311" t="str">
            <v>MINUTERIA ELETRONICA COLETIVA COM POTENCIA MAXIMA RESISTIVA PARA LAMPADAS FLUORESCENTES DE *300* W ( 110 V ) / *600* W ( 110 V )</v>
          </cell>
          <cell r="C3311" t="str">
            <v xml:space="preserve">UN    </v>
          </cell>
          <cell r="D3311" t="str">
            <v>AS</v>
          </cell>
          <cell r="E3311">
            <v>51.98</v>
          </cell>
        </row>
        <row r="3312">
          <cell r="A3312">
            <v>36800</v>
          </cell>
          <cell r="B3312" t="str">
            <v>MISTURADOR BASE PARA CHUVEIRO/BANHEIRA, 1/2 " OU 3/4 ", SOLDAVEL OU ROSCAVEL</v>
          </cell>
          <cell r="C3312" t="str">
            <v xml:space="preserve">UN    </v>
          </cell>
          <cell r="D3312" t="str">
            <v>CR</v>
          </cell>
          <cell r="E3312">
            <v>78.040000000000006</v>
          </cell>
        </row>
        <row r="3313">
          <cell r="A3313">
            <v>11769</v>
          </cell>
          <cell r="B3313" t="str">
            <v>MISTURADOR CROMADO DE MESA BICA BAIXA PARA LAVATORIO (REF 1875)</v>
          </cell>
          <cell r="C3313" t="str">
            <v xml:space="preserve">UN    </v>
          </cell>
          <cell r="D3313" t="str">
            <v>CR</v>
          </cell>
          <cell r="E3313">
            <v>191.24</v>
          </cell>
        </row>
        <row r="3314">
          <cell r="A3314">
            <v>36793</v>
          </cell>
          <cell r="B3314" t="str">
            <v>MISTURADOR CROMADO DE PAREDE PARA LAVATORIO (REF 1178)</v>
          </cell>
          <cell r="C3314" t="str">
            <v xml:space="preserve">UN    </v>
          </cell>
          <cell r="D3314" t="str">
            <v>CR</v>
          </cell>
          <cell r="E3314">
            <v>309.64</v>
          </cell>
        </row>
        <row r="3315">
          <cell r="A3315">
            <v>37546</v>
          </cell>
          <cell r="B3315" t="str">
            <v>MISTURADOR DE ARGAMASSA, EIXO HORIZONTAL, CAPACIDADE DE MISTURA 160 KG, MOTOR ELETRICO TRIFASICO 220/380 V, POTENCIA 3 CV</v>
          </cell>
          <cell r="C3315" t="str">
            <v xml:space="preserve">UN    </v>
          </cell>
          <cell r="D3315" t="str">
            <v>CR</v>
          </cell>
          <cell r="E3315">
            <v>9522.68</v>
          </cell>
        </row>
        <row r="3316">
          <cell r="A3316">
            <v>37544</v>
          </cell>
          <cell r="B3316" t="str">
            <v>MISTURADOR DE ARGAMASSA, EIXO HORIZONTAL, CAPACIDADE DE MISTURA 300 KG, MOTOR ELETRICO TRIFASICO 220/380 V, POTENCIA 5 CV</v>
          </cell>
          <cell r="C3316" t="str">
            <v xml:space="preserve">UN    </v>
          </cell>
          <cell r="D3316" t="str">
            <v>CR</v>
          </cell>
          <cell r="E3316">
            <v>10071.84</v>
          </cell>
        </row>
        <row r="3317">
          <cell r="A3317">
            <v>37545</v>
          </cell>
          <cell r="B3317" t="str">
            <v>MISTURADOR DE ARGAMASSA, EIXO HORIZONTAL, CAPACIDADE DE MISTURA 600 KG, MOTOR ELETRICO TRIFASICO 220/380 V, POTENCIA 7,5 CV</v>
          </cell>
          <cell r="C3317" t="str">
            <v xml:space="preserve">UN    </v>
          </cell>
          <cell r="D3317" t="str">
            <v>CR</v>
          </cell>
          <cell r="E3317">
            <v>11984.14</v>
          </cell>
        </row>
        <row r="3318">
          <cell r="A3318">
            <v>11771</v>
          </cell>
          <cell r="B3318" t="str">
            <v>MISTURADOR DE PAREDE CROMADO PARA COZINHA BICA MOVEL COM AREJADOR (REF 1258)</v>
          </cell>
          <cell r="C3318" t="str">
            <v xml:space="preserve">UN    </v>
          </cell>
          <cell r="D3318" t="str">
            <v>CR</v>
          </cell>
          <cell r="E3318">
            <v>237.22</v>
          </cell>
        </row>
        <row r="3319">
          <cell r="A3319">
            <v>39919</v>
          </cell>
          <cell r="B3319" t="str">
            <v>MISTURADOR DUPLO HORIZONTAL DE ALTA TURBULENCIA, CAPACIDADE / VOLUME 2 X 500 LITROS, MOTORES ELETRICOS MINIMO 5 CV CADA,  PARA NATA CIMENTO, ARGAMASSA E OUTROS</v>
          </cell>
          <cell r="C3319" t="str">
            <v xml:space="preserve">UN    </v>
          </cell>
          <cell r="D3319" t="str">
            <v>CR</v>
          </cell>
          <cell r="E3319">
            <v>47666.31</v>
          </cell>
        </row>
        <row r="3320">
          <cell r="A3320">
            <v>38385</v>
          </cell>
          <cell r="B3320" t="str">
            <v>MISTURADOR MANUAL DE TINTAS PARA FURADEIRA, HASTE METALICA *60* CM, COM HELICE  (MEXEDOR DE TINTA)</v>
          </cell>
          <cell r="C3320" t="str">
            <v xml:space="preserve">UN    </v>
          </cell>
          <cell r="D3320" t="str">
            <v>CR</v>
          </cell>
          <cell r="E3320">
            <v>36.71</v>
          </cell>
        </row>
        <row r="3321">
          <cell r="A3321">
            <v>37587</v>
          </cell>
          <cell r="B3321" t="str">
            <v>MISTURADOR MONOCOMANDO PARA CHUVEIRO, BASE BRUTA E ACABAMENTO CROMADO</v>
          </cell>
          <cell r="C3321" t="str">
            <v xml:space="preserve">UN    </v>
          </cell>
          <cell r="D3321" t="str">
            <v>CR</v>
          </cell>
          <cell r="E3321">
            <v>215.76</v>
          </cell>
        </row>
        <row r="3322">
          <cell r="A3322">
            <v>11561</v>
          </cell>
          <cell r="B3322" t="str">
            <v>MOLA AEREA FECHA PORTA, PARA PORTAS COM LARGURA ATE 110 CM</v>
          </cell>
          <cell r="C3322" t="str">
            <v xml:space="preserve">UN    </v>
          </cell>
          <cell r="D3322" t="str">
            <v>CR</v>
          </cell>
          <cell r="E3322">
            <v>134.30000000000001</v>
          </cell>
        </row>
        <row r="3323">
          <cell r="A3323">
            <v>11560</v>
          </cell>
          <cell r="B3323" t="str">
            <v>MOLA AEREA FECHA PORTA, PARA PORTAS COM LARGURA ATE 95 CM</v>
          </cell>
          <cell r="C3323" t="str">
            <v xml:space="preserve">UN    </v>
          </cell>
          <cell r="D3323" t="str">
            <v>CR</v>
          </cell>
          <cell r="E3323">
            <v>114.31</v>
          </cell>
        </row>
        <row r="3324">
          <cell r="A3324">
            <v>11499</v>
          </cell>
          <cell r="B3324" t="str">
            <v>MOLA HIDRAULICA DE PISO P/ VIDRO TEMPERADO 10MM</v>
          </cell>
          <cell r="C3324" t="str">
            <v xml:space="preserve">UN    </v>
          </cell>
          <cell r="D3324" t="str">
            <v>CR</v>
          </cell>
          <cell r="E3324">
            <v>1258.67</v>
          </cell>
        </row>
        <row r="3325">
          <cell r="A3325">
            <v>34761</v>
          </cell>
          <cell r="B3325" t="str">
            <v>MONTADOR DE ELETROELETRONICOS</v>
          </cell>
          <cell r="C3325" t="str">
            <v xml:space="preserve">H     </v>
          </cell>
          <cell r="D3325" t="str">
            <v>CR</v>
          </cell>
          <cell r="E3325">
            <v>15.51</v>
          </cell>
        </row>
        <row r="3326">
          <cell r="A3326">
            <v>40924</v>
          </cell>
          <cell r="B3326" t="str">
            <v>MONTADOR DE ELETROELETRONICOS (MENSALISTA)</v>
          </cell>
          <cell r="C3326" t="str">
            <v xml:space="preserve">MES   </v>
          </cell>
          <cell r="D3326" t="str">
            <v>CR</v>
          </cell>
          <cell r="E3326">
            <v>2767.35</v>
          </cell>
        </row>
        <row r="3327">
          <cell r="A3327">
            <v>25957</v>
          </cell>
          <cell r="B3327" t="str">
            <v>MONTADOR DE ESTRUTURAS METALICAS</v>
          </cell>
          <cell r="C3327" t="str">
            <v xml:space="preserve">H     </v>
          </cell>
          <cell r="D3327" t="str">
            <v>CR</v>
          </cell>
          <cell r="E3327">
            <v>12.06</v>
          </cell>
        </row>
        <row r="3328">
          <cell r="A3328">
            <v>40983</v>
          </cell>
          <cell r="B3328" t="str">
            <v>MONTADOR DE ESTRUTURAS METALICAS (MENSALISTA)</v>
          </cell>
          <cell r="C3328" t="str">
            <v xml:space="preserve">MES   </v>
          </cell>
          <cell r="D3328" t="str">
            <v>CR</v>
          </cell>
          <cell r="E3328">
            <v>2153.33</v>
          </cell>
        </row>
        <row r="3329">
          <cell r="A3329">
            <v>2437</v>
          </cell>
          <cell r="B3329" t="str">
            <v>MONTADOR DE MAQUINAS</v>
          </cell>
          <cell r="C3329" t="str">
            <v xml:space="preserve">H     </v>
          </cell>
          <cell r="D3329" t="str">
            <v>CR</v>
          </cell>
          <cell r="E3329">
            <v>17.28</v>
          </cell>
        </row>
        <row r="3330">
          <cell r="A3330">
            <v>40921</v>
          </cell>
          <cell r="B3330" t="str">
            <v>MONTADOR DE MAQUINAS (MENSALISTA)</v>
          </cell>
          <cell r="C3330" t="str">
            <v xml:space="preserve">MES   </v>
          </cell>
          <cell r="D3330" t="str">
            <v>CR</v>
          </cell>
          <cell r="E3330">
            <v>3084.7</v>
          </cell>
        </row>
        <row r="3331">
          <cell r="A3331">
            <v>14252</v>
          </cell>
          <cell r="B3331" t="str">
            <v>MOTOBOMBA AUTOESCORVANTE MOTOR A GASOLINA, POTENCIA 6,0HP, BOCAIS 3" X 3", HM/Q = 5 MCA / 24 M3/H A 52,5 MCA / 5,0 M3/H</v>
          </cell>
          <cell r="C3331" t="str">
            <v xml:space="preserve">UN    </v>
          </cell>
          <cell r="D3331" t="str">
            <v>CR</v>
          </cell>
          <cell r="E3331">
            <v>1773.6</v>
          </cell>
        </row>
        <row r="3332">
          <cell r="A3332">
            <v>730</v>
          </cell>
          <cell r="B3332" t="str">
            <v>MOTOBOMBA AUTOESCORVANTE MOTOR ELETRICO TRIFASICO 7,4HP BOCA DIAMETRO DE SUCCAO X RECLAQUE: 2"X2", HM/ Q = 10 M / 73,5 M3/H A 28 M / 8,2 M3 /H</v>
          </cell>
          <cell r="C3332" t="str">
            <v xml:space="preserve">UN    </v>
          </cell>
          <cell r="D3332" t="str">
            <v>CR</v>
          </cell>
          <cell r="E3332">
            <v>4738.72</v>
          </cell>
        </row>
        <row r="3333">
          <cell r="A3333">
            <v>723</v>
          </cell>
          <cell r="B3333" t="str">
            <v>MOTOBOMBA AUTOESCORVANTE POTENCIA 5,42 HP, BOCAIS SUCCAO X RECALQUE 2" X 2", A GASOLINA, DIAMETRO DO ROTOR 122 MM HM/Q = 6 MCA / 33,0 M3/H A 28 MCA / 8,0 M3/H</v>
          </cell>
          <cell r="C3333" t="str">
            <v xml:space="preserve">UN    </v>
          </cell>
          <cell r="D3333" t="str">
            <v>CR</v>
          </cell>
          <cell r="E3333">
            <v>2355.31</v>
          </cell>
        </row>
        <row r="3334">
          <cell r="A3334">
            <v>36502</v>
          </cell>
          <cell r="B3334" t="str">
            <v>MOTOBOMBA CENTRIFUGA, MOTOR A GASOLINA, POTENCIA 5,42 HP, BOCAIS 1 1/2" X 1", DIAMETRO ROTOR 143 MM HM/Q = 6 MCA / 16,8 M3/H A 38 MCA / 6,6 M3/H</v>
          </cell>
          <cell r="C3334" t="str">
            <v xml:space="preserve">UN    </v>
          </cell>
          <cell r="D3334" t="str">
            <v>CR</v>
          </cell>
          <cell r="E3334">
            <v>2213.71</v>
          </cell>
        </row>
        <row r="3335">
          <cell r="A3335">
            <v>36503</v>
          </cell>
          <cell r="B3335" t="str">
            <v>MOTOBOMBA TRASH (PARA AGUA SUJA) AUTO ESCORVANTE, MOTOR GASOLINA DE 6,41 HP, DIAMETROS DE SUCCAO X RECALQUE: 3" X 3", HM/Q: 10/60 A 23/0</v>
          </cell>
          <cell r="C3335" t="str">
            <v xml:space="preserve">UN    </v>
          </cell>
          <cell r="D3335" t="str">
            <v>CR</v>
          </cell>
          <cell r="E3335">
            <v>2729.77</v>
          </cell>
        </row>
        <row r="3336">
          <cell r="A3336">
            <v>4090</v>
          </cell>
          <cell r="B3336" t="str">
            <v>MOTONIVELADORA POTENCIA BASICA LIQUIDA (PRIMEIRA MARCHA) 125 HP , PESO BRUTO 13843 KG, LARGURA DA LAMINA DE 3,7 M</v>
          </cell>
          <cell r="C3336" t="str">
            <v xml:space="preserve">UN    </v>
          </cell>
          <cell r="D3336" t="str">
            <v>AS</v>
          </cell>
          <cell r="E3336">
            <v>586700</v>
          </cell>
        </row>
        <row r="3337">
          <cell r="A3337">
            <v>13227</v>
          </cell>
          <cell r="B3337" t="str">
            <v>MOTONIVELADORA POTENCIA BASICA LIQUIDA (PRIMEIRA MARCHA) 171 HP, PESO BRUTO 14768 KG, LARGURA DA LAMINA DE 3,7 M</v>
          </cell>
          <cell r="C3337" t="str">
            <v xml:space="preserve">UN    </v>
          </cell>
          <cell r="D3337" t="str">
            <v>AS</v>
          </cell>
          <cell r="E3337">
            <v>729047.91</v>
          </cell>
        </row>
        <row r="3338">
          <cell r="A3338">
            <v>10597</v>
          </cell>
          <cell r="B3338" t="str">
            <v>MOTONIVELADORA POTENCIA BASICA LIQUIDA (PRIMEIRA MARCHA) 186 HP, PESO BRUTO 15785 KG, LARGURA DA LAMINA DE 4,3 M</v>
          </cell>
          <cell r="C3338" t="str">
            <v xml:space="preserve">UN    </v>
          </cell>
          <cell r="D3338" t="str">
            <v>AS</v>
          </cell>
          <cell r="E3338">
            <v>767416.97</v>
          </cell>
        </row>
        <row r="3339">
          <cell r="A3339">
            <v>39628</v>
          </cell>
          <cell r="B3339" t="str">
            <v>MOTOR A DIESEL PARA VIBRADOR DE IMERSAO, DE *4,7* CV</v>
          </cell>
          <cell r="C3339" t="str">
            <v xml:space="preserve">UN    </v>
          </cell>
          <cell r="D3339" t="str">
            <v>AS</v>
          </cell>
          <cell r="E3339">
            <v>3193.79</v>
          </cell>
        </row>
        <row r="3340">
          <cell r="A3340">
            <v>39404</v>
          </cell>
          <cell r="B3340" t="str">
            <v>MOTOR A GASOLINA PARA VIBRADOR DE IMERSAO, 4 TEMPOS, DE 5,5 CV</v>
          </cell>
          <cell r="C3340" t="str">
            <v xml:space="preserve">UN    </v>
          </cell>
          <cell r="D3340" t="str">
            <v>AS</v>
          </cell>
          <cell r="E3340">
            <v>1583.7</v>
          </cell>
        </row>
        <row r="3341">
          <cell r="A3341">
            <v>39402</v>
          </cell>
          <cell r="B3341" t="str">
            <v>MOTOR ELETRICO PARA VIBRADOR DE IMERSAO, DE 2 CV, MONOFASICO, 110/220 V</v>
          </cell>
          <cell r="C3341" t="str">
            <v xml:space="preserve">UN    </v>
          </cell>
          <cell r="D3341" t="str">
            <v>AS</v>
          </cell>
          <cell r="E3341">
            <v>1304.6600000000001</v>
          </cell>
        </row>
        <row r="3342">
          <cell r="A3342">
            <v>39403</v>
          </cell>
          <cell r="B3342" t="str">
            <v>MOTOR ELETRICO PARA VIBRADOR DE IMERSAO, DE 2 CV, TRIFASICO, 220/380 V</v>
          </cell>
          <cell r="C3342" t="str">
            <v xml:space="preserve">UN    </v>
          </cell>
          <cell r="D3342" t="str">
            <v>AS</v>
          </cell>
          <cell r="E3342">
            <v>1276.29</v>
          </cell>
        </row>
        <row r="3343">
          <cell r="A3343">
            <v>4093</v>
          </cell>
          <cell r="B3343" t="str">
            <v>MOTORISTA DE CAMINHAO</v>
          </cell>
          <cell r="C3343" t="str">
            <v xml:space="preserve">H     </v>
          </cell>
          <cell r="D3343" t="str">
            <v>CR</v>
          </cell>
          <cell r="E3343">
            <v>13.49</v>
          </cell>
        </row>
        <row r="3344">
          <cell r="A3344">
            <v>10512</v>
          </cell>
          <cell r="B3344" t="str">
            <v>MOTORISTA DE CAMINHAO (MENSALISTA)</v>
          </cell>
          <cell r="C3344" t="str">
            <v xml:space="preserve">MES   </v>
          </cell>
          <cell r="D3344" t="str">
            <v>CR</v>
          </cell>
          <cell r="E3344">
            <v>2407.46</v>
          </cell>
        </row>
        <row r="3345">
          <cell r="A3345">
            <v>20020</v>
          </cell>
          <cell r="B3345" t="str">
            <v>MOTORISTA DE CAMINHAO-BASCULANTE</v>
          </cell>
          <cell r="C3345" t="str">
            <v xml:space="preserve">H     </v>
          </cell>
          <cell r="D3345" t="str">
            <v>CR</v>
          </cell>
          <cell r="E3345">
            <v>12.72</v>
          </cell>
        </row>
        <row r="3346">
          <cell r="A3346">
            <v>41038</v>
          </cell>
          <cell r="B3346" t="str">
            <v>MOTORISTA DE CAMINHAO-BASCULANTE (MENSALISTA)</v>
          </cell>
          <cell r="C3346" t="str">
            <v xml:space="preserve">MES   </v>
          </cell>
          <cell r="D3346" t="str">
            <v>CR</v>
          </cell>
          <cell r="E3346">
            <v>2270.85</v>
          </cell>
        </row>
        <row r="3347">
          <cell r="A3347">
            <v>4094</v>
          </cell>
          <cell r="B3347" t="str">
            <v>MOTORISTA DE CAMINHAO-CARRETA</v>
          </cell>
          <cell r="C3347" t="str">
            <v xml:space="preserve">H     </v>
          </cell>
          <cell r="D3347" t="str">
            <v>CR</v>
          </cell>
          <cell r="E3347">
            <v>18</v>
          </cell>
        </row>
        <row r="3348">
          <cell r="A3348">
            <v>40988</v>
          </cell>
          <cell r="B3348" t="str">
            <v>MOTORISTA DE CAMINHAO-CARRETA (MENSALISTA)</v>
          </cell>
          <cell r="C3348" t="str">
            <v xml:space="preserve">MES   </v>
          </cell>
          <cell r="D3348" t="str">
            <v>CR</v>
          </cell>
          <cell r="E3348">
            <v>3215.02</v>
          </cell>
        </row>
        <row r="3349">
          <cell r="A3349">
            <v>4095</v>
          </cell>
          <cell r="B3349" t="str">
            <v>MOTORISTA DE CARRO DE PASSEIO</v>
          </cell>
          <cell r="C3349" t="str">
            <v xml:space="preserve">H     </v>
          </cell>
          <cell r="D3349" t="str">
            <v>CR</v>
          </cell>
          <cell r="E3349">
            <v>12.45</v>
          </cell>
        </row>
        <row r="3350">
          <cell r="A3350">
            <v>40990</v>
          </cell>
          <cell r="B3350" t="str">
            <v>MOTORISTA DE CARRO DE PASSEIO (MENSALISTA)</v>
          </cell>
          <cell r="C3350" t="str">
            <v xml:space="preserve">MES   </v>
          </cell>
          <cell r="D3350" t="str">
            <v>CR</v>
          </cell>
          <cell r="E3350">
            <v>2221.29</v>
          </cell>
        </row>
        <row r="3351">
          <cell r="A3351">
            <v>4097</v>
          </cell>
          <cell r="B3351" t="str">
            <v>MOTORISTA DE ONIBUS / MICRO-ONIBUS</v>
          </cell>
          <cell r="C3351" t="str">
            <v xml:space="preserve">H     </v>
          </cell>
          <cell r="D3351" t="str">
            <v>CR</v>
          </cell>
          <cell r="E3351">
            <v>12.36</v>
          </cell>
        </row>
        <row r="3352">
          <cell r="A3352">
            <v>40994</v>
          </cell>
          <cell r="B3352" t="str">
            <v>MOTORISTA DE ONIBUS / MICRO-ONIBUS (MENSALISTA)</v>
          </cell>
          <cell r="C3352" t="str">
            <v xml:space="preserve">MES   </v>
          </cell>
          <cell r="D3352" t="str">
            <v>CR</v>
          </cell>
          <cell r="E3352">
            <v>2208.13</v>
          </cell>
        </row>
        <row r="3353">
          <cell r="A3353">
            <v>4096</v>
          </cell>
          <cell r="B3353" t="str">
            <v>MOTORISTA OPERADOR DE CAMINHAO COM MUNCK</v>
          </cell>
          <cell r="C3353" t="str">
            <v xml:space="preserve">H     </v>
          </cell>
          <cell r="D3353" t="str">
            <v>CR</v>
          </cell>
          <cell r="E3353">
            <v>12.45</v>
          </cell>
        </row>
        <row r="3354">
          <cell r="A3354">
            <v>40992</v>
          </cell>
          <cell r="B3354" t="str">
            <v>MOTORISTA OPERADOR DE CAMINHAO COM MUNCK (MENSALISTA)</v>
          </cell>
          <cell r="C3354" t="str">
            <v xml:space="preserve">MES   </v>
          </cell>
          <cell r="D3354" t="str">
            <v>CR</v>
          </cell>
          <cell r="E3354">
            <v>2221.29</v>
          </cell>
        </row>
        <row r="3355">
          <cell r="A3355">
            <v>13955</v>
          </cell>
          <cell r="B3355" t="str">
            <v>MOTOSSERRA PORTATIL COM MOTOR A GASOLINA DE *60* CC</v>
          </cell>
          <cell r="C3355" t="str">
            <v xml:space="preserve">UN    </v>
          </cell>
          <cell r="D3355" t="str">
            <v>AS</v>
          </cell>
          <cell r="E3355">
            <v>2489.33</v>
          </cell>
        </row>
        <row r="3356">
          <cell r="A3356">
            <v>4114</v>
          </cell>
          <cell r="B3356" t="str">
            <v>MOURAO CONCRETO CURVO, SECAO "T", H = 2,80 M + CURVA COM 0,45 M, COM FUROS PARA FIOS</v>
          </cell>
          <cell r="C3356" t="str">
            <v xml:space="preserve">UN    </v>
          </cell>
          <cell r="D3356" t="str">
            <v>CR</v>
          </cell>
          <cell r="E3356">
            <v>48.09</v>
          </cell>
        </row>
        <row r="3357">
          <cell r="A3357">
            <v>36797</v>
          </cell>
          <cell r="B3357" t="str">
            <v>MOURAO DE CONCRETO CURVO,10 X 10 CM, H= *2,60* M + CURVA DE 0,40 M</v>
          </cell>
          <cell r="C3357" t="str">
            <v xml:space="preserve">UN    </v>
          </cell>
          <cell r="D3357" t="str">
            <v>CR</v>
          </cell>
          <cell r="E3357">
            <v>42.05</v>
          </cell>
        </row>
        <row r="3358">
          <cell r="A3358">
            <v>4107</v>
          </cell>
          <cell r="B3358" t="str">
            <v>MOURAO DE CONCRETO RETO, *10 X 10* CM, H= 2,30 M</v>
          </cell>
          <cell r="C3358" t="str">
            <v xml:space="preserve">UN    </v>
          </cell>
          <cell r="D3358" t="str">
            <v>CR</v>
          </cell>
          <cell r="E3358">
            <v>40.49</v>
          </cell>
        </row>
        <row r="3359">
          <cell r="A3359">
            <v>36799</v>
          </cell>
          <cell r="B3359" t="str">
            <v>MOURAO DE CONCRETO RETO, TIPO ESTICADOR, *10 X 10* CM, H= 2,50 M</v>
          </cell>
          <cell r="C3359" t="str">
            <v xml:space="preserve">UN    </v>
          </cell>
          <cell r="D3359" t="str">
            <v>CR</v>
          </cell>
          <cell r="E3359">
            <v>38.659999999999997</v>
          </cell>
        </row>
        <row r="3360">
          <cell r="A3360">
            <v>4108</v>
          </cell>
          <cell r="B3360" t="str">
            <v>MOURAO DE CONCRETO RETO, 10 X 10 CM, H= 2,00 M</v>
          </cell>
          <cell r="C3360" t="str">
            <v xml:space="preserve">UN    </v>
          </cell>
          <cell r="D3360" t="str">
            <v>CR</v>
          </cell>
          <cell r="E3360">
            <v>32.549999999999997</v>
          </cell>
        </row>
        <row r="3361">
          <cell r="A3361">
            <v>4102</v>
          </cell>
          <cell r="B3361" t="str">
            <v>MOURAO DE CONCRETO RETO, 10 X 10 CM, H= 3,00 M</v>
          </cell>
          <cell r="C3361" t="str">
            <v xml:space="preserve">UN    </v>
          </cell>
          <cell r="D3361" t="str">
            <v xml:space="preserve">C </v>
          </cell>
          <cell r="E3361">
            <v>48.43</v>
          </cell>
        </row>
        <row r="3362">
          <cell r="A3362">
            <v>10826</v>
          </cell>
          <cell r="B3362" t="str">
            <v>MUDA DE ARBUSTO FLORIFERO, CLUSIA/GARDENIA/MOREIA BRANCA/ AZALEIA OU EQUIVALENTE DA REGIAO, H= *50 A 70* CM</v>
          </cell>
          <cell r="C3362" t="str">
            <v xml:space="preserve">UN    </v>
          </cell>
          <cell r="D3362" t="str">
            <v>CR</v>
          </cell>
          <cell r="E3362">
            <v>47.98</v>
          </cell>
        </row>
        <row r="3363">
          <cell r="A3363">
            <v>365</v>
          </cell>
          <cell r="B3363" t="str">
            <v>MUDA DE ARBUSTO FOLHAGEM, SANSAO-DO-CAMPO OU EQUIVALENTE DA REGIAO, H= *50 A 70* CM</v>
          </cell>
          <cell r="C3363" t="str">
            <v xml:space="preserve">UN    </v>
          </cell>
          <cell r="D3363" t="str">
            <v>CR</v>
          </cell>
          <cell r="E3363">
            <v>29.75</v>
          </cell>
        </row>
        <row r="3364">
          <cell r="A3364">
            <v>38639</v>
          </cell>
          <cell r="B3364" t="str">
            <v>MUDA DE ARBUSTO, BUXINHO, H= *50* M</v>
          </cell>
          <cell r="C3364" t="str">
            <v xml:space="preserve">UN    </v>
          </cell>
          <cell r="D3364" t="str">
            <v>CR</v>
          </cell>
          <cell r="E3364">
            <v>115.17</v>
          </cell>
        </row>
        <row r="3365">
          <cell r="A3365">
            <v>38640</v>
          </cell>
          <cell r="B3365" t="str">
            <v>MUDA DE ARBUSTO, PINGO DE OURO/ VIOLETEIRA, H = *10 A 20* CM</v>
          </cell>
          <cell r="C3365" t="str">
            <v xml:space="preserve">UN    </v>
          </cell>
          <cell r="D3365" t="str">
            <v>CR</v>
          </cell>
          <cell r="E3365">
            <v>1.72</v>
          </cell>
        </row>
        <row r="3366">
          <cell r="A3366">
            <v>358</v>
          </cell>
          <cell r="B3366" t="str">
            <v>MUDA DE ARVORE ORNAMENTAL, OITI/AROEIRA SALSA/ANGICO/IPE/JACARANDA OU EQUIVALENTE  DA REGIAO, H= *1* M</v>
          </cell>
          <cell r="C3366" t="str">
            <v xml:space="preserve">UN    </v>
          </cell>
          <cell r="D3366" t="str">
            <v>CR</v>
          </cell>
          <cell r="E3366">
            <v>35.51</v>
          </cell>
        </row>
        <row r="3367">
          <cell r="A3367">
            <v>359</v>
          </cell>
          <cell r="B3367" t="str">
            <v>MUDA DE ARVORE ORNAMENTAL, OITI/AROEIRA SALSA/ANGICO/IPE/JACARANDA OU EQUIVALENTE  DA REGIAO, H= *2* M</v>
          </cell>
          <cell r="C3367" t="str">
            <v xml:space="preserve">UN    </v>
          </cell>
          <cell r="D3367" t="str">
            <v>CR</v>
          </cell>
          <cell r="E3367">
            <v>72.94</v>
          </cell>
        </row>
        <row r="3368">
          <cell r="A3368">
            <v>38641</v>
          </cell>
          <cell r="B3368" t="str">
            <v>MUDA DE PALMEIRA, ARECA, H= *1,50* CM</v>
          </cell>
          <cell r="C3368" t="str">
            <v xml:space="preserve">UN    </v>
          </cell>
          <cell r="D3368" t="str">
            <v>CR</v>
          </cell>
          <cell r="E3368">
            <v>71.98</v>
          </cell>
        </row>
        <row r="3369">
          <cell r="A3369">
            <v>360</v>
          </cell>
          <cell r="B3369" t="str">
            <v>MUDA DE RASTEIRA/FORRACAO, AMENDOIM RASTEIRO/ONZE HORAS/AZULZINHA/IMPATIENS OU EQUIVALENTE DA REGIAO</v>
          </cell>
          <cell r="C3369" t="str">
            <v xml:space="preserve">UN    </v>
          </cell>
          <cell r="D3369" t="str">
            <v xml:space="preserve">C </v>
          </cell>
          <cell r="E3369">
            <v>1.67</v>
          </cell>
        </row>
        <row r="3370">
          <cell r="A3370">
            <v>4127</v>
          </cell>
          <cell r="B3370" t="str">
            <v>MUFLA TERMINAL PRIMARIA UNIPOLAR USO EXTERNO PARA CABO 25/70MM2 ISOL, 3,6/6KV EM EPR - BORRACHA DE SILICONE</v>
          </cell>
          <cell r="C3370" t="str">
            <v xml:space="preserve">UN    </v>
          </cell>
          <cell r="D3370" t="str">
            <v>AS</v>
          </cell>
          <cell r="E3370">
            <v>189.02</v>
          </cell>
        </row>
        <row r="3371">
          <cell r="A3371">
            <v>4154</v>
          </cell>
          <cell r="B3371" t="str">
            <v>MUFLA TERMINAL PRIMARIA UNIPOLAR USO INTERNO PARA CABO 25/70MM2 ISOL 6/10KV EM EPR- BORRACHA DE SILICONE</v>
          </cell>
          <cell r="C3371" t="str">
            <v xml:space="preserve">UN    </v>
          </cell>
          <cell r="D3371" t="str">
            <v>AS</v>
          </cell>
          <cell r="E3371">
            <v>230.94</v>
          </cell>
        </row>
        <row r="3372">
          <cell r="A3372">
            <v>4168</v>
          </cell>
          <cell r="B3372" t="str">
            <v>MUFLA TERMINAL PRIMARIA UNIPOLAR USO INTERNO PARA CABO 35/120MM2 ISOLACAO 15/25KV EM EPR - BORRACHA DE SILICONE</v>
          </cell>
          <cell r="C3372" t="str">
            <v xml:space="preserve">UN    </v>
          </cell>
          <cell r="D3372" t="str">
            <v>AS</v>
          </cell>
          <cell r="E3372">
            <v>243.9</v>
          </cell>
        </row>
        <row r="3373">
          <cell r="A3373">
            <v>4161</v>
          </cell>
          <cell r="B3373" t="str">
            <v>MUFLA TERMINAL PRIMARIA UNIPOLAR USO INTERNO PARA CABO 35/70MM2 ISOLACAO 8,7/15KV EM EPR - BORRACHA DE SILICONE</v>
          </cell>
          <cell r="C3373" t="str">
            <v xml:space="preserve">UN    </v>
          </cell>
          <cell r="D3373" t="str">
            <v>AS</v>
          </cell>
          <cell r="E3373">
            <v>234.75</v>
          </cell>
        </row>
        <row r="3374">
          <cell r="A3374">
            <v>42430</v>
          </cell>
          <cell r="B3374" t="str">
            <v>MULTIEXERCITADOR COM SEIS FUNCOES, EM TUBO DE ACO CARBONO, PINTURA NO PROCESSO ELETROSTATICO - EQUIPAMENTO DE GINASTICA PARA ACADEMIA AO AR LIVRE / ACADEMIA DA TERCEIRA IDADE - ATI</v>
          </cell>
          <cell r="C3374" t="str">
            <v xml:space="preserve">UN    </v>
          </cell>
          <cell r="D3374" t="str">
            <v>AS</v>
          </cell>
          <cell r="E3374">
            <v>3581.17</v>
          </cell>
        </row>
        <row r="3375">
          <cell r="A3375">
            <v>4214</v>
          </cell>
          <cell r="B3375" t="str">
            <v>NIPEL PVC, ROSCAVEL, 1 1/2",  AGUA FRIA PREDIAL</v>
          </cell>
          <cell r="C3375" t="str">
            <v xml:space="preserve">UN    </v>
          </cell>
          <cell r="D3375" t="str">
            <v>CR</v>
          </cell>
          <cell r="E3375">
            <v>6.89</v>
          </cell>
        </row>
        <row r="3376">
          <cell r="A3376">
            <v>4215</v>
          </cell>
          <cell r="B3376" t="str">
            <v>NIPEL PVC, ROSCAVEL, 1 1/4",  AGUA FRIA PREDIAL</v>
          </cell>
          <cell r="C3376" t="str">
            <v xml:space="preserve">UN    </v>
          </cell>
          <cell r="D3376" t="str">
            <v>CR</v>
          </cell>
          <cell r="E3376">
            <v>4.53</v>
          </cell>
        </row>
        <row r="3377">
          <cell r="A3377">
            <v>4210</v>
          </cell>
          <cell r="B3377" t="str">
            <v>NIPEL PVC, ROSCAVEL, 1/2",  AGUA FRIA PREDIAL</v>
          </cell>
          <cell r="C3377" t="str">
            <v xml:space="preserve">UN    </v>
          </cell>
          <cell r="D3377" t="str">
            <v>CR</v>
          </cell>
          <cell r="E3377">
            <v>0.76</v>
          </cell>
        </row>
        <row r="3378">
          <cell r="A3378">
            <v>4212</v>
          </cell>
          <cell r="B3378" t="str">
            <v>NIPEL PVC, ROSCAVEL, 1",  AGUA FRIA PREDIAL</v>
          </cell>
          <cell r="C3378" t="str">
            <v xml:space="preserve">UN    </v>
          </cell>
          <cell r="D3378" t="str">
            <v>CR</v>
          </cell>
          <cell r="E3378">
            <v>2.19</v>
          </cell>
        </row>
        <row r="3379">
          <cell r="A3379">
            <v>4213</v>
          </cell>
          <cell r="B3379" t="str">
            <v>NIPEL PVC, ROSCAVEL, 2",  AGUA FRIA PREDIAL</v>
          </cell>
          <cell r="C3379" t="str">
            <v xml:space="preserve">UN    </v>
          </cell>
          <cell r="D3379" t="str">
            <v>CR</v>
          </cell>
          <cell r="E3379">
            <v>9.7899999999999991</v>
          </cell>
        </row>
        <row r="3380">
          <cell r="A3380">
            <v>4211</v>
          </cell>
          <cell r="B3380" t="str">
            <v>NIPEL PVC, ROSCAVEL, 3/4",  AGUA FRIA PREDIAL</v>
          </cell>
          <cell r="C3380" t="str">
            <v xml:space="preserve">UN    </v>
          </cell>
          <cell r="D3380" t="str">
            <v>CR</v>
          </cell>
          <cell r="E3380">
            <v>1.0900000000000001</v>
          </cell>
        </row>
        <row r="3381">
          <cell r="A3381">
            <v>4209</v>
          </cell>
          <cell r="B3381" t="str">
            <v>NIPLE DE FERRO GALVANIZADO, COM ROSCA BSP, DE 1 1/2"</v>
          </cell>
          <cell r="C3381" t="str">
            <v xml:space="preserve">UN    </v>
          </cell>
          <cell r="D3381" t="str">
            <v>CR</v>
          </cell>
          <cell r="E3381">
            <v>12.56</v>
          </cell>
        </row>
        <row r="3382">
          <cell r="A3382">
            <v>4180</v>
          </cell>
          <cell r="B3382" t="str">
            <v>NIPLE DE FERRO GALVANIZADO, COM ROSCA BSP, DE 1 1/4"</v>
          </cell>
          <cell r="C3382" t="str">
            <v xml:space="preserve">UN    </v>
          </cell>
          <cell r="D3382" t="str">
            <v>CR</v>
          </cell>
          <cell r="E3382">
            <v>9.4499999999999993</v>
          </cell>
        </row>
        <row r="3383">
          <cell r="A3383">
            <v>4177</v>
          </cell>
          <cell r="B3383" t="str">
            <v>NIPLE DE FERRO GALVANIZADO, COM ROSCA BSP, DE 1/2"</v>
          </cell>
          <cell r="C3383" t="str">
            <v xml:space="preserve">UN    </v>
          </cell>
          <cell r="D3383" t="str">
            <v>CR</v>
          </cell>
          <cell r="E3383">
            <v>3.14</v>
          </cell>
        </row>
        <row r="3384">
          <cell r="A3384">
            <v>4179</v>
          </cell>
          <cell r="B3384" t="str">
            <v>NIPLE DE FERRO GALVANIZADO, COM ROSCA BSP, DE 1"</v>
          </cell>
          <cell r="C3384" t="str">
            <v xml:space="preserve">UN    </v>
          </cell>
          <cell r="D3384" t="str">
            <v>CR</v>
          </cell>
          <cell r="E3384">
            <v>6.42</v>
          </cell>
        </row>
        <row r="3385">
          <cell r="A3385">
            <v>4208</v>
          </cell>
          <cell r="B3385" t="str">
            <v>NIPLE DE FERRO GALVANIZADO, COM ROSCA BSP, DE 2 1/2"</v>
          </cell>
          <cell r="C3385" t="str">
            <v xml:space="preserve">UN    </v>
          </cell>
          <cell r="D3385" t="str">
            <v>CR</v>
          </cell>
          <cell r="E3385">
            <v>29.89</v>
          </cell>
        </row>
        <row r="3386">
          <cell r="A3386">
            <v>4181</v>
          </cell>
          <cell r="B3386" t="str">
            <v>NIPLE DE FERRO GALVANIZADO, COM ROSCA BSP, DE 2"</v>
          </cell>
          <cell r="C3386" t="str">
            <v xml:space="preserve">UN    </v>
          </cell>
          <cell r="D3386" t="str">
            <v>CR</v>
          </cell>
          <cell r="E3386">
            <v>19.53</v>
          </cell>
        </row>
        <row r="3387">
          <cell r="A3387">
            <v>4178</v>
          </cell>
          <cell r="B3387" t="str">
            <v>NIPLE DE FERRO GALVANIZADO, COM ROSCA BSP, DE 3/4"</v>
          </cell>
          <cell r="C3387" t="str">
            <v xml:space="preserve">UN    </v>
          </cell>
          <cell r="D3387" t="str">
            <v>CR</v>
          </cell>
          <cell r="E3387">
            <v>4.3499999999999996</v>
          </cell>
        </row>
        <row r="3388">
          <cell r="A3388">
            <v>4182</v>
          </cell>
          <cell r="B3388" t="str">
            <v>NIPLE DE FERRO GALVANIZADO, COM ROSCA BSP, DE 3"</v>
          </cell>
          <cell r="C3388" t="str">
            <v xml:space="preserve">UN    </v>
          </cell>
          <cell r="D3388" t="str">
            <v>CR</v>
          </cell>
          <cell r="E3388">
            <v>48.63</v>
          </cell>
        </row>
        <row r="3389">
          <cell r="A3389">
            <v>4183</v>
          </cell>
          <cell r="B3389" t="str">
            <v>NIPLE DE FERRO GALVANIZADO, COM ROSCA BSP, DE 4"</v>
          </cell>
          <cell r="C3389" t="str">
            <v xml:space="preserve">UN    </v>
          </cell>
          <cell r="D3389" t="str">
            <v>CR</v>
          </cell>
          <cell r="E3389">
            <v>78.290000000000006</v>
          </cell>
        </row>
        <row r="3390">
          <cell r="A3390">
            <v>4184</v>
          </cell>
          <cell r="B3390" t="str">
            <v>NIPLE DE FERRO GALVANIZADO, COM ROSCA BSP, DE 5"</v>
          </cell>
          <cell r="C3390" t="str">
            <v xml:space="preserve">UN    </v>
          </cell>
          <cell r="D3390" t="str">
            <v>CR</v>
          </cell>
          <cell r="E3390">
            <v>172.83</v>
          </cell>
        </row>
        <row r="3391">
          <cell r="A3391">
            <v>4185</v>
          </cell>
          <cell r="B3391" t="str">
            <v>NIPLE DE FERRO GALVANIZADO, COM ROSCA BSP, DE 6"</v>
          </cell>
          <cell r="C3391" t="str">
            <v xml:space="preserve">UN    </v>
          </cell>
          <cell r="D3391" t="str">
            <v>CR</v>
          </cell>
          <cell r="E3391">
            <v>287.16000000000003</v>
          </cell>
        </row>
        <row r="3392">
          <cell r="A3392">
            <v>4205</v>
          </cell>
          <cell r="B3392" t="str">
            <v>NIPLE DE REDUCAO DE FERRO GALVANIZADO, COM ROSCA BSP, DE 1 1/2" X 1 1/4"</v>
          </cell>
          <cell r="C3392" t="str">
            <v xml:space="preserve">UN    </v>
          </cell>
          <cell r="D3392" t="str">
            <v>CR</v>
          </cell>
          <cell r="E3392">
            <v>16.579999999999998</v>
          </cell>
        </row>
        <row r="3393">
          <cell r="A3393">
            <v>4192</v>
          </cell>
          <cell r="B3393" t="str">
            <v>NIPLE DE REDUCAO DE FERRO GALVANIZADO, COM ROSCA BSP, DE 1 1/2" X 1"</v>
          </cell>
          <cell r="C3393" t="str">
            <v xml:space="preserve">UN    </v>
          </cell>
          <cell r="D3393" t="str">
            <v>CR</v>
          </cell>
          <cell r="E3393">
            <v>16.579999999999998</v>
          </cell>
        </row>
        <row r="3394">
          <cell r="A3394">
            <v>4191</v>
          </cell>
          <cell r="B3394" t="str">
            <v>NIPLE DE REDUCAO DE FERRO GALVANIZADO, COM ROSCA BSP, DE 1 1/2" X 3/4"</v>
          </cell>
          <cell r="C3394" t="str">
            <v xml:space="preserve">UN    </v>
          </cell>
          <cell r="D3394" t="str">
            <v>CR</v>
          </cell>
          <cell r="E3394">
            <v>16.579999999999998</v>
          </cell>
        </row>
        <row r="3395">
          <cell r="A3395">
            <v>4207</v>
          </cell>
          <cell r="B3395" t="str">
            <v>NIPLE DE REDUCAO DE FERRO GALVANIZADO, COM ROSCA BSP, DE 1 1/4" X 1/2"</v>
          </cell>
          <cell r="C3395" t="str">
            <v xml:space="preserve">UN    </v>
          </cell>
          <cell r="D3395" t="str">
            <v>CR</v>
          </cell>
          <cell r="E3395">
            <v>13.34</v>
          </cell>
        </row>
        <row r="3396">
          <cell r="A3396">
            <v>4206</v>
          </cell>
          <cell r="B3396" t="str">
            <v>NIPLE DE REDUCAO DE FERRO GALVANIZADO, COM ROSCA BSP, DE 1 1/4" X 1"</v>
          </cell>
          <cell r="C3396" t="str">
            <v xml:space="preserve">UN    </v>
          </cell>
          <cell r="D3396" t="str">
            <v>CR</v>
          </cell>
          <cell r="E3396">
            <v>12.96</v>
          </cell>
        </row>
        <row r="3397">
          <cell r="A3397">
            <v>4190</v>
          </cell>
          <cell r="B3397" t="str">
            <v>NIPLE DE REDUCAO DE FERRO GALVANIZADO, COM ROSCA BSP, DE 1 1/4" X 3/4"</v>
          </cell>
          <cell r="C3397" t="str">
            <v xml:space="preserve">UN    </v>
          </cell>
          <cell r="D3397" t="str">
            <v>CR</v>
          </cell>
          <cell r="E3397">
            <v>12.96</v>
          </cell>
        </row>
        <row r="3398">
          <cell r="A3398">
            <v>4186</v>
          </cell>
          <cell r="B3398" t="str">
            <v>NIPLE DE REDUCAO DE FERRO GALVANIZADO, COM ROSCA BSP, DE 1/2" X 1/4"</v>
          </cell>
          <cell r="C3398" t="str">
            <v xml:space="preserve">UN    </v>
          </cell>
          <cell r="D3398" t="str">
            <v>CR</v>
          </cell>
          <cell r="E3398">
            <v>3.83</v>
          </cell>
        </row>
        <row r="3399">
          <cell r="A3399">
            <v>4188</v>
          </cell>
          <cell r="B3399" t="str">
            <v>NIPLE DE REDUCAO DE FERRO GALVANIZADO, COM ROSCA BSP, DE 1" X 1/2"</v>
          </cell>
          <cell r="C3399" t="str">
            <v xml:space="preserve">UN    </v>
          </cell>
          <cell r="D3399" t="str">
            <v>CR</v>
          </cell>
          <cell r="E3399">
            <v>7.82</v>
          </cell>
        </row>
        <row r="3400">
          <cell r="A3400">
            <v>4189</v>
          </cell>
          <cell r="B3400" t="str">
            <v>NIPLE DE REDUCAO DE FERRO GALVANIZADO, COM ROSCA BSP, DE 1" X 3/4"</v>
          </cell>
          <cell r="C3400" t="str">
            <v xml:space="preserve">UN    </v>
          </cell>
          <cell r="D3400" t="str">
            <v>CR</v>
          </cell>
          <cell r="E3400">
            <v>7.82</v>
          </cell>
        </row>
        <row r="3401">
          <cell r="A3401">
            <v>4197</v>
          </cell>
          <cell r="B3401" t="str">
            <v>NIPLE DE REDUCAO DE FERRO GALVANIZADO, COM ROSCA BSP, DE 2 1/2" X 2"</v>
          </cell>
          <cell r="C3401" t="str">
            <v xml:space="preserve">UN    </v>
          </cell>
          <cell r="D3401" t="str">
            <v>CR</v>
          </cell>
          <cell r="E3401">
            <v>41.41</v>
          </cell>
        </row>
        <row r="3402">
          <cell r="A3402">
            <v>4194</v>
          </cell>
          <cell r="B3402" t="str">
            <v>NIPLE DE REDUCAO DE FERRO GALVANIZADO, COM ROSCA BSP, DE 2" X 1 1/2"</v>
          </cell>
          <cell r="C3402" t="str">
            <v xml:space="preserve">UN    </v>
          </cell>
          <cell r="D3402" t="str">
            <v>CR</v>
          </cell>
          <cell r="E3402">
            <v>25.02</v>
          </cell>
        </row>
        <row r="3403">
          <cell r="A3403">
            <v>4193</v>
          </cell>
          <cell r="B3403" t="str">
            <v>NIPLE DE REDUCAO DE FERRO GALVANIZADO, COM ROSCA BSP, DE 2" X 1 1/4"</v>
          </cell>
          <cell r="C3403" t="str">
            <v xml:space="preserve">UN    </v>
          </cell>
          <cell r="D3403" t="str">
            <v>CR</v>
          </cell>
          <cell r="E3403">
            <v>25.02</v>
          </cell>
        </row>
        <row r="3404">
          <cell r="A3404">
            <v>4204</v>
          </cell>
          <cell r="B3404" t="str">
            <v>NIPLE DE REDUCAO DE FERRO GALVANIZADO, COM ROSCA BSP, DE 2" X 1"</v>
          </cell>
          <cell r="C3404" t="str">
            <v xml:space="preserve">UN    </v>
          </cell>
          <cell r="D3404" t="str">
            <v>CR</v>
          </cell>
          <cell r="E3404">
            <v>25.02</v>
          </cell>
        </row>
        <row r="3405">
          <cell r="A3405">
            <v>4187</v>
          </cell>
          <cell r="B3405" t="str">
            <v>NIPLE DE REDUCAO DE FERRO GALVANIZADO, COM ROSCA BSP, DE 3/4" X 1/2"</v>
          </cell>
          <cell r="C3405" t="str">
            <v xml:space="preserve">UN    </v>
          </cell>
          <cell r="D3405" t="str">
            <v>CR</v>
          </cell>
          <cell r="E3405">
            <v>4.9800000000000004</v>
          </cell>
        </row>
        <row r="3406">
          <cell r="A3406">
            <v>4202</v>
          </cell>
          <cell r="B3406" t="str">
            <v>NIPLE DE REDUCAO DE FERRO GALVANIZADO, COM ROSCA BSP, DE 3" X 2 1/2"</v>
          </cell>
          <cell r="C3406" t="str">
            <v xml:space="preserve">UN    </v>
          </cell>
          <cell r="D3406" t="str">
            <v>CR</v>
          </cell>
          <cell r="E3406">
            <v>75.62</v>
          </cell>
        </row>
        <row r="3407">
          <cell r="A3407">
            <v>4203</v>
          </cell>
          <cell r="B3407" t="str">
            <v>NIPLE DE REDUCAO DE FERRO GALVANIZADO, COM ROSCA BSP, DE 3" X 2"</v>
          </cell>
          <cell r="C3407" t="str">
            <v xml:space="preserve">UN    </v>
          </cell>
          <cell r="D3407" t="str">
            <v>CR</v>
          </cell>
          <cell r="E3407">
            <v>66.790000000000006</v>
          </cell>
        </row>
        <row r="3408">
          <cell r="A3408">
            <v>40368</v>
          </cell>
          <cell r="B3408" t="str">
            <v>NIPLE SEXTAVADO EM ACO CARBONO, COM ROSCA BSP, PRESSAO 3.000 LBS, DN 1 1/2"</v>
          </cell>
          <cell r="C3408" t="str">
            <v xml:space="preserve">UN    </v>
          </cell>
          <cell r="D3408" t="str">
            <v>AS</v>
          </cell>
          <cell r="E3408">
            <v>27.52</v>
          </cell>
        </row>
        <row r="3409">
          <cell r="A3409">
            <v>40365</v>
          </cell>
          <cell r="B3409" t="str">
            <v>NIPLE SEXTAVADO EM ACO CARBONO, COM ROSCA BSP, PRESSAO 3.000 LBS, DN 1 1/4"</v>
          </cell>
          <cell r="C3409" t="str">
            <v xml:space="preserve">UN    </v>
          </cell>
          <cell r="D3409" t="str">
            <v>AS</v>
          </cell>
          <cell r="E3409">
            <v>18.57</v>
          </cell>
        </row>
        <row r="3410">
          <cell r="A3410">
            <v>40356</v>
          </cell>
          <cell r="B3410" t="str">
            <v>NIPLE SEXTAVADO EM ACO CARBONO, COM ROSCA BSP, PRESSAO 3.000 LBS, DN 1/2"</v>
          </cell>
          <cell r="C3410" t="str">
            <v xml:space="preserve">UN    </v>
          </cell>
          <cell r="D3410" t="str">
            <v>AS</v>
          </cell>
          <cell r="E3410">
            <v>6.34</v>
          </cell>
        </row>
        <row r="3411">
          <cell r="A3411">
            <v>40362</v>
          </cell>
          <cell r="B3411" t="str">
            <v>NIPLE SEXTAVADO EM ACO CARBONO, COM ROSCA BSP, PRESSAO 3.000 LBS, DN 1"</v>
          </cell>
          <cell r="C3411" t="str">
            <v xml:space="preserve">UN    </v>
          </cell>
          <cell r="D3411" t="str">
            <v>AS</v>
          </cell>
          <cell r="E3411">
            <v>12.3</v>
          </cell>
        </row>
        <row r="3412">
          <cell r="A3412">
            <v>40374</v>
          </cell>
          <cell r="B3412" t="str">
            <v>NIPLE SEXTAVADO EM ACO CARBONO, COM ROSCA BSP, PRESSAO 3.000 LBS, DN 2 1/2"</v>
          </cell>
          <cell r="C3412" t="str">
            <v xml:space="preserve">UN    </v>
          </cell>
          <cell r="D3412" t="str">
            <v>AS</v>
          </cell>
          <cell r="E3412">
            <v>71.930000000000007</v>
          </cell>
        </row>
        <row r="3413">
          <cell r="A3413">
            <v>40371</v>
          </cell>
          <cell r="B3413" t="str">
            <v>NIPLE SEXTAVADO EM ACO CARBONO, COM ROSCA BSP, PRESSAO 3.000 LBS, DN 2"</v>
          </cell>
          <cell r="C3413" t="str">
            <v xml:space="preserve">UN    </v>
          </cell>
          <cell r="D3413" t="str">
            <v>AS</v>
          </cell>
          <cell r="E3413">
            <v>45.28</v>
          </cell>
        </row>
        <row r="3414">
          <cell r="A3414">
            <v>40359</v>
          </cell>
          <cell r="B3414" t="str">
            <v>NIPLE SEXTAVADO EM ACO CARBONO, COM ROSCA BSP, PRESSAO 3.000 LBS, DN 3/4"</v>
          </cell>
          <cell r="C3414" t="str">
            <v xml:space="preserve">UN    </v>
          </cell>
          <cell r="D3414" t="str">
            <v>AS</v>
          </cell>
          <cell r="E3414">
            <v>8.19</v>
          </cell>
        </row>
        <row r="3415">
          <cell r="A3415">
            <v>7595</v>
          </cell>
          <cell r="B3415" t="str">
            <v>NIVELADOR</v>
          </cell>
          <cell r="C3415" t="str">
            <v xml:space="preserve">H     </v>
          </cell>
          <cell r="D3415" t="str">
            <v>CR</v>
          </cell>
          <cell r="E3415">
            <v>8.42</v>
          </cell>
        </row>
        <row r="3416">
          <cell r="A3416">
            <v>41094</v>
          </cell>
          <cell r="B3416" t="str">
            <v>NIVELADOR (MENSALISTA)</v>
          </cell>
          <cell r="C3416" t="str">
            <v xml:space="preserve">MES   </v>
          </cell>
          <cell r="D3416" t="str">
            <v>CR</v>
          </cell>
          <cell r="E3416">
            <v>1505.99</v>
          </cell>
        </row>
        <row r="3417">
          <cell r="A3417">
            <v>39609</v>
          </cell>
          <cell r="B3417" t="str">
            <v>NOBREAK TRIFASICO, DE 10 KVA FATOR DE POTENCIA DE 0,8, AUTONOMIA MINIMA DE 30 MINUTOS A PLENA CARGA</v>
          </cell>
          <cell r="C3417" t="str">
            <v xml:space="preserve">UN    </v>
          </cell>
          <cell r="D3417" t="str">
            <v>CR</v>
          </cell>
          <cell r="E3417">
            <v>58174.78</v>
          </cell>
        </row>
        <row r="3418">
          <cell r="A3418">
            <v>39610</v>
          </cell>
          <cell r="B3418" t="str">
            <v>NOBREAK TRIFASICO, DE 15 KVA FATOR DE POTENCIA DE 0,8, AUTONOMIA MINIMA DE 30 MINUTOS A PLENA CARGA</v>
          </cell>
          <cell r="C3418" t="str">
            <v xml:space="preserve">UN    </v>
          </cell>
          <cell r="D3418" t="str">
            <v>CR</v>
          </cell>
          <cell r="E3418">
            <v>84917.04</v>
          </cell>
        </row>
        <row r="3419">
          <cell r="A3419">
            <v>39611</v>
          </cell>
          <cell r="B3419" t="str">
            <v>NOBREAK TRIFASICO, DE 20 KVA FATOR DE POTENCIA DE 0,8, AUTONOMIA MINIMA DE 30 MINUTOS A PLENA CARGA</v>
          </cell>
          <cell r="C3419" t="str">
            <v xml:space="preserve">UN    </v>
          </cell>
          <cell r="D3419" t="str">
            <v>CR</v>
          </cell>
          <cell r="E3419">
            <v>102763.51</v>
          </cell>
        </row>
        <row r="3420">
          <cell r="A3420">
            <v>39612</v>
          </cell>
          <cell r="B3420" t="str">
            <v>NOBREAK TRIFASICO, DE 25 KVA FATOR DE POTENCIA DE 0,8, AUTONOMIA MINIMA DE 30 MINUTOS A PLENA CARGA</v>
          </cell>
          <cell r="C3420" t="str">
            <v xml:space="preserve">UN    </v>
          </cell>
          <cell r="D3420" t="str">
            <v>CR</v>
          </cell>
          <cell r="E3420">
            <v>160981.35999999999</v>
          </cell>
        </row>
        <row r="3421">
          <cell r="A3421">
            <v>39608</v>
          </cell>
          <cell r="B3421" t="str">
            <v>NOBREAK TRIFASICO, DE 5 KVA FATOR DE POTENCIA DE 0,8, AUTONOMIA MINIMA DE 30 MINUTOS A PLENA CARGA</v>
          </cell>
          <cell r="C3421" t="str">
            <v xml:space="preserve">UN    </v>
          </cell>
          <cell r="D3421" t="str">
            <v>CR</v>
          </cell>
          <cell r="E3421">
            <v>46515.94</v>
          </cell>
        </row>
        <row r="3422">
          <cell r="A3422">
            <v>38175</v>
          </cell>
          <cell r="B3422" t="str">
            <v>NUMERO / ALGARISMO PARA PORTA, TAMANHO *40* MM, EM ZAMAC, (MODELO DE 0 A 9), FIXACAO POR PARAFUSOS</v>
          </cell>
          <cell r="C3422" t="str">
            <v xml:space="preserve">UN    </v>
          </cell>
          <cell r="D3422" t="str">
            <v>CR</v>
          </cell>
          <cell r="E3422">
            <v>2.31</v>
          </cell>
        </row>
        <row r="3423">
          <cell r="A3423">
            <v>38176</v>
          </cell>
          <cell r="B3423" t="str">
            <v>NUMERO / ALGARISMO PARA RESIDENCIA (FACHADA), TAMANHO *120* MM, EM ZAMAC, (MODELO DE 0 A 9), FIXACAO POR PARAFUSOS</v>
          </cell>
          <cell r="C3423" t="str">
            <v xml:space="preserve">UN    </v>
          </cell>
          <cell r="D3423" t="str">
            <v>CR</v>
          </cell>
          <cell r="E3423">
            <v>6.28</v>
          </cell>
        </row>
        <row r="3424">
          <cell r="A3424">
            <v>36152</v>
          </cell>
          <cell r="B3424" t="str">
            <v>OCULOS DE SEGURANCA CONTRA IMPACTOS COM LENTE INCOLOR, ARMACAO NYLON, COM PROTECAO UVA E UVB</v>
          </cell>
          <cell r="C3424" t="str">
            <v xml:space="preserve">UN    </v>
          </cell>
          <cell r="D3424" t="str">
            <v>CR</v>
          </cell>
          <cell r="E3424">
            <v>4.09</v>
          </cell>
        </row>
        <row r="3425">
          <cell r="A3425">
            <v>11138</v>
          </cell>
          <cell r="B3425" t="str">
            <v>OLEO COMBUSTIVEL BPF A GRANEL</v>
          </cell>
          <cell r="C3425" t="str">
            <v xml:space="preserve">L     </v>
          </cell>
          <cell r="D3425" t="str">
            <v>CR</v>
          </cell>
          <cell r="E3425">
            <v>2.17</v>
          </cell>
        </row>
        <row r="3426">
          <cell r="A3426">
            <v>5333</v>
          </cell>
          <cell r="B3426" t="str">
            <v>OLEO DE LINHACA</v>
          </cell>
          <cell r="C3426" t="str">
            <v xml:space="preserve">L     </v>
          </cell>
          <cell r="D3426" t="str">
            <v>CR</v>
          </cell>
          <cell r="E3426">
            <v>17.23</v>
          </cell>
        </row>
        <row r="3427">
          <cell r="A3427">
            <v>4221</v>
          </cell>
          <cell r="B3427" t="str">
            <v>OLEO DIESEL COMBUSTIVEL COMUM</v>
          </cell>
          <cell r="C3427" t="str">
            <v xml:space="preserve">L     </v>
          </cell>
          <cell r="D3427" t="str">
            <v xml:space="preserve">C </v>
          </cell>
          <cell r="E3427">
            <v>3.38</v>
          </cell>
        </row>
        <row r="3428">
          <cell r="A3428">
            <v>4227</v>
          </cell>
          <cell r="B3428" t="str">
            <v>OLEO LUBRIFICANTE PARA MOTORES DE EQUIPAMENTOS PESADOS (CAMINHOES, TRATORES, RETROS E ETC)</v>
          </cell>
          <cell r="C3428" t="str">
            <v xml:space="preserve">L     </v>
          </cell>
          <cell r="D3428" t="str">
            <v xml:space="preserve">C </v>
          </cell>
          <cell r="E3428">
            <v>23.9</v>
          </cell>
        </row>
        <row r="3429">
          <cell r="A3429">
            <v>38170</v>
          </cell>
          <cell r="B3429" t="str">
            <v>OLHO MAGICO / VISOR PARA PORTA DE *25 A 46* MM DE ESPESSURA, ANGULO DE VISAO APROXIMADO DE 200 GRAUS, LATAO CROMADO, COM FECHO JANELA</v>
          </cell>
          <cell r="C3429" t="str">
            <v xml:space="preserve">UN    </v>
          </cell>
          <cell r="D3429" t="str">
            <v>CR</v>
          </cell>
          <cell r="E3429">
            <v>10.58</v>
          </cell>
        </row>
        <row r="3430">
          <cell r="A3430">
            <v>4252</v>
          </cell>
          <cell r="B3430" t="str">
            <v>OPERADOR DE BATE-ESTACAS</v>
          </cell>
          <cell r="C3430" t="str">
            <v xml:space="preserve">H     </v>
          </cell>
          <cell r="D3430" t="str">
            <v>CR</v>
          </cell>
          <cell r="E3430">
            <v>14</v>
          </cell>
        </row>
        <row r="3431">
          <cell r="A3431">
            <v>40980</v>
          </cell>
          <cell r="B3431" t="str">
            <v>OPERADOR DE BATE-ESTACAS (MENSALISTA)</v>
          </cell>
          <cell r="C3431" t="str">
            <v xml:space="preserve">MES   </v>
          </cell>
          <cell r="D3431" t="str">
            <v>CR</v>
          </cell>
          <cell r="E3431">
            <v>2500.41</v>
          </cell>
        </row>
        <row r="3432">
          <cell r="A3432">
            <v>4243</v>
          </cell>
          <cell r="B3432" t="str">
            <v>OPERADOR DE BETONEIRA (CAMINHAO)</v>
          </cell>
          <cell r="C3432" t="str">
            <v xml:space="preserve">H     </v>
          </cell>
          <cell r="D3432" t="str">
            <v>CR</v>
          </cell>
          <cell r="E3432">
            <v>12.15</v>
          </cell>
        </row>
        <row r="3433">
          <cell r="A3433">
            <v>41031</v>
          </cell>
          <cell r="B3433" t="str">
            <v>OPERADOR DE BETONEIRA (CAMINHAO) (MENSALISTA)</v>
          </cell>
          <cell r="C3433" t="str">
            <v xml:space="preserve">MES   </v>
          </cell>
          <cell r="D3433" t="str">
            <v>CR</v>
          </cell>
          <cell r="E3433">
            <v>2170.67</v>
          </cell>
        </row>
        <row r="3434">
          <cell r="A3434">
            <v>37666</v>
          </cell>
          <cell r="B3434" t="str">
            <v>OPERADOR DE BETONEIRA ESTACIONARIA / MISTURADOR</v>
          </cell>
          <cell r="C3434" t="str">
            <v xml:space="preserve">H     </v>
          </cell>
          <cell r="D3434" t="str">
            <v>CR</v>
          </cell>
          <cell r="E3434">
            <v>11.72</v>
          </cell>
        </row>
        <row r="3435">
          <cell r="A3435">
            <v>40986</v>
          </cell>
          <cell r="B3435" t="str">
            <v>OPERADOR DE BETONEIRA ESTACIONARIA / MISTURADOR (MENSALISTA)</v>
          </cell>
          <cell r="C3435" t="str">
            <v xml:space="preserve">MES   </v>
          </cell>
          <cell r="D3435" t="str">
            <v>CR</v>
          </cell>
          <cell r="E3435">
            <v>2094.77</v>
          </cell>
        </row>
        <row r="3436">
          <cell r="A3436">
            <v>4250</v>
          </cell>
          <cell r="B3436" t="str">
            <v>OPERADOR DE COMPRESSOR DE AR OU COMPRESSORISTA</v>
          </cell>
          <cell r="C3436" t="str">
            <v xml:space="preserve">H     </v>
          </cell>
          <cell r="D3436" t="str">
            <v>CR</v>
          </cell>
          <cell r="E3436">
            <v>12.47</v>
          </cell>
        </row>
        <row r="3437">
          <cell r="A3437">
            <v>40978</v>
          </cell>
          <cell r="B3437" t="str">
            <v>OPERADOR DE COMPRESSOR DE AR OU COMPRESSORISTA (MENSALISTA)</v>
          </cell>
          <cell r="C3437" t="str">
            <v xml:space="preserve">MES   </v>
          </cell>
          <cell r="D3437" t="str">
            <v>CR</v>
          </cell>
          <cell r="E3437">
            <v>2226.9699999999998</v>
          </cell>
        </row>
        <row r="3438">
          <cell r="A3438">
            <v>25960</v>
          </cell>
          <cell r="B3438" t="str">
            <v>OPERADOR DE DEMARCADORA DE FAIXAS DE TRAFEGO</v>
          </cell>
          <cell r="C3438" t="str">
            <v xml:space="preserve">H     </v>
          </cell>
          <cell r="D3438" t="str">
            <v>CR</v>
          </cell>
          <cell r="E3438">
            <v>14.96</v>
          </cell>
        </row>
        <row r="3439">
          <cell r="A3439">
            <v>41043</v>
          </cell>
          <cell r="B3439" t="str">
            <v>OPERADOR DE DEMARCADORA DE FAIXAS DE TRAFEGO (MENSALISTA)</v>
          </cell>
          <cell r="C3439" t="str">
            <v xml:space="preserve">MES   </v>
          </cell>
          <cell r="D3439" t="str">
            <v>CR</v>
          </cell>
          <cell r="E3439">
            <v>2671.59</v>
          </cell>
        </row>
        <row r="3440">
          <cell r="A3440">
            <v>4234</v>
          </cell>
          <cell r="B3440" t="str">
            <v>OPERADOR DE ESCAVADEIRA</v>
          </cell>
          <cell r="C3440" t="str">
            <v xml:space="preserve">H     </v>
          </cell>
          <cell r="D3440" t="str">
            <v xml:space="preserve">C </v>
          </cell>
          <cell r="E3440">
            <v>16.41</v>
          </cell>
        </row>
        <row r="3441">
          <cell r="A3441">
            <v>40987</v>
          </cell>
          <cell r="B3441" t="str">
            <v>OPERADOR DE ESCAVADEIRA (MENSALISTA)</v>
          </cell>
          <cell r="C3441" t="str">
            <v xml:space="preserve">MES   </v>
          </cell>
          <cell r="D3441" t="str">
            <v>CR</v>
          </cell>
          <cell r="E3441">
            <v>2926.62</v>
          </cell>
        </row>
        <row r="3442">
          <cell r="A3442">
            <v>4253</v>
          </cell>
          <cell r="B3442" t="str">
            <v>OPERADOR DE GUINCHO OU GUINCHEIRO</v>
          </cell>
          <cell r="C3442" t="str">
            <v xml:space="preserve">H     </v>
          </cell>
          <cell r="D3442" t="str">
            <v>CR</v>
          </cell>
          <cell r="E3442">
            <v>12.45</v>
          </cell>
        </row>
        <row r="3443">
          <cell r="A3443">
            <v>40981</v>
          </cell>
          <cell r="B3443" t="str">
            <v>OPERADOR DE GUINCHO OU GUINCHEIRO (MENSALISTA)</v>
          </cell>
          <cell r="C3443" t="str">
            <v xml:space="preserve">MES   </v>
          </cell>
          <cell r="D3443" t="str">
            <v>CR</v>
          </cell>
          <cell r="E3443">
            <v>2221.29</v>
          </cell>
        </row>
        <row r="3444">
          <cell r="A3444">
            <v>4254</v>
          </cell>
          <cell r="B3444" t="str">
            <v>OPERADOR DE GUINDASTE</v>
          </cell>
          <cell r="C3444" t="str">
            <v xml:space="preserve">H     </v>
          </cell>
          <cell r="D3444" t="str">
            <v>CR</v>
          </cell>
          <cell r="E3444">
            <v>12.45</v>
          </cell>
        </row>
        <row r="3445">
          <cell r="A3445">
            <v>41036</v>
          </cell>
          <cell r="B3445" t="str">
            <v>OPERADOR DE GUINDASTE (MENSALISTA)</v>
          </cell>
          <cell r="C3445" t="str">
            <v xml:space="preserve">MES   </v>
          </cell>
          <cell r="D3445" t="str">
            <v>CR</v>
          </cell>
          <cell r="E3445">
            <v>2221.29</v>
          </cell>
        </row>
        <row r="3446">
          <cell r="A3446">
            <v>4251</v>
          </cell>
          <cell r="B3446" t="str">
            <v>OPERADOR DE JATO ABRASIVO OU JATISTA</v>
          </cell>
          <cell r="C3446" t="str">
            <v xml:space="preserve">H     </v>
          </cell>
          <cell r="D3446" t="str">
            <v>CR</v>
          </cell>
          <cell r="E3446">
            <v>14.68</v>
          </cell>
        </row>
        <row r="3447">
          <cell r="A3447">
            <v>40979</v>
          </cell>
          <cell r="B3447" t="str">
            <v>OPERADOR DE JATO ABRASIVO OU JATISTA (MENSALISTA)</v>
          </cell>
          <cell r="C3447" t="str">
            <v xml:space="preserve">MES   </v>
          </cell>
          <cell r="D3447" t="str">
            <v>CR</v>
          </cell>
          <cell r="E3447">
            <v>2619.98</v>
          </cell>
        </row>
        <row r="3448">
          <cell r="A3448">
            <v>4230</v>
          </cell>
          <cell r="B3448" t="str">
            <v>OPERADOR DE MAQUINAS E TRATORES DIVERSOS (TERRAPLANAGEM)</v>
          </cell>
          <cell r="C3448" t="str">
            <v xml:space="preserve">H     </v>
          </cell>
          <cell r="D3448" t="str">
            <v>CR</v>
          </cell>
          <cell r="E3448">
            <v>12.47</v>
          </cell>
        </row>
        <row r="3449">
          <cell r="A3449">
            <v>40998</v>
          </cell>
          <cell r="B3449" t="str">
            <v>OPERADOR DE MAQUINAS E TRATORES DIVERSOS (TERRAPLANAGEM) (MENSALISTA)</v>
          </cell>
          <cell r="C3449" t="str">
            <v xml:space="preserve">MES   </v>
          </cell>
          <cell r="D3449" t="str">
            <v>CR</v>
          </cell>
          <cell r="E3449">
            <v>2225.69</v>
          </cell>
        </row>
        <row r="3450">
          <cell r="A3450">
            <v>4257</v>
          </cell>
          <cell r="B3450" t="str">
            <v>OPERADOR DE MARTELETE OU MARTELETEIRO</v>
          </cell>
          <cell r="C3450" t="str">
            <v xml:space="preserve">H     </v>
          </cell>
          <cell r="D3450" t="str">
            <v>CR</v>
          </cell>
          <cell r="E3450">
            <v>12.81</v>
          </cell>
        </row>
        <row r="3451">
          <cell r="A3451">
            <v>40982</v>
          </cell>
          <cell r="B3451" t="str">
            <v>OPERADOR DE MARTELETE OU MARTELETEIRO (MENSALISTA)</v>
          </cell>
          <cell r="C3451" t="str">
            <v xml:space="preserve">MES   </v>
          </cell>
          <cell r="D3451" t="str">
            <v>CR</v>
          </cell>
          <cell r="E3451">
            <v>2286.36</v>
          </cell>
        </row>
        <row r="3452">
          <cell r="A3452">
            <v>4240</v>
          </cell>
          <cell r="B3452" t="str">
            <v>OPERADOR DE MOTO SCRAPER</v>
          </cell>
          <cell r="C3452" t="str">
            <v xml:space="preserve">H     </v>
          </cell>
          <cell r="D3452" t="str">
            <v>CR</v>
          </cell>
          <cell r="E3452">
            <v>15.21</v>
          </cell>
        </row>
        <row r="3453">
          <cell r="A3453">
            <v>41026</v>
          </cell>
          <cell r="B3453" t="str">
            <v>OPERADOR DE MOTO SCRAPER (MENSALISTA)</v>
          </cell>
          <cell r="C3453" t="str">
            <v xml:space="preserve">MES   </v>
          </cell>
          <cell r="D3453" t="str">
            <v>CR</v>
          </cell>
          <cell r="E3453">
            <v>2717.14</v>
          </cell>
        </row>
        <row r="3454">
          <cell r="A3454">
            <v>4239</v>
          </cell>
          <cell r="B3454" t="str">
            <v>OPERADOR DE MOTONIVELADORA</v>
          </cell>
          <cell r="C3454" t="str">
            <v xml:space="preserve">H     </v>
          </cell>
          <cell r="D3454" t="str">
            <v>CR</v>
          </cell>
          <cell r="E3454">
            <v>18.68</v>
          </cell>
        </row>
        <row r="3455">
          <cell r="A3455">
            <v>41024</v>
          </cell>
          <cell r="B3455" t="str">
            <v>OPERADOR DE MOTONIVELADORA (MENSALISTA)</v>
          </cell>
          <cell r="C3455" t="str">
            <v xml:space="preserve">MES   </v>
          </cell>
          <cell r="D3455" t="str">
            <v>CR</v>
          </cell>
          <cell r="E3455">
            <v>3333.42</v>
          </cell>
        </row>
        <row r="3456">
          <cell r="A3456">
            <v>4248</v>
          </cell>
          <cell r="B3456" t="str">
            <v>OPERADOR DE PA CARREGADEIRA</v>
          </cell>
          <cell r="C3456" t="str">
            <v xml:space="preserve">H     </v>
          </cell>
          <cell r="D3456" t="str">
            <v>CR</v>
          </cell>
          <cell r="E3456">
            <v>14.23</v>
          </cell>
        </row>
        <row r="3457">
          <cell r="A3457">
            <v>41033</v>
          </cell>
          <cell r="B3457" t="str">
            <v>OPERADOR DE PA CARREGADEIRA (MENSALISTA)</v>
          </cell>
          <cell r="C3457" t="str">
            <v xml:space="preserve">MES   </v>
          </cell>
          <cell r="D3457" t="str">
            <v>CR</v>
          </cell>
          <cell r="E3457">
            <v>2541.15</v>
          </cell>
        </row>
        <row r="3458">
          <cell r="A3458">
            <v>25959</v>
          </cell>
          <cell r="B3458" t="str">
            <v>OPERADOR DE PAVIMENTADORA / MESA VIBROACABADORA</v>
          </cell>
          <cell r="C3458" t="str">
            <v xml:space="preserve">H     </v>
          </cell>
          <cell r="D3458" t="str">
            <v>CR</v>
          </cell>
          <cell r="E3458">
            <v>15.72</v>
          </cell>
        </row>
        <row r="3459">
          <cell r="A3459">
            <v>41040</v>
          </cell>
          <cell r="B3459" t="str">
            <v>OPERADOR DE PAVIMENTADORA / MESA VIBROACABADORA (MENSALISTA)</v>
          </cell>
          <cell r="C3459" t="str">
            <v xml:space="preserve">MES   </v>
          </cell>
          <cell r="D3459" t="str">
            <v>CR</v>
          </cell>
          <cell r="E3459">
            <v>2805.17</v>
          </cell>
        </row>
        <row r="3460">
          <cell r="A3460">
            <v>4238</v>
          </cell>
          <cell r="B3460" t="str">
            <v>OPERADOR DE ROLO COMPACTADOR</v>
          </cell>
          <cell r="C3460" t="str">
            <v xml:space="preserve">H     </v>
          </cell>
          <cell r="D3460" t="str">
            <v>CR</v>
          </cell>
          <cell r="E3460">
            <v>12.55</v>
          </cell>
        </row>
        <row r="3461">
          <cell r="A3461">
            <v>41012</v>
          </cell>
          <cell r="B3461" t="str">
            <v>OPERADOR DE ROLO COMPACTADOR (MENSALISTA)</v>
          </cell>
          <cell r="C3461" t="str">
            <v xml:space="preserve">MES   </v>
          </cell>
          <cell r="D3461" t="str">
            <v>CR</v>
          </cell>
          <cell r="E3461">
            <v>2240.62</v>
          </cell>
        </row>
        <row r="3462">
          <cell r="A3462">
            <v>4237</v>
          </cell>
          <cell r="B3462" t="str">
            <v>OPERADOR DE TRATOR - EXCLUSIVE AGROPECUARIA</v>
          </cell>
          <cell r="C3462" t="str">
            <v xml:space="preserve">H     </v>
          </cell>
          <cell r="D3462" t="str">
            <v>CR</v>
          </cell>
          <cell r="E3462">
            <v>12.45</v>
          </cell>
        </row>
        <row r="3463">
          <cell r="A3463">
            <v>41002</v>
          </cell>
          <cell r="B3463" t="str">
            <v>OPERADOR DE TRATOR - EXCLUSIVE AGROPECUARIA (MENSALISTA)</v>
          </cell>
          <cell r="C3463" t="str">
            <v xml:space="preserve">MES   </v>
          </cell>
          <cell r="D3463" t="str">
            <v>CR</v>
          </cell>
          <cell r="E3463">
            <v>2221.29</v>
          </cell>
        </row>
        <row r="3464">
          <cell r="A3464">
            <v>4233</v>
          </cell>
          <cell r="B3464" t="str">
            <v>OPERADOR DE USINA DE ASFALTO, DE SOLOS OU DE CONCRETO</v>
          </cell>
          <cell r="C3464" t="str">
            <v xml:space="preserve">H     </v>
          </cell>
          <cell r="D3464" t="str">
            <v>CR</v>
          </cell>
          <cell r="E3464">
            <v>13.49</v>
          </cell>
        </row>
        <row r="3465">
          <cell r="A3465">
            <v>41001</v>
          </cell>
          <cell r="B3465" t="str">
            <v>OPERADOR DE USINA DE ASFALTO, DE SOLOS OU DE CONCRETO (MENSALISTA)</v>
          </cell>
          <cell r="C3465" t="str">
            <v xml:space="preserve">MES   </v>
          </cell>
          <cell r="D3465" t="str">
            <v>CR</v>
          </cell>
          <cell r="E3465">
            <v>2408.98</v>
          </cell>
        </row>
        <row r="3466">
          <cell r="A3466">
            <v>2</v>
          </cell>
          <cell r="B3466" t="str">
            <v>OXIGENIO, RECARGA PARA CILINDRO DE CONJUNTO OXICORTE GRANDE</v>
          </cell>
          <cell r="C3466" t="str">
            <v xml:space="preserve">M3    </v>
          </cell>
          <cell r="D3466" t="str">
            <v>CR</v>
          </cell>
          <cell r="E3466">
            <v>11.2</v>
          </cell>
        </row>
        <row r="3467">
          <cell r="A3467">
            <v>36517</v>
          </cell>
          <cell r="B3467" t="str">
            <v>PA CARREGADEIRA SOBRE RODAS, POTENCIA BRUTA *127* CV, CAPACIDADE DA CACAMBA DE 2,0 A 2,4 M3, PESO OPERACIONAL MAXIMO DE 10330 KG</v>
          </cell>
          <cell r="C3467" t="str">
            <v xml:space="preserve">UN    </v>
          </cell>
          <cell r="D3467" t="str">
            <v>AS</v>
          </cell>
          <cell r="E3467">
            <v>325565.65999999997</v>
          </cell>
        </row>
        <row r="3468">
          <cell r="A3468">
            <v>4262</v>
          </cell>
          <cell r="B3468" t="str">
            <v>PA CARREGADEIRA SOBRE RODAS, POTENCIA LIQUIDA 128 HP, CAPACIDADE DA CACAMBA DE 1,7 A 2,8 M3, PESO OPERACIONAL MAXIMO DE 11632 KG</v>
          </cell>
          <cell r="C3468" t="str">
            <v xml:space="preserve">UN    </v>
          </cell>
          <cell r="D3468" t="str">
            <v>AS</v>
          </cell>
          <cell r="E3468">
            <v>366628</v>
          </cell>
        </row>
        <row r="3469">
          <cell r="A3469">
            <v>4263</v>
          </cell>
          <cell r="B3469" t="str">
            <v>PA CARREGADEIRA SOBRE RODAS, POTENCIA LIQUIDA 197 HP, CAPACIDADE DA CACAMBA DE 2,5 A 3,5 M3, PESO OPERACIONAL MAXIMO DE 18338 KG</v>
          </cell>
          <cell r="C3469" t="str">
            <v xml:space="preserve">UN    </v>
          </cell>
          <cell r="D3469" t="str">
            <v>AS</v>
          </cell>
          <cell r="E3469">
            <v>508390.8</v>
          </cell>
        </row>
        <row r="3470">
          <cell r="A3470">
            <v>36518</v>
          </cell>
          <cell r="B3470" t="str">
            <v>PA CARREGADEIRA SOBRE RODAS, POTENCIA LIQUIDA 213 HP, CAPACIDADE DA CACAMBA DE 1,9 A 3,5 M3, PESO OPERACIONAL MAXIMO DE 19234 KG</v>
          </cell>
          <cell r="C3470" t="str">
            <v xml:space="preserve">UN    </v>
          </cell>
          <cell r="D3470" t="str">
            <v>AS</v>
          </cell>
          <cell r="E3470">
            <v>578783.37</v>
          </cell>
        </row>
        <row r="3471">
          <cell r="A3471">
            <v>14221</v>
          </cell>
          <cell r="B3471" t="str">
            <v>PA CARREGADEIRA SOBRE RODAS, POTENCIA 152 HP, CAPACIDADE DA CACAMBA DE 1,53 A 2,30 M3, PESO OPERACIONAL MAXIMO DE 10216 KG</v>
          </cell>
          <cell r="C3471" t="str">
            <v xml:space="preserve">UN    </v>
          </cell>
          <cell r="D3471" t="str">
            <v>AS</v>
          </cell>
          <cell r="E3471">
            <v>337786.58</v>
          </cell>
        </row>
        <row r="3472">
          <cell r="A3472">
            <v>38402</v>
          </cell>
          <cell r="B3472" t="str">
            <v>PA DE LIXO PLASTICA, CABO LONGO</v>
          </cell>
          <cell r="C3472" t="str">
            <v xml:space="preserve">UN    </v>
          </cell>
          <cell r="D3472" t="str">
            <v>CR</v>
          </cell>
          <cell r="E3472">
            <v>8.3000000000000007</v>
          </cell>
        </row>
        <row r="3473">
          <cell r="A3473">
            <v>3412</v>
          </cell>
          <cell r="B3473" t="str">
            <v>PAINEL DE LA DE VIDRO SEM REVESTIMENTO PSI 20, E = 25 MM, DE 1200 X 600 MM</v>
          </cell>
          <cell r="C3473" t="str">
            <v xml:space="preserve">M2    </v>
          </cell>
          <cell r="D3473" t="str">
            <v>AS</v>
          </cell>
          <cell r="E3473">
            <v>13.77</v>
          </cell>
        </row>
        <row r="3474">
          <cell r="A3474">
            <v>3413</v>
          </cell>
          <cell r="B3474" t="str">
            <v>PAINEL DE LA DE VIDRO SEM REVESTIMENTO PSI 20, E = 50 MM, DE 1200 X 600 MM</v>
          </cell>
          <cell r="C3474" t="str">
            <v xml:space="preserve">M2    </v>
          </cell>
          <cell r="D3474" t="str">
            <v>AS</v>
          </cell>
          <cell r="E3474">
            <v>31</v>
          </cell>
        </row>
        <row r="3475">
          <cell r="A3475">
            <v>39744</v>
          </cell>
          <cell r="B3475" t="str">
            <v>PAINEL DE LA DE VIDRO SEM REVESTIMENTO PSI 40, E = 25 MM, DE 1200 X 600 MM</v>
          </cell>
          <cell r="C3475" t="str">
            <v xml:space="preserve">M2    </v>
          </cell>
          <cell r="D3475" t="str">
            <v>AS</v>
          </cell>
          <cell r="E3475">
            <v>24.07</v>
          </cell>
        </row>
        <row r="3476">
          <cell r="A3476">
            <v>39745</v>
          </cell>
          <cell r="B3476" t="str">
            <v>PAINEL DE LA DE VIDRO SEM REVESTIMENTO PSI 40, E = 50 MM, DE 1200 X 600 MM</v>
          </cell>
          <cell r="C3476" t="str">
            <v xml:space="preserve">M2    </v>
          </cell>
          <cell r="D3476" t="str">
            <v>AS</v>
          </cell>
          <cell r="E3476">
            <v>50.81</v>
          </cell>
        </row>
        <row r="3477">
          <cell r="A3477">
            <v>39637</v>
          </cell>
          <cell r="B3477" t="str">
            <v>PAINEL ESTRUTURAL PARA LAJE SECA REVESTIDO EM PLACA CIMENTICIA, DE 1,20 X 2,50 M, E = 23 MM</v>
          </cell>
          <cell r="C3477" t="str">
            <v xml:space="preserve">M2    </v>
          </cell>
          <cell r="D3477" t="str">
            <v>CR</v>
          </cell>
          <cell r="E3477">
            <v>52.77</v>
          </cell>
        </row>
        <row r="3478">
          <cell r="A3478">
            <v>39638</v>
          </cell>
          <cell r="B3478" t="str">
            <v>PAINEL ESTRUTURAL PARA LAJE SECA REVESTIDO EM PLACA CIMENTICIA, DE 1,20 X 2,50 M, E = 40 MM</v>
          </cell>
          <cell r="C3478" t="str">
            <v xml:space="preserve">M2    </v>
          </cell>
          <cell r="D3478" t="str">
            <v>CR</v>
          </cell>
          <cell r="E3478">
            <v>98.27</v>
          </cell>
        </row>
        <row r="3479">
          <cell r="A3479">
            <v>39639</v>
          </cell>
          <cell r="B3479" t="str">
            <v>PAINEL ESTRUTURAL PARA LAJE SECA REVESTIDO EM PLACA CIMENTICIA, DE 1,20 X 2,50 M, E = 55 MM</v>
          </cell>
          <cell r="C3479" t="str">
            <v xml:space="preserve">M2    </v>
          </cell>
          <cell r="D3479" t="str">
            <v>CR</v>
          </cell>
          <cell r="E3479">
            <v>129.56</v>
          </cell>
        </row>
        <row r="3480">
          <cell r="A3480">
            <v>39517</v>
          </cell>
          <cell r="B3480" t="str">
            <v>PAINEL TERMOISOLANTE PARA FECHAMENTOS VERTICAIS (INCLUI PARAFUSOS DE FIXACAO) REVESTIDO EM ACO GALVALUME, LARGURA UTIL DE 1100 MM, REVESTIMENTO COM ESPESSURA DE 0,50 MM, COM PRE-PINTURA NAS DUAS FACES, NUCLEO EM POLIURETANO (PUR) COM ESPESSURA 40/50 MM</v>
          </cell>
          <cell r="C3480" t="str">
            <v xml:space="preserve">M2    </v>
          </cell>
          <cell r="D3480" t="str">
            <v>AS</v>
          </cell>
          <cell r="E3480">
            <v>163.21</v>
          </cell>
        </row>
        <row r="3481">
          <cell r="A3481">
            <v>39518</v>
          </cell>
          <cell r="B3481" t="str">
            <v>PAINEL TERMOISOLANTE PARA FECHAMENTOS VERTICAIS (INCLUI PARAFUSOS DE FIXACAO) REVESTIDO EM ACO GALVALUME, LARGURA UTIL DE 1100 MM, REVESTIMENTO COM ESPESSURA DE 0,50 MM, COM PRE-PINTURA NAS DUAS FACES, NUCLEO EM POLIURETANO (PUR) COM ESPESSURA 70/80 MM</v>
          </cell>
          <cell r="C3481" t="str">
            <v xml:space="preserve">M2    </v>
          </cell>
          <cell r="D3481" t="str">
            <v>AS</v>
          </cell>
          <cell r="E3481">
            <v>193.49</v>
          </cell>
        </row>
        <row r="3482">
          <cell r="A3482">
            <v>38366</v>
          </cell>
          <cell r="B3482" t="str">
            <v>PAPEL KRAFT BETUMADO</v>
          </cell>
          <cell r="C3482" t="str">
            <v xml:space="preserve">M2    </v>
          </cell>
          <cell r="D3482" t="str">
            <v>CR</v>
          </cell>
          <cell r="E3482">
            <v>3.99</v>
          </cell>
        </row>
        <row r="3483">
          <cell r="A3483">
            <v>11703</v>
          </cell>
          <cell r="B3483" t="str">
            <v>PAPELEIRA DE PAREDE EM METAL CROMADO SEM TAMPA</v>
          </cell>
          <cell r="C3483" t="str">
            <v xml:space="preserve">UN    </v>
          </cell>
          <cell r="D3483" t="str">
            <v>CR</v>
          </cell>
          <cell r="E3483">
            <v>26.62</v>
          </cell>
        </row>
        <row r="3484">
          <cell r="A3484">
            <v>37400</v>
          </cell>
          <cell r="B3484" t="str">
            <v>PAPELEIRA PLASTICA TIPO DISPENSER PARA PAPEL HIGIENICO ROLAO</v>
          </cell>
          <cell r="C3484" t="str">
            <v xml:space="preserve">UN    </v>
          </cell>
          <cell r="D3484" t="str">
            <v>CR</v>
          </cell>
          <cell r="E3484">
            <v>41.54</v>
          </cell>
        </row>
        <row r="3485">
          <cell r="A3485">
            <v>25400</v>
          </cell>
          <cell r="B3485" t="str">
            <v>PAR DE TABELAS DE BASQUETE EM COMPENSADO NAVAL DE *1,80 X 1,20* M, COM ARO DE METAL E REDE (SEM SUPORTE DE FIXACAO)</v>
          </cell>
          <cell r="C3485" t="str">
            <v xml:space="preserve">UN    </v>
          </cell>
          <cell r="D3485" t="str">
            <v>CR</v>
          </cell>
          <cell r="E3485">
            <v>1326.59</v>
          </cell>
        </row>
        <row r="3486">
          <cell r="A3486">
            <v>4272</v>
          </cell>
          <cell r="B3486" t="str">
            <v>PARA-RAIOS DE BAIXA TENSAO, TENSAO DE OPERACAO *280* V , CORRENTE MAXIMA *20* KA</v>
          </cell>
          <cell r="C3486" t="str">
            <v xml:space="preserve">UN    </v>
          </cell>
          <cell r="D3486" t="str">
            <v>CR</v>
          </cell>
          <cell r="E3486">
            <v>100.18</v>
          </cell>
        </row>
        <row r="3487">
          <cell r="A3487">
            <v>4276</v>
          </cell>
          <cell r="B3487" t="str">
            <v>PARA-RAIOS DE DISTRIBUICAO, TENSAO NOMINAL 15 KV, CORRENTE NOMINAL DE DESCARGA 5 KA</v>
          </cell>
          <cell r="C3487" t="str">
            <v xml:space="preserve">UN    </v>
          </cell>
          <cell r="D3487" t="str">
            <v>CR</v>
          </cell>
          <cell r="E3487">
            <v>295.69</v>
          </cell>
        </row>
        <row r="3488">
          <cell r="A3488">
            <v>4273</v>
          </cell>
          <cell r="B3488" t="str">
            <v>PARA-RAIOS DE DISTRIBUICAO, TENSAO NOMINAL 30 KV, CORRENTE NOMINAL DE DESCARGA 10 KA</v>
          </cell>
          <cell r="C3488" t="str">
            <v xml:space="preserve">UN    </v>
          </cell>
          <cell r="D3488" t="str">
            <v>CR</v>
          </cell>
          <cell r="E3488">
            <v>491.19</v>
          </cell>
        </row>
        <row r="3489">
          <cell r="A3489">
            <v>4274</v>
          </cell>
          <cell r="B3489" t="str">
            <v>PARA-RAIOS TIPO FRANKLIN 350 MM, EM LATAO CROMADO, DUAS DESCIDAS, PARA PROTECAO DE EDIFICACOES CONTRA DESCARGAS ATMOSFERICAS</v>
          </cell>
          <cell r="C3489" t="str">
            <v xml:space="preserve">UN    </v>
          </cell>
          <cell r="D3489" t="str">
            <v xml:space="preserve">C </v>
          </cell>
          <cell r="E3489">
            <v>113.9</v>
          </cell>
        </row>
        <row r="3490">
          <cell r="A3490">
            <v>39438</v>
          </cell>
          <cell r="B3490" t="str">
            <v>PARAFUSO CABECA TROMBETA E PONTA AGULHA (GN55), COMPRIMENTO 55 MM, EM ACO FOSFATIZADO, PARA FIXAR CHAPA DE GESSO EM PERFIL DRYWALL METALICO MAXIMO 0,7 MM</v>
          </cell>
          <cell r="C3490" t="str">
            <v xml:space="preserve">UN    </v>
          </cell>
          <cell r="D3490" t="str">
            <v>CR</v>
          </cell>
          <cell r="E3490">
            <v>0.21</v>
          </cell>
        </row>
        <row r="3491">
          <cell r="A3491">
            <v>11963</v>
          </cell>
          <cell r="B3491" t="str">
            <v>PARAFUSO DE ACO TIPO CHUMBADOR PARABOLT, DIAMETRO 1/2", COMPRIMENTO 75 MM</v>
          </cell>
          <cell r="C3491" t="str">
            <v xml:space="preserve">UN    </v>
          </cell>
          <cell r="D3491" t="str">
            <v>CR</v>
          </cell>
          <cell r="E3491">
            <v>7.61</v>
          </cell>
        </row>
        <row r="3492">
          <cell r="A3492">
            <v>11964</v>
          </cell>
          <cell r="B3492" t="str">
            <v>PARAFUSO DE ACO TIPO CHUMBADOR PARABOLT, DIAMETRO 3/8", COMPRIMENTO 75 MM</v>
          </cell>
          <cell r="C3492" t="str">
            <v xml:space="preserve">UN    </v>
          </cell>
          <cell r="D3492" t="str">
            <v>CR</v>
          </cell>
          <cell r="E3492">
            <v>1.92</v>
          </cell>
        </row>
        <row r="3493">
          <cell r="A3493">
            <v>4379</v>
          </cell>
          <cell r="B3493" t="str">
            <v>PARAFUSO DE ACO ZINCADO COM ROSCA SOBERBA, CABECA CHATA E FENDA SIMPLES, DIAMETRO 2,5 MM, COMPRIMENTO * 9,5 * MM</v>
          </cell>
          <cell r="C3493" t="str">
            <v xml:space="preserve">UN    </v>
          </cell>
          <cell r="D3493" t="str">
            <v>CR</v>
          </cell>
          <cell r="E3493">
            <v>0.04</v>
          </cell>
        </row>
        <row r="3494">
          <cell r="A3494">
            <v>4377</v>
          </cell>
          <cell r="B3494" t="str">
            <v>PARAFUSO DE ACO ZINCADO COM ROSCA SOBERBA, CABECA CHATA E FENDA SIMPLES, DIAMETRO 4,2 MM, COMPRIMENTO * 32 * MM</v>
          </cell>
          <cell r="C3494" t="str">
            <v xml:space="preserve">UN    </v>
          </cell>
          <cell r="D3494" t="str">
            <v>CR</v>
          </cell>
          <cell r="E3494">
            <v>0.15</v>
          </cell>
        </row>
        <row r="3495">
          <cell r="A3495">
            <v>4356</v>
          </cell>
          <cell r="B3495" t="str">
            <v>PARAFUSO DE ACO ZINCADO COM ROSCA SOBERBA, CABECA CHATA E FENDA SIMPLES, DIAMETRO 4,8 MM, COMPRIMENTO 45 MM</v>
          </cell>
          <cell r="C3495" t="str">
            <v xml:space="preserve">UN    </v>
          </cell>
          <cell r="D3495" t="str">
            <v>CR</v>
          </cell>
          <cell r="E3495">
            <v>0.21</v>
          </cell>
        </row>
        <row r="3496">
          <cell r="A3496">
            <v>13246</v>
          </cell>
          <cell r="B3496" t="str">
            <v>PARAFUSO DE FERRO POLIDO, SEXTAVADO, COM ROSCA INTEIRA, DIAMETRO 5/16", COMPRIMENTO 3/4", COM PORCA E ARRUELA LISA LEVE</v>
          </cell>
          <cell r="C3496" t="str">
            <v xml:space="preserve">UN    </v>
          </cell>
          <cell r="D3496" t="str">
            <v>CR</v>
          </cell>
          <cell r="E3496">
            <v>0.36</v>
          </cell>
        </row>
        <row r="3497">
          <cell r="A3497">
            <v>4346</v>
          </cell>
          <cell r="B3497" t="str">
            <v>PARAFUSO DE FERRO POLIDO, SEXTAVADO, COM ROSCA PARCIAL, DIAMETRO 5/8", COMPRIMENTO 6", COM PORCA E ARRUELA DE PRESSAO MEDIA</v>
          </cell>
          <cell r="C3497" t="str">
            <v xml:space="preserve">UN    </v>
          </cell>
          <cell r="D3497" t="str">
            <v>CR</v>
          </cell>
          <cell r="E3497">
            <v>8.15</v>
          </cell>
        </row>
        <row r="3498">
          <cell r="A3498">
            <v>11955</v>
          </cell>
          <cell r="B3498" t="str">
            <v>PARAFUSO DE LATAO COM ACABAMENTO CROMADO PARA FIXAR PECA SANITARIA, INCLUI PORCA CEGA, ARRUELA E BUCHA DE NYLON TAMANHO S-10</v>
          </cell>
          <cell r="C3498" t="str">
            <v xml:space="preserve">UN    </v>
          </cell>
          <cell r="D3498" t="str">
            <v>CR</v>
          </cell>
          <cell r="E3498">
            <v>3.57</v>
          </cell>
        </row>
        <row r="3499">
          <cell r="A3499">
            <v>11960</v>
          </cell>
          <cell r="B3499" t="str">
            <v>PARAFUSO DE LATAO COM ROSCA SOBERBA, CABECA CHATA E FENDA SIMPLES, DIAMETRO 2,5 MM, COMPRIMENTO 12 MM</v>
          </cell>
          <cell r="C3499" t="str">
            <v xml:space="preserve">UN    </v>
          </cell>
          <cell r="D3499" t="str">
            <v>CR</v>
          </cell>
          <cell r="E3499">
            <v>0.12</v>
          </cell>
        </row>
        <row r="3500">
          <cell r="A3500">
            <v>4333</v>
          </cell>
          <cell r="B3500" t="str">
            <v>PARAFUSO DE LATAO COM ROSCA SOBERBA, CABECA CHATA E FENDA SIMPLES, DIAMETRO 3,2 MM, COMPRIMENTO 16 MM</v>
          </cell>
          <cell r="C3500" t="str">
            <v xml:space="preserve">UN    </v>
          </cell>
          <cell r="D3500" t="str">
            <v>CR</v>
          </cell>
          <cell r="E3500">
            <v>0.21</v>
          </cell>
        </row>
        <row r="3501">
          <cell r="A3501">
            <v>4358</v>
          </cell>
          <cell r="B3501" t="str">
            <v>PARAFUSO DE LATAO COM ROSCA SOBERBA, CABECA CHATA E FENDA SIMPLES, DIAMETRO 4,8 MM, COMPRIMENTO 65 MM</v>
          </cell>
          <cell r="C3501" t="str">
            <v xml:space="preserve">UN    </v>
          </cell>
          <cell r="D3501" t="str">
            <v>CR</v>
          </cell>
          <cell r="E3501">
            <v>1.63</v>
          </cell>
        </row>
        <row r="3502">
          <cell r="A3502">
            <v>39435</v>
          </cell>
          <cell r="B3502" t="str">
            <v>PARAFUSO DRY WALL, EM ACO FOSFATIZADO, CABECA TROMBETA E PONTA AGULHA (TA), COMPRIMENTO 25 MM</v>
          </cell>
          <cell r="C3502" t="str">
            <v xml:space="preserve">UN    </v>
          </cell>
          <cell r="D3502" t="str">
            <v>CR</v>
          </cell>
          <cell r="E3502">
            <v>0.08</v>
          </cell>
        </row>
        <row r="3503">
          <cell r="A3503">
            <v>39436</v>
          </cell>
          <cell r="B3503" t="str">
            <v>PARAFUSO DRY WALL, EM ACO FOSFATIZADO, CABECA TROMBETA E PONTA AGULHA (TA), COMPRIMENTO 35 MM</v>
          </cell>
          <cell r="C3503" t="str">
            <v xml:space="preserve">UN    </v>
          </cell>
          <cell r="D3503" t="str">
            <v>CR</v>
          </cell>
          <cell r="E3503">
            <v>0.14000000000000001</v>
          </cell>
        </row>
        <row r="3504">
          <cell r="A3504">
            <v>39437</v>
          </cell>
          <cell r="B3504" t="str">
            <v>PARAFUSO DRY WALL, EM ACO FOSFATIZADO, CABECA TROMBETA E PONTA AGULHA (TA), COMPRIMENTO 45 MM</v>
          </cell>
          <cell r="C3504" t="str">
            <v xml:space="preserve">UN    </v>
          </cell>
          <cell r="D3504" t="str">
            <v>CR</v>
          </cell>
          <cell r="E3504">
            <v>0.18</v>
          </cell>
        </row>
        <row r="3505">
          <cell r="A3505">
            <v>39439</v>
          </cell>
          <cell r="B3505" t="str">
            <v>PARAFUSO DRY WALL, EM ACO FOSFATIZADO, CABECA TROMBETA E PONTA BROCA (TB), COMPRIMENTO 25 MM</v>
          </cell>
          <cell r="C3505" t="str">
            <v xml:space="preserve">UN    </v>
          </cell>
          <cell r="D3505" t="str">
            <v>CR</v>
          </cell>
          <cell r="E3505">
            <v>0.12</v>
          </cell>
        </row>
        <row r="3506">
          <cell r="A3506">
            <v>39440</v>
          </cell>
          <cell r="B3506" t="str">
            <v>PARAFUSO DRY WALL, EM ACO FOSFATIZADO, CABECA TROMBETA E PONTA BROCA (TB), COMPRIMENTO 35 MM</v>
          </cell>
          <cell r="C3506" t="str">
            <v xml:space="preserve">UN    </v>
          </cell>
          <cell r="D3506" t="str">
            <v>CR</v>
          </cell>
          <cell r="E3506">
            <v>0.16</v>
          </cell>
        </row>
        <row r="3507">
          <cell r="A3507">
            <v>39441</v>
          </cell>
          <cell r="B3507" t="str">
            <v>PARAFUSO DRY WALL, EM ACO FOSFATIZADO, CABECA TROMBETA E PONTA BROCA (TB), COMPRIMENTO 45 MM</v>
          </cell>
          <cell r="C3507" t="str">
            <v xml:space="preserve">UN    </v>
          </cell>
          <cell r="D3507" t="str">
            <v>CR</v>
          </cell>
          <cell r="E3507">
            <v>0.2</v>
          </cell>
        </row>
        <row r="3508">
          <cell r="A3508">
            <v>39442</v>
          </cell>
          <cell r="B3508" t="str">
            <v>PARAFUSO DRY WALL, EM ACO ZINCADO, CABECA LENTILHA E PONTA AGULHA (LA), LARGURA 4,2 MM, COMPRIMENTO 13 MM</v>
          </cell>
          <cell r="C3508" t="str">
            <v xml:space="preserve">UN    </v>
          </cell>
          <cell r="D3508" t="str">
            <v>CR</v>
          </cell>
          <cell r="E3508">
            <v>0.14000000000000001</v>
          </cell>
        </row>
        <row r="3509">
          <cell r="A3509">
            <v>39443</v>
          </cell>
          <cell r="B3509" t="str">
            <v>PARAFUSO DRY WALL, EM ACO ZINCADO, CABECA LENTILHA E PONTA BROCA (LB), LARGURA 4,2 MM, COMPRIMENTO 13 MM</v>
          </cell>
          <cell r="C3509" t="str">
            <v xml:space="preserve">UN    </v>
          </cell>
          <cell r="D3509" t="str">
            <v>CR</v>
          </cell>
          <cell r="E3509">
            <v>0.19</v>
          </cell>
        </row>
        <row r="3510">
          <cell r="A3510">
            <v>4329</v>
          </cell>
          <cell r="B3510" t="str">
            <v>PARAFUSO EM ACO GALVANIZADO, TIPO MAQUINA, SEXTAVADO, SEM PORCA, DIAMETRO 1/2", COMPRIMENTO 2"</v>
          </cell>
          <cell r="C3510" t="str">
            <v xml:space="preserve">UN    </v>
          </cell>
          <cell r="D3510" t="str">
            <v xml:space="preserve">C </v>
          </cell>
          <cell r="E3510">
            <v>1.74</v>
          </cell>
        </row>
        <row r="3511">
          <cell r="A3511">
            <v>4383</v>
          </cell>
          <cell r="B3511" t="str">
            <v>PARAFUSO FRANCES METRICO ZINCADO, DIAMETRO 12 MM, COMPRIMENTO 140MM, COM PORCA SEXTAVADA E ARRUELA DE PRESSAO MEDIA</v>
          </cell>
          <cell r="C3511" t="str">
            <v xml:space="preserve">UN    </v>
          </cell>
          <cell r="D3511" t="str">
            <v>CR</v>
          </cell>
          <cell r="E3511">
            <v>15.73</v>
          </cell>
        </row>
        <row r="3512">
          <cell r="A3512">
            <v>4344</v>
          </cell>
          <cell r="B3512" t="str">
            <v>PARAFUSO FRANCES METRICO ZINCADO, DIAMETRO 12 MM, COMPRIMENTO 150 MM, COM PORCA SEXTAVADA E ARRUELA DE PRESSAO MEDIA</v>
          </cell>
          <cell r="C3512" t="str">
            <v xml:space="preserve">UN    </v>
          </cell>
          <cell r="D3512" t="str">
            <v>CR</v>
          </cell>
          <cell r="E3512">
            <v>16.489999999999998</v>
          </cell>
        </row>
        <row r="3513">
          <cell r="A3513">
            <v>436</v>
          </cell>
          <cell r="B3513" t="str">
            <v>PARAFUSO FRANCES M16 EM ACO GALVANIZADO, COMPRIMENTO = 150 MM, DIAMETRO = 16 MM, CABECA ABAULADA</v>
          </cell>
          <cell r="C3513" t="str">
            <v xml:space="preserve">UN    </v>
          </cell>
          <cell r="D3513" t="str">
            <v>AS</v>
          </cell>
          <cell r="E3513">
            <v>6.24</v>
          </cell>
        </row>
        <row r="3514">
          <cell r="A3514">
            <v>442</v>
          </cell>
          <cell r="B3514" t="str">
            <v>PARAFUSO FRANCES M16 EM ACO GALVANIZADO, COMPRIMENTO = 45 MM, DIAMETRO = 16 MM, CABECA ABAULADA</v>
          </cell>
          <cell r="C3514" t="str">
            <v xml:space="preserve">UN    </v>
          </cell>
          <cell r="D3514" t="str">
            <v>AS</v>
          </cell>
          <cell r="E3514">
            <v>3.69</v>
          </cell>
        </row>
        <row r="3515">
          <cell r="A3515">
            <v>11953</v>
          </cell>
          <cell r="B3515" t="str">
            <v>PARAFUSO FRANCES ZINCADO, DIAMETRO 1/2'', COMPRIMENTO 2'', COM PORCA E ARRUELA</v>
          </cell>
          <cell r="C3515" t="str">
            <v xml:space="preserve">UN    </v>
          </cell>
          <cell r="D3515" t="str">
            <v>CR</v>
          </cell>
          <cell r="E3515">
            <v>2.61</v>
          </cell>
        </row>
        <row r="3516">
          <cell r="A3516">
            <v>4335</v>
          </cell>
          <cell r="B3516" t="str">
            <v>PARAFUSO FRANCES ZINCADO, DIAMETRO 1/2", COMPRIMENTO 12", COM PORCA E ARRUELA LISA MEDIA</v>
          </cell>
          <cell r="C3516" t="str">
            <v xml:space="preserve">UN    </v>
          </cell>
          <cell r="D3516" t="str">
            <v>CR</v>
          </cell>
          <cell r="E3516">
            <v>11.07</v>
          </cell>
        </row>
        <row r="3517">
          <cell r="A3517">
            <v>4334</v>
          </cell>
          <cell r="B3517" t="str">
            <v>PARAFUSO FRANCES ZINCADO, DIAMETRO 1/2", COMPRIMENTO 15", COM PORCA E ARRUELA LISA MEDIA</v>
          </cell>
          <cell r="C3517" t="str">
            <v xml:space="preserve">UN    </v>
          </cell>
          <cell r="D3517" t="str">
            <v>CR</v>
          </cell>
          <cell r="E3517">
            <v>15.19</v>
          </cell>
        </row>
        <row r="3518">
          <cell r="A3518">
            <v>4343</v>
          </cell>
          <cell r="B3518" t="str">
            <v>PARAFUSO FRANCES ZINCADO, DIAMETRO 1/2", COMPRIMENTO 4", COM PORCA E ARRUELA</v>
          </cell>
          <cell r="C3518" t="str">
            <v xml:space="preserve">UN    </v>
          </cell>
          <cell r="D3518" t="str">
            <v>CR</v>
          </cell>
          <cell r="E3518">
            <v>3.73</v>
          </cell>
        </row>
        <row r="3519">
          <cell r="A3519">
            <v>430</v>
          </cell>
          <cell r="B3519" t="str">
            <v>PARAFUSO M16 EM ACO GALVANIZADO, COMPRIMENTO = 125 MM, DIAMETRO = 16 MM, ROSCA MAQUINA, CABECA QUADRADA</v>
          </cell>
          <cell r="C3519" t="str">
            <v xml:space="preserve">UN    </v>
          </cell>
          <cell r="D3519" t="str">
            <v>AS</v>
          </cell>
          <cell r="E3519">
            <v>5.58</v>
          </cell>
        </row>
        <row r="3520">
          <cell r="A3520">
            <v>441</v>
          </cell>
          <cell r="B3520" t="str">
            <v>PARAFUSO M16 EM ACO GALVANIZADO, COMPRIMENTO = 150 MM, DIAMETRO = 16 MM, ROSCA MAQUINA, CABECA QUADRADA</v>
          </cell>
          <cell r="C3520" t="str">
            <v xml:space="preserve">UN    </v>
          </cell>
          <cell r="D3520" t="str">
            <v>AS</v>
          </cell>
          <cell r="E3520">
            <v>6.15</v>
          </cell>
        </row>
        <row r="3521">
          <cell r="A3521">
            <v>431</v>
          </cell>
          <cell r="B3521" t="str">
            <v>PARAFUSO M16 EM ACO GALVANIZADO, COMPRIMENTO = 200 MM, DIAMETRO = 16 MM, ROSCA MAQUINA, CABECA QUADRADA</v>
          </cell>
          <cell r="C3521" t="str">
            <v xml:space="preserve">UN    </v>
          </cell>
          <cell r="D3521" t="str">
            <v>AS</v>
          </cell>
          <cell r="E3521">
            <v>7.42</v>
          </cell>
        </row>
        <row r="3522">
          <cell r="A3522">
            <v>432</v>
          </cell>
          <cell r="B3522" t="str">
            <v>PARAFUSO M16 EM ACO GALVANIZADO, COMPRIMENTO = 250 MM, DIAMETRO = 16 MM, ROSCA MAQUINA, CABECA QUADRADA</v>
          </cell>
          <cell r="C3522" t="str">
            <v xml:space="preserve">UN    </v>
          </cell>
          <cell r="D3522" t="str">
            <v>AS</v>
          </cell>
          <cell r="E3522">
            <v>8.19</v>
          </cell>
        </row>
        <row r="3523">
          <cell r="A3523">
            <v>429</v>
          </cell>
          <cell r="B3523" t="str">
            <v>PARAFUSO M16 EM ACO GALVANIZADO, COMPRIMENTO = 300 MM, DIAMETRO = 16 MM, ROSCA DUPLA</v>
          </cell>
          <cell r="C3523" t="str">
            <v xml:space="preserve">UN    </v>
          </cell>
          <cell r="D3523" t="str">
            <v>AS</v>
          </cell>
          <cell r="E3523">
            <v>11.04</v>
          </cell>
        </row>
        <row r="3524">
          <cell r="A3524">
            <v>439</v>
          </cell>
          <cell r="B3524" t="str">
            <v>PARAFUSO M16 EM ACO GALVANIZADO, COMPRIMENTO = 300 MM, DIAMETRO = 16 MM, ROSCA MAQUINA, CABECA QUADRADA</v>
          </cell>
          <cell r="C3524" t="str">
            <v xml:space="preserve">UN    </v>
          </cell>
          <cell r="D3524" t="str">
            <v>AS</v>
          </cell>
          <cell r="E3524">
            <v>9.41</v>
          </cell>
        </row>
        <row r="3525">
          <cell r="A3525">
            <v>433</v>
          </cell>
          <cell r="B3525" t="str">
            <v>PARAFUSO M16 EM ACO GALVANIZADO, COMPRIMENTO = 350 MM, DIAMETRO = 16 MM, ROSCA MAQUINA, CABECA QUADRADA</v>
          </cell>
          <cell r="C3525" t="str">
            <v xml:space="preserve">UN    </v>
          </cell>
          <cell r="D3525" t="str">
            <v>AS</v>
          </cell>
          <cell r="E3525">
            <v>10.98</v>
          </cell>
        </row>
        <row r="3526">
          <cell r="A3526">
            <v>437</v>
          </cell>
          <cell r="B3526" t="str">
            <v>PARAFUSO M16 EM ACO GALVANIZADO, COMPRIMENTO = 400 MM, DIAMETRO = 16 MM, ROSCA DUPLA</v>
          </cell>
          <cell r="C3526" t="str">
            <v xml:space="preserve">UN    </v>
          </cell>
          <cell r="D3526" t="str">
            <v>AS</v>
          </cell>
          <cell r="E3526">
            <v>14.59</v>
          </cell>
        </row>
        <row r="3527">
          <cell r="A3527">
            <v>11790</v>
          </cell>
          <cell r="B3527" t="str">
            <v>PARAFUSO M16 EM ACO GALVANIZADO, COMPRIMENTO = 450 MM, DIAMETRO = 16 MM, ROSCA MAQUINA, CABECA QUADRADA</v>
          </cell>
          <cell r="C3527" t="str">
            <v xml:space="preserve">UN    </v>
          </cell>
          <cell r="D3527" t="str">
            <v>AS</v>
          </cell>
          <cell r="E3527">
            <v>16.55</v>
          </cell>
        </row>
        <row r="3528">
          <cell r="A3528">
            <v>428</v>
          </cell>
          <cell r="B3528" t="str">
            <v>PARAFUSO M16 EM ACO GALVANIZADO, COMPRIMENTO = 500 MM, DIAMETRO = 16 MM, ROSCA MAQUINA, COM CABECA SEXTAVADA E PORCA</v>
          </cell>
          <cell r="C3528" t="str">
            <v xml:space="preserve">UN    </v>
          </cell>
          <cell r="D3528" t="str">
            <v>AS</v>
          </cell>
          <cell r="E3528">
            <v>18</v>
          </cell>
        </row>
        <row r="3529">
          <cell r="A3529">
            <v>4384</v>
          </cell>
          <cell r="B3529" t="str">
            <v>PARAFUSO NIQUELADO COM ACABAMENTO CROMADO PARA FIXAR PECA SANITARIA, INCLUI PORCA CEGA, ARRUELA E BUCHA DE NYLON TAMANHO S-10</v>
          </cell>
          <cell r="C3529" t="str">
            <v xml:space="preserve">UN    </v>
          </cell>
          <cell r="D3529" t="str">
            <v>CR</v>
          </cell>
          <cell r="E3529">
            <v>18.079999999999998</v>
          </cell>
        </row>
        <row r="3530">
          <cell r="A3530">
            <v>4351</v>
          </cell>
          <cell r="B3530" t="str">
            <v>PARAFUSO NIQUELADO 3 1/2" COM ACABAMENTO CROMADO PARA FIXAR PECA SANITARIA, INCLUI PORCA CEGA, ARRUELA E BUCHA DE NYLON TAMANHO S-8</v>
          </cell>
          <cell r="C3530" t="str">
            <v xml:space="preserve">UN    </v>
          </cell>
          <cell r="D3530" t="str">
            <v>CR</v>
          </cell>
          <cell r="E3530">
            <v>13.4</v>
          </cell>
        </row>
        <row r="3531">
          <cell r="A3531">
            <v>11054</v>
          </cell>
          <cell r="B3531" t="str">
            <v>PARAFUSO ROSCA SOBERBA ZINCADO CABECA CHATA FENDA SIMPLES 3,2 X 20 MM (3/4 ")</v>
          </cell>
          <cell r="C3531" t="str">
            <v xml:space="preserve">UN    </v>
          </cell>
          <cell r="D3531" t="str">
            <v>CR</v>
          </cell>
          <cell r="E3531">
            <v>0.03</v>
          </cell>
        </row>
        <row r="3532">
          <cell r="A3532">
            <v>11055</v>
          </cell>
          <cell r="B3532" t="str">
            <v>PARAFUSO ROSCA SOBERBA ZINCADO CABECA CHATA FENDA SIMPLES 3,5 X 25 MM (1 ")</v>
          </cell>
          <cell r="C3532" t="str">
            <v xml:space="preserve">UN    </v>
          </cell>
          <cell r="D3532" t="str">
            <v>CR</v>
          </cell>
          <cell r="E3532">
            <v>0.05</v>
          </cell>
        </row>
        <row r="3533">
          <cell r="A3533">
            <v>11056</v>
          </cell>
          <cell r="B3533" t="str">
            <v>PARAFUSO ROSCA SOBERBA ZINCADO CABECA CHATA FENDA SIMPLES 3,8 X 30 MM (1.1/4 ")</v>
          </cell>
          <cell r="C3533" t="str">
            <v xml:space="preserve">UN    </v>
          </cell>
          <cell r="D3533" t="str">
            <v>CR</v>
          </cell>
          <cell r="E3533">
            <v>0.05</v>
          </cell>
        </row>
        <row r="3534">
          <cell r="A3534">
            <v>11057</v>
          </cell>
          <cell r="B3534" t="str">
            <v>PARAFUSO ROSCA SOBERBA ZINCADO CABECA CHATA FENDA SIMPLES 4,8 X 40 MM (1.1/2 ")</v>
          </cell>
          <cell r="C3534" t="str">
            <v xml:space="preserve">UN    </v>
          </cell>
          <cell r="D3534" t="str">
            <v>CR</v>
          </cell>
          <cell r="E3534">
            <v>0.11</v>
          </cell>
        </row>
        <row r="3535">
          <cell r="A3535">
            <v>11059</v>
          </cell>
          <cell r="B3535" t="str">
            <v>PARAFUSO ROSCA SOBERBA ZINCADO CABECA CHATA FENDA SIMPLES 5,5 X 50 MM (2 ")</v>
          </cell>
          <cell r="C3535" t="str">
            <v xml:space="preserve">UN    </v>
          </cell>
          <cell r="D3535" t="str">
            <v>CR</v>
          </cell>
          <cell r="E3535">
            <v>0.22</v>
          </cell>
        </row>
        <row r="3536">
          <cell r="A3536">
            <v>11058</v>
          </cell>
          <cell r="B3536" t="str">
            <v>PARAFUSO ROSCA SOBERBA ZINCADO CABECA CHATA FENDA SIMPLES 5,5 X 65 MM (2.1/2 ")</v>
          </cell>
          <cell r="C3536" t="str">
            <v xml:space="preserve">UN    </v>
          </cell>
          <cell r="D3536" t="str">
            <v>CR</v>
          </cell>
          <cell r="E3536">
            <v>0.28000000000000003</v>
          </cell>
        </row>
        <row r="3537">
          <cell r="A3537">
            <v>4380</v>
          </cell>
          <cell r="B3537" t="str">
            <v>PARAFUSO ZINCADO ROSCA SOBERBA 5/16 " X 120 MM PARA TELHA FIBROCIMENTO</v>
          </cell>
          <cell r="C3537" t="str">
            <v xml:space="preserve">UN    </v>
          </cell>
          <cell r="D3537" t="str">
            <v>CR</v>
          </cell>
          <cell r="E3537">
            <v>0.95</v>
          </cell>
        </row>
        <row r="3538">
          <cell r="A3538">
            <v>4299</v>
          </cell>
          <cell r="B3538" t="str">
            <v>PARAFUSO ZINCADO ROSCA SOBERBA, CABECA SEXTAVADA, 5/16 " X 110 MM, PARA FIXACAO DE TELHA EM MADEIRA</v>
          </cell>
          <cell r="C3538" t="str">
            <v xml:space="preserve">UN    </v>
          </cell>
          <cell r="D3538" t="str">
            <v xml:space="preserve">C </v>
          </cell>
          <cell r="E3538">
            <v>0.9</v>
          </cell>
        </row>
        <row r="3539">
          <cell r="A3539">
            <v>4304</v>
          </cell>
          <cell r="B3539" t="str">
            <v>PARAFUSO ZINCADO ROSCA SOBERBA, CABECA SEXTAVADA, 5/16 " X 150 MM, PARA FIXACAO DE TELHA EM MADEIRA</v>
          </cell>
          <cell r="C3539" t="str">
            <v xml:space="preserve">UN    </v>
          </cell>
          <cell r="D3539" t="str">
            <v>CR</v>
          </cell>
          <cell r="E3539">
            <v>1.22</v>
          </cell>
        </row>
        <row r="3540">
          <cell r="A3540">
            <v>4305</v>
          </cell>
          <cell r="B3540" t="str">
            <v>PARAFUSO ZINCADO ROSCA SOBERBA, CABECA SEXTAVADA, 5/16 " X 180 MM, PARA FIXACAO DE TELHA EM MADEIRA</v>
          </cell>
          <cell r="C3540" t="str">
            <v xml:space="preserve">UN    </v>
          </cell>
          <cell r="D3540" t="str">
            <v>CR</v>
          </cell>
          <cell r="E3540">
            <v>1.42</v>
          </cell>
        </row>
        <row r="3541">
          <cell r="A3541">
            <v>4306</v>
          </cell>
          <cell r="B3541" t="str">
            <v>PARAFUSO ZINCADO ROSCA SOBERBA, CABECA SEXTAVADA, 5/16 " X 200 MM, PARA FIXACAO DE TELHA EM MADEIRA</v>
          </cell>
          <cell r="C3541" t="str">
            <v xml:space="preserve">UN    </v>
          </cell>
          <cell r="D3541" t="str">
            <v>CR</v>
          </cell>
          <cell r="E3541">
            <v>1.65</v>
          </cell>
        </row>
        <row r="3542">
          <cell r="A3542">
            <v>4308</v>
          </cell>
          <cell r="B3542" t="str">
            <v>PARAFUSO ZINCADO ROSCA SOBERBA, CABECA SEXTAVADA, 5/16 " X 230 MM, PARA FIXACAO DE TELHA EM MADEIRA</v>
          </cell>
          <cell r="C3542" t="str">
            <v xml:space="preserve">UN    </v>
          </cell>
          <cell r="D3542" t="str">
            <v>CR</v>
          </cell>
          <cell r="E3542">
            <v>3.42</v>
          </cell>
        </row>
        <row r="3543">
          <cell r="A3543">
            <v>4302</v>
          </cell>
          <cell r="B3543" t="str">
            <v>PARAFUSO ZINCADO ROSCA SOBERBA, CABECA SEXTAVADA, 5/16 " X 250 MM, PARA FIXACAO DE TELHA EM MADEIRA</v>
          </cell>
          <cell r="C3543" t="str">
            <v xml:space="preserve">UN    </v>
          </cell>
          <cell r="D3543" t="str">
            <v>CR</v>
          </cell>
          <cell r="E3543">
            <v>2.57</v>
          </cell>
        </row>
        <row r="3544">
          <cell r="A3544">
            <v>4300</v>
          </cell>
          <cell r="B3544" t="str">
            <v>PARAFUSO ZINCADO ROSCA SOBERBA, CABECA SEXTAVADA, 5/16 " X 50 MM, PARA FIXACAO DE TELHA EM MADEIRA</v>
          </cell>
          <cell r="C3544" t="str">
            <v xml:space="preserve">UN    </v>
          </cell>
          <cell r="D3544" t="str">
            <v>CR</v>
          </cell>
          <cell r="E3544">
            <v>0.61</v>
          </cell>
        </row>
        <row r="3545">
          <cell r="A3545">
            <v>4301</v>
          </cell>
          <cell r="B3545" t="str">
            <v>PARAFUSO ZINCADO ROSCA SOBERBA, CABECA SEXTAVADA, 5/16 " X 85 MM, PARA FIXACAO DE TELHA EM MADEIRA</v>
          </cell>
          <cell r="C3545" t="str">
            <v xml:space="preserve">UN    </v>
          </cell>
          <cell r="D3545" t="str">
            <v>CR</v>
          </cell>
          <cell r="E3545">
            <v>0.74</v>
          </cell>
        </row>
        <row r="3546">
          <cell r="A3546">
            <v>4320</v>
          </cell>
          <cell r="B3546" t="str">
            <v>PARAFUSO ZINCADO 5/16 " X 250 MM PARA FIXACAO DE TELHA DE FIBROCIMENTO CANALETE 49, INCLUI BUCHA NYLON S-10</v>
          </cell>
          <cell r="C3546" t="str">
            <v xml:space="preserve">UN    </v>
          </cell>
          <cell r="D3546" t="str">
            <v>CR</v>
          </cell>
          <cell r="E3546">
            <v>2.27</v>
          </cell>
        </row>
        <row r="3547">
          <cell r="A3547">
            <v>4318</v>
          </cell>
          <cell r="B3547" t="str">
            <v>PARAFUSO ZINCADO 5/16 " X 85 MM PARA FIXACAO DE TELHA DE FIBROCIMENTO CANALETE 90, INCLUI BUCHA NYLON S-10</v>
          </cell>
          <cell r="C3547" t="str">
            <v xml:space="preserve">UN    </v>
          </cell>
          <cell r="D3547" t="str">
            <v>CR</v>
          </cell>
          <cell r="E3547">
            <v>1.1000000000000001</v>
          </cell>
        </row>
        <row r="3548">
          <cell r="A3548">
            <v>40547</v>
          </cell>
          <cell r="B3548" t="str">
            <v>PARAFUSO ZINCADO, AUTOBROCANTE, FLANGEADO, 4,2 MM X 19 MM</v>
          </cell>
          <cell r="C3548" t="str">
            <v xml:space="preserve">CENTO </v>
          </cell>
          <cell r="D3548" t="str">
            <v>CR</v>
          </cell>
          <cell r="E3548">
            <v>21.96</v>
          </cell>
        </row>
        <row r="3549">
          <cell r="A3549">
            <v>11962</v>
          </cell>
          <cell r="B3549" t="str">
            <v>PARAFUSO ZINCADO, SEXTAVADO, COM ROSCA INTEIRA, DIAMETRO 1/4", COMPRIMENTO 1/2"</v>
          </cell>
          <cell r="C3549" t="str">
            <v xml:space="preserve">UN    </v>
          </cell>
          <cell r="D3549" t="str">
            <v>CR</v>
          </cell>
          <cell r="E3549">
            <v>0.18</v>
          </cell>
        </row>
        <row r="3550">
          <cell r="A3550">
            <v>4332</v>
          </cell>
          <cell r="B3550" t="str">
            <v>PARAFUSO ZINCADO, SEXTAVADO, COM ROSCA INTEIRA, DIAMETRO 3/8", COMPRIMENTO 2"</v>
          </cell>
          <cell r="C3550" t="str">
            <v xml:space="preserve">UN    </v>
          </cell>
          <cell r="D3550" t="str">
            <v>CR</v>
          </cell>
          <cell r="E3550">
            <v>0.87</v>
          </cell>
        </row>
        <row r="3551">
          <cell r="A3551">
            <v>4331</v>
          </cell>
          <cell r="B3551" t="str">
            <v>PARAFUSO ZINCADO, SEXTAVADO, COM ROSCA INTEIRA, DIAMETRO 5/8", COMPRIMENTO 2 1/4"</v>
          </cell>
          <cell r="C3551" t="str">
            <v xml:space="preserve">UN    </v>
          </cell>
          <cell r="D3551" t="str">
            <v>CR</v>
          </cell>
          <cell r="E3551">
            <v>3.29</v>
          </cell>
        </row>
        <row r="3552">
          <cell r="A3552">
            <v>4336</v>
          </cell>
          <cell r="B3552" t="str">
            <v>PARAFUSO ZINCADO, SEXTAVADO, COM ROSCA INTEIRA, DIAMETRO 5/8", COMPRIMENTO 3", COM PORCA E ARRUELA DE PRESSAO MEDIA</v>
          </cell>
          <cell r="C3552" t="str">
            <v xml:space="preserve">UN    </v>
          </cell>
          <cell r="D3552" t="str">
            <v>CR</v>
          </cell>
          <cell r="E3552">
            <v>4.22</v>
          </cell>
        </row>
        <row r="3553">
          <cell r="A3553">
            <v>13294</v>
          </cell>
          <cell r="B3553" t="str">
            <v>PARAFUSO ZINCADO, SEXTAVADO, COM ROSCA SOBERBA, DIAMETRO 3/8", COMPRIMENTO 80 MM</v>
          </cell>
          <cell r="C3553" t="str">
            <v xml:space="preserve">UN    </v>
          </cell>
          <cell r="D3553" t="str">
            <v>CR</v>
          </cell>
          <cell r="E3553">
            <v>1.21</v>
          </cell>
        </row>
        <row r="3554">
          <cell r="A3554">
            <v>11948</v>
          </cell>
          <cell r="B3554" t="str">
            <v>PARAFUSO ZINCADO, SEXTAVADO, COM ROSCA SOBERBA, DIAMETRO 5/16", COMPRIMENTO 40 MM</v>
          </cell>
          <cell r="C3554" t="str">
            <v xml:space="preserve">UN    </v>
          </cell>
          <cell r="D3554" t="str">
            <v>CR</v>
          </cell>
          <cell r="E3554">
            <v>0.54</v>
          </cell>
        </row>
        <row r="3555">
          <cell r="A3555">
            <v>4382</v>
          </cell>
          <cell r="B3555" t="str">
            <v>PARAFUSO ZINCADO, SEXTAVADO, COM ROSCA SOBERBA, DIAMETRO 5/16", COMPRIMENTO 80 MM</v>
          </cell>
          <cell r="C3555" t="str">
            <v xml:space="preserve">UN    </v>
          </cell>
          <cell r="D3555" t="str">
            <v>CR</v>
          </cell>
          <cell r="E3555">
            <v>0.9</v>
          </cell>
        </row>
        <row r="3556">
          <cell r="A3556">
            <v>4354</v>
          </cell>
          <cell r="B3556" t="str">
            <v>PARAFUSO ZINCADO, SEXTAVADO, GRAU 5, ROSCA INTEIRA, DIAMETRO 1 1/2", COMPRIMENTO 4"</v>
          </cell>
          <cell r="C3556" t="str">
            <v xml:space="preserve">UN    </v>
          </cell>
          <cell r="D3556" t="str">
            <v>CR</v>
          </cell>
          <cell r="E3556">
            <v>37.82</v>
          </cell>
        </row>
        <row r="3557">
          <cell r="A3557">
            <v>40839</v>
          </cell>
          <cell r="B3557" t="str">
            <v>PARAFUSO, ASTM A307 - GRAU A, SEXTAVADO, ZINCADO, DIAMETRO 3/8" (9,52 MM), COMPRIMENTO 1 " (25,4 MM)</v>
          </cell>
          <cell r="C3557" t="str">
            <v xml:space="preserve">CENTO </v>
          </cell>
          <cell r="D3557" t="str">
            <v>CR</v>
          </cell>
          <cell r="E3557">
            <v>91.01</v>
          </cell>
        </row>
        <row r="3558">
          <cell r="A3558">
            <v>40552</v>
          </cell>
          <cell r="B3558" t="str">
            <v>PARAFUSO, AUTO ATARRACHANTE, CABECA CHATA, FENDA SIMPLES, 1/4 (6,35 MM) X 25 MM</v>
          </cell>
          <cell r="C3558" t="str">
            <v xml:space="preserve">CENTO </v>
          </cell>
          <cell r="D3558" t="str">
            <v>CR</v>
          </cell>
          <cell r="E3558">
            <v>37.659999999999997</v>
          </cell>
        </row>
        <row r="3559">
          <cell r="A3559">
            <v>40549</v>
          </cell>
          <cell r="B3559" t="str">
            <v>PARAFUSO, COMUM, ASTM A307, SEXTAVADO, DIAMETRO 1/2" (12,7 MM), COMPRIMENTO 1" (25,4 MM)</v>
          </cell>
          <cell r="C3559" t="str">
            <v xml:space="preserve">CENTO </v>
          </cell>
          <cell r="D3559" t="str">
            <v>CR</v>
          </cell>
          <cell r="E3559">
            <v>149.08000000000001</v>
          </cell>
        </row>
        <row r="3560">
          <cell r="A3560">
            <v>4385</v>
          </cell>
          <cell r="B3560" t="str">
            <v>PARALELEPIPEDO GRANITICO OU BASALTICO, PARA PAVIMENTACAO, SEM FRETE,  *30 A 35* PECAS POR M2</v>
          </cell>
          <cell r="C3560" t="str">
            <v xml:space="preserve">MIL   </v>
          </cell>
          <cell r="D3560" t="str">
            <v>AS</v>
          </cell>
          <cell r="E3560">
            <v>1363.5</v>
          </cell>
        </row>
        <row r="3561">
          <cell r="A3561">
            <v>38397</v>
          </cell>
          <cell r="B3561" t="str">
            <v>PASTA DESENGRAXANTE PARA MAOS</v>
          </cell>
          <cell r="C3561" t="str">
            <v xml:space="preserve">KG    </v>
          </cell>
          <cell r="D3561" t="str">
            <v>CR</v>
          </cell>
          <cell r="E3561">
            <v>4.62</v>
          </cell>
        </row>
        <row r="3562">
          <cell r="A3562">
            <v>20078</v>
          </cell>
          <cell r="B3562" t="str">
            <v>PASTA LUBRIFICANTE PARA TUBOS E CONEXOES COM JUNTA ELASTICA (USO EM PVC, ACO, POLIETILENO E OUTROS) ( DE *400* G)</v>
          </cell>
          <cell r="C3562" t="str">
            <v xml:space="preserve">UN    </v>
          </cell>
          <cell r="D3562" t="str">
            <v>CR</v>
          </cell>
          <cell r="E3562">
            <v>20.8</v>
          </cell>
        </row>
        <row r="3563">
          <cell r="A3563">
            <v>20079</v>
          </cell>
          <cell r="B3563" t="str">
            <v>PASTA LUBRIFICANTE PARA TUBOS E CONEXOES COM JUNTA ELASTICA (USO EM PVC, ACO, POLIETILENO E OUTROS) (POTE DE 3.500* G)</v>
          </cell>
          <cell r="C3563" t="str">
            <v xml:space="preserve">UN    </v>
          </cell>
          <cell r="D3563" t="str">
            <v>CR</v>
          </cell>
          <cell r="E3563">
            <v>129.75</v>
          </cell>
        </row>
        <row r="3564">
          <cell r="A3564">
            <v>39897</v>
          </cell>
          <cell r="B3564" t="str">
            <v>PASTA PARA SOLDA DE TUBOS E CONEXOES DE COBRE (EMBALAGEM COM 250 G)</v>
          </cell>
          <cell r="C3564" t="str">
            <v xml:space="preserve">UN    </v>
          </cell>
          <cell r="D3564" t="str">
            <v>AS</v>
          </cell>
          <cell r="E3564">
            <v>35.700000000000003</v>
          </cell>
        </row>
        <row r="3565">
          <cell r="A3565">
            <v>118</v>
          </cell>
          <cell r="B3565" t="str">
            <v>PASTA VEDA JUNTAS/ROSCA, LATA DE *500* G, PARA INSTALACOES DE GAS E OUTROS</v>
          </cell>
          <cell r="C3565" t="str">
            <v xml:space="preserve">UN    </v>
          </cell>
          <cell r="D3565" t="str">
            <v>CR</v>
          </cell>
          <cell r="E3565">
            <v>78.64</v>
          </cell>
        </row>
        <row r="3566">
          <cell r="A3566">
            <v>4396</v>
          </cell>
          <cell r="B3566" t="str">
            <v>PASTILHA CERAMICA/PORCELANA, REVEST INT/EXT E  PISCINA, CORES BRANCA OU FRIAS, *2,5 X 2,5* CM</v>
          </cell>
          <cell r="C3566" t="str">
            <v xml:space="preserve">M2    </v>
          </cell>
          <cell r="D3566" t="str">
            <v xml:space="preserve">C </v>
          </cell>
          <cell r="E3566">
            <v>99.9</v>
          </cell>
        </row>
        <row r="3567">
          <cell r="A3567">
            <v>36881</v>
          </cell>
          <cell r="B3567" t="str">
            <v>PASTILHA CERAMICA/PORCELANA, REVEST INT/EXT E  PISCINA, CORES FRIAS *5 X 5* CM</v>
          </cell>
          <cell r="C3567" t="str">
            <v xml:space="preserve">M2    </v>
          </cell>
          <cell r="D3567" t="str">
            <v>CR</v>
          </cell>
          <cell r="E3567">
            <v>89.27</v>
          </cell>
        </row>
        <row r="3568">
          <cell r="A3568">
            <v>36882</v>
          </cell>
          <cell r="B3568" t="str">
            <v>PASTILHA CERAMICA/PORCELANA, REVEST INT/EXT E  PISCINA, CORES QUENTES *5 X 5* CM</v>
          </cell>
          <cell r="C3568" t="str">
            <v xml:space="preserve">M2    </v>
          </cell>
          <cell r="D3568" t="str">
            <v>CR</v>
          </cell>
          <cell r="E3568">
            <v>104.15</v>
          </cell>
        </row>
        <row r="3569">
          <cell r="A3569">
            <v>4397</v>
          </cell>
          <cell r="B3569" t="str">
            <v>PASTILHA CERAMICA/PORCELANA, REVEST INT/EXT E  PISCINA, CORES QUENTES, *2,5 X 2,5* CM</v>
          </cell>
          <cell r="C3569" t="str">
            <v xml:space="preserve">M2    </v>
          </cell>
          <cell r="D3569" t="str">
            <v>CR</v>
          </cell>
          <cell r="E3569">
            <v>161.99</v>
          </cell>
        </row>
        <row r="3570">
          <cell r="A3570">
            <v>34754</v>
          </cell>
          <cell r="B3570" t="str">
            <v>PASTILHA DE VIDRO CRISTAL, NACIONAL, REVEST INT/EXT E PISCINA, TODAS AS CORES, E MAIOR OU IGUAL A 5 MM  *2,0 X 2,0* CM</v>
          </cell>
          <cell r="C3570" t="str">
            <v xml:space="preserve">M2    </v>
          </cell>
          <cell r="D3570" t="str">
            <v>CR</v>
          </cell>
          <cell r="E3570">
            <v>299.95999999999998</v>
          </cell>
        </row>
        <row r="3571">
          <cell r="A3571">
            <v>25962</v>
          </cell>
          <cell r="B3571" t="str">
            <v>PASTILHA DE VIDRO PIGMENTADA *2,0 X 2,0* CM, NACIONAL, PARA REVESTIMENTO INTERNO/EXTERNO E PISCINA, BRANCA OU CORES FRIAS, ESPESSURA MAIOR OU IGUAL A 5 MM</v>
          </cell>
          <cell r="C3571" t="str">
            <v xml:space="preserve">M2    </v>
          </cell>
          <cell r="D3571" t="str">
            <v>CR</v>
          </cell>
          <cell r="E3571">
            <v>189.98</v>
          </cell>
        </row>
        <row r="3572">
          <cell r="A3572">
            <v>34752</v>
          </cell>
          <cell r="B3572" t="str">
            <v>PASTILHA DE VIDRO PIGMENTADA, NACIONAL, REVEST INT/EXT E PISCINA, CORES QUENTES, ESPESSURA MAIOR OU IGUAL A 5 MM  *2,0 X 2,0* CM</v>
          </cell>
          <cell r="C3572" t="str">
            <v xml:space="preserve">M2    </v>
          </cell>
          <cell r="D3572" t="str">
            <v>CR</v>
          </cell>
          <cell r="E3572">
            <v>334.56</v>
          </cell>
        </row>
        <row r="3573">
          <cell r="A3573">
            <v>4751</v>
          </cell>
          <cell r="B3573" t="str">
            <v>PASTILHEIRO</v>
          </cell>
          <cell r="C3573" t="str">
            <v xml:space="preserve">H     </v>
          </cell>
          <cell r="D3573" t="str">
            <v>CR</v>
          </cell>
          <cell r="E3573">
            <v>17.899999999999999</v>
          </cell>
        </row>
        <row r="3574">
          <cell r="A3574">
            <v>41066</v>
          </cell>
          <cell r="B3574" t="str">
            <v>PASTILHEIRO (MENSALISTA)</v>
          </cell>
          <cell r="C3574" t="str">
            <v xml:space="preserve">MES   </v>
          </cell>
          <cell r="D3574" t="str">
            <v>CR</v>
          </cell>
          <cell r="E3574">
            <v>3195.61</v>
          </cell>
        </row>
        <row r="3575">
          <cell r="A3575">
            <v>39604</v>
          </cell>
          <cell r="B3575" t="str">
            <v>PATCH CORD, CATEGORIA 5 E, EXTENSAO DE 1,50 M</v>
          </cell>
          <cell r="C3575" t="str">
            <v xml:space="preserve">UN    </v>
          </cell>
          <cell r="D3575" t="str">
            <v>CR</v>
          </cell>
          <cell r="E3575">
            <v>10.71</v>
          </cell>
        </row>
        <row r="3576">
          <cell r="A3576">
            <v>39605</v>
          </cell>
          <cell r="B3576" t="str">
            <v>PATCH CORD, CATEGORIA 5 E, EXTENSAO DE 2,50 M</v>
          </cell>
          <cell r="C3576" t="str">
            <v xml:space="preserve">UN    </v>
          </cell>
          <cell r="D3576" t="str">
            <v>CR</v>
          </cell>
          <cell r="E3576">
            <v>14.86</v>
          </cell>
        </row>
        <row r="3577">
          <cell r="A3577">
            <v>39606</v>
          </cell>
          <cell r="B3577" t="str">
            <v>PATCH CORD, CATEGORIA 6, EXTENSAO DE 1,50 M</v>
          </cell>
          <cell r="C3577" t="str">
            <v xml:space="preserve">UN    </v>
          </cell>
          <cell r="D3577" t="str">
            <v>CR</v>
          </cell>
          <cell r="E3577">
            <v>18.87</v>
          </cell>
        </row>
        <row r="3578">
          <cell r="A3578">
            <v>39607</v>
          </cell>
          <cell r="B3578" t="str">
            <v>PATCH CORD, CATEGORIA 6, EXTENSAO DE 2,50 M</v>
          </cell>
          <cell r="C3578" t="str">
            <v xml:space="preserve">UN    </v>
          </cell>
          <cell r="D3578" t="str">
            <v>CR</v>
          </cell>
          <cell r="E3578">
            <v>21.65</v>
          </cell>
        </row>
        <row r="3579">
          <cell r="A3579">
            <v>39594</v>
          </cell>
          <cell r="B3579" t="str">
            <v>PATCH PANEL, 24 PORTAS, CATEGORIA 5E, COM RACKS DE 19" E 1 U DE ALTURA</v>
          </cell>
          <cell r="C3579" t="str">
            <v xml:space="preserve">UN    </v>
          </cell>
          <cell r="D3579" t="str">
            <v xml:space="preserve">C </v>
          </cell>
          <cell r="E3579">
            <v>205</v>
          </cell>
        </row>
        <row r="3580">
          <cell r="A3580">
            <v>39596</v>
          </cell>
          <cell r="B3580" t="str">
            <v>PATCH PANEL, 24 PORTAS, CATEGORIA 6, COM RACKS DE 19" E 1 U DE ALTURA</v>
          </cell>
          <cell r="C3580" t="str">
            <v xml:space="preserve">UN    </v>
          </cell>
          <cell r="D3580" t="str">
            <v>CR</v>
          </cell>
          <cell r="E3580">
            <v>357.31</v>
          </cell>
        </row>
        <row r="3581">
          <cell r="A3581">
            <v>39595</v>
          </cell>
          <cell r="B3581" t="str">
            <v>PATCH PANEL, 48 PORTAS, CATEGORIA 5E, COM RACKS DE 19" E 2 U DE ALTURA</v>
          </cell>
          <cell r="C3581" t="str">
            <v xml:space="preserve">UN    </v>
          </cell>
          <cell r="D3581" t="str">
            <v>CR</v>
          </cell>
          <cell r="E3581">
            <v>299.93</v>
          </cell>
        </row>
        <row r="3582">
          <cell r="A3582">
            <v>39597</v>
          </cell>
          <cell r="B3582" t="str">
            <v>PATCH PANEL, 48 PORTAS, CATEGORIA 6, COM RACKS DE 19" E 2 U DE ALTURA</v>
          </cell>
          <cell r="C3582" t="str">
            <v xml:space="preserve">UN    </v>
          </cell>
          <cell r="D3582" t="str">
            <v>CR</v>
          </cell>
          <cell r="E3582">
            <v>481.84</v>
          </cell>
        </row>
        <row r="3583">
          <cell r="A3583">
            <v>20209</v>
          </cell>
          <cell r="B3583" t="str">
            <v>PECA DE MADEIRA APARELHADA *7,5 X 7,5* CM (3 X 3 ") MACARANDUBA, ANGELIM OU EQUIVALENTE DA REGIAO</v>
          </cell>
          <cell r="C3583" t="str">
            <v xml:space="preserve">M     </v>
          </cell>
          <cell r="D3583" t="str">
            <v>CR</v>
          </cell>
          <cell r="E3583">
            <v>16.73</v>
          </cell>
        </row>
        <row r="3584">
          <cell r="A3584">
            <v>4433</v>
          </cell>
          <cell r="B3584" t="str">
            <v>PECA DE MADEIRA NAO APARELHADA *7,5 X 7,5* CM (3 X 3 ") MACARANDUBA, ANGELIM OU EQUIVALENTE DA REGIAO</v>
          </cell>
          <cell r="C3584" t="str">
            <v xml:space="preserve">M     </v>
          </cell>
          <cell r="D3584" t="str">
            <v>CR</v>
          </cell>
          <cell r="E3584">
            <v>12.17</v>
          </cell>
        </row>
        <row r="3585">
          <cell r="A3585">
            <v>10731</v>
          </cell>
          <cell r="B3585" t="str">
            <v>PEDRA ARDOSIA, CINZA, *40 X 40* CM, E= *1 CM</v>
          </cell>
          <cell r="C3585" t="str">
            <v xml:space="preserve">M2    </v>
          </cell>
          <cell r="D3585" t="str">
            <v xml:space="preserve">C </v>
          </cell>
          <cell r="E3585">
            <v>23.86</v>
          </cell>
        </row>
        <row r="3586">
          <cell r="A3586">
            <v>4704</v>
          </cell>
          <cell r="B3586" t="str">
            <v>PEDRA ARDOSIA, CINZA, 20  X  40 CM,  E=  *1 CM</v>
          </cell>
          <cell r="C3586" t="str">
            <v xml:space="preserve">M2    </v>
          </cell>
          <cell r="D3586" t="str">
            <v>CR</v>
          </cell>
          <cell r="E3586">
            <v>21.53</v>
          </cell>
        </row>
        <row r="3587">
          <cell r="A3587">
            <v>10730</v>
          </cell>
          <cell r="B3587" t="str">
            <v>PEDRA ARDOSIA, CINZA, 30  X  30,  E= *1 CM</v>
          </cell>
          <cell r="C3587" t="str">
            <v xml:space="preserve">M2    </v>
          </cell>
          <cell r="D3587" t="str">
            <v>CR</v>
          </cell>
          <cell r="E3587">
            <v>23.07</v>
          </cell>
        </row>
        <row r="3588">
          <cell r="A3588">
            <v>4729</v>
          </cell>
          <cell r="B3588" t="str">
            <v>PEDRA BRITADA GRADUADA, CLASSIFICADA (POSTO PEDREIRA/FORNECEDOR, SEM FRETE)</v>
          </cell>
          <cell r="C3588" t="str">
            <v xml:space="preserve">M3    </v>
          </cell>
          <cell r="D3588" t="str">
            <v>CR</v>
          </cell>
          <cell r="E3588">
            <v>76.31</v>
          </cell>
        </row>
        <row r="3589">
          <cell r="A3589">
            <v>4720</v>
          </cell>
          <cell r="B3589" t="str">
            <v>PEDRA BRITADA N. 0, OU PEDRISCO (4,8 A 9,5 MM) POSTO PEDREIRA/FORNECEDOR, SEM FRETE</v>
          </cell>
          <cell r="C3589" t="str">
            <v xml:space="preserve">M3    </v>
          </cell>
          <cell r="D3589" t="str">
            <v>CR</v>
          </cell>
          <cell r="E3589">
            <v>83.44</v>
          </cell>
        </row>
        <row r="3590">
          <cell r="A3590">
            <v>4721</v>
          </cell>
          <cell r="B3590" t="str">
            <v>PEDRA BRITADA N. 1 (9,5 a 19 MM) POSTO PEDREIRA/FORNECEDOR, SEM FRETE</v>
          </cell>
          <cell r="C3590" t="str">
            <v xml:space="preserve">M3    </v>
          </cell>
          <cell r="D3590" t="str">
            <v>CR</v>
          </cell>
          <cell r="E3590">
            <v>65.349999999999994</v>
          </cell>
        </row>
        <row r="3591">
          <cell r="A3591">
            <v>4718</v>
          </cell>
          <cell r="B3591" t="str">
            <v>PEDRA BRITADA N. 2 (19 A 38 MM) POSTO PEDREIRA/FORNECEDOR, SEM FRETE</v>
          </cell>
          <cell r="C3591" t="str">
            <v xml:space="preserve">M3    </v>
          </cell>
          <cell r="D3591" t="str">
            <v xml:space="preserve">C </v>
          </cell>
          <cell r="E3591">
            <v>65.349999999999994</v>
          </cell>
        </row>
        <row r="3592">
          <cell r="A3592">
            <v>4722</v>
          </cell>
          <cell r="B3592" t="str">
            <v>PEDRA BRITADA N. 3 (38 A 50 MM) POSTO PEDREIRA/FORNECEDOR, SEM FRETE</v>
          </cell>
          <cell r="C3592" t="str">
            <v xml:space="preserve">M3    </v>
          </cell>
          <cell r="D3592" t="str">
            <v>CR</v>
          </cell>
          <cell r="E3592">
            <v>65.349999999999994</v>
          </cell>
        </row>
        <row r="3593">
          <cell r="A3593">
            <v>4723</v>
          </cell>
          <cell r="B3593" t="str">
            <v>PEDRA BRITADA N. 4 (50 A 76 MM) POSTO PEDREIRA/FORNECEDOR, SEM FRETE</v>
          </cell>
          <cell r="C3593" t="str">
            <v xml:space="preserve">M3    </v>
          </cell>
          <cell r="D3593" t="str">
            <v>CR</v>
          </cell>
          <cell r="E3593">
            <v>71.290000000000006</v>
          </cell>
        </row>
        <row r="3594">
          <cell r="A3594">
            <v>4727</v>
          </cell>
          <cell r="B3594" t="str">
            <v>PEDRA BRITADA N. 5 (76 A 100 MM) POSTO PEDREIRA/FORNECEDOR, SEM FRETE</v>
          </cell>
          <cell r="C3594" t="str">
            <v xml:space="preserve">M3    </v>
          </cell>
          <cell r="D3594" t="str">
            <v>CR</v>
          </cell>
          <cell r="E3594">
            <v>73.27</v>
          </cell>
        </row>
        <row r="3595">
          <cell r="A3595">
            <v>4748</v>
          </cell>
          <cell r="B3595" t="str">
            <v>PEDRA BRITADA OU BICA CORRIDA, NAO CLASSIFICADA (POSTO PEDREIRA/FORNECEDOR, SEM FRETE)</v>
          </cell>
          <cell r="C3595" t="str">
            <v xml:space="preserve">M3    </v>
          </cell>
          <cell r="D3595" t="str">
            <v>CR</v>
          </cell>
          <cell r="E3595">
            <v>70.7</v>
          </cell>
        </row>
        <row r="3596">
          <cell r="A3596">
            <v>4730</v>
          </cell>
          <cell r="B3596" t="str">
            <v>PEDRA DE MAO OU PEDRA RACHAO PARA ARRIMO/FUNDACAO (POSTO PEDREIRA/FORNECEDOR, SEM FRETE)</v>
          </cell>
          <cell r="C3596" t="str">
            <v xml:space="preserve">M3    </v>
          </cell>
          <cell r="D3596" t="str">
            <v>CR</v>
          </cell>
          <cell r="E3596">
            <v>68.319999999999993</v>
          </cell>
        </row>
        <row r="3597">
          <cell r="A3597">
            <v>13186</v>
          </cell>
          <cell r="B3597" t="str">
            <v>PEDRA GRANITICA OU BASALTICA IRREGULAR, FAIXA GRANULOMETRICA 100 A 150 MM PARA PAVIMENTACAO OU CALCAMENTO POLIEDRICO, POSTO PEDREIRA / FORNECEDOR (SEM FRETE)</v>
          </cell>
          <cell r="C3597" t="str">
            <v xml:space="preserve">M3    </v>
          </cell>
          <cell r="D3597" t="str">
            <v>AS</v>
          </cell>
          <cell r="E3597">
            <v>81.09</v>
          </cell>
        </row>
        <row r="3598">
          <cell r="A3598">
            <v>10737</v>
          </cell>
          <cell r="B3598" t="str">
            <v>PEDRA GRANITICA OU BASALTO, CACO, RETALHO, CAVACO, TIPO MIRACEMA, MADEIRA, PADUANA, RACHINHA, SANTA ISABEL OU OUTRAS SIMILARES, E=  *1,0 A *2,0 CM</v>
          </cell>
          <cell r="C3598" t="str">
            <v xml:space="preserve">M2    </v>
          </cell>
          <cell r="D3598" t="str">
            <v>CR</v>
          </cell>
          <cell r="E3598">
            <v>74.98</v>
          </cell>
        </row>
        <row r="3599">
          <cell r="A3599">
            <v>10734</v>
          </cell>
          <cell r="B3599" t="str">
            <v>PEDRA GRANITICA, SERRADA, TIPO MIRACEMA, MADEIRA, PADUANA, RACHINHA, SANTA ISABEL OU OUTRAS SIMILARES, *11,5 X  *23 CM, E=  *1,0 A *2,0 CM</v>
          </cell>
          <cell r="C3599" t="str">
            <v xml:space="preserve">M2    </v>
          </cell>
          <cell r="D3599" t="str">
            <v>CR</v>
          </cell>
          <cell r="E3599">
            <v>44.6</v>
          </cell>
        </row>
        <row r="3600">
          <cell r="A3600">
            <v>4708</v>
          </cell>
          <cell r="B3600" t="str">
            <v>PEDRA PORTUGUESA  OU PETIT PAVE, BRANCA OU PRETA</v>
          </cell>
          <cell r="C3600" t="str">
            <v xml:space="preserve">M2    </v>
          </cell>
          <cell r="D3600" t="str">
            <v>CR</v>
          </cell>
          <cell r="E3600">
            <v>86.51</v>
          </cell>
        </row>
        <row r="3601">
          <cell r="A3601">
            <v>4712</v>
          </cell>
          <cell r="B3601" t="str">
            <v>PEDRA QUARTZITO OU CALCARIO LAMINADO, CACO, TIPO CARIRI, ITACOLOMI, LAGOA SANTA, LUMINARIA, PIRENOPOLIS, SAO TOME OU OUTRAS SIMILARES DA REGIAO, E=  *1,5 A *2,5 CM</v>
          </cell>
          <cell r="C3601" t="str">
            <v xml:space="preserve">M2    </v>
          </cell>
          <cell r="D3601" t="str">
            <v>CR</v>
          </cell>
          <cell r="E3601">
            <v>42.29</v>
          </cell>
        </row>
        <row r="3602">
          <cell r="A3602">
            <v>4710</v>
          </cell>
          <cell r="B3602" t="str">
            <v>PEDRA QUARTZITO OU CALCARIO LAMINADO, SERRADA, TIPO CARIRI, ITACOLOMI, LAGOA SANTA, LUMINARIA, PIRENOPOLIS, SAO TOME OU OUTRAS SIMILARES DA REGIAO, *20 X *40 CM, E=  *1,5 A *2,5 CM</v>
          </cell>
          <cell r="C3602" t="str">
            <v xml:space="preserve">M2    </v>
          </cell>
          <cell r="D3602" t="str">
            <v>CR</v>
          </cell>
          <cell r="E3602">
            <v>135.63999999999999</v>
          </cell>
        </row>
        <row r="3603">
          <cell r="A3603">
            <v>4746</v>
          </cell>
          <cell r="B3603" t="str">
            <v>PEDREGULHO OU PICARRA DE JAZIDA, AO NATURAL, PARA BASE DE PAVIMENTACAO (RETIRADO NA JAZIDA, SEM TRANSPORTE)</v>
          </cell>
          <cell r="C3603" t="str">
            <v xml:space="preserve">M3    </v>
          </cell>
          <cell r="D3603" t="str">
            <v>CR</v>
          </cell>
          <cell r="E3603">
            <v>63.37</v>
          </cell>
        </row>
        <row r="3604">
          <cell r="A3604">
            <v>4750</v>
          </cell>
          <cell r="B3604" t="str">
            <v>PEDREIRO</v>
          </cell>
          <cell r="C3604" t="str">
            <v xml:space="preserve">H     </v>
          </cell>
          <cell r="D3604" t="str">
            <v xml:space="preserve">C </v>
          </cell>
          <cell r="E3604">
            <v>16.41</v>
          </cell>
        </row>
        <row r="3605">
          <cell r="A3605">
            <v>41065</v>
          </cell>
          <cell r="B3605" t="str">
            <v>PEDREIRO (MENSALISTA)</v>
          </cell>
          <cell r="C3605" t="str">
            <v xml:space="preserve">MES   </v>
          </cell>
          <cell r="D3605" t="str">
            <v>CR</v>
          </cell>
          <cell r="E3605">
            <v>2926.62</v>
          </cell>
        </row>
        <row r="3606">
          <cell r="A3606">
            <v>34747</v>
          </cell>
          <cell r="B3606" t="str">
            <v>PEITORIL EM MARMORE, POLIDO, BRANCO COMUM, L= *15* CM, E=  *2,0* CM, COM PINGADEIRA</v>
          </cell>
          <cell r="C3606" t="str">
            <v xml:space="preserve">M     </v>
          </cell>
          <cell r="D3606" t="str">
            <v>CR</v>
          </cell>
          <cell r="E3606">
            <v>50.42</v>
          </cell>
        </row>
        <row r="3607">
          <cell r="A3607">
            <v>4826</v>
          </cell>
          <cell r="B3607" t="str">
            <v>PEITORIL EM MARMORE, POLIDO, BRANCO COMUM, L= *15* CM, E=  *3* CM, CORTE RETO</v>
          </cell>
          <cell r="C3607" t="str">
            <v xml:space="preserve">M     </v>
          </cell>
          <cell r="D3607" t="str">
            <v>CR</v>
          </cell>
          <cell r="E3607">
            <v>54.21</v>
          </cell>
        </row>
        <row r="3608">
          <cell r="A3608">
            <v>41975</v>
          </cell>
          <cell r="B3608" t="str">
            <v>PEITORIL PRE-MOLDADO EM GRANILITE, MARMORITE OU GRANITINA, L = *15* CM</v>
          </cell>
          <cell r="C3608" t="str">
            <v xml:space="preserve">M2    </v>
          </cell>
          <cell r="D3608" t="str">
            <v>AS</v>
          </cell>
          <cell r="E3608">
            <v>74.78</v>
          </cell>
        </row>
        <row r="3609">
          <cell r="A3609">
            <v>4825</v>
          </cell>
          <cell r="B3609" t="str">
            <v>PEITORIL/ SOLEIRA EM MARMORE, POLIDO, BRANCO COMUM, L= *25* CM, E=  *3* CM, CORTE RETO</v>
          </cell>
          <cell r="C3609" t="str">
            <v xml:space="preserve">M     </v>
          </cell>
          <cell r="D3609" t="str">
            <v>CR</v>
          </cell>
          <cell r="E3609">
            <v>75.040000000000006</v>
          </cell>
        </row>
        <row r="3610">
          <cell r="A3610">
            <v>34744</v>
          </cell>
          <cell r="B3610" t="str">
            <v>PELICULA REFLETIVA, GT 7 ANOS PARA SINALIZACAO VERTICAL</v>
          </cell>
          <cell r="C3610" t="str">
            <v xml:space="preserve">M2    </v>
          </cell>
          <cell r="D3610" t="str">
            <v>CR</v>
          </cell>
          <cell r="E3610">
            <v>26.97</v>
          </cell>
        </row>
        <row r="3611">
          <cell r="A3611">
            <v>39430</v>
          </cell>
          <cell r="B3611" t="str">
            <v>PENDURAL OU PRESILHA REGULADORA, EM ACO GALVANIZADO, COM CORPO, MOLA E REBITE, PARA PERFIL TIPO CANALETA DE ESTRUTURA EM FORROS DRYWALL</v>
          </cell>
          <cell r="C3611" t="str">
            <v xml:space="preserve">UN    </v>
          </cell>
          <cell r="D3611" t="str">
            <v>CR</v>
          </cell>
          <cell r="E3611">
            <v>1.1299999999999999</v>
          </cell>
        </row>
        <row r="3612">
          <cell r="A3612">
            <v>39573</v>
          </cell>
          <cell r="B3612" t="str">
            <v>PENDURAL OU REGULADOR, COM MOLA, EM ACO GALVANIZADO, PARA PERFIL TIPO T CLICADO DE FORROS REMOVIVEL</v>
          </cell>
          <cell r="C3612" t="str">
            <v xml:space="preserve">UN    </v>
          </cell>
          <cell r="D3612" t="str">
            <v>CR</v>
          </cell>
          <cell r="E3612">
            <v>1.1100000000000001</v>
          </cell>
        </row>
        <row r="3613">
          <cell r="A3613">
            <v>38410</v>
          </cell>
          <cell r="B3613" t="str">
            <v>PENEIRA ROTATIVA COM MOTOR ELETRICO TRIFASICO DE 2 CV, CILINDRO DE 1 M X 0,60 M, COM FUROS DE 3,17 MM</v>
          </cell>
          <cell r="C3613" t="str">
            <v xml:space="preserve">UN    </v>
          </cell>
          <cell r="D3613" t="str">
            <v>CR</v>
          </cell>
          <cell r="E3613">
            <v>11150.93</v>
          </cell>
        </row>
        <row r="3614">
          <cell r="A3614">
            <v>41596</v>
          </cell>
          <cell r="B3614" t="str">
            <v>PERFIL "H" DE ACO LAMINADO, "HP" 250 X 62,0</v>
          </cell>
          <cell r="C3614" t="str">
            <v xml:space="preserve">KG    </v>
          </cell>
          <cell r="D3614" t="str">
            <v>AS</v>
          </cell>
          <cell r="E3614">
            <v>6.38</v>
          </cell>
        </row>
        <row r="3615">
          <cell r="A3615">
            <v>41598</v>
          </cell>
          <cell r="B3615" t="str">
            <v>PERFIL "H" DE ACO LAMINADO, "HP" 310 X 79,0</v>
          </cell>
          <cell r="C3615" t="str">
            <v xml:space="preserve">KG    </v>
          </cell>
          <cell r="D3615" t="str">
            <v>AS</v>
          </cell>
          <cell r="E3615">
            <v>6.38</v>
          </cell>
        </row>
        <row r="3616">
          <cell r="A3616">
            <v>41594</v>
          </cell>
          <cell r="B3616" t="str">
            <v>PERFIL "H" DE ACO LAMINADO, "W" 200 X 35,9</v>
          </cell>
          <cell r="C3616" t="str">
            <v xml:space="preserve">KG    </v>
          </cell>
          <cell r="D3616" t="str">
            <v>AS</v>
          </cell>
          <cell r="E3616">
            <v>6.48</v>
          </cell>
        </row>
        <row r="3617">
          <cell r="A3617">
            <v>43663</v>
          </cell>
          <cell r="B3617" t="str">
            <v>PERFIL "I" DE ACO LAMINADO, ABAS INCLINADAS, "I" 102 X 12,7</v>
          </cell>
          <cell r="C3617" t="str">
            <v xml:space="preserve">KG    </v>
          </cell>
          <cell r="D3617" t="str">
            <v>AS</v>
          </cell>
          <cell r="E3617">
            <v>5.34</v>
          </cell>
        </row>
        <row r="3618">
          <cell r="A3618">
            <v>4766</v>
          </cell>
          <cell r="B3618" t="str">
            <v>PERFIL "I" DE ACO LAMINADO, ABAS INCLINADAS, "I" 152 X 22</v>
          </cell>
          <cell r="C3618" t="str">
            <v xml:space="preserve">KG    </v>
          </cell>
          <cell r="D3618" t="str">
            <v>AS</v>
          </cell>
          <cell r="E3618">
            <v>5.0199999999999996</v>
          </cell>
        </row>
        <row r="3619">
          <cell r="A3619">
            <v>43664</v>
          </cell>
          <cell r="B3619" t="str">
            <v>PERFIL "I" DE ACO LAMINADO, ABAS INCLINADAS, "I" 203 X 34,3</v>
          </cell>
          <cell r="C3619" t="str">
            <v xml:space="preserve">KG    </v>
          </cell>
          <cell r="D3619" t="str">
            <v>AS</v>
          </cell>
          <cell r="E3619">
            <v>5.36</v>
          </cell>
        </row>
        <row r="3620">
          <cell r="A3620">
            <v>43082</v>
          </cell>
          <cell r="B3620" t="str">
            <v>PERFIL "I" DE ACO LAMINADO, ABAS PARALELAS, "W", QUALQUER BITOLA</v>
          </cell>
          <cell r="C3620" t="str">
            <v xml:space="preserve">KG    </v>
          </cell>
          <cell r="D3620" t="str">
            <v>AS</v>
          </cell>
          <cell r="E3620">
            <v>5.85</v>
          </cell>
        </row>
        <row r="3621">
          <cell r="A3621">
            <v>43665</v>
          </cell>
          <cell r="B3621" t="str">
            <v>PERFIL "U" DE ACO LAMINADO, "U" 102 X 9,3</v>
          </cell>
          <cell r="C3621" t="str">
            <v xml:space="preserve">KG    </v>
          </cell>
          <cell r="D3621" t="str">
            <v>AS</v>
          </cell>
          <cell r="E3621">
            <v>5.0199999999999996</v>
          </cell>
        </row>
        <row r="3622">
          <cell r="A3622">
            <v>10966</v>
          </cell>
          <cell r="B3622" t="str">
            <v>PERFIL "U" DE ACO LAMINADO, "U" 152 X 15,6</v>
          </cell>
          <cell r="C3622" t="str">
            <v xml:space="preserve">KG    </v>
          </cell>
          <cell r="D3622" t="str">
            <v>AS</v>
          </cell>
          <cell r="E3622">
            <v>5.34</v>
          </cell>
        </row>
        <row r="3623">
          <cell r="A3623">
            <v>43692</v>
          </cell>
          <cell r="B3623" t="str">
            <v>PERFIL "U" EM CHAPA ACO DOBRADA, E = 3,04 MM, H = 20 CM, ABAS = 5 CM (4,47 KG/M)</v>
          </cell>
          <cell r="C3623" t="str">
            <v xml:space="preserve">KG    </v>
          </cell>
          <cell r="D3623" t="str">
            <v>AS</v>
          </cell>
          <cell r="E3623">
            <v>5.34</v>
          </cell>
        </row>
        <row r="3624">
          <cell r="A3624">
            <v>43083</v>
          </cell>
          <cell r="B3624" t="str">
            <v>PERFIL "U" ENRIJECIDO DE ACO GALVANIZADO, DOBRADO, 150 X 60 X 20 MM, E = 3,00 MM OU 200 X 75 X 25 MM, E = 3,75 MM</v>
          </cell>
          <cell r="C3624" t="str">
            <v xml:space="preserve">KG    </v>
          </cell>
          <cell r="D3624" t="str">
            <v>AS</v>
          </cell>
          <cell r="E3624">
            <v>5.0599999999999996</v>
          </cell>
        </row>
        <row r="3625">
          <cell r="A3625">
            <v>40535</v>
          </cell>
          <cell r="B3625" t="str">
            <v>PERFIL "U" SIMPLES DE ACO GALVANIZADO DOBRADO 75 X *40* MM, E = 2,65 MM</v>
          </cell>
          <cell r="C3625" t="str">
            <v xml:space="preserve">KG    </v>
          </cell>
          <cell r="D3625" t="str">
            <v>AS</v>
          </cell>
          <cell r="E3625">
            <v>5.0599999999999996</v>
          </cell>
        </row>
        <row r="3626">
          <cell r="A3626">
            <v>39427</v>
          </cell>
          <cell r="B3626" t="str">
            <v>PERFIL CANALETA, FORMATO C, EM ACO ZINCADO, PARA ESTRUTURA FORRO DRYWALL, E = 0,5 MM, *46 X 18* (L X H), COMPRIMENTO 3 M</v>
          </cell>
          <cell r="C3626" t="str">
            <v xml:space="preserve">M     </v>
          </cell>
          <cell r="D3626" t="str">
            <v>CR</v>
          </cell>
          <cell r="E3626">
            <v>3</v>
          </cell>
        </row>
        <row r="3627">
          <cell r="A3627">
            <v>39424</v>
          </cell>
          <cell r="B3627" t="str">
            <v>PERFIL CANTONEIRA L, LISA, EM ACO, 25 X 30 MM, E = 0,5 MM, PARA ESTRUTURA DRYWALL</v>
          </cell>
          <cell r="C3627" t="str">
            <v xml:space="preserve">M     </v>
          </cell>
          <cell r="D3627" t="str">
            <v>CR</v>
          </cell>
          <cell r="E3627">
            <v>1.78</v>
          </cell>
        </row>
        <row r="3628">
          <cell r="A3628">
            <v>39425</v>
          </cell>
          <cell r="B3628" t="str">
            <v>PERFIL CANTONEIRA L, PERFURADA, EM ACO, 23 X 23 MM, E = 0,5 MM, PARA ESTRUTURA DRYWALL</v>
          </cell>
          <cell r="C3628" t="str">
            <v xml:space="preserve">M     </v>
          </cell>
          <cell r="D3628" t="str">
            <v>CR</v>
          </cell>
          <cell r="E3628">
            <v>1.76</v>
          </cell>
        </row>
        <row r="3629">
          <cell r="A3629">
            <v>40664</v>
          </cell>
          <cell r="B3629" t="str">
            <v>PERFIL CARTOLA DE ACO GALVANIZADO, *20 X 30 X 10* MM, E =  0,8 MM</v>
          </cell>
          <cell r="C3629" t="str">
            <v xml:space="preserve">KG    </v>
          </cell>
          <cell r="D3629" t="str">
            <v>AS</v>
          </cell>
          <cell r="E3629">
            <v>10.39</v>
          </cell>
        </row>
        <row r="3630">
          <cell r="A3630">
            <v>34360</v>
          </cell>
          <cell r="B3630" t="str">
            <v>PERFIL DE ALUMINIO ANODIZADO</v>
          </cell>
          <cell r="C3630" t="str">
            <v xml:space="preserve">KG    </v>
          </cell>
          <cell r="D3630" t="str">
            <v>AS</v>
          </cell>
          <cell r="E3630">
            <v>29.16</v>
          </cell>
        </row>
        <row r="3631">
          <cell r="A3631">
            <v>20259</v>
          </cell>
          <cell r="B3631" t="str">
            <v>PERFIL DE BORRACHA EPDM MACICO *12 X 15* MM PARA ESQUADRIAS</v>
          </cell>
          <cell r="C3631" t="str">
            <v xml:space="preserve">M     </v>
          </cell>
          <cell r="D3631" t="str">
            <v>CR</v>
          </cell>
          <cell r="E3631">
            <v>8</v>
          </cell>
        </row>
        <row r="3632">
          <cell r="A3632">
            <v>14077</v>
          </cell>
          <cell r="B3632" t="str">
            <v>PERFIL ELASTOMERICO PRE-FORMADO EM EPMD, PARA JUNTA DE DILATACAO DE PISOS COM POUCA SOLICITACAO, 15 MM DE LARGURA, MOVIMENTACAO DE *11 A 19* MM</v>
          </cell>
          <cell r="C3632" t="str">
            <v xml:space="preserve">M     </v>
          </cell>
          <cell r="D3632" t="str">
            <v>CR</v>
          </cell>
          <cell r="E3632">
            <v>122.44</v>
          </cell>
        </row>
        <row r="3633">
          <cell r="A3633">
            <v>3678</v>
          </cell>
          <cell r="B3633" t="str">
            <v>PERFIL ELASTOMERICO PRE-FORMADO EM EPMD, PARA JUNTA DE DILATACAO DE USO GERAL EM MEDIAS SOLICITACOES, 8 MM DE LARGURA, MOVIMENTACAO DE *5 A 11* MM</v>
          </cell>
          <cell r="C3633" t="str">
            <v xml:space="preserve">M     </v>
          </cell>
          <cell r="D3633" t="str">
            <v>CR</v>
          </cell>
          <cell r="E3633">
            <v>55.34</v>
          </cell>
        </row>
        <row r="3634">
          <cell r="A3634">
            <v>39418</v>
          </cell>
          <cell r="B3634" t="str">
            <v>PERFIL GUIA, FORMATO U, EM ACO ZINCADO, PARA ESTRUTURA PAREDE DRYWALL, E = 0,5 MM, 48  X 3000 MM (L X C)</v>
          </cell>
          <cell r="C3634" t="str">
            <v xml:space="preserve">M     </v>
          </cell>
          <cell r="D3634" t="str">
            <v>CR</v>
          </cell>
          <cell r="E3634">
            <v>3.35</v>
          </cell>
        </row>
        <row r="3635">
          <cell r="A3635">
            <v>39419</v>
          </cell>
          <cell r="B3635" t="str">
            <v>PERFIL GUIA, FORMATO U, EM ACO ZINCADO, PARA ESTRUTURA PAREDE DRYWALL, E = 0,5 MM, 70 X 3000 MM (L X C)</v>
          </cell>
          <cell r="C3635" t="str">
            <v xml:space="preserve">M     </v>
          </cell>
          <cell r="D3635" t="str">
            <v>CR</v>
          </cell>
          <cell r="E3635">
            <v>4.08</v>
          </cell>
        </row>
        <row r="3636">
          <cell r="A3636">
            <v>39420</v>
          </cell>
          <cell r="B3636" t="str">
            <v>PERFIL GUIA, FORMATO U, EM ACO ZINCADO, PARA ESTRUTURA PAREDE DRYWALL, E = 0,5 MM, 90 X 3000 MM (L X C)</v>
          </cell>
          <cell r="C3636" t="str">
            <v xml:space="preserve">M     </v>
          </cell>
          <cell r="D3636" t="str">
            <v>CR</v>
          </cell>
          <cell r="E3636">
            <v>4.5</v>
          </cell>
        </row>
        <row r="3637">
          <cell r="A3637">
            <v>39571</v>
          </cell>
          <cell r="B3637" t="str">
            <v>PERFIL LONGARINA (PRINCIPAL), T CLICADO, EM ACO, BRANCO, PARA FORRO REMOVIVEL, 24 X 3750 MM (L X C)</v>
          </cell>
          <cell r="C3637" t="str">
            <v xml:space="preserve">M     </v>
          </cell>
          <cell r="D3637" t="str">
            <v>CR</v>
          </cell>
          <cell r="E3637">
            <v>2.72</v>
          </cell>
        </row>
        <row r="3638">
          <cell r="A3638">
            <v>39421</v>
          </cell>
          <cell r="B3638" t="str">
            <v>PERFIL MONTANTE, FORMATO C, EM ACO ZINCADO, PARA ESTRUTURA PAREDE DRYWALL, E = 0,5 MM, 48 X 3000 MM (L X C)</v>
          </cell>
          <cell r="C3638" t="str">
            <v xml:space="preserve">M     </v>
          </cell>
          <cell r="D3638" t="str">
            <v>CR</v>
          </cell>
          <cell r="E3638">
            <v>3.96</v>
          </cell>
        </row>
        <row r="3639">
          <cell r="A3639">
            <v>39422</v>
          </cell>
          <cell r="B3639" t="str">
            <v>PERFIL MONTANTE, FORMATO C, EM ACO ZINCADO, PARA ESTRUTURA PAREDE DRYWALL, E = 0,5 MM, 70 X 3000 MM (L X C)</v>
          </cell>
          <cell r="C3639" t="str">
            <v xml:space="preserve">M     </v>
          </cell>
          <cell r="D3639" t="str">
            <v xml:space="preserve">C </v>
          </cell>
          <cell r="E3639">
            <v>4.63</v>
          </cell>
        </row>
        <row r="3640">
          <cell r="A3640">
            <v>39423</v>
          </cell>
          <cell r="B3640" t="str">
            <v>PERFIL MONTANTE, FORMATO C, EM ACO ZINCADO, PARA ESTRUTURA PAREDE DRYWALL, E = 0,5 MM, 90 X 3000 MM (L X C)</v>
          </cell>
          <cell r="C3640" t="str">
            <v xml:space="preserve">M     </v>
          </cell>
          <cell r="D3640" t="str">
            <v>CR</v>
          </cell>
          <cell r="E3640">
            <v>5.37</v>
          </cell>
        </row>
        <row r="3641">
          <cell r="A3641">
            <v>39426</v>
          </cell>
          <cell r="B3641" t="str">
            <v>PERFIL RODAPE DE IMPERMEABILIZACAO, FORMATO L, EM ACO ZINCADO, PARA ESTRUTURA DRYWALL, E = 0,5 MM, 220 X 3000 MM (H X C)</v>
          </cell>
          <cell r="C3641" t="str">
            <v xml:space="preserve">M     </v>
          </cell>
          <cell r="D3641" t="str">
            <v>CR</v>
          </cell>
          <cell r="E3641">
            <v>12.08</v>
          </cell>
        </row>
        <row r="3642">
          <cell r="A3642">
            <v>39429</v>
          </cell>
          <cell r="B3642" t="str">
            <v>PERFIL TABICA ABERTA, PERFURADA, FORMATO Z, EM ACO GALVANIZADO NATURAL, LARGURA APROXIMADA 40 MM, PARA ESTRUTURA FORRO DRYWALL</v>
          </cell>
          <cell r="C3642" t="str">
            <v xml:space="preserve">M     </v>
          </cell>
          <cell r="D3642" t="str">
            <v>CR</v>
          </cell>
          <cell r="E3642">
            <v>3.81</v>
          </cell>
        </row>
        <row r="3643">
          <cell r="A3643">
            <v>39428</v>
          </cell>
          <cell r="B3643" t="str">
            <v>PERFIL TABICA FECHADA, LISA, FORMATO Z, EM ACO GALVANIZADO NATURAL, LARGURA TOTAL NA HORIZONTAL *40* MM, PARA ESTRUTURA FORRO DRYWALL</v>
          </cell>
          <cell r="C3643" t="str">
            <v xml:space="preserve">M     </v>
          </cell>
          <cell r="D3643" t="str">
            <v>CR</v>
          </cell>
          <cell r="E3643">
            <v>2.91</v>
          </cell>
        </row>
        <row r="3644">
          <cell r="A3644">
            <v>39572</v>
          </cell>
          <cell r="B3644" t="str">
            <v>PERFIL TIPO CANTONEIRA EM L, EM ACO GALVANIZADO, BRANCO, PARA FORRO REMOVIVEL, *23* X 3000 MM (L X C)</v>
          </cell>
          <cell r="C3644" t="str">
            <v xml:space="preserve">M     </v>
          </cell>
          <cell r="D3644" t="str">
            <v>CR</v>
          </cell>
          <cell r="E3644">
            <v>2.52</v>
          </cell>
        </row>
        <row r="3645">
          <cell r="A3645">
            <v>39570</v>
          </cell>
          <cell r="B3645" t="str">
            <v>PERFIL TRAVESSA (SECUNDARIO), T CLICADO, EM ACO GALVANIZADO , BRANCO, PARA FORRO REMOVIVEL, 24 X 1250 MM (L X C)</v>
          </cell>
          <cell r="C3645" t="str">
            <v xml:space="preserve">M     </v>
          </cell>
          <cell r="D3645" t="str">
            <v>CR</v>
          </cell>
          <cell r="E3645">
            <v>2.67</v>
          </cell>
        </row>
        <row r="3646">
          <cell r="A3646">
            <v>39569</v>
          </cell>
          <cell r="B3646" t="str">
            <v>PERFIL TRAVESSA (SECUNDARIO), T CLICADO, EM ACO GALVANIZADO, BRANCO, PARA FORRO REMOVIVEL, 24 X 625 MM (L X C)</v>
          </cell>
          <cell r="C3646" t="str">
            <v xml:space="preserve">M     </v>
          </cell>
          <cell r="D3646" t="str">
            <v>CR</v>
          </cell>
          <cell r="E3646">
            <v>2.64</v>
          </cell>
        </row>
        <row r="3647">
          <cell r="A3647">
            <v>11552</v>
          </cell>
          <cell r="B3647" t="str">
            <v>PERFIL U / CANALETA DE ALUMINIO, DE ABAS IGUAIS, 1/2" (1,27 X 1,27 CM), PARA PORTA OU JANELA DE CORRER</v>
          </cell>
          <cell r="C3647" t="str">
            <v xml:space="preserve">M     </v>
          </cell>
          <cell r="D3647" t="str">
            <v>CR</v>
          </cell>
          <cell r="E3647">
            <v>7.99</v>
          </cell>
        </row>
        <row r="3648">
          <cell r="A3648">
            <v>40598</v>
          </cell>
          <cell r="B3648" t="str">
            <v>PERFIL UDC ("U" DOBRADO DE CHAPA) SIMPLES DE ACO LAMINADO, GALVANIZADO, ASTM A36, 127 X 50 MM, E= 3 MM</v>
          </cell>
          <cell r="C3648" t="str">
            <v xml:space="preserve">KG    </v>
          </cell>
          <cell r="D3648" t="str">
            <v>AS</v>
          </cell>
          <cell r="E3648">
            <v>4.9400000000000004</v>
          </cell>
        </row>
        <row r="3649">
          <cell r="A3649">
            <v>39029</v>
          </cell>
          <cell r="B3649" t="str">
            <v>PERFILADO PERFURADO DUPLO 38 X 76 MM, CHAPA 22</v>
          </cell>
          <cell r="C3649" t="str">
            <v xml:space="preserve">M     </v>
          </cell>
          <cell r="D3649" t="str">
            <v>CR</v>
          </cell>
          <cell r="E3649">
            <v>8.5299999999999994</v>
          </cell>
        </row>
        <row r="3650">
          <cell r="A3650">
            <v>39028</v>
          </cell>
          <cell r="B3650" t="str">
            <v>PERFILADO PERFURADO SIMPLES 38 X 38 MM, CHAPA 22</v>
          </cell>
          <cell r="C3650" t="str">
            <v xml:space="preserve">M     </v>
          </cell>
          <cell r="D3650" t="str">
            <v>CR</v>
          </cell>
          <cell r="E3650">
            <v>4.96</v>
          </cell>
        </row>
        <row r="3651">
          <cell r="A3651">
            <v>39328</v>
          </cell>
          <cell r="B3651" t="str">
            <v>PERFILADO PERFURADO 19 X 38 MM, CHAPA 22</v>
          </cell>
          <cell r="C3651" t="str">
            <v xml:space="preserve">M     </v>
          </cell>
          <cell r="D3651" t="str">
            <v>CR</v>
          </cell>
          <cell r="E3651">
            <v>2.73</v>
          </cell>
        </row>
        <row r="3652">
          <cell r="A3652">
            <v>38541</v>
          </cell>
          <cell r="B3652" t="str">
            <v>PERFURATRIZ COM TORRE METALICA PARA EXECUCAO DE ESTACA HELICE CONTINUA, PROFUNDIDADE MAXIMA DE 30 M, DIAMETRO MAXIMO DE 800 MM, POTENCIA INSTALADA DE 268 HP, MESA ROTATIVA COM TORQUE MAXIMO DE 170 KNM</v>
          </cell>
          <cell r="C3652" t="str">
            <v xml:space="preserve">UN    </v>
          </cell>
          <cell r="D3652" t="str">
            <v>AS</v>
          </cell>
          <cell r="E3652">
            <v>2257631.56</v>
          </cell>
        </row>
        <row r="3653">
          <cell r="A3653">
            <v>38542</v>
          </cell>
          <cell r="B3653" t="str">
            <v>PERFURATRIZ COM TORRE METALICA PARA EXECUCAO DE ESTACA HELICE CONTINUA, PROFUNDIDADE MAXIMA DE 32 M, DIAMETRO MAXIMO DE 1000 MM, POTENCIA INSTALADA DE 350 HP, MESA ROTATIVA COM TORQUE MAXIMO DE 263 KNM</v>
          </cell>
          <cell r="C3653" t="str">
            <v xml:space="preserve">UN    </v>
          </cell>
          <cell r="D3653" t="str">
            <v>AS</v>
          </cell>
          <cell r="E3653">
            <v>3510526.29</v>
          </cell>
        </row>
        <row r="3654">
          <cell r="A3654">
            <v>38543</v>
          </cell>
          <cell r="B3654" t="str">
            <v>PERFURATRIZ HIDRAULICA COM TRADO CURTO ACOPLADO, PROFUNDIDADE MAXIMA DE 20 M, DIAMETRO MAXIMO DE 1500 MM, POTENCIA INSTALADA DE 137 HP, MESA ROTATIVA COM TORQUE MAXIMO DE 30 KNM (INCLUI MONTAGEM, NAO INCLUI CAMINHAO)</v>
          </cell>
          <cell r="C3654" t="str">
            <v xml:space="preserve">UN    </v>
          </cell>
          <cell r="D3654" t="str">
            <v>AS</v>
          </cell>
          <cell r="E3654">
            <v>859473.7</v>
          </cell>
        </row>
        <row r="3655">
          <cell r="A3655">
            <v>40406</v>
          </cell>
          <cell r="B3655" t="str">
            <v>PERFURATRIZ MANUAL, TORQUE MAXIMO 55 KGF.M, POTENCIA 5 CV, COM DIAMETRO MAXIMO 8 1/2" (INCLUI SUPORTE/CHASSI TIPO MESA)</v>
          </cell>
          <cell r="C3655" t="str">
            <v xml:space="preserve">UN    </v>
          </cell>
          <cell r="D3655" t="str">
            <v>AS</v>
          </cell>
          <cell r="E3655">
            <v>51178.69</v>
          </cell>
        </row>
        <row r="3656">
          <cell r="A3656">
            <v>40789</v>
          </cell>
          <cell r="B3656" t="str">
            <v>PERFURATRIZ MANUAL, TORQUE MAXIMO 83 N.M, POTENCIA 5 CV, COM DIAMETRO MAXIMO 4" (NAO INCLUI SUPORTE / CHASSI)</v>
          </cell>
          <cell r="C3656" t="str">
            <v xml:space="preserve">UN    </v>
          </cell>
          <cell r="D3656" t="str">
            <v>AS</v>
          </cell>
          <cell r="E3656">
            <v>7375.37</v>
          </cell>
        </row>
        <row r="3657">
          <cell r="A3657">
            <v>40791</v>
          </cell>
          <cell r="B3657" t="str">
            <v>PERFURATRIZ MANUAL, TORQUE MAXIMO 83 N.M, POTENCIA 5 CV, COM DIAMETRO MAXIMO 4", PARA SOLO GRAMPEADO (INCLUI SUPORTE OU CHASSI TIPO MESA)</v>
          </cell>
          <cell r="C3657" t="str">
            <v xml:space="preserve">UN    </v>
          </cell>
          <cell r="D3657" t="str">
            <v>AS</v>
          </cell>
          <cell r="E3657">
            <v>23088.13</v>
          </cell>
        </row>
        <row r="3658">
          <cell r="A3658">
            <v>11651</v>
          </cell>
          <cell r="B3658" t="str">
            <v>PERFURATRIZ PNEUMATICA MANUAL DE PESO MEDIO, 18KG, COMPRIMENTO DE CURSO DE 6 M, DIAMETRO DO PISTAO DE 5,5 CM</v>
          </cell>
          <cell r="C3658" t="str">
            <v xml:space="preserve">UN    </v>
          </cell>
          <cell r="D3658" t="str">
            <v>AS</v>
          </cell>
          <cell r="E3658">
            <v>12627.22</v>
          </cell>
        </row>
        <row r="3659">
          <cell r="A3659">
            <v>42002</v>
          </cell>
          <cell r="B3659" t="str">
            <v>PERFURATRIZ ROTATIVA SOBRE ESTEIRA, TORQUE MAXIMO 2500 KGM, POTENCIA 110 HP, MOTOR DIESEL  (COLETADO CAIXA)</v>
          </cell>
          <cell r="C3659" t="str">
            <v xml:space="preserve">UN    </v>
          </cell>
          <cell r="D3659" t="str">
            <v>AS</v>
          </cell>
          <cell r="E3659">
            <v>736118.03</v>
          </cell>
        </row>
        <row r="3660">
          <cell r="A3660">
            <v>40435</v>
          </cell>
          <cell r="B3660" t="str">
            <v>PERFURATRIZ SOBRE ESTEIRA, TORQUE MAXIMO DE 600 KGF, POTENCIA ENTRE 50 E 60 HP, DIAMETRO MAXIMO DE 10"</v>
          </cell>
          <cell r="C3660" t="str">
            <v xml:space="preserve">UN    </v>
          </cell>
          <cell r="D3660" t="str">
            <v>AS</v>
          </cell>
          <cell r="E3660">
            <v>471500</v>
          </cell>
        </row>
        <row r="3661">
          <cell r="A3661">
            <v>39012</v>
          </cell>
          <cell r="B3661" t="str">
            <v>PERFURATRIZ SOBRE ESTEIRA, TORQUE MAXIMO 600 KGF, PESO MEDIO 1000 KG, POTENCIA 20 HP, DIAMETRO MAXIMO 10"</v>
          </cell>
          <cell r="C3661" t="str">
            <v xml:space="preserve">UN    </v>
          </cell>
          <cell r="D3661" t="str">
            <v>AS</v>
          </cell>
          <cell r="E3661">
            <v>491945.06</v>
          </cell>
        </row>
        <row r="3662">
          <cell r="A3662">
            <v>13617</v>
          </cell>
          <cell r="B3662" t="str">
            <v>PICAPE CABINE SIMPLES COM MOTOR 1.6 FLEX, CAMBIO MANUAL, POTENCIA 101/104 CV, 2 PORTAS</v>
          </cell>
          <cell r="C3662" t="str">
            <v xml:space="preserve">UN    </v>
          </cell>
          <cell r="D3662" t="str">
            <v>CR</v>
          </cell>
          <cell r="E3662">
            <v>49872.98</v>
          </cell>
        </row>
        <row r="3663">
          <cell r="A3663">
            <v>5327</v>
          </cell>
          <cell r="B3663" t="str">
            <v>PIGMENTO EM PO PARA ARGAMASSAS, CIMENTOS E OUTROS</v>
          </cell>
          <cell r="C3663" t="str">
            <v xml:space="preserve">KG    </v>
          </cell>
          <cell r="D3663" t="str">
            <v>CR</v>
          </cell>
          <cell r="E3663">
            <v>27.33</v>
          </cell>
        </row>
        <row r="3664">
          <cell r="A3664">
            <v>35274</v>
          </cell>
          <cell r="B3664" t="str">
            <v>PILAR DE MADEIRA NAO APARELHADA *10 X 10* CM, MACARANDUBA, ANGELIM OU EQUIVALENTE DA REGIAO</v>
          </cell>
          <cell r="C3664" t="str">
            <v xml:space="preserve">M     </v>
          </cell>
          <cell r="D3664" t="str">
            <v>CR</v>
          </cell>
          <cell r="E3664">
            <v>37.43</v>
          </cell>
        </row>
        <row r="3665">
          <cell r="A3665">
            <v>35275</v>
          </cell>
          <cell r="B3665" t="str">
            <v>PILAR DE MADEIRA NAO APARELHADA *15 X 15* CM, MACARANDUBA, ANGELIM OU EQUIVALENTE DA REGIAO</v>
          </cell>
          <cell r="C3665" t="str">
            <v xml:space="preserve">M     </v>
          </cell>
          <cell r="D3665" t="str">
            <v>CR</v>
          </cell>
          <cell r="E3665">
            <v>79.95</v>
          </cell>
        </row>
        <row r="3666">
          <cell r="A3666">
            <v>35276</v>
          </cell>
          <cell r="B3666" t="str">
            <v>PILAR DE MADEIRA NAO APARELHADA *20 X 20* CM, MACARANDUBA, ANGELIM OU EQUIVALENTE DA REGIAO</v>
          </cell>
          <cell r="C3666" t="str">
            <v xml:space="preserve">M     </v>
          </cell>
          <cell r="D3666" t="str">
            <v>CR</v>
          </cell>
          <cell r="E3666">
            <v>130.72</v>
          </cell>
        </row>
        <row r="3667">
          <cell r="A3667">
            <v>38386</v>
          </cell>
          <cell r="B3667" t="str">
            <v>PINCEL CHATO (TRINCHA) CERDAS GRIS 1.1/2 " (38 MM)</v>
          </cell>
          <cell r="C3667" t="str">
            <v xml:space="preserve">UN    </v>
          </cell>
          <cell r="D3667" t="str">
            <v>CR</v>
          </cell>
          <cell r="E3667">
            <v>3.94</v>
          </cell>
        </row>
        <row r="3668">
          <cell r="A3668">
            <v>11091</v>
          </cell>
          <cell r="B3668" t="str">
            <v>PINGADEIRA PLASTICA PARA TELHA DE FIBROCIMENTO CANALETE 49/KALHETA OU CANALETE 90/KALHETAO</v>
          </cell>
          <cell r="C3668" t="str">
            <v xml:space="preserve">UN    </v>
          </cell>
          <cell r="D3668" t="str">
            <v>CR</v>
          </cell>
          <cell r="E3668">
            <v>1.0900000000000001</v>
          </cell>
        </row>
        <row r="3669">
          <cell r="A3669">
            <v>37586</v>
          </cell>
          <cell r="B3669" t="str">
            <v>PINO DE ACO COM ARRUELA CONICA, DIAMETRO ARRUELA = *23* MM E COMP HASTE = *27* MM (ACAO INDIRETA)</v>
          </cell>
          <cell r="C3669" t="str">
            <v xml:space="preserve">CENTO </v>
          </cell>
          <cell r="D3669" t="str">
            <v>AS</v>
          </cell>
          <cell r="E3669">
            <v>39.700000000000003</v>
          </cell>
        </row>
        <row r="3670">
          <cell r="A3670">
            <v>37395</v>
          </cell>
          <cell r="B3670" t="str">
            <v>PINO DE ACO COM FURO, HASTE = 27 MM (ACAO DIRETA)</v>
          </cell>
          <cell r="C3670" t="str">
            <v xml:space="preserve">CENTO </v>
          </cell>
          <cell r="D3670" t="str">
            <v>AS</v>
          </cell>
          <cell r="E3670">
            <v>34.130000000000003</v>
          </cell>
        </row>
        <row r="3671">
          <cell r="A3671">
            <v>14147</v>
          </cell>
          <cell r="B3671" t="str">
            <v>PINO DE ACO COM ROSCA 1/4 ", COMPRIMENTO DA HASTE = 30 MM E ROSCA = 20 MM (ACAO DIRETA)</v>
          </cell>
          <cell r="C3671" t="str">
            <v xml:space="preserve">CENTO </v>
          </cell>
          <cell r="D3671" t="str">
            <v>AS</v>
          </cell>
          <cell r="E3671">
            <v>45.28</v>
          </cell>
        </row>
        <row r="3672">
          <cell r="A3672">
            <v>37396</v>
          </cell>
          <cell r="B3672" t="str">
            <v>PINO DE ACO LISO 1/4 ", HASTE = *36,5* MM (ACAO DIRETA)</v>
          </cell>
          <cell r="C3672" t="str">
            <v xml:space="preserve">CENTO </v>
          </cell>
          <cell r="D3672" t="str">
            <v>AS</v>
          </cell>
          <cell r="E3672">
            <v>27.93</v>
          </cell>
        </row>
        <row r="3673">
          <cell r="A3673">
            <v>37397</v>
          </cell>
          <cell r="B3673" t="str">
            <v>PINO DE ACO LISO 1/4 ", HASTE = *53* MM (ACAO DIRETA)</v>
          </cell>
          <cell r="C3673" t="str">
            <v xml:space="preserve">CENTO </v>
          </cell>
          <cell r="D3673" t="str">
            <v>AS</v>
          </cell>
          <cell r="E3673">
            <v>29.26</v>
          </cell>
        </row>
        <row r="3674">
          <cell r="A3674">
            <v>444</v>
          </cell>
          <cell r="B3674" t="str">
            <v>PINO ROSCA EXTERNA, EM ACO GALVANIZADO, PARA ISOLADOR DE 15KV, DIAMETRO 25 MM, COMPRIMENTO *290* MM</v>
          </cell>
          <cell r="C3674" t="str">
            <v xml:space="preserve">UN    </v>
          </cell>
          <cell r="D3674" t="str">
            <v>AS</v>
          </cell>
          <cell r="E3674">
            <v>18.64</v>
          </cell>
        </row>
        <row r="3675">
          <cell r="A3675">
            <v>445</v>
          </cell>
          <cell r="B3675" t="str">
            <v>PINO ROSCA EXTERNA, EM ACO GALVANIZADO, PARA ISOLADOR DE 25KV, DIAMETRO 35MM, COMPRIMENTO *320* MM</v>
          </cell>
          <cell r="C3675" t="str">
            <v xml:space="preserve">UN    </v>
          </cell>
          <cell r="D3675" t="str">
            <v>AS</v>
          </cell>
          <cell r="E3675">
            <v>25.51</v>
          </cell>
        </row>
        <row r="3676">
          <cell r="A3676">
            <v>4783</v>
          </cell>
          <cell r="B3676" t="str">
            <v>PINTOR</v>
          </cell>
          <cell r="C3676" t="str">
            <v xml:space="preserve">H     </v>
          </cell>
          <cell r="D3676" t="str">
            <v xml:space="preserve">C </v>
          </cell>
          <cell r="E3676">
            <v>16.41</v>
          </cell>
        </row>
        <row r="3677">
          <cell r="A3677">
            <v>41079</v>
          </cell>
          <cell r="B3677" t="str">
            <v>PINTOR (MENSALISTA)</v>
          </cell>
          <cell r="C3677" t="str">
            <v xml:space="preserve">MES   </v>
          </cell>
          <cell r="D3677" t="str">
            <v>CR</v>
          </cell>
          <cell r="E3677">
            <v>2926.62</v>
          </cell>
        </row>
        <row r="3678">
          <cell r="A3678">
            <v>12874</v>
          </cell>
          <cell r="B3678" t="str">
            <v>PINTOR DE LETREIROS</v>
          </cell>
          <cell r="C3678" t="str">
            <v xml:space="preserve">H     </v>
          </cell>
          <cell r="D3678" t="str">
            <v>CR</v>
          </cell>
          <cell r="E3678">
            <v>17.7</v>
          </cell>
        </row>
        <row r="3679">
          <cell r="A3679">
            <v>41082</v>
          </cell>
          <cell r="B3679" t="str">
            <v>PINTOR DE LETREIROS (MENSALISTA)</v>
          </cell>
          <cell r="C3679" t="str">
            <v xml:space="preserve">MES   </v>
          </cell>
          <cell r="D3679" t="str">
            <v>CR</v>
          </cell>
          <cell r="E3679">
            <v>3158.6</v>
          </cell>
        </row>
        <row r="3680">
          <cell r="A3680">
            <v>4785</v>
          </cell>
          <cell r="B3680" t="str">
            <v>PINTOR PARA TINTA EPOXI</v>
          </cell>
          <cell r="C3680" t="str">
            <v xml:space="preserve">H     </v>
          </cell>
          <cell r="D3680" t="str">
            <v>CR</v>
          </cell>
          <cell r="E3680">
            <v>17.64</v>
          </cell>
        </row>
        <row r="3681">
          <cell r="A3681">
            <v>41081</v>
          </cell>
          <cell r="B3681" t="str">
            <v>PINTOR PARA TINTA EPOXI (MENSALISTA)</v>
          </cell>
          <cell r="C3681" t="str">
            <v xml:space="preserve">MES   </v>
          </cell>
          <cell r="D3681" t="str">
            <v>CR</v>
          </cell>
          <cell r="E3681">
            <v>3147.88</v>
          </cell>
        </row>
        <row r="3682">
          <cell r="A3682">
            <v>4801</v>
          </cell>
          <cell r="B3682" t="str">
            <v>PISO DE BORRACHA CANELADO EM PLACAS 50 X 50 CM, E = *3,5* MM, PARA COLA</v>
          </cell>
          <cell r="C3682" t="str">
            <v xml:space="preserve">M2    </v>
          </cell>
          <cell r="D3682" t="str">
            <v>CR</v>
          </cell>
          <cell r="E3682">
            <v>61.45</v>
          </cell>
        </row>
        <row r="3683">
          <cell r="A3683">
            <v>4794</v>
          </cell>
          <cell r="B3683" t="str">
            <v>PISO DE BORRACHA ESPORTIVO EM PLACAS 50 X 50 CM, E = 15 MM, PARA ARGAMASSA, PRETO</v>
          </cell>
          <cell r="C3683" t="str">
            <v xml:space="preserve">M2    </v>
          </cell>
          <cell r="D3683" t="str">
            <v>CR</v>
          </cell>
          <cell r="E3683">
            <v>279.89999999999998</v>
          </cell>
        </row>
        <row r="3684">
          <cell r="A3684">
            <v>4796</v>
          </cell>
          <cell r="B3684" t="str">
            <v>PISO DE BORRACHA FRISADO OU PASTILHADO, PRETO, EM PLACAS 50 X 50 CM, E = 7 MM, PARA ARGAMASSA</v>
          </cell>
          <cell r="C3684" t="str">
            <v xml:space="preserve">M2    </v>
          </cell>
          <cell r="D3684" t="str">
            <v>CR</v>
          </cell>
          <cell r="E3684">
            <v>170.01</v>
          </cell>
        </row>
        <row r="3685">
          <cell r="A3685">
            <v>4800</v>
          </cell>
          <cell r="B3685" t="str">
            <v>PISO DE BORRACHA PASTILHADO EM PLACAS 50 X 50 CM, E = *3,5* MM, PARA COLA, PRETO</v>
          </cell>
          <cell r="C3685" t="str">
            <v xml:space="preserve">M2    </v>
          </cell>
          <cell r="D3685" t="str">
            <v>CR</v>
          </cell>
          <cell r="E3685">
            <v>46.75</v>
          </cell>
        </row>
        <row r="3686">
          <cell r="A3686">
            <v>4795</v>
          </cell>
          <cell r="B3686" t="str">
            <v>PISO DE BORRACHA PASTILHADO EM PLACAS 50 X 50 CM, E = 15 MM, PARA ARGAMASSA, PRETO</v>
          </cell>
          <cell r="C3686" t="str">
            <v xml:space="preserve">M2    </v>
          </cell>
          <cell r="D3686" t="str">
            <v>CR</v>
          </cell>
          <cell r="E3686">
            <v>272.45999999999998</v>
          </cell>
        </row>
        <row r="3687">
          <cell r="A3687">
            <v>39694</v>
          </cell>
          <cell r="B3687" t="str">
            <v>PISO ELEVADO COM 2 PLACAS DE ACO COM ENCHIMENTO DE CONCRETO CELULAR, INCLUSO BASE/HASTE/CRUZETAS, 60 X 60 CM, H = *28* CM, RESISTENCIA CARGA CONCENTRADA 496 KG (COM COLOCACAO)</v>
          </cell>
          <cell r="C3687" t="str">
            <v xml:space="preserve">M2    </v>
          </cell>
          <cell r="D3687" t="str">
            <v>CR</v>
          </cell>
          <cell r="E3687">
            <v>188.48</v>
          </cell>
        </row>
        <row r="3688">
          <cell r="A3688">
            <v>1292</v>
          </cell>
          <cell r="B3688" t="str">
            <v>PISO EM CERAMICA ESMALTADA EXTRA, PEI MAIOR OU IGUAL A 4, FORMATO MAIOR QUE 2025 CM2</v>
          </cell>
          <cell r="C3688" t="str">
            <v xml:space="preserve">M2    </v>
          </cell>
          <cell r="D3688" t="str">
            <v>CR</v>
          </cell>
          <cell r="E3688">
            <v>36.49</v>
          </cell>
        </row>
        <row r="3689">
          <cell r="A3689">
            <v>1287</v>
          </cell>
          <cell r="B3689" t="str">
            <v>PISO EM CERAMICA ESMALTADA EXTRA, PEI MAIOR OU IGUAL A 4, FORMATO MENOR OU IGUAL A 2025 CM2</v>
          </cell>
          <cell r="C3689" t="str">
            <v xml:space="preserve">M2    </v>
          </cell>
          <cell r="D3689" t="str">
            <v xml:space="preserve">C </v>
          </cell>
          <cell r="E3689">
            <v>17.899999999999999</v>
          </cell>
        </row>
        <row r="3690">
          <cell r="A3690">
            <v>1297</v>
          </cell>
          <cell r="B3690" t="str">
            <v>PISO EM CERAMICA ESMALTADA, COMERCIAL (PADRAO POPULAR), PEI MAIOR OU IGUAL A 3, FORMATO MENOR OU IGUAL A  2025 CM2</v>
          </cell>
          <cell r="C3690" t="str">
            <v xml:space="preserve">M2    </v>
          </cell>
          <cell r="D3690" t="str">
            <v>CR</v>
          </cell>
          <cell r="E3690">
            <v>14.84</v>
          </cell>
        </row>
        <row r="3691">
          <cell r="A3691">
            <v>4786</v>
          </cell>
          <cell r="B3691" t="str">
            <v>PISO EM GRANILITE, MARMORITE OU GRANITINA, AGREGADO COR PRETO, CINZA, PALHA OU BRANCO, E=  *8* MM (INCLUSO EXECUCAO)</v>
          </cell>
          <cell r="C3691" t="str">
            <v xml:space="preserve">M2    </v>
          </cell>
          <cell r="D3691" t="str">
            <v>AS</v>
          </cell>
          <cell r="E3691">
            <v>86</v>
          </cell>
        </row>
        <row r="3692">
          <cell r="A3692">
            <v>10840</v>
          </cell>
          <cell r="B3692" t="str">
            <v>PISO EM GRANITO, POLIDO, TIPO AMENDOA/ AMARELO CAPRI/ AMARELO DOURADO CARIOCA OU OUTROS EQUIVALENTES DA REGIAO, FORMATO MENOR OU IGUAL A 3025 CM2, E=  *2* CM</v>
          </cell>
          <cell r="C3692" t="str">
            <v xml:space="preserve">M2    </v>
          </cell>
          <cell r="D3692" t="str">
            <v xml:space="preserve">C </v>
          </cell>
          <cell r="E3692">
            <v>330</v>
          </cell>
        </row>
        <row r="3693">
          <cell r="A3693">
            <v>10841</v>
          </cell>
          <cell r="B3693" t="str">
            <v>PISO EM GRANITO, POLIDO, TIPO ANDORINHA/ QUARTZ/ CASTELO/ CORUMBA OU OUTROS EQUIVALENTES DA REGIAO, FORMATO MENOR OU IGUAL A 3025 CM2, E=  *2* CM</v>
          </cell>
          <cell r="C3693" t="str">
            <v xml:space="preserve">M2    </v>
          </cell>
          <cell r="D3693" t="str">
            <v>CR</v>
          </cell>
          <cell r="E3693">
            <v>249.05</v>
          </cell>
        </row>
        <row r="3694">
          <cell r="A3694">
            <v>25980</v>
          </cell>
          <cell r="B3694" t="str">
            <v>PISO EM GRANITO, POLIDO, TIPO MARFIM, DALLAS, CARAVELAS OU OUTROS EQUIVALENTES DA REGIAO, FORMATO MENOR OU IGUAL A 3025 CM2, E=  *2* CM</v>
          </cell>
          <cell r="C3694" t="str">
            <v xml:space="preserve">M2    </v>
          </cell>
          <cell r="D3694" t="str">
            <v>CR</v>
          </cell>
          <cell r="E3694">
            <v>318.23</v>
          </cell>
        </row>
        <row r="3695">
          <cell r="A3695">
            <v>10842</v>
          </cell>
          <cell r="B3695" t="str">
            <v>PISO EM GRANITO, POLIDO, TIPO PRETO SAO GABRIEL/ TIJUCA OU OUTROS EQUIVALENTES DA REGIAO, FORMATO MENOR OU IGUAL A 3025 CM2, E=  *2* CM</v>
          </cell>
          <cell r="C3695" t="str">
            <v xml:space="preserve">M2    </v>
          </cell>
          <cell r="D3695" t="str">
            <v>CR</v>
          </cell>
          <cell r="E3695">
            <v>359.74</v>
          </cell>
        </row>
        <row r="3696">
          <cell r="A3696">
            <v>21108</v>
          </cell>
          <cell r="B3696" t="str">
            <v>PISO EM PORCELANATO RETIFICADO EXTRA, FORMATO MENOR OU IGUAL A 2025 CM2</v>
          </cell>
          <cell r="C3696" t="str">
            <v xml:space="preserve">M2    </v>
          </cell>
          <cell r="D3696" t="str">
            <v>CR</v>
          </cell>
          <cell r="E3696">
            <v>48.63</v>
          </cell>
        </row>
        <row r="3697">
          <cell r="A3697">
            <v>38180</v>
          </cell>
          <cell r="B3697" t="str">
            <v>PISO EM REGUA VINILICA SEMIFLEXIVEL, ENCAIXE CLICADO, E = 4 MM (SEM COLOCACAO)</v>
          </cell>
          <cell r="C3697" t="str">
            <v xml:space="preserve">M2    </v>
          </cell>
          <cell r="D3697" t="str">
            <v>CR</v>
          </cell>
          <cell r="E3697">
            <v>136.87</v>
          </cell>
        </row>
        <row r="3698">
          <cell r="A3698">
            <v>40648</v>
          </cell>
          <cell r="B3698" t="str">
            <v>PISO EPOXI AUTONIVELANTE, ESPESSURA *4* MM (INCLUSO EXECUCAO)</v>
          </cell>
          <cell r="C3698" t="str">
            <v xml:space="preserve">M2    </v>
          </cell>
          <cell r="D3698" t="str">
            <v>AS</v>
          </cell>
          <cell r="E3698">
            <v>165.12</v>
          </cell>
        </row>
        <row r="3699">
          <cell r="A3699">
            <v>40649</v>
          </cell>
          <cell r="B3699" t="str">
            <v>PISO EPOXI MULTILAYER, ESPESSURA *2* MM (INCLUSO EXECUCAO)</v>
          </cell>
          <cell r="C3699" t="str">
            <v xml:space="preserve">M2    </v>
          </cell>
          <cell r="D3699" t="str">
            <v>AS</v>
          </cell>
          <cell r="E3699">
            <v>96.18</v>
          </cell>
        </row>
        <row r="3700">
          <cell r="A3700">
            <v>40650</v>
          </cell>
          <cell r="B3700" t="str">
            <v>PISO FULGET (GRANITO LAVADO) EM PLACAS DE *40 X 40* CM (SEM COLOCACAO)</v>
          </cell>
          <cell r="C3700" t="str">
            <v xml:space="preserve">M2    </v>
          </cell>
          <cell r="D3700" t="str">
            <v>AS</v>
          </cell>
          <cell r="E3700">
            <v>123.84</v>
          </cell>
        </row>
        <row r="3701">
          <cell r="A3701">
            <v>40651</v>
          </cell>
          <cell r="B3701" t="str">
            <v>PISO FULGET (GRANITO LAVADO) EM PLACAS DE *75 X 75* CM (SEM COLOCACAO)</v>
          </cell>
          <cell r="C3701" t="str">
            <v xml:space="preserve">M2    </v>
          </cell>
          <cell r="D3701" t="str">
            <v>AS</v>
          </cell>
          <cell r="E3701">
            <v>228.41</v>
          </cell>
        </row>
        <row r="3702">
          <cell r="A3702">
            <v>40652</v>
          </cell>
          <cell r="B3702" t="str">
            <v>PISO FULGET (GRANITO LAVADO) MOLDADO IN LOCO (INCLUSO EXECUCAO)</v>
          </cell>
          <cell r="C3702" t="str">
            <v xml:space="preserve">M2    </v>
          </cell>
          <cell r="D3702" t="str">
            <v>AS</v>
          </cell>
          <cell r="E3702">
            <v>122.46</v>
          </cell>
        </row>
        <row r="3703">
          <cell r="A3703">
            <v>40647</v>
          </cell>
          <cell r="B3703" t="str">
            <v>PISO INDUSTRIAL EM CONCRETO ARMADO DE ACABAMENTO POLIDO, ESPESSURA 12 CM (CIMENTO QUEIMADO) (INCLUSO EXECUCAO)</v>
          </cell>
          <cell r="C3703" t="str">
            <v xml:space="preserve">M2    </v>
          </cell>
          <cell r="D3703" t="str">
            <v>AS</v>
          </cell>
          <cell r="E3703">
            <v>134.84</v>
          </cell>
        </row>
        <row r="3704">
          <cell r="A3704">
            <v>40653</v>
          </cell>
          <cell r="B3704" t="str">
            <v>PISO KORODUR (INCLUSO EXECUCAO)</v>
          </cell>
          <cell r="C3704" t="str">
            <v xml:space="preserve">M2    </v>
          </cell>
          <cell r="D3704" t="str">
            <v>AS</v>
          </cell>
          <cell r="E3704">
            <v>103.2</v>
          </cell>
        </row>
        <row r="3705">
          <cell r="A3705">
            <v>36178</v>
          </cell>
          <cell r="B3705" t="str">
            <v>PISO PODOTATIL DE CONCRETO - DIRECIONAL E ALERTA, *40 X 40 X 2,5* CM</v>
          </cell>
          <cell r="C3705" t="str">
            <v xml:space="preserve">UN    </v>
          </cell>
          <cell r="D3705" t="str">
            <v>CR</v>
          </cell>
          <cell r="E3705">
            <v>9.52</v>
          </cell>
        </row>
        <row r="3706">
          <cell r="A3706">
            <v>38195</v>
          </cell>
          <cell r="B3706" t="str">
            <v>PISO PORCELANATO, BORDA RETA, EXTRA, FORMATO MAIOR QUE 2025 CM2</v>
          </cell>
          <cell r="C3706" t="str">
            <v xml:space="preserve">M2    </v>
          </cell>
          <cell r="D3706" t="str">
            <v>CR</v>
          </cell>
          <cell r="E3706">
            <v>57.44</v>
          </cell>
        </row>
        <row r="3707">
          <cell r="A3707">
            <v>38181</v>
          </cell>
          <cell r="B3707" t="str">
            <v>PISO TATIL ALERTA OU DIRECIONAL, DE BORRACHA, COLORIDO, 25 X 25 CM, E = 5 MM, PARA COLA</v>
          </cell>
          <cell r="C3707" t="str">
            <v xml:space="preserve">M2    </v>
          </cell>
          <cell r="D3707" t="str">
            <v>CR</v>
          </cell>
          <cell r="E3707">
            <v>186.85</v>
          </cell>
        </row>
        <row r="3708">
          <cell r="A3708">
            <v>38182</v>
          </cell>
          <cell r="B3708" t="str">
            <v>PISO TATIL DE ALERTA OU DIRECIONAL DE BORRACHA, PRETO, 25 X 25 CM, E = 5 MM, PARA COLA</v>
          </cell>
          <cell r="C3708" t="str">
            <v xml:space="preserve">M2    </v>
          </cell>
          <cell r="D3708" t="str">
            <v>CR</v>
          </cell>
          <cell r="E3708">
            <v>177.99</v>
          </cell>
        </row>
        <row r="3709">
          <cell r="A3709">
            <v>38186</v>
          </cell>
          <cell r="B3709" t="str">
            <v>PISO TATIL DE ALERTA OU DIRECIONAL, DE BORRACHA, COLORIDO, 25 X 25 CM, E = 12 MM, PARA ARGAMASSA</v>
          </cell>
          <cell r="C3709" t="str">
            <v xml:space="preserve">M2    </v>
          </cell>
          <cell r="D3709" t="str">
            <v>CR</v>
          </cell>
          <cell r="E3709">
            <v>462.65</v>
          </cell>
        </row>
        <row r="3710">
          <cell r="A3710">
            <v>38185</v>
          </cell>
          <cell r="B3710" t="str">
            <v>PISO TATIL DE ALERTA OU DIRECIONAL, DE BORRACHA, PRETO, 25 X 25 CM, E = 12 MM, PARA ARGAMASSA</v>
          </cell>
          <cell r="C3710" t="str">
            <v xml:space="preserve">M2    </v>
          </cell>
          <cell r="D3710" t="str">
            <v>CR</v>
          </cell>
          <cell r="E3710">
            <v>411.92</v>
          </cell>
        </row>
        <row r="3711">
          <cell r="A3711">
            <v>40654</v>
          </cell>
          <cell r="B3711" t="str">
            <v>PISO URETANO, VERSAO REVESTIMENTO AUTONIVELANTE, ESPESSURA VARIÁVEL DE 3 A 4 MM (INCLUSO EXECUCAO)</v>
          </cell>
          <cell r="C3711" t="str">
            <v xml:space="preserve">M2    </v>
          </cell>
          <cell r="D3711" t="str">
            <v>AS</v>
          </cell>
          <cell r="E3711">
            <v>160.30000000000001</v>
          </cell>
        </row>
        <row r="3712">
          <cell r="A3712">
            <v>25981</v>
          </cell>
          <cell r="B3712" t="str">
            <v>PISO/ REVESTIMENTO EM GRANITO, POLIDO, TIPO ANDORINHA/ QUARTZ/ CASTELO/ CORUMBA OU OUTROS EQUIVALENTES DA REGIAO, FORMATO MAIOR OU IGUAL A 3025 CM2, E = *2* CM</v>
          </cell>
          <cell r="C3712" t="str">
            <v xml:space="preserve">M2    </v>
          </cell>
          <cell r="D3712" t="str">
            <v>CR</v>
          </cell>
          <cell r="E3712">
            <v>262.89</v>
          </cell>
        </row>
        <row r="3713">
          <cell r="A3713">
            <v>4822</v>
          </cell>
          <cell r="B3713" t="str">
            <v>PISO/ REVESTIMENTO EM MARMORE, POLIDO, BRANCO COMUM, FORMATO MAIOR OU IGUAL A 3025 CM2, E = *2* CM</v>
          </cell>
          <cell r="C3713" t="str">
            <v xml:space="preserve">M2    </v>
          </cell>
          <cell r="D3713" t="str">
            <v>CR</v>
          </cell>
          <cell r="E3713">
            <v>207.71</v>
          </cell>
        </row>
        <row r="3714">
          <cell r="A3714">
            <v>4818</v>
          </cell>
          <cell r="B3714" t="str">
            <v>PISO/ REVESTIMENTO EM MARMORE, POLIDO, BRANCO COMUM, FORMATO MENOR OU IGUAL A 3025 CM2, E = *2* CM</v>
          </cell>
          <cell r="C3714" t="str">
            <v xml:space="preserve">M2    </v>
          </cell>
          <cell r="D3714" t="str">
            <v xml:space="preserve">C </v>
          </cell>
          <cell r="E3714">
            <v>213.5</v>
          </cell>
        </row>
        <row r="3715">
          <cell r="A3715">
            <v>39567</v>
          </cell>
          <cell r="B3715" t="str">
            <v>PLACA / CHAPA DE GESSO ACARTONADO, ACABAMENTO VINILICO LISO EM UMA DAS FACES, COR BRANCA, BORDA QUADRADA, E = 9,5 MM, 625 X 1250 MM (L X C), PARA FORRO REMOVIVEL</v>
          </cell>
          <cell r="C3715" t="str">
            <v xml:space="preserve">M2    </v>
          </cell>
          <cell r="D3715" t="str">
            <v>CR</v>
          </cell>
          <cell r="E3715">
            <v>50.27</v>
          </cell>
        </row>
        <row r="3716">
          <cell r="A3716">
            <v>39566</v>
          </cell>
          <cell r="B3716" t="str">
            <v>PLACA / CHAPA DE GESSO ACARTONADO, ACABAMENTO VINILICO LISO EM UMA DAS FACES, COR BRANCA, BORDA QUADRADA, E = 9,5 MM, 625 X 625 MM (L X C), PARA FORRO REMOVIVEL</v>
          </cell>
          <cell r="C3716" t="str">
            <v xml:space="preserve">M2    </v>
          </cell>
          <cell r="D3716" t="str">
            <v>CR</v>
          </cell>
          <cell r="E3716">
            <v>58.06</v>
          </cell>
        </row>
        <row r="3717">
          <cell r="A3717">
            <v>11062</v>
          </cell>
          <cell r="B3717" t="str">
            <v>PLACA CIMENTICIA LISA E = 10 MM, DE 1,20 X 3,00 M (SEM AMIANTO)</v>
          </cell>
          <cell r="C3717" t="str">
            <v xml:space="preserve">M2    </v>
          </cell>
          <cell r="D3717" t="str">
            <v>CR</v>
          </cell>
          <cell r="E3717">
            <v>37.74</v>
          </cell>
        </row>
        <row r="3718">
          <cell r="A3718">
            <v>11063</v>
          </cell>
          <cell r="B3718" t="str">
            <v>PLACA CIMENTICIA LISA E = 6 MM, DE 1,20 X 3,00 M (SEM AMIANTO)</v>
          </cell>
          <cell r="C3718" t="str">
            <v xml:space="preserve">M2    </v>
          </cell>
          <cell r="D3718" t="str">
            <v>CR</v>
          </cell>
          <cell r="E3718">
            <v>36.54</v>
          </cell>
        </row>
        <row r="3719">
          <cell r="A3719">
            <v>13521</v>
          </cell>
          <cell r="B3719" t="str">
            <v>PLACA DE ACO ESMALTADA PARA  IDENTIFICACAO DE RUA, *45 CM X 20* CM</v>
          </cell>
          <cell r="C3719" t="str">
            <v xml:space="preserve">UN    </v>
          </cell>
          <cell r="D3719" t="str">
            <v>CR</v>
          </cell>
          <cell r="E3719">
            <v>95.7</v>
          </cell>
        </row>
        <row r="3720">
          <cell r="A3720">
            <v>10851</v>
          </cell>
          <cell r="B3720" t="str">
            <v>PLACA DE ACRILICO TRANSPARENTE ADESIVADA PARA SINALIZACAO DE PORTAS, BORDA POLIDA, DE *25 X 8*, E = 6 MM (NAO INCLUI ACESSORIOS PARA FIXACAO)</v>
          </cell>
          <cell r="C3720" t="str">
            <v xml:space="preserve">UN    </v>
          </cell>
          <cell r="D3720" t="str">
            <v>AS</v>
          </cell>
          <cell r="E3720">
            <v>43.99</v>
          </cell>
        </row>
        <row r="3721">
          <cell r="A3721">
            <v>39515</v>
          </cell>
          <cell r="B3721" t="str">
            <v>PLACA DE FIBRA MINERAL PARA FORRO, DE 1250 X 625 MM, E = 15 MM, BORDA RETA, COM PINTURA ANTIMOFO (NAO INCLUI PERFIS)</v>
          </cell>
          <cell r="C3721" t="str">
            <v xml:space="preserve">UN    </v>
          </cell>
          <cell r="D3721" t="str">
            <v>AS</v>
          </cell>
          <cell r="E3721">
            <v>44.1</v>
          </cell>
        </row>
        <row r="3722">
          <cell r="A3722">
            <v>39516</v>
          </cell>
          <cell r="B3722" t="str">
            <v>PLACA DE FIBRA MINERAL PARA FORRO, DE 625 X 625 MM, E = 15 MM, BORDA REBAIXADA PARA PERFIL 24 MM, COM PINTURA ANTIMOFO (NAO INCLUI PERFIS)</v>
          </cell>
          <cell r="C3722" t="str">
            <v xml:space="preserve">UN    </v>
          </cell>
          <cell r="D3722" t="str">
            <v>AS</v>
          </cell>
          <cell r="E3722">
            <v>37.18</v>
          </cell>
        </row>
        <row r="3723">
          <cell r="A3723">
            <v>39514</v>
          </cell>
          <cell r="B3723" t="str">
            <v>PLACA DE FIBRA MINERAL PARA FORRO, DE 625 X 625 MM, E = 15 MM, BORDA RETA, COM PINTURA ANTIMOFO (NAO INCLUI PERFIS)</v>
          </cell>
          <cell r="C3723" t="str">
            <v xml:space="preserve">UN    </v>
          </cell>
          <cell r="D3723" t="str">
            <v>AS</v>
          </cell>
          <cell r="E3723">
            <v>23.13</v>
          </cell>
        </row>
        <row r="3724">
          <cell r="A3724">
            <v>4812</v>
          </cell>
          <cell r="B3724" t="str">
            <v>PLACA DE GESSO PARA FORRO, DE  *60 X 60* CM E ESPESSURA DE 12 MM (30 MM NAS BORDAS) SEM COLOCACAO</v>
          </cell>
          <cell r="C3724" t="str">
            <v xml:space="preserve">M2    </v>
          </cell>
          <cell r="D3724" t="str">
            <v xml:space="preserve">C </v>
          </cell>
          <cell r="E3724">
            <v>13.89</v>
          </cell>
        </row>
        <row r="3725">
          <cell r="A3725">
            <v>10849</v>
          </cell>
          <cell r="B3725" t="str">
            <v>PLACA DE INAUGURACAO EM BRONZE *35X 50*CM</v>
          </cell>
          <cell r="C3725" t="str">
            <v xml:space="preserve">UN    </v>
          </cell>
          <cell r="D3725" t="str">
            <v>CR</v>
          </cell>
          <cell r="E3725">
            <v>1392.01</v>
          </cell>
        </row>
        <row r="3726">
          <cell r="A3726">
            <v>10848</v>
          </cell>
          <cell r="B3726" t="str">
            <v>PLACA DE INAUGURACAO METALICA, *40* CM X *60* CM</v>
          </cell>
          <cell r="C3726" t="str">
            <v xml:space="preserve">UN    </v>
          </cell>
          <cell r="D3726" t="str">
            <v>CR</v>
          </cell>
          <cell r="E3726">
            <v>874.35</v>
          </cell>
        </row>
        <row r="3727">
          <cell r="A3727">
            <v>4813</v>
          </cell>
          <cell r="B3727" t="str">
            <v>PLACA DE OBRA (PARA CONSTRUCAO CIVIL) EM CHAPA GALVANIZADA *N. 22*, ADESIVADA, DE *2,0 X 1,125* M</v>
          </cell>
          <cell r="C3727" t="str">
            <v xml:space="preserve">M2    </v>
          </cell>
          <cell r="D3727" t="str">
            <v xml:space="preserve">C </v>
          </cell>
          <cell r="E3727">
            <v>290</v>
          </cell>
        </row>
        <row r="3728">
          <cell r="A3728">
            <v>37560</v>
          </cell>
          <cell r="B3728" t="str">
            <v>PLACA DE SINALIZACAO DE SEGURANCA CONTRA INCENDIO - ALERTA, TRIANGULAR, BASE DE *30* CM, EM PVC *2* MM ANTI-CHAMAS (SIMBOLOS, CORES E PICTOGRAMAS CONFORME NBR 13434)</v>
          </cell>
          <cell r="C3728" t="str">
            <v xml:space="preserve">UN    </v>
          </cell>
          <cell r="D3728" t="str">
            <v>CR</v>
          </cell>
          <cell r="E3728">
            <v>49.21</v>
          </cell>
        </row>
        <row r="3729">
          <cell r="A3729">
            <v>37557</v>
          </cell>
          <cell r="B3729" t="str">
            <v>PLACA DE SINALIZACAO DE SEGURANCA CONTRA INCENDIO, FOTOLUMINESCENTE, QUADRADA, *14 X 14* CM, EM PVC *2* MM ANTI-CHAMAS (SIMBOLOS, CORES E PICTOGRAMAS CONFORME NBR 13434)</v>
          </cell>
          <cell r="C3729" t="str">
            <v xml:space="preserve">UN    </v>
          </cell>
          <cell r="D3729" t="str">
            <v>CR</v>
          </cell>
          <cell r="E3729">
            <v>14.94</v>
          </cell>
        </row>
        <row r="3730">
          <cell r="A3730">
            <v>37556</v>
          </cell>
          <cell r="B3730" t="str">
            <v>PLACA DE SINALIZACAO DE SEGURANCA CONTRA INCENDIO, FOTOLUMINESCENTE, QUADRADA, *20 X 20* CM, EM PVC *2* MM ANTI-CHAMAS (SIMBOLOS, CORES E PICTOGRAMAS CONFORME NBR 13434)</v>
          </cell>
          <cell r="C3730" t="str">
            <v xml:space="preserve">UN    </v>
          </cell>
          <cell r="D3730" t="str">
            <v>CR</v>
          </cell>
          <cell r="E3730">
            <v>28.91</v>
          </cell>
        </row>
        <row r="3731">
          <cell r="A3731">
            <v>37559</v>
          </cell>
          <cell r="B3731" t="str">
            <v>PLACA DE SINALIZACAO DE SEGURANCA CONTRA INCENDIO, FOTOLUMINESCENTE, RETANGULAR, *12 X 40* CM, EM PVC *2* MM ANTI-CHAMAS (SIMBOLOS, CORES E PICTOGRAMAS CONFORME NBR 13434)</v>
          </cell>
          <cell r="C3731" t="str">
            <v xml:space="preserve">UN    </v>
          </cell>
          <cell r="D3731" t="str">
            <v>CR</v>
          </cell>
          <cell r="E3731">
            <v>35.47</v>
          </cell>
        </row>
        <row r="3732">
          <cell r="A3732">
            <v>37539</v>
          </cell>
          <cell r="B3732" t="str">
            <v>PLACA DE SINALIZACAO DE SEGURANCA CONTRA INCENDIO, FOTOLUMINESCENTE, RETANGULAR, *13 X 26* CM, EM PVC *2* MM ANTI-CHAMAS (SIMBOLOS, CORES E PICTOGRAMAS CONFORME NBR 13434)</v>
          </cell>
          <cell r="C3732" t="str">
            <v xml:space="preserve">UN    </v>
          </cell>
          <cell r="D3732" t="str">
            <v xml:space="preserve">C </v>
          </cell>
          <cell r="E3732">
            <v>25</v>
          </cell>
        </row>
        <row r="3733">
          <cell r="A3733">
            <v>37558</v>
          </cell>
          <cell r="B3733" t="str">
            <v>PLACA DE SINALIZACAO DE SEGURANCA CONTRA INCENDIO, FOTOLUMINESCENTE, RETANGULAR, *20 X 40* CM, EM PVC *2* MM ANTI-CHAMAS (SIMBOLOS, CORES E PICTOGRAMAS CONFORME NBR 13434)</v>
          </cell>
          <cell r="C3733" t="str">
            <v xml:space="preserve">UN    </v>
          </cell>
          <cell r="D3733" t="str">
            <v>CR</v>
          </cell>
          <cell r="E3733">
            <v>46.61</v>
          </cell>
        </row>
        <row r="3734">
          <cell r="A3734">
            <v>34723</v>
          </cell>
          <cell r="B3734" t="str">
            <v>PLACA DE SINALIZACAO EM CHAPA DE ACO NUM 16 COM PINTURA REFLETIVA</v>
          </cell>
          <cell r="C3734" t="str">
            <v xml:space="preserve">M2    </v>
          </cell>
          <cell r="D3734" t="str">
            <v>CR</v>
          </cell>
          <cell r="E3734">
            <v>669.9</v>
          </cell>
        </row>
        <row r="3735">
          <cell r="A3735">
            <v>34721</v>
          </cell>
          <cell r="B3735" t="str">
            <v>PLACA DE SINALIZACAO EM CHAPA DE ALUMINIO COM PINTURA REFLETIVA, E = 2 MM</v>
          </cell>
          <cell r="C3735" t="str">
            <v xml:space="preserve">M2    </v>
          </cell>
          <cell r="D3735" t="str">
            <v>CR</v>
          </cell>
          <cell r="E3735">
            <v>835.2</v>
          </cell>
        </row>
        <row r="3736">
          <cell r="A3736">
            <v>4309</v>
          </cell>
          <cell r="B3736" t="str">
            <v>PLACA DE VENTILACAO PARA TELHA DE FIBROCIMENTO CANALETE 49 KALHETA</v>
          </cell>
          <cell r="C3736" t="str">
            <v xml:space="preserve">UN    </v>
          </cell>
          <cell r="D3736" t="str">
            <v>CR</v>
          </cell>
          <cell r="E3736">
            <v>4.92</v>
          </cell>
        </row>
        <row r="3737">
          <cell r="A3737">
            <v>4307</v>
          </cell>
          <cell r="B3737" t="str">
            <v>PLACA DE VENTILACAO PARA TELHA DE FIBROCIMENTO, CANALETE 90 OU KALHETAO</v>
          </cell>
          <cell r="C3737" t="str">
            <v xml:space="preserve">UN    </v>
          </cell>
          <cell r="D3737" t="str">
            <v>CR</v>
          </cell>
          <cell r="E3737">
            <v>8.42</v>
          </cell>
        </row>
        <row r="3738">
          <cell r="A3738">
            <v>10850</v>
          </cell>
          <cell r="B3738" t="str">
            <v>PLACA NUMERACAO RESIDENCIAL EM CHAPA GALVANIZADA ESMALTADA 12 X 18 CM</v>
          </cell>
          <cell r="C3738" t="str">
            <v xml:space="preserve">UN    </v>
          </cell>
          <cell r="D3738" t="str">
            <v>CR</v>
          </cell>
          <cell r="E3738">
            <v>43.5</v>
          </cell>
        </row>
        <row r="3739">
          <cell r="A3739">
            <v>42438</v>
          </cell>
          <cell r="B3739" t="str">
            <v>PLACA ORIENTATIVA SOBRE EXERCÍCIOS, 2,00M X 1,00M, EM TUBO DE ACO CARBONO, PINTURA NO PROCESSO ELETROSTATICO - PARA ACADEMIA AO AR LIVRE / ACADEMIA DA TERCEIRA IDADE - ATI</v>
          </cell>
          <cell r="C3739" t="str">
            <v xml:space="preserve">UN    </v>
          </cell>
          <cell r="D3739" t="str">
            <v>AS</v>
          </cell>
          <cell r="E3739">
            <v>1163.67</v>
          </cell>
        </row>
        <row r="3740">
          <cell r="A3740">
            <v>4792</v>
          </cell>
          <cell r="B3740" t="str">
            <v>PLACA VINILICA SEMIFLEXIVEL PARA PISOS, E = 3,2 MM, 30 X 30 CM (SEM COLOCACAO)</v>
          </cell>
          <cell r="C3740" t="str">
            <v xml:space="preserve">M2    </v>
          </cell>
          <cell r="D3740" t="str">
            <v>CR</v>
          </cell>
          <cell r="E3740">
            <v>131.38999999999999</v>
          </cell>
        </row>
        <row r="3741">
          <cell r="A3741">
            <v>4790</v>
          </cell>
          <cell r="B3741" t="str">
            <v>PLACA VINILICA SEMIFLEXIVEL PARA REVESTIMENTO DE PISOS E PAREDES, E = 2 MM (SEM COLOCACAO)</v>
          </cell>
          <cell r="C3741" t="str">
            <v xml:space="preserve">M2    </v>
          </cell>
          <cell r="D3741" t="str">
            <v xml:space="preserve">C </v>
          </cell>
          <cell r="E3741">
            <v>79</v>
          </cell>
        </row>
        <row r="3742">
          <cell r="A3742">
            <v>40671</v>
          </cell>
          <cell r="B3742" t="str">
            <v>PLACA/PISO DE CONCRETO POROSO/ PAVIMENTO PERMEAVEL/BLOCO DRENANTE DE CONCRETO, 40 CM X 40 CM, E = 6 CM, COR NATURAL</v>
          </cell>
          <cell r="C3742" t="str">
            <v xml:space="preserve">M2    </v>
          </cell>
          <cell r="D3742" t="str">
            <v>CR</v>
          </cell>
          <cell r="E3742">
            <v>62.52</v>
          </cell>
        </row>
        <row r="3743">
          <cell r="A3743">
            <v>7552</v>
          </cell>
          <cell r="B3743" t="str">
            <v>PLACA/TAMPA CEGA EM LATAO ESCOVADO PARA CONDULETE EM LIGA DE ALUMINIO 4 X 4"</v>
          </cell>
          <cell r="C3743" t="str">
            <v xml:space="preserve">UN    </v>
          </cell>
          <cell r="D3743" t="str">
            <v>AS</v>
          </cell>
          <cell r="E3743">
            <v>22.45</v>
          </cell>
        </row>
        <row r="3744">
          <cell r="A3744">
            <v>4893</v>
          </cell>
          <cell r="B3744" t="str">
            <v>PLUG OU BUJAO DE FERRO GALVANIZADO, DE 1 1/2"</v>
          </cell>
          <cell r="C3744" t="str">
            <v xml:space="preserve">UN    </v>
          </cell>
          <cell r="D3744" t="str">
            <v>CR</v>
          </cell>
          <cell r="E3744">
            <v>7.83</v>
          </cell>
        </row>
        <row r="3745">
          <cell r="A3745">
            <v>4894</v>
          </cell>
          <cell r="B3745" t="str">
            <v>PLUG OU BUJAO DE FERRO GALVANIZADO, DE 1 1/4"</v>
          </cell>
          <cell r="C3745" t="str">
            <v xml:space="preserve">UN    </v>
          </cell>
          <cell r="D3745" t="str">
            <v>CR</v>
          </cell>
          <cell r="E3745">
            <v>6.72</v>
          </cell>
        </row>
        <row r="3746">
          <cell r="A3746">
            <v>4888</v>
          </cell>
          <cell r="B3746" t="str">
            <v>PLUG OU BUJAO DE FERRO GALVANIZADO, DE 1/2"</v>
          </cell>
          <cell r="C3746" t="str">
            <v xml:space="preserve">UN    </v>
          </cell>
          <cell r="D3746" t="str">
            <v>CR</v>
          </cell>
          <cell r="E3746">
            <v>2.29</v>
          </cell>
        </row>
        <row r="3747">
          <cell r="A3747">
            <v>4890</v>
          </cell>
          <cell r="B3747" t="str">
            <v>PLUG OU BUJAO DE FERRO GALVANIZADO, DE 1"</v>
          </cell>
          <cell r="C3747" t="str">
            <v xml:space="preserve">UN    </v>
          </cell>
          <cell r="D3747" t="str">
            <v>CR</v>
          </cell>
          <cell r="E3747">
            <v>4.3</v>
          </cell>
        </row>
        <row r="3748">
          <cell r="A3748">
            <v>12411</v>
          </cell>
          <cell r="B3748" t="str">
            <v>PLUG OU BUJAO DE FERRO GALVANIZADO, DE 2 1/2"</v>
          </cell>
          <cell r="C3748" t="str">
            <v xml:space="preserve">UN    </v>
          </cell>
          <cell r="D3748" t="str">
            <v>CR</v>
          </cell>
          <cell r="E3748">
            <v>23.16</v>
          </cell>
        </row>
        <row r="3749">
          <cell r="A3749">
            <v>4891</v>
          </cell>
          <cell r="B3749" t="str">
            <v>PLUG OU BUJAO DE FERRO GALVANIZADO, DE 2"</v>
          </cell>
          <cell r="C3749" t="str">
            <v xml:space="preserve">UN    </v>
          </cell>
          <cell r="D3749" t="str">
            <v>CR</v>
          </cell>
          <cell r="E3749">
            <v>11.58</v>
          </cell>
        </row>
        <row r="3750">
          <cell r="A3750">
            <v>4889</v>
          </cell>
          <cell r="B3750" t="str">
            <v>PLUG OU BUJAO DE FERRO GALVANIZADO, DE 3/4"</v>
          </cell>
          <cell r="C3750" t="str">
            <v xml:space="preserve">UN    </v>
          </cell>
          <cell r="D3750" t="str">
            <v>CR</v>
          </cell>
          <cell r="E3750">
            <v>3.09</v>
          </cell>
        </row>
        <row r="3751">
          <cell r="A3751">
            <v>4892</v>
          </cell>
          <cell r="B3751" t="str">
            <v>PLUG OU BUJAO DE FERRO GALVANIZADO, DE 3"</v>
          </cell>
          <cell r="C3751" t="str">
            <v xml:space="preserve">UN    </v>
          </cell>
          <cell r="D3751" t="str">
            <v>CR</v>
          </cell>
          <cell r="E3751">
            <v>32.43</v>
          </cell>
        </row>
        <row r="3752">
          <cell r="A3752">
            <v>12412</v>
          </cell>
          <cell r="B3752" t="str">
            <v>PLUG OU BUJAO DE FERRO GALVANIZADO, DE 4"</v>
          </cell>
          <cell r="C3752" t="str">
            <v xml:space="preserve">UN    </v>
          </cell>
          <cell r="D3752" t="str">
            <v>CR</v>
          </cell>
          <cell r="E3752">
            <v>60.28</v>
          </cell>
        </row>
        <row r="3753">
          <cell r="A3753">
            <v>11073</v>
          </cell>
          <cell r="B3753" t="str">
            <v>PLUG PVC P/ ESG PREDIAL  75MM</v>
          </cell>
          <cell r="C3753" t="str">
            <v xml:space="preserve">UN    </v>
          </cell>
          <cell r="D3753" t="str">
            <v>CR</v>
          </cell>
          <cell r="E3753">
            <v>3.42</v>
          </cell>
        </row>
        <row r="3754">
          <cell r="A3754">
            <v>11071</v>
          </cell>
          <cell r="B3754" t="str">
            <v>PLUG PVC P/ ESG PREDIAL 100MM</v>
          </cell>
          <cell r="C3754" t="str">
            <v xml:space="preserve">UN    </v>
          </cell>
          <cell r="D3754" t="str">
            <v>CR</v>
          </cell>
          <cell r="E3754">
            <v>5.54</v>
          </cell>
        </row>
        <row r="3755">
          <cell r="A3755">
            <v>11072</v>
          </cell>
          <cell r="B3755" t="str">
            <v>PLUG PVC P/ ESG PREDIAL 50MM</v>
          </cell>
          <cell r="C3755" t="str">
            <v xml:space="preserve">UN    </v>
          </cell>
          <cell r="D3755" t="str">
            <v>CR</v>
          </cell>
          <cell r="E3755">
            <v>1.93</v>
          </cell>
        </row>
        <row r="3756">
          <cell r="A3756">
            <v>4895</v>
          </cell>
          <cell r="B3756" t="str">
            <v>PLUG PVC ROSCAVEL,  1/2",  AGUA FRIA PREDIAL (NBR 5648)</v>
          </cell>
          <cell r="C3756" t="str">
            <v xml:space="preserve">UN    </v>
          </cell>
          <cell r="D3756" t="str">
            <v>CR</v>
          </cell>
          <cell r="E3756">
            <v>0.41</v>
          </cell>
        </row>
        <row r="3757">
          <cell r="A3757">
            <v>4907</v>
          </cell>
          <cell r="B3757" t="str">
            <v>PLUG PVC,  JE, DN 100 MM, PARA REDE COLETORA ESGOTO (NBR 10569)</v>
          </cell>
          <cell r="C3757" t="str">
            <v xml:space="preserve">UN    </v>
          </cell>
          <cell r="D3757" t="str">
            <v>AS</v>
          </cell>
          <cell r="E3757">
            <v>16.62</v>
          </cell>
        </row>
        <row r="3758">
          <cell r="A3758">
            <v>4902</v>
          </cell>
          <cell r="B3758" t="str">
            <v>PLUG PVC, JE, DN 150 MM, PARA REDE COLETORA ESGOTO (NBR 10569)</v>
          </cell>
          <cell r="C3758" t="str">
            <v xml:space="preserve">UN    </v>
          </cell>
          <cell r="D3758" t="str">
            <v>AS</v>
          </cell>
          <cell r="E3758">
            <v>37.619999999999997</v>
          </cell>
        </row>
        <row r="3759">
          <cell r="A3759">
            <v>4908</v>
          </cell>
          <cell r="B3759" t="str">
            <v>PLUG PVC, JE, DN 200 MM, PARA REDE COLETORA ESGOTO (NBR 10569)</v>
          </cell>
          <cell r="C3759" t="str">
            <v xml:space="preserve">UN    </v>
          </cell>
          <cell r="D3759" t="str">
            <v>AS</v>
          </cell>
          <cell r="E3759">
            <v>76.39</v>
          </cell>
        </row>
        <row r="3760">
          <cell r="A3760">
            <v>4909</v>
          </cell>
          <cell r="B3760" t="str">
            <v>PLUG PVC, JE, DN 250 MM, PARA REDE COLETORA ESGOTO (NBR 10569)</v>
          </cell>
          <cell r="C3760" t="str">
            <v xml:space="preserve">UN    </v>
          </cell>
          <cell r="D3760" t="str">
            <v>AS</v>
          </cell>
          <cell r="E3760">
            <v>147.54</v>
          </cell>
        </row>
        <row r="3761">
          <cell r="A3761">
            <v>4903</v>
          </cell>
          <cell r="B3761" t="str">
            <v>PLUG PVC, JE, DN 350 MM, PARA REDE COLETORA ESGOTO (NBR 10569)</v>
          </cell>
          <cell r="C3761" t="str">
            <v xml:space="preserve">UN    </v>
          </cell>
          <cell r="D3761" t="str">
            <v>AS</v>
          </cell>
          <cell r="E3761">
            <v>433.82</v>
          </cell>
        </row>
        <row r="3762">
          <cell r="A3762">
            <v>4897</v>
          </cell>
          <cell r="B3762" t="str">
            <v>PLUG PVC, ROSCAVEL 1", PARA AGUA FRIA PREDIAL</v>
          </cell>
          <cell r="C3762" t="str">
            <v xml:space="preserve">UN    </v>
          </cell>
          <cell r="D3762" t="str">
            <v>CR</v>
          </cell>
          <cell r="E3762">
            <v>1.74</v>
          </cell>
        </row>
        <row r="3763">
          <cell r="A3763">
            <v>4896</v>
          </cell>
          <cell r="B3763" t="str">
            <v>PLUG PVC, ROSCAVEL 3/4", PARA  AGUA FRIA PREDIAL</v>
          </cell>
          <cell r="C3763" t="str">
            <v xml:space="preserve">UN    </v>
          </cell>
          <cell r="D3763" t="str">
            <v>CR</v>
          </cell>
          <cell r="E3763">
            <v>0.62</v>
          </cell>
        </row>
        <row r="3764">
          <cell r="A3764">
            <v>4900</v>
          </cell>
          <cell r="B3764" t="str">
            <v>PLUG PVC, ROSCAVEL, 1 1/2",  AGUA FRIA PREDIAL</v>
          </cell>
          <cell r="C3764" t="str">
            <v xml:space="preserve">UN    </v>
          </cell>
          <cell r="D3764" t="str">
            <v>CR</v>
          </cell>
          <cell r="E3764">
            <v>5.17</v>
          </cell>
        </row>
        <row r="3765">
          <cell r="A3765">
            <v>4898</v>
          </cell>
          <cell r="B3765" t="str">
            <v>PLUG PVC, ROSCAVEL, 1 1/4",  AGUA FRIA PREDIAL</v>
          </cell>
          <cell r="C3765" t="str">
            <v xml:space="preserve">UN    </v>
          </cell>
          <cell r="D3765" t="str">
            <v>CR</v>
          </cell>
          <cell r="E3765">
            <v>1.93</v>
          </cell>
        </row>
        <row r="3766">
          <cell r="A3766">
            <v>4899</v>
          </cell>
          <cell r="B3766" t="str">
            <v>PLUG PVC, ROSCAVEL, 2",  AGUA FRIA PREDIAL</v>
          </cell>
          <cell r="C3766" t="str">
            <v xml:space="preserve">UN    </v>
          </cell>
          <cell r="D3766" t="str">
            <v>CR</v>
          </cell>
          <cell r="E3766">
            <v>7.1</v>
          </cell>
        </row>
        <row r="3767">
          <cell r="A3767">
            <v>11096</v>
          </cell>
          <cell r="B3767" t="str">
            <v>PO DE MARMORE (POSTO PEDREIRA/FORNECEDOR, SEM FRETE)</v>
          </cell>
          <cell r="C3767" t="str">
            <v xml:space="preserve">KG    </v>
          </cell>
          <cell r="D3767" t="str">
            <v>CR</v>
          </cell>
          <cell r="E3767">
            <v>0.33</v>
          </cell>
        </row>
        <row r="3768">
          <cell r="A3768">
            <v>4741</v>
          </cell>
          <cell r="B3768" t="str">
            <v>PO DE PEDRA (POSTO PEDREIRA/FORNECEDOR, SEM FRETE)</v>
          </cell>
          <cell r="C3768" t="str">
            <v xml:space="preserve">M3    </v>
          </cell>
          <cell r="D3768" t="str">
            <v>CR</v>
          </cell>
          <cell r="E3768">
            <v>62.38</v>
          </cell>
        </row>
        <row r="3769">
          <cell r="A3769">
            <v>4752</v>
          </cell>
          <cell r="B3769" t="str">
            <v>POCEIRO / ESCAVADOR DE VALAS E TUBULOES</v>
          </cell>
          <cell r="C3769" t="str">
            <v xml:space="preserve">H     </v>
          </cell>
          <cell r="D3769" t="str">
            <v>CR</v>
          </cell>
          <cell r="E3769">
            <v>10.96</v>
          </cell>
        </row>
        <row r="3770">
          <cell r="A3770">
            <v>41091</v>
          </cell>
          <cell r="B3770" t="str">
            <v>POCEIRO / ESCAVADOR DE VALAS E TUBULOES (MENSALISTA)</v>
          </cell>
          <cell r="C3770" t="str">
            <v xml:space="preserve">MES   </v>
          </cell>
          <cell r="D3770" t="str">
            <v>CR</v>
          </cell>
          <cell r="E3770">
            <v>1955.99</v>
          </cell>
        </row>
        <row r="3771">
          <cell r="A3771">
            <v>13954</v>
          </cell>
          <cell r="B3771" t="str">
            <v>POLIDORA DE PISO (POLITRIZ) ELETRICA, MOTOR MONOFASICO DE 4 HP, PESO DE 100 KG, DIAMETRO DO TRABALHO DE 450 MM</v>
          </cell>
          <cell r="C3771" t="str">
            <v xml:space="preserve">UN    </v>
          </cell>
          <cell r="D3771" t="str">
            <v>AS</v>
          </cell>
          <cell r="E3771">
            <v>6387.96</v>
          </cell>
        </row>
        <row r="3772">
          <cell r="A3772">
            <v>3411</v>
          </cell>
          <cell r="B3772" t="str">
            <v>POLIESTIRENO EXPANDIDO/EPS (ISOPOR), PEROLAS, PARA CONCRETO LEVE</v>
          </cell>
          <cell r="C3772" t="str">
            <v xml:space="preserve">KG    </v>
          </cell>
          <cell r="D3772" t="str">
            <v>AS</v>
          </cell>
          <cell r="E3772">
            <v>38.659999999999997</v>
          </cell>
        </row>
        <row r="3773">
          <cell r="A3773">
            <v>39995</v>
          </cell>
          <cell r="B3773" t="str">
            <v>POLIESTIRENO EXPANDIDO/EPS (ISOPOR), TIPO 2F, BLOCO</v>
          </cell>
          <cell r="C3773" t="str">
            <v xml:space="preserve">M3    </v>
          </cell>
          <cell r="D3773" t="str">
            <v>AS</v>
          </cell>
          <cell r="E3773">
            <v>297.42</v>
          </cell>
        </row>
        <row r="3774">
          <cell r="A3774">
            <v>11615</v>
          </cell>
          <cell r="B3774" t="str">
            <v>POLIESTIRENO EXPANDIDO/EPS (ISOPOR), TIPO 2F, PLACA, ISOLAMENTO TERMOACUSTICO, E = 10 MM, 1000 X 500 MM</v>
          </cell>
          <cell r="C3774" t="str">
            <v xml:space="preserve">M2    </v>
          </cell>
          <cell r="D3774" t="str">
            <v>AS</v>
          </cell>
          <cell r="E3774">
            <v>2.52</v>
          </cell>
        </row>
        <row r="3775">
          <cell r="A3775">
            <v>3408</v>
          </cell>
          <cell r="B3775" t="str">
            <v>POLIESTIRENO EXPANDIDO/EPS (ISOPOR), TIPO 2F, PLACA, ISOLAMENTO TERMOACUSTICO, E = 20 MM, 1000 X 500 MM</v>
          </cell>
          <cell r="C3775" t="str">
            <v xml:space="preserve">M2    </v>
          </cell>
          <cell r="D3775" t="str">
            <v>AS</v>
          </cell>
          <cell r="E3775">
            <v>6.7</v>
          </cell>
        </row>
        <row r="3776">
          <cell r="A3776">
            <v>3409</v>
          </cell>
          <cell r="B3776" t="str">
            <v>POLIESTIRENO EXPANDIDO/EPS (ISOPOR), TIPO 2F, PLACA, ISOLAMENTO TERMOACUSTICO, E = 50 MM, 1000 X 500 MM</v>
          </cell>
          <cell r="C3776" t="str">
            <v xml:space="preserve">M2    </v>
          </cell>
          <cell r="D3776" t="str">
            <v>AS</v>
          </cell>
          <cell r="E3776">
            <v>16.75</v>
          </cell>
        </row>
        <row r="3777">
          <cell r="A3777">
            <v>11427</v>
          </cell>
          <cell r="B3777" t="str">
            <v>POLVORA NEGRA</v>
          </cell>
          <cell r="C3777" t="str">
            <v xml:space="preserve">KG    </v>
          </cell>
          <cell r="D3777" t="str">
            <v>AS</v>
          </cell>
          <cell r="E3777">
            <v>76.66</v>
          </cell>
        </row>
        <row r="3778">
          <cell r="A3778">
            <v>4491</v>
          </cell>
          <cell r="B3778" t="str">
            <v>PONTALETE DE MADEIRA NAO APARELHADA *7,5 X 7,5* CM (3 X 3 ") PINUS, MISTA OU EQUIVALENTE DA REGIAO</v>
          </cell>
          <cell r="C3778" t="str">
            <v xml:space="preserve">M     </v>
          </cell>
          <cell r="D3778" t="str">
            <v>CR</v>
          </cell>
          <cell r="E3778">
            <v>3.63</v>
          </cell>
        </row>
        <row r="3779">
          <cell r="A3779">
            <v>26022</v>
          </cell>
          <cell r="B3779" t="str">
            <v>PONTEIRO PARA MARTELO ROMPEDOR, DIAMETRO = *28* MM, COMPRIMENTO = *520* MM, ENCAIXE SEXTAVADO</v>
          </cell>
          <cell r="C3779" t="str">
            <v xml:space="preserve">UN    </v>
          </cell>
          <cell r="D3779" t="str">
            <v>CR</v>
          </cell>
          <cell r="E3779">
            <v>201.14</v>
          </cell>
        </row>
        <row r="3780">
          <cell r="A3780">
            <v>421</v>
          </cell>
          <cell r="B3780" t="str">
            <v>PORCA OLHAL EM ACO GALVANIZADO, DIAMETRO NOMINAL DE 16 MM</v>
          </cell>
          <cell r="C3780" t="str">
            <v xml:space="preserve">UN    </v>
          </cell>
          <cell r="D3780" t="str">
            <v>AS</v>
          </cell>
          <cell r="E3780">
            <v>10.87</v>
          </cell>
        </row>
        <row r="3781">
          <cell r="A3781">
            <v>12362</v>
          </cell>
          <cell r="B3781" t="str">
            <v>PORCA OLHAL EM ACO GALVANIZADO, ESPESSURA 16MM, ABERTURA 21MM</v>
          </cell>
          <cell r="C3781" t="str">
            <v xml:space="preserve">UN    </v>
          </cell>
          <cell r="D3781" t="str">
            <v>AS</v>
          </cell>
          <cell r="E3781">
            <v>10.119999999999999</v>
          </cell>
        </row>
        <row r="3782">
          <cell r="A3782">
            <v>14148</v>
          </cell>
          <cell r="B3782" t="str">
            <v>PORCA UNIAO/JUNCAO ZINCADA SEXTAVADA 1/4 ", CHAVE 7/16 ", COMPRIMENTO = 25 MM</v>
          </cell>
          <cell r="C3782" t="str">
            <v xml:space="preserve">UN    </v>
          </cell>
          <cell r="D3782" t="str">
            <v>AS</v>
          </cell>
          <cell r="E3782">
            <v>0.77</v>
          </cell>
        </row>
        <row r="3783">
          <cell r="A3783">
            <v>4341</v>
          </cell>
          <cell r="B3783" t="str">
            <v>PORCA ZINCADA, QUADRADA, DIAMETRO 3/8"</v>
          </cell>
          <cell r="C3783" t="str">
            <v xml:space="preserve">UN    </v>
          </cell>
          <cell r="D3783" t="str">
            <v>CR</v>
          </cell>
          <cell r="E3783">
            <v>0.81</v>
          </cell>
        </row>
        <row r="3784">
          <cell r="A3784">
            <v>4337</v>
          </cell>
          <cell r="B3784" t="str">
            <v>PORCA ZINCADA, QUADRADA, DIAMETRO 5/8"</v>
          </cell>
          <cell r="C3784" t="str">
            <v xml:space="preserve">UN    </v>
          </cell>
          <cell r="D3784" t="str">
            <v>CR</v>
          </cell>
          <cell r="E3784">
            <v>2.0499999999999998</v>
          </cell>
        </row>
        <row r="3785">
          <cell r="A3785">
            <v>4339</v>
          </cell>
          <cell r="B3785" t="str">
            <v>PORCA ZINCADA, SEXTAVADA, DIAMETRO 1/2"</v>
          </cell>
          <cell r="C3785" t="str">
            <v xml:space="preserve">UN    </v>
          </cell>
          <cell r="D3785" t="str">
            <v>CR</v>
          </cell>
          <cell r="E3785">
            <v>0.43</v>
          </cell>
        </row>
        <row r="3786">
          <cell r="A3786">
            <v>39997</v>
          </cell>
          <cell r="B3786" t="str">
            <v>PORCA ZINCADA, SEXTAVADA, DIAMETRO 1/4"</v>
          </cell>
          <cell r="C3786" t="str">
            <v xml:space="preserve">UN    </v>
          </cell>
          <cell r="D3786" t="str">
            <v>CR</v>
          </cell>
          <cell r="E3786">
            <v>0.24</v>
          </cell>
        </row>
        <row r="3787">
          <cell r="A3787">
            <v>11971</v>
          </cell>
          <cell r="B3787" t="str">
            <v>PORCA ZINCADA, SEXTAVADA, DIAMETRO 1"</v>
          </cell>
          <cell r="C3787" t="str">
            <v xml:space="preserve">UN    </v>
          </cell>
          <cell r="D3787" t="str">
            <v>CR</v>
          </cell>
          <cell r="E3787">
            <v>3.4</v>
          </cell>
        </row>
        <row r="3788">
          <cell r="A3788">
            <v>4342</v>
          </cell>
          <cell r="B3788" t="str">
            <v>PORCA ZINCADA, SEXTAVADA, DIAMETRO 3/8"</v>
          </cell>
          <cell r="C3788" t="str">
            <v xml:space="preserve">UN    </v>
          </cell>
          <cell r="D3788" t="str">
            <v>CR</v>
          </cell>
          <cell r="E3788">
            <v>0.18</v>
          </cell>
        </row>
        <row r="3789">
          <cell r="A3789">
            <v>4330</v>
          </cell>
          <cell r="B3789" t="str">
            <v>PORCA ZINCADA, SEXTAVADA, DIAMETRO 5/16"</v>
          </cell>
          <cell r="C3789" t="str">
            <v xml:space="preserve">UN    </v>
          </cell>
          <cell r="D3789" t="str">
            <v>CR</v>
          </cell>
          <cell r="E3789">
            <v>0.12</v>
          </cell>
        </row>
        <row r="3790">
          <cell r="A3790">
            <v>4340</v>
          </cell>
          <cell r="B3790" t="str">
            <v>PORCA ZINCADA, SEXTAVADA, DIAMETRO 5/8"</v>
          </cell>
          <cell r="C3790" t="str">
            <v xml:space="preserve">UN    </v>
          </cell>
          <cell r="D3790" t="str">
            <v>CR</v>
          </cell>
          <cell r="E3790">
            <v>0.95</v>
          </cell>
        </row>
        <row r="3791">
          <cell r="A3791">
            <v>5088</v>
          </cell>
          <cell r="B3791" t="str">
            <v>PORTA CADEADO,  3 1/2", EM ACO ZINCADO, PRETO, PARA PORTAO E JANELA</v>
          </cell>
          <cell r="C3791" t="str">
            <v xml:space="preserve">UN    </v>
          </cell>
          <cell r="D3791" t="str">
            <v>CR</v>
          </cell>
          <cell r="E3791">
            <v>2.35</v>
          </cell>
        </row>
        <row r="3792">
          <cell r="A3792">
            <v>11154</v>
          </cell>
          <cell r="B3792" t="str">
            <v>PORTA CORTA-FOGO PARA SAIDA DE EMERGENCIA, COM FECHADURA, VAO LUZ DE 90 X 210 CM, CLASSE P-90 (NBR 11742)</v>
          </cell>
          <cell r="C3792" t="str">
            <v xml:space="preserve">UN    </v>
          </cell>
          <cell r="D3792" t="str">
            <v>CR</v>
          </cell>
          <cell r="E3792">
            <v>575.26</v>
          </cell>
        </row>
        <row r="3793">
          <cell r="A3793">
            <v>39021</v>
          </cell>
          <cell r="B3793" t="str">
            <v>PORTA DE ABRIR EM ACO COM DIVISAO HORIZONTAL  PARA VIDROS, COM FUNDO ANTICORROSIVO/PRIMER DE PROTECAO, SEM GUARNICAO/ALIZAR/VISTA, VIDROS NAO INCLUSOS, 87 X 210 CM</v>
          </cell>
          <cell r="C3793" t="str">
            <v xml:space="preserve">UN    </v>
          </cell>
          <cell r="D3793" t="str">
            <v>CR</v>
          </cell>
          <cell r="E3793">
            <v>258.75</v>
          </cell>
        </row>
        <row r="3794">
          <cell r="A3794">
            <v>39022</v>
          </cell>
          <cell r="B3794" t="str">
            <v>PORTA DE ABRIR EM ACO TIPO VENEZIANA, COM FUNDO ANTICORROSIVO / PRIMER DE PROTECAO, SEM GUARNICAO/ALIZAR/VISTA, 87 X 210 CM</v>
          </cell>
          <cell r="C3794" t="str">
            <v xml:space="preserve">UN    </v>
          </cell>
          <cell r="D3794" t="str">
            <v xml:space="preserve">C </v>
          </cell>
          <cell r="E3794">
            <v>320</v>
          </cell>
        </row>
        <row r="3795">
          <cell r="A3795">
            <v>39024</v>
          </cell>
          <cell r="B3795" t="str">
            <v>PORTA DE ABRIR EM ALUMINIO COM DIVISAO HORIZONTAL  PARA VIDROS,  ACABAMENTO ANODIZADO NATURAL, VIDROS INCLUSOS, SEM GUARNICAO/ALIZAR/VISTA , 87 X 210 CM</v>
          </cell>
          <cell r="C3795" t="str">
            <v xml:space="preserve">UN    </v>
          </cell>
          <cell r="D3795" t="str">
            <v>AS</v>
          </cell>
          <cell r="E3795">
            <v>537.91</v>
          </cell>
        </row>
        <row r="3796">
          <cell r="A3796">
            <v>4914</v>
          </cell>
          <cell r="B3796" t="str">
            <v>PORTA DE ABRIR EM ALUMINIO COM LAMBRI HORIZONTAL/LAMINADA, ACABAMENTO ANODIZADO NATURAL, SEM GUARNICAO/ALIZAR/VISTA</v>
          </cell>
          <cell r="C3796" t="str">
            <v xml:space="preserve">M2    </v>
          </cell>
          <cell r="D3796" t="str">
            <v>AS</v>
          </cell>
          <cell r="E3796">
            <v>436.15</v>
          </cell>
        </row>
        <row r="3797">
          <cell r="A3797">
            <v>4917</v>
          </cell>
          <cell r="B3797" t="str">
            <v>PORTA DE ABRIR EM ALUMINIO TIPO VENEZIANA, ACABAMENTO ANODIZADO NATURAL, SEM GUARNICAO/ALIZAR/VISTA</v>
          </cell>
          <cell r="C3797" t="str">
            <v xml:space="preserve">M2    </v>
          </cell>
          <cell r="D3797" t="str">
            <v>AS</v>
          </cell>
          <cell r="E3797">
            <v>301.20999999999998</v>
          </cell>
        </row>
        <row r="3798">
          <cell r="A3798">
            <v>39025</v>
          </cell>
          <cell r="B3798" t="str">
            <v>PORTA DE ABRIR EM ALUMINIO TIPO VENEZIANA, ACABAMENTO ANODIZADO NATURAL, SEM GUARNICAO/ALIZAR/VISTA, 87 X 210 CM</v>
          </cell>
          <cell r="C3798" t="str">
            <v xml:space="preserve">UN    </v>
          </cell>
          <cell r="D3798" t="str">
            <v>AS</v>
          </cell>
          <cell r="E3798">
            <v>551.57000000000005</v>
          </cell>
        </row>
        <row r="3799">
          <cell r="A3799">
            <v>4930</v>
          </cell>
          <cell r="B3799" t="str">
            <v>PORTA DE ABRIR EM GRADIL COM BARRA CHATA 3 CM X 1/4", COM REQUADRO E GUARNICAO - COMPLETO - ACABAMENTO NATURAL</v>
          </cell>
          <cell r="C3799" t="str">
            <v xml:space="preserve">M2    </v>
          </cell>
          <cell r="D3799" t="str">
            <v>CR</v>
          </cell>
          <cell r="E3799">
            <v>278.08</v>
          </cell>
        </row>
        <row r="3800">
          <cell r="A3800">
            <v>4922</v>
          </cell>
          <cell r="B3800" t="str">
            <v>PORTA DE CORRER EM ALUMINIO, DUAS FOLHAS MOVEIS COM VIDRO, FECHADURA E PUXADOR EMBUTIDO, ACABAMENTO ANODIZADO NATURAL, SEM GUARNICAO/ALIZAR/VISTA</v>
          </cell>
          <cell r="C3800" t="str">
            <v xml:space="preserve">M2    </v>
          </cell>
          <cell r="D3800" t="str">
            <v>AS</v>
          </cell>
          <cell r="E3800">
            <v>279.39999999999998</v>
          </cell>
        </row>
        <row r="3801">
          <cell r="A3801">
            <v>4911</v>
          </cell>
          <cell r="B3801" t="str">
            <v>PORTA DE ENROLAR MANUAL COMPLETA, ARTICULADA RAIADA LARGA, EM ACO GALVANIZADO NATURAL, CHAPA NUMERO 24 (SEM INSTALACAO)</v>
          </cell>
          <cell r="C3801" t="str">
            <v xml:space="preserve">M2    </v>
          </cell>
          <cell r="D3801" t="str">
            <v>CR</v>
          </cell>
          <cell r="E3801">
            <v>209.72</v>
          </cell>
        </row>
        <row r="3802">
          <cell r="A3802">
            <v>37518</v>
          </cell>
          <cell r="B3802" t="str">
            <v>PORTA DE ENROLAR MANUAL COMPLETA, PERFIL MEIA CANA CEGA, EM ACO GALVANIZADO COM PINTURA ELETROSTATICA, CHAPA NUMERO 24 " (SEM INSTALACAO)</v>
          </cell>
          <cell r="C3802" t="str">
            <v xml:space="preserve">M2    </v>
          </cell>
          <cell r="D3802" t="str">
            <v>CR</v>
          </cell>
          <cell r="E3802">
            <v>340.79</v>
          </cell>
        </row>
        <row r="3803">
          <cell r="A3803">
            <v>4910</v>
          </cell>
          <cell r="B3803" t="str">
            <v>PORTA DE ENROLAR MANUAL COMPLETA, PERFIL MEIA CANA CEGA, EM ACO GALVANIZADO NATURAL, CHAPA NUMERO 24 (SEM INSTALACAO)</v>
          </cell>
          <cell r="C3803" t="str">
            <v xml:space="preserve">M2    </v>
          </cell>
          <cell r="D3803" t="str">
            <v>CR</v>
          </cell>
          <cell r="E3803">
            <v>287.29000000000002</v>
          </cell>
        </row>
        <row r="3804">
          <cell r="A3804">
            <v>4943</v>
          </cell>
          <cell r="B3804" t="str">
            <v>PORTA DE ENROLAR MANUAL COMPLETA, PERFIL MEIA CANA VAZADA TIJOLINHO, EM ACO GALVANIZADO NATURAL, CHAPA NUMERO 24 (SEM INSTALACAO)</v>
          </cell>
          <cell r="C3804" t="str">
            <v xml:space="preserve">M2    </v>
          </cell>
          <cell r="D3804" t="str">
            <v>CR</v>
          </cell>
          <cell r="E3804">
            <v>427.99</v>
          </cell>
        </row>
        <row r="3805">
          <cell r="A3805">
            <v>5002</v>
          </cell>
          <cell r="B3805" t="str">
            <v>PORTA DE MADEIRA QUADRICULADA PARA VIDRO, DE CORRER (EUCALIPTO OU EQUIVALENTE REGIONAL), E = *3,5* CM</v>
          </cell>
          <cell r="C3805" t="str">
            <v xml:space="preserve">M2    </v>
          </cell>
          <cell r="D3805" t="str">
            <v>AS</v>
          </cell>
          <cell r="E3805">
            <v>263.29000000000002</v>
          </cell>
        </row>
        <row r="3806">
          <cell r="A3806">
            <v>4977</v>
          </cell>
          <cell r="B3806" t="str">
            <v>PORTA DE MADEIRA TIPO VENEZIANA (EUCALIPTO OU EQUIVALENTE REGIONAL), E = *3,5* CM</v>
          </cell>
          <cell r="C3806" t="str">
            <v xml:space="preserve">M2    </v>
          </cell>
          <cell r="D3806" t="str">
            <v>AS</v>
          </cell>
          <cell r="E3806">
            <v>177.73</v>
          </cell>
        </row>
        <row r="3807">
          <cell r="A3807">
            <v>5028</v>
          </cell>
          <cell r="B3807" t="str">
            <v>PORTA DE MADEIRA-DE-LEI QUADRICULADA PARA VIDRO, DE CORRER (ANGELIM OU EQUIVALENTE REGIONAL), E = *3,5* CM</v>
          </cell>
          <cell r="C3807" t="str">
            <v xml:space="preserve">M2    </v>
          </cell>
          <cell r="D3807" t="str">
            <v>AS</v>
          </cell>
          <cell r="E3807">
            <v>434.88</v>
          </cell>
        </row>
        <row r="3808">
          <cell r="A3808">
            <v>4998</v>
          </cell>
          <cell r="B3808" t="str">
            <v>PORTA DE MADEIRA-DE-LEI TIPO MEXICANA SEM EMENDA (ANGELIM OU EQUIVALENTE REGIONAL), E = *3,5* CM</v>
          </cell>
          <cell r="C3808" t="str">
            <v xml:space="preserve">M2    </v>
          </cell>
          <cell r="D3808" t="str">
            <v>AS</v>
          </cell>
          <cell r="E3808">
            <v>361.18</v>
          </cell>
        </row>
        <row r="3809">
          <cell r="A3809">
            <v>4969</v>
          </cell>
          <cell r="B3809" t="str">
            <v>PORTA DE MADEIRA-DE-LEI TIPO VENEZIANA (ANGELIM OU EQUIVALENTE REGIONAL), E = *3,5* CM</v>
          </cell>
          <cell r="C3809" t="str">
            <v xml:space="preserve">M2    </v>
          </cell>
          <cell r="D3809" t="str">
            <v>AS</v>
          </cell>
          <cell r="E3809">
            <v>251.37</v>
          </cell>
        </row>
        <row r="3810">
          <cell r="A3810">
            <v>11364</v>
          </cell>
          <cell r="B3810" t="str">
            <v>PORTA DE MADEIRA, FOLHA LEVE (NBR 15930) DE 60 X 210 CM, E = *35* MM, NUCLEO COLMEIA, CAPA LISA EM HDF, ACABAMENTO EM PRIMER PARA PINTURA</v>
          </cell>
          <cell r="C3810" t="str">
            <v xml:space="preserve">UN    </v>
          </cell>
          <cell r="D3810" t="str">
            <v>CR</v>
          </cell>
          <cell r="E3810">
            <v>101.51</v>
          </cell>
        </row>
        <row r="3811">
          <cell r="A3811">
            <v>11365</v>
          </cell>
          <cell r="B3811" t="str">
            <v>PORTA DE MADEIRA, FOLHA LEVE (NBR 15930) DE 70 X 210 CM, E = *35* MM, NUCLEO COLMEIA, CAPA LISA EM HDF, ACABAMENTO EM PRIMER PARA PINTURA</v>
          </cell>
          <cell r="C3811" t="str">
            <v xml:space="preserve">UN    </v>
          </cell>
          <cell r="D3811" t="str">
            <v>CR</v>
          </cell>
          <cell r="E3811">
            <v>109.32</v>
          </cell>
        </row>
        <row r="3812">
          <cell r="A3812">
            <v>11366</v>
          </cell>
          <cell r="B3812" t="str">
            <v>PORTA DE MADEIRA, FOLHA LEVE (NBR 15930) DE 80 X 210 CM, E = *35* MM, NUCLEO COLMEIA, CAPA LISA EM HDF, ACABAMENTO EM PRIMER PARA PINTURA</v>
          </cell>
          <cell r="C3812" t="str">
            <v xml:space="preserve">UN    </v>
          </cell>
          <cell r="D3812" t="str">
            <v>CR</v>
          </cell>
          <cell r="E3812">
            <v>115.69</v>
          </cell>
        </row>
        <row r="3813">
          <cell r="A3813">
            <v>4989</v>
          </cell>
          <cell r="B3813" t="str">
            <v>PORTA DE MADEIRA, FOLHA MEDIA (NBR 15930) DE 100 X 210 CM, E = 35 MM, NUCLEO SARRAFEADO, CAPA LISA EM HDF, ACABAMENTO EM LAMINADO NATURAL PARA VERNIZ</v>
          </cell>
          <cell r="C3813" t="str">
            <v xml:space="preserve">UN    </v>
          </cell>
          <cell r="D3813" t="str">
            <v>CR</v>
          </cell>
          <cell r="E3813">
            <v>231.25</v>
          </cell>
        </row>
        <row r="3814">
          <cell r="A3814">
            <v>4982</v>
          </cell>
          <cell r="B3814" t="str">
            <v>PORTA DE MADEIRA, FOLHA MEDIA (NBR 15930) DE 100 X 210 CM, E = 35 MM, NUCLEO SARRAFEADO, CAPA LISA EM HDF, ACABAMENTO EM PRIMER PARA PINTURA</v>
          </cell>
          <cell r="C3814" t="str">
            <v xml:space="preserve">UN    </v>
          </cell>
          <cell r="D3814" t="str">
            <v>CR</v>
          </cell>
          <cell r="E3814">
            <v>200.76</v>
          </cell>
        </row>
        <row r="3815">
          <cell r="A3815">
            <v>20322</v>
          </cell>
          <cell r="B3815" t="str">
            <v>PORTA DE MADEIRA, FOLHA MEDIA (NBR 15930) DE 60 X 210 CM, E = 35 MM, NUCLEO SARRAFEADO, CAPA FRISADA EM HDF, ACABAMENTO MELAMINICO EM PADRAO MADEIRA</v>
          </cell>
          <cell r="C3815" t="str">
            <v xml:space="preserve">UN    </v>
          </cell>
          <cell r="D3815" t="str">
            <v>CR</v>
          </cell>
          <cell r="E3815">
            <v>176.94</v>
          </cell>
        </row>
        <row r="3816">
          <cell r="A3816">
            <v>10553</v>
          </cell>
          <cell r="B3816" t="str">
            <v>PORTA DE MADEIRA, FOLHA MEDIA (NBR 15930) DE 60 X 210 CM, E = 35 MM, NUCLEO SARRAFEADO, CAPA LISA EM HDF, ACABAMENTO EM PRIMER PARA PINTURA</v>
          </cell>
          <cell r="C3816" t="str">
            <v xml:space="preserve">UN    </v>
          </cell>
          <cell r="D3816" t="str">
            <v>CR</v>
          </cell>
          <cell r="E3816">
            <v>188.65</v>
          </cell>
        </row>
        <row r="3817">
          <cell r="A3817">
            <v>5020</v>
          </cell>
          <cell r="B3817" t="str">
            <v>PORTA DE MADEIRA, FOLHA MEDIA (NBR 15930) DE 60 X 210 CM, E = 35 MM, NUCLEO SARRAFEADO, CAPA LISA EM HDF, ACABAMENTO LAMINADO NATURAL PARA VERNIZ</v>
          </cell>
          <cell r="C3817" t="str">
            <v xml:space="preserve">UN    </v>
          </cell>
          <cell r="D3817" t="str">
            <v>CR</v>
          </cell>
          <cell r="E3817">
            <v>195.59</v>
          </cell>
        </row>
        <row r="3818">
          <cell r="A3818">
            <v>4962</v>
          </cell>
          <cell r="B3818" t="str">
            <v>PORTA DE MADEIRA, FOLHA MEDIA (NBR 15930) DE 70 X 210 CM, E = 35 MM, NUCLEO SARRAFEADO, CAPA FRISADA EM HDF, ACABAMENTO MELAMINICO EM PADRAO MADEIRA</v>
          </cell>
          <cell r="C3818" t="str">
            <v xml:space="preserve">UN    </v>
          </cell>
          <cell r="D3818" t="str">
            <v>CR</v>
          </cell>
          <cell r="E3818">
            <v>190.55</v>
          </cell>
        </row>
        <row r="3819">
          <cell r="A3819">
            <v>4981</v>
          </cell>
          <cell r="B3819" t="str">
            <v>PORTA DE MADEIRA, FOLHA MEDIA (NBR 15930) DE 70 X 210 CM, E = 35 MM, NUCLEO SARRAFEADO, CAPA LISA EM HDF, ACABAMENTO EM LAMINADO NATURAL PARA VERNIZ</v>
          </cell>
          <cell r="C3819" t="str">
            <v xml:space="preserve">UN    </v>
          </cell>
          <cell r="D3819" t="str">
            <v xml:space="preserve">C </v>
          </cell>
          <cell r="E3819">
            <v>134.75</v>
          </cell>
        </row>
        <row r="3820">
          <cell r="A3820">
            <v>10554</v>
          </cell>
          <cell r="B3820" t="str">
            <v>PORTA DE MADEIRA, FOLHA MEDIA (NBR 15930) DE 70 X 210 CM, E = 35 MM, NUCLEO SARRAFEADO, CAPA LISA EM HDF, ACABAMENTO EM PRIMER PARA PINTURA</v>
          </cell>
          <cell r="C3820" t="str">
            <v xml:space="preserve">UN    </v>
          </cell>
          <cell r="D3820" t="str">
            <v>CR</v>
          </cell>
          <cell r="E3820">
            <v>210.83</v>
          </cell>
        </row>
        <row r="3821">
          <cell r="A3821">
            <v>4964</v>
          </cell>
          <cell r="B3821" t="str">
            <v>PORTA DE MADEIRA, FOLHA MEDIA (NBR 15930) DE 80 X 210 CM, E = 35 MM, NUCLEO SARRAFEADO, CAPA FRISADA EM HDF, ACABAMENTO MELAMINICO EM PADRAO MADEIRA</v>
          </cell>
          <cell r="C3821" t="str">
            <v xml:space="preserve">UN    </v>
          </cell>
          <cell r="D3821" t="str">
            <v>CR</v>
          </cell>
          <cell r="E3821">
            <v>231.38</v>
          </cell>
        </row>
        <row r="3822">
          <cell r="A3822">
            <v>4992</v>
          </cell>
          <cell r="B3822" t="str">
            <v>PORTA DE MADEIRA, FOLHA MEDIA (NBR 15930) DE 80 X 210 CM, E = 35 MM, NUCLEO SARRAFEADO, CAPA LISA EM HDF, ACABAMENTO EM LAMINADO NATURAL PARA VERNIZ</v>
          </cell>
          <cell r="C3822" t="str">
            <v xml:space="preserve">UN    </v>
          </cell>
          <cell r="D3822" t="str">
            <v>CR</v>
          </cell>
          <cell r="E3822">
            <v>229.48</v>
          </cell>
        </row>
        <row r="3823">
          <cell r="A3823">
            <v>10555</v>
          </cell>
          <cell r="B3823" t="str">
            <v>PORTA DE MADEIRA, FOLHA MEDIA (NBR 15930) DE 80 X 210 CM, E = 35 MM, NUCLEO SARRAFEADO, CAPA LISA EM HDF, ACABAMENTO EM PRIMER PARA PINTURA</v>
          </cell>
          <cell r="C3823" t="str">
            <v xml:space="preserve">UN    </v>
          </cell>
          <cell r="D3823" t="str">
            <v>CR</v>
          </cell>
          <cell r="E3823">
            <v>203.48</v>
          </cell>
        </row>
        <row r="3824">
          <cell r="A3824">
            <v>4987</v>
          </cell>
          <cell r="B3824" t="str">
            <v>PORTA DE MADEIRA, FOLHA MEDIA (NBR 15930) DE 90 X 210 CM, E = 35 MM, NUCLEO SARRAFEADO, CAPA LISA EM HDF, ACABAMENTO EM LAMINADO NATURAL PARA VERNIZ</v>
          </cell>
          <cell r="C3824" t="str">
            <v xml:space="preserve">UN    </v>
          </cell>
          <cell r="D3824" t="str">
            <v>CR</v>
          </cell>
          <cell r="E3824">
            <v>210.83</v>
          </cell>
        </row>
        <row r="3825">
          <cell r="A3825">
            <v>10556</v>
          </cell>
          <cell r="B3825" t="str">
            <v>PORTA DE MADEIRA, FOLHA MEDIA (NBR 15930) DE 90 X 210 CM, E = 35 MM, NUCLEO SARRAFEADO, CAPA LISA EM HDF, ACABAMENTO EM PRIMER PARA PINTURA</v>
          </cell>
          <cell r="C3825" t="str">
            <v xml:space="preserve">UN    </v>
          </cell>
          <cell r="D3825" t="str">
            <v>CR</v>
          </cell>
          <cell r="E3825">
            <v>216.17</v>
          </cell>
        </row>
        <row r="3826">
          <cell r="A3826">
            <v>39502</v>
          </cell>
          <cell r="B3826" t="str">
            <v>PORTA DE MADEIRA, FOLHA PESADA (NBR 15930) DE 80 X 210 CM, E = 35 MM, NUCLEO SOLIDO, CAPA LISA EM HDF, ACABAMENTO EM LAMINADO NATURAL PARA VERNIZ</v>
          </cell>
          <cell r="C3826" t="str">
            <v xml:space="preserve">UN    </v>
          </cell>
          <cell r="D3826" t="str">
            <v>CR</v>
          </cell>
          <cell r="E3826">
            <v>299.44</v>
          </cell>
        </row>
        <row r="3827">
          <cell r="A3827">
            <v>39504</v>
          </cell>
          <cell r="B3827" t="str">
            <v>PORTA DE MADEIRA, FOLHA PESADA (NBR 15930) DE 80 X 210 CM, E = 35 MM, NUCLEO SOLIDO, CAPA LISA EM HDF, ACABAMENTO EM PRIMER PARA PINTURA</v>
          </cell>
          <cell r="C3827" t="str">
            <v xml:space="preserve">UN    </v>
          </cell>
          <cell r="D3827" t="str">
            <v>CR</v>
          </cell>
          <cell r="E3827">
            <v>212.33</v>
          </cell>
        </row>
        <row r="3828">
          <cell r="A3828">
            <v>39503</v>
          </cell>
          <cell r="B3828" t="str">
            <v>PORTA DE MADEIRA, FOLHA PESADA (NBR 15930) DE 90 X 210 CM, E = 35 MM, NUCLEO SOLIDO, CAPA LISA EM HDF, ACABAMENTO EM LAMINADO NATURAL PARA VERNIZ</v>
          </cell>
          <cell r="C3828" t="str">
            <v xml:space="preserve">UN    </v>
          </cell>
          <cell r="D3828" t="str">
            <v>CR</v>
          </cell>
          <cell r="E3828">
            <v>325.3</v>
          </cell>
        </row>
        <row r="3829">
          <cell r="A3829">
            <v>39505</v>
          </cell>
          <cell r="B3829" t="str">
            <v>PORTA DE MADEIRA, FOLHA PESADA (NBR 15930) DE 90 X 210 CM, E = 35 MM, NUCLEO SOLIDO, CAPA LISA EM HDF, ACABAMENTO EM PRIMER PARA PINTURA</v>
          </cell>
          <cell r="C3829" t="str">
            <v xml:space="preserve">UN    </v>
          </cell>
          <cell r="D3829" t="str">
            <v>CR</v>
          </cell>
          <cell r="E3829">
            <v>231.38</v>
          </cell>
        </row>
        <row r="3830">
          <cell r="A3830">
            <v>25969</v>
          </cell>
          <cell r="B3830" t="str">
            <v>PORTA DENTE PARA FRESADORA</v>
          </cell>
          <cell r="C3830" t="str">
            <v xml:space="preserve">UN    </v>
          </cell>
          <cell r="D3830" t="str">
            <v>AS</v>
          </cell>
          <cell r="E3830">
            <v>386.63</v>
          </cell>
        </row>
        <row r="3831">
          <cell r="A3831">
            <v>4944</v>
          </cell>
          <cell r="B3831" t="str">
            <v>PORTA GRADE DE ENROLAR MANUAL COMPLETA, PERFIL TUBULAR TIJOLINHO 3/4 ", EM ACO GALVANIZADO NATURAL (SEM INSTALACAO)</v>
          </cell>
          <cell r="C3831" t="str">
            <v xml:space="preserve">M2    </v>
          </cell>
          <cell r="D3831" t="str">
            <v>CR</v>
          </cell>
          <cell r="E3831">
            <v>639.85</v>
          </cell>
        </row>
        <row r="3832">
          <cell r="A3832">
            <v>21102</v>
          </cell>
          <cell r="B3832" t="str">
            <v>PORTA TOALHA BANHO EM METAL CROMADO, TIPO BARRA</v>
          </cell>
          <cell r="C3832" t="str">
            <v xml:space="preserve">UN    </v>
          </cell>
          <cell r="D3832" t="str">
            <v>CR</v>
          </cell>
          <cell r="E3832">
            <v>31.67</v>
          </cell>
        </row>
        <row r="3833">
          <cell r="A3833">
            <v>21101</v>
          </cell>
          <cell r="B3833" t="str">
            <v>PORTA TOALHA ROSTO EM METAL CROMADO, TIPO ARGOLA</v>
          </cell>
          <cell r="C3833" t="str">
            <v xml:space="preserve">UN    </v>
          </cell>
          <cell r="D3833" t="str">
            <v>CR</v>
          </cell>
          <cell r="E3833">
            <v>20.329999999999998</v>
          </cell>
        </row>
        <row r="3834">
          <cell r="A3834">
            <v>34713</v>
          </cell>
          <cell r="B3834" t="str">
            <v>PORTA VIDRO TEMPERADO INCOLOR, 2 FOLHAS DE CORRER, E = 10 MM (SEM FERRAGENS E SEM COLOCACAO)</v>
          </cell>
          <cell r="C3834" t="str">
            <v xml:space="preserve">M2    </v>
          </cell>
          <cell r="D3834" t="str">
            <v>CR</v>
          </cell>
          <cell r="E3834">
            <v>135.62</v>
          </cell>
        </row>
        <row r="3835">
          <cell r="A3835">
            <v>4947</v>
          </cell>
          <cell r="B3835" t="str">
            <v>PORTAO BASCULANTE MANUAL EM ACO GALVANIZADO NATURAL, TIPO LAMBRIL COM REQUADRO/BATENTE, CHAPA NUMERO 26, INCLUI FECHADURA (SEM INSTALACAO)</v>
          </cell>
          <cell r="C3835" t="str">
            <v xml:space="preserve">M2    </v>
          </cell>
          <cell r="D3835" t="str">
            <v>CR</v>
          </cell>
          <cell r="E3835">
            <v>357.36</v>
          </cell>
        </row>
        <row r="3836">
          <cell r="A3836">
            <v>37563</v>
          </cell>
          <cell r="B3836" t="str">
            <v>PORTAO BASCULANTE, MANUAL, EM CHAPA TIPO LAMBRIL QUADRADO, COM REQUADRO, ACABAMENTO NATURAL</v>
          </cell>
          <cell r="C3836" t="str">
            <v xml:space="preserve">M2    </v>
          </cell>
          <cell r="D3836" t="str">
            <v>CR</v>
          </cell>
          <cell r="E3836">
            <v>274.39</v>
          </cell>
        </row>
        <row r="3837">
          <cell r="A3837">
            <v>4948</v>
          </cell>
          <cell r="B3837" t="str">
            <v>PORTAO DE ABRIR EM GRADIL DE METALON REDONDO DE 3/4"  VERTICAL, COM REQUADRO, ACABAMENTO NATURAL - COMPLETO</v>
          </cell>
          <cell r="C3837" t="str">
            <v xml:space="preserve">M2    </v>
          </cell>
          <cell r="D3837" t="str">
            <v>CR</v>
          </cell>
          <cell r="E3837">
            <v>249.02</v>
          </cell>
        </row>
        <row r="3838">
          <cell r="A3838">
            <v>37561</v>
          </cell>
          <cell r="B3838" t="str">
            <v>PORTAO DE CORRER EM CHAPA TIPO PAINEL LAMBRIL QUADRADO, COM PORTA SOCIAL COMPLETA INCLUIDA, COM REQUADRO, ACABAMENTO NATURAL, COM TRILHOS E ROLDANAS</v>
          </cell>
          <cell r="C3838" t="str">
            <v xml:space="preserve">M2    </v>
          </cell>
          <cell r="D3838" t="str">
            <v>CR</v>
          </cell>
          <cell r="E3838">
            <v>512.22</v>
          </cell>
        </row>
        <row r="3839">
          <cell r="A3839">
            <v>37562</v>
          </cell>
          <cell r="B3839" t="str">
            <v>PORTAO DE CORRER EM GRADIL FIXO DE BARRA DE FERRO CHATA DE 3 X 1/4" NA VERTICAL, SEM REQUADRO, ACABAMENTO NATURAL, COM TRILHOS E ROLDANAS</v>
          </cell>
          <cell r="C3839" t="str">
            <v xml:space="preserve">M2    </v>
          </cell>
          <cell r="D3839" t="str">
            <v>CR</v>
          </cell>
          <cell r="E3839">
            <v>328.54</v>
          </cell>
        </row>
        <row r="3840">
          <cell r="A3840">
            <v>37585</v>
          </cell>
          <cell r="B3840" t="str">
            <v>PORTINHOLA DE ABRIR EM ALUMINIO DE 60 X 80 CM, VENEZIANA VENTILADA 1 FOLHA, ACABAMENTO ANODIZADO NATURAL</v>
          </cell>
          <cell r="C3840" t="str">
            <v xml:space="preserve">UN    </v>
          </cell>
          <cell r="D3840" t="str">
            <v>AS</v>
          </cell>
          <cell r="E3840">
            <v>150.18</v>
          </cell>
        </row>
        <row r="3841">
          <cell r="A3841">
            <v>14164</v>
          </cell>
          <cell r="B3841" t="str">
            <v>POSTE CONICO CONTINUO EM ACO GALVANIZADO, CURVO, BRACO DUPLO, ENGASTADO,  H = 9 M, DIAMETRO INFERIOR = *135* MM</v>
          </cell>
          <cell r="C3841" t="str">
            <v xml:space="preserve">UN    </v>
          </cell>
          <cell r="D3841" t="str">
            <v>AS</v>
          </cell>
          <cell r="E3841">
            <v>958.07</v>
          </cell>
        </row>
        <row r="3842">
          <cell r="A3842">
            <v>14163</v>
          </cell>
          <cell r="B3842" t="str">
            <v>POSTE CONICO CONTINUO EM ACO GALVANIZADO, CURVO, BRACO DUPLO, FLANGEADO,  H = 9 M, DIAMETRO INFERIOR = *135* MM</v>
          </cell>
          <cell r="C3842" t="str">
            <v xml:space="preserve">UN    </v>
          </cell>
          <cell r="D3842" t="str">
            <v>AS</v>
          </cell>
          <cell r="E3842">
            <v>1088.9100000000001</v>
          </cell>
        </row>
        <row r="3843">
          <cell r="A3843">
            <v>5051</v>
          </cell>
          <cell r="B3843" t="str">
            <v>POSTE CONICO CONTINUO EM ACO GALVANIZADO, CURVO, BRACO SIMPLES, ENGASTADO,  H = 9 M, DIAMETRO INFERIOR = *135* MM</v>
          </cell>
          <cell r="C3843" t="str">
            <v xml:space="preserve">UN    </v>
          </cell>
          <cell r="D3843" t="str">
            <v>AS</v>
          </cell>
          <cell r="E3843">
            <v>926.1</v>
          </cell>
        </row>
        <row r="3844">
          <cell r="A3844">
            <v>14162</v>
          </cell>
          <cell r="B3844" t="str">
            <v>POSTE CONICO CONTINUO EM ACO GALVANIZADO, CURVO, BRACO SIMPLES, FLANGEADO,  H = 9 M, DIAMETRO INFERIOR = *135* MM</v>
          </cell>
          <cell r="C3844" t="str">
            <v xml:space="preserve">UN    </v>
          </cell>
          <cell r="D3844" t="str">
            <v>AS</v>
          </cell>
          <cell r="E3844">
            <v>924.76</v>
          </cell>
        </row>
        <row r="3845">
          <cell r="A3845">
            <v>5052</v>
          </cell>
          <cell r="B3845" t="str">
            <v>POSTE CONICO CONTINUO EM ACO GALVANIZADO, CURVO, BRACO SIMPLES, FLANGEADO, H = 7 M, DIAMETRO INFERIOR = *125* MM</v>
          </cell>
          <cell r="C3845" t="str">
            <v xml:space="preserve">UN    </v>
          </cell>
          <cell r="D3845" t="str">
            <v>AS</v>
          </cell>
          <cell r="E3845">
            <v>690</v>
          </cell>
        </row>
        <row r="3846">
          <cell r="A3846">
            <v>14166</v>
          </cell>
          <cell r="B3846" t="str">
            <v>POSTE CONICO CONTINUO EM ACO GALVANIZADO, RETO, ENGASTADO,  H = 7 M, DIAMETRO INFERIOR = *125* MM</v>
          </cell>
          <cell r="C3846" t="str">
            <v xml:space="preserve">UN    </v>
          </cell>
          <cell r="D3846" t="str">
            <v>AS</v>
          </cell>
          <cell r="E3846">
            <v>698.76</v>
          </cell>
        </row>
        <row r="3847">
          <cell r="A3847">
            <v>14165</v>
          </cell>
          <cell r="B3847" t="str">
            <v>POSTE CONICO CONTINUO EM ACO GALVANIZADO, RETO, ENGASTADO,  H = 9 M, DIAMETRO INFERIOR = *145* MM</v>
          </cell>
          <cell r="C3847" t="str">
            <v xml:space="preserve">UN    </v>
          </cell>
          <cell r="D3847" t="str">
            <v>AS</v>
          </cell>
          <cell r="E3847">
            <v>968.03</v>
          </cell>
        </row>
        <row r="3848">
          <cell r="A3848">
            <v>5050</v>
          </cell>
          <cell r="B3848" t="str">
            <v>POSTE CONICO CONTINUO EM ACO GALVANIZADO, RETO, FLANGEADO,  H = 3 M, DIAMETRO INFERIOR = *95* MM</v>
          </cell>
          <cell r="C3848" t="str">
            <v xml:space="preserve">UN    </v>
          </cell>
          <cell r="D3848" t="str">
            <v>AS</v>
          </cell>
          <cell r="E3848">
            <v>238.25</v>
          </cell>
        </row>
        <row r="3849">
          <cell r="A3849">
            <v>12378</v>
          </cell>
          <cell r="B3849" t="str">
            <v>POSTE CONICO CONTINUO EM ACO GALVANIZADO, RETO, FLANGEADO, H = 6 M, DIAMETRO INFERIOR = *90* CM</v>
          </cell>
          <cell r="C3849" t="str">
            <v xml:space="preserve">UN    </v>
          </cell>
          <cell r="D3849" t="str">
            <v>AS</v>
          </cell>
          <cell r="E3849">
            <v>566.32000000000005</v>
          </cell>
        </row>
        <row r="3850">
          <cell r="A3850">
            <v>12366</v>
          </cell>
          <cell r="B3850" t="str">
            <v>POSTE DE CONCRETO CIRCULAR, 150 KG, H = 10 M (NBR 8451)</v>
          </cell>
          <cell r="C3850" t="str">
            <v xml:space="preserve">UN    </v>
          </cell>
          <cell r="D3850" t="str">
            <v>AS</v>
          </cell>
          <cell r="E3850">
            <v>540.11</v>
          </cell>
        </row>
        <row r="3851">
          <cell r="A3851">
            <v>5045</v>
          </cell>
          <cell r="B3851" t="str">
            <v>POSTE DE CONCRETO CIRCULAR, 200 KG, H = 11 M (NBR 8451)</v>
          </cell>
          <cell r="C3851" t="str">
            <v xml:space="preserve">UN    </v>
          </cell>
          <cell r="D3851" t="str">
            <v>AS</v>
          </cell>
          <cell r="E3851">
            <v>752.13</v>
          </cell>
        </row>
        <row r="3852">
          <cell r="A3852">
            <v>5044</v>
          </cell>
          <cell r="B3852" t="str">
            <v>POSTE DE CONCRETO CIRCULAR, 200 KG, H = 9 M (NBR 8451)</v>
          </cell>
          <cell r="C3852" t="str">
            <v xml:space="preserve">UN    </v>
          </cell>
          <cell r="D3852" t="str">
            <v>AS</v>
          </cell>
          <cell r="E3852">
            <v>530.64</v>
          </cell>
        </row>
        <row r="3853">
          <cell r="A3853">
            <v>5055</v>
          </cell>
          <cell r="B3853" t="str">
            <v>POSTE DE CONCRETO CIRCULAR, 300 KG, H = 11 M (NBR 8451)</v>
          </cell>
          <cell r="C3853" t="str">
            <v xml:space="preserve">UN    </v>
          </cell>
          <cell r="D3853" t="str">
            <v>AS</v>
          </cell>
          <cell r="E3853">
            <v>754.43</v>
          </cell>
        </row>
        <row r="3854">
          <cell r="A3854">
            <v>5053</v>
          </cell>
          <cell r="B3854" t="str">
            <v>POSTE DE CONCRETO CIRCULAR, 300 KG, H = 9 M (NBR 8451)</v>
          </cell>
          <cell r="C3854" t="str">
            <v xml:space="preserve">UN    </v>
          </cell>
          <cell r="D3854" t="str">
            <v>AS</v>
          </cell>
          <cell r="E3854">
            <v>587.19000000000005</v>
          </cell>
        </row>
        <row r="3855">
          <cell r="A3855">
            <v>5035</v>
          </cell>
          <cell r="B3855" t="str">
            <v>POSTE DE CONCRETO CIRCULAR, 400 KG, H = 11 M (NBR 8451)</v>
          </cell>
          <cell r="C3855" t="str">
            <v xml:space="preserve">UN    </v>
          </cell>
          <cell r="D3855" t="str">
            <v>AS</v>
          </cell>
          <cell r="E3855">
            <v>960.05</v>
          </cell>
        </row>
        <row r="3856">
          <cell r="A3856">
            <v>5036</v>
          </cell>
          <cell r="B3856" t="str">
            <v>POSTE DE CONCRETO CIRCULAR, 400 KG, H = 14 M (NBR 8451)</v>
          </cell>
          <cell r="C3856" t="str">
            <v xml:space="preserve">UN    </v>
          </cell>
          <cell r="D3856" t="str">
            <v>AS</v>
          </cell>
          <cell r="E3856">
            <v>1602.64</v>
          </cell>
        </row>
        <row r="3857">
          <cell r="A3857">
            <v>5059</v>
          </cell>
          <cell r="B3857" t="str">
            <v>POSTE DE CONCRETO CIRCULAR, 400 KG, H = 9 M (NBR 8451)</v>
          </cell>
          <cell r="C3857" t="str">
            <v xml:space="preserve">UN    </v>
          </cell>
          <cell r="D3857" t="str">
            <v>AS</v>
          </cell>
          <cell r="E3857">
            <v>750.85</v>
          </cell>
        </row>
        <row r="3858">
          <cell r="A3858">
            <v>5034</v>
          </cell>
          <cell r="B3858" t="str">
            <v>POSTE DE CONCRETO CIRCULAR, 600 KG, H = 10 M (NBR 8451)</v>
          </cell>
          <cell r="C3858" t="str">
            <v xml:space="preserve">UN    </v>
          </cell>
          <cell r="D3858" t="str">
            <v>AS</v>
          </cell>
          <cell r="E3858">
            <v>1036.0999999999999</v>
          </cell>
        </row>
        <row r="3859">
          <cell r="A3859">
            <v>5056</v>
          </cell>
          <cell r="B3859" t="str">
            <v>POSTE DE CONCRETO DUPLO T ,TIPO B, 500 KG, H = 9 M (NBR 8451)</v>
          </cell>
          <cell r="C3859" t="str">
            <v xml:space="preserve">UN    </v>
          </cell>
          <cell r="D3859" t="str">
            <v>AS</v>
          </cell>
          <cell r="E3859">
            <v>805.07</v>
          </cell>
        </row>
        <row r="3860">
          <cell r="A3860">
            <v>5057</v>
          </cell>
          <cell r="B3860" t="str">
            <v>POSTE DE CONCRETO DUPLO T, TIPO B, 300 KG, H = 10 M (NBR 8451)</v>
          </cell>
          <cell r="C3860" t="str">
            <v xml:space="preserve">UN    </v>
          </cell>
          <cell r="D3860" t="str">
            <v>AS</v>
          </cell>
          <cell r="E3860">
            <v>645.66</v>
          </cell>
        </row>
        <row r="3861">
          <cell r="A3861">
            <v>5033</v>
          </cell>
          <cell r="B3861" t="str">
            <v>POSTE DE CONCRETO DUPLO T, TIPO B, 300 KG, H = 9 M (NBR 8451)</v>
          </cell>
          <cell r="C3861" t="str">
            <v xml:space="preserve">UN    </v>
          </cell>
          <cell r="D3861" t="str">
            <v>AS</v>
          </cell>
          <cell r="E3861">
            <v>536</v>
          </cell>
        </row>
        <row r="3862">
          <cell r="A3862">
            <v>5038</v>
          </cell>
          <cell r="B3862" t="str">
            <v>POSTE DE CONCRETO DUPLO T, TIPO D, 200 KG, H = 9 M (NBR 8451)</v>
          </cell>
          <cell r="C3862" t="str">
            <v xml:space="preserve">UN    </v>
          </cell>
          <cell r="D3862" t="str">
            <v>AS</v>
          </cell>
          <cell r="E3862">
            <v>436.84</v>
          </cell>
        </row>
        <row r="3863">
          <cell r="A3863">
            <v>12372</v>
          </cell>
          <cell r="B3863" t="str">
            <v>POSTE DE CONCRETO DUPLO T, 200 KG, H = 11 M (NBR 8451)</v>
          </cell>
          <cell r="C3863" t="str">
            <v xml:space="preserve">UN    </v>
          </cell>
          <cell r="D3863" t="str">
            <v>AS</v>
          </cell>
          <cell r="E3863">
            <v>575.66</v>
          </cell>
        </row>
        <row r="3864">
          <cell r="A3864">
            <v>13339</v>
          </cell>
          <cell r="B3864" t="str">
            <v>POSTE DE CONCRETO DUPLO T, 300 KG, H = 12 M (NBR 8451)</v>
          </cell>
          <cell r="C3864" t="str">
            <v xml:space="preserve">UN    </v>
          </cell>
          <cell r="D3864" t="str">
            <v>AS</v>
          </cell>
          <cell r="E3864">
            <v>855.78</v>
          </cell>
        </row>
        <row r="3865">
          <cell r="A3865">
            <v>12373</v>
          </cell>
          <cell r="B3865" t="str">
            <v>POSTE DE CONCRETO DUPLO T, 400 KG,H = 12 M (NBR 8451)</v>
          </cell>
          <cell r="C3865" t="str">
            <v xml:space="preserve">UN    </v>
          </cell>
          <cell r="D3865" t="str">
            <v>AS</v>
          </cell>
          <cell r="E3865">
            <v>896.19</v>
          </cell>
        </row>
        <row r="3866">
          <cell r="A3866">
            <v>12388</v>
          </cell>
          <cell r="B3866" t="str">
            <v>POSTE DECORATIVO PARA JARDIM EM ACO TUBULAR, SEM LUMINARIA, H = *2,5* M</v>
          </cell>
          <cell r="C3866" t="str">
            <v xml:space="preserve">UN    </v>
          </cell>
          <cell r="D3866" t="str">
            <v>AS</v>
          </cell>
          <cell r="E3866">
            <v>141.03</v>
          </cell>
        </row>
        <row r="3867">
          <cell r="A3867">
            <v>34695</v>
          </cell>
          <cell r="B3867" t="str">
            <v>POSTE PADRAO SUBTERRANEO 100 A, H = 2,5 M</v>
          </cell>
          <cell r="C3867" t="str">
            <v xml:space="preserve">UN    </v>
          </cell>
          <cell r="D3867" t="str">
            <v>AS</v>
          </cell>
          <cell r="E3867">
            <v>616.4</v>
          </cell>
        </row>
        <row r="3868">
          <cell r="A3868">
            <v>34692</v>
          </cell>
          <cell r="B3868" t="str">
            <v>POSTE PADRAO SUBTERRANEO 200 A, H = 2,5 M</v>
          </cell>
          <cell r="C3868" t="str">
            <v xml:space="preserve">UN    </v>
          </cell>
          <cell r="D3868" t="str">
            <v>AS</v>
          </cell>
          <cell r="E3868">
            <v>1479.36</v>
          </cell>
        </row>
        <row r="3869">
          <cell r="A3869">
            <v>26028</v>
          </cell>
          <cell r="B3869" t="str">
            <v>POZOLANA DE CLASSE C</v>
          </cell>
          <cell r="C3869" t="str">
            <v xml:space="preserve">T     </v>
          </cell>
          <cell r="D3869" t="str">
            <v>CR</v>
          </cell>
          <cell r="E3869">
            <v>250.81</v>
          </cell>
        </row>
        <row r="3870">
          <cell r="A3870">
            <v>11844</v>
          </cell>
          <cell r="B3870" t="str">
            <v>PRANCHA DE MADEIRA APARELHADA *4 X 30* CM, MACARANDUBA, ANGELIM OU EQUIVALENTE DA REGIAO</v>
          </cell>
          <cell r="C3870" t="str">
            <v xml:space="preserve">M     </v>
          </cell>
          <cell r="D3870" t="str">
            <v>CR</v>
          </cell>
          <cell r="E3870">
            <v>50.82</v>
          </cell>
        </row>
        <row r="3871">
          <cell r="A3871">
            <v>4465</v>
          </cell>
          <cell r="B3871" t="str">
            <v>PRANCHA DE MADEIRA NAO APARELHADA *6 X 25* CM, MACARANDUBA, ANGELIM OU EQUIVALENTE DA REGIAO</v>
          </cell>
          <cell r="C3871" t="str">
            <v xml:space="preserve">M     </v>
          </cell>
          <cell r="D3871" t="str">
            <v>CR</v>
          </cell>
          <cell r="E3871">
            <v>48.71</v>
          </cell>
        </row>
        <row r="3872">
          <cell r="A3872">
            <v>35273</v>
          </cell>
          <cell r="B3872" t="str">
            <v>PRANCHA DE MADEIRA NAO APARELHADA *6 X 30* CM, MACARANDUBA, ANGELIM OU EQUIVALENTE DA REGIAO</v>
          </cell>
          <cell r="C3872" t="str">
            <v xml:space="preserve">M     </v>
          </cell>
          <cell r="D3872" t="str">
            <v>CR</v>
          </cell>
          <cell r="E3872">
            <v>53.82</v>
          </cell>
        </row>
        <row r="3873">
          <cell r="A3873">
            <v>4470</v>
          </cell>
          <cell r="B3873" t="str">
            <v>PRANCHA DE MADEIRA NAO APARELHADA *6 X 40* CM, MACARANDUBA, ANGELIM OU EQUIVALENTE DA REGIAO</v>
          </cell>
          <cell r="C3873" t="str">
            <v xml:space="preserve">M     </v>
          </cell>
          <cell r="D3873" t="str">
            <v>CR</v>
          </cell>
          <cell r="E3873">
            <v>80.42</v>
          </cell>
        </row>
        <row r="3874">
          <cell r="A3874">
            <v>20204</v>
          </cell>
          <cell r="B3874" t="str">
            <v>PRANCHAO DE MADEIRA APARELHADA *7,5 X 23* CM (3 X 9 ") MACARANDUBA, ANGELIM OU EQUIVALENTE DA REGIAO</v>
          </cell>
          <cell r="C3874" t="str">
            <v xml:space="preserve">M     </v>
          </cell>
          <cell r="D3874" t="str">
            <v>CR</v>
          </cell>
          <cell r="E3874">
            <v>71.77</v>
          </cell>
        </row>
        <row r="3875">
          <cell r="A3875">
            <v>20208</v>
          </cell>
          <cell r="B3875" t="str">
            <v>PRANCHAO DE MADEIRA APARELHADA *8 X 30* CM, MACARANDUBA, ANGELIM OU EQUIVALENTE DA REGIAO</v>
          </cell>
          <cell r="C3875" t="str">
            <v xml:space="preserve">M     </v>
          </cell>
          <cell r="D3875" t="str">
            <v>CR</v>
          </cell>
          <cell r="E3875">
            <v>84.27</v>
          </cell>
        </row>
        <row r="3876">
          <cell r="A3876">
            <v>4437</v>
          </cell>
          <cell r="B3876" t="str">
            <v>PRANCHAO DE MADEIRA NAO APARELHADA *7,5 X 23* CM (3 x 9 ") MACARANDUBA, ANGELIM OU EQUIVALENTE DA REGIAO</v>
          </cell>
          <cell r="C3876" t="str">
            <v xml:space="preserve">M     </v>
          </cell>
          <cell r="D3876" t="str">
            <v>CR</v>
          </cell>
          <cell r="E3876">
            <v>58.24</v>
          </cell>
        </row>
        <row r="3877">
          <cell r="A3877">
            <v>14580</v>
          </cell>
          <cell r="B3877" t="str">
            <v>PRANCHAO DE MADEIRA NAO APARELHADA *8 X 30* CM, MACARANDUBA, ANGELIM OU EQUIVALENTE DA REGIAO</v>
          </cell>
          <cell r="C3877" t="str">
            <v xml:space="preserve">M     </v>
          </cell>
          <cell r="D3877" t="str">
            <v>CR</v>
          </cell>
          <cell r="E3877">
            <v>63.43</v>
          </cell>
        </row>
        <row r="3878">
          <cell r="A3878">
            <v>40304</v>
          </cell>
          <cell r="B3878" t="str">
            <v>PREGO DE ACO POLIDO COM CABECA DUPLA 17 X 27 (2 1/2 X 11)</v>
          </cell>
          <cell r="C3878" t="str">
            <v xml:space="preserve">KG    </v>
          </cell>
          <cell r="D3878" t="str">
            <v>CR</v>
          </cell>
          <cell r="E3878">
            <v>13.39</v>
          </cell>
        </row>
        <row r="3879">
          <cell r="A3879">
            <v>5065</v>
          </cell>
          <cell r="B3879" t="str">
            <v>PREGO DE ACO POLIDO COM CABECA 10 X 10 (7/8 X 17)</v>
          </cell>
          <cell r="C3879" t="str">
            <v xml:space="preserve">KG    </v>
          </cell>
          <cell r="D3879" t="str">
            <v>CR</v>
          </cell>
          <cell r="E3879">
            <v>20.64</v>
          </cell>
        </row>
        <row r="3880">
          <cell r="A3880">
            <v>5072</v>
          </cell>
          <cell r="B3880" t="str">
            <v>PREGO DE ACO POLIDO COM CABECA 10 X 11 (1 X 17)</v>
          </cell>
          <cell r="C3880" t="str">
            <v xml:space="preserve">KG    </v>
          </cell>
          <cell r="D3880" t="str">
            <v>CR</v>
          </cell>
          <cell r="E3880">
            <v>19.100000000000001</v>
          </cell>
        </row>
        <row r="3881">
          <cell r="A3881">
            <v>5066</v>
          </cell>
          <cell r="B3881" t="str">
            <v>PREGO DE ACO POLIDO COM CABECA 12 X 12</v>
          </cell>
          <cell r="C3881" t="str">
            <v xml:space="preserve">KG    </v>
          </cell>
          <cell r="D3881" t="str">
            <v>CR</v>
          </cell>
          <cell r="E3881">
            <v>14.3</v>
          </cell>
        </row>
        <row r="3882">
          <cell r="A3882">
            <v>5063</v>
          </cell>
          <cell r="B3882" t="str">
            <v>PREGO DE ACO POLIDO COM CABECA 14 X 18 (1 1/2 X 14)</v>
          </cell>
          <cell r="C3882" t="str">
            <v xml:space="preserve">KG    </v>
          </cell>
          <cell r="D3882" t="str">
            <v>CR</v>
          </cell>
          <cell r="E3882">
            <v>12.95</v>
          </cell>
        </row>
        <row r="3883">
          <cell r="A3883">
            <v>20247</v>
          </cell>
          <cell r="B3883" t="str">
            <v>PREGO DE ACO POLIDO COM CABECA 15 X 15 (1 1/4 X 13)</v>
          </cell>
          <cell r="C3883" t="str">
            <v xml:space="preserve">KG    </v>
          </cell>
          <cell r="D3883" t="str">
            <v>CR</v>
          </cell>
          <cell r="E3883">
            <v>12.02</v>
          </cell>
        </row>
        <row r="3884">
          <cell r="A3884">
            <v>5074</v>
          </cell>
          <cell r="B3884" t="str">
            <v>PREGO DE ACO POLIDO COM CABECA 15 X 18 (1 1/2 X 13)</v>
          </cell>
          <cell r="C3884" t="str">
            <v xml:space="preserve">KG    </v>
          </cell>
          <cell r="D3884" t="str">
            <v>CR</v>
          </cell>
          <cell r="E3884">
            <v>12.16</v>
          </cell>
        </row>
        <row r="3885">
          <cell r="A3885">
            <v>5067</v>
          </cell>
          <cell r="B3885" t="str">
            <v>PREGO DE ACO POLIDO COM CABECA 16 X 24 (2 1/4 X 12)</v>
          </cell>
          <cell r="C3885" t="str">
            <v xml:space="preserve">KG    </v>
          </cell>
          <cell r="D3885" t="str">
            <v>CR</v>
          </cell>
          <cell r="E3885">
            <v>11.57</v>
          </cell>
        </row>
        <row r="3886">
          <cell r="A3886">
            <v>5078</v>
          </cell>
          <cell r="B3886" t="str">
            <v>PREGO DE ACO POLIDO COM CABECA 16 X 27 (2 1/2 X 12)</v>
          </cell>
          <cell r="C3886" t="str">
            <v xml:space="preserve">KG    </v>
          </cell>
          <cell r="D3886" t="str">
            <v>CR</v>
          </cell>
          <cell r="E3886">
            <v>11.43</v>
          </cell>
        </row>
        <row r="3887">
          <cell r="A3887">
            <v>5068</v>
          </cell>
          <cell r="B3887" t="str">
            <v>PREGO DE ACO POLIDO COM CABECA 17 X 21 (2 X 11)</v>
          </cell>
          <cell r="C3887" t="str">
            <v xml:space="preserve">KG    </v>
          </cell>
          <cell r="D3887" t="str">
            <v>CR</v>
          </cell>
          <cell r="E3887">
            <v>10.85</v>
          </cell>
        </row>
        <row r="3888">
          <cell r="A3888">
            <v>5073</v>
          </cell>
          <cell r="B3888" t="str">
            <v>PREGO DE ACO POLIDO COM CABECA 17 X 24 (2 1/4 X 11)</v>
          </cell>
          <cell r="C3888" t="str">
            <v xml:space="preserve">KG    </v>
          </cell>
          <cell r="D3888" t="str">
            <v>CR</v>
          </cell>
          <cell r="E3888">
            <v>11.06</v>
          </cell>
        </row>
        <row r="3889">
          <cell r="A3889">
            <v>5069</v>
          </cell>
          <cell r="B3889" t="str">
            <v>PREGO DE ACO POLIDO COM CABECA 17 X 27 (2 1/2 X 11)</v>
          </cell>
          <cell r="C3889" t="str">
            <v xml:space="preserve">KG    </v>
          </cell>
          <cell r="D3889" t="str">
            <v>CR</v>
          </cell>
          <cell r="E3889">
            <v>11.06</v>
          </cell>
        </row>
        <row r="3890">
          <cell r="A3890">
            <v>5070</v>
          </cell>
          <cell r="B3890" t="str">
            <v>PREGO DE ACO POLIDO COM CABECA 17 X 30 (2 3/4 X 11)</v>
          </cell>
          <cell r="C3890" t="str">
            <v xml:space="preserve">KG    </v>
          </cell>
          <cell r="D3890" t="str">
            <v>CR</v>
          </cell>
          <cell r="E3890">
            <v>11.18</v>
          </cell>
        </row>
        <row r="3891">
          <cell r="A3891">
            <v>5071</v>
          </cell>
          <cell r="B3891" t="str">
            <v>PREGO DE ACO POLIDO COM CABECA 18 X 24 (2 1/4 X 10)</v>
          </cell>
          <cell r="C3891" t="str">
            <v xml:space="preserve">KG    </v>
          </cell>
          <cell r="D3891" t="str">
            <v>CR</v>
          </cell>
          <cell r="E3891">
            <v>10.85</v>
          </cell>
        </row>
        <row r="3892">
          <cell r="A3892">
            <v>5061</v>
          </cell>
          <cell r="B3892" t="str">
            <v>PREGO DE ACO POLIDO COM CABECA 18 X 27 (2 1/2 X 10)</v>
          </cell>
          <cell r="C3892" t="str">
            <v xml:space="preserve">KG    </v>
          </cell>
          <cell r="D3892" t="str">
            <v xml:space="preserve">C </v>
          </cell>
          <cell r="E3892">
            <v>10.67</v>
          </cell>
        </row>
        <row r="3893">
          <cell r="A3893">
            <v>5075</v>
          </cell>
          <cell r="B3893" t="str">
            <v>PREGO DE ACO POLIDO COM CABECA 18 X 30 (2 3/4 X 10)</v>
          </cell>
          <cell r="C3893" t="str">
            <v xml:space="preserve">KG    </v>
          </cell>
          <cell r="D3893" t="str">
            <v>CR</v>
          </cell>
          <cell r="E3893">
            <v>10.85</v>
          </cell>
        </row>
        <row r="3894">
          <cell r="A3894">
            <v>39027</v>
          </cell>
          <cell r="B3894" t="str">
            <v>PREGO DE ACO POLIDO COM CABECA 19  X 36 (3 1/4  X  9)</v>
          </cell>
          <cell r="C3894" t="str">
            <v xml:space="preserve">KG    </v>
          </cell>
          <cell r="D3894" t="str">
            <v>CR</v>
          </cell>
          <cell r="E3894">
            <v>10.84</v>
          </cell>
        </row>
        <row r="3895">
          <cell r="A3895">
            <v>5062</v>
          </cell>
          <cell r="B3895" t="str">
            <v>PREGO DE ACO POLIDO COM CABECA 19 X 33 (3 X 9)</v>
          </cell>
          <cell r="C3895" t="str">
            <v xml:space="preserve">KG    </v>
          </cell>
          <cell r="D3895" t="str">
            <v>CR</v>
          </cell>
          <cell r="E3895">
            <v>10.99</v>
          </cell>
        </row>
        <row r="3896">
          <cell r="A3896">
            <v>40568</v>
          </cell>
          <cell r="B3896" t="str">
            <v>PREGO DE ACO POLIDO COM CABECA 22 X 48 (4 1/4 X 5)</v>
          </cell>
          <cell r="C3896" t="str">
            <v xml:space="preserve">KG    </v>
          </cell>
          <cell r="D3896" t="str">
            <v>CR</v>
          </cell>
          <cell r="E3896">
            <v>10.93</v>
          </cell>
        </row>
        <row r="3897">
          <cell r="A3897">
            <v>39026</v>
          </cell>
          <cell r="B3897" t="str">
            <v>PREGO DE ACO POLIDO SEM CABECA 15 X 15 (1 1/4 X 13)</v>
          </cell>
          <cell r="C3897" t="str">
            <v xml:space="preserve">KG    </v>
          </cell>
          <cell r="D3897" t="str">
            <v>CR</v>
          </cell>
          <cell r="E3897">
            <v>12.2</v>
          </cell>
        </row>
        <row r="3898">
          <cell r="A3898">
            <v>11572</v>
          </cell>
          <cell r="B3898" t="str">
            <v>PRENDEDOR / TRAVA DE PORTA, MONTAGEM PISO / PORTA, EM LATAO / ZAMAC, CROMADO</v>
          </cell>
          <cell r="C3898" t="str">
            <v xml:space="preserve">UN    </v>
          </cell>
          <cell r="D3898" t="str">
            <v>CR</v>
          </cell>
          <cell r="E3898">
            <v>14.74</v>
          </cell>
        </row>
        <row r="3899">
          <cell r="A3899">
            <v>42431</v>
          </cell>
          <cell r="B3899" t="str">
            <v>PRESSAO DE PERNAS TRIPLO, EM TUBO DE ACO CARBONO, PINTURA NO PROCESSO ELETROSTATICO - EQUIPAMENTO DE GINASTICA PARA ACADEMIA AO AR LIVRE / ACADEMIA DA TERCEIRA IDADE - ATI</v>
          </cell>
          <cell r="C3899" t="str">
            <v xml:space="preserve">UN    </v>
          </cell>
          <cell r="D3899" t="str">
            <v>AS</v>
          </cell>
          <cell r="E3899">
            <v>2202.87</v>
          </cell>
        </row>
        <row r="3900">
          <cell r="A3900">
            <v>11149</v>
          </cell>
          <cell r="B3900" t="str">
            <v>PRIMER EPOXI</v>
          </cell>
          <cell r="C3900" t="str">
            <v xml:space="preserve">GL    </v>
          </cell>
          <cell r="D3900" t="str">
            <v>CR</v>
          </cell>
          <cell r="E3900">
            <v>160.41999999999999</v>
          </cell>
        </row>
        <row r="3901">
          <cell r="A3901">
            <v>511</v>
          </cell>
          <cell r="B3901" t="str">
            <v>PRIMER PARA MANTA ASFALTICA A BASE DE ASFALTO MODIFICADO DILUIDO EM SOLVENTE, APLICACAO A FRIO</v>
          </cell>
          <cell r="C3901" t="str">
            <v xml:space="preserve">L     </v>
          </cell>
          <cell r="D3901" t="str">
            <v>AS</v>
          </cell>
          <cell r="E3901">
            <v>16.11</v>
          </cell>
        </row>
        <row r="3902">
          <cell r="A3902">
            <v>11174</v>
          </cell>
          <cell r="B3902" t="str">
            <v>PRIMER UNIVERSAL, FUNDO ANTICORROSIVO TIPO ZARCAO</v>
          </cell>
          <cell r="C3902" t="str">
            <v xml:space="preserve">18L   </v>
          </cell>
          <cell r="D3902" t="str">
            <v>CR</v>
          </cell>
          <cell r="E3902">
            <v>455.49</v>
          </cell>
        </row>
        <row r="3903">
          <cell r="A3903">
            <v>37540</v>
          </cell>
          <cell r="B3903" t="str">
            <v>PROJETOR DE ARGAMASSA, CAPACIDADE DE PROJECAO 1,5 M3/H, ALCANCE DA PROJECAO 30 ATE 60 M, MOTOR ELETRICO TRIFASICO</v>
          </cell>
          <cell r="C3903" t="str">
            <v xml:space="preserve">UN    </v>
          </cell>
          <cell r="D3903" t="str">
            <v>CR</v>
          </cell>
          <cell r="E3903">
            <v>61960.29</v>
          </cell>
        </row>
        <row r="3904">
          <cell r="A3904">
            <v>37548</v>
          </cell>
          <cell r="B3904" t="str">
            <v>PROJETOR DE ARGAMASSA, CAPACIDADE DE PROJECAO 2,0 M3/H, ALCANCE DA PROJECAO ATE 50 M, MOTOR ELETRICO TRIFASICO</v>
          </cell>
          <cell r="C3904" t="str">
            <v xml:space="preserve">UN    </v>
          </cell>
          <cell r="D3904" t="str">
            <v>CR</v>
          </cell>
          <cell r="E3904">
            <v>82128.05</v>
          </cell>
        </row>
        <row r="3905">
          <cell r="A3905">
            <v>39828</v>
          </cell>
          <cell r="B3905" t="str">
            <v>PROJETOR PNEUMATICO DE ARGAMASSA PARA CHAPISCO E REBOCO COM RECIPIENTE ACOPLADO, TIPO CANEQUNHA, COM VOLUME DE 1,50 L, SEM COMPRESSOR</v>
          </cell>
          <cell r="C3905" t="str">
            <v xml:space="preserve">UN    </v>
          </cell>
          <cell r="D3905" t="str">
            <v>CR</v>
          </cell>
          <cell r="E3905">
            <v>492.69</v>
          </cell>
        </row>
        <row r="3906">
          <cell r="A3906">
            <v>12273</v>
          </cell>
          <cell r="B3906" t="str">
            <v>PROJETOR RETANGULAR FECHADO PARA LAMPADA VAPOR DE MERCURIO/SODIO 250 W A 500 W, CABECEIRAS EM ALUMINIO FUNDIDO, CORPO EM ALUMINIO ANODIZADO, PARA LAMPADA E40 FECHAMENTO EM VIDRO TEMPERADO.</v>
          </cell>
          <cell r="C3906" t="str">
            <v xml:space="preserve">UN    </v>
          </cell>
          <cell r="D3906" t="str">
            <v>AS</v>
          </cell>
          <cell r="E3906">
            <v>61.84</v>
          </cell>
        </row>
        <row r="3907">
          <cell r="A3907">
            <v>38392</v>
          </cell>
          <cell r="B3907" t="str">
            <v>PROLONGADOR/EXTENSOR PARA ROLO DE PINTURA 3 M</v>
          </cell>
          <cell r="C3907" t="str">
            <v xml:space="preserve">UN    </v>
          </cell>
          <cell r="D3907" t="str">
            <v>CR</v>
          </cell>
          <cell r="E3907">
            <v>43.45</v>
          </cell>
        </row>
        <row r="3908">
          <cell r="A3908">
            <v>11735</v>
          </cell>
          <cell r="B3908" t="str">
            <v>PROLONGAMENTO PVC PARA CAIXA SIFONADA  100 MM X 200 MM (NBR 5688)</v>
          </cell>
          <cell r="C3908" t="str">
            <v xml:space="preserve">UN    </v>
          </cell>
          <cell r="D3908" t="str">
            <v>CR</v>
          </cell>
          <cell r="E3908">
            <v>4.08</v>
          </cell>
        </row>
        <row r="3909">
          <cell r="A3909">
            <v>11733</v>
          </cell>
          <cell r="B3909" t="str">
            <v>PROLONGAMENTO PVC PARA CAIXA SIFONADA 100 MM X 100 MM (NBR 5688)</v>
          </cell>
          <cell r="C3909" t="str">
            <v xml:space="preserve">UN    </v>
          </cell>
          <cell r="D3909" t="str">
            <v>CR</v>
          </cell>
          <cell r="E3909">
            <v>1.99</v>
          </cell>
        </row>
        <row r="3910">
          <cell r="A3910">
            <v>11734</v>
          </cell>
          <cell r="B3910" t="str">
            <v>PROLONGAMENTO PVC PARA CAIXA SIFONADA, 100 MM X 150 MM (NBR 5688)</v>
          </cell>
          <cell r="C3910" t="str">
            <v xml:space="preserve">UN    </v>
          </cell>
          <cell r="D3910" t="str">
            <v>CR</v>
          </cell>
          <cell r="E3910">
            <v>3.08</v>
          </cell>
        </row>
        <row r="3911">
          <cell r="A3911">
            <v>11737</v>
          </cell>
          <cell r="B3911" t="str">
            <v>PROLONGAMENTO PVC PARA CAIXA SIFONADA, 150 MM X 150 MM (NBR 5688)</v>
          </cell>
          <cell r="C3911" t="str">
            <v xml:space="preserve">UN    </v>
          </cell>
          <cell r="D3911" t="str">
            <v>CR</v>
          </cell>
          <cell r="E3911">
            <v>5.44</v>
          </cell>
        </row>
        <row r="3912">
          <cell r="A3912">
            <v>11738</v>
          </cell>
          <cell r="B3912" t="str">
            <v>PROLONGAMENTO PVC PARA CAIXA SIFONADA, 150 MM X 200 MM (NBR 5688)</v>
          </cell>
          <cell r="C3912" t="str">
            <v xml:space="preserve">UN    </v>
          </cell>
          <cell r="D3912" t="str">
            <v>CR</v>
          </cell>
          <cell r="E3912">
            <v>8.85</v>
          </cell>
        </row>
        <row r="3913">
          <cell r="A3913">
            <v>36143</v>
          </cell>
          <cell r="B3913" t="str">
            <v>PROTETOR AUDITIVO TIPO CONCHA COM ABAFADOR DE RUIDOS, ATENUACAO ACIMA DE 22 DB</v>
          </cell>
          <cell r="C3913" t="str">
            <v xml:space="preserve">UN    </v>
          </cell>
          <cell r="D3913" t="str">
            <v>CR</v>
          </cell>
          <cell r="E3913">
            <v>21.52</v>
          </cell>
        </row>
        <row r="3914">
          <cell r="A3914">
            <v>36142</v>
          </cell>
          <cell r="B3914" t="str">
            <v>PROTETOR AUDITIVO TIPO PLUG DE INSERCAO COM CORDAO, ATENUACAO SUPERIOR A 15 DB</v>
          </cell>
          <cell r="C3914" t="str">
            <v xml:space="preserve">UN    </v>
          </cell>
          <cell r="D3914" t="str">
            <v>CR</v>
          </cell>
          <cell r="E3914">
            <v>1.57</v>
          </cell>
        </row>
        <row r="3915">
          <cell r="A3915">
            <v>36146</v>
          </cell>
          <cell r="B3915" t="str">
            <v>PROTETOR SOLAR FPS 30, EMBALAGEM 2 LITROS</v>
          </cell>
          <cell r="C3915" t="str">
            <v xml:space="preserve">UN    </v>
          </cell>
          <cell r="D3915" t="str">
            <v>CR</v>
          </cell>
          <cell r="E3915">
            <v>178.5</v>
          </cell>
        </row>
        <row r="3916">
          <cell r="A3916">
            <v>39015</v>
          </cell>
          <cell r="B3916" t="str">
            <v>PROTETOR/PONTEIRA PLASTICA PARA PONTA DE VERGALHAO DE ATE 1", TIPO PROTETOR DE ESPERA</v>
          </cell>
          <cell r="C3916" t="str">
            <v xml:space="preserve">UN    </v>
          </cell>
          <cell r="D3916" t="str">
            <v>AS</v>
          </cell>
          <cell r="E3916">
            <v>0.59</v>
          </cell>
        </row>
        <row r="3917">
          <cell r="A3917">
            <v>38377</v>
          </cell>
          <cell r="B3917" t="str">
            <v>PRUMO DE CENTRO EM ACO *400* G</v>
          </cell>
          <cell r="C3917" t="str">
            <v xml:space="preserve">UN    </v>
          </cell>
          <cell r="D3917" t="str">
            <v>CR</v>
          </cell>
          <cell r="E3917">
            <v>25.23</v>
          </cell>
        </row>
        <row r="3918">
          <cell r="A3918">
            <v>38376</v>
          </cell>
          <cell r="B3918" t="str">
            <v>PRUMO DE PAREDE EM ACO 700 A 750 G</v>
          </cell>
          <cell r="C3918" t="str">
            <v xml:space="preserve">UN    </v>
          </cell>
          <cell r="D3918" t="str">
            <v>CR</v>
          </cell>
          <cell r="E3918">
            <v>28.77</v>
          </cell>
        </row>
        <row r="3919">
          <cell r="A3919">
            <v>38116</v>
          </cell>
          <cell r="B3919" t="str">
            <v>PULSADOR CAMPAINHA 10A, 250V (APENAS MODULO)</v>
          </cell>
          <cell r="C3919" t="str">
            <v xml:space="preserve">UN    </v>
          </cell>
          <cell r="D3919" t="str">
            <v>CR</v>
          </cell>
          <cell r="E3919">
            <v>4.8499999999999996</v>
          </cell>
        </row>
        <row r="3920">
          <cell r="A3920">
            <v>38066</v>
          </cell>
          <cell r="B3920" t="str">
            <v>PULSADOR CAMPAINHA 10A, 250V, CONJUNTO MONTADO PARA EMBUTIR 4" X 2" (PLACA + SUPORTE + MODULO)</v>
          </cell>
          <cell r="C3920" t="str">
            <v xml:space="preserve">UN    </v>
          </cell>
          <cell r="D3920" t="str">
            <v>CR</v>
          </cell>
          <cell r="E3920">
            <v>8.01</v>
          </cell>
        </row>
        <row r="3921">
          <cell r="A3921">
            <v>38117</v>
          </cell>
          <cell r="B3921" t="str">
            <v>PULSADOR MINUTERIA 10A, 250V (APENAS MODULO)</v>
          </cell>
          <cell r="C3921" t="str">
            <v xml:space="preserve">UN    </v>
          </cell>
          <cell r="D3921" t="str">
            <v>CR</v>
          </cell>
          <cell r="E3921">
            <v>8.27</v>
          </cell>
        </row>
        <row r="3922">
          <cell r="A3922">
            <v>38067</v>
          </cell>
          <cell r="B3922" t="str">
            <v>PULSADOR MINUTERIA 10A, 250V, CONJUNTO MONTADO PARA EMBUTIR 4" X 2" (PLACA + SUPORTE + MODULO)</v>
          </cell>
          <cell r="C3922" t="str">
            <v xml:space="preserve">UN    </v>
          </cell>
          <cell r="D3922" t="str">
            <v>CR</v>
          </cell>
          <cell r="E3922">
            <v>11.28</v>
          </cell>
        </row>
        <row r="3923">
          <cell r="A3923">
            <v>41757</v>
          </cell>
          <cell r="B3923" t="str">
            <v>PULVERIZADOR DE TINTA ELETRICO / MAQUINA DE PINTURA AIRLESS, VAZAO *2* L/MIN (COLETADO CAIXA)</v>
          </cell>
          <cell r="C3923" t="str">
            <v xml:space="preserve">UN    </v>
          </cell>
          <cell r="D3923" t="str">
            <v>AS</v>
          </cell>
          <cell r="E3923">
            <v>3098.3</v>
          </cell>
        </row>
        <row r="3924">
          <cell r="A3924">
            <v>5080</v>
          </cell>
          <cell r="B3924" t="str">
            <v>PUXADOR CENTRAL, TIPO ALCA, EM ZAMAC CROMADO, COM ROSETAS, COMPRIMENTO *100* MM, PARA PORTA / JANELA EM MADEIRA OU METALICA - INCLUI PARAFUSOS</v>
          </cell>
          <cell r="C3924" t="str">
            <v xml:space="preserve">UN    </v>
          </cell>
          <cell r="D3924" t="str">
            <v>CR</v>
          </cell>
          <cell r="E3924">
            <v>10.45</v>
          </cell>
        </row>
        <row r="3925">
          <cell r="A3925">
            <v>11522</v>
          </cell>
          <cell r="B3925" t="str">
            <v>PUXADOR CONCHA DE EMBUTIR PARA JANELA / PORTA DE CORRER, EM LATAO CROMADO, COM FURO CENTRAL PARA CHAVE E FUROS PARA PARAFUSOS, *40 X 100* MM  (LARGURA X ALTURA) - SEM FECHADURA</v>
          </cell>
          <cell r="C3925" t="str">
            <v xml:space="preserve">UN    </v>
          </cell>
          <cell r="D3925" t="str">
            <v>CR</v>
          </cell>
          <cell r="E3925">
            <v>13.06</v>
          </cell>
        </row>
        <row r="3926">
          <cell r="A3926">
            <v>38168</v>
          </cell>
          <cell r="B3926" t="str">
            <v>PUXADOR TUBULAR RETO, DUPLO, EM ALUMINIO POLIDO, DIAMETRO APROX.DE 1", COMPRIMENTO APROX. DE 400 MM, PARA PORTAS DE MADEIRA OU VIDRO</v>
          </cell>
          <cell r="C3926" t="str">
            <v xml:space="preserve">UN    </v>
          </cell>
          <cell r="D3926" t="str">
            <v>CR</v>
          </cell>
          <cell r="E3926">
            <v>121.47</v>
          </cell>
        </row>
        <row r="3927">
          <cell r="A3927">
            <v>13393</v>
          </cell>
          <cell r="B3927" t="str">
            <v>QUADRO DE DISTRIBUICAO COM BARRAMENTO TRIFASICO, DE EMBUTIR, EM CHAPA DE ACO GALVANIZADO, PARA 12 DISJUNTORES DIN, 100 A</v>
          </cell>
          <cell r="C3927" t="str">
            <v xml:space="preserve">UN    </v>
          </cell>
          <cell r="D3927" t="str">
            <v>CR</v>
          </cell>
          <cell r="E3927">
            <v>217.6</v>
          </cell>
        </row>
        <row r="3928">
          <cell r="A3928">
            <v>13395</v>
          </cell>
          <cell r="B3928" t="str">
            <v>QUADRO DE DISTRIBUICAO COM BARRAMENTO TRIFASICO, DE EMBUTIR, EM CHAPA DE ACO GALVANIZADO, PARA 18 DISJUNTORES DIN, 100 A, INCLUINDO BARRAMENTO</v>
          </cell>
          <cell r="C3928" t="str">
            <v xml:space="preserve">UN    </v>
          </cell>
          <cell r="D3928" t="str">
            <v>CR</v>
          </cell>
          <cell r="E3928">
            <v>304.94</v>
          </cell>
        </row>
        <row r="3929">
          <cell r="A3929">
            <v>12039</v>
          </cell>
          <cell r="B3929" t="str">
            <v>QUADRO DE DISTRIBUICAO COM BARRAMENTO TRIFASICO, DE EMBUTIR, EM CHAPA DE ACO GALVANIZADO, PARA 24 DISJUNTORES DIN, 100 A</v>
          </cell>
          <cell r="C3929" t="str">
            <v xml:space="preserve">UN    </v>
          </cell>
          <cell r="D3929" t="str">
            <v>CR</v>
          </cell>
          <cell r="E3929">
            <v>320.47000000000003</v>
          </cell>
        </row>
        <row r="3930">
          <cell r="A3930">
            <v>13396</v>
          </cell>
          <cell r="B3930" t="str">
            <v>QUADRO DE DISTRIBUICAO COM BARRAMENTO TRIFASICO, DE EMBUTIR, EM CHAPA DE ACO GALVANIZADO, PARA 28 DISJUNTORES DIN, 100 A</v>
          </cell>
          <cell r="C3930" t="str">
            <v xml:space="preserve">UN    </v>
          </cell>
          <cell r="D3930" t="str">
            <v>CR</v>
          </cell>
          <cell r="E3930">
            <v>450.07</v>
          </cell>
        </row>
        <row r="3931">
          <cell r="A3931">
            <v>12041</v>
          </cell>
          <cell r="B3931" t="str">
            <v>QUADRO DE DISTRIBUICAO COM BARRAMENTO TRIFASICO, DE EMBUTIR, EM CHAPA DE ACO GALVANIZADO, PARA 30 DISJUNTORES DIN, 150 A</v>
          </cell>
          <cell r="C3931" t="str">
            <v xml:space="preserve">UN    </v>
          </cell>
          <cell r="D3931" t="str">
            <v>CR</v>
          </cell>
          <cell r="E3931">
            <v>367.51</v>
          </cell>
        </row>
        <row r="3932">
          <cell r="A3932">
            <v>12043</v>
          </cell>
          <cell r="B3932" t="str">
            <v>QUADRO DE DISTRIBUICAO COM BARRAMENTO TRIFASICO, DE EMBUTIR, EM CHAPA DE ACO GALVANIZADO, PARA 30 DISJUNTORES DIN, 225 A</v>
          </cell>
          <cell r="C3932" t="str">
            <v xml:space="preserve">UN    </v>
          </cell>
          <cell r="D3932" t="str">
            <v>CR</v>
          </cell>
          <cell r="E3932">
            <v>775.95</v>
          </cell>
        </row>
        <row r="3933">
          <cell r="A3933">
            <v>39762</v>
          </cell>
          <cell r="B3933" t="str">
            <v>QUADRO DE DISTRIBUICAO COM BARRAMENTO TRIFASICO, DE EMBUTIR, EM CHAPA DE ACO GALVANIZADO, PARA 36 DISJUNTORES DIN, 100 A</v>
          </cell>
          <cell r="C3933" t="str">
            <v xml:space="preserve">UN    </v>
          </cell>
          <cell r="D3933" t="str">
            <v>CR</v>
          </cell>
          <cell r="E3933">
            <v>369.37</v>
          </cell>
        </row>
        <row r="3934">
          <cell r="A3934">
            <v>12042</v>
          </cell>
          <cell r="B3934" t="str">
            <v>QUADRO DE DISTRIBUICAO COM BARRAMENTO TRIFASICO, DE EMBUTIR, EM CHAPA DE ACO GALVANIZADO, PARA 40 DISJUNTORES DIN, 100 A</v>
          </cell>
          <cell r="C3934" t="str">
            <v xml:space="preserve">UN    </v>
          </cell>
          <cell r="D3934" t="str">
            <v>CR</v>
          </cell>
          <cell r="E3934">
            <v>539.27</v>
          </cell>
        </row>
        <row r="3935">
          <cell r="A3935">
            <v>39763</v>
          </cell>
          <cell r="B3935" t="str">
            <v>QUADRO DE DISTRIBUICAO COM BARRAMENTO TRIFASICO, DE EMBUTIR, EM CHAPA DE ACO GALVANIZADO, PARA 48 DISJUNTORES DIN, 100 A</v>
          </cell>
          <cell r="C3935" t="str">
            <v xml:space="preserve">UN    </v>
          </cell>
          <cell r="D3935" t="str">
            <v>CR</v>
          </cell>
          <cell r="E3935">
            <v>631.15</v>
          </cell>
        </row>
        <row r="3936">
          <cell r="A3936">
            <v>39760</v>
          </cell>
          <cell r="B3936" t="str">
            <v>QUADRO DE DISTRIBUICAO COM BARRAMENTO TRIFASICO, DE SOBREPOR, EM CHAPA DE ACO GALVANIZADO, PARA *42* DISJUNTORES DIN, 100 A</v>
          </cell>
          <cell r="C3936" t="str">
            <v xml:space="preserve">UN    </v>
          </cell>
          <cell r="D3936" t="str">
            <v>CR</v>
          </cell>
          <cell r="E3936">
            <v>629.07000000000005</v>
          </cell>
        </row>
        <row r="3937">
          <cell r="A3937">
            <v>39756</v>
          </cell>
          <cell r="B3937" t="str">
            <v>QUADRO DE DISTRIBUICAO COM BARRAMENTO TRIFASICO, DE SOBREPOR, EM CHAPA DE ACO GALVANIZADO, PARA 12 DISJUNTORES DIN, 100 A</v>
          </cell>
          <cell r="C3937" t="str">
            <v xml:space="preserve">UN    </v>
          </cell>
          <cell r="D3937" t="str">
            <v>CR</v>
          </cell>
          <cell r="E3937">
            <v>225.87</v>
          </cell>
        </row>
        <row r="3938">
          <cell r="A3938">
            <v>12038</v>
          </cell>
          <cell r="B3938" t="str">
            <v>QUADRO DE DISTRIBUICAO COM BARRAMENTO TRIFASICO, DE SOBREPOR, EM CHAPA DE ACO GALVANIZADO, PARA 18 DISJUNTORES DIN, 100 A</v>
          </cell>
          <cell r="C3938" t="str">
            <v xml:space="preserve">UN    </v>
          </cell>
          <cell r="D3938" t="str">
            <v>CR</v>
          </cell>
          <cell r="E3938">
            <v>282.23</v>
          </cell>
        </row>
        <row r="3939">
          <cell r="A3939">
            <v>39757</v>
          </cell>
          <cell r="B3939" t="str">
            <v>QUADRO DE DISTRIBUICAO COM BARRAMENTO TRIFASICO, DE SOBREPOR, EM CHAPA DE ACO GALVANIZADO, PARA 28 DISJUNTORES DIN, 100 A</v>
          </cell>
          <cell r="C3939" t="str">
            <v xml:space="preserve">UN    </v>
          </cell>
          <cell r="D3939" t="str">
            <v>CR</v>
          </cell>
          <cell r="E3939">
            <v>260.98</v>
          </cell>
        </row>
        <row r="3940">
          <cell r="A3940">
            <v>39758</v>
          </cell>
          <cell r="B3940" t="str">
            <v>QUADRO DE DISTRIBUICAO COM BARRAMENTO TRIFASICO, DE SOBREPOR, EM CHAPA DE ACO GALVANIZADO, PARA 30 DISJUNTORES DIN, 100 A</v>
          </cell>
          <cell r="C3940" t="str">
            <v xml:space="preserve">UN    </v>
          </cell>
          <cell r="D3940" t="str">
            <v>CR</v>
          </cell>
          <cell r="E3940">
            <v>380.34</v>
          </cell>
        </row>
        <row r="3941">
          <cell r="A3941">
            <v>39759</v>
          </cell>
          <cell r="B3941" t="str">
            <v>QUADRO DE DISTRIBUICAO COM BARRAMENTO TRIFASICO, DE SOBREPOR, EM CHAPA DE ACO GALVANIZADO, PARA 36 DISJUNTORES DIN, 100 A</v>
          </cell>
          <cell r="C3941" t="str">
            <v xml:space="preserve">UN    </v>
          </cell>
          <cell r="D3941" t="str">
            <v>CR</v>
          </cell>
          <cell r="E3941">
            <v>469.72</v>
          </cell>
        </row>
        <row r="3942">
          <cell r="A3942">
            <v>39761</v>
          </cell>
          <cell r="B3942" t="str">
            <v>QUADRO DE DISTRIBUICAO COM BARRAMENTO TRIFASICO, DE SOBREPOR, EM CHAPA DE ACO GALVANIZADO, PARA 48 DISJUNTORES DIN, 100 A</v>
          </cell>
          <cell r="C3942" t="str">
            <v xml:space="preserve">UN    </v>
          </cell>
          <cell r="D3942" t="str">
            <v>CR</v>
          </cell>
          <cell r="E3942">
            <v>564.62</v>
          </cell>
        </row>
        <row r="3943">
          <cell r="A3943">
            <v>39805</v>
          </cell>
          <cell r="B3943" t="str">
            <v>QUADRO DE DISTRIBUICAO, EM PVC, DE EMBUTIR, COM BARRAMENTO TERRA / NEUTRO, PARA 12 DISJUNTORES NEMA OU 16 DISJUNTORES DIN</v>
          </cell>
          <cell r="C3943" t="str">
            <v xml:space="preserve">UN    </v>
          </cell>
          <cell r="D3943" t="str">
            <v>CR</v>
          </cell>
          <cell r="E3943">
            <v>114.69</v>
          </cell>
        </row>
        <row r="3944">
          <cell r="A3944">
            <v>39806</v>
          </cell>
          <cell r="B3944" t="str">
            <v>QUADRO DE DISTRIBUICAO, EM PVC, DE EMBUTIR, COM BARRAMENTO TERRA / NEUTRO, PARA 18 DISJUNTORES NEMA OU 24 DISJUNTORES DIN</v>
          </cell>
          <cell r="C3944" t="str">
            <v xml:space="preserve">UN    </v>
          </cell>
          <cell r="D3944" t="str">
            <v>CR</v>
          </cell>
          <cell r="E3944">
            <v>212.49</v>
          </cell>
        </row>
        <row r="3945">
          <cell r="A3945">
            <v>39807</v>
          </cell>
          <cell r="B3945" t="str">
            <v>QUADRO DE DISTRIBUICAO, EM PVC, DE EMBUTIR, COM BARRAMENTO TERRA / NEUTRO, PARA 27 DISJUNTORES NEMA OU 36 DISJUNTORES DIN</v>
          </cell>
          <cell r="C3945" t="str">
            <v xml:space="preserve">UN    </v>
          </cell>
          <cell r="D3945" t="str">
            <v>CR</v>
          </cell>
          <cell r="E3945">
            <v>460.52</v>
          </cell>
        </row>
        <row r="3946">
          <cell r="A3946">
            <v>43100</v>
          </cell>
          <cell r="B3946" t="str">
            <v>QUADRO DE DISTRIBUICAO, EM PVC, DE EMBUTIR, COM BARRAMENTO TERRA / NEUTRO, PARA 48 DISJUNTORES DIN</v>
          </cell>
          <cell r="C3946" t="str">
            <v xml:space="preserve">UN    </v>
          </cell>
          <cell r="D3946" t="str">
            <v>CR</v>
          </cell>
          <cell r="E3946">
            <v>360.03</v>
          </cell>
        </row>
        <row r="3947">
          <cell r="A3947">
            <v>39804</v>
          </cell>
          <cell r="B3947" t="str">
            <v>QUADRO DE DISTRIBUICAO, EM PVC, DE EMBUTIR, COM BARRAMENTO TERRA / NEUTRO, PARA 6 DISJUNTORES NEMA OU 8 DISJUNTORES DIN</v>
          </cell>
          <cell r="C3947" t="str">
            <v xml:space="preserve">UN    </v>
          </cell>
          <cell r="D3947" t="str">
            <v>CR</v>
          </cell>
          <cell r="E3947">
            <v>67.34</v>
          </cell>
        </row>
        <row r="3948">
          <cell r="A3948">
            <v>39796</v>
          </cell>
          <cell r="B3948" t="str">
            <v>QUADRO DE DISTRIBUICAO, SEM BARRAMENTO, EM PVC, DE EMBUTIR, PARA 12 DISJUNTORES NEMA OU 16 DISJUNTORES DIN</v>
          </cell>
          <cell r="C3948" t="str">
            <v xml:space="preserve">UN    </v>
          </cell>
          <cell r="D3948" t="str">
            <v>CR</v>
          </cell>
          <cell r="E3948">
            <v>69.75</v>
          </cell>
        </row>
        <row r="3949">
          <cell r="A3949">
            <v>39797</v>
          </cell>
          <cell r="B3949" t="str">
            <v>QUADRO DE DISTRIBUICAO, SEM BARRAMENTO, EM PVC, DE EMBUTIR, PARA 18 DISJUNTORES NEMA OU 24 DISJUNTORES DIN</v>
          </cell>
          <cell r="C3949" t="str">
            <v xml:space="preserve">UN    </v>
          </cell>
          <cell r="D3949" t="str">
            <v xml:space="preserve">C </v>
          </cell>
          <cell r="E3949">
            <v>109.5</v>
          </cell>
        </row>
        <row r="3950">
          <cell r="A3950">
            <v>39798</v>
          </cell>
          <cell r="B3950" t="str">
            <v>QUADRO DE DISTRIBUICAO, SEM BARRAMENTO, EM PVC, DE EMBUTIR, PARA 27 DISJUNTORES NEMA OU 36 DISJUNTORES DIN</v>
          </cell>
          <cell r="C3950" t="str">
            <v xml:space="preserve">UN    </v>
          </cell>
          <cell r="D3950" t="str">
            <v>CR</v>
          </cell>
          <cell r="E3950">
            <v>187.82</v>
          </cell>
        </row>
        <row r="3951">
          <cell r="A3951">
            <v>39794</v>
          </cell>
          <cell r="B3951" t="str">
            <v>QUADRO DE DISTRIBUICAO, SEM BARRAMENTO, EM PVC, DE EMBUTIR, PARA 3 DISJUNTORES NEMA OU 4 DISJUNTORES DIN</v>
          </cell>
          <cell r="C3951" t="str">
            <v xml:space="preserve">UN    </v>
          </cell>
          <cell r="D3951" t="str">
            <v>CR</v>
          </cell>
          <cell r="E3951">
            <v>29.61</v>
          </cell>
        </row>
        <row r="3952">
          <cell r="A3952">
            <v>39795</v>
          </cell>
          <cell r="B3952" t="str">
            <v>QUADRO DE DISTRIBUICAO, SEM BARRAMENTO, EM PVC, DE EMBUTIR, PARA 6 DISJUNTORES NEMA OU 8 DISJUNTORES DIN</v>
          </cell>
          <cell r="C3952" t="str">
            <v xml:space="preserve">UN    </v>
          </cell>
          <cell r="D3952" t="str">
            <v>CR</v>
          </cell>
          <cell r="E3952">
            <v>46.77</v>
          </cell>
        </row>
        <row r="3953">
          <cell r="A3953">
            <v>39799</v>
          </cell>
          <cell r="B3953" t="str">
            <v>QUADRO DE DISTRIBUICAO, SEM BARRAMENTO, EM PVC, DE SOBREPOR,  PARA 3 DISJUNTORES NEMA OU 4 DISJUNTORES DIN</v>
          </cell>
          <cell r="C3953" t="str">
            <v xml:space="preserve">UN    </v>
          </cell>
          <cell r="D3953" t="str">
            <v>CR</v>
          </cell>
          <cell r="E3953">
            <v>34.51</v>
          </cell>
        </row>
        <row r="3954">
          <cell r="A3954">
            <v>39801</v>
          </cell>
          <cell r="B3954" t="str">
            <v>QUADRO DE DISTRIBUICAO, SEM BARRAMENTO, EM PVC, DE SOBREPOR, PARA 12 DISJUNTORES NEMA OU 16 DISJUNTORES DIN</v>
          </cell>
          <cell r="C3954" t="str">
            <v xml:space="preserve">UN    </v>
          </cell>
          <cell r="D3954" t="str">
            <v>CR</v>
          </cell>
          <cell r="E3954">
            <v>98.77</v>
          </cell>
        </row>
        <row r="3955">
          <cell r="A3955">
            <v>39802</v>
          </cell>
          <cell r="B3955" t="str">
            <v>QUADRO DE DISTRIBUICAO, SEM BARRAMENTO, EM PVC, DE SOBREPOR, PARA 18 DISJUNTORES NEMA OU 24 DISJUNTORES DIN</v>
          </cell>
          <cell r="C3955" t="str">
            <v xml:space="preserve">UN    </v>
          </cell>
          <cell r="D3955" t="str">
            <v>CR</v>
          </cell>
          <cell r="E3955">
            <v>144.79</v>
          </cell>
        </row>
        <row r="3956">
          <cell r="A3956">
            <v>39803</v>
          </cell>
          <cell r="B3956" t="str">
            <v>QUADRO DE DISTRIBUICAO, SEM BARRAMENTO, EM PVC, DE SOBREPOR, PARA 27 DISJUNTORES NEMA OU 36 DISJUNTORES DIN</v>
          </cell>
          <cell r="C3956" t="str">
            <v xml:space="preserve">UN    </v>
          </cell>
          <cell r="D3956" t="str">
            <v>CR</v>
          </cell>
          <cell r="E3956">
            <v>201.98</v>
          </cell>
        </row>
        <row r="3957">
          <cell r="A3957">
            <v>39800</v>
          </cell>
          <cell r="B3957" t="str">
            <v>QUADRO DE DISTRIBUICAO, SEM BARRAMENTO, EM PVC, DE SOBREPOR, PARA 6 DISJUNTORES NEMA OU 8 DISJUNTORES DIN</v>
          </cell>
          <cell r="C3957" t="str">
            <v xml:space="preserve">UN    </v>
          </cell>
          <cell r="D3957" t="str">
            <v>CR</v>
          </cell>
          <cell r="E3957">
            <v>58.79</v>
          </cell>
        </row>
        <row r="3958">
          <cell r="A3958">
            <v>4224</v>
          </cell>
          <cell r="B3958" t="str">
            <v>QUEROSENE</v>
          </cell>
          <cell r="C3958" t="str">
            <v xml:space="preserve">L     </v>
          </cell>
          <cell r="D3958" t="str">
            <v>CR</v>
          </cell>
          <cell r="E3958">
            <v>11.93</v>
          </cell>
        </row>
        <row r="3959">
          <cell r="A3959">
            <v>21059</v>
          </cell>
          <cell r="B3959" t="str">
            <v>RALO FOFO COM REQUADRO, QUADRADO 150 X 150 MM</v>
          </cell>
          <cell r="C3959" t="str">
            <v xml:space="preserve">UN    </v>
          </cell>
          <cell r="D3959" t="str">
            <v>AS</v>
          </cell>
          <cell r="E3959">
            <v>39.47</v>
          </cell>
        </row>
        <row r="3960">
          <cell r="A3960">
            <v>11234</v>
          </cell>
          <cell r="B3960" t="str">
            <v>RALO FOFO COM REQUADRO, QUADRADO 200 X 200 MM</v>
          </cell>
          <cell r="C3960" t="str">
            <v xml:space="preserve">UN    </v>
          </cell>
          <cell r="D3960" t="str">
            <v>AS</v>
          </cell>
          <cell r="E3960">
            <v>59.49</v>
          </cell>
        </row>
        <row r="3961">
          <cell r="A3961">
            <v>21060</v>
          </cell>
          <cell r="B3961" t="str">
            <v>RALO FOFO COM REQUADRO, QUADRADO 250 X 250 MM</v>
          </cell>
          <cell r="C3961" t="str">
            <v xml:space="preserve">UN    </v>
          </cell>
          <cell r="D3961" t="str">
            <v>AS</v>
          </cell>
          <cell r="E3961">
            <v>73.22</v>
          </cell>
        </row>
        <row r="3962">
          <cell r="A3962">
            <v>21061</v>
          </cell>
          <cell r="B3962" t="str">
            <v>RALO FOFO COM REQUADRO, QUADRADO 300 X 300 MM</v>
          </cell>
          <cell r="C3962" t="str">
            <v xml:space="preserve">UN    </v>
          </cell>
          <cell r="D3962" t="str">
            <v>AS</v>
          </cell>
          <cell r="E3962">
            <v>91.53</v>
          </cell>
        </row>
        <row r="3963">
          <cell r="A3963">
            <v>21062</v>
          </cell>
          <cell r="B3963" t="str">
            <v>RALO FOFO COM REQUADRO, QUADRADO 400 X 400 MM</v>
          </cell>
          <cell r="C3963" t="str">
            <v xml:space="preserve">UN    </v>
          </cell>
          <cell r="D3963" t="str">
            <v>AS</v>
          </cell>
          <cell r="E3963">
            <v>144.16</v>
          </cell>
        </row>
        <row r="3964">
          <cell r="A3964">
            <v>11708</v>
          </cell>
          <cell r="B3964" t="str">
            <v>RALO FOFO SEMIESFERICO, 100 MM, PARA LAJES/ CALHAS</v>
          </cell>
          <cell r="C3964" t="str">
            <v xml:space="preserve">UN    </v>
          </cell>
          <cell r="D3964" t="str">
            <v>AS</v>
          </cell>
          <cell r="E3964">
            <v>15.73</v>
          </cell>
        </row>
        <row r="3965">
          <cell r="A3965">
            <v>11709</v>
          </cell>
          <cell r="B3965" t="str">
            <v>RALO FOFO SEMIESFERICO, 150 MM, PARA LAJES/ CALHAS</v>
          </cell>
          <cell r="C3965" t="str">
            <v xml:space="preserve">UN    </v>
          </cell>
          <cell r="D3965" t="str">
            <v>AS</v>
          </cell>
          <cell r="E3965">
            <v>36.950000000000003</v>
          </cell>
        </row>
        <row r="3966">
          <cell r="A3966">
            <v>11710</v>
          </cell>
          <cell r="B3966" t="str">
            <v>RALO FOFO SEMIESFERICO, 200 MM, PARA LAJES/ CALHAS</v>
          </cell>
          <cell r="C3966" t="str">
            <v xml:space="preserve">UN    </v>
          </cell>
          <cell r="D3966" t="str">
            <v>AS</v>
          </cell>
          <cell r="E3966">
            <v>84.95</v>
          </cell>
        </row>
        <row r="3967">
          <cell r="A3967">
            <v>11707</v>
          </cell>
          <cell r="B3967" t="str">
            <v>RALO FOFO SEMIESFERICO, 75 MM, PARA LAJES/ CALHAS</v>
          </cell>
          <cell r="C3967" t="str">
            <v xml:space="preserve">UN    </v>
          </cell>
          <cell r="D3967" t="str">
            <v>AS</v>
          </cell>
          <cell r="E3967">
            <v>11.78</v>
          </cell>
        </row>
        <row r="3968">
          <cell r="A3968">
            <v>11739</v>
          </cell>
          <cell r="B3968" t="str">
            <v>RALO SECO PVC CONICO, 100 X 40 MM,  COM GRELHA REDONDA BRANCA</v>
          </cell>
          <cell r="C3968" t="str">
            <v xml:space="preserve">UN    </v>
          </cell>
          <cell r="D3968" t="str">
            <v>CR</v>
          </cell>
          <cell r="E3968">
            <v>5.93</v>
          </cell>
        </row>
        <row r="3969">
          <cell r="A3969">
            <v>11711</v>
          </cell>
          <cell r="B3969" t="str">
            <v>RALO SECO PVC CONICO, 100 X 40 MM, COM GRELHA QUADRADA</v>
          </cell>
          <cell r="C3969" t="str">
            <v xml:space="preserve">UN    </v>
          </cell>
          <cell r="D3969" t="str">
            <v>CR</v>
          </cell>
          <cell r="E3969">
            <v>8.69</v>
          </cell>
        </row>
        <row r="3970">
          <cell r="A3970">
            <v>5102</v>
          </cell>
          <cell r="B3970" t="str">
            <v>RALO SECO PVC QUADRADO, 100 X 100 X 53 MM, SAIDA 40 MM, COM GRELHA BRANCA</v>
          </cell>
          <cell r="C3970" t="str">
            <v xml:space="preserve">UN    </v>
          </cell>
          <cell r="D3970" t="str">
            <v>CR</v>
          </cell>
          <cell r="E3970">
            <v>8.4</v>
          </cell>
        </row>
        <row r="3971">
          <cell r="A3971">
            <v>11741</v>
          </cell>
          <cell r="B3971" t="str">
            <v>RALO SIFONADO PVC CILINDRICO, 100 X 40 MM,  COM GRELHA REDONDA BRANCA</v>
          </cell>
          <cell r="C3971" t="str">
            <v xml:space="preserve">UN    </v>
          </cell>
          <cell r="D3971" t="str">
            <v>CR</v>
          </cell>
          <cell r="E3971">
            <v>6.12</v>
          </cell>
        </row>
        <row r="3972">
          <cell r="A3972">
            <v>11743</v>
          </cell>
          <cell r="B3972" t="str">
            <v>RALO SIFONADO PVC REDONDO CONICO, 100 X 40 MM, COM GRELHA  BRANCA REDONDA</v>
          </cell>
          <cell r="C3972" t="str">
            <v xml:space="preserve">UN    </v>
          </cell>
          <cell r="D3972" t="str">
            <v>CR</v>
          </cell>
          <cell r="E3972">
            <v>5.56</v>
          </cell>
        </row>
        <row r="3973">
          <cell r="A3973">
            <v>11745</v>
          </cell>
          <cell r="B3973" t="str">
            <v>RALO SIFONADO PVC, QUADRADO, 100 X 100 X 53 MM, SAIDA 40 MM, COM GRELHA BRANCA</v>
          </cell>
          <cell r="C3973" t="str">
            <v xml:space="preserve">UN    </v>
          </cell>
          <cell r="D3973" t="str">
            <v>CR</v>
          </cell>
          <cell r="E3973">
            <v>7.89</v>
          </cell>
        </row>
        <row r="3974">
          <cell r="A3974">
            <v>25961</v>
          </cell>
          <cell r="B3974" t="str">
            <v>RASTELEIRO</v>
          </cell>
          <cell r="C3974" t="str">
            <v xml:space="preserve">H     </v>
          </cell>
          <cell r="D3974" t="str">
            <v>CR</v>
          </cell>
          <cell r="E3974">
            <v>10.62</v>
          </cell>
        </row>
        <row r="3975">
          <cell r="A3975">
            <v>40985</v>
          </cell>
          <cell r="B3975" t="str">
            <v>RASTELEIRO (MENSALISTA)</v>
          </cell>
          <cell r="C3975" t="str">
            <v xml:space="preserve">MES   </v>
          </cell>
          <cell r="D3975" t="str">
            <v>CR</v>
          </cell>
          <cell r="E3975">
            <v>1897.43</v>
          </cell>
        </row>
        <row r="3976">
          <cell r="A3976">
            <v>1088</v>
          </cell>
          <cell r="B3976" t="str">
            <v>REATOR ELETRONICO BIVOLT PARA 1 LAMPADA FLUORESCENTE DE 18/20 W</v>
          </cell>
          <cell r="C3976" t="str">
            <v xml:space="preserve">UN    </v>
          </cell>
          <cell r="D3976" t="str">
            <v>AS</v>
          </cell>
          <cell r="E3976">
            <v>16.43</v>
          </cell>
        </row>
        <row r="3977">
          <cell r="A3977">
            <v>1087</v>
          </cell>
          <cell r="B3977" t="str">
            <v>REATOR ELETRONICO BIVOLT PARA 1 LAMPADA FLUORESCENTE DE 36/40 W</v>
          </cell>
          <cell r="C3977" t="str">
            <v xml:space="preserve">UN    </v>
          </cell>
          <cell r="D3977" t="str">
            <v>AS</v>
          </cell>
          <cell r="E3977">
            <v>20.52</v>
          </cell>
        </row>
        <row r="3978">
          <cell r="A3978">
            <v>38777</v>
          </cell>
          <cell r="B3978" t="str">
            <v>REATOR ELETRONICO BIVOLT PARA 2 LAMPADAS FLUORESCENTES DE 14 W</v>
          </cell>
          <cell r="C3978" t="str">
            <v xml:space="preserve">UN    </v>
          </cell>
          <cell r="D3978" t="str">
            <v>AS</v>
          </cell>
          <cell r="E3978">
            <v>40.869999999999997</v>
          </cell>
        </row>
        <row r="3979">
          <cell r="A3979">
            <v>1086</v>
          </cell>
          <cell r="B3979" t="str">
            <v>REATOR ELETRONICO BIVOLT PARA 2 LAMPADAS FLUORESCENTES DE 18/20 W</v>
          </cell>
          <cell r="C3979" t="str">
            <v xml:space="preserve">UN    </v>
          </cell>
          <cell r="D3979" t="str">
            <v>AS</v>
          </cell>
          <cell r="E3979">
            <v>21.57</v>
          </cell>
        </row>
        <row r="3980">
          <cell r="A3980">
            <v>1079</v>
          </cell>
          <cell r="B3980" t="str">
            <v>REATOR ELETRONICO BIVOLT PARA 2 LAMPADAS FLUORESCENTES DE 36/40 W</v>
          </cell>
          <cell r="C3980" t="str">
            <v xml:space="preserve">UN    </v>
          </cell>
          <cell r="D3980" t="str">
            <v>AS</v>
          </cell>
          <cell r="E3980">
            <v>22.29</v>
          </cell>
        </row>
        <row r="3981">
          <cell r="A3981">
            <v>39374</v>
          </cell>
          <cell r="B3981" t="str">
            <v>REATOR INTERNO/INTEGRADO PARA LAMPADA VAPOR METALICO 400 W, ALTO FATOR DE POTENCIA</v>
          </cell>
          <cell r="C3981" t="str">
            <v xml:space="preserve">UN    </v>
          </cell>
          <cell r="D3981" t="str">
            <v xml:space="preserve">C </v>
          </cell>
          <cell r="E3981">
            <v>164.19</v>
          </cell>
        </row>
        <row r="3982">
          <cell r="A3982">
            <v>1082</v>
          </cell>
          <cell r="B3982" t="str">
            <v>REATOR P/ LAMPADA VAPOR DE SODIO 250W USO EXT</v>
          </cell>
          <cell r="C3982" t="str">
            <v xml:space="preserve">UN    </v>
          </cell>
          <cell r="D3982" t="str">
            <v>AS</v>
          </cell>
          <cell r="E3982">
            <v>140.16999999999999</v>
          </cell>
        </row>
        <row r="3983">
          <cell r="A3983">
            <v>12316</v>
          </cell>
          <cell r="B3983" t="str">
            <v>REATOR P/ 1 LAMPADA VAPOR DE MERCURIO 125W USO EXT</v>
          </cell>
          <cell r="C3983" t="str">
            <v xml:space="preserve">UN    </v>
          </cell>
          <cell r="D3983" t="str">
            <v>AS</v>
          </cell>
          <cell r="E3983">
            <v>64.239999999999995</v>
          </cell>
        </row>
        <row r="3984">
          <cell r="A3984">
            <v>12317</v>
          </cell>
          <cell r="B3984" t="str">
            <v>REATOR P/ 1 LAMPADA VAPOR DE MERCURIO 250W USO EXT</v>
          </cell>
          <cell r="C3984" t="str">
            <v xml:space="preserve">UN    </v>
          </cell>
          <cell r="D3984" t="str">
            <v>AS</v>
          </cell>
          <cell r="E3984">
            <v>76.61</v>
          </cell>
        </row>
        <row r="3985">
          <cell r="A3985">
            <v>12318</v>
          </cell>
          <cell r="B3985" t="str">
            <v>REATOR P/ 1 LAMPADA VAPOR DE MERCURIO 400W USO EXT</v>
          </cell>
          <cell r="C3985" t="str">
            <v xml:space="preserve">UN    </v>
          </cell>
          <cell r="D3985" t="str">
            <v>AS</v>
          </cell>
          <cell r="E3985">
            <v>88.25</v>
          </cell>
        </row>
        <row r="3986">
          <cell r="A3986">
            <v>5104</v>
          </cell>
          <cell r="B3986" t="str">
            <v>REBITE DE ALUMINIO VAZADO DE REPUXO, 3,2 X 8 MM (1KG = 1025 UNIDADES)</v>
          </cell>
          <cell r="C3986" t="str">
            <v xml:space="preserve">KG    </v>
          </cell>
          <cell r="D3986" t="str">
            <v>AS</v>
          </cell>
          <cell r="E3986">
            <v>47.55</v>
          </cell>
        </row>
        <row r="3987">
          <cell r="A3987">
            <v>26023</v>
          </cell>
          <cell r="B3987" t="str">
            <v>REBOLO ABRASIVO RETO DE USO GERAL GRAO 36, DE 6 X 1 " (DIAMETRO X ALTURA)</v>
          </cell>
          <cell r="C3987" t="str">
            <v xml:space="preserve">UN    </v>
          </cell>
          <cell r="D3987" t="str">
            <v>CR</v>
          </cell>
          <cell r="E3987">
            <v>71.45</v>
          </cell>
        </row>
        <row r="3988">
          <cell r="A3988">
            <v>2710</v>
          </cell>
          <cell r="B3988" t="str">
            <v>REBOLO ABRASIVO RETO DE USO GERAL GRAO 36, DE 6 X 3/4 " (DIAMETRO X ALTURA)</v>
          </cell>
          <cell r="C3988" t="str">
            <v xml:space="preserve">UN    </v>
          </cell>
          <cell r="D3988" t="str">
            <v>CR</v>
          </cell>
          <cell r="E3988">
            <v>57.06</v>
          </cell>
        </row>
        <row r="3989">
          <cell r="A3989">
            <v>14575</v>
          </cell>
          <cell r="B3989" t="str">
            <v>RECICLADORA DE ASFALTO A FRIO SOBRE RODAS, LARG. FRESAGEM 2,00 M, POT. 315 KW/422 HP</v>
          </cell>
          <cell r="C3989" t="str">
            <v xml:space="preserve">UN    </v>
          </cell>
          <cell r="D3989" t="str">
            <v>AS</v>
          </cell>
          <cell r="E3989">
            <v>3905271.1</v>
          </cell>
        </row>
        <row r="3990">
          <cell r="A3990">
            <v>20034</v>
          </cell>
          <cell r="B3990" t="str">
            <v>REDUCAO EXCENTRICA PVC NBR 10569 P/REDE COLET ESG PB JE 150 X 100MM</v>
          </cell>
          <cell r="C3990" t="str">
            <v xml:space="preserve">UN    </v>
          </cell>
          <cell r="D3990" t="str">
            <v>AS</v>
          </cell>
          <cell r="E3990">
            <v>54.35</v>
          </cell>
        </row>
        <row r="3991">
          <cell r="A3991">
            <v>20036</v>
          </cell>
          <cell r="B3991" t="str">
            <v>REDUCAO EXCENTRICA PVC NBR 10569 P/REDE COLET ESG PB JE 200 X 150MM</v>
          </cell>
          <cell r="C3991" t="str">
            <v xml:space="preserve">UN    </v>
          </cell>
          <cell r="D3991" t="str">
            <v>AS</v>
          </cell>
          <cell r="E3991">
            <v>104.55</v>
          </cell>
        </row>
        <row r="3992">
          <cell r="A3992">
            <v>20037</v>
          </cell>
          <cell r="B3992" t="str">
            <v>REDUCAO EXCENTRICA PVC NBR 10569 P/REDE COLET ESG PB JE 250 X 200MM</v>
          </cell>
          <cell r="C3992" t="str">
            <v xml:space="preserve">UN    </v>
          </cell>
          <cell r="D3992" t="str">
            <v>AS</v>
          </cell>
          <cell r="E3992">
            <v>197.2</v>
          </cell>
        </row>
        <row r="3993">
          <cell r="A3993">
            <v>20043</v>
          </cell>
          <cell r="B3993" t="str">
            <v>REDUCAO EXCENTRICA PVC P/ ESG PREDIAL DN 100 X 50MM</v>
          </cell>
          <cell r="C3993" t="str">
            <v xml:space="preserve">UN    </v>
          </cell>
          <cell r="D3993" t="str">
            <v>CR</v>
          </cell>
          <cell r="E3993">
            <v>4.6500000000000004</v>
          </cell>
        </row>
        <row r="3994">
          <cell r="A3994">
            <v>20044</v>
          </cell>
          <cell r="B3994" t="str">
            <v>REDUCAO EXCENTRICA PVC P/ ESG PREDIAL DN 100 X 75MM</v>
          </cell>
          <cell r="C3994" t="str">
            <v xml:space="preserve">UN    </v>
          </cell>
          <cell r="D3994" t="str">
            <v>CR</v>
          </cell>
          <cell r="E3994">
            <v>5.43</v>
          </cell>
        </row>
        <row r="3995">
          <cell r="A3995">
            <v>20042</v>
          </cell>
          <cell r="B3995" t="str">
            <v>REDUCAO EXCENTRICA PVC P/ ESG PREDIAL DN 75 X 50MM</v>
          </cell>
          <cell r="C3995" t="str">
            <v xml:space="preserve">UN    </v>
          </cell>
          <cell r="D3995" t="str">
            <v>CR</v>
          </cell>
          <cell r="E3995">
            <v>3.93</v>
          </cell>
        </row>
        <row r="3996">
          <cell r="A3996">
            <v>20046</v>
          </cell>
          <cell r="B3996" t="str">
            <v>REDUCAO EXCENTRICA PVC, SERIE R, DN 100 X 75 MM, PARA ESGOTO PREDIAL</v>
          </cell>
          <cell r="C3996" t="str">
            <v xml:space="preserve">UN    </v>
          </cell>
          <cell r="D3996" t="str">
            <v>CR</v>
          </cell>
          <cell r="E3996">
            <v>11.52</v>
          </cell>
        </row>
        <row r="3997">
          <cell r="A3997">
            <v>20047</v>
          </cell>
          <cell r="B3997" t="str">
            <v>REDUCAO EXCENTRICA PVC, SERIE R, DN 150 X 100 MM, PARA ESGOTO PREDIAL</v>
          </cell>
          <cell r="C3997" t="str">
            <v xml:space="preserve">UN    </v>
          </cell>
          <cell r="D3997" t="str">
            <v>CR</v>
          </cell>
          <cell r="E3997">
            <v>31.5</v>
          </cell>
        </row>
        <row r="3998">
          <cell r="A3998">
            <v>20045</v>
          </cell>
          <cell r="B3998" t="str">
            <v>REDUCAO EXCENTRICA PVC, SERIE R, DN 75 X 50 MM, PARA ESGOTO PREDIAL</v>
          </cell>
          <cell r="C3998" t="str">
            <v xml:space="preserve">UN    </v>
          </cell>
          <cell r="D3998" t="str">
            <v>CR</v>
          </cell>
          <cell r="E3998">
            <v>4.74</v>
          </cell>
        </row>
        <row r="3999">
          <cell r="A3999">
            <v>20972</v>
          </cell>
          <cell r="B3999" t="str">
            <v>REDUCAO FIXA TIPO STORZ, ENGATE RAPIDO 2.1/2" X 1.1/2", EM LATAO, PARA INSTALACAO PREDIAL COMBATE A INCENDIO PREDIAL</v>
          </cell>
          <cell r="C3999" t="str">
            <v xml:space="preserve">UN    </v>
          </cell>
          <cell r="D3999" t="str">
            <v>CR</v>
          </cell>
          <cell r="E3999">
            <v>79.8</v>
          </cell>
        </row>
        <row r="4000">
          <cell r="A4000">
            <v>20032</v>
          </cell>
          <cell r="B4000" t="str">
            <v>REDUCAO PVC PBA, JE, BB, DN 75 X 50 / DE 85 X 60 MM, PARA REDE DE AGUA</v>
          </cell>
          <cell r="C4000" t="str">
            <v xml:space="preserve">UN    </v>
          </cell>
          <cell r="D4000" t="str">
            <v>AS</v>
          </cell>
          <cell r="E4000">
            <v>49.68</v>
          </cell>
        </row>
        <row r="4001">
          <cell r="A4001">
            <v>11321</v>
          </cell>
          <cell r="B4001" t="str">
            <v>REDUCAO PVC PBA, JE, PB, DN 100 X 50 / DE 110 X 60 MM, PARA REDE DE AGUA</v>
          </cell>
          <cell r="C4001" t="str">
            <v xml:space="preserve">UN    </v>
          </cell>
          <cell r="D4001" t="str">
            <v>AS</v>
          </cell>
          <cell r="E4001">
            <v>22.65</v>
          </cell>
        </row>
        <row r="4002">
          <cell r="A4002">
            <v>11323</v>
          </cell>
          <cell r="B4002" t="str">
            <v>REDUCAO PVC PBA, JE, PB, DN 100 X 75 / DE 110 X 85 MM, PARA REDE DE AGUA</v>
          </cell>
          <cell r="C4002" t="str">
            <v xml:space="preserve">UN    </v>
          </cell>
          <cell r="D4002" t="str">
            <v>AS</v>
          </cell>
          <cell r="E4002">
            <v>26.05</v>
          </cell>
        </row>
        <row r="4003">
          <cell r="A4003">
            <v>20327</v>
          </cell>
          <cell r="B4003" t="str">
            <v>REDUCAO PVC PBA, JE, PB, DN 75 X 50 / DE 85 X 60 MM, PARA REDE DE AGUA</v>
          </cell>
          <cell r="C4003" t="str">
            <v xml:space="preserve">UN    </v>
          </cell>
          <cell r="D4003" t="str">
            <v>AS</v>
          </cell>
          <cell r="E4003">
            <v>14.78</v>
          </cell>
        </row>
        <row r="4004">
          <cell r="A4004">
            <v>25966</v>
          </cell>
          <cell r="B4004" t="str">
            <v>REDUTOR TIPO THINNER PARA ACABAMENTO</v>
          </cell>
          <cell r="C4004" t="str">
            <v xml:space="preserve">L     </v>
          </cell>
          <cell r="D4004" t="str">
            <v>CR</v>
          </cell>
          <cell r="E4004">
            <v>15.24</v>
          </cell>
        </row>
        <row r="4005">
          <cell r="A4005">
            <v>13390</v>
          </cell>
          <cell r="B4005" t="str">
            <v>REFLETOR REDONDO EM ALUMINIO ANODIZADO PARA LAMPADA VAPOR DE MERCURIO/SODIO, CORPO EM ALUMINIO COM PINTURA EPOXI, PARA LAMPADA E-27 DE 300 W, COM SUPORTE REDONDO E ALCA REGULAVEL PARA FIXACAO.</v>
          </cell>
          <cell r="C4005" t="str">
            <v xml:space="preserve">UN    </v>
          </cell>
          <cell r="D4005" t="str">
            <v>AS</v>
          </cell>
          <cell r="E4005">
            <v>81.069999999999993</v>
          </cell>
        </row>
        <row r="4006">
          <cell r="A4006">
            <v>6034</v>
          </cell>
          <cell r="B4006" t="str">
            <v>REGISTRO DE ESFERA DE PASSEIO, PVC PARA POLIETILENO, 20 MM</v>
          </cell>
          <cell r="C4006" t="str">
            <v xml:space="preserve">UN    </v>
          </cell>
          <cell r="D4006" t="str">
            <v>CR</v>
          </cell>
          <cell r="E4006">
            <v>12.38</v>
          </cell>
        </row>
        <row r="4007">
          <cell r="A4007">
            <v>6036</v>
          </cell>
          <cell r="B4007" t="str">
            <v>REGISTRO DE ESFERA PVC, COM BORBOLETA, COM ROSCA EXTERNA, DE 1/2"</v>
          </cell>
          <cell r="C4007" t="str">
            <v xml:space="preserve">UN    </v>
          </cell>
          <cell r="D4007" t="str">
            <v>CR</v>
          </cell>
          <cell r="E4007">
            <v>16.87</v>
          </cell>
        </row>
        <row r="4008">
          <cell r="A4008">
            <v>6031</v>
          </cell>
          <cell r="B4008" t="str">
            <v>REGISTRO DE ESFERA PVC, COM BORBOLETA, COM ROSCA EXTERNA, DE 3/4"</v>
          </cell>
          <cell r="C4008" t="str">
            <v xml:space="preserve">UN    </v>
          </cell>
          <cell r="D4008" t="str">
            <v xml:space="preserve">C </v>
          </cell>
          <cell r="E4008">
            <v>19.82</v>
          </cell>
        </row>
        <row r="4009">
          <cell r="A4009">
            <v>6029</v>
          </cell>
          <cell r="B4009" t="str">
            <v>REGISTRO DE ESFERA PVC, COM CABECA QUADRADA, COM ROSCA EXTERNA, 1/2"</v>
          </cell>
          <cell r="C4009" t="str">
            <v xml:space="preserve">UN    </v>
          </cell>
          <cell r="D4009" t="str">
            <v>CR</v>
          </cell>
          <cell r="E4009">
            <v>20.03</v>
          </cell>
        </row>
        <row r="4010">
          <cell r="A4010">
            <v>6033</v>
          </cell>
          <cell r="B4010" t="str">
            <v>REGISTRO DE ESFERA PVC, COM CABECA QUADRADA, COM ROSCA EXTERNA, 3/4"</v>
          </cell>
          <cell r="C4010" t="str">
            <v xml:space="preserve">UN    </v>
          </cell>
          <cell r="D4010" t="str">
            <v>CR</v>
          </cell>
          <cell r="E4010">
            <v>26.4</v>
          </cell>
        </row>
        <row r="4011">
          <cell r="A4011">
            <v>11672</v>
          </cell>
          <cell r="B4011" t="str">
            <v>REGISTRO DE ESFERA, PVC, COM VOLANTE, VS, ROSCAVEL, DN 1 1/2", COM CORPO DIVIDIDO</v>
          </cell>
          <cell r="C4011" t="str">
            <v xml:space="preserve">UN    </v>
          </cell>
          <cell r="D4011" t="str">
            <v>CR</v>
          </cell>
          <cell r="E4011">
            <v>57.43</v>
          </cell>
        </row>
        <row r="4012">
          <cell r="A4012">
            <v>11669</v>
          </cell>
          <cell r="B4012" t="str">
            <v>REGISTRO DE ESFERA, PVC, COM VOLANTE, VS, ROSCAVEL, DN 1 1/4", COM CORPO DIVIDIDO</v>
          </cell>
          <cell r="C4012" t="str">
            <v xml:space="preserve">UN    </v>
          </cell>
          <cell r="D4012" t="str">
            <v>CR</v>
          </cell>
          <cell r="E4012">
            <v>54.69</v>
          </cell>
        </row>
        <row r="4013">
          <cell r="A4013">
            <v>11670</v>
          </cell>
          <cell r="B4013" t="str">
            <v>REGISTRO DE ESFERA, PVC, COM VOLANTE, VS, ROSCAVEL, DN 1/2", COM CORPO DIVIDIDO</v>
          </cell>
          <cell r="C4013" t="str">
            <v xml:space="preserve">UN    </v>
          </cell>
          <cell r="D4013" t="str">
            <v>CR</v>
          </cell>
          <cell r="E4013">
            <v>20.95</v>
          </cell>
        </row>
        <row r="4014">
          <cell r="A4014">
            <v>20055</v>
          </cell>
          <cell r="B4014" t="str">
            <v>REGISTRO DE ESFERA, PVC, COM VOLANTE, VS, ROSCAVEL, DN 1", COM CORPO DIVIDIDO</v>
          </cell>
          <cell r="C4014" t="str">
            <v xml:space="preserve">UN    </v>
          </cell>
          <cell r="D4014" t="str">
            <v>CR</v>
          </cell>
          <cell r="E4014">
            <v>40.96</v>
          </cell>
        </row>
        <row r="4015">
          <cell r="A4015">
            <v>11671</v>
          </cell>
          <cell r="B4015" t="str">
            <v>REGISTRO DE ESFERA, PVC, COM VOLANTE, VS, ROSCAVEL, DN 2", COM CORPO DIVIDIDO</v>
          </cell>
          <cell r="C4015" t="str">
            <v xml:space="preserve">UN    </v>
          </cell>
          <cell r="D4015" t="str">
            <v>CR</v>
          </cell>
          <cell r="E4015">
            <v>87.89</v>
          </cell>
        </row>
        <row r="4016">
          <cell r="A4016">
            <v>6032</v>
          </cell>
          <cell r="B4016" t="str">
            <v>REGISTRO DE ESFERA, PVC, COM VOLANTE, VS, ROSCAVEL, DN 3/4", COM CORPO DIVIDIDO</v>
          </cell>
          <cell r="C4016" t="str">
            <v xml:space="preserve">UN    </v>
          </cell>
          <cell r="D4016" t="str">
            <v>CR</v>
          </cell>
          <cell r="E4016">
            <v>25.1</v>
          </cell>
        </row>
        <row r="4017">
          <cell r="A4017">
            <v>11673</v>
          </cell>
          <cell r="B4017" t="str">
            <v>REGISTRO DE ESFERA, PVC, COM VOLANTE, VS, SOLDAVEL, DN 20 MM, COM CORPO DIVIDIDO</v>
          </cell>
          <cell r="C4017" t="str">
            <v xml:space="preserve">UN    </v>
          </cell>
          <cell r="D4017" t="str">
            <v>CR</v>
          </cell>
          <cell r="E4017">
            <v>19.77</v>
          </cell>
        </row>
        <row r="4018">
          <cell r="A4018">
            <v>11674</v>
          </cell>
          <cell r="B4018" t="str">
            <v>REGISTRO DE ESFERA, PVC, COM VOLANTE, VS, SOLDAVEL, DN 25 MM, COM CORPO DIVIDIDO</v>
          </cell>
          <cell r="C4018" t="str">
            <v xml:space="preserve">UN    </v>
          </cell>
          <cell r="D4018" t="str">
            <v>CR</v>
          </cell>
          <cell r="E4018">
            <v>25.45</v>
          </cell>
        </row>
        <row r="4019">
          <cell r="A4019">
            <v>11675</v>
          </cell>
          <cell r="B4019" t="str">
            <v>REGISTRO DE ESFERA, PVC, COM VOLANTE, VS, SOLDAVEL, DN 32 MM, COM CORPO DIVIDIDO</v>
          </cell>
          <cell r="C4019" t="str">
            <v xml:space="preserve">UN    </v>
          </cell>
          <cell r="D4019" t="str">
            <v>CR</v>
          </cell>
          <cell r="E4019">
            <v>40.409999999999997</v>
          </cell>
        </row>
        <row r="4020">
          <cell r="A4020">
            <v>11676</v>
          </cell>
          <cell r="B4020" t="str">
            <v>REGISTRO DE ESFERA, PVC, COM VOLANTE, VS, SOLDAVEL, DN 40 MM, COM CORPO DIVIDIDO</v>
          </cell>
          <cell r="C4020" t="str">
            <v xml:space="preserve">UN    </v>
          </cell>
          <cell r="D4020" t="str">
            <v>CR</v>
          </cell>
          <cell r="E4020">
            <v>54.05</v>
          </cell>
        </row>
        <row r="4021">
          <cell r="A4021">
            <v>11677</v>
          </cell>
          <cell r="B4021" t="str">
            <v>REGISTRO DE ESFERA, PVC, COM VOLANTE, VS, SOLDAVEL, DN 50 MM, COM CORPO DIVIDIDO</v>
          </cell>
          <cell r="C4021" t="str">
            <v xml:space="preserve">UN    </v>
          </cell>
          <cell r="D4021" t="str">
            <v>CR</v>
          </cell>
          <cell r="E4021">
            <v>55.82</v>
          </cell>
        </row>
        <row r="4022">
          <cell r="A4022">
            <v>11678</v>
          </cell>
          <cell r="B4022" t="str">
            <v>REGISTRO DE ESFERA, PVC, COM VOLANTE, VS, SOLDAVEL, DN 60 MM, COM CORPO DIVIDIDO</v>
          </cell>
          <cell r="C4022" t="str">
            <v xml:space="preserve">UN    </v>
          </cell>
          <cell r="D4022" t="str">
            <v>CR</v>
          </cell>
          <cell r="E4022">
            <v>102.23</v>
          </cell>
        </row>
        <row r="4023">
          <cell r="A4023">
            <v>6038</v>
          </cell>
          <cell r="B4023" t="str">
            <v>REGISTRO DE PRESSAO PVC, ROSCAVEL, VOLANTE SIMPLES, DE 1/2"</v>
          </cell>
          <cell r="C4023" t="str">
            <v xml:space="preserve">UN    </v>
          </cell>
          <cell r="D4023" t="str">
            <v>CR</v>
          </cell>
          <cell r="E4023">
            <v>6.48</v>
          </cell>
        </row>
        <row r="4024">
          <cell r="A4024">
            <v>11718</v>
          </cell>
          <cell r="B4024" t="str">
            <v>REGISTRO DE PRESSAO PVC, ROSCAVEL, VOLANTE SIMPLES, DE 3/4"</v>
          </cell>
          <cell r="C4024" t="str">
            <v xml:space="preserve">UN    </v>
          </cell>
          <cell r="D4024" t="str">
            <v>CR</v>
          </cell>
          <cell r="E4024">
            <v>18.489999999999998</v>
          </cell>
        </row>
        <row r="4025">
          <cell r="A4025">
            <v>6037</v>
          </cell>
          <cell r="B4025" t="str">
            <v>REGISTRO DE PRESSAO PVC, SOLDAVEL, VOLANTE SIMPLES, DE 20 MM</v>
          </cell>
          <cell r="C4025" t="str">
            <v xml:space="preserve">UN    </v>
          </cell>
          <cell r="D4025" t="str">
            <v>CR</v>
          </cell>
          <cell r="E4025">
            <v>13.49</v>
          </cell>
        </row>
        <row r="4026">
          <cell r="A4026">
            <v>11719</v>
          </cell>
          <cell r="B4026" t="str">
            <v>REGISTRO DE PRESSAO PVC, SOLDAVEL, VOLANTE SIMPLES, DE 25 MM</v>
          </cell>
          <cell r="C4026" t="str">
            <v xml:space="preserve">UN    </v>
          </cell>
          <cell r="D4026" t="str">
            <v>CR</v>
          </cell>
          <cell r="E4026">
            <v>15</v>
          </cell>
        </row>
        <row r="4027">
          <cell r="A4027">
            <v>6019</v>
          </cell>
          <cell r="B4027" t="str">
            <v>REGISTRO GAVETA BRUTO EM LATAO FORJADO, BITOLA 1 " (REF 1509)</v>
          </cell>
          <cell r="C4027" t="str">
            <v xml:space="preserve">UN    </v>
          </cell>
          <cell r="D4027" t="str">
            <v>CR</v>
          </cell>
          <cell r="E4027">
            <v>46.23</v>
          </cell>
        </row>
        <row r="4028">
          <cell r="A4028">
            <v>6010</v>
          </cell>
          <cell r="B4028" t="str">
            <v>REGISTRO GAVETA BRUTO EM LATAO FORJADO, BITOLA 1 1/2 " (REF 1509)</v>
          </cell>
          <cell r="C4028" t="str">
            <v xml:space="preserve">UN    </v>
          </cell>
          <cell r="D4028" t="str">
            <v>CR</v>
          </cell>
          <cell r="E4028">
            <v>79.55</v>
          </cell>
        </row>
        <row r="4029">
          <cell r="A4029">
            <v>6017</v>
          </cell>
          <cell r="B4029" t="str">
            <v>REGISTRO GAVETA BRUTO EM LATAO FORJADO, BITOLA 1 1/4 " (REF 1509)</v>
          </cell>
          <cell r="C4029" t="str">
            <v xml:space="preserve">UN    </v>
          </cell>
          <cell r="D4029" t="str">
            <v>CR</v>
          </cell>
          <cell r="E4029">
            <v>63.01</v>
          </cell>
        </row>
        <row r="4030">
          <cell r="A4030">
            <v>6020</v>
          </cell>
          <cell r="B4030" t="str">
            <v>REGISTRO GAVETA BRUTO EM LATAO FORJADO, BITOLA 1/2 " (REF 1509)</v>
          </cell>
          <cell r="C4030" t="str">
            <v xml:space="preserve">UN    </v>
          </cell>
          <cell r="D4030" t="str">
            <v>CR</v>
          </cell>
          <cell r="E4030">
            <v>27.77</v>
          </cell>
        </row>
        <row r="4031">
          <cell r="A4031">
            <v>6028</v>
          </cell>
          <cell r="B4031" t="str">
            <v>REGISTRO GAVETA BRUTO EM LATAO FORJADO, BITOLA 2 " (REF 1509)</v>
          </cell>
          <cell r="C4031" t="str">
            <v xml:space="preserve">UN    </v>
          </cell>
          <cell r="D4031" t="str">
            <v>CR</v>
          </cell>
          <cell r="E4031">
            <v>110.81</v>
          </cell>
        </row>
        <row r="4032">
          <cell r="A4032">
            <v>6011</v>
          </cell>
          <cell r="B4032" t="str">
            <v>REGISTRO GAVETA BRUTO EM LATAO FORJADO, BITOLA 2 1/2 " (REF 1509)</v>
          </cell>
          <cell r="C4032" t="str">
            <v xml:space="preserve">UN    </v>
          </cell>
          <cell r="D4032" t="str">
            <v>CR</v>
          </cell>
          <cell r="E4032">
            <v>229.8</v>
          </cell>
        </row>
        <row r="4033">
          <cell r="A4033">
            <v>6012</v>
          </cell>
          <cell r="B4033" t="str">
            <v>REGISTRO GAVETA BRUTO EM LATAO FORJADO, BITOLA 3 " (REF 1509)</v>
          </cell>
          <cell r="C4033" t="str">
            <v xml:space="preserve">UN    </v>
          </cell>
          <cell r="D4033" t="str">
            <v>CR</v>
          </cell>
          <cell r="E4033">
            <v>278.22000000000003</v>
          </cell>
        </row>
        <row r="4034">
          <cell r="A4034">
            <v>6016</v>
          </cell>
          <cell r="B4034" t="str">
            <v>REGISTRO GAVETA BRUTO EM LATAO FORJADO, BITOLA 3/4 " (REF 1509)</v>
          </cell>
          <cell r="C4034" t="str">
            <v xml:space="preserve">UN    </v>
          </cell>
          <cell r="D4034" t="str">
            <v>CR</v>
          </cell>
          <cell r="E4034">
            <v>29.29</v>
          </cell>
        </row>
        <row r="4035">
          <cell r="A4035">
            <v>6027</v>
          </cell>
          <cell r="B4035" t="str">
            <v>REGISTRO GAVETA BRUTO EM LATAO FORJADO, BITOLA 4 " (REF 1509)</v>
          </cell>
          <cell r="C4035" t="str">
            <v xml:space="preserve">UN    </v>
          </cell>
          <cell r="D4035" t="str">
            <v>CR</v>
          </cell>
          <cell r="E4035">
            <v>579.71</v>
          </cell>
        </row>
        <row r="4036">
          <cell r="A4036">
            <v>6013</v>
          </cell>
          <cell r="B4036" t="str">
            <v>REGISTRO GAVETA COM ACABAMENTO E CANOPLA CROMADOS, SIMPLES, BITOLA 1 " (REF 1509)</v>
          </cell>
          <cell r="C4036" t="str">
            <v xml:space="preserve">UN    </v>
          </cell>
          <cell r="D4036" t="str">
            <v>CR</v>
          </cell>
          <cell r="E4036">
            <v>87.47</v>
          </cell>
        </row>
        <row r="4037">
          <cell r="A4037">
            <v>6015</v>
          </cell>
          <cell r="B4037" t="str">
            <v>REGISTRO GAVETA COM ACABAMENTO E CANOPLA CROMADOS, SIMPLES, BITOLA 1 1/2 " (REF 1509)</v>
          </cell>
          <cell r="C4037" t="str">
            <v xml:space="preserve">UN    </v>
          </cell>
          <cell r="D4037" t="str">
            <v>CR</v>
          </cell>
          <cell r="E4037">
            <v>127.21</v>
          </cell>
        </row>
        <row r="4038">
          <cell r="A4038">
            <v>6014</v>
          </cell>
          <cell r="B4038" t="str">
            <v>REGISTRO GAVETA COM ACABAMENTO E CANOPLA CROMADOS, SIMPLES, BITOLA 1 1/4 " (REF 1509)</v>
          </cell>
          <cell r="C4038" t="str">
            <v xml:space="preserve">UN    </v>
          </cell>
          <cell r="D4038" t="str">
            <v>CR</v>
          </cell>
          <cell r="E4038">
            <v>121.62</v>
          </cell>
        </row>
        <row r="4039">
          <cell r="A4039">
            <v>6006</v>
          </cell>
          <cell r="B4039" t="str">
            <v>REGISTRO GAVETA COM ACABAMENTO E CANOPLA CROMADOS, SIMPLES, BITOLA 1/2 " (REF 1509)</v>
          </cell>
          <cell r="C4039" t="str">
            <v xml:space="preserve">UN    </v>
          </cell>
          <cell r="D4039" t="str">
            <v>CR</v>
          </cell>
          <cell r="E4039">
            <v>63.34</v>
          </cell>
        </row>
        <row r="4040">
          <cell r="A4040">
            <v>6005</v>
          </cell>
          <cell r="B4040" t="str">
            <v>REGISTRO GAVETA COM ACABAMENTO E CANOPLA CROMADOS, SIMPLES, BITOLA 3/4 " (REF 1509)</v>
          </cell>
          <cell r="C4040" t="str">
            <v xml:space="preserve">UN    </v>
          </cell>
          <cell r="D4040" t="str">
            <v xml:space="preserve">C </v>
          </cell>
          <cell r="E4040">
            <v>71.459999999999994</v>
          </cell>
        </row>
        <row r="4041">
          <cell r="A4041">
            <v>11756</v>
          </cell>
          <cell r="B4041" t="str">
            <v>REGISTRO OU REGULADOR DE GAS COZINHA, VAZAO DE 2 KG/H, 2,8 KPA</v>
          </cell>
          <cell r="C4041" t="str">
            <v xml:space="preserve">UN    </v>
          </cell>
          <cell r="D4041" t="str">
            <v>CR</v>
          </cell>
          <cell r="E4041">
            <v>34.130000000000003</v>
          </cell>
        </row>
        <row r="4042">
          <cell r="A4042">
            <v>10904</v>
          </cell>
          <cell r="B4042" t="str">
            <v>REGISTRO OU VALVULA GLOBO ANGULAR EM LATAO, PARA HIDRANTES EM INSTALACAO PREDIAL DE INCENDIO, 45 GRAUS, DIAMETRO DE 2 1/2", COM VOLANTE, CLASSE DE PRESSAO DE ATE 200 PSI</v>
          </cell>
          <cell r="C4042" t="str">
            <v xml:space="preserve">UN    </v>
          </cell>
          <cell r="D4042" t="str">
            <v xml:space="preserve">C </v>
          </cell>
          <cell r="E4042">
            <v>111.73</v>
          </cell>
        </row>
        <row r="4043">
          <cell r="A4043">
            <v>11752</v>
          </cell>
          <cell r="B4043" t="str">
            <v>REGISTRO PRESSAO BRUTO EM LATAO FORJADO, BITOLA 1/2 " (REF 1400)</v>
          </cell>
          <cell r="C4043" t="str">
            <v xml:space="preserve">UN    </v>
          </cell>
          <cell r="D4043" t="str">
            <v>CR</v>
          </cell>
          <cell r="E4043">
            <v>19.68</v>
          </cell>
        </row>
        <row r="4044">
          <cell r="A4044">
            <v>11753</v>
          </cell>
          <cell r="B4044" t="str">
            <v>REGISTRO PRESSAO BRUTO EM LATAO FORJADO, BITOLA 3/4 " (REF 1400)</v>
          </cell>
          <cell r="C4044" t="str">
            <v xml:space="preserve">UN    </v>
          </cell>
          <cell r="D4044" t="str">
            <v>CR</v>
          </cell>
          <cell r="E4044">
            <v>23.49</v>
          </cell>
        </row>
        <row r="4045">
          <cell r="A4045">
            <v>6021</v>
          </cell>
          <cell r="B4045" t="str">
            <v>REGISTRO PRESSAO COM ACABAMENTO E CANOPLA CROMADA, SIMPLES, BITOLA 1/2 " (REF 1416)</v>
          </cell>
          <cell r="C4045" t="str">
            <v xml:space="preserve">UN    </v>
          </cell>
          <cell r="D4045" t="str">
            <v>CR</v>
          </cell>
          <cell r="E4045">
            <v>65.2</v>
          </cell>
        </row>
        <row r="4046">
          <cell r="A4046">
            <v>6024</v>
          </cell>
          <cell r="B4046" t="str">
            <v>REGISTRO PRESSAO COM ACABAMENTO E CANOPLA CROMADA, SIMPLES, BITOLA 3/4 " (REF 1416)</v>
          </cell>
          <cell r="C4046" t="str">
            <v xml:space="preserve">UN    </v>
          </cell>
          <cell r="D4046" t="str">
            <v>CR</v>
          </cell>
          <cell r="E4046">
            <v>67.400000000000006</v>
          </cell>
        </row>
        <row r="4047">
          <cell r="A4047">
            <v>38379</v>
          </cell>
          <cell r="B4047" t="str">
            <v>REGUA DE ALUMINIO PARA PEDREIRO 2 X 1 "</v>
          </cell>
          <cell r="C4047" t="str">
            <v xml:space="preserve">M     </v>
          </cell>
          <cell r="D4047" t="str">
            <v>CR</v>
          </cell>
          <cell r="E4047">
            <v>33.76</v>
          </cell>
        </row>
        <row r="4048">
          <cell r="A4048">
            <v>13897</v>
          </cell>
          <cell r="B4048" t="str">
            <v>REGUA VIBRADORA DUPLA PARA CONCRETO A GASOLINA 5,5 HP, PESO DE 60 KG, COMPRIMENTO 4 M</v>
          </cell>
          <cell r="C4048" t="str">
            <v xml:space="preserve">UN    </v>
          </cell>
          <cell r="D4048" t="str">
            <v>AS</v>
          </cell>
          <cell r="E4048">
            <v>5825.82</v>
          </cell>
        </row>
        <row r="4049">
          <cell r="A4049">
            <v>10640</v>
          </cell>
          <cell r="B4049" t="str">
            <v>REGUA VIBRATORIA DE CONCRETO TRELICADA, EQUIPADA COM MOTOR A GASOLINA DE 9 HP</v>
          </cell>
          <cell r="C4049" t="str">
            <v xml:space="preserve">UN    </v>
          </cell>
          <cell r="D4049" t="str">
            <v>AS</v>
          </cell>
          <cell r="E4049">
            <v>12617.51</v>
          </cell>
        </row>
        <row r="4050">
          <cell r="A4050">
            <v>11086</v>
          </cell>
          <cell r="B4050" t="str">
            <v>REJEITO DE MINERIO DE FERRO PARA PAVIMENTACAO (POSTO PEDREIRA/FORNECEDOR, SEM FRETE)</v>
          </cell>
          <cell r="C4050" t="str">
            <v xml:space="preserve">M3    </v>
          </cell>
          <cell r="D4050" t="str">
            <v>CR</v>
          </cell>
          <cell r="E4050">
            <v>58.75</v>
          </cell>
        </row>
        <row r="4051">
          <cell r="A4051">
            <v>34357</v>
          </cell>
          <cell r="B4051" t="str">
            <v>REJUNTE CIMENTICIO, QUALQUER COR</v>
          </cell>
          <cell r="C4051" t="str">
            <v xml:space="preserve">KG    </v>
          </cell>
          <cell r="D4051" t="str">
            <v>CR</v>
          </cell>
          <cell r="E4051">
            <v>2.52</v>
          </cell>
        </row>
        <row r="4052">
          <cell r="A4052">
            <v>37329</v>
          </cell>
          <cell r="B4052" t="str">
            <v>REJUNTE EPOXI, QUALQUER COR</v>
          </cell>
          <cell r="C4052" t="str">
            <v xml:space="preserve">KG    </v>
          </cell>
          <cell r="D4052" t="str">
            <v>CR</v>
          </cell>
          <cell r="E4052">
            <v>53.17</v>
          </cell>
        </row>
        <row r="4053">
          <cell r="A4053">
            <v>2510</v>
          </cell>
          <cell r="B4053" t="str">
            <v>RELE FOTOELETRICO INTERNO E EXTERNO BIVOLT 1000 W, DE CONECTOR, SEM BASE</v>
          </cell>
          <cell r="C4053" t="str">
            <v xml:space="preserve">UN    </v>
          </cell>
          <cell r="D4053" t="str">
            <v>AS</v>
          </cell>
          <cell r="E4053">
            <v>20.3</v>
          </cell>
        </row>
        <row r="4054">
          <cell r="A4054">
            <v>12359</v>
          </cell>
          <cell r="B4054" t="str">
            <v>RELE TERMICO BIMETAL PARA USO EM MOTORES TRIFASICOS, TENSAO 380 V, POTENCIA ATE 15 CV, CORRENTE NOMINAL MAXIMA 22 A</v>
          </cell>
          <cell r="C4054" t="str">
            <v xml:space="preserve">UN    </v>
          </cell>
          <cell r="D4054" t="str">
            <v>AS</v>
          </cell>
          <cell r="E4054">
            <v>99.5</v>
          </cell>
        </row>
        <row r="4055">
          <cell r="A4055">
            <v>5320</v>
          </cell>
          <cell r="B4055" t="str">
            <v>REMOVEDOR DE TINTA OLEO/ESMALTE VERNIZ</v>
          </cell>
          <cell r="C4055" t="str">
            <v xml:space="preserve">L     </v>
          </cell>
          <cell r="D4055" t="str">
            <v>CR</v>
          </cell>
          <cell r="E4055">
            <v>30.49</v>
          </cell>
        </row>
        <row r="4056">
          <cell r="A4056">
            <v>7353</v>
          </cell>
          <cell r="B4056" t="str">
            <v>RESINA ACRILICA BASE AGUA - COR BRANCA</v>
          </cell>
          <cell r="C4056" t="str">
            <v xml:space="preserve">L     </v>
          </cell>
          <cell r="D4056" t="str">
            <v>CR</v>
          </cell>
          <cell r="E4056">
            <v>24.04</v>
          </cell>
        </row>
        <row r="4057">
          <cell r="A4057">
            <v>36144</v>
          </cell>
          <cell r="B4057" t="str">
            <v>RESPIRADOR DESCARTAVEL SEM VALVULA DE EXALACAO, PFF 1</v>
          </cell>
          <cell r="C4057" t="str">
            <v xml:space="preserve">UN    </v>
          </cell>
          <cell r="D4057" t="str">
            <v>CR</v>
          </cell>
          <cell r="E4057">
            <v>1.17</v>
          </cell>
        </row>
        <row r="4058">
          <cell r="A4058">
            <v>10518</v>
          </cell>
          <cell r="B4058" t="str">
            <v>RETARDO PARA CORDEL DETONANTE</v>
          </cell>
          <cell r="C4058" t="str">
            <v xml:space="preserve">UN    </v>
          </cell>
          <cell r="D4058" t="str">
            <v>AS</v>
          </cell>
          <cell r="E4058">
            <v>85.79</v>
          </cell>
        </row>
        <row r="4059">
          <cell r="A4059">
            <v>36530</v>
          </cell>
          <cell r="B4059" t="str">
            <v>RETROESCAVADEIRA SOBRE RODAS COM CARREGADEIRA, TRACAO 4 X 2, POTENCIA LIQUIDA 79 HP, PESO OPERACIONAL MINIMO DE 6570 KG, CAPACIDADE DA CARREGADEIRA DE 1,00 M3 E DA  RETROESCAVADEIRA MINIMA DE 0,20 M3, PROFUNDIDADE DE ESCAVACAO MAXIMA DE 4,37 M</v>
          </cell>
          <cell r="C4059" t="str">
            <v xml:space="preserve">UN    </v>
          </cell>
          <cell r="D4059" t="str">
            <v>AS</v>
          </cell>
          <cell r="E4059">
            <v>228236.85</v>
          </cell>
        </row>
        <row r="4060">
          <cell r="A4060">
            <v>6046</v>
          </cell>
          <cell r="B4060" t="str">
            <v>RETROESCAVADEIRA SOBRE RODAS COM CARREGADEIRA, TRACAO 4 X 4, POTENCIA LIQUIDA 72 HP, PESO OPERACIONAL MINIMO DE 7140 KG, CAPACIDADE MINIMA DA CARREGADEIRA DE 0,79 M3 E DA RETROESCAVADEIRA MINIMA DE 0,18 M3, PROFUNDIDADE DE ESCAVACAO MAXIMA DE 4,50 M</v>
          </cell>
          <cell r="C4060" t="str">
            <v xml:space="preserve">UN    </v>
          </cell>
          <cell r="D4060" t="str">
            <v>AS</v>
          </cell>
          <cell r="E4060">
            <v>247558.5</v>
          </cell>
        </row>
        <row r="4061">
          <cell r="A4061">
            <v>36531</v>
          </cell>
          <cell r="B4061" t="str">
            <v>RETROESCAVADEIRA SOBRE RODAS COM CARREGADEIRA, TRACAO 4 X 4, POTENCIA LIQUIDA 88 HP, PESO OPERACIONAL MINIMO DE 6674 KG, CAPACIDADE DA CARREGADEIRA DE 1,00 M3 E DA  RETROESCAVADEIRA MINIMA DE 0,26 M3, PROFUNDIDADE DE ESCAVACAO MAXIMA DE 4,37 M</v>
          </cell>
          <cell r="C4061" t="str">
            <v xml:space="preserve">UN    </v>
          </cell>
          <cell r="D4061" t="str">
            <v>AS</v>
          </cell>
          <cell r="E4061">
            <v>256615.5</v>
          </cell>
        </row>
        <row r="4062">
          <cell r="A4062">
            <v>34684</v>
          </cell>
          <cell r="B4062" t="str">
            <v>REVESTIMENTO DE PAREDE EM GRANILITE, MARMORITE OU GRANITINA - ESP = 5 MM (INCLUSO EXECUCAO)</v>
          </cell>
          <cell r="C4062" t="str">
            <v xml:space="preserve">M2    </v>
          </cell>
          <cell r="D4062" t="str">
            <v>AS</v>
          </cell>
          <cell r="E4062">
            <v>203.4</v>
          </cell>
        </row>
        <row r="4063">
          <cell r="A4063">
            <v>34683</v>
          </cell>
          <cell r="B4063" t="str">
            <v>REVESTIMENTO DE PAREDE EM GRANILITE, MARMORITE OU GRANITINA COLORIDO - ESP = 5 MM (INCLUSO EXECUCAO)</v>
          </cell>
          <cell r="C4063" t="str">
            <v xml:space="preserve">M2    </v>
          </cell>
          <cell r="D4063" t="str">
            <v>AS</v>
          </cell>
          <cell r="E4063">
            <v>127.13</v>
          </cell>
        </row>
        <row r="4064">
          <cell r="A4064">
            <v>533</v>
          </cell>
          <cell r="B4064" t="str">
            <v>REVESTIMENTO EM CERAMICA ESMALTADA COMERCIAL, PEI MENOR OU IGUAL A 3, FORMATO MENOR OU IGUAL A 2025 CM2</v>
          </cell>
          <cell r="C4064" t="str">
            <v xml:space="preserve">M2    </v>
          </cell>
          <cell r="D4064" t="str">
            <v>CR</v>
          </cell>
          <cell r="E4064">
            <v>14.69</v>
          </cell>
        </row>
        <row r="4065">
          <cell r="A4065">
            <v>10515</v>
          </cell>
          <cell r="B4065" t="str">
            <v>REVESTIMENTO EM CERAMICA ESMALTADA EXTRA, PEI MAIOR OU IGUAL 4, FORMATO MAIOR A 2025 CM2</v>
          </cell>
          <cell r="C4065" t="str">
            <v xml:space="preserve">M2    </v>
          </cell>
          <cell r="D4065" t="str">
            <v>CR</v>
          </cell>
          <cell r="E4065">
            <v>37.89</v>
          </cell>
        </row>
        <row r="4066">
          <cell r="A4066">
            <v>536</v>
          </cell>
          <cell r="B4066" t="str">
            <v>REVESTIMENTO EM CERAMICA ESMALTADA EXTRA, PEI MENOR OU IGUAL A 3, FORMATO MENOR OU IGUAL A 2025 CM2</v>
          </cell>
          <cell r="C4066" t="str">
            <v xml:space="preserve">M2    </v>
          </cell>
          <cell r="D4066" t="str">
            <v xml:space="preserve">C </v>
          </cell>
          <cell r="E4066">
            <v>24.9</v>
          </cell>
        </row>
        <row r="4067">
          <cell r="A4067">
            <v>153</v>
          </cell>
          <cell r="B4067" t="str">
            <v>REVESTIMENTO EPOXI DE ALTA RESISTENCIA QUIMICA, ISENTO DE SOLVENTES, BICOMPONENTE</v>
          </cell>
          <cell r="C4067" t="str">
            <v xml:space="preserve">L     </v>
          </cell>
          <cell r="D4067" t="str">
            <v>CR</v>
          </cell>
          <cell r="E4067">
            <v>69.459999999999994</v>
          </cell>
        </row>
        <row r="4068">
          <cell r="A4068">
            <v>34682</v>
          </cell>
          <cell r="B4068" t="str">
            <v>REVESTIMENTO PARA ESCADA EM GRANILITE, MARMORITE OU GRANITINA ESP = 8 MM (INCLUSO EXECUCAO)</v>
          </cell>
          <cell r="C4068" t="str">
            <v xml:space="preserve">M2    </v>
          </cell>
          <cell r="D4068" t="str">
            <v>AS</v>
          </cell>
          <cell r="E4068">
            <v>97.21</v>
          </cell>
        </row>
        <row r="4069">
          <cell r="A4069">
            <v>20205</v>
          </cell>
          <cell r="B4069" t="str">
            <v>RIPA DE MADEIRA APARELHADA *1,5 X 5* CM, MACARANDUBA, ANGELIM OU EQUIVALENTE DA REGIAO</v>
          </cell>
          <cell r="C4069" t="str">
            <v xml:space="preserve">M     </v>
          </cell>
          <cell r="D4069" t="str">
            <v>CR</v>
          </cell>
          <cell r="E4069">
            <v>2.59</v>
          </cell>
        </row>
        <row r="4070">
          <cell r="A4070">
            <v>4412</v>
          </cell>
          <cell r="B4070" t="str">
            <v>RIPA DE MADEIRA NAO APARELHADA *1 X 3* CM, MACARANDUBA, ANGELIM OU EQUIVALENTE DA REGIAO</v>
          </cell>
          <cell r="C4070" t="str">
            <v xml:space="preserve">M     </v>
          </cell>
          <cell r="D4070" t="str">
            <v>CR</v>
          </cell>
          <cell r="E4070">
            <v>1.64</v>
          </cell>
        </row>
        <row r="4071">
          <cell r="A4071">
            <v>4408</v>
          </cell>
          <cell r="B4071" t="str">
            <v>RIPA DE MADEIRA NAO APARELHADA *1,5 X 5* CM, MACARANDUBA, ANGELIM OU EQUIVALENTE DA REGIAO</v>
          </cell>
          <cell r="C4071" t="str">
            <v xml:space="preserve">M     </v>
          </cell>
          <cell r="D4071" t="str">
            <v>CR</v>
          </cell>
          <cell r="E4071">
            <v>2.2200000000000002</v>
          </cell>
        </row>
        <row r="4072">
          <cell r="A4072">
            <v>4505</v>
          </cell>
          <cell r="B4072" t="str">
            <v>RIPA DE MADEIRA NAO APARELHADA *2 X 7* CM, PINUS, MISTA OU EQUIVALENTE DA REGIAO</v>
          </cell>
          <cell r="C4072" t="str">
            <v xml:space="preserve">M     </v>
          </cell>
          <cell r="D4072" t="str">
            <v>CR</v>
          </cell>
          <cell r="E4072">
            <v>1.62</v>
          </cell>
        </row>
        <row r="4073">
          <cell r="A4073">
            <v>10559</v>
          </cell>
          <cell r="B4073" t="str">
            <v>ROCADEIRA COSTAL COM MOTOR A GASOLINA DE *32* CC</v>
          </cell>
          <cell r="C4073" t="str">
            <v xml:space="preserve">UN    </v>
          </cell>
          <cell r="D4073" t="str">
            <v>AS</v>
          </cell>
          <cell r="E4073">
            <v>2540.5</v>
          </cell>
        </row>
        <row r="4074">
          <cell r="A4074">
            <v>10664</v>
          </cell>
          <cell r="B4074" t="str">
            <v>ROCADEIRA DESLOCAVEL, LARGURA DE TRABALHO DE 1,3 M</v>
          </cell>
          <cell r="C4074" t="str">
            <v xml:space="preserve">UN    </v>
          </cell>
          <cell r="D4074" t="str">
            <v>AS</v>
          </cell>
          <cell r="E4074">
            <v>6904.53</v>
          </cell>
        </row>
        <row r="4075">
          <cell r="A4075">
            <v>36250</v>
          </cell>
          <cell r="B4075" t="str">
            <v>RODAFORRO EM PVC, PARA FORRO DE PVC, COMPRIMENTO 6 M</v>
          </cell>
          <cell r="C4075" t="str">
            <v xml:space="preserve">M     </v>
          </cell>
          <cell r="D4075" t="str">
            <v>CR</v>
          </cell>
          <cell r="E4075">
            <v>2.23</v>
          </cell>
        </row>
        <row r="4076">
          <cell r="A4076">
            <v>10857</v>
          </cell>
          <cell r="B4076" t="str">
            <v>RODAPE ARDOSIA, CINZA, 10 CM, E= *1CM</v>
          </cell>
          <cell r="C4076" t="str">
            <v xml:space="preserve">M     </v>
          </cell>
          <cell r="D4076" t="str">
            <v>CR</v>
          </cell>
          <cell r="E4076">
            <v>9.2899999999999991</v>
          </cell>
        </row>
        <row r="4077">
          <cell r="A4077">
            <v>4803</v>
          </cell>
          <cell r="B4077" t="str">
            <v>RODAPE DE BORRACHA LISO, H = 70 MM, E = *2* MM, PARA ARGAMASSA, PRETO</v>
          </cell>
          <cell r="C4077" t="str">
            <v xml:space="preserve">M     </v>
          </cell>
          <cell r="D4077" t="str">
            <v>CR</v>
          </cell>
          <cell r="E4077">
            <v>24.98</v>
          </cell>
        </row>
        <row r="4078">
          <cell r="A4078">
            <v>6186</v>
          </cell>
          <cell r="B4078" t="str">
            <v>RODAPE DE MADEIRA MACICA CUMARU/IPE CHAMPANHE OU EQUIVALENTE DA REGIAO, *1,5 X 7 CM</v>
          </cell>
          <cell r="C4078" t="str">
            <v xml:space="preserve">M     </v>
          </cell>
          <cell r="D4078" t="str">
            <v>AS</v>
          </cell>
          <cell r="E4078">
            <v>10.130000000000001</v>
          </cell>
        </row>
        <row r="4079">
          <cell r="A4079">
            <v>4829</v>
          </cell>
          <cell r="B4079" t="str">
            <v>RODAPE EM MARMORE, POLIDO, BRANCO COMUM, L= *7* CM, E=  *2* CM, CORTE RETO</v>
          </cell>
          <cell r="C4079" t="str">
            <v xml:space="preserve">M     </v>
          </cell>
          <cell r="D4079" t="str">
            <v>CR</v>
          </cell>
          <cell r="E4079">
            <v>25.41</v>
          </cell>
        </row>
        <row r="4080">
          <cell r="A4080">
            <v>39829</v>
          </cell>
          <cell r="B4080" t="str">
            <v>RODAPE EM POLIESTIRENO, BRANCO, H = *5* CM, E = *1,5* CM</v>
          </cell>
          <cell r="C4080" t="str">
            <v xml:space="preserve">M     </v>
          </cell>
          <cell r="D4080" t="str">
            <v xml:space="preserve">C </v>
          </cell>
          <cell r="E4080">
            <v>15.86</v>
          </cell>
        </row>
        <row r="4081">
          <cell r="A4081">
            <v>20231</v>
          </cell>
          <cell r="B4081" t="str">
            <v>RODAPE OU RODABANCADA EM GRANITO, POLIDO, TIPO ANDORINHA/ QUARTZ/ CASTELO/ CORUMBA OU OUTROS EQUIVALENTES DA REGIAO, H= 10 CM, E=  *2,0* CM</v>
          </cell>
          <cell r="C4081" t="str">
            <v xml:space="preserve">M     </v>
          </cell>
          <cell r="D4081" t="str">
            <v>CR</v>
          </cell>
          <cell r="E4081">
            <v>49.11</v>
          </cell>
        </row>
        <row r="4082">
          <cell r="A4082">
            <v>4804</v>
          </cell>
          <cell r="B4082" t="str">
            <v>RODAPE PLANO PARA PISO VINILICO, H = 5 CM</v>
          </cell>
          <cell r="C4082" t="str">
            <v xml:space="preserve">M     </v>
          </cell>
          <cell r="D4082" t="str">
            <v>CR</v>
          </cell>
          <cell r="E4082">
            <v>19.18</v>
          </cell>
        </row>
        <row r="4083">
          <cell r="A4083">
            <v>34680</v>
          </cell>
          <cell r="B4083" t="str">
            <v>RODAPE PRE-MOLDADO DE GRANILITE, MARMORITE OU GRANITINA L = 10 CM</v>
          </cell>
          <cell r="C4083" t="str">
            <v xml:space="preserve">M     </v>
          </cell>
          <cell r="D4083" t="str">
            <v>AS</v>
          </cell>
          <cell r="E4083">
            <v>29.91</v>
          </cell>
        </row>
        <row r="4084">
          <cell r="A4084">
            <v>11573</v>
          </cell>
          <cell r="B4084" t="str">
            <v>RODIZIO PARA TRILHO (TIPO NAPOLEAO),  EM LATAO, COM ROLAMENTO EM ACO, 6 MM, PARA JANELA DE CORRER</v>
          </cell>
          <cell r="C4084" t="str">
            <v xml:space="preserve">UN    </v>
          </cell>
          <cell r="D4084" t="str">
            <v>CR</v>
          </cell>
          <cell r="E4084">
            <v>5.91</v>
          </cell>
        </row>
        <row r="4085">
          <cell r="A4085">
            <v>38401</v>
          </cell>
          <cell r="B4085" t="str">
            <v>RODO PARA CHAO 40 CM COM CABO</v>
          </cell>
          <cell r="C4085" t="str">
            <v xml:space="preserve">UN    </v>
          </cell>
          <cell r="D4085" t="str">
            <v>CR</v>
          </cell>
          <cell r="E4085">
            <v>9.8800000000000008</v>
          </cell>
        </row>
        <row r="4086">
          <cell r="A4086">
            <v>38179</v>
          </cell>
          <cell r="B4086" t="str">
            <v>ROLDANA CONCOVA DUPLA, EM CHAPA DE ACO, ROLAMENTO INTERNO BLINDADO DE ACO REVESTIDO EM NYLON, PARA PORTA DE CORRER</v>
          </cell>
          <cell r="C4086" t="str">
            <v xml:space="preserve">UN    </v>
          </cell>
          <cell r="D4086" t="str">
            <v>CR</v>
          </cell>
          <cell r="E4086">
            <v>25.91</v>
          </cell>
        </row>
        <row r="4087">
          <cell r="A4087">
            <v>11575</v>
          </cell>
          <cell r="B4087" t="str">
            <v>ROLDANA DUPLA, EM ZAMAC COM CHAPA DE LATAO, ROLAMENTOS EM ACO, PARA PORTA E JANELA DE CORRER</v>
          </cell>
          <cell r="C4087" t="str">
            <v xml:space="preserve">UN    </v>
          </cell>
          <cell r="D4087" t="str">
            <v>CR</v>
          </cell>
          <cell r="E4087">
            <v>27.95</v>
          </cell>
        </row>
        <row r="4088">
          <cell r="A4088">
            <v>20256</v>
          </cell>
          <cell r="B4088" t="str">
            <v>ROLDANA PLASTICA COM PREGO, TAMANHO 30 X 30 MM, PARA INSTALACAO ELETRICA APARENTE</v>
          </cell>
          <cell r="C4088" t="str">
            <v xml:space="preserve">UN    </v>
          </cell>
          <cell r="D4088" t="str">
            <v>CR</v>
          </cell>
          <cell r="E4088">
            <v>0.27</v>
          </cell>
        </row>
        <row r="4089">
          <cell r="A4089">
            <v>14511</v>
          </cell>
          <cell r="B4089" t="str">
            <v>ROLO COMPACTADOR DE PNEUS, ESTATICO, PRESSAO VARIAVEL, POTENCIA 110 HP, PESO SEM/COM LASTRO 10,8/27 T, LARGURA DE ROLAGEM 2,30 M</v>
          </cell>
          <cell r="C4089" t="str">
            <v xml:space="preserve">UN    </v>
          </cell>
          <cell r="D4089" t="str">
            <v>AS</v>
          </cell>
          <cell r="E4089">
            <v>496736.59</v>
          </cell>
        </row>
        <row r="4090">
          <cell r="A4090">
            <v>10642</v>
          </cell>
          <cell r="B4090" t="str">
            <v>ROLO COMPACTADOR DE PNEUS, ESTATICO, PRESSAO VARIAVEL, POTENCIA 111 HP, PESO SEM/COM LASTRO 9,5/26,0 T, LARGURA DE ROLAGEM 1,90 M</v>
          </cell>
          <cell r="C4090" t="str">
            <v xml:space="preserve">UN    </v>
          </cell>
          <cell r="D4090" t="str">
            <v>AS</v>
          </cell>
          <cell r="E4090">
            <v>467950</v>
          </cell>
        </row>
        <row r="4091">
          <cell r="A4091">
            <v>14489</v>
          </cell>
          <cell r="B4091" t="str">
            <v>ROLO COMPACTADOR PE DE CARNEIRO VIBRATORIO, POTENCIA 125 HP, PESO OPERACIONAL SEM/COM LASTRO 11,95/13,30 T, IMPACTO DINAMICO 38,5/22,5 T, LARGURA DE TRABALHO 2,15 M</v>
          </cell>
          <cell r="C4091" t="str">
            <v xml:space="preserve">UN    </v>
          </cell>
          <cell r="D4091" t="str">
            <v>AS</v>
          </cell>
          <cell r="E4091">
            <v>415062.94</v>
          </cell>
        </row>
        <row r="4092">
          <cell r="A4092">
            <v>14513</v>
          </cell>
          <cell r="B4092" t="str">
            <v>ROLO COMPACTADOR PE DE CARNEIRO VIBRATORIO, POTENCIA 80 HP, PESO OPERACIONAL SEM/COM LASTRO 7,4/8,8 T, LARGURA DE TRABALHO 1,68 M</v>
          </cell>
          <cell r="C4092" t="str">
            <v xml:space="preserve">UN    </v>
          </cell>
          <cell r="D4092" t="str">
            <v>AS</v>
          </cell>
          <cell r="E4092">
            <v>311307.05</v>
          </cell>
        </row>
        <row r="4093">
          <cell r="A4093">
            <v>13600</v>
          </cell>
          <cell r="B4093" t="str">
            <v>ROLO COMPACTADOR VIBRATORIO DE UM CILINDRO LISO DE ACO, POTENCIA 125 HP, PESO SEM/COM LASTRO 10,75/12,92 T, IMPACTO DINAMICO 31,5/18,5 T, LARGURA TRABALHO 2,15 M</v>
          </cell>
          <cell r="C4093" t="str">
            <v xml:space="preserve">UN    </v>
          </cell>
          <cell r="D4093" t="str">
            <v>AS</v>
          </cell>
          <cell r="E4093">
            <v>401673.77</v>
          </cell>
        </row>
        <row r="4094">
          <cell r="A4094">
            <v>10646</v>
          </cell>
          <cell r="B4094" t="str">
            <v>ROLO COMPACTADOR VIBRATORIO DE UM CILINDRO, ACO LISO, POTENCIA 80 HP, PESO OPERACIONAL MAXIMO 8,1 T, IMPACTO DINAMICO 16,15/9,5 T, LARGURA TRABALHO 1,68 M</v>
          </cell>
          <cell r="C4094" t="str">
            <v xml:space="preserve">UN    </v>
          </cell>
          <cell r="D4094" t="str">
            <v>AS</v>
          </cell>
          <cell r="E4094">
            <v>299421.03000000003</v>
          </cell>
        </row>
        <row r="4095">
          <cell r="A4095">
            <v>6070</v>
          </cell>
          <cell r="B4095" t="str">
            <v>ROLO COMPACTADOR VIBRATORIO PE DE CARNEIRO, COM CONTROLE REMOTO POR RADIO, POTENCIA  12,5 KW, PESO OPERACIONAL DE 1,675 T, LARGURA DE TRABALHO 0,85 M</v>
          </cell>
          <cell r="C4095" t="str">
            <v xml:space="preserve">UN    </v>
          </cell>
          <cell r="D4095" t="str">
            <v>AS</v>
          </cell>
          <cell r="E4095">
            <v>409121.99</v>
          </cell>
        </row>
        <row r="4096">
          <cell r="A4096">
            <v>6069</v>
          </cell>
          <cell r="B4096" t="str">
            <v>ROLO COMPACTADOR VIBRATORIO REBOCAVEL, CILINDRO DE ACO LISO, POTENCIA DE TRACAO DE 65 CV, PESO DE 4,7 T, IMPACTO DINAMICO TOTAL DE 18,3 T, LARGURA DO ROLO 1,67 M</v>
          </cell>
          <cell r="C4096" t="str">
            <v xml:space="preserve">UN    </v>
          </cell>
          <cell r="D4096" t="str">
            <v>AS</v>
          </cell>
          <cell r="E4096">
            <v>90381.22</v>
          </cell>
        </row>
        <row r="4097">
          <cell r="A4097">
            <v>14626</v>
          </cell>
          <cell r="B4097" t="str">
            <v>ROLO COMPACTADOR VIBRATORIO TANDEM, ACO LISO, POTENCIA 125 HP, PESO SEM/COM LASTRO 10,20/11,65 T, LARGURA DE TRABALHO 1,73 M</v>
          </cell>
          <cell r="C4097" t="str">
            <v xml:space="preserve">UN    </v>
          </cell>
          <cell r="D4097" t="str">
            <v>AS</v>
          </cell>
          <cell r="E4097">
            <v>447895.02</v>
          </cell>
        </row>
        <row r="4098">
          <cell r="A4098">
            <v>6067</v>
          </cell>
          <cell r="B4098" t="str">
            <v>ROLO COMPACTADOR VIBRATORIO TANDEM, ACO LISO, POTENCIA 58 CV, PESO SEM/COM LASTRO 6,5/9,4 T, LARGURA DE TRABALHO 1,20 M</v>
          </cell>
          <cell r="C4098" t="str">
            <v xml:space="preserve">UN    </v>
          </cell>
          <cell r="D4098" t="str">
            <v>AS</v>
          </cell>
          <cell r="E4098">
            <v>367675</v>
          </cell>
        </row>
        <row r="4099">
          <cell r="A4099">
            <v>38393</v>
          </cell>
          <cell r="B4099" t="str">
            <v>ROLO DE ESPUMA POLIESTER 23 CM (SEM CABO)</v>
          </cell>
          <cell r="C4099" t="str">
            <v xml:space="preserve">UN    </v>
          </cell>
          <cell r="D4099" t="str">
            <v xml:space="preserve">C </v>
          </cell>
          <cell r="E4099">
            <v>12.17</v>
          </cell>
        </row>
        <row r="4100">
          <cell r="A4100">
            <v>38390</v>
          </cell>
          <cell r="B4100" t="str">
            <v>ROLO DE LA DE CARNEIRO 23 CM (SEM CABO)</v>
          </cell>
          <cell r="C4100" t="str">
            <v xml:space="preserve">UN    </v>
          </cell>
          <cell r="D4100" t="str">
            <v>CR</v>
          </cell>
          <cell r="E4100">
            <v>26.99</v>
          </cell>
        </row>
        <row r="4101">
          <cell r="A4101">
            <v>36532</v>
          </cell>
          <cell r="B4101" t="str">
            <v>ROMPEDOR ELETRICO PESO 26 KG, POTENCIA OPERACIONAL DE 2,5 KW</v>
          </cell>
          <cell r="C4101" t="str">
            <v xml:space="preserve">UN    </v>
          </cell>
          <cell r="D4101" t="str">
            <v>AS</v>
          </cell>
          <cell r="E4101">
            <v>19747</v>
          </cell>
        </row>
        <row r="4102">
          <cell r="A4102">
            <v>11578</v>
          </cell>
          <cell r="B4102" t="str">
            <v>ROSETA QUADRADA, SEM FUROS, EM ACO INOX POLIDO, LARGURA APROXIMADA DE 50 MM, PARA FECHADURA DE PORTA - PARAFUSOS INCLUIDOS</v>
          </cell>
          <cell r="C4102" t="str">
            <v xml:space="preserve">UN    </v>
          </cell>
          <cell r="D4102" t="str">
            <v>CR</v>
          </cell>
          <cell r="E4102">
            <v>8.98</v>
          </cell>
        </row>
        <row r="4103">
          <cell r="A4103">
            <v>11577</v>
          </cell>
          <cell r="B4103" t="str">
            <v>ROSETA REDONDA DE SOBREPOR, SEM FUROS, EM ACO INOX POLIDO, DIAMETRO APROXIMADO DE 50 MM, PARA FECHADURA DE PORTA - PARAFUSOS INCLUIDOS</v>
          </cell>
          <cell r="C4103" t="str">
            <v xml:space="preserve">UN    </v>
          </cell>
          <cell r="D4103" t="str">
            <v>CR</v>
          </cell>
          <cell r="E4103">
            <v>8.57</v>
          </cell>
        </row>
        <row r="4104">
          <cell r="A4104">
            <v>42432</v>
          </cell>
          <cell r="B4104" t="str">
            <v>ROTACAO DIAGONAL DUPLA, APARELHO TRIPLO, EM TUBO DE ACO CARBONO, PINTURA NO PROCESSO ELETROSTATICO - EQUIPAMENTO DE GINASTICA PARA ACADEMIA AO AR LIVRE / ACADEMIA DA TERCEIRA IDADE - ATI</v>
          </cell>
          <cell r="C4104" t="str">
            <v xml:space="preserve">UN    </v>
          </cell>
          <cell r="D4104" t="str">
            <v>AS</v>
          </cell>
          <cell r="E4104">
            <v>1349.51</v>
          </cell>
        </row>
        <row r="4105">
          <cell r="A4105">
            <v>42437</v>
          </cell>
          <cell r="B4105" t="str">
            <v>ROTACAO VERTICAL DUPLO, EM TUBO DE ACO CARBONO, PINTURA NO PROCESSO ELETROSTATICO - EQUIPAMENTO DE GINASTICA PARA ACADEMIA AO AR LIVRE / ACADEMIA DA TERCEIRA IDADE - ATI</v>
          </cell>
          <cell r="C4105" t="str">
            <v xml:space="preserve">UN    </v>
          </cell>
          <cell r="D4105" t="str">
            <v>AS</v>
          </cell>
          <cell r="E4105">
            <v>1025.98</v>
          </cell>
        </row>
        <row r="4106">
          <cell r="A4106">
            <v>1116</v>
          </cell>
          <cell r="B4106" t="str">
            <v>RUFO EXTERNO DE CHAPA DE ACO GALVANIZADA NUM 26, CORTE 25 CM</v>
          </cell>
          <cell r="C4106" t="str">
            <v xml:space="preserve">M     </v>
          </cell>
          <cell r="D4106" t="str">
            <v>CR</v>
          </cell>
          <cell r="E4106">
            <v>12.5</v>
          </cell>
        </row>
        <row r="4107">
          <cell r="A4107">
            <v>1115</v>
          </cell>
          <cell r="B4107" t="str">
            <v>RUFO EXTERNO DE CHAPA DE ACO GALVANIZADA NUM 26, CORTE 28 CM</v>
          </cell>
          <cell r="C4107" t="str">
            <v xml:space="preserve">M     </v>
          </cell>
          <cell r="D4107" t="str">
            <v>CR</v>
          </cell>
          <cell r="E4107">
            <v>14.98</v>
          </cell>
        </row>
        <row r="4108">
          <cell r="A4108">
            <v>1113</v>
          </cell>
          <cell r="B4108" t="str">
            <v>RUFO EXTERNO/INTERNO DE CHAPA DE ACO GALVANIZADA NUM 26, CORTE 33 CM</v>
          </cell>
          <cell r="C4108" t="str">
            <v xml:space="preserve">M     </v>
          </cell>
          <cell r="D4108" t="str">
            <v>CR</v>
          </cell>
          <cell r="E4108">
            <v>17.510000000000002</v>
          </cell>
        </row>
        <row r="4109">
          <cell r="A4109">
            <v>1114</v>
          </cell>
          <cell r="B4109" t="str">
            <v>RUFO INTERNO DE CHAPA DE ACO GALVANIZADA NUM 26, CORTE 50 CM</v>
          </cell>
          <cell r="C4109" t="str">
            <v xml:space="preserve">M     </v>
          </cell>
          <cell r="D4109" t="str">
            <v>CR</v>
          </cell>
          <cell r="E4109">
            <v>20.86</v>
          </cell>
        </row>
        <row r="4110">
          <cell r="A4110">
            <v>40873</v>
          </cell>
          <cell r="B4110" t="str">
            <v>RUFO INTERNO/EXTERNO DE CHAPA DE ACO GALVANIZADA NUM 24, CORTE 25 CM</v>
          </cell>
          <cell r="C4110" t="str">
            <v xml:space="preserve">M     </v>
          </cell>
          <cell r="D4110" t="str">
            <v>CR</v>
          </cell>
          <cell r="E4110">
            <v>16.32</v>
          </cell>
        </row>
        <row r="4111">
          <cell r="A4111">
            <v>20214</v>
          </cell>
          <cell r="B4111" t="str">
            <v>RUFO PARA TELHA ESTRUTURAL DE FIBROCIMENTO 1 ABA (SEM AMIANTO)</v>
          </cell>
          <cell r="C4111" t="str">
            <v xml:space="preserve">UN    </v>
          </cell>
          <cell r="D4111" t="str">
            <v>CR</v>
          </cell>
          <cell r="E4111">
            <v>24.8</v>
          </cell>
        </row>
        <row r="4112">
          <cell r="A4112">
            <v>11064</v>
          </cell>
          <cell r="B4112" t="str">
            <v>RUFO PARA TELHA ESTRUTURAL DE FIBROCIMENTO 2 ABAS, COMPRIMENTO DE 1031 MM (SEM AMIANTO)</v>
          </cell>
          <cell r="C4112" t="str">
            <v xml:space="preserve">UN    </v>
          </cell>
          <cell r="D4112" t="str">
            <v>CR</v>
          </cell>
          <cell r="E4112">
            <v>10.51</v>
          </cell>
        </row>
        <row r="4113">
          <cell r="A4113">
            <v>7237</v>
          </cell>
          <cell r="B4113" t="str">
            <v>RUFO PARA TELHA ONDULADA DE FIBROCIMENTO, E = 6 MM, ABA *260* MM, COMPRIMENTO 1100 MM (SEM AMIANTO)</v>
          </cell>
          <cell r="C4113" t="str">
            <v xml:space="preserve">UN    </v>
          </cell>
          <cell r="D4113" t="str">
            <v>CR</v>
          </cell>
          <cell r="E4113">
            <v>14.34</v>
          </cell>
        </row>
        <row r="4114">
          <cell r="A4114">
            <v>16</v>
          </cell>
          <cell r="B4114" t="str">
            <v>SABAO EM PO</v>
          </cell>
          <cell r="C4114" t="str">
            <v xml:space="preserve">KG    </v>
          </cell>
          <cell r="D4114" t="str">
            <v>CR</v>
          </cell>
          <cell r="E4114">
            <v>6.36</v>
          </cell>
        </row>
        <row r="4115">
          <cell r="A4115">
            <v>11757</v>
          </cell>
          <cell r="B4115" t="str">
            <v>SABONETEIRA DE PAREDE EM METAL CROMADO</v>
          </cell>
          <cell r="C4115" t="str">
            <v xml:space="preserve">UN    </v>
          </cell>
          <cell r="D4115" t="str">
            <v xml:space="preserve">C </v>
          </cell>
          <cell r="E4115">
            <v>25.95</v>
          </cell>
        </row>
        <row r="4116">
          <cell r="A4116">
            <v>11758</v>
          </cell>
          <cell r="B4116" t="str">
            <v>SABONETEIRA PLASTICA TIPO DISPENSER PARA SABONETE LIQUIDO COM RESERVATORIO 800 A 1500 ML</v>
          </cell>
          <cell r="C4116" t="str">
            <v xml:space="preserve">UN    </v>
          </cell>
          <cell r="D4116" t="str">
            <v xml:space="preserve">C </v>
          </cell>
          <cell r="E4116">
            <v>39.9</v>
          </cell>
        </row>
        <row r="4117">
          <cell r="A4117">
            <v>37526</v>
          </cell>
          <cell r="B4117" t="str">
            <v>SACO DE RAFIA PARA ENTULHO, NOVO, LISO (SEM CLICHE), *60 x 90* CM</v>
          </cell>
          <cell r="C4117" t="str">
            <v xml:space="preserve">UN    </v>
          </cell>
          <cell r="D4117" t="str">
            <v>AS</v>
          </cell>
          <cell r="E4117">
            <v>2.77</v>
          </cell>
        </row>
        <row r="4118">
          <cell r="A4118">
            <v>6076</v>
          </cell>
          <cell r="B4118" t="str">
            <v>SAIBRO PARA ARGAMASSA (COLETADO NO COMERCIO)</v>
          </cell>
          <cell r="C4118" t="str">
            <v xml:space="preserve">M3    </v>
          </cell>
          <cell r="D4118" t="str">
            <v xml:space="preserve">C </v>
          </cell>
          <cell r="E4118">
            <v>53.9</v>
          </cell>
        </row>
        <row r="4119">
          <cell r="A4119">
            <v>13109</v>
          </cell>
          <cell r="B4119" t="str">
            <v>SAPATA DE PVC ADITIVADO NERVURADO D = 6"</v>
          </cell>
          <cell r="C4119" t="str">
            <v xml:space="preserve">UN    </v>
          </cell>
          <cell r="D4119" t="str">
            <v>AS</v>
          </cell>
          <cell r="E4119">
            <v>177.41</v>
          </cell>
        </row>
        <row r="4120">
          <cell r="A4120">
            <v>13110</v>
          </cell>
          <cell r="B4120" t="str">
            <v>SAPATA DE PVC ADITIVADO NERVURADO D = 8"</v>
          </cell>
          <cell r="C4120" t="str">
            <v xml:space="preserve">UN    </v>
          </cell>
          <cell r="D4120" t="str">
            <v>AS</v>
          </cell>
          <cell r="E4120">
            <v>233.48</v>
          </cell>
        </row>
        <row r="4121">
          <cell r="A4121">
            <v>7581</v>
          </cell>
          <cell r="B4121" t="str">
            <v>SAPATILHA EM ACO GALVANIZADO PARA CABOS COM DIAMETRO NOMINAL ATE 5/8"</v>
          </cell>
          <cell r="C4121" t="str">
            <v xml:space="preserve">UN    </v>
          </cell>
          <cell r="D4121" t="str">
            <v>AS</v>
          </cell>
          <cell r="E4121">
            <v>2.67</v>
          </cell>
        </row>
        <row r="4122">
          <cell r="A4122">
            <v>20206</v>
          </cell>
          <cell r="B4122" t="str">
            <v>SARRAFO DE MADEIRA APARELHADA *2 X 10* CM, MACARANDUBA, ANGELIM OU EQUIVALENTE DA REGIAO</v>
          </cell>
          <cell r="C4122" t="str">
            <v xml:space="preserve">M     </v>
          </cell>
          <cell r="D4122" t="str">
            <v>CR</v>
          </cell>
          <cell r="E4122">
            <v>7.67</v>
          </cell>
        </row>
        <row r="4123">
          <cell r="A4123">
            <v>4460</v>
          </cell>
          <cell r="B4123" t="str">
            <v>SARRAFO DE MADEIRA NAO APARELHADA *2,5 X 10 CM, MACARANDUBA, ANGELIM OU EQUIVALENTE DA REGIAO</v>
          </cell>
          <cell r="C4123" t="str">
            <v xml:space="preserve">M     </v>
          </cell>
          <cell r="D4123" t="str">
            <v>CR</v>
          </cell>
          <cell r="E4123">
            <v>9.2100000000000009</v>
          </cell>
        </row>
        <row r="4124">
          <cell r="A4124">
            <v>4417</v>
          </cell>
          <cell r="B4124" t="str">
            <v>SARRAFO DE MADEIRA NAO APARELHADA *2,5 X 7* CM, MACARANDUBA, ANGELIM OU EQUIVALENTE DA REGIAO</v>
          </cell>
          <cell r="C4124" t="str">
            <v xml:space="preserve">M     </v>
          </cell>
          <cell r="D4124" t="str">
            <v>CR</v>
          </cell>
          <cell r="E4124">
            <v>5.29</v>
          </cell>
        </row>
        <row r="4125">
          <cell r="A4125">
            <v>4517</v>
          </cell>
          <cell r="B4125" t="str">
            <v>SARRAFO DE MADEIRA NAO APARELHADA *2,5 X 7,5* CM (1 X 3 ") PINUS, MISTA OU EQUIVALENTE DA REGIAO</v>
          </cell>
          <cell r="C4125" t="str">
            <v xml:space="preserve">M     </v>
          </cell>
          <cell r="D4125" t="str">
            <v>CR</v>
          </cell>
          <cell r="E4125">
            <v>1.3</v>
          </cell>
        </row>
        <row r="4126">
          <cell r="A4126">
            <v>4512</v>
          </cell>
          <cell r="B4126" t="str">
            <v>SARRAFO DE MADEIRA NAO APARELHADA 2,5 X 5 CM (1 X 2 ") PINUS, MISTA OU EQUIVALENTE DA REGIAO</v>
          </cell>
          <cell r="C4126" t="str">
            <v xml:space="preserve">M     </v>
          </cell>
          <cell r="D4126" t="str">
            <v>CR</v>
          </cell>
          <cell r="E4126">
            <v>0.94</v>
          </cell>
        </row>
        <row r="4127">
          <cell r="A4127">
            <v>4415</v>
          </cell>
          <cell r="B4127" t="str">
            <v>SARRAFO DE MADEIRA NAO APARELHADA 2,5 X 5 CM, MACARANDUBA, ANGELIM OU EQUIVALENTE DA REGIAO</v>
          </cell>
          <cell r="C4127" t="str">
            <v xml:space="preserve">M     </v>
          </cell>
          <cell r="D4127" t="str">
            <v>CR</v>
          </cell>
          <cell r="E4127">
            <v>4.4400000000000004</v>
          </cell>
        </row>
        <row r="4128">
          <cell r="A4128">
            <v>37373</v>
          </cell>
          <cell r="B4128" t="str">
            <v>SEGURO - HORISTA (COLETADO CAIXA)</v>
          </cell>
          <cell r="C4128" t="str">
            <v xml:space="preserve">H     </v>
          </cell>
          <cell r="D4128" t="str">
            <v xml:space="preserve">C </v>
          </cell>
          <cell r="E4128">
            <v>7.0000000000000007E-2</v>
          </cell>
        </row>
        <row r="4129">
          <cell r="A4129">
            <v>40864</v>
          </cell>
          <cell r="B4129" t="str">
            <v>SEGURO - MENSALISTA (COLETADO CAIXA)</v>
          </cell>
          <cell r="C4129" t="str">
            <v xml:space="preserve">MES   </v>
          </cell>
          <cell r="D4129" t="str">
            <v xml:space="preserve">C </v>
          </cell>
          <cell r="E4129">
            <v>13.07</v>
          </cell>
        </row>
        <row r="4130">
          <cell r="A4130">
            <v>4734</v>
          </cell>
          <cell r="B4130" t="str">
            <v>SEIXO ROLADO PARA APLICACAO EM CONCRETO (POSTO PEDREIRA/FORNECEDOR, SEM FRETE)</v>
          </cell>
          <cell r="C4130" t="str">
            <v xml:space="preserve">M3    </v>
          </cell>
          <cell r="D4130" t="str">
            <v>CR</v>
          </cell>
          <cell r="E4130">
            <v>83.61</v>
          </cell>
        </row>
        <row r="4131">
          <cell r="A4131">
            <v>6085</v>
          </cell>
          <cell r="B4131" t="str">
            <v>SELADOR ACRILICO PAREDES INTERNAS/EXTERNAS</v>
          </cell>
          <cell r="C4131" t="str">
            <v xml:space="preserve">L     </v>
          </cell>
          <cell r="D4131" t="str">
            <v xml:space="preserve">C </v>
          </cell>
          <cell r="E4131">
            <v>8.06</v>
          </cell>
        </row>
        <row r="4132">
          <cell r="A4132">
            <v>38396</v>
          </cell>
          <cell r="B4132" t="str">
            <v>SELADOR HORIZONTAL PARA FITA DE ACO 1 "</v>
          </cell>
          <cell r="C4132" t="str">
            <v xml:space="preserve">UN    </v>
          </cell>
          <cell r="D4132" t="str">
            <v>CR</v>
          </cell>
          <cell r="E4132">
            <v>496.29</v>
          </cell>
        </row>
        <row r="4133">
          <cell r="A4133">
            <v>6090</v>
          </cell>
          <cell r="B4133" t="str">
            <v>SELADOR PVA PAREDES INTERNAS</v>
          </cell>
          <cell r="C4133" t="str">
            <v xml:space="preserve">L     </v>
          </cell>
          <cell r="D4133" t="str">
            <v>CR</v>
          </cell>
          <cell r="E4133">
            <v>15.31</v>
          </cell>
        </row>
        <row r="4134">
          <cell r="A4134">
            <v>11622</v>
          </cell>
          <cell r="B4134" t="str">
            <v>SELANTE A BASE DE ALCATRAO E POLIURETANO PARA JUNTAS HORIZONTAIS</v>
          </cell>
          <cell r="C4134" t="str">
            <v xml:space="preserve">KG    </v>
          </cell>
          <cell r="D4134" t="str">
            <v>CR</v>
          </cell>
          <cell r="E4134">
            <v>52.34</v>
          </cell>
        </row>
        <row r="4135">
          <cell r="A4135">
            <v>6094</v>
          </cell>
          <cell r="B4135" t="str">
            <v>SELANTE A BASE DE RESINAS ACRILICAS PARA TRINCAS</v>
          </cell>
          <cell r="C4135" t="str">
            <v xml:space="preserve">KG    </v>
          </cell>
          <cell r="D4135" t="str">
            <v>CR</v>
          </cell>
          <cell r="E4135">
            <v>25.89</v>
          </cell>
        </row>
        <row r="4136">
          <cell r="A4136">
            <v>43143</v>
          </cell>
          <cell r="B4136" t="str">
            <v>SELANTE ACRILICO PARA TRATAMENTO / ACABAMENTO SUPERFICIAL DE CONCRETO ESTAMPADO, APARENTE, PEDRAS E OUTROS</v>
          </cell>
          <cell r="C4136" t="str">
            <v xml:space="preserve">L     </v>
          </cell>
          <cell r="D4136" t="str">
            <v>CR</v>
          </cell>
          <cell r="E4136">
            <v>19.77</v>
          </cell>
        </row>
        <row r="4137">
          <cell r="A4137">
            <v>7317</v>
          </cell>
          <cell r="B4137" t="str">
            <v>SELANTE DE BASE ASFALTICA PARA VEDACAO</v>
          </cell>
          <cell r="C4137" t="str">
            <v xml:space="preserve">KG    </v>
          </cell>
          <cell r="D4137" t="str">
            <v>CR</v>
          </cell>
          <cell r="E4137">
            <v>31.25</v>
          </cell>
        </row>
        <row r="4138">
          <cell r="A4138">
            <v>142</v>
          </cell>
          <cell r="B4138" t="str">
            <v>SELANTE ELASTICO MONOCOMPONENTE A BASE DE POLIURETANO (PU) PARA JUNTAS DIVERSAS</v>
          </cell>
          <cell r="C4138" t="str">
            <v xml:space="preserve">310ML </v>
          </cell>
          <cell r="D4138" t="str">
            <v>CR</v>
          </cell>
          <cell r="E4138">
            <v>24.7</v>
          </cell>
        </row>
        <row r="4139">
          <cell r="A4139">
            <v>43142</v>
          </cell>
          <cell r="B4139" t="str">
            <v>SELANTE MONOCOMPONENTE A BASE DE SILICONE DE BAIXO MODULO, PARA JUNTAS DE PAVIMENTACAO</v>
          </cell>
          <cell r="C4139" t="str">
            <v xml:space="preserve">L     </v>
          </cell>
          <cell r="D4139" t="str">
            <v>CR</v>
          </cell>
          <cell r="E4139">
            <v>112.19</v>
          </cell>
        </row>
        <row r="4140">
          <cell r="A4140">
            <v>38123</v>
          </cell>
          <cell r="B4140" t="str">
            <v>SELANTE TIPO VEDA CALHA PARA METAL E FIBROCIMENTO</v>
          </cell>
          <cell r="C4140" t="str">
            <v xml:space="preserve">KG    </v>
          </cell>
          <cell r="D4140" t="str">
            <v xml:space="preserve">C </v>
          </cell>
          <cell r="E4140">
            <v>48.37</v>
          </cell>
        </row>
        <row r="4141">
          <cell r="A4141">
            <v>42701</v>
          </cell>
          <cell r="B4141" t="str">
            <v>SELIM COMPACTO EM PVC, SEM TRAVA,  DN 150 X 100 MM, PARA REDE COLETORA ESGOTO (NBR 10569)</v>
          </cell>
          <cell r="C4141" t="str">
            <v xml:space="preserve">UN    </v>
          </cell>
          <cell r="D4141" t="str">
            <v>AS</v>
          </cell>
          <cell r="E4141">
            <v>25.27</v>
          </cell>
        </row>
        <row r="4142">
          <cell r="A4142">
            <v>42702</v>
          </cell>
          <cell r="B4142" t="str">
            <v>SELIM COMPACTO EM PVC, SEM TRAVA,  DN 200 X 100 MM, PARA REDE COLETORA ESGOTO (NBR 10569)</v>
          </cell>
          <cell r="C4142" t="str">
            <v xml:space="preserve">UN    </v>
          </cell>
          <cell r="D4142" t="str">
            <v>AS</v>
          </cell>
          <cell r="E4142">
            <v>44.91</v>
          </cell>
        </row>
        <row r="4143">
          <cell r="A4143">
            <v>37955</v>
          </cell>
          <cell r="B4143" t="str">
            <v>SELIM COMPACTO EM PVC, SEM TRAVAS,  DN 300 X 100 MM, PARA REDE COLETORA ESGOTO (NBR 10569)</v>
          </cell>
          <cell r="C4143" t="str">
            <v xml:space="preserve">UN    </v>
          </cell>
          <cell r="D4143" t="str">
            <v>AS</v>
          </cell>
          <cell r="E4143">
            <v>58.2</v>
          </cell>
        </row>
        <row r="4144">
          <cell r="A4144">
            <v>42699</v>
          </cell>
          <cell r="B4144" t="str">
            <v>SELIM PVC, COM TRAVA, JE, 90 GRAUS,  DN 125 X 100 MM OU 150 X 100 MM, PARA REDE COLETORA ESGOTO (NBR 10569)</v>
          </cell>
          <cell r="C4144" t="str">
            <v xml:space="preserve">UN    </v>
          </cell>
          <cell r="D4144" t="str">
            <v>AS</v>
          </cell>
          <cell r="E4144">
            <v>15.44</v>
          </cell>
        </row>
        <row r="4145">
          <cell r="A4145">
            <v>42700</v>
          </cell>
          <cell r="B4145" t="str">
            <v>SELIM PVC, SOLDAVEL, SEM TRAVA, JE, 90 GRAUS,  DN 200 X 100 MM, PARA REDE COLETORA ESGOTO (NBR 10569)</v>
          </cell>
          <cell r="C4145" t="str">
            <v xml:space="preserve">UN    </v>
          </cell>
          <cell r="D4145" t="str">
            <v>AS</v>
          </cell>
          <cell r="E4145">
            <v>44.01</v>
          </cell>
        </row>
        <row r="4146">
          <cell r="A4146">
            <v>37743</v>
          </cell>
          <cell r="B4146" t="str">
            <v>SEMIRREBOQUE COM DOIS EIXOS EM TANDEM TIPO BASCULANTE COM CACAMBA METALICA 14 M3  (INCLUI MONTAGEM, NAO INCLUI CAVALO MECANICO)</v>
          </cell>
          <cell r="C4146" t="str">
            <v xml:space="preserve">UN    </v>
          </cell>
          <cell r="D4146" t="str">
            <v>AS</v>
          </cell>
          <cell r="E4146">
            <v>138133.98000000001</v>
          </cell>
        </row>
        <row r="4147">
          <cell r="A4147">
            <v>37744</v>
          </cell>
          <cell r="B4147" t="str">
            <v>SEMIRREBOQUE COM TRES EIXOS EM TANDEM TIPO BASCULANTE COM CACAMBA METALICA 18 M3 (INCLUI MONTAGEM, NAO INCLUI CAVALO MECANICO)</v>
          </cell>
          <cell r="C4147" t="str">
            <v xml:space="preserve">UN    </v>
          </cell>
          <cell r="D4147" t="str">
            <v>AS</v>
          </cell>
          <cell r="E4147">
            <v>162419.57999999999</v>
          </cell>
        </row>
        <row r="4148">
          <cell r="A4148">
            <v>37741</v>
          </cell>
          <cell r="B4148" t="str">
            <v>SEMIRREBOQUE COM TRES EIXOS, PARA TRANSPORTE DE CARGA SECA, DIMENSOES APROXIMADAS 2,60 X 12,50 X 0,50 M (NAO INCLUI CAVALO MECANICO)</v>
          </cell>
          <cell r="C4148" t="str">
            <v xml:space="preserve">UN    </v>
          </cell>
          <cell r="D4148" t="str">
            <v>AS</v>
          </cell>
          <cell r="E4148">
            <v>125604.47</v>
          </cell>
        </row>
        <row r="4149">
          <cell r="A4149">
            <v>39396</v>
          </cell>
          <cell r="B4149" t="str">
            <v>SENSOR DE PRESENCA BIVOLT COM FOTOCELULA PARA QUALQUER TIPO DE LAMPADA, POTENCIA MAXIMA *1000* W, USO EXTERNO</v>
          </cell>
          <cell r="C4149" t="str">
            <v xml:space="preserve">UN    </v>
          </cell>
          <cell r="D4149" t="str">
            <v>AS</v>
          </cell>
          <cell r="E4149">
            <v>39.76</v>
          </cell>
        </row>
        <row r="4150">
          <cell r="A4150">
            <v>39392</v>
          </cell>
          <cell r="B4150" t="str">
            <v>SENSOR DE PRESENCA BIVOLT DE PAREDE COM FOTOCELULA PARA QUALQUER TIPO DE LAMPADA POTENCIA MAXIMA *1000* W, USO INTERNO</v>
          </cell>
          <cell r="C4150" t="str">
            <v xml:space="preserve">UN    </v>
          </cell>
          <cell r="D4150" t="str">
            <v>AS</v>
          </cell>
          <cell r="E4150">
            <v>44.85</v>
          </cell>
        </row>
        <row r="4151">
          <cell r="A4151">
            <v>39393</v>
          </cell>
          <cell r="B4151" t="str">
            <v>SENSOR DE PRESENCA BIVOLT DE PAREDE SEM FOTOCELULA PARA QUALQUER TIPO DE LAMPADA POTENCIA MAXIMA *1000* W, USO INTERNO</v>
          </cell>
          <cell r="C4151" t="str">
            <v xml:space="preserve">UN    </v>
          </cell>
          <cell r="D4151" t="str">
            <v>AS</v>
          </cell>
          <cell r="E4151">
            <v>27.74</v>
          </cell>
        </row>
        <row r="4152">
          <cell r="A4152">
            <v>39394</v>
          </cell>
          <cell r="B4152" t="str">
            <v>SENSOR DE PRESENCA BIVOLT DE TETO COM FOTOCELULA PARA QUALQUER TIPO DE LAMPADA POTENCIA MAXIMA *1000* W, USO INTERNO</v>
          </cell>
          <cell r="C4152" t="str">
            <v xml:space="preserve">UN    </v>
          </cell>
          <cell r="D4152" t="str">
            <v>AS</v>
          </cell>
          <cell r="E4152">
            <v>31.22</v>
          </cell>
        </row>
        <row r="4153">
          <cell r="A4153">
            <v>39395</v>
          </cell>
          <cell r="B4153" t="str">
            <v>SENSOR DE PRESENCA BIVOLT DE TETO SEM FOTOCELULA PARA QUALQUER TIPO DE LAMPADA POTENCIA MAXIMA *900* W, USO INTERNO</v>
          </cell>
          <cell r="C4153" t="str">
            <v xml:space="preserve">UN    </v>
          </cell>
          <cell r="D4153" t="str">
            <v>AS</v>
          </cell>
          <cell r="E4153">
            <v>29.03</v>
          </cell>
        </row>
        <row r="4154">
          <cell r="A4154">
            <v>14618</v>
          </cell>
          <cell r="B4154" t="str">
            <v>SERRA CIRCULAR DE BANCADA COM MOTOR ELETRICO, POTENCIA DE *1600* W, PARA DISCO DE DIAMETRO DE 10" (250 MM)</v>
          </cell>
          <cell r="C4154" t="str">
            <v xml:space="preserve">UN    </v>
          </cell>
          <cell r="D4154" t="str">
            <v>CR</v>
          </cell>
          <cell r="E4154">
            <v>1083.32</v>
          </cell>
        </row>
        <row r="4155">
          <cell r="A4155">
            <v>40269</v>
          </cell>
          <cell r="B4155" t="str">
            <v>SERRA CIRCULAR DE BANCADA, MODELO PICA-PAU, DIAMETRO DE 350 MM. CARACTERISTICAS DO MOTOR: TRIFASICO, POTENCIA DE 5 HP, FREQUENCIA DE 60 HZ</v>
          </cell>
          <cell r="C4155" t="str">
            <v xml:space="preserve">UN    </v>
          </cell>
          <cell r="D4155" t="str">
            <v>CR</v>
          </cell>
          <cell r="E4155">
            <v>4364.6499999999996</v>
          </cell>
        </row>
        <row r="4156">
          <cell r="A4156">
            <v>6110</v>
          </cell>
          <cell r="B4156" t="str">
            <v>SERRALHEIRO</v>
          </cell>
          <cell r="C4156" t="str">
            <v xml:space="preserve">H     </v>
          </cell>
          <cell r="D4156" t="str">
            <v>CR</v>
          </cell>
          <cell r="E4156">
            <v>16.41</v>
          </cell>
        </row>
        <row r="4157">
          <cell r="A4157">
            <v>40910</v>
          </cell>
          <cell r="B4157" t="str">
            <v>SERRALHEIRO (MENSALISTA)</v>
          </cell>
          <cell r="C4157" t="str">
            <v xml:space="preserve">MES   </v>
          </cell>
          <cell r="D4157" t="str">
            <v>CR</v>
          </cell>
          <cell r="E4157">
            <v>2926.62</v>
          </cell>
        </row>
        <row r="4158">
          <cell r="A4158">
            <v>6111</v>
          </cell>
          <cell r="B4158" t="str">
            <v>SERVENTE DE OBRAS</v>
          </cell>
          <cell r="C4158" t="str">
            <v xml:space="preserve">H     </v>
          </cell>
          <cell r="D4158" t="str">
            <v xml:space="preserve">C </v>
          </cell>
          <cell r="E4158">
            <v>10.68</v>
          </cell>
        </row>
        <row r="4159">
          <cell r="A4159">
            <v>41084</v>
          </cell>
          <cell r="B4159" t="str">
            <v>SERVENTE DE OBRAS (MENSALISTA)</v>
          </cell>
          <cell r="C4159" t="str">
            <v xml:space="preserve">MES   </v>
          </cell>
          <cell r="D4159" t="str">
            <v>CR</v>
          </cell>
          <cell r="E4159">
            <v>1905.53</v>
          </cell>
        </row>
        <row r="4160">
          <cell r="A4160">
            <v>25950</v>
          </cell>
          <cell r="B4160" t="str">
            <v>SERVICO DE BOMBEAMENTO DE CONCRETO COM CONSUMO MINIMO DE 40 M3</v>
          </cell>
          <cell r="C4160" t="str">
            <v xml:space="preserve">M3    </v>
          </cell>
          <cell r="D4160" t="str">
            <v>CR</v>
          </cell>
          <cell r="E4160">
            <v>26.66</v>
          </cell>
        </row>
        <row r="4161">
          <cell r="A4161">
            <v>38637</v>
          </cell>
          <cell r="B4161" t="str">
            <v>SIFAO EM METAL CROMADO PARA PIA AMERICANA, 1.1/2 X 1.1/2 "</v>
          </cell>
          <cell r="C4161" t="str">
            <v xml:space="preserve">UN    </v>
          </cell>
          <cell r="D4161" t="str">
            <v>CR</v>
          </cell>
          <cell r="E4161">
            <v>145.1</v>
          </cell>
        </row>
        <row r="4162">
          <cell r="A4162">
            <v>6150</v>
          </cell>
          <cell r="B4162" t="str">
            <v>SIFAO EM METAL CROMADO PARA PIA AMERICANA, 1.1/2 X 2 "</v>
          </cell>
          <cell r="C4162" t="str">
            <v xml:space="preserve">UN    </v>
          </cell>
          <cell r="D4162" t="str">
            <v>CR</v>
          </cell>
          <cell r="E4162">
            <v>146.87</v>
          </cell>
        </row>
        <row r="4163">
          <cell r="A4163">
            <v>6136</v>
          </cell>
          <cell r="B4163" t="str">
            <v>SIFAO EM METAL CROMADO PARA PIA OU LAVATORIO, 1 X 1.1/2 "</v>
          </cell>
          <cell r="C4163" t="str">
            <v xml:space="preserve">UN    </v>
          </cell>
          <cell r="D4163" t="str">
            <v xml:space="preserve">C </v>
          </cell>
          <cell r="E4163">
            <v>115.45</v>
          </cell>
        </row>
        <row r="4164">
          <cell r="A4164">
            <v>38638</v>
          </cell>
          <cell r="B4164" t="str">
            <v>SIFAO EM METAL CROMADO PARA TANQUE, 1.1/4 X 1.1/2 "</v>
          </cell>
          <cell r="C4164" t="str">
            <v xml:space="preserve">UN    </v>
          </cell>
          <cell r="D4164" t="str">
            <v>CR</v>
          </cell>
          <cell r="E4164">
            <v>122.27</v>
          </cell>
        </row>
        <row r="4165">
          <cell r="A4165">
            <v>20262</v>
          </cell>
          <cell r="B4165" t="str">
            <v>SIFAO PLASTICO EXTENSIVEL UNIVERSAL, TIPO COPO</v>
          </cell>
          <cell r="C4165" t="str">
            <v xml:space="preserve">UN    </v>
          </cell>
          <cell r="D4165" t="str">
            <v>CR</v>
          </cell>
          <cell r="E4165">
            <v>8.5</v>
          </cell>
        </row>
        <row r="4166">
          <cell r="A4166">
            <v>6148</v>
          </cell>
          <cell r="B4166" t="str">
            <v>SIFAO PLASTICO FLEXIVEL SAIDA VERTICAL PARA COLUNA LAVATORIO, 1 X 1.1/2 "</v>
          </cell>
          <cell r="C4166" t="str">
            <v xml:space="preserve">UN    </v>
          </cell>
          <cell r="D4166" t="str">
            <v xml:space="preserve">C </v>
          </cell>
          <cell r="E4166">
            <v>6.9</v>
          </cell>
        </row>
        <row r="4167">
          <cell r="A4167">
            <v>6145</v>
          </cell>
          <cell r="B4167" t="str">
            <v>SIFAO PLASTICO TIPO COPO PARA PIA AMERICANA 1.1/2 X 1.1/2 "</v>
          </cell>
          <cell r="C4167" t="str">
            <v xml:space="preserve">UN    </v>
          </cell>
          <cell r="D4167" t="str">
            <v>CR</v>
          </cell>
          <cell r="E4167">
            <v>12.38</v>
          </cell>
        </row>
        <row r="4168">
          <cell r="A4168">
            <v>6149</v>
          </cell>
          <cell r="B4168" t="str">
            <v>SIFAO PLASTICO TIPO COPO PARA PIA OU LAVATORIO, 1 X 1.1/2 "</v>
          </cell>
          <cell r="C4168" t="str">
            <v xml:space="preserve">UN    </v>
          </cell>
          <cell r="D4168" t="str">
            <v>CR</v>
          </cell>
          <cell r="E4168">
            <v>11.68</v>
          </cell>
        </row>
        <row r="4169">
          <cell r="A4169">
            <v>6146</v>
          </cell>
          <cell r="B4169" t="str">
            <v>SIFAO PLASTICO TIPO COPO PARA TANQUE, 1.1/4 X 1.1/2 "</v>
          </cell>
          <cell r="C4169" t="str">
            <v xml:space="preserve">UN    </v>
          </cell>
          <cell r="D4169" t="str">
            <v>CR</v>
          </cell>
          <cell r="E4169">
            <v>12.4</v>
          </cell>
        </row>
        <row r="4170">
          <cell r="A4170">
            <v>26026</v>
          </cell>
          <cell r="B4170" t="str">
            <v>SILICA ATIVA PARA ADICAO EM CONCRETO E ARGAMASSA</v>
          </cell>
          <cell r="C4170" t="str">
            <v xml:space="preserve">KG    </v>
          </cell>
          <cell r="D4170" t="str">
            <v>CR</v>
          </cell>
          <cell r="E4170">
            <v>2.0699999999999998</v>
          </cell>
        </row>
        <row r="4171">
          <cell r="A4171">
            <v>39961</v>
          </cell>
          <cell r="B4171" t="str">
            <v>SILICONE ACETICO USO GERAL INCOLOR 280 G</v>
          </cell>
          <cell r="C4171" t="str">
            <v xml:space="preserve">UN    </v>
          </cell>
          <cell r="D4171" t="str">
            <v>CR</v>
          </cell>
          <cell r="E4171">
            <v>16.32</v>
          </cell>
        </row>
        <row r="4172">
          <cell r="A4172">
            <v>42433</v>
          </cell>
          <cell r="B4172" t="str">
            <v>SIMULADOR DE CAMINHADA TRIPLO, EM TUBO DE ACO CARBONO, PINTURA NO PROCESSO ELETROSTATICO - EQUIPAMENTO DE GINASTICA PARA ACADEMIA AO AR LIVRE / ACADEMIA DA TERCEIRA IDADE - ATI</v>
          </cell>
          <cell r="C4172" t="str">
            <v xml:space="preserve">UN    </v>
          </cell>
          <cell r="D4172" t="str">
            <v>AS</v>
          </cell>
          <cell r="E4172">
            <v>2665.57</v>
          </cell>
        </row>
        <row r="4173">
          <cell r="A4173">
            <v>42434</v>
          </cell>
          <cell r="B4173" t="str">
            <v>SIMULADOR DE CAVALGADA TRIPLO, EM TUBO DE ACO CARBONO, PINTURA NO PROCESSO ELETROSTATICO - EQUIPAMENTO DE GINASTICA PARA ACADEMIA AO AR LIVRE / ACADEMIA DA TERCEIRA IDADE - ATI</v>
          </cell>
          <cell r="C4173" t="str">
            <v xml:space="preserve">UN    </v>
          </cell>
          <cell r="D4173" t="str">
            <v>AS</v>
          </cell>
          <cell r="E4173">
            <v>2880.54</v>
          </cell>
        </row>
        <row r="4174">
          <cell r="A4174">
            <v>42435</v>
          </cell>
          <cell r="B4174" t="str">
            <v>SIMULADOR DE REMO INDIVIDUAL, EM TUBO DE ACO CARBONO, PINTURA NO PROCESSO ELETROSTATICO - EQUIPAMENTO DE GINASTICA PARA ACADEMIA AO AR LIVRE / ACADEMIA DA TERCEIRA IDADE - ATI</v>
          </cell>
          <cell r="C4174" t="str">
            <v xml:space="preserve">UN    </v>
          </cell>
          <cell r="D4174" t="str">
            <v>AS</v>
          </cell>
          <cell r="E4174">
            <v>1436.41</v>
          </cell>
        </row>
        <row r="4175">
          <cell r="A4175">
            <v>38061</v>
          </cell>
          <cell r="B4175" t="str">
            <v>SINALIZADOR NOTURNO SIMPLES PARA PARA-RAIOS, SEM RELE FOTOELETRICO</v>
          </cell>
          <cell r="C4175" t="str">
            <v xml:space="preserve">UN    </v>
          </cell>
          <cell r="D4175" t="str">
            <v>CR</v>
          </cell>
          <cell r="E4175">
            <v>61.54</v>
          </cell>
        </row>
        <row r="4176">
          <cell r="A4176">
            <v>20250</v>
          </cell>
          <cell r="B4176" t="str">
            <v>SISAL EM FIBRA</v>
          </cell>
          <cell r="C4176" t="str">
            <v xml:space="preserve">KG    </v>
          </cell>
          <cell r="D4176" t="str">
            <v>AS</v>
          </cell>
          <cell r="E4176">
            <v>12.5</v>
          </cell>
        </row>
        <row r="4177">
          <cell r="A4177">
            <v>39965</v>
          </cell>
          <cell r="B4177" t="str">
            <v>SISTEMA DE FORMAS MANUSEAVEIS DE ALUMINIO, PARA BLOCO RESID. COM PAREDES DE CONCRETO MOLDADAS IN LOCO, BLOCO COM 4 PAV. E 4 UNIDADES POR PAV., UNIDADE HABITACIONALCOM 48 M2 E 2 QUARTOS; TELHA DE FIBROCIMENTO (COLETADO CAIXA)</v>
          </cell>
          <cell r="C4177" t="str">
            <v xml:space="preserve">M2    </v>
          </cell>
          <cell r="D4177" t="str">
            <v>AS</v>
          </cell>
          <cell r="E4177">
            <v>1325.85</v>
          </cell>
        </row>
        <row r="4178">
          <cell r="A4178">
            <v>39964</v>
          </cell>
          <cell r="B4178" t="str">
            <v>SISTEMA DE FORMAS MANUSEAVEIS DE ALUMINIO, PARA EDIF. RESID. UNIFAMILIAR COM PAREDES DE CONCRETO MOLDADAS IN LOCO, UNIDADE HABITACIONAL TERREA COM 38 M2, COM SALA, CIRCULACAO, 2 QUARTOS, BANHEIRO, COZINHA E TANQUE EXTERNO (SEM COBERTURA) (COLETADO CAIXA)</v>
          </cell>
          <cell r="C4178" t="str">
            <v xml:space="preserve">M2    </v>
          </cell>
          <cell r="D4178" t="str">
            <v>AS</v>
          </cell>
          <cell r="E4178">
            <v>1126.1600000000001</v>
          </cell>
        </row>
        <row r="4179">
          <cell r="A4179">
            <v>7</v>
          </cell>
          <cell r="B4179" t="str">
            <v>SODA CAUSTICA EM ESCAMAS</v>
          </cell>
          <cell r="C4179" t="str">
            <v xml:space="preserve">KG    </v>
          </cell>
          <cell r="D4179" t="str">
            <v>CR</v>
          </cell>
          <cell r="E4179">
            <v>10.56</v>
          </cell>
        </row>
        <row r="4180">
          <cell r="A4180">
            <v>13388</v>
          </cell>
          <cell r="B4180" t="str">
            <v>SOLDA EM BARRA DE ESTANHO-CHUMBO 50/50</v>
          </cell>
          <cell r="C4180" t="str">
            <v xml:space="preserve">KG    </v>
          </cell>
          <cell r="D4180" t="str">
            <v>CR</v>
          </cell>
          <cell r="E4180">
            <v>83.94</v>
          </cell>
        </row>
        <row r="4181">
          <cell r="A4181">
            <v>39914</v>
          </cell>
          <cell r="B4181" t="str">
            <v>SOLDA EM VARETA FOSCOPER, D = *2,5* MM  X COMPRIMENTO 500 MM</v>
          </cell>
          <cell r="C4181" t="str">
            <v xml:space="preserve">KG    </v>
          </cell>
          <cell r="D4181" t="str">
            <v>AS</v>
          </cell>
          <cell r="E4181">
            <v>168.79</v>
          </cell>
        </row>
        <row r="4182">
          <cell r="A4182">
            <v>12732</v>
          </cell>
          <cell r="B4182" t="str">
            <v>SOLDA ESTANHO/COBRE PARA CONEXOES DE COBRE, FIO 2,5 MM, CARRETEL 500 GR (SEM CHUMBO)</v>
          </cell>
          <cell r="C4182" t="str">
            <v xml:space="preserve">UN    </v>
          </cell>
          <cell r="D4182" t="str">
            <v>AS</v>
          </cell>
          <cell r="E4182">
            <v>194.76</v>
          </cell>
        </row>
        <row r="4183">
          <cell r="A4183">
            <v>6160</v>
          </cell>
          <cell r="B4183" t="str">
            <v>SOLDADOR</v>
          </cell>
          <cell r="C4183" t="str">
            <v xml:space="preserve">H     </v>
          </cell>
          <cell r="D4183" t="str">
            <v xml:space="preserve">C </v>
          </cell>
          <cell r="E4183">
            <v>16.41</v>
          </cell>
        </row>
        <row r="4184">
          <cell r="A4184">
            <v>41087</v>
          </cell>
          <cell r="B4184" t="str">
            <v>SOLDADOR (MENSALISTA)</v>
          </cell>
          <cell r="C4184" t="str">
            <v xml:space="preserve">MES   </v>
          </cell>
          <cell r="D4184" t="str">
            <v>CR</v>
          </cell>
          <cell r="E4184">
            <v>2926.62</v>
          </cell>
        </row>
        <row r="4185">
          <cell r="A4185">
            <v>6166</v>
          </cell>
          <cell r="B4185" t="str">
            <v>SOLDADOR ELETRICO (PARA SOLDA A SER TESTADA COM RAIOS "X")</v>
          </cell>
          <cell r="C4185" t="str">
            <v xml:space="preserve">H     </v>
          </cell>
          <cell r="D4185" t="str">
            <v>CR</v>
          </cell>
          <cell r="E4185">
            <v>18.3</v>
          </cell>
        </row>
        <row r="4186">
          <cell r="A4186">
            <v>41088</v>
          </cell>
          <cell r="B4186" t="str">
            <v>SOLDADOR ELETRICO (PARA SOLDA A SER TESTADA COM RAIOS "X") (MENSALISTA)</v>
          </cell>
          <cell r="C4186" t="str">
            <v xml:space="preserve">MES   </v>
          </cell>
          <cell r="D4186" t="str">
            <v>CR</v>
          </cell>
          <cell r="E4186">
            <v>3267.25</v>
          </cell>
        </row>
        <row r="4187">
          <cell r="A4187">
            <v>20232</v>
          </cell>
          <cell r="B4187" t="str">
            <v>SOLEIRA EM GRANITO, POLIDO, TIPO ANDORINHA/ QUARTZ/ CASTELO/ CORUMBA OU OUTROS EQUIVALENTES DA REGIAO, L= *15* CM, E=  *2,0* CM</v>
          </cell>
          <cell r="C4187" t="str">
            <v xml:space="preserve">M     </v>
          </cell>
          <cell r="D4187" t="str">
            <v>CR</v>
          </cell>
          <cell r="E4187">
            <v>69.52</v>
          </cell>
        </row>
        <row r="4188">
          <cell r="A4188">
            <v>10856</v>
          </cell>
          <cell r="B4188" t="str">
            <v>SOLEIRA PRE-MOLDADA EM GRANILITE, MARMORITE OU GRANITINA, L = *15 CM</v>
          </cell>
          <cell r="C4188" t="str">
            <v xml:space="preserve">M     </v>
          </cell>
          <cell r="D4188" t="str">
            <v>AS</v>
          </cell>
          <cell r="E4188">
            <v>82.26</v>
          </cell>
        </row>
        <row r="4189">
          <cell r="A4189">
            <v>4828</v>
          </cell>
          <cell r="B4189" t="str">
            <v>SOLEIRA/ PEITORIL EM MARMORE, POLIDO, BRANCO COMUM, L= *15* CM, E=  *2* CM,  CORTE RETO</v>
          </cell>
          <cell r="C4189" t="str">
            <v xml:space="preserve">M     </v>
          </cell>
          <cell r="D4189" t="str">
            <v>CR</v>
          </cell>
          <cell r="E4189">
            <v>37.93</v>
          </cell>
        </row>
        <row r="4190">
          <cell r="A4190">
            <v>20249</v>
          </cell>
          <cell r="B4190" t="str">
            <v>SOLEIRA/ TABEIRA EM MARMORE, POLIDO, BRANCO COMUM, L= 5 CM, E=  *2,0* CM</v>
          </cell>
          <cell r="C4190" t="str">
            <v xml:space="preserve">M     </v>
          </cell>
          <cell r="D4190" t="str">
            <v>CR</v>
          </cell>
          <cell r="E4190">
            <v>20.77</v>
          </cell>
        </row>
        <row r="4191">
          <cell r="A4191">
            <v>11609</v>
          </cell>
          <cell r="B4191" t="str">
            <v>SOLUCAO ASFALTICA ELASTOMERICA PARA IMPRIMACAO, APLICACAO A FRIO</v>
          </cell>
          <cell r="C4191" t="str">
            <v xml:space="preserve">L     </v>
          </cell>
          <cell r="D4191" t="str">
            <v>CR</v>
          </cell>
          <cell r="E4191">
            <v>8.69</v>
          </cell>
        </row>
        <row r="4192">
          <cell r="A4192">
            <v>20083</v>
          </cell>
          <cell r="B4192" t="str">
            <v>SOLUCAO LIMPADORA PARA PVC, FRASCO COM 1000 CM3</v>
          </cell>
          <cell r="C4192" t="str">
            <v xml:space="preserve">UN    </v>
          </cell>
          <cell r="D4192" t="str">
            <v>CR</v>
          </cell>
          <cell r="E4192">
            <v>49.34</v>
          </cell>
        </row>
        <row r="4193">
          <cell r="A4193">
            <v>20082</v>
          </cell>
          <cell r="B4193" t="str">
            <v>SOLUCAO LIMPADORA PARA PVC, FRASCO COM 200 CM3</v>
          </cell>
          <cell r="C4193" t="str">
            <v xml:space="preserve">UN    </v>
          </cell>
          <cell r="D4193" t="str">
            <v>CR</v>
          </cell>
          <cell r="E4193">
            <v>19.22</v>
          </cell>
        </row>
        <row r="4194">
          <cell r="A4194">
            <v>5318</v>
          </cell>
          <cell r="B4194" t="str">
            <v>SOLVENTE DILUENTE A BASE DE AGUARRAS</v>
          </cell>
          <cell r="C4194" t="str">
            <v xml:space="preserve">L     </v>
          </cell>
          <cell r="D4194" t="str">
            <v xml:space="preserve">C </v>
          </cell>
          <cell r="E4194">
            <v>11.34</v>
          </cell>
        </row>
        <row r="4195">
          <cell r="A4195">
            <v>10691</v>
          </cell>
          <cell r="B4195" t="str">
            <v>SOLVENTE PARA COLA (PARA LAMINADO MELAMINICO) A BASE DE RESINA SINTETICA</v>
          </cell>
          <cell r="C4195" t="str">
            <v xml:space="preserve">L     </v>
          </cell>
          <cell r="D4195" t="str">
            <v>CR</v>
          </cell>
          <cell r="E4195">
            <v>40.76</v>
          </cell>
        </row>
        <row r="4196">
          <cell r="A4196">
            <v>12295</v>
          </cell>
          <cell r="B4196" t="str">
            <v>SOQUETE DE BAQUELITE BASE E27, PARA LAMPADAS</v>
          </cell>
          <cell r="C4196" t="str">
            <v xml:space="preserve">UN    </v>
          </cell>
          <cell r="D4196" t="str">
            <v>CR</v>
          </cell>
          <cell r="E4196">
            <v>2.2999999999999998</v>
          </cell>
        </row>
        <row r="4197">
          <cell r="A4197">
            <v>12296</v>
          </cell>
          <cell r="B4197" t="str">
            <v>SOQUETE DE PORCELANA BASE E27, FIXO DE TETO, PARA LAMPADAS</v>
          </cell>
          <cell r="C4197" t="str">
            <v xml:space="preserve">UN    </v>
          </cell>
          <cell r="D4197" t="str">
            <v>CR</v>
          </cell>
          <cell r="E4197">
            <v>2.98</v>
          </cell>
        </row>
        <row r="4198">
          <cell r="A4198">
            <v>12294</v>
          </cell>
          <cell r="B4198" t="str">
            <v>SOQUETE DE PORCELANA BASE E27, PARA USO AO TEMPO, PARA LAMPADAS</v>
          </cell>
          <cell r="C4198" t="str">
            <v xml:space="preserve">UN    </v>
          </cell>
          <cell r="D4198" t="str">
            <v>CR</v>
          </cell>
          <cell r="E4198">
            <v>7.16</v>
          </cell>
        </row>
        <row r="4199">
          <cell r="A4199">
            <v>14543</v>
          </cell>
          <cell r="B4199" t="str">
            <v>SOQUETE DE PVC / TERMOPLASTICO BASE E27, COM CHAVE, PARA LAMPADAS</v>
          </cell>
          <cell r="C4199" t="str">
            <v xml:space="preserve">UN    </v>
          </cell>
          <cell r="D4199" t="str">
            <v>CR</v>
          </cell>
          <cell r="E4199">
            <v>5.1100000000000003</v>
          </cell>
        </row>
        <row r="4200">
          <cell r="A4200">
            <v>13329</v>
          </cell>
          <cell r="B4200" t="str">
            <v>SOQUETE DE PVC / TERMOPLASTICO BASE E27, COM RABICHO, PARA LAMPADAS</v>
          </cell>
          <cell r="C4200" t="str">
            <v xml:space="preserve">UN    </v>
          </cell>
          <cell r="D4200" t="str">
            <v xml:space="preserve">C </v>
          </cell>
          <cell r="E4200">
            <v>3</v>
          </cell>
        </row>
        <row r="4201">
          <cell r="A4201">
            <v>21044</v>
          </cell>
          <cell r="B4201" t="str">
            <v>SPRINKLER TIPO PENDENTE, 68 GRAUS CELSIUS (BULBO VERMELHO), ACABAMENTO CROMADO, 1/2" - 15 MM</v>
          </cell>
          <cell r="C4201" t="str">
            <v xml:space="preserve">UN    </v>
          </cell>
          <cell r="D4201" t="str">
            <v>CR</v>
          </cell>
          <cell r="E4201">
            <v>25.55</v>
          </cell>
        </row>
        <row r="4202">
          <cell r="A4202">
            <v>21045</v>
          </cell>
          <cell r="B4202" t="str">
            <v>SPRINKLER TIPO PENDENTE, 68 GRAUS CELSIUS (BULBO VERMELHO), ACABAMENTO CROMADO, 3/4" - 20 MM</v>
          </cell>
          <cell r="C4202" t="str">
            <v xml:space="preserve">UN    </v>
          </cell>
          <cell r="D4202" t="str">
            <v>CR</v>
          </cell>
          <cell r="E4202">
            <v>34.99</v>
          </cell>
        </row>
        <row r="4203">
          <cell r="A4203">
            <v>21040</v>
          </cell>
          <cell r="B4203" t="str">
            <v>SPRINKLER TIPO PENDENTE, 68 GRAUS CELSIUS (BULBO VERMELHO), ACABAMENTO NATURAL, 1/2" - 15 MM</v>
          </cell>
          <cell r="C4203" t="str">
            <v xml:space="preserve">UN    </v>
          </cell>
          <cell r="D4203" t="str">
            <v xml:space="preserve">C </v>
          </cell>
          <cell r="E4203">
            <v>25</v>
          </cell>
        </row>
        <row r="4204">
          <cell r="A4204">
            <v>21041</v>
          </cell>
          <cell r="B4204" t="str">
            <v>SPRINKLER TIPO PENDENTE, 68 GRAUS CELSIUS (BULBO VERMELHO), ACABAMENTO NATURAL, 3/4" - 20 MM</v>
          </cell>
          <cell r="C4204" t="str">
            <v xml:space="preserve">UN    </v>
          </cell>
          <cell r="D4204" t="str">
            <v>CR</v>
          </cell>
          <cell r="E4204">
            <v>30.18</v>
          </cell>
        </row>
        <row r="4205">
          <cell r="A4205">
            <v>21047</v>
          </cell>
          <cell r="B4205" t="str">
            <v>SPRINKLER TIPO PENDENTE, 79 GRAUS CELSIUS (BULBO AMARELO), ACABAMENTO CROMADO, 3/4" - 20 MM</v>
          </cell>
          <cell r="C4205" t="str">
            <v xml:space="preserve">UN    </v>
          </cell>
          <cell r="D4205" t="str">
            <v>CR</v>
          </cell>
          <cell r="E4205">
            <v>37.659999999999997</v>
          </cell>
        </row>
        <row r="4206">
          <cell r="A4206">
            <v>21043</v>
          </cell>
          <cell r="B4206" t="str">
            <v>SPRINKLER TIPO PENDENTE, 79 GRAUS CELSIUS (BULBO AMARELO), ACABAMENTO NATURAL, 3/4" - 20 MM</v>
          </cell>
          <cell r="C4206" t="str">
            <v xml:space="preserve">UN    </v>
          </cell>
          <cell r="D4206" t="str">
            <v>CR</v>
          </cell>
          <cell r="E4206">
            <v>36.67</v>
          </cell>
        </row>
        <row r="4207">
          <cell r="A4207">
            <v>21042</v>
          </cell>
          <cell r="B4207" t="str">
            <v>SPRINKLER TIPO PENDENTE, 79 GRAUS CELSIUS (BULBO AMARELO,) ACABAMENTO NATURAL OU CROMADO, 1/2" - 15 MM</v>
          </cell>
          <cell r="C4207" t="str">
            <v xml:space="preserve">UN    </v>
          </cell>
          <cell r="D4207" t="str">
            <v>CR</v>
          </cell>
          <cell r="E4207">
            <v>29.03</v>
          </cell>
        </row>
        <row r="4208">
          <cell r="A4208">
            <v>14149</v>
          </cell>
          <cell r="B4208" t="str">
            <v>SUPORTE "Y" PARA FITA PERFURADA</v>
          </cell>
          <cell r="C4208" t="str">
            <v xml:space="preserve">CENTO </v>
          </cell>
          <cell r="D4208" t="str">
            <v>AS</v>
          </cell>
          <cell r="E4208">
            <v>161.13</v>
          </cell>
        </row>
        <row r="4209">
          <cell r="A4209">
            <v>38099</v>
          </cell>
          <cell r="B4209" t="str">
            <v>SUPORTE DE FIXACAO PARA ESPELHO / PLACA 4" X 2", PARA 3 MODULOS, PARA INSTALACAO DE TOMADAS E INTERRUPTORES (SOMENTE SUPORTE)</v>
          </cell>
          <cell r="C4209" t="str">
            <v xml:space="preserve">UN    </v>
          </cell>
          <cell r="D4209" t="str">
            <v>CR</v>
          </cell>
          <cell r="E4209">
            <v>1.27</v>
          </cell>
        </row>
        <row r="4210">
          <cell r="A4210">
            <v>38100</v>
          </cell>
          <cell r="B4210" t="str">
            <v>SUPORTE DE FIXACAO PARA ESPELHO / PLACA 4" X 4", PARA 6 MODULOS, PARA INSTALACAO DE TOMADAS E INTERRUPTORES (SOMENTE SUPORTE)</v>
          </cell>
          <cell r="C4210" t="str">
            <v xml:space="preserve">UN    </v>
          </cell>
          <cell r="D4210" t="str">
            <v>CR</v>
          </cell>
          <cell r="E4210">
            <v>2.08</v>
          </cell>
        </row>
        <row r="4211">
          <cell r="A4211">
            <v>20061</v>
          </cell>
          <cell r="B4211" t="str">
            <v>SUPORTE DE PVC PARA CALHA PLUVIAL, DIAMETRO ENTRE 119 E 170 MM, PARA DRENAGEM PREDIAL</v>
          </cell>
          <cell r="C4211" t="str">
            <v xml:space="preserve">UN    </v>
          </cell>
          <cell r="D4211" t="str">
            <v>AS</v>
          </cell>
          <cell r="E4211">
            <v>2.37</v>
          </cell>
        </row>
        <row r="4212">
          <cell r="A4212">
            <v>7576</v>
          </cell>
          <cell r="B4212" t="str">
            <v>SUPORTE EM ACO GALVANIZADO PARA TRANSFORMADOR PARA POSTE DUPLO T 185 X 95 MM, CHAPA DE 5/16"</v>
          </cell>
          <cell r="C4212" t="str">
            <v xml:space="preserve">UN    </v>
          </cell>
          <cell r="D4212" t="str">
            <v>AS</v>
          </cell>
          <cell r="E4212">
            <v>109.74</v>
          </cell>
        </row>
        <row r="4213">
          <cell r="A4213">
            <v>3384</v>
          </cell>
          <cell r="B4213" t="str">
            <v>SUPORTE GUIA SIMPLES COM ROLDANA EM POLIPROPILENO PARA CHUMBAR, H = 20 CM</v>
          </cell>
          <cell r="C4213" t="str">
            <v xml:space="preserve">UN    </v>
          </cell>
          <cell r="D4213" t="str">
            <v>CR</v>
          </cell>
          <cell r="E4213">
            <v>5.91</v>
          </cell>
        </row>
        <row r="4214">
          <cell r="A4214">
            <v>7572</v>
          </cell>
          <cell r="B4214" t="str">
            <v>SUPORTE ISOLADOR REFORCADO DIAMETRO NOMINAL 5/16", COM ROSCA SOBERBA E BUCHA</v>
          </cell>
          <cell r="C4214" t="str">
            <v xml:space="preserve">UN    </v>
          </cell>
          <cell r="D4214" t="str">
            <v>CR</v>
          </cell>
          <cell r="E4214">
            <v>9.84</v>
          </cell>
        </row>
        <row r="4215">
          <cell r="A4215">
            <v>3396</v>
          </cell>
          <cell r="B4215" t="str">
            <v>SUPORTE ISOLADOR SIMPLES DIAMETRO NOMINAL 5/16", COM ROSCA SOBERBA E BUCHA</v>
          </cell>
          <cell r="C4215" t="str">
            <v xml:space="preserve">UN    </v>
          </cell>
          <cell r="D4215" t="str">
            <v>CR</v>
          </cell>
          <cell r="E4215">
            <v>6.97</v>
          </cell>
        </row>
        <row r="4216">
          <cell r="A4216">
            <v>37590</v>
          </cell>
          <cell r="B4216" t="str">
            <v>SUPORTE MAO-FRANCESA EM ACO, ABAS IGUAIS 30 CM, CAPACIDADE MINIMA 60 KG, BRANCO</v>
          </cell>
          <cell r="C4216" t="str">
            <v xml:space="preserve">UN    </v>
          </cell>
          <cell r="D4216" t="str">
            <v>AS</v>
          </cell>
          <cell r="E4216">
            <v>9.86</v>
          </cell>
        </row>
        <row r="4217">
          <cell r="A4217">
            <v>37591</v>
          </cell>
          <cell r="B4217" t="str">
            <v>SUPORTE MAO-FRANCESA EM ACO, ABAS IGUAIS 40 CM, CAPACIDADE MINIMA 70 KG, BRANCO</v>
          </cell>
          <cell r="C4217" t="str">
            <v xml:space="preserve">UN    </v>
          </cell>
          <cell r="D4217" t="str">
            <v>AS</v>
          </cell>
          <cell r="E4217">
            <v>11.85</v>
          </cell>
        </row>
        <row r="4218">
          <cell r="A4218">
            <v>12626</v>
          </cell>
          <cell r="B4218" t="str">
            <v>SUPORTE METALICO PARA CALHA PLUVIAL,  ZINCADO, DOBRADO, DIAMETRO ENTRE 119 E 170 MM, PARA DRENAGEM PREDIAL</v>
          </cell>
          <cell r="C4218" t="str">
            <v xml:space="preserve">UN    </v>
          </cell>
          <cell r="D4218" t="str">
            <v>AS</v>
          </cell>
          <cell r="E4218">
            <v>11.39</v>
          </cell>
        </row>
        <row r="4219">
          <cell r="A4219">
            <v>11033</v>
          </cell>
          <cell r="B4219" t="str">
            <v>SUPORTE PARA CALHA DE 150 MM EM FERRO GALVANIZADO</v>
          </cell>
          <cell r="C4219" t="str">
            <v xml:space="preserve">UN    </v>
          </cell>
          <cell r="D4219" t="str">
            <v>CR</v>
          </cell>
          <cell r="E4219">
            <v>4.71</v>
          </cell>
        </row>
        <row r="4220">
          <cell r="A4220">
            <v>390</v>
          </cell>
          <cell r="B4220" t="str">
            <v>SUPORTE PARA TUBO DIAMETRO NOMINAL 2", COM ROSCA MECANICA</v>
          </cell>
          <cell r="C4220" t="str">
            <v xml:space="preserve">UN    </v>
          </cell>
          <cell r="D4220" t="str">
            <v>CR</v>
          </cell>
          <cell r="E4220">
            <v>14</v>
          </cell>
        </row>
        <row r="4221">
          <cell r="A4221">
            <v>42436</v>
          </cell>
          <cell r="B4221" t="str">
            <v>SURF DUPLO, EM TUBO DE ACO CARBONO, PINTURA NO PROCESSO ELETROSTATICO - EQUIPAMENTO DE GINASTICA PARA ACADEMIA AO AR LIVRE / ACADEMIA DA TERCEIRA IDADE - ATI</v>
          </cell>
          <cell r="C4221" t="str">
            <v xml:space="preserve">UN    </v>
          </cell>
          <cell r="D4221" t="str">
            <v>AS</v>
          </cell>
          <cell r="E4221">
            <v>1503.52</v>
          </cell>
        </row>
        <row r="4222">
          <cell r="A4222">
            <v>6178</v>
          </cell>
          <cell r="B4222" t="str">
            <v>TABUA DE  MADEIRA PARA PISO, CUMARU/IPE CHAMPANHE OU EQUIVALENTE DA REGIAO, ENCAIXE MACHO/FEMEA, *10 X 2* CM</v>
          </cell>
          <cell r="C4222" t="str">
            <v xml:space="preserve">M2    </v>
          </cell>
          <cell r="D4222" t="str">
            <v>AS</v>
          </cell>
          <cell r="E4222">
            <v>169.09</v>
          </cell>
        </row>
        <row r="4223">
          <cell r="A4223">
            <v>6180</v>
          </cell>
          <cell r="B4223" t="str">
            <v>TABUA DE  MADEIRA PARA PISO, CUMARU/IPE CHAMPANHE OU EQUIVALENTE DA REGIAO, ENCAIXE MACHO/FEMEA, *15 X 2* CM</v>
          </cell>
          <cell r="C4223" t="str">
            <v xml:space="preserve">M2    </v>
          </cell>
          <cell r="D4223" t="str">
            <v>AS</v>
          </cell>
          <cell r="E4223">
            <v>182.5</v>
          </cell>
        </row>
        <row r="4224">
          <cell r="A4224">
            <v>6182</v>
          </cell>
          <cell r="B4224" t="str">
            <v>TABUA DE  MADEIRA PARA PISO, IPE (CERNE) OU EQUIVALENTE DA REGIAO, ENCAIXE MACHO/FEMEA, *20 X 2* CM</v>
          </cell>
          <cell r="C4224" t="str">
            <v xml:space="preserve">M2    </v>
          </cell>
          <cell r="D4224" t="str">
            <v>AS</v>
          </cell>
          <cell r="E4224">
            <v>226.52</v>
          </cell>
        </row>
        <row r="4225">
          <cell r="A4225">
            <v>3993</v>
          </cell>
          <cell r="B4225" t="str">
            <v>TABUA DE MADEIRA APARELHADA *2,5 X 15* CM, MACARANDUBA, ANGELIM OU EQUIVALENTE DA REGIAO</v>
          </cell>
          <cell r="C4225" t="str">
            <v xml:space="preserve">M2    </v>
          </cell>
          <cell r="D4225" t="str">
            <v>CR</v>
          </cell>
          <cell r="E4225">
            <v>99.51</v>
          </cell>
        </row>
        <row r="4226">
          <cell r="A4226">
            <v>3990</v>
          </cell>
          <cell r="B4226" t="str">
            <v>TABUA DE MADEIRA APARELHADA *2,5 X 25* CM, MACARANDUBA, ANGELIM OU EQUIVALENTE DA REGIAO</v>
          </cell>
          <cell r="C4226" t="str">
            <v xml:space="preserve">M     </v>
          </cell>
          <cell r="D4226" t="str">
            <v>CR</v>
          </cell>
          <cell r="E4226">
            <v>21.99</v>
          </cell>
        </row>
        <row r="4227">
          <cell r="A4227">
            <v>3992</v>
          </cell>
          <cell r="B4227" t="str">
            <v>TABUA DE MADEIRA APARELHADA *2,5 X 30* CM, MACARANDUBA, ANGELIM OU EQUIVALENTE DA REGIAO</v>
          </cell>
          <cell r="C4227" t="str">
            <v xml:space="preserve">M     </v>
          </cell>
          <cell r="D4227" t="str">
            <v>CR</v>
          </cell>
          <cell r="E4227">
            <v>27</v>
          </cell>
        </row>
        <row r="4228">
          <cell r="A4228">
            <v>4509</v>
          </cell>
          <cell r="B4228" t="str">
            <v>TABUA DE MADEIRA NAO APARELHADA *2,5 X 10 CM (1 X 4 ") PINUS, MISTA OU EQUIVALENTE DA REGIAO</v>
          </cell>
          <cell r="C4228" t="str">
            <v xml:space="preserve">M     </v>
          </cell>
          <cell r="D4228" t="str">
            <v>CR</v>
          </cell>
          <cell r="E4228">
            <v>1.99</v>
          </cell>
        </row>
        <row r="4229">
          <cell r="A4229">
            <v>6194</v>
          </cell>
          <cell r="B4229" t="str">
            <v>TABUA DE MADEIRA NAO APARELHADA *2,5 X 15 CM (1 X 6 ") PINUS, MISTA OU EQUIVALENTE DA REGIAO</v>
          </cell>
          <cell r="C4229" t="str">
            <v xml:space="preserve">M     </v>
          </cell>
          <cell r="D4229" t="str">
            <v>CR</v>
          </cell>
          <cell r="E4229">
            <v>2.7</v>
          </cell>
        </row>
        <row r="4230">
          <cell r="A4230">
            <v>6193</v>
          </cell>
          <cell r="B4230" t="str">
            <v>TABUA DE MADEIRA NAO APARELHADA *2,5 X 20* CM, CEDRINHO OU EQUIVALENTE DA REGIAO</v>
          </cell>
          <cell r="C4230" t="str">
            <v xml:space="preserve">M     </v>
          </cell>
          <cell r="D4230" t="str">
            <v>CR</v>
          </cell>
          <cell r="E4230">
            <v>10.48</v>
          </cell>
        </row>
        <row r="4231">
          <cell r="A4231">
            <v>10567</v>
          </cell>
          <cell r="B4231" t="str">
            <v>TABUA DE MADEIRA NAO APARELHADA *2,5 X 23* CM (1 x 9 ") PINUS, MISTA OU EQUIVALENTE DA REGIAO</v>
          </cell>
          <cell r="C4231" t="str">
            <v xml:space="preserve">M     </v>
          </cell>
          <cell r="D4231" t="str">
            <v>CR</v>
          </cell>
          <cell r="E4231">
            <v>4.4800000000000004</v>
          </cell>
        </row>
        <row r="4232">
          <cell r="A4232">
            <v>6212</v>
          </cell>
          <cell r="B4232" t="str">
            <v>TABUA DE MADEIRA NAO APARELHADA *2,5 X 30 CM (1 X 12 ") PINUS, MISTA OU EQUIVALENTE DA REGIAO</v>
          </cell>
          <cell r="C4232" t="str">
            <v xml:space="preserve">M     </v>
          </cell>
          <cell r="D4232" t="str">
            <v xml:space="preserve">C </v>
          </cell>
          <cell r="E4232">
            <v>7.35</v>
          </cell>
        </row>
        <row r="4233">
          <cell r="A4233">
            <v>6189</v>
          </cell>
          <cell r="B4233" t="str">
            <v>TABUA DE MADEIRA NAO APARELHADA *2,5 X 30* CM, CEDRINHO OU EQUIVALENTE DA REGIAO</v>
          </cell>
          <cell r="C4233" t="str">
            <v xml:space="preserve">M     </v>
          </cell>
          <cell r="D4233" t="str">
            <v>CR</v>
          </cell>
          <cell r="E4233">
            <v>15.32</v>
          </cell>
        </row>
        <row r="4234">
          <cell r="A4234">
            <v>6214</v>
          </cell>
          <cell r="B4234" t="str">
            <v>TACO DE MADEIRA PARA PISO, IPE (CERNE) OU EQUIVALENTE DA REGIAO, 7 X 42 CM, E = 2 CM</v>
          </cell>
          <cell r="C4234" t="str">
            <v xml:space="preserve">M2    </v>
          </cell>
          <cell r="D4234" t="str">
            <v>AS</v>
          </cell>
          <cell r="E4234">
            <v>105.92</v>
          </cell>
        </row>
        <row r="4235">
          <cell r="A4235">
            <v>36153</v>
          </cell>
          <cell r="B4235" t="str">
            <v>TALABARTE DE SEGURANCA, 2 MOSQUETOES TRAVA DUPLA *53* MM DE ABERTURA, COM ABSORVEDOR DE ENERGIA</v>
          </cell>
          <cell r="C4235" t="str">
            <v xml:space="preserve">UN    </v>
          </cell>
          <cell r="D4235" t="str">
            <v>CR</v>
          </cell>
          <cell r="E4235">
            <v>140.43</v>
          </cell>
        </row>
        <row r="4236">
          <cell r="A4236">
            <v>10740</v>
          </cell>
          <cell r="B4236" t="str">
            <v>TALHA ELETRICA 3 T, VELOCIDADE  2,1 M / MIN, POTENCIA 1,3 KW</v>
          </cell>
          <cell r="C4236" t="str">
            <v xml:space="preserve">UN    </v>
          </cell>
          <cell r="D4236" t="str">
            <v>AS</v>
          </cell>
          <cell r="E4236">
            <v>9935.66</v>
          </cell>
        </row>
        <row r="4237">
          <cell r="A4237">
            <v>13914</v>
          </cell>
          <cell r="B4237" t="str">
            <v>TALHA MANUAL DE CORRENTE, CAPACIDADE DE 1 T COM ELEVACAO DE 3 M</v>
          </cell>
          <cell r="C4237" t="str">
            <v xml:space="preserve">UN    </v>
          </cell>
          <cell r="D4237" t="str">
            <v>AS</v>
          </cell>
          <cell r="E4237">
            <v>718.88</v>
          </cell>
        </row>
        <row r="4238">
          <cell r="A4238">
            <v>10742</v>
          </cell>
          <cell r="B4238" t="str">
            <v>TALHA MANUAL DE CORRENTE, CAPACIDADE DE 2 T COM ELEVACAO DE 3 M</v>
          </cell>
          <cell r="C4238" t="str">
            <v xml:space="preserve">UN    </v>
          </cell>
          <cell r="D4238" t="str">
            <v>AS</v>
          </cell>
          <cell r="E4238">
            <v>1048.5</v>
          </cell>
        </row>
        <row r="4239">
          <cell r="A4239">
            <v>38465</v>
          </cell>
          <cell r="B4239" t="str">
            <v>TALHADEIRA COM PUNHO DE PROTECAO *20 X 250* MM</v>
          </cell>
          <cell r="C4239" t="str">
            <v xml:space="preserve">UN    </v>
          </cell>
          <cell r="D4239" t="str">
            <v>CR</v>
          </cell>
          <cell r="E4239">
            <v>29.97</v>
          </cell>
        </row>
        <row r="4240">
          <cell r="A4240">
            <v>7543</v>
          </cell>
          <cell r="B4240" t="str">
            <v>TAMPA CEGA EM PVC PARA CONDULETE 4 X 2"</v>
          </cell>
          <cell r="C4240" t="str">
            <v xml:space="preserve">UN    </v>
          </cell>
          <cell r="D4240" t="str">
            <v>CR</v>
          </cell>
          <cell r="E4240">
            <v>3.39</v>
          </cell>
        </row>
        <row r="4241">
          <cell r="A4241">
            <v>43427</v>
          </cell>
          <cell r="B4241" t="str">
            <v>TAMPA DE CONCRETO ARMADO PARA FOSSA SEPTICA, DIAMETRO NOMINAL DE 3,00 M E ESPESSURA MINIMA DE 100 MM</v>
          </cell>
          <cell r="C4241" t="str">
            <v xml:space="preserve">UN    </v>
          </cell>
          <cell r="D4241" t="str">
            <v>CR</v>
          </cell>
          <cell r="E4241">
            <v>1228.31</v>
          </cell>
        </row>
        <row r="4242">
          <cell r="A4242">
            <v>41613</v>
          </cell>
          <cell r="B4242" t="str">
            <v>TAMPA DE CONCRETO ARMADO PARA FOSSA, D = *0,90* M, E = 0,05 M</v>
          </cell>
          <cell r="C4242" t="str">
            <v xml:space="preserve">UN    </v>
          </cell>
          <cell r="D4242" t="str">
            <v>CR</v>
          </cell>
          <cell r="E4242">
            <v>78.95</v>
          </cell>
        </row>
        <row r="4243">
          <cell r="A4243">
            <v>41614</v>
          </cell>
          <cell r="B4243" t="str">
            <v>TAMPA DE CONCRETO ARMADO PARA FOSSA, D = *1,10* M, E = 0,05 M</v>
          </cell>
          <cell r="C4243" t="str">
            <v xml:space="preserve">UN    </v>
          </cell>
          <cell r="D4243" t="str">
            <v>CR</v>
          </cell>
          <cell r="E4243">
            <v>100.6</v>
          </cell>
        </row>
        <row r="4244">
          <cell r="A4244">
            <v>41615</v>
          </cell>
          <cell r="B4244" t="str">
            <v>TAMPA DE CONCRETO ARMADO PARA FOSSA, D = *1,35* M, E = 0,05 M</v>
          </cell>
          <cell r="C4244" t="str">
            <v xml:space="preserve">UN    </v>
          </cell>
          <cell r="D4244" t="str">
            <v>CR</v>
          </cell>
          <cell r="E4244">
            <v>155.49</v>
          </cell>
        </row>
        <row r="4245">
          <cell r="A4245">
            <v>41616</v>
          </cell>
          <cell r="B4245" t="str">
            <v>TAMPA DE CONCRETO ARMADO PARA FOSSA, D = 1,50 M, E = 0,05 M</v>
          </cell>
          <cell r="C4245" t="str">
            <v xml:space="preserve">UN    </v>
          </cell>
          <cell r="D4245" t="str">
            <v>CR</v>
          </cell>
          <cell r="E4245">
            <v>232.33</v>
          </cell>
        </row>
        <row r="4246">
          <cell r="A4246">
            <v>41617</v>
          </cell>
          <cell r="B4246" t="str">
            <v>TAMPA DE CONCRETO ARMADO PARA FOSSA, D = 2,00 M, E = 0,05 M</v>
          </cell>
          <cell r="C4246" t="str">
            <v xml:space="preserve">UN    </v>
          </cell>
          <cell r="D4246" t="str">
            <v>CR</v>
          </cell>
          <cell r="E4246">
            <v>461.97</v>
          </cell>
        </row>
        <row r="4247">
          <cell r="A4247">
            <v>41618</v>
          </cell>
          <cell r="B4247" t="str">
            <v>TAMPA DE CONCRETO ARMADO PARA FOSSA, D = 2,50 M, E = 0,05 M</v>
          </cell>
          <cell r="C4247" t="str">
            <v xml:space="preserve">UN    </v>
          </cell>
          <cell r="D4247" t="str">
            <v>CR</v>
          </cell>
          <cell r="E4247">
            <v>850.46</v>
          </cell>
        </row>
        <row r="4248">
          <cell r="A4248">
            <v>43428</v>
          </cell>
          <cell r="B4248" t="str">
            <v>TAMPA DE CONCRETO ARMADO PARA POCO DE INSPECAO, COM FURO E TAMPINHA, DIAMETRO NOMINAL DE 3,00 M E ESPESSURA MINIMA DE 100 MM</v>
          </cell>
          <cell r="C4248" t="str">
            <v xml:space="preserve">UN    </v>
          </cell>
          <cell r="D4248" t="str">
            <v>CR</v>
          </cell>
          <cell r="E4248">
            <v>1493.85</v>
          </cell>
        </row>
        <row r="4249">
          <cell r="A4249">
            <v>41619</v>
          </cell>
          <cell r="B4249" t="str">
            <v>TAMPA DE CONCRETO ARMADO PARA POCO, COM  FURO E TAMPINHA, D = *0,90* M, E = 0,05 M</v>
          </cell>
          <cell r="C4249" t="str">
            <v xml:space="preserve">UN    </v>
          </cell>
          <cell r="D4249" t="str">
            <v>CR</v>
          </cell>
          <cell r="E4249">
            <v>96.78</v>
          </cell>
        </row>
        <row r="4250">
          <cell r="A4250">
            <v>41620</v>
          </cell>
          <cell r="B4250" t="str">
            <v>TAMPA DE CONCRETO ARMADO PARA POCO, COM  FURO E TAMPINHA, D = *1,10* M, E = 0,05 M</v>
          </cell>
          <cell r="C4250" t="str">
            <v xml:space="preserve">UN    </v>
          </cell>
          <cell r="D4250" t="str">
            <v>CR</v>
          </cell>
          <cell r="E4250">
            <v>122.25</v>
          </cell>
        </row>
        <row r="4251">
          <cell r="A4251">
            <v>41622</v>
          </cell>
          <cell r="B4251" t="str">
            <v>TAMPA DE CONCRETO ARMADO PARA POCO, COM  FURO E TAMPINHA, D = *1,35* M, E = 0,05 M</v>
          </cell>
          <cell r="C4251" t="str">
            <v xml:space="preserve">UN    </v>
          </cell>
          <cell r="D4251" t="str">
            <v>CR</v>
          </cell>
          <cell r="E4251">
            <v>212.04</v>
          </cell>
        </row>
        <row r="4252">
          <cell r="A4252">
            <v>41623</v>
          </cell>
          <cell r="B4252" t="str">
            <v>TAMPA DE CONCRETO ARMADO PARA POCO, COM  FURO E TAMPINHA, D = 1,50 M, E = 0,05 M</v>
          </cell>
          <cell r="C4252" t="str">
            <v xml:space="preserve">UN    </v>
          </cell>
          <cell r="D4252" t="str">
            <v>CR</v>
          </cell>
          <cell r="E4252">
            <v>326.02</v>
          </cell>
        </row>
        <row r="4253">
          <cell r="A4253">
            <v>41624</v>
          </cell>
          <cell r="B4253" t="str">
            <v>TAMPA DE CONCRETO ARMADO PARA POCO, COM  FURO E TAMPINHA, D = 2,00 M, E = 0,05 M</v>
          </cell>
          <cell r="C4253" t="str">
            <v xml:space="preserve">UN    </v>
          </cell>
          <cell r="D4253" t="str">
            <v>CR</v>
          </cell>
          <cell r="E4253">
            <v>611.29</v>
          </cell>
        </row>
        <row r="4254">
          <cell r="A4254">
            <v>41625</v>
          </cell>
          <cell r="B4254" t="str">
            <v>TAMPA DE CONCRETO ARMADO PARA POCO, COM  FURO E TAMPINHA, D = 2,50 M, E = 0,05 M</v>
          </cell>
          <cell r="C4254" t="str">
            <v xml:space="preserve">UN    </v>
          </cell>
          <cell r="D4254" t="str">
            <v>CR</v>
          </cell>
          <cell r="E4254">
            <v>940.5</v>
          </cell>
        </row>
        <row r="4255">
          <cell r="A4255">
            <v>13255</v>
          </cell>
          <cell r="B4255" t="str">
            <v>TAMPA DE CONCRETO PARA PV OU CAIXA DE INSPECAO, DIMENSOES 600 X 600 X 50 MM</v>
          </cell>
          <cell r="C4255" t="str">
            <v xml:space="preserve">UN    </v>
          </cell>
          <cell r="D4255" t="str">
            <v>CR</v>
          </cell>
          <cell r="E4255">
            <v>41.37</v>
          </cell>
        </row>
        <row r="4256">
          <cell r="A4256">
            <v>39352</v>
          </cell>
          <cell r="B4256" t="str">
            <v>TAMPA PARA CONDULETE, EM PVC, PARA TOMADA HEXAGONAL</v>
          </cell>
          <cell r="C4256" t="str">
            <v xml:space="preserve">UN    </v>
          </cell>
          <cell r="D4256" t="str">
            <v>CR</v>
          </cell>
          <cell r="E4256">
            <v>2.09</v>
          </cell>
        </row>
        <row r="4257">
          <cell r="A4257">
            <v>39346</v>
          </cell>
          <cell r="B4257" t="str">
            <v>TAMPA PARA CONDULETE, EM PVC, PARA 1 INTERRUPTOR</v>
          </cell>
          <cell r="C4257" t="str">
            <v xml:space="preserve">UN    </v>
          </cell>
          <cell r="D4257" t="str">
            <v>CR</v>
          </cell>
          <cell r="E4257">
            <v>2.09</v>
          </cell>
        </row>
        <row r="4258">
          <cell r="A4258">
            <v>39350</v>
          </cell>
          <cell r="B4258" t="str">
            <v>TAMPA PARA CONDULETE, EM PVC, PARA 1 MODULO RJ</v>
          </cell>
          <cell r="C4258" t="str">
            <v xml:space="preserve">UN    </v>
          </cell>
          <cell r="D4258" t="str">
            <v>CR</v>
          </cell>
          <cell r="E4258">
            <v>2.25</v>
          </cell>
        </row>
        <row r="4259">
          <cell r="A4259">
            <v>39351</v>
          </cell>
          <cell r="B4259" t="str">
            <v>TAMPA PARA CONDULETE, EM PVC, PARA 2 MODULOS RJ</v>
          </cell>
          <cell r="C4259" t="str">
            <v xml:space="preserve">UN    </v>
          </cell>
          <cell r="D4259" t="str">
            <v>CR</v>
          </cell>
          <cell r="E4259">
            <v>2.6</v>
          </cell>
        </row>
        <row r="4260">
          <cell r="A4260">
            <v>38952</v>
          </cell>
          <cell r="B4260" t="str">
            <v>TAMPAO / CAP, ROSCA FEMEA, METALICO, PARA TUBO PEX, DN 1/2"</v>
          </cell>
          <cell r="C4260" t="str">
            <v xml:space="preserve">UN    </v>
          </cell>
          <cell r="D4260" t="str">
            <v>AS</v>
          </cell>
          <cell r="E4260">
            <v>2.78</v>
          </cell>
        </row>
        <row r="4261">
          <cell r="A4261">
            <v>38953</v>
          </cell>
          <cell r="B4261" t="str">
            <v>TAMPAO / CAP, ROSCA FEMEA, METALICO, PARA TUBO PEX, DN 3/4"</v>
          </cell>
          <cell r="C4261" t="str">
            <v xml:space="preserve">UN    </v>
          </cell>
          <cell r="D4261" t="str">
            <v>AS</v>
          </cell>
          <cell r="E4261">
            <v>4.3899999999999997</v>
          </cell>
        </row>
        <row r="4262">
          <cell r="A4262">
            <v>38835</v>
          </cell>
          <cell r="B4262" t="str">
            <v>TAMPAO / CAP, ROSCA MACHO, PARA TUBO PEX, DN 1/2"</v>
          </cell>
          <cell r="C4262" t="str">
            <v xml:space="preserve">UN    </v>
          </cell>
          <cell r="D4262" t="str">
            <v>AS</v>
          </cell>
          <cell r="E4262">
            <v>3.94</v>
          </cell>
        </row>
        <row r="4263">
          <cell r="A4263">
            <v>38837</v>
          </cell>
          <cell r="B4263" t="str">
            <v>TAMPAO / CAP, ROSCA MACHO, PARA TUBO PEX, DN 1"</v>
          </cell>
          <cell r="C4263" t="str">
            <v xml:space="preserve">UN    </v>
          </cell>
          <cell r="D4263" t="str">
            <v>AS</v>
          </cell>
          <cell r="E4263">
            <v>10.25</v>
          </cell>
        </row>
        <row r="4264">
          <cell r="A4264">
            <v>38836</v>
          </cell>
          <cell r="B4264" t="str">
            <v>TAMPAO / CAP, ROSCA MACHO, PARA TUBO PEX, DN 3/4"</v>
          </cell>
          <cell r="C4264" t="str">
            <v xml:space="preserve">UN    </v>
          </cell>
          <cell r="D4264" t="str">
            <v>AS</v>
          </cell>
          <cell r="E4264">
            <v>5.67</v>
          </cell>
        </row>
        <row r="4265">
          <cell r="A4265">
            <v>2666</v>
          </cell>
          <cell r="B4265" t="str">
            <v>TAMPAO / TERMINAL / PLUG, D = 1 1/4" , PARA DUTO CORRUGADO PEAD (CABEAMENTO SUBTERRANEO)</v>
          </cell>
          <cell r="C4265" t="str">
            <v xml:space="preserve">UN    </v>
          </cell>
          <cell r="D4265" t="str">
            <v>AS</v>
          </cell>
          <cell r="E4265">
            <v>5</v>
          </cell>
        </row>
        <row r="4266">
          <cell r="A4266">
            <v>2668</v>
          </cell>
          <cell r="B4266" t="str">
            <v>TAMPAO / TERMINAL / PLUG, D = 2" , PARA DUTO CORRUGADO PEAD (CABEAMENTO SUBTERRANEO)</v>
          </cell>
          <cell r="C4266" t="str">
            <v xml:space="preserve">UN    </v>
          </cell>
          <cell r="D4266" t="str">
            <v>AS</v>
          </cell>
          <cell r="E4266">
            <v>5.71</v>
          </cell>
        </row>
        <row r="4267">
          <cell r="A4267">
            <v>2664</v>
          </cell>
          <cell r="B4267" t="str">
            <v>TAMPAO / TERMINAL / PLUG, D = 3" , PARA DUTO CORRUGADO PEAD (CABEAMENTO SUBTERRANEO)</v>
          </cell>
          <cell r="C4267" t="str">
            <v xml:space="preserve">UN    </v>
          </cell>
          <cell r="D4267" t="str">
            <v>AS</v>
          </cell>
          <cell r="E4267">
            <v>8.43</v>
          </cell>
        </row>
        <row r="4268">
          <cell r="A4268">
            <v>2662</v>
          </cell>
          <cell r="B4268" t="str">
            <v>TAMPAO / TERMINAL / PLUG, D = 4" , PARA DUTO CORRUGADO PEAD (CABEAMENTO SUBTERRANEO)</v>
          </cell>
          <cell r="C4268" t="str">
            <v xml:space="preserve">UN    </v>
          </cell>
          <cell r="D4268" t="str">
            <v>AS</v>
          </cell>
          <cell r="E4268">
            <v>10.34</v>
          </cell>
        </row>
        <row r="4269">
          <cell r="A4269">
            <v>20964</v>
          </cell>
          <cell r="B4269" t="str">
            <v>TAMPAO COM CORRENTE, EM LATAO, ENGATE RAPIDO 1 1/2", PARA INSTALACAO PREDIAL DE COMBATE A INCENDIO</v>
          </cell>
          <cell r="C4269" t="str">
            <v xml:space="preserve">UN    </v>
          </cell>
          <cell r="D4269" t="str">
            <v>CR</v>
          </cell>
          <cell r="E4269">
            <v>43.62</v>
          </cell>
        </row>
        <row r="4270">
          <cell r="A4270">
            <v>10905</v>
          </cell>
          <cell r="B4270" t="str">
            <v>TAMPAO COM CORRENTE, EM LATAO, ENGATE RAPIDO 2 1/2", PARA INSTALACAO PREDIAL DE COMBATE A INCENDIO</v>
          </cell>
          <cell r="C4270" t="str">
            <v xml:space="preserve">UN    </v>
          </cell>
          <cell r="D4270" t="str">
            <v>CR</v>
          </cell>
          <cell r="E4270">
            <v>58.52</v>
          </cell>
        </row>
        <row r="4271">
          <cell r="A4271">
            <v>42703</v>
          </cell>
          <cell r="B4271" t="str">
            <v>TAMPAO COMPLETO PARA TIL, EM PVC, OCRE, DN 100 MM, PARA REDE COLETORA DE ESGOTO</v>
          </cell>
          <cell r="C4271" t="str">
            <v xml:space="preserve">UN    </v>
          </cell>
          <cell r="D4271" t="str">
            <v>AS</v>
          </cell>
          <cell r="E4271">
            <v>49.46</v>
          </cell>
        </row>
        <row r="4272">
          <cell r="A4272">
            <v>42704</v>
          </cell>
          <cell r="B4272" t="str">
            <v>TAMPAO COMPLETO PARA TIL, EM PVC, OCRE, DN 150 MM, PARA REDE COLETORA DE ESGOTO</v>
          </cell>
          <cell r="C4272" t="str">
            <v xml:space="preserve">UN    </v>
          </cell>
          <cell r="D4272" t="str">
            <v>AS</v>
          </cell>
          <cell r="E4272">
            <v>75.930000000000007</v>
          </cell>
        </row>
        <row r="4273">
          <cell r="A4273">
            <v>42705</v>
          </cell>
          <cell r="B4273" t="str">
            <v>TAMPAO COMPLETO PARA TIL, EM PVC, OCRE, DN 200 MM, PARA REDE COLETORA DE ESGOTO</v>
          </cell>
          <cell r="C4273" t="str">
            <v xml:space="preserve">UN    </v>
          </cell>
          <cell r="D4273" t="str">
            <v>AS</v>
          </cell>
          <cell r="E4273">
            <v>96.88</v>
          </cell>
        </row>
        <row r="4274">
          <cell r="A4274">
            <v>42706</v>
          </cell>
          <cell r="B4274" t="str">
            <v>TAMPAO COMPLETO PARA TIL, EM PVC, OCRE, DN 250 MM, PARA REDE COLETORA DE ESGOTO</v>
          </cell>
          <cell r="C4274" t="str">
            <v xml:space="preserve">UN    </v>
          </cell>
          <cell r="D4274" t="str">
            <v>AS</v>
          </cell>
          <cell r="E4274">
            <v>119.98</v>
          </cell>
        </row>
        <row r="4275">
          <cell r="A4275">
            <v>11289</v>
          </cell>
          <cell r="B4275" t="str">
            <v>TAMPAO FOFO ARTICULADO P/ REGISTRO, CLASSE A15 CARGA MAX 1,5 T, *200 X 200* MM</v>
          </cell>
          <cell r="C4275" t="str">
            <v xml:space="preserve">UN    </v>
          </cell>
          <cell r="D4275" t="str">
            <v>AS</v>
          </cell>
          <cell r="E4275">
            <v>64.069999999999993</v>
          </cell>
        </row>
        <row r="4276">
          <cell r="A4276">
            <v>11241</v>
          </cell>
          <cell r="B4276" t="str">
            <v>TAMPAO FOFO ARTICULADO P/ REGISTRO, CLASSE A15 CARGA MAXIMA 1,5 T, *400 X 400* MM</v>
          </cell>
          <cell r="C4276" t="str">
            <v xml:space="preserve">UN    </v>
          </cell>
          <cell r="D4276" t="str">
            <v>AS</v>
          </cell>
          <cell r="E4276">
            <v>160.18</v>
          </cell>
        </row>
        <row r="4277">
          <cell r="A4277">
            <v>11301</v>
          </cell>
          <cell r="B4277" t="str">
            <v>TAMPAO FOFO ARTICULADO, CLASSE B125 CARGA MAX 12,5 T, REDONDO TAMPA 600 MM, REDE PLUVIAL/ESGOTO</v>
          </cell>
          <cell r="C4277" t="str">
            <v xml:space="preserve">UN    </v>
          </cell>
          <cell r="D4277" t="str">
            <v>AS</v>
          </cell>
          <cell r="E4277">
            <v>406.18</v>
          </cell>
        </row>
        <row r="4278">
          <cell r="A4278">
            <v>21090</v>
          </cell>
          <cell r="B4278" t="str">
            <v>TAMPAO FOFO ARTICULADO, CLASSE D400 CARGA MAX 40 T, REDONDO TAMPA *600 MM, REDE PLUVIAL/ESGOTO</v>
          </cell>
          <cell r="C4278" t="str">
            <v xml:space="preserve">UN    </v>
          </cell>
          <cell r="D4278" t="str">
            <v>AS</v>
          </cell>
          <cell r="E4278">
            <v>497.72</v>
          </cell>
        </row>
        <row r="4279">
          <cell r="A4279">
            <v>14112</v>
          </cell>
          <cell r="B4279" t="str">
            <v>TAMPAO FOFO SIMPLES COM BASE, CLASSE A15 CARGA MAX 1,5 T, *400 X 600* MM, REDE TELEFONE</v>
          </cell>
          <cell r="C4279" t="str">
            <v xml:space="preserve">UN    </v>
          </cell>
          <cell r="D4279" t="str">
            <v>AS</v>
          </cell>
          <cell r="E4279">
            <v>207.66</v>
          </cell>
        </row>
        <row r="4280">
          <cell r="A4280">
            <v>11315</v>
          </cell>
          <cell r="B4280" t="str">
            <v>TAMPAO FOFO SIMPLES COM BASE, CLASSE A15 CARGA MAX 1,5 T, 300 X 300 MM, REDE PLUVIAL/ESGOTO</v>
          </cell>
          <cell r="C4280" t="str">
            <v xml:space="preserve">UN    </v>
          </cell>
          <cell r="D4280" t="str">
            <v>AS</v>
          </cell>
          <cell r="E4280">
            <v>97.25</v>
          </cell>
        </row>
        <row r="4281">
          <cell r="A4281">
            <v>11292</v>
          </cell>
          <cell r="B4281" t="str">
            <v>TAMPAO FOFO SIMPLES COM BASE, CLASSE A15 CARGA MAX 1,5 T, 300 X 400 MM</v>
          </cell>
          <cell r="C4281" t="str">
            <v xml:space="preserve">UN    </v>
          </cell>
          <cell r="D4281" t="str">
            <v>AS</v>
          </cell>
          <cell r="E4281">
            <v>227.69</v>
          </cell>
        </row>
        <row r="4282">
          <cell r="A4282">
            <v>21071</v>
          </cell>
          <cell r="B4282" t="str">
            <v>TAMPAO FOFO SIMPLES COM BASE, CLASSE A15 CARGA MAX 1,5 T, 400 X 400 MM, REDE PLUVIAL/ESGOTO/ELETRICA</v>
          </cell>
          <cell r="C4282" t="str">
            <v xml:space="preserve">UN    </v>
          </cell>
          <cell r="D4282" t="str">
            <v>AS</v>
          </cell>
          <cell r="E4282">
            <v>148.74</v>
          </cell>
        </row>
        <row r="4283">
          <cell r="A4283">
            <v>11293</v>
          </cell>
          <cell r="B4283" t="str">
            <v>TAMPAO FOFO SIMPLES COM BASE, CLASSE A15 CARGA MAX 1,5 T, 400 X 500 MM, COM INSCRICAO INCENDIO</v>
          </cell>
          <cell r="C4283" t="str">
            <v xml:space="preserve">UN    </v>
          </cell>
          <cell r="D4283" t="str">
            <v>AS</v>
          </cell>
          <cell r="E4283">
            <v>251.72</v>
          </cell>
        </row>
        <row r="4284">
          <cell r="A4284">
            <v>11316</v>
          </cell>
          <cell r="B4284" t="str">
            <v>TAMPAO FOFO SIMPLES COM BASE, CLASSE B125 CARGA MAX 12,5 T, REDONDO TAMPA 500 MM, REDE PLUVIAL/ESGOTO</v>
          </cell>
          <cell r="C4284" t="str">
            <v xml:space="preserve">UN    </v>
          </cell>
          <cell r="D4284" t="str">
            <v>AS</v>
          </cell>
          <cell r="E4284">
            <v>320.37</v>
          </cell>
        </row>
        <row r="4285">
          <cell r="A4285">
            <v>6243</v>
          </cell>
          <cell r="B4285" t="str">
            <v>TAMPAO FOFO SIMPLES COM BASE, CLASSE B125 CARGA MAX 12,5 T, REDONDO TAMPA 600 MM, REDE PLUVIAL/ESGOTO</v>
          </cell>
          <cell r="C4285" t="str">
            <v xml:space="preserve">UN    </v>
          </cell>
          <cell r="D4285" t="str">
            <v>AS</v>
          </cell>
          <cell r="E4285">
            <v>369</v>
          </cell>
        </row>
        <row r="4286">
          <cell r="A4286">
            <v>21079</v>
          </cell>
          <cell r="B4286" t="str">
            <v>TAMPAO FOFO SIMPLES COM BASE, CLASSE D400 CARGA MAX 40 T, REDONDO TAMPA 500 MM, REDE PLUVIAL/ESGOTO</v>
          </cell>
          <cell r="C4286" t="str">
            <v xml:space="preserve">UN    </v>
          </cell>
          <cell r="D4286" t="str">
            <v>AS</v>
          </cell>
          <cell r="E4286">
            <v>439.93</v>
          </cell>
        </row>
        <row r="4287">
          <cell r="A4287">
            <v>6240</v>
          </cell>
          <cell r="B4287" t="str">
            <v>TAMPAO FOFO SIMPLES COM BASE, CLASSE D400 CARGA MAX 40 T, REDONDO TAMPA 600 MM, REDE PLUVIAL/ESGOTO</v>
          </cell>
          <cell r="C4287" t="str">
            <v xml:space="preserve">UN    </v>
          </cell>
          <cell r="D4287" t="str">
            <v>AS</v>
          </cell>
          <cell r="E4287">
            <v>488.56</v>
          </cell>
        </row>
        <row r="4288">
          <cell r="A4288">
            <v>11296</v>
          </cell>
          <cell r="B4288" t="str">
            <v>TAMPAO FOFO SIMPLES COM BASE, CLASSE D400 CARGA MAX 40 T, REDONDO TAMPA 900 MM, REDE PLUVIAL/ESGOTO</v>
          </cell>
          <cell r="C4288" t="str">
            <v xml:space="preserve">UN    </v>
          </cell>
          <cell r="D4288" t="str">
            <v>AS</v>
          </cell>
          <cell r="E4288">
            <v>1556.66</v>
          </cell>
        </row>
        <row r="4289">
          <cell r="A4289">
            <v>11299</v>
          </cell>
          <cell r="B4289" t="str">
            <v>TAMPAO FOFO SIMPLES, CLASSE A15 CARGA MAX 1,5 T, *550 X 1100* MM, REDE TELEFONE</v>
          </cell>
          <cell r="C4289" t="str">
            <v xml:space="preserve">UN    </v>
          </cell>
          <cell r="D4289" t="str">
            <v>AS</v>
          </cell>
          <cell r="E4289">
            <v>526.89</v>
          </cell>
        </row>
        <row r="4290">
          <cell r="A4290">
            <v>11066</v>
          </cell>
          <cell r="B4290" t="str">
            <v>TAMPAO PARA TELHA ESTRUTURAL DE FIBROCIMENTO 1 ABA, DE 370 X 155 X 76 MM (SEM AMIANTO)</v>
          </cell>
          <cell r="C4290" t="str">
            <v xml:space="preserve">UN    </v>
          </cell>
          <cell r="D4290" t="str">
            <v>CR</v>
          </cell>
          <cell r="E4290">
            <v>8.73</v>
          </cell>
        </row>
        <row r="4291">
          <cell r="A4291">
            <v>11065</v>
          </cell>
          <cell r="B4291" t="str">
            <v>TAMPAO PARA TELHA ESTRUTURAL DE FIBROCIMENTO 2 ABAS, DE 787 X 215 X 60 MM (SEM AMIANTO)</v>
          </cell>
          <cell r="C4291" t="str">
            <v xml:space="preserve">UN    </v>
          </cell>
          <cell r="D4291" t="str">
            <v>CR</v>
          </cell>
          <cell r="E4291">
            <v>10</v>
          </cell>
        </row>
        <row r="4292">
          <cell r="A4292">
            <v>11688</v>
          </cell>
          <cell r="B4292" t="str">
            <v>TANQUE ACO INOXIDAVEL (ACO 304) COM ESFREGADOR E VALVULA, DE *50 X 40 X 22* CM</v>
          </cell>
          <cell r="C4292" t="str">
            <v xml:space="preserve">UN    </v>
          </cell>
          <cell r="D4292" t="str">
            <v>CR</v>
          </cell>
          <cell r="E4292">
            <v>339.02</v>
          </cell>
        </row>
        <row r="4293">
          <cell r="A4293">
            <v>37736</v>
          </cell>
          <cell r="B4293" t="str">
            <v>TANQUE DE ACO CARBONO NAO REVESTIDO, PARA TRANSPORTE DE AGUA COM CAPACIDADE DE 10 M3, COM BOMBA CENTRIFUGA POR TOMADA DE FORCA, VAZAO MAXIMA *75* M3/H (INCLUI MONTAGEM, NAO INCLUI CAMINHAO)</v>
          </cell>
          <cell r="C4293" t="str">
            <v xml:space="preserve">UN    </v>
          </cell>
          <cell r="D4293" t="str">
            <v>AS</v>
          </cell>
          <cell r="E4293">
            <v>55000</v>
          </cell>
        </row>
        <row r="4294">
          <cell r="A4294">
            <v>37739</v>
          </cell>
          <cell r="B4294" t="str">
            <v>TANQUE DE ACO PARA TRANSPORTE DE AGUA COM CAPACIDADE DE 14 M3 (INCLUI MONTAGEM, NAO INCLUI CAMINHAO)</v>
          </cell>
          <cell r="C4294" t="str">
            <v xml:space="preserve">UN    </v>
          </cell>
          <cell r="D4294" t="str">
            <v>AS</v>
          </cell>
          <cell r="E4294">
            <v>67692.3</v>
          </cell>
        </row>
        <row r="4295">
          <cell r="A4295">
            <v>37740</v>
          </cell>
          <cell r="B4295" t="str">
            <v>TANQUE DE ACO PARA TRANSPORTE DE AGUA COM CAPACIDADE DE 4 M3 (INCLUI MONTAGEM, NAO INCLUI CAMINHAO)</v>
          </cell>
          <cell r="C4295" t="str">
            <v xml:space="preserve">UN    </v>
          </cell>
          <cell r="D4295" t="str">
            <v>AS</v>
          </cell>
          <cell r="E4295">
            <v>38628.76</v>
          </cell>
        </row>
        <row r="4296">
          <cell r="A4296">
            <v>37738</v>
          </cell>
          <cell r="B4296" t="str">
            <v>TANQUE DE ACO PARA TRANSPORTE DE AGUA COM CAPACIDADE DE 6 M3 (INCLUI MONTAGEM, NAO INCLUI CAMINHAO)</v>
          </cell>
          <cell r="C4296" t="str">
            <v xml:space="preserve">UN    </v>
          </cell>
          <cell r="D4296" t="str">
            <v>AS</v>
          </cell>
          <cell r="E4296">
            <v>45894.65</v>
          </cell>
        </row>
        <row r="4297">
          <cell r="A4297">
            <v>37737</v>
          </cell>
          <cell r="B4297" t="str">
            <v>TANQUE DE ACO PARA TRANSPORTE DE AGUA COM CAPACIDADE DE 8 M3 (INCLUI MONTAGEM, NAO INCLUI CAMINHAO)</v>
          </cell>
          <cell r="C4297" t="str">
            <v xml:space="preserve">UN    </v>
          </cell>
          <cell r="D4297" t="str">
            <v>AS</v>
          </cell>
          <cell r="E4297">
            <v>36513.370000000003</v>
          </cell>
        </row>
        <row r="4298">
          <cell r="A4298">
            <v>25014</v>
          </cell>
          <cell r="B4298" t="str">
            <v>TANQUE DE ASFALTO ESTACIONARIO COM MACARICO, CAPACIDADE 20.000 L</v>
          </cell>
          <cell r="C4298" t="str">
            <v xml:space="preserve">UN    </v>
          </cell>
          <cell r="D4298" t="str">
            <v>AS</v>
          </cell>
          <cell r="E4298">
            <v>76475.75</v>
          </cell>
        </row>
        <row r="4299">
          <cell r="A4299">
            <v>25013</v>
          </cell>
          <cell r="B4299" t="str">
            <v>TANQUE DE ASFALTO ESTACIONARIO COM SERPENTINA, CAPACIDADE 20.000 L</v>
          </cell>
          <cell r="C4299" t="str">
            <v xml:space="preserve">UN    </v>
          </cell>
          <cell r="D4299" t="str">
            <v>AS</v>
          </cell>
          <cell r="E4299">
            <v>80154.679999999993</v>
          </cell>
        </row>
        <row r="4300">
          <cell r="A4300">
            <v>14405</v>
          </cell>
          <cell r="B4300" t="str">
            <v>TANQUE DE ASFALTO ESTACIONARIO COM SERPENTINA, CAPACIDADE 30.000 L</v>
          </cell>
          <cell r="C4300" t="str">
            <v xml:space="preserve">UN    </v>
          </cell>
          <cell r="D4300" t="str">
            <v>AS</v>
          </cell>
          <cell r="E4300">
            <v>94088.62</v>
          </cell>
        </row>
        <row r="4301">
          <cell r="A4301">
            <v>36790</v>
          </cell>
          <cell r="B4301" t="str">
            <v>TANQUE DUPLO EM MARMORE SINTETICO COM CUBA LISA E ESFREGADOR, *110 X 60* CM</v>
          </cell>
          <cell r="C4301" t="str">
            <v xml:space="preserve">UN    </v>
          </cell>
          <cell r="D4301" t="str">
            <v>CR</v>
          </cell>
          <cell r="E4301">
            <v>212.86</v>
          </cell>
        </row>
        <row r="4302">
          <cell r="A4302">
            <v>20271</v>
          </cell>
          <cell r="B4302" t="str">
            <v>TANQUE LOUCA BRANCA COM COLUNA *30* L</v>
          </cell>
          <cell r="C4302" t="str">
            <v xml:space="preserve">UN    </v>
          </cell>
          <cell r="D4302" t="str">
            <v>CR</v>
          </cell>
          <cell r="E4302">
            <v>484.43</v>
          </cell>
        </row>
        <row r="4303">
          <cell r="A4303">
            <v>10423</v>
          </cell>
          <cell r="B4303" t="str">
            <v>TANQUE LOUCA BRANCA SUSPENSO *20* L</v>
          </cell>
          <cell r="C4303" t="str">
            <v xml:space="preserve">UN    </v>
          </cell>
          <cell r="D4303" t="str">
            <v>CR</v>
          </cell>
          <cell r="E4303">
            <v>300.45</v>
          </cell>
        </row>
        <row r="4304">
          <cell r="A4304">
            <v>37589</v>
          </cell>
          <cell r="B4304" t="str">
            <v>TANQUE SIMPLES EM MARMORE SINTETICO COM COLUNA, CAPACIDADE *22* L, *60 X 46* CM</v>
          </cell>
          <cell r="C4304" t="str">
            <v xml:space="preserve">UN    </v>
          </cell>
          <cell r="D4304" t="str">
            <v>CR</v>
          </cell>
          <cell r="E4304">
            <v>260.81</v>
          </cell>
        </row>
        <row r="4305">
          <cell r="A4305">
            <v>11690</v>
          </cell>
          <cell r="B4305" t="str">
            <v>TANQUE SIMPLES EM MARMORE SINTETICO DE FIXAR NA PAREDE, CAPACIDADE *22* L, *60 X 46* CM</v>
          </cell>
          <cell r="C4305" t="str">
            <v xml:space="preserve">UN    </v>
          </cell>
          <cell r="D4305" t="str">
            <v>CR</v>
          </cell>
          <cell r="E4305">
            <v>138.55000000000001</v>
          </cell>
        </row>
        <row r="4306">
          <cell r="A4306">
            <v>20234</v>
          </cell>
          <cell r="B4306" t="str">
            <v>TANQUE SIMPLES EM MARMORE SINTETICO SUSPENSO, CAPACIDADE *38* L, *60 X 60* CM</v>
          </cell>
          <cell r="C4306" t="str">
            <v xml:space="preserve">UN    </v>
          </cell>
          <cell r="D4306" t="str">
            <v>CR</v>
          </cell>
          <cell r="E4306">
            <v>175.34</v>
          </cell>
        </row>
        <row r="4307">
          <cell r="A4307">
            <v>4763</v>
          </cell>
          <cell r="B4307" t="str">
            <v>TAQUEADOR OU TAQUEIRO</v>
          </cell>
          <cell r="C4307" t="str">
            <v xml:space="preserve">H     </v>
          </cell>
          <cell r="D4307" t="str">
            <v>CR</v>
          </cell>
          <cell r="E4307">
            <v>20.13</v>
          </cell>
        </row>
        <row r="4308">
          <cell r="A4308">
            <v>41070</v>
          </cell>
          <cell r="B4308" t="str">
            <v>TAQUEADOR OU TAQUEIRO (MENSALISTA)</v>
          </cell>
          <cell r="C4308" t="str">
            <v xml:space="preserve">MES   </v>
          </cell>
          <cell r="D4308" t="str">
            <v>CR</v>
          </cell>
          <cell r="E4308">
            <v>3591.36</v>
          </cell>
        </row>
        <row r="4309">
          <cell r="A4309">
            <v>14583</v>
          </cell>
          <cell r="B4309" t="str">
            <v>TARIFA "A" ENTRE  0 E 20M3 FORNECIMENTO D'AGUA</v>
          </cell>
          <cell r="C4309" t="str">
            <v xml:space="preserve">M3    </v>
          </cell>
          <cell r="D4309" t="str">
            <v>CR</v>
          </cell>
          <cell r="E4309">
            <v>11.35</v>
          </cell>
        </row>
        <row r="4310">
          <cell r="A4310">
            <v>11457</v>
          </cell>
          <cell r="B4310" t="str">
            <v>TARJETA TIPO LIVRE / OCUPADO, CROMADA, PARA PORTA DE BANHEIRO</v>
          </cell>
          <cell r="C4310" t="str">
            <v xml:space="preserve">UN    </v>
          </cell>
          <cell r="D4310" t="str">
            <v>CR</v>
          </cell>
          <cell r="E4310">
            <v>23.89</v>
          </cell>
        </row>
        <row r="4311">
          <cell r="A4311">
            <v>21121</v>
          </cell>
          <cell r="B4311" t="str">
            <v>TE CPVC, SOLDAVEL, 90 GRAUS, 15 MM, PARA AGUA QUENTE PREDIAL</v>
          </cell>
          <cell r="C4311" t="str">
            <v xml:space="preserve">UN    </v>
          </cell>
          <cell r="D4311" t="str">
            <v>CR</v>
          </cell>
          <cell r="E4311">
            <v>1.96</v>
          </cell>
        </row>
        <row r="4312">
          <cell r="A4312">
            <v>38010</v>
          </cell>
          <cell r="B4312" t="str">
            <v>TE CPVC, SOLDAVEL, 90 GRAUS, 22 MM, PARA AGUA QUENTE PREDIAL</v>
          </cell>
          <cell r="C4312" t="str">
            <v xml:space="preserve">UN    </v>
          </cell>
          <cell r="D4312" t="str">
            <v>CR</v>
          </cell>
          <cell r="E4312">
            <v>3.21</v>
          </cell>
        </row>
        <row r="4313">
          <cell r="A4313">
            <v>38011</v>
          </cell>
          <cell r="B4313" t="str">
            <v>TE CPVC, SOLDAVEL, 90 GRAUS, 28 MM, PARA AGUA QUENTE PREDIAL</v>
          </cell>
          <cell r="C4313" t="str">
            <v xml:space="preserve">UN    </v>
          </cell>
          <cell r="D4313" t="str">
            <v>CR</v>
          </cell>
          <cell r="E4313">
            <v>5.92</v>
          </cell>
        </row>
        <row r="4314">
          <cell r="A4314">
            <v>38012</v>
          </cell>
          <cell r="B4314" t="str">
            <v>TE CPVC, SOLDAVEL, 90 GRAUS, 35 MM, PARA AGUA QUENTE PREDIAL</v>
          </cell>
          <cell r="C4314" t="str">
            <v xml:space="preserve">UN    </v>
          </cell>
          <cell r="D4314" t="str">
            <v>CR</v>
          </cell>
          <cell r="E4314">
            <v>20.23</v>
          </cell>
        </row>
        <row r="4315">
          <cell r="A4315">
            <v>38013</v>
          </cell>
          <cell r="B4315" t="str">
            <v>TE CPVC, SOLDAVEL, 90 GRAUS, 42 MM, PARA AGUA QUENTE PREDIAL</v>
          </cell>
          <cell r="C4315" t="str">
            <v xml:space="preserve">UN    </v>
          </cell>
          <cell r="D4315" t="str">
            <v>CR</v>
          </cell>
          <cell r="E4315">
            <v>26.26</v>
          </cell>
        </row>
        <row r="4316">
          <cell r="A4316">
            <v>38014</v>
          </cell>
          <cell r="B4316" t="str">
            <v>TE CPVC, SOLDAVEL, 90 GRAUS, 54 MM, PARA AGUA QUENTE PREDIAL</v>
          </cell>
          <cell r="C4316" t="str">
            <v xml:space="preserve">UN    </v>
          </cell>
          <cell r="D4316" t="str">
            <v>CR</v>
          </cell>
          <cell r="E4316">
            <v>42.73</v>
          </cell>
        </row>
        <row r="4317">
          <cell r="A4317">
            <v>38015</v>
          </cell>
          <cell r="B4317" t="str">
            <v>TE CPVC, SOLDAVEL, 90 GRAUS, 73 MM, PARA AGUA QUENTE PREDIAL</v>
          </cell>
          <cell r="C4317" t="str">
            <v xml:space="preserve">UN    </v>
          </cell>
          <cell r="D4317" t="str">
            <v>CR</v>
          </cell>
          <cell r="E4317">
            <v>103.19</v>
          </cell>
        </row>
        <row r="4318">
          <cell r="A4318">
            <v>38016</v>
          </cell>
          <cell r="B4318" t="str">
            <v>TE CPVC, SOLDAVEL, 90 GRAUS, 89 MM, PARA AGUA QUENTE PREDIAL</v>
          </cell>
          <cell r="C4318" t="str">
            <v xml:space="preserve">UN    </v>
          </cell>
          <cell r="D4318" t="str">
            <v>CR</v>
          </cell>
          <cell r="E4318">
            <v>125.55</v>
          </cell>
        </row>
        <row r="4319">
          <cell r="A4319">
            <v>12741</v>
          </cell>
          <cell r="B4319" t="str">
            <v>TE DE COBRE (REF 611) SEM ANEL DE SOLDA, BOLSA X BOLSA X BOLSA, 104 MM</v>
          </cell>
          <cell r="C4319" t="str">
            <v xml:space="preserve">UN    </v>
          </cell>
          <cell r="D4319" t="str">
            <v>AS</v>
          </cell>
          <cell r="E4319">
            <v>935.21</v>
          </cell>
        </row>
        <row r="4320">
          <cell r="A4320">
            <v>12733</v>
          </cell>
          <cell r="B4320" t="str">
            <v>TE DE COBRE (REF 611) SEM ANEL DE SOLDA, BOLSA X BOLSA X BOLSA, 15 MM</v>
          </cell>
          <cell r="C4320" t="str">
            <v xml:space="preserve">UN    </v>
          </cell>
          <cell r="D4320" t="str">
            <v>AS</v>
          </cell>
          <cell r="E4320">
            <v>4.7</v>
          </cell>
        </row>
        <row r="4321">
          <cell r="A4321">
            <v>12734</v>
          </cell>
          <cell r="B4321" t="str">
            <v>TE DE COBRE (REF 611) SEM ANEL DE SOLDA, BOLSA X BOLSA X BOLSA, 22 MM</v>
          </cell>
          <cell r="C4321" t="str">
            <v xml:space="preserve">UN    </v>
          </cell>
          <cell r="D4321" t="str">
            <v>AS</v>
          </cell>
          <cell r="E4321">
            <v>10.029999999999999</v>
          </cell>
        </row>
        <row r="4322">
          <cell r="A4322">
            <v>12735</v>
          </cell>
          <cell r="B4322" t="str">
            <v>TE DE COBRE (REF 611) SEM ANEL DE SOLDA, BOLSA X BOLSA X BOLSA, 28 MM</v>
          </cell>
          <cell r="C4322" t="str">
            <v xml:space="preserve">UN    </v>
          </cell>
          <cell r="D4322" t="str">
            <v>AS</v>
          </cell>
          <cell r="E4322">
            <v>16.5</v>
          </cell>
        </row>
        <row r="4323">
          <cell r="A4323">
            <v>12736</v>
          </cell>
          <cell r="B4323" t="str">
            <v>TE DE COBRE (REF 611) SEM ANEL DE SOLDA, BOLSA X BOLSA X BOLSA, 35 MM</v>
          </cell>
          <cell r="C4323" t="str">
            <v xml:space="preserve">UN    </v>
          </cell>
          <cell r="D4323" t="str">
            <v>AS</v>
          </cell>
          <cell r="E4323">
            <v>37.72</v>
          </cell>
        </row>
        <row r="4324">
          <cell r="A4324">
            <v>12737</v>
          </cell>
          <cell r="B4324" t="str">
            <v>TE DE COBRE (REF 611) SEM ANEL DE SOLDA, BOLSA X BOLSA X BOLSA, 42 MM</v>
          </cell>
          <cell r="C4324" t="str">
            <v xml:space="preserve">UN    </v>
          </cell>
          <cell r="D4324" t="str">
            <v>AS</v>
          </cell>
          <cell r="E4324">
            <v>48.59</v>
          </cell>
        </row>
        <row r="4325">
          <cell r="A4325">
            <v>12738</v>
          </cell>
          <cell r="B4325" t="str">
            <v>TE DE COBRE (REF 611) SEM ANEL DE SOLDA, BOLSA X BOLSA X BOLSA, 54 MM</v>
          </cell>
          <cell r="C4325" t="str">
            <v xml:space="preserve">UN    </v>
          </cell>
          <cell r="D4325" t="str">
            <v>AS</v>
          </cell>
          <cell r="E4325">
            <v>96.04</v>
          </cell>
        </row>
        <row r="4326">
          <cell r="A4326">
            <v>12739</v>
          </cell>
          <cell r="B4326" t="str">
            <v>TE DE COBRE (REF 611) SEM ANEL DE SOLDA, BOLSA X BOLSA X BOLSA, 66 MM</v>
          </cell>
          <cell r="C4326" t="str">
            <v xml:space="preserve">UN    </v>
          </cell>
          <cell r="D4326" t="str">
            <v>AS</v>
          </cell>
          <cell r="E4326">
            <v>273.38</v>
          </cell>
        </row>
        <row r="4327">
          <cell r="A4327">
            <v>12740</v>
          </cell>
          <cell r="B4327" t="str">
            <v>TE DE COBRE (REF 611) SEM ANEL DE SOLDA, BOLSA X BOLSA X BOLSA, 79 MM</v>
          </cell>
          <cell r="C4327" t="str">
            <v xml:space="preserve">UN    </v>
          </cell>
          <cell r="D4327" t="str">
            <v>AS</v>
          </cell>
          <cell r="E4327">
            <v>427.73</v>
          </cell>
        </row>
        <row r="4328">
          <cell r="A4328">
            <v>6297</v>
          </cell>
          <cell r="B4328" t="str">
            <v>TE DE FERRO GALVANIZADO, DE 1 1/2"</v>
          </cell>
          <cell r="C4328" t="str">
            <v xml:space="preserve">UN    </v>
          </cell>
          <cell r="D4328" t="str">
            <v>CR</v>
          </cell>
          <cell r="E4328">
            <v>23.27</v>
          </cell>
        </row>
        <row r="4329">
          <cell r="A4329">
            <v>6296</v>
          </cell>
          <cell r="B4329" t="str">
            <v>TE DE FERRO GALVANIZADO, DE 1 1/4"</v>
          </cell>
          <cell r="C4329" t="str">
            <v xml:space="preserve">UN    </v>
          </cell>
          <cell r="D4329" t="str">
            <v>CR</v>
          </cell>
          <cell r="E4329">
            <v>18.37</v>
          </cell>
        </row>
        <row r="4330">
          <cell r="A4330">
            <v>6294</v>
          </cell>
          <cell r="B4330" t="str">
            <v>TE DE FERRO GALVANIZADO, DE 1/2"</v>
          </cell>
          <cell r="C4330" t="str">
            <v xml:space="preserve">UN    </v>
          </cell>
          <cell r="D4330" t="str">
            <v>CR</v>
          </cell>
          <cell r="E4330">
            <v>5.23</v>
          </cell>
        </row>
        <row r="4331">
          <cell r="A4331">
            <v>6323</v>
          </cell>
          <cell r="B4331" t="str">
            <v>TE DE FERRO GALVANIZADO, DE 1"</v>
          </cell>
          <cell r="C4331" t="str">
            <v xml:space="preserve">UN    </v>
          </cell>
          <cell r="D4331" t="str">
            <v>CR</v>
          </cell>
          <cell r="E4331">
            <v>12</v>
          </cell>
        </row>
        <row r="4332">
          <cell r="A4332">
            <v>6299</v>
          </cell>
          <cell r="B4332" t="str">
            <v>TE DE FERRO GALVANIZADO, DE 2 1/2"</v>
          </cell>
          <cell r="C4332" t="str">
            <v xml:space="preserve">UN    </v>
          </cell>
          <cell r="D4332" t="str">
            <v>CR</v>
          </cell>
          <cell r="E4332">
            <v>69.989999999999995</v>
          </cell>
        </row>
        <row r="4333">
          <cell r="A4333">
            <v>6298</v>
          </cell>
          <cell r="B4333" t="str">
            <v>TE DE FERRO GALVANIZADO, DE 2"</v>
          </cell>
          <cell r="C4333" t="str">
            <v xml:space="preserve">UN    </v>
          </cell>
          <cell r="D4333" t="str">
            <v>CR</v>
          </cell>
          <cell r="E4333">
            <v>36.86</v>
          </cell>
        </row>
        <row r="4334">
          <cell r="A4334">
            <v>6295</v>
          </cell>
          <cell r="B4334" t="str">
            <v>TE DE FERRO GALVANIZADO, DE 3/4"</v>
          </cell>
          <cell r="C4334" t="str">
            <v xml:space="preserve">UN    </v>
          </cell>
          <cell r="D4334" t="str">
            <v>CR</v>
          </cell>
          <cell r="E4334">
            <v>7.45</v>
          </cell>
        </row>
        <row r="4335">
          <cell r="A4335">
            <v>6322</v>
          </cell>
          <cell r="B4335" t="str">
            <v>TE DE FERRO GALVANIZADO, DE 3"</v>
          </cell>
          <cell r="C4335" t="str">
            <v xml:space="preserve">UN    </v>
          </cell>
          <cell r="D4335" t="str">
            <v>CR</v>
          </cell>
          <cell r="E4335">
            <v>93.74</v>
          </cell>
        </row>
        <row r="4336">
          <cell r="A4336">
            <v>6300</v>
          </cell>
          <cell r="B4336" t="str">
            <v>TE DE FERRO GALVANIZADO, DE 4"</v>
          </cell>
          <cell r="C4336" t="str">
            <v xml:space="preserve">UN    </v>
          </cell>
          <cell r="D4336" t="str">
            <v>CR</v>
          </cell>
          <cell r="E4336">
            <v>172.83</v>
          </cell>
        </row>
        <row r="4337">
          <cell r="A4337">
            <v>6321</v>
          </cell>
          <cell r="B4337" t="str">
            <v>TE DE FERRO GALVANIZADO, DE 5"</v>
          </cell>
          <cell r="C4337" t="str">
            <v xml:space="preserve">UN    </v>
          </cell>
          <cell r="D4337" t="str">
            <v>CR</v>
          </cell>
          <cell r="E4337">
            <v>246.88</v>
          </cell>
        </row>
        <row r="4338">
          <cell r="A4338">
            <v>6301</v>
          </cell>
          <cell r="B4338" t="str">
            <v>TE DE FERRO GALVANIZADO, DE 6"</v>
          </cell>
          <cell r="C4338" t="str">
            <v xml:space="preserve">UN    </v>
          </cell>
          <cell r="D4338" t="str">
            <v>CR</v>
          </cell>
          <cell r="E4338">
            <v>578.66999999999996</v>
          </cell>
        </row>
        <row r="4339">
          <cell r="A4339">
            <v>7105</v>
          </cell>
          <cell r="B4339" t="str">
            <v>TE DE INSPECAO, PVC,  100 X 75 MM, SERIE NORMAL PARA ESGOTO PREDIAL</v>
          </cell>
          <cell r="C4339" t="str">
            <v xml:space="preserve">UN    </v>
          </cell>
          <cell r="D4339" t="str">
            <v>CR</v>
          </cell>
          <cell r="E4339">
            <v>25.07</v>
          </cell>
        </row>
        <row r="4340">
          <cell r="A4340">
            <v>20183</v>
          </cell>
          <cell r="B4340" t="str">
            <v>TE DE INSPECAO, PVC, SERIE R, 100 X 75 MM, PARA ESGOTO PREDIAL</v>
          </cell>
          <cell r="C4340" t="str">
            <v xml:space="preserve">UN    </v>
          </cell>
          <cell r="D4340" t="str">
            <v>CR</v>
          </cell>
          <cell r="E4340">
            <v>33.01</v>
          </cell>
        </row>
        <row r="4341">
          <cell r="A4341">
            <v>38448</v>
          </cell>
          <cell r="B4341" t="str">
            <v>TE DE INSPECAO, PVC, SERIE R, 150 X 100 MM, PARA ESGOTO PREDIAL</v>
          </cell>
          <cell r="C4341" t="str">
            <v xml:space="preserve">UN    </v>
          </cell>
          <cell r="D4341" t="str">
            <v>CR</v>
          </cell>
          <cell r="E4341">
            <v>155.1</v>
          </cell>
        </row>
        <row r="4342">
          <cell r="A4342">
            <v>20182</v>
          </cell>
          <cell r="B4342" t="str">
            <v>TE DE INSPECAO, PVC, SERIE R, 75 X 75 MM, PARA ESGOTO PREDIAL</v>
          </cell>
          <cell r="C4342" t="str">
            <v xml:space="preserve">UN    </v>
          </cell>
          <cell r="D4342" t="str">
            <v>CR</v>
          </cell>
          <cell r="E4342">
            <v>18.84</v>
          </cell>
        </row>
        <row r="4343">
          <cell r="A4343">
            <v>7119</v>
          </cell>
          <cell r="B4343" t="str">
            <v>TE DE REDUCAO COM ROSCA, PVC, 90 GRAUS, 1 X 3/4", PARA AGUA FRIA PREDIAL</v>
          </cell>
          <cell r="C4343" t="str">
            <v xml:space="preserve">UN    </v>
          </cell>
          <cell r="D4343" t="str">
            <v>CR</v>
          </cell>
          <cell r="E4343">
            <v>7.22</v>
          </cell>
        </row>
        <row r="4344">
          <cell r="A4344">
            <v>7120</v>
          </cell>
          <cell r="B4344" t="str">
            <v>TE DE REDUCAO COM ROSCA, PVC, 90 GRAUS, 3/4 X 1/2", PARA AGUA FRIA PREDIAL</v>
          </cell>
          <cell r="C4344" t="str">
            <v xml:space="preserve">UN    </v>
          </cell>
          <cell r="D4344" t="str">
            <v>CR</v>
          </cell>
          <cell r="E4344">
            <v>4.95</v>
          </cell>
        </row>
        <row r="4345">
          <cell r="A4345">
            <v>6319</v>
          </cell>
          <cell r="B4345" t="str">
            <v>TE DE REDUCAO DE FERRO GALVANIZADO, COM ROSCA BSP, DE 1 1/2" X 1"</v>
          </cell>
          <cell r="C4345" t="str">
            <v xml:space="preserve">UN    </v>
          </cell>
          <cell r="D4345" t="str">
            <v>CR</v>
          </cell>
          <cell r="E4345">
            <v>27.34</v>
          </cell>
        </row>
        <row r="4346">
          <cell r="A4346">
            <v>6304</v>
          </cell>
          <cell r="B4346" t="str">
            <v>TE DE REDUCAO DE FERRO GALVANIZADO, COM ROSCA BSP, DE 1 1/2" X 3/4"</v>
          </cell>
          <cell r="C4346" t="str">
            <v xml:space="preserve">UN    </v>
          </cell>
          <cell r="D4346" t="str">
            <v>CR</v>
          </cell>
          <cell r="E4346">
            <v>27.34</v>
          </cell>
        </row>
        <row r="4347">
          <cell r="A4347">
            <v>21116</v>
          </cell>
          <cell r="B4347" t="str">
            <v>TE DE REDUCAO DE FERRO GALVANIZADO, COM ROSCA BSP, DE 1 1/4" X 3/4"</v>
          </cell>
          <cell r="C4347" t="str">
            <v xml:space="preserve">UN    </v>
          </cell>
          <cell r="D4347" t="str">
            <v>CR</v>
          </cell>
          <cell r="E4347">
            <v>20.7</v>
          </cell>
        </row>
        <row r="4348">
          <cell r="A4348">
            <v>6320</v>
          </cell>
          <cell r="B4348" t="str">
            <v>TE DE REDUCAO DE FERRO GALVANIZADO, COM ROSCA BSP, DE 1" X 1/2"</v>
          </cell>
          <cell r="C4348" t="str">
            <v xml:space="preserve">UN    </v>
          </cell>
          <cell r="D4348" t="str">
            <v>CR</v>
          </cell>
          <cell r="E4348">
            <v>14.08</v>
          </cell>
        </row>
        <row r="4349">
          <cell r="A4349">
            <v>6303</v>
          </cell>
          <cell r="B4349" t="str">
            <v>TE DE REDUCAO DE FERRO GALVANIZADO, COM ROSCA BSP, DE 1" X 3/4"</v>
          </cell>
          <cell r="C4349" t="str">
            <v xml:space="preserve">UN    </v>
          </cell>
          <cell r="D4349" t="str">
            <v>CR</v>
          </cell>
          <cell r="E4349">
            <v>14.08</v>
          </cell>
        </row>
        <row r="4350">
          <cell r="A4350">
            <v>6308</v>
          </cell>
          <cell r="B4350" t="str">
            <v>TE DE REDUCAO DE FERRO GALVANIZADO, COM ROSCA BSP, DE 2 1/2" X 1 1/2"</v>
          </cell>
          <cell r="C4350" t="str">
            <v xml:space="preserve">UN    </v>
          </cell>
          <cell r="D4350" t="str">
            <v>CR</v>
          </cell>
          <cell r="E4350">
            <v>75.650000000000006</v>
          </cell>
        </row>
        <row r="4351">
          <cell r="A4351">
            <v>6317</v>
          </cell>
          <cell r="B4351" t="str">
            <v>TE DE REDUCAO DE FERRO GALVANIZADO, COM ROSCA BSP, DE 2 1/2" X 1 1/4"</v>
          </cell>
          <cell r="C4351" t="str">
            <v xml:space="preserve">UN    </v>
          </cell>
          <cell r="D4351" t="str">
            <v>CR</v>
          </cell>
          <cell r="E4351">
            <v>75.650000000000006</v>
          </cell>
        </row>
        <row r="4352">
          <cell r="A4352">
            <v>6307</v>
          </cell>
          <cell r="B4352" t="str">
            <v>TE DE REDUCAO DE FERRO GALVANIZADO, COM ROSCA BSP, DE 2 1/2" X 1"</v>
          </cell>
          <cell r="C4352" t="str">
            <v xml:space="preserve">UN    </v>
          </cell>
          <cell r="D4352" t="str">
            <v>CR</v>
          </cell>
          <cell r="E4352">
            <v>75.650000000000006</v>
          </cell>
        </row>
        <row r="4353">
          <cell r="A4353">
            <v>6309</v>
          </cell>
          <cell r="B4353" t="str">
            <v>TE DE REDUCAO DE FERRO GALVANIZADO, COM ROSCA BSP, DE 2 1/2" X 2"</v>
          </cell>
          <cell r="C4353" t="str">
            <v xml:space="preserve">UN    </v>
          </cell>
          <cell r="D4353" t="str">
            <v>CR</v>
          </cell>
          <cell r="E4353">
            <v>77.849999999999994</v>
          </cell>
        </row>
        <row r="4354">
          <cell r="A4354">
            <v>6318</v>
          </cell>
          <cell r="B4354" t="str">
            <v>TE DE REDUCAO DE FERRO GALVANIZADO, COM ROSCA BSP, DE 2" X 1 1/2"</v>
          </cell>
          <cell r="C4354" t="str">
            <v xml:space="preserve">UN    </v>
          </cell>
          <cell r="D4354" t="str">
            <v>CR</v>
          </cell>
          <cell r="E4354">
            <v>40.81</v>
          </cell>
        </row>
        <row r="4355">
          <cell r="A4355">
            <v>6306</v>
          </cell>
          <cell r="B4355" t="str">
            <v>TE DE REDUCAO DE FERRO GALVANIZADO, COM ROSCA BSP, DE 2" X 1 1/4"</v>
          </cell>
          <cell r="C4355" t="str">
            <v xml:space="preserve">UN    </v>
          </cell>
          <cell r="D4355" t="str">
            <v>CR</v>
          </cell>
          <cell r="E4355">
            <v>40.81</v>
          </cell>
        </row>
        <row r="4356">
          <cell r="A4356">
            <v>6305</v>
          </cell>
          <cell r="B4356" t="str">
            <v>TE DE REDUCAO DE FERRO GALVANIZADO, COM ROSCA BSP, DE 2" X 1"</v>
          </cell>
          <cell r="C4356" t="str">
            <v xml:space="preserve">UN    </v>
          </cell>
          <cell r="D4356" t="str">
            <v>CR</v>
          </cell>
          <cell r="E4356">
            <v>40.81</v>
          </cell>
        </row>
        <row r="4357">
          <cell r="A4357">
            <v>6302</v>
          </cell>
          <cell r="B4357" t="str">
            <v>TE DE REDUCAO DE FERRO GALVANIZADO, COM ROSCA BSP, DE 3/4" X 1/2"</v>
          </cell>
          <cell r="C4357" t="str">
            <v xml:space="preserve">UN    </v>
          </cell>
          <cell r="D4357" t="str">
            <v>CR</v>
          </cell>
          <cell r="E4357">
            <v>8.65</v>
          </cell>
        </row>
        <row r="4358">
          <cell r="A4358">
            <v>6312</v>
          </cell>
          <cell r="B4358" t="str">
            <v>TE DE REDUCAO DE FERRO GALVANIZADO, COM ROSCA BSP, DE 3" X 1 1/2"</v>
          </cell>
          <cell r="C4358" t="str">
            <v xml:space="preserve">UN    </v>
          </cell>
          <cell r="D4358" t="str">
            <v>CR</v>
          </cell>
          <cell r="E4358">
            <v>108.82</v>
          </cell>
        </row>
        <row r="4359">
          <cell r="A4359">
            <v>6311</v>
          </cell>
          <cell r="B4359" t="str">
            <v>TE DE REDUCAO DE FERRO GALVANIZADO, COM ROSCA BSP, DE 3" X 1 1/4"</v>
          </cell>
          <cell r="C4359" t="str">
            <v xml:space="preserve">UN    </v>
          </cell>
          <cell r="D4359" t="str">
            <v>CR</v>
          </cell>
          <cell r="E4359">
            <v>108.82</v>
          </cell>
        </row>
        <row r="4360">
          <cell r="A4360">
            <v>6310</v>
          </cell>
          <cell r="B4360" t="str">
            <v>TE DE REDUCAO DE FERRO GALVANIZADO, COM ROSCA BSP, DE 3" X 1"</v>
          </cell>
          <cell r="C4360" t="str">
            <v xml:space="preserve">UN    </v>
          </cell>
          <cell r="D4360" t="str">
            <v>CR</v>
          </cell>
          <cell r="E4360">
            <v>108.82</v>
          </cell>
        </row>
        <row r="4361">
          <cell r="A4361">
            <v>6314</v>
          </cell>
          <cell r="B4361" t="str">
            <v>TE DE REDUCAO DE FERRO GALVANIZADO, COM ROSCA BSP, DE 3" X 2 1/2"</v>
          </cell>
          <cell r="C4361" t="str">
            <v xml:space="preserve">UN    </v>
          </cell>
          <cell r="D4361" t="str">
            <v>CR</v>
          </cell>
          <cell r="E4361">
            <v>108.82</v>
          </cell>
        </row>
        <row r="4362">
          <cell r="A4362">
            <v>6313</v>
          </cell>
          <cell r="B4362" t="str">
            <v>TE DE REDUCAO DE FERRO GALVANIZADO, COM ROSCA BSP, DE 3" X 2"</v>
          </cell>
          <cell r="C4362" t="str">
            <v xml:space="preserve">UN    </v>
          </cell>
          <cell r="D4362" t="str">
            <v>CR</v>
          </cell>
          <cell r="E4362">
            <v>108.82</v>
          </cell>
        </row>
        <row r="4363">
          <cell r="A4363">
            <v>6315</v>
          </cell>
          <cell r="B4363" t="str">
            <v>TE DE REDUCAO DE FERRO GALVANIZADO, COM ROSCA BSP, DE 4" X 2"</v>
          </cell>
          <cell r="C4363" t="str">
            <v xml:space="preserve">UN    </v>
          </cell>
          <cell r="D4363" t="str">
            <v>CR</v>
          </cell>
          <cell r="E4363">
            <v>206.04</v>
          </cell>
        </row>
        <row r="4364">
          <cell r="A4364">
            <v>6316</v>
          </cell>
          <cell r="B4364" t="str">
            <v>TE DE REDUCAO DE FERRO GALVANIZADO, COM ROSCA BSP, DE 4" X 3"</v>
          </cell>
          <cell r="C4364" t="str">
            <v xml:space="preserve">UN    </v>
          </cell>
          <cell r="D4364" t="str">
            <v>CR</v>
          </cell>
          <cell r="E4364">
            <v>206.04</v>
          </cell>
        </row>
        <row r="4365">
          <cell r="A4365">
            <v>38878</v>
          </cell>
          <cell r="B4365" t="str">
            <v>TE DE REDUCAO METALICO, PARA CONEXAO COM ANEL DESLIZANTE EM TUBO PEX, DN 16 X 20 X 16 MM</v>
          </cell>
          <cell r="C4365" t="str">
            <v xml:space="preserve">UN    </v>
          </cell>
          <cell r="D4365" t="str">
            <v>AS</v>
          </cell>
          <cell r="E4365">
            <v>14.42</v>
          </cell>
        </row>
        <row r="4366">
          <cell r="A4366">
            <v>38879</v>
          </cell>
          <cell r="B4366" t="str">
            <v>TE DE REDUCAO METALICO, PARA CONEXAO COM ANEL DESLIZANTE EM TUBO PEX, DN 16 X 25 X 16 MM</v>
          </cell>
          <cell r="C4366" t="str">
            <v xml:space="preserve">UN    </v>
          </cell>
          <cell r="D4366" t="str">
            <v>AS</v>
          </cell>
          <cell r="E4366">
            <v>27.04</v>
          </cell>
        </row>
        <row r="4367">
          <cell r="A4367">
            <v>38881</v>
          </cell>
          <cell r="B4367" t="str">
            <v>TE DE REDUCAO METALICO, PARA CONEXAO COM ANEL DESLIZANTE EM TUBO PEX, DN 20 X 16 X 16 MM</v>
          </cell>
          <cell r="C4367" t="str">
            <v xml:space="preserve">UN    </v>
          </cell>
          <cell r="D4367" t="str">
            <v>AS</v>
          </cell>
          <cell r="E4367">
            <v>14.15</v>
          </cell>
        </row>
        <row r="4368">
          <cell r="A4368">
            <v>38880</v>
          </cell>
          <cell r="B4368" t="str">
            <v>TE DE REDUCAO METALICO, PARA CONEXAO COM ANEL DESLIZANTE EM TUBO PEX, DN 20 X 16 X 20 MM</v>
          </cell>
          <cell r="C4368" t="str">
            <v xml:space="preserve">UN    </v>
          </cell>
          <cell r="D4368" t="str">
            <v>AS</v>
          </cell>
          <cell r="E4368">
            <v>14.83</v>
          </cell>
        </row>
        <row r="4369">
          <cell r="A4369">
            <v>38882</v>
          </cell>
          <cell r="B4369" t="str">
            <v>TE DE REDUCAO METALICO, PARA CONEXAO COM ANEL DESLIZANTE EM TUBO PEX, DN 20 X 20 X 16 MM</v>
          </cell>
          <cell r="C4369" t="str">
            <v xml:space="preserve">UN    </v>
          </cell>
          <cell r="D4369" t="str">
            <v>AS</v>
          </cell>
          <cell r="E4369">
            <v>15.35</v>
          </cell>
        </row>
        <row r="4370">
          <cell r="A4370">
            <v>38883</v>
          </cell>
          <cell r="B4370" t="str">
            <v>TE DE REDUCAO METALICO, PARA CONEXAO COM ANEL DESLIZANTE EM TUBO PEX, DN 20 X 25 X 20 MM</v>
          </cell>
          <cell r="C4370" t="str">
            <v xml:space="preserve">UN    </v>
          </cell>
          <cell r="D4370" t="str">
            <v>AS</v>
          </cell>
          <cell r="E4370">
            <v>22.71</v>
          </cell>
        </row>
        <row r="4371">
          <cell r="A4371">
            <v>38884</v>
          </cell>
          <cell r="B4371" t="str">
            <v>TE DE REDUCAO METALICO, PARA CONEXAO COM ANEL DESLIZANTE EM TUBO PEX, DN 25 X 16 X 16 MM</v>
          </cell>
          <cell r="C4371" t="str">
            <v xml:space="preserve">UN    </v>
          </cell>
          <cell r="D4371" t="str">
            <v>AS</v>
          </cell>
          <cell r="E4371">
            <v>24.65</v>
          </cell>
        </row>
        <row r="4372">
          <cell r="A4372">
            <v>38885</v>
          </cell>
          <cell r="B4372" t="str">
            <v>TE DE REDUCAO METALICO, PARA CONEXAO COM ANEL DESLIZANTE EM TUBO PEX, DN 25 X 16 X 20 MM</v>
          </cell>
          <cell r="C4372" t="str">
            <v xml:space="preserve">UN    </v>
          </cell>
          <cell r="D4372" t="str">
            <v>AS</v>
          </cell>
          <cell r="E4372">
            <v>23.85</v>
          </cell>
        </row>
        <row r="4373">
          <cell r="A4373">
            <v>38886</v>
          </cell>
          <cell r="B4373" t="str">
            <v>TE DE REDUCAO METALICO, PARA CONEXAO COM ANEL DESLIZANTE EM TUBO PEX, DN 25 X 16 X 25 MM</v>
          </cell>
          <cell r="C4373" t="str">
            <v xml:space="preserve">UN    </v>
          </cell>
          <cell r="D4373" t="str">
            <v>AS</v>
          </cell>
          <cell r="E4373">
            <v>25.74</v>
          </cell>
        </row>
        <row r="4374">
          <cell r="A4374">
            <v>38887</v>
          </cell>
          <cell r="B4374" t="str">
            <v>TE DE REDUCAO METALICO, PARA CONEXAO COM ANEL DESLIZANTE EM TUBO PEX, DN 25 X 20 X 20 MM</v>
          </cell>
          <cell r="C4374" t="str">
            <v xml:space="preserve">UN    </v>
          </cell>
          <cell r="D4374" t="str">
            <v>AS</v>
          </cell>
          <cell r="E4374">
            <v>23.12</v>
          </cell>
        </row>
        <row r="4375">
          <cell r="A4375">
            <v>38888</v>
          </cell>
          <cell r="B4375" t="str">
            <v>TE DE REDUCAO METALICO, PARA CONEXAO COM ANEL DESLIZANTE EM TUBO PEX, DN 25 X 20 X 25 MM</v>
          </cell>
          <cell r="C4375" t="str">
            <v xml:space="preserve">UN    </v>
          </cell>
          <cell r="D4375" t="str">
            <v>AS</v>
          </cell>
          <cell r="E4375">
            <v>27.48</v>
          </cell>
        </row>
        <row r="4376">
          <cell r="A4376">
            <v>38890</v>
          </cell>
          <cell r="B4376" t="str">
            <v>TE DE REDUCAO METALICO, PARA CONEXAO COM ANEL DESLIZANTE EM TUBO PEX, DN 25 X 32 X 25 MM</v>
          </cell>
          <cell r="C4376" t="str">
            <v xml:space="preserve">UN    </v>
          </cell>
          <cell r="D4376" t="str">
            <v>AS</v>
          </cell>
          <cell r="E4376">
            <v>40.85</v>
          </cell>
        </row>
        <row r="4377">
          <cell r="A4377">
            <v>38893</v>
          </cell>
          <cell r="B4377" t="str">
            <v>TE DE REDUCAO METALICO, PARA CONEXAO COM ANEL DESLIZANTE EM TUBO PEX, DN 32 X 20 X 32 MM</v>
          </cell>
          <cell r="C4377" t="str">
            <v xml:space="preserve">UN    </v>
          </cell>
          <cell r="D4377" t="str">
            <v>AS</v>
          </cell>
          <cell r="E4377">
            <v>32.85</v>
          </cell>
        </row>
        <row r="4378">
          <cell r="A4378">
            <v>38894</v>
          </cell>
          <cell r="B4378" t="str">
            <v>TE DE REDUCAO METALICO, PARA CONEXAO COM ANEL DESLIZANTE EM TUBO PEX, DN 32 X 25 X 25 MM</v>
          </cell>
          <cell r="C4378" t="str">
            <v xml:space="preserve">UN    </v>
          </cell>
          <cell r="D4378" t="str">
            <v>AS</v>
          </cell>
          <cell r="E4378">
            <v>41.72</v>
          </cell>
        </row>
        <row r="4379">
          <cell r="A4379">
            <v>38896</v>
          </cell>
          <cell r="B4379" t="str">
            <v>TE DE REDUCAO METALICO, PARA CONEXAO COM ANEL DESLIZANTE EM TUBO PEX, DN 32 X 25 X 32 MM</v>
          </cell>
          <cell r="C4379" t="str">
            <v xml:space="preserve">UN    </v>
          </cell>
          <cell r="D4379" t="str">
            <v>AS</v>
          </cell>
          <cell r="E4379">
            <v>42.55</v>
          </cell>
        </row>
        <row r="4380">
          <cell r="A4380">
            <v>39324</v>
          </cell>
          <cell r="B4380" t="str">
            <v>TE DE REDUCAO, CPVC, 22 X 15 MM, PARA AGUA QUENTE PREDIAL</v>
          </cell>
          <cell r="C4380" t="str">
            <v xml:space="preserve">UN    </v>
          </cell>
          <cell r="D4380" t="str">
            <v>CR</v>
          </cell>
          <cell r="E4380">
            <v>4.3499999999999996</v>
          </cell>
        </row>
        <row r="4381">
          <cell r="A4381">
            <v>39325</v>
          </cell>
          <cell r="B4381" t="str">
            <v>TE DE REDUCAO, CPVC, 28 X 22 MM, PARA AGUA QUENTE PREDIAL</v>
          </cell>
          <cell r="C4381" t="str">
            <v xml:space="preserve">UN    </v>
          </cell>
          <cell r="D4381" t="str">
            <v>CR</v>
          </cell>
          <cell r="E4381">
            <v>6.58</v>
          </cell>
        </row>
        <row r="4382">
          <cell r="A4382">
            <v>39326</v>
          </cell>
          <cell r="B4382" t="str">
            <v>TE DE REDUCAO, CPVC, 35 X 28 MM, PARA AGUA QUENTE PREDIAL</v>
          </cell>
          <cell r="C4382" t="str">
            <v xml:space="preserve">UN    </v>
          </cell>
          <cell r="D4382" t="str">
            <v>CR</v>
          </cell>
          <cell r="E4382">
            <v>16.95</v>
          </cell>
        </row>
        <row r="4383">
          <cell r="A4383">
            <v>39327</v>
          </cell>
          <cell r="B4383" t="str">
            <v>TE DE REDUCAO, CPVC, 42 X 35 MM, PARA AGUA QUENTE PREDIAL</v>
          </cell>
          <cell r="C4383" t="str">
            <v xml:space="preserve">UN    </v>
          </cell>
          <cell r="D4383" t="str">
            <v>CR</v>
          </cell>
          <cell r="E4383">
            <v>25.67</v>
          </cell>
        </row>
        <row r="4384">
          <cell r="A4384">
            <v>20176</v>
          </cell>
          <cell r="B4384" t="str">
            <v>TE DE REDUCAO, PVC LEVE, CURTO, 90 GRAUS, COM BOLSA PARA ANEL, 150 X 100 MM, PARA ESGOTO</v>
          </cell>
          <cell r="C4384" t="str">
            <v xml:space="preserve">UN    </v>
          </cell>
          <cell r="D4384" t="str">
            <v>CR</v>
          </cell>
          <cell r="E4384">
            <v>28.44</v>
          </cell>
        </row>
        <row r="4385">
          <cell r="A4385">
            <v>11378</v>
          </cell>
          <cell r="B4385" t="str">
            <v>TE DE REDUCAO, PVC PBA, BBB, JE, DN 100 X 50 / DE 110 X 60 MM, PARA REDE AGUA (NBR 10351)</v>
          </cell>
          <cell r="C4385" t="str">
            <v xml:space="preserve">UN    </v>
          </cell>
          <cell r="D4385" t="str">
            <v>AS</v>
          </cell>
          <cell r="E4385">
            <v>70.849999999999994</v>
          </cell>
        </row>
        <row r="4386">
          <cell r="A4386">
            <v>11379</v>
          </cell>
          <cell r="B4386" t="str">
            <v>TE DE REDUCAO, PVC PBA, BBB, JE, DN 100 X 75 / DE 110 X 85 MM, PARA REDE AGUA (NBR 10351)</v>
          </cell>
          <cell r="C4386" t="str">
            <v xml:space="preserve">UN    </v>
          </cell>
          <cell r="D4386" t="str">
            <v>AS</v>
          </cell>
          <cell r="E4386">
            <v>59.87</v>
          </cell>
        </row>
        <row r="4387">
          <cell r="A4387">
            <v>11493</v>
          </cell>
          <cell r="B4387" t="str">
            <v>TE DE REDUCAO, PVC PBA, BBB, JE, DN 75 X 50 / DE 85 X 60 MM, PARA REDE AGUA (NBR 10351)</v>
          </cell>
          <cell r="C4387" t="str">
            <v xml:space="preserve">UN    </v>
          </cell>
          <cell r="D4387" t="str">
            <v>AS</v>
          </cell>
          <cell r="E4387">
            <v>34.53</v>
          </cell>
        </row>
        <row r="4388">
          <cell r="A4388">
            <v>42717</v>
          </cell>
          <cell r="B4388" t="str">
            <v>TE DE REDUCAO, PVC, BBB, JE, 90 GRAUS, DN 200 X 150 MM, PARA TUBO CORRUGADO E/OU LISO, REDE COLETORA ESGOTO (NBR 10569)</v>
          </cell>
          <cell r="C4388" t="str">
            <v xml:space="preserve">UN    </v>
          </cell>
          <cell r="D4388" t="str">
            <v>AS</v>
          </cell>
          <cell r="E4388">
            <v>294.35000000000002</v>
          </cell>
        </row>
        <row r="4389">
          <cell r="A4389">
            <v>42718</v>
          </cell>
          <cell r="B4389" t="str">
            <v>TE DE REDUCAO, PVC, BBB, JE, 90 GRAUS, DN 250 X 150 MM, PARA TUBO CORRUGADO E/OU LISO, REDE COLETORA ESGOTO (NBR 10569)</v>
          </cell>
          <cell r="C4389" t="str">
            <v xml:space="preserve">UN    </v>
          </cell>
          <cell r="D4389" t="str">
            <v>AS</v>
          </cell>
          <cell r="E4389">
            <v>326.79000000000002</v>
          </cell>
        </row>
        <row r="4390">
          <cell r="A4390">
            <v>7106</v>
          </cell>
          <cell r="B4390" t="str">
            <v>TE DE REDUCAO, PVC, SOLDAVEL, 90 GRAUS, 110 MM X 60 MM, PARA AGUA FRIA PREDIAL</v>
          </cell>
          <cell r="C4390" t="str">
            <v xml:space="preserve">UN    </v>
          </cell>
          <cell r="D4390" t="str">
            <v>CR</v>
          </cell>
          <cell r="E4390">
            <v>117.53</v>
          </cell>
        </row>
        <row r="4391">
          <cell r="A4391">
            <v>7104</v>
          </cell>
          <cell r="B4391" t="str">
            <v>TE DE REDUCAO, PVC, SOLDAVEL, 90 GRAUS, 25 MM X 20 MM, PARA AGUA FRIA PREDIAL</v>
          </cell>
          <cell r="C4391" t="str">
            <v xml:space="preserve">UN    </v>
          </cell>
          <cell r="D4391" t="str">
            <v>CR</v>
          </cell>
          <cell r="E4391">
            <v>2.4500000000000002</v>
          </cell>
        </row>
        <row r="4392">
          <cell r="A4392">
            <v>7136</v>
          </cell>
          <cell r="B4392" t="str">
            <v>TE DE REDUCAO, PVC, SOLDAVEL, 90 GRAUS, 32 MM X 25 MM, PARA AGUA FRIA PREDIAL</v>
          </cell>
          <cell r="C4392" t="str">
            <v xml:space="preserve">UN    </v>
          </cell>
          <cell r="D4392" t="str">
            <v>CR</v>
          </cell>
          <cell r="E4392">
            <v>4.5999999999999996</v>
          </cell>
        </row>
        <row r="4393">
          <cell r="A4393">
            <v>7128</v>
          </cell>
          <cell r="B4393" t="str">
            <v>TE DE REDUCAO, PVC, SOLDAVEL, 90 GRAUS, 40 MM X 32 MM, PARA AGUA FRIA PREDIAL</v>
          </cell>
          <cell r="C4393" t="str">
            <v xml:space="preserve">UN    </v>
          </cell>
          <cell r="D4393" t="str">
            <v>CR</v>
          </cell>
          <cell r="E4393">
            <v>7.55</v>
          </cell>
        </row>
        <row r="4394">
          <cell r="A4394">
            <v>7108</v>
          </cell>
          <cell r="B4394" t="str">
            <v>TE DE REDUCAO, PVC, SOLDAVEL, 90 GRAUS, 50 MM X 20 MM, PARA AGUA FRIA PREDIAL</v>
          </cell>
          <cell r="C4394" t="str">
            <v xml:space="preserve">UN    </v>
          </cell>
          <cell r="D4394" t="str">
            <v>CR</v>
          </cell>
          <cell r="E4394">
            <v>8.08</v>
          </cell>
        </row>
        <row r="4395">
          <cell r="A4395">
            <v>7129</v>
          </cell>
          <cell r="B4395" t="str">
            <v>TE DE REDUCAO, PVC, SOLDAVEL, 90 GRAUS, 50 MM X 25 MM, PARA AGUA FRIA PREDIAL</v>
          </cell>
          <cell r="C4395" t="str">
            <v xml:space="preserve">UN    </v>
          </cell>
          <cell r="D4395" t="str">
            <v>CR</v>
          </cell>
          <cell r="E4395">
            <v>6.71</v>
          </cell>
        </row>
        <row r="4396">
          <cell r="A4396">
            <v>7130</v>
          </cell>
          <cell r="B4396" t="str">
            <v>TE DE REDUCAO, PVC, SOLDAVEL, 90 GRAUS, 50 MM X 32 MM, PARA AGUA FRIA PREDIAL</v>
          </cell>
          <cell r="C4396" t="str">
            <v xml:space="preserve">UN    </v>
          </cell>
          <cell r="D4396" t="str">
            <v>CR</v>
          </cell>
          <cell r="E4396">
            <v>10.95</v>
          </cell>
        </row>
        <row r="4397">
          <cell r="A4397">
            <v>7131</v>
          </cell>
          <cell r="B4397" t="str">
            <v>TE DE REDUCAO, PVC, SOLDAVEL, 90 GRAUS, 50 MM X 40 MM, PARA AGUA FRIA PREDIAL</v>
          </cell>
          <cell r="C4397" t="str">
            <v xml:space="preserve">UN    </v>
          </cell>
          <cell r="D4397" t="str">
            <v>CR</v>
          </cell>
          <cell r="E4397">
            <v>13.43</v>
          </cell>
        </row>
        <row r="4398">
          <cell r="A4398">
            <v>7132</v>
          </cell>
          <cell r="B4398" t="str">
            <v>TE DE REDUCAO, PVC, SOLDAVEL, 90 GRAUS, 75 MM X 50 MM, PARA AGUA FRIA PREDIAL</v>
          </cell>
          <cell r="C4398" t="str">
            <v xml:space="preserve">UN    </v>
          </cell>
          <cell r="D4398" t="str">
            <v>CR</v>
          </cell>
          <cell r="E4398">
            <v>37.29</v>
          </cell>
        </row>
        <row r="4399">
          <cell r="A4399">
            <v>7133</v>
          </cell>
          <cell r="B4399" t="str">
            <v>TE DE REDUCAO, PVC, SOLDAVEL, 90 GRAUS, 85 MM X 60 MM, PARA AGUA FRIA PREDIAL</v>
          </cell>
          <cell r="C4399" t="str">
            <v xml:space="preserve">UN    </v>
          </cell>
          <cell r="D4399" t="str">
            <v>CR</v>
          </cell>
          <cell r="E4399">
            <v>57.93</v>
          </cell>
        </row>
        <row r="4400">
          <cell r="A4400">
            <v>37420</v>
          </cell>
          <cell r="B4400" t="str">
            <v>TE DE SERVICO INTEGRADO, EM POLIPROPILENO (PP), PARA TUBOS EM PEAD/PVC, 60 X 20 MM - LIGACAO PREDIAL DE AGUA</v>
          </cell>
          <cell r="C4400" t="str">
            <v xml:space="preserve">UN    </v>
          </cell>
          <cell r="D4400" t="str">
            <v>AS</v>
          </cell>
          <cell r="E4400">
            <v>36.49</v>
          </cell>
        </row>
        <row r="4401">
          <cell r="A4401">
            <v>37421</v>
          </cell>
          <cell r="B4401" t="str">
            <v>TE DE SERVICO INTEGRADO, EM POLIPROPILENO (PP), PARA TUBOS EM PEAD/PVC, 60 X 32 MM - LIGACAO PREDIAL DE AGUA</v>
          </cell>
          <cell r="C4401" t="str">
            <v xml:space="preserve">UN    </v>
          </cell>
          <cell r="D4401" t="str">
            <v>AS</v>
          </cell>
          <cell r="E4401">
            <v>49.87</v>
          </cell>
        </row>
        <row r="4402">
          <cell r="A4402">
            <v>37422</v>
          </cell>
          <cell r="B4402" t="str">
            <v>TE DE SERVICO INTEGRADO, EM POLIPROPILENO (PP), PARA TUBOS EM PEAD, 63 X 20 MM - LIGACAO PREDIAL DE AGUA</v>
          </cell>
          <cell r="C4402" t="str">
            <v xml:space="preserve">UN    </v>
          </cell>
          <cell r="D4402" t="str">
            <v>AS</v>
          </cell>
          <cell r="E4402">
            <v>46.68</v>
          </cell>
        </row>
        <row r="4403">
          <cell r="A4403">
            <v>37443</v>
          </cell>
          <cell r="B4403" t="str">
            <v>TE DE SERVICO, PEAD PE 100, DE 125 X 20 MM, PARA ELETROFUSAO</v>
          </cell>
          <cell r="C4403" t="str">
            <v xml:space="preserve">UN    </v>
          </cell>
          <cell r="D4403" t="str">
            <v>AS</v>
          </cell>
          <cell r="E4403">
            <v>139.87</v>
          </cell>
        </row>
        <row r="4404">
          <cell r="A4404">
            <v>37444</v>
          </cell>
          <cell r="B4404" t="str">
            <v>TE DE SERVICO, PEAD PE 100, DE 125 X 32 MM, PARA ELETROFUSAO</v>
          </cell>
          <cell r="C4404" t="str">
            <v xml:space="preserve">UN    </v>
          </cell>
          <cell r="D4404" t="str">
            <v>AS</v>
          </cell>
          <cell r="E4404">
            <v>142.25</v>
          </cell>
        </row>
        <row r="4405">
          <cell r="A4405">
            <v>37445</v>
          </cell>
          <cell r="B4405" t="str">
            <v>TE DE SERVICO, PEAD PE 100, DE 125 X 63 MM, PARA ELETROFUSAO</v>
          </cell>
          <cell r="C4405" t="str">
            <v xml:space="preserve">UN    </v>
          </cell>
          <cell r="D4405" t="str">
            <v>AS</v>
          </cell>
          <cell r="E4405">
            <v>215.61</v>
          </cell>
        </row>
        <row r="4406">
          <cell r="A4406">
            <v>37446</v>
          </cell>
          <cell r="B4406" t="str">
            <v>TE DE SERVICO, PEAD PE 100, DE 200 X 20 MM, PARA ELETROFUSAO</v>
          </cell>
          <cell r="C4406" t="str">
            <v xml:space="preserve">UN    </v>
          </cell>
          <cell r="D4406" t="str">
            <v>AS</v>
          </cell>
          <cell r="E4406">
            <v>235.04</v>
          </cell>
        </row>
        <row r="4407">
          <cell r="A4407">
            <v>37447</v>
          </cell>
          <cell r="B4407" t="str">
            <v>TE DE SERVICO, PEAD PE 100, DE 200 X 32 MM, PARA ELETROFUSAO</v>
          </cell>
          <cell r="C4407" t="str">
            <v xml:space="preserve">UN    </v>
          </cell>
          <cell r="D4407" t="str">
            <v>AS</v>
          </cell>
          <cell r="E4407">
            <v>238.72</v>
          </cell>
        </row>
        <row r="4408">
          <cell r="A4408">
            <v>37448</v>
          </cell>
          <cell r="B4408" t="str">
            <v>TE DE SERVICO, PEAD PE 100, DE 200 X 63 MM, PARA ELETROFUSAO</v>
          </cell>
          <cell r="C4408" t="str">
            <v xml:space="preserve">UN    </v>
          </cell>
          <cell r="D4408" t="str">
            <v>AS</v>
          </cell>
          <cell r="E4408">
            <v>327.45</v>
          </cell>
        </row>
        <row r="4409">
          <cell r="A4409">
            <v>37440</v>
          </cell>
          <cell r="B4409" t="str">
            <v>TE DE SERVICO, PEAD PE 100, DE 63 X 20 MM, PARA ELETROFUSAO</v>
          </cell>
          <cell r="C4409" t="str">
            <v xml:space="preserve">UN    </v>
          </cell>
          <cell r="D4409" t="str">
            <v>AS</v>
          </cell>
          <cell r="E4409">
            <v>111.02</v>
          </cell>
        </row>
        <row r="4410">
          <cell r="A4410">
            <v>37441</v>
          </cell>
          <cell r="B4410" t="str">
            <v>TE DE SERVICO, PEAD PE 100, DE 63 X 32 MM, PARA ELETROFUSAO</v>
          </cell>
          <cell r="C4410" t="str">
            <v xml:space="preserve">UN    </v>
          </cell>
          <cell r="D4410" t="str">
            <v>AS</v>
          </cell>
          <cell r="E4410">
            <v>111.02</v>
          </cell>
        </row>
        <row r="4411">
          <cell r="A4411">
            <v>37442</v>
          </cell>
          <cell r="B4411" t="str">
            <v>TE DE SERVICO, PEAD PE 100, DE 63 X 63 MM, PARA ELETROFUSAO</v>
          </cell>
          <cell r="C4411" t="str">
            <v xml:space="preserve">UN    </v>
          </cell>
          <cell r="D4411" t="str">
            <v>AS</v>
          </cell>
          <cell r="E4411">
            <v>133.72</v>
          </cell>
        </row>
        <row r="4412">
          <cell r="A4412">
            <v>38017</v>
          </cell>
          <cell r="B4412" t="str">
            <v>TE DE TRANSICAO, CPVC, SOLDAVEL, 15 MM X 1/2", PARA AGUA QUENTE</v>
          </cell>
          <cell r="C4412" t="str">
            <v xml:space="preserve">UN    </v>
          </cell>
          <cell r="D4412" t="str">
            <v>CR</v>
          </cell>
          <cell r="E4412">
            <v>6.18</v>
          </cell>
        </row>
        <row r="4413">
          <cell r="A4413">
            <v>38018</v>
          </cell>
          <cell r="B4413" t="str">
            <v>TE DE TRANSICAO, CPVC, SOLDAVEL, 22 MM X 1/2", PARA AGUA QUENTE</v>
          </cell>
          <cell r="C4413" t="str">
            <v xml:space="preserve">UN    </v>
          </cell>
          <cell r="D4413" t="str">
            <v>CR</v>
          </cell>
          <cell r="E4413">
            <v>6.82</v>
          </cell>
        </row>
        <row r="4414">
          <cell r="A4414">
            <v>39895</v>
          </cell>
          <cell r="B4414" t="str">
            <v>TE DUPLA CURVA BRONZE/LATAO (REF 764) SEM ANEL DE SOLDA, ROSCA F X BOLSA X ROSCA F, 1/2" X 15 X 1/2"</v>
          </cell>
          <cell r="C4414" t="str">
            <v xml:space="preserve">UN    </v>
          </cell>
          <cell r="D4414" t="str">
            <v>AS</v>
          </cell>
          <cell r="E4414">
            <v>33.97</v>
          </cell>
        </row>
        <row r="4415">
          <cell r="A4415">
            <v>39896</v>
          </cell>
          <cell r="B4415" t="str">
            <v>TE DUPLA CURVA BRONZE/LATAO (REF 764) SEM ANEL DE SOLDA, ROSCA F X BOLSA X ROSCA F, 3/4" X 22 X 3/4"</v>
          </cell>
          <cell r="C4415" t="str">
            <v xml:space="preserve">UN    </v>
          </cell>
          <cell r="D4415" t="str">
            <v>AS</v>
          </cell>
          <cell r="E4415">
            <v>49.79</v>
          </cell>
        </row>
        <row r="4416">
          <cell r="A4416">
            <v>38873</v>
          </cell>
          <cell r="B4416" t="str">
            <v>TE METALICO, PARA CONEXAO COM ANEL DESLIZANTE EM TUBO PEX, DN 16 MM</v>
          </cell>
          <cell r="C4416" t="str">
            <v xml:space="preserve">UN    </v>
          </cell>
          <cell r="D4416" t="str">
            <v>AS</v>
          </cell>
          <cell r="E4416">
            <v>12.79</v>
          </cell>
        </row>
        <row r="4417">
          <cell r="A4417">
            <v>38874</v>
          </cell>
          <cell r="B4417" t="str">
            <v>TE METALICO, PARA CONEXAO COM ANEL DESLIZANTE EM TUBO PEX, DN 20 MM</v>
          </cell>
          <cell r="C4417" t="str">
            <v xml:space="preserve">UN    </v>
          </cell>
          <cell r="D4417" t="str">
            <v>AS</v>
          </cell>
          <cell r="E4417">
            <v>15.56</v>
          </cell>
        </row>
        <row r="4418">
          <cell r="A4418">
            <v>38875</v>
          </cell>
          <cell r="B4418" t="str">
            <v>TE METALICO, PARA CONEXAO COM ANEL DESLIZANTE EM TUBO PEX, DN 25 MM</v>
          </cell>
          <cell r="C4418" t="str">
            <v xml:space="preserve">UN    </v>
          </cell>
          <cell r="D4418" t="str">
            <v>AS</v>
          </cell>
          <cell r="E4418">
            <v>27.5</v>
          </cell>
        </row>
        <row r="4419">
          <cell r="A4419">
            <v>38876</v>
          </cell>
          <cell r="B4419" t="str">
            <v>TE METALICO, PARA CONEXAO COM ANEL DESLIZANTE EM TUBO PEX, DN 32 MM</v>
          </cell>
          <cell r="C4419" t="str">
            <v xml:space="preserve">UN    </v>
          </cell>
          <cell r="D4419" t="str">
            <v>AS</v>
          </cell>
          <cell r="E4419">
            <v>37</v>
          </cell>
        </row>
        <row r="4420">
          <cell r="A4420">
            <v>39000</v>
          </cell>
          <cell r="B4420" t="str">
            <v>TE MISTURADOR COM INSERTO METALICO, FEMEA, PPR, DN 25 MM X 3/4", PARA AGUA QUENTE E FRIA PREDIAL</v>
          </cell>
          <cell r="C4420" t="str">
            <v xml:space="preserve">UN    </v>
          </cell>
          <cell r="D4420" t="str">
            <v>AS</v>
          </cell>
          <cell r="E4420">
            <v>23.3</v>
          </cell>
        </row>
        <row r="4421">
          <cell r="A4421">
            <v>38674</v>
          </cell>
          <cell r="B4421" t="str">
            <v>TE MISTURADOR DE TRANSICAO, CPVC, COM ROSCA, 22 MM X 3/4", PARA AGUA QUENTE</v>
          </cell>
          <cell r="C4421" t="str">
            <v xml:space="preserve">UN    </v>
          </cell>
          <cell r="D4421" t="str">
            <v>CR</v>
          </cell>
          <cell r="E4421">
            <v>21.5</v>
          </cell>
        </row>
        <row r="4422">
          <cell r="A4422">
            <v>38911</v>
          </cell>
          <cell r="B4422" t="str">
            <v>TE MISTURADOR METALICO, PARA CONEXAO COM ANEL DESLIZANTE EM TUBO PEX, DN 16 MM X 1/2"</v>
          </cell>
          <cell r="C4422" t="str">
            <v xml:space="preserve">UN    </v>
          </cell>
          <cell r="D4422" t="str">
            <v>AS</v>
          </cell>
          <cell r="E4422">
            <v>45.88</v>
          </cell>
        </row>
        <row r="4423">
          <cell r="A4423">
            <v>38912</v>
          </cell>
          <cell r="B4423" t="str">
            <v>TE MISTURADOR METALICO, PARA CONEXAO COM ANEL DESLIZANTE EM TUBO PEX, DN 20 MM X 3/4"</v>
          </cell>
          <cell r="C4423" t="str">
            <v xml:space="preserve">UN    </v>
          </cell>
          <cell r="D4423" t="str">
            <v>AS</v>
          </cell>
          <cell r="E4423">
            <v>58.31</v>
          </cell>
        </row>
        <row r="4424">
          <cell r="A4424">
            <v>38019</v>
          </cell>
          <cell r="B4424" t="str">
            <v>TE MISTURADOR, CPVC, SOLDAVEL, 15 MM, PARA AGUA QUENTE</v>
          </cell>
          <cell r="C4424" t="str">
            <v xml:space="preserve">UN    </v>
          </cell>
          <cell r="D4424" t="str">
            <v>CR</v>
          </cell>
          <cell r="E4424">
            <v>5.39</v>
          </cell>
        </row>
        <row r="4425">
          <cell r="A4425">
            <v>38020</v>
          </cell>
          <cell r="B4425" t="str">
            <v>TE MISTURADOR, CPVC, SOLDAVEL, 22 MM, PARA AGUA QUENTE</v>
          </cell>
          <cell r="C4425" t="str">
            <v xml:space="preserve">UN    </v>
          </cell>
          <cell r="D4425" t="str">
            <v>CR</v>
          </cell>
          <cell r="E4425">
            <v>6.82</v>
          </cell>
        </row>
        <row r="4426">
          <cell r="A4426">
            <v>38454</v>
          </cell>
          <cell r="B4426" t="str">
            <v>TE MISTURADOR, PPR, F M M, DN 20 X 20 MM, PARA AGUA QUENTE PREDIAL</v>
          </cell>
          <cell r="C4426" t="str">
            <v xml:space="preserve">UN    </v>
          </cell>
          <cell r="D4426" t="str">
            <v>AS</v>
          </cell>
          <cell r="E4426">
            <v>4.25</v>
          </cell>
        </row>
        <row r="4427">
          <cell r="A4427">
            <v>38455</v>
          </cell>
          <cell r="B4427" t="str">
            <v>TE MISTURADOR, PPR, F M M, DN 25 X 25 MM, PARA AGUA QUENTE PREDIAL</v>
          </cell>
          <cell r="C4427" t="str">
            <v xml:space="preserve">UN    </v>
          </cell>
          <cell r="D4427" t="str">
            <v>AS</v>
          </cell>
          <cell r="E4427">
            <v>3.89</v>
          </cell>
        </row>
        <row r="4428">
          <cell r="A4428">
            <v>38462</v>
          </cell>
          <cell r="B4428" t="str">
            <v>TE NORMAL, PPR, SOLDAVEL, 90 GRAUS, DN 110 X 110 X 110 MM, PARA AGUA QUENTE PREDIAL</v>
          </cell>
          <cell r="C4428" t="str">
            <v xml:space="preserve">UN    </v>
          </cell>
          <cell r="D4428" t="str">
            <v>AS</v>
          </cell>
          <cell r="E4428">
            <v>109.88</v>
          </cell>
        </row>
        <row r="4429">
          <cell r="A4429">
            <v>36362</v>
          </cell>
          <cell r="B4429" t="str">
            <v>TE NORMAL, PPR, SOLDAVEL, 90 GRAUS, DN 20 X 20 X 20 MM, PARA AGUA QUENTE PREDIAL</v>
          </cell>
          <cell r="C4429" t="str">
            <v xml:space="preserve">UN    </v>
          </cell>
          <cell r="D4429" t="str">
            <v>AS</v>
          </cell>
          <cell r="E4429">
            <v>1.67</v>
          </cell>
        </row>
        <row r="4430">
          <cell r="A4430">
            <v>36298</v>
          </cell>
          <cell r="B4430" t="str">
            <v>TE NORMAL, PPR, SOLDAVEL, 90 GRAUS, DN 25 X 25 X 25 MM, PARA AGUA QUENTE PREDIAL</v>
          </cell>
          <cell r="C4430" t="str">
            <v xml:space="preserve">UN    </v>
          </cell>
          <cell r="D4430" t="str">
            <v>AS</v>
          </cell>
          <cell r="E4430">
            <v>2.48</v>
          </cell>
        </row>
        <row r="4431">
          <cell r="A4431">
            <v>38456</v>
          </cell>
          <cell r="B4431" t="str">
            <v>TE NORMAL, PPR, SOLDAVEL, 90 GRAUS, DN 32 X 32 X 32 MM, PARA AGUA QUENTE PREDIAL</v>
          </cell>
          <cell r="C4431" t="str">
            <v xml:space="preserve">UN    </v>
          </cell>
          <cell r="D4431" t="str">
            <v>AS</v>
          </cell>
          <cell r="E4431">
            <v>4.04</v>
          </cell>
        </row>
        <row r="4432">
          <cell r="A4432">
            <v>38457</v>
          </cell>
          <cell r="B4432" t="str">
            <v>TE NORMAL, PPR, SOLDAVEL, 90 GRAUS, DN 40 X 40 X 40 MM, PARA AGUA QUENTE PREDIAL</v>
          </cell>
          <cell r="C4432" t="str">
            <v xml:space="preserve">UN    </v>
          </cell>
          <cell r="D4432" t="str">
            <v>AS</v>
          </cell>
          <cell r="E4432">
            <v>9.11</v>
          </cell>
        </row>
        <row r="4433">
          <cell r="A4433">
            <v>38458</v>
          </cell>
          <cell r="B4433" t="str">
            <v>TE NORMAL, PPR, SOLDAVEL, 90 GRAUS, DN 50 X 50 X 50 MM, PARA AGUA QUENTE PREDIAL</v>
          </cell>
          <cell r="C4433" t="str">
            <v xml:space="preserve">UN    </v>
          </cell>
          <cell r="D4433" t="str">
            <v>AS</v>
          </cell>
          <cell r="E4433">
            <v>12.21</v>
          </cell>
        </row>
        <row r="4434">
          <cell r="A4434">
            <v>38459</v>
          </cell>
          <cell r="B4434" t="str">
            <v>TE NORMAL, PPR, SOLDAVEL, 90 GRAUS, DN 63 X 63 X 63 MM, PARA AGUA QUENTE PREDIAL</v>
          </cell>
          <cell r="C4434" t="str">
            <v xml:space="preserve">UN    </v>
          </cell>
          <cell r="D4434" t="str">
            <v>AS</v>
          </cell>
          <cell r="E4434">
            <v>21.55</v>
          </cell>
        </row>
        <row r="4435">
          <cell r="A4435">
            <v>38460</v>
          </cell>
          <cell r="B4435" t="str">
            <v>TE NORMAL, PPR, SOLDAVEL, 90 GRAUS, DN 75 X 75 X 75 MM, PARA AGUA QUENTE PREDIAL</v>
          </cell>
          <cell r="C4435" t="str">
            <v xml:space="preserve">UN    </v>
          </cell>
          <cell r="D4435" t="str">
            <v>AS</v>
          </cell>
          <cell r="E4435">
            <v>45.01</v>
          </cell>
        </row>
        <row r="4436">
          <cell r="A4436">
            <v>38461</v>
          </cell>
          <cell r="B4436" t="str">
            <v>TE NORMAL, PPR, SOLDAVEL, 90 GRAUS, DN 90 X 90 X 90 MM, PARA AGUA QUENTE PREDIAL</v>
          </cell>
          <cell r="C4436" t="str">
            <v xml:space="preserve">UN    </v>
          </cell>
          <cell r="D4436" t="str">
            <v>AS</v>
          </cell>
          <cell r="E4436">
            <v>68.67</v>
          </cell>
        </row>
        <row r="4437">
          <cell r="A4437">
            <v>7094</v>
          </cell>
          <cell r="B4437" t="str">
            <v>TE PVC ROSCAVEL 90 GRAUS, 1", PARA  AGUA FRIA PREDIAL</v>
          </cell>
          <cell r="C4437" t="str">
            <v xml:space="preserve">UN    </v>
          </cell>
          <cell r="D4437" t="str">
            <v>CR</v>
          </cell>
          <cell r="E4437">
            <v>8.4700000000000006</v>
          </cell>
        </row>
        <row r="4438">
          <cell r="A4438">
            <v>7116</v>
          </cell>
          <cell r="B4438" t="str">
            <v>TE PVC SOLDAVEL, BBB, 90 GRAUS, DN 40 MM, PARA ESGOTO SECUNDARIO PREDIAL</v>
          </cell>
          <cell r="C4438" t="str">
            <v xml:space="preserve">UN    </v>
          </cell>
          <cell r="D4438" t="str">
            <v>CR</v>
          </cell>
          <cell r="E4438">
            <v>2.12</v>
          </cell>
        </row>
        <row r="4439">
          <cell r="A4439">
            <v>7118</v>
          </cell>
          <cell r="B4439" t="str">
            <v>TE PVC, ROSCAVEL, 90 GRAUS, 1 1/2", AGUA FRIA PREDIAL</v>
          </cell>
          <cell r="C4439" t="str">
            <v xml:space="preserve">UN    </v>
          </cell>
          <cell r="D4439" t="str">
            <v>CR</v>
          </cell>
          <cell r="E4439">
            <v>18.690000000000001</v>
          </cell>
        </row>
        <row r="4440">
          <cell r="A4440">
            <v>7117</v>
          </cell>
          <cell r="B4440" t="str">
            <v>TE PVC, ROSCAVEL, 90 GRAUS, 1 1/4", AGUA FRIA PREDIAL</v>
          </cell>
          <cell r="C4440" t="str">
            <v xml:space="preserve">UN    </v>
          </cell>
          <cell r="D4440" t="str">
            <v>CR</v>
          </cell>
          <cell r="E4440">
            <v>16.61</v>
          </cell>
        </row>
        <row r="4441">
          <cell r="A4441">
            <v>7098</v>
          </cell>
          <cell r="B4441" t="str">
            <v>TE PVC, ROSCAVEL, 90 GRAUS, 1/2",  AGUA FRIA PREDIAL</v>
          </cell>
          <cell r="C4441" t="str">
            <v xml:space="preserve">UN    </v>
          </cell>
          <cell r="D4441" t="str">
            <v>CR</v>
          </cell>
          <cell r="E4441">
            <v>2.31</v>
          </cell>
        </row>
        <row r="4442">
          <cell r="A4442">
            <v>7110</v>
          </cell>
          <cell r="B4442" t="str">
            <v>TE PVC, ROSCAVEL, 90 GRAUS, 2",  AGUA FRIA PREDIAL</v>
          </cell>
          <cell r="C4442" t="str">
            <v xml:space="preserve">UN    </v>
          </cell>
          <cell r="D4442" t="str">
            <v>CR</v>
          </cell>
          <cell r="E4442">
            <v>40.64</v>
          </cell>
        </row>
        <row r="4443">
          <cell r="A4443">
            <v>7123</v>
          </cell>
          <cell r="B4443" t="str">
            <v>TE PVC, ROSCAVEL, 90 GRAUS, 3/4", AGUA FRIA PREDIAL</v>
          </cell>
          <cell r="C4443" t="str">
            <v xml:space="preserve">UN    </v>
          </cell>
          <cell r="D4443" t="str">
            <v>CR</v>
          </cell>
          <cell r="E4443">
            <v>2.98</v>
          </cell>
        </row>
        <row r="4444">
          <cell r="A4444">
            <v>7121</v>
          </cell>
          <cell r="B4444" t="str">
            <v>TE PVC, SOLDAVEL, COM BUCHA DE LATAO NA BOLSA CENTRAL, 90 GRAUS, 20 MM X 1/2", PARA AGUA FRIA PREDIAL</v>
          </cell>
          <cell r="C4444" t="str">
            <v xml:space="preserve">UN    </v>
          </cell>
          <cell r="D4444" t="str">
            <v>CR</v>
          </cell>
          <cell r="E4444">
            <v>7.34</v>
          </cell>
        </row>
        <row r="4445">
          <cell r="A4445">
            <v>7137</v>
          </cell>
          <cell r="B4445" t="str">
            <v>TE PVC, SOLDAVEL, COM BUCHA DE LATAO NA BOLSA CENTRAL, 90 GRAUS, 25 MM X 1/2", PARA AGUA FRIA PREDIAL</v>
          </cell>
          <cell r="C4445" t="str">
            <v xml:space="preserve">UN    </v>
          </cell>
          <cell r="D4445" t="str">
            <v>CR</v>
          </cell>
          <cell r="E4445">
            <v>6.61</v>
          </cell>
        </row>
        <row r="4446">
          <cell r="A4446">
            <v>7122</v>
          </cell>
          <cell r="B4446" t="str">
            <v>TE PVC, SOLDAVEL, COM BUCHA DE LATAO NA BOLSA CENTRAL, 90 GRAUS, 25 MM X 3/4", PARA AGUA FRIA PREDIAL</v>
          </cell>
          <cell r="C4446" t="str">
            <v xml:space="preserve">UN    </v>
          </cell>
          <cell r="D4446" t="str">
            <v>CR</v>
          </cell>
          <cell r="E4446">
            <v>8.26</v>
          </cell>
        </row>
        <row r="4447">
          <cell r="A4447">
            <v>7114</v>
          </cell>
          <cell r="B4447" t="str">
            <v>TE PVC, SOLDAVEL, COM BUCHA DE LATAO NA BOLSA CENTRAL, 90 GRAUS, 32 MM X 3/4", PARA AGUA FRIA PREDIAL</v>
          </cell>
          <cell r="C4447" t="str">
            <v xml:space="preserve">UN    </v>
          </cell>
          <cell r="D4447" t="str">
            <v>CR</v>
          </cell>
          <cell r="E4447">
            <v>12.73</v>
          </cell>
        </row>
        <row r="4448">
          <cell r="A4448">
            <v>7109</v>
          </cell>
          <cell r="B4448" t="str">
            <v>TE PVC, SOLDAVEL, COM ROSCA NA BOLSA CENTRAL, 90 GRAUS, 20 MM X 1/2", PARA AGUA FRIA PREDIAL</v>
          </cell>
          <cell r="C4448" t="str">
            <v xml:space="preserve">UN    </v>
          </cell>
          <cell r="D4448" t="str">
            <v>CR</v>
          </cell>
          <cell r="E4448">
            <v>2.23</v>
          </cell>
        </row>
        <row r="4449">
          <cell r="A4449">
            <v>7135</v>
          </cell>
          <cell r="B4449" t="str">
            <v>TE PVC, SOLDAVEL, COM ROSCA NA BOLSA CENTRAL, 90 GRAUS, 25 MM X 1/2", PARA AGUA FRIA PREDIAL</v>
          </cell>
          <cell r="C4449" t="str">
            <v xml:space="preserve">UN    </v>
          </cell>
          <cell r="D4449" t="str">
            <v>CR</v>
          </cell>
          <cell r="E4449">
            <v>3.48</v>
          </cell>
        </row>
        <row r="4450">
          <cell r="A4450">
            <v>37947</v>
          </cell>
          <cell r="B4450" t="str">
            <v>TE PVC, SOLDAVEL, COM ROSCA NA BOLSA CENTRAL, 90 GRAUS, 25 MM X 3/4", PARA AGUA FRIA PREDIAL</v>
          </cell>
          <cell r="C4450" t="str">
            <v xml:space="preserve">UN    </v>
          </cell>
          <cell r="D4450" t="str">
            <v>CR</v>
          </cell>
          <cell r="E4450">
            <v>3.52</v>
          </cell>
        </row>
        <row r="4451">
          <cell r="A4451">
            <v>7103</v>
          </cell>
          <cell r="B4451" t="str">
            <v>TE PVC, SOLDAVEL, COM ROSCA NA BOLSA CENTRAL, 90 GRAUS, 32 MM X 3/4", PARA AGUA FRIA PREDIAL</v>
          </cell>
          <cell r="C4451" t="str">
            <v xml:space="preserve">UN    </v>
          </cell>
          <cell r="D4451" t="str">
            <v>CR</v>
          </cell>
          <cell r="E4451">
            <v>8.08</v>
          </cell>
        </row>
        <row r="4452">
          <cell r="A4452">
            <v>40419</v>
          </cell>
          <cell r="B4452" t="str">
            <v>TE RANHURADO EM FERRO FUNDIDO, DN 50 (2")</v>
          </cell>
          <cell r="C4452" t="str">
            <v xml:space="preserve">UN    </v>
          </cell>
          <cell r="D4452" t="str">
            <v>AS</v>
          </cell>
          <cell r="E4452">
            <v>28.36</v>
          </cell>
        </row>
        <row r="4453">
          <cell r="A4453">
            <v>40420</v>
          </cell>
          <cell r="B4453" t="str">
            <v>TE RANHURADO EM FERRO FUNDIDO, DN 65 (2 1/2")</v>
          </cell>
          <cell r="C4453" t="str">
            <v xml:space="preserve">UN    </v>
          </cell>
          <cell r="D4453" t="str">
            <v>AS</v>
          </cell>
          <cell r="E4453">
            <v>41.38</v>
          </cell>
        </row>
        <row r="4454">
          <cell r="A4454">
            <v>40421</v>
          </cell>
          <cell r="B4454" t="str">
            <v>TE RANHURADO EM FERRO FUNDIDO, DN 80 (3")</v>
          </cell>
          <cell r="C4454" t="str">
            <v xml:space="preserve">UN    </v>
          </cell>
          <cell r="D4454" t="str">
            <v>AS</v>
          </cell>
          <cell r="E4454">
            <v>44.05</v>
          </cell>
        </row>
        <row r="4455">
          <cell r="A4455">
            <v>7126</v>
          </cell>
          <cell r="B4455" t="str">
            <v>TE REDUCAO PVC, ROSCAVEL, 90 GRAUS,  1.1/2" X 3/4",  AGUA FRIA PREDIAL</v>
          </cell>
          <cell r="C4455" t="str">
            <v xml:space="preserve">UN    </v>
          </cell>
          <cell r="D4455" t="str">
            <v>CR</v>
          </cell>
          <cell r="E4455">
            <v>16.95</v>
          </cell>
        </row>
        <row r="4456">
          <cell r="A4456">
            <v>38905</v>
          </cell>
          <cell r="B4456" t="str">
            <v>TE ROSCA FEMEA, METALICO, PARA CONEXAO COM ANEL DESLIZANTE EM TUBO PEX, DN 16 MM X 1/2"</v>
          </cell>
          <cell r="C4456" t="str">
            <v xml:space="preserve">UN    </v>
          </cell>
          <cell r="D4456" t="str">
            <v>AS</v>
          </cell>
          <cell r="E4456">
            <v>14.38</v>
          </cell>
        </row>
        <row r="4457">
          <cell r="A4457">
            <v>38907</v>
          </cell>
          <cell r="B4457" t="str">
            <v>TE ROSCA FEMEA, METALICO, PARA CONEXAO COM ANEL DESLIZANTE EM TUBO PEX, DN 20 MM X 1/2"</v>
          </cell>
          <cell r="C4457" t="str">
            <v xml:space="preserve">UN    </v>
          </cell>
          <cell r="D4457" t="str">
            <v>AS</v>
          </cell>
          <cell r="E4457">
            <v>15.29</v>
          </cell>
        </row>
        <row r="4458">
          <cell r="A4458">
            <v>38908</v>
          </cell>
          <cell r="B4458" t="str">
            <v>TE ROSCA FEMEA, METALICO, PARA CONEXAO COM ANEL DESLIZANTE EM TUBO PEX, DN 20 MM X 3/4"</v>
          </cell>
          <cell r="C4458" t="str">
            <v xml:space="preserve">UN    </v>
          </cell>
          <cell r="D4458" t="str">
            <v>AS</v>
          </cell>
          <cell r="E4458">
            <v>17.21</v>
          </cell>
        </row>
        <row r="4459">
          <cell r="A4459">
            <v>38909</v>
          </cell>
          <cell r="B4459" t="str">
            <v>TE ROSCA FEMEA, METALICO, PARA CONEXAO COM ANEL DESLIZANTE EM TUBO PEX, DN 25 MM X 1/2"</v>
          </cell>
          <cell r="C4459" t="str">
            <v xml:space="preserve">UN    </v>
          </cell>
          <cell r="D4459" t="str">
            <v>AS</v>
          </cell>
          <cell r="E4459">
            <v>24.75</v>
          </cell>
        </row>
        <row r="4460">
          <cell r="A4460">
            <v>38910</v>
          </cell>
          <cell r="B4460" t="str">
            <v>TE ROSCA FEMEA, METALICO, PARA CONEXAO COM ANEL DESLIZANTE EM TUBO PEX, DN 25 MM X 3/4"</v>
          </cell>
          <cell r="C4460" t="str">
            <v xml:space="preserve">UN    </v>
          </cell>
          <cell r="D4460" t="str">
            <v>AS</v>
          </cell>
          <cell r="E4460">
            <v>26.73</v>
          </cell>
        </row>
        <row r="4461">
          <cell r="A4461">
            <v>38897</v>
          </cell>
          <cell r="B4461" t="str">
            <v>TE ROSCA MACHO, METALICO, PARA CONEXAO COM ANEL DESLIZANTE EM TUBO PEX, DN 16 MM X 1/2"</v>
          </cell>
          <cell r="C4461" t="str">
            <v xml:space="preserve">UN    </v>
          </cell>
          <cell r="D4461" t="str">
            <v>AS</v>
          </cell>
          <cell r="E4461">
            <v>14.44</v>
          </cell>
        </row>
        <row r="4462">
          <cell r="A4462">
            <v>38899</v>
          </cell>
          <cell r="B4462" t="str">
            <v>TE ROSCA MACHO, METALICO, PARA CONEXAO COM ANEL DESLIZANTE EM TUBO PEX, DN 20 MM X 1/2"</v>
          </cell>
          <cell r="C4462" t="str">
            <v xml:space="preserve">UN    </v>
          </cell>
          <cell r="D4462" t="str">
            <v>AS</v>
          </cell>
          <cell r="E4462">
            <v>16.239999999999998</v>
          </cell>
        </row>
        <row r="4463">
          <cell r="A4463">
            <v>38900</v>
          </cell>
          <cell r="B4463" t="str">
            <v>TE ROSCA MACHO, METALICO, PARA CONEXAO COM ANEL DESLIZANTE EM TUBO PEX, DN 20 MM X 3/4"</v>
          </cell>
          <cell r="C4463" t="str">
            <v xml:space="preserve">UN    </v>
          </cell>
          <cell r="D4463" t="str">
            <v>AS</v>
          </cell>
          <cell r="E4463">
            <v>16.93</v>
          </cell>
        </row>
        <row r="4464">
          <cell r="A4464">
            <v>38901</v>
          </cell>
          <cell r="B4464" t="str">
            <v>TE ROSCA MACHO, METALICO, PARA CONEXAO COM ANEL DESLIZANTE EM TUBO PEX, DN 25 MM X 3/4"</v>
          </cell>
          <cell r="C4464" t="str">
            <v xml:space="preserve">UN    </v>
          </cell>
          <cell r="D4464" t="str">
            <v>AS</v>
          </cell>
          <cell r="E4464">
            <v>27.7</v>
          </cell>
        </row>
        <row r="4465">
          <cell r="A4465">
            <v>38904</v>
          </cell>
          <cell r="B4465" t="str">
            <v>TE ROSCA MACHO, METALICO, PARA CONEXAO COM ANEL DESLIZANTE EM TUBO PEX, DN 32 MM X 1"</v>
          </cell>
          <cell r="C4465" t="str">
            <v xml:space="preserve">UN    </v>
          </cell>
          <cell r="D4465" t="str">
            <v>AS</v>
          </cell>
          <cell r="E4465">
            <v>45</v>
          </cell>
        </row>
        <row r="4466">
          <cell r="A4466">
            <v>38903</v>
          </cell>
          <cell r="B4466" t="str">
            <v>TE ROSCA MACHO, METALICO, PARA CONEXAO COM ANEL DESLIZANTE EM TUBO PEX, DN 32 MM X 3/4"</v>
          </cell>
          <cell r="C4466" t="str">
            <v xml:space="preserve">UN    </v>
          </cell>
          <cell r="D4466" t="str">
            <v>AS</v>
          </cell>
          <cell r="E4466">
            <v>44.71</v>
          </cell>
        </row>
        <row r="4467">
          <cell r="A4467">
            <v>7091</v>
          </cell>
          <cell r="B4467" t="str">
            <v>TE SANITARIO, PVC, DN 100 X 100 MM, SERIE NORMAL, PARA ESGOTO PREDIAL</v>
          </cell>
          <cell r="C4467" t="str">
            <v xml:space="preserve">UN    </v>
          </cell>
          <cell r="D4467" t="str">
            <v>CR</v>
          </cell>
          <cell r="E4467">
            <v>10.01</v>
          </cell>
        </row>
        <row r="4468">
          <cell r="A4468">
            <v>11655</v>
          </cell>
          <cell r="B4468" t="str">
            <v>TE SANITARIO, PVC, DN 100 X 50 MM, SERIE NORMAL, PARA ESGOTO PREDIAL</v>
          </cell>
          <cell r="C4468" t="str">
            <v xml:space="preserve">UN    </v>
          </cell>
          <cell r="D4468" t="str">
            <v>CR</v>
          </cell>
          <cell r="E4468">
            <v>9.56</v>
          </cell>
        </row>
        <row r="4469">
          <cell r="A4469">
            <v>11656</v>
          </cell>
          <cell r="B4469" t="str">
            <v>TE SANITARIO, PVC, DN 100 X 75 MM, SERIE NORMAL PARA ESGOTO PREDIAL</v>
          </cell>
          <cell r="C4469" t="str">
            <v xml:space="preserve">UN    </v>
          </cell>
          <cell r="D4469" t="str">
            <v>CR</v>
          </cell>
          <cell r="E4469">
            <v>10</v>
          </cell>
        </row>
        <row r="4470">
          <cell r="A4470">
            <v>37948</v>
          </cell>
          <cell r="B4470" t="str">
            <v>TE SANITARIO, PVC, DN 40 X 40 MM, SERIE NORMAL, PARA ESGOTO PREDIAL</v>
          </cell>
          <cell r="C4470" t="str">
            <v xml:space="preserve">UN    </v>
          </cell>
          <cell r="D4470" t="str">
            <v>CR</v>
          </cell>
          <cell r="E4470">
            <v>2.02</v>
          </cell>
        </row>
        <row r="4471">
          <cell r="A4471">
            <v>7097</v>
          </cell>
          <cell r="B4471" t="str">
            <v>TE SANITARIO, PVC, DN 50 X 50 MM, SERIE NORMAL, PARA ESGOTO PREDIAL</v>
          </cell>
          <cell r="C4471" t="str">
            <v xml:space="preserve">UN    </v>
          </cell>
          <cell r="D4471" t="str">
            <v>CR</v>
          </cell>
          <cell r="E4471">
            <v>4.4400000000000004</v>
          </cell>
        </row>
        <row r="4472">
          <cell r="A4472">
            <v>11657</v>
          </cell>
          <cell r="B4472" t="str">
            <v>TE SANITARIO, PVC, DN 75 X 50 MM, SERIE NORMAL PARA ESGOTO PREDIAL</v>
          </cell>
          <cell r="C4472" t="str">
            <v xml:space="preserve">UN    </v>
          </cell>
          <cell r="D4472" t="str">
            <v>CR</v>
          </cell>
          <cell r="E4472">
            <v>8.7200000000000006</v>
          </cell>
        </row>
        <row r="4473">
          <cell r="A4473">
            <v>11658</v>
          </cell>
          <cell r="B4473" t="str">
            <v>TE SANITARIO, PVC, DN 75 X 75 MM, SERIE NORMAL PARA ESGOTO PREDIAL</v>
          </cell>
          <cell r="C4473" t="str">
            <v xml:space="preserve">UN    </v>
          </cell>
          <cell r="D4473" t="str">
            <v>CR</v>
          </cell>
          <cell r="E4473">
            <v>8.8800000000000008</v>
          </cell>
        </row>
        <row r="4474">
          <cell r="A4474">
            <v>7146</v>
          </cell>
          <cell r="B4474" t="str">
            <v>TE SOLDAVEL, PVC, 90 GRAUS, 110 MM, PARA AGUA FRIA PREDIAL (NBR 5648)</v>
          </cell>
          <cell r="C4474" t="str">
            <v xml:space="preserve">UN    </v>
          </cell>
          <cell r="D4474" t="str">
            <v>CR</v>
          </cell>
          <cell r="E4474">
            <v>125.86</v>
          </cell>
        </row>
        <row r="4475">
          <cell r="A4475">
            <v>7138</v>
          </cell>
          <cell r="B4475" t="str">
            <v>TE SOLDAVEL, PVC, 90 GRAUS, 20 MM, PARA AGUA FRIA PREDIAL (NBR 5648)</v>
          </cell>
          <cell r="C4475" t="str">
            <v xml:space="preserve">UN    </v>
          </cell>
          <cell r="D4475" t="str">
            <v>CR</v>
          </cell>
          <cell r="E4475">
            <v>0.71</v>
          </cell>
        </row>
        <row r="4476">
          <cell r="A4476">
            <v>7139</v>
          </cell>
          <cell r="B4476" t="str">
            <v>TE SOLDAVEL, PVC, 90 GRAUS, 25 MM, PARA AGUA FRIA PREDIAL (NBR 5648)</v>
          </cell>
          <cell r="C4476" t="str">
            <v xml:space="preserve">UN    </v>
          </cell>
          <cell r="D4476" t="str">
            <v>CR</v>
          </cell>
          <cell r="E4476">
            <v>0.93</v>
          </cell>
        </row>
        <row r="4477">
          <cell r="A4477">
            <v>7140</v>
          </cell>
          <cell r="B4477" t="str">
            <v>TE SOLDAVEL, PVC, 90 GRAUS, 32 MM, PARA AGUA FRIA PREDIAL (NBR 5648)</v>
          </cell>
          <cell r="C4477" t="str">
            <v xml:space="preserve">UN    </v>
          </cell>
          <cell r="D4477" t="str">
            <v>CR</v>
          </cell>
          <cell r="E4477">
            <v>3.1</v>
          </cell>
        </row>
        <row r="4478">
          <cell r="A4478">
            <v>7141</v>
          </cell>
          <cell r="B4478" t="str">
            <v>TE SOLDAVEL, PVC, 90 GRAUS, 40 MM, PARA AGUA FRIA PREDIAL (NBR 5648)</v>
          </cell>
          <cell r="C4478" t="str">
            <v xml:space="preserve">UN    </v>
          </cell>
          <cell r="D4478" t="str">
            <v>CR</v>
          </cell>
          <cell r="E4478">
            <v>6.79</v>
          </cell>
        </row>
        <row r="4479">
          <cell r="A4479">
            <v>7143</v>
          </cell>
          <cell r="B4479" t="str">
            <v>TE SOLDAVEL, PVC, 90 GRAUS, 60 MM, PARA AGUA FRIA PREDIAL (NBR 5648)</v>
          </cell>
          <cell r="C4479" t="str">
            <v xml:space="preserve">UN    </v>
          </cell>
          <cell r="D4479" t="str">
            <v>CR</v>
          </cell>
          <cell r="E4479">
            <v>22.62</v>
          </cell>
        </row>
        <row r="4480">
          <cell r="A4480">
            <v>7144</v>
          </cell>
          <cell r="B4480" t="str">
            <v>TE SOLDAVEL, PVC, 90 GRAUS, 75 MM, PARA AGUA FRIA PREDIAL (NBR 5648)</v>
          </cell>
          <cell r="C4480" t="str">
            <v xml:space="preserve">UN    </v>
          </cell>
          <cell r="D4480" t="str">
            <v>CR</v>
          </cell>
          <cell r="E4480">
            <v>45.25</v>
          </cell>
        </row>
        <row r="4481">
          <cell r="A4481">
            <v>7145</v>
          </cell>
          <cell r="B4481" t="str">
            <v>TE SOLDAVEL, PVC, 90 GRAUS, 85 MM, PARA AGUA FRIA PREDIAL (NBR 5648)</v>
          </cell>
          <cell r="C4481" t="str">
            <v xml:space="preserve">UN    </v>
          </cell>
          <cell r="D4481" t="str">
            <v>CR</v>
          </cell>
          <cell r="E4481">
            <v>74.209999999999994</v>
          </cell>
        </row>
        <row r="4482">
          <cell r="A4482">
            <v>7142</v>
          </cell>
          <cell r="B4482" t="str">
            <v>TE SOLDAVEL, PVC, 90 GRAUS,50 MM, PARA AGUA FRIA PREDIAL (NBR 5648)</v>
          </cell>
          <cell r="C4482" t="str">
            <v xml:space="preserve">UN    </v>
          </cell>
          <cell r="D4482" t="str">
            <v>CR</v>
          </cell>
          <cell r="E4482">
            <v>7.59</v>
          </cell>
        </row>
        <row r="4483">
          <cell r="A4483">
            <v>3593</v>
          </cell>
          <cell r="B4483" t="str">
            <v>TE 45 GRAUS DE FERRO GALVANIZADO, COM ROSCA BSP, DE 1 1/2"</v>
          </cell>
          <cell r="C4483" t="str">
            <v xml:space="preserve">UN    </v>
          </cell>
          <cell r="D4483" t="str">
            <v>CR</v>
          </cell>
          <cell r="E4483">
            <v>50.51</v>
          </cell>
        </row>
        <row r="4484">
          <cell r="A4484">
            <v>3588</v>
          </cell>
          <cell r="B4484" t="str">
            <v>TE 45 GRAUS DE FERRO GALVANIZADO, COM ROSCA BSP, DE 1 1/4"</v>
          </cell>
          <cell r="C4484" t="str">
            <v xml:space="preserve">UN    </v>
          </cell>
          <cell r="D4484" t="str">
            <v>CR</v>
          </cell>
          <cell r="E4484">
            <v>38.93</v>
          </cell>
        </row>
        <row r="4485">
          <cell r="A4485">
            <v>3585</v>
          </cell>
          <cell r="B4485" t="str">
            <v>TE 45 GRAUS DE FERRO GALVANIZADO, COM ROSCA BSP, DE 1/2"</v>
          </cell>
          <cell r="C4485" t="str">
            <v xml:space="preserve">UN    </v>
          </cell>
          <cell r="D4485" t="str">
            <v>CR</v>
          </cell>
          <cell r="E4485">
            <v>12.02</v>
          </cell>
        </row>
        <row r="4486">
          <cell r="A4486">
            <v>3587</v>
          </cell>
          <cell r="B4486" t="str">
            <v>TE 45 GRAUS DE FERRO GALVANIZADO, COM ROSCA BSP, DE 1"</v>
          </cell>
          <cell r="C4486" t="str">
            <v xml:space="preserve">UN    </v>
          </cell>
          <cell r="D4486" t="str">
            <v>CR</v>
          </cell>
          <cell r="E4486">
            <v>24.15</v>
          </cell>
        </row>
        <row r="4487">
          <cell r="A4487">
            <v>3590</v>
          </cell>
          <cell r="B4487" t="str">
            <v>TE 45 GRAUS DE FERRO GALVANIZADO, COM ROSCA BSP, DE 2 1/2"</v>
          </cell>
          <cell r="C4487" t="str">
            <v xml:space="preserve">UN    </v>
          </cell>
          <cell r="D4487" t="str">
            <v>CR</v>
          </cell>
          <cell r="E4487">
            <v>143.41</v>
          </cell>
        </row>
        <row r="4488">
          <cell r="A4488">
            <v>3589</v>
          </cell>
          <cell r="B4488" t="str">
            <v>TE 45 GRAUS DE FERRO GALVANIZADO, COM ROSCA BSP, DE 2"</v>
          </cell>
          <cell r="C4488" t="str">
            <v xml:space="preserve">UN    </v>
          </cell>
          <cell r="D4488" t="str">
            <v>CR</v>
          </cell>
          <cell r="E4488">
            <v>76.97</v>
          </cell>
        </row>
        <row r="4489">
          <cell r="A4489">
            <v>3586</v>
          </cell>
          <cell r="B4489" t="str">
            <v>TE 45 GRAUS DE FERRO GALVANIZADO, COM ROSCA BSP, DE 3/4"</v>
          </cell>
          <cell r="C4489" t="str">
            <v xml:space="preserve">UN    </v>
          </cell>
          <cell r="D4489" t="str">
            <v>CR</v>
          </cell>
          <cell r="E4489">
            <v>15.75</v>
          </cell>
        </row>
        <row r="4490">
          <cell r="A4490">
            <v>3592</v>
          </cell>
          <cell r="B4490" t="str">
            <v>TE 45 GRAUS DE FERRO GALVANIZADO, COM ROSCA BSP, DE 3"</v>
          </cell>
          <cell r="C4490" t="str">
            <v xml:space="preserve">UN    </v>
          </cell>
          <cell r="D4490" t="str">
            <v>CR</v>
          </cell>
          <cell r="E4490">
            <v>226.68</v>
          </cell>
        </row>
        <row r="4491">
          <cell r="A4491">
            <v>3591</v>
          </cell>
          <cell r="B4491" t="str">
            <v>TE 45 GRAUS DE FERRO GALVANIZADO, COM ROSCA BSP, DE 4"</v>
          </cell>
          <cell r="C4491" t="str">
            <v xml:space="preserve">UN    </v>
          </cell>
          <cell r="D4491" t="str">
            <v>CR</v>
          </cell>
          <cell r="E4491">
            <v>363.39</v>
          </cell>
        </row>
        <row r="4492">
          <cell r="A4492">
            <v>40396</v>
          </cell>
          <cell r="B4492" t="str">
            <v>TE 90 GRAUS EM ACO CARBONO, SOLDAVEL, PRESSAO 3.000 LBS, DN 1 1/2"</v>
          </cell>
          <cell r="C4492" t="str">
            <v xml:space="preserve">UN    </v>
          </cell>
          <cell r="D4492" t="str">
            <v>AS</v>
          </cell>
          <cell r="E4492">
            <v>63.92</v>
          </cell>
        </row>
        <row r="4493">
          <cell r="A4493">
            <v>40395</v>
          </cell>
          <cell r="B4493" t="str">
            <v>TE 90 GRAUS EM ACO CARBONO, SOLDAVEL, PRESSAO 3.000 LBS, DN 1 1/4"</v>
          </cell>
          <cell r="C4493" t="str">
            <v xml:space="preserve">UN    </v>
          </cell>
          <cell r="D4493" t="str">
            <v>AS</v>
          </cell>
          <cell r="E4493">
            <v>49.06</v>
          </cell>
        </row>
        <row r="4494">
          <cell r="A4494">
            <v>40392</v>
          </cell>
          <cell r="B4494" t="str">
            <v>TE 90 GRAUS EM ACO CARBONO, SOLDAVEL, PRESSAO 3.000 LBS, DN 1/2"</v>
          </cell>
          <cell r="C4494" t="str">
            <v xml:space="preserve">UN    </v>
          </cell>
          <cell r="D4494" t="str">
            <v>AS</v>
          </cell>
          <cell r="E4494">
            <v>15.78</v>
          </cell>
        </row>
        <row r="4495">
          <cell r="A4495">
            <v>40394</v>
          </cell>
          <cell r="B4495" t="str">
            <v>TE 90 GRAUS EM ACO CARBONO, SOLDAVEL, PRESSAO 3.000 LBS, DN 1"</v>
          </cell>
          <cell r="C4495" t="str">
            <v xml:space="preserve">UN    </v>
          </cell>
          <cell r="D4495" t="str">
            <v>AS</v>
          </cell>
          <cell r="E4495">
            <v>31.94</v>
          </cell>
        </row>
        <row r="4496">
          <cell r="A4496">
            <v>40398</v>
          </cell>
          <cell r="B4496" t="str">
            <v>TE 90 GRAUS EM ACO CARBONO, SOLDAVEL, PRESSAO 3.000 LBS, DN 2 1/2"</v>
          </cell>
          <cell r="C4496" t="str">
            <v xml:space="preserve">UN    </v>
          </cell>
          <cell r="D4496" t="str">
            <v>AS</v>
          </cell>
          <cell r="E4496">
            <v>205.09</v>
          </cell>
        </row>
        <row r="4497">
          <cell r="A4497">
            <v>40397</v>
          </cell>
          <cell r="B4497" t="str">
            <v>TE 90 GRAUS EM ACO CARBONO, SOLDAVEL, PRESSAO 3.000 LBS, DN 2"</v>
          </cell>
          <cell r="C4497" t="str">
            <v xml:space="preserve">UN    </v>
          </cell>
          <cell r="D4497" t="str">
            <v>AS</v>
          </cell>
          <cell r="E4497">
            <v>105.03</v>
          </cell>
        </row>
        <row r="4498">
          <cell r="A4498">
            <v>40393</v>
          </cell>
          <cell r="B4498" t="str">
            <v>TE 90 GRAUS EM ACO CARBONO, SOLDAVEL, PRESSAO 3.000 LBS, DN 3/4"</v>
          </cell>
          <cell r="C4498" t="str">
            <v xml:space="preserve">UN    </v>
          </cell>
          <cell r="D4498" t="str">
            <v>AS</v>
          </cell>
          <cell r="E4498">
            <v>20.329999999999998</v>
          </cell>
        </row>
        <row r="4499">
          <cell r="A4499">
            <v>40399</v>
          </cell>
          <cell r="B4499" t="str">
            <v>TE 90 GRAUS EM ACO CARBONO, SOLDAVEL, PRESSAO 3.000 LBS, DN 3"</v>
          </cell>
          <cell r="C4499" t="str">
            <v xml:space="preserve">UN    </v>
          </cell>
          <cell r="D4499" t="str">
            <v>AS</v>
          </cell>
          <cell r="E4499">
            <v>335.52</v>
          </cell>
        </row>
        <row r="4500">
          <cell r="A4500">
            <v>39322</v>
          </cell>
          <cell r="B4500" t="str">
            <v>TE, PLASTICO, DN 16 MM, PARA CONEXAO COM CRIMPAGEM EM TUBO PEX</v>
          </cell>
          <cell r="C4500" t="str">
            <v xml:space="preserve">UN    </v>
          </cell>
          <cell r="D4500" t="str">
            <v>AS</v>
          </cell>
          <cell r="E4500">
            <v>17.440000000000001</v>
          </cell>
        </row>
        <row r="4501">
          <cell r="A4501">
            <v>39289</v>
          </cell>
          <cell r="B4501" t="str">
            <v>TE, PLASTICO, DN 20 MM, PARA CONEXAO COM CRIMPAGEM EM TUBO PEX</v>
          </cell>
          <cell r="C4501" t="str">
            <v xml:space="preserve">UN    </v>
          </cell>
          <cell r="D4501" t="str">
            <v>AS</v>
          </cell>
          <cell r="E4501">
            <v>20.89</v>
          </cell>
        </row>
        <row r="4502">
          <cell r="A4502">
            <v>39290</v>
          </cell>
          <cell r="B4502" t="str">
            <v>TE, PLASTICO, DN 25 MM, PARA CONEXAO COM CRIMPAGEM EM TUBO PEX</v>
          </cell>
          <cell r="C4502" t="str">
            <v xml:space="preserve">UN    </v>
          </cell>
          <cell r="D4502" t="str">
            <v>AS</v>
          </cell>
          <cell r="E4502">
            <v>35.46</v>
          </cell>
        </row>
        <row r="4503">
          <cell r="A4503">
            <v>39291</v>
          </cell>
          <cell r="B4503" t="str">
            <v>TE, PLASTICO, DN 32 MM, PARA CONEXAO COM CRIMPAGEM EM TUBO PEX</v>
          </cell>
          <cell r="C4503" t="str">
            <v xml:space="preserve">UN    </v>
          </cell>
          <cell r="D4503" t="str">
            <v>AS</v>
          </cell>
          <cell r="E4503">
            <v>53.09</v>
          </cell>
        </row>
        <row r="4504">
          <cell r="A4504">
            <v>20174</v>
          </cell>
          <cell r="B4504" t="str">
            <v>TE, PVC LEVE, CURTO, 90 GRAUS, 150 MM, PARA ESGOTO</v>
          </cell>
          <cell r="C4504" t="str">
            <v xml:space="preserve">UN    </v>
          </cell>
          <cell r="D4504" t="str">
            <v>CR</v>
          </cell>
          <cell r="E4504">
            <v>24.4</v>
          </cell>
        </row>
        <row r="4505">
          <cell r="A4505">
            <v>41892</v>
          </cell>
          <cell r="B4505" t="str">
            <v>TE, PVC PBA, BBB, 90 GRAUS, DN 100 / DE 110 MM, PARA REDE  AGUA (NBR 10351)</v>
          </cell>
          <cell r="C4505" t="str">
            <v xml:space="preserve">UN    </v>
          </cell>
          <cell r="D4505" t="str">
            <v>AS</v>
          </cell>
          <cell r="E4505">
            <v>89.16</v>
          </cell>
        </row>
        <row r="4506">
          <cell r="A4506">
            <v>7048</v>
          </cell>
          <cell r="B4506" t="str">
            <v>TE, PVC PBA, BBB, 90 GRAUS, DN 50 / DE 60 MM, PARA REDE AGUA (NBR 10351)</v>
          </cell>
          <cell r="C4506" t="str">
            <v xml:space="preserve">UN    </v>
          </cell>
          <cell r="D4506" t="str">
            <v>AS</v>
          </cell>
          <cell r="E4506">
            <v>19.239999999999998</v>
          </cell>
        </row>
        <row r="4507">
          <cell r="A4507">
            <v>7088</v>
          </cell>
          <cell r="B4507" t="str">
            <v>TE, PVC PBA, BBB, 90 GRAUS, DN 75 / DE 85 MM, PARA REDE AGUA (NBR 10351)</v>
          </cell>
          <cell r="C4507" t="str">
            <v xml:space="preserve">UN    </v>
          </cell>
          <cell r="D4507" t="str">
            <v>AS</v>
          </cell>
          <cell r="E4507">
            <v>42.08</v>
          </cell>
        </row>
        <row r="4508">
          <cell r="A4508">
            <v>20179</v>
          </cell>
          <cell r="B4508" t="str">
            <v>TE, PVC, SERIE R, 100 X 100 MM, PARA ESGOTO PREDIAL</v>
          </cell>
          <cell r="C4508" t="str">
            <v xml:space="preserve">UN    </v>
          </cell>
          <cell r="D4508" t="str">
            <v>CR</v>
          </cell>
          <cell r="E4508">
            <v>32.840000000000003</v>
          </cell>
        </row>
        <row r="4509">
          <cell r="A4509">
            <v>20178</v>
          </cell>
          <cell r="B4509" t="str">
            <v>TE, PVC, SERIE R, 100 X 75 MM, PARA ESGOTO PREDIAL</v>
          </cell>
          <cell r="C4509" t="str">
            <v xml:space="preserve">UN    </v>
          </cell>
          <cell r="D4509" t="str">
            <v>CR</v>
          </cell>
          <cell r="E4509">
            <v>29.02</v>
          </cell>
        </row>
        <row r="4510">
          <cell r="A4510">
            <v>20180</v>
          </cell>
          <cell r="B4510" t="str">
            <v>TE, PVC, SERIE R, 150 X 100 MM, PARA ESGOTO PREDIAL</v>
          </cell>
          <cell r="C4510" t="str">
            <v xml:space="preserve">UN    </v>
          </cell>
          <cell r="D4510" t="str">
            <v>CR</v>
          </cell>
          <cell r="E4510">
            <v>53.34</v>
          </cell>
        </row>
        <row r="4511">
          <cell r="A4511">
            <v>20181</v>
          </cell>
          <cell r="B4511" t="str">
            <v>TE, PVC, SERIE R, 150 X 150 MM, PARA ESGOTO PREDIAL</v>
          </cell>
          <cell r="C4511" t="str">
            <v xml:space="preserve">UN    </v>
          </cell>
          <cell r="D4511" t="str">
            <v>CR</v>
          </cell>
          <cell r="E4511">
            <v>79.12</v>
          </cell>
        </row>
        <row r="4512">
          <cell r="A4512">
            <v>20177</v>
          </cell>
          <cell r="B4512" t="str">
            <v>TE, PVC, SERIE R, 75 X 75 MM, PARA ESGOTO PREDIAL</v>
          </cell>
          <cell r="C4512" t="str">
            <v xml:space="preserve">UN    </v>
          </cell>
          <cell r="D4512" t="str">
            <v>CR</v>
          </cell>
          <cell r="E4512">
            <v>19.02</v>
          </cell>
        </row>
        <row r="4513">
          <cell r="A4513">
            <v>7082</v>
          </cell>
          <cell r="B4513" t="str">
            <v>TE, PVC, 90 GRAUS, BBB, JE, DN 100 MM, PARA REDE COLETORA ESGOTO (NBR 10569)</v>
          </cell>
          <cell r="C4513" t="str">
            <v xml:space="preserve">UN    </v>
          </cell>
          <cell r="D4513" t="str">
            <v>AS</v>
          </cell>
          <cell r="E4513">
            <v>31.71</v>
          </cell>
        </row>
        <row r="4514">
          <cell r="A4514">
            <v>42707</v>
          </cell>
          <cell r="B4514" t="str">
            <v>TE, PVC, 90 GRAUS, BBB, JE, DN 100 MM, PARA TUBO CORRUGADO E/OU LISO, REDE COLETORA ESGOTO (NBR 10569</v>
          </cell>
          <cell r="C4514" t="str">
            <v xml:space="preserve">UN    </v>
          </cell>
          <cell r="D4514" t="str">
            <v>AS</v>
          </cell>
          <cell r="E4514">
            <v>86.11</v>
          </cell>
        </row>
        <row r="4515">
          <cell r="A4515">
            <v>7069</v>
          </cell>
          <cell r="B4515" t="str">
            <v>TE, PVC, 90 GRAUS, BBB, JE, DN 150 MM, PARA REDE COLETORA ESGOTO (NBR 10569)</v>
          </cell>
          <cell r="C4515" t="str">
            <v xml:space="preserve">UN    </v>
          </cell>
          <cell r="D4515" t="str">
            <v>AS</v>
          </cell>
          <cell r="E4515">
            <v>70.37</v>
          </cell>
        </row>
        <row r="4516">
          <cell r="A4516">
            <v>42708</v>
          </cell>
          <cell r="B4516" t="str">
            <v>TE, PVC, 90 GRAUS, BBB, JE, DN 150 MM, PARA TUBO CORRUGADO E/OU LISO, REDE COLETORA ESGOTO (NBR 10569)</v>
          </cell>
          <cell r="C4516" t="str">
            <v xml:space="preserve">UN    </v>
          </cell>
          <cell r="D4516" t="str">
            <v>AS</v>
          </cell>
          <cell r="E4516">
            <v>226.01</v>
          </cell>
        </row>
        <row r="4517">
          <cell r="A4517">
            <v>7070</v>
          </cell>
          <cell r="B4517" t="str">
            <v>TE, PVC, 90 GRAUS, BBB, JE, DN 200 MM, PARA REDE COLETORA ESGOTO (NBR 10569)</v>
          </cell>
          <cell r="C4517" t="str">
            <v xml:space="preserve">UN    </v>
          </cell>
          <cell r="D4517" t="str">
            <v>AS</v>
          </cell>
          <cell r="E4517">
            <v>100.77</v>
          </cell>
        </row>
        <row r="4518">
          <cell r="A4518">
            <v>42709</v>
          </cell>
          <cell r="B4518" t="str">
            <v>TE, PVC, 90 GRAUS, BBB, JE, DN 200 MM, PARA TUBO CORRUGADO E/OU LISO, REDE COLETORA ESGOTO (NBR 10569)</v>
          </cell>
          <cell r="C4518" t="str">
            <v xml:space="preserve">UN    </v>
          </cell>
          <cell r="D4518" t="str">
            <v>AS</v>
          </cell>
          <cell r="E4518">
            <v>338.02</v>
          </cell>
        </row>
        <row r="4519">
          <cell r="A4519">
            <v>42710</v>
          </cell>
          <cell r="B4519" t="str">
            <v>TE, PVC, 90 GRAUS, BBB, JE, DN 250 MM, PARA TUBO CORRUGADO E/OU LISO, REDE COLETORA ESGOTO (NBR 10569)</v>
          </cell>
          <cell r="C4519" t="str">
            <v xml:space="preserve">UN    </v>
          </cell>
          <cell r="D4519" t="str">
            <v>AS</v>
          </cell>
          <cell r="E4519">
            <v>971.64</v>
          </cell>
        </row>
        <row r="4520">
          <cell r="A4520">
            <v>42716</v>
          </cell>
          <cell r="B4520" t="str">
            <v>TE, PVC, 90 GRAUS, BBB, JE, DN 300 MM, PARA TUBO CORRUGADO E/OU LISO, REDE COLETORA ESGOTO (NBR 10569)</v>
          </cell>
          <cell r="C4520" t="str">
            <v xml:space="preserve">UN    </v>
          </cell>
          <cell r="D4520" t="str">
            <v>AS</v>
          </cell>
          <cell r="E4520">
            <v>1209.3800000000001</v>
          </cell>
        </row>
        <row r="4521">
          <cell r="A4521">
            <v>20172</v>
          </cell>
          <cell r="B4521" t="str">
            <v>TE, PVC, 90 GRAUS, BBP, JE, DN 100 MM, PARA REDE COLETORA ESGOTO (NBR 10569)</v>
          </cell>
          <cell r="C4521" t="str">
            <v xml:space="preserve">UN    </v>
          </cell>
          <cell r="D4521" t="str">
            <v>AS</v>
          </cell>
          <cell r="E4521">
            <v>23.25</v>
          </cell>
        </row>
        <row r="4522">
          <cell r="A4522">
            <v>40945</v>
          </cell>
          <cell r="B4522" t="str">
            <v>TECNICO DE EDIFICACOES</v>
          </cell>
          <cell r="C4522" t="str">
            <v xml:space="preserve">H     </v>
          </cell>
          <cell r="D4522" t="str">
            <v>CR</v>
          </cell>
          <cell r="E4522">
            <v>15.64</v>
          </cell>
        </row>
        <row r="4523">
          <cell r="A4523">
            <v>40946</v>
          </cell>
          <cell r="B4523" t="str">
            <v>TECNICO DE EDIFICACOES (MENSALISTA)</v>
          </cell>
          <cell r="C4523" t="str">
            <v xml:space="preserve">MES   </v>
          </cell>
          <cell r="D4523" t="str">
            <v>CR</v>
          </cell>
          <cell r="E4523">
            <v>2791.73</v>
          </cell>
        </row>
        <row r="4524">
          <cell r="A4524">
            <v>7153</v>
          </cell>
          <cell r="B4524" t="str">
            <v>TECNICO EM LABORATORIO E CAMPO DE CONSTRUCAO CIVIL</v>
          </cell>
          <cell r="C4524" t="str">
            <v xml:space="preserve">H     </v>
          </cell>
          <cell r="D4524" t="str">
            <v>CR</v>
          </cell>
          <cell r="E4524">
            <v>44.59</v>
          </cell>
        </row>
        <row r="4525">
          <cell r="A4525">
            <v>41089</v>
          </cell>
          <cell r="B4525" t="str">
            <v>TECNICO EM LABORATORIO E CAMPO DE CONSTRUCAO CIVIL (MENSALISTA)</v>
          </cell>
          <cell r="C4525" t="str">
            <v xml:space="preserve">MES   </v>
          </cell>
          <cell r="D4525" t="str">
            <v>CR</v>
          </cell>
          <cell r="E4525">
            <v>7954.71</v>
          </cell>
        </row>
        <row r="4526">
          <cell r="A4526">
            <v>40943</v>
          </cell>
          <cell r="B4526" t="str">
            <v>TECNICO EM SEGURANCA DO TRABALHO</v>
          </cell>
          <cell r="C4526" t="str">
            <v xml:space="preserve">H     </v>
          </cell>
          <cell r="D4526" t="str">
            <v>CR</v>
          </cell>
          <cell r="E4526">
            <v>37.200000000000003</v>
          </cell>
        </row>
        <row r="4527">
          <cell r="A4527">
            <v>40944</v>
          </cell>
          <cell r="B4527" t="str">
            <v>TECNICO EM SEGURANCA DO TRABALHO (MENSALISTA)</v>
          </cell>
          <cell r="C4527" t="str">
            <v xml:space="preserve">MES   </v>
          </cell>
          <cell r="D4527" t="str">
            <v>CR</v>
          </cell>
          <cell r="E4527">
            <v>6638.95</v>
          </cell>
        </row>
        <row r="4528">
          <cell r="A4528">
            <v>6175</v>
          </cell>
          <cell r="B4528" t="str">
            <v>TECNICO EM SONDAGEM</v>
          </cell>
          <cell r="C4528" t="str">
            <v xml:space="preserve">H     </v>
          </cell>
          <cell r="D4528" t="str">
            <v>CR</v>
          </cell>
          <cell r="E4528">
            <v>21.71</v>
          </cell>
        </row>
        <row r="4529">
          <cell r="A4529">
            <v>41092</v>
          </cell>
          <cell r="B4529" t="str">
            <v>TECNICO EM SONDAGEM (MENSALISTA)</v>
          </cell>
          <cell r="C4529" t="str">
            <v xml:space="preserve">MES   </v>
          </cell>
          <cell r="D4529" t="str">
            <v>CR</v>
          </cell>
          <cell r="E4529">
            <v>3874.33</v>
          </cell>
        </row>
        <row r="4530">
          <cell r="A4530">
            <v>37712</v>
          </cell>
          <cell r="B4530" t="str">
            <v>TELA ARAME GALVANIZADO REVESTIDO COM POLIMERO, MALHA HEXAGONAL DUPLA TORCAO, 8 X 10 CM (ZN/AL REVESTIDO COM POLIMERO), FIO *2,4* MM</v>
          </cell>
          <cell r="C4530" t="str">
            <v xml:space="preserve">M2    </v>
          </cell>
          <cell r="D4530" t="str">
            <v>AS</v>
          </cell>
          <cell r="E4530">
            <v>61.49</v>
          </cell>
        </row>
        <row r="4531">
          <cell r="A4531">
            <v>34547</v>
          </cell>
          <cell r="B4531" t="str">
            <v>TELA DE ACO SOLDADA GALVANIZADA/ZINCADA PARA ALVENARIA, FIO  D = *1,20 A 1,70* MM, MALHA 15 X 15 MM, (C X L) *50 X 12* CM</v>
          </cell>
          <cell r="C4531" t="str">
            <v xml:space="preserve">M     </v>
          </cell>
          <cell r="D4531" t="str">
            <v>CR</v>
          </cell>
          <cell r="E4531">
            <v>2.81</v>
          </cell>
        </row>
        <row r="4532">
          <cell r="A4532">
            <v>34548</v>
          </cell>
          <cell r="B4532" t="str">
            <v>TELA DE ACO SOLDADA GALVANIZADA/ZINCADA PARA ALVENARIA, FIO  D = *1,20 A 1,70* MM, MALHA 15 X 15 MM, (C X L) *50 X 17,5* CM</v>
          </cell>
          <cell r="C4532" t="str">
            <v xml:space="preserve">M     </v>
          </cell>
          <cell r="D4532" t="str">
            <v>CR</v>
          </cell>
          <cell r="E4532">
            <v>4.6100000000000003</v>
          </cell>
        </row>
        <row r="4533">
          <cell r="A4533">
            <v>34558</v>
          </cell>
          <cell r="B4533" t="str">
            <v>TELA DE ACO SOLDADA GALVANIZADA/ZINCADA PARA ALVENARIA, FIO D = *1,20 A 1,70* MM, MALHA 15 X 15 MM, (C X L) *50 X 10,5* CM</v>
          </cell>
          <cell r="C4533" t="str">
            <v xml:space="preserve">M     </v>
          </cell>
          <cell r="D4533" t="str">
            <v>CR</v>
          </cell>
          <cell r="E4533">
            <v>2.2799999999999998</v>
          </cell>
        </row>
        <row r="4534">
          <cell r="A4534">
            <v>34550</v>
          </cell>
          <cell r="B4534" t="str">
            <v>TELA DE ACO SOLDADA GALVANIZADA/ZINCADA PARA ALVENARIA, FIO D = *1,20 A 1,70* MM, MALHA 15 X 15 MM, (C X L) *50 X 6* CM</v>
          </cell>
          <cell r="C4534" t="str">
            <v xml:space="preserve">M     </v>
          </cell>
          <cell r="D4534" t="str">
            <v>CR</v>
          </cell>
          <cell r="E4534">
            <v>1.21</v>
          </cell>
        </row>
        <row r="4535">
          <cell r="A4535">
            <v>34557</v>
          </cell>
          <cell r="B4535" t="str">
            <v>TELA DE ACO SOLDADA GALVANIZADA/ZINCADA PARA ALVENARIA, FIO D = *1,20 A 1,70* MM, MALHA 15 X 15 MM, (C X L) *50 X 7,5* CM</v>
          </cell>
          <cell r="C4535" t="str">
            <v xml:space="preserve">M     </v>
          </cell>
          <cell r="D4535" t="str">
            <v>CR</v>
          </cell>
          <cell r="E4535">
            <v>1.78</v>
          </cell>
        </row>
        <row r="4536">
          <cell r="A4536">
            <v>37411</v>
          </cell>
          <cell r="B4536" t="str">
            <v>TELA DE ACO SOLDADA GALVANIZADA/ZINCADA PARA ALVENARIA, FIO D = *1,24 MM, MALHA 25 X 25 MM</v>
          </cell>
          <cell r="C4536" t="str">
            <v xml:space="preserve">M2    </v>
          </cell>
          <cell r="D4536" t="str">
            <v>CR</v>
          </cell>
          <cell r="E4536">
            <v>13.01</v>
          </cell>
        </row>
        <row r="4537">
          <cell r="A4537">
            <v>39508</v>
          </cell>
          <cell r="B4537" t="str">
            <v>TELA DE ACO SOLDADA NERVURADA, CA-60, L-159, (1,69 KG/M2), DIAMETRO DO FIO = 4,5 MM, LARGURA = 2,45 M, ESPACAMENTO DA MALHA = 30 X 10 CM</v>
          </cell>
          <cell r="C4537" t="str">
            <v xml:space="preserve">M2    </v>
          </cell>
          <cell r="D4537" t="str">
            <v>CR</v>
          </cell>
          <cell r="E4537">
            <v>7.31</v>
          </cell>
        </row>
        <row r="4538">
          <cell r="A4538">
            <v>39507</v>
          </cell>
          <cell r="B4538" t="str">
            <v>TELA DE ACO SOLDADA NERVURADA, CA-60, Q-113, (1,8 KG/M2), DIAMETRO DO FIO = 3,8 MM, LARGURA = 2,45 M, ESPACAMENTO DA MALHA = 10 X 10 CM</v>
          </cell>
          <cell r="C4538" t="str">
            <v xml:space="preserve">M2    </v>
          </cell>
          <cell r="D4538" t="str">
            <v>CR</v>
          </cell>
          <cell r="E4538">
            <v>10.91</v>
          </cell>
        </row>
        <row r="4539">
          <cell r="A4539">
            <v>7155</v>
          </cell>
          <cell r="B4539" t="str">
            <v>TELA DE ACO SOLDADA NERVURADA, CA-60, Q-138, (2,20 KG/M2), DIAMETRO DO FIO = 4,2 MM, LARGURA = 2,45 M, ESPACAMENTO DA MALHA = 10  X 10 CM</v>
          </cell>
          <cell r="C4539" t="str">
            <v xml:space="preserve">M2    </v>
          </cell>
          <cell r="D4539" t="str">
            <v>CR</v>
          </cell>
          <cell r="E4539">
            <v>14</v>
          </cell>
        </row>
        <row r="4540">
          <cell r="A4540">
            <v>42406</v>
          </cell>
          <cell r="B4540" t="str">
            <v>TELA DE ACO SOLDADA NERVURADA, CA-60, Q-159, (2,52 KG/M2), DIAMETRO DO FIO = 4,5 MM, LARGURA =  2,45 M, ESPACAMENTO DA MALHA = 10 X 10 CM</v>
          </cell>
          <cell r="C4540" t="str">
            <v xml:space="preserve">M2    </v>
          </cell>
          <cell r="D4540" t="str">
            <v>CR</v>
          </cell>
          <cell r="E4540">
            <v>16.05</v>
          </cell>
        </row>
        <row r="4541">
          <cell r="A4541">
            <v>7156</v>
          </cell>
          <cell r="B4541" t="str">
            <v>TELA DE ACO SOLDADA NERVURADA, CA-60, Q-196, (3,11 KG/M2), DIAMETRO DO FIO = 5,0 MM, LARGURA = 2,45 M, ESPACAMENTO DA MALHA = 10 X 10 CM</v>
          </cell>
          <cell r="C4541" t="str">
            <v xml:space="preserve">M2    </v>
          </cell>
          <cell r="D4541" t="str">
            <v xml:space="preserve">C </v>
          </cell>
          <cell r="E4541">
            <v>20.09</v>
          </cell>
        </row>
        <row r="4542">
          <cell r="A4542">
            <v>43127</v>
          </cell>
          <cell r="B4542" t="str">
            <v>TELA DE ACO SOLDADA NERVURADA, CA-60, Q-283 (4,48 KG/M2), DIAMETRO DO FIO = 6,0 MM, LARGURA = 2,45 X 6,00 M DE COMPRIMENTO, ESPACAMENTO DA MALHA = 10 X 10 CM</v>
          </cell>
          <cell r="C4542" t="str">
            <v xml:space="preserve">M2    </v>
          </cell>
          <cell r="D4542" t="str">
            <v>CR</v>
          </cell>
          <cell r="E4542">
            <v>28.75</v>
          </cell>
        </row>
        <row r="4543">
          <cell r="A4543">
            <v>10917</v>
          </cell>
          <cell r="B4543" t="str">
            <v>TELA DE ACO SOLDADA NERVURADA, CA-60, Q-61, (0,97 KG/M2), DIAMETRO DO FIO = 3,4 MM, LARGURA = 2,45 M, ESPACAMENTO DA MALHA = 15 X 15 CM</v>
          </cell>
          <cell r="C4543" t="str">
            <v xml:space="preserve">M2    </v>
          </cell>
          <cell r="D4543" t="str">
            <v>CR</v>
          </cell>
          <cell r="E4543">
            <v>6.07</v>
          </cell>
        </row>
        <row r="4544">
          <cell r="A4544">
            <v>21141</v>
          </cell>
          <cell r="B4544" t="str">
            <v>TELA DE ACO SOLDADA NERVURADA, CA-60, Q-92, (1,48 KG/M2), DIAMETRO DO FIO = 4,2 MM, LARGURA = 2,45 X 60 M DE COMPRIMENTO, ESPACAMENTO DA MALHA = 15  X 15 CM</v>
          </cell>
          <cell r="C4544" t="str">
            <v xml:space="preserve">M2    </v>
          </cell>
          <cell r="D4544" t="str">
            <v>CR</v>
          </cell>
          <cell r="E4544">
            <v>9.39</v>
          </cell>
        </row>
        <row r="4545">
          <cell r="A4545">
            <v>39509</v>
          </cell>
          <cell r="B4545" t="str">
            <v>TELA DE ACO SOLDADA NERVURADA, CA-60, T-196, (2,11 KG/M2), DIAMETRO DO FIO = 5,0 MM, LARGURA = 2,45 M, ESPACAMENTO DA MALHA = 30 X 10 CM</v>
          </cell>
          <cell r="C4545" t="str">
            <v xml:space="preserve">M2    </v>
          </cell>
          <cell r="D4545" t="str">
            <v>CR</v>
          </cell>
          <cell r="E4545">
            <v>9.0299999999999994</v>
          </cell>
        </row>
        <row r="4546">
          <cell r="A4546">
            <v>25988</v>
          </cell>
          <cell r="B4546" t="str">
            <v>TELA DE ANIAGEM (JUTA)</v>
          </cell>
          <cell r="C4546" t="str">
            <v xml:space="preserve">M2    </v>
          </cell>
          <cell r="D4546" t="str">
            <v>AS</v>
          </cell>
          <cell r="E4546">
            <v>11.22</v>
          </cell>
        </row>
        <row r="4547">
          <cell r="A4547">
            <v>7167</v>
          </cell>
          <cell r="B4547" t="str">
            <v>TELA DE ARAME GALVANIZADA QUADRANGULAR / LOSANGULAR, FIO 2,11 MM (14 BWG), MALHA 5 X 5 CM, H = 2 M</v>
          </cell>
          <cell r="C4547" t="str">
            <v xml:space="preserve">M2    </v>
          </cell>
          <cell r="D4547" t="str">
            <v>CR</v>
          </cell>
          <cell r="E4547">
            <v>15.69</v>
          </cell>
        </row>
        <row r="4548">
          <cell r="A4548">
            <v>10928</v>
          </cell>
          <cell r="B4548" t="str">
            <v>TELA DE ARAME GALVANIZADA QUADRANGULAR / LOSANGULAR, FIO 2,11 MM (14 BWG), MALHA 8 X 8 CM, H = 2 M</v>
          </cell>
          <cell r="C4548" t="str">
            <v xml:space="preserve">M2    </v>
          </cell>
          <cell r="D4548" t="str">
            <v>CR</v>
          </cell>
          <cell r="E4548">
            <v>9.02</v>
          </cell>
        </row>
        <row r="4549">
          <cell r="A4549">
            <v>10933</v>
          </cell>
          <cell r="B4549" t="str">
            <v>TELA DE ARAME GALVANIZADA QUADRANGULAR / LOSANGULAR, FIO 2,77 MM (12 BWG), MALHA 10 X 10 CM, H = 2 M</v>
          </cell>
          <cell r="C4549" t="str">
            <v xml:space="preserve">M2    </v>
          </cell>
          <cell r="D4549" t="str">
            <v>CR</v>
          </cell>
          <cell r="E4549">
            <v>13.6</v>
          </cell>
        </row>
        <row r="4550">
          <cell r="A4550">
            <v>7158</v>
          </cell>
          <cell r="B4550" t="str">
            <v>TELA DE ARAME GALVANIZADA QUADRANGULAR / LOSANGULAR, FIO 2,77 MM (12 BWG), MALHA 5 X 5 CM, H = 2 M</v>
          </cell>
          <cell r="C4550" t="str">
            <v xml:space="preserve">M2    </v>
          </cell>
          <cell r="D4550" t="str">
            <v xml:space="preserve">C </v>
          </cell>
          <cell r="E4550">
            <v>23.07</v>
          </cell>
        </row>
        <row r="4551">
          <cell r="A4551">
            <v>10927</v>
          </cell>
          <cell r="B4551" t="str">
            <v>TELA DE ARAME GALVANIZADA QUADRANGULAR / LOSANGULAR, FIO 2,77 MM (12 BWG), MALHA 8 X 8 CM, H = 2 M</v>
          </cell>
          <cell r="C4551" t="str">
            <v xml:space="preserve">M2    </v>
          </cell>
          <cell r="D4551" t="str">
            <v>CR</v>
          </cell>
          <cell r="E4551">
            <v>14.75</v>
          </cell>
        </row>
        <row r="4552">
          <cell r="A4552">
            <v>7162</v>
          </cell>
          <cell r="B4552" t="str">
            <v>TELA DE ARAME GALVANIZADA QUADRANGULAR / LOSANGULAR, FIO 3,4 MM (10 BWG), MALHA 5 X 5 CM, H = 2 M</v>
          </cell>
          <cell r="C4552" t="str">
            <v xml:space="preserve">M2    </v>
          </cell>
          <cell r="D4552" t="str">
            <v>CR</v>
          </cell>
          <cell r="E4552">
            <v>36.1</v>
          </cell>
        </row>
        <row r="4553">
          <cell r="A4553">
            <v>10932</v>
          </cell>
          <cell r="B4553" t="str">
            <v>TELA DE ARAME GALVANIZADA QUADRANGULAR / LOSANGULAR, FIO 4,19 MM (8 BWG), MALHA 5 X 5 CM, H = 2 M</v>
          </cell>
          <cell r="C4553" t="str">
            <v xml:space="preserve">M2    </v>
          </cell>
          <cell r="D4553" t="str">
            <v>CR</v>
          </cell>
          <cell r="E4553">
            <v>62.79</v>
          </cell>
        </row>
        <row r="4554">
          <cell r="A4554">
            <v>10937</v>
          </cell>
          <cell r="B4554" t="str">
            <v>TELA DE ARAME GALVANIZADA REVESTIDA EM PVC, QUADRANGULAR / LOSANGULAR, FIO 2,11 MM (14 BWG), BITOLA FINAL = *2,8* MM, MALHA *8 X 8* CM, H = 2 M</v>
          </cell>
          <cell r="C4554" t="str">
            <v xml:space="preserve">M2    </v>
          </cell>
          <cell r="D4554" t="str">
            <v>CR</v>
          </cell>
          <cell r="E4554">
            <v>16.14</v>
          </cell>
        </row>
        <row r="4555">
          <cell r="A4555">
            <v>10935</v>
          </cell>
          <cell r="B4555" t="str">
            <v>TELA DE ARAME GALVANIZADA REVESTIDA EM PVC, QUADRANGULAR / LOSANGULAR, FIO 2,77 MM (12 BWG), BITOLA FINAL = *3,8* MM, MALHA 7,5 X 7,5 CM, H = 2 M</v>
          </cell>
          <cell r="C4555" t="str">
            <v xml:space="preserve">M2    </v>
          </cell>
          <cell r="D4555" t="str">
            <v>CR</v>
          </cell>
          <cell r="E4555">
            <v>27.99</v>
          </cell>
        </row>
        <row r="4556">
          <cell r="A4556">
            <v>10931</v>
          </cell>
          <cell r="B4556" t="str">
            <v>TELA DE ARAME GALVANIZADA, HEXAGONAL, FIO 0,56 MM (24 BWG), MALHA 1/2", H = 1 M</v>
          </cell>
          <cell r="C4556" t="str">
            <v xml:space="preserve">M2    </v>
          </cell>
          <cell r="D4556" t="str">
            <v>CR</v>
          </cell>
          <cell r="E4556">
            <v>7.87</v>
          </cell>
        </row>
        <row r="4557">
          <cell r="A4557">
            <v>7164</v>
          </cell>
          <cell r="B4557" t="str">
            <v>TELA DE ARAME ONDULADA, FIO *2,77* MM (12 BWG), MALHA 5 X 5 CM, H = 2 M</v>
          </cell>
          <cell r="C4557" t="str">
            <v xml:space="preserve">M2    </v>
          </cell>
          <cell r="D4557" t="str">
            <v>CR</v>
          </cell>
          <cell r="E4557">
            <v>26.05</v>
          </cell>
        </row>
        <row r="4558">
          <cell r="A4558">
            <v>36887</v>
          </cell>
          <cell r="B4558" t="str">
            <v>TELA DE FIBRA DE VIDRO, ACABAMENTO ANTI-ALCALINO, MALHA 10 X 10 MM</v>
          </cell>
          <cell r="C4558" t="str">
            <v xml:space="preserve">M2    </v>
          </cell>
          <cell r="D4558" t="str">
            <v>AS</v>
          </cell>
          <cell r="E4558">
            <v>14.07</v>
          </cell>
        </row>
        <row r="4559">
          <cell r="A4559">
            <v>34630</v>
          </cell>
          <cell r="B4559" t="str">
            <v>TELA EM MALHA HEXAGONAL DE DUPLA TORCAO 8 X 10 CM (ZN/AL REVESTIDO COM POLIMERO), FIO 2,7 MM, COM GEOMANTA OU BIOMANTA, DIMENSOES 4,0 X 2,0 X 0,6 M, COM INCLINACAO DE 70 GRAUS, PARA SOLO REFORCADO</v>
          </cell>
          <cell r="C4559" t="str">
            <v xml:space="preserve">UN    </v>
          </cell>
          <cell r="D4559" t="str">
            <v>AS</v>
          </cell>
          <cell r="E4559">
            <v>999.44</v>
          </cell>
        </row>
        <row r="4560">
          <cell r="A4560">
            <v>7161</v>
          </cell>
          <cell r="B4560" t="str">
            <v>TELA EM METAL PARA ESTUQUE (DEPLOYE)</v>
          </cell>
          <cell r="C4560" t="str">
            <v xml:space="preserve">M2    </v>
          </cell>
          <cell r="D4560" t="str">
            <v>CR</v>
          </cell>
          <cell r="E4560">
            <v>3.24</v>
          </cell>
        </row>
        <row r="4561">
          <cell r="A4561">
            <v>7170</v>
          </cell>
          <cell r="B4561" t="str">
            <v>TELA FACHADEIRA EM POLIETILENO, ROLO DE 3 X 100 M (L X C), COR BRANCA, SEM LOGOMARCA - PARA PROTECAO DE OBRAS</v>
          </cell>
          <cell r="C4561" t="str">
            <v xml:space="preserve">M2    </v>
          </cell>
          <cell r="D4561" t="str">
            <v>AS</v>
          </cell>
          <cell r="E4561">
            <v>2</v>
          </cell>
        </row>
        <row r="4562">
          <cell r="A4562">
            <v>37524</v>
          </cell>
          <cell r="B4562" t="str">
            <v>TELA PLASTICA LARANJA, TIPO TAPUME PARA SINALIZACAO, MALHA RETANGULAR, ROLO 1.20 X 50 M (L X C)</v>
          </cell>
          <cell r="C4562" t="str">
            <v xml:space="preserve">M     </v>
          </cell>
          <cell r="D4562" t="str">
            <v>AS</v>
          </cell>
          <cell r="E4562">
            <v>1.91</v>
          </cell>
        </row>
        <row r="4563">
          <cell r="A4563">
            <v>37525</v>
          </cell>
          <cell r="B4563" t="str">
            <v>TELA PLASTICA TECIDA LISTRADA BRANCA E LARANJA, TIPO GUARDA CORPO, EM POLIETILENO MONOFILADO, ROLO 1,20 X 50 M (L X C)</v>
          </cell>
          <cell r="C4563" t="str">
            <v xml:space="preserve">M     </v>
          </cell>
          <cell r="D4563" t="str">
            <v>AS</v>
          </cell>
          <cell r="E4563">
            <v>2.2799999999999998</v>
          </cell>
        </row>
        <row r="4564">
          <cell r="A4564">
            <v>36789</v>
          </cell>
          <cell r="B4564" t="str">
            <v>TELHA CERAMICA TIPO AMERICANA, COMPRIMENTO DE *45* CM, RENDIMENTO DE *12* TELHAS/M2</v>
          </cell>
          <cell r="C4564" t="str">
            <v xml:space="preserve">UN    </v>
          </cell>
          <cell r="D4564" t="str">
            <v>CR</v>
          </cell>
          <cell r="E4564">
            <v>1.44</v>
          </cell>
        </row>
        <row r="4565">
          <cell r="A4565">
            <v>7173</v>
          </cell>
          <cell r="B4565" t="str">
            <v>TELHA DE BARRO / CERAMICA, NAO ESMALTADA, TIPO COLONIAL, CANAL, PLAN, PAULISTA, COMPRIMENTO DE *44 A 50* CM, RENDIMENTO DE COBERTURA DE *26* TELHAS/M2</v>
          </cell>
          <cell r="C4565" t="str">
            <v xml:space="preserve">MIL   </v>
          </cell>
          <cell r="D4565" t="str">
            <v xml:space="preserve">C </v>
          </cell>
          <cell r="E4565">
            <v>932.99</v>
          </cell>
        </row>
        <row r="4566">
          <cell r="A4566">
            <v>7175</v>
          </cell>
          <cell r="B4566" t="str">
            <v>TELHA DE BARRO / CERAMICA, TIPO ROMANA, AMERICANA, PORTUGUESA, FRANCESA, COMPRIMENTO DE *41* CM,  RENDIMENTO DE *16* TELHAS/M2</v>
          </cell>
          <cell r="C4566" t="str">
            <v xml:space="preserve">UN    </v>
          </cell>
          <cell r="D4566" t="str">
            <v>CR</v>
          </cell>
          <cell r="E4566">
            <v>1.05</v>
          </cell>
        </row>
        <row r="4567">
          <cell r="A4567">
            <v>40741</v>
          </cell>
          <cell r="B4567" t="str">
            <v>TELHA DE CONCRETO TIPO CLASSICA, COR CINZA, COMPRIMENTO DE *42* CM,  RENDIMENTO DE *10* TELHAS/M2</v>
          </cell>
          <cell r="C4567" t="str">
            <v xml:space="preserve">UN    </v>
          </cell>
          <cell r="D4567" t="str">
            <v>CR</v>
          </cell>
          <cell r="E4567">
            <v>1.93</v>
          </cell>
        </row>
        <row r="4568">
          <cell r="A4568">
            <v>7184</v>
          </cell>
          <cell r="B4568" t="str">
            <v>TELHA DE FIBRA DE VIDRO ONDULADA INCOLOR, E = 0,6 MM, DE *0,50 X 2,44* M</v>
          </cell>
          <cell r="C4568" t="str">
            <v xml:space="preserve">M2    </v>
          </cell>
          <cell r="D4568" t="str">
            <v>AS</v>
          </cell>
          <cell r="E4568">
            <v>28</v>
          </cell>
        </row>
        <row r="4569">
          <cell r="A4569">
            <v>34458</v>
          </cell>
          <cell r="B4569" t="str">
            <v>TELHA DE FIBROCIMENTO E = 6 MM, DE 3,00 X 1,06 M (SEM AMIANTO)</v>
          </cell>
          <cell r="C4569" t="str">
            <v xml:space="preserve">UN    </v>
          </cell>
          <cell r="D4569" t="str">
            <v>CR</v>
          </cell>
          <cell r="E4569">
            <v>84.26</v>
          </cell>
        </row>
        <row r="4570">
          <cell r="A4570">
            <v>34464</v>
          </cell>
          <cell r="B4570" t="str">
            <v>TELHA DE FIBROCIMENTO E = 6 MM, DE 4,10 X 1,06 M (SEM AMIANTO)</v>
          </cell>
          <cell r="C4570" t="str">
            <v xml:space="preserve">UN    </v>
          </cell>
          <cell r="D4570" t="str">
            <v>CR</v>
          </cell>
          <cell r="E4570">
            <v>113.04</v>
          </cell>
        </row>
        <row r="4571">
          <cell r="A4571">
            <v>34468</v>
          </cell>
          <cell r="B4571" t="str">
            <v>TELHA DE FIBROCIMENTO E = 6 MM, DE 4,60 X 1,06 M (SEM AMIANTO)</v>
          </cell>
          <cell r="C4571" t="str">
            <v xml:space="preserve">UN    </v>
          </cell>
          <cell r="D4571" t="str">
            <v>CR</v>
          </cell>
          <cell r="E4571">
            <v>130.46</v>
          </cell>
        </row>
        <row r="4572">
          <cell r="A4572">
            <v>34473</v>
          </cell>
          <cell r="B4572" t="str">
            <v>TELHA DE FIBROCIMENTO E = 8 MM, DE 3,00 X 1,06 M (SEM AMIANTO)</v>
          </cell>
          <cell r="C4572" t="str">
            <v xml:space="preserve">UN    </v>
          </cell>
          <cell r="D4572" t="str">
            <v>CR</v>
          </cell>
          <cell r="E4572">
            <v>106.7</v>
          </cell>
        </row>
        <row r="4573">
          <cell r="A4573">
            <v>34480</v>
          </cell>
          <cell r="B4573" t="str">
            <v>TELHA DE FIBROCIMENTO E = 8 MM, DE 4,10 X 1,06 M (SEM AMIANTO)</v>
          </cell>
          <cell r="C4573" t="str">
            <v xml:space="preserve">UN    </v>
          </cell>
          <cell r="D4573" t="str">
            <v>CR</v>
          </cell>
          <cell r="E4573">
            <v>145.51</v>
          </cell>
        </row>
        <row r="4574">
          <cell r="A4574">
            <v>34486</v>
          </cell>
          <cell r="B4574" t="str">
            <v>TELHA DE FIBROCIMENTO E = 8 MM, DE 4,60 X 1,06 M (SEM AMIANTO)</v>
          </cell>
          <cell r="C4574" t="str">
            <v xml:space="preserve">UN    </v>
          </cell>
          <cell r="D4574" t="str">
            <v>CR</v>
          </cell>
          <cell r="E4574">
            <v>162.97</v>
          </cell>
        </row>
        <row r="4575">
          <cell r="A4575">
            <v>7202</v>
          </cell>
          <cell r="B4575" t="str">
            <v>TELHA DE FIBROCIMENTO E= 8 MM, DE *3,70 X 1,06* M (SEM AMIANTO)</v>
          </cell>
          <cell r="C4575" t="str">
            <v xml:space="preserve">M2    </v>
          </cell>
          <cell r="D4575" t="str">
            <v>CR</v>
          </cell>
          <cell r="E4575">
            <v>33.39</v>
          </cell>
        </row>
        <row r="4576">
          <cell r="A4576">
            <v>7190</v>
          </cell>
          <cell r="B4576" t="str">
            <v>TELHA DE FIBROCIMENTO ONDULADA E = 4 MM, DE 1,22 X 0,50 M (SEM AMIANTO)</v>
          </cell>
          <cell r="C4576" t="str">
            <v xml:space="preserve">UN    </v>
          </cell>
          <cell r="D4576" t="str">
            <v>CR</v>
          </cell>
          <cell r="E4576">
            <v>5.73</v>
          </cell>
        </row>
        <row r="4577">
          <cell r="A4577">
            <v>34417</v>
          </cell>
          <cell r="B4577" t="str">
            <v>TELHA DE FIBROCIMENTO ONDULADA E = 4 MM, DE 2,13 X 0,50 M (SEM AMIANTO)</v>
          </cell>
          <cell r="C4577" t="str">
            <v xml:space="preserve">UN    </v>
          </cell>
          <cell r="D4577" t="str">
            <v>CR</v>
          </cell>
          <cell r="E4577">
            <v>9.9600000000000009</v>
          </cell>
        </row>
        <row r="4578">
          <cell r="A4578">
            <v>7191</v>
          </cell>
          <cell r="B4578" t="str">
            <v>TELHA DE FIBROCIMENTO ONDULADA E = 4 MM, DE 2,44 X 0,50 M (SEM AMIANTO)</v>
          </cell>
          <cell r="C4578" t="str">
            <v xml:space="preserve">UN    </v>
          </cell>
          <cell r="D4578" t="str">
            <v>CR</v>
          </cell>
          <cell r="E4578">
            <v>11.54</v>
          </cell>
        </row>
        <row r="4579">
          <cell r="A4579">
            <v>7213</v>
          </cell>
          <cell r="B4579" t="str">
            <v>TELHA DE FIBROCIMENTO ONDULADA E = 4 MM, DE 2,44 X 0,50 M (SEM AMIANTO)</v>
          </cell>
          <cell r="C4579" t="str">
            <v xml:space="preserve">M2    </v>
          </cell>
          <cell r="D4579" t="str">
            <v>CR</v>
          </cell>
          <cell r="E4579">
            <v>9.4600000000000009</v>
          </cell>
        </row>
        <row r="4580">
          <cell r="A4580">
            <v>7195</v>
          </cell>
          <cell r="B4580" t="str">
            <v>TELHA DE FIBROCIMENTO ONDULADA E = 6 MM, DE 1,53 X 1,10 M (SEM AMIANTO)</v>
          </cell>
          <cell r="C4580" t="str">
            <v xml:space="preserve">UN    </v>
          </cell>
          <cell r="D4580" t="str">
            <v>CR</v>
          </cell>
          <cell r="E4580">
            <v>27.5</v>
          </cell>
        </row>
        <row r="4581">
          <cell r="A4581">
            <v>7186</v>
          </cell>
          <cell r="B4581" t="str">
            <v>TELHA DE FIBROCIMENTO ONDULADA E = 6 MM, DE 1,83 X 1,10 M (SEM AMIANTO)</v>
          </cell>
          <cell r="C4581" t="str">
            <v xml:space="preserve">UN    </v>
          </cell>
          <cell r="D4581" t="str">
            <v xml:space="preserve">C </v>
          </cell>
          <cell r="E4581">
            <v>32.9</v>
          </cell>
        </row>
        <row r="4582">
          <cell r="A4582">
            <v>7194</v>
          </cell>
          <cell r="B4582" t="str">
            <v>TELHA DE FIBROCIMENTO ONDULADA E = 6 MM, DE 2,44 X 1,10 M (SEM AMIANTO)</v>
          </cell>
          <cell r="C4582" t="str">
            <v xml:space="preserve">M2    </v>
          </cell>
          <cell r="D4582" t="str">
            <v>CR</v>
          </cell>
          <cell r="E4582">
            <v>16.309999999999999</v>
          </cell>
        </row>
        <row r="4583">
          <cell r="A4583">
            <v>7207</v>
          </cell>
          <cell r="B4583" t="str">
            <v>TELHA DE FIBROCIMENTO ONDULADA E = 6 MM, DE 2,44 X 1,10 M (SEM AMIANTO)</v>
          </cell>
          <cell r="C4583" t="str">
            <v xml:space="preserve">UN    </v>
          </cell>
          <cell r="D4583" t="str">
            <v>CR</v>
          </cell>
          <cell r="E4583">
            <v>43.79</v>
          </cell>
        </row>
        <row r="4584">
          <cell r="A4584">
            <v>7197</v>
          </cell>
          <cell r="B4584" t="str">
            <v>TELHA DE FIBROCIMENTO ONDULADA E = 6 MM, DE 3,66 X 1,10 M (SEM AMIANTO)</v>
          </cell>
          <cell r="C4584" t="str">
            <v xml:space="preserve">UN    </v>
          </cell>
          <cell r="D4584" t="str">
            <v>CR</v>
          </cell>
          <cell r="E4584">
            <v>65.78</v>
          </cell>
        </row>
        <row r="4585">
          <cell r="A4585">
            <v>7192</v>
          </cell>
          <cell r="B4585" t="str">
            <v>TELHA DE FIBROCIMENTO ONDULADA E = 8 MM, DE 1,53 X 1,10 M (SEM AMIANTO)</v>
          </cell>
          <cell r="C4585" t="str">
            <v xml:space="preserve">UN    </v>
          </cell>
          <cell r="D4585" t="str">
            <v>CR</v>
          </cell>
          <cell r="E4585">
            <v>36.18</v>
          </cell>
        </row>
        <row r="4586">
          <cell r="A4586">
            <v>7193</v>
          </cell>
          <cell r="B4586" t="str">
            <v>TELHA DE FIBROCIMENTO ONDULADA E = 8 MM, DE 1,83 X 1,10 M (SEM AMIANTO)</v>
          </cell>
          <cell r="C4586" t="str">
            <v xml:space="preserve">UN    </v>
          </cell>
          <cell r="D4586" t="str">
            <v>CR</v>
          </cell>
          <cell r="E4586">
            <v>43.19</v>
          </cell>
        </row>
        <row r="4587">
          <cell r="A4587">
            <v>7189</v>
          </cell>
          <cell r="B4587" t="str">
            <v>TELHA DE FIBROCIMENTO ONDULADA E = 8 MM, DE 2,44 X 1,10 M (SEM AMIANTO)</v>
          </cell>
          <cell r="C4587" t="str">
            <v xml:space="preserve">UN    </v>
          </cell>
          <cell r="D4587" t="str">
            <v>CR</v>
          </cell>
          <cell r="E4587">
            <v>60.66</v>
          </cell>
        </row>
        <row r="4588">
          <cell r="A4588">
            <v>7198</v>
          </cell>
          <cell r="B4588" t="str">
            <v>TELHA DE FIBROCIMENTO ONDULADA E = 8 MM, DE 3,66 X 1,10 M (SEM AMIANTO)</v>
          </cell>
          <cell r="C4588" t="str">
            <v xml:space="preserve">M2    </v>
          </cell>
          <cell r="D4588" t="str">
            <v>CR</v>
          </cell>
          <cell r="E4588">
            <v>22.58</v>
          </cell>
        </row>
        <row r="4589">
          <cell r="A4589">
            <v>34402</v>
          </cell>
          <cell r="B4589" t="str">
            <v>TELHA DE FIBROCIMENTO ONDULADA E = 8 MM, DE 3,66 X 1,10 M (SEM AMIANTO)</v>
          </cell>
          <cell r="C4589" t="str">
            <v xml:space="preserve">UN    </v>
          </cell>
          <cell r="D4589" t="str">
            <v>CR</v>
          </cell>
          <cell r="E4589">
            <v>90.93</v>
          </cell>
        </row>
        <row r="4590">
          <cell r="A4590">
            <v>7245</v>
          </cell>
          <cell r="B4590" t="str">
            <v>TELHA DE VIDRO TIPO FRANCESA, *39 X 23* CM</v>
          </cell>
          <cell r="C4590" t="str">
            <v xml:space="preserve">UN    </v>
          </cell>
          <cell r="D4590" t="str">
            <v>CR</v>
          </cell>
          <cell r="E4590">
            <v>37.03</v>
          </cell>
        </row>
        <row r="4591">
          <cell r="A4591">
            <v>34425</v>
          </cell>
          <cell r="B4591" t="str">
            <v>TELHA ESTRUTURAL DE FIBROCIMENTO 1 ABA, DE 0,52 X 2,00 M (SEM AMIANTO)</v>
          </cell>
          <cell r="C4591" t="str">
            <v xml:space="preserve">UN    </v>
          </cell>
          <cell r="D4591" t="str">
            <v>CR</v>
          </cell>
          <cell r="E4591">
            <v>56.23</v>
          </cell>
        </row>
        <row r="4592">
          <cell r="A4592">
            <v>7223</v>
          </cell>
          <cell r="B4592" t="str">
            <v>TELHA ESTRUTURAL DE FIBROCIMENTO 1 ABA, DE 0,52 X 2,50 M (SEM AMIANTO)</v>
          </cell>
          <cell r="C4592" t="str">
            <v xml:space="preserve">UN    </v>
          </cell>
          <cell r="D4592" t="str">
            <v>CR</v>
          </cell>
          <cell r="E4592">
            <v>65.53</v>
          </cell>
        </row>
        <row r="4593">
          <cell r="A4593">
            <v>7234</v>
          </cell>
          <cell r="B4593" t="str">
            <v>TELHA ESTRUTURAL DE FIBROCIMENTO 1 ABA, DE 0,52 X 3,60 M (SEM AMIANTO)</v>
          </cell>
          <cell r="C4593" t="str">
            <v xml:space="preserve">UN    </v>
          </cell>
          <cell r="D4593" t="str">
            <v>CR</v>
          </cell>
          <cell r="E4593">
            <v>94.52</v>
          </cell>
        </row>
        <row r="4594">
          <cell r="A4594">
            <v>7224</v>
          </cell>
          <cell r="B4594" t="str">
            <v>TELHA ESTRUTURAL DE FIBROCIMENTO 1 ABA, DE 0,52 X 4,00 M (SEM AMIANTO)</v>
          </cell>
          <cell r="C4594" t="str">
            <v xml:space="preserve">UN    </v>
          </cell>
          <cell r="D4594" t="str">
            <v>CR</v>
          </cell>
          <cell r="E4594">
            <v>104.4</v>
          </cell>
        </row>
        <row r="4595">
          <cell r="A4595">
            <v>7221</v>
          </cell>
          <cell r="B4595" t="str">
            <v>TELHA ESTRUTURAL DE FIBROCIMENTO 1 ABA, DE 0,52 X 4,50 M (SEM AMIANTO)</v>
          </cell>
          <cell r="C4595" t="str">
            <v xml:space="preserve">M2    </v>
          </cell>
          <cell r="D4595" t="str">
            <v>CR</v>
          </cell>
          <cell r="E4595">
            <v>50.76</v>
          </cell>
        </row>
        <row r="4596">
          <cell r="A4596">
            <v>7210</v>
          </cell>
          <cell r="B4596" t="str">
            <v>TELHA ESTRUTURAL DE FIBROCIMENTO 1 ABA, DE 0,52 X 4,50 M (SEM AMIANTO)</v>
          </cell>
          <cell r="C4596" t="str">
            <v xml:space="preserve">UN    </v>
          </cell>
          <cell r="D4596" t="str">
            <v>CR</v>
          </cell>
          <cell r="E4596">
            <v>118.79</v>
          </cell>
        </row>
        <row r="4597">
          <cell r="A4597">
            <v>7225</v>
          </cell>
          <cell r="B4597" t="str">
            <v>TELHA ESTRUTURAL DE FIBROCIMENTO 1 ABA, DE 0,52 X 5,00 M (SEM AMIANTO)</v>
          </cell>
          <cell r="C4597" t="str">
            <v xml:space="preserve">UN    </v>
          </cell>
          <cell r="D4597" t="str">
            <v>CR</v>
          </cell>
          <cell r="E4597">
            <v>131.99</v>
          </cell>
        </row>
        <row r="4598">
          <cell r="A4598">
            <v>7226</v>
          </cell>
          <cell r="B4598" t="str">
            <v>TELHA ESTRUTURAL DE FIBROCIMENTO 1 ABA, DE 0,52 X 5,50 M (SEM AMIANTO)</v>
          </cell>
          <cell r="C4598" t="str">
            <v xml:space="preserve">UN    </v>
          </cell>
          <cell r="D4598" t="str">
            <v>CR</v>
          </cell>
          <cell r="E4598">
            <v>145.25</v>
          </cell>
        </row>
        <row r="4599">
          <cell r="A4599">
            <v>7236</v>
          </cell>
          <cell r="B4599" t="str">
            <v>TELHA ESTRUTURAL DE FIBROCIMENTO 1 ABA, DE 0,52 X 6,00 M (SEM AMIANTO)</v>
          </cell>
          <cell r="C4599" t="str">
            <v xml:space="preserve">UN    </v>
          </cell>
          <cell r="D4599" t="str">
            <v>CR</v>
          </cell>
          <cell r="E4599">
            <v>158.41999999999999</v>
          </cell>
        </row>
        <row r="4600">
          <cell r="A4600">
            <v>7227</v>
          </cell>
          <cell r="B4600" t="str">
            <v>TELHA ESTRUTURAL DE FIBROCIMENTO 1 ABA, DE 0,52 X 6,50 M (SEM AMIANTO)</v>
          </cell>
          <cell r="C4600" t="str">
            <v xml:space="preserve">UN    </v>
          </cell>
          <cell r="D4600" t="str">
            <v>CR</v>
          </cell>
          <cell r="E4600">
            <v>171.62</v>
          </cell>
        </row>
        <row r="4601">
          <cell r="A4601">
            <v>7212</v>
          </cell>
          <cell r="B4601" t="str">
            <v>TELHA ESTRUTURAL DE FIBROCIMENTO 1 ABA, DE 0,52 X 7,20 M (SEM AMIANTO)</v>
          </cell>
          <cell r="C4601" t="str">
            <v xml:space="preserve">UN    </v>
          </cell>
          <cell r="D4601" t="str">
            <v>CR</v>
          </cell>
          <cell r="E4601">
            <v>190.03</v>
          </cell>
        </row>
        <row r="4602">
          <cell r="A4602">
            <v>7229</v>
          </cell>
          <cell r="B4602" t="str">
            <v>TELHA ESTRUTURAL DE FIBROCIMENTO 2 ABAS, DE 1,00 X 3,00 M (SEM AMIANTO)</v>
          </cell>
          <cell r="C4602" t="str">
            <v xml:space="preserve">UN    </v>
          </cell>
          <cell r="D4602" t="str">
            <v>CR</v>
          </cell>
          <cell r="E4602">
            <v>125.66</v>
          </cell>
        </row>
        <row r="4603">
          <cell r="A4603">
            <v>7230</v>
          </cell>
          <cell r="B4603" t="str">
            <v>TELHA ESTRUTURAL DE FIBROCIMENTO 2 ABAS, DE 1,00 X 4,60 M (SEM AMIANTO)</v>
          </cell>
          <cell r="C4603" t="str">
            <v xml:space="preserve">UN    </v>
          </cell>
          <cell r="D4603" t="str">
            <v>CR</v>
          </cell>
          <cell r="E4603">
            <v>200.25</v>
          </cell>
        </row>
        <row r="4604">
          <cell r="A4604">
            <v>7231</v>
          </cell>
          <cell r="B4604" t="str">
            <v>TELHA ESTRUTURAL DE FIBROCIMENTO 2 ABAS, DE 1,00 X 6,00 M (SEM AMIANTO)</v>
          </cell>
          <cell r="C4604" t="str">
            <v xml:space="preserve">UN    </v>
          </cell>
          <cell r="D4604" t="str">
            <v>CR</v>
          </cell>
          <cell r="E4604">
            <v>263</v>
          </cell>
        </row>
        <row r="4605">
          <cell r="A4605">
            <v>7220</v>
          </cell>
          <cell r="B4605" t="str">
            <v>TELHA ESTRUTURAL DE FIBROCIMENTO 2 ABAS, DE 1,00 X 7,40 M (SEM AMIANTO)</v>
          </cell>
          <cell r="C4605" t="str">
            <v xml:space="preserve">UN    </v>
          </cell>
          <cell r="D4605" t="str">
            <v>CR</v>
          </cell>
          <cell r="E4605">
            <v>323.33</v>
          </cell>
        </row>
        <row r="4606">
          <cell r="A4606">
            <v>34447</v>
          </cell>
          <cell r="B4606" t="str">
            <v>TELHA ESTRUTURAL DE FIBROCIMENTO 2 ABAS, DE 1,00 X 8,20 M (SEM AMIANTO)</v>
          </cell>
          <cell r="C4606" t="str">
            <v xml:space="preserve">UN    </v>
          </cell>
          <cell r="D4606" t="str">
            <v>CR</v>
          </cell>
          <cell r="E4606">
            <v>359.87</v>
          </cell>
        </row>
        <row r="4607">
          <cell r="A4607">
            <v>7233</v>
          </cell>
          <cell r="B4607" t="str">
            <v>TELHA ESTRUTURAL DE FIBROCIMENTO 2 ABAS, DE 1,00 X 9,20 M (SEM AMIANTO)</v>
          </cell>
          <cell r="C4607" t="str">
            <v xml:space="preserve">UN    </v>
          </cell>
          <cell r="D4607" t="str">
            <v>CR</v>
          </cell>
          <cell r="E4607">
            <v>402.89</v>
          </cell>
        </row>
        <row r="4608">
          <cell r="A4608">
            <v>40740</v>
          </cell>
          <cell r="B4608" t="str">
            <v>TELHA GALVALUME COM ISOLAMENTO TERMOACUSTICO EM ESPUMA RIGIDA DE POLIURETANO (PU) INJETADO, ESPESSURA DE 30 MM, DENSIDADE DE 35 KG/M3, COM DUAS FACES TRAPEZOIDAIS, ACABAMENTO NATURAL (NAO INCLUI ACESSORIOS DE FIXACAO)</v>
          </cell>
          <cell r="C4608" t="str">
            <v xml:space="preserve">M2    </v>
          </cell>
          <cell r="D4608" t="str">
            <v>AS</v>
          </cell>
          <cell r="E4608">
            <v>117.28</v>
          </cell>
        </row>
        <row r="4609">
          <cell r="A4609">
            <v>25007</v>
          </cell>
          <cell r="B4609" t="str">
            <v>TELHA ONDULADA EM ACO ZINCADO, ALTURA DE 17 MM, ESPESSURA DE 0,50 MM, LARGURA UTIL DE APROXIMADAMENTE 985 MM, SEM PINTURA</v>
          </cell>
          <cell r="C4609" t="str">
            <v xml:space="preserve">M2    </v>
          </cell>
          <cell r="D4609" t="str">
            <v>AS</v>
          </cell>
          <cell r="E4609">
            <v>33.56</v>
          </cell>
        </row>
        <row r="4610">
          <cell r="A4610">
            <v>43071</v>
          </cell>
          <cell r="B4610"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10" t="str">
            <v xml:space="preserve">M2    </v>
          </cell>
          <cell r="D4610" t="str">
            <v>AS</v>
          </cell>
          <cell r="E4610">
            <v>132.06</v>
          </cell>
        </row>
        <row r="4611">
          <cell r="A4611">
            <v>39520</v>
          </cell>
          <cell r="B4611" t="str">
            <v>TELHA TERMOISOLANTE REVESTIDA EM ACO GALVANIZADO, FACE SUPERIOR EM TELHA TRAPEZOIDAL E FACE INFERIOR EM CHAPA PLANA (SEM ACESSORIOS DE FIXACAO), REVESTIMENTO COM ESPESSURA DE 0,50 MM COM PRE-PINTURA NAS DUAS FACES, NUCLEO EM POLIESTIRENO (EPS) DE 30 MM</v>
          </cell>
          <cell r="C4611" t="str">
            <v xml:space="preserve">M2    </v>
          </cell>
          <cell r="D4611" t="str">
            <v>AS</v>
          </cell>
          <cell r="E4611">
            <v>107.74</v>
          </cell>
        </row>
        <row r="4612">
          <cell r="A4612">
            <v>39521</v>
          </cell>
          <cell r="B4612" t="str">
            <v>TELHA TERMOISOLANTE REVESTIDA EM ACO GALVANIZADO, FACE SUPERIOR EM TELHA TRAPEZOIDAL E FACE INFERIOR EM CHAPA PLANA (SEM ACESSORIOS DE FIXACAO), REVESTIMENTO COM ESPESSURA DE 0,50 MM COM PRE-PINTURA NAS DUAS FACES, NUCLEO EM POLIESTIRENO (EPS) DE 50 MM</v>
          </cell>
          <cell r="C4612" t="str">
            <v xml:space="preserve">M2    </v>
          </cell>
          <cell r="D4612" t="str">
            <v>AS</v>
          </cell>
          <cell r="E4612">
            <v>111.26</v>
          </cell>
        </row>
        <row r="4613">
          <cell r="A4613">
            <v>39522</v>
          </cell>
          <cell r="B4613" t="str">
            <v>TELHA TERMOISOLANTE REVESTIDA EM ACO GALVANIZADO, FACES SUPERIOR E INFERIOR EM TELHA TRAPEZOIDAL (SEM ACESSORIOS DE FIXACAO), REVESTIMENTO COM ESPESSURA DE 0,50 MM COM PRE-PINTURA NAS DUAS FACES, NUCLEO EM POLIESTIRENO (EPS) DE 50 MM</v>
          </cell>
          <cell r="C4613" t="str">
            <v xml:space="preserve">M2    </v>
          </cell>
          <cell r="D4613" t="str">
            <v>AS</v>
          </cell>
          <cell r="E4613">
            <v>114.89</v>
          </cell>
        </row>
        <row r="4614">
          <cell r="A4614">
            <v>7243</v>
          </cell>
          <cell r="B4614" t="str">
            <v>TELHA TRAPEZOIDAL EM ACO ZINCADO, SEM PINTURA, ALTURA DE APROXIMADAMENTE 40 MM, ESPESSURA DE 0,50 MM E LARGURA UTIL DE 980 MM</v>
          </cell>
          <cell r="C4614" t="str">
            <v xml:space="preserve">M2    </v>
          </cell>
          <cell r="D4614" t="str">
            <v>AS</v>
          </cell>
          <cell r="E4614">
            <v>35.07</v>
          </cell>
        </row>
        <row r="4615">
          <cell r="A4615">
            <v>11067</v>
          </cell>
          <cell r="B4615" t="str">
            <v>TELHA TRAPEZOIDAL EM ALUMINIO, ALTURA DE *38* MM E ESPESSURA DE 0,5 MM (LARGURA TOTAL DE 1056 MM E COMPRIMENTO DE 5000 MM)</v>
          </cell>
          <cell r="C4615" t="str">
            <v xml:space="preserve">UN    </v>
          </cell>
          <cell r="D4615" t="str">
            <v>AS</v>
          </cell>
          <cell r="E4615">
            <v>267.89999999999998</v>
          </cell>
        </row>
        <row r="4616">
          <cell r="A4616">
            <v>11068</v>
          </cell>
          <cell r="B4616" t="str">
            <v>TELHA TRAPEZOIDAL EM ALUMINIO, ALTURA DE *38* MM E ESPESSURA DE 0,7 MM (LARGURA TOTAL DE 1056 MM E COMPRIMENTO DE 5000 MM)</v>
          </cell>
          <cell r="C4616" t="str">
            <v xml:space="preserve">UN    </v>
          </cell>
          <cell r="D4616" t="str">
            <v>AS</v>
          </cell>
          <cell r="E4616">
            <v>338.45</v>
          </cell>
        </row>
        <row r="4617">
          <cell r="A4617">
            <v>7246</v>
          </cell>
          <cell r="B4617" t="str">
            <v>TELHA VIDRO TIPO CANAL OU COLONIAL, C = 46 A 50 CM</v>
          </cell>
          <cell r="C4617" t="str">
            <v xml:space="preserve">UN    </v>
          </cell>
          <cell r="D4617" t="str">
            <v>CR</v>
          </cell>
          <cell r="E4617">
            <v>34.46</v>
          </cell>
        </row>
        <row r="4618">
          <cell r="A4618">
            <v>12869</v>
          </cell>
          <cell r="B4618" t="str">
            <v>TELHADOR</v>
          </cell>
          <cell r="C4618" t="str">
            <v xml:space="preserve">H     </v>
          </cell>
          <cell r="D4618" t="str">
            <v>CR</v>
          </cell>
          <cell r="E4618">
            <v>17.899999999999999</v>
          </cell>
        </row>
        <row r="4619">
          <cell r="A4619">
            <v>41097</v>
          </cell>
          <cell r="B4619" t="str">
            <v>TELHADOR  (MENSALISTA)</v>
          </cell>
          <cell r="C4619" t="str">
            <v xml:space="preserve">MES   </v>
          </cell>
          <cell r="D4619" t="str">
            <v>CR</v>
          </cell>
          <cell r="E4619">
            <v>3195.61</v>
          </cell>
        </row>
        <row r="4620">
          <cell r="A4620">
            <v>1574</v>
          </cell>
          <cell r="B4620" t="str">
            <v>TERMINAL A COMPRESSAO EM COBRE ESTANHADO PARA CABO 10 MM2, 1 FURO E 1 COMPRESSAO, PARA PARAFUSO DE FIXACAO M6</v>
          </cell>
          <cell r="C4620" t="str">
            <v xml:space="preserve">UN    </v>
          </cell>
          <cell r="D4620" t="str">
            <v>CR</v>
          </cell>
          <cell r="E4620">
            <v>1.04</v>
          </cell>
        </row>
        <row r="4621">
          <cell r="A4621">
            <v>1581</v>
          </cell>
          <cell r="B4621" t="str">
            <v>TERMINAL A COMPRESSAO EM COBRE ESTANHADO PARA CABO 120 MM2, 1 FURO E 1 COMPRESSAO, PARA PARAFUSO DE FIXACAO M12</v>
          </cell>
          <cell r="C4621" t="str">
            <v xml:space="preserve">UN    </v>
          </cell>
          <cell r="D4621" t="str">
            <v>CR</v>
          </cell>
          <cell r="E4621">
            <v>7.22</v>
          </cell>
        </row>
        <row r="4622">
          <cell r="A4622">
            <v>1575</v>
          </cell>
          <cell r="B4622" t="str">
            <v>TERMINAL A COMPRESSAO EM COBRE ESTANHADO PARA CABO 16 MM2, 1 FURO E 1 COMPRESSAO, PARA PARAFUSO DE FIXACAO M6</v>
          </cell>
          <cell r="C4622" t="str">
            <v xml:space="preserve">UN    </v>
          </cell>
          <cell r="D4622" t="str">
            <v>CR</v>
          </cell>
          <cell r="E4622">
            <v>1.23</v>
          </cell>
        </row>
        <row r="4623">
          <cell r="A4623">
            <v>1570</v>
          </cell>
          <cell r="B4623" t="str">
            <v>TERMINAL A COMPRESSAO EM COBRE ESTANHADO PARA CABO 2,5 MM2, 1 FURO E 1 COMPRESSAO, PARA PARAFUSO DE FIXACAO M5</v>
          </cell>
          <cell r="C4623" t="str">
            <v xml:space="preserve">UN    </v>
          </cell>
          <cell r="D4623" t="str">
            <v>CR</v>
          </cell>
          <cell r="E4623">
            <v>0.62</v>
          </cell>
        </row>
        <row r="4624">
          <cell r="A4624">
            <v>1576</v>
          </cell>
          <cell r="B4624" t="str">
            <v>TERMINAL A COMPRESSAO EM COBRE ESTANHADO PARA CABO 25 MM2, 1 FURO E 1 COMPRESSAO, PARA PARAFUSO DE FIXACAO M8</v>
          </cell>
          <cell r="C4624" t="str">
            <v xml:space="preserve">UN    </v>
          </cell>
          <cell r="D4624" t="str">
            <v>CR</v>
          </cell>
          <cell r="E4624">
            <v>1.71</v>
          </cell>
        </row>
        <row r="4625">
          <cell r="A4625">
            <v>1577</v>
          </cell>
          <cell r="B4625" t="str">
            <v>TERMINAL A COMPRESSAO EM COBRE ESTANHADO PARA CABO 35 MM2, 1 FURO E 1 COMPRESSAO, PARA PARAFUSO DE FIXACAO M8</v>
          </cell>
          <cell r="C4625" t="str">
            <v xml:space="preserve">UN    </v>
          </cell>
          <cell r="D4625" t="str">
            <v>CR</v>
          </cell>
          <cell r="E4625">
            <v>1.93</v>
          </cell>
        </row>
        <row r="4626">
          <cell r="A4626">
            <v>1571</v>
          </cell>
          <cell r="B4626" t="str">
            <v>TERMINAL A COMPRESSAO EM COBRE ESTANHADO PARA CABO 4 MM2, 1 FURO E 1 COMPRESSAO, PARA PARAFUSO DE FIXACAO M5</v>
          </cell>
          <cell r="C4626" t="str">
            <v xml:space="preserve">UN    </v>
          </cell>
          <cell r="D4626" t="str">
            <v>CR</v>
          </cell>
          <cell r="E4626">
            <v>0.8</v>
          </cell>
        </row>
        <row r="4627">
          <cell r="A4627">
            <v>1578</v>
          </cell>
          <cell r="B4627" t="str">
            <v>TERMINAL A COMPRESSAO EM COBRE ESTANHADO PARA CABO 50 MM2, 1 FURO E 1 COMPRESSAO, PARA PARAFUSO DE FIXACAO M8</v>
          </cell>
          <cell r="C4627" t="str">
            <v xml:space="preserve">UN    </v>
          </cell>
          <cell r="D4627" t="str">
            <v>CR</v>
          </cell>
          <cell r="E4627">
            <v>3.34</v>
          </cell>
        </row>
        <row r="4628">
          <cell r="A4628">
            <v>1573</v>
          </cell>
          <cell r="B4628" t="str">
            <v>TERMINAL A COMPRESSAO EM COBRE ESTANHADO PARA CABO 6 MM2, 1 FURO E 1 COMPRESSAO, PARA PARAFUSO DE FIXACAO M6</v>
          </cell>
          <cell r="C4628" t="str">
            <v xml:space="preserve">UN    </v>
          </cell>
          <cell r="D4628" t="str">
            <v>CR</v>
          </cell>
          <cell r="E4628">
            <v>0.96</v>
          </cell>
        </row>
        <row r="4629">
          <cell r="A4629">
            <v>1579</v>
          </cell>
          <cell r="B4629" t="str">
            <v>TERMINAL A COMPRESSAO EM COBRE ESTANHADO PARA CABO 70 MM2, 1 FURO E 1 COMPRESSAO, PARA PARAFUSO DE FIXACAO M10</v>
          </cell>
          <cell r="C4629" t="str">
            <v xml:space="preserve">UN    </v>
          </cell>
          <cell r="D4629" t="str">
            <v>CR</v>
          </cell>
          <cell r="E4629">
            <v>4.17</v>
          </cell>
        </row>
        <row r="4630">
          <cell r="A4630">
            <v>1580</v>
          </cell>
          <cell r="B4630" t="str">
            <v>TERMINAL A COMPRESSAO EM COBRE ESTANHADO PARA CABO 95 MM2, 1 FURO E 1 COMPRESSAO, PARA PARAFUSO DE FIXACAO M12</v>
          </cell>
          <cell r="C4630" t="str">
            <v xml:space="preserve">UN    </v>
          </cell>
          <cell r="D4630" t="str">
            <v>CR</v>
          </cell>
          <cell r="E4630">
            <v>5.13</v>
          </cell>
        </row>
        <row r="4631">
          <cell r="A4631">
            <v>7571</v>
          </cell>
          <cell r="B4631" t="str">
            <v>TERMINAL AEREO EM ACO GALVANIZADO DN 5/16", COMPRIMENTO DE 350MM, COM BASE DE FIXACAO HORIZONTAL</v>
          </cell>
          <cell r="C4631" t="str">
            <v xml:space="preserve">UN    </v>
          </cell>
          <cell r="D4631" t="str">
            <v>CR</v>
          </cell>
          <cell r="E4631">
            <v>12</v>
          </cell>
        </row>
        <row r="4632">
          <cell r="A4632">
            <v>39321</v>
          </cell>
          <cell r="B4632" t="str">
            <v>TERMINAL DE VENTILACAO, 100 MM, SERIE NORMAL, ESGOTO PREDIAL</v>
          </cell>
          <cell r="C4632" t="str">
            <v xml:space="preserve">UN    </v>
          </cell>
          <cell r="D4632" t="str">
            <v>CR</v>
          </cell>
          <cell r="E4632">
            <v>11.02</v>
          </cell>
        </row>
        <row r="4633">
          <cell r="A4633">
            <v>39319</v>
          </cell>
          <cell r="B4633" t="str">
            <v>TERMINAL DE VENTILACAO, 50 MM, SERIE NORMAL, ESGOTO PREDIAL</v>
          </cell>
          <cell r="C4633" t="str">
            <v xml:space="preserve">UN    </v>
          </cell>
          <cell r="D4633" t="str">
            <v>CR</v>
          </cell>
          <cell r="E4633">
            <v>4.3</v>
          </cell>
        </row>
        <row r="4634">
          <cell r="A4634">
            <v>39320</v>
          </cell>
          <cell r="B4634" t="str">
            <v>TERMINAL DE VENTILACAO, 75 MM, SERIE NORMAL, ESGOTO PREDIAL</v>
          </cell>
          <cell r="C4634" t="str">
            <v xml:space="preserve">UN    </v>
          </cell>
          <cell r="D4634" t="str">
            <v>CR</v>
          </cell>
          <cell r="E4634">
            <v>7.15</v>
          </cell>
        </row>
        <row r="4635">
          <cell r="A4635">
            <v>1591</v>
          </cell>
          <cell r="B4635" t="str">
            <v>TERMINAL METALICO A PRESSAO PARA 1 CABO DE 120 MM2, COM 1 FURO DE FIXACAO</v>
          </cell>
          <cell r="C4635" t="str">
            <v xml:space="preserve">UN    </v>
          </cell>
          <cell r="D4635" t="str">
            <v>CR</v>
          </cell>
          <cell r="E4635">
            <v>15.93</v>
          </cell>
        </row>
        <row r="4636">
          <cell r="A4636">
            <v>1547</v>
          </cell>
          <cell r="B4636" t="str">
            <v>TERMINAL METALICO A PRESSAO PARA 1 CABO DE 150 A 185 MM2, COM 2 FUROS PARA FIXACAO</v>
          </cell>
          <cell r="C4636" t="str">
            <v xml:space="preserve">UN    </v>
          </cell>
          <cell r="D4636" t="str">
            <v>CR</v>
          </cell>
          <cell r="E4636">
            <v>83.46</v>
          </cell>
        </row>
        <row r="4637">
          <cell r="A4637">
            <v>38196</v>
          </cell>
          <cell r="B4637" t="str">
            <v>TERMINAL METALICO A PRESSAO PARA 1 CABO DE 150 MM2, COM 1 FURO DE FIXACAO</v>
          </cell>
          <cell r="C4637" t="str">
            <v xml:space="preserve">UN    </v>
          </cell>
          <cell r="D4637" t="str">
            <v>CR</v>
          </cell>
          <cell r="E4637">
            <v>16.25</v>
          </cell>
        </row>
        <row r="4638">
          <cell r="A4638">
            <v>1543</v>
          </cell>
          <cell r="B4638" t="str">
            <v>TERMINAL METALICO A PRESSAO PARA 1 CABO DE 16 A 25 MM2, COM 2 FUROS PARA FIXACAO</v>
          </cell>
          <cell r="C4638" t="str">
            <v xml:space="preserve">UN    </v>
          </cell>
          <cell r="D4638" t="str">
            <v>CR</v>
          </cell>
          <cell r="E4638">
            <v>17.27</v>
          </cell>
        </row>
        <row r="4639">
          <cell r="A4639">
            <v>1585</v>
          </cell>
          <cell r="B4639" t="str">
            <v>TERMINAL METALICO A PRESSAO PARA 1 CABO DE 16 MM2, COM 1 FURO DE FIXACAO</v>
          </cell>
          <cell r="C4639" t="str">
            <v xml:space="preserve">UN    </v>
          </cell>
          <cell r="D4639" t="str">
            <v>CR</v>
          </cell>
          <cell r="E4639">
            <v>3.34</v>
          </cell>
        </row>
        <row r="4640">
          <cell r="A4640">
            <v>1593</v>
          </cell>
          <cell r="B4640" t="str">
            <v>TERMINAL METALICO A PRESSAO PARA 1 CABO DE 185 MM2, COM 1 FURO DE FIXACAO</v>
          </cell>
          <cell r="C4640" t="str">
            <v xml:space="preserve">UN    </v>
          </cell>
          <cell r="D4640" t="str">
            <v>CR</v>
          </cell>
          <cell r="E4640">
            <v>17.760000000000002</v>
          </cell>
        </row>
        <row r="4641">
          <cell r="A4641">
            <v>11838</v>
          </cell>
          <cell r="B4641" t="str">
            <v>TERMINAL METALICO A PRESSAO PARA 1 CABO DE 240 MM2, COM 1 FURO DE FIXACAO</v>
          </cell>
          <cell r="C4641" t="str">
            <v xml:space="preserve">UN    </v>
          </cell>
          <cell r="D4641" t="str">
            <v>CR</v>
          </cell>
          <cell r="E4641">
            <v>23.44</v>
          </cell>
        </row>
        <row r="4642">
          <cell r="A4642">
            <v>1594</v>
          </cell>
          <cell r="B4642" t="str">
            <v>TERMINAL METALICO A PRESSAO PARA 1 CABO DE 25 A 35 MM2, COM 2 FUROS PARA FIXACAO</v>
          </cell>
          <cell r="C4642" t="str">
            <v xml:space="preserve">UN    </v>
          </cell>
          <cell r="D4642" t="str">
            <v>CR</v>
          </cell>
          <cell r="E4642">
            <v>23.7</v>
          </cell>
        </row>
        <row r="4643">
          <cell r="A4643">
            <v>1586</v>
          </cell>
          <cell r="B4643" t="str">
            <v>TERMINAL METALICO A PRESSAO PARA 1 CABO DE 25 MM2, COM 1 FURO DE FIXACAO</v>
          </cell>
          <cell r="C4643" t="str">
            <v xml:space="preserve">UN    </v>
          </cell>
          <cell r="D4643" t="str">
            <v>CR</v>
          </cell>
          <cell r="E4643">
            <v>4.2300000000000004</v>
          </cell>
        </row>
        <row r="4644">
          <cell r="A4644">
            <v>11839</v>
          </cell>
          <cell r="B4644" t="str">
            <v>TERMINAL METALICO A PRESSAO PARA 1 CABO DE 300 MM2, COM 1 FURO DE FIXACAO</v>
          </cell>
          <cell r="C4644" t="str">
            <v xml:space="preserve">UN    </v>
          </cell>
          <cell r="D4644" t="str">
            <v>CR</v>
          </cell>
          <cell r="E4644">
            <v>34.11</v>
          </cell>
        </row>
        <row r="4645">
          <cell r="A4645">
            <v>1587</v>
          </cell>
          <cell r="B4645" t="str">
            <v>TERMINAL METALICO A PRESSAO PARA 1 CABO DE 35 MM2, COM 1 FURO DE FIXACAO</v>
          </cell>
          <cell r="C4645" t="str">
            <v xml:space="preserve">UN    </v>
          </cell>
          <cell r="D4645" t="str">
            <v>CR</v>
          </cell>
          <cell r="E4645">
            <v>4.3099999999999996</v>
          </cell>
        </row>
        <row r="4646">
          <cell r="A4646">
            <v>1545</v>
          </cell>
          <cell r="B4646" t="str">
            <v>TERMINAL METALICO A PRESSAO PARA 1 CABO DE 50 A 70 MM2, COM 2 FUROS PARA FIXACAO</v>
          </cell>
          <cell r="C4646" t="str">
            <v xml:space="preserve">UN    </v>
          </cell>
          <cell r="D4646" t="str">
            <v>CR</v>
          </cell>
          <cell r="E4646">
            <v>40.93</v>
          </cell>
        </row>
        <row r="4647">
          <cell r="A4647">
            <v>1588</v>
          </cell>
          <cell r="B4647" t="str">
            <v>TERMINAL METALICO A PRESSAO PARA 1 CABO DE 50 MM2, COM 1 FURO DE FIXACAO</v>
          </cell>
          <cell r="C4647" t="str">
            <v xml:space="preserve">UN    </v>
          </cell>
          <cell r="D4647" t="str">
            <v>CR</v>
          </cell>
          <cell r="E4647">
            <v>5.91</v>
          </cell>
        </row>
        <row r="4648">
          <cell r="A4648">
            <v>1535</v>
          </cell>
          <cell r="B4648" t="str">
            <v>TERMINAL METALICO A PRESSAO PARA 1 CABO DE 6 A 10 MM2, COM 1 FURO DE FIXACAO</v>
          </cell>
          <cell r="C4648" t="str">
            <v xml:space="preserve">UN    </v>
          </cell>
          <cell r="D4648" t="str">
            <v>CR</v>
          </cell>
          <cell r="E4648">
            <v>3.41</v>
          </cell>
        </row>
        <row r="4649">
          <cell r="A4649">
            <v>1589</v>
          </cell>
          <cell r="B4649" t="str">
            <v>TERMINAL METALICO A PRESSAO PARA 1 CABO DE 70 MM2, COM 1 FURO DE FIXACAO</v>
          </cell>
          <cell r="C4649" t="str">
            <v xml:space="preserve">UN    </v>
          </cell>
          <cell r="D4649" t="str">
            <v>CR</v>
          </cell>
          <cell r="E4649">
            <v>6.1</v>
          </cell>
        </row>
        <row r="4650">
          <cell r="A4650">
            <v>1546</v>
          </cell>
          <cell r="B4650" t="str">
            <v>TERMINAL METALICO A PRESSAO PARA 1 CABO DE 95 A 120 MM2, COM 2 FUROS PARA FIXACAO</v>
          </cell>
          <cell r="C4650" t="str">
            <v xml:space="preserve">UN    </v>
          </cell>
          <cell r="D4650" t="str">
            <v>CR</v>
          </cell>
          <cell r="E4650">
            <v>69.069999999999993</v>
          </cell>
        </row>
        <row r="4651">
          <cell r="A4651">
            <v>1590</v>
          </cell>
          <cell r="B4651" t="str">
            <v>TERMINAL METALICO A PRESSAO PARA 1 CABO DE 95 MM2, COM 1 FURO DE FIXACAO</v>
          </cell>
          <cell r="C4651" t="str">
            <v xml:space="preserve">UN    </v>
          </cell>
          <cell r="D4651" t="str">
            <v>CR</v>
          </cell>
          <cell r="E4651">
            <v>10.74</v>
          </cell>
        </row>
        <row r="4652">
          <cell r="A4652">
            <v>1542</v>
          </cell>
          <cell r="B4652" t="str">
            <v>TERMINAL METALICO A PRESSAO 1 CABO, PARA CABOS DE 4 A 10 MM2, COM 2 FUROS PARA FIXACAO</v>
          </cell>
          <cell r="C4652" t="str">
            <v xml:space="preserve">UN    </v>
          </cell>
          <cell r="D4652" t="str">
            <v>CR</v>
          </cell>
          <cell r="E4652">
            <v>14.23</v>
          </cell>
        </row>
        <row r="4653">
          <cell r="A4653">
            <v>38415</v>
          </cell>
          <cell r="B4653" t="str">
            <v>TERMOFUSORA PARA TUBOS E CONEXOES EM PPR COM DIAMETROS DE 20 A 63 MM, POTENCIA DE 800 W, TENSAO 220 V</v>
          </cell>
          <cell r="C4653" t="str">
            <v xml:space="preserve">UN    </v>
          </cell>
          <cell r="D4653" t="str">
            <v>CR</v>
          </cell>
          <cell r="E4653">
            <v>803.33</v>
          </cell>
        </row>
        <row r="4654">
          <cell r="A4654">
            <v>38414</v>
          </cell>
          <cell r="B4654" t="str">
            <v>TERMOFUSORA PARA TUBOS E CONEXOES EM PPR COM DIAMETROS DE 75 A 110 MM, POTENCIA DE *1100* W, TENSAO 220 V</v>
          </cell>
          <cell r="C4654" t="str">
            <v xml:space="preserve">UN    </v>
          </cell>
          <cell r="D4654" t="str">
            <v>CR</v>
          </cell>
          <cell r="E4654">
            <v>1127.49</v>
          </cell>
        </row>
        <row r="4655">
          <cell r="A4655">
            <v>38128</v>
          </cell>
          <cell r="B4655" t="str">
            <v>TERRA VEGETAL (ENSACADA)</v>
          </cell>
          <cell r="C4655" t="str">
            <v xml:space="preserve">KG    </v>
          </cell>
          <cell r="D4655" t="str">
            <v xml:space="preserve">C </v>
          </cell>
          <cell r="E4655">
            <v>0.5</v>
          </cell>
        </row>
        <row r="4656">
          <cell r="A4656">
            <v>7253</v>
          </cell>
          <cell r="B4656" t="str">
            <v>TERRA VEGETAL (GRANEL)</v>
          </cell>
          <cell r="C4656" t="str">
            <v xml:space="preserve">M3    </v>
          </cell>
          <cell r="D4656" t="str">
            <v>CR</v>
          </cell>
          <cell r="E4656">
            <v>107.14</v>
          </cell>
        </row>
        <row r="4657">
          <cell r="A4657">
            <v>4806</v>
          </cell>
          <cell r="B4657" t="str">
            <v>TESTEIRA ANTIDERRAPANTE PARA PISO VINILICO *5 X 2,5* CM, E = 2 MM</v>
          </cell>
          <cell r="C4657" t="str">
            <v xml:space="preserve">M     </v>
          </cell>
          <cell r="D4657" t="str">
            <v>CR</v>
          </cell>
          <cell r="E4657">
            <v>14.51</v>
          </cell>
        </row>
        <row r="4658">
          <cell r="A4658">
            <v>34401</v>
          </cell>
          <cell r="B4658" t="str">
            <v>TIJOLO CERAMICO LAMINADO 5,5 X 11 X 23 CM (L X A X C)</v>
          </cell>
          <cell r="C4658" t="str">
            <v xml:space="preserve">UN    </v>
          </cell>
          <cell r="D4658" t="str">
            <v>CR</v>
          </cell>
          <cell r="E4658">
            <v>1.42</v>
          </cell>
        </row>
        <row r="4659">
          <cell r="A4659">
            <v>7260</v>
          </cell>
          <cell r="B4659" t="str">
            <v>TIJOLO CERAMICO MACICO APARENTE *6 X 12 X 24* CM (L X A X C)</v>
          </cell>
          <cell r="C4659" t="str">
            <v xml:space="preserve">UN    </v>
          </cell>
          <cell r="D4659" t="str">
            <v>CR</v>
          </cell>
          <cell r="E4659">
            <v>1.26</v>
          </cell>
        </row>
        <row r="4660">
          <cell r="A4660">
            <v>7256</v>
          </cell>
          <cell r="B4660" t="str">
            <v>TIJOLO CERAMICO MACICO APARENTE 2 FUROS, *6,5 X 10 X 20* CM (L X A X C)</v>
          </cell>
          <cell r="C4660" t="str">
            <v xml:space="preserve">UN    </v>
          </cell>
          <cell r="D4660" t="str">
            <v>CR</v>
          </cell>
          <cell r="E4660">
            <v>1.24</v>
          </cell>
        </row>
        <row r="4661">
          <cell r="A4661">
            <v>7258</v>
          </cell>
          <cell r="B4661" t="str">
            <v>TIJOLO CERAMICO MACICO COMUM *5 X 10 X 20* CM (L X A X C)</v>
          </cell>
          <cell r="C4661" t="str">
            <v xml:space="preserve">UN    </v>
          </cell>
          <cell r="D4661" t="str">
            <v>CR</v>
          </cell>
          <cell r="E4661">
            <v>0.51</v>
          </cell>
        </row>
        <row r="4662">
          <cell r="A4662">
            <v>34400</v>
          </cell>
          <cell r="B4662" t="str">
            <v>TIJOLO CERAMICO REFRATARIO 2,5 X 11,4 X 22,9 CM (L X A X C)</v>
          </cell>
          <cell r="C4662" t="str">
            <v xml:space="preserve">UN    </v>
          </cell>
          <cell r="D4662" t="str">
            <v>CR</v>
          </cell>
          <cell r="E4662">
            <v>2.1800000000000002</v>
          </cell>
        </row>
        <row r="4663">
          <cell r="A4663">
            <v>10617</v>
          </cell>
          <cell r="B4663" t="str">
            <v>TIJOLO CERAMICO REFRATARIO 6,3 X 11,4 X 22,9 CM (L X A X C)</v>
          </cell>
          <cell r="C4663" t="str">
            <v xml:space="preserve">UN    </v>
          </cell>
          <cell r="D4663" t="str">
            <v>CR</v>
          </cell>
          <cell r="E4663">
            <v>4.18</v>
          </cell>
        </row>
        <row r="4664">
          <cell r="A4664">
            <v>7274</v>
          </cell>
          <cell r="B4664" t="str">
            <v>TIL PARA LIGACAO PREDIAL, EM PVC, JE, BBB, DN 100 X 100 MM, PARA REDE COLETORA ESGOTO (NBR 10569)</v>
          </cell>
          <cell r="C4664" t="str">
            <v xml:space="preserve">UN    </v>
          </cell>
          <cell r="D4664" t="str">
            <v>AS</v>
          </cell>
          <cell r="E4664">
            <v>27.98</v>
          </cell>
        </row>
        <row r="4665">
          <cell r="A4665">
            <v>11663</v>
          </cell>
          <cell r="B4665" t="str">
            <v>TIL TUBO QUEDA, EM PVC, JE, BBB, DN 100 X 100 MM, PARA REDE COLETORA DE ESGOTO (NBR 10569)</v>
          </cell>
          <cell r="C4665" t="str">
            <v xml:space="preserve">UN    </v>
          </cell>
          <cell r="D4665" t="str">
            <v>AS</v>
          </cell>
          <cell r="E4665">
            <v>230.18</v>
          </cell>
        </row>
        <row r="4666">
          <cell r="A4666">
            <v>154</v>
          </cell>
          <cell r="B4666" t="str">
            <v>TINTA / REVESTIMENTO A BASE DE RESINA EPOXI COM ALCATRAO, BICOMPONENTE</v>
          </cell>
          <cell r="C4666" t="str">
            <v xml:space="preserve">L     </v>
          </cell>
          <cell r="D4666" t="str">
            <v>CR</v>
          </cell>
          <cell r="E4666">
            <v>52.21</v>
          </cell>
        </row>
        <row r="4667">
          <cell r="A4667">
            <v>38121</v>
          </cell>
          <cell r="B4667" t="str">
            <v>TINTA A BASE DE RESINA ACRILICA EMULSIONADA EM AGUA, PARA SINALIZACAO HORIZONTAL VIARIA (NBR 13699)</v>
          </cell>
          <cell r="C4667" t="str">
            <v xml:space="preserve">L     </v>
          </cell>
          <cell r="D4667" t="str">
            <v>CR</v>
          </cell>
          <cell r="E4667">
            <v>14.56</v>
          </cell>
        </row>
        <row r="4668">
          <cell r="A4668">
            <v>7343</v>
          </cell>
          <cell r="B4668" t="str">
            <v>TINTA A BASE DE RESINA ACRILICA, PARA SINALIZACAO HORIZONTAL VIARIA (NBR 11862)</v>
          </cell>
          <cell r="C4668" t="str">
            <v xml:space="preserve">L     </v>
          </cell>
          <cell r="D4668" t="str">
            <v>CR</v>
          </cell>
          <cell r="E4668">
            <v>14.74</v>
          </cell>
        </row>
        <row r="4669">
          <cell r="A4669">
            <v>7350</v>
          </cell>
          <cell r="B4669" t="str">
            <v>TINTA ACRILICA PARA CERAMICA</v>
          </cell>
          <cell r="C4669" t="str">
            <v xml:space="preserve">L     </v>
          </cell>
          <cell r="D4669" t="str">
            <v>CR</v>
          </cell>
          <cell r="E4669">
            <v>24.68</v>
          </cell>
        </row>
        <row r="4670">
          <cell r="A4670">
            <v>7348</v>
          </cell>
          <cell r="B4670" t="str">
            <v>TINTA ACRILICA PREMIUM PARA PISO</v>
          </cell>
          <cell r="C4670" t="str">
            <v xml:space="preserve">L     </v>
          </cell>
          <cell r="D4670" t="str">
            <v>CR</v>
          </cell>
          <cell r="E4670">
            <v>13.84</v>
          </cell>
        </row>
        <row r="4671">
          <cell r="A4671">
            <v>7356</v>
          </cell>
          <cell r="B4671" t="str">
            <v>TINTA ACRILICA PREMIUM, COR BRANCO FOSCO</v>
          </cell>
          <cell r="C4671" t="str">
            <v xml:space="preserve">L     </v>
          </cell>
          <cell r="D4671" t="str">
            <v>CR</v>
          </cell>
          <cell r="E4671">
            <v>20.75</v>
          </cell>
        </row>
        <row r="4672">
          <cell r="A4672">
            <v>7313</v>
          </cell>
          <cell r="B4672" t="str">
            <v>TINTA ASFALTICA IMPERMEABILIZANTE DILUIDA EM SOLVENTE, PARA MATERIAIS CIMENTICIOS, METAL E MADEIRA</v>
          </cell>
          <cell r="C4672" t="str">
            <v xml:space="preserve">L     </v>
          </cell>
          <cell r="D4672" t="str">
            <v>CR</v>
          </cell>
          <cell r="E4672">
            <v>16.5</v>
          </cell>
        </row>
        <row r="4673">
          <cell r="A4673">
            <v>7319</v>
          </cell>
          <cell r="B4673" t="str">
            <v>TINTA ASFALTICA IMPERMEABILIZANTE DISPERSA EM AGUA, PARA MATERIAIS CIMENTICIOS</v>
          </cell>
          <cell r="C4673" t="str">
            <v xml:space="preserve">L     </v>
          </cell>
          <cell r="D4673" t="str">
            <v>CR</v>
          </cell>
          <cell r="E4673">
            <v>9.44</v>
          </cell>
        </row>
        <row r="4674">
          <cell r="A4674">
            <v>38119</v>
          </cell>
          <cell r="B4674" t="str">
            <v>TINTA BORRACHA CLORADA, ACABAMENTO SEMIBRILHO, BRANCA</v>
          </cell>
          <cell r="C4674" t="str">
            <v xml:space="preserve">L     </v>
          </cell>
          <cell r="D4674" t="str">
            <v>CR</v>
          </cell>
          <cell r="E4674">
            <v>70.2</v>
          </cell>
        </row>
        <row r="4675">
          <cell r="A4675">
            <v>7314</v>
          </cell>
          <cell r="B4675" t="str">
            <v>TINTA BORRACHA CLORADA, ACABAMENTO SEMIBRILHO, CORES VIVAS</v>
          </cell>
          <cell r="C4675" t="str">
            <v xml:space="preserve">L     </v>
          </cell>
          <cell r="D4675" t="str">
            <v>CR</v>
          </cell>
          <cell r="E4675">
            <v>75.650000000000006</v>
          </cell>
        </row>
        <row r="4676">
          <cell r="A4676">
            <v>38131</v>
          </cell>
          <cell r="B4676" t="str">
            <v>TINTA BORRACHA, CLORADA, ACABAMENTO SEMIBRILHO, PRETA</v>
          </cell>
          <cell r="C4676" t="str">
            <v xml:space="preserve">L     </v>
          </cell>
          <cell r="D4676" t="str">
            <v>CR</v>
          </cell>
          <cell r="E4676">
            <v>70.83</v>
          </cell>
        </row>
        <row r="4677">
          <cell r="A4677">
            <v>7304</v>
          </cell>
          <cell r="B4677" t="str">
            <v>TINTA EPOXI PREMIUM, BRANCA</v>
          </cell>
          <cell r="C4677" t="str">
            <v xml:space="preserve">L     </v>
          </cell>
          <cell r="D4677" t="str">
            <v>CR</v>
          </cell>
          <cell r="E4677">
            <v>64.47</v>
          </cell>
        </row>
        <row r="4678">
          <cell r="A4678">
            <v>7293</v>
          </cell>
          <cell r="B4678" t="str">
            <v>TINTA ESMALTE SINTETICO GRAFITE COM PROTECAO PARA METAIS FERROSOS</v>
          </cell>
          <cell r="C4678" t="str">
            <v xml:space="preserve">L     </v>
          </cell>
          <cell r="D4678" t="str">
            <v>CR</v>
          </cell>
          <cell r="E4678">
            <v>28.91</v>
          </cell>
        </row>
        <row r="4679">
          <cell r="A4679">
            <v>7311</v>
          </cell>
          <cell r="B4679" t="str">
            <v>TINTA ESMALTE SINTETICO PREMIUM ACETINADO</v>
          </cell>
          <cell r="C4679" t="str">
            <v xml:space="preserve">L     </v>
          </cell>
          <cell r="D4679" t="str">
            <v>CR</v>
          </cell>
          <cell r="E4679">
            <v>27.96</v>
          </cell>
        </row>
        <row r="4680">
          <cell r="A4680">
            <v>7292</v>
          </cell>
          <cell r="B4680" t="str">
            <v>TINTA ESMALTE SINTETICO PREMIUM BRILHANTE</v>
          </cell>
          <cell r="C4680" t="str">
            <v xml:space="preserve">L     </v>
          </cell>
          <cell r="D4680" t="str">
            <v xml:space="preserve">C </v>
          </cell>
          <cell r="E4680">
            <v>27.15</v>
          </cell>
        </row>
        <row r="4681">
          <cell r="A4681">
            <v>7288</v>
          </cell>
          <cell r="B4681" t="str">
            <v>TINTA ESMALTE SINTETICO PREMIUM FOSCO</v>
          </cell>
          <cell r="C4681" t="str">
            <v xml:space="preserve">L     </v>
          </cell>
          <cell r="D4681" t="str">
            <v>CR</v>
          </cell>
          <cell r="E4681">
            <v>30.77</v>
          </cell>
        </row>
        <row r="4682">
          <cell r="A4682">
            <v>35693</v>
          </cell>
          <cell r="B4682" t="str">
            <v>TINTA LATEX ACRILICA ECONOMICA, COR BRANCA</v>
          </cell>
          <cell r="C4682" t="str">
            <v xml:space="preserve">L     </v>
          </cell>
          <cell r="D4682" t="str">
            <v>CR</v>
          </cell>
          <cell r="E4682">
            <v>9.52</v>
          </cell>
        </row>
        <row r="4683">
          <cell r="A4683">
            <v>35692</v>
          </cell>
          <cell r="B4683" t="str">
            <v>TINTA LATEX ACRILICA STANDARD, COR BRANCA</v>
          </cell>
          <cell r="C4683" t="str">
            <v xml:space="preserve">L     </v>
          </cell>
          <cell r="D4683" t="str">
            <v>CR</v>
          </cell>
          <cell r="E4683">
            <v>51.04</v>
          </cell>
        </row>
        <row r="4684">
          <cell r="A4684">
            <v>7342</v>
          </cell>
          <cell r="B4684" t="str">
            <v>TINTA MINERAL IMPERMEAVEL EM PO, BRANCA</v>
          </cell>
          <cell r="C4684" t="str">
            <v xml:space="preserve">KG    </v>
          </cell>
          <cell r="D4684" t="str">
            <v>CR</v>
          </cell>
          <cell r="E4684">
            <v>1.81</v>
          </cell>
        </row>
        <row r="4685">
          <cell r="A4685">
            <v>7306</v>
          </cell>
          <cell r="B4685" t="str">
            <v>TINTA PROTETORA SUPERFICIE METALICA ALUMINIO</v>
          </cell>
          <cell r="C4685" t="str">
            <v xml:space="preserve">L     </v>
          </cell>
          <cell r="D4685" t="str">
            <v>CR</v>
          </cell>
          <cell r="E4685">
            <v>33.159999999999997</v>
          </cell>
        </row>
        <row r="4686">
          <cell r="A4686">
            <v>39574</v>
          </cell>
          <cell r="B4686" t="str">
            <v>TIRANTE COM ELO, EM ARAME GALVANIZADO RIGIDO, NUMERO 10, COMPRIMENTO 2000 MM, PARA PENDURAL DE FORRO REMOVIVEL</v>
          </cell>
          <cell r="C4686" t="str">
            <v xml:space="preserve">UN    </v>
          </cell>
          <cell r="D4686" t="str">
            <v>CR</v>
          </cell>
          <cell r="E4686">
            <v>2.54</v>
          </cell>
        </row>
        <row r="4687">
          <cell r="A4687">
            <v>11060</v>
          </cell>
          <cell r="B4687" t="str">
            <v>TIRANTE EM FERRO GALVANIZADO PARA CONTRAVENTAMENTO DE TELHA CANALETE 90, 1/4 " X 400 MM</v>
          </cell>
          <cell r="C4687" t="str">
            <v xml:space="preserve">UN    </v>
          </cell>
          <cell r="D4687" t="str">
            <v>CR</v>
          </cell>
          <cell r="E4687">
            <v>27.92</v>
          </cell>
        </row>
        <row r="4688">
          <cell r="A4688">
            <v>37401</v>
          </cell>
          <cell r="B4688" t="str">
            <v>TOALHEIRO PLASTICO TIPO DISPENSER PARA PAPEL TOALHA INTERFOLHADO</v>
          </cell>
          <cell r="C4688" t="str">
            <v xml:space="preserve">UN    </v>
          </cell>
          <cell r="D4688" t="str">
            <v>CR</v>
          </cell>
          <cell r="E4688">
            <v>41.54</v>
          </cell>
        </row>
        <row r="4689">
          <cell r="A4689">
            <v>7525</v>
          </cell>
          <cell r="B4689" t="str">
            <v>TOMADA INDUSTRIAL DE EMBUTIR 3P+T 30 A, 440 V, COM TRAVA, COM PLACA</v>
          </cell>
          <cell r="C4689" t="str">
            <v xml:space="preserve">UN    </v>
          </cell>
          <cell r="D4689" t="str">
            <v>CR</v>
          </cell>
          <cell r="E4689">
            <v>38.159999999999997</v>
          </cell>
        </row>
        <row r="4690">
          <cell r="A4690">
            <v>7524</v>
          </cell>
          <cell r="B4690" t="str">
            <v>TOMADA INDUSTRIAL DE EMBUTIR 3P+T 30 A, 440 V, COM TRAVA, SEM PLACA</v>
          </cell>
          <cell r="C4690" t="str">
            <v xml:space="preserve">UN    </v>
          </cell>
          <cell r="D4690" t="str">
            <v>CR</v>
          </cell>
          <cell r="E4690">
            <v>35.96</v>
          </cell>
        </row>
        <row r="4691">
          <cell r="A4691">
            <v>38105</v>
          </cell>
          <cell r="B4691" t="str">
            <v>TOMADA PARA ANTENA DE TV, CABO COAXIAL DE 9 MM (APENAS MODULO)</v>
          </cell>
          <cell r="C4691" t="str">
            <v xml:space="preserve">UN    </v>
          </cell>
          <cell r="D4691" t="str">
            <v>CR</v>
          </cell>
          <cell r="E4691">
            <v>9.23</v>
          </cell>
        </row>
        <row r="4692">
          <cell r="A4692">
            <v>38084</v>
          </cell>
          <cell r="B4692" t="str">
            <v>TOMADA PARA ANTENA DE TV, CABO COAXIAL DE 9 MM, CONJUNTO MONTADO PARA EMBUTIR 4" X 2" (PLACA + SUPORTE + MODULO)</v>
          </cell>
          <cell r="C4692" t="str">
            <v xml:space="preserve">UN    </v>
          </cell>
          <cell r="D4692" t="str">
            <v>CR</v>
          </cell>
          <cell r="E4692">
            <v>13.12</v>
          </cell>
        </row>
        <row r="4693">
          <cell r="A4693">
            <v>38103</v>
          </cell>
          <cell r="B4693" t="str">
            <v>TOMADA RJ11, 2 FIOS (APENAS MODULO)</v>
          </cell>
          <cell r="C4693" t="str">
            <v xml:space="preserve">UN    </v>
          </cell>
          <cell r="D4693" t="str">
            <v>CR</v>
          </cell>
          <cell r="E4693">
            <v>13.87</v>
          </cell>
        </row>
        <row r="4694">
          <cell r="A4694">
            <v>38082</v>
          </cell>
          <cell r="B4694" t="str">
            <v>TOMADA RJ11, 2 FIOS, CONJUNTO MONTADO PARA EMBUTIR 4" X 2" (PLACA + SUPORTE + MODULO)</v>
          </cell>
          <cell r="C4694" t="str">
            <v xml:space="preserve">UN    </v>
          </cell>
          <cell r="D4694" t="str">
            <v>CR</v>
          </cell>
          <cell r="E4694">
            <v>17.079999999999998</v>
          </cell>
        </row>
        <row r="4695">
          <cell r="A4695">
            <v>38104</v>
          </cell>
          <cell r="B4695" t="str">
            <v>TOMADA RJ45, 8 FIOS, CAT 5E (APENAS MODULO)</v>
          </cell>
          <cell r="C4695" t="str">
            <v xml:space="preserve">UN    </v>
          </cell>
          <cell r="D4695" t="str">
            <v>CR</v>
          </cell>
          <cell r="E4695">
            <v>27.15</v>
          </cell>
        </row>
        <row r="4696">
          <cell r="A4696">
            <v>38083</v>
          </cell>
          <cell r="B4696" t="str">
            <v>TOMADA RJ45, 8 FIOS, CAT 5E, CONJUNTO MONTADO PARA EMBUTIR 4" X 2" (PLACA + SUPORTE + MODULO)</v>
          </cell>
          <cell r="C4696" t="str">
            <v xml:space="preserve">UN    </v>
          </cell>
          <cell r="D4696" t="str">
            <v>CR</v>
          </cell>
          <cell r="E4696">
            <v>30.14</v>
          </cell>
        </row>
        <row r="4697">
          <cell r="A4697">
            <v>38101</v>
          </cell>
          <cell r="B4697" t="str">
            <v>TOMADA 2P+T 10A, 250V  (APENAS MODULO)</v>
          </cell>
          <cell r="C4697" t="str">
            <v xml:space="preserve">UN    </v>
          </cell>
          <cell r="D4697" t="str">
            <v>CR</v>
          </cell>
          <cell r="E4697">
            <v>6.59</v>
          </cell>
        </row>
        <row r="4698">
          <cell r="A4698">
            <v>7528</v>
          </cell>
          <cell r="B4698" t="str">
            <v>TOMADA 2P+T 10A, 250V, CONJUNTO MONTADO PARA EMBUTIR 4" X 2" (PLACA + SUPORTE + MODULO)</v>
          </cell>
          <cell r="C4698" t="str">
            <v xml:space="preserve">UN    </v>
          </cell>
          <cell r="D4698" t="str">
            <v xml:space="preserve">C </v>
          </cell>
          <cell r="E4698">
            <v>7.75</v>
          </cell>
        </row>
        <row r="4699">
          <cell r="A4699">
            <v>12147</v>
          </cell>
          <cell r="B4699" t="str">
            <v>TOMADA 2P+T 10A, 250V, CONJUNTO MONTADO PARA SOBREPOR 4" X 2" (CAIXA + MODULO)</v>
          </cell>
          <cell r="C4699" t="str">
            <v xml:space="preserve">UN    </v>
          </cell>
          <cell r="D4699" t="str">
            <v>CR</v>
          </cell>
          <cell r="E4699">
            <v>11.81</v>
          </cell>
        </row>
        <row r="4700">
          <cell r="A4700">
            <v>38075</v>
          </cell>
          <cell r="B4700" t="str">
            <v>TOMADA 2P+T 20A 250V, CONJUNTO MONTADO PARA EMBUTIR 4" X 2" (PLACA + SUPORTE + MODULO)</v>
          </cell>
          <cell r="C4700" t="str">
            <v xml:space="preserve">UN    </v>
          </cell>
          <cell r="D4700" t="str">
            <v>CR</v>
          </cell>
          <cell r="E4700">
            <v>13.42</v>
          </cell>
        </row>
        <row r="4701">
          <cell r="A4701">
            <v>38102</v>
          </cell>
          <cell r="B4701" t="str">
            <v>TOMADA 2P+T 20A, 250V  (APENAS MODULO)</v>
          </cell>
          <cell r="C4701" t="str">
            <v xml:space="preserve">UN    </v>
          </cell>
          <cell r="D4701" t="str">
            <v>CR</v>
          </cell>
          <cell r="E4701">
            <v>8.43</v>
          </cell>
        </row>
        <row r="4702">
          <cell r="A4702">
            <v>38076</v>
          </cell>
          <cell r="B4702" t="str">
            <v>TOMADAS (2 MODULOS) 2P+T 10A, 250V, CONJUNTO MONTADO PARA EMBUTIR 4" X 2" (PLACA + SUPORTE + MODULOS)</v>
          </cell>
          <cell r="C4702" t="str">
            <v xml:space="preserve">UN    </v>
          </cell>
          <cell r="D4702" t="str">
            <v>CR</v>
          </cell>
          <cell r="E4702">
            <v>15.05</v>
          </cell>
        </row>
        <row r="4703">
          <cell r="A4703">
            <v>7592</v>
          </cell>
          <cell r="B4703" t="str">
            <v>TOPOGRAFO</v>
          </cell>
          <cell r="C4703" t="str">
            <v xml:space="preserve">H     </v>
          </cell>
          <cell r="D4703" t="str">
            <v xml:space="preserve">C </v>
          </cell>
          <cell r="E4703">
            <v>16.41</v>
          </cell>
        </row>
        <row r="4704">
          <cell r="A4704">
            <v>40820</v>
          </cell>
          <cell r="B4704" t="str">
            <v>TOPOGRAFO (MENSALISTA)</v>
          </cell>
          <cell r="C4704" t="str">
            <v xml:space="preserve">MES   </v>
          </cell>
          <cell r="D4704" t="str">
            <v>CR</v>
          </cell>
          <cell r="E4704">
            <v>2926.62</v>
          </cell>
        </row>
        <row r="4705">
          <cell r="A4705">
            <v>11762</v>
          </cell>
          <cell r="B4705" t="str">
            <v>TORNEIRA CROMADA COM BICO PARA JARDIM/TANQUE 1/2 " OU 3/4 " (REF 1153)</v>
          </cell>
          <cell r="C4705" t="str">
            <v xml:space="preserve">UN    </v>
          </cell>
          <cell r="D4705" t="str">
            <v>CR</v>
          </cell>
          <cell r="E4705">
            <v>53.34</v>
          </cell>
        </row>
        <row r="4706">
          <cell r="A4706">
            <v>13418</v>
          </cell>
          <cell r="B4706" t="str">
            <v>TORNEIRA CROMADA CURTA SEM BICO PARA TANQUE, PADRAO POPULAR, 1/2 " OU 3/4 " (REF 1140)</v>
          </cell>
          <cell r="C4706" t="str">
            <v xml:space="preserve">UN    </v>
          </cell>
          <cell r="D4706" t="str">
            <v>CR</v>
          </cell>
          <cell r="E4706">
            <v>14.9</v>
          </cell>
        </row>
        <row r="4707">
          <cell r="A4707">
            <v>13984</v>
          </cell>
          <cell r="B4707" t="str">
            <v>TORNEIRA CROMADA CURTA SEM BICO PARA USO GERAL  1/2 " OU 3/4 " (REF 1152)</v>
          </cell>
          <cell r="C4707" t="str">
            <v xml:space="preserve">UN    </v>
          </cell>
          <cell r="D4707" t="str">
            <v>CR</v>
          </cell>
          <cell r="E4707">
            <v>37.28</v>
          </cell>
        </row>
        <row r="4708">
          <cell r="A4708">
            <v>11772</v>
          </cell>
          <cell r="B4708" t="str">
            <v>TORNEIRA CROMADA DE MESA PARA COZINHA BICA MOVEL COM AREJADOR 1/2 " OU 3/4 " (REF 1167)</v>
          </cell>
          <cell r="C4708" t="str">
            <v xml:space="preserve">UN    </v>
          </cell>
          <cell r="D4708" t="str">
            <v>CR</v>
          </cell>
          <cell r="E4708">
            <v>90.53</v>
          </cell>
        </row>
        <row r="4709">
          <cell r="A4709">
            <v>36795</v>
          </cell>
          <cell r="B4709" t="str">
            <v>TORNEIRA CROMADA DE MESA PARA LAVATORIO COM SENSOR DE PRESENCA</v>
          </cell>
          <cell r="C4709" t="str">
            <v xml:space="preserve">UN    </v>
          </cell>
          <cell r="D4709" t="str">
            <v>CR</v>
          </cell>
          <cell r="E4709">
            <v>582.28</v>
          </cell>
        </row>
        <row r="4710">
          <cell r="A4710">
            <v>36796</v>
          </cell>
          <cell r="B4710" t="str">
            <v>TORNEIRA CROMADA DE MESA PARA LAVATORIO TEMPORIZADA PRESSAO BICA BAIXA</v>
          </cell>
          <cell r="C4710" t="str">
            <v xml:space="preserve">UN    </v>
          </cell>
          <cell r="D4710" t="str">
            <v>CR</v>
          </cell>
          <cell r="E4710">
            <v>149.91999999999999</v>
          </cell>
        </row>
        <row r="4711">
          <cell r="A4711">
            <v>36791</v>
          </cell>
          <cell r="B4711" t="str">
            <v>TORNEIRA CROMADA DE MESA PARA LAVATORIO, BICA ALTA (REF 1195)</v>
          </cell>
          <cell r="C4711" t="str">
            <v xml:space="preserve">UN    </v>
          </cell>
          <cell r="D4711" t="str">
            <v>CR</v>
          </cell>
          <cell r="E4711">
            <v>77.239999999999995</v>
          </cell>
        </row>
        <row r="4712">
          <cell r="A4712">
            <v>13415</v>
          </cell>
          <cell r="B4712" t="str">
            <v>TORNEIRA CROMADA DE MESA PARA LAVATORIO, PADRAO POPULAR, 1/2 " OU 3/4 " (REF 1193)</v>
          </cell>
          <cell r="C4712" t="str">
            <v xml:space="preserve">UN    </v>
          </cell>
          <cell r="D4712" t="str">
            <v xml:space="preserve">C </v>
          </cell>
          <cell r="E4712">
            <v>44.9</v>
          </cell>
        </row>
        <row r="4713">
          <cell r="A4713">
            <v>36792</v>
          </cell>
          <cell r="B4713" t="str">
            <v>TORNEIRA CROMADA DE PAREDE LONGA PARA LAVATORIO (REF 1178)</v>
          </cell>
          <cell r="C4713" t="str">
            <v xml:space="preserve">UN    </v>
          </cell>
          <cell r="D4713" t="str">
            <v>CR</v>
          </cell>
          <cell r="E4713">
            <v>147.65</v>
          </cell>
        </row>
        <row r="4714">
          <cell r="A4714">
            <v>11773</v>
          </cell>
          <cell r="B4714" t="str">
            <v>TORNEIRA CROMADA DE PAREDE PARA COZINHA BICA MOVEL COM AREJADOR 1/2 " OU 3/4 " (REF 1168)</v>
          </cell>
          <cell r="C4714" t="str">
            <v xml:space="preserve">UN    </v>
          </cell>
          <cell r="D4714" t="str">
            <v>CR</v>
          </cell>
          <cell r="E4714">
            <v>86.43</v>
          </cell>
        </row>
        <row r="4715">
          <cell r="A4715">
            <v>11775</v>
          </cell>
          <cell r="B4715" t="str">
            <v>TORNEIRA CROMADA DE PAREDE PARA COZINHA COM AREJADOR 1/2 " OU 3/4 " (REF 1157)</v>
          </cell>
          <cell r="C4715" t="str">
            <v xml:space="preserve">UN    </v>
          </cell>
          <cell r="D4715" t="str">
            <v>CR</v>
          </cell>
          <cell r="E4715">
            <v>90.25</v>
          </cell>
        </row>
        <row r="4716">
          <cell r="A4716">
            <v>13983</v>
          </cell>
          <cell r="B4716" t="str">
            <v>TORNEIRA CROMADA DE PAREDE PARA COZINHA COM AREJADOR, PADRAO POPULAR, 1/2 " OU 3/4 " (REF 1159)</v>
          </cell>
          <cell r="C4716" t="str">
            <v xml:space="preserve">UN    </v>
          </cell>
          <cell r="D4716" t="str">
            <v>CR</v>
          </cell>
          <cell r="E4716">
            <v>46.11</v>
          </cell>
        </row>
        <row r="4717">
          <cell r="A4717">
            <v>13416</v>
          </cell>
          <cell r="B4717" t="str">
            <v>TORNEIRA CROMADA DE PAREDE PARA COZINHA SEM AREJADOR, PADRAO POPULAR, 1/2 " OU 3/4 " (REF 1158)</v>
          </cell>
          <cell r="C4717" t="str">
            <v xml:space="preserve">UN    </v>
          </cell>
          <cell r="D4717" t="str">
            <v>CR</v>
          </cell>
          <cell r="E4717">
            <v>37.18</v>
          </cell>
        </row>
        <row r="4718">
          <cell r="A4718">
            <v>13417</v>
          </cell>
          <cell r="B4718" t="str">
            <v>TORNEIRA CROMADA SEM BICO PARA TANQUE 1/2 " OU 3/4 " (REF 1143)</v>
          </cell>
          <cell r="C4718" t="str">
            <v xml:space="preserve">UN    </v>
          </cell>
          <cell r="D4718" t="str">
            <v>CR</v>
          </cell>
          <cell r="E4718">
            <v>32.799999999999997</v>
          </cell>
        </row>
        <row r="4719">
          <cell r="A4719">
            <v>7604</v>
          </cell>
          <cell r="B4719" t="str">
            <v>TORNEIRA CROMADA SEM BICO PARA TANQUE, PADRAO POPULAR, 1/2 " OU 3/4 " (REF 1126)</v>
          </cell>
          <cell r="C4719" t="str">
            <v xml:space="preserve">UN    </v>
          </cell>
          <cell r="D4719" t="str">
            <v>CR</v>
          </cell>
          <cell r="E4719">
            <v>14.2</v>
          </cell>
        </row>
        <row r="4720">
          <cell r="A4720">
            <v>11763</v>
          </cell>
          <cell r="B4720" t="str">
            <v>TORNEIRA DE BOIA CONVENCIONAL PARA CAIXA D'AGUA, 1.1/2", COM HASTE E TORNEIRA METALICOS E BALAO PLASTICO</v>
          </cell>
          <cell r="C4720" t="str">
            <v xml:space="preserve">UN    </v>
          </cell>
          <cell r="D4720" t="str">
            <v>CR</v>
          </cell>
          <cell r="E4720">
            <v>132.06</v>
          </cell>
        </row>
        <row r="4721">
          <cell r="A4721">
            <v>11764</v>
          </cell>
          <cell r="B4721" t="str">
            <v>TORNEIRA DE BOIA CONVENCIONAL PARA CAIXA D'AGUA, 1.1/4", COM HASTE E TORNEIRA METALICOS E BALAO PLASTICO</v>
          </cell>
          <cell r="C4721" t="str">
            <v xml:space="preserve">UN    </v>
          </cell>
          <cell r="D4721" t="str">
            <v>CR</v>
          </cell>
          <cell r="E4721">
            <v>141.06</v>
          </cell>
        </row>
        <row r="4722">
          <cell r="A4722">
            <v>11829</v>
          </cell>
          <cell r="B4722" t="str">
            <v>TORNEIRA DE BOIA CONVENCIONAL PARA CAIXA D'AGUA, 1/2", COM HASTE E TORNEIRA METALICOS E BALAO PLASTICO</v>
          </cell>
          <cell r="C4722" t="str">
            <v xml:space="preserve">UN    </v>
          </cell>
          <cell r="D4722" t="str">
            <v>CR</v>
          </cell>
          <cell r="E4722">
            <v>33.799999999999997</v>
          </cell>
        </row>
        <row r="4723">
          <cell r="A4723">
            <v>11825</v>
          </cell>
          <cell r="B4723" t="str">
            <v>TORNEIRA DE BOIA CONVENCIONAL PARA CAIXA D'AGUA, 1", COM HASTE E TORNEIRA METALICOS E BALAO PLASTICO</v>
          </cell>
          <cell r="C4723" t="str">
            <v xml:space="preserve">UN    </v>
          </cell>
          <cell r="D4723" t="str">
            <v>CR</v>
          </cell>
          <cell r="E4723">
            <v>57.96</v>
          </cell>
        </row>
        <row r="4724">
          <cell r="A4724">
            <v>11767</v>
          </cell>
          <cell r="B4724" t="str">
            <v>TORNEIRA DE BOIA CONVENCIONAL PARA CAIXA D'AGUA, 2", COM HASTE E TORNEIRA METALICOS E BALAO PLASTICO</v>
          </cell>
          <cell r="C4724" t="str">
            <v xml:space="preserve">UN    </v>
          </cell>
          <cell r="D4724" t="str">
            <v>CR</v>
          </cell>
          <cell r="E4724">
            <v>234.14</v>
          </cell>
        </row>
        <row r="4725">
          <cell r="A4725">
            <v>11830</v>
          </cell>
          <cell r="B4725" t="str">
            <v>TORNEIRA DE BOIA CONVENCIONAL PARA CAIXA D'AGUA, 3/4", COM HASTE E TORNEIRA METALICOS E BALAO PLASTICO</v>
          </cell>
          <cell r="C4725" t="str">
            <v xml:space="preserve">UN    </v>
          </cell>
          <cell r="D4725" t="str">
            <v>CR</v>
          </cell>
          <cell r="E4725">
            <v>36.53</v>
          </cell>
        </row>
        <row r="4726">
          <cell r="A4726">
            <v>11766</v>
          </cell>
          <cell r="B4726" t="str">
            <v>TORNEIRA DE BOIA VAZAO TOTAL PARA CAIXA D'AGUA, 1/2", COM HASTE E TORNEIRA METALICOS E BALAO PLASTICO</v>
          </cell>
          <cell r="C4726" t="str">
            <v xml:space="preserve">UN    </v>
          </cell>
          <cell r="D4726" t="str">
            <v>CR</v>
          </cell>
          <cell r="E4726">
            <v>64.94</v>
          </cell>
        </row>
        <row r="4727">
          <cell r="A4727">
            <v>11765</v>
          </cell>
          <cell r="B4727" t="str">
            <v>TORNEIRA DE BOIA VAZAO TOTAL PARA CAIXA D'AGUA, 1", COM HASTE E TORNEIRA METALICOS E BALAO PLASTICO</v>
          </cell>
          <cell r="C4727" t="str">
            <v xml:space="preserve">UN    </v>
          </cell>
          <cell r="D4727" t="str">
            <v>CR</v>
          </cell>
          <cell r="E4727">
            <v>88.43</v>
          </cell>
        </row>
        <row r="4728">
          <cell r="A4728">
            <v>11824</v>
          </cell>
          <cell r="B4728" t="str">
            <v>TORNEIRA DE BOIA VAZAO TOTAL PARA CAIXA D'AGUA, 3/4", COM HASTE E TORNEIRA METALICOS E BALAO PLASTICO</v>
          </cell>
          <cell r="C4728" t="str">
            <v xml:space="preserve">UN    </v>
          </cell>
          <cell r="D4728" t="str">
            <v>CR</v>
          </cell>
          <cell r="E4728">
            <v>66.98</v>
          </cell>
        </row>
        <row r="4729">
          <cell r="A4729">
            <v>11777</v>
          </cell>
          <cell r="B4729" t="str">
            <v>TORNEIRA ELETRICA DE PAREDE, BICA ALTA, PARA COZINHA, 5500 W (110/220 V)</v>
          </cell>
          <cell r="C4729" t="str">
            <v xml:space="preserve">UN    </v>
          </cell>
          <cell r="D4729" t="str">
            <v>CR</v>
          </cell>
          <cell r="E4729">
            <v>118.2</v>
          </cell>
        </row>
        <row r="4730">
          <cell r="A4730">
            <v>7602</v>
          </cell>
          <cell r="B4730" t="str">
            <v>TORNEIRA METAL AMARELO COM BICO PARA JARDIM, PADRAO POPULAR, 1/2 " OU 3/4 " (REF 1128)</v>
          </cell>
          <cell r="C4730" t="str">
            <v xml:space="preserve">UN    </v>
          </cell>
          <cell r="D4730" t="str">
            <v>CR</v>
          </cell>
          <cell r="E4730">
            <v>14.08</v>
          </cell>
        </row>
        <row r="4731">
          <cell r="A4731">
            <v>7603</v>
          </cell>
          <cell r="B4731" t="str">
            <v>TORNEIRA METAL AMARELO CURTA SEM BICO PARA TANQUE, PADRAO POPULAR, 1/2 " OU 3/4 " (REF 1120)</v>
          </cell>
          <cell r="C4731" t="str">
            <v xml:space="preserve">UN    </v>
          </cell>
          <cell r="D4731" t="str">
            <v>CR</v>
          </cell>
          <cell r="E4731">
            <v>13.65</v>
          </cell>
        </row>
        <row r="4732">
          <cell r="A4732">
            <v>11826</v>
          </cell>
          <cell r="B4732" t="str">
            <v>TORNEIRA METALICA DE BOIA CONVENCIONAL PARA CAIXA D'AGUA, 1/2 ", COM HASTE, TORNEIRA E BALAO METALICOS</v>
          </cell>
          <cell r="C4732" t="str">
            <v xml:space="preserve">UN    </v>
          </cell>
          <cell r="D4732" t="str">
            <v>CR</v>
          </cell>
          <cell r="E4732">
            <v>56.25</v>
          </cell>
        </row>
        <row r="4733">
          <cell r="A4733">
            <v>7606</v>
          </cell>
          <cell r="B4733" t="str">
            <v>TORNEIRA METALICA DE BOIA CONVENCIONAL PARA CAIXA D'AGUA, 3/4 ", COM HASTE, TORNEIRA E BALAO METALICOS</v>
          </cell>
          <cell r="C4733" t="str">
            <v xml:space="preserve">UN    </v>
          </cell>
          <cell r="D4733" t="str">
            <v>CR</v>
          </cell>
          <cell r="E4733">
            <v>58.61</v>
          </cell>
        </row>
        <row r="4734">
          <cell r="A4734">
            <v>40329</v>
          </cell>
          <cell r="B4734" t="str">
            <v>TORNEIRA PLASTICA DE BOIA CONVENCIONAL PARA CAIXA DE AGUA, 3/4 ", COM HASTE METALICA E COM TORNEIRA E BALAO PLASTICOS (PADRAO POPULAR)</v>
          </cell>
          <cell r="C4734" t="str">
            <v xml:space="preserve">UN    </v>
          </cell>
          <cell r="D4734" t="str">
            <v xml:space="preserve">C </v>
          </cell>
          <cell r="E4734">
            <v>28.35</v>
          </cell>
        </row>
        <row r="4735">
          <cell r="A4735">
            <v>11823</v>
          </cell>
          <cell r="B4735" t="str">
            <v>TORNEIRA PLASTICA DE BOIA PARA CAIXA DE DESCARGA,  1/2", BALAO E TORNEIRA PLASTICOS, COM HASTE METALICA</v>
          </cell>
          <cell r="C4735" t="str">
            <v xml:space="preserve">UN    </v>
          </cell>
          <cell r="D4735" t="str">
            <v>CR</v>
          </cell>
          <cell r="E4735">
            <v>12.25</v>
          </cell>
        </row>
        <row r="4736">
          <cell r="A4736">
            <v>11822</v>
          </cell>
          <cell r="B4736" t="str">
            <v>TORNEIRA PLASTICA DE MESA, BICA MOVEL, PARA COZINHA 1/2 "</v>
          </cell>
          <cell r="C4736" t="str">
            <v xml:space="preserve">UN    </v>
          </cell>
          <cell r="D4736" t="str">
            <v>CR</v>
          </cell>
          <cell r="E4736">
            <v>23.08</v>
          </cell>
        </row>
        <row r="4737">
          <cell r="A4737">
            <v>11831</v>
          </cell>
          <cell r="B4737" t="str">
            <v>TORNEIRA PLASTICA PARA TANQUE 1/2 " OU 3/4 " COM BICO PARA MANGUEIRA</v>
          </cell>
          <cell r="C4737" t="str">
            <v xml:space="preserve">UN    </v>
          </cell>
          <cell r="D4737" t="str">
            <v>CR</v>
          </cell>
          <cell r="E4737">
            <v>17.52</v>
          </cell>
        </row>
        <row r="4738">
          <cell r="A4738">
            <v>7613</v>
          </cell>
          <cell r="B4738" t="str">
            <v>TRANSFORMADOR TRIFASICO DE DISTRIBUICAO, POTENCIA DE 1000 KVA, TENSAO NOMINAL DE 15 KV, TENSAO SECUNDARIA DE 220/127V, EM OLEO ISOLANTE TIPO MINERAL</v>
          </cell>
          <cell r="C4738" t="str">
            <v xml:space="preserve">UN    </v>
          </cell>
          <cell r="D4738" t="str">
            <v>AS</v>
          </cell>
          <cell r="E4738">
            <v>55959.45</v>
          </cell>
        </row>
        <row r="4739">
          <cell r="A4739">
            <v>7619</v>
          </cell>
          <cell r="B4739" t="str">
            <v>TRANSFORMADOR TRIFASICO DE DISTRIBUICAO, POTENCIA DE 112,5 KVA, TENSAO NOMINAL DE 15 KV, TENSAO SECUNDARIA DE 220/127V, EM OLEO ISOLANTE TIPO MINERAL</v>
          </cell>
          <cell r="C4739" t="str">
            <v xml:space="preserve">UN    </v>
          </cell>
          <cell r="D4739" t="str">
            <v>AS</v>
          </cell>
          <cell r="E4739">
            <v>8650.1299999999992</v>
          </cell>
        </row>
        <row r="4740">
          <cell r="A4740">
            <v>12076</v>
          </cell>
          <cell r="B4740" t="str">
            <v>TRANSFORMADOR TRIFASICO DE DISTRIBUICAO, POTENCIA DE 15 KVA, TENSAO NOMINAL DE 15 KV, TENSAO SECUNDARIA DE 220/127V, EM OLEO ISOLANTE TIPO MINERAL</v>
          </cell>
          <cell r="C4740" t="str">
            <v xml:space="preserve">UN    </v>
          </cell>
          <cell r="D4740" t="str">
            <v>AS</v>
          </cell>
          <cell r="E4740">
            <v>3967.95</v>
          </cell>
        </row>
        <row r="4741">
          <cell r="A4741">
            <v>7614</v>
          </cell>
          <cell r="B4741" t="str">
            <v>TRANSFORMADOR TRIFASICO DE DISTRIBUICAO, POTENCIA DE 150 KVA, TENSAO NOMINAL DE 15 KV, TENSAO SECUNDARIA DE 220/127V, EM OLEO ISOLANTE TIPO MINERAL</v>
          </cell>
          <cell r="C4741" t="str">
            <v xml:space="preserve">UN    </v>
          </cell>
          <cell r="D4741" t="str">
            <v>AS</v>
          </cell>
          <cell r="E4741">
            <v>10909.88</v>
          </cell>
        </row>
        <row r="4742">
          <cell r="A4742">
            <v>7618</v>
          </cell>
          <cell r="B4742" t="str">
            <v>TRANSFORMADOR TRIFASICO DE DISTRIBUICAO, POTENCIA DE 1500 KVA, TENSAO NOMINAL DE 15 KV, TENSAO SECUNDARIA DE 220/127V, EM OLEO ISOLANTE TIPO MINERAL</v>
          </cell>
          <cell r="C4742" t="str">
            <v xml:space="preserve">UN    </v>
          </cell>
          <cell r="D4742" t="str">
            <v>AS</v>
          </cell>
          <cell r="E4742">
            <v>70758.77</v>
          </cell>
        </row>
        <row r="4743">
          <cell r="A4743">
            <v>7620</v>
          </cell>
          <cell r="B4743" t="str">
            <v>TRANSFORMADOR TRIFASICO DE DISTRIBUICAO, POTENCIA DE 225 KVA, TENSAO NOMINAL DE 15 KV, TENSAO SECUNDARIA DE 220/127V, EM OLEO ISOLANTE TIPO MINERAL</v>
          </cell>
          <cell r="C4743" t="str">
            <v xml:space="preserve">UN    </v>
          </cell>
          <cell r="D4743" t="str">
            <v>AS</v>
          </cell>
          <cell r="E4743">
            <v>15304.95</v>
          </cell>
        </row>
        <row r="4744">
          <cell r="A4744">
            <v>7610</v>
          </cell>
          <cell r="B4744" t="str">
            <v>TRANSFORMADOR TRIFASICO DE DISTRIBUICAO, POTENCIA DE 30 KVA, TENSAO NOMINAL DE 15 KV, TENSAO SECUNDARIA DE 220/127V, EM OLEO ISOLANTE TIPO MINERAL</v>
          </cell>
          <cell r="C4744" t="str">
            <v xml:space="preserve">UN    </v>
          </cell>
          <cell r="D4744" t="str">
            <v>AS</v>
          </cell>
          <cell r="E4744">
            <v>4846.5600000000004</v>
          </cell>
        </row>
        <row r="4745">
          <cell r="A4745">
            <v>7615</v>
          </cell>
          <cell r="B4745" t="str">
            <v>TRANSFORMADOR TRIFASICO DE DISTRIBUICAO, POTENCIA DE 300 KVA, TENSAO NOMINAL DE 15 KV, TENSAO SECUNDARIA DE 220/127V, EM OLEO ISOLANTE TIPO MINERAL</v>
          </cell>
          <cell r="C4745" t="str">
            <v xml:space="preserve">UN    </v>
          </cell>
          <cell r="D4745" t="str">
            <v>AS</v>
          </cell>
          <cell r="E4745">
            <v>17855.78</v>
          </cell>
        </row>
        <row r="4746">
          <cell r="A4746">
            <v>7617</v>
          </cell>
          <cell r="B4746" t="str">
            <v>TRANSFORMADOR TRIFASICO DE DISTRIBUICAO, POTENCIA DE 45 KVA, TENSAO NOMINAL DE 15 KV, TENSAO SECUNDARIA DE 220/127V, EM OLEO ISOLANTE TIPO MINERAL</v>
          </cell>
          <cell r="C4746" t="str">
            <v xml:space="preserve">UN    </v>
          </cell>
          <cell r="D4746" t="str">
            <v>AS</v>
          </cell>
          <cell r="E4746">
            <v>5413.41</v>
          </cell>
        </row>
        <row r="4747">
          <cell r="A4747">
            <v>7616</v>
          </cell>
          <cell r="B4747" t="str">
            <v>TRANSFORMADOR TRIFASICO DE DISTRIBUICAO, POTENCIA DE 500 KVA, TENSAO NOMINAL DE 15 KV, TENSAO SECUNDARIA DE 220/127V, EM OLEO ISOLANTE TIPO MINERAL</v>
          </cell>
          <cell r="C4747" t="str">
            <v xml:space="preserve">UN    </v>
          </cell>
          <cell r="D4747" t="str">
            <v>AS</v>
          </cell>
          <cell r="E4747">
            <v>29137.8</v>
          </cell>
        </row>
        <row r="4748">
          <cell r="A4748">
            <v>7611</v>
          </cell>
          <cell r="B4748" t="str">
            <v>TRANSFORMADOR TRIFASICO DE DISTRIBUICAO, POTENCIA DE 75 KVA, TENSAO NOMINAL DE 15 KV, TENSAO SECUNDARIA DE 220/127V, EM OLEO ISOLANTE TIPO MINERAL</v>
          </cell>
          <cell r="C4748" t="str">
            <v xml:space="preserve">UN    </v>
          </cell>
          <cell r="D4748" t="str">
            <v>AS</v>
          </cell>
          <cell r="E4748">
            <v>7000.6</v>
          </cell>
        </row>
        <row r="4749">
          <cell r="A4749">
            <v>7612</v>
          </cell>
          <cell r="B4749" t="str">
            <v>TRANSFORMADOR TRIFASICO DE DISTRIBUICAO, POTENCIA DE 750 KVA, TENSAO NOMINAL DE 15 KV, TENSAO SECUNDARIA DE 220/127V, EM OLEO ISOLANTE TIPO MINERAL</v>
          </cell>
          <cell r="C4749" t="str">
            <v xml:space="preserve">UN    </v>
          </cell>
          <cell r="D4749" t="str">
            <v>AS</v>
          </cell>
          <cell r="E4749">
            <v>39967.47</v>
          </cell>
        </row>
        <row r="4750">
          <cell r="A4750">
            <v>37371</v>
          </cell>
          <cell r="B4750" t="str">
            <v>TRANSPORTE - HORISTA (COLETADO CAIXA)</v>
          </cell>
          <cell r="C4750" t="str">
            <v xml:space="preserve">H     </v>
          </cell>
          <cell r="D4750" t="str">
            <v xml:space="preserve">C </v>
          </cell>
          <cell r="E4750">
            <v>1.36</v>
          </cell>
        </row>
        <row r="4751">
          <cell r="A4751">
            <v>40861</v>
          </cell>
          <cell r="B4751" t="str">
            <v>TRANSPORTE - MENSALISTA (COLETADO CAIXA)</v>
          </cell>
          <cell r="C4751" t="str">
            <v xml:space="preserve">MES   </v>
          </cell>
          <cell r="D4751" t="str">
            <v xml:space="preserve">C </v>
          </cell>
          <cell r="E4751">
            <v>257.26</v>
          </cell>
        </row>
        <row r="4752">
          <cell r="A4752">
            <v>36510</v>
          </cell>
          <cell r="B4752" t="str">
            <v>TRATOR DE ESTEIRAS, POTENCIA BRUTA DE 133 HP, PESO OPERACIONAL DE 14 T, COM LAMINA COM CAPACIDADE DE 3,00 M3</v>
          </cell>
          <cell r="C4752" t="str">
            <v xml:space="preserve">UN    </v>
          </cell>
          <cell r="D4752" t="str">
            <v>AS</v>
          </cell>
          <cell r="E4752">
            <v>636085.6</v>
          </cell>
        </row>
        <row r="4753">
          <cell r="A4753">
            <v>25020</v>
          </cell>
          <cell r="B4753" t="str">
            <v>TRATOR DE ESTEIRAS, POTENCIA BRUTA DE 347 HP, PESO OPERACIONAL DE 38,5 T, COM ESCARIFICADOR E LAMINA COM CAPACIDADE DE 4,70M3</v>
          </cell>
          <cell r="C4753" t="str">
            <v xml:space="preserve">UN    </v>
          </cell>
          <cell r="D4753" t="str">
            <v>AS</v>
          </cell>
          <cell r="E4753">
            <v>2620448.88</v>
          </cell>
        </row>
        <row r="4754">
          <cell r="A4754">
            <v>7622</v>
          </cell>
          <cell r="B4754" t="str">
            <v>TRATOR DE ESTEIRAS, POTENCIA DE 100 HP, PESO OPERACIONAL DE 9,4 T, COM LAMINA COM CAPACIDADE DE 2,19 M3</v>
          </cell>
          <cell r="C4754" t="str">
            <v xml:space="preserve">UN    </v>
          </cell>
          <cell r="D4754" t="str">
            <v>AS</v>
          </cell>
          <cell r="E4754">
            <v>617096</v>
          </cell>
        </row>
        <row r="4755">
          <cell r="A4755">
            <v>7624</v>
          </cell>
          <cell r="B4755" t="str">
            <v>TRATOR DE ESTEIRAS, POTENCIA DE 150 HP, PESO OPERACIONAL DE 16,7 T, COM RODA MOTRIZ ELEVADA E LAMINA COM CONTATO DE 3,18M3</v>
          </cell>
          <cell r="C4755" t="str">
            <v xml:space="preserve">UN    </v>
          </cell>
          <cell r="D4755" t="str">
            <v>AS</v>
          </cell>
          <cell r="E4755">
            <v>800000</v>
          </cell>
        </row>
        <row r="4756">
          <cell r="A4756">
            <v>7625</v>
          </cell>
          <cell r="B4756" t="str">
            <v>TRATOR DE ESTEIRAS, POTENCIA DE 170 HP, PESO OPERACIONAL DE 19 T, COM LAMINA COM CAPACIDADE DE 5,2 M3</v>
          </cell>
          <cell r="C4756" t="str">
            <v xml:space="preserve">UN    </v>
          </cell>
          <cell r="D4756" t="str">
            <v>AS</v>
          </cell>
          <cell r="E4756">
            <v>795106.96</v>
          </cell>
        </row>
        <row r="4757">
          <cell r="A4757">
            <v>7623</v>
          </cell>
          <cell r="B4757" t="str">
            <v>TRATOR DE ESTEIRAS, POTENCIA DE 347 HP, PESO OPERACIONAL DE 38,5 T, COM LAMINA COM CAPACIDADE DE 8,70M3</v>
          </cell>
          <cell r="C4757" t="str">
            <v xml:space="preserve">UN    </v>
          </cell>
          <cell r="D4757" t="str">
            <v>AS</v>
          </cell>
          <cell r="E4757">
            <v>2620448.88</v>
          </cell>
        </row>
        <row r="4758">
          <cell r="A4758">
            <v>36508</v>
          </cell>
          <cell r="B4758" t="str">
            <v>TRATOR DE ESTEIRAS, POTENCIA NO VOLANTE DE 200 HP, PESO OPERACIONAL DE 20,1 T, COM RODA MOTRIZ ELEVADA E LAMINA COM CAPACIDADE DE 3,89 M3</v>
          </cell>
          <cell r="C4758" t="str">
            <v xml:space="preserve">UN    </v>
          </cell>
          <cell r="D4758" t="str">
            <v>AS</v>
          </cell>
          <cell r="E4758">
            <v>1178519.8400000001</v>
          </cell>
        </row>
        <row r="4759">
          <cell r="A4759">
            <v>36509</v>
          </cell>
          <cell r="B4759" t="str">
            <v>TRATOR DE ESTEIRAS, POTENCIA 125 HP, PESO OPERACIONAL DE 12,9 T, COM LAMINA COM CAPACIDADE DE 2,7 M3</v>
          </cell>
          <cell r="C4759" t="str">
            <v xml:space="preserve">UN    </v>
          </cell>
          <cell r="D4759" t="str">
            <v>AS</v>
          </cell>
          <cell r="E4759">
            <v>645871.52</v>
          </cell>
        </row>
        <row r="4760">
          <cell r="A4760">
            <v>13238</v>
          </cell>
          <cell r="B4760" t="str">
            <v>TRATOR DE PNEUS COM POTENCIA DE 105 CV, TRACAO 4 X 4, PESO COM LASTRO DE 5775 KG</v>
          </cell>
          <cell r="C4760" t="str">
            <v xml:space="preserve">UN    </v>
          </cell>
          <cell r="D4760" t="str">
            <v>AS</v>
          </cell>
          <cell r="E4760">
            <v>169570.08</v>
          </cell>
        </row>
        <row r="4761">
          <cell r="A4761">
            <v>36511</v>
          </cell>
          <cell r="B4761" t="str">
            <v>TRATOR DE PNEUS COM POTENCIA DE 122 CV, TRACAO 4 X 4, PESO COM LASTRO DE 4510 KG</v>
          </cell>
          <cell r="C4761" t="str">
            <v xml:space="preserve">UN    </v>
          </cell>
          <cell r="D4761" t="str">
            <v>AS</v>
          </cell>
          <cell r="E4761">
            <v>196485.96</v>
          </cell>
        </row>
        <row r="4762">
          <cell r="A4762">
            <v>36515</v>
          </cell>
          <cell r="B4762" t="str">
            <v>TRATOR DE PNEUS COM POTENCIA DE 15 CV, PESO COM LASTRO DE 1160 KG</v>
          </cell>
          <cell r="C4762" t="str">
            <v xml:space="preserve">UN    </v>
          </cell>
          <cell r="D4762" t="str">
            <v>AS</v>
          </cell>
          <cell r="E4762">
            <v>57869.15</v>
          </cell>
        </row>
        <row r="4763">
          <cell r="A4763">
            <v>10598</v>
          </cell>
          <cell r="B4763" t="str">
            <v>TRATOR DE PNEUS COM POTENCIA DE 50 CV, TRACAO 4 X 2, PESO COM LASTRO DE 2714 KG</v>
          </cell>
          <cell r="C4763" t="str">
            <v xml:space="preserve">UN    </v>
          </cell>
          <cell r="D4763" t="str">
            <v>AS</v>
          </cell>
          <cell r="E4763">
            <v>93843.57</v>
          </cell>
        </row>
        <row r="4764">
          <cell r="A4764">
            <v>7640</v>
          </cell>
          <cell r="B4764" t="str">
            <v>TRATOR DE PNEUS COM POTENCIA DE 85 CV, TRACAO 4 X 4, PESO COM LASTRO DE 4675 KG</v>
          </cell>
          <cell r="C4764" t="str">
            <v xml:space="preserve">UN    </v>
          </cell>
          <cell r="D4764" t="str">
            <v>AS</v>
          </cell>
          <cell r="E4764">
            <v>144000</v>
          </cell>
        </row>
        <row r="4765">
          <cell r="A4765">
            <v>36513</v>
          </cell>
          <cell r="B4765" t="str">
            <v>TRATOR DE PNEUS COM POTENCIA DE 85 CV, TURBO,  PESO COM LASTRO DE 4900 KG</v>
          </cell>
          <cell r="C4765" t="str">
            <v xml:space="preserve">UN    </v>
          </cell>
          <cell r="D4765" t="str">
            <v>AS</v>
          </cell>
          <cell r="E4765">
            <v>138717.74</v>
          </cell>
        </row>
        <row r="4766">
          <cell r="A4766">
            <v>36514</v>
          </cell>
          <cell r="B4766" t="str">
            <v>TRATOR DE PNEUS COM POTENCIA DE 95 CV, TRACAO 4 X 4, PESO MAXIMO DE 5225 KG</v>
          </cell>
          <cell r="C4766" t="str">
            <v xml:space="preserve">UN    </v>
          </cell>
          <cell r="D4766" t="str">
            <v>AS</v>
          </cell>
          <cell r="E4766">
            <v>154766.34</v>
          </cell>
        </row>
        <row r="4767">
          <cell r="A4767">
            <v>36149</v>
          </cell>
          <cell r="B4767" t="str">
            <v>TRAVA-QUEDAS EM ACO PARA CORDA DE 12 MM, EXTENSOR DE 25 X 300 MM, COM MOSQUETAO TIPO GANCHO TRAVA DUPLA</v>
          </cell>
          <cell r="C4767" t="str">
            <v xml:space="preserve">UN    </v>
          </cell>
          <cell r="D4767" t="str">
            <v>CR</v>
          </cell>
          <cell r="E4767">
            <v>123.37</v>
          </cell>
        </row>
        <row r="4768">
          <cell r="A4768">
            <v>42407</v>
          </cell>
          <cell r="B4768" t="str">
            <v>TRELICA NERVURADA (ESPACADOR), ALTURA = 120,0 MM, DIAMETRO DOS BANZOS INFERIORES E SUPERIOR = 6,0 MM, DIAMETRO DA DIAGONAL = 4,2 MM</v>
          </cell>
          <cell r="C4768" t="str">
            <v xml:space="preserve">M     </v>
          </cell>
          <cell r="D4768" t="str">
            <v>CR</v>
          </cell>
          <cell r="E4768">
            <v>4.58</v>
          </cell>
        </row>
        <row r="4769">
          <cell r="A4769">
            <v>11581</v>
          </cell>
          <cell r="B4769" t="str">
            <v>TRILHO EM ALUMINIO "U", COM ABAULADO PARA ROLDANA DE PORTA DE CORRER, *40 X 40* MM</v>
          </cell>
          <cell r="C4769" t="str">
            <v xml:space="preserve">M     </v>
          </cell>
          <cell r="D4769" t="str">
            <v>CR</v>
          </cell>
          <cell r="E4769">
            <v>22.86</v>
          </cell>
        </row>
        <row r="4770">
          <cell r="A4770">
            <v>11580</v>
          </cell>
          <cell r="B4770" t="str">
            <v>TRILHO QUADRADO, EM ALUMINIO (VERGALHAO MACICO), 1/4", (*6 X 6* CM), PARA RODIZIOS</v>
          </cell>
          <cell r="C4770" t="str">
            <v xml:space="preserve">M     </v>
          </cell>
          <cell r="D4770" t="str">
            <v>CR</v>
          </cell>
          <cell r="E4770">
            <v>10.41</v>
          </cell>
        </row>
        <row r="4771">
          <cell r="A4771">
            <v>38177</v>
          </cell>
          <cell r="B4771" t="str">
            <v>TRINCO / FECHO TIPO AVIAO, EM ZAMAC CROMADO, *60* MM, PARA JANELAS - INCLUI PARAFUSOS</v>
          </cell>
          <cell r="C4771" t="str">
            <v xml:space="preserve">UN    </v>
          </cell>
          <cell r="D4771" t="str">
            <v>CR</v>
          </cell>
          <cell r="E4771">
            <v>7.06</v>
          </cell>
        </row>
        <row r="4772">
          <cell r="A4772">
            <v>10743</v>
          </cell>
          <cell r="B4772" t="str">
            <v>TROLEY MANUAL CAPACIDADE 1 T</v>
          </cell>
          <cell r="C4772" t="str">
            <v xml:space="preserve">UN    </v>
          </cell>
          <cell r="D4772" t="str">
            <v>AS</v>
          </cell>
          <cell r="E4772">
            <v>580.46</v>
          </cell>
        </row>
        <row r="4773">
          <cell r="A4773">
            <v>39848</v>
          </cell>
          <cell r="B4773" t="str">
            <v>TUBO / MANGUEIRA PRETA EM POLIETILENO, LINHA PESADA OU REFORCADA, TIPO ESPAGUETE, PARA INJECAO DE CALDA DE CIMENTO, D = 1/2", ESPESSURA 1,5 MM</v>
          </cell>
          <cell r="C4773" t="str">
            <v xml:space="preserve">M     </v>
          </cell>
          <cell r="D4773" t="str">
            <v>AS</v>
          </cell>
          <cell r="E4773">
            <v>1.33</v>
          </cell>
        </row>
        <row r="4774">
          <cell r="A4774">
            <v>20999</v>
          </cell>
          <cell r="B4774" t="str">
            <v>TUBO ACO CARBONO COM COSTURA, NBR 5580, CLASSE L, DN = 15 MM, E = 2,25 MM, 1,06 KG/M</v>
          </cell>
          <cell r="C4774" t="str">
            <v xml:space="preserve">M     </v>
          </cell>
          <cell r="D4774" t="str">
            <v>AS</v>
          </cell>
          <cell r="E4774">
            <v>7.45</v>
          </cell>
        </row>
        <row r="4775">
          <cell r="A4775">
            <v>21001</v>
          </cell>
          <cell r="B4775" t="str">
            <v>TUBO ACO CARBONO COM COSTURA, NBR 5580, CLASSE L, DN = 25 MM, E = 2,65 MM, 2,02 KG/M</v>
          </cell>
          <cell r="C4775" t="str">
            <v xml:space="preserve">M     </v>
          </cell>
          <cell r="D4775" t="str">
            <v>AS</v>
          </cell>
          <cell r="E4775">
            <v>13.9</v>
          </cell>
        </row>
        <row r="4776">
          <cell r="A4776">
            <v>21003</v>
          </cell>
          <cell r="B4776" t="str">
            <v>TUBO ACO CARBONO COM COSTURA, NBR 5580, CLASSE L, DN = 40 MM, E = 3,0 MM, 3,34 KG/M</v>
          </cell>
          <cell r="C4776" t="str">
            <v xml:space="preserve">M     </v>
          </cell>
          <cell r="D4776" t="str">
            <v>AS</v>
          </cell>
          <cell r="E4776">
            <v>22.84</v>
          </cell>
        </row>
        <row r="4777">
          <cell r="A4777">
            <v>21006</v>
          </cell>
          <cell r="B4777" t="str">
            <v>TUBO ACO CARBONO COM COSTURA, NBR 5580, CLASSE L, DN = 80 MM, E = 3,35 MM, 7,07 KG/M</v>
          </cell>
          <cell r="C4777" t="str">
            <v xml:space="preserve">M     </v>
          </cell>
          <cell r="D4777" t="str">
            <v>AS</v>
          </cell>
          <cell r="E4777">
            <v>48.47</v>
          </cell>
        </row>
        <row r="4778">
          <cell r="A4778">
            <v>21019</v>
          </cell>
          <cell r="B4778" t="str">
            <v>TUBO ACO CARBONO COM COSTURA, NBR 5580, CLASSE M, DN = 25 MM, E = 3,35 MM, *2,50* KG//M</v>
          </cell>
          <cell r="C4778" t="str">
            <v xml:space="preserve">M     </v>
          </cell>
          <cell r="D4778" t="str">
            <v>AS</v>
          </cell>
          <cell r="E4778">
            <v>16.850000000000001</v>
          </cell>
        </row>
        <row r="4779">
          <cell r="A4779">
            <v>21021</v>
          </cell>
          <cell r="B4779" t="str">
            <v>TUBO ACO CARBONO COM COSTURA, NBR 5580, CLASSE M, DN = 40 MM, E = 3,35 MM, *3,71* KG//M</v>
          </cell>
          <cell r="C4779" t="str">
            <v xml:space="preserve">M     </v>
          </cell>
          <cell r="D4779" t="str">
            <v>AS</v>
          </cell>
          <cell r="E4779">
            <v>26.63</v>
          </cell>
        </row>
        <row r="4780">
          <cell r="A4780">
            <v>21024</v>
          </cell>
          <cell r="B4780" t="str">
            <v>TUBO ACO CARBONO COM COSTURA, NBR 5580, CLASSE M, DN = 80 MM, E = 4,05 MM, *8,47* KG/M</v>
          </cell>
          <cell r="C4780" t="str">
            <v xml:space="preserve">M     </v>
          </cell>
          <cell r="D4780" t="str">
            <v>AS</v>
          </cell>
          <cell r="E4780">
            <v>57.07</v>
          </cell>
        </row>
        <row r="4781">
          <cell r="A4781">
            <v>40624</v>
          </cell>
          <cell r="B4781" t="str">
            <v>TUBO ACO CARBONO SEM COSTURA 1 1/2", E= *3,68 MM, SCHEDULE 40, 4,05 KG/M</v>
          </cell>
          <cell r="C4781" t="str">
            <v xml:space="preserve">M     </v>
          </cell>
          <cell r="D4781" t="str">
            <v>AS</v>
          </cell>
          <cell r="E4781">
            <v>43.5</v>
          </cell>
        </row>
        <row r="4782">
          <cell r="A4782">
            <v>42575</v>
          </cell>
          <cell r="B4782" t="str">
            <v>TUBO ACO CARBONO SEM COSTURA 1 1/4", E= *3,56 MM, SCHEDULE 40, *3,38* KG/M</v>
          </cell>
          <cell r="C4782" t="str">
            <v xml:space="preserve">M     </v>
          </cell>
          <cell r="D4782" t="str">
            <v>AS</v>
          </cell>
          <cell r="E4782">
            <v>39.909999999999997</v>
          </cell>
        </row>
        <row r="4783">
          <cell r="A4783">
            <v>13127</v>
          </cell>
          <cell r="B4783" t="str">
            <v>TUBO ACO CARBONO SEM COSTURA 1/2", E= *2,77 MM, SCHEDULE 40, *1,27 KG/M</v>
          </cell>
          <cell r="C4783" t="str">
            <v xml:space="preserve">M     </v>
          </cell>
          <cell r="D4783" t="str">
            <v>AS</v>
          </cell>
          <cell r="E4783">
            <v>19.399999999999999</v>
          </cell>
        </row>
        <row r="4784">
          <cell r="A4784">
            <v>13137</v>
          </cell>
          <cell r="B4784" t="str">
            <v>TUBO ACO CARBONO SEM COSTURA 1/2", E= *3,73 MM, SCHEDULE 80, *1,62 KG/M</v>
          </cell>
          <cell r="C4784" t="str">
            <v xml:space="preserve">M     </v>
          </cell>
          <cell r="D4784" t="str">
            <v>AS</v>
          </cell>
          <cell r="E4784">
            <v>25.74</v>
          </cell>
        </row>
        <row r="4785">
          <cell r="A4785">
            <v>42574</v>
          </cell>
          <cell r="B4785" t="str">
            <v>TUBO ACO CARBONO SEM COSTURA 1", E= *3,38 MM, SCHEDULE 40, *2,50* KG/M</v>
          </cell>
          <cell r="C4785" t="str">
            <v xml:space="preserve">M     </v>
          </cell>
          <cell r="D4785" t="str">
            <v>AS</v>
          </cell>
          <cell r="E4785">
            <v>29.79</v>
          </cell>
        </row>
        <row r="4786">
          <cell r="A4786">
            <v>20989</v>
          </cell>
          <cell r="B4786" t="str">
            <v>TUBO ACO CARBONO SEM COSTURA 14", E= *11,13 MM, SCHEDULE 40, *94,55 KG/M</v>
          </cell>
          <cell r="C4786" t="str">
            <v xml:space="preserve">M     </v>
          </cell>
          <cell r="D4786" t="str">
            <v>AS</v>
          </cell>
          <cell r="E4786">
            <v>922.42</v>
          </cell>
        </row>
        <row r="4787">
          <cell r="A4787">
            <v>21147</v>
          </cell>
          <cell r="B4787" t="str">
            <v>TUBO ACO CARBONO SEM COSTURA 2 1/2", E = 5,16 MM, SCHEDULE 40 (8,62 KG/M)</v>
          </cell>
          <cell r="C4787" t="str">
            <v xml:space="preserve">M     </v>
          </cell>
          <cell r="D4787" t="str">
            <v>AS</v>
          </cell>
          <cell r="E4787">
            <v>86.48</v>
          </cell>
        </row>
        <row r="4788">
          <cell r="A4788">
            <v>21148</v>
          </cell>
          <cell r="B4788" t="str">
            <v>TUBO ACO CARBONO SEM COSTURA 2", E= *3,91* MM, SCHEDULE 40, *5,43* KG/M</v>
          </cell>
          <cell r="C4788" t="str">
            <v xml:space="preserve">M     </v>
          </cell>
          <cell r="D4788" t="str">
            <v>AS</v>
          </cell>
          <cell r="E4788">
            <v>53.38</v>
          </cell>
        </row>
        <row r="4789">
          <cell r="A4789">
            <v>20984</v>
          </cell>
          <cell r="B4789" t="str">
            <v>TUBO ACO CARBONO SEM COSTURA 20", E= *12,70 MM, SCHEDULE 30, *154,97 KG/M</v>
          </cell>
          <cell r="C4789" t="str">
            <v xml:space="preserve">M     </v>
          </cell>
          <cell r="D4789" t="str">
            <v>AS</v>
          </cell>
          <cell r="E4789">
            <v>1769.94</v>
          </cell>
        </row>
        <row r="4790">
          <cell r="A4790">
            <v>13042</v>
          </cell>
          <cell r="B4790" t="str">
            <v>TUBO ACO CARBONO SEM COSTURA 20", E= *6,35 MM,  SCHEDULE 10, *78,46 KG/M</v>
          </cell>
          <cell r="C4790" t="str">
            <v xml:space="preserve">M     </v>
          </cell>
          <cell r="D4790" t="str">
            <v>AS</v>
          </cell>
          <cell r="E4790">
            <v>980.81</v>
          </cell>
        </row>
        <row r="4791">
          <cell r="A4791">
            <v>21150</v>
          </cell>
          <cell r="B4791" t="str">
            <v>TUBO ACO CARBONO SEM COSTURA 3/4", E= *2,87 MM, SCHEDULE 40, *1,69 KG/M</v>
          </cell>
          <cell r="C4791" t="str">
            <v xml:space="preserve">M     </v>
          </cell>
          <cell r="D4791" t="str">
            <v>AS</v>
          </cell>
          <cell r="E4791">
            <v>26.47</v>
          </cell>
        </row>
        <row r="4792">
          <cell r="A4792">
            <v>13141</v>
          </cell>
          <cell r="B4792" t="str">
            <v>TUBO ACO CARBONO SEM COSTURA 3/4", E= *3,91 MM, SCHEDULE 80, *2,19 KG/M.</v>
          </cell>
          <cell r="C4792" t="str">
            <v xml:space="preserve">M     </v>
          </cell>
          <cell r="D4792" t="str">
            <v>AS</v>
          </cell>
          <cell r="E4792">
            <v>33.35</v>
          </cell>
        </row>
        <row r="4793">
          <cell r="A4793">
            <v>42576</v>
          </cell>
          <cell r="B4793" t="str">
            <v>TUBO ACO CARBONO SEM COSTURA 3", E= *5,49 MM, SCHEDULE 40, *11,28* KG/M</v>
          </cell>
          <cell r="C4793" t="str">
            <v xml:space="preserve">M     </v>
          </cell>
          <cell r="D4793" t="str">
            <v>AS</v>
          </cell>
          <cell r="E4793">
            <v>108.88</v>
          </cell>
        </row>
        <row r="4794">
          <cell r="A4794">
            <v>21151</v>
          </cell>
          <cell r="B4794" t="str">
            <v>TUBO ACO CARBONO SEM COSTURA 4", E= *6,02 MM, SCHEDULE 40, *16,06 KG/M</v>
          </cell>
          <cell r="C4794" t="str">
            <v xml:space="preserve">M     </v>
          </cell>
          <cell r="D4794" t="str">
            <v>AS</v>
          </cell>
          <cell r="E4794">
            <v>158.43</v>
          </cell>
        </row>
        <row r="4795">
          <cell r="A4795">
            <v>13142</v>
          </cell>
          <cell r="B4795" t="str">
            <v>TUBO ACO CARBONO SEM COSTURA 4", E= *8,56 MM, SCHEDULE 80, *22,31 KG/M</v>
          </cell>
          <cell r="C4795" t="str">
            <v xml:space="preserve">M     </v>
          </cell>
          <cell r="D4795" t="str">
            <v>AS</v>
          </cell>
          <cell r="E4795">
            <v>226.49</v>
          </cell>
        </row>
        <row r="4796">
          <cell r="A4796">
            <v>42577</v>
          </cell>
          <cell r="B4796" t="str">
            <v>TUBO ACO CARBONO SEM COSTURA 5", E= *6,55 MM, SCHEDULE 40, *21,75* KG/M</v>
          </cell>
          <cell r="C4796" t="str">
            <v xml:space="preserve">M     </v>
          </cell>
          <cell r="D4796" t="str">
            <v>AS</v>
          </cell>
          <cell r="E4796">
            <v>248.52</v>
          </cell>
        </row>
        <row r="4797">
          <cell r="A4797">
            <v>20994</v>
          </cell>
          <cell r="B4797" t="str">
            <v>TUBO ACO CARBONO SEM COSTURA 6", E= *10,97 MM, SCHEDULE 80, *42,56 KG/M</v>
          </cell>
          <cell r="C4797" t="str">
            <v xml:space="preserve">M     </v>
          </cell>
          <cell r="D4797" t="str">
            <v>AS</v>
          </cell>
          <cell r="E4797">
            <v>427.03</v>
          </cell>
        </row>
        <row r="4798">
          <cell r="A4798">
            <v>7672</v>
          </cell>
          <cell r="B4798" t="str">
            <v>TUBO ACO CARBONO SEM COSTURA 6", E= 7,11 MM,  SCHEDULE 40, *28,26 KG/M</v>
          </cell>
          <cell r="C4798" t="str">
            <v xml:space="preserve">M     </v>
          </cell>
          <cell r="D4798" t="str">
            <v>AS</v>
          </cell>
          <cell r="E4798">
            <v>279.75</v>
          </cell>
        </row>
        <row r="4799">
          <cell r="A4799">
            <v>20995</v>
          </cell>
          <cell r="B4799" t="str">
            <v>TUBO ACO CARBONO SEM COSTURA 8", E= *12,70 MM, SCHEDULE 80, *64,64 KG/M</v>
          </cell>
          <cell r="C4799" t="str">
            <v xml:space="preserve">M     </v>
          </cell>
          <cell r="D4799" t="str">
            <v>AS</v>
          </cell>
          <cell r="E4799">
            <v>561.20000000000005</v>
          </cell>
        </row>
        <row r="4800">
          <cell r="A4800">
            <v>7690</v>
          </cell>
          <cell r="B4800" t="str">
            <v>TUBO ACO CARBONO SEM COSTURA 8", E= *6,35 MM,  SCHEDULE 20, *33,27 KG/M</v>
          </cell>
          <cell r="C4800" t="str">
            <v xml:space="preserve">M     </v>
          </cell>
          <cell r="D4800" t="str">
            <v>AS</v>
          </cell>
          <cell r="E4800">
            <v>324.58</v>
          </cell>
        </row>
        <row r="4801">
          <cell r="A4801">
            <v>20980</v>
          </cell>
          <cell r="B4801" t="str">
            <v>TUBO ACO CARBONO SEM COSTURA 8", E= *7,04 MM, SCHEDULE 30, *36,75 KG/M</v>
          </cell>
          <cell r="C4801" t="str">
            <v xml:space="preserve">M     </v>
          </cell>
          <cell r="D4801" t="str">
            <v>AS</v>
          </cell>
          <cell r="E4801">
            <v>354.08</v>
          </cell>
        </row>
        <row r="4802">
          <cell r="A4802">
            <v>7661</v>
          </cell>
          <cell r="B4802" t="str">
            <v>TUBO ACO CARBONO SEM COSTURA 8", E= *8,18 MM, SCHEDULE 40, *42,55 KG/M</v>
          </cell>
          <cell r="C4802" t="str">
            <v xml:space="preserve">M     </v>
          </cell>
          <cell r="D4802" t="str">
            <v>AS</v>
          </cell>
          <cell r="E4802">
            <v>421.21</v>
          </cell>
        </row>
        <row r="4803">
          <cell r="A4803">
            <v>21016</v>
          </cell>
          <cell r="B4803" t="str">
            <v>TUBO ACO GALVANIZADO COM COSTURA, CLASSE LEVE, DN 100 MM ( 4"),  E = 3,75 MM,  *10,55* KG/M (NBR 5580)</v>
          </cell>
          <cell r="C4803" t="str">
            <v xml:space="preserve">M     </v>
          </cell>
          <cell r="D4803" t="str">
            <v>CR</v>
          </cell>
          <cell r="E4803">
            <v>107.72</v>
          </cell>
        </row>
        <row r="4804">
          <cell r="A4804">
            <v>21008</v>
          </cell>
          <cell r="B4804" t="str">
            <v>TUBO ACO GALVANIZADO COM COSTURA, CLASSE LEVE, DN 15 MM ( 1/2"),  E = 2,25 MM,  *1,2* KG/M (NBR 5580)</v>
          </cell>
          <cell r="C4804" t="str">
            <v xml:space="preserve">M     </v>
          </cell>
          <cell r="D4804" t="str">
            <v>CR</v>
          </cell>
          <cell r="E4804">
            <v>12.58</v>
          </cell>
        </row>
        <row r="4805">
          <cell r="A4805">
            <v>21009</v>
          </cell>
          <cell r="B4805" t="str">
            <v>TUBO ACO GALVANIZADO COM COSTURA, CLASSE LEVE, DN 20 MM ( 3/4"),  E = 2,25 MM,  *1,3* KG/M (NBR 5580)</v>
          </cell>
          <cell r="C4805" t="str">
            <v xml:space="preserve">M     </v>
          </cell>
          <cell r="D4805" t="str">
            <v>CR</v>
          </cell>
          <cell r="E4805">
            <v>16.38</v>
          </cell>
        </row>
        <row r="4806">
          <cell r="A4806">
            <v>21010</v>
          </cell>
          <cell r="B4806" t="str">
            <v>TUBO ACO GALVANIZADO COM COSTURA, CLASSE LEVE, DN 25 MM ( 1"),  E = 2,65 MM,  *2,11* KG/M (NBR 5580)</v>
          </cell>
          <cell r="C4806" t="str">
            <v xml:space="preserve">M     </v>
          </cell>
          <cell r="D4806" t="str">
            <v xml:space="preserve">C </v>
          </cell>
          <cell r="E4806">
            <v>22</v>
          </cell>
        </row>
        <row r="4807">
          <cell r="A4807">
            <v>21011</v>
          </cell>
          <cell r="B4807" t="str">
            <v>TUBO ACO GALVANIZADO COM COSTURA, CLASSE LEVE, DN 32 MM ( 1 1/4"),  E = 2,65 MM,  *2,71* KG/M (NBR 5580)</v>
          </cell>
          <cell r="C4807" t="str">
            <v xml:space="preserve">M     </v>
          </cell>
          <cell r="D4807" t="str">
            <v>CR</v>
          </cell>
          <cell r="E4807">
            <v>32.06</v>
          </cell>
        </row>
        <row r="4808">
          <cell r="A4808">
            <v>21012</v>
          </cell>
          <cell r="B4808" t="str">
            <v>TUBO ACO GALVANIZADO COM COSTURA, CLASSE LEVE, DN 40 MM ( 1 1/2"),  E = 3,00 MM,  *3,48* KG/M (NBR 5580)</v>
          </cell>
          <cell r="C4808" t="str">
            <v xml:space="preserve">M     </v>
          </cell>
          <cell r="D4808" t="str">
            <v>CR</v>
          </cell>
          <cell r="E4808">
            <v>35.43</v>
          </cell>
        </row>
        <row r="4809">
          <cell r="A4809">
            <v>21013</v>
          </cell>
          <cell r="B4809" t="str">
            <v>TUBO ACO GALVANIZADO COM COSTURA, CLASSE LEVE, DN 50 MM ( 2"),  E = 3,00 MM,  *4,40* KG/M (NBR 5580)</v>
          </cell>
          <cell r="C4809" t="str">
            <v xml:space="preserve">M     </v>
          </cell>
          <cell r="D4809" t="str">
            <v>CR</v>
          </cell>
          <cell r="E4809">
            <v>46.24</v>
          </cell>
        </row>
        <row r="4810">
          <cell r="A4810">
            <v>21014</v>
          </cell>
          <cell r="B4810" t="str">
            <v>TUBO ACO GALVANIZADO COM COSTURA, CLASSE LEVE, DN 65 MM ( 2 1/2"),  E = 3,35 MM, * 6,23* KG/M (NBR 5580)</v>
          </cell>
          <cell r="C4810" t="str">
            <v xml:space="preserve">M     </v>
          </cell>
          <cell r="D4810" t="str">
            <v>CR</v>
          </cell>
          <cell r="E4810">
            <v>64.7</v>
          </cell>
        </row>
        <row r="4811">
          <cell r="A4811">
            <v>21015</v>
          </cell>
          <cell r="B4811" t="str">
            <v>TUBO ACO GALVANIZADO COM COSTURA, CLASSE LEVE, DN 80 MM ( 3"),  E = 3,35 MM, *7,32* KG/M (NBR 5580)</v>
          </cell>
          <cell r="C4811" t="str">
            <v xml:space="preserve">M     </v>
          </cell>
          <cell r="D4811" t="str">
            <v>CR</v>
          </cell>
          <cell r="E4811">
            <v>74.33</v>
          </cell>
        </row>
        <row r="4812">
          <cell r="A4812">
            <v>7697</v>
          </cell>
          <cell r="B4812" t="str">
            <v>TUBO ACO GALVANIZADO COM COSTURA, CLASSE MEDIA, DN 1.1/2", E = *3,25* MM, PESO *3,61* KG/M (NBR 5580)</v>
          </cell>
          <cell r="C4812" t="str">
            <v xml:space="preserve">M     </v>
          </cell>
          <cell r="D4812" t="str">
            <v>CR</v>
          </cell>
          <cell r="E4812">
            <v>35.47</v>
          </cell>
        </row>
        <row r="4813">
          <cell r="A4813">
            <v>7698</v>
          </cell>
          <cell r="B4813" t="str">
            <v>TUBO ACO GALVANIZADO COM COSTURA, CLASSE MEDIA, DN 1.1/4", E = *3,25* MM, PESO *3,14* KG/M (NBR 5580)</v>
          </cell>
          <cell r="C4813" t="str">
            <v xml:space="preserve">M     </v>
          </cell>
          <cell r="D4813" t="str">
            <v>CR</v>
          </cell>
          <cell r="E4813">
            <v>30.53</v>
          </cell>
        </row>
        <row r="4814">
          <cell r="A4814">
            <v>7691</v>
          </cell>
          <cell r="B4814" t="str">
            <v>TUBO ACO GALVANIZADO COM COSTURA, CLASSE MEDIA, DN 1/2", E = *2,65* MM, PESO *1,22* KG/M (NBR 5580)</v>
          </cell>
          <cell r="C4814" t="str">
            <v xml:space="preserve">M     </v>
          </cell>
          <cell r="D4814" t="str">
            <v>CR</v>
          </cell>
          <cell r="E4814">
            <v>12.9</v>
          </cell>
        </row>
        <row r="4815">
          <cell r="A4815">
            <v>40626</v>
          </cell>
          <cell r="B4815" t="str">
            <v>TUBO ACO GALVANIZADO COM COSTURA, CLASSE MEDIA, DN 1", E = 3,38 MM, PESO 2,50 KG/M (NBR 5580)</v>
          </cell>
          <cell r="C4815" t="str">
            <v xml:space="preserve">M     </v>
          </cell>
          <cell r="D4815" t="str">
            <v>CR</v>
          </cell>
          <cell r="E4815">
            <v>24.21</v>
          </cell>
        </row>
        <row r="4816">
          <cell r="A4816">
            <v>7701</v>
          </cell>
          <cell r="B4816" t="str">
            <v>TUBO ACO GALVANIZADO COM COSTURA, CLASSE MEDIA, DN 2.1/2", E = *3,65* MM, PESO *6,51* KG/M (NBR 5580)</v>
          </cell>
          <cell r="C4816" t="str">
            <v xml:space="preserve">M     </v>
          </cell>
          <cell r="D4816" t="str">
            <v>CR</v>
          </cell>
          <cell r="E4816">
            <v>63.47</v>
          </cell>
        </row>
        <row r="4817">
          <cell r="A4817">
            <v>7696</v>
          </cell>
          <cell r="B4817" t="str">
            <v>TUBO ACO GALVANIZADO COM COSTURA, CLASSE MEDIA, DN 2", E = *3,65* MM, PESO *5,10* KG/M (NBR 5580)</v>
          </cell>
          <cell r="C4817" t="str">
            <v xml:space="preserve">M     </v>
          </cell>
          <cell r="D4817" t="str">
            <v>CR</v>
          </cell>
          <cell r="E4817">
            <v>51.15</v>
          </cell>
        </row>
        <row r="4818">
          <cell r="A4818">
            <v>7700</v>
          </cell>
          <cell r="B4818" t="str">
            <v>TUBO ACO GALVANIZADO COM COSTURA, CLASSE MEDIA, DN 3/4", E = *2,65* MM, PESO *1,58* KG/M (NBR 5580)</v>
          </cell>
          <cell r="C4818" t="str">
            <v xml:space="preserve">M     </v>
          </cell>
          <cell r="D4818" t="str">
            <v>CR</v>
          </cell>
          <cell r="E4818">
            <v>16.309999999999999</v>
          </cell>
        </row>
        <row r="4819">
          <cell r="A4819">
            <v>7694</v>
          </cell>
          <cell r="B4819" t="str">
            <v>TUBO ACO GALVANIZADO COM COSTURA, CLASSE MEDIA, DN 3", E = *4,05* MM, PESO *8,47* KG/M (NBR 5580)</v>
          </cell>
          <cell r="C4819" t="str">
            <v xml:space="preserve">M     </v>
          </cell>
          <cell r="D4819" t="str">
            <v>CR</v>
          </cell>
          <cell r="E4819">
            <v>85.41</v>
          </cell>
        </row>
        <row r="4820">
          <cell r="A4820">
            <v>7693</v>
          </cell>
          <cell r="B4820" t="str">
            <v>TUBO ACO GALVANIZADO COM COSTURA, CLASSE MEDIA, DN 4", E = 4,50* MM, PESO 12,10* KG/M (NBR 5580)</v>
          </cell>
          <cell r="C4820" t="str">
            <v xml:space="preserve">M     </v>
          </cell>
          <cell r="D4820" t="str">
            <v>CR</v>
          </cell>
          <cell r="E4820">
            <v>117.63</v>
          </cell>
        </row>
        <row r="4821">
          <cell r="A4821">
            <v>7692</v>
          </cell>
          <cell r="B4821" t="str">
            <v>TUBO ACO GALVANIZADO COM COSTURA, CLASSE MEDIA, DN 5", E = *5,40* MM, PESO *17,80* KG/M (NBR 5580)</v>
          </cell>
          <cell r="C4821" t="str">
            <v xml:space="preserve">M     </v>
          </cell>
          <cell r="D4821" t="str">
            <v>CR</v>
          </cell>
          <cell r="E4821">
            <v>176.12</v>
          </cell>
        </row>
        <row r="4822">
          <cell r="A4822">
            <v>7695</v>
          </cell>
          <cell r="B4822" t="str">
            <v>TUBO ACO GALVANIZADO COM COSTURA, CLASSE MEDIA, DN 6", E = 4,85* MM, PESO 19,68* KG/M (NBR 5580)</v>
          </cell>
          <cell r="C4822" t="str">
            <v xml:space="preserve">M     </v>
          </cell>
          <cell r="D4822" t="str">
            <v>CR</v>
          </cell>
          <cell r="E4822">
            <v>191</v>
          </cell>
        </row>
        <row r="4823">
          <cell r="A4823">
            <v>13356</v>
          </cell>
          <cell r="B4823" t="str">
            <v>TUBO ACO INDUSTRIAL DN 2" (50,8 MM) E=1,50MM, PESO= 1,8237 KG/M</v>
          </cell>
          <cell r="C4823" t="str">
            <v xml:space="preserve">M     </v>
          </cell>
          <cell r="D4823" t="str">
            <v>CR</v>
          </cell>
          <cell r="E4823">
            <v>13.85</v>
          </cell>
        </row>
        <row r="4824">
          <cell r="A4824">
            <v>36365</v>
          </cell>
          <cell r="B4824" t="str">
            <v>TUBO COLETOR DE ESGOTO PVC, JEI, DN 100 MM (NBR  7362)</v>
          </cell>
          <cell r="C4824" t="str">
            <v xml:space="preserve">M     </v>
          </cell>
          <cell r="D4824" t="str">
            <v>AS</v>
          </cell>
          <cell r="E4824">
            <v>17.12</v>
          </cell>
        </row>
        <row r="4825">
          <cell r="A4825">
            <v>41930</v>
          </cell>
          <cell r="B4825" t="str">
            <v>TUBO COLETOR DE ESGOTO PVC, JEI, DN 200 MM (NBR 7362)</v>
          </cell>
          <cell r="C4825" t="str">
            <v xml:space="preserve">M     </v>
          </cell>
          <cell r="D4825" t="str">
            <v>AS</v>
          </cell>
          <cell r="E4825">
            <v>55.42</v>
          </cell>
        </row>
        <row r="4826">
          <cell r="A4826">
            <v>41931</v>
          </cell>
          <cell r="B4826" t="str">
            <v>TUBO COLETOR DE ESGOTO PVC, JEI, DN 250 MM (NBR 7362)</v>
          </cell>
          <cell r="C4826" t="str">
            <v xml:space="preserve">M     </v>
          </cell>
          <cell r="D4826" t="str">
            <v>AS</v>
          </cell>
          <cell r="E4826">
            <v>94.5</v>
          </cell>
        </row>
        <row r="4827">
          <cell r="A4827">
            <v>41932</v>
          </cell>
          <cell r="B4827" t="str">
            <v>TUBO COLETOR DE ESGOTO PVC, JEI, DN 300 MM (NBR 7362)</v>
          </cell>
          <cell r="C4827" t="str">
            <v xml:space="preserve">M     </v>
          </cell>
          <cell r="D4827" t="str">
            <v>AS</v>
          </cell>
          <cell r="E4827">
            <v>152.63999999999999</v>
          </cell>
        </row>
        <row r="4828">
          <cell r="A4828">
            <v>41933</v>
          </cell>
          <cell r="B4828" t="str">
            <v>TUBO COLETOR DE ESGOTO PVC, JEI, DN 350 MM (NBR 7362)</v>
          </cell>
          <cell r="C4828" t="str">
            <v xml:space="preserve">M     </v>
          </cell>
          <cell r="D4828" t="str">
            <v>AS</v>
          </cell>
          <cell r="E4828">
            <v>189.04</v>
          </cell>
        </row>
        <row r="4829">
          <cell r="A4829">
            <v>41934</v>
          </cell>
          <cell r="B4829" t="str">
            <v>TUBO COLETOR DE ESGOTO PVC, JEI, DN 400 MM (NBR 7362)</v>
          </cell>
          <cell r="C4829" t="str">
            <v xml:space="preserve">M     </v>
          </cell>
          <cell r="D4829" t="str">
            <v>AS</v>
          </cell>
          <cell r="E4829">
            <v>244.85</v>
          </cell>
        </row>
        <row r="4830">
          <cell r="A4830">
            <v>41936</v>
          </cell>
          <cell r="B4830" t="str">
            <v>TUBO COLETOR DE ESGOTO, PVC, JEI, DN 150 MM  (NBR 7362)</v>
          </cell>
          <cell r="C4830" t="str">
            <v xml:space="preserve">M     </v>
          </cell>
          <cell r="D4830" t="str">
            <v>AS</v>
          </cell>
          <cell r="E4830">
            <v>36.909999999999997</v>
          </cell>
        </row>
        <row r="4831">
          <cell r="A4831">
            <v>41785</v>
          </cell>
          <cell r="B4831" t="str">
            <v>TUBO CORRUGADO PEAD, PAREDE DUPLA, INTERNA LISA, JEI, DN/DI *1000* MM, PARA SANEAMENTO</v>
          </cell>
          <cell r="C4831" t="str">
            <v xml:space="preserve">M     </v>
          </cell>
          <cell r="D4831" t="str">
            <v>AS</v>
          </cell>
          <cell r="E4831">
            <v>976.08</v>
          </cell>
        </row>
        <row r="4832">
          <cell r="A4832">
            <v>41781</v>
          </cell>
          <cell r="B4832" t="str">
            <v>TUBO CORRUGADO PEAD, PAREDE DUPLA, INTERNA LISA, JEI, DN/DI *400* MM, PARA SANEAMENTO</v>
          </cell>
          <cell r="C4832" t="str">
            <v xml:space="preserve">M     </v>
          </cell>
          <cell r="D4832" t="str">
            <v>AS</v>
          </cell>
          <cell r="E4832">
            <v>278.27999999999997</v>
          </cell>
        </row>
        <row r="4833">
          <cell r="A4833">
            <v>41783</v>
          </cell>
          <cell r="B4833" t="str">
            <v>TUBO CORRUGADO PEAD, PAREDE DUPLA, INTERNA LISA, JEI, DN/DI *800* MM, PARA SANEAMENTO</v>
          </cell>
          <cell r="C4833" t="str">
            <v xml:space="preserve">M     </v>
          </cell>
          <cell r="D4833" t="str">
            <v>AS</v>
          </cell>
          <cell r="E4833">
            <v>734.35</v>
          </cell>
        </row>
        <row r="4834">
          <cell r="A4834">
            <v>41786</v>
          </cell>
          <cell r="B4834" t="str">
            <v>TUBO CORRUGADO PEAD, PAREDE DUPLA, INTERNA LISA, JEI, DN/DI 1200 MM, PARA SANEAMENTO</v>
          </cell>
          <cell r="C4834" t="str">
            <v xml:space="preserve">M     </v>
          </cell>
          <cell r="D4834" t="str">
            <v>AS</v>
          </cell>
          <cell r="E4834">
            <v>1531.94</v>
          </cell>
        </row>
        <row r="4835">
          <cell r="A4835">
            <v>41779</v>
          </cell>
          <cell r="B4835" t="str">
            <v>TUBO CORRUGADO PEAD, PAREDE DUPLA, INTERNA LISA, JEI, DN/DI 250 MM, PARA SANEAMENTO</v>
          </cell>
          <cell r="C4835" t="str">
            <v xml:space="preserve">M     </v>
          </cell>
          <cell r="D4835" t="str">
            <v>AS</v>
          </cell>
          <cell r="E4835">
            <v>106.73</v>
          </cell>
        </row>
        <row r="4836">
          <cell r="A4836">
            <v>41780</v>
          </cell>
          <cell r="B4836" t="str">
            <v>TUBO CORRUGADO PEAD, PAREDE DUPLA, INTERNA LISA, JEI, DN/DI 300 MM, PARA SANEAMENTO</v>
          </cell>
          <cell r="C4836" t="str">
            <v xml:space="preserve">M     </v>
          </cell>
          <cell r="D4836" t="str">
            <v>AS</v>
          </cell>
          <cell r="E4836">
            <v>126.23</v>
          </cell>
        </row>
        <row r="4837">
          <cell r="A4837">
            <v>41782</v>
          </cell>
          <cell r="B4837" t="str">
            <v>TUBO CORRUGADO PEAD, PAREDE DUPLA, INTERNA LISA, JEI, DN/DI 600 MM, PARA SANEAMENTO</v>
          </cell>
          <cell r="C4837" t="str">
            <v xml:space="preserve">M     </v>
          </cell>
          <cell r="D4837" t="str">
            <v>AS</v>
          </cell>
          <cell r="E4837">
            <v>520.37</v>
          </cell>
        </row>
        <row r="4838">
          <cell r="A4838">
            <v>38130</v>
          </cell>
          <cell r="B4838" t="str">
            <v>TUBO CPVC SOLDAVEL, 35 MM, AGUA QUENTE PREDIAL (NBR 15884)</v>
          </cell>
          <cell r="C4838" t="str">
            <v xml:space="preserve">M     </v>
          </cell>
          <cell r="D4838" t="str">
            <v>CR</v>
          </cell>
          <cell r="E4838">
            <v>20.149999999999999</v>
          </cell>
        </row>
        <row r="4839">
          <cell r="A4839">
            <v>21123</v>
          </cell>
          <cell r="B4839" t="str">
            <v>TUBO CPVC, SOLDAVEL, 15 MM, AGUA QUENTE PREDIAL (NBR 15884)</v>
          </cell>
          <cell r="C4839" t="str">
            <v xml:space="preserve">M     </v>
          </cell>
          <cell r="D4839" t="str">
            <v xml:space="preserve">C </v>
          </cell>
          <cell r="E4839">
            <v>5.72</v>
          </cell>
        </row>
        <row r="4840">
          <cell r="A4840">
            <v>21124</v>
          </cell>
          <cell r="B4840" t="str">
            <v>TUBO CPVC, SOLDAVEL, 22 MM, AGUA QUENTE PREDIAL (NBR 15884)</v>
          </cell>
          <cell r="C4840" t="str">
            <v xml:space="preserve">M     </v>
          </cell>
          <cell r="D4840" t="str">
            <v>CR</v>
          </cell>
          <cell r="E4840">
            <v>10.14</v>
          </cell>
        </row>
        <row r="4841">
          <cell r="A4841">
            <v>21125</v>
          </cell>
          <cell r="B4841" t="str">
            <v>TUBO CPVC, SOLDAVEL, 28 MM, AGUA QUENTE PREDIAL (NBR 15884)</v>
          </cell>
          <cell r="C4841" t="str">
            <v xml:space="preserve">M     </v>
          </cell>
          <cell r="D4841" t="str">
            <v>CR</v>
          </cell>
          <cell r="E4841">
            <v>16.28</v>
          </cell>
        </row>
        <row r="4842">
          <cell r="A4842">
            <v>38028</v>
          </cell>
          <cell r="B4842" t="str">
            <v>TUBO CPVC, SOLDAVEL, 42 MM, AGUA QUENTE PREDIAL (NBR 15884)</v>
          </cell>
          <cell r="C4842" t="str">
            <v xml:space="preserve">M     </v>
          </cell>
          <cell r="D4842" t="str">
            <v>CR</v>
          </cell>
          <cell r="E4842">
            <v>27.62</v>
          </cell>
        </row>
        <row r="4843">
          <cell r="A4843">
            <v>38029</v>
          </cell>
          <cell r="B4843" t="str">
            <v>TUBO CPVC, SOLDAVEL, 54 MM, AGUA QUENTE PREDIAL (NBR 15884)</v>
          </cell>
          <cell r="C4843" t="str">
            <v xml:space="preserve">M     </v>
          </cell>
          <cell r="D4843" t="str">
            <v>CR</v>
          </cell>
          <cell r="E4843">
            <v>42.11</v>
          </cell>
        </row>
        <row r="4844">
          <cell r="A4844">
            <v>38030</v>
          </cell>
          <cell r="B4844" t="str">
            <v>TUBO CPVC, SOLDAVEL, 73 MM, AGUA QUENTE PREDIAL (NBR 15884)</v>
          </cell>
          <cell r="C4844" t="str">
            <v xml:space="preserve">M     </v>
          </cell>
          <cell r="D4844" t="str">
            <v>CR</v>
          </cell>
          <cell r="E4844">
            <v>64.67</v>
          </cell>
        </row>
        <row r="4845">
          <cell r="A4845">
            <v>38031</v>
          </cell>
          <cell r="B4845" t="str">
            <v>TUBO CPVC, SOLDAVEL, 89 MM, AGUA QUENTE PREDIAL (NBR 15884)</v>
          </cell>
          <cell r="C4845" t="str">
            <v xml:space="preserve">M     </v>
          </cell>
          <cell r="D4845" t="str">
            <v>CR</v>
          </cell>
          <cell r="E4845">
            <v>102.49</v>
          </cell>
        </row>
        <row r="4846">
          <cell r="A4846">
            <v>39735</v>
          </cell>
          <cell r="B4846" t="str">
            <v>TUBO DE BORRACHA ELASTOMERICA FLEXIVEL, PRETA, PARA ISOLAMENTO TERMICO DE TUBULACAO, DN 1 1/8" (28 MM), E= 32 MM, COEFICIENTE DE CONDUTIVIDADE TERMICA 0,036W/mK, VAPOR DE AGUA MAIOR OU IGUAL A 10.000</v>
          </cell>
          <cell r="C4846" t="str">
            <v xml:space="preserve">M     </v>
          </cell>
          <cell r="D4846" t="str">
            <v>AS</v>
          </cell>
          <cell r="E4846">
            <v>65.19</v>
          </cell>
        </row>
        <row r="4847">
          <cell r="A4847">
            <v>39734</v>
          </cell>
          <cell r="B4847" t="str">
            <v>TUBO DE BORRACHA ELASTOMERICA FLEXIVEL, PRETA, PARA ISOLAMENTO TERMICO DE TUBULACAO, DN 1 3/8" (35 MM), E= 32 MM, COEFICIENTE DE CONDUTIVIDADE TERMICA 0,036W/mK, VAPOR DE AGUA MAIOR OU IGUAL A 10.000</v>
          </cell>
          <cell r="C4847" t="str">
            <v xml:space="preserve">M     </v>
          </cell>
          <cell r="D4847" t="str">
            <v>AS</v>
          </cell>
          <cell r="E4847">
            <v>77.319999999999993</v>
          </cell>
        </row>
        <row r="4848">
          <cell r="A4848">
            <v>39736</v>
          </cell>
          <cell r="B4848" t="str">
            <v>TUBO DE BORRACHA ELASTOMERICA FLEXIVEL, PRETA, PARA ISOLAMENTO TERMICO DE TUBULACAO, DN 1 5/8" (42 MM), E= 32 MM, COEFICIENTE DE CONDUTIVIDADE TERMICA 0,036W/mK, VAPOR DE AGUA MAIOR OU IGUAL A 10.000</v>
          </cell>
          <cell r="C4848" t="str">
            <v xml:space="preserve">M     </v>
          </cell>
          <cell r="D4848" t="str">
            <v>AS</v>
          </cell>
          <cell r="E4848">
            <v>88.24</v>
          </cell>
        </row>
        <row r="4849">
          <cell r="A4849">
            <v>39737</v>
          </cell>
          <cell r="B4849" t="str">
            <v>TUBO DE BORRACHA ELASTOMERICA FLEXIVEL, PRETA, PARA ISOLAMENTO TERMICO DE TUBULACAO, DN 1/2" (12 MM), E= 19 MM, COEFICIENTE DE CONDUTIVIDADE TERMICA 0,036W/mK, VAPOR DE AGUA MAIOR OU IGUAL A 10.000</v>
          </cell>
          <cell r="C4849" t="str">
            <v xml:space="preserve">M     </v>
          </cell>
          <cell r="D4849" t="str">
            <v>AS</v>
          </cell>
          <cell r="E4849">
            <v>11.87</v>
          </cell>
        </row>
        <row r="4850">
          <cell r="A4850">
            <v>39738</v>
          </cell>
          <cell r="B4850" t="str">
            <v>TUBO DE BORRACHA ELASTOMERICA FLEXIVEL, PRETA, PARA ISOLAMENTO TERMICO DE TUBULACAO, DN 1/4" (6 MM), E= 9 MM, COEFICIENTE DE CONDUTIVIDADE TERMICA 0,036W/mK, VAPOR DE AGUA MAIOR OU IGUAL A 10.000</v>
          </cell>
          <cell r="C4850" t="str">
            <v xml:space="preserve">M     </v>
          </cell>
          <cell r="D4850" t="str">
            <v>AS</v>
          </cell>
          <cell r="E4850">
            <v>4.29</v>
          </cell>
        </row>
        <row r="4851">
          <cell r="A4851">
            <v>39739</v>
          </cell>
          <cell r="B4851" t="str">
            <v>TUBO DE BORRACHA ELASTOMERICA FLEXIVEL, PRETA, PARA ISOLAMENTO TERMICO DE TUBULACAO, DN 1" (25 MM), E= 32 MM, COEFICIENTE DE CONDUTIVIDADE TERMICA 0,036W/mK, VAPOR DE AGUA MAIOR OU IGUAL A 10.000</v>
          </cell>
          <cell r="C4851" t="str">
            <v xml:space="preserve">M     </v>
          </cell>
          <cell r="D4851" t="str">
            <v>AS</v>
          </cell>
          <cell r="E4851">
            <v>61.02</v>
          </cell>
        </row>
        <row r="4852">
          <cell r="A4852">
            <v>39733</v>
          </cell>
          <cell r="B4852" t="str">
            <v>TUBO DE BORRACHA ELASTOMERICA FLEXIVEL, PRETA, PARA ISOLAMENTO TERMICO DE TUBULACAO, DN 2 1/8" (54 MM), E= 32 MM, COEFICIENTE DE CONDUTIVIDADE TERMICA 0,036W/mK, VAPOR DE AGUA MAIOR OU IGUAL A 10.000</v>
          </cell>
          <cell r="C4852" t="str">
            <v xml:space="preserve">M     </v>
          </cell>
          <cell r="D4852" t="str">
            <v>AS</v>
          </cell>
          <cell r="E4852">
            <v>105.6</v>
          </cell>
        </row>
        <row r="4853">
          <cell r="A4853">
            <v>39854</v>
          </cell>
          <cell r="B4853" t="str">
            <v>TUBO DE BORRACHA ELASTOMERICA FLEXIVEL, PRETA, PARA ISOLAMENTO TERMICO DE TUBULACAO, DN 2 5/8" (*64* MM), E= *32* MM, COEFICIENTE DE CONDUTIVIDADE TERMICA 0,036W/MK, VAPOR DE AGUA MAIOR OU IGUAL A 10.000</v>
          </cell>
          <cell r="C4853" t="str">
            <v xml:space="preserve">M     </v>
          </cell>
          <cell r="D4853" t="str">
            <v>AS</v>
          </cell>
          <cell r="E4853">
            <v>107.1</v>
          </cell>
        </row>
        <row r="4854">
          <cell r="A4854">
            <v>39740</v>
          </cell>
          <cell r="B4854" t="str">
            <v>TUBO DE BORRACHA ELASTOMERICA FLEXIVEL, PRETA, PARA ISOLAMENTO TERMICO DE TUBULACAO, DN 3/4" (18 MM), E= 32 MM, COEFICIENTE DE CONDUTIVIDADE TERMICA 0,036W/mK, VAPOR DE AGUA MAIOR OU IGUAL A 10.000</v>
          </cell>
          <cell r="C4854" t="str">
            <v xml:space="preserve">M     </v>
          </cell>
          <cell r="D4854" t="str">
            <v>AS</v>
          </cell>
          <cell r="E4854">
            <v>58.6</v>
          </cell>
        </row>
        <row r="4855">
          <cell r="A4855">
            <v>39741</v>
          </cell>
          <cell r="B4855" t="str">
            <v>TUBO DE BORRACHA ELASTOMERICA FLEXIVEL, PRETA, PARA ISOLAMENTO TERMICO DE TUBULACAO, DN 3/8" (10 MM), E= 19 MM, COEFICIENTE DE CONDUTIVIDADE TERMICA 0,036W/mK, VAPOR DE AGUA MAIOR OU IGUAL A 10.000</v>
          </cell>
          <cell r="C4855" t="str">
            <v xml:space="preserve">M     </v>
          </cell>
          <cell r="D4855" t="str">
            <v>AS</v>
          </cell>
          <cell r="E4855">
            <v>10.8</v>
          </cell>
        </row>
        <row r="4856">
          <cell r="A4856">
            <v>39853</v>
          </cell>
          <cell r="B4856" t="str">
            <v>TUBO DE BORRACHA ELASTOMERICA FLEXIVEL, PRETA, PARA ISOLAMENTO TERMICO DE TUBULACAO, DN 5/8" (15 MM), E= 19 MM, COEFICIENTE DE CONDUTIVIDADE TERMICA 0,036W/MK, VAPOR DE AGUA MAIOR OU IGUAL A 10.000</v>
          </cell>
          <cell r="C4856" t="str">
            <v xml:space="preserve">M     </v>
          </cell>
          <cell r="D4856" t="str">
            <v>AS</v>
          </cell>
          <cell r="E4856">
            <v>14.18</v>
          </cell>
        </row>
        <row r="4857">
          <cell r="A4857">
            <v>39742</v>
          </cell>
          <cell r="B4857" t="str">
            <v>TUBO DE BORRACHA ELASTOMERICA FLEXIVEL, PRETA, PARA ISOLAMENTO TERMICO DE TUBULACAO, DN 7/8" (22 MM), E= 32 MM, COEFICIENTE DE CONDUTIVIDADE TERMICA 0,036W/mK, VAPOR DE AGUA MAIOR OU IGUAL A 10.000</v>
          </cell>
          <cell r="C4857" t="str">
            <v xml:space="preserve">M     </v>
          </cell>
          <cell r="D4857" t="str">
            <v>AS</v>
          </cell>
          <cell r="E4857">
            <v>47.1</v>
          </cell>
        </row>
        <row r="4858">
          <cell r="A4858">
            <v>39749</v>
          </cell>
          <cell r="B4858" t="str">
            <v>TUBO DE COBRE CLASSE "A", DN = 1 " (28 MM), PARA INSTALACOES DE MEDIA PRESSAO PARA GASES COMBUSTIVEIS E MEDICINAIS</v>
          </cell>
          <cell r="C4858" t="str">
            <v xml:space="preserve">M     </v>
          </cell>
          <cell r="D4858" t="str">
            <v>AS</v>
          </cell>
          <cell r="E4858">
            <v>65.650000000000006</v>
          </cell>
        </row>
        <row r="4859">
          <cell r="A4859">
            <v>39751</v>
          </cell>
          <cell r="B4859" t="str">
            <v>TUBO DE COBRE CLASSE "A", DN = 1 1/2 " (42 MM), PARA INSTALACOES DE MEDIA PRESSAO PARA GASES COMBUSTIVEIS E MEDICINAIS</v>
          </cell>
          <cell r="C4859" t="str">
            <v xml:space="preserve">M     </v>
          </cell>
          <cell r="D4859" t="str">
            <v>AS</v>
          </cell>
          <cell r="E4859">
            <v>119.29</v>
          </cell>
        </row>
        <row r="4860">
          <cell r="A4860">
            <v>39750</v>
          </cell>
          <cell r="B4860" t="str">
            <v>TUBO DE COBRE CLASSE "A", DN = 1 1/4 " (35 MM), PARA INSTALACOES DE MEDIA PRESSAO PARA GASES COMBUSTIVEIS E MEDICINAIS</v>
          </cell>
          <cell r="C4860" t="str">
            <v xml:space="preserve">M     </v>
          </cell>
          <cell r="D4860" t="str">
            <v>AS</v>
          </cell>
          <cell r="E4860">
            <v>99.15</v>
          </cell>
        </row>
        <row r="4861">
          <cell r="A4861">
            <v>39747</v>
          </cell>
          <cell r="B4861" t="str">
            <v>TUBO DE COBRE CLASSE "A", DN = 1/2 " (15 MM), PARA INSTALACOES DE MEDIA PRESSAO PARA GASES COMBUSTIVEIS E MEDICINAIS</v>
          </cell>
          <cell r="C4861" t="str">
            <v xml:space="preserve">M     </v>
          </cell>
          <cell r="D4861" t="str">
            <v>AS</v>
          </cell>
          <cell r="E4861">
            <v>31.89</v>
          </cell>
        </row>
        <row r="4862">
          <cell r="A4862">
            <v>39753</v>
          </cell>
          <cell r="B4862" t="str">
            <v>TUBO DE COBRE CLASSE "A", DN = 2 1/2 " (66 MM), PARA INSTALACOES DE MEDIA PRESSAO PARA GASES COMBUSTIVEIS E MEDICINAIS</v>
          </cell>
          <cell r="C4862" t="str">
            <v xml:space="preserve">M     </v>
          </cell>
          <cell r="D4862" t="str">
            <v>AS</v>
          </cell>
          <cell r="E4862">
            <v>219.59</v>
          </cell>
        </row>
        <row r="4863">
          <cell r="A4863">
            <v>39754</v>
          </cell>
          <cell r="B4863" t="str">
            <v>TUBO DE COBRE CLASSE "A", DN = 3 " (79 MM), PARA INSTALACOES DE MEDIA PRESSAO PARA GASES COMBUSTIVEIS E MEDICINAIS</v>
          </cell>
          <cell r="C4863" t="str">
            <v xml:space="preserve">M     </v>
          </cell>
          <cell r="D4863" t="str">
            <v>AS</v>
          </cell>
          <cell r="E4863">
            <v>323.52</v>
          </cell>
        </row>
        <row r="4864">
          <cell r="A4864">
            <v>39748</v>
          </cell>
          <cell r="B4864" t="str">
            <v>TUBO DE COBRE CLASSE "A", DN = 3/4 " (22 MM), PARA INSTALACOES DE MEDIA PRESSAO PARA GASES COMBUSTIVEIS E MEDICINAIS</v>
          </cell>
          <cell r="C4864" t="str">
            <v xml:space="preserve">M     </v>
          </cell>
          <cell r="D4864" t="str">
            <v>AS</v>
          </cell>
          <cell r="E4864">
            <v>51.6</v>
          </cell>
        </row>
        <row r="4865">
          <cell r="A4865">
            <v>39755</v>
          </cell>
          <cell r="B4865" t="str">
            <v>TUBO DE COBRE CLASSE "A", DN = 4 " (104 MM), PARA INSTALACOES DE MEDIA PRESSAO PARA GASES COMBUSTIVEIS E MEDICINAIS</v>
          </cell>
          <cell r="C4865" t="str">
            <v xml:space="preserve">M     </v>
          </cell>
          <cell r="D4865" t="str">
            <v>AS</v>
          </cell>
          <cell r="E4865">
            <v>490.53</v>
          </cell>
        </row>
        <row r="4866">
          <cell r="A4866">
            <v>12742</v>
          </cell>
          <cell r="B4866" t="str">
            <v>TUBO DE COBRE CLASSE "E", DN = 104 MM, PARA INSTALACAO HIDRAULICA PREDIAL</v>
          </cell>
          <cell r="C4866" t="str">
            <v xml:space="preserve">M     </v>
          </cell>
          <cell r="D4866" t="str">
            <v>AS</v>
          </cell>
          <cell r="E4866">
            <v>388.41</v>
          </cell>
        </row>
        <row r="4867">
          <cell r="A4867">
            <v>12713</v>
          </cell>
          <cell r="B4867" t="str">
            <v>TUBO DE COBRE CLASSE "E", DN = 15 MM, PARA INSTALACAO HIDRAULICA PREDIAL</v>
          </cell>
          <cell r="C4867" t="str">
            <v xml:space="preserve">M     </v>
          </cell>
          <cell r="D4867" t="str">
            <v>AS</v>
          </cell>
          <cell r="E4867">
            <v>20.6</v>
          </cell>
        </row>
        <row r="4868">
          <cell r="A4868">
            <v>12743</v>
          </cell>
          <cell r="B4868" t="str">
            <v>TUBO DE COBRE CLASSE "E", DN = 22 MM, PARA INSTALACAO HIDRAULICA PREDIAL</v>
          </cell>
          <cell r="C4868" t="str">
            <v xml:space="preserve">M     </v>
          </cell>
          <cell r="D4868" t="str">
            <v>AS</v>
          </cell>
          <cell r="E4868">
            <v>35.43</v>
          </cell>
        </row>
        <row r="4869">
          <cell r="A4869">
            <v>12744</v>
          </cell>
          <cell r="B4869" t="str">
            <v>TUBO DE COBRE CLASSE "E", DN = 28 MM, PARA INSTALACAO HIDRAULICA PREDIAL</v>
          </cell>
          <cell r="C4869" t="str">
            <v xml:space="preserve">M     </v>
          </cell>
          <cell r="D4869" t="str">
            <v>AS</v>
          </cell>
          <cell r="E4869">
            <v>44.97</v>
          </cell>
        </row>
        <row r="4870">
          <cell r="A4870">
            <v>12745</v>
          </cell>
          <cell r="B4870" t="str">
            <v>TUBO DE COBRE CLASSE "E", DN = 35 MM, PARA INSTALACAO HIDRAULICA PREDIAL</v>
          </cell>
          <cell r="C4870" t="str">
            <v xml:space="preserve">M     </v>
          </cell>
          <cell r="D4870" t="str">
            <v>AS</v>
          </cell>
          <cell r="E4870">
            <v>65.31</v>
          </cell>
        </row>
        <row r="4871">
          <cell r="A4871">
            <v>12746</v>
          </cell>
          <cell r="B4871" t="str">
            <v>TUBO DE COBRE CLASSE "E", DN = 42 MM, PARA INSTALACAO HIDRAULICA PREDIAL</v>
          </cell>
          <cell r="C4871" t="str">
            <v xml:space="preserve">M     </v>
          </cell>
          <cell r="D4871" t="str">
            <v>AS</v>
          </cell>
          <cell r="E4871">
            <v>88.19</v>
          </cell>
        </row>
        <row r="4872">
          <cell r="A4872">
            <v>12747</v>
          </cell>
          <cell r="B4872" t="str">
            <v>TUBO DE COBRE CLASSE "E", DN = 54 MM, PARA INSTALACAO HIDRAULICA PREDIAL</v>
          </cell>
          <cell r="C4872" t="str">
            <v xml:space="preserve">M     </v>
          </cell>
          <cell r="D4872" t="str">
            <v>AS</v>
          </cell>
          <cell r="E4872">
            <v>127.9</v>
          </cell>
        </row>
        <row r="4873">
          <cell r="A4873">
            <v>12748</v>
          </cell>
          <cell r="B4873" t="str">
            <v>TUBO DE COBRE CLASSE "E", DN = 66 MM, PARA INSTALACAO HIDRAULICA PREDIAL</v>
          </cell>
          <cell r="C4873" t="str">
            <v xml:space="preserve">M     </v>
          </cell>
          <cell r="D4873" t="str">
            <v>AS</v>
          </cell>
          <cell r="E4873">
            <v>180.19</v>
          </cell>
        </row>
        <row r="4874">
          <cell r="A4874">
            <v>12749</v>
          </cell>
          <cell r="B4874" t="str">
            <v>TUBO DE COBRE CLASSE "E", DN = 79 MM, PARA INSTALACAO HIDRAULICA PREDIAL</v>
          </cell>
          <cell r="C4874" t="str">
            <v xml:space="preserve">M     </v>
          </cell>
          <cell r="D4874" t="str">
            <v>AS</v>
          </cell>
          <cell r="E4874">
            <v>263.41000000000003</v>
          </cell>
        </row>
        <row r="4875">
          <cell r="A4875">
            <v>39726</v>
          </cell>
          <cell r="B4875" t="str">
            <v>TUBO DE COBRE CLASSE "I", DN = 1 " (28 MM), PARA INSTALACOES INDUSTRIAIS DE ALTA PRESSAO E VAPOR</v>
          </cell>
          <cell r="C4875" t="str">
            <v xml:space="preserve">M     </v>
          </cell>
          <cell r="D4875" t="str">
            <v>AS</v>
          </cell>
          <cell r="E4875">
            <v>86.52</v>
          </cell>
        </row>
        <row r="4876">
          <cell r="A4876">
            <v>39728</v>
          </cell>
          <cell r="B4876" t="str">
            <v>TUBO DE COBRE CLASSE "I", DN = 1 1/2 " (42 MM), PARA INSTALACOES INDUSTRIAIS DE ALTA PRESSAO E VAPOR</v>
          </cell>
          <cell r="C4876" t="str">
            <v xml:space="preserve">M     </v>
          </cell>
          <cell r="D4876" t="str">
            <v>AS</v>
          </cell>
          <cell r="E4876">
            <v>152.06</v>
          </cell>
        </row>
        <row r="4877">
          <cell r="A4877">
            <v>39727</v>
          </cell>
          <cell r="B4877" t="str">
            <v>TUBO DE COBRE CLASSE "I", DN = 1 1/4 " (35 MM), PARA INSTALACOES INDUSTRIAIS DE ALTA PRESSAO E VAPOR</v>
          </cell>
          <cell r="C4877" t="str">
            <v xml:space="preserve">M     </v>
          </cell>
          <cell r="D4877" t="str">
            <v>AS</v>
          </cell>
          <cell r="E4877">
            <v>125.13</v>
          </cell>
        </row>
        <row r="4878">
          <cell r="A4878">
            <v>39724</v>
          </cell>
          <cell r="B4878" t="str">
            <v>TUBO DE COBRE CLASSE "I", DN = 1/2 " (15 MM), PARA INSTALACOES INDUSTRIAIS DE ALTA PRESSAO E VAPOR</v>
          </cell>
          <cell r="C4878" t="str">
            <v xml:space="preserve">M     </v>
          </cell>
          <cell r="D4878" t="str">
            <v>AS</v>
          </cell>
          <cell r="E4878">
            <v>38.31</v>
          </cell>
        </row>
        <row r="4879">
          <cell r="A4879">
            <v>39729</v>
          </cell>
          <cell r="B4879" t="str">
            <v>TUBO DE COBRE CLASSE "I", DN = 2 " (54 MM), PARA INSTALACOES INDUSTRIAIS DE ALTA PRESSAO E VAPOR</v>
          </cell>
          <cell r="C4879" t="str">
            <v xml:space="preserve">M     </v>
          </cell>
          <cell r="D4879" t="str">
            <v>AS</v>
          </cell>
          <cell r="E4879">
            <v>210.57</v>
          </cell>
        </row>
        <row r="4880">
          <cell r="A4880">
            <v>39730</v>
          </cell>
          <cell r="B4880" t="str">
            <v>TUBO DE COBRE CLASSE "I", DN = 2 1/2 " (66 MM), PARA INSTALACOES INDUSTRIAIS DE ALTA PRESSAO E VAPOR</v>
          </cell>
          <cell r="C4880" t="str">
            <v xml:space="preserve">M     </v>
          </cell>
          <cell r="D4880" t="str">
            <v>AS</v>
          </cell>
          <cell r="E4880">
            <v>273.20999999999998</v>
          </cell>
        </row>
        <row r="4881">
          <cell r="A4881">
            <v>39731</v>
          </cell>
          <cell r="B4881" t="str">
            <v>TUBO DE COBRE CLASSE "I", DN = 3 " (79 MM), PARA INSTALACOES INDUSTRIAIS DE ALTA PRESSAO E VAPOR</v>
          </cell>
          <cell r="C4881" t="str">
            <v xml:space="preserve">M     </v>
          </cell>
          <cell r="D4881" t="str">
            <v>AS</v>
          </cell>
          <cell r="E4881">
            <v>404.64</v>
          </cell>
        </row>
        <row r="4882">
          <cell r="A4882">
            <v>39725</v>
          </cell>
          <cell r="B4882" t="str">
            <v>TUBO DE COBRE CLASSE "I", DN = 3/4 " (22 MM), PARA INSTALACOES INDUSTRIAIS DE ALTA PRESSAO E VAPOR</v>
          </cell>
          <cell r="C4882" t="str">
            <v xml:space="preserve">M     </v>
          </cell>
          <cell r="D4882" t="str">
            <v>AS</v>
          </cell>
          <cell r="E4882">
            <v>62.44</v>
          </cell>
        </row>
        <row r="4883">
          <cell r="A4883">
            <v>39732</v>
          </cell>
          <cell r="B4883" t="str">
            <v>TUBO DE COBRE CLASSE "I", DN = 4" (104 MM), PARA INSTALACOES INDUSTRIAIS DE ALTA PRESSAO E VAPOR</v>
          </cell>
          <cell r="C4883" t="str">
            <v xml:space="preserve">M     </v>
          </cell>
          <cell r="D4883" t="str">
            <v>AS</v>
          </cell>
          <cell r="E4883">
            <v>595.61</v>
          </cell>
        </row>
        <row r="4884">
          <cell r="A4884">
            <v>39660</v>
          </cell>
          <cell r="B4884" t="str">
            <v>TUBO DE COBRE FLEXIVEL, D = 1/2 ", E = 0,79 MM, PARA AR-CONDICIONADO/ INSTALACOES GAS RESIDENCIAIS E COMERCIAIS</v>
          </cell>
          <cell r="C4884" t="str">
            <v xml:space="preserve">M     </v>
          </cell>
          <cell r="D4884" t="str">
            <v>AS</v>
          </cell>
          <cell r="E4884">
            <v>27.14</v>
          </cell>
        </row>
        <row r="4885">
          <cell r="A4885">
            <v>39662</v>
          </cell>
          <cell r="B4885" t="str">
            <v>TUBO DE COBRE FLEXIVEL, D = 1/4 ", E = 0,79 MM, PARA AR-CONDICIONADO/ INSTALACOES GAS RESIDENCIAIS E COMERCIAIS</v>
          </cell>
          <cell r="C4885" t="str">
            <v xml:space="preserve">M     </v>
          </cell>
          <cell r="D4885" t="str">
            <v>AS</v>
          </cell>
          <cell r="E4885">
            <v>13.01</v>
          </cell>
        </row>
        <row r="4886">
          <cell r="A4886">
            <v>39661</v>
          </cell>
          <cell r="B4886" t="str">
            <v>TUBO DE COBRE FLEXIVEL, D = 3/16 ", E = 0,79 MM, PARA AR-CONDICIONADO/ INSTALACOES GAS RESIDENCIAIS E COMERCIAIS</v>
          </cell>
          <cell r="C4886" t="str">
            <v xml:space="preserve">M     </v>
          </cell>
          <cell r="D4886" t="str">
            <v>AS</v>
          </cell>
          <cell r="E4886">
            <v>8.8699999999999992</v>
          </cell>
        </row>
        <row r="4887">
          <cell r="A4887">
            <v>39666</v>
          </cell>
          <cell r="B4887" t="str">
            <v>TUBO DE COBRE FLEXIVEL, D = 3/4 ", E = 0,79 MM, PARA AR-CONDICIONADO/ INSTALACOES GAS RESIDENCIAIS E COMERCIAIS</v>
          </cell>
          <cell r="C4887" t="str">
            <v xml:space="preserve">M     </v>
          </cell>
          <cell r="D4887" t="str">
            <v>AS</v>
          </cell>
          <cell r="E4887">
            <v>40.83</v>
          </cell>
        </row>
        <row r="4888">
          <cell r="A4888">
            <v>39664</v>
          </cell>
          <cell r="B4888" t="str">
            <v>TUBO DE COBRE FLEXIVEL, D = 3/8 ", E = 0,79 MM, PARA AR-CONDICIONADO/ INSTALACOES GAS RESIDENCIAIS E COMERCIAIS</v>
          </cell>
          <cell r="C4888" t="str">
            <v xml:space="preserve">M     </v>
          </cell>
          <cell r="D4888" t="str">
            <v>AS</v>
          </cell>
          <cell r="E4888">
            <v>20.010000000000002</v>
          </cell>
        </row>
        <row r="4889">
          <cell r="A4889">
            <v>39663</v>
          </cell>
          <cell r="B4889" t="str">
            <v>TUBO DE COBRE FLEXIVEL, D = 5/16 ", E = 0,79 MM, PARA AR-CONDICIONADO/ INSTALACOES GAS RESIDENCIAIS E COMERCIAIS</v>
          </cell>
          <cell r="C4889" t="str">
            <v xml:space="preserve">M     </v>
          </cell>
          <cell r="D4889" t="str">
            <v>AS</v>
          </cell>
          <cell r="E4889">
            <v>15.99</v>
          </cell>
        </row>
        <row r="4890">
          <cell r="A4890">
            <v>39665</v>
          </cell>
          <cell r="B4890" t="str">
            <v>TUBO DE COBRE FLEXIVEL, D = 5/8 ", E = 0,79 MM, PARA AR-CONDICIONADO/ INSTALACOES GAS RESIDENCIAIS E COMERCIAIS</v>
          </cell>
          <cell r="C4890" t="str">
            <v xml:space="preserve">M     </v>
          </cell>
          <cell r="D4890" t="str">
            <v>AS</v>
          </cell>
          <cell r="E4890">
            <v>33.76</v>
          </cell>
        </row>
        <row r="4891">
          <cell r="A4891">
            <v>39752</v>
          </cell>
          <cell r="B4891" t="str">
            <v>TUBO DE COBRE, CLASSE "A", DN = 2" (54 MM), PARA INSTALACOES DE MEDIA PRESSAO PARA GASES COMBUSTIVEIS E MEDICINAIS</v>
          </cell>
          <cell r="C4891" t="str">
            <v xml:space="preserve">M     </v>
          </cell>
          <cell r="D4891" t="str">
            <v>AS</v>
          </cell>
          <cell r="E4891">
            <v>169.74</v>
          </cell>
        </row>
        <row r="4892">
          <cell r="A4892">
            <v>7725</v>
          </cell>
          <cell r="B4892" t="str">
            <v>TUBO DE CONCRETO ARMADO PARA AGUAS PLUVIAIS, CLASSE PA-1, COM ENCAIXE PONTA E BOLSA, DIAMETRO NOMINAL DE = 600 MM</v>
          </cell>
          <cell r="C4892" t="str">
            <v xml:space="preserve">M     </v>
          </cell>
          <cell r="D4892" t="str">
            <v xml:space="preserve">C </v>
          </cell>
          <cell r="E4892">
            <v>151.55000000000001</v>
          </cell>
        </row>
        <row r="4893">
          <cell r="A4893">
            <v>7753</v>
          </cell>
          <cell r="B4893" t="str">
            <v>TUBO DE CONCRETO ARMADO PARA AGUAS PLUVIAIS, CLASSE PA-1, COM ENCAIXE PONTA E BOLSA, DIAMETRO NOMINAL DE 1000 MM</v>
          </cell>
          <cell r="C4893" t="str">
            <v xml:space="preserve">M     </v>
          </cell>
          <cell r="D4893" t="str">
            <v>CR</v>
          </cell>
          <cell r="E4893">
            <v>295.45</v>
          </cell>
        </row>
        <row r="4894">
          <cell r="A4894">
            <v>13256</v>
          </cell>
          <cell r="B4894" t="str">
            <v>TUBO DE CONCRETO ARMADO PARA AGUAS PLUVIAIS, CLASSE PA-1, COM ENCAIXE PONTA E BOLSA, DIAMETRO NOMINAL DE 1100 MM</v>
          </cell>
          <cell r="C4894" t="str">
            <v xml:space="preserve">M     </v>
          </cell>
          <cell r="D4894" t="str">
            <v>CR</v>
          </cell>
          <cell r="E4894">
            <v>413.89</v>
          </cell>
        </row>
        <row r="4895">
          <cell r="A4895">
            <v>7757</v>
          </cell>
          <cell r="B4895" t="str">
            <v>TUBO DE CONCRETO ARMADO PARA AGUAS PLUVIAIS, CLASSE PA-1, COM ENCAIXE PONTA E BOLSA, DIAMETRO NOMINAL DE 1200 MM</v>
          </cell>
          <cell r="C4895" t="str">
            <v xml:space="preserve">M     </v>
          </cell>
          <cell r="D4895" t="str">
            <v>CR</v>
          </cell>
          <cell r="E4895">
            <v>441.27</v>
          </cell>
        </row>
        <row r="4896">
          <cell r="A4896">
            <v>7758</v>
          </cell>
          <cell r="B4896" t="str">
            <v>TUBO DE CONCRETO ARMADO PARA AGUAS PLUVIAIS, CLASSE PA-1, COM ENCAIXE PONTA E BOLSA, DIAMETRO NOMINAL DE 1500 MM</v>
          </cell>
          <cell r="C4896" t="str">
            <v xml:space="preserve">M     </v>
          </cell>
          <cell r="D4896" t="str">
            <v>CR</v>
          </cell>
          <cell r="E4896">
            <v>639.30999999999995</v>
          </cell>
        </row>
        <row r="4897">
          <cell r="A4897">
            <v>7759</v>
          </cell>
          <cell r="B4897" t="str">
            <v>TUBO DE CONCRETO ARMADO PARA AGUAS PLUVIAIS, CLASSE PA-1, COM ENCAIXE PONTA E BOLSA, DIAMETRO NOMINAL DE 2000 MM</v>
          </cell>
          <cell r="C4897" t="str">
            <v xml:space="preserve">M     </v>
          </cell>
          <cell r="D4897" t="str">
            <v>CR</v>
          </cell>
          <cell r="E4897">
            <v>1771.53</v>
          </cell>
        </row>
        <row r="4898">
          <cell r="A4898">
            <v>40334</v>
          </cell>
          <cell r="B4898" t="str">
            <v>TUBO DE CONCRETO ARMADO PARA AGUAS PLUVIAIS, CLASSE PA-1, COM ENCAIXE PONTA E BOLSA, DIAMETRO NOMINAL DE 300 MM</v>
          </cell>
          <cell r="C4898" t="str">
            <v xml:space="preserve">M     </v>
          </cell>
          <cell r="D4898" t="str">
            <v>CR</v>
          </cell>
          <cell r="E4898">
            <v>69.400000000000006</v>
          </cell>
        </row>
        <row r="4899">
          <cell r="A4899">
            <v>7745</v>
          </cell>
          <cell r="B4899" t="str">
            <v>TUBO DE CONCRETO ARMADO PARA AGUAS PLUVIAIS, CLASSE PA-1, COM ENCAIXE PONTA E BOLSA, DIAMETRO NOMINAL DE 400 MM</v>
          </cell>
          <cell r="C4899" t="str">
            <v xml:space="preserve">M     </v>
          </cell>
          <cell r="D4899" t="str">
            <v>CR</v>
          </cell>
          <cell r="E4899">
            <v>78.319999999999993</v>
          </cell>
        </row>
        <row r="4900">
          <cell r="A4900">
            <v>7714</v>
          </cell>
          <cell r="B4900" t="str">
            <v>TUBO DE CONCRETO ARMADO PARA AGUAS PLUVIAIS, CLASSE PA-1, COM ENCAIXE PONTA E BOLSA, DIAMETRO NOMINAL DE 500 MM</v>
          </cell>
          <cell r="C4900" t="str">
            <v xml:space="preserve">M     </v>
          </cell>
          <cell r="D4900" t="str">
            <v>CR</v>
          </cell>
          <cell r="E4900">
            <v>93.6</v>
          </cell>
        </row>
        <row r="4901">
          <cell r="A4901">
            <v>7742</v>
          </cell>
          <cell r="B4901" t="str">
            <v>TUBO DE CONCRETO ARMADO PARA AGUAS PLUVIAIS, CLASSE PA-1, COM ENCAIXE PONTA E BOLSA, DIAMETRO NOMINAL DE 700 MM</v>
          </cell>
          <cell r="C4901" t="str">
            <v xml:space="preserve">M     </v>
          </cell>
          <cell r="D4901" t="str">
            <v>CR</v>
          </cell>
          <cell r="E4901">
            <v>206.56</v>
          </cell>
        </row>
        <row r="4902">
          <cell r="A4902">
            <v>7750</v>
          </cell>
          <cell r="B4902" t="str">
            <v>TUBO DE CONCRETO ARMADO PARA AGUAS PLUVIAIS, CLASSE PA-1, COM ENCAIXE PONTA E BOLSA, DIAMETRO NOMINAL DE 800 MM</v>
          </cell>
          <cell r="C4902" t="str">
            <v xml:space="preserve">M     </v>
          </cell>
          <cell r="D4902" t="str">
            <v>CR</v>
          </cell>
          <cell r="E4902">
            <v>252.15</v>
          </cell>
        </row>
        <row r="4903">
          <cell r="A4903">
            <v>7756</v>
          </cell>
          <cell r="B4903" t="str">
            <v>TUBO DE CONCRETO ARMADO PARA AGUAS PLUVIAIS, CLASSE PA-1, COM ENCAIXE PONTA E BOLSA, DIAMETRO NOMINAL DE 900 MM</v>
          </cell>
          <cell r="C4903" t="str">
            <v xml:space="preserve">M     </v>
          </cell>
          <cell r="D4903" t="str">
            <v>CR</v>
          </cell>
          <cell r="E4903">
            <v>289.72000000000003</v>
          </cell>
        </row>
        <row r="4904">
          <cell r="A4904">
            <v>7765</v>
          </cell>
          <cell r="B4904" t="str">
            <v>TUBO DE CONCRETO ARMADO PARA AGUAS PLUVIAIS, CLASSE PA-2, COM ENCAIXE PONTA E BOLSA, DIAMETRO NOMINAL DE 1000 MM</v>
          </cell>
          <cell r="C4904" t="str">
            <v xml:space="preserve">M     </v>
          </cell>
          <cell r="D4904" t="str">
            <v>CR</v>
          </cell>
          <cell r="E4904">
            <v>324.74</v>
          </cell>
        </row>
        <row r="4905">
          <cell r="A4905">
            <v>12569</v>
          </cell>
          <cell r="B4905" t="str">
            <v>TUBO DE CONCRETO ARMADO PARA AGUAS PLUVIAIS, CLASSE PA-2, COM ENCAIXE PONTA E BOLSA, DIAMETRO NOMINAL DE 1100 MM</v>
          </cell>
          <cell r="C4905" t="str">
            <v xml:space="preserve">M     </v>
          </cell>
          <cell r="D4905" t="str">
            <v>CR</v>
          </cell>
          <cell r="E4905">
            <v>448.28</v>
          </cell>
        </row>
        <row r="4906">
          <cell r="A4906">
            <v>7766</v>
          </cell>
          <cell r="B4906" t="str">
            <v>TUBO DE CONCRETO ARMADO PARA AGUAS PLUVIAIS, CLASSE PA-2, COM ENCAIXE PONTA E BOLSA, DIAMETRO NOMINAL DE 1200 MM</v>
          </cell>
          <cell r="C4906" t="str">
            <v xml:space="preserve">M     </v>
          </cell>
          <cell r="D4906" t="str">
            <v>CR</v>
          </cell>
          <cell r="E4906">
            <v>476.29</v>
          </cell>
        </row>
        <row r="4907">
          <cell r="A4907">
            <v>7767</v>
          </cell>
          <cell r="B4907" t="str">
            <v>TUBO DE CONCRETO ARMADO PARA AGUAS PLUVIAIS, CLASSE PA-2, COM ENCAIXE PONTA E BOLSA, DIAMETRO NOMINAL DE 1500 MM</v>
          </cell>
          <cell r="C4907" t="str">
            <v xml:space="preserve">M     </v>
          </cell>
          <cell r="D4907" t="str">
            <v>CR</v>
          </cell>
          <cell r="E4907">
            <v>683.88</v>
          </cell>
        </row>
        <row r="4908">
          <cell r="A4908">
            <v>7727</v>
          </cell>
          <cell r="B4908" t="str">
            <v>TUBO DE CONCRETO ARMADO PARA AGUAS PLUVIAIS, CLASSE PA-2, COM ENCAIXE PONTA E BOLSA, DIAMETRO NOMINAL DE 2000 MM</v>
          </cell>
          <cell r="C4908" t="str">
            <v xml:space="preserve">M     </v>
          </cell>
          <cell r="D4908" t="str">
            <v>CR</v>
          </cell>
          <cell r="E4908">
            <v>1986.7</v>
          </cell>
        </row>
        <row r="4909">
          <cell r="A4909">
            <v>7760</v>
          </cell>
          <cell r="B4909" t="str">
            <v>TUBO DE CONCRETO ARMADO PARA AGUAS PLUVIAIS, CLASSE PA-2, COM ENCAIXE PONTA E BOLSA, DIAMETRO NOMINAL DE 300 MM</v>
          </cell>
          <cell r="C4909" t="str">
            <v xml:space="preserve">M     </v>
          </cell>
          <cell r="D4909" t="str">
            <v>CR</v>
          </cell>
          <cell r="E4909">
            <v>78.95</v>
          </cell>
        </row>
        <row r="4910">
          <cell r="A4910">
            <v>7761</v>
          </cell>
          <cell r="B4910" t="str">
            <v>TUBO DE CONCRETO ARMADO PARA AGUAS PLUVIAIS, CLASSE PA-2, COM ENCAIXE PONTA E BOLSA, DIAMETRO NOMINAL DE 400 MM</v>
          </cell>
          <cell r="C4910" t="str">
            <v xml:space="preserve">M     </v>
          </cell>
          <cell r="D4910" t="str">
            <v>CR</v>
          </cell>
          <cell r="E4910">
            <v>82.77</v>
          </cell>
        </row>
        <row r="4911">
          <cell r="A4911">
            <v>7752</v>
          </cell>
          <cell r="B4911" t="str">
            <v>TUBO DE CONCRETO ARMADO PARA AGUAS PLUVIAIS, CLASSE PA-2, COM ENCAIXE PONTA E BOLSA, DIAMETRO NOMINAL DE 500 MM</v>
          </cell>
          <cell r="C4911" t="str">
            <v xml:space="preserve">M     </v>
          </cell>
          <cell r="D4911" t="str">
            <v>CR</v>
          </cell>
          <cell r="E4911">
            <v>100.6</v>
          </cell>
        </row>
        <row r="4912">
          <cell r="A4912">
            <v>7762</v>
          </cell>
          <cell r="B4912" t="str">
            <v>TUBO DE CONCRETO ARMADO PARA AGUAS PLUVIAIS, CLASSE PA-2, COM ENCAIXE PONTA E BOLSA, DIAMETRO NOMINAL DE 600 MM</v>
          </cell>
          <cell r="C4912" t="str">
            <v xml:space="preserve">M     </v>
          </cell>
          <cell r="D4912" t="str">
            <v>CR</v>
          </cell>
          <cell r="E4912">
            <v>131.49</v>
          </cell>
        </row>
        <row r="4913">
          <cell r="A4913">
            <v>7722</v>
          </cell>
          <cell r="B4913" t="str">
            <v>TUBO DE CONCRETO ARMADO PARA AGUAS PLUVIAIS, CLASSE PA-2, COM ENCAIXE PONTA E BOLSA, DIAMETRO NOMINAL DE 700 MM</v>
          </cell>
          <cell r="C4913" t="str">
            <v xml:space="preserve">M     </v>
          </cell>
          <cell r="D4913" t="str">
            <v>CR</v>
          </cell>
          <cell r="E4913">
            <v>201.21</v>
          </cell>
        </row>
        <row r="4914">
          <cell r="A4914">
            <v>7763</v>
          </cell>
          <cell r="B4914" t="str">
            <v>TUBO DE CONCRETO ARMADO PARA AGUAS PLUVIAIS, CLASSE PA-2, COM ENCAIXE PONTA E BOLSA, DIAMETRO NOMINAL DE 800 MM</v>
          </cell>
          <cell r="C4914" t="str">
            <v xml:space="preserve">M     </v>
          </cell>
          <cell r="D4914" t="str">
            <v>CR</v>
          </cell>
          <cell r="E4914">
            <v>245.15</v>
          </cell>
        </row>
        <row r="4915">
          <cell r="A4915">
            <v>7764</v>
          </cell>
          <cell r="B4915" t="str">
            <v>TUBO DE CONCRETO ARMADO PARA AGUAS PLUVIAIS, CLASSE PA-2, COM ENCAIXE PONTA E BOLSA, DIAMETRO NOMINAL DE 900 MM</v>
          </cell>
          <cell r="C4915" t="str">
            <v xml:space="preserve">M     </v>
          </cell>
          <cell r="D4915" t="str">
            <v>CR</v>
          </cell>
          <cell r="E4915">
            <v>292.91000000000003</v>
          </cell>
        </row>
        <row r="4916">
          <cell r="A4916">
            <v>12572</v>
          </cell>
          <cell r="B4916" t="str">
            <v>TUBO DE CONCRETO ARMADO PARA AGUAS PLUVIAIS, CLASSE PA-3, COM ENCAIXE PONTA E BOLSA, DIAMETRO NOMINAL DE 1000 MM</v>
          </cell>
          <cell r="C4916" t="str">
            <v xml:space="preserve">M     </v>
          </cell>
          <cell r="D4916" t="str">
            <v>CR</v>
          </cell>
          <cell r="E4916">
            <v>413.89</v>
          </cell>
        </row>
        <row r="4917">
          <cell r="A4917">
            <v>12573</v>
          </cell>
          <cell r="B4917" t="str">
            <v>TUBO DE CONCRETO ARMADO PARA AGUAS PLUVIAIS, CLASSE PA-3, COM ENCAIXE PONTA E BOLSA, DIAMETRO NOMINAL DE 1100 MM</v>
          </cell>
          <cell r="C4917" t="str">
            <v xml:space="preserve">M     </v>
          </cell>
          <cell r="D4917" t="str">
            <v>CR</v>
          </cell>
          <cell r="E4917">
            <v>544.42999999999995</v>
          </cell>
        </row>
        <row r="4918">
          <cell r="A4918">
            <v>12574</v>
          </cell>
          <cell r="B4918" t="str">
            <v>TUBO DE CONCRETO ARMADO PARA AGUAS PLUVIAIS, CLASSE PA-3, COM ENCAIXE PONTA E BOLSA, DIAMETRO NOMINAL DE 1200 MM</v>
          </cell>
          <cell r="C4918" t="str">
            <v xml:space="preserve">M     </v>
          </cell>
          <cell r="D4918" t="str">
            <v>CR</v>
          </cell>
          <cell r="E4918">
            <v>658.28</v>
          </cell>
        </row>
        <row r="4919">
          <cell r="A4919">
            <v>12575</v>
          </cell>
          <cell r="B4919" t="str">
            <v>TUBO DE CONCRETO ARMADO PARA AGUAS PLUVIAIS, CLASSE PA-3, COM ENCAIXE PONTA E BOLSA, DIAMETRO NOMINAL DE 1500 MM</v>
          </cell>
          <cell r="C4919" t="str">
            <v xml:space="preserve">M     </v>
          </cell>
          <cell r="D4919" t="str">
            <v>CR</v>
          </cell>
          <cell r="E4919">
            <v>999.72</v>
          </cell>
        </row>
        <row r="4920">
          <cell r="A4920">
            <v>12576</v>
          </cell>
          <cell r="B4920" t="str">
            <v>TUBO DE CONCRETO ARMADO PARA AGUAS PLUVIAIS, CLASSE PA-3, COM ENCAIXE PONTA E BOLSA, DIAMETRO NOMINAL DE 400 MM</v>
          </cell>
          <cell r="C4920" t="str">
            <v xml:space="preserve">M     </v>
          </cell>
          <cell r="D4920" t="str">
            <v>CR</v>
          </cell>
          <cell r="E4920">
            <v>120.98</v>
          </cell>
        </row>
        <row r="4921">
          <cell r="A4921">
            <v>12577</v>
          </cell>
          <cell r="B4921" t="str">
            <v>TUBO DE CONCRETO ARMADO PARA AGUAS PLUVIAIS, CLASSE PA-3, COM ENCAIXE PONTA E BOLSA, DIAMETRO NOMINAL DE 500 MM</v>
          </cell>
          <cell r="C4921" t="str">
            <v xml:space="preserve">M     </v>
          </cell>
          <cell r="D4921" t="str">
            <v>CR</v>
          </cell>
          <cell r="E4921">
            <v>163.01</v>
          </cell>
        </row>
        <row r="4922">
          <cell r="A4922">
            <v>12578</v>
          </cell>
          <cell r="B4922" t="str">
            <v>TUBO DE CONCRETO ARMADO PARA AGUAS PLUVIAIS, CLASSE PA-3, COM ENCAIXE PONTA E BOLSA, DIAMETRO NOMINAL DE 600 MM</v>
          </cell>
          <cell r="C4922" t="str">
            <v xml:space="preserve">M     </v>
          </cell>
          <cell r="D4922" t="str">
            <v>CR</v>
          </cell>
          <cell r="E4922">
            <v>197.39</v>
          </cell>
        </row>
        <row r="4923">
          <cell r="A4923">
            <v>12579</v>
          </cell>
          <cell r="B4923" t="str">
            <v>TUBO DE CONCRETO ARMADO PARA AGUAS PLUVIAIS, CLASSE PA-3, COM ENCAIXE PONTA E BOLSA, DIAMETRO NOMINAL DE 700 MM</v>
          </cell>
          <cell r="C4923" t="str">
            <v xml:space="preserve">M     </v>
          </cell>
          <cell r="D4923" t="str">
            <v>CR</v>
          </cell>
          <cell r="E4923">
            <v>340.03</v>
          </cell>
        </row>
        <row r="4924">
          <cell r="A4924">
            <v>12580</v>
          </cell>
          <cell r="B4924" t="str">
            <v>TUBO DE CONCRETO ARMADO PARA AGUAS PLUVIAIS, CLASSE PA-3, COM ENCAIXE PONTA E BOLSA, DIAMETRO NOMINAL DE 800 MM</v>
          </cell>
          <cell r="C4924" t="str">
            <v xml:space="preserve">M     </v>
          </cell>
          <cell r="D4924" t="str">
            <v>CR</v>
          </cell>
          <cell r="E4924">
            <v>354.29</v>
          </cell>
        </row>
        <row r="4925">
          <cell r="A4925">
            <v>12581</v>
          </cell>
          <cell r="B4925" t="str">
            <v>TUBO DE CONCRETO ARMADO PARA AGUAS PLUVIAIS, CLASSE PA-3, COM ENCAIXE PONTA E BOLSA, DIAMETRO NOMINAL DE 900 MM</v>
          </cell>
          <cell r="C4925" t="str">
            <v xml:space="preserve">M     </v>
          </cell>
          <cell r="D4925" t="str">
            <v>CR</v>
          </cell>
          <cell r="E4925">
            <v>379.51</v>
          </cell>
        </row>
        <row r="4926">
          <cell r="A4926">
            <v>7720</v>
          </cell>
          <cell r="B4926" t="str">
            <v>TUBO DE CONCRETO ARMADO PARA ESGOTO SANITARIO, CLASSE EA-2, COM ENCAIXE PONTA E BOLSA, COM JUNTA ELASTICA, DIAMETRO NOMINAL DE 1000 MM</v>
          </cell>
          <cell r="C4926" t="str">
            <v xml:space="preserve">M     </v>
          </cell>
          <cell r="D4926" t="str">
            <v>CR</v>
          </cell>
          <cell r="E4926">
            <v>593.46</v>
          </cell>
        </row>
        <row r="4927">
          <cell r="A4927">
            <v>40335</v>
          </cell>
          <cell r="B4927" t="str">
            <v>TUBO DE CONCRETO ARMADO PARA ESGOTO SANITARIO, CLASSE EA-2, COM ENCAIXE PONTA E BOLSA, COM JUNTA ELASTICA, DIAMETRO NOMINAL DE 300 MM</v>
          </cell>
          <cell r="C4927" t="str">
            <v xml:space="preserve">M     </v>
          </cell>
          <cell r="D4927" t="str">
            <v>CR</v>
          </cell>
          <cell r="E4927">
            <v>124.16</v>
          </cell>
        </row>
        <row r="4928">
          <cell r="A4928">
            <v>7740</v>
          </cell>
          <cell r="B4928" t="str">
            <v>TUBO DE CONCRETO ARMADO PARA ESGOTO SANITARIO, CLASSE EA-2, COM ENCAIXE PONTA E BOLSA, COM JUNTA ELASTICA, DIAMETRO NOMINAL DE 400 MM</v>
          </cell>
          <cell r="C4928" t="str">
            <v xml:space="preserve">M     </v>
          </cell>
          <cell r="D4928" t="str">
            <v>CR</v>
          </cell>
          <cell r="E4928">
            <v>127.35</v>
          </cell>
        </row>
        <row r="4929">
          <cell r="A4929">
            <v>7741</v>
          </cell>
          <cell r="B4929" t="str">
            <v>TUBO DE CONCRETO ARMADO PARA ESGOTO SANITARIO, CLASSE EA-2, COM ENCAIXE PONTA E BOLSA, COM JUNTA ELASTICA, DIAMETRO NOMINAL DE 500 MM</v>
          </cell>
          <cell r="C4929" t="str">
            <v xml:space="preserve">M     </v>
          </cell>
          <cell r="D4929" t="str">
            <v>CR</v>
          </cell>
          <cell r="E4929">
            <v>235.6</v>
          </cell>
        </row>
        <row r="4930">
          <cell r="A4930">
            <v>7774</v>
          </cell>
          <cell r="B4930" t="str">
            <v>TUBO DE CONCRETO ARMADO PARA ESGOTO SANITARIO, CLASSE EA-2, COM ENCAIXE PONTA E BOLSA, COM JUNTA ELASTICA, DIAMETRO NOMINAL DE 600 MM</v>
          </cell>
          <cell r="C4930" t="str">
            <v xml:space="preserve">M     </v>
          </cell>
          <cell r="D4930" t="str">
            <v>CR</v>
          </cell>
          <cell r="E4930">
            <v>289.08999999999997</v>
          </cell>
        </row>
        <row r="4931">
          <cell r="A4931">
            <v>7744</v>
          </cell>
          <cell r="B4931" t="str">
            <v>TUBO DE CONCRETO ARMADO PARA ESGOTO SANITARIO, CLASSE EA-2, COM ENCAIXE PONTA E BOLSA, COM JUNTA ELASTICA, DIAMETRO NOMINAL DE 700 MM</v>
          </cell>
          <cell r="C4931" t="str">
            <v xml:space="preserve">M     </v>
          </cell>
          <cell r="D4931" t="str">
            <v>CR</v>
          </cell>
          <cell r="E4931">
            <v>377.6</v>
          </cell>
        </row>
        <row r="4932">
          <cell r="A4932">
            <v>7773</v>
          </cell>
          <cell r="B4932" t="str">
            <v>TUBO DE CONCRETO ARMADO PARA ESGOTO SANITARIO, CLASSE EA-2, COM ENCAIXE PONTA E BOLSA, COM JUNTA ELASTICA, DIAMETRO NOMINAL DE 800 MM</v>
          </cell>
          <cell r="C4932" t="str">
            <v xml:space="preserve">M     </v>
          </cell>
          <cell r="D4932" t="str">
            <v>CR</v>
          </cell>
          <cell r="E4932">
            <v>385.94</v>
          </cell>
        </row>
        <row r="4933">
          <cell r="A4933">
            <v>7754</v>
          </cell>
          <cell r="B4933" t="str">
            <v>TUBO DE CONCRETO ARMADO PARA ESGOTO SANITARIO, CLASSE EA-2, COM ENCAIXE PONTA E BOLSA, COM JUNTA ELASTICA, DIAMETRO NOMINAL DE 900 MM</v>
          </cell>
          <cell r="C4933" t="str">
            <v xml:space="preserve">M     </v>
          </cell>
          <cell r="D4933" t="str">
            <v>CR</v>
          </cell>
          <cell r="E4933">
            <v>585.17999999999995</v>
          </cell>
        </row>
        <row r="4934">
          <cell r="A4934">
            <v>7735</v>
          </cell>
          <cell r="B4934" t="str">
            <v>TUBO DE CONCRETO ARMADO PARA ESGOTO SANITARIO, CLASSE EA-3, COM ENCAIXE PONTA E BOLSA, COM JUNTA ELASTICA, DIAMETRO NOMINAL DE 1000 MM</v>
          </cell>
          <cell r="C4934" t="str">
            <v xml:space="preserve">M     </v>
          </cell>
          <cell r="D4934" t="str">
            <v>CR</v>
          </cell>
          <cell r="E4934">
            <v>757.75</v>
          </cell>
        </row>
        <row r="4935">
          <cell r="A4935">
            <v>7755</v>
          </cell>
          <cell r="B4935" t="str">
            <v>TUBO DE CONCRETO ARMADO PARA ESGOTO SANITARIO, CLASSE EA-3, COM ENCAIXE PONTA E BOLSA, COM JUNTA ELASTICA, DIAMETRO NOMINAL DE 400 MM</v>
          </cell>
          <cell r="C4935" t="str">
            <v xml:space="preserve">M     </v>
          </cell>
          <cell r="D4935" t="str">
            <v>CR</v>
          </cell>
          <cell r="E4935">
            <v>150.27000000000001</v>
          </cell>
        </row>
        <row r="4936">
          <cell r="A4936">
            <v>7776</v>
          </cell>
          <cell r="B4936" t="str">
            <v>TUBO DE CONCRETO ARMADO PARA ESGOTO SANITARIO, CLASSE EA-3, COM ENCAIXE PONTA E BOLSA, COM JUNTA ELASTICA, DIAMETRO NOMINAL DE 500 MM</v>
          </cell>
          <cell r="C4936" t="str">
            <v xml:space="preserve">M     </v>
          </cell>
          <cell r="D4936" t="str">
            <v>CR</v>
          </cell>
          <cell r="E4936">
            <v>313.27999999999997</v>
          </cell>
        </row>
        <row r="4937">
          <cell r="A4937">
            <v>7743</v>
          </cell>
          <cell r="B4937" t="str">
            <v>TUBO DE CONCRETO ARMADO PARA ESGOTO SANITARIO, CLASSE EA-3, COM ENCAIXE PONTA E BOLSA, COM JUNTA ELASTICA, DIAMETRO NOMINAL DE 600 MM</v>
          </cell>
          <cell r="C4937" t="str">
            <v xml:space="preserve">M     </v>
          </cell>
          <cell r="D4937" t="str">
            <v>CR</v>
          </cell>
          <cell r="E4937">
            <v>331.75</v>
          </cell>
        </row>
        <row r="4938">
          <cell r="A4938">
            <v>7733</v>
          </cell>
          <cell r="B4938" t="str">
            <v>TUBO DE CONCRETO ARMADO PARA ESGOTO SANITARIO, CLASSE EA-3, COM ENCAIXE PONTA E BOLSA, COM JUNTA ELASTICA, DIAMETRO NOMINAL DE 700 MM</v>
          </cell>
          <cell r="C4938" t="str">
            <v xml:space="preserve">M     </v>
          </cell>
          <cell r="D4938" t="str">
            <v>CR</v>
          </cell>
          <cell r="E4938">
            <v>433</v>
          </cell>
        </row>
        <row r="4939">
          <cell r="A4939">
            <v>7775</v>
          </cell>
          <cell r="B4939" t="str">
            <v>TUBO DE CONCRETO ARMADO PARA ESGOTO SANITARIO, CLASSE EA-3, COM ENCAIXE PONTA E BOLSA, COM JUNTA ELASTICA, DIAMETRO NOMINAL DE 800 MM</v>
          </cell>
          <cell r="C4939" t="str">
            <v xml:space="preserve">M     </v>
          </cell>
          <cell r="D4939" t="str">
            <v>CR</v>
          </cell>
          <cell r="E4939">
            <v>474.38</v>
          </cell>
        </row>
        <row r="4940">
          <cell r="A4940">
            <v>7734</v>
          </cell>
          <cell r="B4940" t="str">
            <v>TUBO DE CONCRETO ARMADO PARA ESGOTO SANITARIO, CLASSE EA-3, COM ENCAIXE PONTA E BOLSA, COM JUNTA ELASTICA, DIAMETRO NOMINAL DE 900 MM</v>
          </cell>
          <cell r="C4940" t="str">
            <v xml:space="preserve">M     </v>
          </cell>
          <cell r="D4940" t="str">
            <v>CR</v>
          </cell>
          <cell r="E4940">
            <v>671.78</v>
          </cell>
        </row>
        <row r="4941">
          <cell r="A4941">
            <v>37449</v>
          </cell>
          <cell r="B4941" t="str">
            <v>TUBO DE CONCRETO SIMPLES PARA AGUAS PLUVIAIS, CLASSE PS1, COM ENCAIXE MACHO E FEMEA, DIAMETRO NOMINAL DE 200 MM</v>
          </cell>
          <cell r="C4941" t="str">
            <v xml:space="preserve">M     </v>
          </cell>
          <cell r="D4941" t="str">
            <v>CR</v>
          </cell>
          <cell r="E4941">
            <v>22.93</v>
          </cell>
        </row>
        <row r="4942">
          <cell r="A4942">
            <v>37450</v>
          </cell>
          <cell r="B4942" t="str">
            <v>TUBO DE CONCRETO SIMPLES PARA AGUAS PLUVIAIS, CLASSE PS1, COM ENCAIXE MACHO E FEMEA, DIAMETRO NOMINAL DE 300 MM</v>
          </cell>
          <cell r="C4942" t="str">
            <v xml:space="preserve">M     </v>
          </cell>
          <cell r="D4942" t="str">
            <v>CR</v>
          </cell>
          <cell r="E4942">
            <v>32.11</v>
          </cell>
        </row>
        <row r="4943">
          <cell r="A4943">
            <v>37451</v>
          </cell>
          <cell r="B4943" t="str">
            <v>TUBO DE CONCRETO SIMPLES PARA AGUAS PLUVIAIS, CLASSE PS1, COM ENCAIXE MACHO E FEMEA, DIAMETRO NOMINAL DE 400 MM</v>
          </cell>
          <cell r="C4943" t="str">
            <v xml:space="preserve">M     </v>
          </cell>
          <cell r="D4943" t="str">
            <v>CR</v>
          </cell>
          <cell r="E4943">
            <v>44.83</v>
          </cell>
        </row>
        <row r="4944">
          <cell r="A4944">
            <v>37452</v>
          </cell>
          <cell r="B4944" t="str">
            <v>TUBO DE CONCRETO SIMPLES PARA AGUAS PLUVIAIS, CLASSE PS1, COM ENCAIXE MACHO E FEMEA, DIAMETRO NOMINAL DE 500 MM</v>
          </cell>
          <cell r="C4944" t="str">
            <v xml:space="preserve">M     </v>
          </cell>
          <cell r="D4944" t="str">
            <v>CR</v>
          </cell>
          <cell r="E4944">
            <v>65.16</v>
          </cell>
        </row>
        <row r="4945">
          <cell r="A4945">
            <v>37453</v>
          </cell>
          <cell r="B4945" t="str">
            <v>TUBO DE CONCRETO SIMPLES PARA AGUAS PLUVIAIS, CLASSE PS1, COM ENCAIXE MACHO E FEMEA, DIAMETRO NOMINAL DE 600 MM</v>
          </cell>
          <cell r="C4945" t="str">
            <v xml:space="preserve">M     </v>
          </cell>
          <cell r="D4945" t="str">
            <v>CR</v>
          </cell>
          <cell r="E4945">
            <v>75.040000000000006</v>
          </cell>
        </row>
        <row r="4946">
          <cell r="A4946">
            <v>7778</v>
          </cell>
          <cell r="B4946" t="str">
            <v>TUBO DE CONCRETO SIMPLES PARA AGUAS PLUVIAIS, CLASSE PS1, COM ENCAIXE PONTA E BOLSA, DIAMETRO NOMINAL DE 200 MM</v>
          </cell>
          <cell r="C4946" t="str">
            <v xml:space="preserve">M     </v>
          </cell>
          <cell r="D4946" t="str">
            <v>CR</v>
          </cell>
          <cell r="E4946">
            <v>28.15</v>
          </cell>
        </row>
        <row r="4947">
          <cell r="A4947">
            <v>7796</v>
          </cell>
          <cell r="B4947" t="str">
            <v>TUBO DE CONCRETO SIMPLES PARA AGUAS PLUVIAIS, CLASSE PS1, COM ENCAIXE PONTA E BOLSA, DIAMETRO NOMINAL DE 300 MM</v>
          </cell>
          <cell r="C4947" t="str">
            <v xml:space="preserve">M     </v>
          </cell>
          <cell r="D4947" t="str">
            <v xml:space="preserve">C </v>
          </cell>
          <cell r="E4947">
            <v>38.58</v>
          </cell>
        </row>
        <row r="4948">
          <cell r="A4948">
            <v>7781</v>
          </cell>
          <cell r="B4948" t="str">
            <v>TUBO DE CONCRETO SIMPLES PARA AGUAS PLUVIAIS, CLASSE PS1, COM ENCAIXE PONTA E BOLSA, DIAMETRO NOMINAL DE 400 MM</v>
          </cell>
          <cell r="C4948" t="str">
            <v xml:space="preserve">M     </v>
          </cell>
          <cell r="D4948" t="str">
            <v>CR</v>
          </cell>
          <cell r="E4948">
            <v>45.59</v>
          </cell>
        </row>
        <row r="4949">
          <cell r="A4949">
            <v>7795</v>
          </cell>
          <cell r="B4949" t="str">
            <v>TUBO DE CONCRETO SIMPLES PARA AGUAS PLUVIAIS, CLASSE PS1, COM ENCAIXE PONTA E BOLSA, DIAMETRO NOMINAL DE 500 MM</v>
          </cell>
          <cell r="C4949" t="str">
            <v xml:space="preserve">M     </v>
          </cell>
          <cell r="D4949" t="str">
            <v>CR</v>
          </cell>
          <cell r="E4949">
            <v>67.849999999999994</v>
          </cell>
        </row>
        <row r="4950">
          <cell r="A4950">
            <v>7791</v>
          </cell>
          <cell r="B4950" t="str">
            <v>TUBO DE CONCRETO SIMPLES PARA AGUAS PLUVIAIS, CLASSE PS1, COM ENCAIXE PONTA E BOLSA, DIAMETRO NOMINAL DE 600 MM</v>
          </cell>
          <cell r="C4950" t="str">
            <v xml:space="preserve">M     </v>
          </cell>
          <cell r="D4950" t="str">
            <v>CR</v>
          </cell>
          <cell r="E4950">
            <v>81.22</v>
          </cell>
        </row>
        <row r="4951">
          <cell r="A4951">
            <v>7783</v>
          </cell>
          <cell r="B4951" t="str">
            <v>TUBO DE CONCRETO SIMPLES PARA AGUAS PLUVIAIS, CLASSE PS2, COM ENCAIXE PONTA E BOLSA, DIAMETRO NOMINAL DE 200 MM</v>
          </cell>
          <cell r="C4951" t="str">
            <v xml:space="preserve">M     </v>
          </cell>
          <cell r="D4951" t="str">
            <v>CR</v>
          </cell>
          <cell r="E4951">
            <v>28.78</v>
          </cell>
        </row>
        <row r="4952">
          <cell r="A4952">
            <v>7790</v>
          </cell>
          <cell r="B4952" t="str">
            <v>TUBO DE CONCRETO SIMPLES PARA AGUAS PLUVIAIS, CLASSE PS2, COM ENCAIXE PONTA E BOLSA, DIAMETRO NOMINAL DE 300 MM</v>
          </cell>
          <cell r="C4952" t="str">
            <v xml:space="preserve">M     </v>
          </cell>
          <cell r="D4952" t="str">
            <v>CR</v>
          </cell>
          <cell r="E4952">
            <v>45.35</v>
          </cell>
        </row>
        <row r="4953">
          <cell r="A4953">
            <v>7785</v>
          </cell>
          <cell r="B4953" t="str">
            <v>TUBO DE CONCRETO SIMPLES PARA AGUAS PLUVIAIS, CLASSE PS2, COM ENCAIXE PONTA E BOLSA, DIAMETRO NOMINAL DE 400 MM</v>
          </cell>
          <cell r="C4953" t="str">
            <v xml:space="preserve">M     </v>
          </cell>
          <cell r="D4953" t="str">
            <v>CR</v>
          </cell>
          <cell r="E4953">
            <v>50.04</v>
          </cell>
        </row>
        <row r="4954">
          <cell r="A4954">
            <v>7792</v>
          </cell>
          <cell r="B4954" t="str">
            <v>TUBO DE CONCRETO SIMPLES PARA AGUAS PLUVIAIS, CLASSE PS2, COM ENCAIXE PONTA E BOLSA, DIAMETRO NOMINAL DE 500 MM</v>
          </cell>
          <cell r="C4954" t="str">
            <v xml:space="preserve">M     </v>
          </cell>
          <cell r="D4954" t="str">
            <v>CR</v>
          </cell>
          <cell r="E4954">
            <v>70.98</v>
          </cell>
        </row>
        <row r="4955">
          <cell r="A4955">
            <v>7793</v>
          </cell>
          <cell r="B4955" t="str">
            <v>TUBO DE CONCRETO SIMPLES PARA AGUAS PLUVIAIS, CLASSE PS2, COM ENCAIXE PONTA E BOLSA, DIAMETRO NOMINAL DE 600 MM</v>
          </cell>
          <cell r="C4955" t="str">
            <v xml:space="preserve">M     </v>
          </cell>
          <cell r="D4955" t="str">
            <v>CR</v>
          </cell>
          <cell r="E4955">
            <v>83.83</v>
          </cell>
        </row>
        <row r="4956">
          <cell r="A4956">
            <v>13159</v>
          </cell>
          <cell r="B4956" t="str">
            <v>TUBO DE CONCRETO SIMPLES PARA ESGOTO SANITARIO, CLASSE ES, COM ENCAIXE PONTA E BOLSA, COM JUNTA ELASTICA, DIAMETRO NOMINAL DE 400 MM</v>
          </cell>
          <cell r="C4956" t="str">
            <v xml:space="preserve">M     </v>
          </cell>
          <cell r="D4956" t="str">
            <v>CR</v>
          </cell>
          <cell r="E4956">
            <v>72.98</v>
          </cell>
        </row>
        <row r="4957">
          <cell r="A4957">
            <v>13168</v>
          </cell>
          <cell r="B4957" t="str">
            <v>TUBO DE CONCRETO SIMPLES PARA ESGOTO SANITARIO, CLASSE ES, COM ENCAIXE PONTA E BOLSA, COM JUNTA ELASTICA, DIAMETRO NOMINAL DE 500 MM</v>
          </cell>
          <cell r="C4957" t="str">
            <v xml:space="preserve">M     </v>
          </cell>
          <cell r="D4957" t="str">
            <v>CR</v>
          </cell>
          <cell r="E4957">
            <v>88.62</v>
          </cell>
        </row>
        <row r="4958">
          <cell r="A4958">
            <v>13173</v>
          </cell>
          <cell r="B4958" t="str">
            <v>TUBO DE CONCRETO SIMPLES PARA ESGOTO SANITARIO, CLASSE ES, COM ENCAIXE PONTA E BOLSA, COM JUNTA ELASTICA, DIAMETRO NOMINAL DE 600 MM</v>
          </cell>
          <cell r="C4958" t="str">
            <v xml:space="preserve">M     </v>
          </cell>
          <cell r="D4958" t="str">
            <v>CR</v>
          </cell>
          <cell r="E4958">
            <v>119.91</v>
          </cell>
        </row>
        <row r="4959">
          <cell r="A4959">
            <v>12583</v>
          </cell>
          <cell r="B4959" t="str">
            <v>TUBO DE CONCRETO SIMPLES POROSO PARA DRENAGEM (DRENO POROSO), COM ENCAIXE MACHO E FEMEA, DIAMETRO NOMINAL DE 200 MM</v>
          </cell>
          <cell r="C4959" t="str">
            <v xml:space="preserve">M     </v>
          </cell>
          <cell r="D4959" t="str">
            <v>CR</v>
          </cell>
          <cell r="E4959">
            <v>23.98</v>
          </cell>
        </row>
        <row r="4960">
          <cell r="A4960">
            <v>12584</v>
          </cell>
          <cell r="B4960" t="str">
            <v>TUBO DE CONCRETO SIMPLES POROSO PARA DRENAGEM (DRENO POROSO), COM ENCAIXE MACHO E FEMEA, DIAMETRO NOMINAL DE 300 MM</v>
          </cell>
          <cell r="C4960" t="str">
            <v xml:space="preserve">M     </v>
          </cell>
          <cell r="D4960" t="str">
            <v>CR</v>
          </cell>
          <cell r="E4960">
            <v>31.28</v>
          </cell>
        </row>
        <row r="4961">
          <cell r="A4961">
            <v>12613</v>
          </cell>
          <cell r="B4961" t="str">
            <v>TUBO DE DESCARGA PVC, PARA LIGACAO CAIXA DE DESCARGA - EMBUTIR, 40 MM X 150 CM</v>
          </cell>
          <cell r="C4961" t="str">
            <v xml:space="preserve">UN    </v>
          </cell>
          <cell r="D4961" t="str">
            <v>CR</v>
          </cell>
          <cell r="E4961">
            <v>15.1</v>
          </cell>
        </row>
        <row r="4962">
          <cell r="A4962">
            <v>1031</v>
          </cell>
          <cell r="B4962" t="str">
            <v>TUBO DE DESCIDA EXTERNO DE PVC PARA CAIXA DE DESCARGA EXTERNA ALTA - 40 MM X 1,60 M</v>
          </cell>
          <cell r="C4962" t="str">
            <v xml:space="preserve">UN    </v>
          </cell>
          <cell r="D4962" t="str">
            <v>CR</v>
          </cell>
          <cell r="E4962">
            <v>8.9700000000000006</v>
          </cell>
        </row>
        <row r="4963">
          <cell r="A4963">
            <v>39707</v>
          </cell>
          <cell r="B4963" t="str">
            <v>TUBO DE ESPUMA DE POLIETILENO EXPANDIDO FLEXIVEL PARA ISOLAMENTO TERMICO DE TUBULACAO DE AR CONDICIONADO, AGUA QUENTE,  DN 1 1/2", E= 10 MM</v>
          </cell>
          <cell r="C4963" t="str">
            <v xml:space="preserve">M     </v>
          </cell>
          <cell r="D4963" t="str">
            <v>AS</v>
          </cell>
          <cell r="E4963">
            <v>2.6</v>
          </cell>
        </row>
        <row r="4964">
          <cell r="A4964">
            <v>39708</v>
          </cell>
          <cell r="B4964" t="str">
            <v>TUBO DE ESPUMA DE POLIETILENO EXPANDIDO FLEXIVEL PARA ISOLAMENTO TERMICO DE TUBULACAO DE AR CONDICIONADO, AGUA QUENTE,  DN 1 1/4", E= 10 MM</v>
          </cell>
          <cell r="C4964" t="str">
            <v xml:space="preserve">M     </v>
          </cell>
          <cell r="D4964" t="str">
            <v>AS</v>
          </cell>
          <cell r="E4964">
            <v>2.52</v>
          </cell>
        </row>
        <row r="4965">
          <cell r="A4965">
            <v>39710</v>
          </cell>
          <cell r="B4965" t="str">
            <v>TUBO DE ESPUMA DE POLIETILENO EXPANDIDO FLEXIVEL PARA ISOLAMENTO TERMICO DE TUBULACAO DE AR CONDICIONADO, AGUA QUENTE,  DN 1 1/8", E= 10 MM</v>
          </cell>
          <cell r="C4965" t="str">
            <v xml:space="preserve">M     </v>
          </cell>
          <cell r="D4965" t="str">
            <v>AS</v>
          </cell>
          <cell r="E4965">
            <v>1.77</v>
          </cell>
        </row>
        <row r="4966">
          <cell r="A4966">
            <v>39709</v>
          </cell>
          <cell r="B4966" t="str">
            <v>TUBO DE ESPUMA DE POLIETILENO EXPANDIDO FLEXIVEL PARA ISOLAMENTO TERMICO DE TUBULACAO DE AR CONDICIONADO, AGUA QUENTE,  DN 1 3/8", E= 10 MM</v>
          </cell>
          <cell r="C4966" t="str">
            <v xml:space="preserve">M     </v>
          </cell>
          <cell r="D4966" t="str">
            <v>AS</v>
          </cell>
          <cell r="E4966">
            <v>2.46</v>
          </cell>
        </row>
        <row r="4967">
          <cell r="A4967">
            <v>39711</v>
          </cell>
          <cell r="B4967" t="str">
            <v>TUBO DE ESPUMA DE POLIETILENO EXPANDIDO FLEXIVEL PARA ISOLAMENTO TERMICO DE TUBULACAO DE AR CONDICIONADO, AGUA QUENTE,  DN 1 5/8", E= 10 MM</v>
          </cell>
          <cell r="C4967" t="str">
            <v xml:space="preserve">M     </v>
          </cell>
          <cell r="D4967" t="str">
            <v>AS</v>
          </cell>
          <cell r="E4967">
            <v>2.76</v>
          </cell>
        </row>
        <row r="4968">
          <cell r="A4968">
            <v>39712</v>
          </cell>
          <cell r="B4968" t="str">
            <v>TUBO DE ESPUMA DE POLIETILENO EXPANDIDO FLEXIVEL PARA ISOLAMENTO TERMICO DE TUBULACAO DE AR CONDICIONADO, AGUA QUENTE,  DN 1/2", E= 10 MM</v>
          </cell>
          <cell r="C4968" t="str">
            <v xml:space="preserve">M     </v>
          </cell>
          <cell r="D4968" t="str">
            <v>AS</v>
          </cell>
          <cell r="E4968">
            <v>0.97</v>
          </cell>
        </row>
        <row r="4969">
          <cell r="A4969">
            <v>39713</v>
          </cell>
          <cell r="B4969" t="str">
            <v>TUBO DE ESPUMA DE POLIETILENO EXPANDIDO FLEXIVEL PARA ISOLAMENTO TERMICO DE TUBULACAO DE AR CONDICIONADO, AGUA QUENTE,  DN 1/4", E= 10 MM</v>
          </cell>
          <cell r="C4969" t="str">
            <v xml:space="preserve">M     </v>
          </cell>
          <cell r="D4969" t="str">
            <v>AS</v>
          </cell>
          <cell r="E4969">
            <v>0.76</v>
          </cell>
        </row>
        <row r="4970">
          <cell r="A4970">
            <v>39714</v>
          </cell>
          <cell r="B4970" t="str">
            <v>TUBO DE ESPUMA DE POLIETILENO EXPANDIDO FLEXIVEL PARA ISOLAMENTO TERMICO DE TUBULACAO DE AR CONDICIONADO, AGUA QUENTE,  DN 1", E= 10 MM</v>
          </cell>
          <cell r="C4970" t="str">
            <v xml:space="preserve">M     </v>
          </cell>
          <cell r="D4970" t="str">
            <v>AS</v>
          </cell>
          <cell r="E4970">
            <v>1.75</v>
          </cell>
        </row>
        <row r="4971">
          <cell r="A4971">
            <v>39715</v>
          </cell>
          <cell r="B4971" t="str">
            <v>TUBO DE ESPUMA DE POLIETILENO EXPANDIDO FLEXIVEL PARA ISOLAMENTO TERMICO DE TUBULACAO DE AR CONDICIONADO, AGUA QUENTE,  DN 3/4", E= 10 MM</v>
          </cell>
          <cell r="C4971" t="str">
            <v xml:space="preserve">M     </v>
          </cell>
          <cell r="D4971" t="str">
            <v>AS</v>
          </cell>
          <cell r="E4971">
            <v>1.25</v>
          </cell>
        </row>
        <row r="4972">
          <cell r="A4972">
            <v>39716</v>
          </cell>
          <cell r="B4972" t="str">
            <v>TUBO DE ESPUMA DE POLIETILENO EXPANDIDO FLEXIVEL PARA ISOLAMENTO TERMICO DE TUBULACAO DE AR CONDICIONADO, AGUA QUENTE,  DN 3/8", E= 10 MM</v>
          </cell>
          <cell r="C4972" t="str">
            <v xml:space="preserve">M     </v>
          </cell>
          <cell r="D4972" t="str">
            <v>AS</v>
          </cell>
          <cell r="E4972">
            <v>0.94</v>
          </cell>
        </row>
        <row r="4973">
          <cell r="A4973">
            <v>39718</v>
          </cell>
          <cell r="B4973" t="str">
            <v>TUBO DE ESPUMA DE POLIETILENO EXPANDIDO FLEXIVEL PARA ISOLAMENTO TERMICO DE TUBULACAO DE AR CONDICIONADO, AGUA QUENTE,  DN 7/8", E= 10 MM</v>
          </cell>
          <cell r="C4973" t="str">
            <v xml:space="preserve">M     </v>
          </cell>
          <cell r="D4973" t="str">
            <v>AS</v>
          </cell>
          <cell r="E4973">
            <v>1.61</v>
          </cell>
        </row>
        <row r="4974">
          <cell r="A4974">
            <v>9813</v>
          </cell>
          <cell r="B4974" t="str">
            <v>TUBO DE POLIETILENO DE ALTA DENSIDADE (PEAD), PE-80, DE = 20 MM X 2,3 MM DE PAREDE, PARA LIGACAO DE AGUA PREDIAL (NBR 15561)</v>
          </cell>
          <cell r="C4974" t="str">
            <v xml:space="preserve">M     </v>
          </cell>
          <cell r="D4974" t="str">
            <v>AS</v>
          </cell>
          <cell r="E4974">
            <v>3.8</v>
          </cell>
        </row>
        <row r="4975">
          <cell r="A4975">
            <v>9815</v>
          </cell>
          <cell r="B4975" t="str">
            <v>TUBO DE POLIETILENO DE ALTA DENSIDADE (PEAD), PE-80, DE = 32 MM X 3,0 MM DE PAREDE, PARA LIGACAO DE AGUA PREDIAL (NBR 15561)</v>
          </cell>
          <cell r="C4975" t="str">
            <v xml:space="preserve">M     </v>
          </cell>
          <cell r="D4975" t="str">
            <v>AS</v>
          </cell>
          <cell r="E4975">
            <v>7.5</v>
          </cell>
        </row>
        <row r="4976">
          <cell r="A4976">
            <v>25876</v>
          </cell>
          <cell r="B4976" t="str">
            <v>TUBO DE POLIETILENO DE ALTA DENSIDADE, PEAD, PE-80, DE = 1000 MM X 38,5 MM PAREDE, ( SDR 26 - PN 05 ) PARA REDE DE AGUA OU ESGOTO (NBR 15561)</v>
          </cell>
          <cell r="C4976" t="str">
            <v xml:space="preserve">M     </v>
          </cell>
          <cell r="D4976" t="str">
            <v>AS</v>
          </cell>
          <cell r="E4976">
            <v>3734.13</v>
          </cell>
        </row>
        <row r="4977">
          <cell r="A4977">
            <v>25888</v>
          </cell>
          <cell r="B4977" t="str">
            <v>TUBO DE POLIETILENO DE ALTA DENSIDADE, PEAD, PE-80, DE = 110 MM X 10,0 MM PAREDE, ( SDR 11 - PN 12,5 ) PARA REDE DE AGUA OU ESGOTO (NBR 15561)</v>
          </cell>
          <cell r="C4977" t="str">
            <v xml:space="preserve">M     </v>
          </cell>
          <cell r="D4977" t="str">
            <v>AS</v>
          </cell>
          <cell r="E4977">
            <v>91.52</v>
          </cell>
        </row>
        <row r="4978">
          <cell r="A4978">
            <v>25874</v>
          </cell>
          <cell r="B4978" t="str">
            <v>TUBO DE POLIETILENO DE ALTA DENSIDADE, PEAD, PE-80, DE = 1200 MM X 37,2 MM PAREDE ( SDR 32,25 - PN 04 ) PARA REDE DE AGUA OU ESGOTO (NBR 15561)</v>
          </cell>
          <cell r="C4978" t="str">
            <v xml:space="preserve">M     </v>
          </cell>
          <cell r="D4978" t="str">
            <v>AS</v>
          </cell>
          <cell r="E4978">
            <v>6549.1</v>
          </cell>
        </row>
        <row r="4979">
          <cell r="A4979">
            <v>25877</v>
          </cell>
          <cell r="B4979" t="str">
            <v>TUBO DE POLIETILENO DE ALTA DENSIDADE, PEAD, PE-80, DE = 1400 MM X 42,9 MM PAREDE, (SDR 32,25 - PN 04 ) PARA REDE DE AGUA OU ESGOTO (NBR 15561)</v>
          </cell>
          <cell r="C4979" t="str">
            <v xml:space="preserve">M     </v>
          </cell>
          <cell r="D4979" t="str">
            <v>AS</v>
          </cell>
          <cell r="E4979">
            <v>8936.5</v>
          </cell>
        </row>
        <row r="4980">
          <cell r="A4980">
            <v>25878</v>
          </cell>
          <cell r="B4980" t="str">
            <v>TUBO DE POLIETILENO DE ALTA DENSIDADE, PEAD, PE-80, DE = 160 MM X 14,6 MM PAREDE, (SDR 11 - PN 12,5 ) PARA REDE DE AGUA OU ESGOTO (NBR 15561)</v>
          </cell>
          <cell r="C4980" t="str">
            <v xml:space="preserve">M     </v>
          </cell>
          <cell r="D4980" t="str">
            <v>AS</v>
          </cell>
          <cell r="E4980">
            <v>196.44</v>
          </cell>
        </row>
        <row r="4981">
          <cell r="A4981">
            <v>25879</v>
          </cell>
          <cell r="B4981" t="str">
            <v>TUBO DE POLIETILENO DE ALTA DENSIDADE, PEAD, PE-80, DE = 1600 MM X 49,0 MM PAREDE, ( SDR 32,25 - PN 04 ) PARA REDE DE AGUA OU ESGOTO (NBR 15561)</v>
          </cell>
          <cell r="C4981" t="str">
            <v xml:space="preserve">M     </v>
          </cell>
          <cell r="D4981" t="str">
            <v>AS</v>
          </cell>
          <cell r="E4981">
            <v>8477.33</v>
          </cell>
        </row>
        <row r="4982">
          <cell r="A4982">
            <v>25887</v>
          </cell>
          <cell r="B4982" t="str">
            <v>TUBO DE POLIETILENO DE ALTA DENSIDADE, PEAD, PE-80, DE = 900 MM X 34,7 MM PAREDE, ( SDR 26 - PN 05 ) PARA REDE DE AGUA OU ESGOTO (NBR 15561)</v>
          </cell>
          <cell r="C4982" t="str">
            <v xml:space="preserve">M     </v>
          </cell>
          <cell r="D4982" t="str">
            <v>AS</v>
          </cell>
          <cell r="E4982">
            <v>3386.83</v>
          </cell>
        </row>
        <row r="4983">
          <cell r="A4983">
            <v>25880</v>
          </cell>
          <cell r="B4983" t="str">
            <v>TUBO DE POLIETILENO DE ALTA DENSIDADE, PEAD, PE-80, DE= 200 MM X 18,2 MM PAREDE, ( SDR 11 - PN 12,5 ) PARA REDE DE AGUA OU ESGOTO (NBR 15561)</v>
          </cell>
          <cell r="C4983" t="str">
            <v xml:space="preserve">M     </v>
          </cell>
          <cell r="D4983" t="str">
            <v>AS</v>
          </cell>
          <cell r="E4983">
            <v>306.23</v>
          </cell>
        </row>
        <row r="4984">
          <cell r="A4984">
            <v>25881</v>
          </cell>
          <cell r="B4984" t="str">
            <v>TUBO DE POLIETILENO DE ALTA DENSIDADE, PEAD, PE-80, DE= 315 MM X 28,7 MM PAREDE, ( SDR 11 - PN 12,5 ) PARA REDE DE AGUA OU ESGOTO (NBR 15561)</v>
          </cell>
          <cell r="C4984" t="str">
            <v xml:space="preserve">M     </v>
          </cell>
          <cell r="D4984" t="str">
            <v>AS</v>
          </cell>
          <cell r="E4984">
            <v>750.35</v>
          </cell>
        </row>
        <row r="4985">
          <cell r="A4985">
            <v>25882</v>
          </cell>
          <cell r="B4985" t="str">
            <v>TUBO DE POLIETILENO DE ALTA DENSIDADE, PEAD, PE-80, DE= 400 MM X 36,4 MM PAREDE, ( SDR 11 - PN 12,5 ) PARA REDE DE AGUA OU ESGOTO (NBR 15561)</v>
          </cell>
          <cell r="C4985" t="str">
            <v xml:space="preserve">M     </v>
          </cell>
          <cell r="D4985" t="str">
            <v>AS</v>
          </cell>
          <cell r="E4985">
            <v>1208.54</v>
          </cell>
        </row>
        <row r="4986">
          <cell r="A4986">
            <v>25883</v>
          </cell>
          <cell r="B4986" t="str">
            <v>TUBO DE POLIETILENO DE ALTA DENSIDADE, PEAD, PE-80, DE= 50 MM X 4,6 MM PAREDE, (SDR 11 - PN 12,5) PARA REDE DE AGUA OU ESGOTO (NBR 15561)</v>
          </cell>
          <cell r="C4986" t="str">
            <v xml:space="preserve">M     </v>
          </cell>
          <cell r="D4986" t="str">
            <v>AS</v>
          </cell>
          <cell r="E4986">
            <v>19.489999999999998</v>
          </cell>
        </row>
        <row r="4987">
          <cell r="A4987">
            <v>25884</v>
          </cell>
          <cell r="B4987" t="str">
            <v>TUBO DE POLIETILENO DE ALTA DENSIDADE, PEAD, PE-80, DE= 500 MM X 45,5 MM PAREDE, ( SDR 11 - PN 12,5 ) PARA REDE DE AGUA OU ESGOTO (NBR 15561)</v>
          </cell>
          <cell r="C4987" t="str">
            <v xml:space="preserve">M     </v>
          </cell>
          <cell r="D4987" t="str">
            <v>AS</v>
          </cell>
          <cell r="E4987">
            <v>2121.7600000000002</v>
          </cell>
        </row>
        <row r="4988">
          <cell r="A4988">
            <v>25885</v>
          </cell>
          <cell r="B4988" t="str">
            <v>TUBO DE POLIETILENO DE ALTA DENSIDADE, PEAD, PE-80, DE= 630 MM X 57,3 MM PAREDE (SDR 11 - PN 12,5 ) PARA REDE DE AGUA OU ESGOTO (NBR 15561)</v>
          </cell>
          <cell r="C4988" t="str">
            <v xml:space="preserve">M     </v>
          </cell>
          <cell r="D4988" t="str">
            <v>AS</v>
          </cell>
          <cell r="E4988">
            <v>3155.65</v>
          </cell>
        </row>
        <row r="4989">
          <cell r="A4989">
            <v>25889</v>
          </cell>
          <cell r="B4989" t="str">
            <v>TUBO DE POLIETILENO DE ALTA DENSIDADE, PEAD, PE-80, DE= 730 MM X 34,1 MM PAREDE, ( SDR 21 - PN 06 ) PARA REDE DE AGUA OU ESGOTO (NBR 15561)</v>
          </cell>
          <cell r="C4989" t="str">
            <v xml:space="preserve">M     </v>
          </cell>
          <cell r="D4989" t="str">
            <v>AS</v>
          </cell>
          <cell r="E4989">
            <v>1582.48</v>
          </cell>
        </row>
        <row r="4990">
          <cell r="A4990">
            <v>25886</v>
          </cell>
          <cell r="B4990" t="str">
            <v>TUBO DE POLIETILENO DE ALTA DENSIDADE, PEAD, PE-80, DE= 75 MM X 6,9 MM PAREDE, ( SRD 11 - PN 12,5 ) PARA REDE DE AGUA OU ESGOTO (NBR 15561)</v>
          </cell>
          <cell r="C4990" t="str">
            <v xml:space="preserve">M     </v>
          </cell>
          <cell r="D4990" t="str">
            <v>AS</v>
          </cell>
          <cell r="E4990">
            <v>43.6</v>
          </cell>
        </row>
        <row r="4991">
          <cell r="A4991">
            <v>25875</v>
          </cell>
          <cell r="B4991" t="str">
            <v>TUBO DE POLIETILENO DE ALTA DENSIDADE, PEAD, PE-80, DE= 800 MM X 30,8 MM PAREDE, ( SDR 26 - PN 05 ) PARA REDE DE AGUA OU ESGOTO (NBR 15561)</v>
          </cell>
          <cell r="C4991" t="str">
            <v xml:space="preserve">M     </v>
          </cell>
          <cell r="D4991" t="str">
            <v>AS</v>
          </cell>
          <cell r="E4991">
            <v>2064.6</v>
          </cell>
        </row>
        <row r="4992">
          <cell r="A4992">
            <v>9876</v>
          </cell>
          <cell r="B4992" t="str">
            <v>TUBO DE PVC, PBL, TIPO LEVE, DN = 125 MM,  PARA VENTILACAO</v>
          </cell>
          <cell r="C4992" t="str">
            <v xml:space="preserve">M     </v>
          </cell>
          <cell r="D4992" t="str">
            <v>CR</v>
          </cell>
          <cell r="E4992">
            <v>14.06</v>
          </cell>
        </row>
        <row r="4993">
          <cell r="A4993">
            <v>9877</v>
          </cell>
          <cell r="B4993" t="str">
            <v>TUBO DE PVC, PBL, TIPO LEVE, DN = 250 MM,  PARA VENTILACAO</v>
          </cell>
          <cell r="C4993" t="str">
            <v xml:space="preserve">M     </v>
          </cell>
          <cell r="D4993" t="str">
            <v>CR</v>
          </cell>
          <cell r="E4993">
            <v>49.26</v>
          </cell>
        </row>
        <row r="4994">
          <cell r="A4994">
            <v>9878</v>
          </cell>
          <cell r="B4994" t="str">
            <v>TUBO DE PVC, PBL, TIPO LEVE, DN = 300 MM,  PARA VENTILACAO</v>
          </cell>
          <cell r="C4994" t="str">
            <v xml:space="preserve">M     </v>
          </cell>
          <cell r="D4994" t="str">
            <v>CR</v>
          </cell>
          <cell r="E4994">
            <v>64.16</v>
          </cell>
        </row>
        <row r="4995">
          <cell r="A4995">
            <v>9879</v>
          </cell>
          <cell r="B4995" t="str">
            <v>TUBO DE PVC, PBL, TIPO LEVE, DN = 400 MM,  PARA VENTILACAO</v>
          </cell>
          <cell r="C4995" t="str">
            <v xml:space="preserve">M     </v>
          </cell>
          <cell r="D4995" t="str">
            <v>CR</v>
          </cell>
          <cell r="E4995">
            <v>153.13999999999999</v>
          </cell>
        </row>
        <row r="4996">
          <cell r="A4996">
            <v>42001</v>
          </cell>
          <cell r="B4996" t="str">
            <v>TUBO DE REVESTIMENTO, EM ACO, CORPO SCHEDULE 40, PONTEIRA SCHEDULE 80, ROSQUEAVEL E SEGMENTADO PARA PERFURACAO,  DIAMETRO 6'' (200 MM) (COLETADO CAIXA)</v>
          </cell>
          <cell r="C4996" t="str">
            <v xml:space="preserve">M     </v>
          </cell>
          <cell r="D4996" t="str">
            <v>AS</v>
          </cell>
          <cell r="E4996">
            <v>372.77</v>
          </cell>
        </row>
        <row r="4997">
          <cell r="A4997">
            <v>41986</v>
          </cell>
          <cell r="B4997" t="str">
            <v>TUBO DE REVESTIMENTO, EM ACO, CORPO SCHEDULE 40, PONTEIRA SCHEDULE 80, ROSQUEAVEL E SEGMENTADO PARA PERFURACAO, DIAMETRO 10'' (310 MM)</v>
          </cell>
          <cell r="C4997" t="str">
            <v xml:space="preserve">M     </v>
          </cell>
          <cell r="D4997" t="str">
            <v>AS</v>
          </cell>
          <cell r="E4997">
            <v>1669.44</v>
          </cell>
        </row>
        <row r="4998">
          <cell r="A4998">
            <v>43422</v>
          </cell>
          <cell r="B4998" t="str">
            <v>TUBO DE REVESTIMENTO, EM ACO, CORPO SCHEDULE 40, PONTEIRA SCHEDULE 80, ROSQUEAVEL E SEGMENTADO PARA PERFURACAO, DIAMETRO 12" (320 MM)</v>
          </cell>
          <cell r="C4998" t="str">
            <v xml:space="preserve">M     </v>
          </cell>
          <cell r="D4998" t="str">
            <v>AS</v>
          </cell>
          <cell r="E4998">
            <v>2047.41</v>
          </cell>
        </row>
        <row r="4999">
          <cell r="A4999">
            <v>41987</v>
          </cell>
          <cell r="B4999" t="str">
            <v>TUBO DE REVESTIMENTO, EM ACO, CORPO SCHEDULE 40, PONTEIRA SCHEDULE 80, ROSQUEAVEL E SEGMENTADO PARA PERFURACAO, DIAMETRO 14'' (400 MM)</v>
          </cell>
          <cell r="C4999" t="str">
            <v xml:space="preserve">M     </v>
          </cell>
          <cell r="D4999" t="str">
            <v>AS</v>
          </cell>
          <cell r="E4999">
            <v>2373.11</v>
          </cell>
        </row>
        <row r="5000">
          <cell r="A5000">
            <v>41988</v>
          </cell>
          <cell r="B5000" t="str">
            <v>TUBO DE REVESTIMENTO, EM ACO, CORPO SCHEDULE 40, PONTEIRA SCHEDULE 80, ROSQUEAVEL E SEGMENTADO PARA PERFURACAO, DIAMETRO 16'' (450 MM)</v>
          </cell>
          <cell r="C5000" t="str">
            <v xml:space="preserve">M     </v>
          </cell>
          <cell r="D5000" t="str">
            <v>AS</v>
          </cell>
          <cell r="E5000">
            <v>3134.55</v>
          </cell>
        </row>
        <row r="5001">
          <cell r="A5001">
            <v>41697</v>
          </cell>
          <cell r="B5001" t="str">
            <v>TUBO DE REVESTIMENTO, EM ACO, CORPO SCHEDULE 40, PONTEIRA SCHEDULE 80, ROSQUEAVEL E SEGMENTADO PARA PERFURACAO, DIAMETRO 4'' (450 MM)</v>
          </cell>
          <cell r="C5001" t="str">
            <v xml:space="preserve">M     </v>
          </cell>
          <cell r="D5001" t="str">
            <v>AS</v>
          </cell>
          <cell r="E5001">
            <v>555.59</v>
          </cell>
        </row>
        <row r="5002">
          <cell r="A5002">
            <v>41985</v>
          </cell>
          <cell r="B5002" t="str">
            <v>TUBO DE REVESTIMENTO, EM ACO, CORPO SCHEDULE 40, PONTEIRA SCHEDULE 80, ROSQUEAVEL E SEGMENTADO PARA PERFURACAO, DIAMETRO 6'' (200 MM)</v>
          </cell>
          <cell r="C5002" t="str">
            <v xml:space="preserve">M     </v>
          </cell>
          <cell r="D5002" t="str">
            <v>AS</v>
          </cell>
          <cell r="E5002">
            <v>773.78</v>
          </cell>
        </row>
        <row r="5003">
          <cell r="A5003">
            <v>41699</v>
          </cell>
          <cell r="B5003" t="str">
            <v>TUBO DE REVESTIMENTO, EM ACO, CORPO SCHEDULE 40, PONTEIRA SCHEDULE 80, ROSQUEAVEL E SEGMENTADO PARA PERFURACAO, DIAMETRO 8'' (450 MM)</v>
          </cell>
          <cell r="C5003" t="str">
            <v xml:space="preserve">M     </v>
          </cell>
          <cell r="D5003" t="str">
            <v>AS</v>
          </cell>
          <cell r="E5003">
            <v>1101.83</v>
          </cell>
        </row>
        <row r="5004">
          <cell r="A5004">
            <v>38053</v>
          </cell>
          <cell r="B5004" t="str">
            <v>TUBO DRENO, CORRUGADO, ESPIRALADO, FLEXIVEL, PERFURADO, EM POLIETILENO DE ALTA DENSIDADE (PEAD), DN *160* MM, (6") PARA DRENAGEM - EM BARRA (NORMA DNIT 093/2006 - EM)</v>
          </cell>
          <cell r="C5004" t="str">
            <v xml:space="preserve">M     </v>
          </cell>
          <cell r="D5004" t="str">
            <v>AS</v>
          </cell>
          <cell r="E5004">
            <v>8.8800000000000008</v>
          </cell>
        </row>
        <row r="5005">
          <cell r="A5005">
            <v>38054</v>
          </cell>
          <cell r="B5005" t="str">
            <v>TUBO DRENO, CORRUGADO, ESPIRALADO, FLEXIVEL, PERFURADO, EM POLIETILENO DE ALTA DENSIDADE (PEAD), DN *200* MM, (8") PARA DRENAGEM - EM BARRA (NORMA DNIT 093/2006 - EM)</v>
          </cell>
          <cell r="C5005" t="str">
            <v xml:space="preserve">M     </v>
          </cell>
          <cell r="D5005" t="str">
            <v>AS</v>
          </cell>
          <cell r="E5005">
            <v>15.26</v>
          </cell>
        </row>
        <row r="5006">
          <cell r="A5006">
            <v>38052</v>
          </cell>
          <cell r="B5006" t="str">
            <v>TUBO DRENO, CORRUGADO, ESPIRALADO, FLEXIVEL, PERFURADO, EM POLIETILENO DE ALTA DENSIDADE (PEAD), DN 100 MM, (4") PARA DRENAGEM - EM ROLO (NORMA DNIT 093/2006 - E.M)</v>
          </cell>
          <cell r="C5006" t="str">
            <v xml:space="preserve">M     </v>
          </cell>
          <cell r="D5006" t="str">
            <v>AS</v>
          </cell>
          <cell r="E5006">
            <v>4.3</v>
          </cell>
        </row>
        <row r="5007">
          <cell r="A5007">
            <v>38051</v>
          </cell>
          <cell r="B5007" t="str">
            <v>TUBO DRENO, CORRUGADO, ESPIRALADO, FLEXIVEL, PERFURADO, EM POLIETILENO DE ALTA DENSIDADE (PEAD), DN 65 MM, (2 1/2") PARA DRENAGEM - EM ROLO (NORMA DNIT 093/2006 - EM)</v>
          </cell>
          <cell r="C5007" t="str">
            <v xml:space="preserve">M     </v>
          </cell>
          <cell r="D5007" t="str">
            <v>AS</v>
          </cell>
          <cell r="E5007">
            <v>2.68</v>
          </cell>
        </row>
        <row r="5008">
          <cell r="A5008">
            <v>38787</v>
          </cell>
          <cell r="B5008" t="str">
            <v>TUBO MONOCAMADA PEX, DN 16 MM</v>
          </cell>
          <cell r="C5008" t="str">
            <v xml:space="preserve">M     </v>
          </cell>
          <cell r="D5008" t="str">
            <v>AS</v>
          </cell>
          <cell r="E5008">
            <v>4.2300000000000004</v>
          </cell>
        </row>
        <row r="5009">
          <cell r="A5009">
            <v>38825</v>
          </cell>
          <cell r="B5009" t="str">
            <v>TUBO MONOCAMADA PEX, DN 20 MM</v>
          </cell>
          <cell r="C5009" t="str">
            <v xml:space="preserve">M     </v>
          </cell>
          <cell r="D5009" t="str">
            <v>AS</v>
          </cell>
          <cell r="E5009">
            <v>5.54</v>
          </cell>
        </row>
        <row r="5010">
          <cell r="A5010">
            <v>38826</v>
          </cell>
          <cell r="B5010" t="str">
            <v>TUBO MONOCAMADA PEX, DN 25 MM</v>
          </cell>
          <cell r="C5010" t="str">
            <v xml:space="preserve">M     </v>
          </cell>
          <cell r="D5010" t="str">
            <v>AS</v>
          </cell>
          <cell r="E5010">
            <v>8.2100000000000009</v>
          </cell>
        </row>
        <row r="5011">
          <cell r="A5011">
            <v>38827</v>
          </cell>
          <cell r="B5011" t="str">
            <v>TUBO MONOCAMADA PEX, DN 32 MM</v>
          </cell>
          <cell r="C5011" t="str">
            <v xml:space="preserve">M     </v>
          </cell>
          <cell r="D5011" t="str">
            <v>AS</v>
          </cell>
          <cell r="E5011">
            <v>13.19</v>
          </cell>
        </row>
        <row r="5012">
          <cell r="A5012">
            <v>38830</v>
          </cell>
          <cell r="B5012" t="str">
            <v>TUBO MULTICAMADA PEX, DN *26* MM, PARA INSTALACOES A GAS (AMARELO)</v>
          </cell>
          <cell r="C5012" t="str">
            <v xml:space="preserve">M     </v>
          </cell>
          <cell r="D5012" t="str">
            <v>AS</v>
          </cell>
          <cell r="E5012">
            <v>18.47</v>
          </cell>
        </row>
        <row r="5013">
          <cell r="A5013">
            <v>38828</v>
          </cell>
          <cell r="B5013" t="str">
            <v>TUBO MULTICAMADA PEX, DN 16 MM, PARA INSTALACOES A GAS (AMARELO)</v>
          </cell>
          <cell r="C5013" t="str">
            <v xml:space="preserve">M     </v>
          </cell>
          <cell r="D5013" t="str">
            <v>AS</v>
          </cell>
          <cell r="E5013">
            <v>8.14</v>
          </cell>
        </row>
        <row r="5014">
          <cell r="A5014">
            <v>38829</v>
          </cell>
          <cell r="B5014" t="str">
            <v>TUBO MULTICAMADA PEX, DN 20 MM, PARA INSTALACOES A GAS (AMARELO)</v>
          </cell>
          <cell r="C5014" t="str">
            <v xml:space="preserve">M     </v>
          </cell>
          <cell r="D5014" t="str">
            <v>AS</v>
          </cell>
          <cell r="E5014">
            <v>13.34</v>
          </cell>
        </row>
        <row r="5015">
          <cell r="A5015">
            <v>38831</v>
          </cell>
          <cell r="B5015" t="str">
            <v>TUBO MULTICAMADA PEX, DN 32 MM, PARA INSTALACOES A GAS (AMARELO)</v>
          </cell>
          <cell r="C5015" t="str">
            <v xml:space="preserve">M     </v>
          </cell>
          <cell r="D5015" t="str">
            <v>AS</v>
          </cell>
          <cell r="E5015">
            <v>25.76</v>
          </cell>
        </row>
        <row r="5016">
          <cell r="A5016">
            <v>36274</v>
          </cell>
          <cell r="B5016" t="str">
            <v>TUBO PPR PN 20, DN 20 MM, PARA AGUA QUENTE PREDIAL</v>
          </cell>
          <cell r="C5016" t="str">
            <v xml:space="preserve">M     </v>
          </cell>
          <cell r="D5016" t="str">
            <v>AS</v>
          </cell>
          <cell r="E5016">
            <v>5.19</v>
          </cell>
        </row>
        <row r="5017">
          <cell r="A5017">
            <v>36278</v>
          </cell>
          <cell r="B5017" t="str">
            <v>TUBO PPR PN 20, DN 25 MM, PARA AGUA QUENTE PREDIAL</v>
          </cell>
          <cell r="C5017" t="str">
            <v xml:space="preserve">M     </v>
          </cell>
          <cell r="D5017" t="str">
            <v>AS</v>
          </cell>
          <cell r="E5017">
            <v>7.04</v>
          </cell>
        </row>
        <row r="5018">
          <cell r="A5018">
            <v>38977</v>
          </cell>
          <cell r="B5018" t="str">
            <v>TUBO PPR, CLASSE PN 12, DN 110 MM</v>
          </cell>
          <cell r="C5018" t="str">
            <v xml:space="preserve">M     </v>
          </cell>
          <cell r="D5018" t="str">
            <v>AS</v>
          </cell>
          <cell r="E5018">
            <v>107.13</v>
          </cell>
        </row>
        <row r="5019">
          <cell r="A5019">
            <v>38971</v>
          </cell>
          <cell r="B5019" t="str">
            <v>TUBO PPR, CLASSE PN 12, DN 32 MM</v>
          </cell>
          <cell r="C5019" t="str">
            <v xml:space="preserve">M     </v>
          </cell>
          <cell r="D5019" t="str">
            <v>AS</v>
          </cell>
          <cell r="E5019">
            <v>8.82</v>
          </cell>
        </row>
        <row r="5020">
          <cell r="A5020">
            <v>38972</v>
          </cell>
          <cell r="B5020" t="str">
            <v>TUBO PPR, CLASSE PN 12, DN 40 MM</v>
          </cell>
          <cell r="C5020" t="str">
            <v xml:space="preserve">M     </v>
          </cell>
          <cell r="D5020" t="str">
            <v>AS</v>
          </cell>
          <cell r="E5020">
            <v>13.44</v>
          </cell>
        </row>
        <row r="5021">
          <cell r="A5021">
            <v>38973</v>
          </cell>
          <cell r="B5021" t="str">
            <v>TUBO PPR, CLASSE PN 12, DN 50 MM</v>
          </cell>
          <cell r="C5021" t="str">
            <v xml:space="preserve">M     </v>
          </cell>
          <cell r="D5021" t="str">
            <v>AS</v>
          </cell>
          <cell r="E5021">
            <v>17.78</v>
          </cell>
        </row>
        <row r="5022">
          <cell r="A5022">
            <v>38974</v>
          </cell>
          <cell r="B5022" t="str">
            <v>TUBO PPR, CLASSE PN 12, DN 63 MM</v>
          </cell>
          <cell r="C5022" t="str">
            <v xml:space="preserve">M     </v>
          </cell>
          <cell r="D5022" t="str">
            <v>AS</v>
          </cell>
          <cell r="E5022">
            <v>25.93</v>
          </cell>
        </row>
        <row r="5023">
          <cell r="A5023">
            <v>38975</v>
          </cell>
          <cell r="B5023" t="str">
            <v>TUBO PPR, CLASSE PN 12, DN 75 MM</v>
          </cell>
          <cell r="C5023" t="str">
            <v xml:space="preserve">M     </v>
          </cell>
          <cell r="D5023" t="str">
            <v>AS</v>
          </cell>
          <cell r="E5023">
            <v>43.21</v>
          </cell>
        </row>
        <row r="5024">
          <cell r="A5024">
            <v>38976</v>
          </cell>
          <cell r="B5024" t="str">
            <v>TUBO PPR, CLASSE PN 12, DN 90 MM</v>
          </cell>
          <cell r="C5024" t="str">
            <v xml:space="preserve">M     </v>
          </cell>
          <cell r="D5024" t="str">
            <v>AS</v>
          </cell>
          <cell r="E5024">
            <v>60.61</v>
          </cell>
        </row>
        <row r="5025">
          <cell r="A5025">
            <v>38986</v>
          </cell>
          <cell r="B5025" t="str">
            <v>TUBO PPR, CLASSE PN 25, DN 110 MM, PARA AGUA QUENTE E FRIA PREDIAL</v>
          </cell>
          <cell r="C5025" t="str">
            <v xml:space="preserve">M     </v>
          </cell>
          <cell r="D5025" t="str">
            <v>AS</v>
          </cell>
          <cell r="E5025">
            <v>121.97</v>
          </cell>
        </row>
        <row r="5026">
          <cell r="A5026">
            <v>38978</v>
          </cell>
          <cell r="B5026" t="str">
            <v>TUBO PPR, CLASSE PN 25, DN 20 MM, PARA AGUA QUENTE E FRIA PREDIAL</v>
          </cell>
          <cell r="C5026" t="str">
            <v xml:space="preserve">M     </v>
          </cell>
          <cell r="D5026" t="str">
            <v>AS</v>
          </cell>
          <cell r="E5026">
            <v>5.19</v>
          </cell>
        </row>
        <row r="5027">
          <cell r="A5027">
            <v>38979</v>
          </cell>
          <cell r="B5027" t="str">
            <v>TUBO PPR, CLASSE PN 25, DN 25 MM, PARA AGUA QUENTE E FRIA PREDIAL</v>
          </cell>
          <cell r="C5027" t="str">
            <v xml:space="preserve">M     </v>
          </cell>
          <cell r="D5027" t="str">
            <v>AS</v>
          </cell>
          <cell r="E5027">
            <v>7.04</v>
          </cell>
        </row>
        <row r="5028">
          <cell r="A5028">
            <v>38980</v>
          </cell>
          <cell r="B5028" t="str">
            <v>TUBO PPR, CLASSE PN 25, DN 32 MM, PARA AGUA QUENTE E FRIA PREDIAL</v>
          </cell>
          <cell r="C5028" t="str">
            <v xml:space="preserve">M     </v>
          </cell>
          <cell r="D5028" t="str">
            <v>AS</v>
          </cell>
          <cell r="E5028">
            <v>11.77</v>
          </cell>
        </row>
        <row r="5029">
          <cell r="A5029">
            <v>38981</v>
          </cell>
          <cell r="B5029" t="str">
            <v>TUBO PPR, CLASSE PN 25, DN 40 MM, PARA AGUA QUENTE E FRIA PREDIAL</v>
          </cell>
          <cell r="C5029" t="str">
            <v xml:space="preserve">M     </v>
          </cell>
          <cell r="D5029" t="str">
            <v>AS</v>
          </cell>
          <cell r="E5029">
            <v>16.29</v>
          </cell>
        </row>
        <row r="5030">
          <cell r="A5030">
            <v>38982</v>
          </cell>
          <cell r="B5030" t="str">
            <v>TUBO PPR, CLASSE PN 25, DN 50 MM, PARA AGUA QUENTE E FRIA PREDIAL</v>
          </cell>
          <cell r="C5030" t="str">
            <v xml:space="preserve">M     </v>
          </cell>
          <cell r="D5030" t="str">
            <v>AS</v>
          </cell>
          <cell r="E5030">
            <v>23.71</v>
          </cell>
        </row>
        <row r="5031">
          <cell r="A5031">
            <v>38983</v>
          </cell>
          <cell r="B5031" t="str">
            <v>TUBO PPR, CLASSE PN 25, DN 63 MM, PARA AGUA QUENTE E FRIA PREDIAL</v>
          </cell>
          <cell r="C5031" t="str">
            <v xml:space="preserve">M     </v>
          </cell>
          <cell r="D5031" t="str">
            <v>AS</v>
          </cell>
          <cell r="E5031">
            <v>31.44</v>
          </cell>
        </row>
        <row r="5032">
          <cell r="A5032">
            <v>38984</v>
          </cell>
          <cell r="B5032" t="str">
            <v>TUBO PPR, CLASSE PN 25, DN 75 MM, PARA AGUA QUENTE E FRIA PREDIAL</v>
          </cell>
          <cell r="C5032" t="str">
            <v xml:space="preserve">M     </v>
          </cell>
          <cell r="D5032" t="str">
            <v>AS</v>
          </cell>
          <cell r="E5032">
            <v>60.65</v>
          </cell>
        </row>
        <row r="5033">
          <cell r="A5033">
            <v>38985</v>
          </cell>
          <cell r="B5033" t="str">
            <v>TUBO PPR, CLASSE PN 25, DN 90 MM, PARA AGUA QUENTE E FRIA PREDIAL</v>
          </cell>
          <cell r="C5033" t="str">
            <v xml:space="preserve">M     </v>
          </cell>
          <cell r="D5033" t="str">
            <v>AS</v>
          </cell>
          <cell r="E5033">
            <v>89.78</v>
          </cell>
        </row>
        <row r="5034">
          <cell r="A5034">
            <v>9836</v>
          </cell>
          <cell r="B5034" t="str">
            <v>TUBO PVC  SERIE NORMAL, DN 100 MM, PARA ESGOTO  PREDIAL (NBR 5688)</v>
          </cell>
          <cell r="C5034" t="str">
            <v xml:space="preserve">M     </v>
          </cell>
          <cell r="D5034" t="str">
            <v xml:space="preserve">C </v>
          </cell>
          <cell r="E5034">
            <v>9.17</v>
          </cell>
        </row>
        <row r="5035">
          <cell r="A5035">
            <v>20065</v>
          </cell>
          <cell r="B5035" t="str">
            <v>TUBO PVC  SERIE NORMAL, DN 150 MM, PARA ESGOTO  PREDIAL (NBR 5688)</v>
          </cell>
          <cell r="C5035" t="str">
            <v xml:space="preserve">M     </v>
          </cell>
          <cell r="D5035" t="str">
            <v>CR</v>
          </cell>
          <cell r="E5035">
            <v>23.46</v>
          </cell>
        </row>
        <row r="5036">
          <cell r="A5036">
            <v>9835</v>
          </cell>
          <cell r="B5036" t="str">
            <v>TUBO PVC  SERIE NORMAL, DN 40 MM, PARA ESGOTO  PREDIAL (NBR 5688)</v>
          </cell>
          <cell r="C5036" t="str">
            <v xml:space="preserve">M     </v>
          </cell>
          <cell r="D5036" t="str">
            <v>CR</v>
          </cell>
          <cell r="E5036">
            <v>3.3</v>
          </cell>
        </row>
        <row r="5037">
          <cell r="A5037">
            <v>38032</v>
          </cell>
          <cell r="B5037" t="str">
            <v>TUBO PVC CORRUGADO, PAREDE DUPLA, JE, DN 150 MM, REDE COLETORA ESGOTO</v>
          </cell>
          <cell r="C5037" t="str">
            <v xml:space="preserve">M     </v>
          </cell>
          <cell r="D5037" t="str">
            <v>AS</v>
          </cell>
          <cell r="E5037">
            <v>28.62</v>
          </cell>
        </row>
        <row r="5038">
          <cell r="A5038">
            <v>38033</v>
          </cell>
          <cell r="B5038" t="str">
            <v>TUBO PVC CORRUGADO, PAREDE DUPLA, JE, DN 200 MM, REDE COLETORA ESGOTO</v>
          </cell>
          <cell r="C5038" t="str">
            <v xml:space="preserve">M     </v>
          </cell>
          <cell r="D5038" t="str">
            <v>AS</v>
          </cell>
          <cell r="E5038">
            <v>46.84</v>
          </cell>
        </row>
        <row r="5039">
          <cell r="A5039">
            <v>38034</v>
          </cell>
          <cell r="B5039" t="str">
            <v>TUBO PVC CORRUGADO, PAREDE DUPLA, JE, DN 250 MM, REDE COLETORA ESGOTO</v>
          </cell>
          <cell r="C5039" t="str">
            <v xml:space="preserve">M     </v>
          </cell>
          <cell r="D5039" t="str">
            <v>AS</v>
          </cell>
          <cell r="E5039">
            <v>77.48</v>
          </cell>
        </row>
        <row r="5040">
          <cell r="A5040">
            <v>38035</v>
          </cell>
          <cell r="B5040" t="str">
            <v>TUBO PVC CORRUGADO, PAREDE DUPLA, JE, DN 300 MM, REDE COLETORA ESGOTO</v>
          </cell>
          <cell r="C5040" t="str">
            <v xml:space="preserve">M     </v>
          </cell>
          <cell r="D5040" t="str">
            <v>AS</v>
          </cell>
          <cell r="E5040">
            <v>107.97</v>
          </cell>
        </row>
        <row r="5041">
          <cell r="A5041">
            <v>38036</v>
          </cell>
          <cell r="B5041" t="str">
            <v>TUBO PVC CORRUGADO, PAREDE DUPLA, JE, DN 350 MM, REDE COLETORA ESGOTO</v>
          </cell>
          <cell r="C5041" t="str">
            <v xml:space="preserve">M     </v>
          </cell>
          <cell r="D5041" t="str">
            <v>AS</v>
          </cell>
          <cell r="E5041">
            <v>152.36000000000001</v>
          </cell>
        </row>
        <row r="5042">
          <cell r="A5042">
            <v>38037</v>
          </cell>
          <cell r="B5042" t="str">
            <v>TUBO PVC CORRUGADO, PAREDE DUPLA, JE, DN 400 MM, REDE COLETORA ESGOTO</v>
          </cell>
          <cell r="C5042" t="str">
            <v xml:space="preserve">M     </v>
          </cell>
          <cell r="D5042" t="str">
            <v>AS</v>
          </cell>
          <cell r="E5042">
            <v>176.66</v>
          </cell>
        </row>
        <row r="5043">
          <cell r="A5043">
            <v>9850</v>
          </cell>
          <cell r="B5043" t="str">
            <v>TUBO PVC DE REVESTIMENTO GEOMECANICO NERVURADO REFORCADO, DN = 150 MM, COMPRIMENTO = 2 M</v>
          </cell>
          <cell r="C5043" t="str">
            <v xml:space="preserve">M     </v>
          </cell>
          <cell r="D5043" t="str">
            <v>AS</v>
          </cell>
          <cell r="E5043">
            <v>96.75</v>
          </cell>
        </row>
        <row r="5044">
          <cell r="A5044">
            <v>9853</v>
          </cell>
          <cell r="B5044" t="str">
            <v>TUBO PVC DE REVESTIMENTO GEOMECANICO NERVURADO REFORCADO, DN = 200 MM, COMPRIMENTO = 2 M</v>
          </cell>
          <cell r="C5044" t="str">
            <v xml:space="preserve">M     </v>
          </cell>
          <cell r="D5044" t="str">
            <v>AS</v>
          </cell>
          <cell r="E5044">
            <v>172.05</v>
          </cell>
        </row>
        <row r="5045">
          <cell r="A5045">
            <v>9854</v>
          </cell>
          <cell r="B5045" t="str">
            <v>TUBO PVC DE REVESTIMENTO GEOMECANICO NERVURADO STANDARD, DN = 154 MM, COMPRIMENTO = 2 M</v>
          </cell>
          <cell r="C5045" t="str">
            <v xml:space="preserve">M     </v>
          </cell>
          <cell r="D5045" t="str">
            <v>AS</v>
          </cell>
          <cell r="E5045">
            <v>75.38</v>
          </cell>
        </row>
        <row r="5046">
          <cell r="A5046">
            <v>9851</v>
          </cell>
          <cell r="B5046" t="str">
            <v>TUBO PVC DE REVESTIMENTO GEOMECANICO NERVURADO STANDARD, DN = 206 MM, COMPRIMENTO = 2 M</v>
          </cell>
          <cell r="C5046" t="str">
            <v xml:space="preserve">M     </v>
          </cell>
          <cell r="D5046" t="str">
            <v>AS</v>
          </cell>
          <cell r="E5046">
            <v>130.71</v>
          </cell>
        </row>
        <row r="5047">
          <cell r="A5047">
            <v>9855</v>
          </cell>
          <cell r="B5047" t="str">
            <v>TUBO PVC DE REVESTIMENTO GEOMECANICO NERVURADO STANDARD, DN = 250 MM, COMPRIMENTO = 2 M</v>
          </cell>
          <cell r="C5047" t="str">
            <v xml:space="preserve">M     </v>
          </cell>
          <cell r="D5047" t="str">
            <v>AS</v>
          </cell>
          <cell r="E5047">
            <v>218.64</v>
          </cell>
        </row>
        <row r="5048">
          <cell r="A5048">
            <v>9825</v>
          </cell>
          <cell r="B5048" t="str">
            <v>TUBO PVC DEFOFO, JEI, 1 MPA, DN 100 MM, PARA REDE DE AGUA (NBR 7665)</v>
          </cell>
          <cell r="C5048" t="str">
            <v xml:space="preserve">M     </v>
          </cell>
          <cell r="D5048" t="str">
            <v>AS</v>
          </cell>
          <cell r="E5048">
            <v>36.130000000000003</v>
          </cell>
        </row>
        <row r="5049">
          <cell r="A5049">
            <v>9828</v>
          </cell>
          <cell r="B5049" t="str">
            <v>TUBO PVC DEFOFO, JEI, 1 MPA, DN 150 MM, PARA REDE DE  AGUA (NBR 7665)</v>
          </cell>
          <cell r="C5049" t="str">
            <v xml:space="preserve">M     </v>
          </cell>
          <cell r="D5049" t="str">
            <v>AS</v>
          </cell>
          <cell r="E5049">
            <v>97.24</v>
          </cell>
        </row>
        <row r="5050">
          <cell r="A5050">
            <v>9829</v>
          </cell>
          <cell r="B5050" t="str">
            <v>TUBO PVC DEFOFO, JEI, 1 MPA, DN 200 MM, PARA REDE DE AGUA (NBR 7665)</v>
          </cell>
          <cell r="C5050" t="str">
            <v xml:space="preserve">M     </v>
          </cell>
          <cell r="D5050" t="str">
            <v>AS</v>
          </cell>
          <cell r="E5050">
            <v>164.8</v>
          </cell>
        </row>
        <row r="5051">
          <cell r="A5051">
            <v>9826</v>
          </cell>
          <cell r="B5051" t="str">
            <v>TUBO PVC DEFOFO, JEI, 1 MPA, DN 250 MM, PARA REDE DE AGUA (NBR 7665)</v>
          </cell>
          <cell r="C5051" t="str">
            <v xml:space="preserve">M     </v>
          </cell>
          <cell r="D5051" t="str">
            <v>AS</v>
          </cell>
          <cell r="E5051">
            <v>250.88</v>
          </cell>
        </row>
        <row r="5052">
          <cell r="A5052">
            <v>9827</v>
          </cell>
          <cell r="B5052" t="str">
            <v>TUBO PVC DEFOFO, JEI, 1 MPA, DN 300 MM, PARA REDE DE AGUA (NBR 7665)</v>
          </cell>
          <cell r="C5052" t="str">
            <v xml:space="preserve">M     </v>
          </cell>
          <cell r="D5052" t="str">
            <v>AS</v>
          </cell>
          <cell r="E5052">
            <v>356.26</v>
          </cell>
        </row>
        <row r="5053">
          <cell r="A5053">
            <v>36374</v>
          </cell>
          <cell r="B5053" t="str">
            <v>TUBO PVC PBA JEI, CLASSE 12, DN 100 MM, PARA REDE DE AGUA (NBR 5647)</v>
          </cell>
          <cell r="C5053" t="str">
            <v xml:space="preserve">M     </v>
          </cell>
          <cell r="D5053" t="str">
            <v>AS</v>
          </cell>
          <cell r="E5053">
            <v>43.31</v>
          </cell>
        </row>
        <row r="5054">
          <cell r="A5054">
            <v>36084</v>
          </cell>
          <cell r="B5054" t="str">
            <v>TUBO PVC PBA JEI, CLASSE 12, DN 50 MM, PARA REDE DE AGUA (NBR 5647)</v>
          </cell>
          <cell r="C5054" t="str">
            <v xml:space="preserve">M     </v>
          </cell>
          <cell r="D5054" t="str">
            <v>AS</v>
          </cell>
          <cell r="E5054">
            <v>12.83</v>
          </cell>
        </row>
        <row r="5055">
          <cell r="A5055">
            <v>36373</v>
          </cell>
          <cell r="B5055" t="str">
            <v>TUBO PVC PBA JEI, CLASSE 12, DN 75 MM, PARA REDE DE AGUA (NBR 5647)</v>
          </cell>
          <cell r="C5055" t="str">
            <v xml:space="preserve">M     </v>
          </cell>
          <cell r="D5055" t="str">
            <v>AS</v>
          </cell>
          <cell r="E5055">
            <v>26.64</v>
          </cell>
        </row>
        <row r="5056">
          <cell r="A5056">
            <v>36377</v>
          </cell>
          <cell r="B5056" t="str">
            <v>TUBO PVC PBA JEI, CLASSE 15, DN 100 MM, PARA REDE DE AGUA (NBR 5647)</v>
          </cell>
          <cell r="C5056" t="str">
            <v xml:space="preserve">M     </v>
          </cell>
          <cell r="D5056" t="str">
            <v>AS</v>
          </cell>
          <cell r="E5056">
            <v>51.95</v>
          </cell>
        </row>
        <row r="5057">
          <cell r="A5057">
            <v>36375</v>
          </cell>
          <cell r="B5057" t="str">
            <v>TUBO PVC PBA JEI, CLASSE 15, DN 50 MM, PARA REDE DE AGUA (NBR 5647)</v>
          </cell>
          <cell r="C5057" t="str">
            <v xml:space="preserve">M     </v>
          </cell>
          <cell r="D5057" t="str">
            <v>AS</v>
          </cell>
          <cell r="E5057">
            <v>15.83</v>
          </cell>
        </row>
        <row r="5058">
          <cell r="A5058">
            <v>36376</v>
          </cell>
          <cell r="B5058" t="str">
            <v>TUBO PVC PBA JEI, CLASSE 15, DN 75 MM, PARA REDE DE AGUA (NBR 5647)</v>
          </cell>
          <cell r="C5058" t="str">
            <v xml:space="preserve">M     </v>
          </cell>
          <cell r="D5058" t="str">
            <v>AS</v>
          </cell>
          <cell r="E5058">
            <v>31.09</v>
          </cell>
        </row>
        <row r="5059">
          <cell r="A5059">
            <v>36380</v>
          </cell>
          <cell r="B5059" t="str">
            <v>TUBO PVC PBA JEI, CLASSE 20, DN 100 MM, PARA REDE DE AGUA (NBR 5647)</v>
          </cell>
          <cell r="C5059" t="str">
            <v xml:space="preserve">M     </v>
          </cell>
          <cell r="D5059" t="str">
            <v>AS</v>
          </cell>
          <cell r="E5059">
            <v>64.959999999999994</v>
          </cell>
        </row>
        <row r="5060">
          <cell r="A5060">
            <v>36378</v>
          </cell>
          <cell r="B5060" t="str">
            <v>TUBO PVC PBA JEI, CLASSE 20, DN 50 MM, PARA REDE DE AGUA (NBR 5647)</v>
          </cell>
          <cell r="C5060" t="str">
            <v xml:space="preserve">M     </v>
          </cell>
          <cell r="D5060" t="str">
            <v>AS</v>
          </cell>
          <cell r="E5060">
            <v>19.46</v>
          </cell>
        </row>
        <row r="5061">
          <cell r="A5061">
            <v>36379</v>
          </cell>
          <cell r="B5061" t="str">
            <v>TUBO PVC PBA JEI, CLASSE 20, DN 75 MM, PARA REDE DE AGUA (NBR 5647)</v>
          </cell>
          <cell r="C5061" t="str">
            <v xml:space="preserve">M     </v>
          </cell>
          <cell r="D5061" t="str">
            <v>AS</v>
          </cell>
          <cell r="E5061">
            <v>39.229999999999997</v>
          </cell>
        </row>
        <row r="5062">
          <cell r="A5062">
            <v>9859</v>
          </cell>
          <cell r="B5062" t="str">
            <v>TUBO PVC ROSCAVEL, 3/4",  AGUA FRIA PREDIAL</v>
          </cell>
          <cell r="C5062" t="str">
            <v xml:space="preserve">M     </v>
          </cell>
          <cell r="D5062" t="str">
            <v>CR</v>
          </cell>
          <cell r="E5062">
            <v>7.52</v>
          </cell>
        </row>
        <row r="5063">
          <cell r="A5063">
            <v>9838</v>
          </cell>
          <cell r="B5063" t="str">
            <v>TUBO PVC SERIE NORMAL, DN 50 MM, PARA ESGOTO PREDIAL (NBR 5688)</v>
          </cell>
          <cell r="C5063" t="str">
            <v xml:space="preserve">M     </v>
          </cell>
          <cell r="D5063" t="str">
            <v>CR</v>
          </cell>
          <cell r="E5063">
            <v>5.63</v>
          </cell>
        </row>
        <row r="5064">
          <cell r="A5064">
            <v>9837</v>
          </cell>
          <cell r="B5064" t="str">
            <v>TUBO PVC SERIE NORMAL, DN 75 MM, PARA ESGOTO PREDIAL (NBR 5688)</v>
          </cell>
          <cell r="C5064" t="str">
            <v xml:space="preserve">M     </v>
          </cell>
          <cell r="D5064" t="str">
            <v>CR</v>
          </cell>
          <cell r="E5064">
            <v>8.1199999999999992</v>
          </cell>
        </row>
        <row r="5065">
          <cell r="A5065">
            <v>9833</v>
          </cell>
          <cell r="B5065" t="str">
            <v>TUBO PVC, FLEXIVEL, CORRUGADO, PERFURADO, DN 110 MM, PARA DRENAGEM, SISTEMA IRRIGACAO</v>
          </cell>
          <cell r="C5065" t="str">
            <v xml:space="preserve">M     </v>
          </cell>
          <cell r="D5065" t="str">
            <v>AS</v>
          </cell>
          <cell r="E5065">
            <v>8.0299999999999994</v>
          </cell>
        </row>
        <row r="5066">
          <cell r="A5066">
            <v>9830</v>
          </cell>
          <cell r="B5066" t="str">
            <v>TUBO PVC, FLEXIVEL, CORRUGADO, PERFURADO, DN 65 MM, PARA DRENAGEM, SISTEMA IRRIGACAO</v>
          </cell>
          <cell r="C5066" t="str">
            <v xml:space="preserve">M     </v>
          </cell>
          <cell r="D5066" t="str">
            <v>AS</v>
          </cell>
          <cell r="E5066">
            <v>4.3</v>
          </cell>
        </row>
        <row r="5067">
          <cell r="A5067">
            <v>9834</v>
          </cell>
          <cell r="B5067" t="str">
            <v>TUBO PVC, RIGIDO, CORRUGADO, PERFURADO, DN 150 MM, PARA DRENAGEM, SISTEMA IRRIGACAO</v>
          </cell>
          <cell r="C5067" t="str">
            <v xml:space="preserve">M     </v>
          </cell>
          <cell r="D5067" t="str">
            <v>AS</v>
          </cell>
          <cell r="E5067">
            <v>22.36</v>
          </cell>
        </row>
        <row r="5068">
          <cell r="A5068">
            <v>9863</v>
          </cell>
          <cell r="B5068" t="str">
            <v>TUBO PVC, ROSCAVEL,  2 1/2", AGUA FRIA PREDIAL</v>
          </cell>
          <cell r="C5068" t="str">
            <v xml:space="preserve">M     </v>
          </cell>
          <cell r="D5068" t="str">
            <v>CR</v>
          </cell>
          <cell r="E5068">
            <v>54.28</v>
          </cell>
        </row>
        <row r="5069">
          <cell r="A5069">
            <v>9860</v>
          </cell>
          <cell r="B5069" t="str">
            <v>TUBO PVC, ROSCAVEL,  2", PARA AGUA FRIA PREDIAL</v>
          </cell>
          <cell r="C5069" t="str">
            <v xml:space="preserve">M     </v>
          </cell>
          <cell r="D5069" t="str">
            <v>CR</v>
          </cell>
          <cell r="E5069">
            <v>34.85</v>
          </cell>
        </row>
        <row r="5070">
          <cell r="A5070">
            <v>9862</v>
          </cell>
          <cell r="B5070" t="str">
            <v>TUBO PVC, ROSCAVEL, 1 1/2",  AGUA FRIA PREDIAL</v>
          </cell>
          <cell r="C5070" t="str">
            <v xml:space="preserve">M     </v>
          </cell>
          <cell r="D5070" t="str">
            <v>CR</v>
          </cell>
          <cell r="E5070">
            <v>24.59</v>
          </cell>
        </row>
        <row r="5071">
          <cell r="A5071">
            <v>9861</v>
          </cell>
          <cell r="B5071" t="str">
            <v>TUBO PVC, ROSCAVEL, 1 1/4", AGUA FRIA PREDIAL</v>
          </cell>
          <cell r="C5071" t="str">
            <v xml:space="preserve">M     </v>
          </cell>
          <cell r="D5071" t="str">
            <v>CR</v>
          </cell>
          <cell r="E5071">
            <v>19.760000000000002</v>
          </cell>
        </row>
        <row r="5072">
          <cell r="A5072">
            <v>9856</v>
          </cell>
          <cell r="B5072" t="str">
            <v>TUBO PVC, ROSCAVEL, 1/2", AGUA FRIA PREDIAL</v>
          </cell>
          <cell r="C5072" t="str">
            <v xml:space="preserve">M     </v>
          </cell>
          <cell r="D5072" t="str">
            <v>CR</v>
          </cell>
          <cell r="E5072">
            <v>5.31</v>
          </cell>
        </row>
        <row r="5073">
          <cell r="A5073">
            <v>9866</v>
          </cell>
          <cell r="B5073" t="str">
            <v>TUBO PVC, ROSCAVEL, 1", AGUA FRIA PREDIAL</v>
          </cell>
          <cell r="C5073" t="str">
            <v xml:space="preserve">M     </v>
          </cell>
          <cell r="D5073" t="str">
            <v>CR</v>
          </cell>
          <cell r="E5073">
            <v>14.59</v>
          </cell>
        </row>
        <row r="5074">
          <cell r="A5074">
            <v>9857</v>
          </cell>
          <cell r="B5074" t="str">
            <v>TUBO PVC, ROSCAVEL, 3", AGUA FRIA PREDIAL</v>
          </cell>
          <cell r="C5074" t="str">
            <v xml:space="preserve">M     </v>
          </cell>
          <cell r="D5074" t="str">
            <v>CR</v>
          </cell>
          <cell r="E5074">
            <v>70.2</v>
          </cell>
        </row>
        <row r="5075">
          <cell r="A5075">
            <v>9864</v>
          </cell>
          <cell r="B5075" t="str">
            <v>TUBO PVC, ROSCAVEL, 4",  AGUA FRIA PREDIAL</v>
          </cell>
          <cell r="C5075" t="str">
            <v xml:space="preserve">M     </v>
          </cell>
          <cell r="D5075" t="str">
            <v>CR</v>
          </cell>
          <cell r="E5075">
            <v>84.75</v>
          </cell>
        </row>
        <row r="5076">
          <cell r="A5076">
            <v>9865</v>
          </cell>
          <cell r="B5076" t="str">
            <v>TUBO PVC, ROSCAVEL, 5",  AGUA FRIA PREDIAL</v>
          </cell>
          <cell r="C5076" t="str">
            <v xml:space="preserve">M     </v>
          </cell>
          <cell r="D5076" t="str">
            <v>CR</v>
          </cell>
          <cell r="E5076">
            <v>121.88</v>
          </cell>
        </row>
        <row r="5077">
          <cell r="A5077">
            <v>9858</v>
          </cell>
          <cell r="B5077" t="str">
            <v>TUBO PVC, ROSCAVEL, 6",  AGUA FRIA PREDIAL</v>
          </cell>
          <cell r="C5077" t="str">
            <v xml:space="preserve">M     </v>
          </cell>
          <cell r="D5077" t="str">
            <v>CR</v>
          </cell>
          <cell r="E5077">
            <v>127.78</v>
          </cell>
        </row>
        <row r="5078">
          <cell r="A5078">
            <v>9841</v>
          </cell>
          <cell r="B5078" t="str">
            <v>TUBO PVC, SERIE R, DN 100 MM, PARA ESGOTO OU AGUAS PLUVIAIS PREDIAL (NBR 5688)</v>
          </cell>
          <cell r="C5078" t="str">
            <v xml:space="preserve">M     </v>
          </cell>
          <cell r="D5078" t="str">
            <v>CR</v>
          </cell>
          <cell r="E5078">
            <v>22.63</v>
          </cell>
        </row>
        <row r="5079">
          <cell r="A5079">
            <v>9840</v>
          </cell>
          <cell r="B5079" t="str">
            <v>TUBO PVC, SERIE R, DN 150 MM, PARA ESGOTO OU AGUAS PLUVIAIS PREDIAL (NBR 5688)</v>
          </cell>
          <cell r="C5079" t="str">
            <v xml:space="preserve">M     </v>
          </cell>
          <cell r="D5079" t="str">
            <v>CR</v>
          </cell>
          <cell r="E5079">
            <v>45.99</v>
          </cell>
        </row>
        <row r="5080">
          <cell r="A5080">
            <v>20067</v>
          </cell>
          <cell r="B5080" t="str">
            <v>TUBO PVC, SERIE R, DN 40 MM, PARA ESGOTO OU AGUAS PLUVIAIS PREDIAL (NBR 5688)</v>
          </cell>
          <cell r="C5080" t="str">
            <v xml:space="preserve">M     </v>
          </cell>
          <cell r="D5080" t="str">
            <v>CR</v>
          </cell>
          <cell r="E5080">
            <v>7.9</v>
          </cell>
        </row>
        <row r="5081">
          <cell r="A5081">
            <v>20068</v>
          </cell>
          <cell r="B5081" t="str">
            <v>TUBO PVC, SERIE R, DN 50 MM, PARA ESGOTO OU AGUAS PLUVIAIS PREDIAL (NBR 5688)</v>
          </cell>
          <cell r="C5081" t="str">
            <v xml:space="preserve">M     </v>
          </cell>
          <cell r="D5081" t="str">
            <v>CR</v>
          </cell>
          <cell r="E5081">
            <v>9.85</v>
          </cell>
        </row>
        <row r="5082">
          <cell r="A5082">
            <v>9839</v>
          </cell>
          <cell r="B5082" t="str">
            <v>TUBO PVC, SERIE R, DN 75 MM, PARA ESGOTO OU AGUAS PLUVIAIS PREDIAL (NBR 5688)</v>
          </cell>
          <cell r="C5082" t="str">
            <v xml:space="preserve">M     </v>
          </cell>
          <cell r="D5082" t="str">
            <v>CR</v>
          </cell>
          <cell r="E5082">
            <v>12.92</v>
          </cell>
        </row>
        <row r="5083">
          <cell r="A5083">
            <v>9870</v>
          </cell>
          <cell r="B5083" t="str">
            <v>TUBO PVC, SOLDAVEL, DN 110 MM, AGUA FRIA (NBR-5648)</v>
          </cell>
          <cell r="C5083" t="str">
            <v xml:space="preserve">M     </v>
          </cell>
          <cell r="D5083" t="str">
            <v>CR</v>
          </cell>
          <cell r="E5083">
            <v>59.19</v>
          </cell>
        </row>
        <row r="5084">
          <cell r="A5084">
            <v>9867</v>
          </cell>
          <cell r="B5084" t="str">
            <v>TUBO PVC, SOLDAVEL, DN 20 MM, AGUA FRIA (NBR-5648)</v>
          </cell>
          <cell r="C5084" t="str">
            <v xml:space="preserve">M     </v>
          </cell>
          <cell r="D5084" t="str">
            <v>CR</v>
          </cell>
          <cell r="E5084">
            <v>2.17</v>
          </cell>
        </row>
        <row r="5085">
          <cell r="A5085">
            <v>9868</v>
          </cell>
          <cell r="B5085" t="str">
            <v>TUBO PVC, SOLDAVEL, DN 25 MM, AGUA FRIA (NBR-5648)</v>
          </cell>
          <cell r="C5085" t="str">
            <v xml:space="preserve">M     </v>
          </cell>
          <cell r="D5085" t="str">
            <v xml:space="preserve">C </v>
          </cell>
          <cell r="E5085">
            <v>2.79</v>
          </cell>
        </row>
        <row r="5086">
          <cell r="A5086">
            <v>9869</v>
          </cell>
          <cell r="B5086" t="str">
            <v>TUBO PVC, SOLDAVEL, DN 32 MM, AGUA FRIA (NBR-5648)</v>
          </cell>
          <cell r="C5086" t="str">
            <v xml:space="preserve">M     </v>
          </cell>
          <cell r="D5086" t="str">
            <v>CR</v>
          </cell>
          <cell r="E5086">
            <v>6.26</v>
          </cell>
        </row>
        <row r="5087">
          <cell r="A5087">
            <v>9874</v>
          </cell>
          <cell r="B5087" t="str">
            <v>TUBO PVC, SOLDAVEL, DN 40 MM, AGUA FRIA (NBR-5648)</v>
          </cell>
          <cell r="C5087" t="str">
            <v xml:space="preserve">M     </v>
          </cell>
          <cell r="D5087" t="str">
            <v>CR</v>
          </cell>
          <cell r="E5087">
            <v>9.1199999999999992</v>
          </cell>
        </row>
        <row r="5088">
          <cell r="A5088">
            <v>9875</v>
          </cell>
          <cell r="B5088" t="str">
            <v>TUBO PVC, SOLDAVEL, DN 50 MM, PARA AGUA FRIA (NBR-5648)</v>
          </cell>
          <cell r="C5088" t="str">
            <v xml:space="preserve">M     </v>
          </cell>
          <cell r="D5088" t="str">
            <v>CR</v>
          </cell>
          <cell r="E5088">
            <v>10.45</v>
          </cell>
        </row>
        <row r="5089">
          <cell r="A5089">
            <v>9873</v>
          </cell>
          <cell r="B5089" t="str">
            <v>TUBO PVC, SOLDAVEL, DN 60 MM, AGUA FRIA (NBR-5648)</v>
          </cell>
          <cell r="C5089" t="str">
            <v xml:space="preserve">M     </v>
          </cell>
          <cell r="D5089" t="str">
            <v>CR</v>
          </cell>
          <cell r="E5089">
            <v>17.62</v>
          </cell>
        </row>
        <row r="5090">
          <cell r="A5090">
            <v>9871</v>
          </cell>
          <cell r="B5090" t="str">
            <v>TUBO PVC, SOLDAVEL, DN 75 MM, AGUA FRIA (NBR-5648)</v>
          </cell>
          <cell r="C5090" t="str">
            <v xml:space="preserve">M     </v>
          </cell>
          <cell r="D5090" t="str">
            <v>CR</v>
          </cell>
          <cell r="E5090">
            <v>29.53</v>
          </cell>
        </row>
        <row r="5091">
          <cell r="A5091">
            <v>9872</v>
          </cell>
          <cell r="B5091" t="str">
            <v>TUBO PVC, SOLDAVEL, DN 85 MM, AGUA FRIA (NBR-5648)</v>
          </cell>
          <cell r="C5091" t="str">
            <v xml:space="preserve">M     </v>
          </cell>
          <cell r="D5091" t="str">
            <v>CR</v>
          </cell>
          <cell r="E5091">
            <v>36.89</v>
          </cell>
        </row>
        <row r="5092">
          <cell r="A5092">
            <v>7667</v>
          </cell>
          <cell r="B5092" t="str">
            <v>TUBO 26" EM CHAPA PRETA, E= 3/16", 147 KG/6 M</v>
          </cell>
          <cell r="C5092" t="str">
            <v xml:space="preserve">M     </v>
          </cell>
          <cell r="D5092" t="str">
            <v>AS</v>
          </cell>
          <cell r="E5092">
            <v>1575.64</v>
          </cell>
        </row>
        <row r="5093">
          <cell r="A5093">
            <v>7660</v>
          </cell>
          <cell r="B5093" t="str">
            <v>TUBO 30" EM CHAPA PRETA, E= 1/4", 175 KG/6 M</v>
          </cell>
          <cell r="C5093" t="str">
            <v xml:space="preserve">M     </v>
          </cell>
          <cell r="D5093" t="str">
            <v>AS</v>
          </cell>
          <cell r="E5093">
            <v>2008.56</v>
          </cell>
        </row>
        <row r="5094">
          <cell r="A5094">
            <v>7676</v>
          </cell>
          <cell r="B5094" t="str">
            <v>TUBO 30" EM CHAPA PRETA, E= 3/8", 177 KG/6 M</v>
          </cell>
          <cell r="C5094" t="str">
            <v xml:space="preserve">M     </v>
          </cell>
          <cell r="D5094" t="str">
            <v>AS</v>
          </cell>
          <cell r="E5094">
            <v>2031.51</v>
          </cell>
        </row>
        <row r="5095">
          <cell r="A5095">
            <v>12426</v>
          </cell>
          <cell r="B5095" t="str">
            <v>UNIAO COM ASSENTO CONICO DE BRONZE, DIAMETRO 1/2"</v>
          </cell>
          <cell r="C5095" t="str">
            <v xml:space="preserve">UN    </v>
          </cell>
          <cell r="D5095" t="str">
            <v>CR</v>
          </cell>
          <cell r="E5095">
            <v>25.23</v>
          </cell>
        </row>
        <row r="5096">
          <cell r="A5096">
            <v>12425</v>
          </cell>
          <cell r="B5096" t="str">
            <v>UNIAO COM ASSENTO CONICO DE BRONZE, DIAMETRO 1"</v>
          </cell>
          <cell r="C5096" t="str">
            <v xml:space="preserve">UN    </v>
          </cell>
          <cell r="D5096" t="str">
            <v>CR</v>
          </cell>
          <cell r="E5096">
            <v>34.67</v>
          </cell>
        </row>
        <row r="5097">
          <cell r="A5097">
            <v>12427</v>
          </cell>
          <cell r="B5097" t="str">
            <v>UNIAO COM ASSENTO CONICO DE BRONZE, DIAMETRO 2 1/2"</v>
          </cell>
          <cell r="C5097" t="str">
            <v xml:space="preserve">UN    </v>
          </cell>
          <cell r="D5097" t="str">
            <v>CR</v>
          </cell>
          <cell r="E5097">
            <v>143.91</v>
          </cell>
        </row>
        <row r="5098">
          <cell r="A5098">
            <v>12428</v>
          </cell>
          <cell r="B5098" t="str">
            <v>UNIAO COM ASSENTO CONICO DE BRONZE, DIAMETRO 2'</v>
          </cell>
          <cell r="C5098" t="str">
            <v xml:space="preserve">UN    </v>
          </cell>
          <cell r="D5098" t="str">
            <v>CR</v>
          </cell>
          <cell r="E5098">
            <v>92.37</v>
          </cell>
        </row>
        <row r="5099">
          <cell r="A5099">
            <v>12430</v>
          </cell>
          <cell r="B5099" t="str">
            <v>UNIAO COM ASSENTO CONICO DE BRONZE, DIAMETRO 3/4"</v>
          </cell>
          <cell r="C5099" t="str">
            <v xml:space="preserve">UN    </v>
          </cell>
          <cell r="D5099" t="str">
            <v>CR</v>
          </cell>
          <cell r="E5099">
            <v>30.94</v>
          </cell>
        </row>
        <row r="5100">
          <cell r="A5100">
            <v>12429</v>
          </cell>
          <cell r="B5100" t="str">
            <v>UNIAO COM ASSENTO CONICO DE BRONZE, DIAMETRO 3"</v>
          </cell>
          <cell r="C5100" t="str">
            <v xml:space="preserve">UN    </v>
          </cell>
          <cell r="D5100" t="str">
            <v>CR</v>
          </cell>
          <cell r="E5100">
            <v>232.7</v>
          </cell>
        </row>
        <row r="5101">
          <cell r="A5101">
            <v>12431</v>
          </cell>
          <cell r="B5101" t="str">
            <v>UNIAO COM ASSENTO CONICO DE BRONZE, DIAMETRO 4"</v>
          </cell>
          <cell r="C5101" t="str">
            <v xml:space="preserve">UN    </v>
          </cell>
          <cell r="D5101" t="str">
            <v>CR</v>
          </cell>
          <cell r="E5101">
            <v>396.02</v>
          </cell>
        </row>
        <row r="5102">
          <cell r="A5102">
            <v>12432</v>
          </cell>
          <cell r="B5102" t="str">
            <v>UNIAO COM ASSENTO CONICO DE FERRO LONGO (MACHO-FEMEA), DIAMETRO 1 1/2"</v>
          </cell>
          <cell r="C5102" t="str">
            <v xml:space="preserve">UN    </v>
          </cell>
          <cell r="D5102" t="str">
            <v>CR</v>
          </cell>
          <cell r="E5102">
            <v>81.45</v>
          </cell>
        </row>
        <row r="5103">
          <cell r="A5103">
            <v>12434</v>
          </cell>
          <cell r="B5103" t="str">
            <v>UNIAO COM ASSENTO CONICO DE FERRO LONGO (MACHO-FEMEA), DIAMETRO 1/2"</v>
          </cell>
          <cell r="C5103" t="str">
            <v xml:space="preserve">UN    </v>
          </cell>
          <cell r="D5103" t="str">
            <v>CR</v>
          </cell>
          <cell r="E5103">
            <v>26.54</v>
          </cell>
        </row>
        <row r="5104">
          <cell r="A5104">
            <v>12433</v>
          </cell>
          <cell r="B5104" t="str">
            <v>UNIAO COM ASSENTO CONICO DE FERRO LONGO (MACHO-FEMEA), DIAMETRO 1"</v>
          </cell>
          <cell r="C5104" t="str">
            <v xml:space="preserve">UN    </v>
          </cell>
          <cell r="D5104" t="str">
            <v>CR</v>
          </cell>
          <cell r="E5104">
            <v>51.85</v>
          </cell>
        </row>
        <row r="5105">
          <cell r="A5105">
            <v>12435</v>
          </cell>
          <cell r="B5105" t="str">
            <v>UNIAO COM ASSENTO CONICO DE FERRO LONGO (MACHO-FEMEA), DIAMETRO 2 1/2"</v>
          </cell>
          <cell r="C5105" t="str">
            <v xml:space="preserve">UN    </v>
          </cell>
          <cell r="D5105" t="str">
            <v>CR</v>
          </cell>
          <cell r="E5105">
            <v>160.46</v>
          </cell>
        </row>
        <row r="5106">
          <cell r="A5106">
            <v>12437</v>
          </cell>
          <cell r="B5106" t="str">
            <v>UNIAO COM ASSENTO CONICO DE FERRO LONGO (MACHO-FEMEA), DIAMETRO 2"</v>
          </cell>
          <cell r="C5106" t="str">
            <v xml:space="preserve">UN    </v>
          </cell>
          <cell r="D5106" t="str">
            <v>CR</v>
          </cell>
          <cell r="E5106">
            <v>129.6</v>
          </cell>
        </row>
        <row r="5107">
          <cell r="A5107">
            <v>12439</v>
          </cell>
          <cell r="B5107" t="str">
            <v>UNIAO COM ASSENTO CONICO DE FERRO LONGO (MACHO-FEMEA), DIAMETRO 3/4"</v>
          </cell>
          <cell r="C5107" t="str">
            <v xml:space="preserve">UN    </v>
          </cell>
          <cell r="D5107" t="str">
            <v>CR</v>
          </cell>
          <cell r="E5107">
            <v>41.59</v>
          </cell>
        </row>
        <row r="5108">
          <cell r="A5108">
            <v>12438</v>
          </cell>
          <cell r="B5108" t="str">
            <v>UNIAO COM ASSENTO CONICO DE FERRO LONGO (MACHO-FEMEA), DIAMETRO 3'</v>
          </cell>
          <cell r="C5108" t="str">
            <v xml:space="preserve">UN    </v>
          </cell>
          <cell r="D5108" t="str">
            <v>CR</v>
          </cell>
          <cell r="E5108">
            <v>234.53</v>
          </cell>
        </row>
        <row r="5109">
          <cell r="A5109">
            <v>12436</v>
          </cell>
          <cell r="B5109" t="str">
            <v>UNIAO COM ASSENTO CONICO DE FERRO LONGO (MACHO-FEMEA), DIAMETRO 4"</v>
          </cell>
          <cell r="C5109" t="str">
            <v xml:space="preserve">UN    </v>
          </cell>
          <cell r="D5109" t="str">
            <v>CR</v>
          </cell>
          <cell r="E5109">
            <v>296.26</v>
          </cell>
        </row>
        <row r="5110">
          <cell r="A5110">
            <v>36357</v>
          </cell>
          <cell r="B5110" t="str">
            <v>UNIAO COM FLANGE PPR, DN 40 MM, PARA AGUA QUENTE PREDIAL</v>
          </cell>
          <cell r="C5110" t="str">
            <v xml:space="preserve">UN    </v>
          </cell>
          <cell r="D5110" t="str">
            <v>AS</v>
          </cell>
          <cell r="E5110">
            <v>92.33</v>
          </cell>
        </row>
        <row r="5111">
          <cell r="A5111">
            <v>12424</v>
          </cell>
          <cell r="B5111" t="str">
            <v>UNIAO DE FERRO GALVANIZADO, COM ASSENTO CONICO DE BRONZE, DE 1 1/2"</v>
          </cell>
          <cell r="C5111" t="str">
            <v xml:space="preserve">UN    </v>
          </cell>
          <cell r="D5111" t="str">
            <v>CR</v>
          </cell>
          <cell r="E5111">
            <v>53.38</v>
          </cell>
        </row>
        <row r="5112">
          <cell r="A5112">
            <v>12440</v>
          </cell>
          <cell r="B5112" t="str">
            <v>UNIAO DE FERRO GALVANIZADO, COM ASSENTO CONICO DE BRONZE, DE 1 1/4"</v>
          </cell>
          <cell r="C5112" t="str">
            <v xml:space="preserve">UN    </v>
          </cell>
          <cell r="D5112" t="str">
            <v>CR</v>
          </cell>
          <cell r="E5112">
            <v>51.6</v>
          </cell>
        </row>
        <row r="5113">
          <cell r="A5113">
            <v>9884</v>
          </cell>
          <cell r="B5113" t="str">
            <v>UNIAO DE FERRO GALVANIZADO, COM ROSCA BSP, COM ASSENTO PLANO, DE 1 1/2"</v>
          </cell>
          <cell r="C5113" t="str">
            <v xml:space="preserve">UN    </v>
          </cell>
          <cell r="D5113" t="str">
            <v>CR</v>
          </cell>
          <cell r="E5113">
            <v>38.49</v>
          </cell>
        </row>
        <row r="5114">
          <cell r="A5114">
            <v>9888</v>
          </cell>
          <cell r="B5114" t="str">
            <v>UNIAO DE FERRO GALVANIZADO, COM ROSCA BSP, COM ASSENTO PLANO, DE 1 1/4"</v>
          </cell>
          <cell r="C5114" t="str">
            <v xml:space="preserve">UN    </v>
          </cell>
          <cell r="D5114" t="str">
            <v>CR</v>
          </cell>
          <cell r="E5114">
            <v>30.92</v>
          </cell>
        </row>
        <row r="5115">
          <cell r="A5115">
            <v>9883</v>
          </cell>
          <cell r="B5115" t="str">
            <v>UNIAO DE FERRO GALVANIZADO, COM ROSCA BSP, COM ASSENTO PLANO, DE 1/2"</v>
          </cell>
          <cell r="C5115" t="str">
            <v xml:space="preserve">UN    </v>
          </cell>
          <cell r="D5115" t="str">
            <v>CR</v>
          </cell>
          <cell r="E5115">
            <v>13.49</v>
          </cell>
        </row>
        <row r="5116">
          <cell r="A5116">
            <v>9886</v>
          </cell>
          <cell r="B5116" t="str">
            <v>UNIAO DE FERRO GALVANIZADO, COM ROSCA BSP, COM ASSENTO PLANO, DE 1"</v>
          </cell>
          <cell r="C5116" t="str">
            <v xml:space="preserve">UN    </v>
          </cell>
          <cell r="D5116" t="str">
            <v>CR</v>
          </cell>
          <cell r="E5116">
            <v>18.48</v>
          </cell>
        </row>
        <row r="5117">
          <cell r="A5117">
            <v>9889</v>
          </cell>
          <cell r="B5117" t="str">
            <v>UNIAO DE FERRO GALVANIZADO, COM ROSCA BSP, COM ASSENTO PLANO, DE 2 1/2"</v>
          </cell>
          <cell r="C5117" t="str">
            <v xml:space="preserve">UN    </v>
          </cell>
          <cell r="D5117" t="str">
            <v>CR</v>
          </cell>
          <cell r="E5117">
            <v>93.64</v>
          </cell>
        </row>
        <row r="5118">
          <cell r="A5118">
            <v>9887</v>
          </cell>
          <cell r="B5118" t="str">
            <v>UNIAO DE FERRO GALVANIZADO, COM ROSCA BSP, COM ASSENTO PLANO, DE 2"</v>
          </cell>
          <cell r="C5118" t="str">
            <v xml:space="preserve">UN    </v>
          </cell>
          <cell r="D5118" t="str">
            <v>CR</v>
          </cell>
          <cell r="E5118">
            <v>56.59</v>
          </cell>
        </row>
        <row r="5119">
          <cell r="A5119">
            <v>9885</v>
          </cell>
          <cell r="B5119" t="str">
            <v>UNIAO DE FERRO GALVANIZADO, COM ROSCA BSP, COM ASSENTO PLANO, DE 3/4"</v>
          </cell>
          <cell r="C5119" t="str">
            <v xml:space="preserve">UN    </v>
          </cell>
          <cell r="D5119" t="str">
            <v>CR</v>
          </cell>
          <cell r="E5119">
            <v>17.87</v>
          </cell>
        </row>
        <row r="5120">
          <cell r="A5120">
            <v>9890</v>
          </cell>
          <cell r="B5120" t="str">
            <v>UNIAO DE FERRO GALVANIZADO, COM ROSCA BSP, COM ASSENTO PLANO, DE 3"</v>
          </cell>
          <cell r="C5120" t="str">
            <v xml:space="preserve">UN    </v>
          </cell>
          <cell r="D5120" t="str">
            <v>CR</v>
          </cell>
          <cell r="E5120">
            <v>145.07</v>
          </cell>
        </row>
        <row r="5121">
          <cell r="A5121">
            <v>9891</v>
          </cell>
          <cell r="B5121" t="str">
            <v>UNIAO DE FERRO GALVANIZADO, COM ROSCA BSP, COM ASSENTO PLANO, DE 4"</v>
          </cell>
          <cell r="C5121" t="str">
            <v xml:space="preserve">UN    </v>
          </cell>
          <cell r="D5121" t="str">
            <v>CR</v>
          </cell>
          <cell r="E5121">
            <v>203.65</v>
          </cell>
        </row>
        <row r="5122">
          <cell r="A5122">
            <v>39292</v>
          </cell>
          <cell r="B5122" t="str">
            <v>UNIAO DE REDUCAO METALICA, PARA CONEXAO COM ANEL DESLIZANTE EM TUBO PEX, DN 20 X 16 MM</v>
          </cell>
          <cell r="C5122" t="str">
            <v xml:space="preserve">UN    </v>
          </cell>
          <cell r="D5122" t="str">
            <v>AS</v>
          </cell>
          <cell r="E5122">
            <v>8.08</v>
          </cell>
        </row>
        <row r="5123">
          <cell r="A5123">
            <v>39293</v>
          </cell>
          <cell r="B5123" t="str">
            <v>UNIAO DE REDUCAO METALICA, PARA CONEXAO COM ANEL DESLIZANTE EM TUBO PEX, DN 25 X 16 MM</v>
          </cell>
          <cell r="C5123" t="str">
            <v xml:space="preserve">UN    </v>
          </cell>
          <cell r="D5123" t="str">
            <v>AS</v>
          </cell>
          <cell r="E5123">
            <v>13.04</v>
          </cell>
        </row>
        <row r="5124">
          <cell r="A5124">
            <v>39294</v>
          </cell>
          <cell r="B5124" t="str">
            <v>UNIAO DE REDUCAO METALICA, PARA CONEXAO COM ANEL DESLIZANTE EM TUBO PEX, DN 25 X 20 MM</v>
          </cell>
          <cell r="C5124" t="str">
            <v xml:space="preserve">UN    </v>
          </cell>
          <cell r="D5124" t="str">
            <v>AS</v>
          </cell>
          <cell r="E5124">
            <v>13.04</v>
          </cell>
        </row>
        <row r="5125">
          <cell r="A5125">
            <v>39295</v>
          </cell>
          <cell r="B5125" t="str">
            <v>UNIAO DE REDUCAO METALICA, PARA CONEXAO COM ANEL DESLIZANTE EM TUBO PEX, DN 32 X 25 MM</v>
          </cell>
          <cell r="C5125" t="str">
            <v xml:space="preserve">UN    </v>
          </cell>
          <cell r="D5125" t="str">
            <v>AS</v>
          </cell>
          <cell r="E5125">
            <v>22.24</v>
          </cell>
        </row>
        <row r="5126">
          <cell r="A5126">
            <v>36313</v>
          </cell>
          <cell r="B5126" t="str">
            <v>UNIAO DUPLA PPR DN 20 MM, PARA AGUA QUENTE PREDIAL</v>
          </cell>
          <cell r="C5126" t="str">
            <v xml:space="preserve">UN    </v>
          </cell>
          <cell r="D5126" t="str">
            <v>AS</v>
          </cell>
          <cell r="E5126">
            <v>21.89</v>
          </cell>
        </row>
        <row r="5127">
          <cell r="A5127">
            <v>36316</v>
          </cell>
          <cell r="B5127" t="str">
            <v>UNIAO DUPLA PPR DN 25 MM, PARA AGUA QUENTE PREDIAL</v>
          </cell>
          <cell r="C5127" t="str">
            <v xml:space="preserve">UN    </v>
          </cell>
          <cell r="D5127" t="str">
            <v>AS</v>
          </cell>
          <cell r="E5127">
            <v>26.54</v>
          </cell>
        </row>
        <row r="5128">
          <cell r="A5128">
            <v>64</v>
          </cell>
          <cell r="B5128" t="str">
            <v>UNIAO EM POLIPROPILENO (PP), PARA TUBO EM PEAD, 20 MM - LIGACAO PREDIAL DE AGUA</v>
          </cell>
          <cell r="C5128" t="str">
            <v xml:space="preserve">UN    </v>
          </cell>
          <cell r="D5128" t="str">
            <v>AS</v>
          </cell>
          <cell r="E5128">
            <v>4.34</v>
          </cell>
        </row>
        <row r="5129">
          <cell r="A5129">
            <v>37423</v>
          </cell>
          <cell r="B5129" t="str">
            <v>UNIAO EM POLIPROPILENO (PP), PARA TUBO EM PEAD, 32 MM - LIGACAO PREDIAL DE AGUA</v>
          </cell>
          <cell r="C5129" t="str">
            <v xml:space="preserve">UN    </v>
          </cell>
          <cell r="D5129" t="str">
            <v>AS</v>
          </cell>
          <cell r="E5129">
            <v>10.72</v>
          </cell>
        </row>
        <row r="5130">
          <cell r="A5130">
            <v>39296</v>
          </cell>
          <cell r="B5130" t="str">
            <v>UNIAO METALICA, PARA CONEXAO COM ANEL DESLIZANTE EM TUBO PEX, DN 16 MM</v>
          </cell>
          <cell r="C5130" t="str">
            <v xml:space="preserve">UN    </v>
          </cell>
          <cell r="D5130" t="str">
            <v>AS</v>
          </cell>
          <cell r="E5130">
            <v>6.24</v>
          </cell>
        </row>
        <row r="5131">
          <cell r="A5131">
            <v>39297</v>
          </cell>
          <cell r="B5131" t="str">
            <v>UNIAO METALICA, PARA CONEXAO COM ANEL DESLIZANTE EM TUBO PEX, DN 20 MM</v>
          </cell>
          <cell r="C5131" t="str">
            <v xml:space="preserve">UN    </v>
          </cell>
          <cell r="D5131" t="str">
            <v>AS</v>
          </cell>
          <cell r="E5131">
            <v>8.93</v>
          </cell>
        </row>
        <row r="5132">
          <cell r="A5132">
            <v>39298</v>
          </cell>
          <cell r="B5132" t="str">
            <v>UNIAO METALICA, PARA CONEXAO COM ANEL DESLIZANTE EM TUBO PEX, DN 25 MM</v>
          </cell>
          <cell r="C5132" t="str">
            <v xml:space="preserve">UN    </v>
          </cell>
          <cell r="D5132" t="str">
            <v>AS</v>
          </cell>
          <cell r="E5132">
            <v>15.72</v>
          </cell>
        </row>
        <row r="5133">
          <cell r="A5133">
            <v>39299</v>
          </cell>
          <cell r="B5133" t="str">
            <v>UNIAO METALICA, PARA CONEXAO COM ANEL DESLIZANTE EM TUBO PEX, DN 32 MM</v>
          </cell>
          <cell r="C5133" t="str">
            <v xml:space="preserve">UN    </v>
          </cell>
          <cell r="D5133" t="str">
            <v>AS</v>
          </cell>
          <cell r="E5133">
            <v>26.76</v>
          </cell>
        </row>
        <row r="5134">
          <cell r="A5134">
            <v>9892</v>
          </cell>
          <cell r="B5134" t="str">
            <v>UNIAO PVC, ROSCAVEL 1/2",  AGUA FRIA PREDIAL</v>
          </cell>
          <cell r="C5134" t="str">
            <v xml:space="preserve">UN    </v>
          </cell>
          <cell r="D5134" t="str">
            <v>CR</v>
          </cell>
          <cell r="E5134">
            <v>4.74</v>
          </cell>
        </row>
        <row r="5135">
          <cell r="A5135">
            <v>9893</v>
          </cell>
          <cell r="B5135" t="str">
            <v>UNIAO PVC, ROSCAVEL 2",  AGUA FRIA PREDIAL</v>
          </cell>
          <cell r="C5135" t="str">
            <v xml:space="preserve">UN    </v>
          </cell>
          <cell r="D5135" t="str">
            <v>CR</v>
          </cell>
          <cell r="E5135">
            <v>64.38</v>
          </cell>
        </row>
        <row r="5136">
          <cell r="A5136">
            <v>9901</v>
          </cell>
          <cell r="B5136" t="str">
            <v>UNIAO PVC, ROSCAVEL, 1 1/2",  AGUA FRIA PREDIAL</v>
          </cell>
          <cell r="C5136" t="str">
            <v xml:space="preserve">UN    </v>
          </cell>
          <cell r="D5136" t="str">
            <v>CR</v>
          </cell>
          <cell r="E5136">
            <v>28.57</v>
          </cell>
        </row>
        <row r="5137">
          <cell r="A5137">
            <v>9896</v>
          </cell>
          <cell r="B5137" t="str">
            <v>UNIAO PVC, ROSCAVEL, 1 1/4",  AGUA FRIA PREDIAL</v>
          </cell>
          <cell r="C5137" t="str">
            <v xml:space="preserve">UN    </v>
          </cell>
          <cell r="D5137" t="str">
            <v>CR</v>
          </cell>
          <cell r="E5137">
            <v>25.75</v>
          </cell>
        </row>
        <row r="5138">
          <cell r="A5138">
            <v>9900</v>
          </cell>
          <cell r="B5138" t="str">
            <v>UNIAO PVC, ROSCAVEL, 1",  AGUA FRIA PREDIAL</v>
          </cell>
          <cell r="C5138" t="str">
            <v xml:space="preserve">UN    </v>
          </cell>
          <cell r="D5138" t="str">
            <v>CR</v>
          </cell>
          <cell r="E5138">
            <v>15.62</v>
          </cell>
        </row>
        <row r="5139">
          <cell r="A5139">
            <v>9898</v>
          </cell>
          <cell r="B5139" t="str">
            <v>UNIAO PVC, ROSCAVEL, 2 1/2",  AGUA FRIA PREDIAL</v>
          </cell>
          <cell r="C5139" t="str">
            <v xml:space="preserve">UN    </v>
          </cell>
          <cell r="D5139" t="str">
            <v>CR</v>
          </cell>
          <cell r="E5139">
            <v>132.38</v>
          </cell>
        </row>
        <row r="5140">
          <cell r="A5140">
            <v>9899</v>
          </cell>
          <cell r="B5140" t="str">
            <v>UNIAO PVC, ROSCAVEL, 3/4",  AGUA FRIA PREDIAL</v>
          </cell>
          <cell r="C5140" t="str">
            <v xml:space="preserve">UN    </v>
          </cell>
          <cell r="D5140" t="str">
            <v>CR</v>
          </cell>
          <cell r="E5140">
            <v>8.5299999999999994</v>
          </cell>
        </row>
        <row r="5141">
          <cell r="A5141">
            <v>9902</v>
          </cell>
          <cell r="B5141" t="str">
            <v>UNIAO PVC, ROSCAVEL, 3",  AGUA FRIA PREDIAL</v>
          </cell>
          <cell r="C5141" t="str">
            <v xml:space="preserve">UN    </v>
          </cell>
          <cell r="D5141" t="str">
            <v>CR</v>
          </cell>
          <cell r="E5141">
            <v>167.64</v>
          </cell>
        </row>
        <row r="5142">
          <cell r="A5142">
            <v>9908</v>
          </cell>
          <cell r="B5142" t="str">
            <v>UNIAO PVC, SOLDAVEL, 110 MM,  PARA AGUA FRIA PREDIAL</v>
          </cell>
          <cell r="C5142" t="str">
            <v xml:space="preserve">UN    </v>
          </cell>
          <cell r="D5142" t="str">
            <v>CR</v>
          </cell>
          <cell r="E5142">
            <v>334.26</v>
          </cell>
        </row>
        <row r="5143">
          <cell r="A5143">
            <v>9905</v>
          </cell>
          <cell r="B5143" t="str">
            <v>UNIAO PVC, SOLDAVEL, 20 MM,  PARA AGUA FRIA PREDIAL</v>
          </cell>
          <cell r="C5143" t="str">
            <v xml:space="preserve">UN    </v>
          </cell>
          <cell r="D5143" t="str">
            <v>CR</v>
          </cell>
          <cell r="E5143">
            <v>5.58</v>
          </cell>
        </row>
        <row r="5144">
          <cell r="A5144">
            <v>9906</v>
          </cell>
          <cell r="B5144" t="str">
            <v>UNIAO PVC, SOLDAVEL, 25 MM,  PARA AGUA FRIA PREDIAL</v>
          </cell>
          <cell r="C5144" t="str">
            <v xml:space="preserve">UN    </v>
          </cell>
          <cell r="D5144" t="str">
            <v>CR</v>
          </cell>
          <cell r="E5144">
            <v>6.69</v>
          </cell>
        </row>
        <row r="5145">
          <cell r="A5145">
            <v>9895</v>
          </cell>
          <cell r="B5145" t="str">
            <v>UNIAO PVC, SOLDAVEL, 32 MM,  PARA AGUA FRIA PREDIAL</v>
          </cell>
          <cell r="C5145" t="str">
            <v xml:space="preserve">UN    </v>
          </cell>
          <cell r="D5145" t="str">
            <v>CR</v>
          </cell>
          <cell r="E5145">
            <v>10.98</v>
          </cell>
        </row>
        <row r="5146">
          <cell r="A5146">
            <v>9894</v>
          </cell>
          <cell r="B5146" t="str">
            <v>UNIAO PVC, SOLDAVEL, 40 MM,  PARA AGUA FRIA PREDIAL</v>
          </cell>
          <cell r="C5146" t="str">
            <v xml:space="preserve">UN    </v>
          </cell>
          <cell r="D5146" t="str">
            <v>CR</v>
          </cell>
          <cell r="E5146">
            <v>21.39</v>
          </cell>
        </row>
        <row r="5147">
          <cell r="A5147">
            <v>9897</v>
          </cell>
          <cell r="B5147" t="str">
            <v>UNIAO PVC, SOLDAVEL, 50 MM,  PARA AGUA FRIA PREDIAL</v>
          </cell>
          <cell r="C5147" t="str">
            <v xml:space="preserve">UN    </v>
          </cell>
          <cell r="D5147" t="str">
            <v>CR</v>
          </cell>
          <cell r="E5147">
            <v>23.16</v>
          </cell>
        </row>
        <row r="5148">
          <cell r="A5148">
            <v>9910</v>
          </cell>
          <cell r="B5148" t="str">
            <v>UNIAO PVC, SOLDAVEL, 60 MM,  PARA AGUA FRIA PREDIAL</v>
          </cell>
          <cell r="C5148" t="str">
            <v xml:space="preserve">UN    </v>
          </cell>
          <cell r="D5148" t="str">
            <v>CR</v>
          </cell>
          <cell r="E5148">
            <v>58.29</v>
          </cell>
        </row>
        <row r="5149">
          <cell r="A5149">
            <v>9909</v>
          </cell>
          <cell r="B5149" t="str">
            <v>UNIAO PVC, SOLDAVEL, 75 MM,  PARA AGUA FRIA PREDIAL</v>
          </cell>
          <cell r="C5149" t="str">
            <v xml:space="preserve">UN    </v>
          </cell>
          <cell r="D5149" t="str">
            <v>CR</v>
          </cell>
          <cell r="E5149">
            <v>117.63</v>
          </cell>
        </row>
        <row r="5150">
          <cell r="A5150">
            <v>9907</v>
          </cell>
          <cell r="B5150" t="str">
            <v>UNIAO PVC, SOLDAVEL, 85 MM,  PARA AGUA FRIA PREDIAL</v>
          </cell>
          <cell r="C5150" t="str">
            <v xml:space="preserve">UN    </v>
          </cell>
          <cell r="D5150" t="str">
            <v>CR</v>
          </cell>
          <cell r="E5150">
            <v>180.86</v>
          </cell>
        </row>
        <row r="5151">
          <cell r="A5151">
            <v>20973</v>
          </cell>
          <cell r="B5151" t="str">
            <v>UNIAO TIPO STORZ, COM EMPATACAO INTERNA TIPO ANEL DE EXPANSAO, ENGATE RAPIDO 1 1/2", PARA MANGUEIRA DE COMBATE A INCENDIO PREDIAL</v>
          </cell>
          <cell r="C5151" t="str">
            <v xml:space="preserve">UN    </v>
          </cell>
          <cell r="D5151" t="str">
            <v>CR</v>
          </cell>
          <cell r="E5151">
            <v>68.42</v>
          </cell>
        </row>
        <row r="5152">
          <cell r="A5152">
            <v>20974</v>
          </cell>
          <cell r="B5152" t="str">
            <v>UNIAO TIPO STORZ, COM EMPATACAO INTERNA TIPO ANEL DE EXPANSAO, ENGATE RAPIDO 2 1/2", PARA MANGUEIRA DE COMBATE A INCENDIO PREDIAL</v>
          </cell>
          <cell r="C5152" t="str">
            <v xml:space="preserve">UN    </v>
          </cell>
          <cell r="D5152" t="str">
            <v>CR</v>
          </cell>
          <cell r="E5152">
            <v>97.89</v>
          </cell>
        </row>
        <row r="5153">
          <cell r="A5153">
            <v>37989</v>
          </cell>
          <cell r="B5153" t="str">
            <v>UNIAO, CPVC, SOLDAVEL, 15 MM, PARA AGUA QUENTE PREDIAL</v>
          </cell>
          <cell r="C5153" t="str">
            <v xml:space="preserve">UN    </v>
          </cell>
          <cell r="D5153" t="str">
            <v>CR</v>
          </cell>
          <cell r="E5153">
            <v>7.02</v>
          </cell>
        </row>
        <row r="5154">
          <cell r="A5154">
            <v>37990</v>
          </cell>
          <cell r="B5154" t="str">
            <v>UNIAO, CPVC, SOLDAVEL, 22 MM, PARA AGUA QUENTE PREDIAL</v>
          </cell>
          <cell r="C5154" t="str">
            <v xml:space="preserve">UN    </v>
          </cell>
          <cell r="D5154" t="str">
            <v>CR</v>
          </cell>
          <cell r="E5154">
            <v>8.16</v>
          </cell>
        </row>
        <row r="5155">
          <cell r="A5155">
            <v>37991</v>
          </cell>
          <cell r="B5155" t="str">
            <v>UNIAO, CPVC, SOLDAVEL, 28 MM, PARA AGUA QUENTE PREDIAL</v>
          </cell>
          <cell r="C5155" t="str">
            <v xml:space="preserve">UN    </v>
          </cell>
          <cell r="D5155" t="str">
            <v>CR</v>
          </cell>
          <cell r="E5155">
            <v>12.92</v>
          </cell>
        </row>
        <row r="5156">
          <cell r="A5156">
            <v>37992</v>
          </cell>
          <cell r="B5156" t="str">
            <v>UNIAO, CPVC, SOLDAVEL, 35 MM, PARA AGUA QUENTE PREDIAL</v>
          </cell>
          <cell r="C5156" t="str">
            <v xml:space="preserve">UN    </v>
          </cell>
          <cell r="D5156" t="str">
            <v>CR</v>
          </cell>
          <cell r="E5156">
            <v>19.73</v>
          </cell>
        </row>
        <row r="5157">
          <cell r="A5157">
            <v>37993</v>
          </cell>
          <cell r="B5157" t="str">
            <v>UNIAO, CPVC, SOLDAVEL, 42 MM, PARA AGUA QUENTE PREDIAL</v>
          </cell>
          <cell r="C5157" t="str">
            <v xml:space="preserve">UN    </v>
          </cell>
          <cell r="D5157" t="str">
            <v>CR</v>
          </cell>
          <cell r="E5157">
            <v>29.28</v>
          </cell>
        </row>
        <row r="5158">
          <cell r="A5158">
            <v>37994</v>
          </cell>
          <cell r="B5158" t="str">
            <v>UNIAO, CPVC, SOLDAVEL, 54 MM, PARA AGUA QUENTE PREDIAL</v>
          </cell>
          <cell r="C5158" t="str">
            <v xml:space="preserve">UN    </v>
          </cell>
          <cell r="D5158" t="str">
            <v>CR</v>
          </cell>
          <cell r="E5158">
            <v>70.36</v>
          </cell>
        </row>
        <row r="5159">
          <cell r="A5159">
            <v>37995</v>
          </cell>
          <cell r="B5159" t="str">
            <v>UNIAO, CPVC, SOLDAVEL, 73 MM, PARA AGUA QUENTE PREDIAL</v>
          </cell>
          <cell r="C5159" t="str">
            <v xml:space="preserve">UN    </v>
          </cell>
          <cell r="D5159" t="str">
            <v>CR</v>
          </cell>
          <cell r="E5159">
            <v>102.13</v>
          </cell>
        </row>
        <row r="5160">
          <cell r="A5160">
            <v>37996</v>
          </cell>
          <cell r="B5160" t="str">
            <v>UNIAO, CPVC, SOLDAVEL, 89 MM, PARA AGUA QUENTE PREDIAL</v>
          </cell>
          <cell r="C5160" t="str">
            <v xml:space="preserve">UN    </v>
          </cell>
          <cell r="D5160" t="str">
            <v>CR</v>
          </cell>
          <cell r="E5160">
            <v>150.58000000000001</v>
          </cell>
        </row>
        <row r="5161">
          <cell r="A5161">
            <v>13883</v>
          </cell>
          <cell r="B5161" t="str">
            <v>USINA DE ASFALTO A FRIO, CAPACIDADE DE 30 A 40 T/H, ELETRICA, POTENCIA DE 30 CV</v>
          </cell>
          <cell r="C5161" t="str">
            <v xml:space="preserve">UN    </v>
          </cell>
          <cell r="D5161" t="str">
            <v>AS</v>
          </cell>
          <cell r="E5161">
            <v>83655.820000000007</v>
          </cell>
        </row>
        <row r="5162">
          <cell r="A5162">
            <v>38604</v>
          </cell>
          <cell r="B5162" t="str">
            <v>USINA DE ASFALTO A FRIO, CAPACIDADE DE 40 A 60 T/H, ELETRICA, POTENCIA DE 30 CV</v>
          </cell>
          <cell r="C5162" t="str">
            <v xml:space="preserve">UN    </v>
          </cell>
          <cell r="D5162" t="str">
            <v>AS</v>
          </cell>
          <cell r="E5162">
            <v>104192.22</v>
          </cell>
        </row>
        <row r="5163">
          <cell r="A5163">
            <v>10601</v>
          </cell>
          <cell r="B5163" t="str">
            <v>USINA DE ASFALTO A QUENTE, FIXA, TIPO CONTRA FLUXO, CAPACIDADE DE 100 A 140 T/H, POTENCIA DE 280 KW, COM MISTURADOR EXTERNO ROTATIVO</v>
          </cell>
          <cell r="C5163" t="str">
            <v xml:space="preserve">UN    </v>
          </cell>
          <cell r="D5163" t="str">
            <v>AS</v>
          </cell>
          <cell r="E5163">
            <v>2026746.48</v>
          </cell>
        </row>
        <row r="5164">
          <cell r="A5164">
            <v>26034</v>
          </cell>
          <cell r="B5164" t="str">
            <v>USINA DE ASFALTO, GRAVIMETRICA, CAPACIDADE DE 150 T/H, POTENCIA DE 400 KW</v>
          </cell>
          <cell r="C5164" t="str">
            <v xml:space="preserve">UN    </v>
          </cell>
          <cell r="D5164" t="str">
            <v>AS</v>
          </cell>
          <cell r="E5164">
            <v>5336351.95</v>
          </cell>
        </row>
        <row r="5165">
          <cell r="A5165">
            <v>13894</v>
          </cell>
          <cell r="B5165" t="str">
            <v>USINA DE CONCRETO FIXA, CAPACIDADE NOMINAL DE 40 M3/H, SEM SILO</v>
          </cell>
          <cell r="C5165" t="str">
            <v xml:space="preserve">UN    </v>
          </cell>
          <cell r="D5165" t="str">
            <v>AS</v>
          </cell>
          <cell r="E5165">
            <v>392649.25</v>
          </cell>
        </row>
        <row r="5166">
          <cell r="A5166">
            <v>13895</v>
          </cell>
          <cell r="B5166" t="str">
            <v>USINA DE CONCRETO FIXA, CAPACIDADE NOMINAL DE 60 M3/H, SEM SILO</v>
          </cell>
          <cell r="C5166" t="str">
            <v xml:space="preserve">UN    </v>
          </cell>
          <cell r="D5166" t="str">
            <v>AS</v>
          </cell>
          <cell r="E5166">
            <v>527982.35</v>
          </cell>
        </row>
        <row r="5167">
          <cell r="A5167">
            <v>13892</v>
          </cell>
          <cell r="B5167" t="str">
            <v>USINA DE CONCRETO FIXA, CAPACIDADE NOMINAL DE 80 M3/H, SEM SILO</v>
          </cell>
          <cell r="C5167" t="str">
            <v xml:space="preserve">UN    </v>
          </cell>
          <cell r="D5167" t="str">
            <v>AS</v>
          </cell>
          <cell r="E5167">
            <v>647029.46</v>
          </cell>
        </row>
        <row r="5168">
          <cell r="A5168">
            <v>9914</v>
          </cell>
          <cell r="B5168" t="str">
            <v>USINA DE CONCRETO FIXA, CAPACIDADE NOMINAL DE 90 A 120 M3/H, SEM SILO</v>
          </cell>
          <cell r="C5168" t="str">
            <v xml:space="preserve">UN    </v>
          </cell>
          <cell r="D5168" t="str">
            <v>AS</v>
          </cell>
          <cell r="E5168">
            <v>700000</v>
          </cell>
        </row>
        <row r="5169">
          <cell r="A5169">
            <v>36485</v>
          </cell>
          <cell r="B5169" t="str">
            <v>USINA DE LAMA ASFALTICA, PROD 30 A 50 T/H, SILO DE AGREGADO 7 M3, RESERVATORIOS PARA EMULSAO E AGUA DE 2,3 M3 CADA, MISTURADOR TIPO PUGG-MILL A SER MONTADO SOBRE CAMINHAO</v>
          </cell>
          <cell r="C5169" t="str">
            <v xml:space="preserve">UN    </v>
          </cell>
          <cell r="D5169" t="str">
            <v>AS</v>
          </cell>
          <cell r="E5169">
            <v>424438.89</v>
          </cell>
        </row>
        <row r="5170">
          <cell r="A5170">
            <v>9912</v>
          </cell>
          <cell r="B5170" t="str">
            <v>USINA DE MISTURAS ASFALTICAS A QUENTE, MOVEL, TIPO CONTRA FLUXO, CAPACIDADE DE 40 A 80 T/H</v>
          </cell>
          <cell r="C5170" t="str">
            <v xml:space="preserve">UN    </v>
          </cell>
          <cell r="D5170" t="str">
            <v>AS</v>
          </cell>
          <cell r="E5170">
            <v>1650000</v>
          </cell>
        </row>
        <row r="5171">
          <cell r="A5171">
            <v>9921</v>
          </cell>
          <cell r="B5171" t="str">
            <v>USINA MISTURADORA DE SOLOS,  DOSADORES TRIPLOS, CALHA VIBRATORIA CAPACIDADE DE 200 A 500 T/H, POTENCIA DE 75 KW</v>
          </cell>
          <cell r="C5171" t="str">
            <v xml:space="preserve">UN    </v>
          </cell>
          <cell r="D5171" t="str">
            <v>AS</v>
          </cell>
          <cell r="E5171">
            <v>851148.04</v>
          </cell>
        </row>
        <row r="5172">
          <cell r="A5172">
            <v>21112</v>
          </cell>
          <cell r="B5172" t="str">
            <v>VALVULA DE DESCARGA EM METAL CROMADO PARA MICTORIO COM ACIONAMENTO POR PRESSAO E FECHAMENTO AUTOMATICO</v>
          </cell>
          <cell r="C5172" t="str">
            <v xml:space="preserve">UN    </v>
          </cell>
          <cell r="D5172" t="str">
            <v>CR</v>
          </cell>
          <cell r="E5172">
            <v>160.46</v>
          </cell>
        </row>
        <row r="5173">
          <cell r="A5173">
            <v>10228</v>
          </cell>
          <cell r="B5173" t="str">
            <v>VALVULA DE DESCARGA METALICA, BASE 1 1/2 " E ACABAMENTO METALICO CROMADO</v>
          </cell>
          <cell r="C5173" t="str">
            <v xml:space="preserve">UN    </v>
          </cell>
          <cell r="D5173" t="str">
            <v xml:space="preserve">C </v>
          </cell>
          <cell r="E5173">
            <v>186.41</v>
          </cell>
        </row>
        <row r="5174">
          <cell r="A5174">
            <v>11781</v>
          </cell>
          <cell r="B5174" t="str">
            <v>VALVULA DE DESCARGA METALICA, BASE 1 1/4 " E ACABAMENTO METALICO CROMADO</v>
          </cell>
          <cell r="C5174" t="str">
            <v xml:space="preserve">UN    </v>
          </cell>
          <cell r="D5174" t="str">
            <v>CR</v>
          </cell>
          <cell r="E5174">
            <v>151.01</v>
          </cell>
        </row>
        <row r="5175">
          <cell r="A5175">
            <v>11746</v>
          </cell>
          <cell r="B5175" t="str">
            <v>VALVULA DE ESFERA BRUTA EM BRONZE, BITOLA 1 " (REF 1552-B)</v>
          </cell>
          <cell r="C5175" t="str">
            <v xml:space="preserve">UN    </v>
          </cell>
          <cell r="D5175" t="str">
            <v>CR</v>
          </cell>
          <cell r="E5175">
            <v>64.87</v>
          </cell>
        </row>
        <row r="5176">
          <cell r="A5176">
            <v>11751</v>
          </cell>
          <cell r="B5176" t="str">
            <v>VALVULA DE ESFERA BRUTA EM BRONZE, BITOLA 1 1/2 " (REF 1552-B)</v>
          </cell>
          <cell r="C5176" t="str">
            <v xml:space="preserve">UN    </v>
          </cell>
          <cell r="D5176" t="str">
            <v>CR</v>
          </cell>
          <cell r="E5176">
            <v>116.5</v>
          </cell>
        </row>
        <row r="5177">
          <cell r="A5177">
            <v>11750</v>
          </cell>
          <cell r="B5177" t="str">
            <v>VALVULA DE ESFERA BRUTA EM BRONZE, BITOLA 1 1/4 " (REF 1552-B)</v>
          </cell>
          <cell r="C5177" t="str">
            <v xml:space="preserve">UN    </v>
          </cell>
          <cell r="D5177" t="str">
            <v>CR</v>
          </cell>
          <cell r="E5177">
            <v>96.68</v>
          </cell>
        </row>
        <row r="5178">
          <cell r="A5178">
            <v>11748</v>
          </cell>
          <cell r="B5178" t="str">
            <v>VALVULA DE ESFERA BRUTA EM BRONZE, BITOLA 1/2 " (REF 1552-B)</v>
          </cell>
          <cell r="C5178" t="str">
            <v xml:space="preserve">UN    </v>
          </cell>
          <cell r="D5178" t="str">
            <v>CR</v>
          </cell>
          <cell r="E5178">
            <v>41.63</v>
          </cell>
        </row>
        <row r="5179">
          <cell r="A5179">
            <v>11747</v>
          </cell>
          <cell r="B5179" t="str">
            <v>VALVULA DE ESFERA BRUTA EM BRONZE, BITOLA 2 " (REF 1552-B)</v>
          </cell>
          <cell r="C5179" t="str">
            <v xml:space="preserve">UN    </v>
          </cell>
          <cell r="D5179" t="str">
            <v>CR</v>
          </cell>
          <cell r="E5179">
            <v>179.65</v>
          </cell>
        </row>
        <row r="5180">
          <cell r="A5180">
            <v>11749</v>
          </cell>
          <cell r="B5180" t="str">
            <v>VALVULA DE ESFERA BRUTA EM BRONZE, BITOLA 3/4 " (REF 1552-B)</v>
          </cell>
          <cell r="C5180" t="str">
            <v xml:space="preserve">UN    </v>
          </cell>
          <cell r="D5180" t="str">
            <v>CR</v>
          </cell>
          <cell r="E5180">
            <v>48.05</v>
          </cell>
        </row>
        <row r="5181">
          <cell r="A5181">
            <v>10236</v>
          </cell>
          <cell r="B5181" t="str">
            <v>VALVULA DE RETENCAO DE BRONZE, PE COM CRIVOS, EXTREMIDADE COM ROSCA, DE 1 1/2", PARA FUNDO DE POCO</v>
          </cell>
          <cell r="C5181" t="str">
            <v xml:space="preserve">UN    </v>
          </cell>
          <cell r="D5181" t="str">
            <v>AS</v>
          </cell>
          <cell r="E5181">
            <v>56.45</v>
          </cell>
        </row>
        <row r="5182">
          <cell r="A5182">
            <v>10233</v>
          </cell>
          <cell r="B5182" t="str">
            <v>VALVULA DE RETENCAO DE BRONZE, PE COM CRIVOS, EXTREMIDADE COM ROSCA, DE 1 1/4", PARA FUNDO DE POCO</v>
          </cell>
          <cell r="C5182" t="str">
            <v xml:space="preserve">UN    </v>
          </cell>
          <cell r="D5182" t="str">
            <v>AS</v>
          </cell>
          <cell r="E5182">
            <v>52.9</v>
          </cell>
        </row>
        <row r="5183">
          <cell r="A5183">
            <v>10234</v>
          </cell>
          <cell r="B5183" t="str">
            <v>VALVULA DE RETENCAO DE BRONZE, PE COM CRIVOS, EXTREMIDADE COM ROSCA, DE 1", PARA FUNDO DE POCO</v>
          </cell>
          <cell r="C5183" t="str">
            <v xml:space="preserve">UN    </v>
          </cell>
          <cell r="D5183" t="str">
            <v>AS</v>
          </cell>
          <cell r="E5183">
            <v>33.32</v>
          </cell>
        </row>
        <row r="5184">
          <cell r="A5184">
            <v>10231</v>
          </cell>
          <cell r="B5184" t="str">
            <v>VALVULA DE RETENCAO DE BRONZE, PE COM CRIVOS, EXTREMIDADE COM ROSCA, DE 2 1/2", PARA FUNDO DE POCO</v>
          </cell>
          <cell r="C5184" t="str">
            <v xml:space="preserve">UN    </v>
          </cell>
          <cell r="D5184" t="str">
            <v>AS</v>
          </cell>
          <cell r="E5184">
            <v>152.82</v>
          </cell>
        </row>
        <row r="5185">
          <cell r="A5185">
            <v>10232</v>
          </cell>
          <cell r="B5185" t="str">
            <v>VALVULA DE RETENCAO DE BRONZE, PE COM CRIVOS, EXTREMIDADE COM ROSCA, DE 2", PARA FUNDO DE POCO</v>
          </cell>
          <cell r="C5185" t="str">
            <v xml:space="preserve">UN    </v>
          </cell>
          <cell r="D5185" t="str">
            <v>AS</v>
          </cell>
          <cell r="E5185">
            <v>85.52</v>
          </cell>
        </row>
        <row r="5186">
          <cell r="A5186">
            <v>10229</v>
          </cell>
          <cell r="B5186" t="str">
            <v>VALVULA DE RETENCAO DE BRONZE, PE COM CRIVOS, EXTREMIDADE COM ROSCA, DE 3/4", PARA FUNDO DE POCO</v>
          </cell>
          <cell r="C5186" t="str">
            <v xml:space="preserve">UN    </v>
          </cell>
          <cell r="D5186" t="str">
            <v>AS</v>
          </cell>
          <cell r="E5186">
            <v>30.14</v>
          </cell>
        </row>
        <row r="5187">
          <cell r="A5187">
            <v>10235</v>
          </cell>
          <cell r="B5187" t="str">
            <v>VALVULA DE RETENCAO DE BRONZE, PE COM CRIVOS, EXTREMIDADE COM ROSCA, DE 3", PARA FUNDO DE POCO</v>
          </cell>
          <cell r="C5187" t="str">
            <v xml:space="preserve">UN    </v>
          </cell>
          <cell r="D5187" t="str">
            <v>AS</v>
          </cell>
          <cell r="E5187">
            <v>209.51</v>
          </cell>
        </row>
        <row r="5188">
          <cell r="A5188">
            <v>10230</v>
          </cell>
          <cell r="B5188" t="str">
            <v>VALVULA DE RETENCAO DE BRONZE, PE COM CRIVOS, EXTREMIDADE COM ROSCA, DE 4", PARA FUNDO DE POCO</v>
          </cell>
          <cell r="C5188" t="str">
            <v xml:space="preserve">UN    </v>
          </cell>
          <cell r="D5188" t="str">
            <v>AS</v>
          </cell>
          <cell r="E5188">
            <v>368.71</v>
          </cell>
        </row>
        <row r="5189">
          <cell r="A5189">
            <v>10409</v>
          </cell>
          <cell r="B5189" t="str">
            <v>VALVULA DE RETENCAO HORIZONTAL, DE BRONZE (PN-25), 1 1/2", 400 PSI, TAMPA DE PORCA DE UNIAO, EXTREMIDADES COM ROSCA</v>
          </cell>
          <cell r="C5189" t="str">
            <v xml:space="preserve">UN    </v>
          </cell>
          <cell r="D5189" t="str">
            <v>AS</v>
          </cell>
          <cell r="E5189">
            <v>109.54</v>
          </cell>
        </row>
        <row r="5190">
          <cell r="A5190">
            <v>10411</v>
          </cell>
          <cell r="B5190" t="str">
            <v>VALVULA DE RETENCAO HORIZONTAL, DE BRONZE (PN-25), 1 1/4", 400 PSI, TAMPA DE PORCA DE UNIAO, EXTREMIDADES COM ROSCA</v>
          </cell>
          <cell r="C5190" t="str">
            <v xml:space="preserve">UN    </v>
          </cell>
          <cell r="D5190" t="str">
            <v>AS</v>
          </cell>
          <cell r="E5190">
            <v>98.02</v>
          </cell>
        </row>
        <row r="5191">
          <cell r="A5191">
            <v>10404</v>
          </cell>
          <cell r="B5191" t="str">
            <v>VALVULA DE RETENCAO HORIZONTAL, DE BRONZE (PN-25), 1/2", 400 PSI, TAMPA DE PORCA DE UNIAO, EXTREMIDADES COM ROSCA</v>
          </cell>
          <cell r="C5191" t="str">
            <v xml:space="preserve">UN    </v>
          </cell>
          <cell r="D5191" t="str">
            <v>AS</v>
          </cell>
          <cell r="E5191">
            <v>39.75</v>
          </cell>
        </row>
        <row r="5192">
          <cell r="A5192">
            <v>10410</v>
          </cell>
          <cell r="B5192" t="str">
            <v>VALVULA DE RETENCAO HORIZONTAL, DE BRONZE (PN-25), 1", 400 PSI, TAMPA DE PORCA DE UNIAO, EXTREMIDADES COM ROSCA</v>
          </cell>
          <cell r="C5192" t="str">
            <v xml:space="preserve">UN    </v>
          </cell>
          <cell r="D5192" t="str">
            <v>AS</v>
          </cell>
          <cell r="E5192">
            <v>65.47</v>
          </cell>
        </row>
        <row r="5193">
          <cell r="A5193">
            <v>10405</v>
          </cell>
          <cell r="B5193" t="str">
            <v>VALVULA DE RETENCAO HORIZONTAL, DE BRONZE (PN-25), 2 1/2", 400 PSI, TAMPA DE PORCA DE UNIAO, EXTREMIDADES COM ROSCA</v>
          </cell>
          <cell r="C5193" t="str">
            <v xml:space="preserve">UN    </v>
          </cell>
          <cell r="D5193" t="str">
            <v>AS</v>
          </cell>
          <cell r="E5193">
            <v>219.46</v>
          </cell>
        </row>
        <row r="5194">
          <cell r="A5194">
            <v>10408</v>
          </cell>
          <cell r="B5194" t="str">
            <v>VALVULA DE RETENCAO HORIZONTAL, DE BRONZE (PN-25), 2", 400 PSI, TAMPA DE PORCA DE UNIAO, EXTREMIDADES COM ROSCA</v>
          </cell>
          <cell r="C5194" t="str">
            <v xml:space="preserve">UN    </v>
          </cell>
          <cell r="D5194" t="str">
            <v>AS</v>
          </cell>
          <cell r="E5194">
            <v>153.47</v>
          </cell>
        </row>
        <row r="5195">
          <cell r="A5195">
            <v>10412</v>
          </cell>
          <cell r="B5195" t="str">
            <v>VALVULA DE RETENCAO HORIZONTAL, DE BRONZE (PN-25), 3/4", 400 PSI, TAMPA DE PORCA DE UNIAO, EXTREMIDADES COM ROSCA</v>
          </cell>
          <cell r="C5195" t="str">
            <v xml:space="preserve">UN    </v>
          </cell>
          <cell r="D5195" t="str">
            <v>AS</v>
          </cell>
          <cell r="E5195">
            <v>48.17</v>
          </cell>
        </row>
        <row r="5196">
          <cell r="A5196">
            <v>10406</v>
          </cell>
          <cell r="B5196" t="str">
            <v>VALVULA DE RETENCAO HORIZONTAL, DE BRONZE (PN-25), 3", 400 PSI, TAMPA DE PORCA DE UNIAO, EXTREMIDADES COM ROSCA</v>
          </cell>
          <cell r="C5196" t="str">
            <v xml:space="preserve">UN    </v>
          </cell>
          <cell r="D5196" t="str">
            <v>AS</v>
          </cell>
          <cell r="E5196">
            <v>303.12</v>
          </cell>
        </row>
        <row r="5197">
          <cell r="A5197">
            <v>10407</v>
          </cell>
          <cell r="B5197" t="str">
            <v>VALVULA DE RETENCAO HORIZONTAL, DE BRONZE (PN-25), 4", 400 PSI, TAMPA DE PORCA DE UNIAO, EXTREMIDADES COM ROSCA</v>
          </cell>
          <cell r="C5197" t="str">
            <v xml:space="preserve">UN    </v>
          </cell>
          <cell r="D5197" t="str">
            <v>AS</v>
          </cell>
          <cell r="E5197">
            <v>470.15</v>
          </cell>
        </row>
        <row r="5198">
          <cell r="A5198">
            <v>10416</v>
          </cell>
          <cell r="B5198" t="str">
            <v>VALVULA DE RETENCAO VERTICAL, DE BRONZE (PN-16), 1 1/2", 200 PSI, EXTREMIDADES COM ROSCA</v>
          </cell>
          <cell r="C5198" t="str">
            <v xml:space="preserve">UN    </v>
          </cell>
          <cell r="D5198" t="str">
            <v>AS</v>
          </cell>
          <cell r="E5198">
            <v>58.31</v>
          </cell>
        </row>
        <row r="5199">
          <cell r="A5199">
            <v>10419</v>
          </cell>
          <cell r="B5199" t="str">
            <v>VALVULA DE RETENCAO VERTICAL, DE BRONZE (PN-16), 1 1/4", 200 PSI, EXTREMIDADES COM ROSCA</v>
          </cell>
          <cell r="C5199" t="str">
            <v xml:space="preserve">UN    </v>
          </cell>
          <cell r="D5199" t="str">
            <v>AS</v>
          </cell>
          <cell r="E5199">
            <v>50.62</v>
          </cell>
        </row>
        <row r="5200">
          <cell r="A5200">
            <v>21092</v>
          </cell>
          <cell r="B5200" t="str">
            <v>VALVULA DE RETENCAO VERTICAL, DE BRONZE (PN-16), 1/2", 200 PSI, EXTREMIDADES COM ROSCA</v>
          </cell>
          <cell r="C5200" t="str">
            <v xml:space="preserve">UN    </v>
          </cell>
          <cell r="D5200" t="str">
            <v>AS</v>
          </cell>
          <cell r="E5200">
            <v>28.94</v>
          </cell>
        </row>
        <row r="5201">
          <cell r="A5201">
            <v>10418</v>
          </cell>
          <cell r="B5201" t="str">
            <v>VALVULA DE RETENCAO VERTICAL, DE BRONZE (PN-16), 1", 200 PSI, EXTREMIDADES COM ROSCA</v>
          </cell>
          <cell r="C5201" t="str">
            <v xml:space="preserve">UN    </v>
          </cell>
          <cell r="D5201" t="str">
            <v>AS</v>
          </cell>
          <cell r="E5201">
            <v>33.74</v>
          </cell>
        </row>
        <row r="5202">
          <cell r="A5202">
            <v>12657</v>
          </cell>
          <cell r="B5202" t="str">
            <v>VALVULA DE RETENCAO VERTICAL, DE BRONZE (PN-16), 2 1/2", 200 PSI, EXTREMIDADES COM ROSCA</v>
          </cell>
          <cell r="C5202" t="str">
            <v xml:space="preserve">UN    </v>
          </cell>
          <cell r="D5202" t="str">
            <v>AS</v>
          </cell>
          <cell r="E5202">
            <v>136.15</v>
          </cell>
        </row>
        <row r="5203">
          <cell r="A5203">
            <v>10417</v>
          </cell>
          <cell r="B5203" t="str">
            <v>VALVULA DE RETENCAO VERTICAL, DE BRONZE (PN-16), 2", 200 PSI, EXTREMIDADES COM ROSCA</v>
          </cell>
          <cell r="C5203" t="str">
            <v xml:space="preserve">UN    </v>
          </cell>
          <cell r="D5203" t="str">
            <v>AS</v>
          </cell>
          <cell r="E5203">
            <v>84.97</v>
          </cell>
        </row>
        <row r="5204">
          <cell r="A5204">
            <v>10413</v>
          </cell>
          <cell r="B5204" t="str">
            <v>VALVULA DE RETENCAO VERTICAL, DE BRONZE (PN-16), 3/4", 200 PSI, EXTREMIDADES COM ROSCA</v>
          </cell>
          <cell r="C5204" t="str">
            <v xml:space="preserve">UN    </v>
          </cell>
          <cell r="D5204" t="str">
            <v>AS</v>
          </cell>
          <cell r="E5204">
            <v>30.88</v>
          </cell>
        </row>
        <row r="5205">
          <cell r="A5205">
            <v>10414</v>
          </cell>
          <cell r="B5205" t="str">
            <v>VALVULA DE RETENCAO VERTICAL, DE BRONZE (PN-16), 3", 200 PSI, EXTREMIDADES COM ROSCA</v>
          </cell>
          <cell r="C5205" t="str">
            <v xml:space="preserve">UN    </v>
          </cell>
          <cell r="D5205" t="str">
            <v>AS</v>
          </cell>
          <cell r="E5205">
            <v>185.93</v>
          </cell>
        </row>
        <row r="5206">
          <cell r="A5206">
            <v>10415</v>
          </cell>
          <cell r="B5206" t="str">
            <v>VALVULA DE RETENCAO VERTICAL, DE BRONZE (PN-16), 4", 200 PSI, EXTREMIDADES COM ROSCA</v>
          </cell>
          <cell r="C5206" t="str">
            <v xml:space="preserve">UN    </v>
          </cell>
          <cell r="D5206" t="str">
            <v>AS</v>
          </cell>
          <cell r="E5206">
            <v>322.69</v>
          </cell>
        </row>
        <row r="5207">
          <cell r="A5207">
            <v>38643</v>
          </cell>
          <cell r="B5207" t="str">
            <v>VALVULA EM METAL CROMADO PARA LAVATORIO, 1 " SEM LADRAO</v>
          </cell>
          <cell r="C5207" t="str">
            <v xml:space="preserve">UN    </v>
          </cell>
          <cell r="D5207" t="str">
            <v>CR</v>
          </cell>
          <cell r="E5207">
            <v>28.86</v>
          </cell>
        </row>
        <row r="5208">
          <cell r="A5208">
            <v>6157</v>
          </cell>
          <cell r="B5208" t="str">
            <v>VALVULA EM METAL CROMADO PARA PIA AMERICANA 3.1/2 X 1.1/2 "</v>
          </cell>
          <cell r="C5208" t="str">
            <v xml:space="preserve">UN    </v>
          </cell>
          <cell r="D5208" t="str">
            <v>CR</v>
          </cell>
          <cell r="E5208">
            <v>39.42</v>
          </cell>
        </row>
        <row r="5209">
          <cell r="A5209">
            <v>37588</v>
          </cell>
          <cell r="B5209" t="str">
            <v>VALVULA EM METAL CROMADO PARA TANQUE, 1.1/2 " SEM LADRAO</v>
          </cell>
          <cell r="C5209" t="str">
            <v xml:space="preserve">UN    </v>
          </cell>
          <cell r="D5209" t="str">
            <v>CR</v>
          </cell>
          <cell r="E5209">
            <v>20.29</v>
          </cell>
        </row>
        <row r="5210">
          <cell r="A5210">
            <v>6152</v>
          </cell>
          <cell r="B5210" t="str">
            <v>VALVULA EM PLASTICO BRANCO COM SAIDA LISA PARA TANQUE 1.1/4 " X 1.1/2 "</v>
          </cell>
          <cell r="C5210" t="str">
            <v xml:space="preserve">UN    </v>
          </cell>
          <cell r="D5210" t="str">
            <v>CR</v>
          </cell>
          <cell r="E5210">
            <v>2.64</v>
          </cell>
        </row>
        <row r="5211">
          <cell r="A5211">
            <v>6158</v>
          </cell>
          <cell r="B5211" t="str">
            <v>VALVULA EM PLASTICO BRANCO PARA LAVATORIO 1 ", SEM UNHO, COM LADRAO</v>
          </cell>
          <cell r="C5211" t="str">
            <v xml:space="preserve">UN    </v>
          </cell>
          <cell r="D5211" t="str">
            <v>CR</v>
          </cell>
          <cell r="E5211">
            <v>3.19</v>
          </cell>
        </row>
        <row r="5212">
          <cell r="A5212">
            <v>6153</v>
          </cell>
          <cell r="B5212" t="str">
            <v>VALVULA EM PLASTICO BRANCO PARA TANQUE OU LAVATORIO 1 ", SEM UNHO E SEM LADRAO</v>
          </cell>
          <cell r="C5212" t="str">
            <v xml:space="preserve">UN    </v>
          </cell>
          <cell r="D5212" t="str">
            <v>CR</v>
          </cell>
          <cell r="E5212">
            <v>2.48</v>
          </cell>
        </row>
        <row r="5213">
          <cell r="A5213">
            <v>6156</v>
          </cell>
          <cell r="B5213" t="str">
            <v>VALVULA EM PLASTICO BRANCO PARA TANQUE 1.1/4 " X 1.1/2 ", SEM UNHO E SEM LADRAO</v>
          </cell>
          <cell r="C5213" t="str">
            <v xml:space="preserve">UN    </v>
          </cell>
          <cell r="D5213" t="str">
            <v>CR</v>
          </cell>
          <cell r="E5213">
            <v>3.15</v>
          </cell>
        </row>
        <row r="5214">
          <cell r="A5214">
            <v>6154</v>
          </cell>
          <cell r="B5214" t="str">
            <v>VALVULA EM PLASTICO CROMADO PARA LAVATORIO 1 ", SEM UNHO, COM LADRAO</v>
          </cell>
          <cell r="C5214" t="str">
            <v xml:space="preserve">UN    </v>
          </cell>
          <cell r="D5214" t="str">
            <v>CR</v>
          </cell>
          <cell r="E5214">
            <v>5.93</v>
          </cell>
        </row>
        <row r="5215">
          <cell r="A5215">
            <v>6155</v>
          </cell>
          <cell r="B5215" t="str">
            <v>VALVULA EM PLASTICO CROMADO TIPO AMERICANA PARA PIA DE COZINHA 3.1/2 " X 1.1/2 ", SEM ADAPTADOR</v>
          </cell>
          <cell r="C5215" t="str">
            <v xml:space="preserve">UN    </v>
          </cell>
          <cell r="D5215" t="str">
            <v>CR</v>
          </cell>
          <cell r="E5215">
            <v>12.28</v>
          </cell>
        </row>
        <row r="5216">
          <cell r="A5216">
            <v>38108</v>
          </cell>
          <cell r="B5216" t="str">
            <v>VARIADOR DE LUMINOSIDADE ROTATIVO (DIMMER) 127 V, 300 W (APENAS MODULO)</v>
          </cell>
          <cell r="C5216" t="str">
            <v xml:space="preserve">UN    </v>
          </cell>
          <cell r="D5216" t="str">
            <v>CR</v>
          </cell>
          <cell r="E5216">
            <v>40.36</v>
          </cell>
        </row>
        <row r="5217">
          <cell r="A5217">
            <v>38087</v>
          </cell>
          <cell r="B5217" t="str">
            <v>VARIADOR DE LUMINOSIDADE ROTATIVO (DIMMER) 127V, 300W, CONJUNTO MONTADO PARA EMBUTIR 4" X 2" (PLACA + SUPORTE + MODULO)</v>
          </cell>
          <cell r="C5217" t="str">
            <v xml:space="preserve">UN    </v>
          </cell>
          <cell r="D5217" t="str">
            <v>CR</v>
          </cell>
          <cell r="E5217">
            <v>51.91</v>
          </cell>
        </row>
        <row r="5218">
          <cell r="A5218">
            <v>38109</v>
          </cell>
          <cell r="B5218" t="str">
            <v>VARIADOR DE LUMINOSIDADE ROTATIVO (DIMMER) 220 V, 600 W (APENAS MODULO)</v>
          </cell>
          <cell r="C5218" t="str">
            <v xml:space="preserve">UN    </v>
          </cell>
          <cell r="D5218" t="str">
            <v>CR</v>
          </cell>
          <cell r="E5218">
            <v>64.5</v>
          </cell>
        </row>
        <row r="5219">
          <cell r="A5219">
            <v>38088</v>
          </cell>
          <cell r="B5219" t="str">
            <v>VARIADOR DE LUMINOSIDADE ROTATIVO (DIMMER) 220V, 600W, CONJUNTO MONTADO PARA EMBUTIR 4" X 2" (PLACA + SUPORTE + MODULO)</v>
          </cell>
          <cell r="C5219" t="str">
            <v xml:space="preserve">UN    </v>
          </cell>
          <cell r="D5219" t="str">
            <v>CR</v>
          </cell>
          <cell r="E5219">
            <v>67.83</v>
          </cell>
        </row>
        <row r="5220">
          <cell r="A5220">
            <v>38110</v>
          </cell>
          <cell r="B5220" t="str">
            <v>VARIADOR DE VELOCIDADE PARA VENTILADOR 127 V, 150 W (APENAS MODULO)</v>
          </cell>
          <cell r="C5220" t="str">
            <v xml:space="preserve">UN    </v>
          </cell>
          <cell r="D5220" t="str">
            <v>CR</v>
          </cell>
          <cell r="E5220">
            <v>24.81</v>
          </cell>
        </row>
        <row r="5221">
          <cell r="A5221">
            <v>38089</v>
          </cell>
          <cell r="B5221" t="str">
            <v>VARIADOR DE VELOCIDADE PARA VENTILADOR 127V, 150W + 2 INTERRUPTORES PARALELOS, PARA REVERSAO E LAMPADA, CONJUNTO MONTADO PARA EMBUTIR 4" X 2" (PLACA + SUPORTE + MODULOS)</v>
          </cell>
          <cell r="C5221" t="str">
            <v xml:space="preserve">UN    </v>
          </cell>
          <cell r="D5221" t="str">
            <v>CR</v>
          </cell>
          <cell r="E5221">
            <v>43.24</v>
          </cell>
        </row>
        <row r="5222">
          <cell r="A5222">
            <v>38111</v>
          </cell>
          <cell r="B5222" t="str">
            <v>VARIADOR DE VELOCIDADE PARA VENTILADOR 220 V, 250 W (APENAS MODULO)</v>
          </cell>
          <cell r="C5222" t="str">
            <v xml:space="preserve">UN    </v>
          </cell>
          <cell r="D5222" t="str">
            <v>CR</v>
          </cell>
          <cell r="E5222">
            <v>27.75</v>
          </cell>
        </row>
        <row r="5223">
          <cell r="A5223">
            <v>38090</v>
          </cell>
          <cell r="B5223" t="str">
            <v>VARIADOR DE VELOCIDADE PARA VENTILADOR 220V, 250W + 2 INTERRUPTORES PARALELOS, PARA REVERSAO E LAMPADA, CONJUNTO MONTADO PARA EMBUTIR 4" X 2" (PLACA + SUPORTE + MODULOS)</v>
          </cell>
          <cell r="C5223" t="str">
            <v xml:space="preserve">UN    </v>
          </cell>
          <cell r="D5223" t="str">
            <v>CR</v>
          </cell>
          <cell r="E5223">
            <v>44.69</v>
          </cell>
        </row>
        <row r="5224">
          <cell r="A5224">
            <v>11786</v>
          </cell>
          <cell r="B5224" t="str">
            <v>VASO SANITARIO SIFONADO INFANTIL LOUCA BRANCA</v>
          </cell>
          <cell r="C5224" t="str">
            <v xml:space="preserve">UN    </v>
          </cell>
          <cell r="D5224" t="str">
            <v>CR</v>
          </cell>
          <cell r="E5224">
            <v>249.9</v>
          </cell>
        </row>
        <row r="5225">
          <cell r="A5225">
            <v>13726</v>
          </cell>
          <cell r="B5225" t="str">
            <v>VASSOURA MECANICA REBOCAVEL COM ESCOVA CILINDRICA LARGURA UTIL DE VARRIMENTO = 2,44M</v>
          </cell>
          <cell r="C5225" t="str">
            <v xml:space="preserve">UN    </v>
          </cell>
          <cell r="D5225" t="str">
            <v>AS</v>
          </cell>
          <cell r="E5225">
            <v>36369.89</v>
          </cell>
        </row>
        <row r="5226">
          <cell r="A5226">
            <v>38400</v>
          </cell>
          <cell r="B5226" t="str">
            <v>VASSOURA 40 CM COM CABO</v>
          </cell>
          <cell r="C5226" t="str">
            <v xml:space="preserve">UN    </v>
          </cell>
          <cell r="D5226" t="str">
            <v>CR</v>
          </cell>
          <cell r="E5226">
            <v>13.83</v>
          </cell>
        </row>
        <row r="5227">
          <cell r="A5227">
            <v>12627</v>
          </cell>
          <cell r="B5227" t="str">
            <v>VEDACAO DE CALHA, EM BORRACHA COR PRETA, MEDIDA ENTRE 119 E 170 MM, PARA DRENAGEM PLUVIAL PREDIAL</v>
          </cell>
          <cell r="C5227" t="str">
            <v xml:space="preserve">UN    </v>
          </cell>
          <cell r="D5227" t="str">
            <v>AS</v>
          </cell>
          <cell r="E5227">
            <v>0.32</v>
          </cell>
        </row>
        <row r="5228">
          <cell r="A5228">
            <v>6138</v>
          </cell>
          <cell r="B5228" t="str">
            <v>VEDACAO PVC, 100 MM, PARA SAIDA VASO SANITARIO</v>
          </cell>
          <cell r="C5228" t="str">
            <v xml:space="preserve">UN    </v>
          </cell>
          <cell r="D5228" t="str">
            <v>CR</v>
          </cell>
          <cell r="E5228">
            <v>1.87</v>
          </cell>
        </row>
        <row r="5229">
          <cell r="A5229">
            <v>39996</v>
          </cell>
          <cell r="B5229" t="str">
            <v>VERGALHAO ZINCADO ROSCA TOTAL, 1/4 " (6,3 MM)</v>
          </cell>
          <cell r="C5229" t="str">
            <v xml:space="preserve">M     </v>
          </cell>
          <cell r="D5229" t="str">
            <v>CR</v>
          </cell>
          <cell r="E5229">
            <v>1.91</v>
          </cell>
        </row>
        <row r="5230">
          <cell r="A5230">
            <v>10478</v>
          </cell>
          <cell r="B5230" t="str">
            <v>VERNIZ POLIURETANO BRILHANTE PARA MADEIRA, COM FILTRO SOLAR, USO INTERNO E EXTERNO</v>
          </cell>
          <cell r="C5230" t="str">
            <v xml:space="preserve">L     </v>
          </cell>
          <cell r="D5230" t="str">
            <v>CR</v>
          </cell>
          <cell r="E5230">
            <v>29.78</v>
          </cell>
        </row>
        <row r="5231">
          <cell r="A5231">
            <v>10475</v>
          </cell>
          <cell r="B5231" t="str">
            <v>VERNIZ SINTETICO BRILHANTE PARA MADEIRA TIPO COPAL, USO INTERNO</v>
          </cell>
          <cell r="C5231" t="str">
            <v xml:space="preserve">L     </v>
          </cell>
          <cell r="D5231" t="str">
            <v>CR</v>
          </cell>
          <cell r="E5231">
            <v>26.2</v>
          </cell>
        </row>
        <row r="5232">
          <cell r="A5232">
            <v>10481</v>
          </cell>
          <cell r="B5232" t="str">
            <v>VERNIZ SINTETICO BRILHANTE PARA MADEIRA, COM FILTRO SOLAR, USO INTERNO E EXTERNO (BASE SOLVENTE)</v>
          </cell>
          <cell r="C5232" t="str">
            <v xml:space="preserve">L     </v>
          </cell>
          <cell r="D5232" t="str">
            <v>CR</v>
          </cell>
          <cell r="E5232">
            <v>28.57</v>
          </cell>
        </row>
        <row r="5233">
          <cell r="A5233">
            <v>4031</v>
          </cell>
          <cell r="B5233" t="str">
            <v>VEU DE VIDRO/VEU DE SUPERFICIE 30 A 35 G/M2</v>
          </cell>
          <cell r="C5233" t="str">
            <v xml:space="preserve">M2    </v>
          </cell>
          <cell r="D5233" t="str">
            <v>CR</v>
          </cell>
          <cell r="E5233">
            <v>23.99</v>
          </cell>
        </row>
        <row r="5234">
          <cell r="A5234">
            <v>4030</v>
          </cell>
          <cell r="B5234" t="str">
            <v>VEU POLIESTER</v>
          </cell>
          <cell r="C5234" t="str">
            <v xml:space="preserve">M2    </v>
          </cell>
          <cell r="D5234" t="str">
            <v>CR</v>
          </cell>
          <cell r="E5234">
            <v>5.0999999999999996</v>
          </cell>
        </row>
        <row r="5235">
          <cell r="A5235">
            <v>39399</v>
          </cell>
          <cell r="B5235" t="str">
            <v>VIBRADOR DE IMERSAO, COM PONTEIRA DE *35* MM, MANGOTE DE 5 M, SEM MOTOR</v>
          </cell>
          <cell r="C5235" t="str">
            <v xml:space="preserve">UN    </v>
          </cell>
          <cell r="D5235" t="str">
            <v>AS</v>
          </cell>
          <cell r="E5235">
            <v>1040.71</v>
          </cell>
        </row>
        <row r="5236">
          <cell r="A5236">
            <v>39400</v>
          </cell>
          <cell r="B5236" t="str">
            <v>VIBRADOR DE IMERSAO, COM PONTEIRA DE *45* MM, MANGOTE DE 5 M, SEM MOTOR.</v>
          </cell>
          <cell r="C5236" t="str">
            <v xml:space="preserve">UN    </v>
          </cell>
          <cell r="D5236" t="str">
            <v>AS</v>
          </cell>
          <cell r="E5236">
            <v>1131.21</v>
          </cell>
        </row>
        <row r="5237">
          <cell r="A5237">
            <v>39401</v>
          </cell>
          <cell r="B5237" t="str">
            <v>VIBRADOR DE IMERSAO, COM PONTEIRA DE *60* MM, MANGOTE DE 5 M, SEM MOTOR.</v>
          </cell>
          <cell r="C5237" t="str">
            <v xml:space="preserve">UN    </v>
          </cell>
          <cell r="D5237" t="str">
            <v>AS</v>
          </cell>
          <cell r="E5237">
            <v>1268.95</v>
          </cell>
        </row>
        <row r="5238">
          <cell r="A5238">
            <v>11652</v>
          </cell>
          <cell r="B5238" t="str">
            <v>VIBRADOR DE IMERSAO, DIAMETRO DA PONTEIRA DE *35* MM, COM MOTOR 4 TEMPOS A GASOLINA DE 5,5 HP (5,5 CV)</v>
          </cell>
          <cell r="C5238" t="str">
            <v xml:space="preserve">UN    </v>
          </cell>
          <cell r="D5238" t="str">
            <v>AS</v>
          </cell>
          <cell r="E5238">
            <v>2730</v>
          </cell>
        </row>
        <row r="5239">
          <cell r="A5239">
            <v>13896</v>
          </cell>
          <cell r="B5239" t="str">
            <v>VIBRADOR DE IMERSAO, DIAMETRO DA PONTEIRA DE *45* MM, COM MOTOR ELETRICO TRIFASICO DE 2 HP (2 CV)</v>
          </cell>
          <cell r="C5239" t="str">
            <v xml:space="preserve">UN    </v>
          </cell>
          <cell r="D5239" t="str">
            <v>AS</v>
          </cell>
          <cell r="E5239">
            <v>2449.04</v>
          </cell>
        </row>
        <row r="5240">
          <cell r="A5240">
            <v>13475</v>
          </cell>
          <cell r="B5240" t="str">
            <v>VIBRADOR DE IMERSAO, DIAMETRO DA PONTEIRA DE *45* MM, COM MOTOR 4 TEMPOS A GASOLINA DE 5,5 HP (5,5 CV)</v>
          </cell>
          <cell r="C5240" t="str">
            <v xml:space="preserve">UN    </v>
          </cell>
          <cell r="D5240" t="str">
            <v>AS</v>
          </cell>
          <cell r="E5240">
            <v>2983.23</v>
          </cell>
        </row>
        <row r="5241">
          <cell r="A5241">
            <v>25971</v>
          </cell>
          <cell r="B5241" t="str">
            <v>VIBROACABADORA DE ASFALTO SOBRE ESTEIRAS, LARG. PAVIM. MAX. 8,00 M, POT. 100 KW/ 134 HP, CAP. 600 T/ H</v>
          </cell>
          <cell r="C5241" t="str">
            <v xml:space="preserve">UN    </v>
          </cell>
          <cell r="D5241" t="str">
            <v>AS</v>
          </cell>
          <cell r="E5241">
            <v>3134544.27</v>
          </cell>
        </row>
        <row r="5242">
          <cell r="A5242">
            <v>25970</v>
          </cell>
          <cell r="B5242" t="str">
            <v>VIBROACABADORA DE ASFALTO SOBRE ESTEIRAS, LARG. PAVIM. 2,13 M A 4,55 M, POT. 74 KW/ 100 HP, CAP. 400 T/ H</v>
          </cell>
          <cell r="C5242" t="str">
            <v xml:space="preserve">UN    </v>
          </cell>
          <cell r="D5242" t="str">
            <v>AS</v>
          </cell>
          <cell r="E5242">
            <v>1319606.75</v>
          </cell>
        </row>
        <row r="5243">
          <cell r="A5243">
            <v>13476</v>
          </cell>
          <cell r="B5243" t="str">
            <v>VIBROACABADORA DE ASFALTO SOBRE ESTEIRAS, LARG. PAVIM. 2,60 M A 5,75 M, POT. 110 HP, CAP. 450 T/ H</v>
          </cell>
          <cell r="C5243" t="str">
            <v xml:space="preserve">UN    </v>
          </cell>
          <cell r="D5243" t="str">
            <v>AS</v>
          </cell>
          <cell r="E5243">
            <v>1329169.22</v>
          </cell>
        </row>
        <row r="5244">
          <cell r="A5244">
            <v>10488</v>
          </cell>
          <cell r="B5244" t="str">
            <v>VIBROACABADORA DE ASFALTO SOBRE ESTEIRAS, LARG. PAVIMENT. 1,90 A 5,3 M, POT. 78 KW/105 HP, CAP. 450 T/H</v>
          </cell>
          <cell r="C5244" t="str">
            <v xml:space="preserve">UN    </v>
          </cell>
          <cell r="D5244" t="str">
            <v>AS</v>
          </cell>
          <cell r="E5244">
            <v>1610302.81</v>
          </cell>
        </row>
        <row r="5245">
          <cell r="A5245">
            <v>13606</v>
          </cell>
          <cell r="B5245" t="str">
            <v>VIBROACABADORA DE ASFALTO SOBRE RODAS, LARGURA DE PAVIMENTACAO DE 1,70 A 4,20 M, POTENCIA 78 KW/105 HP, CAPACIDADE 300 T/H</v>
          </cell>
          <cell r="C5245" t="str">
            <v xml:space="preserve">UN    </v>
          </cell>
          <cell r="D5245" t="str">
            <v>AS</v>
          </cell>
          <cell r="E5245">
            <v>1426705.26</v>
          </cell>
        </row>
        <row r="5246">
          <cell r="A5246">
            <v>10489</v>
          </cell>
          <cell r="B5246" t="str">
            <v>VIDRACEIRO</v>
          </cell>
          <cell r="C5246" t="str">
            <v xml:space="preserve">H     </v>
          </cell>
          <cell r="D5246" t="str">
            <v>CR</v>
          </cell>
          <cell r="E5246">
            <v>14.92</v>
          </cell>
        </row>
        <row r="5247">
          <cell r="A5247">
            <v>41073</v>
          </cell>
          <cell r="B5247" t="str">
            <v>VIDRACEIRO (MENSALISTA)</v>
          </cell>
          <cell r="C5247" t="str">
            <v xml:space="preserve">MES   </v>
          </cell>
          <cell r="D5247" t="str">
            <v>CR</v>
          </cell>
          <cell r="E5247">
            <v>2661.98</v>
          </cell>
        </row>
        <row r="5248">
          <cell r="A5248">
            <v>34391</v>
          </cell>
          <cell r="B5248" t="str">
            <v>VIDRO COMUM LAMINADO LISO INCOLOR DUPLO, ESPESSURA TOTAL 8 MM (CADA CAMADA DE 4 MM) - COLOCADO</v>
          </cell>
          <cell r="C5248" t="str">
            <v xml:space="preserve">M2    </v>
          </cell>
          <cell r="D5248" t="str">
            <v>AS</v>
          </cell>
          <cell r="E5248">
            <v>510.56</v>
          </cell>
        </row>
        <row r="5249">
          <cell r="A5249">
            <v>10496</v>
          </cell>
          <cell r="B5249" t="str">
            <v>VIDRO COMUM LAMINADO, LISO, INCOLOR, DUPLO, ESPESSURA TOTAL 6 MM (CADA CAMADA E= 3 MM) - COLOCADO</v>
          </cell>
          <cell r="C5249" t="str">
            <v xml:space="preserve">M2    </v>
          </cell>
          <cell r="D5249" t="str">
            <v>AS</v>
          </cell>
          <cell r="E5249">
            <v>444.44</v>
          </cell>
        </row>
        <row r="5250">
          <cell r="A5250">
            <v>10497</v>
          </cell>
          <cell r="B5250" t="str">
            <v>VIDRO COMUM LAMINADO, LISO, INCOLOR, TRIPLO, ESPESSURA TOTAL 12 MM (CADA CAMADA E=  4 MM) - COLOCADO</v>
          </cell>
          <cell r="C5250" t="str">
            <v xml:space="preserve">M2    </v>
          </cell>
          <cell r="D5250" t="str">
            <v>AS</v>
          </cell>
          <cell r="E5250">
            <v>1155.55</v>
          </cell>
        </row>
        <row r="5251">
          <cell r="A5251">
            <v>10504</v>
          </cell>
          <cell r="B5251" t="str">
            <v>VIDRO COMUM LAMINADO, LISO, INCOLOR, TRIPLO, ESPESSURA TOTAL 15 MM (CADA CAMADA E = 5 MM) - COLOCADO</v>
          </cell>
          <cell r="C5251" t="str">
            <v xml:space="preserve">M2    </v>
          </cell>
          <cell r="D5251" t="str">
            <v>AS</v>
          </cell>
          <cell r="E5251">
            <v>1351.11</v>
          </cell>
        </row>
        <row r="5252">
          <cell r="A5252">
            <v>34390</v>
          </cell>
          <cell r="B5252" t="str">
            <v>VIDRO CRISTAL COLORIDO, 10 MM, PINTADO NA COR BRANCA</v>
          </cell>
          <cell r="C5252" t="str">
            <v xml:space="preserve">M2    </v>
          </cell>
          <cell r="D5252" t="str">
            <v>AS</v>
          </cell>
          <cell r="E5252">
            <v>398.22</v>
          </cell>
        </row>
        <row r="5253">
          <cell r="A5253">
            <v>34389</v>
          </cell>
          <cell r="B5253" t="str">
            <v>VIDRO CRISTAL COLORIDO, 4 MM, PINTADO NA COR BRANCA</v>
          </cell>
          <cell r="C5253" t="str">
            <v xml:space="preserve">M2    </v>
          </cell>
          <cell r="D5253" t="str">
            <v>AS</v>
          </cell>
          <cell r="E5253">
            <v>124.44</v>
          </cell>
        </row>
        <row r="5254">
          <cell r="A5254">
            <v>34388</v>
          </cell>
          <cell r="B5254" t="str">
            <v>VIDRO CRISTAL COLORIDO, 6 MM, PINTADO NA COR BRANCA</v>
          </cell>
          <cell r="C5254" t="str">
            <v xml:space="preserve">M2    </v>
          </cell>
          <cell r="D5254" t="str">
            <v>AS</v>
          </cell>
          <cell r="E5254">
            <v>176.86</v>
          </cell>
        </row>
        <row r="5255">
          <cell r="A5255">
            <v>34387</v>
          </cell>
          <cell r="B5255" t="str">
            <v>VIDRO CRISTAL COLORIDO, 8 MM, PINTADO NA COR BRANCA</v>
          </cell>
          <cell r="C5255" t="str">
            <v xml:space="preserve">M2    </v>
          </cell>
          <cell r="D5255" t="str">
            <v>AS</v>
          </cell>
          <cell r="E5255">
            <v>287.11</v>
          </cell>
        </row>
        <row r="5256">
          <cell r="A5256">
            <v>11188</v>
          </cell>
          <cell r="B5256" t="str">
            <v>VIDRO LISO FUME E = 4MM - SEM COLOCACAO</v>
          </cell>
          <cell r="C5256" t="str">
            <v xml:space="preserve">M2    </v>
          </cell>
          <cell r="D5256" t="str">
            <v>AS</v>
          </cell>
          <cell r="E5256">
            <v>142.22</v>
          </cell>
        </row>
        <row r="5257">
          <cell r="A5257">
            <v>11189</v>
          </cell>
          <cell r="B5257" t="str">
            <v>VIDRO LISO FUME E = 6MM - SEM COLOCACAO</v>
          </cell>
          <cell r="C5257" t="str">
            <v xml:space="preserve">M2    </v>
          </cell>
          <cell r="D5257" t="str">
            <v>AS</v>
          </cell>
          <cell r="E5257">
            <v>213.33</v>
          </cell>
        </row>
        <row r="5258">
          <cell r="A5258">
            <v>21107</v>
          </cell>
          <cell r="B5258" t="str">
            <v>VIDRO LISO FUME, E = 5 MM - SEM COLOCACAO</v>
          </cell>
          <cell r="C5258" t="str">
            <v xml:space="preserve">M2    </v>
          </cell>
          <cell r="D5258" t="str">
            <v>AS</v>
          </cell>
          <cell r="E5258">
            <v>153.52000000000001</v>
          </cell>
        </row>
        <row r="5259">
          <cell r="A5259">
            <v>34386</v>
          </cell>
          <cell r="B5259" t="str">
            <v>VIDRO LISO INCOLOR 10 MM - SEM COLOCACAO</v>
          </cell>
          <cell r="C5259" t="str">
            <v xml:space="preserve">M2    </v>
          </cell>
          <cell r="D5259" t="str">
            <v>AS</v>
          </cell>
          <cell r="E5259">
            <v>266.66000000000003</v>
          </cell>
        </row>
        <row r="5260">
          <cell r="A5260">
            <v>10490</v>
          </cell>
          <cell r="B5260" t="str">
            <v>VIDRO LISO INCOLOR 2 A 3 MM - SEM COLOCACAO</v>
          </cell>
          <cell r="C5260" t="str">
            <v xml:space="preserve">M2    </v>
          </cell>
          <cell r="D5260" t="str">
            <v>AS</v>
          </cell>
          <cell r="E5260">
            <v>80</v>
          </cell>
        </row>
        <row r="5261">
          <cell r="A5261">
            <v>10492</v>
          </cell>
          <cell r="B5261" t="str">
            <v>VIDRO LISO INCOLOR 4MM - SEM COLOCACAO</v>
          </cell>
          <cell r="C5261" t="str">
            <v xml:space="preserve">M2    </v>
          </cell>
          <cell r="D5261" t="str">
            <v>AS</v>
          </cell>
          <cell r="E5261">
            <v>106.66</v>
          </cell>
        </row>
        <row r="5262">
          <cell r="A5262">
            <v>10493</v>
          </cell>
          <cell r="B5262" t="str">
            <v>VIDRO LISO INCOLOR 5MM - SEM COLOCACAO</v>
          </cell>
          <cell r="C5262" t="str">
            <v xml:space="preserve">M2    </v>
          </cell>
          <cell r="D5262" t="str">
            <v>AS</v>
          </cell>
          <cell r="E5262">
            <v>124.44</v>
          </cell>
        </row>
        <row r="5263">
          <cell r="A5263">
            <v>10491</v>
          </cell>
          <cell r="B5263" t="str">
            <v>VIDRO LISO INCOLOR 6 MM - SEM COLOCACAO</v>
          </cell>
          <cell r="C5263" t="str">
            <v xml:space="preserve">M2    </v>
          </cell>
          <cell r="D5263" t="str">
            <v>AS</v>
          </cell>
          <cell r="E5263">
            <v>151.11000000000001</v>
          </cell>
        </row>
        <row r="5264">
          <cell r="A5264">
            <v>34385</v>
          </cell>
          <cell r="B5264" t="str">
            <v>VIDRO LISO INCOLOR 8MM  -  SEM COLOCACAO</v>
          </cell>
          <cell r="C5264" t="str">
            <v xml:space="preserve">M2    </v>
          </cell>
          <cell r="D5264" t="str">
            <v>AS</v>
          </cell>
          <cell r="E5264">
            <v>220.44</v>
          </cell>
        </row>
        <row r="5265">
          <cell r="A5265">
            <v>10499</v>
          </cell>
          <cell r="B5265" t="str">
            <v>VIDRO MARTELADO OU CANELADO, 4 MM - SEM COLOCACAO</v>
          </cell>
          <cell r="C5265" t="str">
            <v xml:space="preserve">M2    </v>
          </cell>
          <cell r="D5265" t="str">
            <v>AS</v>
          </cell>
          <cell r="E5265">
            <v>88.88</v>
          </cell>
        </row>
        <row r="5266">
          <cell r="A5266">
            <v>34384</v>
          </cell>
          <cell r="B5266" t="str">
            <v>VIDRO PLANO ARAMADO E = 6 MM - SEM COLOCACAO</v>
          </cell>
          <cell r="C5266" t="str">
            <v xml:space="preserve">M2    </v>
          </cell>
          <cell r="D5266" t="str">
            <v>AS</v>
          </cell>
          <cell r="E5266">
            <v>266.66000000000003</v>
          </cell>
        </row>
        <row r="5267">
          <cell r="A5267">
            <v>11185</v>
          </cell>
          <cell r="B5267" t="str">
            <v>VIDRO PLANO ARMADO E = 7MM - SEM COLOCACAO</v>
          </cell>
          <cell r="C5267" t="str">
            <v xml:space="preserve">M2    </v>
          </cell>
          <cell r="D5267" t="str">
            <v>AS</v>
          </cell>
          <cell r="E5267">
            <v>275.55</v>
          </cell>
        </row>
        <row r="5268">
          <cell r="A5268">
            <v>10507</v>
          </cell>
          <cell r="B5268" t="str">
            <v>VIDRO TEMPERADO INCOLOR E = 10 MM, SEM COLOCACAO</v>
          </cell>
          <cell r="C5268" t="str">
            <v xml:space="preserve">M2    </v>
          </cell>
          <cell r="D5268" t="str">
            <v>CR</v>
          </cell>
          <cell r="E5268">
            <v>132.27000000000001</v>
          </cell>
        </row>
        <row r="5269">
          <cell r="A5269">
            <v>10505</v>
          </cell>
          <cell r="B5269" t="str">
            <v>VIDRO TEMPERADO INCOLOR E = 6 MM, SEM COLOCACAO</v>
          </cell>
          <cell r="C5269" t="str">
            <v xml:space="preserve">M2    </v>
          </cell>
          <cell r="D5269" t="str">
            <v>CR</v>
          </cell>
          <cell r="E5269">
            <v>78.05</v>
          </cell>
        </row>
        <row r="5270">
          <cell r="A5270">
            <v>10506</v>
          </cell>
          <cell r="B5270" t="str">
            <v>VIDRO TEMPERADO INCOLOR E = 8 MM, SEM COLOCACAO</v>
          </cell>
          <cell r="C5270" t="str">
            <v xml:space="preserve">M2    </v>
          </cell>
          <cell r="D5270" t="str">
            <v>CR</v>
          </cell>
          <cell r="E5270">
            <v>101.89</v>
          </cell>
        </row>
        <row r="5271">
          <cell r="A5271">
            <v>5031</v>
          </cell>
          <cell r="B5271" t="str">
            <v>VIDRO TEMPERADO INCOLOR PARA PORTA DE ABRIR, E = 10 MM (SEM FERRAGENS E SEM COLOCACAO)</v>
          </cell>
          <cell r="C5271" t="str">
            <v xml:space="preserve">M2    </v>
          </cell>
          <cell r="D5271" t="str">
            <v xml:space="preserve">C </v>
          </cell>
          <cell r="E5271">
            <v>143.07</v>
          </cell>
        </row>
        <row r="5272">
          <cell r="A5272">
            <v>10502</v>
          </cell>
          <cell r="B5272" t="str">
            <v>VIDRO TEMPERADO VERDE E = 10 MM, SEM COLOCACAO</v>
          </cell>
          <cell r="C5272" t="str">
            <v xml:space="preserve">M2    </v>
          </cell>
          <cell r="D5272" t="str">
            <v>CR</v>
          </cell>
          <cell r="E5272">
            <v>166.71</v>
          </cell>
        </row>
        <row r="5273">
          <cell r="A5273">
            <v>10501</v>
          </cell>
          <cell r="B5273" t="str">
            <v>VIDRO TEMPERADO VERDE E = 6 MM, SEM COLOCACAO</v>
          </cell>
          <cell r="C5273" t="str">
            <v xml:space="preserve">M2    </v>
          </cell>
          <cell r="D5273" t="str">
            <v>CR</v>
          </cell>
          <cell r="E5273">
            <v>94.18</v>
          </cell>
        </row>
        <row r="5274">
          <cell r="A5274">
            <v>10503</v>
          </cell>
          <cell r="B5274" t="str">
            <v>VIDRO TEMPERADO VERDE E = 8 MM, SEM COLOCACAO</v>
          </cell>
          <cell r="C5274" t="str">
            <v xml:space="preserve">M2    </v>
          </cell>
          <cell r="D5274" t="str">
            <v>CR</v>
          </cell>
          <cell r="E5274">
            <v>127.24</v>
          </cell>
        </row>
        <row r="5275">
          <cell r="A5275">
            <v>40270</v>
          </cell>
          <cell r="B5275" t="str">
            <v>VIGA DE ESCORAMAENTO H20, DE MADEIRA, PESO DE 5,00 A 5,20 KG/M, COM EXTREMIDADES PLASTICAS</v>
          </cell>
          <cell r="C5275" t="str">
            <v xml:space="preserve">M     </v>
          </cell>
          <cell r="D5275" t="str">
            <v>AS</v>
          </cell>
          <cell r="E5275">
            <v>58.2</v>
          </cell>
        </row>
        <row r="5276">
          <cell r="A5276">
            <v>20213</v>
          </cell>
          <cell r="B5276" t="str">
            <v>VIGA DE MADEIRA APARELHADA *6 X 12* CM, MACARANDUBA, ANGELIM OU EQUIVALENTE DA REGIAO</v>
          </cell>
          <cell r="C5276" t="str">
            <v xml:space="preserve">M     </v>
          </cell>
          <cell r="D5276" t="str">
            <v>CR</v>
          </cell>
          <cell r="E5276">
            <v>20.54</v>
          </cell>
        </row>
        <row r="5277">
          <cell r="A5277">
            <v>20211</v>
          </cell>
          <cell r="B5277" t="str">
            <v>VIGA DE MADEIRA APARELHADA *6 X 16* CM, MACARANDUBA, ANGELIM OU EQUIVALENTE DA REGIAO</v>
          </cell>
          <cell r="C5277" t="str">
            <v xml:space="preserve">M     </v>
          </cell>
          <cell r="D5277" t="str">
            <v>CR</v>
          </cell>
          <cell r="E5277">
            <v>30.33</v>
          </cell>
        </row>
        <row r="5278">
          <cell r="A5278">
            <v>4472</v>
          </cell>
          <cell r="B5278" t="str">
            <v>VIGA DE MADEIRA NAO APARELHADA *6 X 16* CM, MACARANDUBA, ANGELIM OU EQUIVALENTE DA REGIAO</v>
          </cell>
          <cell r="C5278" t="str">
            <v xml:space="preserve">M     </v>
          </cell>
          <cell r="D5278" t="str">
            <v>CR</v>
          </cell>
          <cell r="E5278">
            <v>26.52</v>
          </cell>
        </row>
        <row r="5279">
          <cell r="A5279">
            <v>35272</v>
          </cell>
          <cell r="B5279" t="str">
            <v>VIGA DE MADEIRA NAO APARELHADA *6 X 20* CM, MACARANDUBA, ANGELIM OU EQUIVALENTE DA REGIAO</v>
          </cell>
          <cell r="C5279" t="str">
            <v xml:space="preserve">M     </v>
          </cell>
          <cell r="D5279" t="str">
            <v>CR</v>
          </cell>
          <cell r="E5279">
            <v>34.83</v>
          </cell>
        </row>
        <row r="5280">
          <cell r="A5280">
            <v>4448</v>
          </cell>
          <cell r="B5280" t="str">
            <v>VIGA DE MADEIRA NAO APARELHADA *7,5 X 15 CM (3 X 6 ") PINUS, MISTA OU EQUIVALENTE DA REGIAO</v>
          </cell>
          <cell r="C5280" t="str">
            <v xml:space="preserve">M     </v>
          </cell>
          <cell r="D5280" t="str">
            <v>CR</v>
          </cell>
          <cell r="E5280">
            <v>21.05</v>
          </cell>
        </row>
        <row r="5281">
          <cell r="A5281">
            <v>4425</v>
          </cell>
          <cell r="B5281" t="str">
            <v>VIGA DE MADEIRA NAO APARELHADA 6 X 12 CM, MACARANDUBA, ANGELIM OU EQUIVALENTE DA REGIAO</v>
          </cell>
          <cell r="C5281" t="str">
            <v xml:space="preserve">M     </v>
          </cell>
          <cell r="D5281" t="str">
            <v>CR</v>
          </cell>
          <cell r="E5281">
            <v>19.48</v>
          </cell>
        </row>
        <row r="5282">
          <cell r="A5282">
            <v>4481</v>
          </cell>
          <cell r="B5282" t="str">
            <v>VIGA DE MADEIRA NAO APARELHADA 8 X 16 CM, MACARANDUBA, ANGELIM OU EQUIVALENTE DA REGIAO</v>
          </cell>
          <cell r="C5282" t="str">
            <v xml:space="preserve">M     </v>
          </cell>
          <cell r="D5282" t="str">
            <v>CR</v>
          </cell>
          <cell r="E5282">
            <v>35.89</v>
          </cell>
        </row>
        <row r="5283">
          <cell r="A5283">
            <v>34345</v>
          </cell>
          <cell r="B5283" t="str">
            <v>VIGIA DIURNO</v>
          </cell>
          <cell r="C5283" t="str">
            <v xml:space="preserve">H     </v>
          </cell>
          <cell r="D5283" t="str">
            <v>CR</v>
          </cell>
          <cell r="E5283">
            <v>11.13</v>
          </cell>
        </row>
        <row r="5284">
          <cell r="A5284">
            <v>41096</v>
          </cell>
          <cell r="B5284" t="str">
            <v>VIGIA DIURNO (MENSALISTA)</v>
          </cell>
          <cell r="C5284" t="str">
            <v xml:space="preserve">MES   </v>
          </cell>
          <cell r="D5284" t="str">
            <v>CR</v>
          </cell>
          <cell r="E5284">
            <v>1986.6</v>
          </cell>
        </row>
        <row r="5285">
          <cell r="A5285">
            <v>41776</v>
          </cell>
          <cell r="B5285" t="str">
            <v>VIGIA NOTURNO, HORA EFETIVAMENTE TRABALHADA DE 22 H AS 5 H (COM ADICIONAL NOTURNO)</v>
          </cell>
          <cell r="C5285" t="str">
            <v xml:space="preserve">H     </v>
          </cell>
          <cell r="D5285" t="str">
            <v>CR</v>
          </cell>
          <cell r="E5285">
            <v>15.26</v>
          </cell>
        </row>
        <row r="5286">
          <cell r="A5286">
            <v>11157</v>
          </cell>
          <cell r="B5286" t="str">
            <v>WASH PRIMER PARA TINTA AUTOMOTIVA</v>
          </cell>
          <cell r="C5286" t="str">
            <v xml:space="preserve">GL    </v>
          </cell>
          <cell r="D5286" t="str">
            <v>CR</v>
          </cell>
          <cell r="E5286">
            <v>129.93</v>
          </cell>
        </row>
        <row r="5287">
          <cell r="E5287"/>
        </row>
        <row r="5288">
          <cell r="E5288"/>
        </row>
        <row r="5289">
          <cell r="E5289"/>
        </row>
        <row r="5290">
          <cell r="E5290"/>
        </row>
        <row r="5291">
          <cell r="E5291"/>
        </row>
        <row r="5292">
          <cell r="E5292"/>
        </row>
        <row r="5293">
          <cell r="E5293"/>
        </row>
        <row r="5294">
          <cell r="E5294"/>
        </row>
        <row r="5295">
          <cell r="E5295"/>
        </row>
        <row r="5296">
          <cell r="E5296"/>
        </row>
        <row r="5297">
          <cell r="E5297"/>
        </row>
        <row r="5298">
          <cell r="E5298"/>
        </row>
        <row r="5299">
          <cell r="E5299"/>
        </row>
        <row r="5300">
          <cell r="E5300"/>
        </row>
        <row r="5301">
          <cell r="E5301"/>
        </row>
        <row r="5302">
          <cell r="E5302"/>
        </row>
        <row r="5303">
          <cell r="E5303"/>
        </row>
        <row r="5304">
          <cell r="E5304"/>
        </row>
        <row r="5305">
          <cell r="E5305"/>
        </row>
        <row r="5306">
          <cell r="E5306"/>
        </row>
        <row r="5307">
          <cell r="E5307"/>
        </row>
        <row r="5308">
          <cell r="E5308"/>
        </row>
        <row r="5309">
          <cell r="E5309"/>
        </row>
        <row r="5310">
          <cell r="E5310"/>
        </row>
        <row r="5311">
          <cell r="E5311"/>
        </row>
        <row r="5312">
          <cell r="E5312"/>
        </row>
        <row r="5313">
          <cell r="E5313"/>
        </row>
        <row r="5314">
          <cell r="E5314"/>
        </row>
        <row r="5315">
          <cell r="E5315"/>
        </row>
        <row r="5316">
          <cell r="E5316"/>
        </row>
        <row r="5317">
          <cell r="E5317"/>
        </row>
        <row r="5318">
          <cell r="E5318"/>
        </row>
        <row r="5319">
          <cell r="E5319"/>
        </row>
        <row r="5320">
          <cell r="E5320"/>
        </row>
        <row r="5321">
          <cell r="E5321"/>
        </row>
        <row r="5322">
          <cell r="E5322"/>
        </row>
        <row r="5323">
          <cell r="E5323"/>
        </row>
        <row r="5324">
          <cell r="E5324"/>
        </row>
        <row r="5325">
          <cell r="E5325"/>
        </row>
        <row r="5326">
          <cell r="E5326"/>
        </row>
        <row r="5327">
          <cell r="E5327"/>
        </row>
        <row r="5328">
          <cell r="E5328"/>
        </row>
        <row r="5329">
          <cell r="E5329"/>
        </row>
        <row r="5330">
          <cell r="E5330"/>
        </row>
        <row r="5331">
          <cell r="E5331"/>
        </row>
        <row r="5332">
          <cell r="E5332"/>
        </row>
        <row r="5333">
          <cell r="E5333"/>
        </row>
        <row r="5334">
          <cell r="E5334"/>
        </row>
        <row r="5335">
          <cell r="E5335"/>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s>
    <sheetDataSet>
      <sheetData sheetId="0"/>
      <sheetData sheetId="1">
        <row r="6">
          <cell r="B6">
            <v>11.439114391143912</v>
          </cell>
          <cell r="C6">
            <v>33.210332103321036</v>
          </cell>
          <cell r="D6">
            <v>9.9630996309963091</v>
          </cell>
          <cell r="E6">
            <v>37.269372693726936</v>
          </cell>
          <cell r="F6">
            <v>8.1180811808118083</v>
          </cell>
        </row>
        <row r="8">
          <cell r="B8">
            <v>36.531365313653133</v>
          </cell>
          <cell r="C8">
            <v>14.760147601476014</v>
          </cell>
          <cell r="D8">
            <v>4.7970479704797047</v>
          </cell>
          <cell r="E8">
            <v>36.531365313653133</v>
          </cell>
          <cell r="F8">
            <v>7.3800738007380069</v>
          </cell>
        </row>
        <row r="10">
          <cell r="B10">
            <v>11.439114391143912</v>
          </cell>
          <cell r="C10">
            <v>23.247232472324722</v>
          </cell>
          <cell r="D10">
            <v>9.9630996309963091</v>
          </cell>
          <cell r="E10">
            <v>3.3210332103321036</v>
          </cell>
          <cell r="F10">
            <v>52.02952029520295</v>
          </cell>
        </row>
        <row r="12">
          <cell r="B12">
            <v>0</v>
          </cell>
          <cell r="C12">
            <v>45.38745387453875</v>
          </cell>
          <cell r="D12">
            <v>1.107011070110701</v>
          </cell>
          <cell r="E12">
            <v>53.505535055350549</v>
          </cell>
          <cell r="F12">
            <v>0</v>
          </cell>
        </row>
        <row r="14">
          <cell r="B14">
            <v>0</v>
          </cell>
          <cell r="C14">
            <v>45.38745387453875</v>
          </cell>
          <cell r="D14">
            <v>1.107011070110701</v>
          </cell>
          <cell r="E14">
            <v>53.505535055350549</v>
          </cell>
          <cell r="F14">
            <v>0</v>
          </cell>
        </row>
        <row r="16">
          <cell r="B16">
            <v>100</v>
          </cell>
          <cell r="C16">
            <v>0</v>
          </cell>
          <cell r="D16">
            <v>0</v>
          </cell>
          <cell r="E16">
            <v>0</v>
          </cell>
          <cell r="F16">
            <v>0</v>
          </cell>
        </row>
        <row r="22">
          <cell r="B22">
            <v>0</v>
          </cell>
          <cell r="C22">
            <v>46.494464944649444</v>
          </cell>
          <cell r="D22">
            <v>53.505535055350549</v>
          </cell>
          <cell r="E22">
            <v>0</v>
          </cell>
          <cell r="F22">
            <v>0</v>
          </cell>
          <cell r="I22">
            <v>0</v>
          </cell>
          <cell r="J22">
            <v>2.52</v>
          </cell>
          <cell r="K22">
            <v>2.9</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46.494464944649444</v>
          </cell>
          <cell r="C24">
            <v>0</v>
          </cell>
          <cell r="D24">
            <v>4.7970479704797047</v>
          </cell>
          <cell r="E24">
            <v>48.708487084870846</v>
          </cell>
          <cell r="F24">
            <v>0</v>
          </cell>
          <cell r="I24">
            <v>2.52</v>
          </cell>
          <cell r="J24">
            <v>0</v>
          </cell>
          <cell r="K24">
            <v>0.26</v>
          </cell>
          <cell r="L24">
            <v>2.64</v>
          </cell>
          <cell r="M24">
            <v>0</v>
          </cell>
        </row>
        <row r="25">
          <cell r="B25" t="str">
            <v xml:space="preserve">  4 - 5</v>
          </cell>
          <cell r="C25" t="str">
            <v xml:space="preserve">  3 -   4</v>
          </cell>
          <cell r="D25" t="str">
            <v xml:space="preserve">  2 -   3</v>
          </cell>
          <cell r="E25" t="str">
            <v xml:space="preserve">  1 -   2</v>
          </cell>
          <cell r="F25" t="str">
            <v>0 -  1</v>
          </cell>
        </row>
        <row r="26">
          <cell r="B26">
            <v>54.243542435424352</v>
          </cell>
          <cell r="C26">
            <v>45.756457564575648</v>
          </cell>
          <cell r="D26">
            <v>0</v>
          </cell>
          <cell r="E26">
            <v>0</v>
          </cell>
          <cell r="F26">
            <v>0</v>
          </cell>
          <cell r="I26">
            <v>2.94</v>
          </cell>
          <cell r="J26">
            <v>2.48</v>
          </cell>
          <cell r="K26">
            <v>0</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0</v>
          </cell>
          <cell r="D28">
            <v>49.815498154981555</v>
          </cell>
          <cell r="E28">
            <v>50.184501845018445</v>
          </cell>
          <cell r="F28">
            <v>0</v>
          </cell>
          <cell r="I28">
            <v>0</v>
          </cell>
          <cell r="J28">
            <v>0</v>
          </cell>
          <cell r="K28">
            <v>2.7</v>
          </cell>
          <cell r="L28">
            <v>2.72</v>
          </cell>
          <cell r="M28">
            <v>0</v>
          </cell>
        </row>
        <row r="29">
          <cell r="B29" t="str">
            <v xml:space="preserve">  4 - 5</v>
          </cell>
          <cell r="C29" t="str">
            <v xml:space="preserve">  3 -   4</v>
          </cell>
          <cell r="D29" t="str">
            <v xml:space="preserve">  2 -   3</v>
          </cell>
          <cell r="E29" t="str">
            <v xml:space="preserve">  1 -   2</v>
          </cell>
          <cell r="F29" t="str">
            <v>0 -  1</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LEVTO"/>
      <sheetName val="Rev int SS2"/>
      <sheetName val="Rev int SS 1"/>
      <sheetName val="Rev int Terreo"/>
      <sheetName val="Rev int mez"/>
      <sheetName val="Rev int TP ímpar"/>
      <sheetName val="Rev int TP par "/>
      <sheetName val="Rev int 21 pav"/>
      <sheetName val="Rev int 22 pav"/>
      <sheetName val="Rev int 23 pav"/>
      <sheetName val="Rev int C Maq"/>
      <sheetName val="Rev Ext SS1"/>
      <sheetName val="Rev Ext Terreo"/>
      <sheetName val="Rev Ext Mez"/>
      <sheetName val="Rev Ext TP Impar"/>
      <sheetName val="Rev Ext TP Par"/>
      <sheetName val="Rev Ext 21 Pav"/>
      <sheetName val="Rev Ext 22 Pav"/>
      <sheetName val="Rev Ext 23 Pav"/>
      <sheetName val="Rev Ext C Maq"/>
      <sheetName val="Esq SS 2"/>
      <sheetName val="Esq SS 1"/>
      <sheetName val="Esq Terreo"/>
      <sheetName val="Esq Mez"/>
      <sheetName val="Esq TP Impar"/>
      <sheetName val="Esq TP Par"/>
      <sheetName val="Esq 21 Pav"/>
      <sheetName val="Esq 22 Pav"/>
      <sheetName val="Esq 23 Pav"/>
      <sheetName val="Esq C Maq"/>
      <sheetName val="Alv TP SS 2"/>
      <sheetName val="Alv TP SS 1"/>
      <sheetName val="Alv Terreo"/>
      <sheetName val="Alv Mez"/>
      <sheetName val="Alv TP Impar"/>
      <sheetName val="Alv TP Par"/>
      <sheetName val="Alv 21 Pav"/>
      <sheetName val="Alv 22 Pav"/>
      <sheetName val="Alv 23 Pav"/>
      <sheetName val="Alv C Maq"/>
      <sheetName val="Banca Terreo"/>
      <sheetName val="Banca Mez"/>
      <sheetName val="Banca TP Impar"/>
      <sheetName val="Banca TP Par"/>
      <sheetName val="Banca 21 Pav"/>
      <sheetName val="Banca 22 Pav"/>
      <sheetName val="Banca 23 Pav"/>
      <sheetName val="Div SSolo 2"/>
      <sheetName val="Div SSolo 1"/>
      <sheetName val="Div Terreo"/>
      <sheetName val="Div Mez"/>
      <sheetName val="Div TP Impar"/>
      <sheetName val="Div TP Par"/>
      <sheetName val="Div 21 Pav"/>
      <sheetName val="Div 22 Pav"/>
      <sheetName val="Div 23 Pav"/>
      <sheetName val="Div C Maq"/>
    </sheetNames>
    <sheetDataSet>
      <sheetData sheetId="0" refreshError="1"/>
      <sheetData sheetId="1" refreshError="1"/>
      <sheetData sheetId="2" refreshError="1"/>
      <sheetData sheetId="3" refreshError="1"/>
      <sheetData sheetId="4"/>
      <sheetData sheetId="5" refreshError="1">
        <row r="1">
          <cell r="C1" t="str">
            <v xml:space="preserve">REVESTIMENTO INTERNO </v>
          </cell>
          <cell r="G1" t="str">
            <v xml:space="preserve">  OBRA: LA VIE EN ROSE RESIDENCE</v>
          </cell>
          <cell r="O1" t="str">
            <v xml:space="preserve">REVESTIMENTO INTERNO </v>
          </cell>
          <cell r="S1" t="str">
            <v xml:space="preserve">  OBRA: LA VIE EN ROSE RESIDENCE</v>
          </cell>
          <cell r="AB1" t="str">
            <v xml:space="preserve">REVESTIMENTO INTERNO </v>
          </cell>
          <cell r="AF1" t="str">
            <v xml:space="preserve">  OBRA: LA VIE EN ROSE RESIDENCE</v>
          </cell>
          <cell r="AO1" t="str">
            <v xml:space="preserve">REVESTIMENTO INTERNO </v>
          </cell>
          <cell r="AS1" t="str">
            <v xml:space="preserve">  OBRA: LA VIE EN ROSE RESIDENCE</v>
          </cell>
          <cell r="BA1" t="str">
            <v xml:space="preserve">REVESTIMENTO INTERNO </v>
          </cell>
          <cell r="BE1" t="str">
            <v xml:space="preserve">  OBRA: LA VIE EN ROSE RESIDENCE</v>
          </cell>
        </row>
        <row r="2">
          <cell r="G2" t="str">
            <v xml:space="preserve"> Pavimento: Tipo Impar</v>
          </cell>
          <cell r="S2" t="str">
            <v xml:space="preserve"> Pavimento: Tipo Impar</v>
          </cell>
          <cell r="AF2" t="str">
            <v xml:space="preserve"> Pavimento: Tipo Impar</v>
          </cell>
          <cell r="AS2" t="str">
            <v xml:space="preserve"> Pavimento: Tipo Impar</v>
          </cell>
          <cell r="BE2" t="str">
            <v xml:space="preserve"> Pavimento: Tipo Impar</v>
          </cell>
        </row>
        <row r="3">
          <cell r="G3" t="str">
            <v xml:space="preserve">  DATA:  Janeiro / 09</v>
          </cell>
          <cell r="S3" t="str">
            <v xml:space="preserve">  DATA:   Janeiro / 09</v>
          </cell>
          <cell r="AF3" t="str">
            <v xml:space="preserve">  DATA:   Janeiro / 09</v>
          </cell>
          <cell r="AS3" t="str">
            <v xml:space="preserve">  DATA:   Janeiro / 09</v>
          </cell>
          <cell r="BE3" t="str">
            <v xml:space="preserve">  DATA:   Janeiro / 09</v>
          </cell>
        </row>
        <row r="4">
          <cell r="B4" t="str">
            <v>TIPO ÍMPAR (X10)</v>
          </cell>
          <cell r="C4" t="str">
            <v>APARTAMENTO 1</v>
          </cell>
          <cell r="O4" t="str">
            <v>APARTAMENTO 1</v>
          </cell>
          <cell r="T4" t="str">
            <v>APARTAMENTO 2</v>
          </cell>
          <cell r="AB4" t="str">
            <v>APARTAMENTO 2</v>
          </cell>
          <cell r="AK4" t="str">
            <v>ÁREA COMUM</v>
          </cell>
          <cell r="AO4" t="str">
            <v>ÁREA COMUM</v>
          </cell>
          <cell r="AY4" t="str">
            <v>DUPLEX INFERIOR</v>
          </cell>
          <cell r="BA4" t="str">
            <v>DUPLEX INFERIOR</v>
          </cell>
        </row>
        <row r="5">
          <cell r="A5" t="str">
            <v>PEÇA</v>
          </cell>
          <cell r="C5" t="str">
            <v>sala</v>
          </cell>
          <cell r="D5" t="str">
            <v>circulação</v>
          </cell>
          <cell r="E5" t="str">
            <v>suite 1</v>
          </cell>
          <cell r="F5" t="str">
            <v>suite 2</v>
          </cell>
          <cell r="G5" t="str">
            <v>suite 3</v>
          </cell>
          <cell r="H5" t="str">
            <v>suite casal</v>
          </cell>
          <cell r="I5" t="str">
            <v>quarto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quarto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Escaninho</v>
          </cell>
          <cell r="AO5" t="str">
            <v>Laje Tecnica apto 1 e 2</v>
          </cell>
          <cell r="AP5" t="str">
            <v>Laje Tecnica apto 3</v>
          </cell>
          <cell r="AQ5" t="str">
            <v>ante-camara</v>
          </cell>
          <cell r="AR5" t="str">
            <v>escada</v>
          </cell>
          <cell r="AS5" t="str">
            <v>Duto entrada de ar</v>
          </cell>
          <cell r="AT5" t="str">
            <v>Duto saida de ar</v>
          </cell>
          <cell r="AU5" t="str">
            <v>poço elevador  apto 2</v>
          </cell>
          <cell r="AV5" t="str">
            <v>poço elevador servico</v>
          </cell>
          <cell r="AW5" t="str">
            <v>poço elevador  apto 1 e 3</v>
          </cell>
          <cell r="AX5" t="str">
            <v>TOTAL ÁREA COMUM</v>
          </cell>
          <cell r="AY5" t="str">
            <v>sala</v>
          </cell>
          <cell r="AZ5" t="str">
            <v>quarto serviço</v>
          </cell>
          <cell r="BA5" t="str">
            <v>cozinha</v>
          </cell>
          <cell r="BB5" t="str">
            <v>área de serviço</v>
          </cell>
          <cell r="BC5" t="str">
            <v>sacada</v>
          </cell>
          <cell r="BD5" t="str">
            <v>lavabo</v>
          </cell>
          <cell r="BE5" t="str">
            <v>banho serviço</v>
          </cell>
          <cell r="BF5" t="str">
            <v>escada</v>
          </cell>
          <cell r="BG5" t="str">
            <v>TOTAL DUPLEX INFERIOR</v>
          </cell>
          <cell r="BH5" t="str">
            <v>TOTAL TIPO ÍMPAR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K6">
            <v>1</v>
          </cell>
          <cell r="AL6">
            <v>1</v>
          </cell>
          <cell r="AM6">
            <v>1</v>
          </cell>
          <cell r="AN6">
            <v>1</v>
          </cell>
          <cell r="AO6">
            <v>2</v>
          </cell>
          <cell r="AP6">
            <v>1</v>
          </cell>
          <cell r="AQ6">
            <v>1</v>
          </cell>
          <cell r="AR6">
            <v>1</v>
          </cell>
          <cell r="AS6">
            <v>1</v>
          </cell>
          <cell r="AT6">
            <v>1</v>
          </cell>
          <cell r="AU6">
            <v>1</v>
          </cell>
          <cell r="AV6">
            <v>1</v>
          </cell>
          <cell r="AW6">
            <v>1</v>
          </cell>
          <cell r="AY6">
            <v>1</v>
          </cell>
          <cell r="AZ6">
            <v>1</v>
          </cell>
          <cell r="BA6">
            <v>1</v>
          </cell>
          <cell r="BB6">
            <v>1</v>
          </cell>
          <cell r="BC6">
            <v>1</v>
          </cell>
          <cell r="BD6">
            <v>1</v>
          </cell>
          <cell r="BE6">
            <v>1</v>
          </cell>
          <cell r="BF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Cimentado p/receber acabamento</v>
          </cell>
        </row>
        <row r="15">
          <cell r="B15" t="str">
            <v>Regularização para piso  - Escada</v>
          </cell>
        </row>
        <row r="16">
          <cell r="B16" t="str">
            <v>Pintura à base de resina especial</v>
          </cell>
        </row>
        <row r="17">
          <cell r="B17" t="str">
            <v>Granito Branco Siena polido 55x55cm</v>
          </cell>
        </row>
        <row r="18">
          <cell r="B18" t="str">
            <v>Mármore Travertino romano bruto</v>
          </cell>
        </row>
        <row r="19">
          <cell r="B19" t="str">
            <v>Mármore Crema Marfil</v>
          </cell>
        </row>
        <row r="20">
          <cell r="B20" t="str">
            <v>Filete em Granito Preto 4cm</v>
          </cell>
        </row>
        <row r="21">
          <cell r="B21" t="str">
            <v>Ceramica 30x30cm Cecrisa White Basic Matte</v>
          </cell>
        </row>
        <row r="22">
          <cell r="B22" t="str">
            <v xml:space="preserve">Porcelanato 45x45cm Portinari Loft White retificado acetinado </v>
          </cell>
        </row>
        <row r="23">
          <cell r="B23" t="str">
            <v>Porcelanato 45x45cm Portinari Pérola polido</v>
          </cell>
        </row>
        <row r="24">
          <cell r="B24" t="str">
            <v>Porcelanato 45x45cm Portinari Loft Be retificado lapado</v>
          </cell>
        </row>
        <row r="25">
          <cell r="B25" t="str">
            <v>Porcelanato 45x90cm Portinari Bianco Ami polido</v>
          </cell>
        </row>
        <row r="26">
          <cell r="B26" t="str">
            <v>Porcelanato 45x45cm Portinari Loft Bold SGR</v>
          </cell>
        </row>
        <row r="27">
          <cell r="B27" t="str">
            <v xml:space="preserve">Cerâmica 45x45cm Portinari Medano Ar </v>
          </cell>
        </row>
        <row r="28">
          <cell r="B28" t="str">
            <v>Impermeabilizacao de areas Umidas</v>
          </cell>
        </row>
        <row r="29">
          <cell r="A29" t="str">
            <v>T E T O S</v>
          </cell>
          <cell r="B29" t="str">
            <v>Área Total</v>
          </cell>
        </row>
        <row r="30">
          <cell r="B30" t="str">
            <v xml:space="preserve">Massa de gesso </v>
          </cell>
        </row>
        <row r="31">
          <cell r="B31" t="str">
            <v>Forro placa de gesso liso</v>
          </cell>
        </row>
        <row r="32">
          <cell r="B32" t="str">
            <v>Pintura acrílica sobre massa PVA</v>
          </cell>
        </row>
        <row r="33">
          <cell r="B33" t="str">
            <v>Pintura acrílica sobre massa acrílica</v>
          </cell>
        </row>
        <row r="34">
          <cell r="B34" t="str">
            <v>Textura a base de cal e cola</v>
          </cell>
        </row>
        <row r="35">
          <cell r="B35" t="str">
            <v xml:space="preserve">Tabica de gesso liso </v>
          </cell>
        </row>
        <row r="36">
          <cell r="B36" t="str">
            <v>Moldura reta 15cm</v>
          </cell>
        </row>
        <row r="37">
          <cell r="A37" t="str">
            <v>P A R E D E S</v>
          </cell>
          <cell r="B37" t="str">
            <v>Perímetro</v>
          </cell>
        </row>
        <row r="38">
          <cell r="B38" t="str">
            <v>Pé Direito</v>
          </cell>
        </row>
        <row r="39">
          <cell r="B39" t="str">
            <v>Área Bruta</v>
          </cell>
        </row>
        <row r="40">
          <cell r="B40" t="str">
            <v>Desconto</v>
          </cell>
        </row>
        <row r="41">
          <cell r="B41" t="str">
            <v>Área Unitária</v>
          </cell>
        </row>
        <row r="42">
          <cell r="B42" t="str">
            <v>Área Total</v>
          </cell>
        </row>
        <row r="43">
          <cell r="B43" t="str">
            <v>Reboco Paulista</v>
          </cell>
        </row>
        <row r="44">
          <cell r="B44" t="str">
            <v>Reboco Paulista (acima do forro)</v>
          </cell>
        </row>
        <row r="45">
          <cell r="B45" t="str">
            <v>Pintura Texturatto Renaissance</v>
          </cell>
        </row>
        <row r="46">
          <cell r="B46" t="str">
            <v>Pintura acrilica semi-brilho  na cor branco neve Suvinil</v>
          </cell>
        </row>
        <row r="47">
          <cell r="B47" t="str">
            <v>Textura a base de cal e cola</v>
          </cell>
        </row>
        <row r="48">
          <cell r="B48" t="str">
            <v>Caiação</v>
          </cell>
        </row>
        <row r="49">
          <cell r="B49" t="str">
            <v>Pintura acrilica acetinada (cor F156 Suvinil) com massa PVA</v>
          </cell>
        </row>
        <row r="50">
          <cell r="B50" t="str">
            <v>Pintura acrilica acetinada (cor branco neve) com massa PVA</v>
          </cell>
        </row>
        <row r="51">
          <cell r="B51" t="str">
            <v>Revestimento Rustico Leinertex Marfim</v>
          </cell>
        </row>
        <row r="52">
          <cell r="B52" t="str">
            <v>Cerâmica 33x45cm Portinari White Plain matte retificada</v>
          </cell>
        </row>
        <row r="53">
          <cell r="B53" t="str">
            <v xml:space="preserve">Porcelanato 45x45cm Portinari Pérola polido </v>
          </cell>
        </row>
        <row r="54">
          <cell r="B54" t="str">
            <v>Moisaco de mármore branco especial anticato ref. 8921A Camon Pavimenti</v>
          </cell>
        </row>
        <row r="55">
          <cell r="B55" t="str">
            <v>Pintura Acrílica acetinada cor B-148 Suvinil sobre massa PVA</v>
          </cell>
        </row>
        <row r="56">
          <cell r="B56" t="str">
            <v xml:space="preserve">Porcelanato Loft Be retificado lapado 45x45cm </v>
          </cell>
        </row>
        <row r="57">
          <cell r="B57" t="str">
            <v>Filete em alumínio polido  (ml)</v>
          </cell>
        </row>
        <row r="58">
          <cell r="B58" t="str">
            <v>Cantoneira da alumínio  (ml)</v>
          </cell>
        </row>
        <row r="59">
          <cell r="B59" t="str">
            <v>Marmore Crema Marfil</v>
          </cell>
        </row>
        <row r="60">
          <cell r="B60" t="str">
            <v>Filete Marmore branco Piques 4cm</v>
          </cell>
        </row>
        <row r="61">
          <cell r="B61" t="str">
            <v>Granito polido branco siena</v>
          </cell>
        </row>
        <row r="62">
          <cell r="B62" t="str">
            <v>Granito lavado Fultec 564</v>
          </cell>
        </row>
        <row r="63">
          <cell r="B63" t="str">
            <v>Pastilha 5x23cm Atlas serie Andes l. Onix Potosi OM9443</v>
          </cell>
        </row>
        <row r="64">
          <cell r="B64" t="str">
            <v>Pastilha 20x20cm Portinari branco lux</v>
          </cell>
        </row>
        <row r="65">
          <cell r="B65" t="str">
            <v>Cerâmica 20x20cm Cecrisa White Basic Matte</v>
          </cell>
        </row>
        <row r="66">
          <cell r="A66" t="str">
            <v>R  O  D  A  P  É</v>
          </cell>
          <cell r="B66" t="str">
            <v>Perímetro Unit.</v>
          </cell>
        </row>
        <row r="67">
          <cell r="B67" t="str">
            <v>Perímetro Total</v>
          </cell>
        </row>
        <row r="68">
          <cell r="B68" t="str">
            <v>Pintura acrílica para cimentado 7cm</v>
          </cell>
        </row>
        <row r="69">
          <cell r="B69" t="str">
            <v>Porcelanato 45x45cm Portinari Loft White retificado acetinado h=10cm</v>
          </cell>
        </row>
        <row r="70">
          <cell r="B70" t="str">
            <v>Porcelanato 45x90cm Portinari Bianco Ami polido h=10cm</v>
          </cell>
        </row>
        <row r="71">
          <cell r="B71" t="str">
            <v>Porcelanato 45x45cm Portinari Loft Bold SGR h=10cm</v>
          </cell>
        </row>
        <row r="72">
          <cell r="B72" t="str">
            <v>Ceramica 30x30cm Cecrisa White Basic Matte h=10cm</v>
          </cell>
        </row>
        <row r="73">
          <cell r="B73" t="str">
            <v>Mármore Travertino romano bruto (h=10cm)</v>
          </cell>
        </row>
        <row r="74">
          <cell r="B74" t="str">
            <v>Mármore branco Piguês (h=20cm)</v>
          </cell>
        </row>
        <row r="75">
          <cell r="B75" t="str">
            <v>Cerâmica 45x45cm Portinari Medano Ar  h=10cm</v>
          </cell>
        </row>
        <row r="76">
          <cell r="A76" t="str">
            <v>soleira / filetes</v>
          </cell>
          <cell r="B76" t="str">
            <v>peça (metros)</v>
          </cell>
        </row>
        <row r="77">
          <cell r="B77" t="str">
            <v>Mármore branco Piguês 12cm</v>
          </cell>
        </row>
        <row r="78">
          <cell r="B78" t="str">
            <v>Mármore branco Piguês 17cm</v>
          </cell>
        </row>
        <row r="79">
          <cell r="B79" t="str">
            <v>Granito Branco Siena polido 12cm</v>
          </cell>
        </row>
        <row r="80">
          <cell r="B80" t="str">
            <v>Granito Branco Siena polido 17cm</v>
          </cell>
        </row>
        <row r="81">
          <cell r="B81" t="str">
            <v>Granito Preto polido 12cm</v>
          </cell>
        </row>
        <row r="82">
          <cell r="B82" t="str">
            <v>Granito Preto polido 17cm</v>
          </cell>
        </row>
        <row r="83">
          <cell r="B83" t="str">
            <v>Granito Preto polido 20cm</v>
          </cell>
        </row>
        <row r="84">
          <cell r="B84" t="str">
            <v>Marmore Crema Marfil 12cm</v>
          </cell>
        </row>
        <row r="85">
          <cell r="B85" t="str">
            <v>Filete de marmore crema marfil 3cm</v>
          </cell>
        </row>
        <row r="86">
          <cell r="B86" t="str">
            <v>Filete de granito Branco Piguês 3cm</v>
          </cell>
        </row>
        <row r="87">
          <cell r="B87" t="str">
            <v>Filete de granito Branco Siena 3cm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SS2"/>
      <sheetName val="rev int SS1"/>
      <sheetName val="rev int ter"/>
      <sheetName val="rev int mez"/>
      <sheetName val="rev int TP ímpar"/>
      <sheetName val="rev int TP par"/>
      <sheetName val="rev int pav 21_"/>
      <sheetName val="rev int pav 22_"/>
      <sheetName val="rev int pav 23_"/>
      <sheetName val="rev int bar"/>
      <sheetName val="Rev Ext"/>
      <sheetName val="Esq"/>
      <sheetName val="Alv SS2"/>
      <sheetName val="Alv SS1"/>
      <sheetName val="Alv tér"/>
      <sheetName val="Alv mez"/>
      <sheetName val="Alv tipo ímpar"/>
      <sheetName val="Alv tipo par"/>
      <sheetName val="Alv 21_"/>
      <sheetName val="Alv 22_"/>
      <sheetName val="Alv 23_"/>
      <sheetName val="Alv barrilete"/>
      <sheetName val="Diversos"/>
      <sheetName val="banca"/>
      <sheetName val="Cobertura"/>
    </sheetNames>
    <sheetDataSet>
      <sheetData sheetId="0"/>
      <sheetData sheetId="1"/>
      <sheetData sheetId="2" refreshError="1"/>
      <sheetData sheetId="3" refreshError="1"/>
      <sheetData sheetId="4"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das Rosas</v>
          </cell>
          <cell r="R1" t="str">
            <v>FOLHA:</v>
          </cell>
          <cell r="S1" t="str">
            <v>FOLHA:</v>
          </cell>
          <cell r="T1" t="str">
            <v xml:space="preserve">REVESTIMENTO INTERNO </v>
          </cell>
          <cell r="V1" t="str">
            <v>FOLHA:</v>
          </cell>
          <cell r="X1" t="str">
            <v xml:space="preserve">  OBRA:  Residencial Alameda das Rosas</v>
          </cell>
          <cell r="AA1" t="str">
            <v>FOLHA:</v>
          </cell>
          <cell r="AB1" t="str">
            <v xml:space="preserve">REVESTIMENTO INTERNO </v>
          </cell>
          <cell r="AD1" t="str">
            <v>FOLHA:</v>
          </cell>
          <cell r="AE1" t="str">
            <v xml:space="preserve">REVESTIMENTO INTERNO </v>
          </cell>
          <cell r="AG1" t="str">
            <v xml:space="preserve">  OBRA:  Residencial Alameda das Rosas</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 xml:space="preserve">REVESTIMENTO INTERNO </v>
          </cell>
          <cell r="AU1" t="str">
            <v xml:space="preserve">REVESTIMENTO INTERNO </v>
          </cell>
          <cell r="AZ1" t="str">
            <v xml:space="preserve">  OBRA:  Residencial Alameda das Rosas</v>
          </cell>
          <cell r="BC1" t="str">
            <v>FOLHA:</v>
          </cell>
          <cell r="BF1" t="str">
            <v>FOLHA:</v>
          </cell>
        </row>
        <row r="2">
          <cell r="J2" t="str">
            <v>01/06</v>
          </cell>
          <cell r="R2" t="str">
            <v>02/03</v>
          </cell>
          <cell r="S2" t="str">
            <v>02/06</v>
          </cell>
          <cell r="V2" t="str">
            <v>03/03</v>
          </cell>
          <cell r="AA2" t="str">
            <v>03/06</v>
          </cell>
          <cell r="AD2" t="str">
            <v>03/04</v>
          </cell>
          <cell r="AJ2" t="str">
            <v>04/06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TIPO ÍMPAR (X10)</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TOTAL ÁREA COMUM</v>
          </cell>
          <cell r="AT5" t="str">
            <v>sala</v>
          </cell>
          <cell r="AU5" t="str">
            <v>qt serviço</v>
          </cell>
          <cell r="AV5" t="str">
            <v>cozinha</v>
          </cell>
          <cell r="AW5" t="str">
            <v>área de serviço</v>
          </cell>
          <cell r="AX5" t="str">
            <v>sacada</v>
          </cell>
          <cell r="AY5" t="str">
            <v>lavabo</v>
          </cell>
          <cell r="AZ5" t="str">
            <v>banho serviço</v>
          </cell>
          <cell r="BA5" t="str">
            <v>escada</v>
          </cell>
          <cell r="BB5" t="str">
            <v>TOTAL DUPLEX INFERIOR</v>
          </cell>
          <cell r="BC5" t="str">
            <v>TOTAL TIPO ÍMPAR   (X10)</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Porcelanato Perlino Be  45x45cm Portinari</v>
          </cell>
        </row>
        <row r="25">
          <cell r="A25" t="str">
            <v>T E T O S</v>
          </cell>
          <cell r="B25" t="str">
            <v>Área Total</v>
          </cell>
        </row>
        <row r="26">
          <cell r="B26" t="str">
            <v xml:space="preserve">Massa de gesso </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Textura a base de cal e cola</v>
          </cell>
        </row>
        <row r="43">
          <cell r="B43" t="str">
            <v>Caiação</v>
          </cell>
        </row>
        <row r="44">
          <cell r="A44" t="str">
            <v>P A R E D E S</v>
          </cell>
          <cell r="B44" t="str">
            <v>Pintura acrilica acetinada (F156 Suvinil) com massa PVA</v>
          </cell>
        </row>
        <row r="45">
          <cell r="B45" t="str">
            <v>Cerâmica White Plain matte retificada 33x45cm</v>
          </cell>
        </row>
        <row r="46">
          <cell r="A46" t="str">
            <v>P A R E D E S</v>
          </cell>
          <cell r="B46" t="str">
            <v>Moisaco de mármore branco especial anticato ref. 8921A Camon Pavimenti</v>
          </cell>
        </row>
        <row r="47">
          <cell r="A47" t="str">
            <v>R  O  D  A  P  É</v>
          </cell>
          <cell r="B47" t="str">
            <v>Pintura Acrílica perolada na cor B-187-Suvinil sobre massa PVA</v>
          </cell>
        </row>
        <row r="48">
          <cell r="B48" t="str">
            <v xml:space="preserve">Porcelanato Loft Be retificado lapado 45x45cm </v>
          </cell>
        </row>
        <row r="49">
          <cell r="B49" t="str">
            <v>Filete em alumínio polido  (ml)</v>
          </cell>
        </row>
        <row r="50">
          <cell r="B50" t="str">
            <v>Cantoneira da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45x45cm Pérola polido Portinari (h=22,5cm)</v>
          </cell>
        </row>
        <row r="59">
          <cell r="A59" t="str">
            <v>Rodamão</v>
          </cell>
          <cell r="B59" t="str">
            <v>Porcelanato Loft Be retificado lapado 45x45cm  (h=45cm)</v>
          </cell>
        </row>
        <row r="60">
          <cell r="B60" t="str">
            <v>Porcelanato Bianco Ami polido 45x90cm  h = 10cm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polido 55x55cm h=15cm</v>
          </cell>
        </row>
        <row r="65">
          <cell r="B65" t="str">
            <v>Cerâmica Medano Ar 45x45cm (h=10cm)</v>
          </cell>
        </row>
        <row r="66">
          <cell r="A66" t="str">
            <v>soleira / filetes</v>
          </cell>
          <cell r="B66" t="str">
            <v>peça (metros)</v>
          </cell>
        </row>
        <row r="67">
          <cell r="A67" t="str">
            <v>soleira / filetes</v>
          </cell>
          <cell r="B67" t="str">
            <v>Mármore branco Piguês</v>
          </cell>
        </row>
        <row r="68">
          <cell r="B68" t="str">
            <v>Granito Branco Siena polido</v>
          </cell>
        </row>
        <row r="69">
          <cell r="A69" t="str">
            <v>soleira / filetes</v>
          </cell>
          <cell r="B69" t="str">
            <v>Filete de granito Branco Piguês 3cm</v>
          </cell>
        </row>
        <row r="70">
          <cell r="B70" t="str">
            <v>Filete de granito Branco Siena 3cm</v>
          </cell>
        </row>
        <row r="71">
          <cell r="A71" t="str">
            <v xml:space="preserve">rodamão </v>
          </cell>
          <cell r="B71" t="str">
            <v>peça (metros)</v>
          </cell>
        </row>
        <row r="72">
          <cell r="A72" t="str">
            <v>Rodamão</v>
          </cell>
          <cell r="B72" t="str">
            <v>Mármore branco Piguês (h=28cm)</v>
          </cell>
        </row>
        <row r="73">
          <cell r="B73" t="str">
            <v>Testeira Mármore Crema marfil  L=10cm</v>
          </cell>
        </row>
        <row r="74">
          <cell r="B74" t="str">
            <v xml:space="preserve">Testeira Mármore Crema </v>
          </cell>
        </row>
      </sheetData>
      <sheetData sheetId="5"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FOLHA:</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FOLHA:</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  OBRA:  Residencial Alameda das Rosas</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TIPO PAR (X10)</v>
          </cell>
          <cell r="C4" t="str">
            <v>APARTAMENTO 1</v>
          </cell>
          <cell r="K4" t="str">
            <v>APARTAMENTO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banho suite 1</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Porcelanato Loft White retificado 45x45cm acetinado Portinari</v>
          </cell>
        </row>
        <row r="18">
          <cell r="B18" t="str">
            <v>Porcelanato 45x45cm Pérola polido</v>
          </cell>
        </row>
        <row r="19">
          <cell r="B19" t="str">
            <v xml:space="preserve">Porcelanato Loft Be retificado lapado 45x45cm </v>
          </cell>
        </row>
        <row r="20">
          <cell r="B20" t="str">
            <v xml:space="preserve">Porcelanato Bianco Ami polido 45x90cm </v>
          </cell>
        </row>
        <row r="21">
          <cell r="B21" t="str">
            <v xml:space="preserve">Porcelanato Loft Bold SGR 45x45cm </v>
          </cell>
        </row>
        <row r="22">
          <cell r="B22" t="str">
            <v>Cerâmica Medano Ar 45x45cm</v>
          </cell>
        </row>
        <row r="23">
          <cell r="B23" t="str">
            <v>Cerâmica Cecrisa White Basic Matte 30x30cm</v>
          </cell>
        </row>
        <row r="24">
          <cell r="A24" t="str">
            <v>T E T O S</v>
          </cell>
          <cell r="B24" t="str">
            <v>Área Total</v>
          </cell>
        </row>
        <row r="25">
          <cell r="B25" t="str">
            <v>Massa de gesso</v>
          </cell>
        </row>
        <row r="26">
          <cell r="A26" t="str">
            <v>T E T O S</v>
          </cell>
          <cell r="B26" t="str">
            <v>Forro placa de gesso liso</v>
          </cell>
        </row>
        <row r="27">
          <cell r="B27" t="str">
            <v>Pintura acrílica sobre massa PVA</v>
          </cell>
        </row>
        <row r="28">
          <cell r="B28" t="str">
            <v>Pintura acrílica sobre massa acrílica</v>
          </cell>
        </row>
        <row r="29">
          <cell r="A29" t="str">
            <v>T E T O S</v>
          </cell>
          <cell r="B29" t="str">
            <v>Textura a base de cal e cola</v>
          </cell>
        </row>
        <row r="30">
          <cell r="B30" t="str">
            <v xml:space="preserve">Tabica de gesso liso </v>
          </cell>
        </row>
        <row r="31">
          <cell r="B31" t="str">
            <v>Moldura reta 15x22cm</v>
          </cell>
        </row>
        <row r="32">
          <cell r="A32" t="str">
            <v>P A R E D E S</v>
          </cell>
          <cell r="B32" t="str">
            <v>Perímetro</v>
          </cell>
        </row>
        <row r="33">
          <cell r="B33" t="str">
            <v>Pé Direito</v>
          </cell>
        </row>
        <row r="34">
          <cell r="A34" t="str">
            <v>P A R E D E S</v>
          </cell>
          <cell r="B34" t="str">
            <v>Área Bruta</v>
          </cell>
        </row>
        <row r="35">
          <cell r="B35" t="str">
            <v>Desconto</v>
          </cell>
        </row>
        <row r="36">
          <cell r="B36" t="str">
            <v>Área Unitária</v>
          </cell>
        </row>
        <row r="37">
          <cell r="B37" t="str">
            <v>Área Total</v>
          </cell>
        </row>
        <row r="38">
          <cell r="B38" t="str">
            <v>Reboco Paulista</v>
          </cell>
        </row>
        <row r="39">
          <cell r="A39" t="str">
            <v>P A R E D E S</v>
          </cell>
          <cell r="B39" t="str">
            <v>Pintura Acrílica semi-brilho  (F-106 Suvinil) sobre massa PVA</v>
          </cell>
        </row>
        <row r="40">
          <cell r="B40" t="str">
            <v>Pintura Acrílica perolada na cor B-187-Suvinil sobre massa PVA</v>
          </cell>
        </row>
        <row r="41">
          <cell r="B41" t="str">
            <v>Textura a base de cal e cola</v>
          </cell>
        </row>
        <row r="42">
          <cell r="B42" t="str">
            <v>Caiação</v>
          </cell>
        </row>
        <row r="43">
          <cell r="B43" t="str">
            <v>Pintura acrilica acetinada (F156 Suvinil) com massa PVA</v>
          </cell>
        </row>
        <row r="44">
          <cell r="A44" t="str">
            <v>P A R E D E S</v>
          </cell>
          <cell r="B44" t="str">
            <v>Cerâmica White Plain matte retificada 33x45cm</v>
          </cell>
        </row>
        <row r="45">
          <cell r="B45" t="str">
            <v>Pintura perolada na cor E188-Suvinil</v>
          </cell>
        </row>
        <row r="46">
          <cell r="A46" t="str">
            <v>P A R E D E S</v>
          </cell>
          <cell r="B46" t="str">
            <v>Moisaco de mármore branco especial anticato ref. 8921A Camon Pavimenti</v>
          </cell>
        </row>
        <row r="47">
          <cell r="B47" t="str">
            <v xml:space="preserve">Porcelanato Loft Be retificado lapado 45x45cm </v>
          </cell>
        </row>
        <row r="48">
          <cell r="B48" t="str">
            <v>Filete em alumínio polido  (ml)</v>
          </cell>
        </row>
        <row r="49">
          <cell r="B49" t="str">
            <v>Cantoneira de alumínio (ml)</v>
          </cell>
        </row>
        <row r="50">
          <cell r="B50" t="str">
            <v>Granito lavado Fultec 564</v>
          </cell>
        </row>
        <row r="51">
          <cell r="B51" t="str">
            <v>Pastilha brancolux 20x20cm</v>
          </cell>
        </row>
        <row r="52">
          <cell r="B52" t="str">
            <v>Cerâmica Cecrisa branca 20x20cm</v>
          </cell>
        </row>
        <row r="53">
          <cell r="A53" t="str">
            <v>R  O  D  A  P  É</v>
          </cell>
          <cell r="B53" t="str">
            <v>Perímetro Unit.</v>
          </cell>
        </row>
        <row r="54">
          <cell r="B54" t="str">
            <v>Perímetro Total</v>
          </cell>
        </row>
        <row r="55">
          <cell r="A55" t="str">
            <v>R  O  D  A  P  É</v>
          </cell>
          <cell r="B55" t="str">
            <v>Pintura acrílica para cimentado 7cm</v>
          </cell>
        </row>
        <row r="56">
          <cell r="B56" t="str">
            <v>Porcelanato Loft White retificado 45x45cm acetinado Portinari (h=10cm)</v>
          </cell>
        </row>
        <row r="57">
          <cell r="B57" t="str">
            <v>Porcelanato 45x45cm Pérola polido  h = 22,5 cm</v>
          </cell>
        </row>
        <row r="58">
          <cell r="B58" t="str">
            <v>Porcelanato Loft Be retificado lapado 45x45cm  (h=45cm)</v>
          </cell>
        </row>
        <row r="59">
          <cell r="B59" t="str">
            <v xml:space="preserve">Porcelanato Bianco Ami polido 45x90cm </v>
          </cell>
        </row>
        <row r="60">
          <cell r="B60" t="str">
            <v xml:space="preserve">Porcelanato Loft Bold SGR 45x45cm </v>
          </cell>
        </row>
        <row r="61">
          <cell r="B61" t="str">
            <v>Mármore branco Piguês (h=20cm)</v>
          </cell>
        </row>
        <row r="62">
          <cell r="B62" t="str">
            <v>Cerâmica Cecrisa White Basic Matte 30x30cm</v>
          </cell>
        </row>
        <row r="63">
          <cell r="B63" t="str">
            <v>Granito Branco Siena   h = 15cm</v>
          </cell>
        </row>
        <row r="64">
          <cell r="B64" t="str">
            <v>Cerâmica Medano Ar 45x45cm (h=10cm)</v>
          </cell>
        </row>
        <row r="65">
          <cell r="A65" t="str">
            <v>soleira / filetes</v>
          </cell>
          <cell r="B65" t="str">
            <v>peça (metros)</v>
          </cell>
        </row>
        <row r="66">
          <cell r="A66" t="str">
            <v>R  O  D  A  P  É</v>
          </cell>
          <cell r="B66" t="str">
            <v>Mármore branco Piguês</v>
          </cell>
        </row>
        <row r="67">
          <cell r="B67" t="str">
            <v>Granito Branco Siena polido</v>
          </cell>
        </row>
        <row r="68">
          <cell r="A68" t="str">
            <v>soleira / filetes</v>
          </cell>
          <cell r="B68" t="str">
            <v>Filete de granito Branco Piguês 3cm</v>
          </cell>
        </row>
        <row r="69">
          <cell r="B69" t="str">
            <v>Filete de granito Branco Siema 3cm</v>
          </cell>
        </row>
        <row r="70">
          <cell r="A70" t="str">
            <v xml:space="preserve">Rodamão </v>
          </cell>
          <cell r="B70" t="str">
            <v>peça (área)</v>
          </cell>
        </row>
        <row r="71">
          <cell r="A71" t="str">
            <v>Soleira</v>
          </cell>
          <cell r="B71" t="str">
            <v>Mármore branco Piguês</v>
          </cell>
        </row>
        <row r="72">
          <cell r="B72" t="str">
            <v>Testeira Mármore Crema marfil</v>
          </cell>
        </row>
        <row r="73">
          <cell r="A73" t="str">
            <v>rodamão / testeira</v>
          </cell>
          <cell r="B73" t="str">
            <v>peça (metros)</v>
          </cell>
        </row>
        <row r="74">
          <cell r="B74" t="str">
            <v>Mármore branco Piguês</v>
          </cell>
        </row>
        <row r="75">
          <cell r="B75" t="str">
            <v>Testeira Mármore Crema marfil</v>
          </cell>
        </row>
      </sheetData>
      <sheetData sheetId="6"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FOLHA:</v>
          </cell>
          <cell r="T1" t="str">
            <v xml:space="preserve">REVESTIMENTO INTERNO </v>
          </cell>
          <cell r="V1" t="str">
            <v>FOLHA:</v>
          </cell>
          <cell r="X1" t="str">
            <v xml:space="preserve">  OBRA:Residencial Alameda </v>
          </cell>
          <cell r="AA1" t="str">
            <v>FOLHA:</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01/06</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21°</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 Portinari</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Pintura Acrílica perolada na cor B-187-Suvinil sobre massa PVA</v>
          </cell>
        </row>
        <row r="43">
          <cell r="B43" t="str">
            <v>Caiação</v>
          </cell>
        </row>
        <row r="44">
          <cell r="A44" t="str">
            <v>P A R E D E S</v>
          </cell>
          <cell r="B44" t="str">
            <v>Pintura acrilica acetinada (F156 Suvinil) com massa PVA</v>
          </cell>
        </row>
        <row r="45">
          <cell r="B45" t="str">
            <v>Textura a base de cal e cola</v>
          </cell>
        </row>
        <row r="46">
          <cell r="A46" t="str">
            <v>P A R E D E S</v>
          </cell>
          <cell r="B46" t="str">
            <v>Cerâmica White Plain matte retificada 33x45cm</v>
          </cell>
        </row>
        <row r="47">
          <cell r="A47" t="str">
            <v>R  O  D  A  P  É</v>
          </cell>
          <cell r="B47" t="str">
            <v>Moisaco de mármore branco especial anticato ref. 8921A Camon Pavimenti</v>
          </cell>
        </row>
        <row r="48">
          <cell r="B48" t="str">
            <v xml:space="preserve">Porcelanato Loft Be retificado lapado 45x45cm </v>
          </cell>
        </row>
        <row r="49">
          <cell r="B49" t="str">
            <v>Filete em alumínio polido  (ml)</v>
          </cell>
        </row>
        <row r="50">
          <cell r="B50" t="str">
            <v>Cantoneira de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 cm Pérola polido Portinari h = 22,5cm</v>
          </cell>
        </row>
        <row r="59">
          <cell r="A59" t="str">
            <v>Rodamão</v>
          </cell>
          <cell r="B59" t="str">
            <v>Porcelanato Loft Be retificado lapado 45x45cm  (h=45cm)</v>
          </cell>
        </row>
        <row r="60">
          <cell r="B60" t="str">
            <v xml:space="preserve">Porcelanato Bianco Ami polido 45x90cm </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7"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 xml:space="preserve">REVESTIMENTO INTERNO </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 xml:space="preserve">REVESTIMENTO INTERNO </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REVESTIMENTO INTERNO </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PAVIMENTO 22°</v>
          </cell>
          <cell r="C4" t="str">
            <v>DUPLEX INFERIOR (APTO 1)</v>
          </cell>
          <cell r="K4" t="str">
            <v>DUPLEX INFERIOR (APTO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circulação</v>
          </cell>
          <cell r="D5" t="str">
            <v>suite 1</v>
          </cell>
          <cell r="E5" t="str">
            <v>suite 2</v>
          </cell>
          <cell r="F5" t="str">
            <v>suite 3</v>
          </cell>
          <cell r="G5" t="str">
            <v>suite 4</v>
          </cell>
          <cell r="H5" t="str">
            <v>suite casal</v>
          </cell>
          <cell r="I5" t="str">
            <v>qt serviço</v>
          </cell>
          <cell r="J5" t="str">
            <v>área de serviço</v>
          </cell>
          <cell r="K5" t="str">
            <v>banho suite 1</v>
          </cell>
          <cell r="L5" t="str">
            <v>banho suite 2</v>
          </cell>
          <cell r="M5" t="str">
            <v>banho suite 3</v>
          </cell>
          <cell r="N5" t="str">
            <v>banho suite 4</v>
          </cell>
          <cell r="O5" t="str">
            <v>banho suite casal</v>
          </cell>
          <cell r="P5" t="str">
            <v>banho serviço</v>
          </cell>
          <cell r="Q5" t="str">
            <v>TOTAL DO  APTO 1</v>
          </cell>
          <cell r="R5" t="str">
            <v>circulação</v>
          </cell>
          <cell r="S5" t="str">
            <v>suite 1</v>
          </cell>
          <cell r="T5" t="str">
            <v>suite 2</v>
          </cell>
          <cell r="U5" t="str">
            <v>suite 3</v>
          </cell>
          <cell r="V5" t="str">
            <v>suite 4</v>
          </cell>
          <cell r="W5" t="str">
            <v>suite casal</v>
          </cell>
          <cell r="X5" t="str">
            <v>qt serviço</v>
          </cell>
          <cell r="Y5" t="str">
            <v>área de serviço</v>
          </cell>
          <cell r="Z5" t="str">
            <v>banho suite 1</v>
          </cell>
          <cell r="AA5" t="str">
            <v>banho suite 2</v>
          </cell>
          <cell r="AB5" t="str">
            <v>banho suite 3</v>
          </cell>
          <cell r="AC5" t="str">
            <v>banho suite 4</v>
          </cell>
          <cell r="AD5" t="str">
            <v>banho suite casal</v>
          </cell>
          <cell r="AE5" t="str">
            <v>banho serviço</v>
          </cell>
          <cell r="AF5" t="str">
            <v>TOTAL DO  APTO 2</v>
          </cell>
          <cell r="AG5" t="str">
            <v>hall duplex (apto 1)</v>
          </cell>
          <cell r="AH5" t="str">
            <v>hall serviço</v>
          </cell>
          <cell r="AI5" t="str">
            <v>ante-camara</v>
          </cell>
          <cell r="AJ5" t="str">
            <v>escada</v>
          </cell>
          <cell r="AK5" t="str">
            <v xml:space="preserve">poço elevador </v>
          </cell>
          <cell r="AL5" t="str">
            <v xml:space="preserve">poço elevador </v>
          </cell>
          <cell r="AM5" t="str">
            <v xml:space="preserve">poço elevador </v>
          </cell>
          <cell r="AN5" t="str">
            <v>escaninho</v>
          </cell>
          <cell r="AO5" t="str">
            <v>TOTAL ÁREA COMUM</v>
          </cell>
          <cell r="AP5" t="str">
            <v>sala</v>
          </cell>
          <cell r="AQ5" t="str">
            <v>Qt serviço</v>
          </cell>
          <cell r="AR5" t="str">
            <v>Jantar</v>
          </cell>
          <cell r="AS5" t="str">
            <v>escada</v>
          </cell>
          <cell r="AT5" t="str">
            <v>terraço descoberto</v>
          </cell>
          <cell r="AU5" t="str">
            <v>lavabo</v>
          </cell>
          <cell r="AV5" t="str">
            <v>banho servço</v>
          </cell>
          <cell r="AW5" t="str">
            <v>cozinha</v>
          </cell>
          <cell r="AX5" t="str">
            <v>área serviço</v>
          </cell>
          <cell r="AY5" t="str">
            <v>TOTAL TRIPLEX INT</v>
          </cell>
          <cell r="AZ5" t="str">
            <v>TOTAL 22° PAV</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 xml:space="preserve">Porcelanato Loft Be retificado lapado 45x45cm </v>
          </cell>
        </row>
        <row r="20">
          <cell r="B20" t="str">
            <v xml:space="preserve">Porcelanato Pérola polido 45x45cm </v>
          </cell>
        </row>
        <row r="21">
          <cell r="B21" t="str">
            <v xml:space="preserve">Porcelanato Bianco Ami polido 45x90cm </v>
          </cell>
        </row>
        <row r="22">
          <cell r="B22" t="str">
            <v>Porcelanato Travertino romano 45x90cm  Portinari</v>
          </cell>
        </row>
        <row r="23">
          <cell r="B23" t="str">
            <v xml:space="preserve">Porcelanato Loft Bold SGR 45x45cm </v>
          </cell>
        </row>
        <row r="24">
          <cell r="A24" t="str">
            <v>T E T O S</v>
          </cell>
          <cell r="B24" t="str">
            <v>Cerâmica Medano Ar 45x45cm</v>
          </cell>
        </row>
        <row r="25">
          <cell r="B25" t="str">
            <v>Cerâmica Cecrisa White Basic Matte 30x30cm</v>
          </cell>
        </row>
        <row r="26">
          <cell r="A26" t="str">
            <v>T E T O S</v>
          </cell>
          <cell r="B26" t="str">
            <v>Área Total</v>
          </cell>
        </row>
        <row r="27">
          <cell r="B27" t="str">
            <v>Massa de gesso</v>
          </cell>
        </row>
        <row r="28">
          <cell r="B28" t="str">
            <v>Forro placa de gesso liso</v>
          </cell>
        </row>
        <row r="29">
          <cell r="A29" t="str">
            <v>T E T O S</v>
          </cell>
          <cell r="B29" t="str">
            <v>Pintura acrílica sobre massa PVA</v>
          </cell>
        </row>
        <row r="30">
          <cell r="B30" t="str">
            <v>Pintura acrílica sobre massa acrílica</v>
          </cell>
        </row>
        <row r="31">
          <cell r="B31" t="str">
            <v>Textura a base de cal e cola</v>
          </cell>
        </row>
        <row r="32">
          <cell r="A32" t="str">
            <v>P A R E D E S</v>
          </cell>
          <cell r="B32" t="str">
            <v xml:space="preserve">Tabica de gesso liso </v>
          </cell>
        </row>
        <row r="33">
          <cell r="B33" t="str">
            <v>Moldura reta 15x22cm</v>
          </cell>
        </row>
        <row r="34">
          <cell r="A34" t="str">
            <v>P A R E D E S</v>
          </cell>
          <cell r="B34" t="str">
            <v>Perímetro</v>
          </cell>
        </row>
        <row r="35">
          <cell r="B35" t="str">
            <v>Pé Direito</v>
          </cell>
        </row>
        <row r="36">
          <cell r="B36" t="str">
            <v>Área Bruta</v>
          </cell>
        </row>
        <row r="37">
          <cell r="B37" t="str">
            <v>Desconto</v>
          </cell>
        </row>
        <row r="38">
          <cell r="B38" t="str">
            <v>Área Unitária</v>
          </cell>
        </row>
        <row r="39">
          <cell r="A39" t="str">
            <v>P A R E D E S</v>
          </cell>
          <cell r="B39" t="str">
            <v>Área Total</v>
          </cell>
        </row>
        <row r="40">
          <cell r="B40" t="str">
            <v>Reboco Paulista</v>
          </cell>
        </row>
        <row r="41">
          <cell r="B41" t="str">
            <v>Pintura perolada na cor E188-Suvinil</v>
          </cell>
        </row>
        <row r="42">
          <cell r="B42" t="str">
            <v>Pintura Acrílica perolada na cor B-187-Suvinil sobre massa PVA</v>
          </cell>
        </row>
        <row r="43">
          <cell r="B43" t="str">
            <v>Pintura Acrílica semi-brilho  (F-106 Suvinil) sobre massa PVA</v>
          </cell>
        </row>
        <row r="44">
          <cell r="A44" t="str">
            <v>P A R E D E S</v>
          </cell>
          <cell r="B44" t="str">
            <v>Caiação</v>
          </cell>
        </row>
        <row r="45">
          <cell r="B45" t="str">
            <v>Pintura acrilica acetinada (F156 Suvinil) com massa PVA</v>
          </cell>
        </row>
        <row r="46">
          <cell r="A46" t="str">
            <v>P A R E D E S</v>
          </cell>
          <cell r="B46" t="str">
            <v>Textura a base de cal e cola</v>
          </cell>
        </row>
        <row r="47">
          <cell r="B47" t="str">
            <v>Revestimento rústico Leinertex Marfim</v>
          </cell>
        </row>
        <row r="48">
          <cell r="B48" t="str">
            <v>Cerâmica White Plain matte retificada 33x45cm</v>
          </cell>
        </row>
        <row r="49">
          <cell r="B49" t="str">
            <v>Moisaco de mármore branco especial anticato ref. 8921A Camon Pavimenti</v>
          </cell>
        </row>
        <row r="50">
          <cell r="B50" t="str">
            <v xml:space="preserve">Porcelanato Loft Be retificado lapado 45x45cm </v>
          </cell>
        </row>
        <row r="51">
          <cell r="B51" t="str">
            <v>Filete em alumínio polido  (ml)</v>
          </cell>
        </row>
        <row r="52">
          <cell r="B52" t="str">
            <v>Cantoneira de alumínio (ml)</v>
          </cell>
        </row>
        <row r="53">
          <cell r="A53" t="str">
            <v>R  O  D  A  P  É</v>
          </cell>
          <cell r="B53" t="str">
            <v>Pastilha brancolux 20x20cm</v>
          </cell>
        </row>
        <row r="54">
          <cell r="B54" t="str">
            <v>Cerâmica Cecrisa branca 20x20cm</v>
          </cell>
        </row>
        <row r="55">
          <cell r="A55" t="str">
            <v>R  O  D  A  P  É</v>
          </cell>
          <cell r="B55" t="str">
            <v>Perímetro Unit.</v>
          </cell>
        </row>
        <row r="56">
          <cell r="B56" t="str">
            <v>Perímetro Total</v>
          </cell>
        </row>
        <row r="57">
          <cell r="B57" t="str">
            <v>Pintura acrílica para cimentado 7cm</v>
          </cell>
        </row>
        <row r="58">
          <cell r="B58" t="str">
            <v>Porcelanato Loft White retificado 45x45cm acetinado Portinari (h=10cm)</v>
          </cell>
        </row>
        <row r="59">
          <cell r="B59" t="str">
            <v>Porcelanato 45x45cm Pérola polido h=22,5 cm</v>
          </cell>
        </row>
        <row r="60">
          <cell r="B60" t="str">
            <v>Porcelanato Loft Be retificado lapado 45x45cm  (h=45cm)</v>
          </cell>
        </row>
        <row r="61">
          <cell r="B61" t="str">
            <v>Porcelanato Travertino romano 45x45cm  Portinari (h=10cm)</v>
          </cell>
        </row>
        <row r="62">
          <cell r="B62" t="str">
            <v xml:space="preserve">Porcelanato Loft Bold SGR 45x45cm </v>
          </cell>
        </row>
        <row r="63">
          <cell r="B63" t="str">
            <v>Mármore Travertino romano bruto (h=10cm)</v>
          </cell>
        </row>
        <row r="64">
          <cell r="B64" t="str">
            <v>Mármore branco Piguês (h=20cm)</v>
          </cell>
        </row>
        <row r="65">
          <cell r="A65" t="str">
            <v>soleira / filetes</v>
          </cell>
          <cell r="B65" t="str">
            <v>Márnore Branco Siena  h = 15cm</v>
          </cell>
        </row>
        <row r="66">
          <cell r="A66" t="str">
            <v>R  O  D  A  P  É</v>
          </cell>
          <cell r="B66" t="str">
            <v>Cerâmica Cecrisa White Basic Matte 30x30cm</v>
          </cell>
        </row>
        <row r="67">
          <cell r="B67" t="str">
            <v>Cerâmica Medano Ar 45x45cm (h=10cm)</v>
          </cell>
        </row>
        <row r="68">
          <cell r="A68" t="str">
            <v>soleira / filetes</v>
          </cell>
          <cell r="B68" t="str">
            <v>peça (metros)</v>
          </cell>
        </row>
        <row r="69">
          <cell r="B69" t="str">
            <v>mármore branco Piguês</v>
          </cell>
        </row>
        <row r="70">
          <cell r="A70" t="str">
            <v xml:space="preserve">Rodamão </v>
          </cell>
          <cell r="B70" t="str">
            <v>Granito Branco Siena polido</v>
          </cell>
        </row>
        <row r="71">
          <cell r="A71" t="str">
            <v>Soleira</v>
          </cell>
          <cell r="B71" t="str">
            <v>Filete Granito Branco Piguês 3cm</v>
          </cell>
        </row>
        <row r="72">
          <cell r="B72" t="str">
            <v>Filete granito Branco Siena 3cm</v>
          </cell>
        </row>
        <row r="73">
          <cell r="A73" t="str">
            <v>rodamão / testeira</v>
          </cell>
          <cell r="B73" t="str">
            <v>peça (metros)</v>
          </cell>
        </row>
        <row r="74">
          <cell r="B74" t="str">
            <v>Mármore branco Piguês</v>
          </cell>
        </row>
        <row r="75">
          <cell r="B75" t="str">
            <v>Testeira Mármore Crema marfil</v>
          </cell>
        </row>
      </sheetData>
      <sheetData sheetId="8"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 xml:space="preserve">REVESTIMENTO INTERNO </v>
          </cell>
          <cell r="T1" t="str">
            <v xml:space="preserve">REVESTIMENTO INTERNO </v>
          </cell>
          <cell r="V1" t="str">
            <v>FOLHA:</v>
          </cell>
          <cell r="X1" t="str">
            <v xml:space="preserve">  OBRA:Residencial Alameda </v>
          </cell>
          <cell r="AA1" t="str">
            <v xml:space="preserve">  OBRA:  Residencial Alameda das Rosas</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01/04</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23°</v>
          </cell>
          <cell r="C4" t="str">
            <v>DUPLEX SUPERIOR (APTO 1)</v>
          </cell>
          <cell r="K4" t="str">
            <v>DUPLEX SUPERIOR (APTO 2)</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 xml:space="preserve">sala </v>
          </cell>
          <cell r="D5" t="str">
            <v>sala TV</v>
          </cell>
          <cell r="E5" t="str">
            <v>escada</v>
          </cell>
          <cell r="F5" t="str">
            <v>lavabo</v>
          </cell>
          <cell r="G5" t="str">
            <v>cozinha</v>
          </cell>
          <cell r="H5" t="str">
            <v>terraço descoberto</v>
          </cell>
          <cell r="I5" t="str">
            <v>spa</v>
          </cell>
          <cell r="J5" t="str">
            <v>TOTAL DO  APTO 1</v>
          </cell>
          <cell r="K5" t="str">
            <v xml:space="preserve">sala </v>
          </cell>
          <cell r="L5" t="str">
            <v>sala TV</v>
          </cell>
          <cell r="M5" t="str">
            <v>escada</v>
          </cell>
          <cell r="N5" t="str">
            <v>lavabo</v>
          </cell>
          <cell r="O5" t="str">
            <v>cozinha</v>
          </cell>
          <cell r="P5" t="str">
            <v>terraço descoberto</v>
          </cell>
          <cell r="Q5" t="str">
            <v>spa</v>
          </cell>
          <cell r="R5" t="str">
            <v>TOTAL DO  APTO 2</v>
          </cell>
          <cell r="S5" t="str">
            <v>hall duplex (apto 1)</v>
          </cell>
          <cell r="T5" t="str">
            <v>hall duplex (apto 2)</v>
          </cell>
          <cell r="U5" t="str">
            <v>hall serviço</v>
          </cell>
          <cell r="V5" t="str">
            <v>ante-camara</v>
          </cell>
          <cell r="W5" t="str">
            <v>escada</v>
          </cell>
          <cell r="X5" t="str">
            <v xml:space="preserve">poço elevador </v>
          </cell>
          <cell r="Y5" t="str">
            <v xml:space="preserve">poço elevador </v>
          </cell>
          <cell r="Z5" t="str">
            <v xml:space="preserve">poço elevador </v>
          </cell>
          <cell r="AA5" t="str">
            <v>escaninho</v>
          </cell>
          <cell r="AB5" t="str">
            <v>escaninho</v>
          </cell>
          <cell r="AC5" t="str">
            <v>escaninho</v>
          </cell>
          <cell r="AD5" t="str">
            <v>TOTAL ÁREA COMUM</v>
          </cell>
          <cell r="AE5" t="str">
            <v>office</v>
          </cell>
          <cell r="AF5" t="str">
            <v>escada</v>
          </cell>
          <cell r="AG5" t="str">
            <v>terraço descoberto</v>
          </cell>
          <cell r="AH5" t="str">
            <v>terraço descoberto</v>
          </cell>
          <cell r="AI5" t="str">
            <v>SPA</v>
          </cell>
          <cell r="AJ5" t="str">
            <v>lavabo</v>
          </cell>
          <cell r="AK5" t="str">
            <v>TOTAL TRIPLEX SUP</v>
          </cell>
          <cell r="AL5" t="str">
            <v>TOTAL 23° PAV</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Deck de madeira ipê, réguas de 10cm</v>
          </cell>
        </row>
        <row r="17">
          <cell r="B17" t="str">
            <v>Granito Branco Siena polido 55x55cm</v>
          </cell>
        </row>
        <row r="18">
          <cell r="B18" t="str">
            <v>Mármore Travertino romano bruto</v>
          </cell>
        </row>
        <row r="19">
          <cell r="B19" t="str">
            <v>Porcelanato Loft White retificado 45x45cm acetinado Portinari</v>
          </cell>
        </row>
        <row r="20">
          <cell r="B20" t="str">
            <v xml:space="preserve">Porcelanato Bianco Ami polido 45x90cm </v>
          </cell>
        </row>
        <row r="21">
          <cell r="B21" t="str">
            <v>Porcelanato Travertino romano 45x90cm  Portinari</v>
          </cell>
        </row>
        <row r="22">
          <cell r="B22" t="str">
            <v>Porcelanato Travertino romano 45x45cm  Portinari</v>
          </cell>
        </row>
        <row r="23">
          <cell r="B23" t="str">
            <v xml:space="preserve">Porcelanato Loft Bold SGR 45x45cm </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perolada na cor B-187-Suvinil sobre massa PVA</v>
          </cell>
        </row>
        <row r="41">
          <cell r="B41" t="str">
            <v>Caiação</v>
          </cell>
        </row>
        <row r="42">
          <cell r="B42" t="str">
            <v>Pintura acrilica acetinada (F156 Suvinil) com massa PVA</v>
          </cell>
        </row>
        <row r="43">
          <cell r="B43" t="str">
            <v>Textura a base de cal e cola</v>
          </cell>
        </row>
        <row r="44">
          <cell r="A44" t="str">
            <v>P A R E D E S</v>
          </cell>
          <cell r="B44" t="str">
            <v>Revestimento rústico Leinertex Marfim</v>
          </cell>
        </row>
        <row r="45">
          <cell r="B45" t="str">
            <v>Cerâmica White Plain matte retificada 33x45cm</v>
          </cell>
        </row>
        <row r="46">
          <cell r="A46" t="str">
            <v>P A R E D E S</v>
          </cell>
          <cell r="B46" t="str">
            <v>Granicor Verde Itapeva</v>
          </cell>
        </row>
        <row r="47">
          <cell r="A47" t="str">
            <v>R  O  D  A  P  É</v>
          </cell>
          <cell r="B47" t="str">
            <v>Perímetro Unit.</v>
          </cell>
        </row>
        <row r="48">
          <cell r="B48" t="str">
            <v>Perímetro Total</v>
          </cell>
        </row>
        <row r="49">
          <cell r="B49" t="str">
            <v>Pintura acrílica para cimentado 7cm</v>
          </cell>
        </row>
        <row r="50">
          <cell r="B50" t="str">
            <v xml:space="preserve">Porcelanato Bianco Ami polido 45x90cm </v>
          </cell>
        </row>
        <row r="51">
          <cell r="B51" t="str">
            <v>Porcelanato Travertino romano 45x90cm  Portinari (h=10cm)</v>
          </cell>
        </row>
        <row r="52">
          <cell r="B52" t="str">
            <v xml:space="preserve">Porcelanato Loft Bold SGR 45x45cm </v>
          </cell>
        </row>
        <row r="53">
          <cell r="B53" t="str">
            <v>Mármore Travertino romano bruto (h=10cm)</v>
          </cell>
        </row>
        <row r="54">
          <cell r="A54" t="str">
            <v>R  O  D  A  P  É</v>
          </cell>
          <cell r="B54" t="str">
            <v>mármore branco Piguês (h=20cm)</v>
          </cell>
        </row>
        <row r="55">
          <cell r="B55" t="str">
            <v>Cerâmica Cecrisa White Basic Matte 30x30cm</v>
          </cell>
        </row>
        <row r="56">
          <cell r="A56" t="str">
            <v>soleira / filetes</v>
          </cell>
          <cell r="B56" t="str">
            <v>peça (metros)</v>
          </cell>
        </row>
        <row r="57">
          <cell r="B57" t="str">
            <v>Mármore branco Piguês</v>
          </cell>
        </row>
        <row r="58">
          <cell r="B58" t="str">
            <v>Granito Branco Siena polido</v>
          </cell>
        </row>
        <row r="59">
          <cell r="A59" t="str">
            <v>Rodamão</v>
          </cell>
          <cell r="B59" t="str">
            <v>peça (metros)</v>
          </cell>
        </row>
        <row r="60">
          <cell r="B60" t="str">
            <v>Mármore branco Piguês(h=28cm)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23_AE"/>
      <sheetName val="SERV"/>
      <sheetName val="T23_Estrut"/>
      <sheetName val="Alv SS 2"/>
      <sheetName val="Alv SS 1"/>
      <sheetName val="Alv térreo"/>
      <sheetName val="Alv mez 1"/>
      <sheetName val="Alv mez 2"/>
      <sheetName val="Alv tipo"/>
      <sheetName val="Alv 23° PAV - DI"/>
      <sheetName val="Alv DS"/>
      <sheetName val="Alv TI"/>
      <sheetName val="Alv TINT"/>
      <sheetName val="Alv TS"/>
      <sheetName val="Alv BARRILETE"/>
      <sheetName val="Esq sub 2"/>
      <sheetName val="Esq sub 1"/>
      <sheetName val="Esq térreo"/>
      <sheetName val="Esq mez 1"/>
      <sheetName val="Esq mez2"/>
      <sheetName val="Esq tipo"/>
      <sheetName val="Esq 23° pav"/>
      <sheetName val="Esq DI"/>
      <sheetName val="Esq DS"/>
      <sheetName val="Esq TI"/>
      <sheetName val="Esq TINT"/>
      <sheetName val="Esq TS"/>
      <sheetName val="Esq COB"/>
      <sheetName val="rev int subsolo 2"/>
      <sheetName val="rev int subsolo 1"/>
      <sheetName val="rev int térreo"/>
      <sheetName val="rev int mez 1"/>
      <sheetName val="rev int mez 2"/>
      <sheetName val="rev int TP"/>
      <sheetName val="rev int 23°"/>
      <sheetName val="rev int DI 25°,27°"/>
      <sheetName val="rev int DS  24°,26°,28°"/>
      <sheetName val="rev int TI"/>
      <sheetName val="rev int T.INT"/>
      <sheetName val="rev int TS"/>
      <sheetName val="rev int COB"/>
      <sheetName val="Rev Externo"/>
      <sheetName val="Diversos"/>
      <sheetName val="Bancas"/>
      <sheetName val="Inst TIPO"/>
      <sheetName val="Inst DI"/>
      <sheetName val="Inst DS"/>
      <sheetName val="Inst TI"/>
      <sheetName val="Inst TINT"/>
      <sheetName val="Inst TS"/>
      <sheetName val="sap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C1" t="str">
            <v xml:space="preserve">REVESTIMENTO   INTERNO </v>
          </cell>
          <cell r="H1" t="str">
            <v xml:space="preserve">  OBRA:  Twenty  Three  Park</v>
          </cell>
          <cell r="R1" t="str">
            <v xml:space="preserve">REVESTIMENTO INTERNO </v>
          </cell>
          <cell r="W1" t="str">
            <v xml:space="preserve">  OBRA:  Twenty  Three  Park</v>
          </cell>
        </row>
        <row r="3">
          <cell r="H3" t="str">
            <v xml:space="preserve">  DATA:  DEZEMBRO / 09</v>
          </cell>
          <cell r="W3" t="str">
            <v xml:space="preserve">  DATA:  DEZEMBRO / 09</v>
          </cell>
        </row>
        <row r="4">
          <cell r="B4" t="str">
            <v>TIPO (1° ao 22° Pav)</v>
          </cell>
          <cell r="C4" t="str">
            <v xml:space="preserve">APARTAMENTO </v>
          </cell>
          <cell r="R4" t="str">
            <v xml:space="preserve">APARTAMENTO </v>
          </cell>
          <cell r="V4" t="str">
            <v>ÁREA COMUM</v>
          </cell>
        </row>
        <row r="5">
          <cell r="A5" t="str">
            <v>PEÇA</v>
          </cell>
          <cell r="C5" t="str">
            <v>estar / jantar</v>
          </cell>
          <cell r="D5" t="str">
            <v>Circulação</v>
          </cell>
          <cell r="E5" t="str">
            <v>Suite master</v>
          </cell>
          <cell r="F5" t="str">
            <v>suite 1</v>
          </cell>
          <cell r="G5" t="str">
            <v>suite 2</v>
          </cell>
          <cell r="H5" t="str">
            <v>suite 3</v>
          </cell>
          <cell r="I5" t="str">
            <v>dormitório serv.</v>
          </cell>
          <cell r="J5" t="str">
            <v>varanda</v>
          </cell>
          <cell r="K5" t="str">
            <v>banho suite master</v>
          </cell>
          <cell r="L5" t="str">
            <v>banho suite 1</v>
          </cell>
          <cell r="M5" t="str">
            <v>banho suite 2 e 3</v>
          </cell>
          <cell r="N5" t="str">
            <v>cozinha</v>
          </cell>
          <cell r="O5" t="str">
            <v>área de serviço</v>
          </cell>
          <cell r="P5" t="str">
            <v>banho serviço</v>
          </cell>
          <cell r="Q5" t="str">
            <v>lavabo</v>
          </cell>
          <cell r="R5" t="str">
            <v>duto churras-queira</v>
          </cell>
          <cell r="S5" t="str">
            <v>laje técnica   (prox  AS)</v>
          </cell>
          <cell r="T5" t="str">
            <v>laje técnica   (prox bhos)</v>
          </cell>
          <cell r="U5" t="str">
            <v>TOTAL DO  APTO</v>
          </cell>
          <cell r="V5" t="str">
            <v>hall social</v>
          </cell>
          <cell r="W5" t="str">
            <v>hall serviço</v>
          </cell>
          <cell r="X5" t="str">
            <v>ante-camara</v>
          </cell>
          <cell r="Y5" t="str">
            <v>escada</v>
          </cell>
          <cell r="Z5" t="str">
            <v>duto</v>
          </cell>
          <cell r="AA5" t="str">
            <v xml:space="preserve">vazio elevador </v>
          </cell>
          <cell r="AB5" t="str">
            <v>vazio elevador  emergencia</v>
          </cell>
          <cell r="AC5" t="str">
            <v>vazio</v>
          </cell>
          <cell r="AD5" t="str">
            <v>TOTAL ÁREA COMUM</v>
          </cell>
          <cell r="AE5" t="str">
            <v>TOTAL TIPO</v>
          </cell>
        </row>
        <row r="6">
          <cell r="A6" t="str">
            <v>Nº VEZES</v>
          </cell>
          <cell r="C6">
            <v>2</v>
          </cell>
          <cell r="D6">
            <v>2</v>
          </cell>
          <cell r="E6">
            <v>2</v>
          </cell>
          <cell r="F6">
            <v>2</v>
          </cell>
          <cell r="G6">
            <v>2</v>
          </cell>
          <cell r="H6">
            <v>2</v>
          </cell>
          <cell r="I6">
            <v>2</v>
          </cell>
          <cell r="J6">
            <v>2</v>
          </cell>
          <cell r="K6">
            <v>2</v>
          </cell>
          <cell r="L6">
            <v>2</v>
          </cell>
          <cell r="M6">
            <v>4</v>
          </cell>
          <cell r="N6">
            <v>2</v>
          </cell>
          <cell r="O6">
            <v>2</v>
          </cell>
          <cell r="P6">
            <v>2</v>
          </cell>
          <cell r="Q6">
            <v>2</v>
          </cell>
          <cell r="R6">
            <v>2</v>
          </cell>
          <cell r="S6">
            <v>2</v>
          </cell>
          <cell r="T6">
            <v>2</v>
          </cell>
          <cell r="V6">
            <v>2</v>
          </cell>
          <cell r="W6">
            <v>1</v>
          </cell>
          <cell r="X6">
            <v>1</v>
          </cell>
          <cell r="Y6">
            <v>1</v>
          </cell>
          <cell r="Z6">
            <v>1</v>
          </cell>
          <cell r="AA6">
            <v>2</v>
          </cell>
          <cell r="AB6">
            <v>1</v>
          </cell>
          <cell r="AC6">
            <v>2</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Pintura à base de resina especial</v>
          </cell>
        </row>
        <row r="17">
          <cell r="B17" t="str">
            <v>Cerâmica Cecrisa White Basic Matte bold 40x40cm</v>
          </cell>
        </row>
        <row r="18">
          <cell r="B18" t="str">
            <v>Porcelanato Portinari Bianco Arni  polido ret 45x90</v>
          </cell>
        </row>
        <row r="19">
          <cell r="B19" t="str">
            <v>Porcelanato Portinari Loft Al Bold  acetinado 45x45</v>
          </cell>
        </row>
        <row r="20">
          <cell r="B20" t="str">
            <v>Porcelanato Portinari Urban Quartzo  acetinado 45x45</v>
          </cell>
        </row>
        <row r="21">
          <cell r="B21" t="str">
            <v>Porcelanato Portinari Urban Quartzo  acetinado 60x60</v>
          </cell>
        </row>
        <row r="22">
          <cell r="B22" t="str">
            <v>Porcelanato Portinari Bianco Delicato polido retificado 80x80</v>
          </cell>
        </row>
        <row r="23">
          <cell r="B23" t="str">
            <v>Porcelanato Essence Bianco acetinado retificado 45x45</v>
          </cell>
        </row>
        <row r="24">
          <cell r="B24" t="str">
            <v>Porcelanato Crema Valencia polido 45x45</v>
          </cell>
        </row>
        <row r="25">
          <cell r="B25" t="str">
            <v>Porcelanato Caribbean Nata bold 45x45cm Portinari</v>
          </cell>
        </row>
        <row r="26">
          <cell r="B26" t="str">
            <v>Impermeabilização áreas úmidas</v>
          </cell>
        </row>
        <row r="28">
          <cell r="A28" t="str">
            <v>T E T O S</v>
          </cell>
          <cell r="B28" t="str">
            <v>Área Total</v>
          </cell>
        </row>
        <row r="29">
          <cell r="B29" t="str">
            <v>Forro placa de gesso liso</v>
          </cell>
        </row>
        <row r="30">
          <cell r="B30" t="str">
            <v>Pintura PVA sobre massa  PVA</v>
          </cell>
        </row>
        <row r="31">
          <cell r="B31" t="str">
            <v>Pintura PVA sobre massa  acrilica</v>
          </cell>
        </row>
        <row r="32">
          <cell r="B32" t="str">
            <v>Pintura texturizada à base de cola</v>
          </cell>
        </row>
        <row r="33">
          <cell r="B33" t="str">
            <v xml:space="preserve">Tabica de gesso liso </v>
          </cell>
        </row>
        <row r="34">
          <cell r="B34" t="str">
            <v>Moldura reta de gesso 15cm</v>
          </cell>
        </row>
        <row r="36">
          <cell r="A36" t="str">
            <v>P A R E D E S</v>
          </cell>
          <cell r="B36" t="str">
            <v>Perímetro</v>
          </cell>
        </row>
        <row r="37">
          <cell r="B37" t="str">
            <v>Pé Direito</v>
          </cell>
        </row>
        <row r="38">
          <cell r="B38" t="str">
            <v>Área Bruta</v>
          </cell>
        </row>
        <row r="39">
          <cell r="B39" t="str">
            <v>Desconto</v>
          </cell>
        </row>
        <row r="40">
          <cell r="B40" t="str">
            <v>Área Unitária</v>
          </cell>
        </row>
        <row r="41">
          <cell r="B41" t="str">
            <v>Área Total</v>
          </cell>
        </row>
        <row r="42">
          <cell r="B42" t="str">
            <v>Reboco Paulista</v>
          </cell>
        </row>
        <row r="43">
          <cell r="B43" t="str">
            <v>Pintura acrílica sobre massa PVA, cor F158-Suvinil</v>
          </cell>
        </row>
        <row r="44">
          <cell r="B44" t="str">
            <v>Pintura acrílica sobre massa PVA, Branco Neve</v>
          </cell>
        </row>
        <row r="45">
          <cell r="B45" t="str">
            <v>Pintura texturizada Ibratin</v>
          </cell>
        </row>
        <row r="46">
          <cell r="B46" t="str">
            <v>Pintura texturizada à base de cola</v>
          </cell>
        </row>
        <row r="47">
          <cell r="B47" t="str">
            <v>Caiação</v>
          </cell>
        </row>
        <row r="48">
          <cell r="B48" t="str">
            <v>revestimento térmico</v>
          </cell>
        </row>
        <row r="49">
          <cell r="B49" t="str">
            <v>Cerâmica Portinari White Plain Matte Bold 20x20cm</v>
          </cell>
        </row>
        <row r="50">
          <cell r="B50" t="str">
            <v>Cerâmica Portinari White Plain Matte 33x45cm</v>
          </cell>
        </row>
        <row r="51">
          <cell r="B51" t="str">
            <v>Cerâmica Portinari White Plain Matte 30x60cm</v>
          </cell>
        </row>
        <row r="52">
          <cell r="B52" t="str">
            <v>Pastilha Portinari  azul marinho lux 20x20cm</v>
          </cell>
        </row>
        <row r="53">
          <cell r="B53" t="str">
            <v>Mosaico Pietre Colorate Mármore Branco Paraná 002 CQT</v>
          </cell>
        </row>
        <row r="54">
          <cell r="B54" t="str">
            <v>Porcelanato Essence Bianco acetinado 45x45</v>
          </cell>
        </row>
        <row r="55">
          <cell r="B55" t="str">
            <v>Porcelanato Crema Valencia polido ret 45x45</v>
          </cell>
        </row>
        <row r="56">
          <cell r="B56" t="str">
            <v>Fechamento de Shaft</v>
          </cell>
        </row>
        <row r="57">
          <cell r="B57" t="str">
            <v>Filete de alumínio 1,5x1,5 cm</v>
          </cell>
        </row>
        <row r="58">
          <cell r="B58" t="str">
            <v>Cantoneira para  reboco (m)</v>
          </cell>
        </row>
        <row r="59">
          <cell r="B59" t="str">
            <v>Cantoneira de alumínio (m)</v>
          </cell>
        </row>
        <row r="60">
          <cell r="A60" t="str">
            <v>R  O  D  A  P  É</v>
          </cell>
          <cell r="B60" t="str">
            <v>Perímetro Unit.</v>
          </cell>
        </row>
        <row r="61">
          <cell r="B61" t="str">
            <v>Descontos</v>
          </cell>
        </row>
        <row r="62">
          <cell r="B62" t="str">
            <v xml:space="preserve">Perímetro </v>
          </cell>
        </row>
        <row r="63">
          <cell r="B63" t="str">
            <v>Perímetro Total</v>
          </cell>
        </row>
        <row r="64">
          <cell r="B64" t="str">
            <v>Pintura acrílica para cimentado 7cm</v>
          </cell>
        </row>
        <row r="65">
          <cell r="B65" t="str">
            <v>Porcelanato Portinari Loft Al Bold  acetinado 45x45 h=10cm</v>
          </cell>
        </row>
        <row r="66">
          <cell r="B66" t="str">
            <v>Porcelanato Portinari Urban Quartzo  acetinado 60x60, h=10cm</v>
          </cell>
        </row>
        <row r="67">
          <cell r="B67" t="str">
            <v>Porcelanato Portinari Urban Quartzo  acetinado 45x45, h=10cm</v>
          </cell>
        </row>
        <row r="68">
          <cell r="B68" t="str">
            <v>Porcelanato Caribbean Nata bold 45x45cm Portinari, com altura de 10cm</v>
          </cell>
        </row>
        <row r="69">
          <cell r="B69" t="str">
            <v>Mármore Branco Carrara  h=20cm</v>
          </cell>
        </row>
        <row r="71">
          <cell r="A71" t="str">
            <v>soleira / filetes</v>
          </cell>
          <cell r="B71" t="str">
            <v>soleira (metros)</v>
          </cell>
        </row>
        <row r="72">
          <cell r="B72" t="str">
            <v>soleira total</v>
          </cell>
        </row>
        <row r="73">
          <cell r="B73" t="str">
            <v>Granito Branco Siena</v>
          </cell>
        </row>
        <row r="74">
          <cell r="B74" t="str">
            <v>Mármore Branco Carrara</v>
          </cell>
        </row>
        <row r="75">
          <cell r="B75" t="str">
            <v>Mármore Crema Marfil</v>
          </cell>
        </row>
        <row r="76">
          <cell r="B76" t="str">
            <v>Filete de box  Mármore Crema Marfil</v>
          </cell>
        </row>
        <row r="77">
          <cell r="B77" t="str">
            <v>Filete de box Mármore branco nacional</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XFD420"/>
  <sheetViews>
    <sheetView showGridLines="0" tabSelected="1" view="pageBreakPreview" topLeftCell="A73" zoomScale="90" zoomScaleNormal="90" zoomScaleSheetLayoutView="90" workbookViewId="0">
      <selection activeCell="C99" sqref="C99"/>
    </sheetView>
  </sheetViews>
  <sheetFormatPr defaultRowHeight="15" x14ac:dyDescent="0.25"/>
  <cols>
    <col min="1" max="1" width="2.7109375" customWidth="1"/>
    <col min="2" max="2" width="15.140625" style="1" customWidth="1"/>
    <col min="3" max="3" width="95.140625" style="8" customWidth="1"/>
    <col min="4" max="4" width="8.5703125" style="2" customWidth="1"/>
    <col min="5" max="5" width="11.85546875" style="8" bestFit="1" customWidth="1"/>
    <col min="6" max="6" width="16.42578125" style="63" customWidth="1"/>
    <col min="7" max="7" width="27" style="67" customWidth="1"/>
    <col min="8" max="8" width="11.140625" bestFit="1" customWidth="1"/>
    <col min="9" max="9" width="15" bestFit="1" customWidth="1"/>
    <col min="10" max="10" width="32" customWidth="1"/>
    <col min="11" max="11" width="12.7109375"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x14ac:dyDescent="0.3"/>
    <row r="2" spans="2:21" s="6" customFormat="1" ht="18.75" x14ac:dyDescent="0.25">
      <c r="B2" s="264"/>
      <c r="C2" s="266" t="s">
        <v>17</v>
      </c>
      <c r="D2" s="267"/>
      <c r="E2" s="267"/>
      <c r="F2" s="268"/>
      <c r="G2" s="153" t="s">
        <v>18</v>
      </c>
      <c r="I2" s="7"/>
      <c r="J2" s="7"/>
      <c r="L2"/>
      <c r="M2"/>
      <c r="N2"/>
      <c r="O2"/>
      <c r="P2"/>
      <c r="Q2"/>
      <c r="R2"/>
      <c r="S2"/>
      <c r="T2"/>
      <c r="U2"/>
    </row>
    <row r="3" spans="2:21" s="6" customFormat="1" ht="15.75" x14ac:dyDescent="0.25">
      <c r="B3" s="265"/>
      <c r="C3" s="269" t="s">
        <v>19</v>
      </c>
      <c r="D3" s="270"/>
      <c r="E3" s="270"/>
      <c r="F3" s="271"/>
      <c r="G3" s="5">
        <f ca="1">NOW()</f>
        <v>45092.622782060185</v>
      </c>
      <c r="I3" s="7"/>
      <c r="J3" s="7"/>
      <c r="L3"/>
      <c r="M3"/>
      <c r="N3"/>
      <c r="O3"/>
      <c r="P3"/>
      <c r="Q3"/>
      <c r="R3"/>
      <c r="S3"/>
      <c r="T3"/>
      <c r="U3"/>
    </row>
    <row r="4" spans="2:21" s="6" customFormat="1" ht="21.75" thickBot="1" x14ac:dyDescent="0.3">
      <c r="B4" s="265"/>
      <c r="C4" s="272" t="s">
        <v>20</v>
      </c>
      <c r="D4" s="273"/>
      <c r="E4" s="273"/>
      <c r="F4" s="274"/>
      <c r="G4" s="55" t="s">
        <v>13905</v>
      </c>
      <c r="I4" s="7"/>
      <c r="J4" s="7"/>
      <c r="L4"/>
      <c r="M4"/>
      <c r="N4"/>
      <c r="O4"/>
      <c r="P4"/>
      <c r="Q4"/>
      <c r="R4"/>
      <c r="S4"/>
      <c r="T4"/>
      <c r="U4"/>
    </row>
    <row r="5" spans="2:21" s="6" customFormat="1" ht="30" customHeight="1" x14ac:dyDescent="0.25">
      <c r="B5" s="186" t="s">
        <v>21</v>
      </c>
      <c r="C5" s="189">
        <f ca="1">NOW()</f>
        <v>45092.622782060185</v>
      </c>
      <c r="D5" s="275" t="s">
        <v>19015</v>
      </c>
      <c r="E5" s="275"/>
      <c r="F5" s="275"/>
      <c r="G5" s="276"/>
      <c r="I5" s="7"/>
      <c r="J5" s="7"/>
      <c r="L5"/>
      <c r="M5"/>
      <c r="N5"/>
      <c r="O5"/>
      <c r="P5"/>
      <c r="Q5"/>
      <c r="R5"/>
      <c r="S5"/>
      <c r="T5"/>
      <c r="U5"/>
    </row>
    <row r="6" spans="2:21" s="6" customFormat="1" x14ac:dyDescent="0.25">
      <c r="B6" s="187" t="s">
        <v>22</v>
      </c>
      <c r="C6" s="277" t="s">
        <v>13062</v>
      </c>
      <c r="D6" s="277"/>
      <c r="E6" s="277"/>
      <c r="F6" s="277"/>
      <c r="G6" s="278"/>
      <c r="H6" s="107"/>
      <c r="I6" s="7"/>
      <c r="J6" s="7"/>
      <c r="L6"/>
      <c r="M6"/>
      <c r="N6"/>
      <c r="O6"/>
      <c r="P6"/>
      <c r="Q6"/>
      <c r="R6"/>
      <c r="S6"/>
      <c r="T6"/>
      <c r="U6"/>
    </row>
    <row r="7" spans="2:21" s="6" customFormat="1" x14ac:dyDescent="0.25">
      <c r="B7" s="187" t="s">
        <v>23</v>
      </c>
      <c r="C7" s="277" t="s">
        <v>13063</v>
      </c>
      <c r="D7" s="277"/>
      <c r="E7" s="277"/>
      <c r="F7" s="277"/>
      <c r="G7" s="278"/>
      <c r="H7" s="107"/>
      <c r="I7" s="7"/>
      <c r="J7" s="7"/>
      <c r="L7"/>
      <c r="M7"/>
      <c r="N7"/>
      <c r="O7"/>
      <c r="P7"/>
      <c r="Q7"/>
      <c r="R7"/>
      <c r="S7"/>
      <c r="T7"/>
      <c r="U7"/>
    </row>
    <row r="8" spans="2:21" s="6" customFormat="1" ht="15.75" thickBot="1" x14ac:dyDescent="0.3">
      <c r="B8" s="188" t="s">
        <v>24</v>
      </c>
      <c r="C8" s="279" t="s">
        <v>13064</v>
      </c>
      <c r="D8" s="279"/>
      <c r="E8" s="279"/>
      <c r="F8" s="279"/>
      <c r="G8" s="280"/>
      <c r="H8" s="107"/>
      <c r="I8" s="7"/>
      <c r="J8" s="7"/>
      <c r="L8"/>
      <c r="M8"/>
      <c r="N8"/>
      <c r="O8"/>
      <c r="P8"/>
      <c r="Q8"/>
      <c r="R8"/>
      <c r="S8"/>
      <c r="T8"/>
      <c r="U8"/>
    </row>
    <row r="9" spans="2:21" x14ac:dyDescent="0.25">
      <c r="B9" s="182" t="s">
        <v>1</v>
      </c>
      <c r="C9" s="183" t="s">
        <v>2</v>
      </c>
      <c r="D9" s="183" t="s">
        <v>3</v>
      </c>
      <c r="E9" s="183" t="s">
        <v>4</v>
      </c>
      <c r="F9" s="184" t="s">
        <v>5</v>
      </c>
      <c r="G9" s="185" t="s">
        <v>6</v>
      </c>
    </row>
    <row r="10" spans="2:21" x14ac:dyDescent="0.25">
      <c r="B10" s="117">
        <v>1</v>
      </c>
      <c r="C10" s="59" t="s">
        <v>3033</v>
      </c>
      <c r="D10" s="60"/>
      <c r="E10" s="61"/>
      <c r="F10" s="64"/>
      <c r="G10" s="118"/>
    </row>
    <row r="11" spans="2:21" x14ac:dyDescent="0.25">
      <c r="B11" s="119" t="s">
        <v>25</v>
      </c>
      <c r="C11" s="57" t="s">
        <v>3034</v>
      </c>
      <c r="D11" s="58"/>
      <c r="E11" s="62"/>
      <c r="F11" s="65"/>
      <c r="G11" s="120"/>
    </row>
    <row r="12" spans="2:21" x14ac:dyDescent="0.25">
      <c r="B12" s="124">
        <v>90778</v>
      </c>
      <c r="C12" s="9" t="str">
        <f>IFERROR(VLOOKUP($B12,'SINTETICO 04-2023'!$G:$M,2,FALSE),IFERROR(VLOOKUP($B12,'INSUMOS 04-2023'!$A:$F,2,FALSE),"CÓDIGO NÃO ENCONTRADO"))</f>
        <v>ENGENHEIRO CIVIL DE OBRA PLENO COM ENCARGOS COMPLEMENTARES</v>
      </c>
      <c r="D12" s="12" t="str">
        <f>IFERROR(VLOOKUP($B12,'SINTETICO 04-2023'!$G:$M,3,FALSE),IFERROR(VLOOKUP($B12,'INSUMOS 04-2023'!$A:$F,3,FALSE),"CÓDIGO NÃO ENCONTRADO"))</f>
        <v>H</v>
      </c>
      <c r="E12" s="236">
        <f>20*4*3</f>
        <v>240</v>
      </c>
      <c r="F12" s="105" t="str">
        <f>IFERROR((VLOOKUP($B12,'SINTETICO 04-2023'!$G:$M,5,FALSE)),IFERROR(DOLLAR(VLOOKUP($B12,'INSUMOS 04-2023'!$A:$F,5,FALSE)),"CÓDIGO NÃO ENCONTRADO"))</f>
        <v>124,43</v>
      </c>
      <c r="G12" s="121">
        <f t="shared" ref="G12" si="0">IFERROR(ROUND(F12*E12,2),"CÓDIGO NÃO ENCONTRADO")</f>
        <v>29863.200000000001</v>
      </c>
    </row>
    <row r="13" spans="2:21" ht="15" customHeight="1" x14ac:dyDescent="0.25">
      <c r="B13" s="124">
        <v>90780</v>
      </c>
      <c r="C13" s="9" t="str">
        <f>IFERROR(VLOOKUP($B13,'SINTETICO 04-2023'!$G:$M,2,FALSE),IFERROR(VLOOKUP($B13,'INSUMOS 04-2023'!$A:$F,2,FALSE),"CÓDIGO NÃO ENCONTRADO"))</f>
        <v>MESTRE DE OBRAS COM ENCARGOS COMPLEMENTARES</v>
      </c>
      <c r="D13" s="12" t="str">
        <f>IFERROR(VLOOKUP($B13,'SINTETICO 04-2023'!$G:$M,3,FALSE),IFERROR(VLOOKUP($B13,'INSUMOS 04-2023'!$A:$F,3,FALSE),"CÓDIGO NÃO ENCONTRADO"))</f>
        <v>H</v>
      </c>
      <c r="E13" s="236">
        <f>40*4*3</f>
        <v>480</v>
      </c>
      <c r="F13" s="66" t="str">
        <f>IFERROR((VLOOKUP($B13,'SINTETICO 04-2023'!$G:$M,5,FALSE)),IFERROR(DOLLAR(VLOOKUP($B13,'INSUMOS 04-2023'!$A:$F,5,FALSE)),"CÓDIGO NÃO ENCONTRADO"))</f>
        <v>46,91</v>
      </c>
      <c r="G13" s="121">
        <f t="shared" ref="G13:G14" si="1">IFERROR(ROUND(F13*E13,2),"CÓDIGO NÃO ENCONTRADO")</f>
        <v>22516.799999999999</v>
      </c>
    </row>
    <row r="14" spans="2:21" ht="15" customHeight="1" x14ac:dyDescent="0.25">
      <c r="B14" s="124">
        <v>90781</v>
      </c>
      <c r="C14" s="9" t="str">
        <f>IFERROR(VLOOKUP($B14,'SINTETICO 04-2023'!$G:$M,2,FALSE),IFERROR(VLOOKUP($B14,'INSUMOS 04-2023'!$A:$F,2,FALSE),"CÓDIGO NÃO ENCONTRADO"))</f>
        <v>TOPOGRAFO COM ENCARGOS COMPLEMENTARES</v>
      </c>
      <c r="D14" s="12" t="str">
        <f>IFERROR(VLOOKUP($B14,'SINTETICO 04-2023'!$G:$M,3,FALSE),IFERROR(VLOOKUP($B14,'INSUMOS 04-2023'!$A:$F,3,FALSE),"CÓDIGO NÃO ENCONTRADO"))</f>
        <v>H</v>
      </c>
      <c r="E14" s="236">
        <f>40*4*3</f>
        <v>480</v>
      </c>
      <c r="F14" s="66" t="str">
        <f>IFERROR((VLOOKUP($B14,'SINTETICO 04-2023'!$G:$M,5,FALSE)),IFERROR(DOLLAR(VLOOKUP($B14,'INSUMOS 04-2023'!$A:$F,5,FALSE)),"CÓDIGO NÃO ENCONTRADO"))</f>
        <v>22,27</v>
      </c>
      <c r="G14" s="121">
        <f t="shared" si="1"/>
        <v>10689.6</v>
      </c>
    </row>
    <row r="15" spans="2:21" ht="15" customHeight="1" x14ac:dyDescent="0.25">
      <c r="B15" s="122"/>
      <c r="C15" s="68"/>
      <c r="D15" s="69"/>
      <c r="E15" s="237"/>
      <c r="F15" s="71" t="s">
        <v>2769</v>
      </c>
      <c r="G15" s="123">
        <f>SUM(G12:G14)</f>
        <v>63069.599999999999</v>
      </c>
    </row>
    <row r="16" spans="2:21" x14ac:dyDescent="0.25">
      <c r="B16" s="190">
        <v>2</v>
      </c>
      <c r="C16" s="191" t="s">
        <v>2710</v>
      </c>
      <c r="D16" s="192"/>
      <c r="E16" s="238" t="s">
        <v>13065</v>
      </c>
      <c r="F16" s="242" t="s">
        <v>13065</v>
      </c>
      <c r="G16" s="193"/>
    </row>
    <row r="17" spans="2:9" ht="30" x14ac:dyDescent="0.25">
      <c r="B17" s="124">
        <v>98525</v>
      </c>
      <c r="C17" s="74" t="str">
        <f>IFERROR(VLOOKUP($B17,'SINTETICO 04-2023'!$G:$M,2,FALSE),IFERROR(VLOOKUP($B17,'INSUMOS 04-2023'!$A:$F,2,FALSE),"CÓDIGO NÃO ENCONTRADO"))</f>
        <v>LIMPEZA MECANIZADA DE CAMADA VEGETAL, VEGETAÇÃO E PEQUENAS ÁRVORES (DIÂMETRO DE TRONCO MENOR QUE 0,20 M), COM TRATOR DE ESTEIRAS.AF_05/2018</v>
      </c>
      <c r="D17" s="137" t="str">
        <f>IFERROR(VLOOKUP($B17,'SINTETICO 04-2023'!$G:$M,3,FALSE),IFERROR(VLOOKUP($B17,'INSUMOS 04-2023'!$A:$F,3,FALSE),"CÓDIGO NÃO ENCONTRADO"))</f>
        <v>M2</v>
      </c>
      <c r="E17" s="235">
        <f>7206.13+10162.92-9232.23</f>
        <v>8136.82</v>
      </c>
      <c r="F17" s="243" t="str">
        <f>IFERROR((VLOOKUP($B17,'SINTETICO 04-2023'!$G:$M,5,FALSE)),IFERROR(DOLLAR(VLOOKUP($B17,'INSUMOS 04-2023'!$A:$F,5,FALSE)),"CÓDIGO NÃO ENCONTRADO"))</f>
        <v>0,36</v>
      </c>
      <c r="G17" s="121">
        <f t="shared" ref="G17:G24" si="2">IFERROR(ROUND(F17*E17,2),"CÓDIGO NÃO ENCONTRADO")</f>
        <v>2929.26</v>
      </c>
      <c r="I17" s="13"/>
    </row>
    <row r="18" spans="2:9" x14ac:dyDescent="0.25">
      <c r="B18" s="124">
        <v>98524</v>
      </c>
      <c r="C18" s="74" t="str">
        <f>IFERROR(VLOOKUP($B18,'SINTETICO 04-2023'!$G:$M,2,FALSE),IFERROR(VLOOKUP($B18,'INSUMOS 04-2023'!$A:$F,2,FALSE),"CÓDIGO NÃO ENCONTRADO"))</f>
        <v>LIMPEZA MANUAL DE VEGETAÇÃO EM TERRENO COM ENXADA.AF_05/2018</v>
      </c>
      <c r="D18" s="137" t="str">
        <f>IFERROR(VLOOKUP($B18,'SINTETICO 04-2023'!$G:$M,3,FALSE),IFERROR(VLOOKUP($B18,'INSUMOS 04-2023'!$A:$F,3,FALSE),"CÓDIGO NÃO ENCONTRADO"))</f>
        <v>M2</v>
      </c>
      <c r="E18" s="235">
        <v>50</v>
      </c>
      <c r="F18" s="243" t="str">
        <f>IFERROR((VLOOKUP($B18,'SINTETICO 04-2023'!$G:$M,5,FALSE)),IFERROR(DOLLAR(VLOOKUP($B18,'INSUMOS 04-2023'!$A:$F,5,FALSE)),"CÓDIGO NÃO ENCONTRADO"))</f>
        <v>3,13</v>
      </c>
      <c r="G18" s="121">
        <f t="shared" ref="G18" si="3">IFERROR(ROUND(F18*E18,2),"CÓDIGO NÃO ENCONTRADO")</f>
        <v>156.5</v>
      </c>
      <c r="I18" s="13"/>
    </row>
    <row r="19" spans="2:9" ht="45" x14ac:dyDescent="0.25">
      <c r="B19" s="124">
        <v>100977</v>
      </c>
      <c r="C19" s="74" t="str">
        <f>IFERROR(VLOOKUP($B19,'SINTETICO 04-2023'!$G:$M,2,FALSE),IFERROR(VLOOKUP($B19,'INSUMOS 04-2023'!$A:$F,2,FALSE),"CÓDIGO NÃO ENCONTRADO"))</f>
        <v>CARGA, MANOBRA E DESCARGA DE SOLOS E MATERIAIS GRANULARES EM CAMINHÃO BASCULANTE 6 M³ - CARGA COM ESCAVADEIRA HIDRÁULICA (CAÇAMBA DE 1,20 M³ / 155 HP) E DESCARGA LIVRE (UNIDADE: M3). AF_07/2020</v>
      </c>
      <c r="D19" s="137" t="str">
        <f>IFERROR(VLOOKUP($B19,'SINTETICO 04-2023'!$G:$M,3,FALSE),IFERROR(VLOOKUP($B19,'INSUMOS 04-2023'!$A:$F,3,FALSE),"CÓDIGO NÃO ENCONTRADO"))</f>
        <v>M3</v>
      </c>
      <c r="E19" s="235">
        <f>E17*0.1</f>
        <v>813.68200000000002</v>
      </c>
      <c r="F19" s="243" t="str">
        <f>IFERROR((VLOOKUP($B19,'SINTETICO 04-2023'!$G:$M,5,FALSE)),IFERROR(DOLLAR(VLOOKUP($B19,'INSUMOS 04-2023'!$A:$F,5,FALSE)),"CÓDIGO NÃO ENCONTRADO"))</f>
        <v>7,02</v>
      </c>
      <c r="G19" s="121">
        <f t="shared" si="2"/>
        <v>5712.05</v>
      </c>
      <c r="I19" s="13"/>
    </row>
    <row r="20" spans="2:9" x14ac:dyDescent="0.25">
      <c r="B20" s="124">
        <v>99061</v>
      </c>
      <c r="C20" s="74" t="str">
        <f>IFERROR(VLOOKUP($B20,'SINTETICO 04-2023'!$G:$M,2,FALSE),IFERROR(VLOOKUP($B20,'INSUMOS 04-2023'!$A:$F,2,FALSE),"CÓDIGO NÃO ENCONTRADO"))</f>
        <v>LOCAÇÃO COM CAVALETE COM ALTURA DE 0,50 M - 2 UTILIZAÇÕES. AF_10/2018</v>
      </c>
      <c r="D20" s="137" t="str">
        <f>IFERROR(VLOOKUP($B20,'SINTETICO 04-2023'!$G:$M,3,FALSE),IFERROR(VLOOKUP($B20,'INSUMOS 04-2023'!$A:$F,3,FALSE),"CÓDIGO NÃO ENCONTRADO"))</f>
        <v>UN</v>
      </c>
      <c r="E20" s="235">
        <v>30</v>
      </c>
      <c r="F20" s="243" t="str">
        <f>IFERROR((VLOOKUP($B20,'SINTETICO 04-2023'!$G:$M,5,FALSE)),IFERROR(DOLLAR(VLOOKUP($B20,'INSUMOS 04-2023'!$A:$F,5,FALSE)),"CÓDIGO NÃO ENCONTRADO"))</f>
        <v>112,53</v>
      </c>
      <c r="G20" s="121">
        <f t="shared" si="2"/>
        <v>3375.9</v>
      </c>
      <c r="I20" s="13"/>
    </row>
    <row r="21" spans="2:9" ht="30" x14ac:dyDescent="0.25">
      <c r="B21" s="136">
        <v>10775</v>
      </c>
      <c r="C21" s="74" t="str">
        <f>IFERROR(VLOOKUP($B21,'SINTETICO 04-2023'!$G:$M,2,FALSE),IFERROR(VLOOKUP($B21,'INSUMOS 04-2023'!$A:$F,2,FALSE),"CÓDIGO NÃO ENCONTRADO"))</f>
        <v xml:space="preserve">LOCACAO DE CONTAINER 2,30 X 6,00 M, ALT. 2,50 M, COM 1 SANITARIO, PARA ESCRITORIO, COMPLETO, SEM DIVISORIAS INTERNAS (NAO INCLUI MOBILIZACAO/DESMOBILIZACAO)                                                                                                                                                                                                                                                                                                                                              </v>
      </c>
      <c r="D21" s="137" t="str">
        <f>IFERROR(VLOOKUP($B21,'SINTETICO 04-2023'!$G:$M,3,FALSE),IFERROR(VLOOKUP($B21,'INSUMOS 04-2023'!$A:$F,3,FALSE),"CÓDIGO NÃO ENCONTRADO"))</f>
        <v xml:space="preserve">MES   </v>
      </c>
      <c r="E21" s="235">
        <v>3</v>
      </c>
      <c r="F21" s="243" t="str">
        <f>IFERROR((VLOOKUP($B21,'SINTETICO 04-2023'!$G:$M,5,FALSE)),IFERROR(DOLLAR(VLOOKUP($B21,'INSUMOS 04-2023'!$A:$F,5,FALSE)),"CÓDIGO NÃO ENCONTRADO"))</f>
        <v>R$ 1.250,00</v>
      </c>
      <c r="G21" s="121">
        <f t="shared" si="2"/>
        <v>3750</v>
      </c>
      <c r="I21" s="13"/>
    </row>
    <row r="22" spans="2:9" ht="30" x14ac:dyDescent="0.25">
      <c r="B22" s="394">
        <v>95875</v>
      </c>
      <c r="C22" s="74" t="str">
        <f>IFERROR(VLOOKUP($B22,'SINTETICO 04-2023'!$G:$M,2,FALSE),IFERROR(VLOOKUP($B22,'INSUMOS 04-2023'!$A:$F,2,FALSE),"CÓDIGO NÃO ENCONTRADO"))</f>
        <v>TRANSPORTE COM CAMINHÃO BASCULANTE DE 10 M³, EM VIA URBANA PAVIMENTADA, DMT ATÉ 30 KM (UNIDADE: M3XKM). AF_07/2020</v>
      </c>
      <c r="D22" s="137" t="str">
        <f>IFERROR(VLOOKUP($B22,'SINTETICO 04-2023'!$G:$M,3,FALSE),IFERROR(VLOOKUP($B22,'INSUMOS 04-2023'!$A:$F,3,FALSE),"CÓDIGO NÃO ENCONTRADO"))</f>
        <v>M3XKM</v>
      </c>
      <c r="E22" s="235">
        <f>(2.3*6)*30</f>
        <v>413.99999999999994</v>
      </c>
      <c r="F22" s="243" t="str">
        <f>IFERROR((VLOOKUP($B22,'SINTETICO 04-2023'!$G:$M,5,FALSE)),IFERROR(DOLLAR(VLOOKUP($B22,'INSUMOS 04-2023'!$A:$F,5,FALSE)),"CÓDIGO NÃO ENCONTRADO"))</f>
        <v>2,31</v>
      </c>
      <c r="G22" s="121">
        <f t="shared" ref="G22" si="4">IFERROR(ROUND(F22*E22,2),"CÓDIGO NÃO ENCONTRADO")</f>
        <v>956.34</v>
      </c>
      <c r="I22" s="13"/>
    </row>
    <row r="23" spans="2:9" ht="30" x14ac:dyDescent="0.25">
      <c r="B23" s="124">
        <v>96385</v>
      </c>
      <c r="C23" s="74" t="str">
        <f>IFERROR(VLOOKUP($B23,'SINTETICO 04-2023'!$G:$M,2,FALSE),IFERROR(VLOOKUP($B23,'INSUMOS 04-2023'!$A:$F,2,FALSE),"CÓDIGO NÃO ENCONTRADO"))</f>
        <v>EXECUÇÃO E COMPACTAÇÃO DE ATERRO COM SOLO PREDOMINANTEMENTE ARGILOSO - EXCLUSIVE SOLO, ESCAVAÇÃO, CARGA E TRANSPORTE. AF_11/2019</v>
      </c>
      <c r="D23" s="137" t="str">
        <f>IFERROR(VLOOKUP($B23,'SINTETICO 04-2023'!$G:$M,3,FALSE),IFERROR(VLOOKUP($B23,'INSUMOS 04-2023'!$A:$F,3,FALSE),"CÓDIGO NÃO ENCONTRADO"))</f>
        <v>M3</v>
      </c>
      <c r="E23" s="235">
        <f>E17*0.05</f>
        <v>406.84100000000001</v>
      </c>
      <c r="F23" s="243" t="str">
        <f>IFERROR((VLOOKUP($B23,'SINTETICO 04-2023'!$G:$M,5,FALSE)),IFERROR(DOLLAR(VLOOKUP($B23,'INSUMOS 04-2023'!$A:$F,5,FALSE)),"CÓDIGO NÃO ENCONTRADO"))</f>
        <v>11,05</v>
      </c>
      <c r="G23" s="121">
        <f t="shared" si="2"/>
        <v>4495.59</v>
      </c>
      <c r="I23" s="13"/>
    </row>
    <row r="24" spans="2:9" ht="30" x14ac:dyDescent="0.25">
      <c r="B24" s="394">
        <v>95877</v>
      </c>
      <c r="C24" s="74" t="str">
        <f>IFERROR(VLOOKUP($B24,'SINTETICO 04-2023'!$G:$M,2,FALSE),IFERROR(VLOOKUP($B24,'INSUMOS 04-2023'!$A:$F,2,FALSE),"CÓDIGO NÃO ENCONTRADO"))</f>
        <v>TRANSPORTE COM CAMINHÃO BASCULANTE DE 18 M³, EM VIA URBANA PAVIMENTADA, DMT ATÉ 30 KM (UNIDADE: M3XKM). AF_07/2020</v>
      </c>
      <c r="D24" s="137" t="str">
        <f>IFERROR(VLOOKUP($B24,'SINTETICO 04-2023'!$G:$M,3,FALSE),IFERROR(VLOOKUP($B24,'INSUMOS 04-2023'!$A:$F,3,FALSE),"CÓDIGO NÃO ENCONTRADO"))</f>
        <v>M3XKM</v>
      </c>
      <c r="E24" s="235">
        <f>E23*15</f>
        <v>6102.6149999999998</v>
      </c>
      <c r="F24" s="243" t="str">
        <f>IFERROR((VLOOKUP($B24,'SINTETICO 04-2023'!$G:$M,5,FALSE)),IFERROR(DOLLAR(VLOOKUP($B24,'INSUMOS 04-2023'!$A:$F,5,FALSE)),"CÓDIGO NÃO ENCONTRADO"))</f>
        <v>1,66</v>
      </c>
      <c r="G24" s="121">
        <f t="shared" si="2"/>
        <v>10130.34</v>
      </c>
      <c r="I24" s="13"/>
    </row>
    <row r="25" spans="2:9" ht="30" x14ac:dyDescent="0.25">
      <c r="B25" s="124">
        <v>100576</v>
      </c>
      <c r="C25" s="74" t="str">
        <f>IFERROR(VLOOKUP($B25,'SINTETICO 04-2023'!$G:$M,2,FALSE),IFERROR(VLOOKUP($B25,'INSUMOS 04-2023'!$A:$F,2,FALSE),"CÓDIGO NÃO ENCONTRADO"))</f>
        <v>REGULARIZAÇÃO E COMPACTAÇÃO DE SUBLEITO DE SOLO  PREDOMINANTEMENTE ARGILOSO. AF_11/2019</v>
      </c>
      <c r="D25" s="137" t="str">
        <f>IFERROR(VLOOKUP($B25,'SINTETICO 04-2023'!$G:$M,3,FALSE),IFERROR(VLOOKUP($B25,'INSUMOS 04-2023'!$A:$F,3,FALSE),"CÓDIGO NÃO ENCONTRADO"))</f>
        <v>M2</v>
      </c>
      <c r="E25" s="235">
        <v>9232.23</v>
      </c>
      <c r="F25" s="243" t="str">
        <f>IFERROR((VLOOKUP($B25,'SINTETICO 04-2023'!$G:$M,5,FALSE)),IFERROR(DOLLAR(VLOOKUP($B25,'INSUMOS 04-2023'!$A:$F,5,FALSE)),"CÓDIGO NÃO ENCONTRADO"))</f>
        <v>2,39</v>
      </c>
      <c r="G25" s="121">
        <f t="shared" ref="G25" si="5">IFERROR(ROUND(F25*E25,2),"CÓDIGO NÃO ENCONTRADO")</f>
        <v>22065.03</v>
      </c>
    </row>
    <row r="26" spans="2:9" ht="30" x14ac:dyDescent="0.25">
      <c r="B26" s="136">
        <v>97636</v>
      </c>
      <c r="C26" s="74" t="str">
        <f>IFERROR(VLOOKUP($B26,'SINTETICO 04-2023'!$G:$M,2,FALSE),IFERROR(VLOOKUP($B26,'INSUMOS 04-2023'!$A:$F,2,FALSE),"CÓDIGO NÃO ENCONTRADO"))</f>
        <v>DEMOLIÇÃO PARCIAL DE PAVIMENTO ASFÁLTICO, DE FORMA MECANIZADA, SEM REAPROVEITAMENTO. AF_12/2017</v>
      </c>
      <c r="D26" s="137" t="str">
        <f>IFERROR(VLOOKUP($B26,'SINTETICO 04-2023'!$G:$M,3,FALSE),IFERROR(VLOOKUP($B26,'INSUMOS 04-2023'!$A:$F,3,FALSE),"CÓDIGO NÃO ENCONTRADO"))</f>
        <v>M2</v>
      </c>
      <c r="E26" s="239">
        <f>2*2*0.4</f>
        <v>1.6</v>
      </c>
      <c r="F26" s="243" t="str">
        <f>IFERROR((VLOOKUP($B26,'SINTETICO 04-2023'!$G:$M,5,FALSE)),IFERROR(DOLLAR(VLOOKUP($B26,'INSUMOS 04-2023'!$A:$F,5,FALSE)),"CÓDIGO NÃO ENCONTRADO"))</f>
        <v>17,09</v>
      </c>
      <c r="G26" s="121">
        <f t="shared" ref="G26" si="6">IFERROR(ROUND(F26*E26,2),"CÓDIGO NÃO ENCONTRADO")</f>
        <v>27.34</v>
      </c>
    </row>
    <row r="27" spans="2:9" x14ac:dyDescent="0.25">
      <c r="B27" s="68"/>
      <c r="C27" s="68"/>
      <c r="D27" s="69"/>
      <c r="E27" s="237"/>
      <c r="F27" s="71" t="s">
        <v>13066</v>
      </c>
      <c r="G27" s="123">
        <f>SUM(G17:G26)</f>
        <v>53598.349999999991</v>
      </c>
    </row>
    <row r="28" spans="2:9" x14ac:dyDescent="0.25">
      <c r="B28" s="192">
        <v>3</v>
      </c>
      <c r="C28" s="395" t="s">
        <v>13098</v>
      </c>
      <c r="D28" s="192"/>
      <c r="E28" s="238"/>
      <c r="F28" s="242"/>
      <c r="G28" s="192"/>
    </row>
    <row r="29" spans="2:9" x14ac:dyDescent="0.25">
      <c r="B29" s="119" t="s">
        <v>13105</v>
      </c>
      <c r="C29" s="57" t="s">
        <v>13106</v>
      </c>
      <c r="D29" s="58"/>
      <c r="E29" s="240"/>
      <c r="F29" s="65"/>
      <c r="G29" s="120"/>
    </row>
    <row r="30" spans="2:9" ht="30" x14ac:dyDescent="0.25">
      <c r="B30" s="136">
        <v>101126</v>
      </c>
      <c r="C30" s="9" t="str">
        <f>IFERROR(VLOOKUP($B30,'SINTETICO 04-2023'!$G:$M,2,FALSE),IFERROR(VLOOKUP($B30,'INSUMOS 04-2023'!$A:$F,2,FALSE),"CÓDIGO NÃO ENCONTRADO"))</f>
        <v>ESCAVAÇÃO HORIZONTAL, INCLUINDO CARGA E DESCARGA EM SOLO DE 1A CATEGORIA COM TRATOR DE ESTEIRAS (170HP/LÂMINA: 5,20M3). AF_07/2020</v>
      </c>
      <c r="D30" s="12" t="str">
        <f>IFERROR(VLOOKUP($B30,'SINTETICO 04-2023'!$G:$M,3,FALSE),IFERROR(VLOOKUP($B30,'INSUMOS 04-2023'!$A:$F,3,FALSE),"CÓDIGO NÃO ENCONTRADO"))</f>
        <v>M3</v>
      </c>
      <c r="E30" s="235">
        <f>(19.1+14.4+10+20+41.9+35.3+57+7.5+1.5+71.2+7)*2.5*2</f>
        <v>1424.5</v>
      </c>
      <c r="F30" s="66" t="str">
        <f>IFERROR((VLOOKUP($B30,'SINTETICO 04-2023'!$G:$M,5,FALSE)),IFERROR(DOLLAR(VLOOKUP($B30,'INSUMOS 04-2023'!$A:$F,5,FALSE)),"CÓDIGO NÃO ENCONTRADO"))</f>
        <v>11,96</v>
      </c>
      <c r="G30" s="121">
        <f>IFERROR(ROUND(F30*E30,2),"CÓDIGO NÃO ENCONTRADO")</f>
        <v>17037.02</v>
      </c>
    </row>
    <row r="31" spans="2:9" ht="45" x14ac:dyDescent="0.25">
      <c r="B31" s="136">
        <v>92210</v>
      </c>
      <c r="C31" s="9" t="str">
        <f>IFERROR(VLOOKUP($B31,'SINTETICO 04-2023'!$G:$M,2,FALSE),IFERROR(VLOOKUP($B31,'INSUMOS 04-2023'!$A:$F,2,FALSE),"CÓDIGO NÃO ENCONTRADO"))</f>
        <v>TUBO DE CONCRETO PARA REDES COLETORAS DE ÁGUAS PLUVIAIS, DIÂMETRO DE 400 MM, JUNTA RÍGIDA, INSTALADO EM LOCAL COM BAIXO NÍVEL DE INTERFERÊNCIAS - FORNECIMENTO E ASSENTAMENTO. AF_12/2015</v>
      </c>
      <c r="D31" s="12" t="str">
        <f>IFERROR(VLOOKUP($B31,'SINTETICO 04-2023'!$G:$M,3,FALSE),IFERROR(VLOOKUP($B31,'INSUMOS 04-2023'!$A:$F,3,FALSE),"CÓDIGO NÃO ENCONTRADO"))</f>
        <v>M</v>
      </c>
      <c r="E31" s="235">
        <f>14.4+7+4</f>
        <v>25.4</v>
      </c>
      <c r="F31" s="66" t="str">
        <f>IFERROR((VLOOKUP($B31,'SINTETICO 04-2023'!$G:$M,5,FALSE)),IFERROR(DOLLAR(VLOOKUP($B31,'INSUMOS 04-2023'!$A:$F,5,FALSE)),"CÓDIGO NÃO ENCONTRADO"))</f>
        <v>168,53</v>
      </c>
      <c r="G31" s="121">
        <f t="shared" ref="G31:G42" si="7">IFERROR(ROUND(F31*E31,2),"CÓDIGO NÃO ENCONTRADO")</f>
        <v>4280.66</v>
      </c>
    </row>
    <row r="32" spans="2:9" ht="45" x14ac:dyDescent="0.25">
      <c r="B32" s="136">
        <v>92214</v>
      </c>
      <c r="C32" s="9" t="str">
        <f>IFERROR(VLOOKUP($B32,'SINTETICO 04-2023'!$G:$M,2,FALSE),IFERROR(VLOOKUP($B32,'INSUMOS 04-2023'!$A:$F,2,FALSE),"CÓDIGO NÃO ENCONTRADO"))</f>
        <v>TUBO DE CONCRETO PARA REDES COLETORAS DE ÁGUAS PLUVIAIS, DIÂMETRO DE 800 MM, JUNTA RÍGIDA, INSTALADO EM LOCAL COM BAIXO NÍVEL DE INTERFERÊNCIAS - FORNECIMENTO E ASSENTAMENTO. AF_12/2015</v>
      </c>
      <c r="D32" s="12" t="str">
        <f>IFERROR(VLOOKUP($B32,'SINTETICO 04-2023'!$G:$M,3,FALSE),IFERROR(VLOOKUP($B32,'INSUMOS 04-2023'!$A:$F,3,FALSE),"CÓDIGO NÃO ENCONTRADO"))</f>
        <v>M</v>
      </c>
      <c r="E32" s="235">
        <f>20+41.9+35.3</f>
        <v>97.199999999999989</v>
      </c>
      <c r="F32" s="66" t="str">
        <f>IFERROR((VLOOKUP($B32,'SINTETICO 04-2023'!$G:$M,5,FALSE)),IFERROR(DOLLAR(VLOOKUP($B32,'INSUMOS 04-2023'!$A:$F,5,FALSE)),"CÓDIGO NÃO ENCONTRADO"))</f>
        <v>479,07</v>
      </c>
      <c r="G32" s="121">
        <f t="shared" si="7"/>
        <v>46565.599999999999</v>
      </c>
    </row>
    <row r="33" spans="2:8" ht="45" x14ac:dyDescent="0.25">
      <c r="B33" s="136">
        <v>92816</v>
      </c>
      <c r="C33" s="9" t="str">
        <f>IFERROR(VLOOKUP($B33,'SINTETICO 04-2023'!$G:$M,2,FALSE),IFERROR(VLOOKUP($B33,'INSUMOS 04-2023'!$A:$F,2,FALSE),"CÓDIGO NÃO ENCONTRADO"))</f>
        <v>TUBO DE CONCRETO PARA REDES COLETORAS DE ÁGUAS PLUVIAIS, DIÂMETRO DE 1200 MM, JUNTA RÍGIDA, INSTALADO EM LOCAL COM BAIXO NÍVEL DE INTERFERÊNCIAS - FORNECIMENTO E ASSENTAMENTO. AF_12/2015</v>
      </c>
      <c r="D33" s="12" t="str">
        <f>IFERROR(VLOOKUP($B33,'SINTETICO 04-2023'!$G:$M,3,FALSE),IFERROR(VLOOKUP($B33,'INSUMOS 04-2023'!$A:$F,3,FALSE),"CÓDIGO NÃO ENCONTRADO"))</f>
        <v>M</v>
      </c>
      <c r="E33" s="235">
        <f>16.4+10</f>
        <v>26.4</v>
      </c>
      <c r="F33" s="66" t="str">
        <f>IFERROR((VLOOKUP($B33,'SINTETICO 04-2023'!$G:$M,5,FALSE)),IFERROR(DOLLAR(VLOOKUP($B33,'INSUMOS 04-2023'!$A:$F,5,FALSE)),"CÓDIGO NÃO ENCONTRADO"))</f>
        <v>829,16</v>
      </c>
      <c r="G33" s="121">
        <f t="shared" si="7"/>
        <v>21889.82</v>
      </c>
    </row>
    <row r="34" spans="2:8" ht="45" x14ac:dyDescent="0.25">
      <c r="B34" s="136">
        <v>92818</v>
      </c>
      <c r="C34" s="9" t="str">
        <f>IFERROR(VLOOKUP($B34,'SINTETICO 04-2023'!$G:$M,2,FALSE),IFERROR(VLOOKUP($B34,'INSUMOS 04-2023'!$A:$F,2,FALSE),"CÓDIGO NÃO ENCONTRADO"))</f>
        <v>TUBO DE CONCRETO PARA REDES COLETORAS DE ÁGUAS PLUVIAIS, DIÂMETRO DE 1500 MM, JUNTA RÍGIDA, INSTALADO EM LOCAL COM BAIXO NÍVEL DE INTERFERÊNCIAS - FORNECIMENTO E ASSENTAMENTO. AF_12/2015</v>
      </c>
      <c r="D34" s="12" t="str">
        <f>IFERROR(VLOOKUP($B34,'SINTETICO 04-2023'!$G:$M,3,FALSE),IFERROR(VLOOKUP($B34,'INSUMOS 04-2023'!$A:$F,3,FALSE),"CÓDIGO NÃO ENCONTRADO"))</f>
        <v>M</v>
      </c>
      <c r="E34" s="235">
        <f>1.5+71.2+7.5+57</f>
        <v>137.19999999999999</v>
      </c>
      <c r="F34" s="66" t="str">
        <f>IFERROR((VLOOKUP($B34,'SINTETICO 04-2023'!$G:$M,5,FALSE)),IFERROR(DOLLAR(VLOOKUP($B34,'INSUMOS 04-2023'!$A:$F,5,FALSE)),"CÓDIGO NÃO ENCONTRADO"))</f>
        <v>1.184,32</v>
      </c>
      <c r="G34" s="121">
        <f t="shared" si="7"/>
        <v>162488.70000000001</v>
      </c>
    </row>
    <row r="35" spans="2:8" ht="30" x14ac:dyDescent="0.25">
      <c r="B35" s="136">
        <v>100952</v>
      </c>
      <c r="C35" s="9" t="str">
        <f>IFERROR(VLOOKUP($B35,'SINTETICO 04-2023'!$G:$M,2,FALSE),IFERROR(VLOOKUP($B35,'INSUMOS 04-2023'!$A:$F,2,FALSE),"CÓDIGO NÃO ENCONTRADO"))</f>
        <v>TRANSPORTE COM CAMINHÃO CARROCERIA COM GUINDAUTO (MUNCK),  MOMENTO MÁXIMO DE CARGA 11,7 TM, EM VIA URBANA PAVIMENTADA, DMT ATÉ 30KM (UNIDADE: TXKM). AF_07/2020</v>
      </c>
      <c r="D35" s="12" t="str">
        <f>IFERROR(VLOOKUP($B35,'SINTETICO 04-2023'!$G:$M,3,FALSE),IFERROR(VLOOKUP($B35,'INSUMOS 04-2023'!$A:$F,3,FALSE),"CÓDIGO NÃO ENCONTRADO"))</f>
        <v>TXKM</v>
      </c>
      <c r="E35" s="235">
        <f>((E31*265)+(E32*880)+(E33*1640)+(E34*2600))/1000</f>
        <v>492.28299999999996</v>
      </c>
      <c r="F35" s="66" t="str">
        <f>IFERROR((VLOOKUP($B35,'SINTETICO 04-2023'!$G:$M,5,FALSE)),IFERROR(DOLLAR(VLOOKUP($B35,'INSUMOS 04-2023'!$A:$F,5,FALSE)),"CÓDIGO NÃO ENCONTRADO"))</f>
        <v>2,62</v>
      </c>
      <c r="G35" s="121">
        <f t="shared" ref="G35" si="8">IFERROR(ROUND(F35*E35,2),"CÓDIGO NÃO ENCONTRADO")</f>
        <v>1289.78</v>
      </c>
    </row>
    <row r="36" spans="2:8" ht="45" x14ac:dyDescent="0.25">
      <c r="B36" s="136">
        <v>99301</v>
      </c>
      <c r="C36" s="9" t="str">
        <f>IFERROR(VLOOKUP($B36,'SINTETICO 04-2023'!$G:$M,2,FALSE),IFERROR(VLOOKUP($B36,'INSUMOS 04-2023'!$A:$F,2,FALSE),"CÓDIGO NÃO ENCONTRADO"))</f>
        <v>BASE PARA POÇO DE VISITA RETANGULAR PARA DRENAGEM, EM ALVENARIA COM BLOCOS DE CONCRETO, DIMENSÕES INTERNAS = 2X2 M, PROFUNDIDADE = 1,40 M, EXCLUINDO TAMPÃO. AF_12/2020_PA</v>
      </c>
      <c r="D36" s="12" t="str">
        <f>IFERROR(VLOOKUP($B36,'SINTETICO 04-2023'!$G:$M,3,FALSE),IFERROR(VLOOKUP($B36,'INSUMOS 04-2023'!$A:$F,3,FALSE),"CÓDIGO NÃO ENCONTRADO"))</f>
        <v>UN</v>
      </c>
      <c r="E36" s="235">
        <v>6</v>
      </c>
      <c r="F36" s="66" t="str">
        <f>IFERROR((VLOOKUP($B36,'SINTETICO 04-2023'!$G:$M,5,FALSE)),IFERROR(DOLLAR(VLOOKUP($B36,'INSUMOS 04-2023'!$A:$F,5,FALSE)),"CÓDIGO NÃO ENCONTRADO"))</f>
        <v>6.532,14</v>
      </c>
      <c r="G36" s="121">
        <f t="shared" si="7"/>
        <v>39192.839999999997</v>
      </c>
    </row>
    <row r="37" spans="2:8" ht="30" x14ac:dyDescent="0.25">
      <c r="B37" s="136">
        <v>99307</v>
      </c>
      <c r="C37" s="9" t="str">
        <f>IFERROR(VLOOKUP($B37,'SINTETICO 04-2023'!$G:$M,2,FALSE),IFERROR(VLOOKUP($B37,'INSUMOS 04-2023'!$A:$F,2,FALSE),"CÓDIGO NÃO ENCONTRADO"))</f>
        <v>ACRÉSCIMO PARA POÇO DE VISITA RETANGULAR PARA DRENAGEM, EM ALVENARIA COM BLOCOS DE CONCRETO, DIMENSÕES INTERNAS = 2X2 M. AF_12/2020</v>
      </c>
      <c r="D37" s="12" t="str">
        <f>IFERROR(VLOOKUP($B37,'SINTETICO 04-2023'!$G:$M,3,FALSE),IFERROR(VLOOKUP($B37,'INSUMOS 04-2023'!$A:$F,3,FALSE),"CÓDIGO NÃO ENCONTRADO"))</f>
        <v>M</v>
      </c>
      <c r="E37" s="235">
        <f>2.28+0.48+0.25+1.95+2*1.1</f>
        <v>7.16</v>
      </c>
      <c r="F37" s="66" t="str">
        <f>IFERROR((VLOOKUP($B37,'SINTETICO 04-2023'!$G:$M,5,FALSE)),IFERROR(DOLLAR(VLOOKUP($B37,'INSUMOS 04-2023'!$A:$F,5,FALSE)),"CÓDIGO NÃO ENCONTRADO"))</f>
        <v>2.383,82</v>
      </c>
      <c r="G37" s="121">
        <f>IFERROR(ROUND(F37*E37,2),"CÓDIGO NÃO ENCONTRADO")</f>
        <v>17068.150000000001</v>
      </c>
    </row>
    <row r="38" spans="2:8" ht="30" x14ac:dyDescent="0.25">
      <c r="B38" s="136">
        <v>97086</v>
      </c>
      <c r="C38" s="9" t="str">
        <f>IFERROR(VLOOKUP($B38,'SINTETICO 04-2023'!$G:$M,2,FALSE),IFERROR(VLOOKUP($B38,'INSUMOS 04-2023'!$A:$F,2,FALSE),"CÓDIGO NÃO ENCONTRADO"))</f>
        <v>FABRICAÇÃO, MONTAGEM E DESMONTAGEM DE FORMA PARA RADIER, PISO DE CONCRETO OU LAJE SOBRE SOLO, EM MADEIRA SERRADA, 4 UTILIZAÇÕES. AF_09/2021</v>
      </c>
      <c r="D38" s="12" t="str">
        <f>IFERROR(VLOOKUP($B38,'SINTETICO 04-2023'!$G:$M,3,FALSE),IFERROR(VLOOKUP($B38,'INSUMOS 04-2023'!$A:$F,3,FALSE),"CÓDIGO NÃO ENCONTRADO"))</f>
        <v>M2</v>
      </c>
      <c r="E38" s="235">
        <f>(2*2+8*0.15)/4</f>
        <v>1.3</v>
      </c>
      <c r="F38" s="66" t="str">
        <f>IFERROR((VLOOKUP($B38,'SINTETICO 04-2023'!$G:$M,5,FALSE)),IFERROR(DOLLAR(VLOOKUP($B38,'INSUMOS 04-2023'!$A:$F,5,FALSE)),"CÓDIGO NÃO ENCONTRADO"))</f>
        <v>137,95</v>
      </c>
      <c r="G38" s="121">
        <f>IFERROR(ROUND(F38*E38,2),"CÓDIGO NÃO ENCONTRADO")</f>
        <v>179.34</v>
      </c>
    </row>
    <row r="39" spans="2:8" ht="30" x14ac:dyDescent="0.25">
      <c r="B39" s="124">
        <v>99235</v>
      </c>
      <c r="C39" s="9" t="str">
        <f>IFERROR(VLOOKUP($B39,'SINTETICO 04-2023'!$G:$M,2,FALSE),IFERROR(VLOOKUP($B39,'INSUMOS 04-2023'!$A:$F,2,FALSE),"CÓDIGO NÃO ENCONTRADO"))</f>
        <v>CONCRETAGEM DE EDIFICAÇÕES (PAREDES E LAJES) FEITAS COM SISTEMA DE FÔRMAS MANUSEÁVEIS, COM CONCRETO USINADO AUTOADENSÁVEL FCK 25 MPA - LANÇAMENTO E ACABAMENTO. AF_10/2021</v>
      </c>
      <c r="D39" s="12" t="str">
        <f>IFERROR(VLOOKUP($B39,'SINTETICO 04-2023'!$G:$M,3,FALSE),IFERROR(VLOOKUP($B39,'INSUMOS 04-2023'!$A:$F,3,FALSE),"CÓDIGO NÃO ENCONTRADO"))</f>
        <v>M3</v>
      </c>
      <c r="E39" s="235">
        <f>E36*2*2*0.12</f>
        <v>2.88</v>
      </c>
      <c r="F39" s="66" t="str">
        <f>IFERROR((VLOOKUP($B39,'SINTETICO 04-2023'!$G:$M,5,FALSE)),IFERROR(DOLLAR(VLOOKUP($B39,'INSUMOS 04-2023'!$A:$F,5,FALSE)),"CÓDIGO NÃO ENCONTRADO"))</f>
        <v>589,98</v>
      </c>
      <c r="G39" s="121">
        <f>IFERROR(ROUND(F39*E39,2),"CÓDIGO NÃO ENCONTRADO")</f>
        <v>1699.14</v>
      </c>
    </row>
    <row r="40" spans="2:8" ht="30" x14ac:dyDescent="0.25">
      <c r="B40" s="136">
        <v>92771</v>
      </c>
      <c r="C40" s="9" t="str">
        <f>IFERROR(VLOOKUP($B40,'SINTETICO 04-2023'!$G:$M,2,FALSE),IFERROR(VLOOKUP($B40,'INSUMOS 04-2023'!$A:$F,2,FALSE),"CÓDIGO NÃO ENCONTRADO"))</f>
        <v>ARMAÇÃO DE LAJE DE ESTRUTURA CONVENCIONAL DE CONCRETO ARMADO UTILIZANDO AÇO CA-50 DE 10,0 MM - MONTAGEM. AF_06/2022</v>
      </c>
      <c r="D40" s="12" t="str">
        <f>IFERROR(VLOOKUP($B40,'SINTETICO 04-2023'!$G:$M,3,FALSE),IFERROR(VLOOKUP($B40,'INSUMOS 04-2023'!$A:$F,3,FALSE),"CÓDIGO NÃO ENCONTRADO"))</f>
        <v>KG</v>
      </c>
      <c r="E40" s="235">
        <f>2*2*E36*3.11</f>
        <v>74.64</v>
      </c>
      <c r="F40" s="66" t="str">
        <f>IFERROR((VLOOKUP($B40,'SINTETICO 04-2023'!$G:$M,5,FALSE)),IFERROR(DOLLAR(VLOOKUP($B40,'INSUMOS 04-2023'!$A:$F,5,FALSE)),"CÓDIGO NÃO ENCONTRADO"))</f>
        <v>13,53</v>
      </c>
      <c r="G40" s="121">
        <f>IFERROR(ROUND(F40*E40,2),"CÓDIGO NÃO ENCONTRADO")</f>
        <v>1009.88</v>
      </c>
    </row>
    <row r="41" spans="2:8" ht="30" x14ac:dyDescent="0.25">
      <c r="B41" s="136">
        <v>97935</v>
      </c>
      <c r="C41" s="9" t="str">
        <f>IFERROR(VLOOKUP($B41,'SINTETICO 04-2023'!$G:$M,2,FALSE),IFERROR(VLOOKUP($B41,'INSUMOS 04-2023'!$A:$F,2,FALSE),"CÓDIGO NÃO ENCONTRADO"))</f>
        <v>CAIXA PARA BOCA DE LOBO SIMPLES RETANGULAR, EM CONCRETO PRÉ-MOLDADO, DIMENSÕES INTERNAS: 0,6X1,0X1,2 M. AF_12/2020</v>
      </c>
      <c r="D41" s="12" t="str">
        <f>IFERROR(VLOOKUP($B41,'SINTETICO 04-2023'!$G:$M,3,FALSE),IFERROR(VLOOKUP($B41,'INSUMOS 04-2023'!$A:$F,3,FALSE),"CÓDIGO NÃO ENCONTRADO"))</f>
        <v>UN</v>
      </c>
      <c r="E41" s="235">
        <v>1</v>
      </c>
      <c r="F41" s="66" t="str">
        <f>IFERROR((VLOOKUP($B41,'SINTETICO 04-2023'!$G:$M,5,FALSE)),IFERROR(DOLLAR(VLOOKUP($B41,'INSUMOS 04-2023'!$A:$F,5,FALSE)),"CÓDIGO NÃO ENCONTRADO"))</f>
        <v>868,06</v>
      </c>
      <c r="G41" s="121">
        <f t="shared" si="7"/>
        <v>868.06</v>
      </c>
    </row>
    <row r="42" spans="2:8" ht="30" x14ac:dyDescent="0.25">
      <c r="B42" s="124">
        <v>96385</v>
      </c>
      <c r="C42" s="9" t="str">
        <f>IFERROR(VLOOKUP($B42,'SINTETICO 04-2023'!$G:$M,2,FALSE),IFERROR(VLOOKUP($B42,'INSUMOS 04-2023'!$A:$F,2,FALSE),"CÓDIGO NÃO ENCONTRADO"))</f>
        <v>EXECUÇÃO E COMPACTAÇÃO DE ATERRO COM SOLO PREDOMINANTEMENTE ARGILOSO - EXCLUSIVE SOLO, ESCAVAÇÃO, CARGA E TRANSPORTE. AF_11/2019</v>
      </c>
      <c r="D42" s="12" t="str">
        <f>IFERROR(VLOOKUP($B42,'SINTETICO 04-2023'!$G:$M,3,FALSE),IFERROR(VLOOKUP($B42,'INSUMOS 04-2023'!$A:$F,3,FALSE),"CÓDIGO NÃO ENCONTRADO"))</f>
        <v>M3</v>
      </c>
      <c r="E42" s="235">
        <f>(0.46+3.22)*(2*1)</f>
        <v>7.36</v>
      </c>
      <c r="F42" s="66" t="str">
        <f>IFERROR((VLOOKUP($B42,'SINTETICO 04-2023'!$G:$M,5,FALSE)),IFERROR(DOLLAR(VLOOKUP($B42,'INSUMOS 04-2023'!$A:$F,5,FALSE)),"CÓDIGO NÃO ENCONTRADO"))</f>
        <v>11,05</v>
      </c>
      <c r="G42" s="121">
        <f t="shared" si="7"/>
        <v>81.33</v>
      </c>
      <c r="H42" t="s">
        <v>13076</v>
      </c>
    </row>
    <row r="43" spans="2:8" ht="45" x14ac:dyDescent="0.25">
      <c r="B43" s="124">
        <v>90082</v>
      </c>
      <c r="C43" s="9" t="str">
        <f>IFERROR(VLOOKUP($B43,'SINTETICO 04-2023'!$G:$M,2,FALSE),IFERROR(VLOOKUP($B43,'INSUMOS 04-2023'!$A:$F,2,FALSE),"CÓDIGO NÃO ENCONTRADO"))</f>
        <v>ESCAVAÇÃO MECANIZADA DE VALA COM PROF. ATÉ 1,5 M (MÉDIA MONTANTE E JUSANTE/UMA COMPOSIÇÃO POR TRECHO), ESCAVADEIRA (0,8 M3), LARG. DE 1,5 M A 2,5 M, EM SOLO DE 1A CATEGORIA, EM LOCAIS COM ALTO NÍVEL DE INTERFERÊNCIA. AF_02/2021</v>
      </c>
      <c r="D43" s="12" t="str">
        <f>IFERROR(VLOOKUP($B43,'SINTETICO 04-2023'!$G:$M,3,FALSE),IFERROR(VLOOKUP($B43,'INSUMOS 04-2023'!$A:$F,3,FALSE),"CÓDIGO NÃO ENCONTRADO"))</f>
        <v>M3</v>
      </c>
      <c r="E43" s="235">
        <f>(0.22)*(2*1)</f>
        <v>0.44</v>
      </c>
      <c r="F43" s="66" t="str">
        <f>IFERROR((VLOOKUP($B43,'SINTETICO 04-2023'!$G:$M,5,FALSE)),IFERROR(DOLLAR(VLOOKUP($B43,'INSUMOS 04-2023'!$A:$F,5,FALSE)),"CÓDIGO NÃO ENCONTRADO"))</f>
        <v>10,51</v>
      </c>
      <c r="G43" s="121">
        <f t="shared" ref="G43" si="9">IFERROR(ROUND(F43*E43,2),"CÓDIGO NÃO ENCONTRADO")</f>
        <v>4.62</v>
      </c>
      <c r="H43" t="s">
        <v>13077</v>
      </c>
    </row>
    <row r="44" spans="2:8" ht="45" customHeight="1" x14ac:dyDescent="0.25">
      <c r="B44" s="124">
        <v>102737</v>
      </c>
      <c r="C44" s="9" t="str">
        <f>IFERROR(VLOOKUP($B44,'SINTETICO 04-2023'!$G:$M,2,FALSE),IFERROR(VLOOKUP($B44,'INSUMOS 04-2023'!$A:$F,2,FALSE),"CÓDIGO NÃO ENCONTRADO"))</f>
        <v>BOCA PARA BUEIRO SIMPLES TUBULAR D = 40 CM EM CONCRETO, ALAS COM ESCONSIDADE DE 0°, INCLUINDO FÔRMAS E MATERIAIS. AF_07/2021</v>
      </c>
      <c r="D44" s="12" t="str">
        <f>IFERROR(VLOOKUP($B44,'SINTETICO 04-2023'!$G:$M,3,FALSE),IFERROR(VLOOKUP($B44,'INSUMOS 04-2023'!$A:$F,3,FALSE),"CÓDIGO NÃO ENCONTRADO"))</f>
        <v>UN</v>
      </c>
      <c r="E44" s="235">
        <v>6</v>
      </c>
      <c r="F44" s="66" t="str">
        <f>IFERROR((VLOOKUP($B44,'SINTETICO 04-2023'!$G:$M,5,FALSE)),IFERROR(DOLLAR(VLOOKUP($B44,'INSUMOS 04-2023'!$A:$F,5,FALSE)),"CÓDIGO NÃO ENCONTRADO"))</f>
        <v>1.144,01</v>
      </c>
      <c r="G44" s="121">
        <f t="shared" ref="G44" si="10">IFERROR(ROUND(F44*E44,2),"CÓDIGO NÃO ENCONTRADO")</f>
        <v>6864.06</v>
      </c>
    </row>
    <row r="45" spans="2:8" ht="45" customHeight="1" x14ac:dyDescent="0.25">
      <c r="B45" s="124">
        <v>102741</v>
      </c>
      <c r="C45" s="9" t="str">
        <f>IFERROR(VLOOKUP($B45,'SINTETICO 04-2023'!$G:$M,2,FALSE),IFERROR(VLOOKUP($B45,'INSUMOS 04-2023'!$A:$F,2,FALSE),"CÓDIGO NÃO ENCONTRADO"))</f>
        <v>BOCA PARA BUEIRO SIMPLES TUBULAR D = 120 CM EM CONCRETO, ALAS COM ESCONSIDADE DE 0°, INCLUINDO FÔRMAS E MATERIAIS. AF_07/2021</v>
      </c>
      <c r="D45" s="12" t="str">
        <f>IFERROR(VLOOKUP($B45,'SINTETICO 04-2023'!$G:$M,3,FALSE),IFERROR(VLOOKUP($B45,'INSUMOS 04-2023'!$A:$F,3,FALSE),"CÓDIGO NÃO ENCONTRADO"))</f>
        <v>UN</v>
      </c>
      <c r="E45" s="235">
        <v>1</v>
      </c>
      <c r="F45" s="66" t="str">
        <f>IFERROR((VLOOKUP($B45,'SINTETICO 04-2023'!$G:$M,5,FALSE)),IFERROR(DOLLAR(VLOOKUP($B45,'INSUMOS 04-2023'!$A:$F,5,FALSE)),"CÓDIGO NÃO ENCONTRADO"))</f>
        <v>8.315,27</v>
      </c>
      <c r="G45" s="121">
        <f t="shared" ref="G45:G46" si="11">IFERROR(ROUND(F45*E45,2),"CÓDIGO NÃO ENCONTRADO")</f>
        <v>8315.27</v>
      </c>
    </row>
    <row r="46" spans="2:8" ht="45" customHeight="1" x14ac:dyDescent="0.25">
      <c r="B46" s="124">
        <v>102742</v>
      </c>
      <c r="C46" s="9" t="str">
        <f>IFERROR(VLOOKUP($B46,'SINTETICO 04-2023'!$G:$M,2,FALSE),IFERROR(VLOOKUP($B46,'INSUMOS 04-2023'!$A:$F,2,FALSE),"CÓDIGO NÃO ENCONTRADO"))</f>
        <v>BOCA PARA BUEIRO SIMPLES TUBULAR D = 150 CM EM CONCRETO, ALAS COM ESCONSIDADE DE 0°, INCLUINDO FÔRMAS E MATERIAIS. AF_07/2021</v>
      </c>
      <c r="D46" s="12" t="str">
        <f>IFERROR(VLOOKUP($B46,'SINTETICO 04-2023'!$G:$M,3,FALSE),IFERROR(VLOOKUP($B46,'INSUMOS 04-2023'!$A:$F,3,FALSE),"CÓDIGO NÃO ENCONTRADO"))</f>
        <v>UN</v>
      </c>
      <c r="E46" s="235">
        <v>1</v>
      </c>
      <c r="F46" s="66" t="str">
        <f>IFERROR((VLOOKUP($B46,'SINTETICO 04-2023'!$G:$M,5,FALSE)),IFERROR(DOLLAR(VLOOKUP($B46,'INSUMOS 04-2023'!$A:$F,5,FALSE)),"CÓDIGO NÃO ENCONTRADO"))</f>
        <v>14.421,52</v>
      </c>
      <c r="G46" s="121">
        <f t="shared" si="11"/>
        <v>14421.52</v>
      </c>
    </row>
    <row r="47" spans="2:8" x14ac:dyDescent="0.25">
      <c r="B47" s="119" t="s">
        <v>13103</v>
      </c>
      <c r="C47" s="57" t="s">
        <v>13104</v>
      </c>
      <c r="D47" s="58"/>
      <c r="E47" s="240"/>
      <c r="F47" s="65"/>
      <c r="G47" s="120"/>
    </row>
    <row r="48" spans="2:8" ht="45" customHeight="1" x14ac:dyDescent="0.25">
      <c r="B48" s="124">
        <v>99235</v>
      </c>
      <c r="C48" s="9" t="str">
        <f>IFERROR(VLOOKUP($B48,'SINTETICO 04-2023'!$G:$M,2,FALSE),IFERROR(VLOOKUP($B48,'INSUMOS 04-2023'!$A:$F,2,FALSE),"CÓDIGO NÃO ENCONTRADO"))</f>
        <v>CONCRETAGEM DE EDIFICAÇÕES (PAREDES E LAJES) FEITAS COM SISTEMA DE FÔRMAS MANUSEÁVEIS, COM CONCRETO USINADO AUTOADENSÁVEL FCK 25 MPA - LANÇAMENTO E ACABAMENTO. AF_10/2021</v>
      </c>
      <c r="D48" s="12" t="str">
        <f>IFERROR(VLOOKUP($B48,'SINTETICO 04-2023'!$G:$M,3,FALSE),IFERROR(VLOOKUP($B48,'INSUMOS 04-2023'!$A:$F,3,FALSE),"CÓDIGO NÃO ENCONTRADO"))</f>
        <v>M3</v>
      </c>
      <c r="E48" s="235">
        <f>2*3.75*0.12*2</f>
        <v>1.7999999999999998</v>
      </c>
      <c r="F48" s="66" t="str">
        <f>IFERROR((VLOOKUP($B48,'SINTETICO 04-2023'!$G:$M,5,FALSE)),IFERROR(DOLLAR(VLOOKUP($B48,'INSUMOS 04-2023'!$A:$F,5,FALSE)),"CÓDIGO NÃO ENCONTRADO"))</f>
        <v>589,98</v>
      </c>
      <c r="G48" s="121">
        <f t="shared" ref="G48" si="12">IFERROR(ROUND(F48*E48,2),"CÓDIGO NÃO ENCONTRADO")</f>
        <v>1061.96</v>
      </c>
      <c r="H48" t="s">
        <v>13082</v>
      </c>
    </row>
    <row r="49" spans="1:8" ht="45" customHeight="1" x14ac:dyDescent="0.25">
      <c r="B49" s="136">
        <v>92768</v>
      </c>
      <c r="C49" s="9" t="str">
        <f>IFERROR(VLOOKUP($B49,'SINTETICO 04-2023'!$G:$M,2,FALSE),IFERROR(VLOOKUP($B49,'INSUMOS 04-2023'!$A:$F,2,FALSE),"CÓDIGO NÃO ENCONTRADO"))</f>
        <v>ARMAÇÃO DE LAJE DE ESTRUTURA CONVENCIONAL DE CONCRETO ARMADO UTILIZANDO AÇO CA-60 DE 5,0 MM - MONTAGEM. AF_06/2022</v>
      </c>
      <c r="D49" s="12" t="str">
        <f>IFERROR(VLOOKUP($B49,'SINTETICO 04-2023'!$G:$M,3,FALSE),IFERROR(VLOOKUP($B49,'INSUMOS 04-2023'!$A:$F,3,FALSE),"CÓDIGO NÃO ENCONTRADO"))</f>
        <v>KG</v>
      </c>
      <c r="E49" s="235">
        <f>2*3.75*2*3.11</f>
        <v>46.65</v>
      </c>
      <c r="F49" s="66" t="str">
        <f>IFERROR((VLOOKUP($B49,'SINTETICO 04-2023'!$G:$M,5,FALSE)),IFERROR(DOLLAR(VLOOKUP($B49,'INSUMOS 04-2023'!$A:$F,5,FALSE)),"CÓDIGO NÃO ENCONTRADO"))</f>
        <v>16,30</v>
      </c>
      <c r="G49" s="121">
        <f>IFERROR(ROUND(F49*E49,2),"CÓDIGO NÃO ENCONTRADO")</f>
        <v>760.4</v>
      </c>
    </row>
    <row r="50" spans="1:8" ht="45" customHeight="1" x14ac:dyDescent="0.25">
      <c r="B50" s="124">
        <f>B38</f>
        <v>97086</v>
      </c>
      <c r="C50" s="9" t="str">
        <f>IFERROR(VLOOKUP($B50,'SINTETICO 04-2023'!$G:$M,2,FALSE),IFERROR(VLOOKUP($B50,'INSUMOS 04-2023'!$A:$F,2,FALSE),"CÓDIGO NÃO ENCONTRADO"))</f>
        <v>FABRICAÇÃO, MONTAGEM E DESMONTAGEM DE FORMA PARA RADIER, PISO DE CONCRETO OU LAJE SOBRE SOLO, EM MADEIRA SERRADA, 4 UTILIZAÇÕES. AF_09/2021</v>
      </c>
      <c r="D50" s="12" t="str">
        <f>IFERROR(VLOOKUP($B50,'SINTETICO 04-2023'!$G:$M,3,FALSE),IFERROR(VLOOKUP($B50,'INSUMOS 04-2023'!$A:$F,3,FALSE),"CÓDIGO NÃO ENCONTRADO"))</f>
        <v>M2</v>
      </c>
      <c r="E50" s="235">
        <f>(2*3.75*0.15)/4</f>
        <v>0.28125</v>
      </c>
      <c r="F50" s="66" t="str">
        <f>IFERROR((VLOOKUP($B50,'SINTETICO 04-2023'!$G:$M,5,FALSE)),IFERROR(DOLLAR(VLOOKUP($B50,'INSUMOS 04-2023'!$A:$F,5,FALSE)),"CÓDIGO NÃO ENCONTRADO"))</f>
        <v>137,95</v>
      </c>
      <c r="G50" s="121">
        <f t="shared" ref="G50" si="13">IFERROR(ROUND(F50*E50,2),"CÓDIGO NÃO ENCONTRADO")</f>
        <v>38.799999999999997</v>
      </c>
    </row>
    <row r="51" spans="1:8" ht="45" customHeight="1" x14ac:dyDescent="0.25">
      <c r="B51" s="124">
        <v>103799</v>
      </c>
      <c r="C51" s="9" t="str">
        <f>IFERROR(VLOOKUP($B51,'SINTETICO 04-2023'!$G:$M,2,FALSE),IFERROR(VLOOKUP($B51,'INSUMOS 04-2023'!$A:$F,2,FALSE),"CÓDIGO NÃO ENCONTRADO"))</f>
        <v>PEDRA DE MÃO FIXADA COM CONCRETO PARA BACIA DE DISSIPAÇÃO, 40% DE CONCRETO EM VOLUME, FCK = 20 MPA, COM USO DE JERICA E PREPARO EM BETONEIRA DE 600 L - AREIA, BRITA E PEDRA DE MÃO COMERCIAIS - LANÇAMENTO, ADENSAMENTO E ACABAMENTO. AF_08/2022</v>
      </c>
      <c r="D51" s="12" t="str">
        <f>IFERROR(VLOOKUP($B51,'SINTETICO 04-2023'!$G:$M,3,FALSE),IFERROR(VLOOKUP($B51,'INSUMOS 04-2023'!$A:$F,3,FALSE),"CÓDIGO NÃO ENCONTRADO"))</f>
        <v>M3</v>
      </c>
      <c r="E51" s="235">
        <f>(5+2.7)*3*0.2+1*1*0.2+(5+2.7)*1*0.2</f>
        <v>6.36</v>
      </c>
      <c r="F51" s="66" t="str">
        <f>IFERROR((VLOOKUP($B51,'SINTETICO 04-2023'!$G:$M,5,FALSE)),IFERROR(DOLLAR(VLOOKUP($B51,'INSUMOS 04-2023'!$A:$F,5,FALSE)),"CÓDIGO NÃO ENCONTRADO"))</f>
        <v>526,46</v>
      </c>
      <c r="G51" s="121">
        <f t="shared" ref="G51" si="14">IFERROR(ROUND(F51*E51,2),"CÓDIGO NÃO ENCONTRADO")</f>
        <v>3348.29</v>
      </c>
    </row>
    <row r="52" spans="1:8" x14ac:dyDescent="0.25">
      <c r="B52" s="122"/>
      <c r="C52" s="68"/>
      <c r="D52" s="69"/>
      <c r="E52" s="237"/>
      <c r="F52" s="71" t="s">
        <v>13067</v>
      </c>
      <c r="G52" s="123">
        <f>SUM(G30:G51)</f>
        <v>348465.24000000017</v>
      </c>
    </row>
    <row r="53" spans="1:8" x14ac:dyDescent="0.25">
      <c r="B53" s="194">
        <v>4</v>
      </c>
      <c r="C53" s="191" t="s">
        <v>13069</v>
      </c>
      <c r="D53" s="192"/>
      <c r="E53" s="238" t="s">
        <v>13065</v>
      </c>
      <c r="F53" s="242" t="s">
        <v>13065</v>
      </c>
      <c r="G53" s="193"/>
    </row>
    <row r="54" spans="1:8" ht="30" x14ac:dyDescent="0.25">
      <c r="B54" s="124">
        <v>94716</v>
      </c>
      <c r="C54" s="9" t="str">
        <f>IFERROR(VLOOKUP($B54,'SINTETICO 04-2023'!$G:$M,2,FALSE),IFERROR(VLOOKUP($B54,'INSUMOS 04-2023'!$A:$F,2,FALSE),"CÓDIGO NÃO ENCONTRADO"))</f>
        <v>TUBO, CPVC, SOLDÁVEL, DN 22 MM, INSTALADO EM RESERVAÇÃO DE ÁGUA DE EDIFICAÇÃO QUE POSSUA RESERVATÓRIO DE FIBRA/FIBROCIMENTO  FORNECIMENTO E INSTALAÇÃO. AF_06/2016</v>
      </c>
      <c r="D54" s="12" t="str">
        <f>IFERROR(VLOOKUP($B54,'SINTETICO 04-2023'!$G:$M,3,FALSE),IFERROR(VLOOKUP($B54,'INSUMOS 04-2023'!$A:$F,3,FALSE),"CÓDIGO NÃO ENCONTRADO"))</f>
        <v>M</v>
      </c>
      <c r="E54" s="235">
        <f>9.5*1</f>
        <v>9.5</v>
      </c>
      <c r="F54" s="66" t="str">
        <f>IFERROR((VLOOKUP($B54,'SINTETICO 04-2023'!$G:$M,5,FALSE)),IFERROR(DOLLAR(VLOOKUP($B54,'INSUMOS 04-2023'!$A:$F,5,FALSE)),"CÓDIGO NÃO ENCONTRADO"))</f>
        <v>21,29</v>
      </c>
      <c r="G54" s="121">
        <f t="shared" ref="G54" si="15">IFERROR(ROUND(F54*E54,2),"CÓDIGO NÃO ENCONTRADO")</f>
        <v>202.26</v>
      </c>
    </row>
    <row r="55" spans="1:8" x14ac:dyDescent="0.25">
      <c r="B55" s="136" t="str">
        <f>'J- COMPOSIÇÕES '!A18</f>
        <v>CPU 03/SLU/DF</v>
      </c>
      <c r="C55" s="9" t="str">
        <f>'J- COMPOSIÇÕES '!B18</f>
        <v>TUBO DE PEAD DN 200mm PARA REDE DE ESGOTO OU PLUVIAL</v>
      </c>
      <c r="D55" s="12" t="str">
        <f>'J- COMPOSIÇÕES '!D18</f>
        <v>M</v>
      </c>
      <c r="E55" s="235">
        <f>9.5*1</f>
        <v>9.5</v>
      </c>
      <c r="F55" s="66">
        <f>'J- COMPOSIÇÕES '!G18</f>
        <v>444.5</v>
      </c>
      <c r="G55" s="121">
        <f t="shared" ref="G55" si="16">IFERROR(ROUND(F55*E55,2),"CÓDIGO NÃO ENCONTRADO")</f>
        <v>4222.75</v>
      </c>
    </row>
    <row r="56" spans="1:8" ht="30" customHeight="1" x14ac:dyDescent="0.25">
      <c r="B56" s="136" t="str">
        <f>'J- COMPOSIÇÕES '!A24</f>
        <v>CPU 04/SLU/DF</v>
      </c>
      <c r="C56" s="74" t="str">
        <f>'J- COMPOSIÇÕES '!B24</f>
        <v>REGISTRO DE GAVETA BRUTO,FERRO, ROSCÁVEL, 8" - FORNECIMENTO E INSTALAÇÃO</v>
      </c>
      <c r="D56" s="137" t="str">
        <f>'J- COMPOSIÇÕES '!D24</f>
        <v>UNIDADE</v>
      </c>
      <c r="E56" s="245">
        <v>1</v>
      </c>
      <c r="F56" s="243">
        <f>'J- COMPOSIÇÕES '!G24</f>
        <v>3851.1597910000005</v>
      </c>
      <c r="G56" s="121">
        <f t="shared" ref="G56:G57" si="17">IFERROR(ROUND(F56*E56,2),"CÓDIGO NÃO ENCONTRADO")</f>
        <v>3851.16</v>
      </c>
    </row>
    <row r="57" spans="1:8" x14ac:dyDescent="0.25">
      <c r="B57" s="124">
        <v>94501</v>
      </c>
      <c r="C57" s="9" t="str">
        <f>IFERROR(VLOOKUP($B57,'SINTETICO 04-2023'!$G:$M,2,FALSE),IFERROR(VLOOKUP($B57,'INSUMOS 04-2023'!$A:$F,2,FALSE),"CÓDIGO NÃO ENCONTRADO"))</f>
        <v>REGISTRO DE GAVETA BRUTO, LATÃO, ROSCÁVEL, 4" - FORNECIMENTO E INSTALAÇÃO. AF_08/2021</v>
      </c>
      <c r="D57" s="12" t="str">
        <f>IFERROR(VLOOKUP($B57,'SINTETICO 04-2023'!$G:$M,3,FALSE),IFERROR(VLOOKUP($B57,'INSUMOS 04-2023'!$A:$F,3,FALSE),"CÓDIGO NÃO ENCONTRADO"))</f>
        <v>UN</v>
      </c>
      <c r="E57" s="235">
        <v>1</v>
      </c>
      <c r="F57" s="66" t="str">
        <f>IFERROR((VLOOKUP($B57,'SINTETICO 04-2023'!$G:$M,5,FALSE)),IFERROR(DOLLAR(VLOOKUP($B57,'INSUMOS 04-2023'!$A:$F,5,FALSE)),"CÓDIGO NÃO ENCONTRADO"))</f>
        <v>895,87</v>
      </c>
      <c r="G57" s="121">
        <f t="shared" si="17"/>
        <v>895.87</v>
      </c>
    </row>
    <row r="58" spans="1:8" x14ac:dyDescent="0.25">
      <c r="B58" s="122"/>
      <c r="C58" s="68"/>
      <c r="D58" s="69"/>
      <c r="E58" s="237"/>
      <c r="F58" s="71" t="s">
        <v>13068</v>
      </c>
      <c r="G58" s="158">
        <f>SUM(G54:G57)</f>
        <v>9172.0400000000009</v>
      </c>
    </row>
    <row r="59" spans="1:8" x14ac:dyDescent="0.25">
      <c r="B59" s="194">
        <v>5</v>
      </c>
      <c r="C59" s="191" t="s">
        <v>13070</v>
      </c>
      <c r="D59" s="192"/>
      <c r="E59" s="238" t="s">
        <v>13065</v>
      </c>
      <c r="F59" s="242" t="s">
        <v>13065</v>
      </c>
      <c r="G59" s="193"/>
    </row>
    <row r="60" spans="1:8" x14ac:dyDescent="0.25">
      <c r="B60" s="194" t="s">
        <v>13078</v>
      </c>
      <c r="C60" s="191" t="s">
        <v>13079</v>
      </c>
      <c r="D60" s="192"/>
      <c r="E60" s="238" t="s">
        <v>13065</v>
      </c>
      <c r="F60" s="242" t="s">
        <v>13065</v>
      </c>
      <c r="G60" s="193"/>
    </row>
    <row r="61" spans="1:8" ht="30" x14ac:dyDescent="0.25">
      <c r="B61" s="124">
        <v>96622</v>
      </c>
      <c r="C61" s="9" t="str">
        <f>IFERROR(VLOOKUP($B61,'SINTETICO 04-2023'!$G:$M,2,FALSE),IFERROR(VLOOKUP($B61,'INSUMOS 04-2023'!$A:$F,2,FALSE),"CÓDIGO NÃO ENCONTRADO"))</f>
        <v>LASTRO COM MATERIAL GRANULAR, APLICADO EM PISOS OU LAJES SOBRE SOLO, ESPESSURA DE *5 CM*. AF_08/2017</v>
      </c>
      <c r="D61" s="12" t="str">
        <f>IFERROR(VLOOKUP($B61,'SINTETICO 04-2023'!$G:$M,3,FALSE),IFERROR(VLOOKUP($B61,'INSUMOS 04-2023'!$A:$F,3,FALSE),"CÓDIGO NÃO ENCONTRADO"))</f>
        <v>M3</v>
      </c>
      <c r="E61" s="235">
        <f>(1142.56+2130.5)*0.05</f>
        <v>163.65300000000002</v>
      </c>
      <c r="F61" s="66" t="str">
        <f>IFERROR((VLOOKUP($B61,'SINTETICO 04-2023'!$G:$M,5,FALSE)),IFERROR(DOLLAR(VLOOKUP($B61,'INSUMOS 04-2023'!$A:$F,5,FALSE)),"CÓDIGO NÃO ENCONTRADO"))</f>
        <v>246,87</v>
      </c>
      <c r="G61" s="121">
        <f t="shared" ref="G61:G63" si="18">IFERROR(ROUND(F61*E61,2),"CÓDIGO NÃO ENCONTRADO")</f>
        <v>40401.019999999997</v>
      </c>
    </row>
    <row r="62" spans="1:8" ht="30" x14ac:dyDescent="0.25">
      <c r="A62" s="108"/>
      <c r="B62" s="393">
        <v>95879</v>
      </c>
      <c r="C62" s="9" t="str">
        <f>IFERROR(VLOOKUP($B62,'SINTETICO 04-2023'!$G:$M,2,FALSE),IFERROR(VLOOKUP($B62,'INSUMOS 04-2023'!$A:$F,2,FALSE),"CÓDIGO NÃO ENCONTRADO"))</f>
        <v>TRANSPORTE COM CAMINHÃO BASCULANTE DE 14 M³, EM VIA URBANA PAVIMENTADA, DMT ATÉ 30 KM (UNIDADE: TXKM). AF_07/2020</v>
      </c>
      <c r="D62" s="12" t="str">
        <f>IFERROR(VLOOKUP($B62,'SINTETICO 04-2023'!$G:$M,3,FALSE),IFERROR(VLOOKUP($B62,'INSUMOS 04-2023'!$A:$F,3,FALSE),"CÓDIGO NÃO ENCONTRADO"))</f>
        <v>TXKM</v>
      </c>
      <c r="E62" s="235">
        <f>E61*1.4*15</f>
        <v>3436.7130000000002</v>
      </c>
      <c r="F62" s="66" t="str">
        <f>IFERROR((VLOOKUP($B62,'SINTETICO 04-2023'!$G:$M,5,FALSE)),IFERROR(DOLLAR(VLOOKUP($B62,'INSUMOS 04-2023'!$A:$F,5,FALSE)),"CÓDIGO NÃO ENCONTRADO"))</f>
        <v>1,30</v>
      </c>
      <c r="G62" s="121">
        <f t="shared" ref="G62" si="19">IFERROR(ROUND(F62*E62,2),"CÓDIGO NÃO ENCONTRADO")</f>
        <v>4467.7299999999996</v>
      </c>
    </row>
    <row r="63" spans="1:8" ht="30" x14ac:dyDescent="0.25">
      <c r="B63" s="393">
        <v>99235</v>
      </c>
      <c r="C63" s="9" t="str">
        <f>IFERROR(VLOOKUP($B63,'SINTETICO 04-2023'!$G:$M,2,FALSE),IFERROR(VLOOKUP($B63,'INSUMOS 04-2023'!$A:$F,2,FALSE),"CÓDIGO NÃO ENCONTRADO"))</f>
        <v>CONCRETAGEM DE EDIFICAÇÕES (PAREDES E LAJES) FEITAS COM SISTEMA DE FÔRMAS MANUSEÁVEIS, COM CONCRETO USINADO AUTOADENSÁVEL FCK 25 MPA - LANÇAMENTO E ACABAMENTO. AF_10/2021</v>
      </c>
      <c r="D63" s="12" t="str">
        <f>IFERROR(VLOOKUP($B63,'SINTETICO 04-2023'!$G:$M,3,FALSE),IFERROR(VLOOKUP($B63,'INSUMOS 04-2023'!$A:$F,3,FALSE),"CÓDIGO NÃO ENCONTRADO"))</f>
        <v>M3</v>
      </c>
      <c r="E63" s="235">
        <f>(1142.56+2130.5)*0.1</f>
        <v>327.30600000000004</v>
      </c>
      <c r="F63" s="66" t="str">
        <f>IFERROR((VLOOKUP($B63,'SINTETICO 04-2023'!$G:$M,5,FALSE)),IFERROR(DOLLAR(VLOOKUP($B63,'INSUMOS 04-2023'!$A:$F,5,FALSE)),"CÓDIGO NÃO ENCONTRADO"))</f>
        <v>589,98</v>
      </c>
      <c r="G63" s="121">
        <f t="shared" si="18"/>
        <v>193103.99</v>
      </c>
      <c r="H63" s="234"/>
    </row>
    <row r="64" spans="1:8" ht="30" x14ac:dyDescent="0.25">
      <c r="B64" s="393">
        <v>92768</v>
      </c>
      <c r="C64" s="74" t="str">
        <f>IFERROR(VLOOKUP($B64,'SINTETICO 04-2023'!$G:$M,2,FALSE),IFERROR(VLOOKUP($B64,'INSUMOS 04-2023'!$A:$F,2,FALSE),"CÓDIGO NÃO ENCONTRADO"))</f>
        <v>ARMAÇÃO DE LAJE DE ESTRUTURA CONVENCIONAL DE CONCRETO ARMADO UTILIZANDO AÇO CA-60 DE 5,0 MM - MONTAGEM. AF_06/2022</v>
      </c>
      <c r="D64" s="137" t="str">
        <f>IFERROR(VLOOKUP($B64,'SINTETICO 04-2023'!$G:$M,3,FALSE),IFERROR(VLOOKUP($B64,'INSUMOS 04-2023'!$A:$F,3,FALSE),"CÓDIGO NÃO ENCONTRADO"))</f>
        <v>KG</v>
      </c>
      <c r="E64" s="245">
        <f>(1142.56+2130.5)*3.11</f>
        <v>10179.2166</v>
      </c>
      <c r="F64" s="243" t="str">
        <f>IFERROR((VLOOKUP($B64,'SINTETICO 04-2023'!$G:$M,5,FALSE)),IFERROR(DOLLAR(VLOOKUP($B64,'INSUMOS 04-2023'!$A:$F,5,FALSE)),"CÓDIGO NÃO ENCONTRADO"))</f>
        <v>16,30</v>
      </c>
      <c r="G64" s="121">
        <f t="shared" ref="G64" si="20">IFERROR(ROUND(F64*E64,2),"CÓDIGO NÃO ENCONTRADO")</f>
        <v>165921.23000000001</v>
      </c>
      <c r="H64" t="s">
        <v>13102</v>
      </c>
    </row>
    <row r="65" spans="1:11" x14ac:dyDescent="0.25">
      <c r="B65" s="396" t="s">
        <v>13080</v>
      </c>
      <c r="C65" s="191" t="s">
        <v>13081</v>
      </c>
      <c r="D65" s="192"/>
      <c r="E65" s="238" t="s">
        <v>13065</v>
      </c>
      <c r="F65" s="242" t="s">
        <v>13065</v>
      </c>
      <c r="G65" s="193"/>
    </row>
    <row r="66" spans="1:11" ht="30" x14ac:dyDescent="0.25">
      <c r="B66" s="393">
        <v>96622</v>
      </c>
      <c r="C66" s="9" t="str">
        <f>IFERROR(VLOOKUP($B66,'SINTETICO 04-2023'!$G:$M,2,FALSE),IFERROR(VLOOKUP($B66,'INSUMOS 04-2023'!$A:$F,2,FALSE),"CÓDIGO NÃO ENCONTRADO"))</f>
        <v>LASTRO COM MATERIAL GRANULAR, APLICADO EM PISOS OU LAJES SOBRE SOLO, ESPESSURA DE *5 CM*. AF_08/2017</v>
      </c>
      <c r="D66" s="12" t="str">
        <f>IFERROR(VLOOKUP($B66,'SINTETICO 04-2023'!$G:$M,3,FALSE),IFERROR(VLOOKUP($B66,'INSUMOS 04-2023'!$A:$F,3,FALSE),"CÓDIGO NÃO ENCONTRADO"))</f>
        <v>M3</v>
      </c>
      <c r="E66" s="235">
        <f>(3080.92)*0.05</f>
        <v>154.04600000000002</v>
      </c>
      <c r="F66" s="66" t="str">
        <f>IFERROR((VLOOKUP($B66,'SINTETICO 04-2023'!$G:$M,5,FALSE)),IFERROR(DOLLAR(VLOOKUP($B66,'INSUMOS 04-2023'!$A:$F,5,FALSE)),"CÓDIGO NÃO ENCONTRADO"))</f>
        <v>246,87</v>
      </c>
      <c r="G66" s="121">
        <f t="shared" ref="G66:G68" si="21">IFERROR(ROUND(F66*E66,2),"CÓDIGO NÃO ENCONTRADO")</f>
        <v>38029.339999999997</v>
      </c>
    </row>
    <row r="67" spans="1:11" ht="30" x14ac:dyDescent="0.25">
      <c r="A67" s="108"/>
      <c r="B67" s="393">
        <v>95879</v>
      </c>
      <c r="C67" s="9" t="str">
        <f>IFERROR(VLOOKUP($B67,'SINTETICO 04-2023'!$G:$M,2,FALSE),IFERROR(VLOOKUP($B67,'INSUMOS 04-2023'!$A:$F,2,FALSE),"CÓDIGO NÃO ENCONTRADO"))</f>
        <v>TRANSPORTE COM CAMINHÃO BASCULANTE DE 14 M³, EM VIA URBANA PAVIMENTADA, DMT ATÉ 30 KM (UNIDADE: TXKM). AF_07/2020</v>
      </c>
      <c r="D67" s="12" t="str">
        <f>IFERROR(VLOOKUP($B67,'SINTETICO 04-2023'!$G:$M,3,FALSE),IFERROR(VLOOKUP($B67,'INSUMOS 04-2023'!$A:$F,3,FALSE),"CÓDIGO NÃO ENCONTRADO"))</f>
        <v>TXKM</v>
      </c>
      <c r="E67" s="235">
        <f>E66*1.4*15</f>
        <v>3234.9660000000003</v>
      </c>
      <c r="F67" s="66" t="str">
        <f>IFERROR((VLOOKUP($B67,'SINTETICO 04-2023'!$G:$M,5,FALSE)),IFERROR(DOLLAR(VLOOKUP($B67,'INSUMOS 04-2023'!$A:$F,5,FALSE)),"CÓDIGO NÃO ENCONTRADO"))</f>
        <v>1,30</v>
      </c>
      <c r="G67" s="121">
        <f t="shared" si="21"/>
        <v>4205.46</v>
      </c>
    </row>
    <row r="68" spans="1:11" ht="30" x14ac:dyDescent="0.25">
      <c r="B68" s="124">
        <v>99235</v>
      </c>
      <c r="C68" s="9" t="str">
        <f>IFERROR(VLOOKUP($B68,'SINTETICO 04-2023'!$G:$M,2,FALSE),IFERROR(VLOOKUP($B68,'INSUMOS 04-2023'!$A:$F,2,FALSE),"CÓDIGO NÃO ENCONTRADO"))</f>
        <v>CONCRETAGEM DE EDIFICAÇÕES (PAREDES E LAJES) FEITAS COM SISTEMA DE FÔRMAS MANUSEÁVEIS, COM CONCRETO USINADO AUTOADENSÁVEL FCK 25 MPA - LANÇAMENTO E ACABAMENTO. AF_10/2021</v>
      </c>
      <c r="D68" s="12" t="str">
        <f>IFERROR(VLOOKUP($B68,'SINTETICO 04-2023'!$G:$M,3,FALSE),IFERROR(VLOOKUP($B68,'INSUMOS 04-2023'!$A:$F,3,FALSE),"CÓDIGO NÃO ENCONTRADO"))</f>
        <v>M3</v>
      </c>
      <c r="E68" s="235">
        <f>(3080.92)*0.1</f>
        <v>308.09200000000004</v>
      </c>
      <c r="F68" s="66" t="str">
        <f>IFERROR((VLOOKUP($B68,'SINTETICO 04-2023'!$G:$M,5,FALSE)),IFERROR(DOLLAR(VLOOKUP($B68,'INSUMOS 04-2023'!$A:$F,5,FALSE)),"CÓDIGO NÃO ENCONTRADO"))</f>
        <v>589,98</v>
      </c>
      <c r="G68" s="121">
        <f t="shared" si="21"/>
        <v>181768.12</v>
      </c>
      <c r="J68" s="234">
        <f>H68*I68</f>
        <v>0</v>
      </c>
    </row>
    <row r="69" spans="1:11" x14ac:dyDescent="0.25">
      <c r="B69" s="122"/>
      <c r="C69" s="68"/>
      <c r="D69" s="69"/>
      <c r="E69" s="237"/>
      <c r="F69" s="71" t="s">
        <v>13071</v>
      </c>
      <c r="G69" s="195">
        <f>SUM(G60:G68)</f>
        <v>627896.8899999999</v>
      </c>
    </row>
    <row r="70" spans="1:11" x14ac:dyDescent="0.25">
      <c r="B70" s="194">
        <v>6</v>
      </c>
      <c r="C70" s="191" t="s">
        <v>13094</v>
      </c>
      <c r="D70" s="192"/>
      <c r="E70" s="238" t="s">
        <v>13065</v>
      </c>
      <c r="F70" s="242" t="s">
        <v>13065</v>
      </c>
      <c r="G70" s="193"/>
    </row>
    <row r="71" spans="1:11" x14ac:dyDescent="0.25">
      <c r="B71" s="194" t="s">
        <v>13078</v>
      </c>
      <c r="C71" s="191" t="s">
        <v>13095</v>
      </c>
      <c r="D71" s="192"/>
      <c r="E71" s="238" t="s">
        <v>13065</v>
      </c>
      <c r="F71" s="242" t="s">
        <v>13065</v>
      </c>
      <c r="G71" s="193"/>
    </row>
    <row r="72" spans="1:11" ht="30" customHeight="1" x14ac:dyDescent="0.25">
      <c r="B72" s="124">
        <v>98504</v>
      </c>
      <c r="C72" s="9" t="str">
        <f>IFERROR(VLOOKUP($B72,'SINTETICO 04-2023'!$G:$M,2,FALSE),IFERROR(VLOOKUP($B72,'INSUMOS 04-2023'!$A:$F,2,FALSE),"CÓDIGO NÃO ENCONTRADO"))</f>
        <v>PLANTIO DE GRAMA BATATAIS EM PLACAS. AF_05/2018</v>
      </c>
      <c r="D72" s="12" t="str">
        <f>IFERROR(VLOOKUP($B72,'SINTETICO 04-2023'!$G:$M,3,FALSE),IFERROR(VLOOKUP($B72,'INSUMOS 04-2023'!$A:$F,3,FALSE),"CÓDIGO NÃO ENCONTRADO"))</f>
        <v>M2</v>
      </c>
      <c r="E72" s="235">
        <f>4464</f>
        <v>4464</v>
      </c>
      <c r="F72" s="66" t="str">
        <f>IFERROR((VLOOKUP($B72,'SINTETICO 04-2023'!$G:$M,5,FALSE)),IFERROR(DOLLAR(VLOOKUP($B72,'INSUMOS 04-2023'!$A:$F,5,FALSE)),"CÓDIGO NÃO ENCONTRADO"))</f>
        <v>15,05</v>
      </c>
      <c r="G72" s="121">
        <f t="shared" ref="G72" si="22">IFERROR(ROUND(F72*E72,2),"CÓDIGO NÃO ENCONTRADO")</f>
        <v>67183.199999999997</v>
      </c>
    </row>
    <row r="73" spans="1:11" ht="30" customHeight="1" x14ac:dyDescent="0.25">
      <c r="B73" s="394">
        <v>95876</v>
      </c>
      <c r="C73" s="9" t="str">
        <f>IFERROR(VLOOKUP($B73,'SINTETICO 04-2023'!$G:$M,2,FALSE),IFERROR(VLOOKUP($B73,'INSUMOS 04-2023'!$A:$F,2,FALSE),"CÓDIGO NÃO ENCONTRADO"))</f>
        <v>TRANSPORTE COM CAMINHÃO BASCULANTE DE 14 M³, EM VIA URBANA PAVIMENTADA, DMT ATÉ 30 KM (UNIDADE: M3XKM). AF_07/2020</v>
      </c>
      <c r="D73" s="12" t="str">
        <f>IFERROR(VLOOKUP($B73,'SINTETICO 04-2023'!$G:$M,3,FALSE),IFERROR(VLOOKUP($B73,'INSUMOS 04-2023'!$A:$F,3,FALSE),"CÓDIGO NÃO ENCONTRADO"))</f>
        <v>M3XKM</v>
      </c>
      <c r="E73" s="235">
        <f>((E72+E75)*0.03)*15</f>
        <v>4282.7174999999997</v>
      </c>
      <c r="F73" s="66" t="str">
        <f>IFERROR((VLOOKUP($B73,'SINTETICO 04-2023'!$G:$M,5,FALSE)),IFERROR(DOLLAR(VLOOKUP($B73,'INSUMOS 04-2023'!$A:$F,5,FALSE)),"CÓDIGO NÃO ENCONTRADO"))</f>
        <v>1,93</v>
      </c>
      <c r="G73" s="121">
        <f t="shared" ref="G73" si="23">IFERROR(ROUND(F73*E73,2),"CÓDIGO NÃO ENCONTRADO")</f>
        <v>8265.64</v>
      </c>
    </row>
    <row r="74" spans="1:11" x14ac:dyDescent="0.25">
      <c r="B74" s="194" t="s">
        <v>13078</v>
      </c>
      <c r="C74" s="191" t="s">
        <v>13096</v>
      </c>
      <c r="D74" s="192"/>
      <c r="E74" s="238" t="s">
        <v>13065</v>
      </c>
      <c r="F74" s="242" t="s">
        <v>13065</v>
      </c>
      <c r="G74" s="193"/>
    </row>
    <row r="75" spans="1:11" x14ac:dyDescent="0.25">
      <c r="B75" s="124">
        <v>98504</v>
      </c>
      <c r="C75" s="9" t="str">
        <f>IFERROR(VLOOKUP($B75,'SINTETICO 04-2023'!$G:$M,2,FALSE),IFERROR(VLOOKUP($B75,'INSUMOS 04-2023'!$A:$F,2,FALSE),"CÓDIGO NÃO ENCONTRADO"))</f>
        <v>PLANTIO DE GRAMA BATATAIS EM PLACAS. AF_05/2018</v>
      </c>
      <c r="D75" s="12" t="str">
        <f>IFERROR(VLOOKUP($B75,'SINTETICO 04-2023'!$G:$M,3,FALSE),IFERROR(VLOOKUP($B75,'INSUMOS 04-2023'!$A:$F,3,FALSE),"CÓDIGO NÃO ENCONTRADO"))</f>
        <v>M2</v>
      </c>
      <c r="E75" s="235">
        <f>2909.15+2144</f>
        <v>5053.1499999999996</v>
      </c>
      <c r="F75" s="66" t="str">
        <f>IFERROR((VLOOKUP($B75,'SINTETICO 04-2023'!$G:$M,5,FALSE)),IFERROR(DOLLAR(VLOOKUP($B75,'INSUMOS 04-2023'!$A:$F,5,FALSE)),"CÓDIGO NÃO ENCONTRADO"))</f>
        <v>15,05</v>
      </c>
      <c r="G75" s="121">
        <f t="shared" ref="G75" si="24">IFERROR(ROUND(F75*E75,2),"CÓDIGO NÃO ENCONTRADO")</f>
        <v>76049.91</v>
      </c>
    </row>
    <row r="76" spans="1:11" x14ac:dyDescent="0.25">
      <c r="B76" s="122"/>
      <c r="C76" s="68"/>
      <c r="D76" s="69"/>
      <c r="E76" s="237"/>
      <c r="F76" s="71" t="s">
        <v>13073</v>
      </c>
      <c r="G76" s="158">
        <f>SUM(G72:G75)</f>
        <v>151498.75</v>
      </c>
    </row>
    <row r="77" spans="1:11" x14ac:dyDescent="0.25">
      <c r="B77" s="194">
        <v>7</v>
      </c>
      <c r="C77" s="191" t="s">
        <v>13072</v>
      </c>
      <c r="D77" s="192"/>
      <c r="E77" s="238" t="s">
        <v>13065</v>
      </c>
      <c r="F77" s="242" t="s">
        <v>13065</v>
      </c>
      <c r="G77" s="193"/>
      <c r="J77" t="s">
        <v>19016</v>
      </c>
    </row>
    <row r="78" spans="1:11" x14ac:dyDescent="0.25">
      <c r="B78" s="136" t="s">
        <v>13083</v>
      </c>
      <c r="C78" s="9" t="s">
        <v>13084</v>
      </c>
      <c r="D78" s="12" t="s">
        <v>14</v>
      </c>
      <c r="E78" s="235">
        <v>5662</v>
      </c>
      <c r="F78" s="66">
        <f>'J- COMPOSIÇÕES '!G7</f>
        <v>63.108199999999997</v>
      </c>
      <c r="G78" s="121">
        <f t="shared" ref="G78:G79" si="25">IFERROR(ROUND(F78*E78,2),"CÓDIGO NÃO ENCONTRADO")</f>
        <v>357318.63</v>
      </c>
      <c r="I78" s="392"/>
      <c r="J78">
        <v>0.9</v>
      </c>
    </row>
    <row r="79" spans="1:11" ht="45" customHeight="1" x14ac:dyDescent="0.25">
      <c r="B79" s="136">
        <v>100952</v>
      </c>
      <c r="C79" s="9" t="str">
        <f>IFERROR(VLOOKUP($B79,'SINTETICO 04-2023'!$G:$M,2,FALSE),IFERROR(VLOOKUP($B79,'INSUMOS 04-2023'!$A:$F,2,FALSE),"CÓDIGO NÃO ENCONTRADO"))</f>
        <v>TRANSPORTE COM CAMINHÃO CARROCERIA COM GUINDAUTO (MUNCK),  MOMENTO MÁXIMO DE CARGA 11,7 TM, EM VIA URBANA PAVIMENTADA, DMT ATÉ 30KM (UNIDADE: TXKM). AF_07/2020</v>
      </c>
      <c r="D79" s="12" t="str">
        <f>IFERROR(VLOOKUP($B79,'SINTETICO 04-2023'!$G:$M,3,FALSE),IFERROR(VLOOKUP($B79,'INSUMOS 04-2023'!$A:$F,3,FALSE),"CÓDIGO NÃO ENCONTRADO"))</f>
        <v>TXKM</v>
      </c>
      <c r="E79" s="235">
        <f>10*30</f>
        <v>300</v>
      </c>
      <c r="F79" s="66" t="str">
        <f>IFERROR((VLOOKUP($B79,'SINTETICO 04-2023'!$G:$M,5,FALSE)),IFERROR(DOLLAR(VLOOKUP($B79,'INSUMOS 04-2023'!$A:$F,5,FALSE)),"CÓDIGO NÃO ENCONTRADO"))</f>
        <v>2,62</v>
      </c>
      <c r="G79" s="121">
        <f t="shared" si="25"/>
        <v>786</v>
      </c>
      <c r="J79" s="392">
        <f>((0.002*E78)*0.09)/0.1</f>
        <v>10.191599999999998</v>
      </c>
      <c r="K79" t="s">
        <v>19017</v>
      </c>
    </row>
    <row r="80" spans="1:11" ht="45" x14ac:dyDescent="0.25">
      <c r="B80" s="136">
        <v>90082</v>
      </c>
      <c r="C80" s="9" t="str">
        <f>IFERROR(VLOOKUP($B80,'SINTETICO 04-2023'!$G:$M,2,FALSE),IFERROR(VLOOKUP($B80,'INSUMOS 04-2023'!$A:$F,2,FALSE),"CÓDIGO NÃO ENCONTRADO"))</f>
        <v>ESCAVAÇÃO MECANIZADA DE VALA COM PROF. ATÉ 1,5 M (MÉDIA MONTANTE E JUSANTE/UMA COMPOSIÇÃO POR TRECHO), ESCAVADEIRA (0,8 M3), LARG. DE 1,5 M A 2,5 M, EM SOLO DE 1A CATEGORIA, EM LOCAIS COM ALTO NÍVEL DE INTERFERÊNCIA. AF_02/2021</v>
      </c>
      <c r="D80" s="12" t="str">
        <f>IFERROR(VLOOKUP($B80,'SINTETICO 04-2023'!$G:$M,3,FALSE),IFERROR(VLOOKUP($B80,'INSUMOS 04-2023'!$A:$F,3,FALSE),"CÓDIGO NÃO ENCONTRADO"))</f>
        <v>M3</v>
      </c>
      <c r="E80" s="235">
        <f>(245.9+184.4)*0.5*0.5</f>
        <v>107.575</v>
      </c>
      <c r="F80" s="66" t="str">
        <f>IFERROR((VLOOKUP($B80,'SINTETICO 04-2023'!$G:$M,5,FALSE)),IFERROR(DOLLAR(VLOOKUP($B80,'INSUMOS 04-2023'!$A:$F,5,FALSE)),"CÓDIGO NÃO ENCONTRADO"))</f>
        <v>10,51</v>
      </c>
      <c r="G80" s="121">
        <f t="shared" ref="G80" si="26">IFERROR(ROUND(F80*E80,2),"CÓDIGO NÃO ENCONTRADO")</f>
        <v>1130.6099999999999</v>
      </c>
    </row>
    <row r="81" spans="2:10" ht="30" x14ac:dyDescent="0.25">
      <c r="B81" s="124">
        <v>96385</v>
      </c>
      <c r="C81" s="9" t="str">
        <f>IFERROR(VLOOKUP($B81,'SINTETICO 04-2023'!$G:$M,2,FALSE),IFERROR(VLOOKUP($B81,'INSUMOS 04-2023'!$A:$F,2,FALSE),"CÓDIGO NÃO ENCONTRADO"))</f>
        <v>EXECUÇÃO E COMPACTAÇÃO DE ATERRO COM SOLO PREDOMINANTEMENTE ARGILOSO - EXCLUSIVE SOLO, ESCAVAÇÃO, CARGA E TRANSPORTE. AF_11/2019</v>
      </c>
      <c r="D81" s="12" t="str">
        <f>IFERROR(VLOOKUP($B81,'SINTETICO 04-2023'!$G:$M,3,FALSE),IFERROR(VLOOKUP($B81,'INSUMOS 04-2023'!$A:$F,3,FALSE),"CÓDIGO NÃO ENCONTRADO"))</f>
        <v>M3</v>
      </c>
      <c r="E81" s="235">
        <f>E80</f>
        <v>107.575</v>
      </c>
      <c r="F81" s="66" t="str">
        <f>IFERROR((VLOOKUP($B81,'SINTETICO 04-2023'!$G:$M,5,FALSE)),IFERROR(DOLLAR(VLOOKUP($B81,'INSUMOS 04-2023'!$A:$F,5,FALSE)),"CÓDIGO NÃO ENCONTRADO"))</f>
        <v>11,05</v>
      </c>
      <c r="G81" s="121">
        <f t="shared" ref="G81" si="27">IFERROR(ROUND(F81*E81,2),"CÓDIGO NÃO ENCONTRADO")</f>
        <v>1188.7</v>
      </c>
    </row>
    <row r="82" spans="2:10" x14ac:dyDescent="0.25">
      <c r="B82" s="122"/>
      <c r="C82" s="68"/>
      <c r="D82" s="69"/>
      <c r="E82" s="237"/>
      <c r="F82" s="71" t="s">
        <v>13074</v>
      </c>
      <c r="G82" s="158">
        <f>SUM(G78:G81)</f>
        <v>360423.94</v>
      </c>
    </row>
    <row r="83" spans="2:10" x14ac:dyDescent="0.25">
      <c r="B83" s="194">
        <v>8</v>
      </c>
      <c r="C83" s="191" t="s">
        <v>13085</v>
      </c>
      <c r="D83" s="192"/>
      <c r="E83" s="238" t="s">
        <v>13065</v>
      </c>
      <c r="F83" s="242" t="s">
        <v>13065</v>
      </c>
      <c r="G83" s="193"/>
    </row>
    <row r="84" spans="2:10" x14ac:dyDescent="0.25">
      <c r="B84" s="228" t="str">
        <f>'J- COMPOSIÇÕES '!A12</f>
        <v>CPU 02/SLU/DF</v>
      </c>
      <c r="C84" s="205" t="str">
        <f>'J- COMPOSIÇÕES '!B12</f>
        <v>CONJUNTO DE 4 COMPORTAS PARA O SISTEMA DE BY PASS- FORNECIMENTO E INSTALAÇÃO</v>
      </c>
      <c r="D84" s="204" t="str">
        <f>'J- COMPOSIÇÕES '!D12</f>
        <v>CONJ.</v>
      </c>
      <c r="E84" s="241">
        <v>1</v>
      </c>
      <c r="F84" s="206">
        <f>'J- COMPOSIÇÕES '!G12</f>
        <v>85898.060000000012</v>
      </c>
      <c r="G84" s="121">
        <f t="shared" ref="G84" si="28">IFERROR(ROUND(F84*E84,2),"CÓDIGO NÃO ENCONTRADO")</f>
        <v>85898.06</v>
      </c>
    </row>
    <row r="85" spans="2:10" x14ac:dyDescent="0.25">
      <c r="B85" s="122"/>
      <c r="C85" s="68"/>
      <c r="D85" s="69"/>
      <c r="E85" s="237"/>
      <c r="F85" s="71" t="s">
        <v>13075</v>
      </c>
      <c r="G85" s="158">
        <f>SUM(G84:G84)</f>
        <v>85898.06</v>
      </c>
    </row>
    <row r="86" spans="2:10" x14ac:dyDescent="0.25">
      <c r="B86" s="194">
        <v>9</v>
      </c>
      <c r="C86" s="191" t="s">
        <v>13107</v>
      </c>
      <c r="D86" s="192"/>
      <c r="E86" s="238" t="s">
        <v>13065</v>
      </c>
      <c r="F86" s="242" t="s">
        <v>13065</v>
      </c>
      <c r="G86" s="193"/>
    </row>
    <row r="87" spans="2:10" ht="30" x14ac:dyDescent="0.25">
      <c r="B87" s="124">
        <v>99235</v>
      </c>
      <c r="C87" s="9" t="str">
        <f>IFERROR(VLOOKUP($B87,'SINTETICO 04-2023'!$G:$M,2,FALSE),IFERROR(VLOOKUP($B87,'INSUMOS 04-2023'!$A:$F,2,FALSE),"CÓDIGO NÃO ENCONTRADO"))</f>
        <v>CONCRETAGEM DE EDIFICAÇÕES (PAREDES E LAJES) FEITAS COM SISTEMA DE FÔRMAS MANUSEÁVEIS, COM CONCRETO USINADO AUTOADENSÁVEL FCK 25 MPA - LANÇAMENTO E ACABAMENTO. AF_10/2021</v>
      </c>
      <c r="D87" s="12" t="str">
        <f>IFERROR(VLOOKUP($B87,'SINTETICO 04-2023'!$G:$M,3,FALSE),IFERROR(VLOOKUP($B87,'INSUMOS 04-2023'!$A:$F,3,FALSE),"CÓDIGO NÃO ENCONTRADO"))</f>
        <v>M3</v>
      </c>
      <c r="E87" s="235">
        <f>(3.7*5.9*0.3)+(6*5.9*0.3)+(4*4*0.5*0.5)</f>
        <v>21.169</v>
      </c>
      <c r="F87" s="66" t="str">
        <f>IFERROR((VLOOKUP($B87,'SINTETICO 04-2023'!$G:$M,5,FALSE)),IFERROR(DOLLAR(VLOOKUP($B87,'INSUMOS 04-2023'!$A:$F,5,FALSE)),"CÓDIGO NÃO ENCONTRADO"))</f>
        <v>589,98</v>
      </c>
      <c r="G87" s="121">
        <f t="shared" ref="G87" si="29">IFERROR(ROUND(F87*E87,2),"CÓDIGO NÃO ENCONTRADO")</f>
        <v>12489.29</v>
      </c>
    </row>
    <row r="88" spans="2:10" ht="30" x14ac:dyDescent="0.25">
      <c r="B88" s="124">
        <f>B50</f>
        <v>97086</v>
      </c>
      <c r="C88" s="9" t="str">
        <f>IFERROR(VLOOKUP($B88,'SINTETICO 04-2023'!$G:$M,2,FALSE),IFERROR(VLOOKUP($B88,'INSUMOS 04-2023'!$A:$F,2,FALSE),"CÓDIGO NÃO ENCONTRADO"))</f>
        <v>FABRICAÇÃO, MONTAGEM E DESMONTAGEM DE FORMA PARA RADIER, PISO DE CONCRETO OU LAJE SOBRE SOLO, EM MADEIRA SERRADA, 4 UTILIZAÇÕES. AF_09/2021</v>
      </c>
      <c r="D88" s="12" t="str">
        <f>IFERROR(VLOOKUP($B88,'SINTETICO 04-2023'!$G:$M,3,FALSE),IFERROR(VLOOKUP($B88,'INSUMOS 04-2023'!$A:$F,3,FALSE),"CÓDIGO NÃO ENCONTRADO"))</f>
        <v>M2</v>
      </c>
      <c r="E88" s="235">
        <f>((3.7*2+5.9*2)*0.3+(6*2+5.9*2)*0.3+8*4*0.5)/4</f>
        <v>7.2249999999999996</v>
      </c>
      <c r="F88" s="66" t="str">
        <f>IFERROR((VLOOKUP($B88,'SINTETICO 04-2023'!$G:$M,5,FALSE)),IFERROR(DOLLAR(VLOOKUP($B88,'INSUMOS 04-2023'!$A:$F,5,FALSE)),"CÓDIGO NÃO ENCONTRADO"))</f>
        <v>137,95</v>
      </c>
      <c r="G88" s="121">
        <f t="shared" ref="G88" si="30">IFERROR(ROUND(F88*E88,2),"CÓDIGO NÃO ENCONTRADO")</f>
        <v>996.69</v>
      </c>
    </row>
    <row r="89" spans="2:10" ht="30" x14ac:dyDescent="0.25">
      <c r="B89" s="124">
        <v>92769</v>
      </c>
      <c r="C89" s="9" t="str">
        <f>IFERROR(VLOOKUP($B89,'SINTETICO 04-2023'!$G:$M,2,FALSE),IFERROR(VLOOKUP($B89,'INSUMOS 04-2023'!$A:$F,2,FALSE),"CÓDIGO NÃO ENCONTRADO"))</f>
        <v>ARMAÇÃO DE LAJE DE ESTRUTURA CONVENCIONAL DE CONCRETO ARMADO UTILIZANDO AÇO CA-50 DE 6,3 MM - MONTAGEM. AF_06/2022</v>
      </c>
      <c r="D89" s="12" t="str">
        <f>IFERROR(VLOOKUP($B89,'SINTETICO 04-2023'!$G:$M,3,FALSE),IFERROR(VLOOKUP($B89,'INSUMOS 04-2023'!$A:$F,3,FALSE),"CÓDIGO NÃO ENCONTRADO"))</f>
        <v>KG</v>
      </c>
      <c r="E89" s="235">
        <f>(3.7*5.9+6*5.9)*3.11</f>
        <v>177.9853</v>
      </c>
      <c r="F89" s="66" t="str">
        <f>IFERROR((VLOOKUP($B89,'SINTETICO 04-2023'!$G:$M,5,FALSE)),IFERROR(DOLLAR(VLOOKUP($B89,'INSUMOS 04-2023'!$A:$F,5,FALSE)),"CÓDIGO NÃO ENCONTRADO"))</f>
        <v>15,76</v>
      </c>
      <c r="G89" s="121">
        <f t="shared" ref="G89" si="31">IFERROR(ROUND(F89*E89,2),"CÓDIGO NÃO ENCONTRADO")</f>
        <v>2805.05</v>
      </c>
    </row>
    <row r="90" spans="2:10" ht="45" x14ac:dyDescent="0.25">
      <c r="B90" s="124">
        <v>102362</v>
      </c>
      <c r="C90" s="9" t="str">
        <f>IFERROR(VLOOKUP($B90,'SINTETICO 04-2023'!$G:$M,2,FALSE),IFERROR(VLOOKUP($B90,'INSUMOS 04-2023'!$A:$F,2,FALSE),"CÓDIGO NÃO ENCONTRADO"))</f>
        <v>ALAMBRADO PARA QUADRA POLIESPORTIVA, ESTRUTURADO POR TUBOS DE ACO GALVANIZADO, (MONTANTES COM DIAMETRO 2", TRAVESSAS E ESCORAS COM DIÂMETRO 1 ¼), COM TELA DE ARAME GALVANIZADO, FIO 14 BWG E MALHA QUADRADA 5X5CM (EXCETO MURETA). AF_03/2021</v>
      </c>
      <c r="D90" s="12" t="str">
        <f>IFERROR(VLOOKUP($B90,'SINTETICO 04-2023'!$G:$M,3,FALSE),IFERROR(VLOOKUP($B90,'INSUMOS 04-2023'!$A:$F,3,FALSE),"CÓDIGO NÃO ENCONTRADO"))</f>
        <v>M2</v>
      </c>
      <c r="E90" s="235">
        <f>(5+2.7)*1.15</f>
        <v>8.8549999999999986</v>
      </c>
      <c r="F90" s="66" t="str">
        <f>IFERROR((VLOOKUP($B90,'SINTETICO 04-2023'!$G:$M,5,FALSE)),IFERROR(DOLLAR(VLOOKUP($B90,'INSUMOS 04-2023'!$A:$F,5,FALSE)),"CÓDIGO NÃO ENCONTRADO"))</f>
        <v>176,24</v>
      </c>
      <c r="G90" s="121">
        <f t="shared" ref="G90:G91" si="32">IFERROR(ROUND(F90*E90,2),"CÓDIGO NÃO ENCONTRADO")</f>
        <v>1560.61</v>
      </c>
    </row>
    <row r="91" spans="2:10" ht="45" x14ac:dyDescent="0.25">
      <c r="B91" s="136">
        <v>99301</v>
      </c>
      <c r="C91" s="9" t="str">
        <f>IFERROR(VLOOKUP($B91,'SINTETICO 04-2023'!$G:$M,2,FALSE),IFERROR(VLOOKUP($B91,'INSUMOS 04-2023'!$A:$F,2,FALSE),"CÓDIGO NÃO ENCONTRADO"))</f>
        <v>BASE PARA POÇO DE VISITA RETANGULAR PARA DRENAGEM, EM ALVENARIA COM BLOCOS DE CONCRETO, DIMENSÕES INTERNAS = 2X2 M, PROFUNDIDADE = 1,40 M, EXCLUINDO TAMPÃO. AF_12/2020_PA</v>
      </c>
      <c r="D91" s="12" t="str">
        <f>IFERROR(VLOOKUP($B91,'SINTETICO 04-2023'!$G:$M,3,FALSE),IFERROR(VLOOKUP($B91,'INSUMOS 04-2023'!$A:$F,3,FALSE),"CÓDIGO NÃO ENCONTRADO"))</f>
        <v>UN</v>
      </c>
      <c r="E91" s="235">
        <v>2</v>
      </c>
      <c r="F91" s="66" t="str">
        <f>IFERROR((VLOOKUP($B91,'SINTETICO 04-2023'!$G:$M,5,FALSE)),IFERROR(DOLLAR(VLOOKUP($B91,'INSUMOS 04-2023'!$A:$F,5,FALSE)),"CÓDIGO NÃO ENCONTRADO"))</f>
        <v>6.532,14</v>
      </c>
      <c r="G91" s="121">
        <f t="shared" si="32"/>
        <v>13064.28</v>
      </c>
    </row>
    <row r="92" spans="2:10" ht="30" x14ac:dyDescent="0.25">
      <c r="B92" s="136">
        <v>99307</v>
      </c>
      <c r="C92" s="9" t="str">
        <f>IFERROR(VLOOKUP($B92,'SINTETICO 04-2023'!$G:$M,2,FALSE),IFERROR(VLOOKUP($B92,'INSUMOS 04-2023'!$A:$F,2,FALSE),"CÓDIGO NÃO ENCONTRADO"))</f>
        <v>ACRÉSCIMO PARA POÇO DE VISITA RETANGULAR PARA DRENAGEM, EM ALVENARIA COM BLOCOS DE CONCRETO, DIMENSÕES INTERNAS = 2X2 M. AF_12/2020</v>
      </c>
      <c r="D92" s="12" t="str">
        <f>IFERROR(VLOOKUP($B92,'SINTETICO 04-2023'!$G:$M,3,FALSE),IFERROR(VLOOKUP($B92,'INSUMOS 04-2023'!$A:$F,3,FALSE),"CÓDIGO NÃO ENCONTRADO"))</f>
        <v>M</v>
      </c>
      <c r="E92" s="235">
        <f>2*0.6</f>
        <v>1.2</v>
      </c>
      <c r="F92" s="66" t="str">
        <f>IFERROR((VLOOKUP($B92,'SINTETICO 04-2023'!$G:$M,5,FALSE)),IFERROR(DOLLAR(VLOOKUP($B92,'INSUMOS 04-2023'!$A:$F,5,FALSE)),"CÓDIGO NÃO ENCONTRADO"))</f>
        <v>2.383,82</v>
      </c>
      <c r="G92" s="121">
        <f t="shared" ref="G92" si="33">IFERROR(ROUND(F92*E92,2),"CÓDIGO NÃO ENCONTRADO")</f>
        <v>2860.58</v>
      </c>
    </row>
    <row r="93" spans="2:10" x14ac:dyDescent="0.25">
      <c r="B93" s="122"/>
      <c r="C93" s="68"/>
      <c r="D93" s="69"/>
      <c r="E93" s="70"/>
      <c r="F93" s="71" t="s">
        <v>13075</v>
      </c>
      <c r="G93" s="158">
        <f>SUM(G87:G92)</f>
        <v>33776.500000000007</v>
      </c>
    </row>
    <row r="94" spans="2:10" ht="15" customHeight="1" x14ac:dyDescent="0.25">
      <c r="B94" s="125"/>
      <c r="C94" s="75"/>
      <c r="D94" s="76"/>
      <c r="E94" s="77"/>
      <c r="F94" s="78" t="s">
        <v>3174</v>
      </c>
      <c r="G94" s="159">
        <f>G58+G27+G15+G52+G69+G76+G82+G85+G93</f>
        <v>1733799.37</v>
      </c>
    </row>
    <row r="95" spans="2:10" x14ac:dyDescent="0.25">
      <c r="B95" s="126"/>
      <c r="C95" s="10"/>
      <c r="D95" s="4"/>
      <c r="E95" s="11"/>
      <c r="F95" s="152" t="s">
        <v>0</v>
      </c>
      <c r="G95" s="127">
        <f>'E - BDI'!$F$26</f>
        <v>0.23674871207784776</v>
      </c>
      <c r="J95" s="135"/>
    </row>
    <row r="96" spans="2:10" x14ac:dyDescent="0.25">
      <c r="B96" s="261" t="s">
        <v>2770</v>
      </c>
      <c r="C96" s="262"/>
      <c r="D96" s="262"/>
      <c r="E96" s="262"/>
      <c r="F96" s="263"/>
      <c r="G96" s="176">
        <f>G94*(1+G95)</f>
        <v>2144274.1378488839</v>
      </c>
    </row>
    <row r="97" spans="2:7" x14ac:dyDescent="0.25">
      <c r="B97" s="128"/>
      <c r="F97" s="106"/>
      <c r="G97" s="129"/>
    </row>
    <row r="98" spans="2:7" x14ac:dyDescent="0.25">
      <c r="B98" s="128"/>
      <c r="F98" s="106"/>
      <c r="G98" s="129"/>
    </row>
    <row r="99" spans="2:7" x14ac:dyDescent="0.25">
      <c r="B99" s="128"/>
      <c r="F99" s="106"/>
      <c r="G99" s="129"/>
    </row>
    <row r="100" spans="2:7" x14ac:dyDescent="0.25">
      <c r="B100" s="128"/>
      <c r="F100" s="106"/>
      <c r="G100" s="129"/>
    </row>
    <row r="101" spans="2:7" x14ac:dyDescent="0.25">
      <c r="B101" s="128"/>
      <c r="F101" s="106"/>
      <c r="G101" s="129"/>
    </row>
    <row r="102" spans="2:7" x14ac:dyDescent="0.25">
      <c r="B102" s="128"/>
      <c r="F102" s="106"/>
      <c r="G102" s="129"/>
    </row>
    <row r="103" spans="2:7" x14ac:dyDescent="0.25">
      <c r="B103" s="128"/>
      <c r="F103" s="106"/>
      <c r="G103" s="129"/>
    </row>
    <row r="104" spans="2:7" x14ac:dyDescent="0.25">
      <c r="B104" s="128"/>
      <c r="F104" s="106"/>
      <c r="G104" s="129"/>
    </row>
    <row r="105" spans="2:7" ht="15.75" thickBot="1" x14ac:dyDescent="0.3">
      <c r="B105" s="130"/>
      <c r="C105" s="131"/>
      <c r="D105" s="132"/>
      <c r="E105" s="131"/>
      <c r="F105" s="133"/>
      <c r="G105" s="134"/>
    </row>
    <row r="106" spans="2:7" x14ac:dyDescent="0.25">
      <c r="F106" s="106"/>
    </row>
    <row r="107" spans="2:7" x14ac:dyDescent="0.25">
      <c r="F107" s="106"/>
    </row>
    <row r="108" spans="2:7" x14ac:dyDescent="0.25">
      <c r="F108" s="106"/>
    </row>
    <row r="109" spans="2:7" x14ac:dyDescent="0.25">
      <c r="F109" s="106"/>
    </row>
    <row r="111" spans="2:7" ht="45" customHeight="1" x14ac:dyDescent="0.25"/>
    <row r="113" ht="30" customHeight="1" x14ac:dyDescent="0.25"/>
    <row r="136" ht="36" customHeight="1" x14ac:dyDescent="0.25"/>
    <row r="140" ht="36" customHeight="1" x14ac:dyDescent="0.25"/>
    <row r="141" ht="36" customHeight="1" x14ac:dyDescent="0.25"/>
    <row r="146" ht="39" customHeight="1" x14ac:dyDescent="0.25"/>
    <row r="158" ht="30" customHeight="1" x14ac:dyDescent="0.25"/>
    <row r="172" ht="30" customHeight="1" x14ac:dyDescent="0.25"/>
    <row r="180" ht="39.75" customHeight="1" x14ac:dyDescent="0.25"/>
    <row r="181" ht="42" customHeight="1" x14ac:dyDescent="0.25"/>
    <row r="206" ht="30" customHeight="1" x14ac:dyDescent="0.25"/>
    <row r="217" ht="33" customHeight="1" x14ac:dyDescent="0.25"/>
    <row r="220" ht="33.75" customHeight="1" x14ac:dyDescent="0.25"/>
    <row r="231" ht="32.25" customHeight="1" x14ac:dyDescent="0.25"/>
    <row r="253" ht="30" customHeight="1" x14ac:dyDescent="0.25"/>
    <row r="300" spans="1:16384" customFormat="1" x14ac:dyDescent="0.25">
      <c r="A300" s="116">
        <v>93205</v>
      </c>
      <c r="B300" s="1"/>
      <c r="C300" s="8"/>
      <c r="D300" s="2"/>
      <c r="E300" s="8"/>
      <c r="F300" s="63"/>
      <c r="G300" s="6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79">
        <v>93205</v>
      </c>
      <c r="AL300" s="3">
        <v>93205</v>
      </c>
      <c r="AM300" s="3">
        <v>93205</v>
      </c>
      <c r="AN300" s="3">
        <v>93205</v>
      </c>
      <c r="AO300" s="3">
        <v>93205</v>
      </c>
      <c r="AP300" s="3">
        <v>93205</v>
      </c>
      <c r="AQ300" s="3">
        <v>93205</v>
      </c>
      <c r="AR300" s="3">
        <v>93205</v>
      </c>
      <c r="AS300" s="3">
        <v>93205</v>
      </c>
      <c r="AT300" s="3">
        <v>93205</v>
      </c>
      <c r="AU300" s="3">
        <v>93205</v>
      </c>
      <c r="AV300" s="3">
        <v>93205</v>
      </c>
      <c r="AW300" s="3">
        <v>93205</v>
      </c>
      <c r="AX300" s="3">
        <v>93205</v>
      </c>
      <c r="AY300" s="3">
        <v>93205</v>
      </c>
      <c r="AZ300" s="3">
        <v>93205</v>
      </c>
      <c r="BA300" s="3">
        <v>93205</v>
      </c>
      <c r="BB300" s="3">
        <v>93205</v>
      </c>
      <c r="BC300" s="3">
        <v>93205</v>
      </c>
      <c r="BD300" s="3">
        <v>93205</v>
      </c>
      <c r="BE300" s="3">
        <v>93205</v>
      </c>
      <c r="BF300" s="3">
        <v>93205</v>
      </c>
      <c r="BG300" s="3">
        <v>93205</v>
      </c>
      <c r="BH300" s="3">
        <v>93205</v>
      </c>
      <c r="BI300" s="3">
        <v>93205</v>
      </c>
      <c r="BJ300" s="3">
        <v>93205</v>
      </c>
      <c r="BK300" s="3">
        <v>93205</v>
      </c>
      <c r="BL300" s="3">
        <v>93205</v>
      </c>
      <c r="BM300" s="3">
        <v>93205</v>
      </c>
      <c r="BN300" s="3">
        <v>93205</v>
      </c>
      <c r="BO300" s="3">
        <v>93205</v>
      </c>
      <c r="BP300" s="3">
        <v>93205</v>
      </c>
      <c r="BQ300" s="3">
        <v>93205</v>
      </c>
      <c r="BR300" s="3">
        <v>93205</v>
      </c>
      <c r="BS300" s="3">
        <v>93205</v>
      </c>
      <c r="BT300" s="3">
        <v>93205</v>
      </c>
      <c r="BU300" s="3">
        <v>93205</v>
      </c>
      <c r="BV300" s="3">
        <v>93205</v>
      </c>
      <c r="BW300" s="3">
        <v>93205</v>
      </c>
      <c r="BX300" s="3">
        <v>93205</v>
      </c>
      <c r="BY300" s="3">
        <v>93205</v>
      </c>
      <c r="BZ300" s="3">
        <v>93205</v>
      </c>
      <c r="CA300" s="3">
        <v>93205</v>
      </c>
      <c r="CB300" s="3">
        <v>93205</v>
      </c>
      <c r="CC300" s="3">
        <v>93205</v>
      </c>
      <c r="CD300" s="3">
        <v>93205</v>
      </c>
      <c r="CE300" s="3">
        <v>93205</v>
      </c>
      <c r="CF300" s="3">
        <v>93205</v>
      </c>
      <c r="CG300" s="3">
        <v>93205</v>
      </c>
      <c r="CH300" s="3">
        <v>93205</v>
      </c>
      <c r="CI300" s="3">
        <v>93205</v>
      </c>
      <c r="CJ300" s="3">
        <v>93205</v>
      </c>
      <c r="CK300" s="3">
        <v>93205</v>
      </c>
      <c r="CL300" s="3">
        <v>93205</v>
      </c>
      <c r="CM300" s="3">
        <v>93205</v>
      </c>
      <c r="CN300" s="3">
        <v>93205</v>
      </c>
      <c r="CO300" s="3">
        <v>93205</v>
      </c>
      <c r="CP300" s="3">
        <v>93205</v>
      </c>
      <c r="CQ300" s="3">
        <v>93205</v>
      </c>
      <c r="CR300" s="3">
        <v>93205</v>
      </c>
      <c r="CS300" s="3">
        <v>93205</v>
      </c>
      <c r="CT300" s="3">
        <v>93205</v>
      </c>
      <c r="CU300" s="3">
        <v>93205</v>
      </c>
      <c r="CV300" s="3">
        <v>93205</v>
      </c>
      <c r="CW300" s="3">
        <v>93205</v>
      </c>
      <c r="CX300" s="3">
        <v>93205</v>
      </c>
      <c r="CY300" s="3">
        <v>93205</v>
      </c>
      <c r="CZ300" s="3">
        <v>93205</v>
      </c>
      <c r="DA300" s="3">
        <v>93205</v>
      </c>
      <c r="DB300" s="3">
        <v>93205</v>
      </c>
      <c r="DC300" s="3">
        <v>93205</v>
      </c>
      <c r="DD300" s="3">
        <v>93205</v>
      </c>
      <c r="DE300" s="3">
        <v>93205</v>
      </c>
      <c r="DF300" s="3">
        <v>93205</v>
      </c>
      <c r="DG300" s="3">
        <v>93205</v>
      </c>
      <c r="DH300" s="3">
        <v>93205</v>
      </c>
      <c r="DI300" s="3">
        <v>93205</v>
      </c>
      <c r="DJ300" s="3">
        <v>93205</v>
      </c>
      <c r="DK300" s="3">
        <v>93205</v>
      </c>
      <c r="DL300" s="3">
        <v>93205</v>
      </c>
      <c r="DM300" s="3">
        <v>93205</v>
      </c>
      <c r="DN300" s="3">
        <v>93205</v>
      </c>
      <c r="DO300" s="3">
        <v>93205</v>
      </c>
      <c r="DP300" s="3">
        <v>93205</v>
      </c>
      <c r="DQ300" s="3">
        <v>93205</v>
      </c>
      <c r="DR300" s="3">
        <v>93205</v>
      </c>
      <c r="DS300" s="3">
        <v>93205</v>
      </c>
      <c r="DT300" s="3">
        <v>93205</v>
      </c>
      <c r="DU300" s="3">
        <v>93205</v>
      </c>
      <c r="DV300" s="3">
        <v>93205</v>
      </c>
      <c r="DW300" s="3">
        <v>93205</v>
      </c>
      <c r="DX300" s="3">
        <v>93205</v>
      </c>
      <c r="DY300" s="3">
        <v>93205</v>
      </c>
      <c r="DZ300" s="3">
        <v>93205</v>
      </c>
      <c r="EA300" s="3">
        <v>93205</v>
      </c>
      <c r="EB300" s="3">
        <v>93205</v>
      </c>
      <c r="EC300" s="3">
        <v>93205</v>
      </c>
      <c r="ED300" s="3">
        <v>93205</v>
      </c>
      <c r="EE300" s="3">
        <v>93205</v>
      </c>
      <c r="EF300" s="3">
        <v>93205</v>
      </c>
      <c r="EG300" s="3">
        <v>93205</v>
      </c>
      <c r="EH300" s="3">
        <v>93205</v>
      </c>
      <c r="EI300" s="3">
        <v>93205</v>
      </c>
      <c r="EJ300" s="3">
        <v>93205</v>
      </c>
      <c r="EK300" s="3">
        <v>93205</v>
      </c>
      <c r="EL300" s="3">
        <v>93205</v>
      </c>
      <c r="EM300" s="3">
        <v>93205</v>
      </c>
      <c r="EN300" s="3">
        <v>93205</v>
      </c>
      <c r="EO300" s="3">
        <v>93205</v>
      </c>
      <c r="EP300" s="3">
        <v>93205</v>
      </c>
      <c r="EQ300" s="3">
        <v>93205</v>
      </c>
      <c r="ER300" s="3">
        <v>93205</v>
      </c>
      <c r="ES300" s="3">
        <v>93205</v>
      </c>
      <c r="ET300" s="3">
        <v>93205</v>
      </c>
      <c r="EU300" s="3">
        <v>93205</v>
      </c>
      <c r="EV300" s="3">
        <v>93205</v>
      </c>
      <c r="EW300" s="3">
        <v>93205</v>
      </c>
      <c r="EX300" s="3">
        <v>93205</v>
      </c>
      <c r="EY300" s="3">
        <v>93205</v>
      </c>
      <c r="EZ300" s="3">
        <v>93205</v>
      </c>
      <c r="FA300" s="3">
        <v>93205</v>
      </c>
      <c r="FB300" s="3">
        <v>93205</v>
      </c>
      <c r="FC300" s="3">
        <v>93205</v>
      </c>
      <c r="FD300" s="3">
        <v>93205</v>
      </c>
      <c r="FE300" s="3">
        <v>93205</v>
      </c>
      <c r="FF300" s="3">
        <v>93205</v>
      </c>
      <c r="FG300" s="3">
        <v>93205</v>
      </c>
      <c r="FH300" s="3">
        <v>93205</v>
      </c>
      <c r="FI300" s="3">
        <v>93205</v>
      </c>
      <c r="FJ300" s="3">
        <v>93205</v>
      </c>
      <c r="FK300" s="3">
        <v>93205</v>
      </c>
      <c r="FL300" s="3">
        <v>93205</v>
      </c>
      <c r="FM300" s="3">
        <v>93205</v>
      </c>
      <c r="FN300" s="3">
        <v>93205</v>
      </c>
      <c r="FO300" s="3">
        <v>93205</v>
      </c>
      <c r="FP300" s="3">
        <v>93205</v>
      </c>
      <c r="FQ300" s="3">
        <v>93205</v>
      </c>
      <c r="FR300" s="3">
        <v>93205</v>
      </c>
      <c r="FS300" s="3">
        <v>93205</v>
      </c>
      <c r="FT300" s="3">
        <v>93205</v>
      </c>
      <c r="FU300" s="3">
        <v>93205</v>
      </c>
      <c r="FV300" s="3">
        <v>93205</v>
      </c>
      <c r="FW300" s="3">
        <v>93205</v>
      </c>
      <c r="FX300" s="3">
        <v>93205</v>
      </c>
      <c r="FY300" s="3">
        <v>93205</v>
      </c>
      <c r="FZ300" s="3">
        <v>93205</v>
      </c>
      <c r="GA300" s="3">
        <v>93205</v>
      </c>
      <c r="GB300" s="3">
        <v>93205</v>
      </c>
      <c r="GC300" s="3">
        <v>93205</v>
      </c>
      <c r="GD300" s="3">
        <v>93205</v>
      </c>
      <c r="GE300" s="3">
        <v>93205</v>
      </c>
      <c r="GF300" s="3">
        <v>93205</v>
      </c>
      <c r="GG300" s="3">
        <v>93205</v>
      </c>
      <c r="GH300" s="3">
        <v>93205</v>
      </c>
      <c r="GI300" s="3">
        <v>93205</v>
      </c>
      <c r="GJ300" s="3">
        <v>93205</v>
      </c>
      <c r="GK300" s="3">
        <v>93205</v>
      </c>
      <c r="GL300" s="3">
        <v>93205</v>
      </c>
      <c r="GM300" s="3">
        <v>93205</v>
      </c>
      <c r="GN300" s="3">
        <v>93205</v>
      </c>
      <c r="GO300" s="3">
        <v>93205</v>
      </c>
      <c r="GP300" s="3">
        <v>93205</v>
      </c>
      <c r="GQ300" s="3">
        <v>93205</v>
      </c>
      <c r="GR300" s="3">
        <v>93205</v>
      </c>
      <c r="GS300" s="3">
        <v>93205</v>
      </c>
      <c r="GT300" s="3">
        <v>93205</v>
      </c>
      <c r="GU300" s="3">
        <v>93205</v>
      </c>
      <c r="GV300" s="3">
        <v>93205</v>
      </c>
      <c r="GW300" s="3">
        <v>93205</v>
      </c>
      <c r="GX300" s="3">
        <v>93205</v>
      </c>
      <c r="GY300" s="3">
        <v>93205</v>
      </c>
      <c r="GZ300" s="3">
        <v>93205</v>
      </c>
      <c r="HA300" s="3">
        <v>93205</v>
      </c>
      <c r="HB300" s="3">
        <v>93205</v>
      </c>
      <c r="HC300" s="3">
        <v>93205</v>
      </c>
      <c r="HD300" s="3">
        <v>93205</v>
      </c>
      <c r="HE300" s="3">
        <v>93205</v>
      </c>
      <c r="HF300" s="3">
        <v>93205</v>
      </c>
      <c r="HG300" s="3">
        <v>93205</v>
      </c>
      <c r="HH300" s="3">
        <v>93205</v>
      </c>
      <c r="HI300" s="3">
        <v>93205</v>
      </c>
      <c r="HJ300" s="3">
        <v>93205</v>
      </c>
      <c r="HK300" s="3">
        <v>93205</v>
      </c>
      <c r="HL300" s="3">
        <v>93205</v>
      </c>
      <c r="HM300" s="3">
        <v>93205</v>
      </c>
      <c r="HN300" s="3">
        <v>93205</v>
      </c>
      <c r="HO300" s="3">
        <v>93205</v>
      </c>
      <c r="HP300" s="3">
        <v>93205</v>
      </c>
      <c r="HQ300" s="3">
        <v>93205</v>
      </c>
      <c r="HR300" s="3">
        <v>93205</v>
      </c>
      <c r="HS300" s="3">
        <v>93205</v>
      </c>
      <c r="HT300" s="3">
        <v>93205</v>
      </c>
      <c r="HU300" s="3">
        <v>93205</v>
      </c>
      <c r="HV300" s="3">
        <v>93205</v>
      </c>
      <c r="HW300" s="3">
        <v>93205</v>
      </c>
      <c r="HX300" s="3">
        <v>93205</v>
      </c>
      <c r="HY300" s="3">
        <v>93205</v>
      </c>
      <c r="HZ300" s="3">
        <v>93205</v>
      </c>
      <c r="IA300" s="3">
        <v>93205</v>
      </c>
      <c r="IB300" s="3">
        <v>93205</v>
      </c>
      <c r="IC300" s="3">
        <v>93205</v>
      </c>
      <c r="ID300" s="3">
        <v>93205</v>
      </c>
      <c r="IE300" s="3">
        <v>93205</v>
      </c>
      <c r="IF300" s="3">
        <v>93205</v>
      </c>
      <c r="IG300" s="3">
        <v>93205</v>
      </c>
      <c r="IH300" s="3">
        <v>93205</v>
      </c>
      <c r="II300" s="3">
        <v>93205</v>
      </c>
      <c r="IJ300" s="3">
        <v>93205</v>
      </c>
      <c r="IK300" s="3">
        <v>93205</v>
      </c>
      <c r="IL300" s="3">
        <v>93205</v>
      </c>
      <c r="IM300" s="3">
        <v>93205</v>
      </c>
      <c r="IN300" s="3">
        <v>93205</v>
      </c>
      <c r="IO300" s="3">
        <v>93205</v>
      </c>
      <c r="IP300" s="3">
        <v>93205</v>
      </c>
      <c r="IQ300" s="3">
        <v>93205</v>
      </c>
      <c r="IR300" s="3">
        <v>93205</v>
      </c>
      <c r="IS300" s="3">
        <v>93205</v>
      </c>
      <c r="IT300" s="3">
        <v>93205</v>
      </c>
      <c r="IU300" s="3">
        <v>93205</v>
      </c>
      <c r="IV300" s="3">
        <v>93205</v>
      </c>
      <c r="IW300" s="3">
        <v>93205</v>
      </c>
      <c r="IX300" s="3">
        <v>93205</v>
      </c>
      <c r="IY300" s="3">
        <v>93205</v>
      </c>
      <c r="IZ300" s="3">
        <v>93205</v>
      </c>
      <c r="JA300" s="3">
        <v>93205</v>
      </c>
      <c r="JB300" s="3">
        <v>93205</v>
      </c>
      <c r="JC300" s="3">
        <v>93205</v>
      </c>
      <c r="JD300" s="3">
        <v>93205</v>
      </c>
      <c r="JE300" s="3">
        <v>93205</v>
      </c>
      <c r="JF300" s="3">
        <v>93205</v>
      </c>
      <c r="JG300" s="3">
        <v>93205</v>
      </c>
      <c r="JH300" s="3">
        <v>93205</v>
      </c>
      <c r="JI300" s="3">
        <v>93205</v>
      </c>
      <c r="JJ300" s="3">
        <v>93205</v>
      </c>
      <c r="JK300" s="3">
        <v>93205</v>
      </c>
      <c r="JL300" s="3">
        <v>93205</v>
      </c>
      <c r="JM300" s="3">
        <v>93205</v>
      </c>
      <c r="JN300" s="3">
        <v>93205</v>
      </c>
      <c r="JO300" s="3">
        <v>93205</v>
      </c>
      <c r="JP300" s="3">
        <v>93205</v>
      </c>
      <c r="JQ300" s="3">
        <v>93205</v>
      </c>
      <c r="JR300" s="3">
        <v>93205</v>
      </c>
      <c r="JS300" s="3">
        <v>93205</v>
      </c>
      <c r="JT300" s="3">
        <v>93205</v>
      </c>
      <c r="JU300" s="3">
        <v>93205</v>
      </c>
      <c r="JV300" s="3">
        <v>93205</v>
      </c>
      <c r="JW300" s="3">
        <v>93205</v>
      </c>
      <c r="JX300" s="3">
        <v>93205</v>
      </c>
      <c r="JY300" s="3">
        <v>93205</v>
      </c>
      <c r="JZ300" s="3">
        <v>93205</v>
      </c>
      <c r="KA300" s="3">
        <v>93205</v>
      </c>
      <c r="KB300" s="3">
        <v>93205</v>
      </c>
      <c r="KC300" s="3">
        <v>93205</v>
      </c>
      <c r="KD300" s="3">
        <v>93205</v>
      </c>
      <c r="KE300" s="3">
        <v>93205</v>
      </c>
      <c r="KF300" s="3">
        <v>93205</v>
      </c>
      <c r="KG300" s="3">
        <v>93205</v>
      </c>
      <c r="KH300" s="3">
        <v>93205</v>
      </c>
      <c r="KI300" s="3">
        <v>93205</v>
      </c>
      <c r="KJ300" s="3">
        <v>93205</v>
      </c>
      <c r="KK300" s="3">
        <v>93205</v>
      </c>
      <c r="KL300" s="3">
        <v>93205</v>
      </c>
      <c r="KM300" s="3">
        <v>93205</v>
      </c>
      <c r="KN300" s="3">
        <v>93205</v>
      </c>
      <c r="KO300" s="3">
        <v>93205</v>
      </c>
      <c r="KP300" s="3">
        <v>93205</v>
      </c>
      <c r="KQ300" s="3">
        <v>93205</v>
      </c>
      <c r="KR300" s="3">
        <v>93205</v>
      </c>
      <c r="KS300" s="3">
        <v>93205</v>
      </c>
      <c r="KT300" s="3">
        <v>93205</v>
      </c>
      <c r="KU300" s="3">
        <v>93205</v>
      </c>
      <c r="KV300" s="3">
        <v>93205</v>
      </c>
      <c r="KW300" s="3">
        <v>93205</v>
      </c>
      <c r="KX300" s="3">
        <v>93205</v>
      </c>
      <c r="KY300" s="3">
        <v>93205</v>
      </c>
      <c r="KZ300" s="3">
        <v>93205</v>
      </c>
      <c r="LA300" s="3">
        <v>93205</v>
      </c>
      <c r="LB300" s="3">
        <v>93205</v>
      </c>
      <c r="LC300" s="3">
        <v>93205</v>
      </c>
      <c r="LD300" s="3">
        <v>93205</v>
      </c>
      <c r="LE300" s="3">
        <v>93205</v>
      </c>
      <c r="LF300" s="3">
        <v>93205</v>
      </c>
      <c r="LG300" s="3">
        <v>93205</v>
      </c>
      <c r="LH300" s="3">
        <v>93205</v>
      </c>
      <c r="LI300" s="3">
        <v>93205</v>
      </c>
      <c r="LJ300" s="3">
        <v>93205</v>
      </c>
      <c r="LK300" s="3">
        <v>93205</v>
      </c>
      <c r="LL300" s="3">
        <v>93205</v>
      </c>
      <c r="LM300" s="3">
        <v>93205</v>
      </c>
      <c r="LN300" s="3">
        <v>93205</v>
      </c>
      <c r="LO300" s="3">
        <v>93205</v>
      </c>
      <c r="LP300" s="3">
        <v>93205</v>
      </c>
      <c r="LQ300" s="3">
        <v>93205</v>
      </c>
      <c r="LR300" s="3">
        <v>93205</v>
      </c>
      <c r="LS300" s="3">
        <v>93205</v>
      </c>
      <c r="LT300" s="3">
        <v>93205</v>
      </c>
      <c r="LU300" s="3">
        <v>93205</v>
      </c>
      <c r="LV300" s="3">
        <v>93205</v>
      </c>
      <c r="LW300" s="3">
        <v>93205</v>
      </c>
      <c r="LX300" s="3">
        <v>93205</v>
      </c>
      <c r="LY300" s="3">
        <v>93205</v>
      </c>
      <c r="LZ300" s="3">
        <v>93205</v>
      </c>
      <c r="MA300" s="3">
        <v>93205</v>
      </c>
      <c r="MB300" s="3">
        <v>93205</v>
      </c>
      <c r="MC300" s="3">
        <v>93205</v>
      </c>
      <c r="MD300" s="3">
        <v>93205</v>
      </c>
      <c r="ME300" s="3">
        <v>93205</v>
      </c>
      <c r="MF300" s="3">
        <v>93205</v>
      </c>
      <c r="MG300" s="3">
        <v>93205</v>
      </c>
      <c r="MH300" s="3">
        <v>93205</v>
      </c>
      <c r="MI300" s="3">
        <v>93205</v>
      </c>
      <c r="MJ300" s="3">
        <v>93205</v>
      </c>
      <c r="MK300" s="3">
        <v>93205</v>
      </c>
      <c r="ML300" s="3">
        <v>93205</v>
      </c>
      <c r="MM300" s="3">
        <v>93205</v>
      </c>
      <c r="MN300" s="3">
        <v>93205</v>
      </c>
      <c r="MO300" s="3">
        <v>93205</v>
      </c>
      <c r="MP300" s="3">
        <v>93205</v>
      </c>
      <c r="MQ300" s="3">
        <v>93205</v>
      </c>
      <c r="MR300" s="3">
        <v>93205</v>
      </c>
      <c r="MS300" s="3">
        <v>93205</v>
      </c>
      <c r="MT300" s="3">
        <v>93205</v>
      </c>
      <c r="MU300" s="3">
        <v>93205</v>
      </c>
      <c r="MV300" s="3">
        <v>93205</v>
      </c>
      <c r="MW300" s="3">
        <v>93205</v>
      </c>
      <c r="MX300" s="3">
        <v>93205</v>
      </c>
      <c r="MY300" s="3">
        <v>93205</v>
      </c>
      <c r="MZ300" s="3">
        <v>93205</v>
      </c>
      <c r="NA300" s="3">
        <v>93205</v>
      </c>
      <c r="NB300" s="3">
        <v>93205</v>
      </c>
      <c r="NC300" s="3">
        <v>93205</v>
      </c>
      <c r="ND300" s="3">
        <v>93205</v>
      </c>
      <c r="NE300" s="3">
        <v>93205</v>
      </c>
      <c r="NF300" s="3">
        <v>93205</v>
      </c>
      <c r="NG300" s="3">
        <v>93205</v>
      </c>
      <c r="NH300" s="3">
        <v>93205</v>
      </c>
      <c r="NI300" s="3">
        <v>93205</v>
      </c>
      <c r="NJ300" s="3">
        <v>93205</v>
      </c>
      <c r="NK300" s="3">
        <v>93205</v>
      </c>
      <c r="NL300" s="3">
        <v>93205</v>
      </c>
      <c r="NM300" s="3">
        <v>93205</v>
      </c>
      <c r="NN300" s="3">
        <v>93205</v>
      </c>
      <c r="NO300" s="3">
        <v>93205</v>
      </c>
      <c r="NP300" s="3">
        <v>93205</v>
      </c>
      <c r="NQ300" s="3">
        <v>93205</v>
      </c>
      <c r="NR300" s="3">
        <v>93205</v>
      </c>
      <c r="NS300" s="3">
        <v>93205</v>
      </c>
      <c r="NT300" s="3">
        <v>93205</v>
      </c>
      <c r="NU300" s="3">
        <v>93205</v>
      </c>
      <c r="NV300" s="3">
        <v>93205</v>
      </c>
      <c r="NW300" s="3">
        <v>93205</v>
      </c>
      <c r="NX300" s="3">
        <v>93205</v>
      </c>
      <c r="NY300" s="3">
        <v>93205</v>
      </c>
      <c r="NZ300" s="3">
        <v>93205</v>
      </c>
      <c r="OA300" s="3">
        <v>93205</v>
      </c>
      <c r="OB300" s="3">
        <v>93205</v>
      </c>
      <c r="OC300" s="3">
        <v>93205</v>
      </c>
      <c r="OD300" s="3">
        <v>93205</v>
      </c>
      <c r="OE300" s="3">
        <v>93205</v>
      </c>
      <c r="OF300" s="3">
        <v>93205</v>
      </c>
      <c r="OG300" s="3">
        <v>93205</v>
      </c>
      <c r="OH300" s="3">
        <v>93205</v>
      </c>
      <c r="OI300" s="3">
        <v>93205</v>
      </c>
      <c r="OJ300" s="3">
        <v>93205</v>
      </c>
      <c r="OK300" s="3">
        <v>93205</v>
      </c>
      <c r="OL300" s="3">
        <v>93205</v>
      </c>
      <c r="OM300" s="3">
        <v>93205</v>
      </c>
      <c r="ON300" s="3">
        <v>93205</v>
      </c>
      <c r="OO300" s="3">
        <v>93205</v>
      </c>
      <c r="OP300" s="3">
        <v>93205</v>
      </c>
      <c r="OQ300" s="3">
        <v>93205</v>
      </c>
      <c r="OR300" s="3">
        <v>93205</v>
      </c>
      <c r="OS300" s="3">
        <v>93205</v>
      </c>
      <c r="OT300" s="3">
        <v>93205</v>
      </c>
      <c r="OU300" s="3">
        <v>93205</v>
      </c>
      <c r="OV300" s="3">
        <v>93205</v>
      </c>
      <c r="OW300" s="3">
        <v>93205</v>
      </c>
      <c r="OX300" s="3">
        <v>93205</v>
      </c>
      <c r="OY300" s="3">
        <v>93205</v>
      </c>
      <c r="OZ300" s="3">
        <v>93205</v>
      </c>
      <c r="PA300" s="3">
        <v>93205</v>
      </c>
      <c r="PB300" s="3">
        <v>93205</v>
      </c>
      <c r="PC300" s="3">
        <v>93205</v>
      </c>
      <c r="PD300" s="3">
        <v>93205</v>
      </c>
      <c r="PE300" s="3">
        <v>93205</v>
      </c>
      <c r="PF300" s="3">
        <v>93205</v>
      </c>
      <c r="PG300" s="3">
        <v>93205</v>
      </c>
      <c r="PH300" s="3">
        <v>93205</v>
      </c>
      <c r="PI300" s="3">
        <v>93205</v>
      </c>
      <c r="PJ300" s="3">
        <v>93205</v>
      </c>
      <c r="PK300" s="3">
        <v>93205</v>
      </c>
      <c r="PL300" s="3">
        <v>93205</v>
      </c>
      <c r="PM300" s="3">
        <v>93205</v>
      </c>
      <c r="PN300" s="3">
        <v>93205</v>
      </c>
      <c r="PO300" s="3">
        <v>93205</v>
      </c>
      <c r="PP300" s="3">
        <v>93205</v>
      </c>
      <c r="PQ300" s="3">
        <v>93205</v>
      </c>
      <c r="PR300" s="3">
        <v>93205</v>
      </c>
      <c r="PS300" s="3">
        <v>93205</v>
      </c>
      <c r="PT300" s="3">
        <v>93205</v>
      </c>
      <c r="PU300" s="3">
        <v>93205</v>
      </c>
      <c r="PV300" s="3">
        <v>93205</v>
      </c>
      <c r="PW300" s="3">
        <v>93205</v>
      </c>
      <c r="PX300" s="3">
        <v>93205</v>
      </c>
      <c r="PY300" s="3">
        <v>93205</v>
      </c>
      <c r="PZ300" s="3">
        <v>93205</v>
      </c>
      <c r="QA300" s="3">
        <v>93205</v>
      </c>
      <c r="QB300" s="3">
        <v>93205</v>
      </c>
      <c r="QC300" s="3">
        <v>93205</v>
      </c>
      <c r="QD300" s="3">
        <v>93205</v>
      </c>
      <c r="QE300" s="3">
        <v>93205</v>
      </c>
      <c r="QF300" s="3">
        <v>93205</v>
      </c>
      <c r="QG300" s="3">
        <v>93205</v>
      </c>
      <c r="QH300" s="3">
        <v>93205</v>
      </c>
      <c r="QI300" s="3">
        <v>93205</v>
      </c>
      <c r="QJ300" s="3">
        <v>93205</v>
      </c>
      <c r="QK300" s="3">
        <v>93205</v>
      </c>
      <c r="QL300" s="3">
        <v>93205</v>
      </c>
      <c r="QM300" s="3">
        <v>93205</v>
      </c>
      <c r="QN300" s="3">
        <v>93205</v>
      </c>
      <c r="QO300" s="3">
        <v>93205</v>
      </c>
      <c r="QP300" s="3">
        <v>93205</v>
      </c>
      <c r="QQ300" s="3">
        <v>93205</v>
      </c>
      <c r="QR300" s="3">
        <v>93205</v>
      </c>
      <c r="QS300" s="3">
        <v>93205</v>
      </c>
      <c r="QT300" s="3">
        <v>93205</v>
      </c>
      <c r="QU300" s="3">
        <v>93205</v>
      </c>
      <c r="QV300" s="3">
        <v>93205</v>
      </c>
      <c r="QW300" s="3">
        <v>93205</v>
      </c>
      <c r="QX300" s="3">
        <v>93205</v>
      </c>
      <c r="QY300" s="3">
        <v>93205</v>
      </c>
      <c r="QZ300" s="3">
        <v>93205</v>
      </c>
      <c r="RA300" s="3">
        <v>93205</v>
      </c>
      <c r="RB300" s="3">
        <v>93205</v>
      </c>
      <c r="RC300" s="3">
        <v>93205</v>
      </c>
      <c r="RD300" s="3">
        <v>93205</v>
      </c>
      <c r="RE300" s="3">
        <v>93205</v>
      </c>
      <c r="RF300" s="3">
        <v>93205</v>
      </c>
      <c r="RG300" s="3">
        <v>93205</v>
      </c>
      <c r="RH300" s="3">
        <v>93205</v>
      </c>
      <c r="RI300" s="3">
        <v>93205</v>
      </c>
      <c r="RJ300" s="3">
        <v>93205</v>
      </c>
      <c r="RK300" s="3">
        <v>93205</v>
      </c>
      <c r="RL300" s="3">
        <v>93205</v>
      </c>
      <c r="RM300" s="3">
        <v>93205</v>
      </c>
      <c r="RN300" s="3">
        <v>93205</v>
      </c>
      <c r="RO300" s="3">
        <v>93205</v>
      </c>
      <c r="RP300" s="3">
        <v>93205</v>
      </c>
      <c r="RQ300" s="3">
        <v>93205</v>
      </c>
      <c r="RR300" s="3">
        <v>93205</v>
      </c>
      <c r="RS300" s="3">
        <v>93205</v>
      </c>
      <c r="RT300" s="3">
        <v>93205</v>
      </c>
      <c r="RU300" s="3">
        <v>93205</v>
      </c>
      <c r="RV300" s="3">
        <v>93205</v>
      </c>
      <c r="RW300" s="3">
        <v>93205</v>
      </c>
      <c r="RX300" s="3">
        <v>93205</v>
      </c>
      <c r="RY300" s="3">
        <v>93205</v>
      </c>
      <c r="RZ300" s="3">
        <v>93205</v>
      </c>
      <c r="SA300" s="3">
        <v>93205</v>
      </c>
      <c r="SB300" s="3">
        <v>93205</v>
      </c>
      <c r="SC300" s="3">
        <v>93205</v>
      </c>
      <c r="SD300" s="3">
        <v>93205</v>
      </c>
      <c r="SE300" s="3">
        <v>93205</v>
      </c>
      <c r="SF300" s="3">
        <v>93205</v>
      </c>
      <c r="SG300" s="3">
        <v>93205</v>
      </c>
      <c r="SH300" s="3">
        <v>93205</v>
      </c>
      <c r="SI300" s="3">
        <v>93205</v>
      </c>
      <c r="SJ300" s="3">
        <v>93205</v>
      </c>
      <c r="SK300" s="3">
        <v>93205</v>
      </c>
      <c r="SL300" s="3">
        <v>93205</v>
      </c>
      <c r="SM300" s="3">
        <v>93205</v>
      </c>
      <c r="SN300" s="3">
        <v>93205</v>
      </c>
      <c r="SO300" s="3">
        <v>93205</v>
      </c>
      <c r="SP300" s="3">
        <v>93205</v>
      </c>
      <c r="SQ300" s="3">
        <v>93205</v>
      </c>
      <c r="SR300" s="3">
        <v>93205</v>
      </c>
      <c r="SS300" s="3">
        <v>93205</v>
      </c>
      <c r="ST300" s="3">
        <v>93205</v>
      </c>
      <c r="SU300" s="3">
        <v>93205</v>
      </c>
      <c r="SV300" s="3">
        <v>93205</v>
      </c>
      <c r="SW300" s="3">
        <v>93205</v>
      </c>
      <c r="SX300" s="3">
        <v>93205</v>
      </c>
      <c r="SY300" s="3">
        <v>93205</v>
      </c>
      <c r="SZ300" s="3">
        <v>93205</v>
      </c>
      <c r="TA300" s="3">
        <v>93205</v>
      </c>
      <c r="TB300" s="3">
        <v>93205</v>
      </c>
      <c r="TC300" s="3">
        <v>93205</v>
      </c>
      <c r="TD300" s="3">
        <v>93205</v>
      </c>
      <c r="TE300" s="3">
        <v>93205</v>
      </c>
      <c r="TF300" s="3">
        <v>93205</v>
      </c>
      <c r="TG300" s="3">
        <v>93205</v>
      </c>
      <c r="TH300" s="3">
        <v>93205</v>
      </c>
      <c r="TI300" s="3">
        <v>93205</v>
      </c>
      <c r="TJ300" s="3">
        <v>93205</v>
      </c>
      <c r="TK300" s="3">
        <v>93205</v>
      </c>
      <c r="TL300" s="3">
        <v>93205</v>
      </c>
      <c r="TM300" s="3">
        <v>93205</v>
      </c>
      <c r="TN300" s="3">
        <v>93205</v>
      </c>
      <c r="TO300" s="3">
        <v>93205</v>
      </c>
      <c r="TP300" s="3">
        <v>93205</v>
      </c>
      <c r="TQ300" s="3">
        <v>93205</v>
      </c>
      <c r="TR300" s="3">
        <v>93205</v>
      </c>
      <c r="TS300" s="3">
        <v>93205</v>
      </c>
      <c r="TT300" s="3">
        <v>93205</v>
      </c>
      <c r="TU300" s="3">
        <v>93205</v>
      </c>
      <c r="TV300" s="3">
        <v>93205</v>
      </c>
      <c r="TW300" s="3">
        <v>93205</v>
      </c>
      <c r="TX300" s="3">
        <v>93205</v>
      </c>
      <c r="TY300" s="3">
        <v>93205</v>
      </c>
      <c r="TZ300" s="3">
        <v>93205</v>
      </c>
      <c r="UA300" s="3">
        <v>93205</v>
      </c>
      <c r="UB300" s="3">
        <v>93205</v>
      </c>
      <c r="UC300" s="3">
        <v>93205</v>
      </c>
      <c r="UD300" s="3">
        <v>93205</v>
      </c>
      <c r="UE300" s="3">
        <v>93205</v>
      </c>
      <c r="UF300" s="3">
        <v>93205</v>
      </c>
      <c r="UG300" s="3">
        <v>93205</v>
      </c>
      <c r="UH300" s="3">
        <v>93205</v>
      </c>
      <c r="UI300" s="3">
        <v>93205</v>
      </c>
      <c r="UJ300" s="3">
        <v>93205</v>
      </c>
      <c r="UK300" s="3">
        <v>93205</v>
      </c>
      <c r="UL300" s="3">
        <v>93205</v>
      </c>
      <c r="UM300" s="3">
        <v>93205</v>
      </c>
      <c r="UN300" s="3">
        <v>93205</v>
      </c>
      <c r="UO300" s="3">
        <v>93205</v>
      </c>
      <c r="UP300" s="3">
        <v>93205</v>
      </c>
      <c r="UQ300" s="3">
        <v>93205</v>
      </c>
      <c r="UR300" s="3">
        <v>93205</v>
      </c>
      <c r="US300" s="3">
        <v>93205</v>
      </c>
      <c r="UT300" s="3">
        <v>93205</v>
      </c>
      <c r="UU300" s="3">
        <v>93205</v>
      </c>
      <c r="UV300" s="3">
        <v>93205</v>
      </c>
      <c r="UW300" s="3">
        <v>93205</v>
      </c>
      <c r="UX300" s="3">
        <v>93205</v>
      </c>
      <c r="UY300" s="3">
        <v>93205</v>
      </c>
      <c r="UZ300" s="3">
        <v>93205</v>
      </c>
      <c r="VA300" s="3">
        <v>93205</v>
      </c>
      <c r="VB300" s="3">
        <v>93205</v>
      </c>
      <c r="VC300" s="3">
        <v>93205</v>
      </c>
      <c r="VD300" s="3">
        <v>93205</v>
      </c>
      <c r="VE300" s="3">
        <v>93205</v>
      </c>
      <c r="VF300" s="3">
        <v>93205</v>
      </c>
      <c r="VG300" s="3">
        <v>93205</v>
      </c>
      <c r="VH300" s="3">
        <v>93205</v>
      </c>
      <c r="VI300" s="3">
        <v>93205</v>
      </c>
      <c r="VJ300" s="3">
        <v>93205</v>
      </c>
      <c r="VK300" s="3">
        <v>93205</v>
      </c>
      <c r="VL300" s="3">
        <v>93205</v>
      </c>
      <c r="VM300" s="3">
        <v>93205</v>
      </c>
      <c r="VN300" s="3">
        <v>93205</v>
      </c>
      <c r="VO300" s="3">
        <v>93205</v>
      </c>
      <c r="VP300" s="3">
        <v>93205</v>
      </c>
      <c r="VQ300" s="3">
        <v>93205</v>
      </c>
      <c r="VR300" s="3">
        <v>93205</v>
      </c>
      <c r="VS300" s="3">
        <v>93205</v>
      </c>
      <c r="VT300" s="3">
        <v>93205</v>
      </c>
      <c r="VU300" s="3">
        <v>93205</v>
      </c>
      <c r="VV300" s="3">
        <v>93205</v>
      </c>
      <c r="VW300" s="3">
        <v>93205</v>
      </c>
      <c r="VX300" s="3">
        <v>93205</v>
      </c>
      <c r="VY300" s="3">
        <v>93205</v>
      </c>
      <c r="VZ300" s="3">
        <v>93205</v>
      </c>
      <c r="WA300" s="3">
        <v>93205</v>
      </c>
      <c r="WB300" s="3">
        <v>93205</v>
      </c>
      <c r="WC300" s="3">
        <v>93205</v>
      </c>
      <c r="WD300" s="3">
        <v>93205</v>
      </c>
      <c r="WE300" s="3">
        <v>93205</v>
      </c>
      <c r="WF300" s="3">
        <v>93205</v>
      </c>
      <c r="WG300" s="3">
        <v>93205</v>
      </c>
      <c r="WH300" s="3">
        <v>93205</v>
      </c>
      <c r="WI300" s="3">
        <v>93205</v>
      </c>
      <c r="WJ300" s="3">
        <v>93205</v>
      </c>
      <c r="WK300" s="3">
        <v>93205</v>
      </c>
      <c r="WL300" s="3">
        <v>93205</v>
      </c>
      <c r="WM300" s="3">
        <v>93205</v>
      </c>
      <c r="WN300" s="3">
        <v>93205</v>
      </c>
      <c r="WO300" s="3">
        <v>93205</v>
      </c>
      <c r="WP300" s="3">
        <v>93205</v>
      </c>
      <c r="WQ300" s="3">
        <v>93205</v>
      </c>
      <c r="WR300" s="3">
        <v>93205</v>
      </c>
      <c r="WS300" s="3">
        <v>93205</v>
      </c>
      <c r="WT300" s="3">
        <v>93205</v>
      </c>
      <c r="WU300" s="3">
        <v>93205</v>
      </c>
      <c r="WV300" s="3">
        <v>93205</v>
      </c>
      <c r="WW300" s="3">
        <v>93205</v>
      </c>
      <c r="WX300" s="3">
        <v>93205</v>
      </c>
      <c r="WY300" s="3">
        <v>93205</v>
      </c>
      <c r="WZ300" s="3">
        <v>93205</v>
      </c>
      <c r="XA300" s="3">
        <v>93205</v>
      </c>
      <c r="XB300" s="3">
        <v>93205</v>
      </c>
      <c r="XC300" s="3">
        <v>93205</v>
      </c>
      <c r="XD300" s="3">
        <v>93205</v>
      </c>
      <c r="XE300" s="3">
        <v>93205</v>
      </c>
      <c r="XF300" s="3">
        <v>93205</v>
      </c>
      <c r="XG300" s="3">
        <v>93205</v>
      </c>
      <c r="XH300" s="3">
        <v>93205</v>
      </c>
      <c r="XI300" s="3">
        <v>93205</v>
      </c>
      <c r="XJ300" s="3">
        <v>93205</v>
      </c>
      <c r="XK300" s="3">
        <v>93205</v>
      </c>
      <c r="XL300" s="3">
        <v>93205</v>
      </c>
      <c r="XM300" s="3">
        <v>93205</v>
      </c>
      <c r="XN300" s="3">
        <v>93205</v>
      </c>
      <c r="XO300" s="3">
        <v>93205</v>
      </c>
      <c r="XP300" s="3">
        <v>93205</v>
      </c>
      <c r="XQ300" s="3">
        <v>93205</v>
      </c>
      <c r="XR300" s="3">
        <v>93205</v>
      </c>
      <c r="XS300" s="3">
        <v>93205</v>
      </c>
      <c r="XT300" s="3">
        <v>93205</v>
      </c>
      <c r="XU300" s="3">
        <v>93205</v>
      </c>
      <c r="XV300" s="3">
        <v>93205</v>
      </c>
      <c r="XW300" s="3">
        <v>93205</v>
      </c>
      <c r="XX300" s="3">
        <v>93205</v>
      </c>
      <c r="XY300" s="3">
        <v>93205</v>
      </c>
      <c r="XZ300" s="3">
        <v>93205</v>
      </c>
      <c r="YA300" s="3">
        <v>93205</v>
      </c>
      <c r="YB300" s="3">
        <v>93205</v>
      </c>
      <c r="YC300" s="3">
        <v>93205</v>
      </c>
      <c r="YD300" s="3">
        <v>93205</v>
      </c>
      <c r="YE300" s="3">
        <v>93205</v>
      </c>
      <c r="YF300" s="3">
        <v>93205</v>
      </c>
      <c r="YG300" s="3">
        <v>93205</v>
      </c>
      <c r="YH300" s="3">
        <v>93205</v>
      </c>
      <c r="YI300" s="3">
        <v>93205</v>
      </c>
      <c r="YJ300" s="3">
        <v>93205</v>
      </c>
      <c r="YK300" s="3">
        <v>93205</v>
      </c>
      <c r="YL300" s="3">
        <v>93205</v>
      </c>
      <c r="YM300" s="3">
        <v>93205</v>
      </c>
      <c r="YN300" s="3">
        <v>93205</v>
      </c>
      <c r="YO300" s="3">
        <v>93205</v>
      </c>
      <c r="YP300" s="3">
        <v>93205</v>
      </c>
      <c r="YQ300" s="3">
        <v>93205</v>
      </c>
      <c r="YR300" s="3">
        <v>93205</v>
      </c>
      <c r="YS300" s="3">
        <v>93205</v>
      </c>
      <c r="YT300" s="3">
        <v>93205</v>
      </c>
      <c r="YU300" s="3">
        <v>93205</v>
      </c>
      <c r="YV300" s="3">
        <v>93205</v>
      </c>
      <c r="YW300" s="3">
        <v>93205</v>
      </c>
      <c r="YX300" s="3">
        <v>93205</v>
      </c>
      <c r="YY300" s="3">
        <v>93205</v>
      </c>
      <c r="YZ300" s="3">
        <v>93205</v>
      </c>
      <c r="ZA300" s="3">
        <v>93205</v>
      </c>
      <c r="ZB300" s="3">
        <v>93205</v>
      </c>
      <c r="ZC300" s="3">
        <v>93205</v>
      </c>
      <c r="ZD300" s="3">
        <v>93205</v>
      </c>
      <c r="ZE300" s="3">
        <v>93205</v>
      </c>
      <c r="ZF300" s="3">
        <v>93205</v>
      </c>
      <c r="ZG300" s="3">
        <v>93205</v>
      </c>
      <c r="ZH300" s="3">
        <v>93205</v>
      </c>
      <c r="ZI300" s="3">
        <v>93205</v>
      </c>
      <c r="ZJ300" s="3">
        <v>93205</v>
      </c>
      <c r="ZK300" s="3">
        <v>93205</v>
      </c>
      <c r="ZL300" s="3">
        <v>93205</v>
      </c>
      <c r="ZM300" s="3">
        <v>93205</v>
      </c>
      <c r="ZN300" s="3">
        <v>93205</v>
      </c>
      <c r="ZO300" s="3">
        <v>93205</v>
      </c>
      <c r="ZP300" s="3">
        <v>93205</v>
      </c>
      <c r="ZQ300" s="3">
        <v>93205</v>
      </c>
      <c r="ZR300" s="3">
        <v>93205</v>
      </c>
      <c r="ZS300" s="3">
        <v>93205</v>
      </c>
      <c r="ZT300" s="3">
        <v>93205</v>
      </c>
      <c r="ZU300" s="3">
        <v>93205</v>
      </c>
      <c r="ZV300" s="3">
        <v>93205</v>
      </c>
      <c r="ZW300" s="3">
        <v>93205</v>
      </c>
      <c r="ZX300" s="3">
        <v>93205</v>
      </c>
      <c r="ZY300" s="3">
        <v>93205</v>
      </c>
      <c r="ZZ300" s="3">
        <v>93205</v>
      </c>
      <c r="AAA300" s="3">
        <v>93205</v>
      </c>
      <c r="AAB300" s="3">
        <v>93205</v>
      </c>
      <c r="AAC300" s="3">
        <v>93205</v>
      </c>
      <c r="AAD300" s="3">
        <v>93205</v>
      </c>
      <c r="AAE300" s="3">
        <v>93205</v>
      </c>
      <c r="AAF300" s="3">
        <v>93205</v>
      </c>
      <c r="AAG300" s="3">
        <v>93205</v>
      </c>
      <c r="AAH300" s="3">
        <v>93205</v>
      </c>
      <c r="AAI300" s="3">
        <v>93205</v>
      </c>
      <c r="AAJ300" s="3">
        <v>93205</v>
      </c>
      <c r="AAK300" s="3">
        <v>93205</v>
      </c>
      <c r="AAL300" s="3">
        <v>93205</v>
      </c>
      <c r="AAM300" s="3">
        <v>93205</v>
      </c>
      <c r="AAN300" s="3">
        <v>93205</v>
      </c>
      <c r="AAO300" s="3">
        <v>93205</v>
      </c>
      <c r="AAP300" s="3">
        <v>93205</v>
      </c>
      <c r="AAQ300" s="3">
        <v>93205</v>
      </c>
      <c r="AAR300" s="3">
        <v>93205</v>
      </c>
      <c r="AAS300" s="3">
        <v>93205</v>
      </c>
      <c r="AAT300" s="3">
        <v>93205</v>
      </c>
      <c r="AAU300" s="3">
        <v>93205</v>
      </c>
      <c r="AAV300" s="3">
        <v>93205</v>
      </c>
      <c r="AAW300" s="3">
        <v>93205</v>
      </c>
      <c r="AAX300" s="3">
        <v>93205</v>
      </c>
      <c r="AAY300" s="3">
        <v>93205</v>
      </c>
      <c r="AAZ300" s="3">
        <v>93205</v>
      </c>
      <c r="ABA300" s="3">
        <v>93205</v>
      </c>
      <c r="ABB300" s="3">
        <v>93205</v>
      </c>
      <c r="ABC300" s="3">
        <v>93205</v>
      </c>
      <c r="ABD300" s="3">
        <v>93205</v>
      </c>
      <c r="ABE300" s="3">
        <v>93205</v>
      </c>
      <c r="ABF300" s="3">
        <v>93205</v>
      </c>
      <c r="ABG300" s="3">
        <v>93205</v>
      </c>
      <c r="ABH300" s="3">
        <v>93205</v>
      </c>
      <c r="ABI300" s="3">
        <v>93205</v>
      </c>
      <c r="ABJ300" s="3">
        <v>93205</v>
      </c>
      <c r="ABK300" s="3">
        <v>93205</v>
      </c>
      <c r="ABL300" s="3">
        <v>93205</v>
      </c>
      <c r="ABM300" s="3">
        <v>93205</v>
      </c>
      <c r="ABN300" s="3">
        <v>93205</v>
      </c>
      <c r="ABO300" s="3">
        <v>93205</v>
      </c>
      <c r="ABP300" s="3">
        <v>93205</v>
      </c>
      <c r="ABQ300" s="3">
        <v>93205</v>
      </c>
      <c r="ABR300" s="3">
        <v>93205</v>
      </c>
      <c r="ABS300" s="3">
        <v>93205</v>
      </c>
      <c r="ABT300" s="3">
        <v>93205</v>
      </c>
      <c r="ABU300" s="3">
        <v>93205</v>
      </c>
      <c r="ABV300" s="3">
        <v>93205</v>
      </c>
      <c r="ABW300" s="3">
        <v>93205</v>
      </c>
      <c r="ABX300" s="3">
        <v>93205</v>
      </c>
      <c r="ABY300" s="3">
        <v>93205</v>
      </c>
      <c r="ABZ300" s="3">
        <v>93205</v>
      </c>
      <c r="ACA300" s="3">
        <v>93205</v>
      </c>
      <c r="ACB300" s="3">
        <v>93205</v>
      </c>
      <c r="ACC300" s="3">
        <v>93205</v>
      </c>
      <c r="ACD300" s="3">
        <v>93205</v>
      </c>
      <c r="ACE300" s="3">
        <v>93205</v>
      </c>
      <c r="ACF300" s="3">
        <v>93205</v>
      </c>
      <c r="ACG300" s="3">
        <v>93205</v>
      </c>
      <c r="ACH300" s="3">
        <v>93205</v>
      </c>
      <c r="ACI300" s="3">
        <v>93205</v>
      </c>
      <c r="ACJ300" s="3">
        <v>93205</v>
      </c>
      <c r="ACK300" s="3">
        <v>93205</v>
      </c>
      <c r="ACL300" s="3">
        <v>93205</v>
      </c>
      <c r="ACM300" s="3">
        <v>93205</v>
      </c>
      <c r="ACN300" s="3">
        <v>93205</v>
      </c>
      <c r="ACO300" s="3">
        <v>93205</v>
      </c>
      <c r="ACP300" s="3">
        <v>93205</v>
      </c>
      <c r="ACQ300" s="3">
        <v>93205</v>
      </c>
      <c r="ACR300" s="3">
        <v>93205</v>
      </c>
      <c r="ACS300" s="3">
        <v>93205</v>
      </c>
      <c r="ACT300" s="3">
        <v>93205</v>
      </c>
      <c r="ACU300" s="3">
        <v>93205</v>
      </c>
      <c r="ACV300" s="3">
        <v>93205</v>
      </c>
      <c r="ACW300" s="3">
        <v>93205</v>
      </c>
      <c r="ACX300" s="3">
        <v>93205</v>
      </c>
      <c r="ACY300" s="3">
        <v>93205</v>
      </c>
      <c r="ACZ300" s="3">
        <v>93205</v>
      </c>
      <c r="ADA300" s="3">
        <v>93205</v>
      </c>
      <c r="ADB300" s="3">
        <v>93205</v>
      </c>
      <c r="ADC300" s="3">
        <v>93205</v>
      </c>
      <c r="ADD300" s="3">
        <v>93205</v>
      </c>
      <c r="ADE300" s="3">
        <v>93205</v>
      </c>
      <c r="ADF300" s="3">
        <v>93205</v>
      </c>
      <c r="ADG300" s="3">
        <v>93205</v>
      </c>
      <c r="ADH300" s="3">
        <v>93205</v>
      </c>
      <c r="ADI300" s="3">
        <v>93205</v>
      </c>
      <c r="ADJ300" s="3">
        <v>93205</v>
      </c>
      <c r="ADK300" s="3">
        <v>93205</v>
      </c>
      <c r="ADL300" s="3">
        <v>93205</v>
      </c>
      <c r="ADM300" s="3">
        <v>93205</v>
      </c>
      <c r="ADN300" s="3">
        <v>93205</v>
      </c>
      <c r="ADO300" s="3">
        <v>93205</v>
      </c>
      <c r="ADP300" s="3">
        <v>93205</v>
      </c>
      <c r="ADQ300" s="3">
        <v>93205</v>
      </c>
      <c r="ADR300" s="3">
        <v>93205</v>
      </c>
      <c r="ADS300" s="3">
        <v>93205</v>
      </c>
      <c r="ADT300" s="3">
        <v>93205</v>
      </c>
      <c r="ADU300" s="3">
        <v>93205</v>
      </c>
      <c r="ADV300" s="3">
        <v>93205</v>
      </c>
      <c r="ADW300" s="3">
        <v>93205</v>
      </c>
      <c r="ADX300" s="3">
        <v>93205</v>
      </c>
      <c r="ADY300" s="3">
        <v>93205</v>
      </c>
      <c r="ADZ300" s="3">
        <v>93205</v>
      </c>
      <c r="AEA300" s="3">
        <v>93205</v>
      </c>
      <c r="AEB300" s="3">
        <v>93205</v>
      </c>
      <c r="AEC300" s="3">
        <v>93205</v>
      </c>
      <c r="AED300" s="3">
        <v>93205</v>
      </c>
      <c r="AEE300" s="3">
        <v>93205</v>
      </c>
      <c r="AEF300" s="3">
        <v>93205</v>
      </c>
      <c r="AEG300" s="3">
        <v>93205</v>
      </c>
      <c r="AEH300" s="3">
        <v>93205</v>
      </c>
      <c r="AEI300" s="3">
        <v>93205</v>
      </c>
      <c r="AEJ300" s="3">
        <v>93205</v>
      </c>
      <c r="AEK300" s="3">
        <v>93205</v>
      </c>
      <c r="AEL300" s="3">
        <v>93205</v>
      </c>
      <c r="AEM300" s="3">
        <v>93205</v>
      </c>
      <c r="AEN300" s="3">
        <v>93205</v>
      </c>
      <c r="AEO300" s="3">
        <v>93205</v>
      </c>
      <c r="AEP300" s="3">
        <v>93205</v>
      </c>
      <c r="AEQ300" s="3">
        <v>93205</v>
      </c>
      <c r="AER300" s="3">
        <v>93205</v>
      </c>
      <c r="AES300" s="3">
        <v>93205</v>
      </c>
      <c r="AET300" s="3">
        <v>93205</v>
      </c>
      <c r="AEU300" s="3">
        <v>93205</v>
      </c>
      <c r="AEV300" s="3">
        <v>93205</v>
      </c>
      <c r="AEW300" s="3">
        <v>93205</v>
      </c>
      <c r="AEX300" s="3">
        <v>93205</v>
      </c>
      <c r="AEY300" s="3">
        <v>93205</v>
      </c>
      <c r="AEZ300" s="3">
        <v>93205</v>
      </c>
      <c r="AFA300" s="3">
        <v>93205</v>
      </c>
      <c r="AFB300" s="3">
        <v>93205</v>
      </c>
      <c r="AFC300" s="3">
        <v>93205</v>
      </c>
      <c r="AFD300" s="3">
        <v>93205</v>
      </c>
      <c r="AFE300" s="3">
        <v>93205</v>
      </c>
      <c r="AFF300" s="3">
        <v>93205</v>
      </c>
      <c r="AFG300" s="3">
        <v>93205</v>
      </c>
      <c r="AFH300" s="3">
        <v>93205</v>
      </c>
      <c r="AFI300" s="3">
        <v>93205</v>
      </c>
      <c r="AFJ300" s="3">
        <v>93205</v>
      </c>
      <c r="AFK300" s="3">
        <v>93205</v>
      </c>
      <c r="AFL300" s="3">
        <v>93205</v>
      </c>
      <c r="AFM300" s="3">
        <v>93205</v>
      </c>
      <c r="AFN300" s="3">
        <v>93205</v>
      </c>
      <c r="AFO300" s="3">
        <v>93205</v>
      </c>
      <c r="AFP300" s="3">
        <v>93205</v>
      </c>
      <c r="AFQ300" s="3">
        <v>93205</v>
      </c>
      <c r="AFR300" s="3">
        <v>93205</v>
      </c>
      <c r="AFS300" s="3">
        <v>93205</v>
      </c>
      <c r="AFT300" s="3">
        <v>93205</v>
      </c>
      <c r="AFU300" s="3">
        <v>93205</v>
      </c>
      <c r="AFV300" s="3">
        <v>93205</v>
      </c>
      <c r="AFW300" s="3">
        <v>93205</v>
      </c>
      <c r="AFX300" s="3">
        <v>93205</v>
      </c>
      <c r="AFY300" s="3">
        <v>93205</v>
      </c>
      <c r="AFZ300" s="3">
        <v>93205</v>
      </c>
      <c r="AGA300" s="3">
        <v>93205</v>
      </c>
      <c r="AGB300" s="3">
        <v>93205</v>
      </c>
      <c r="AGC300" s="3">
        <v>93205</v>
      </c>
      <c r="AGD300" s="3">
        <v>93205</v>
      </c>
      <c r="AGE300" s="3">
        <v>93205</v>
      </c>
      <c r="AGF300" s="3">
        <v>93205</v>
      </c>
      <c r="AGG300" s="3">
        <v>93205</v>
      </c>
      <c r="AGH300" s="3">
        <v>93205</v>
      </c>
      <c r="AGI300" s="3">
        <v>93205</v>
      </c>
      <c r="AGJ300" s="3">
        <v>93205</v>
      </c>
      <c r="AGK300" s="3">
        <v>93205</v>
      </c>
      <c r="AGL300" s="3">
        <v>93205</v>
      </c>
      <c r="AGM300" s="3">
        <v>93205</v>
      </c>
      <c r="AGN300" s="3">
        <v>93205</v>
      </c>
      <c r="AGO300" s="3">
        <v>93205</v>
      </c>
      <c r="AGP300" s="3">
        <v>93205</v>
      </c>
      <c r="AGQ300" s="3">
        <v>93205</v>
      </c>
      <c r="AGR300" s="3">
        <v>93205</v>
      </c>
      <c r="AGS300" s="3">
        <v>93205</v>
      </c>
      <c r="AGT300" s="3">
        <v>93205</v>
      </c>
      <c r="AGU300" s="3">
        <v>93205</v>
      </c>
      <c r="AGV300" s="3">
        <v>93205</v>
      </c>
      <c r="AGW300" s="3">
        <v>93205</v>
      </c>
      <c r="AGX300" s="3">
        <v>93205</v>
      </c>
      <c r="AGY300" s="3">
        <v>93205</v>
      </c>
      <c r="AGZ300" s="3">
        <v>93205</v>
      </c>
      <c r="AHA300" s="3">
        <v>93205</v>
      </c>
      <c r="AHB300" s="3">
        <v>93205</v>
      </c>
      <c r="AHC300" s="3">
        <v>93205</v>
      </c>
      <c r="AHD300" s="3">
        <v>93205</v>
      </c>
      <c r="AHE300" s="3">
        <v>93205</v>
      </c>
      <c r="AHF300" s="3">
        <v>93205</v>
      </c>
      <c r="AHG300" s="3">
        <v>93205</v>
      </c>
      <c r="AHH300" s="3">
        <v>93205</v>
      </c>
      <c r="AHI300" s="3">
        <v>93205</v>
      </c>
      <c r="AHJ300" s="3">
        <v>93205</v>
      </c>
      <c r="AHK300" s="3">
        <v>93205</v>
      </c>
      <c r="AHL300" s="3">
        <v>93205</v>
      </c>
      <c r="AHM300" s="3">
        <v>93205</v>
      </c>
      <c r="AHN300" s="3">
        <v>93205</v>
      </c>
      <c r="AHO300" s="3">
        <v>93205</v>
      </c>
      <c r="AHP300" s="3">
        <v>93205</v>
      </c>
      <c r="AHQ300" s="3">
        <v>93205</v>
      </c>
      <c r="AHR300" s="3">
        <v>93205</v>
      </c>
      <c r="AHS300" s="3">
        <v>93205</v>
      </c>
      <c r="AHT300" s="3">
        <v>93205</v>
      </c>
      <c r="AHU300" s="3">
        <v>93205</v>
      </c>
      <c r="AHV300" s="3">
        <v>93205</v>
      </c>
      <c r="AHW300" s="3">
        <v>93205</v>
      </c>
      <c r="AHX300" s="3">
        <v>93205</v>
      </c>
      <c r="AHY300" s="3">
        <v>93205</v>
      </c>
      <c r="AHZ300" s="3">
        <v>93205</v>
      </c>
      <c r="AIA300" s="3">
        <v>93205</v>
      </c>
      <c r="AIB300" s="3">
        <v>93205</v>
      </c>
      <c r="AIC300" s="3">
        <v>93205</v>
      </c>
      <c r="AID300" s="3">
        <v>93205</v>
      </c>
      <c r="AIE300" s="3">
        <v>93205</v>
      </c>
      <c r="AIF300" s="3">
        <v>93205</v>
      </c>
      <c r="AIG300" s="3">
        <v>93205</v>
      </c>
      <c r="AIH300" s="3">
        <v>93205</v>
      </c>
      <c r="AII300" s="3">
        <v>93205</v>
      </c>
      <c r="AIJ300" s="3">
        <v>93205</v>
      </c>
      <c r="AIK300" s="3">
        <v>93205</v>
      </c>
      <c r="AIL300" s="3">
        <v>93205</v>
      </c>
      <c r="AIM300" s="3">
        <v>93205</v>
      </c>
      <c r="AIN300" s="3">
        <v>93205</v>
      </c>
      <c r="AIO300" s="3">
        <v>93205</v>
      </c>
      <c r="AIP300" s="3">
        <v>93205</v>
      </c>
      <c r="AIQ300" s="3">
        <v>93205</v>
      </c>
      <c r="AIR300" s="3">
        <v>93205</v>
      </c>
      <c r="AIS300" s="3">
        <v>93205</v>
      </c>
      <c r="AIT300" s="3">
        <v>93205</v>
      </c>
      <c r="AIU300" s="3">
        <v>93205</v>
      </c>
      <c r="AIV300" s="3">
        <v>93205</v>
      </c>
      <c r="AIW300" s="3">
        <v>93205</v>
      </c>
      <c r="AIX300" s="3">
        <v>93205</v>
      </c>
      <c r="AIY300" s="3">
        <v>93205</v>
      </c>
      <c r="AIZ300" s="3">
        <v>93205</v>
      </c>
      <c r="AJA300" s="3">
        <v>93205</v>
      </c>
      <c r="AJB300" s="3">
        <v>93205</v>
      </c>
      <c r="AJC300" s="3">
        <v>93205</v>
      </c>
      <c r="AJD300" s="3">
        <v>93205</v>
      </c>
      <c r="AJE300" s="3">
        <v>93205</v>
      </c>
      <c r="AJF300" s="3">
        <v>93205</v>
      </c>
      <c r="AJG300" s="3">
        <v>93205</v>
      </c>
      <c r="AJH300" s="3">
        <v>93205</v>
      </c>
      <c r="AJI300" s="3">
        <v>93205</v>
      </c>
      <c r="AJJ300" s="3">
        <v>93205</v>
      </c>
      <c r="AJK300" s="3">
        <v>93205</v>
      </c>
      <c r="AJL300" s="3">
        <v>93205</v>
      </c>
      <c r="AJM300" s="3">
        <v>93205</v>
      </c>
      <c r="AJN300" s="3">
        <v>93205</v>
      </c>
      <c r="AJO300" s="3">
        <v>93205</v>
      </c>
      <c r="AJP300" s="3">
        <v>93205</v>
      </c>
      <c r="AJQ300" s="3">
        <v>93205</v>
      </c>
      <c r="AJR300" s="3">
        <v>93205</v>
      </c>
      <c r="AJS300" s="3">
        <v>93205</v>
      </c>
      <c r="AJT300" s="3">
        <v>93205</v>
      </c>
      <c r="AJU300" s="3">
        <v>93205</v>
      </c>
      <c r="AJV300" s="3">
        <v>93205</v>
      </c>
      <c r="AJW300" s="3">
        <v>93205</v>
      </c>
      <c r="AJX300" s="3">
        <v>93205</v>
      </c>
      <c r="AJY300" s="3">
        <v>93205</v>
      </c>
      <c r="AJZ300" s="3">
        <v>93205</v>
      </c>
      <c r="AKA300" s="3">
        <v>93205</v>
      </c>
      <c r="AKB300" s="3">
        <v>93205</v>
      </c>
      <c r="AKC300" s="3">
        <v>93205</v>
      </c>
      <c r="AKD300" s="3">
        <v>93205</v>
      </c>
      <c r="AKE300" s="3">
        <v>93205</v>
      </c>
      <c r="AKF300" s="3">
        <v>93205</v>
      </c>
      <c r="AKG300" s="3">
        <v>93205</v>
      </c>
      <c r="AKH300" s="3">
        <v>93205</v>
      </c>
      <c r="AKI300" s="3">
        <v>93205</v>
      </c>
      <c r="AKJ300" s="3">
        <v>93205</v>
      </c>
      <c r="AKK300" s="3">
        <v>93205</v>
      </c>
      <c r="AKL300" s="3">
        <v>93205</v>
      </c>
      <c r="AKM300" s="3">
        <v>93205</v>
      </c>
      <c r="AKN300" s="3">
        <v>93205</v>
      </c>
      <c r="AKO300" s="3">
        <v>93205</v>
      </c>
      <c r="AKP300" s="3">
        <v>93205</v>
      </c>
      <c r="AKQ300" s="3">
        <v>93205</v>
      </c>
      <c r="AKR300" s="3">
        <v>93205</v>
      </c>
      <c r="AKS300" s="3">
        <v>93205</v>
      </c>
      <c r="AKT300" s="3">
        <v>93205</v>
      </c>
      <c r="AKU300" s="3">
        <v>93205</v>
      </c>
      <c r="AKV300" s="3">
        <v>93205</v>
      </c>
      <c r="AKW300" s="3">
        <v>93205</v>
      </c>
      <c r="AKX300" s="3">
        <v>93205</v>
      </c>
      <c r="AKY300" s="3">
        <v>93205</v>
      </c>
      <c r="AKZ300" s="3">
        <v>93205</v>
      </c>
      <c r="ALA300" s="3">
        <v>93205</v>
      </c>
      <c r="ALB300" s="3">
        <v>93205</v>
      </c>
      <c r="ALC300" s="3">
        <v>93205</v>
      </c>
      <c r="ALD300" s="3">
        <v>93205</v>
      </c>
      <c r="ALE300" s="3">
        <v>93205</v>
      </c>
      <c r="ALF300" s="3">
        <v>93205</v>
      </c>
      <c r="ALG300" s="3">
        <v>93205</v>
      </c>
      <c r="ALH300" s="3">
        <v>93205</v>
      </c>
      <c r="ALI300" s="3">
        <v>93205</v>
      </c>
      <c r="ALJ300" s="3">
        <v>93205</v>
      </c>
      <c r="ALK300" s="3">
        <v>93205</v>
      </c>
      <c r="ALL300" s="3">
        <v>93205</v>
      </c>
      <c r="ALM300" s="3">
        <v>93205</v>
      </c>
      <c r="ALN300" s="3">
        <v>93205</v>
      </c>
      <c r="ALO300" s="3">
        <v>93205</v>
      </c>
      <c r="ALP300" s="3">
        <v>93205</v>
      </c>
      <c r="ALQ300" s="3">
        <v>93205</v>
      </c>
      <c r="ALR300" s="3">
        <v>93205</v>
      </c>
      <c r="ALS300" s="3">
        <v>93205</v>
      </c>
      <c r="ALT300" s="3">
        <v>93205</v>
      </c>
      <c r="ALU300" s="3">
        <v>93205</v>
      </c>
      <c r="ALV300" s="3">
        <v>93205</v>
      </c>
      <c r="ALW300" s="3">
        <v>93205</v>
      </c>
      <c r="ALX300" s="3">
        <v>93205</v>
      </c>
      <c r="ALY300" s="3">
        <v>93205</v>
      </c>
      <c r="ALZ300" s="3">
        <v>93205</v>
      </c>
      <c r="AMA300" s="3">
        <v>93205</v>
      </c>
      <c r="AMB300" s="3">
        <v>93205</v>
      </c>
      <c r="AMC300" s="3">
        <v>93205</v>
      </c>
      <c r="AMD300" s="3">
        <v>93205</v>
      </c>
      <c r="AME300" s="3">
        <v>93205</v>
      </c>
      <c r="AMF300" s="3">
        <v>93205</v>
      </c>
      <c r="AMG300" s="3">
        <v>93205</v>
      </c>
      <c r="AMH300" s="3">
        <v>93205</v>
      </c>
      <c r="AMI300" s="3">
        <v>93205</v>
      </c>
      <c r="AMJ300" s="3">
        <v>93205</v>
      </c>
      <c r="AMK300" s="3">
        <v>93205</v>
      </c>
      <c r="AML300" s="3">
        <v>93205</v>
      </c>
      <c r="AMM300" s="3">
        <v>93205</v>
      </c>
      <c r="AMN300" s="3">
        <v>93205</v>
      </c>
      <c r="AMO300" s="3">
        <v>93205</v>
      </c>
      <c r="AMP300" s="3">
        <v>93205</v>
      </c>
      <c r="AMQ300" s="3">
        <v>93205</v>
      </c>
      <c r="AMR300" s="3">
        <v>93205</v>
      </c>
      <c r="AMS300" s="3">
        <v>93205</v>
      </c>
      <c r="AMT300" s="3">
        <v>93205</v>
      </c>
      <c r="AMU300" s="3">
        <v>93205</v>
      </c>
      <c r="AMV300" s="3">
        <v>93205</v>
      </c>
      <c r="AMW300" s="3">
        <v>93205</v>
      </c>
      <c r="AMX300" s="3">
        <v>93205</v>
      </c>
      <c r="AMY300" s="3">
        <v>93205</v>
      </c>
      <c r="AMZ300" s="3">
        <v>93205</v>
      </c>
      <c r="ANA300" s="3">
        <v>93205</v>
      </c>
      <c r="ANB300" s="3">
        <v>93205</v>
      </c>
      <c r="ANC300" s="3">
        <v>93205</v>
      </c>
      <c r="AND300" s="3">
        <v>93205</v>
      </c>
      <c r="ANE300" s="3">
        <v>93205</v>
      </c>
      <c r="ANF300" s="3">
        <v>93205</v>
      </c>
      <c r="ANG300" s="3">
        <v>93205</v>
      </c>
      <c r="ANH300" s="3">
        <v>93205</v>
      </c>
      <c r="ANI300" s="3">
        <v>93205</v>
      </c>
      <c r="ANJ300" s="3">
        <v>93205</v>
      </c>
      <c r="ANK300" s="3">
        <v>93205</v>
      </c>
      <c r="ANL300" s="3">
        <v>93205</v>
      </c>
      <c r="ANM300" s="3">
        <v>93205</v>
      </c>
      <c r="ANN300" s="3">
        <v>93205</v>
      </c>
      <c r="ANO300" s="3">
        <v>93205</v>
      </c>
      <c r="ANP300" s="3">
        <v>93205</v>
      </c>
      <c r="ANQ300" s="3">
        <v>93205</v>
      </c>
      <c r="ANR300" s="3">
        <v>93205</v>
      </c>
      <c r="ANS300" s="3">
        <v>93205</v>
      </c>
      <c r="ANT300" s="3">
        <v>93205</v>
      </c>
      <c r="ANU300" s="3">
        <v>93205</v>
      </c>
      <c r="ANV300" s="3">
        <v>93205</v>
      </c>
      <c r="ANW300" s="3">
        <v>93205</v>
      </c>
      <c r="ANX300" s="3">
        <v>93205</v>
      </c>
      <c r="ANY300" s="3">
        <v>93205</v>
      </c>
      <c r="ANZ300" s="3">
        <v>93205</v>
      </c>
      <c r="AOA300" s="3">
        <v>93205</v>
      </c>
      <c r="AOB300" s="3">
        <v>93205</v>
      </c>
      <c r="AOC300" s="3">
        <v>93205</v>
      </c>
      <c r="AOD300" s="3">
        <v>93205</v>
      </c>
      <c r="AOE300" s="3">
        <v>93205</v>
      </c>
      <c r="AOF300" s="3">
        <v>93205</v>
      </c>
      <c r="AOG300" s="3">
        <v>93205</v>
      </c>
      <c r="AOH300" s="3">
        <v>93205</v>
      </c>
      <c r="AOI300" s="3">
        <v>93205</v>
      </c>
      <c r="AOJ300" s="3">
        <v>93205</v>
      </c>
      <c r="AOK300" s="3">
        <v>93205</v>
      </c>
      <c r="AOL300" s="3">
        <v>93205</v>
      </c>
      <c r="AOM300" s="3">
        <v>93205</v>
      </c>
      <c r="AON300" s="3">
        <v>93205</v>
      </c>
      <c r="AOO300" s="3">
        <v>93205</v>
      </c>
      <c r="AOP300" s="3">
        <v>93205</v>
      </c>
      <c r="AOQ300" s="3">
        <v>93205</v>
      </c>
      <c r="AOR300" s="3">
        <v>93205</v>
      </c>
      <c r="AOS300" s="3">
        <v>93205</v>
      </c>
      <c r="AOT300" s="3">
        <v>93205</v>
      </c>
      <c r="AOU300" s="3">
        <v>93205</v>
      </c>
      <c r="AOV300" s="3">
        <v>93205</v>
      </c>
      <c r="AOW300" s="3">
        <v>93205</v>
      </c>
      <c r="AOX300" s="3">
        <v>93205</v>
      </c>
      <c r="AOY300" s="3">
        <v>93205</v>
      </c>
      <c r="AOZ300" s="3">
        <v>93205</v>
      </c>
      <c r="APA300" s="3">
        <v>93205</v>
      </c>
      <c r="APB300" s="3">
        <v>93205</v>
      </c>
      <c r="APC300" s="3">
        <v>93205</v>
      </c>
      <c r="APD300" s="3">
        <v>93205</v>
      </c>
      <c r="APE300" s="3">
        <v>93205</v>
      </c>
      <c r="APF300" s="3">
        <v>93205</v>
      </c>
      <c r="APG300" s="3">
        <v>93205</v>
      </c>
      <c r="APH300" s="3">
        <v>93205</v>
      </c>
      <c r="API300" s="3">
        <v>93205</v>
      </c>
      <c r="APJ300" s="3">
        <v>93205</v>
      </c>
      <c r="APK300" s="3">
        <v>93205</v>
      </c>
      <c r="APL300" s="3">
        <v>93205</v>
      </c>
      <c r="APM300" s="3">
        <v>93205</v>
      </c>
      <c r="APN300" s="3">
        <v>93205</v>
      </c>
      <c r="APO300" s="3">
        <v>93205</v>
      </c>
      <c r="APP300" s="3">
        <v>93205</v>
      </c>
      <c r="APQ300" s="3">
        <v>93205</v>
      </c>
      <c r="APR300" s="3">
        <v>93205</v>
      </c>
      <c r="APS300" s="3">
        <v>93205</v>
      </c>
      <c r="APT300" s="3">
        <v>93205</v>
      </c>
      <c r="APU300" s="3">
        <v>93205</v>
      </c>
      <c r="APV300" s="3">
        <v>93205</v>
      </c>
      <c r="APW300" s="3">
        <v>93205</v>
      </c>
      <c r="APX300" s="3">
        <v>93205</v>
      </c>
      <c r="APY300" s="3">
        <v>93205</v>
      </c>
      <c r="APZ300" s="3">
        <v>93205</v>
      </c>
      <c r="AQA300" s="3">
        <v>93205</v>
      </c>
      <c r="AQB300" s="3">
        <v>93205</v>
      </c>
      <c r="AQC300" s="3">
        <v>93205</v>
      </c>
      <c r="AQD300" s="3">
        <v>93205</v>
      </c>
      <c r="AQE300" s="3">
        <v>93205</v>
      </c>
      <c r="AQF300" s="3">
        <v>93205</v>
      </c>
      <c r="AQG300" s="3">
        <v>93205</v>
      </c>
      <c r="AQH300" s="3">
        <v>93205</v>
      </c>
      <c r="AQI300" s="3">
        <v>93205</v>
      </c>
      <c r="AQJ300" s="3">
        <v>93205</v>
      </c>
      <c r="AQK300" s="3">
        <v>93205</v>
      </c>
      <c r="AQL300" s="3">
        <v>93205</v>
      </c>
      <c r="AQM300" s="3">
        <v>93205</v>
      </c>
      <c r="AQN300" s="3">
        <v>93205</v>
      </c>
      <c r="AQO300" s="3">
        <v>93205</v>
      </c>
      <c r="AQP300" s="3">
        <v>93205</v>
      </c>
      <c r="AQQ300" s="3">
        <v>93205</v>
      </c>
      <c r="AQR300" s="3">
        <v>93205</v>
      </c>
      <c r="AQS300" s="3">
        <v>93205</v>
      </c>
      <c r="AQT300" s="3">
        <v>93205</v>
      </c>
      <c r="AQU300" s="3">
        <v>93205</v>
      </c>
      <c r="AQV300" s="3">
        <v>93205</v>
      </c>
      <c r="AQW300" s="3">
        <v>93205</v>
      </c>
      <c r="AQX300" s="3">
        <v>93205</v>
      </c>
      <c r="AQY300" s="3">
        <v>93205</v>
      </c>
      <c r="AQZ300" s="3">
        <v>93205</v>
      </c>
      <c r="ARA300" s="3">
        <v>93205</v>
      </c>
      <c r="ARB300" s="3">
        <v>93205</v>
      </c>
      <c r="ARC300" s="3">
        <v>93205</v>
      </c>
      <c r="ARD300" s="3">
        <v>93205</v>
      </c>
      <c r="ARE300" s="3">
        <v>93205</v>
      </c>
      <c r="ARF300" s="3">
        <v>93205</v>
      </c>
      <c r="ARG300" s="3">
        <v>93205</v>
      </c>
      <c r="ARH300" s="3">
        <v>93205</v>
      </c>
      <c r="ARI300" s="3">
        <v>93205</v>
      </c>
      <c r="ARJ300" s="3">
        <v>93205</v>
      </c>
      <c r="ARK300" s="3">
        <v>93205</v>
      </c>
      <c r="ARL300" s="3">
        <v>93205</v>
      </c>
      <c r="ARM300" s="3">
        <v>93205</v>
      </c>
      <c r="ARN300" s="3">
        <v>93205</v>
      </c>
      <c r="ARO300" s="3">
        <v>93205</v>
      </c>
      <c r="ARP300" s="3">
        <v>93205</v>
      </c>
      <c r="ARQ300" s="3">
        <v>93205</v>
      </c>
      <c r="ARR300" s="3">
        <v>93205</v>
      </c>
      <c r="ARS300" s="3">
        <v>93205</v>
      </c>
      <c r="ART300" s="3">
        <v>93205</v>
      </c>
      <c r="ARU300" s="3">
        <v>93205</v>
      </c>
      <c r="ARV300" s="3">
        <v>93205</v>
      </c>
      <c r="ARW300" s="3">
        <v>93205</v>
      </c>
      <c r="ARX300" s="3">
        <v>93205</v>
      </c>
      <c r="ARY300" s="3">
        <v>93205</v>
      </c>
      <c r="ARZ300" s="3">
        <v>93205</v>
      </c>
      <c r="ASA300" s="3">
        <v>93205</v>
      </c>
      <c r="ASB300" s="3">
        <v>93205</v>
      </c>
      <c r="ASC300" s="3">
        <v>93205</v>
      </c>
      <c r="ASD300" s="3">
        <v>93205</v>
      </c>
      <c r="ASE300" s="3">
        <v>93205</v>
      </c>
      <c r="ASF300" s="3">
        <v>93205</v>
      </c>
      <c r="ASG300" s="3">
        <v>93205</v>
      </c>
      <c r="ASH300" s="3">
        <v>93205</v>
      </c>
      <c r="ASI300" s="3">
        <v>93205</v>
      </c>
      <c r="ASJ300" s="3">
        <v>93205</v>
      </c>
      <c r="ASK300" s="3">
        <v>93205</v>
      </c>
      <c r="ASL300" s="3">
        <v>93205</v>
      </c>
      <c r="ASM300" s="3">
        <v>93205</v>
      </c>
      <c r="ASN300" s="3">
        <v>93205</v>
      </c>
      <c r="ASO300" s="3">
        <v>93205</v>
      </c>
      <c r="ASP300" s="3">
        <v>93205</v>
      </c>
      <c r="ASQ300" s="3">
        <v>93205</v>
      </c>
      <c r="ASR300" s="3">
        <v>93205</v>
      </c>
      <c r="ASS300" s="3">
        <v>93205</v>
      </c>
      <c r="AST300" s="3">
        <v>93205</v>
      </c>
      <c r="ASU300" s="3">
        <v>93205</v>
      </c>
      <c r="ASV300" s="3">
        <v>93205</v>
      </c>
      <c r="ASW300" s="3">
        <v>93205</v>
      </c>
      <c r="ASX300" s="3">
        <v>93205</v>
      </c>
      <c r="ASY300" s="3">
        <v>93205</v>
      </c>
      <c r="ASZ300" s="3">
        <v>93205</v>
      </c>
      <c r="ATA300" s="3">
        <v>93205</v>
      </c>
      <c r="ATB300" s="3">
        <v>93205</v>
      </c>
      <c r="ATC300" s="3">
        <v>93205</v>
      </c>
      <c r="ATD300" s="3">
        <v>93205</v>
      </c>
      <c r="ATE300" s="3">
        <v>93205</v>
      </c>
      <c r="ATF300" s="3">
        <v>93205</v>
      </c>
      <c r="ATG300" s="3">
        <v>93205</v>
      </c>
      <c r="ATH300" s="3">
        <v>93205</v>
      </c>
      <c r="ATI300" s="3">
        <v>93205</v>
      </c>
      <c r="ATJ300" s="3">
        <v>93205</v>
      </c>
      <c r="ATK300" s="3">
        <v>93205</v>
      </c>
      <c r="ATL300" s="3">
        <v>93205</v>
      </c>
      <c r="ATM300" s="3">
        <v>93205</v>
      </c>
      <c r="ATN300" s="3">
        <v>93205</v>
      </c>
      <c r="ATO300" s="3">
        <v>93205</v>
      </c>
      <c r="ATP300" s="3">
        <v>93205</v>
      </c>
      <c r="ATQ300" s="3">
        <v>93205</v>
      </c>
      <c r="ATR300" s="3">
        <v>93205</v>
      </c>
      <c r="ATS300" s="3">
        <v>93205</v>
      </c>
      <c r="ATT300" s="3">
        <v>93205</v>
      </c>
      <c r="ATU300" s="3">
        <v>93205</v>
      </c>
      <c r="ATV300" s="3">
        <v>93205</v>
      </c>
      <c r="ATW300" s="3">
        <v>93205</v>
      </c>
      <c r="ATX300" s="3">
        <v>93205</v>
      </c>
      <c r="ATY300" s="3">
        <v>93205</v>
      </c>
      <c r="ATZ300" s="3">
        <v>93205</v>
      </c>
      <c r="AUA300" s="3">
        <v>93205</v>
      </c>
      <c r="AUB300" s="3">
        <v>93205</v>
      </c>
      <c r="AUC300" s="3">
        <v>93205</v>
      </c>
      <c r="AUD300" s="3">
        <v>93205</v>
      </c>
      <c r="AUE300" s="3">
        <v>93205</v>
      </c>
      <c r="AUF300" s="3">
        <v>93205</v>
      </c>
      <c r="AUG300" s="3">
        <v>93205</v>
      </c>
      <c r="AUH300" s="3">
        <v>93205</v>
      </c>
      <c r="AUI300" s="3">
        <v>93205</v>
      </c>
      <c r="AUJ300" s="3">
        <v>93205</v>
      </c>
      <c r="AUK300" s="3">
        <v>93205</v>
      </c>
      <c r="AUL300" s="3">
        <v>93205</v>
      </c>
      <c r="AUM300" s="3">
        <v>93205</v>
      </c>
      <c r="AUN300" s="3">
        <v>93205</v>
      </c>
      <c r="AUO300" s="3">
        <v>93205</v>
      </c>
      <c r="AUP300" s="3">
        <v>93205</v>
      </c>
      <c r="AUQ300" s="3">
        <v>93205</v>
      </c>
      <c r="AUR300" s="3">
        <v>93205</v>
      </c>
      <c r="AUS300" s="3">
        <v>93205</v>
      </c>
      <c r="AUT300" s="3">
        <v>93205</v>
      </c>
      <c r="AUU300" s="3">
        <v>93205</v>
      </c>
      <c r="AUV300" s="3">
        <v>93205</v>
      </c>
      <c r="AUW300" s="3">
        <v>93205</v>
      </c>
      <c r="AUX300" s="3">
        <v>93205</v>
      </c>
      <c r="AUY300" s="3">
        <v>93205</v>
      </c>
      <c r="AUZ300" s="3">
        <v>93205</v>
      </c>
      <c r="AVA300" s="3">
        <v>93205</v>
      </c>
      <c r="AVB300" s="3">
        <v>93205</v>
      </c>
      <c r="AVC300" s="3">
        <v>93205</v>
      </c>
      <c r="AVD300" s="3">
        <v>93205</v>
      </c>
      <c r="AVE300" s="3">
        <v>93205</v>
      </c>
      <c r="AVF300" s="3">
        <v>93205</v>
      </c>
      <c r="AVG300" s="3">
        <v>93205</v>
      </c>
      <c r="AVH300" s="3">
        <v>93205</v>
      </c>
      <c r="AVI300" s="3">
        <v>93205</v>
      </c>
      <c r="AVJ300" s="3">
        <v>93205</v>
      </c>
      <c r="AVK300" s="3">
        <v>93205</v>
      </c>
      <c r="AVL300" s="3">
        <v>93205</v>
      </c>
      <c r="AVM300" s="3">
        <v>93205</v>
      </c>
      <c r="AVN300" s="3">
        <v>93205</v>
      </c>
      <c r="AVO300" s="3">
        <v>93205</v>
      </c>
      <c r="AVP300" s="3">
        <v>93205</v>
      </c>
      <c r="AVQ300" s="3">
        <v>93205</v>
      </c>
      <c r="AVR300" s="3">
        <v>93205</v>
      </c>
      <c r="AVS300" s="3">
        <v>93205</v>
      </c>
      <c r="AVT300" s="3">
        <v>93205</v>
      </c>
      <c r="AVU300" s="3">
        <v>93205</v>
      </c>
      <c r="AVV300" s="3">
        <v>93205</v>
      </c>
      <c r="AVW300" s="3">
        <v>93205</v>
      </c>
      <c r="AVX300" s="3">
        <v>93205</v>
      </c>
      <c r="AVY300" s="3">
        <v>93205</v>
      </c>
      <c r="AVZ300" s="3">
        <v>93205</v>
      </c>
      <c r="AWA300" s="3">
        <v>93205</v>
      </c>
      <c r="AWB300" s="3">
        <v>93205</v>
      </c>
      <c r="AWC300" s="3">
        <v>93205</v>
      </c>
      <c r="AWD300" s="3">
        <v>93205</v>
      </c>
      <c r="AWE300" s="3">
        <v>93205</v>
      </c>
      <c r="AWF300" s="3">
        <v>93205</v>
      </c>
      <c r="AWG300" s="3">
        <v>93205</v>
      </c>
      <c r="AWH300" s="3">
        <v>93205</v>
      </c>
      <c r="AWI300" s="3">
        <v>93205</v>
      </c>
      <c r="AWJ300" s="3">
        <v>93205</v>
      </c>
      <c r="AWK300" s="3">
        <v>93205</v>
      </c>
      <c r="AWL300" s="3">
        <v>93205</v>
      </c>
      <c r="AWM300" s="3">
        <v>93205</v>
      </c>
      <c r="AWN300" s="3">
        <v>93205</v>
      </c>
      <c r="AWO300" s="3">
        <v>93205</v>
      </c>
      <c r="AWP300" s="3">
        <v>93205</v>
      </c>
      <c r="AWQ300" s="3">
        <v>93205</v>
      </c>
      <c r="AWR300" s="3">
        <v>93205</v>
      </c>
      <c r="AWS300" s="3">
        <v>93205</v>
      </c>
      <c r="AWT300" s="3">
        <v>93205</v>
      </c>
      <c r="AWU300" s="3">
        <v>93205</v>
      </c>
      <c r="AWV300" s="3">
        <v>93205</v>
      </c>
      <c r="AWW300" s="3">
        <v>93205</v>
      </c>
      <c r="AWX300" s="3">
        <v>93205</v>
      </c>
      <c r="AWY300" s="3">
        <v>93205</v>
      </c>
      <c r="AWZ300" s="3">
        <v>93205</v>
      </c>
      <c r="AXA300" s="3">
        <v>93205</v>
      </c>
      <c r="AXB300" s="3">
        <v>93205</v>
      </c>
      <c r="AXC300" s="3">
        <v>93205</v>
      </c>
      <c r="AXD300" s="3">
        <v>93205</v>
      </c>
      <c r="AXE300" s="3">
        <v>93205</v>
      </c>
      <c r="AXF300" s="3">
        <v>93205</v>
      </c>
      <c r="AXG300" s="3">
        <v>93205</v>
      </c>
      <c r="AXH300" s="3">
        <v>93205</v>
      </c>
      <c r="AXI300" s="3">
        <v>93205</v>
      </c>
      <c r="AXJ300" s="3">
        <v>93205</v>
      </c>
      <c r="AXK300" s="3">
        <v>93205</v>
      </c>
      <c r="AXL300" s="3">
        <v>93205</v>
      </c>
      <c r="AXM300" s="3">
        <v>93205</v>
      </c>
      <c r="AXN300" s="3">
        <v>93205</v>
      </c>
      <c r="AXO300" s="3">
        <v>93205</v>
      </c>
      <c r="AXP300" s="3">
        <v>93205</v>
      </c>
      <c r="AXQ300" s="3">
        <v>93205</v>
      </c>
      <c r="AXR300" s="3">
        <v>93205</v>
      </c>
      <c r="AXS300" s="3">
        <v>93205</v>
      </c>
      <c r="AXT300" s="3">
        <v>93205</v>
      </c>
      <c r="AXU300" s="3">
        <v>93205</v>
      </c>
      <c r="AXV300" s="3">
        <v>93205</v>
      </c>
      <c r="AXW300" s="3">
        <v>93205</v>
      </c>
      <c r="AXX300" s="3">
        <v>93205</v>
      </c>
      <c r="AXY300" s="3">
        <v>93205</v>
      </c>
      <c r="AXZ300" s="3">
        <v>93205</v>
      </c>
      <c r="AYA300" s="3">
        <v>93205</v>
      </c>
      <c r="AYB300" s="3">
        <v>93205</v>
      </c>
      <c r="AYC300" s="3">
        <v>93205</v>
      </c>
      <c r="AYD300" s="3">
        <v>93205</v>
      </c>
      <c r="AYE300" s="3">
        <v>93205</v>
      </c>
      <c r="AYF300" s="3">
        <v>93205</v>
      </c>
      <c r="AYG300" s="3">
        <v>93205</v>
      </c>
      <c r="AYH300" s="3">
        <v>93205</v>
      </c>
      <c r="AYI300" s="3">
        <v>93205</v>
      </c>
      <c r="AYJ300" s="3">
        <v>93205</v>
      </c>
      <c r="AYK300" s="3">
        <v>93205</v>
      </c>
      <c r="AYL300" s="3">
        <v>93205</v>
      </c>
      <c r="AYM300" s="3">
        <v>93205</v>
      </c>
      <c r="AYN300" s="3">
        <v>93205</v>
      </c>
      <c r="AYO300" s="3">
        <v>93205</v>
      </c>
      <c r="AYP300" s="3">
        <v>93205</v>
      </c>
      <c r="AYQ300" s="3">
        <v>93205</v>
      </c>
      <c r="AYR300" s="3">
        <v>93205</v>
      </c>
      <c r="AYS300" s="3">
        <v>93205</v>
      </c>
      <c r="AYT300" s="3">
        <v>93205</v>
      </c>
      <c r="AYU300" s="3">
        <v>93205</v>
      </c>
      <c r="AYV300" s="3">
        <v>93205</v>
      </c>
      <c r="AYW300" s="3">
        <v>93205</v>
      </c>
      <c r="AYX300" s="3">
        <v>93205</v>
      </c>
      <c r="AYY300" s="3">
        <v>93205</v>
      </c>
      <c r="AYZ300" s="3">
        <v>93205</v>
      </c>
      <c r="AZA300" s="3">
        <v>93205</v>
      </c>
      <c r="AZB300" s="3">
        <v>93205</v>
      </c>
      <c r="AZC300" s="3">
        <v>93205</v>
      </c>
      <c r="AZD300" s="3">
        <v>93205</v>
      </c>
      <c r="AZE300" s="3">
        <v>93205</v>
      </c>
      <c r="AZF300" s="3">
        <v>93205</v>
      </c>
      <c r="AZG300" s="3">
        <v>93205</v>
      </c>
      <c r="AZH300" s="3">
        <v>93205</v>
      </c>
      <c r="AZI300" s="3">
        <v>93205</v>
      </c>
      <c r="AZJ300" s="3">
        <v>93205</v>
      </c>
      <c r="AZK300" s="3">
        <v>93205</v>
      </c>
      <c r="AZL300" s="3">
        <v>93205</v>
      </c>
      <c r="AZM300" s="3">
        <v>93205</v>
      </c>
      <c r="AZN300" s="3">
        <v>93205</v>
      </c>
      <c r="AZO300" s="3">
        <v>93205</v>
      </c>
      <c r="AZP300" s="3">
        <v>93205</v>
      </c>
      <c r="AZQ300" s="3">
        <v>93205</v>
      </c>
      <c r="AZR300" s="3">
        <v>93205</v>
      </c>
      <c r="AZS300" s="3">
        <v>93205</v>
      </c>
      <c r="AZT300" s="3">
        <v>93205</v>
      </c>
      <c r="AZU300" s="3">
        <v>93205</v>
      </c>
      <c r="AZV300" s="3">
        <v>93205</v>
      </c>
      <c r="AZW300" s="3">
        <v>93205</v>
      </c>
      <c r="AZX300" s="3">
        <v>93205</v>
      </c>
      <c r="AZY300" s="3">
        <v>93205</v>
      </c>
      <c r="AZZ300" s="3">
        <v>93205</v>
      </c>
      <c r="BAA300" s="3">
        <v>93205</v>
      </c>
      <c r="BAB300" s="3">
        <v>93205</v>
      </c>
      <c r="BAC300" s="3">
        <v>93205</v>
      </c>
      <c r="BAD300" s="3">
        <v>93205</v>
      </c>
      <c r="BAE300" s="3">
        <v>93205</v>
      </c>
      <c r="BAF300" s="3">
        <v>93205</v>
      </c>
      <c r="BAG300" s="3">
        <v>93205</v>
      </c>
      <c r="BAH300" s="3">
        <v>93205</v>
      </c>
      <c r="BAI300" s="3">
        <v>93205</v>
      </c>
      <c r="BAJ300" s="3">
        <v>93205</v>
      </c>
      <c r="BAK300" s="3">
        <v>93205</v>
      </c>
      <c r="BAL300" s="3">
        <v>93205</v>
      </c>
      <c r="BAM300" s="3">
        <v>93205</v>
      </c>
      <c r="BAN300" s="3">
        <v>93205</v>
      </c>
      <c r="BAO300" s="3">
        <v>93205</v>
      </c>
      <c r="BAP300" s="3">
        <v>93205</v>
      </c>
      <c r="BAQ300" s="3">
        <v>93205</v>
      </c>
      <c r="BAR300" s="3">
        <v>93205</v>
      </c>
      <c r="BAS300" s="3">
        <v>93205</v>
      </c>
      <c r="BAT300" s="3">
        <v>93205</v>
      </c>
      <c r="BAU300" s="3">
        <v>93205</v>
      </c>
      <c r="BAV300" s="3">
        <v>93205</v>
      </c>
      <c r="BAW300" s="3">
        <v>93205</v>
      </c>
      <c r="BAX300" s="3">
        <v>93205</v>
      </c>
      <c r="BAY300" s="3">
        <v>93205</v>
      </c>
      <c r="BAZ300" s="3">
        <v>93205</v>
      </c>
      <c r="BBA300" s="3">
        <v>93205</v>
      </c>
      <c r="BBB300" s="3">
        <v>93205</v>
      </c>
      <c r="BBC300" s="3">
        <v>93205</v>
      </c>
      <c r="BBD300" s="3">
        <v>93205</v>
      </c>
      <c r="BBE300" s="3">
        <v>93205</v>
      </c>
      <c r="BBF300" s="3">
        <v>93205</v>
      </c>
      <c r="BBG300" s="3">
        <v>93205</v>
      </c>
      <c r="BBH300" s="3">
        <v>93205</v>
      </c>
      <c r="BBI300" s="3">
        <v>93205</v>
      </c>
      <c r="BBJ300" s="3">
        <v>93205</v>
      </c>
      <c r="BBK300" s="3">
        <v>93205</v>
      </c>
      <c r="BBL300" s="3">
        <v>93205</v>
      </c>
      <c r="BBM300" s="3">
        <v>93205</v>
      </c>
      <c r="BBN300" s="3">
        <v>93205</v>
      </c>
      <c r="BBO300" s="3">
        <v>93205</v>
      </c>
      <c r="BBP300" s="3">
        <v>93205</v>
      </c>
      <c r="BBQ300" s="3">
        <v>93205</v>
      </c>
      <c r="BBR300" s="3">
        <v>93205</v>
      </c>
      <c r="BBS300" s="3">
        <v>93205</v>
      </c>
      <c r="BBT300" s="3">
        <v>93205</v>
      </c>
      <c r="BBU300" s="3">
        <v>93205</v>
      </c>
      <c r="BBV300" s="3">
        <v>93205</v>
      </c>
      <c r="BBW300" s="3">
        <v>93205</v>
      </c>
      <c r="BBX300" s="3">
        <v>93205</v>
      </c>
      <c r="BBY300" s="3">
        <v>93205</v>
      </c>
      <c r="BBZ300" s="3">
        <v>93205</v>
      </c>
      <c r="BCA300" s="3">
        <v>93205</v>
      </c>
      <c r="BCB300" s="3">
        <v>93205</v>
      </c>
      <c r="BCC300" s="3">
        <v>93205</v>
      </c>
      <c r="BCD300" s="3">
        <v>93205</v>
      </c>
      <c r="BCE300" s="3">
        <v>93205</v>
      </c>
      <c r="BCF300" s="3">
        <v>93205</v>
      </c>
      <c r="BCG300" s="3">
        <v>93205</v>
      </c>
      <c r="BCH300" s="3">
        <v>93205</v>
      </c>
      <c r="BCI300" s="3">
        <v>93205</v>
      </c>
      <c r="BCJ300" s="3">
        <v>93205</v>
      </c>
      <c r="BCK300" s="3">
        <v>93205</v>
      </c>
      <c r="BCL300" s="3">
        <v>93205</v>
      </c>
      <c r="BCM300" s="3">
        <v>93205</v>
      </c>
      <c r="BCN300" s="3">
        <v>93205</v>
      </c>
      <c r="BCO300" s="3">
        <v>93205</v>
      </c>
      <c r="BCP300" s="3">
        <v>93205</v>
      </c>
      <c r="BCQ300" s="3">
        <v>93205</v>
      </c>
      <c r="BCR300" s="3">
        <v>93205</v>
      </c>
      <c r="BCS300" s="3">
        <v>93205</v>
      </c>
      <c r="BCT300" s="3">
        <v>93205</v>
      </c>
      <c r="BCU300" s="3">
        <v>93205</v>
      </c>
      <c r="BCV300" s="3">
        <v>93205</v>
      </c>
      <c r="BCW300" s="3">
        <v>93205</v>
      </c>
      <c r="BCX300" s="3">
        <v>93205</v>
      </c>
      <c r="BCY300" s="3">
        <v>93205</v>
      </c>
      <c r="BCZ300" s="3">
        <v>93205</v>
      </c>
      <c r="BDA300" s="3">
        <v>93205</v>
      </c>
      <c r="BDB300" s="3">
        <v>93205</v>
      </c>
      <c r="BDC300" s="3">
        <v>93205</v>
      </c>
      <c r="BDD300" s="3">
        <v>93205</v>
      </c>
      <c r="BDE300" s="3">
        <v>93205</v>
      </c>
      <c r="BDF300" s="3">
        <v>93205</v>
      </c>
      <c r="BDG300" s="3">
        <v>93205</v>
      </c>
      <c r="BDH300" s="3">
        <v>93205</v>
      </c>
      <c r="BDI300" s="3">
        <v>93205</v>
      </c>
      <c r="BDJ300" s="3">
        <v>93205</v>
      </c>
      <c r="BDK300" s="3">
        <v>93205</v>
      </c>
      <c r="BDL300" s="3">
        <v>93205</v>
      </c>
      <c r="BDM300" s="3">
        <v>93205</v>
      </c>
      <c r="BDN300" s="3">
        <v>93205</v>
      </c>
      <c r="BDO300" s="3">
        <v>93205</v>
      </c>
      <c r="BDP300" s="3">
        <v>93205</v>
      </c>
      <c r="BDQ300" s="3">
        <v>93205</v>
      </c>
      <c r="BDR300" s="3">
        <v>93205</v>
      </c>
      <c r="BDS300" s="3">
        <v>93205</v>
      </c>
      <c r="BDT300" s="3">
        <v>93205</v>
      </c>
      <c r="BDU300" s="3">
        <v>93205</v>
      </c>
      <c r="BDV300" s="3">
        <v>93205</v>
      </c>
      <c r="BDW300" s="3">
        <v>93205</v>
      </c>
      <c r="BDX300" s="3">
        <v>93205</v>
      </c>
      <c r="BDY300" s="3">
        <v>93205</v>
      </c>
      <c r="BDZ300" s="3">
        <v>93205</v>
      </c>
      <c r="BEA300" s="3">
        <v>93205</v>
      </c>
      <c r="BEB300" s="3">
        <v>93205</v>
      </c>
      <c r="BEC300" s="3">
        <v>93205</v>
      </c>
      <c r="BED300" s="3">
        <v>93205</v>
      </c>
      <c r="BEE300" s="3">
        <v>93205</v>
      </c>
      <c r="BEF300" s="3">
        <v>93205</v>
      </c>
      <c r="BEG300" s="3">
        <v>93205</v>
      </c>
      <c r="BEH300" s="3">
        <v>93205</v>
      </c>
      <c r="BEI300" s="3">
        <v>93205</v>
      </c>
      <c r="BEJ300" s="3">
        <v>93205</v>
      </c>
      <c r="BEK300" s="3">
        <v>93205</v>
      </c>
      <c r="BEL300" s="3">
        <v>93205</v>
      </c>
      <c r="BEM300" s="3">
        <v>93205</v>
      </c>
      <c r="BEN300" s="3">
        <v>93205</v>
      </c>
      <c r="BEO300" s="3">
        <v>93205</v>
      </c>
      <c r="BEP300" s="3">
        <v>93205</v>
      </c>
      <c r="BEQ300" s="3">
        <v>93205</v>
      </c>
      <c r="BER300" s="3">
        <v>93205</v>
      </c>
      <c r="BES300" s="3">
        <v>93205</v>
      </c>
      <c r="BET300" s="3">
        <v>93205</v>
      </c>
      <c r="BEU300" s="3">
        <v>93205</v>
      </c>
      <c r="BEV300" s="3">
        <v>93205</v>
      </c>
      <c r="BEW300" s="3">
        <v>93205</v>
      </c>
      <c r="BEX300" s="3">
        <v>93205</v>
      </c>
      <c r="BEY300" s="3">
        <v>93205</v>
      </c>
      <c r="BEZ300" s="3">
        <v>93205</v>
      </c>
      <c r="BFA300" s="3">
        <v>93205</v>
      </c>
      <c r="BFB300" s="3">
        <v>93205</v>
      </c>
      <c r="BFC300" s="3">
        <v>93205</v>
      </c>
      <c r="BFD300" s="3">
        <v>93205</v>
      </c>
      <c r="BFE300" s="3">
        <v>93205</v>
      </c>
      <c r="BFF300" s="3">
        <v>93205</v>
      </c>
      <c r="BFG300" s="3">
        <v>93205</v>
      </c>
      <c r="BFH300" s="3">
        <v>93205</v>
      </c>
      <c r="BFI300" s="3">
        <v>93205</v>
      </c>
      <c r="BFJ300" s="3">
        <v>93205</v>
      </c>
      <c r="BFK300" s="3">
        <v>93205</v>
      </c>
      <c r="BFL300" s="3">
        <v>93205</v>
      </c>
      <c r="BFM300" s="3">
        <v>93205</v>
      </c>
      <c r="BFN300" s="3">
        <v>93205</v>
      </c>
      <c r="BFO300" s="3">
        <v>93205</v>
      </c>
      <c r="BFP300" s="3">
        <v>93205</v>
      </c>
      <c r="BFQ300" s="3">
        <v>93205</v>
      </c>
      <c r="BFR300" s="3">
        <v>93205</v>
      </c>
      <c r="BFS300" s="3">
        <v>93205</v>
      </c>
      <c r="BFT300" s="3">
        <v>93205</v>
      </c>
      <c r="BFU300" s="3">
        <v>93205</v>
      </c>
      <c r="BFV300" s="3">
        <v>93205</v>
      </c>
      <c r="BFW300" s="3">
        <v>93205</v>
      </c>
      <c r="BFX300" s="3">
        <v>93205</v>
      </c>
      <c r="BFY300" s="3">
        <v>93205</v>
      </c>
      <c r="BFZ300" s="3">
        <v>93205</v>
      </c>
      <c r="BGA300" s="3">
        <v>93205</v>
      </c>
      <c r="BGB300" s="3">
        <v>93205</v>
      </c>
      <c r="BGC300" s="3">
        <v>93205</v>
      </c>
      <c r="BGD300" s="3">
        <v>93205</v>
      </c>
      <c r="BGE300" s="3">
        <v>93205</v>
      </c>
      <c r="BGF300" s="3">
        <v>93205</v>
      </c>
      <c r="BGG300" s="3">
        <v>93205</v>
      </c>
      <c r="BGH300" s="3">
        <v>93205</v>
      </c>
      <c r="BGI300" s="3">
        <v>93205</v>
      </c>
      <c r="BGJ300" s="3">
        <v>93205</v>
      </c>
      <c r="BGK300" s="3">
        <v>93205</v>
      </c>
      <c r="BGL300" s="3">
        <v>93205</v>
      </c>
      <c r="BGM300" s="3">
        <v>93205</v>
      </c>
      <c r="BGN300" s="3">
        <v>93205</v>
      </c>
      <c r="BGO300" s="3">
        <v>93205</v>
      </c>
      <c r="BGP300" s="3">
        <v>93205</v>
      </c>
      <c r="BGQ300" s="3">
        <v>93205</v>
      </c>
      <c r="BGR300" s="3">
        <v>93205</v>
      </c>
      <c r="BGS300" s="3">
        <v>93205</v>
      </c>
      <c r="BGT300" s="3">
        <v>93205</v>
      </c>
      <c r="BGU300" s="3">
        <v>93205</v>
      </c>
      <c r="BGV300" s="3">
        <v>93205</v>
      </c>
      <c r="BGW300" s="3">
        <v>93205</v>
      </c>
      <c r="BGX300" s="3">
        <v>93205</v>
      </c>
      <c r="BGY300" s="3">
        <v>93205</v>
      </c>
      <c r="BGZ300" s="3">
        <v>93205</v>
      </c>
      <c r="BHA300" s="3">
        <v>93205</v>
      </c>
      <c r="BHB300" s="3">
        <v>93205</v>
      </c>
      <c r="BHC300" s="3">
        <v>93205</v>
      </c>
      <c r="BHD300" s="3">
        <v>93205</v>
      </c>
      <c r="BHE300" s="3">
        <v>93205</v>
      </c>
      <c r="BHF300" s="3">
        <v>93205</v>
      </c>
      <c r="BHG300" s="3">
        <v>93205</v>
      </c>
      <c r="BHH300" s="3">
        <v>93205</v>
      </c>
      <c r="BHI300" s="3">
        <v>93205</v>
      </c>
      <c r="BHJ300" s="3">
        <v>93205</v>
      </c>
      <c r="BHK300" s="3">
        <v>93205</v>
      </c>
      <c r="BHL300" s="3">
        <v>93205</v>
      </c>
      <c r="BHM300" s="3">
        <v>93205</v>
      </c>
      <c r="BHN300" s="3">
        <v>93205</v>
      </c>
      <c r="BHO300" s="3">
        <v>93205</v>
      </c>
      <c r="BHP300" s="3">
        <v>93205</v>
      </c>
      <c r="BHQ300" s="3">
        <v>93205</v>
      </c>
      <c r="BHR300" s="3">
        <v>93205</v>
      </c>
      <c r="BHS300" s="3">
        <v>93205</v>
      </c>
      <c r="BHT300" s="3">
        <v>93205</v>
      </c>
      <c r="BHU300" s="3">
        <v>93205</v>
      </c>
      <c r="BHV300" s="3">
        <v>93205</v>
      </c>
      <c r="BHW300" s="3">
        <v>93205</v>
      </c>
      <c r="BHX300" s="3">
        <v>93205</v>
      </c>
      <c r="BHY300" s="3">
        <v>93205</v>
      </c>
      <c r="BHZ300" s="3">
        <v>93205</v>
      </c>
      <c r="BIA300" s="3">
        <v>93205</v>
      </c>
      <c r="BIB300" s="3">
        <v>93205</v>
      </c>
      <c r="BIC300" s="3">
        <v>93205</v>
      </c>
      <c r="BID300" s="3">
        <v>93205</v>
      </c>
      <c r="BIE300" s="3">
        <v>93205</v>
      </c>
      <c r="BIF300" s="3">
        <v>93205</v>
      </c>
      <c r="BIG300" s="3">
        <v>93205</v>
      </c>
      <c r="BIH300" s="3">
        <v>93205</v>
      </c>
      <c r="BII300" s="3">
        <v>93205</v>
      </c>
      <c r="BIJ300" s="3">
        <v>93205</v>
      </c>
      <c r="BIK300" s="3">
        <v>93205</v>
      </c>
      <c r="BIL300" s="3">
        <v>93205</v>
      </c>
      <c r="BIM300" s="3">
        <v>93205</v>
      </c>
      <c r="BIN300" s="3">
        <v>93205</v>
      </c>
      <c r="BIO300" s="3">
        <v>93205</v>
      </c>
      <c r="BIP300" s="3">
        <v>93205</v>
      </c>
      <c r="BIQ300" s="3">
        <v>93205</v>
      </c>
      <c r="BIR300" s="3">
        <v>93205</v>
      </c>
      <c r="BIS300" s="3">
        <v>93205</v>
      </c>
      <c r="BIT300" s="3">
        <v>93205</v>
      </c>
      <c r="BIU300" s="3">
        <v>93205</v>
      </c>
      <c r="BIV300" s="3">
        <v>93205</v>
      </c>
      <c r="BIW300" s="3">
        <v>93205</v>
      </c>
      <c r="BIX300" s="3">
        <v>93205</v>
      </c>
      <c r="BIY300" s="3">
        <v>93205</v>
      </c>
      <c r="BIZ300" s="3">
        <v>93205</v>
      </c>
      <c r="BJA300" s="3">
        <v>93205</v>
      </c>
      <c r="BJB300" s="3">
        <v>93205</v>
      </c>
      <c r="BJC300" s="3">
        <v>93205</v>
      </c>
      <c r="BJD300" s="3">
        <v>93205</v>
      </c>
      <c r="BJE300" s="3">
        <v>93205</v>
      </c>
      <c r="BJF300" s="3">
        <v>93205</v>
      </c>
      <c r="BJG300" s="3">
        <v>93205</v>
      </c>
      <c r="BJH300" s="3">
        <v>93205</v>
      </c>
      <c r="BJI300" s="3">
        <v>93205</v>
      </c>
      <c r="BJJ300" s="3">
        <v>93205</v>
      </c>
      <c r="BJK300" s="3">
        <v>93205</v>
      </c>
      <c r="BJL300" s="3">
        <v>93205</v>
      </c>
      <c r="BJM300" s="3">
        <v>93205</v>
      </c>
      <c r="BJN300" s="3">
        <v>93205</v>
      </c>
      <c r="BJO300" s="3">
        <v>93205</v>
      </c>
      <c r="BJP300" s="3">
        <v>93205</v>
      </c>
      <c r="BJQ300" s="3">
        <v>93205</v>
      </c>
      <c r="BJR300" s="3">
        <v>93205</v>
      </c>
      <c r="BJS300" s="3">
        <v>93205</v>
      </c>
      <c r="BJT300" s="3">
        <v>93205</v>
      </c>
      <c r="BJU300" s="3">
        <v>93205</v>
      </c>
      <c r="BJV300" s="3">
        <v>93205</v>
      </c>
      <c r="BJW300" s="3">
        <v>93205</v>
      </c>
      <c r="BJX300" s="3">
        <v>93205</v>
      </c>
      <c r="BJY300" s="3">
        <v>93205</v>
      </c>
      <c r="BJZ300" s="3">
        <v>93205</v>
      </c>
      <c r="BKA300" s="3">
        <v>93205</v>
      </c>
      <c r="BKB300" s="3">
        <v>93205</v>
      </c>
      <c r="BKC300" s="3">
        <v>93205</v>
      </c>
      <c r="BKD300" s="3">
        <v>93205</v>
      </c>
      <c r="BKE300" s="3">
        <v>93205</v>
      </c>
      <c r="BKF300" s="3">
        <v>93205</v>
      </c>
      <c r="BKG300" s="3">
        <v>93205</v>
      </c>
      <c r="BKH300" s="3">
        <v>93205</v>
      </c>
      <c r="BKI300" s="3">
        <v>93205</v>
      </c>
      <c r="BKJ300" s="3">
        <v>93205</v>
      </c>
      <c r="BKK300" s="3">
        <v>93205</v>
      </c>
      <c r="BKL300" s="3">
        <v>93205</v>
      </c>
      <c r="BKM300" s="3">
        <v>93205</v>
      </c>
      <c r="BKN300" s="3">
        <v>93205</v>
      </c>
      <c r="BKO300" s="3">
        <v>93205</v>
      </c>
      <c r="BKP300" s="3">
        <v>93205</v>
      </c>
      <c r="BKQ300" s="3">
        <v>93205</v>
      </c>
      <c r="BKR300" s="3">
        <v>93205</v>
      </c>
      <c r="BKS300" s="3">
        <v>93205</v>
      </c>
      <c r="BKT300" s="3">
        <v>93205</v>
      </c>
      <c r="BKU300" s="3">
        <v>93205</v>
      </c>
      <c r="BKV300" s="3">
        <v>93205</v>
      </c>
      <c r="BKW300" s="3">
        <v>93205</v>
      </c>
      <c r="BKX300" s="3">
        <v>93205</v>
      </c>
      <c r="BKY300" s="3">
        <v>93205</v>
      </c>
      <c r="BKZ300" s="3">
        <v>93205</v>
      </c>
      <c r="BLA300" s="3">
        <v>93205</v>
      </c>
      <c r="BLB300" s="3">
        <v>93205</v>
      </c>
      <c r="BLC300" s="3">
        <v>93205</v>
      </c>
      <c r="BLD300" s="3">
        <v>93205</v>
      </c>
      <c r="BLE300" s="3">
        <v>93205</v>
      </c>
      <c r="BLF300" s="3">
        <v>93205</v>
      </c>
      <c r="BLG300" s="3">
        <v>93205</v>
      </c>
      <c r="BLH300" s="3">
        <v>93205</v>
      </c>
      <c r="BLI300" s="3">
        <v>93205</v>
      </c>
      <c r="BLJ300" s="3">
        <v>93205</v>
      </c>
      <c r="BLK300" s="3">
        <v>93205</v>
      </c>
      <c r="BLL300" s="3">
        <v>93205</v>
      </c>
      <c r="BLM300" s="3">
        <v>93205</v>
      </c>
      <c r="BLN300" s="3">
        <v>93205</v>
      </c>
      <c r="BLO300" s="3">
        <v>93205</v>
      </c>
      <c r="BLP300" s="3">
        <v>93205</v>
      </c>
      <c r="BLQ300" s="3">
        <v>93205</v>
      </c>
      <c r="BLR300" s="3">
        <v>93205</v>
      </c>
      <c r="BLS300" s="3">
        <v>93205</v>
      </c>
      <c r="BLT300" s="3">
        <v>93205</v>
      </c>
      <c r="BLU300" s="3">
        <v>93205</v>
      </c>
      <c r="BLV300" s="3">
        <v>93205</v>
      </c>
      <c r="BLW300" s="3">
        <v>93205</v>
      </c>
      <c r="BLX300" s="3">
        <v>93205</v>
      </c>
      <c r="BLY300" s="3">
        <v>93205</v>
      </c>
      <c r="BLZ300" s="3">
        <v>93205</v>
      </c>
      <c r="BMA300" s="3">
        <v>93205</v>
      </c>
      <c r="BMB300" s="3">
        <v>93205</v>
      </c>
      <c r="BMC300" s="3">
        <v>93205</v>
      </c>
      <c r="BMD300" s="3">
        <v>93205</v>
      </c>
      <c r="BME300" s="3">
        <v>93205</v>
      </c>
      <c r="BMF300" s="3">
        <v>93205</v>
      </c>
      <c r="BMG300" s="3">
        <v>93205</v>
      </c>
      <c r="BMH300" s="3">
        <v>93205</v>
      </c>
      <c r="BMI300" s="3">
        <v>93205</v>
      </c>
      <c r="BMJ300" s="3">
        <v>93205</v>
      </c>
      <c r="BMK300" s="3">
        <v>93205</v>
      </c>
      <c r="BML300" s="3">
        <v>93205</v>
      </c>
      <c r="BMM300" s="3">
        <v>93205</v>
      </c>
      <c r="BMN300" s="3">
        <v>93205</v>
      </c>
      <c r="BMO300" s="3">
        <v>93205</v>
      </c>
      <c r="BMP300" s="3">
        <v>93205</v>
      </c>
      <c r="BMQ300" s="3">
        <v>93205</v>
      </c>
      <c r="BMR300" s="3">
        <v>93205</v>
      </c>
      <c r="BMS300" s="3">
        <v>93205</v>
      </c>
      <c r="BMT300" s="3">
        <v>93205</v>
      </c>
      <c r="BMU300" s="3">
        <v>93205</v>
      </c>
      <c r="BMV300" s="3">
        <v>93205</v>
      </c>
      <c r="BMW300" s="3">
        <v>93205</v>
      </c>
      <c r="BMX300" s="3">
        <v>93205</v>
      </c>
      <c r="BMY300" s="3">
        <v>93205</v>
      </c>
      <c r="BMZ300" s="3">
        <v>93205</v>
      </c>
      <c r="BNA300" s="3">
        <v>93205</v>
      </c>
      <c r="BNB300" s="3">
        <v>93205</v>
      </c>
      <c r="BNC300" s="3">
        <v>93205</v>
      </c>
      <c r="BND300" s="3">
        <v>93205</v>
      </c>
      <c r="BNE300" s="3">
        <v>93205</v>
      </c>
      <c r="BNF300" s="3">
        <v>93205</v>
      </c>
      <c r="BNG300" s="3">
        <v>93205</v>
      </c>
      <c r="BNH300" s="3">
        <v>93205</v>
      </c>
      <c r="BNI300" s="3">
        <v>93205</v>
      </c>
      <c r="BNJ300" s="3">
        <v>93205</v>
      </c>
      <c r="BNK300" s="3">
        <v>93205</v>
      </c>
      <c r="BNL300" s="3">
        <v>93205</v>
      </c>
      <c r="BNM300" s="3">
        <v>93205</v>
      </c>
      <c r="BNN300" s="3">
        <v>93205</v>
      </c>
      <c r="BNO300" s="3">
        <v>93205</v>
      </c>
      <c r="BNP300" s="3">
        <v>93205</v>
      </c>
      <c r="BNQ300" s="3">
        <v>93205</v>
      </c>
      <c r="BNR300" s="3">
        <v>93205</v>
      </c>
      <c r="BNS300" s="3">
        <v>93205</v>
      </c>
      <c r="BNT300" s="3">
        <v>93205</v>
      </c>
      <c r="BNU300" s="3">
        <v>93205</v>
      </c>
      <c r="BNV300" s="3">
        <v>93205</v>
      </c>
      <c r="BNW300" s="3">
        <v>93205</v>
      </c>
      <c r="BNX300" s="3">
        <v>93205</v>
      </c>
      <c r="BNY300" s="3">
        <v>93205</v>
      </c>
      <c r="BNZ300" s="3">
        <v>93205</v>
      </c>
      <c r="BOA300" s="3">
        <v>93205</v>
      </c>
      <c r="BOB300" s="3">
        <v>93205</v>
      </c>
      <c r="BOC300" s="3">
        <v>93205</v>
      </c>
      <c r="BOD300" s="3">
        <v>93205</v>
      </c>
      <c r="BOE300" s="3">
        <v>93205</v>
      </c>
      <c r="BOF300" s="3">
        <v>93205</v>
      </c>
      <c r="BOG300" s="3">
        <v>93205</v>
      </c>
      <c r="BOH300" s="3">
        <v>93205</v>
      </c>
      <c r="BOI300" s="3">
        <v>93205</v>
      </c>
      <c r="BOJ300" s="3">
        <v>93205</v>
      </c>
      <c r="BOK300" s="3">
        <v>93205</v>
      </c>
      <c r="BOL300" s="3">
        <v>93205</v>
      </c>
      <c r="BOM300" s="3">
        <v>93205</v>
      </c>
      <c r="BON300" s="3">
        <v>93205</v>
      </c>
      <c r="BOO300" s="3">
        <v>93205</v>
      </c>
      <c r="BOP300" s="3">
        <v>93205</v>
      </c>
      <c r="BOQ300" s="3">
        <v>93205</v>
      </c>
      <c r="BOR300" s="3">
        <v>93205</v>
      </c>
      <c r="BOS300" s="3">
        <v>93205</v>
      </c>
      <c r="BOT300" s="3">
        <v>93205</v>
      </c>
      <c r="BOU300" s="3">
        <v>93205</v>
      </c>
      <c r="BOV300" s="3">
        <v>93205</v>
      </c>
      <c r="BOW300" s="3">
        <v>93205</v>
      </c>
      <c r="BOX300" s="3">
        <v>93205</v>
      </c>
      <c r="BOY300" s="3">
        <v>93205</v>
      </c>
      <c r="BOZ300" s="3">
        <v>93205</v>
      </c>
      <c r="BPA300" s="3">
        <v>93205</v>
      </c>
      <c r="BPB300" s="3">
        <v>93205</v>
      </c>
      <c r="BPC300" s="3">
        <v>93205</v>
      </c>
      <c r="BPD300" s="3">
        <v>93205</v>
      </c>
      <c r="BPE300" s="3">
        <v>93205</v>
      </c>
      <c r="BPF300" s="3">
        <v>93205</v>
      </c>
      <c r="BPG300" s="3">
        <v>93205</v>
      </c>
      <c r="BPH300" s="3">
        <v>93205</v>
      </c>
      <c r="BPI300" s="3">
        <v>93205</v>
      </c>
      <c r="BPJ300" s="3">
        <v>93205</v>
      </c>
      <c r="BPK300" s="3">
        <v>93205</v>
      </c>
      <c r="BPL300" s="3">
        <v>93205</v>
      </c>
      <c r="BPM300" s="3">
        <v>93205</v>
      </c>
      <c r="BPN300" s="3">
        <v>93205</v>
      </c>
      <c r="BPO300" s="3">
        <v>93205</v>
      </c>
      <c r="BPP300" s="3">
        <v>93205</v>
      </c>
      <c r="BPQ300" s="3">
        <v>93205</v>
      </c>
      <c r="BPR300" s="3">
        <v>93205</v>
      </c>
      <c r="BPS300" s="3">
        <v>93205</v>
      </c>
      <c r="BPT300" s="3">
        <v>93205</v>
      </c>
      <c r="BPU300" s="3">
        <v>93205</v>
      </c>
      <c r="BPV300" s="3">
        <v>93205</v>
      </c>
      <c r="BPW300" s="3">
        <v>93205</v>
      </c>
      <c r="BPX300" s="3">
        <v>93205</v>
      </c>
      <c r="BPY300" s="3">
        <v>93205</v>
      </c>
      <c r="BPZ300" s="3">
        <v>93205</v>
      </c>
      <c r="BQA300" s="3">
        <v>93205</v>
      </c>
      <c r="BQB300" s="3">
        <v>93205</v>
      </c>
      <c r="BQC300" s="3">
        <v>93205</v>
      </c>
      <c r="BQD300" s="3">
        <v>93205</v>
      </c>
      <c r="BQE300" s="3">
        <v>93205</v>
      </c>
      <c r="BQF300" s="3">
        <v>93205</v>
      </c>
      <c r="BQG300" s="3">
        <v>93205</v>
      </c>
      <c r="BQH300" s="3">
        <v>93205</v>
      </c>
      <c r="BQI300" s="3">
        <v>93205</v>
      </c>
      <c r="BQJ300" s="3">
        <v>93205</v>
      </c>
      <c r="BQK300" s="3">
        <v>93205</v>
      </c>
      <c r="BQL300" s="3">
        <v>93205</v>
      </c>
      <c r="BQM300" s="3">
        <v>93205</v>
      </c>
      <c r="BQN300" s="3">
        <v>93205</v>
      </c>
      <c r="BQO300" s="3">
        <v>93205</v>
      </c>
      <c r="BQP300" s="3">
        <v>93205</v>
      </c>
      <c r="BQQ300" s="3">
        <v>93205</v>
      </c>
      <c r="BQR300" s="3">
        <v>93205</v>
      </c>
      <c r="BQS300" s="3">
        <v>93205</v>
      </c>
      <c r="BQT300" s="3">
        <v>93205</v>
      </c>
      <c r="BQU300" s="3">
        <v>93205</v>
      </c>
      <c r="BQV300" s="3">
        <v>93205</v>
      </c>
      <c r="BQW300" s="3">
        <v>93205</v>
      </c>
      <c r="BQX300" s="3">
        <v>93205</v>
      </c>
      <c r="BQY300" s="3">
        <v>93205</v>
      </c>
      <c r="BQZ300" s="3">
        <v>93205</v>
      </c>
      <c r="BRA300" s="3">
        <v>93205</v>
      </c>
      <c r="BRB300" s="3">
        <v>93205</v>
      </c>
      <c r="BRC300" s="3">
        <v>93205</v>
      </c>
      <c r="BRD300" s="3">
        <v>93205</v>
      </c>
      <c r="BRE300" s="3">
        <v>93205</v>
      </c>
      <c r="BRF300" s="3">
        <v>93205</v>
      </c>
      <c r="BRG300" s="3">
        <v>93205</v>
      </c>
      <c r="BRH300" s="3">
        <v>93205</v>
      </c>
      <c r="BRI300" s="3">
        <v>93205</v>
      </c>
      <c r="BRJ300" s="3">
        <v>93205</v>
      </c>
      <c r="BRK300" s="3">
        <v>93205</v>
      </c>
      <c r="BRL300" s="3">
        <v>93205</v>
      </c>
      <c r="BRM300" s="3">
        <v>93205</v>
      </c>
      <c r="BRN300" s="3">
        <v>93205</v>
      </c>
      <c r="BRO300" s="3">
        <v>93205</v>
      </c>
      <c r="BRP300" s="3">
        <v>93205</v>
      </c>
      <c r="BRQ300" s="3">
        <v>93205</v>
      </c>
      <c r="BRR300" s="3">
        <v>93205</v>
      </c>
      <c r="BRS300" s="3">
        <v>93205</v>
      </c>
      <c r="BRT300" s="3">
        <v>93205</v>
      </c>
      <c r="BRU300" s="3">
        <v>93205</v>
      </c>
      <c r="BRV300" s="3">
        <v>93205</v>
      </c>
      <c r="BRW300" s="3">
        <v>93205</v>
      </c>
      <c r="BRX300" s="3">
        <v>93205</v>
      </c>
      <c r="BRY300" s="3">
        <v>93205</v>
      </c>
      <c r="BRZ300" s="3">
        <v>93205</v>
      </c>
      <c r="BSA300" s="3">
        <v>93205</v>
      </c>
      <c r="BSB300" s="3">
        <v>93205</v>
      </c>
      <c r="BSC300" s="3">
        <v>93205</v>
      </c>
      <c r="BSD300" s="3">
        <v>93205</v>
      </c>
      <c r="BSE300" s="3">
        <v>93205</v>
      </c>
      <c r="BSF300" s="3">
        <v>93205</v>
      </c>
      <c r="BSG300" s="3">
        <v>93205</v>
      </c>
      <c r="BSH300" s="3">
        <v>93205</v>
      </c>
      <c r="BSI300" s="3">
        <v>93205</v>
      </c>
      <c r="BSJ300" s="3">
        <v>93205</v>
      </c>
      <c r="BSK300" s="3">
        <v>93205</v>
      </c>
      <c r="BSL300" s="3">
        <v>93205</v>
      </c>
      <c r="BSM300" s="3">
        <v>93205</v>
      </c>
      <c r="BSN300" s="3">
        <v>93205</v>
      </c>
      <c r="BSO300" s="3">
        <v>93205</v>
      </c>
      <c r="BSP300" s="3">
        <v>93205</v>
      </c>
      <c r="BSQ300" s="3">
        <v>93205</v>
      </c>
      <c r="BSR300" s="3">
        <v>93205</v>
      </c>
      <c r="BSS300" s="3">
        <v>93205</v>
      </c>
      <c r="BST300" s="3">
        <v>93205</v>
      </c>
      <c r="BSU300" s="3">
        <v>93205</v>
      </c>
      <c r="BSV300" s="3">
        <v>93205</v>
      </c>
      <c r="BSW300" s="3">
        <v>93205</v>
      </c>
      <c r="BSX300" s="3">
        <v>93205</v>
      </c>
      <c r="BSY300" s="3">
        <v>93205</v>
      </c>
      <c r="BSZ300" s="3">
        <v>93205</v>
      </c>
      <c r="BTA300" s="3">
        <v>93205</v>
      </c>
      <c r="BTB300" s="3">
        <v>93205</v>
      </c>
      <c r="BTC300" s="3">
        <v>93205</v>
      </c>
      <c r="BTD300" s="3">
        <v>93205</v>
      </c>
      <c r="BTE300" s="3">
        <v>93205</v>
      </c>
      <c r="BTF300" s="3">
        <v>93205</v>
      </c>
      <c r="BTG300" s="3">
        <v>93205</v>
      </c>
      <c r="BTH300" s="3">
        <v>93205</v>
      </c>
      <c r="BTI300" s="3">
        <v>93205</v>
      </c>
      <c r="BTJ300" s="3">
        <v>93205</v>
      </c>
      <c r="BTK300" s="3">
        <v>93205</v>
      </c>
      <c r="BTL300" s="3">
        <v>93205</v>
      </c>
      <c r="BTM300" s="3">
        <v>93205</v>
      </c>
      <c r="BTN300" s="3">
        <v>93205</v>
      </c>
      <c r="BTO300" s="3">
        <v>93205</v>
      </c>
      <c r="BTP300" s="3">
        <v>93205</v>
      </c>
      <c r="BTQ300" s="3">
        <v>93205</v>
      </c>
      <c r="BTR300" s="3">
        <v>93205</v>
      </c>
      <c r="BTS300" s="3">
        <v>93205</v>
      </c>
      <c r="BTT300" s="3">
        <v>93205</v>
      </c>
      <c r="BTU300" s="3">
        <v>93205</v>
      </c>
      <c r="BTV300" s="3">
        <v>93205</v>
      </c>
      <c r="BTW300" s="3">
        <v>93205</v>
      </c>
      <c r="BTX300" s="3">
        <v>93205</v>
      </c>
      <c r="BTY300" s="3">
        <v>93205</v>
      </c>
      <c r="BTZ300" s="3">
        <v>93205</v>
      </c>
      <c r="BUA300" s="3">
        <v>93205</v>
      </c>
      <c r="BUB300" s="3">
        <v>93205</v>
      </c>
      <c r="BUC300" s="3">
        <v>93205</v>
      </c>
      <c r="BUD300" s="3">
        <v>93205</v>
      </c>
      <c r="BUE300" s="3">
        <v>93205</v>
      </c>
      <c r="BUF300" s="3">
        <v>93205</v>
      </c>
      <c r="BUG300" s="3">
        <v>93205</v>
      </c>
      <c r="BUH300" s="3">
        <v>93205</v>
      </c>
      <c r="BUI300" s="3">
        <v>93205</v>
      </c>
      <c r="BUJ300" s="3">
        <v>93205</v>
      </c>
      <c r="BUK300" s="3">
        <v>93205</v>
      </c>
      <c r="BUL300" s="3">
        <v>93205</v>
      </c>
      <c r="BUM300" s="3">
        <v>93205</v>
      </c>
      <c r="BUN300" s="3">
        <v>93205</v>
      </c>
      <c r="BUO300" s="3">
        <v>93205</v>
      </c>
      <c r="BUP300" s="3">
        <v>93205</v>
      </c>
      <c r="BUQ300" s="3">
        <v>93205</v>
      </c>
      <c r="BUR300" s="3">
        <v>93205</v>
      </c>
      <c r="BUS300" s="3">
        <v>93205</v>
      </c>
      <c r="BUT300" s="3">
        <v>93205</v>
      </c>
      <c r="BUU300" s="3">
        <v>93205</v>
      </c>
      <c r="BUV300" s="3">
        <v>93205</v>
      </c>
      <c r="BUW300" s="3">
        <v>93205</v>
      </c>
      <c r="BUX300" s="3">
        <v>93205</v>
      </c>
      <c r="BUY300" s="3">
        <v>93205</v>
      </c>
      <c r="BUZ300" s="3">
        <v>93205</v>
      </c>
      <c r="BVA300" s="3">
        <v>93205</v>
      </c>
      <c r="BVB300" s="3">
        <v>93205</v>
      </c>
      <c r="BVC300" s="3">
        <v>93205</v>
      </c>
      <c r="BVD300" s="3">
        <v>93205</v>
      </c>
      <c r="BVE300" s="3">
        <v>93205</v>
      </c>
      <c r="BVF300" s="3">
        <v>93205</v>
      </c>
      <c r="BVG300" s="3">
        <v>93205</v>
      </c>
      <c r="BVH300" s="3">
        <v>93205</v>
      </c>
      <c r="BVI300" s="3">
        <v>93205</v>
      </c>
      <c r="BVJ300" s="3">
        <v>93205</v>
      </c>
      <c r="BVK300" s="3">
        <v>93205</v>
      </c>
      <c r="BVL300" s="3">
        <v>93205</v>
      </c>
      <c r="BVM300" s="3">
        <v>93205</v>
      </c>
      <c r="BVN300" s="3">
        <v>93205</v>
      </c>
      <c r="BVO300" s="3">
        <v>93205</v>
      </c>
      <c r="BVP300" s="3">
        <v>93205</v>
      </c>
      <c r="BVQ300" s="3">
        <v>93205</v>
      </c>
      <c r="BVR300" s="3">
        <v>93205</v>
      </c>
      <c r="BVS300" s="3">
        <v>93205</v>
      </c>
      <c r="BVT300" s="3">
        <v>93205</v>
      </c>
      <c r="BVU300" s="3">
        <v>93205</v>
      </c>
      <c r="BVV300" s="3">
        <v>93205</v>
      </c>
      <c r="BVW300" s="3">
        <v>93205</v>
      </c>
      <c r="BVX300" s="3">
        <v>93205</v>
      </c>
      <c r="BVY300" s="3">
        <v>93205</v>
      </c>
      <c r="BVZ300" s="3">
        <v>93205</v>
      </c>
      <c r="BWA300" s="3">
        <v>93205</v>
      </c>
      <c r="BWB300" s="3">
        <v>93205</v>
      </c>
      <c r="BWC300" s="3">
        <v>93205</v>
      </c>
      <c r="BWD300" s="3">
        <v>93205</v>
      </c>
      <c r="BWE300" s="3">
        <v>93205</v>
      </c>
      <c r="BWF300" s="3">
        <v>93205</v>
      </c>
      <c r="BWG300" s="3">
        <v>93205</v>
      </c>
      <c r="BWH300" s="3">
        <v>93205</v>
      </c>
      <c r="BWI300" s="3">
        <v>93205</v>
      </c>
      <c r="BWJ300" s="3">
        <v>93205</v>
      </c>
      <c r="BWK300" s="3">
        <v>93205</v>
      </c>
      <c r="BWL300" s="3">
        <v>93205</v>
      </c>
      <c r="BWM300" s="3">
        <v>93205</v>
      </c>
      <c r="BWN300" s="3">
        <v>93205</v>
      </c>
      <c r="BWO300" s="3">
        <v>93205</v>
      </c>
      <c r="BWP300" s="3">
        <v>93205</v>
      </c>
      <c r="BWQ300" s="3">
        <v>93205</v>
      </c>
      <c r="BWR300" s="3">
        <v>93205</v>
      </c>
      <c r="BWS300" s="3">
        <v>93205</v>
      </c>
      <c r="BWT300" s="3">
        <v>93205</v>
      </c>
      <c r="BWU300" s="3">
        <v>93205</v>
      </c>
      <c r="BWV300" s="3">
        <v>93205</v>
      </c>
      <c r="BWW300" s="3">
        <v>93205</v>
      </c>
      <c r="BWX300" s="3">
        <v>93205</v>
      </c>
      <c r="BWY300" s="3">
        <v>93205</v>
      </c>
      <c r="BWZ300" s="3">
        <v>93205</v>
      </c>
      <c r="BXA300" s="3">
        <v>93205</v>
      </c>
      <c r="BXB300" s="3">
        <v>93205</v>
      </c>
      <c r="BXC300" s="3">
        <v>93205</v>
      </c>
      <c r="BXD300" s="3">
        <v>93205</v>
      </c>
      <c r="BXE300" s="3">
        <v>93205</v>
      </c>
      <c r="BXF300" s="3">
        <v>93205</v>
      </c>
      <c r="BXG300" s="3">
        <v>93205</v>
      </c>
      <c r="BXH300" s="3">
        <v>93205</v>
      </c>
      <c r="BXI300" s="3">
        <v>93205</v>
      </c>
      <c r="BXJ300" s="3">
        <v>93205</v>
      </c>
      <c r="BXK300" s="3">
        <v>93205</v>
      </c>
      <c r="BXL300" s="3">
        <v>93205</v>
      </c>
      <c r="BXM300" s="3">
        <v>93205</v>
      </c>
      <c r="BXN300" s="3">
        <v>93205</v>
      </c>
      <c r="BXO300" s="3">
        <v>93205</v>
      </c>
      <c r="BXP300" s="3">
        <v>93205</v>
      </c>
      <c r="BXQ300" s="3">
        <v>93205</v>
      </c>
      <c r="BXR300" s="3">
        <v>93205</v>
      </c>
      <c r="BXS300" s="3">
        <v>93205</v>
      </c>
      <c r="BXT300" s="3">
        <v>93205</v>
      </c>
      <c r="BXU300" s="3">
        <v>93205</v>
      </c>
      <c r="BXV300" s="3">
        <v>93205</v>
      </c>
      <c r="BXW300" s="3">
        <v>93205</v>
      </c>
      <c r="BXX300" s="3">
        <v>93205</v>
      </c>
      <c r="BXY300" s="3">
        <v>93205</v>
      </c>
      <c r="BXZ300" s="3">
        <v>93205</v>
      </c>
      <c r="BYA300" s="3">
        <v>93205</v>
      </c>
      <c r="BYB300" s="3">
        <v>93205</v>
      </c>
      <c r="BYC300" s="3">
        <v>93205</v>
      </c>
      <c r="BYD300" s="3">
        <v>93205</v>
      </c>
      <c r="BYE300" s="3">
        <v>93205</v>
      </c>
      <c r="BYF300" s="3">
        <v>93205</v>
      </c>
      <c r="BYG300" s="3">
        <v>93205</v>
      </c>
      <c r="BYH300" s="3">
        <v>93205</v>
      </c>
      <c r="BYI300" s="3">
        <v>93205</v>
      </c>
      <c r="BYJ300" s="3">
        <v>93205</v>
      </c>
      <c r="BYK300" s="3">
        <v>93205</v>
      </c>
      <c r="BYL300" s="3">
        <v>93205</v>
      </c>
      <c r="BYM300" s="3">
        <v>93205</v>
      </c>
      <c r="BYN300" s="3">
        <v>93205</v>
      </c>
      <c r="BYO300" s="3">
        <v>93205</v>
      </c>
      <c r="BYP300" s="3">
        <v>93205</v>
      </c>
      <c r="BYQ300" s="3">
        <v>93205</v>
      </c>
      <c r="BYR300" s="3">
        <v>93205</v>
      </c>
      <c r="BYS300" s="3">
        <v>93205</v>
      </c>
      <c r="BYT300" s="3">
        <v>93205</v>
      </c>
      <c r="BYU300" s="3">
        <v>93205</v>
      </c>
      <c r="BYV300" s="3">
        <v>93205</v>
      </c>
      <c r="BYW300" s="3">
        <v>93205</v>
      </c>
      <c r="BYX300" s="3">
        <v>93205</v>
      </c>
      <c r="BYY300" s="3">
        <v>93205</v>
      </c>
      <c r="BYZ300" s="3">
        <v>93205</v>
      </c>
      <c r="BZA300" s="3">
        <v>93205</v>
      </c>
      <c r="BZB300" s="3">
        <v>93205</v>
      </c>
      <c r="BZC300" s="3">
        <v>93205</v>
      </c>
      <c r="BZD300" s="3">
        <v>93205</v>
      </c>
      <c r="BZE300" s="3">
        <v>93205</v>
      </c>
      <c r="BZF300" s="3">
        <v>93205</v>
      </c>
      <c r="BZG300" s="3">
        <v>93205</v>
      </c>
      <c r="BZH300" s="3">
        <v>93205</v>
      </c>
      <c r="BZI300" s="3">
        <v>93205</v>
      </c>
      <c r="BZJ300" s="3">
        <v>93205</v>
      </c>
      <c r="BZK300" s="3">
        <v>93205</v>
      </c>
      <c r="BZL300" s="3">
        <v>93205</v>
      </c>
      <c r="BZM300" s="3">
        <v>93205</v>
      </c>
      <c r="BZN300" s="3">
        <v>93205</v>
      </c>
      <c r="BZO300" s="3">
        <v>93205</v>
      </c>
      <c r="BZP300" s="3">
        <v>93205</v>
      </c>
      <c r="BZQ300" s="3">
        <v>93205</v>
      </c>
      <c r="BZR300" s="3">
        <v>93205</v>
      </c>
      <c r="BZS300" s="3">
        <v>93205</v>
      </c>
      <c r="BZT300" s="3">
        <v>93205</v>
      </c>
      <c r="BZU300" s="3">
        <v>93205</v>
      </c>
      <c r="BZV300" s="3">
        <v>93205</v>
      </c>
      <c r="BZW300" s="3">
        <v>93205</v>
      </c>
      <c r="BZX300" s="3">
        <v>93205</v>
      </c>
      <c r="BZY300" s="3">
        <v>93205</v>
      </c>
      <c r="BZZ300" s="3">
        <v>93205</v>
      </c>
      <c r="CAA300" s="3">
        <v>93205</v>
      </c>
      <c r="CAB300" s="3">
        <v>93205</v>
      </c>
      <c r="CAC300" s="3">
        <v>93205</v>
      </c>
      <c r="CAD300" s="3">
        <v>93205</v>
      </c>
      <c r="CAE300" s="3">
        <v>93205</v>
      </c>
      <c r="CAF300" s="3">
        <v>93205</v>
      </c>
      <c r="CAG300" s="3">
        <v>93205</v>
      </c>
      <c r="CAH300" s="3">
        <v>93205</v>
      </c>
      <c r="CAI300" s="3">
        <v>93205</v>
      </c>
      <c r="CAJ300" s="3">
        <v>93205</v>
      </c>
      <c r="CAK300" s="3">
        <v>93205</v>
      </c>
      <c r="CAL300" s="3">
        <v>93205</v>
      </c>
      <c r="CAM300" s="3">
        <v>93205</v>
      </c>
      <c r="CAN300" s="3">
        <v>93205</v>
      </c>
      <c r="CAO300" s="3">
        <v>93205</v>
      </c>
      <c r="CAP300" s="3">
        <v>93205</v>
      </c>
      <c r="CAQ300" s="3">
        <v>93205</v>
      </c>
      <c r="CAR300" s="3">
        <v>93205</v>
      </c>
      <c r="CAS300" s="3">
        <v>93205</v>
      </c>
      <c r="CAT300" s="3">
        <v>93205</v>
      </c>
      <c r="CAU300" s="3">
        <v>93205</v>
      </c>
      <c r="CAV300" s="3">
        <v>93205</v>
      </c>
      <c r="CAW300" s="3">
        <v>93205</v>
      </c>
      <c r="CAX300" s="3">
        <v>93205</v>
      </c>
      <c r="CAY300" s="3">
        <v>93205</v>
      </c>
      <c r="CAZ300" s="3">
        <v>93205</v>
      </c>
      <c r="CBA300" s="3">
        <v>93205</v>
      </c>
      <c r="CBB300" s="3">
        <v>93205</v>
      </c>
      <c r="CBC300" s="3">
        <v>93205</v>
      </c>
      <c r="CBD300" s="3">
        <v>93205</v>
      </c>
      <c r="CBE300" s="3">
        <v>93205</v>
      </c>
      <c r="CBF300" s="3">
        <v>93205</v>
      </c>
      <c r="CBG300" s="3">
        <v>93205</v>
      </c>
      <c r="CBH300" s="3">
        <v>93205</v>
      </c>
      <c r="CBI300" s="3">
        <v>93205</v>
      </c>
      <c r="CBJ300" s="3">
        <v>93205</v>
      </c>
      <c r="CBK300" s="3">
        <v>93205</v>
      </c>
      <c r="CBL300" s="3">
        <v>93205</v>
      </c>
      <c r="CBM300" s="3">
        <v>93205</v>
      </c>
      <c r="CBN300" s="3">
        <v>93205</v>
      </c>
      <c r="CBO300" s="3">
        <v>93205</v>
      </c>
      <c r="CBP300" s="3">
        <v>93205</v>
      </c>
      <c r="CBQ300" s="3">
        <v>93205</v>
      </c>
      <c r="CBR300" s="3">
        <v>93205</v>
      </c>
      <c r="CBS300" s="3">
        <v>93205</v>
      </c>
      <c r="CBT300" s="3">
        <v>93205</v>
      </c>
      <c r="CBU300" s="3">
        <v>93205</v>
      </c>
      <c r="CBV300" s="3">
        <v>93205</v>
      </c>
      <c r="CBW300" s="3">
        <v>93205</v>
      </c>
      <c r="CBX300" s="3">
        <v>93205</v>
      </c>
      <c r="CBY300" s="3">
        <v>93205</v>
      </c>
      <c r="CBZ300" s="3">
        <v>93205</v>
      </c>
      <c r="CCA300" s="3">
        <v>93205</v>
      </c>
      <c r="CCB300" s="3">
        <v>93205</v>
      </c>
      <c r="CCC300" s="3">
        <v>93205</v>
      </c>
      <c r="CCD300" s="3">
        <v>93205</v>
      </c>
      <c r="CCE300" s="3">
        <v>93205</v>
      </c>
      <c r="CCF300" s="3">
        <v>93205</v>
      </c>
      <c r="CCG300" s="3">
        <v>93205</v>
      </c>
      <c r="CCH300" s="3">
        <v>93205</v>
      </c>
      <c r="CCI300" s="3">
        <v>93205</v>
      </c>
      <c r="CCJ300" s="3">
        <v>93205</v>
      </c>
      <c r="CCK300" s="3">
        <v>93205</v>
      </c>
      <c r="CCL300" s="3">
        <v>93205</v>
      </c>
      <c r="CCM300" s="3">
        <v>93205</v>
      </c>
      <c r="CCN300" s="3">
        <v>93205</v>
      </c>
      <c r="CCO300" s="3">
        <v>93205</v>
      </c>
      <c r="CCP300" s="3">
        <v>93205</v>
      </c>
      <c r="CCQ300" s="3">
        <v>93205</v>
      </c>
      <c r="CCR300" s="3">
        <v>93205</v>
      </c>
      <c r="CCS300" s="3">
        <v>93205</v>
      </c>
      <c r="CCT300" s="3">
        <v>93205</v>
      </c>
      <c r="CCU300" s="3">
        <v>93205</v>
      </c>
      <c r="CCV300" s="3">
        <v>93205</v>
      </c>
      <c r="CCW300" s="3">
        <v>93205</v>
      </c>
      <c r="CCX300" s="3">
        <v>93205</v>
      </c>
      <c r="CCY300" s="3">
        <v>93205</v>
      </c>
      <c r="CCZ300" s="3">
        <v>93205</v>
      </c>
      <c r="CDA300" s="3">
        <v>93205</v>
      </c>
      <c r="CDB300" s="3">
        <v>93205</v>
      </c>
      <c r="CDC300" s="3">
        <v>93205</v>
      </c>
      <c r="CDD300" s="3">
        <v>93205</v>
      </c>
      <c r="CDE300" s="3">
        <v>93205</v>
      </c>
      <c r="CDF300" s="3">
        <v>93205</v>
      </c>
      <c r="CDG300" s="3">
        <v>93205</v>
      </c>
      <c r="CDH300" s="3">
        <v>93205</v>
      </c>
      <c r="CDI300" s="3">
        <v>93205</v>
      </c>
      <c r="CDJ300" s="3">
        <v>93205</v>
      </c>
      <c r="CDK300" s="3">
        <v>93205</v>
      </c>
      <c r="CDL300" s="3">
        <v>93205</v>
      </c>
      <c r="CDM300" s="3">
        <v>93205</v>
      </c>
      <c r="CDN300" s="3">
        <v>93205</v>
      </c>
      <c r="CDO300" s="3">
        <v>93205</v>
      </c>
      <c r="CDP300" s="3">
        <v>93205</v>
      </c>
      <c r="CDQ300" s="3">
        <v>93205</v>
      </c>
      <c r="CDR300" s="3">
        <v>93205</v>
      </c>
      <c r="CDS300" s="3">
        <v>93205</v>
      </c>
      <c r="CDT300" s="3">
        <v>93205</v>
      </c>
      <c r="CDU300" s="3">
        <v>93205</v>
      </c>
      <c r="CDV300" s="3">
        <v>93205</v>
      </c>
      <c r="CDW300" s="3">
        <v>93205</v>
      </c>
      <c r="CDX300" s="3">
        <v>93205</v>
      </c>
      <c r="CDY300" s="3">
        <v>93205</v>
      </c>
      <c r="CDZ300" s="3">
        <v>93205</v>
      </c>
      <c r="CEA300" s="3">
        <v>93205</v>
      </c>
      <c r="CEB300" s="3">
        <v>93205</v>
      </c>
      <c r="CEC300" s="3">
        <v>93205</v>
      </c>
      <c r="CED300" s="3">
        <v>93205</v>
      </c>
      <c r="CEE300" s="3">
        <v>93205</v>
      </c>
      <c r="CEF300" s="3">
        <v>93205</v>
      </c>
      <c r="CEG300" s="3">
        <v>93205</v>
      </c>
      <c r="CEH300" s="3">
        <v>93205</v>
      </c>
      <c r="CEI300" s="3">
        <v>93205</v>
      </c>
      <c r="CEJ300" s="3">
        <v>93205</v>
      </c>
      <c r="CEK300" s="3">
        <v>93205</v>
      </c>
      <c r="CEL300" s="3">
        <v>93205</v>
      </c>
      <c r="CEM300" s="3">
        <v>93205</v>
      </c>
      <c r="CEN300" s="3">
        <v>93205</v>
      </c>
      <c r="CEO300" s="3">
        <v>93205</v>
      </c>
      <c r="CEP300" s="3">
        <v>93205</v>
      </c>
      <c r="CEQ300" s="3">
        <v>93205</v>
      </c>
      <c r="CER300" s="3">
        <v>93205</v>
      </c>
      <c r="CES300" s="3">
        <v>93205</v>
      </c>
      <c r="CET300" s="3">
        <v>93205</v>
      </c>
      <c r="CEU300" s="3">
        <v>93205</v>
      </c>
      <c r="CEV300" s="3">
        <v>93205</v>
      </c>
      <c r="CEW300" s="3">
        <v>93205</v>
      </c>
      <c r="CEX300" s="3">
        <v>93205</v>
      </c>
      <c r="CEY300" s="3">
        <v>93205</v>
      </c>
      <c r="CEZ300" s="3">
        <v>93205</v>
      </c>
      <c r="CFA300" s="3">
        <v>93205</v>
      </c>
      <c r="CFB300" s="3">
        <v>93205</v>
      </c>
      <c r="CFC300" s="3">
        <v>93205</v>
      </c>
      <c r="CFD300" s="3">
        <v>93205</v>
      </c>
      <c r="CFE300" s="3">
        <v>93205</v>
      </c>
      <c r="CFF300" s="3">
        <v>93205</v>
      </c>
      <c r="CFG300" s="3">
        <v>93205</v>
      </c>
      <c r="CFH300" s="3">
        <v>93205</v>
      </c>
      <c r="CFI300" s="3">
        <v>93205</v>
      </c>
      <c r="CFJ300" s="3">
        <v>93205</v>
      </c>
      <c r="CFK300" s="3">
        <v>93205</v>
      </c>
      <c r="CFL300" s="3">
        <v>93205</v>
      </c>
      <c r="CFM300" s="3">
        <v>93205</v>
      </c>
      <c r="CFN300" s="3">
        <v>93205</v>
      </c>
      <c r="CFO300" s="3">
        <v>93205</v>
      </c>
      <c r="CFP300" s="3">
        <v>93205</v>
      </c>
      <c r="CFQ300" s="3">
        <v>93205</v>
      </c>
      <c r="CFR300" s="3">
        <v>93205</v>
      </c>
      <c r="CFS300" s="3">
        <v>93205</v>
      </c>
      <c r="CFT300" s="3">
        <v>93205</v>
      </c>
      <c r="CFU300" s="3">
        <v>93205</v>
      </c>
      <c r="CFV300" s="3">
        <v>93205</v>
      </c>
      <c r="CFW300" s="3">
        <v>93205</v>
      </c>
      <c r="CFX300" s="3">
        <v>93205</v>
      </c>
      <c r="CFY300" s="3">
        <v>93205</v>
      </c>
      <c r="CFZ300" s="3">
        <v>93205</v>
      </c>
      <c r="CGA300" s="3">
        <v>93205</v>
      </c>
      <c r="CGB300" s="3">
        <v>93205</v>
      </c>
      <c r="CGC300" s="3">
        <v>93205</v>
      </c>
      <c r="CGD300" s="3">
        <v>93205</v>
      </c>
      <c r="CGE300" s="3">
        <v>93205</v>
      </c>
      <c r="CGF300" s="3">
        <v>93205</v>
      </c>
      <c r="CGG300" s="3">
        <v>93205</v>
      </c>
      <c r="CGH300" s="3">
        <v>93205</v>
      </c>
      <c r="CGI300" s="3">
        <v>93205</v>
      </c>
      <c r="CGJ300" s="3">
        <v>93205</v>
      </c>
      <c r="CGK300" s="3">
        <v>93205</v>
      </c>
      <c r="CGL300" s="3">
        <v>93205</v>
      </c>
      <c r="CGM300" s="3">
        <v>93205</v>
      </c>
      <c r="CGN300" s="3">
        <v>93205</v>
      </c>
      <c r="CGO300" s="3">
        <v>93205</v>
      </c>
      <c r="CGP300" s="3">
        <v>93205</v>
      </c>
      <c r="CGQ300" s="3">
        <v>93205</v>
      </c>
      <c r="CGR300" s="3">
        <v>93205</v>
      </c>
      <c r="CGS300" s="3">
        <v>93205</v>
      </c>
      <c r="CGT300" s="3">
        <v>93205</v>
      </c>
      <c r="CGU300" s="3">
        <v>93205</v>
      </c>
      <c r="CGV300" s="3">
        <v>93205</v>
      </c>
      <c r="CGW300" s="3">
        <v>93205</v>
      </c>
      <c r="CGX300" s="3">
        <v>93205</v>
      </c>
      <c r="CGY300" s="3">
        <v>93205</v>
      </c>
      <c r="CGZ300" s="3">
        <v>93205</v>
      </c>
      <c r="CHA300" s="3">
        <v>93205</v>
      </c>
      <c r="CHB300" s="3">
        <v>93205</v>
      </c>
      <c r="CHC300" s="3">
        <v>93205</v>
      </c>
      <c r="CHD300" s="3">
        <v>93205</v>
      </c>
      <c r="CHE300" s="3">
        <v>93205</v>
      </c>
      <c r="CHF300" s="3">
        <v>93205</v>
      </c>
      <c r="CHG300" s="3">
        <v>93205</v>
      </c>
      <c r="CHH300" s="3">
        <v>93205</v>
      </c>
      <c r="CHI300" s="3">
        <v>93205</v>
      </c>
      <c r="CHJ300" s="3">
        <v>93205</v>
      </c>
      <c r="CHK300" s="3">
        <v>93205</v>
      </c>
      <c r="CHL300" s="3">
        <v>93205</v>
      </c>
      <c r="CHM300" s="3">
        <v>93205</v>
      </c>
      <c r="CHN300" s="3">
        <v>93205</v>
      </c>
      <c r="CHO300" s="3">
        <v>93205</v>
      </c>
      <c r="CHP300" s="3">
        <v>93205</v>
      </c>
      <c r="CHQ300" s="3">
        <v>93205</v>
      </c>
      <c r="CHR300" s="3">
        <v>93205</v>
      </c>
      <c r="CHS300" s="3">
        <v>93205</v>
      </c>
      <c r="CHT300" s="3">
        <v>93205</v>
      </c>
      <c r="CHU300" s="3">
        <v>93205</v>
      </c>
      <c r="CHV300" s="3">
        <v>93205</v>
      </c>
      <c r="CHW300" s="3">
        <v>93205</v>
      </c>
      <c r="CHX300" s="3">
        <v>93205</v>
      </c>
      <c r="CHY300" s="3">
        <v>93205</v>
      </c>
      <c r="CHZ300" s="3">
        <v>93205</v>
      </c>
      <c r="CIA300" s="3">
        <v>93205</v>
      </c>
      <c r="CIB300" s="3">
        <v>93205</v>
      </c>
      <c r="CIC300" s="3">
        <v>93205</v>
      </c>
      <c r="CID300" s="3">
        <v>93205</v>
      </c>
      <c r="CIE300" s="3">
        <v>93205</v>
      </c>
      <c r="CIF300" s="3">
        <v>93205</v>
      </c>
      <c r="CIG300" s="3">
        <v>93205</v>
      </c>
      <c r="CIH300" s="3">
        <v>93205</v>
      </c>
      <c r="CII300" s="3">
        <v>93205</v>
      </c>
      <c r="CIJ300" s="3">
        <v>93205</v>
      </c>
      <c r="CIK300" s="3">
        <v>93205</v>
      </c>
      <c r="CIL300" s="3">
        <v>93205</v>
      </c>
      <c r="CIM300" s="3">
        <v>93205</v>
      </c>
      <c r="CIN300" s="3">
        <v>93205</v>
      </c>
      <c r="CIO300" s="3">
        <v>93205</v>
      </c>
      <c r="CIP300" s="3">
        <v>93205</v>
      </c>
      <c r="CIQ300" s="3">
        <v>93205</v>
      </c>
      <c r="CIR300" s="3">
        <v>93205</v>
      </c>
      <c r="CIS300" s="3">
        <v>93205</v>
      </c>
      <c r="CIT300" s="3">
        <v>93205</v>
      </c>
      <c r="CIU300" s="3">
        <v>93205</v>
      </c>
      <c r="CIV300" s="3">
        <v>93205</v>
      </c>
      <c r="CIW300" s="3">
        <v>93205</v>
      </c>
      <c r="CIX300" s="3">
        <v>93205</v>
      </c>
      <c r="CIY300" s="3">
        <v>93205</v>
      </c>
      <c r="CIZ300" s="3">
        <v>93205</v>
      </c>
      <c r="CJA300" s="3">
        <v>93205</v>
      </c>
      <c r="CJB300" s="3">
        <v>93205</v>
      </c>
      <c r="CJC300" s="3">
        <v>93205</v>
      </c>
      <c r="CJD300" s="3">
        <v>93205</v>
      </c>
      <c r="CJE300" s="3">
        <v>93205</v>
      </c>
      <c r="CJF300" s="3">
        <v>93205</v>
      </c>
      <c r="CJG300" s="3">
        <v>93205</v>
      </c>
      <c r="CJH300" s="3">
        <v>93205</v>
      </c>
      <c r="CJI300" s="3">
        <v>93205</v>
      </c>
      <c r="CJJ300" s="3">
        <v>93205</v>
      </c>
      <c r="CJK300" s="3">
        <v>93205</v>
      </c>
      <c r="CJL300" s="3">
        <v>93205</v>
      </c>
      <c r="CJM300" s="3">
        <v>93205</v>
      </c>
      <c r="CJN300" s="3">
        <v>93205</v>
      </c>
      <c r="CJO300" s="3">
        <v>93205</v>
      </c>
      <c r="CJP300" s="3">
        <v>93205</v>
      </c>
      <c r="CJQ300" s="3">
        <v>93205</v>
      </c>
      <c r="CJR300" s="3">
        <v>93205</v>
      </c>
      <c r="CJS300" s="3">
        <v>93205</v>
      </c>
      <c r="CJT300" s="3">
        <v>93205</v>
      </c>
      <c r="CJU300" s="3">
        <v>93205</v>
      </c>
      <c r="CJV300" s="3">
        <v>93205</v>
      </c>
      <c r="CJW300" s="3">
        <v>93205</v>
      </c>
      <c r="CJX300" s="3">
        <v>93205</v>
      </c>
      <c r="CJY300" s="3">
        <v>93205</v>
      </c>
      <c r="CJZ300" s="3">
        <v>93205</v>
      </c>
      <c r="CKA300" s="3">
        <v>93205</v>
      </c>
      <c r="CKB300" s="3">
        <v>93205</v>
      </c>
      <c r="CKC300" s="3">
        <v>93205</v>
      </c>
      <c r="CKD300" s="3">
        <v>93205</v>
      </c>
      <c r="CKE300" s="3">
        <v>93205</v>
      </c>
      <c r="CKF300" s="3">
        <v>93205</v>
      </c>
      <c r="CKG300" s="3">
        <v>93205</v>
      </c>
      <c r="CKH300" s="3">
        <v>93205</v>
      </c>
      <c r="CKI300" s="3">
        <v>93205</v>
      </c>
      <c r="CKJ300" s="3">
        <v>93205</v>
      </c>
      <c r="CKK300" s="3">
        <v>93205</v>
      </c>
      <c r="CKL300" s="3">
        <v>93205</v>
      </c>
      <c r="CKM300" s="3">
        <v>93205</v>
      </c>
      <c r="CKN300" s="3">
        <v>93205</v>
      </c>
      <c r="CKO300" s="3">
        <v>93205</v>
      </c>
      <c r="CKP300" s="3">
        <v>93205</v>
      </c>
      <c r="CKQ300" s="3">
        <v>93205</v>
      </c>
      <c r="CKR300" s="3">
        <v>93205</v>
      </c>
      <c r="CKS300" s="3">
        <v>93205</v>
      </c>
      <c r="CKT300" s="3">
        <v>93205</v>
      </c>
      <c r="CKU300" s="3">
        <v>93205</v>
      </c>
      <c r="CKV300" s="3">
        <v>93205</v>
      </c>
      <c r="CKW300" s="3">
        <v>93205</v>
      </c>
      <c r="CKX300" s="3">
        <v>93205</v>
      </c>
      <c r="CKY300" s="3">
        <v>93205</v>
      </c>
      <c r="CKZ300" s="3">
        <v>93205</v>
      </c>
      <c r="CLA300" s="3">
        <v>93205</v>
      </c>
      <c r="CLB300" s="3">
        <v>93205</v>
      </c>
      <c r="CLC300" s="3">
        <v>93205</v>
      </c>
      <c r="CLD300" s="3">
        <v>93205</v>
      </c>
      <c r="CLE300" s="3">
        <v>93205</v>
      </c>
      <c r="CLF300" s="3">
        <v>93205</v>
      </c>
      <c r="CLG300" s="3">
        <v>93205</v>
      </c>
      <c r="CLH300" s="3">
        <v>93205</v>
      </c>
      <c r="CLI300" s="3">
        <v>93205</v>
      </c>
      <c r="CLJ300" s="3">
        <v>93205</v>
      </c>
      <c r="CLK300" s="3">
        <v>93205</v>
      </c>
      <c r="CLL300" s="3">
        <v>93205</v>
      </c>
      <c r="CLM300" s="3">
        <v>93205</v>
      </c>
      <c r="CLN300" s="3">
        <v>93205</v>
      </c>
      <c r="CLO300" s="3">
        <v>93205</v>
      </c>
      <c r="CLP300" s="3">
        <v>93205</v>
      </c>
      <c r="CLQ300" s="3">
        <v>93205</v>
      </c>
      <c r="CLR300" s="3">
        <v>93205</v>
      </c>
      <c r="CLS300" s="3">
        <v>93205</v>
      </c>
      <c r="CLT300" s="3">
        <v>93205</v>
      </c>
      <c r="CLU300" s="3">
        <v>93205</v>
      </c>
      <c r="CLV300" s="3">
        <v>93205</v>
      </c>
      <c r="CLW300" s="3">
        <v>93205</v>
      </c>
      <c r="CLX300" s="3">
        <v>93205</v>
      </c>
      <c r="CLY300" s="3">
        <v>93205</v>
      </c>
      <c r="CLZ300" s="3">
        <v>93205</v>
      </c>
      <c r="CMA300" s="3">
        <v>93205</v>
      </c>
      <c r="CMB300" s="3">
        <v>93205</v>
      </c>
      <c r="CMC300" s="3">
        <v>93205</v>
      </c>
      <c r="CMD300" s="3">
        <v>93205</v>
      </c>
      <c r="CME300" s="3">
        <v>93205</v>
      </c>
      <c r="CMF300" s="3">
        <v>93205</v>
      </c>
      <c r="CMG300" s="3">
        <v>93205</v>
      </c>
      <c r="CMH300" s="3">
        <v>93205</v>
      </c>
      <c r="CMI300" s="3">
        <v>93205</v>
      </c>
      <c r="CMJ300" s="3">
        <v>93205</v>
      </c>
      <c r="CMK300" s="3">
        <v>93205</v>
      </c>
      <c r="CML300" s="3">
        <v>93205</v>
      </c>
      <c r="CMM300" s="3">
        <v>93205</v>
      </c>
      <c r="CMN300" s="3">
        <v>93205</v>
      </c>
      <c r="CMO300" s="3">
        <v>93205</v>
      </c>
      <c r="CMP300" s="3">
        <v>93205</v>
      </c>
      <c r="CMQ300" s="3">
        <v>93205</v>
      </c>
      <c r="CMR300" s="3">
        <v>93205</v>
      </c>
      <c r="CMS300" s="3">
        <v>93205</v>
      </c>
      <c r="CMT300" s="3">
        <v>93205</v>
      </c>
      <c r="CMU300" s="3">
        <v>93205</v>
      </c>
      <c r="CMV300" s="3">
        <v>93205</v>
      </c>
      <c r="CMW300" s="3">
        <v>93205</v>
      </c>
      <c r="CMX300" s="3">
        <v>93205</v>
      </c>
      <c r="CMY300" s="3">
        <v>93205</v>
      </c>
      <c r="CMZ300" s="3">
        <v>93205</v>
      </c>
      <c r="CNA300" s="3">
        <v>93205</v>
      </c>
      <c r="CNB300" s="3">
        <v>93205</v>
      </c>
      <c r="CNC300" s="3">
        <v>93205</v>
      </c>
      <c r="CND300" s="3">
        <v>93205</v>
      </c>
      <c r="CNE300" s="3">
        <v>93205</v>
      </c>
      <c r="CNF300" s="3">
        <v>93205</v>
      </c>
      <c r="CNG300" s="3">
        <v>93205</v>
      </c>
      <c r="CNH300" s="3">
        <v>93205</v>
      </c>
      <c r="CNI300" s="3">
        <v>93205</v>
      </c>
      <c r="CNJ300" s="3">
        <v>93205</v>
      </c>
      <c r="CNK300" s="3">
        <v>93205</v>
      </c>
      <c r="CNL300" s="3">
        <v>93205</v>
      </c>
      <c r="CNM300" s="3">
        <v>93205</v>
      </c>
      <c r="CNN300" s="3">
        <v>93205</v>
      </c>
      <c r="CNO300" s="3">
        <v>93205</v>
      </c>
      <c r="CNP300" s="3">
        <v>93205</v>
      </c>
      <c r="CNQ300" s="3">
        <v>93205</v>
      </c>
      <c r="CNR300" s="3">
        <v>93205</v>
      </c>
      <c r="CNS300" s="3">
        <v>93205</v>
      </c>
      <c r="CNT300" s="3">
        <v>93205</v>
      </c>
      <c r="CNU300" s="3">
        <v>93205</v>
      </c>
      <c r="CNV300" s="3">
        <v>93205</v>
      </c>
      <c r="CNW300" s="3">
        <v>93205</v>
      </c>
      <c r="CNX300" s="3">
        <v>93205</v>
      </c>
      <c r="CNY300" s="3">
        <v>93205</v>
      </c>
      <c r="CNZ300" s="3">
        <v>93205</v>
      </c>
      <c r="COA300" s="3">
        <v>93205</v>
      </c>
      <c r="COB300" s="3">
        <v>93205</v>
      </c>
      <c r="COC300" s="3">
        <v>93205</v>
      </c>
      <c r="COD300" s="3">
        <v>93205</v>
      </c>
      <c r="COE300" s="3">
        <v>93205</v>
      </c>
      <c r="COF300" s="3">
        <v>93205</v>
      </c>
      <c r="COG300" s="3">
        <v>93205</v>
      </c>
      <c r="COH300" s="3">
        <v>93205</v>
      </c>
      <c r="COI300" s="3">
        <v>93205</v>
      </c>
      <c r="COJ300" s="3">
        <v>93205</v>
      </c>
      <c r="COK300" s="3">
        <v>93205</v>
      </c>
      <c r="COL300" s="3">
        <v>93205</v>
      </c>
      <c r="COM300" s="3">
        <v>93205</v>
      </c>
      <c r="CON300" s="3">
        <v>93205</v>
      </c>
      <c r="COO300" s="3">
        <v>93205</v>
      </c>
      <c r="COP300" s="3">
        <v>93205</v>
      </c>
      <c r="COQ300" s="3">
        <v>93205</v>
      </c>
      <c r="COR300" s="3">
        <v>93205</v>
      </c>
      <c r="COS300" s="3">
        <v>93205</v>
      </c>
      <c r="COT300" s="3">
        <v>93205</v>
      </c>
      <c r="COU300" s="3">
        <v>93205</v>
      </c>
      <c r="COV300" s="3">
        <v>93205</v>
      </c>
      <c r="COW300" s="3">
        <v>93205</v>
      </c>
      <c r="COX300" s="3">
        <v>93205</v>
      </c>
      <c r="COY300" s="3">
        <v>93205</v>
      </c>
      <c r="COZ300" s="3">
        <v>93205</v>
      </c>
      <c r="CPA300" s="3">
        <v>93205</v>
      </c>
      <c r="CPB300" s="3">
        <v>93205</v>
      </c>
      <c r="CPC300" s="3">
        <v>93205</v>
      </c>
      <c r="CPD300" s="3">
        <v>93205</v>
      </c>
      <c r="CPE300" s="3">
        <v>93205</v>
      </c>
      <c r="CPF300" s="3">
        <v>93205</v>
      </c>
      <c r="CPG300" s="3">
        <v>93205</v>
      </c>
      <c r="CPH300" s="3">
        <v>93205</v>
      </c>
      <c r="CPI300" s="3">
        <v>93205</v>
      </c>
      <c r="CPJ300" s="3">
        <v>93205</v>
      </c>
      <c r="CPK300" s="3">
        <v>93205</v>
      </c>
      <c r="CPL300" s="3">
        <v>93205</v>
      </c>
      <c r="CPM300" s="3">
        <v>93205</v>
      </c>
      <c r="CPN300" s="3">
        <v>93205</v>
      </c>
      <c r="CPO300" s="3">
        <v>93205</v>
      </c>
      <c r="CPP300" s="3">
        <v>93205</v>
      </c>
      <c r="CPQ300" s="3">
        <v>93205</v>
      </c>
      <c r="CPR300" s="3">
        <v>93205</v>
      </c>
      <c r="CPS300" s="3">
        <v>93205</v>
      </c>
      <c r="CPT300" s="3">
        <v>93205</v>
      </c>
      <c r="CPU300" s="3">
        <v>93205</v>
      </c>
      <c r="CPV300" s="3">
        <v>93205</v>
      </c>
      <c r="CPW300" s="3">
        <v>93205</v>
      </c>
      <c r="CPX300" s="3">
        <v>93205</v>
      </c>
      <c r="CPY300" s="3">
        <v>93205</v>
      </c>
      <c r="CPZ300" s="3">
        <v>93205</v>
      </c>
      <c r="CQA300" s="3">
        <v>93205</v>
      </c>
      <c r="CQB300" s="3">
        <v>93205</v>
      </c>
      <c r="CQC300" s="3">
        <v>93205</v>
      </c>
      <c r="CQD300" s="3">
        <v>93205</v>
      </c>
      <c r="CQE300" s="3">
        <v>93205</v>
      </c>
      <c r="CQF300" s="3">
        <v>93205</v>
      </c>
      <c r="CQG300" s="3">
        <v>93205</v>
      </c>
      <c r="CQH300" s="3">
        <v>93205</v>
      </c>
      <c r="CQI300" s="3">
        <v>93205</v>
      </c>
      <c r="CQJ300" s="3">
        <v>93205</v>
      </c>
      <c r="CQK300" s="3">
        <v>93205</v>
      </c>
      <c r="CQL300" s="3">
        <v>93205</v>
      </c>
      <c r="CQM300" s="3">
        <v>93205</v>
      </c>
      <c r="CQN300" s="3">
        <v>93205</v>
      </c>
      <c r="CQO300" s="3">
        <v>93205</v>
      </c>
      <c r="CQP300" s="3">
        <v>93205</v>
      </c>
      <c r="CQQ300" s="3">
        <v>93205</v>
      </c>
      <c r="CQR300" s="3">
        <v>93205</v>
      </c>
      <c r="CQS300" s="3">
        <v>93205</v>
      </c>
      <c r="CQT300" s="3">
        <v>93205</v>
      </c>
      <c r="CQU300" s="3">
        <v>93205</v>
      </c>
      <c r="CQV300" s="3">
        <v>93205</v>
      </c>
      <c r="CQW300" s="3">
        <v>93205</v>
      </c>
      <c r="CQX300" s="3">
        <v>93205</v>
      </c>
      <c r="CQY300" s="3">
        <v>93205</v>
      </c>
      <c r="CQZ300" s="3">
        <v>93205</v>
      </c>
      <c r="CRA300" s="3">
        <v>93205</v>
      </c>
      <c r="CRB300" s="3">
        <v>93205</v>
      </c>
      <c r="CRC300" s="3">
        <v>93205</v>
      </c>
      <c r="CRD300" s="3">
        <v>93205</v>
      </c>
      <c r="CRE300" s="3">
        <v>93205</v>
      </c>
      <c r="CRF300" s="3">
        <v>93205</v>
      </c>
      <c r="CRG300" s="3">
        <v>93205</v>
      </c>
      <c r="CRH300" s="3">
        <v>93205</v>
      </c>
      <c r="CRI300" s="3">
        <v>93205</v>
      </c>
      <c r="CRJ300" s="3">
        <v>93205</v>
      </c>
      <c r="CRK300" s="3">
        <v>93205</v>
      </c>
      <c r="CRL300" s="3">
        <v>93205</v>
      </c>
      <c r="CRM300" s="3">
        <v>93205</v>
      </c>
      <c r="CRN300" s="3">
        <v>93205</v>
      </c>
      <c r="CRO300" s="3">
        <v>93205</v>
      </c>
      <c r="CRP300" s="3">
        <v>93205</v>
      </c>
      <c r="CRQ300" s="3">
        <v>93205</v>
      </c>
      <c r="CRR300" s="3">
        <v>93205</v>
      </c>
      <c r="CRS300" s="3">
        <v>93205</v>
      </c>
      <c r="CRT300" s="3">
        <v>93205</v>
      </c>
      <c r="CRU300" s="3">
        <v>93205</v>
      </c>
      <c r="CRV300" s="3">
        <v>93205</v>
      </c>
      <c r="CRW300" s="3">
        <v>93205</v>
      </c>
      <c r="CRX300" s="3">
        <v>93205</v>
      </c>
      <c r="CRY300" s="3">
        <v>93205</v>
      </c>
      <c r="CRZ300" s="3">
        <v>93205</v>
      </c>
      <c r="CSA300" s="3">
        <v>93205</v>
      </c>
      <c r="CSB300" s="3">
        <v>93205</v>
      </c>
      <c r="CSC300" s="3">
        <v>93205</v>
      </c>
      <c r="CSD300" s="3">
        <v>93205</v>
      </c>
      <c r="CSE300" s="3">
        <v>93205</v>
      </c>
      <c r="CSF300" s="3">
        <v>93205</v>
      </c>
      <c r="CSG300" s="3">
        <v>93205</v>
      </c>
      <c r="CSH300" s="3">
        <v>93205</v>
      </c>
      <c r="CSI300" s="3">
        <v>93205</v>
      </c>
      <c r="CSJ300" s="3">
        <v>93205</v>
      </c>
      <c r="CSK300" s="3">
        <v>93205</v>
      </c>
      <c r="CSL300" s="3">
        <v>93205</v>
      </c>
      <c r="CSM300" s="3">
        <v>93205</v>
      </c>
      <c r="CSN300" s="3">
        <v>93205</v>
      </c>
      <c r="CSO300" s="3">
        <v>93205</v>
      </c>
      <c r="CSP300" s="3">
        <v>93205</v>
      </c>
      <c r="CSQ300" s="3">
        <v>93205</v>
      </c>
      <c r="CSR300" s="3">
        <v>93205</v>
      </c>
      <c r="CSS300" s="3">
        <v>93205</v>
      </c>
      <c r="CST300" s="3">
        <v>93205</v>
      </c>
      <c r="CSU300" s="3">
        <v>93205</v>
      </c>
      <c r="CSV300" s="3">
        <v>93205</v>
      </c>
      <c r="CSW300" s="3">
        <v>93205</v>
      </c>
      <c r="CSX300" s="3">
        <v>93205</v>
      </c>
      <c r="CSY300" s="3">
        <v>93205</v>
      </c>
      <c r="CSZ300" s="3">
        <v>93205</v>
      </c>
      <c r="CTA300" s="3">
        <v>93205</v>
      </c>
      <c r="CTB300" s="3">
        <v>93205</v>
      </c>
      <c r="CTC300" s="3">
        <v>93205</v>
      </c>
      <c r="CTD300" s="3">
        <v>93205</v>
      </c>
      <c r="CTE300" s="3">
        <v>93205</v>
      </c>
      <c r="CTF300" s="3">
        <v>93205</v>
      </c>
      <c r="CTG300" s="3">
        <v>93205</v>
      </c>
      <c r="CTH300" s="3">
        <v>93205</v>
      </c>
      <c r="CTI300" s="3">
        <v>93205</v>
      </c>
      <c r="CTJ300" s="3">
        <v>93205</v>
      </c>
      <c r="CTK300" s="3">
        <v>93205</v>
      </c>
      <c r="CTL300" s="3">
        <v>93205</v>
      </c>
      <c r="CTM300" s="3">
        <v>93205</v>
      </c>
      <c r="CTN300" s="3">
        <v>93205</v>
      </c>
      <c r="CTO300" s="3">
        <v>93205</v>
      </c>
      <c r="CTP300" s="3">
        <v>93205</v>
      </c>
      <c r="CTQ300" s="3">
        <v>93205</v>
      </c>
      <c r="CTR300" s="3">
        <v>93205</v>
      </c>
      <c r="CTS300" s="3">
        <v>93205</v>
      </c>
      <c r="CTT300" s="3">
        <v>93205</v>
      </c>
      <c r="CTU300" s="3">
        <v>93205</v>
      </c>
      <c r="CTV300" s="3">
        <v>93205</v>
      </c>
      <c r="CTW300" s="3">
        <v>93205</v>
      </c>
      <c r="CTX300" s="3">
        <v>93205</v>
      </c>
      <c r="CTY300" s="3">
        <v>93205</v>
      </c>
      <c r="CTZ300" s="3">
        <v>93205</v>
      </c>
      <c r="CUA300" s="3">
        <v>93205</v>
      </c>
      <c r="CUB300" s="3">
        <v>93205</v>
      </c>
      <c r="CUC300" s="3">
        <v>93205</v>
      </c>
      <c r="CUD300" s="3">
        <v>93205</v>
      </c>
      <c r="CUE300" s="3">
        <v>93205</v>
      </c>
      <c r="CUF300" s="3">
        <v>93205</v>
      </c>
      <c r="CUG300" s="3">
        <v>93205</v>
      </c>
      <c r="CUH300" s="3">
        <v>93205</v>
      </c>
      <c r="CUI300" s="3">
        <v>93205</v>
      </c>
      <c r="CUJ300" s="3">
        <v>93205</v>
      </c>
      <c r="CUK300" s="3">
        <v>93205</v>
      </c>
      <c r="CUL300" s="3">
        <v>93205</v>
      </c>
      <c r="CUM300" s="3">
        <v>93205</v>
      </c>
      <c r="CUN300" s="3">
        <v>93205</v>
      </c>
      <c r="CUO300" s="3">
        <v>93205</v>
      </c>
      <c r="CUP300" s="3">
        <v>93205</v>
      </c>
      <c r="CUQ300" s="3">
        <v>93205</v>
      </c>
      <c r="CUR300" s="3">
        <v>93205</v>
      </c>
      <c r="CUS300" s="3">
        <v>93205</v>
      </c>
      <c r="CUT300" s="3">
        <v>93205</v>
      </c>
      <c r="CUU300" s="3">
        <v>93205</v>
      </c>
      <c r="CUV300" s="3">
        <v>93205</v>
      </c>
      <c r="CUW300" s="3">
        <v>93205</v>
      </c>
      <c r="CUX300" s="3">
        <v>93205</v>
      </c>
      <c r="CUY300" s="3">
        <v>93205</v>
      </c>
      <c r="CUZ300" s="3">
        <v>93205</v>
      </c>
      <c r="CVA300" s="3">
        <v>93205</v>
      </c>
      <c r="CVB300" s="3">
        <v>93205</v>
      </c>
      <c r="CVC300" s="3">
        <v>93205</v>
      </c>
      <c r="CVD300" s="3">
        <v>93205</v>
      </c>
      <c r="CVE300" s="3">
        <v>93205</v>
      </c>
      <c r="CVF300" s="3">
        <v>93205</v>
      </c>
      <c r="CVG300" s="3">
        <v>93205</v>
      </c>
      <c r="CVH300" s="3">
        <v>93205</v>
      </c>
      <c r="CVI300" s="3">
        <v>93205</v>
      </c>
      <c r="CVJ300" s="3">
        <v>93205</v>
      </c>
      <c r="CVK300" s="3">
        <v>93205</v>
      </c>
      <c r="CVL300" s="3">
        <v>93205</v>
      </c>
      <c r="CVM300" s="3">
        <v>93205</v>
      </c>
      <c r="CVN300" s="3">
        <v>93205</v>
      </c>
      <c r="CVO300" s="3">
        <v>93205</v>
      </c>
      <c r="CVP300" s="3">
        <v>93205</v>
      </c>
      <c r="CVQ300" s="3">
        <v>93205</v>
      </c>
      <c r="CVR300" s="3">
        <v>93205</v>
      </c>
      <c r="CVS300" s="3">
        <v>93205</v>
      </c>
      <c r="CVT300" s="3">
        <v>93205</v>
      </c>
      <c r="CVU300" s="3">
        <v>93205</v>
      </c>
      <c r="CVV300" s="3">
        <v>93205</v>
      </c>
      <c r="CVW300" s="3">
        <v>93205</v>
      </c>
      <c r="CVX300" s="3">
        <v>93205</v>
      </c>
      <c r="CVY300" s="3">
        <v>93205</v>
      </c>
      <c r="CVZ300" s="3">
        <v>93205</v>
      </c>
      <c r="CWA300" s="3">
        <v>93205</v>
      </c>
      <c r="CWB300" s="3">
        <v>93205</v>
      </c>
      <c r="CWC300" s="3">
        <v>93205</v>
      </c>
      <c r="CWD300" s="3">
        <v>93205</v>
      </c>
      <c r="CWE300" s="3">
        <v>93205</v>
      </c>
      <c r="CWF300" s="3">
        <v>93205</v>
      </c>
      <c r="CWG300" s="3">
        <v>93205</v>
      </c>
      <c r="CWH300" s="3">
        <v>93205</v>
      </c>
      <c r="CWI300" s="3">
        <v>93205</v>
      </c>
      <c r="CWJ300" s="3">
        <v>93205</v>
      </c>
      <c r="CWK300" s="3">
        <v>93205</v>
      </c>
      <c r="CWL300" s="3">
        <v>93205</v>
      </c>
      <c r="CWM300" s="3">
        <v>93205</v>
      </c>
      <c r="CWN300" s="3">
        <v>93205</v>
      </c>
      <c r="CWO300" s="3">
        <v>93205</v>
      </c>
      <c r="CWP300" s="3">
        <v>93205</v>
      </c>
      <c r="CWQ300" s="3">
        <v>93205</v>
      </c>
      <c r="CWR300" s="3">
        <v>93205</v>
      </c>
      <c r="CWS300" s="3">
        <v>93205</v>
      </c>
      <c r="CWT300" s="3">
        <v>93205</v>
      </c>
      <c r="CWU300" s="3">
        <v>93205</v>
      </c>
      <c r="CWV300" s="3">
        <v>93205</v>
      </c>
      <c r="CWW300" s="3">
        <v>93205</v>
      </c>
      <c r="CWX300" s="3">
        <v>93205</v>
      </c>
      <c r="CWY300" s="3">
        <v>93205</v>
      </c>
      <c r="CWZ300" s="3">
        <v>93205</v>
      </c>
      <c r="CXA300" s="3">
        <v>93205</v>
      </c>
      <c r="CXB300" s="3">
        <v>93205</v>
      </c>
      <c r="CXC300" s="3">
        <v>93205</v>
      </c>
      <c r="CXD300" s="3">
        <v>93205</v>
      </c>
      <c r="CXE300" s="3">
        <v>93205</v>
      </c>
      <c r="CXF300" s="3">
        <v>93205</v>
      </c>
      <c r="CXG300" s="3">
        <v>93205</v>
      </c>
      <c r="CXH300" s="3">
        <v>93205</v>
      </c>
      <c r="CXI300" s="3">
        <v>93205</v>
      </c>
      <c r="CXJ300" s="3">
        <v>93205</v>
      </c>
      <c r="CXK300" s="3">
        <v>93205</v>
      </c>
      <c r="CXL300" s="3">
        <v>93205</v>
      </c>
      <c r="CXM300" s="3">
        <v>93205</v>
      </c>
      <c r="CXN300" s="3">
        <v>93205</v>
      </c>
      <c r="CXO300" s="3">
        <v>93205</v>
      </c>
      <c r="CXP300" s="3">
        <v>93205</v>
      </c>
      <c r="CXQ300" s="3">
        <v>93205</v>
      </c>
      <c r="CXR300" s="3">
        <v>93205</v>
      </c>
      <c r="CXS300" s="3">
        <v>93205</v>
      </c>
      <c r="CXT300" s="3">
        <v>93205</v>
      </c>
      <c r="CXU300" s="3">
        <v>93205</v>
      </c>
      <c r="CXV300" s="3">
        <v>93205</v>
      </c>
      <c r="CXW300" s="3">
        <v>93205</v>
      </c>
      <c r="CXX300" s="3">
        <v>93205</v>
      </c>
      <c r="CXY300" s="3">
        <v>93205</v>
      </c>
      <c r="CXZ300" s="3">
        <v>93205</v>
      </c>
      <c r="CYA300" s="3">
        <v>93205</v>
      </c>
      <c r="CYB300" s="3">
        <v>93205</v>
      </c>
      <c r="CYC300" s="3">
        <v>93205</v>
      </c>
      <c r="CYD300" s="3">
        <v>93205</v>
      </c>
      <c r="CYE300" s="3">
        <v>93205</v>
      </c>
      <c r="CYF300" s="3">
        <v>93205</v>
      </c>
      <c r="CYG300" s="3">
        <v>93205</v>
      </c>
      <c r="CYH300" s="3">
        <v>93205</v>
      </c>
      <c r="CYI300" s="3">
        <v>93205</v>
      </c>
      <c r="CYJ300" s="3">
        <v>93205</v>
      </c>
      <c r="CYK300" s="3">
        <v>93205</v>
      </c>
      <c r="CYL300" s="3">
        <v>93205</v>
      </c>
      <c r="CYM300" s="3">
        <v>93205</v>
      </c>
      <c r="CYN300" s="3">
        <v>93205</v>
      </c>
      <c r="CYO300" s="3">
        <v>93205</v>
      </c>
      <c r="CYP300" s="3">
        <v>93205</v>
      </c>
      <c r="CYQ300" s="3">
        <v>93205</v>
      </c>
      <c r="CYR300" s="3">
        <v>93205</v>
      </c>
      <c r="CYS300" s="3">
        <v>93205</v>
      </c>
      <c r="CYT300" s="3">
        <v>93205</v>
      </c>
      <c r="CYU300" s="3">
        <v>93205</v>
      </c>
      <c r="CYV300" s="3">
        <v>93205</v>
      </c>
      <c r="CYW300" s="3">
        <v>93205</v>
      </c>
      <c r="CYX300" s="3">
        <v>93205</v>
      </c>
      <c r="CYY300" s="3">
        <v>93205</v>
      </c>
      <c r="CYZ300" s="3">
        <v>93205</v>
      </c>
      <c r="CZA300" s="3">
        <v>93205</v>
      </c>
      <c r="CZB300" s="3">
        <v>93205</v>
      </c>
      <c r="CZC300" s="3">
        <v>93205</v>
      </c>
      <c r="CZD300" s="3">
        <v>93205</v>
      </c>
      <c r="CZE300" s="3">
        <v>93205</v>
      </c>
      <c r="CZF300" s="3">
        <v>93205</v>
      </c>
      <c r="CZG300" s="3">
        <v>93205</v>
      </c>
      <c r="CZH300" s="3">
        <v>93205</v>
      </c>
      <c r="CZI300" s="3">
        <v>93205</v>
      </c>
      <c r="CZJ300" s="3">
        <v>93205</v>
      </c>
      <c r="CZK300" s="3">
        <v>93205</v>
      </c>
      <c r="CZL300" s="3">
        <v>93205</v>
      </c>
      <c r="CZM300" s="3">
        <v>93205</v>
      </c>
      <c r="CZN300" s="3">
        <v>93205</v>
      </c>
      <c r="CZO300" s="3">
        <v>93205</v>
      </c>
      <c r="CZP300" s="3">
        <v>93205</v>
      </c>
      <c r="CZQ300" s="3">
        <v>93205</v>
      </c>
      <c r="CZR300" s="3">
        <v>93205</v>
      </c>
      <c r="CZS300" s="3">
        <v>93205</v>
      </c>
      <c r="CZT300" s="3">
        <v>93205</v>
      </c>
      <c r="CZU300" s="3">
        <v>93205</v>
      </c>
      <c r="CZV300" s="3">
        <v>93205</v>
      </c>
      <c r="CZW300" s="3">
        <v>93205</v>
      </c>
      <c r="CZX300" s="3">
        <v>93205</v>
      </c>
      <c r="CZY300" s="3">
        <v>93205</v>
      </c>
      <c r="CZZ300" s="3">
        <v>93205</v>
      </c>
      <c r="DAA300" s="3">
        <v>93205</v>
      </c>
      <c r="DAB300" s="3">
        <v>93205</v>
      </c>
      <c r="DAC300" s="3">
        <v>93205</v>
      </c>
      <c r="DAD300" s="3">
        <v>93205</v>
      </c>
      <c r="DAE300" s="3">
        <v>93205</v>
      </c>
      <c r="DAF300" s="3">
        <v>93205</v>
      </c>
      <c r="DAG300" s="3">
        <v>93205</v>
      </c>
      <c r="DAH300" s="3">
        <v>93205</v>
      </c>
      <c r="DAI300" s="3">
        <v>93205</v>
      </c>
      <c r="DAJ300" s="3">
        <v>93205</v>
      </c>
      <c r="DAK300" s="3">
        <v>93205</v>
      </c>
      <c r="DAL300" s="3">
        <v>93205</v>
      </c>
      <c r="DAM300" s="3">
        <v>93205</v>
      </c>
      <c r="DAN300" s="3">
        <v>93205</v>
      </c>
      <c r="DAO300" s="3">
        <v>93205</v>
      </c>
      <c r="DAP300" s="3">
        <v>93205</v>
      </c>
      <c r="DAQ300" s="3">
        <v>93205</v>
      </c>
      <c r="DAR300" s="3">
        <v>93205</v>
      </c>
      <c r="DAS300" s="3">
        <v>93205</v>
      </c>
      <c r="DAT300" s="3">
        <v>93205</v>
      </c>
      <c r="DAU300" s="3">
        <v>93205</v>
      </c>
      <c r="DAV300" s="3">
        <v>93205</v>
      </c>
      <c r="DAW300" s="3">
        <v>93205</v>
      </c>
      <c r="DAX300" s="3">
        <v>93205</v>
      </c>
      <c r="DAY300" s="3">
        <v>93205</v>
      </c>
      <c r="DAZ300" s="3">
        <v>93205</v>
      </c>
      <c r="DBA300" s="3">
        <v>93205</v>
      </c>
      <c r="DBB300" s="3">
        <v>93205</v>
      </c>
      <c r="DBC300" s="3">
        <v>93205</v>
      </c>
      <c r="DBD300" s="3">
        <v>93205</v>
      </c>
      <c r="DBE300" s="3">
        <v>93205</v>
      </c>
      <c r="DBF300" s="3">
        <v>93205</v>
      </c>
      <c r="DBG300" s="3">
        <v>93205</v>
      </c>
      <c r="DBH300" s="3">
        <v>93205</v>
      </c>
      <c r="DBI300" s="3">
        <v>93205</v>
      </c>
      <c r="DBJ300" s="3">
        <v>93205</v>
      </c>
      <c r="DBK300" s="3">
        <v>93205</v>
      </c>
      <c r="DBL300" s="3">
        <v>93205</v>
      </c>
      <c r="DBM300" s="3">
        <v>93205</v>
      </c>
      <c r="DBN300" s="3">
        <v>93205</v>
      </c>
      <c r="DBO300" s="3">
        <v>93205</v>
      </c>
      <c r="DBP300" s="3">
        <v>93205</v>
      </c>
      <c r="DBQ300" s="3">
        <v>93205</v>
      </c>
      <c r="DBR300" s="3">
        <v>93205</v>
      </c>
      <c r="DBS300" s="3">
        <v>93205</v>
      </c>
      <c r="DBT300" s="3">
        <v>93205</v>
      </c>
      <c r="DBU300" s="3">
        <v>93205</v>
      </c>
      <c r="DBV300" s="3">
        <v>93205</v>
      </c>
      <c r="DBW300" s="3">
        <v>93205</v>
      </c>
      <c r="DBX300" s="3">
        <v>93205</v>
      </c>
      <c r="DBY300" s="3">
        <v>93205</v>
      </c>
      <c r="DBZ300" s="3">
        <v>93205</v>
      </c>
      <c r="DCA300" s="3">
        <v>93205</v>
      </c>
      <c r="DCB300" s="3">
        <v>93205</v>
      </c>
      <c r="DCC300" s="3">
        <v>93205</v>
      </c>
      <c r="DCD300" s="3">
        <v>93205</v>
      </c>
      <c r="DCE300" s="3">
        <v>93205</v>
      </c>
      <c r="DCF300" s="3">
        <v>93205</v>
      </c>
      <c r="DCG300" s="3">
        <v>93205</v>
      </c>
      <c r="DCH300" s="3">
        <v>93205</v>
      </c>
      <c r="DCI300" s="3">
        <v>93205</v>
      </c>
      <c r="DCJ300" s="3">
        <v>93205</v>
      </c>
      <c r="DCK300" s="3">
        <v>93205</v>
      </c>
      <c r="DCL300" s="3">
        <v>93205</v>
      </c>
      <c r="DCM300" s="3">
        <v>93205</v>
      </c>
      <c r="DCN300" s="3">
        <v>93205</v>
      </c>
      <c r="DCO300" s="3">
        <v>93205</v>
      </c>
      <c r="DCP300" s="3">
        <v>93205</v>
      </c>
      <c r="DCQ300" s="3">
        <v>93205</v>
      </c>
      <c r="DCR300" s="3">
        <v>93205</v>
      </c>
      <c r="DCS300" s="3">
        <v>93205</v>
      </c>
      <c r="DCT300" s="3">
        <v>93205</v>
      </c>
      <c r="DCU300" s="3">
        <v>93205</v>
      </c>
      <c r="DCV300" s="3">
        <v>93205</v>
      </c>
      <c r="DCW300" s="3">
        <v>93205</v>
      </c>
      <c r="DCX300" s="3">
        <v>93205</v>
      </c>
      <c r="DCY300" s="3">
        <v>93205</v>
      </c>
      <c r="DCZ300" s="3">
        <v>93205</v>
      </c>
      <c r="DDA300" s="3">
        <v>93205</v>
      </c>
      <c r="DDB300" s="3">
        <v>93205</v>
      </c>
      <c r="DDC300" s="3">
        <v>93205</v>
      </c>
      <c r="DDD300" s="3">
        <v>93205</v>
      </c>
      <c r="DDE300" s="3">
        <v>93205</v>
      </c>
      <c r="DDF300" s="3">
        <v>93205</v>
      </c>
      <c r="DDG300" s="3">
        <v>93205</v>
      </c>
      <c r="DDH300" s="3">
        <v>93205</v>
      </c>
      <c r="DDI300" s="3">
        <v>93205</v>
      </c>
      <c r="DDJ300" s="3">
        <v>93205</v>
      </c>
      <c r="DDK300" s="3">
        <v>93205</v>
      </c>
      <c r="DDL300" s="3">
        <v>93205</v>
      </c>
      <c r="DDM300" s="3">
        <v>93205</v>
      </c>
      <c r="DDN300" s="3">
        <v>93205</v>
      </c>
      <c r="DDO300" s="3">
        <v>93205</v>
      </c>
      <c r="DDP300" s="3">
        <v>93205</v>
      </c>
      <c r="DDQ300" s="3">
        <v>93205</v>
      </c>
      <c r="DDR300" s="3">
        <v>93205</v>
      </c>
      <c r="DDS300" s="3">
        <v>93205</v>
      </c>
      <c r="DDT300" s="3">
        <v>93205</v>
      </c>
      <c r="DDU300" s="3">
        <v>93205</v>
      </c>
      <c r="DDV300" s="3">
        <v>93205</v>
      </c>
      <c r="DDW300" s="3">
        <v>93205</v>
      </c>
      <c r="DDX300" s="3">
        <v>93205</v>
      </c>
      <c r="DDY300" s="3">
        <v>93205</v>
      </c>
      <c r="DDZ300" s="3">
        <v>93205</v>
      </c>
      <c r="DEA300" s="3">
        <v>93205</v>
      </c>
      <c r="DEB300" s="3">
        <v>93205</v>
      </c>
      <c r="DEC300" s="3">
        <v>93205</v>
      </c>
      <c r="DED300" s="3">
        <v>93205</v>
      </c>
      <c r="DEE300" s="3">
        <v>93205</v>
      </c>
      <c r="DEF300" s="3">
        <v>93205</v>
      </c>
      <c r="DEG300" s="3">
        <v>93205</v>
      </c>
      <c r="DEH300" s="3">
        <v>93205</v>
      </c>
      <c r="DEI300" s="3">
        <v>93205</v>
      </c>
      <c r="DEJ300" s="3">
        <v>93205</v>
      </c>
      <c r="DEK300" s="3">
        <v>93205</v>
      </c>
      <c r="DEL300" s="3">
        <v>93205</v>
      </c>
      <c r="DEM300" s="3">
        <v>93205</v>
      </c>
      <c r="DEN300" s="3">
        <v>93205</v>
      </c>
      <c r="DEO300" s="3">
        <v>93205</v>
      </c>
      <c r="DEP300" s="3">
        <v>93205</v>
      </c>
      <c r="DEQ300" s="3">
        <v>93205</v>
      </c>
      <c r="DER300" s="3">
        <v>93205</v>
      </c>
      <c r="DES300" s="3">
        <v>93205</v>
      </c>
      <c r="DET300" s="3">
        <v>93205</v>
      </c>
      <c r="DEU300" s="3">
        <v>93205</v>
      </c>
      <c r="DEV300" s="3">
        <v>93205</v>
      </c>
      <c r="DEW300" s="3">
        <v>93205</v>
      </c>
      <c r="DEX300" s="3">
        <v>93205</v>
      </c>
      <c r="DEY300" s="3">
        <v>93205</v>
      </c>
      <c r="DEZ300" s="3">
        <v>93205</v>
      </c>
      <c r="DFA300" s="3">
        <v>93205</v>
      </c>
      <c r="DFB300" s="3">
        <v>93205</v>
      </c>
      <c r="DFC300" s="3">
        <v>93205</v>
      </c>
      <c r="DFD300" s="3">
        <v>93205</v>
      </c>
      <c r="DFE300" s="3">
        <v>93205</v>
      </c>
      <c r="DFF300" s="3">
        <v>93205</v>
      </c>
      <c r="DFG300" s="3">
        <v>93205</v>
      </c>
      <c r="DFH300" s="3">
        <v>93205</v>
      </c>
      <c r="DFI300" s="3">
        <v>93205</v>
      </c>
      <c r="DFJ300" s="3">
        <v>93205</v>
      </c>
      <c r="DFK300" s="3">
        <v>93205</v>
      </c>
      <c r="DFL300" s="3">
        <v>93205</v>
      </c>
      <c r="DFM300" s="3">
        <v>93205</v>
      </c>
      <c r="DFN300" s="3">
        <v>93205</v>
      </c>
      <c r="DFO300" s="3">
        <v>93205</v>
      </c>
      <c r="DFP300" s="3">
        <v>93205</v>
      </c>
      <c r="DFQ300" s="3">
        <v>93205</v>
      </c>
      <c r="DFR300" s="3">
        <v>93205</v>
      </c>
      <c r="DFS300" s="3">
        <v>93205</v>
      </c>
      <c r="DFT300" s="3">
        <v>93205</v>
      </c>
      <c r="DFU300" s="3">
        <v>93205</v>
      </c>
      <c r="DFV300" s="3">
        <v>93205</v>
      </c>
      <c r="DFW300" s="3">
        <v>93205</v>
      </c>
      <c r="DFX300" s="3">
        <v>93205</v>
      </c>
      <c r="DFY300" s="3">
        <v>93205</v>
      </c>
      <c r="DFZ300" s="3">
        <v>93205</v>
      </c>
      <c r="DGA300" s="3">
        <v>93205</v>
      </c>
      <c r="DGB300" s="3">
        <v>93205</v>
      </c>
      <c r="DGC300" s="3">
        <v>93205</v>
      </c>
      <c r="DGD300" s="3">
        <v>93205</v>
      </c>
      <c r="DGE300" s="3">
        <v>93205</v>
      </c>
      <c r="DGF300" s="3">
        <v>93205</v>
      </c>
      <c r="DGG300" s="3">
        <v>93205</v>
      </c>
      <c r="DGH300" s="3">
        <v>93205</v>
      </c>
      <c r="DGI300" s="3">
        <v>93205</v>
      </c>
      <c r="DGJ300" s="3">
        <v>93205</v>
      </c>
      <c r="DGK300" s="3">
        <v>93205</v>
      </c>
      <c r="DGL300" s="3">
        <v>93205</v>
      </c>
      <c r="DGM300" s="3">
        <v>93205</v>
      </c>
      <c r="DGN300" s="3">
        <v>93205</v>
      </c>
      <c r="DGO300" s="3">
        <v>93205</v>
      </c>
      <c r="DGP300" s="3">
        <v>93205</v>
      </c>
      <c r="DGQ300" s="3">
        <v>93205</v>
      </c>
      <c r="DGR300" s="3">
        <v>93205</v>
      </c>
      <c r="DGS300" s="3">
        <v>93205</v>
      </c>
      <c r="DGT300" s="3">
        <v>93205</v>
      </c>
      <c r="DGU300" s="3">
        <v>93205</v>
      </c>
      <c r="DGV300" s="3">
        <v>93205</v>
      </c>
      <c r="DGW300" s="3">
        <v>93205</v>
      </c>
      <c r="DGX300" s="3">
        <v>93205</v>
      </c>
      <c r="DGY300" s="3">
        <v>93205</v>
      </c>
      <c r="DGZ300" s="3">
        <v>93205</v>
      </c>
      <c r="DHA300" s="3">
        <v>93205</v>
      </c>
      <c r="DHB300" s="3">
        <v>93205</v>
      </c>
      <c r="DHC300" s="3">
        <v>93205</v>
      </c>
      <c r="DHD300" s="3">
        <v>93205</v>
      </c>
      <c r="DHE300" s="3">
        <v>93205</v>
      </c>
      <c r="DHF300" s="3">
        <v>93205</v>
      </c>
      <c r="DHG300" s="3">
        <v>93205</v>
      </c>
      <c r="DHH300" s="3">
        <v>93205</v>
      </c>
      <c r="DHI300" s="3">
        <v>93205</v>
      </c>
      <c r="DHJ300" s="3">
        <v>93205</v>
      </c>
      <c r="DHK300" s="3">
        <v>93205</v>
      </c>
      <c r="DHL300" s="3">
        <v>93205</v>
      </c>
      <c r="DHM300" s="3">
        <v>93205</v>
      </c>
      <c r="DHN300" s="3">
        <v>93205</v>
      </c>
      <c r="DHO300" s="3">
        <v>93205</v>
      </c>
      <c r="DHP300" s="3">
        <v>93205</v>
      </c>
      <c r="DHQ300" s="3">
        <v>93205</v>
      </c>
      <c r="DHR300" s="3">
        <v>93205</v>
      </c>
      <c r="DHS300" s="3">
        <v>93205</v>
      </c>
      <c r="DHT300" s="3">
        <v>93205</v>
      </c>
      <c r="DHU300" s="3">
        <v>93205</v>
      </c>
      <c r="DHV300" s="3">
        <v>93205</v>
      </c>
      <c r="DHW300" s="3">
        <v>93205</v>
      </c>
      <c r="DHX300" s="3">
        <v>93205</v>
      </c>
      <c r="DHY300" s="3">
        <v>93205</v>
      </c>
      <c r="DHZ300" s="3">
        <v>93205</v>
      </c>
      <c r="DIA300" s="3">
        <v>93205</v>
      </c>
      <c r="DIB300" s="3">
        <v>93205</v>
      </c>
      <c r="DIC300" s="3">
        <v>93205</v>
      </c>
      <c r="DID300" s="3">
        <v>93205</v>
      </c>
      <c r="DIE300" s="3">
        <v>93205</v>
      </c>
      <c r="DIF300" s="3">
        <v>93205</v>
      </c>
      <c r="DIG300" s="3">
        <v>93205</v>
      </c>
      <c r="DIH300" s="3">
        <v>93205</v>
      </c>
      <c r="DII300" s="3">
        <v>93205</v>
      </c>
      <c r="DIJ300" s="3">
        <v>93205</v>
      </c>
      <c r="DIK300" s="3">
        <v>93205</v>
      </c>
      <c r="DIL300" s="3">
        <v>93205</v>
      </c>
      <c r="DIM300" s="3">
        <v>93205</v>
      </c>
      <c r="DIN300" s="3">
        <v>93205</v>
      </c>
      <c r="DIO300" s="3">
        <v>93205</v>
      </c>
      <c r="DIP300" s="3">
        <v>93205</v>
      </c>
      <c r="DIQ300" s="3">
        <v>93205</v>
      </c>
      <c r="DIR300" s="3">
        <v>93205</v>
      </c>
      <c r="DIS300" s="3">
        <v>93205</v>
      </c>
      <c r="DIT300" s="3">
        <v>93205</v>
      </c>
      <c r="DIU300" s="3">
        <v>93205</v>
      </c>
      <c r="DIV300" s="3">
        <v>93205</v>
      </c>
      <c r="DIW300" s="3">
        <v>93205</v>
      </c>
      <c r="DIX300" s="3">
        <v>93205</v>
      </c>
      <c r="DIY300" s="3">
        <v>93205</v>
      </c>
      <c r="DIZ300" s="3">
        <v>93205</v>
      </c>
      <c r="DJA300" s="3">
        <v>93205</v>
      </c>
      <c r="DJB300" s="3">
        <v>93205</v>
      </c>
      <c r="DJC300" s="3">
        <v>93205</v>
      </c>
      <c r="DJD300" s="3">
        <v>93205</v>
      </c>
      <c r="DJE300" s="3">
        <v>93205</v>
      </c>
      <c r="DJF300" s="3">
        <v>93205</v>
      </c>
      <c r="DJG300" s="3">
        <v>93205</v>
      </c>
      <c r="DJH300" s="3">
        <v>93205</v>
      </c>
      <c r="DJI300" s="3">
        <v>93205</v>
      </c>
      <c r="DJJ300" s="3">
        <v>93205</v>
      </c>
      <c r="DJK300" s="3">
        <v>93205</v>
      </c>
      <c r="DJL300" s="3">
        <v>93205</v>
      </c>
      <c r="DJM300" s="3">
        <v>93205</v>
      </c>
      <c r="DJN300" s="3">
        <v>93205</v>
      </c>
      <c r="DJO300" s="3">
        <v>93205</v>
      </c>
      <c r="DJP300" s="3">
        <v>93205</v>
      </c>
      <c r="DJQ300" s="3">
        <v>93205</v>
      </c>
      <c r="DJR300" s="3">
        <v>93205</v>
      </c>
      <c r="DJS300" s="3">
        <v>93205</v>
      </c>
      <c r="DJT300" s="3">
        <v>93205</v>
      </c>
      <c r="DJU300" s="3">
        <v>93205</v>
      </c>
      <c r="DJV300" s="3">
        <v>93205</v>
      </c>
      <c r="DJW300" s="3">
        <v>93205</v>
      </c>
      <c r="DJX300" s="3">
        <v>93205</v>
      </c>
      <c r="DJY300" s="3">
        <v>93205</v>
      </c>
      <c r="DJZ300" s="3">
        <v>93205</v>
      </c>
      <c r="DKA300" s="3">
        <v>93205</v>
      </c>
      <c r="DKB300" s="3">
        <v>93205</v>
      </c>
      <c r="DKC300" s="3">
        <v>93205</v>
      </c>
      <c r="DKD300" s="3">
        <v>93205</v>
      </c>
      <c r="DKE300" s="3">
        <v>93205</v>
      </c>
      <c r="DKF300" s="3">
        <v>93205</v>
      </c>
      <c r="DKG300" s="3">
        <v>93205</v>
      </c>
      <c r="DKH300" s="3">
        <v>93205</v>
      </c>
      <c r="DKI300" s="3">
        <v>93205</v>
      </c>
      <c r="DKJ300" s="3">
        <v>93205</v>
      </c>
      <c r="DKK300" s="3">
        <v>93205</v>
      </c>
      <c r="DKL300" s="3">
        <v>93205</v>
      </c>
      <c r="DKM300" s="3">
        <v>93205</v>
      </c>
      <c r="DKN300" s="3">
        <v>93205</v>
      </c>
      <c r="DKO300" s="3">
        <v>93205</v>
      </c>
      <c r="DKP300" s="3">
        <v>93205</v>
      </c>
      <c r="DKQ300" s="3">
        <v>93205</v>
      </c>
      <c r="DKR300" s="3">
        <v>93205</v>
      </c>
      <c r="DKS300" s="3">
        <v>93205</v>
      </c>
      <c r="DKT300" s="3">
        <v>93205</v>
      </c>
      <c r="DKU300" s="3">
        <v>93205</v>
      </c>
      <c r="DKV300" s="3">
        <v>93205</v>
      </c>
      <c r="DKW300" s="3">
        <v>93205</v>
      </c>
      <c r="DKX300" s="3">
        <v>93205</v>
      </c>
      <c r="DKY300" s="3">
        <v>93205</v>
      </c>
      <c r="DKZ300" s="3">
        <v>93205</v>
      </c>
      <c r="DLA300" s="3">
        <v>93205</v>
      </c>
      <c r="DLB300" s="3">
        <v>93205</v>
      </c>
      <c r="DLC300" s="3">
        <v>93205</v>
      </c>
      <c r="DLD300" s="3">
        <v>93205</v>
      </c>
      <c r="DLE300" s="3">
        <v>93205</v>
      </c>
      <c r="DLF300" s="3">
        <v>93205</v>
      </c>
      <c r="DLG300" s="3">
        <v>93205</v>
      </c>
      <c r="DLH300" s="3">
        <v>93205</v>
      </c>
      <c r="DLI300" s="3">
        <v>93205</v>
      </c>
      <c r="DLJ300" s="3">
        <v>93205</v>
      </c>
      <c r="DLK300" s="3">
        <v>93205</v>
      </c>
      <c r="DLL300" s="3">
        <v>93205</v>
      </c>
      <c r="DLM300" s="3">
        <v>93205</v>
      </c>
      <c r="DLN300" s="3">
        <v>93205</v>
      </c>
      <c r="DLO300" s="3">
        <v>93205</v>
      </c>
      <c r="DLP300" s="3">
        <v>93205</v>
      </c>
      <c r="DLQ300" s="3">
        <v>93205</v>
      </c>
      <c r="DLR300" s="3">
        <v>93205</v>
      </c>
      <c r="DLS300" s="3">
        <v>93205</v>
      </c>
      <c r="DLT300" s="3">
        <v>93205</v>
      </c>
      <c r="DLU300" s="3">
        <v>93205</v>
      </c>
      <c r="DLV300" s="3">
        <v>93205</v>
      </c>
      <c r="DLW300" s="3">
        <v>93205</v>
      </c>
      <c r="DLX300" s="3">
        <v>93205</v>
      </c>
      <c r="DLY300" s="3">
        <v>93205</v>
      </c>
      <c r="DLZ300" s="3">
        <v>93205</v>
      </c>
      <c r="DMA300" s="3">
        <v>93205</v>
      </c>
      <c r="DMB300" s="3">
        <v>93205</v>
      </c>
      <c r="DMC300" s="3">
        <v>93205</v>
      </c>
      <c r="DMD300" s="3">
        <v>93205</v>
      </c>
      <c r="DME300" s="3">
        <v>93205</v>
      </c>
      <c r="DMF300" s="3">
        <v>93205</v>
      </c>
      <c r="DMG300" s="3">
        <v>93205</v>
      </c>
      <c r="DMH300" s="3">
        <v>93205</v>
      </c>
      <c r="DMI300" s="3">
        <v>93205</v>
      </c>
      <c r="DMJ300" s="3">
        <v>93205</v>
      </c>
      <c r="DMK300" s="3">
        <v>93205</v>
      </c>
      <c r="DML300" s="3">
        <v>93205</v>
      </c>
      <c r="DMM300" s="3">
        <v>93205</v>
      </c>
      <c r="DMN300" s="3">
        <v>93205</v>
      </c>
      <c r="DMO300" s="3">
        <v>93205</v>
      </c>
      <c r="DMP300" s="3">
        <v>93205</v>
      </c>
      <c r="DMQ300" s="3">
        <v>93205</v>
      </c>
      <c r="DMR300" s="3">
        <v>93205</v>
      </c>
      <c r="DMS300" s="3">
        <v>93205</v>
      </c>
      <c r="DMT300" s="3">
        <v>93205</v>
      </c>
      <c r="DMU300" s="3">
        <v>93205</v>
      </c>
      <c r="DMV300" s="3">
        <v>93205</v>
      </c>
      <c r="DMW300" s="3">
        <v>93205</v>
      </c>
      <c r="DMX300" s="3">
        <v>93205</v>
      </c>
      <c r="DMY300" s="3">
        <v>93205</v>
      </c>
      <c r="DMZ300" s="3">
        <v>93205</v>
      </c>
      <c r="DNA300" s="3">
        <v>93205</v>
      </c>
      <c r="DNB300" s="3">
        <v>93205</v>
      </c>
      <c r="DNC300" s="3">
        <v>93205</v>
      </c>
      <c r="DND300" s="3">
        <v>93205</v>
      </c>
      <c r="DNE300" s="3">
        <v>93205</v>
      </c>
      <c r="DNF300" s="3">
        <v>93205</v>
      </c>
      <c r="DNG300" s="3">
        <v>93205</v>
      </c>
      <c r="DNH300" s="3">
        <v>93205</v>
      </c>
      <c r="DNI300" s="3">
        <v>93205</v>
      </c>
      <c r="DNJ300" s="3">
        <v>93205</v>
      </c>
      <c r="DNK300" s="3">
        <v>93205</v>
      </c>
      <c r="DNL300" s="3">
        <v>93205</v>
      </c>
      <c r="DNM300" s="3">
        <v>93205</v>
      </c>
      <c r="DNN300" s="3">
        <v>93205</v>
      </c>
      <c r="DNO300" s="3">
        <v>93205</v>
      </c>
      <c r="DNP300" s="3">
        <v>93205</v>
      </c>
      <c r="DNQ300" s="3">
        <v>93205</v>
      </c>
      <c r="DNR300" s="3">
        <v>93205</v>
      </c>
      <c r="DNS300" s="3">
        <v>93205</v>
      </c>
      <c r="DNT300" s="3">
        <v>93205</v>
      </c>
      <c r="DNU300" s="3">
        <v>93205</v>
      </c>
      <c r="DNV300" s="3">
        <v>93205</v>
      </c>
      <c r="DNW300" s="3">
        <v>93205</v>
      </c>
      <c r="DNX300" s="3">
        <v>93205</v>
      </c>
      <c r="DNY300" s="3">
        <v>93205</v>
      </c>
      <c r="DNZ300" s="3">
        <v>93205</v>
      </c>
      <c r="DOA300" s="3">
        <v>93205</v>
      </c>
      <c r="DOB300" s="3">
        <v>93205</v>
      </c>
      <c r="DOC300" s="3">
        <v>93205</v>
      </c>
      <c r="DOD300" s="3">
        <v>93205</v>
      </c>
      <c r="DOE300" s="3">
        <v>93205</v>
      </c>
      <c r="DOF300" s="3">
        <v>93205</v>
      </c>
      <c r="DOG300" s="3">
        <v>93205</v>
      </c>
      <c r="DOH300" s="3">
        <v>93205</v>
      </c>
      <c r="DOI300" s="3">
        <v>93205</v>
      </c>
      <c r="DOJ300" s="3">
        <v>93205</v>
      </c>
      <c r="DOK300" s="3">
        <v>93205</v>
      </c>
      <c r="DOL300" s="3">
        <v>93205</v>
      </c>
      <c r="DOM300" s="3">
        <v>93205</v>
      </c>
      <c r="DON300" s="3">
        <v>93205</v>
      </c>
      <c r="DOO300" s="3">
        <v>93205</v>
      </c>
      <c r="DOP300" s="3">
        <v>93205</v>
      </c>
      <c r="DOQ300" s="3">
        <v>93205</v>
      </c>
      <c r="DOR300" s="3">
        <v>93205</v>
      </c>
      <c r="DOS300" s="3">
        <v>93205</v>
      </c>
      <c r="DOT300" s="3">
        <v>93205</v>
      </c>
      <c r="DOU300" s="3">
        <v>93205</v>
      </c>
      <c r="DOV300" s="3">
        <v>93205</v>
      </c>
      <c r="DOW300" s="3">
        <v>93205</v>
      </c>
      <c r="DOX300" s="3">
        <v>93205</v>
      </c>
      <c r="DOY300" s="3">
        <v>93205</v>
      </c>
      <c r="DOZ300" s="3">
        <v>93205</v>
      </c>
      <c r="DPA300" s="3">
        <v>93205</v>
      </c>
      <c r="DPB300" s="3">
        <v>93205</v>
      </c>
      <c r="DPC300" s="3">
        <v>93205</v>
      </c>
      <c r="DPD300" s="3">
        <v>93205</v>
      </c>
      <c r="DPE300" s="3">
        <v>93205</v>
      </c>
      <c r="DPF300" s="3">
        <v>93205</v>
      </c>
      <c r="DPG300" s="3">
        <v>93205</v>
      </c>
      <c r="DPH300" s="3">
        <v>93205</v>
      </c>
      <c r="DPI300" s="3">
        <v>93205</v>
      </c>
      <c r="DPJ300" s="3">
        <v>93205</v>
      </c>
      <c r="DPK300" s="3">
        <v>93205</v>
      </c>
      <c r="DPL300" s="3">
        <v>93205</v>
      </c>
      <c r="DPM300" s="3">
        <v>93205</v>
      </c>
      <c r="DPN300" s="3">
        <v>93205</v>
      </c>
      <c r="DPO300" s="3">
        <v>93205</v>
      </c>
      <c r="DPP300" s="3">
        <v>93205</v>
      </c>
      <c r="DPQ300" s="3">
        <v>93205</v>
      </c>
      <c r="DPR300" s="3">
        <v>93205</v>
      </c>
      <c r="DPS300" s="3">
        <v>93205</v>
      </c>
      <c r="DPT300" s="3">
        <v>93205</v>
      </c>
      <c r="DPU300" s="3">
        <v>93205</v>
      </c>
      <c r="DPV300" s="3">
        <v>93205</v>
      </c>
      <c r="DPW300" s="3">
        <v>93205</v>
      </c>
      <c r="DPX300" s="3">
        <v>93205</v>
      </c>
      <c r="DPY300" s="3">
        <v>93205</v>
      </c>
      <c r="DPZ300" s="3">
        <v>93205</v>
      </c>
      <c r="DQA300" s="3">
        <v>93205</v>
      </c>
      <c r="DQB300" s="3">
        <v>93205</v>
      </c>
      <c r="DQC300" s="3">
        <v>93205</v>
      </c>
      <c r="DQD300" s="3">
        <v>93205</v>
      </c>
      <c r="DQE300" s="3">
        <v>93205</v>
      </c>
      <c r="DQF300" s="3">
        <v>93205</v>
      </c>
      <c r="DQG300" s="3">
        <v>93205</v>
      </c>
      <c r="DQH300" s="3">
        <v>93205</v>
      </c>
      <c r="DQI300" s="3">
        <v>93205</v>
      </c>
      <c r="DQJ300" s="3">
        <v>93205</v>
      </c>
      <c r="DQK300" s="3">
        <v>93205</v>
      </c>
      <c r="DQL300" s="3">
        <v>93205</v>
      </c>
      <c r="DQM300" s="3">
        <v>93205</v>
      </c>
      <c r="DQN300" s="3">
        <v>93205</v>
      </c>
      <c r="DQO300" s="3">
        <v>93205</v>
      </c>
      <c r="DQP300" s="3">
        <v>93205</v>
      </c>
      <c r="DQQ300" s="3">
        <v>93205</v>
      </c>
      <c r="DQR300" s="3">
        <v>93205</v>
      </c>
      <c r="DQS300" s="3">
        <v>93205</v>
      </c>
      <c r="DQT300" s="3">
        <v>93205</v>
      </c>
      <c r="DQU300" s="3">
        <v>93205</v>
      </c>
      <c r="DQV300" s="3">
        <v>93205</v>
      </c>
      <c r="DQW300" s="3">
        <v>93205</v>
      </c>
      <c r="DQX300" s="3">
        <v>93205</v>
      </c>
      <c r="DQY300" s="3">
        <v>93205</v>
      </c>
      <c r="DQZ300" s="3">
        <v>93205</v>
      </c>
      <c r="DRA300" s="3">
        <v>93205</v>
      </c>
      <c r="DRB300" s="3">
        <v>93205</v>
      </c>
      <c r="DRC300" s="3">
        <v>93205</v>
      </c>
      <c r="DRD300" s="3">
        <v>93205</v>
      </c>
      <c r="DRE300" s="3">
        <v>93205</v>
      </c>
      <c r="DRF300" s="3">
        <v>93205</v>
      </c>
      <c r="DRG300" s="3">
        <v>93205</v>
      </c>
      <c r="DRH300" s="3">
        <v>93205</v>
      </c>
      <c r="DRI300" s="3">
        <v>93205</v>
      </c>
      <c r="DRJ300" s="3">
        <v>93205</v>
      </c>
      <c r="DRK300" s="3">
        <v>93205</v>
      </c>
      <c r="DRL300" s="3">
        <v>93205</v>
      </c>
      <c r="DRM300" s="3">
        <v>93205</v>
      </c>
      <c r="DRN300" s="3">
        <v>93205</v>
      </c>
      <c r="DRO300" s="3">
        <v>93205</v>
      </c>
      <c r="DRP300" s="3">
        <v>93205</v>
      </c>
      <c r="DRQ300" s="3">
        <v>93205</v>
      </c>
      <c r="DRR300" s="3">
        <v>93205</v>
      </c>
      <c r="DRS300" s="3">
        <v>93205</v>
      </c>
      <c r="DRT300" s="3">
        <v>93205</v>
      </c>
      <c r="DRU300" s="3">
        <v>93205</v>
      </c>
      <c r="DRV300" s="3">
        <v>93205</v>
      </c>
      <c r="DRW300" s="3">
        <v>93205</v>
      </c>
      <c r="DRX300" s="3">
        <v>93205</v>
      </c>
      <c r="DRY300" s="3">
        <v>93205</v>
      </c>
      <c r="DRZ300" s="3">
        <v>93205</v>
      </c>
      <c r="DSA300" s="3">
        <v>93205</v>
      </c>
      <c r="DSB300" s="3">
        <v>93205</v>
      </c>
      <c r="DSC300" s="3">
        <v>93205</v>
      </c>
      <c r="DSD300" s="3">
        <v>93205</v>
      </c>
      <c r="DSE300" s="3">
        <v>93205</v>
      </c>
      <c r="DSF300" s="3">
        <v>93205</v>
      </c>
      <c r="DSG300" s="3">
        <v>93205</v>
      </c>
      <c r="DSH300" s="3">
        <v>93205</v>
      </c>
      <c r="DSI300" s="3">
        <v>93205</v>
      </c>
      <c r="DSJ300" s="3">
        <v>93205</v>
      </c>
      <c r="DSK300" s="3">
        <v>93205</v>
      </c>
      <c r="DSL300" s="3">
        <v>93205</v>
      </c>
      <c r="DSM300" s="3">
        <v>93205</v>
      </c>
      <c r="DSN300" s="3">
        <v>93205</v>
      </c>
      <c r="DSO300" s="3">
        <v>93205</v>
      </c>
      <c r="DSP300" s="3">
        <v>93205</v>
      </c>
      <c r="DSQ300" s="3">
        <v>93205</v>
      </c>
      <c r="DSR300" s="3">
        <v>93205</v>
      </c>
      <c r="DSS300" s="3">
        <v>93205</v>
      </c>
      <c r="DST300" s="3">
        <v>93205</v>
      </c>
      <c r="DSU300" s="3">
        <v>93205</v>
      </c>
      <c r="DSV300" s="3">
        <v>93205</v>
      </c>
      <c r="DSW300" s="3">
        <v>93205</v>
      </c>
      <c r="DSX300" s="3">
        <v>93205</v>
      </c>
      <c r="DSY300" s="3">
        <v>93205</v>
      </c>
      <c r="DSZ300" s="3">
        <v>93205</v>
      </c>
      <c r="DTA300" s="3">
        <v>93205</v>
      </c>
      <c r="DTB300" s="3">
        <v>93205</v>
      </c>
      <c r="DTC300" s="3">
        <v>93205</v>
      </c>
      <c r="DTD300" s="3">
        <v>93205</v>
      </c>
      <c r="DTE300" s="3">
        <v>93205</v>
      </c>
      <c r="DTF300" s="3">
        <v>93205</v>
      </c>
      <c r="DTG300" s="3">
        <v>93205</v>
      </c>
      <c r="DTH300" s="3">
        <v>93205</v>
      </c>
      <c r="DTI300" s="3">
        <v>93205</v>
      </c>
      <c r="DTJ300" s="3">
        <v>93205</v>
      </c>
      <c r="DTK300" s="3">
        <v>93205</v>
      </c>
      <c r="DTL300" s="3">
        <v>93205</v>
      </c>
      <c r="DTM300" s="3">
        <v>93205</v>
      </c>
      <c r="DTN300" s="3">
        <v>93205</v>
      </c>
      <c r="DTO300" s="3">
        <v>93205</v>
      </c>
      <c r="DTP300" s="3">
        <v>93205</v>
      </c>
      <c r="DTQ300" s="3">
        <v>93205</v>
      </c>
      <c r="DTR300" s="3">
        <v>93205</v>
      </c>
      <c r="DTS300" s="3">
        <v>93205</v>
      </c>
      <c r="DTT300" s="3">
        <v>93205</v>
      </c>
      <c r="DTU300" s="3">
        <v>93205</v>
      </c>
      <c r="DTV300" s="3">
        <v>93205</v>
      </c>
      <c r="DTW300" s="3">
        <v>93205</v>
      </c>
      <c r="DTX300" s="3">
        <v>93205</v>
      </c>
      <c r="DTY300" s="3">
        <v>93205</v>
      </c>
      <c r="DTZ300" s="3">
        <v>93205</v>
      </c>
      <c r="DUA300" s="3">
        <v>93205</v>
      </c>
      <c r="DUB300" s="3">
        <v>93205</v>
      </c>
      <c r="DUC300" s="3">
        <v>93205</v>
      </c>
      <c r="DUD300" s="3">
        <v>93205</v>
      </c>
      <c r="DUE300" s="3">
        <v>93205</v>
      </c>
      <c r="DUF300" s="3">
        <v>93205</v>
      </c>
      <c r="DUG300" s="3">
        <v>93205</v>
      </c>
      <c r="DUH300" s="3">
        <v>93205</v>
      </c>
      <c r="DUI300" s="3">
        <v>93205</v>
      </c>
      <c r="DUJ300" s="3">
        <v>93205</v>
      </c>
      <c r="DUK300" s="3">
        <v>93205</v>
      </c>
      <c r="DUL300" s="3">
        <v>93205</v>
      </c>
      <c r="DUM300" s="3">
        <v>93205</v>
      </c>
      <c r="DUN300" s="3">
        <v>93205</v>
      </c>
      <c r="DUO300" s="3">
        <v>93205</v>
      </c>
      <c r="DUP300" s="3">
        <v>93205</v>
      </c>
      <c r="DUQ300" s="3">
        <v>93205</v>
      </c>
      <c r="DUR300" s="3">
        <v>93205</v>
      </c>
      <c r="DUS300" s="3">
        <v>93205</v>
      </c>
      <c r="DUT300" s="3">
        <v>93205</v>
      </c>
      <c r="DUU300" s="3">
        <v>93205</v>
      </c>
      <c r="DUV300" s="3">
        <v>93205</v>
      </c>
      <c r="DUW300" s="3">
        <v>93205</v>
      </c>
      <c r="DUX300" s="3">
        <v>93205</v>
      </c>
      <c r="DUY300" s="3">
        <v>93205</v>
      </c>
      <c r="DUZ300" s="3">
        <v>93205</v>
      </c>
      <c r="DVA300" s="3">
        <v>93205</v>
      </c>
      <c r="DVB300" s="3">
        <v>93205</v>
      </c>
      <c r="DVC300" s="3">
        <v>93205</v>
      </c>
      <c r="DVD300" s="3">
        <v>93205</v>
      </c>
      <c r="DVE300" s="3">
        <v>93205</v>
      </c>
      <c r="DVF300" s="3">
        <v>93205</v>
      </c>
      <c r="DVG300" s="3">
        <v>93205</v>
      </c>
      <c r="DVH300" s="3">
        <v>93205</v>
      </c>
      <c r="DVI300" s="3">
        <v>93205</v>
      </c>
      <c r="DVJ300" s="3">
        <v>93205</v>
      </c>
      <c r="DVK300" s="3">
        <v>93205</v>
      </c>
      <c r="DVL300" s="3">
        <v>93205</v>
      </c>
      <c r="DVM300" s="3">
        <v>93205</v>
      </c>
      <c r="DVN300" s="3">
        <v>93205</v>
      </c>
      <c r="DVO300" s="3">
        <v>93205</v>
      </c>
      <c r="DVP300" s="3">
        <v>93205</v>
      </c>
      <c r="DVQ300" s="3">
        <v>93205</v>
      </c>
      <c r="DVR300" s="3">
        <v>93205</v>
      </c>
      <c r="DVS300" s="3">
        <v>93205</v>
      </c>
      <c r="DVT300" s="3">
        <v>93205</v>
      </c>
      <c r="DVU300" s="3">
        <v>93205</v>
      </c>
      <c r="DVV300" s="3">
        <v>93205</v>
      </c>
      <c r="DVW300" s="3">
        <v>93205</v>
      </c>
      <c r="DVX300" s="3">
        <v>93205</v>
      </c>
      <c r="DVY300" s="3">
        <v>93205</v>
      </c>
      <c r="DVZ300" s="3">
        <v>93205</v>
      </c>
      <c r="DWA300" s="3">
        <v>93205</v>
      </c>
      <c r="DWB300" s="3">
        <v>93205</v>
      </c>
      <c r="DWC300" s="3">
        <v>93205</v>
      </c>
      <c r="DWD300" s="3">
        <v>93205</v>
      </c>
      <c r="DWE300" s="3">
        <v>93205</v>
      </c>
      <c r="DWF300" s="3">
        <v>93205</v>
      </c>
      <c r="DWG300" s="3">
        <v>93205</v>
      </c>
      <c r="DWH300" s="3">
        <v>93205</v>
      </c>
      <c r="DWI300" s="3">
        <v>93205</v>
      </c>
      <c r="DWJ300" s="3">
        <v>93205</v>
      </c>
      <c r="DWK300" s="3">
        <v>93205</v>
      </c>
      <c r="DWL300" s="3">
        <v>93205</v>
      </c>
      <c r="DWM300" s="3">
        <v>93205</v>
      </c>
      <c r="DWN300" s="3">
        <v>93205</v>
      </c>
      <c r="DWO300" s="3">
        <v>93205</v>
      </c>
      <c r="DWP300" s="3">
        <v>93205</v>
      </c>
      <c r="DWQ300" s="3">
        <v>93205</v>
      </c>
      <c r="DWR300" s="3">
        <v>93205</v>
      </c>
      <c r="DWS300" s="3">
        <v>93205</v>
      </c>
      <c r="DWT300" s="3">
        <v>93205</v>
      </c>
      <c r="DWU300" s="3">
        <v>93205</v>
      </c>
      <c r="DWV300" s="3">
        <v>93205</v>
      </c>
      <c r="DWW300" s="3">
        <v>93205</v>
      </c>
      <c r="DWX300" s="3">
        <v>93205</v>
      </c>
      <c r="DWY300" s="3">
        <v>93205</v>
      </c>
      <c r="DWZ300" s="3">
        <v>93205</v>
      </c>
      <c r="DXA300" s="3">
        <v>93205</v>
      </c>
      <c r="DXB300" s="3">
        <v>93205</v>
      </c>
      <c r="DXC300" s="3">
        <v>93205</v>
      </c>
      <c r="DXD300" s="3">
        <v>93205</v>
      </c>
      <c r="DXE300" s="3">
        <v>93205</v>
      </c>
      <c r="DXF300" s="3">
        <v>93205</v>
      </c>
      <c r="DXG300" s="3">
        <v>93205</v>
      </c>
      <c r="DXH300" s="3">
        <v>93205</v>
      </c>
      <c r="DXI300" s="3">
        <v>93205</v>
      </c>
      <c r="DXJ300" s="3">
        <v>93205</v>
      </c>
      <c r="DXK300" s="3">
        <v>93205</v>
      </c>
      <c r="DXL300" s="3">
        <v>93205</v>
      </c>
      <c r="DXM300" s="3">
        <v>93205</v>
      </c>
      <c r="DXN300" s="3">
        <v>93205</v>
      </c>
      <c r="DXO300" s="3">
        <v>93205</v>
      </c>
      <c r="DXP300" s="3">
        <v>93205</v>
      </c>
      <c r="DXQ300" s="3">
        <v>93205</v>
      </c>
      <c r="DXR300" s="3">
        <v>93205</v>
      </c>
      <c r="DXS300" s="3">
        <v>93205</v>
      </c>
      <c r="DXT300" s="3">
        <v>93205</v>
      </c>
      <c r="DXU300" s="3">
        <v>93205</v>
      </c>
      <c r="DXV300" s="3">
        <v>93205</v>
      </c>
      <c r="DXW300" s="3">
        <v>93205</v>
      </c>
      <c r="DXX300" s="3">
        <v>93205</v>
      </c>
      <c r="DXY300" s="3">
        <v>93205</v>
      </c>
      <c r="DXZ300" s="3">
        <v>93205</v>
      </c>
      <c r="DYA300" s="3">
        <v>93205</v>
      </c>
      <c r="DYB300" s="3">
        <v>93205</v>
      </c>
      <c r="DYC300" s="3">
        <v>93205</v>
      </c>
      <c r="DYD300" s="3">
        <v>93205</v>
      </c>
      <c r="DYE300" s="3">
        <v>93205</v>
      </c>
      <c r="DYF300" s="3">
        <v>93205</v>
      </c>
      <c r="DYG300" s="3">
        <v>93205</v>
      </c>
      <c r="DYH300" s="3">
        <v>93205</v>
      </c>
      <c r="DYI300" s="3">
        <v>93205</v>
      </c>
      <c r="DYJ300" s="3">
        <v>93205</v>
      </c>
      <c r="DYK300" s="3">
        <v>93205</v>
      </c>
      <c r="DYL300" s="3">
        <v>93205</v>
      </c>
      <c r="DYM300" s="3">
        <v>93205</v>
      </c>
      <c r="DYN300" s="3">
        <v>93205</v>
      </c>
      <c r="DYO300" s="3">
        <v>93205</v>
      </c>
      <c r="DYP300" s="3">
        <v>93205</v>
      </c>
      <c r="DYQ300" s="3">
        <v>93205</v>
      </c>
      <c r="DYR300" s="3">
        <v>93205</v>
      </c>
      <c r="DYS300" s="3">
        <v>93205</v>
      </c>
      <c r="DYT300" s="3">
        <v>93205</v>
      </c>
      <c r="DYU300" s="3">
        <v>93205</v>
      </c>
      <c r="DYV300" s="3">
        <v>93205</v>
      </c>
      <c r="DYW300" s="3">
        <v>93205</v>
      </c>
      <c r="DYX300" s="3">
        <v>93205</v>
      </c>
      <c r="DYY300" s="3">
        <v>93205</v>
      </c>
      <c r="DYZ300" s="3">
        <v>93205</v>
      </c>
      <c r="DZA300" s="3">
        <v>93205</v>
      </c>
      <c r="DZB300" s="3">
        <v>93205</v>
      </c>
      <c r="DZC300" s="3">
        <v>93205</v>
      </c>
      <c r="DZD300" s="3">
        <v>93205</v>
      </c>
      <c r="DZE300" s="3">
        <v>93205</v>
      </c>
      <c r="DZF300" s="3">
        <v>93205</v>
      </c>
      <c r="DZG300" s="3">
        <v>93205</v>
      </c>
      <c r="DZH300" s="3">
        <v>93205</v>
      </c>
      <c r="DZI300" s="3">
        <v>93205</v>
      </c>
      <c r="DZJ300" s="3">
        <v>93205</v>
      </c>
      <c r="DZK300" s="3">
        <v>93205</v>
      </c>
      <c r="DZL300" s="3">
        <v>93205</v>
      </c>
      <c r="DZM300" s="3">
        <v>93205</v>
      </c>
      <c r="DZN300" s="3">
        <v>93205</v>
      </c>
      <c r="DZO300" s="3">
        <v>93205</v>
      </c>
      <c r="DZP300" s="3">
        <v>93205</v>
      </c>
      <c r="DZQ300" s="3">
        <v>93205</v>
      </c>
      <c r="DZR300" s="3">
        <v>93205</v>
      </c>
      <c r="DZS300" s="3">
        <v>93205</v>
      </c>
      <c r="DZT300" s="3">
        <v>93205</v>
      </c>
      <c r="DZU300" s="3">
        <v>93205</v>
      </c>
      <c r="DZV300" s="3">
        <v>93205</v>
      </c>
      <c r="DZW300" s="3">
        <v>93205</v>
      </c>
      <c r="DZX300" s="3">
        <v>93205</v>
      </c>
      <c r="DZY300" s="3">
        <v>93205</v>
      </c>
      <c r="DZZ300" s="3">
        <v>93205</v>
      </c>
      <c r="EAA300" s="3">
        <v>93205</v>
      </c>
      <c r="EAB300" s="3">
        <v>93205</v>
      </c>
      <c r="EAC300" s="3">
        <v>93205</v>
      </c>
      <c r="EAD300" s="3">
        <v>93205</v>
      </c>
      <c r="EAE300" s="3">
        <v>93205</v>
      </c>
      <c r="EAF300" s="3">
        <v>93205</v>
      </c>
      <c r="EAG300" s="3">
        <v>93205</v>
      </c>
      <c r="EAH300" s="3">
        <v>93205</v>
      </c>
      <c r="EAI300" s="3">
        <v>93205</v>
      </c>
      <c r="EAJ300" s="3">
        <v>93205</v>
      </c>
      <c r="EAK300" s="3">
        <v>93205</v>
      </c>
      <c r="EAL300" s="3">
        <v>93205</v>
      </c>
      <c r="EAM300" s="3">
        <v>93205</v>
      </c>
      <c r="EAN300" s="3">
        <v>93205</v>
      </c>
      <c r="EAO300" s="3">
        <v>93205</v>
      </c>
      <c r="EAP300" s="3">
        <v>93205</v>
      </c>
      <c r="EAQ300" s="3">
        <v>93205</v>
      </c>
      <c r="EAR300" s="3">
        <v>93205</v>
      </c>
      <c r="EAS300" s="3">
        <v>93205</v>
      </c>
      <c r="EAT300" s="3">
        <v>93205</v>
      </c>
      <c r="EAU300" s="3">
        <v>93205</v>
      </c>
      <c r="EAV300" s="3">
        <v>93205</v>
      </c>
      <c r="EAW300" s="3">
        <v>93205</v>
      </c>
      <c r="EAX300" s="3">
        <v>93205</v>
      </c>
      <c r="EAY300" s="3">
        <v>93205</v>
      </c>
      <c r="EAZ300" s="3">
        <v>93205</v>
      </c>
      <c r="EBA300" s="3">
        <v>93205</v>
      </c>
      <c r="EBB300" s="3">
        <v>93205</v>
      </c>
      <c r="EBC300" s="3">
        <v>93205</v>
      </c>
      <c r="EBD300" s="3">
        <v>93205</v>
      </c>
      <c r="EBE300" s="3">
        <v>93205</v>
      </c>
      <c r="EBF300" s="3">
        <v>93205</v>
      </c>
      <c r="EBG300" s="3">
        <v>93205</v>
      </c>
      <c r="EBH300" s="3">
        <v>93205</v>
      </c>
      <c r="EBI300" s="3">
        <v>93205</v>
      </c>
      <c r="EBJ300" s="3">
        <v>93205</v>
      </c>
      <c r="EBK300" s="3">
        <v>93205</v>
      </c>
      <c r="EBL300" s="3">
        <v>93205</v>
      </c>
      <c r="EBM300" s="3">
        <v>93205</v>
      </c>
      <c r="EBN300" s="3">
        <v>93205</v>
      </c>
      <c r="EBO300" s="3">
        <v>93205</v>
      </c>
      <c r="EBP300" s="3">
        <v>93205</v>
      </c>
      <c r="EBQ300" s="3">
        <v>93205</v>
      </c>
      <c r="EBR300" s="3">
        <v>93205</v>
      </c>
      <c r="EBS300" s="3">
        <v>93205</v>
      </c>
      <c r="EBT300" s="3">
        <v>93205</v>
      </c>
      <c r="EBU300" s="3">
        <v>93205</v>
      </c>
      <c r="EBV300" s="3">
        <v>93205</v>
      </c>
      <c r="EBW300" s="3">
        <v>93205</v>
      </c>
      <c r="EBX300" s="3">
        <v>93205</v>
      </c>
      <c r="EBY300" s="3">
        <v>93205</v>
      </c>
      <c r="EBZ300" s="3">
        <v>93205</v>
      </c>
      <c r="ECA300" s="3">
        <v>93205</v>
      </c>
      <c r="ECB300" s="3">
        <v>93205</v>
      </c>
      <c r="ECC300" s="3">
        <v>93205</v>
      </c>
      <c r="ECD300" s="3">
        <v>93205</v>
      </c>
      <c r="ECE300" s="3">
        <v>93205</v>
      </c>
      <c r="ECF300" s="3">
        <v>93205</v>
      </c>
      <c r="ECG300" s="3">
        <v>93205</v>
      </c>
      <c r="ECH300" s="3">
        <v>93205</v>
      </c>
      <c r="ECI300" s="3">
        <v>93205</v>
      </c>
      <c r="ECJ300" s="3">
        <v>93205</v>
      </c>
      <c r="ECK300" s="3">
        <v>93205</v>
      </c>
      <c r="ECL300" s="3">
        <v>93205</v>
      </c>
      <c r="ECM300" s="3">
        <v>93205</v>
      </c>
      <c r="ECN300" s="3">
        <v>93205</v>
      </c>
      <c r="ECO300" s="3">
        <v>93205</v>
      </c>
      <c r="ECP300" s="3">
        <v>93205</v>
      </c>
      <c r="ECQ300" s="3">
        <v>93205</v>
      </c>
      <c r="ECR300" s="3">
        <v>93205</v>
      </c>
      <c r="ECS300" s="3">
        <v>93205</v>
      </c>
      <c r="ECT300" s="3">
        <v>93205</v>
      </c>
      <c r="ECU300" s="3">
        <v>93205</v>
      </c>
      <c r="ECV300" s="3">
        <v>93205</v>
      </c>
      <c r="ECW300" s="3">
        <v>93205</v>
      </c>
      <c r="ECX300" s="3">
        <v>93205</v>
      </c>
      <c r="ECY300" s="3">
        <v>93205</v>
      </c>
      <c r="ECZ300" s="3">
        <v>93205</v>
      </c>
      <c r="EDA300" s="3">
        <v>93205</v>
      </c>
      <c r="EDB300" s="3">
        <v>93205</v>
      </c>
      <c r="EDC300" s="3">
        <v>93205</v>
      </c>
      <c r="EDD300" s="3">
        <v>93205</v>
      </c>
      <c r="EDE300" s="3">
        <v>93205</v>
      </c>
      <c r="EDF300" s="3">
        <v>93205</v>
      </c>
      <c r="EDG300" s="3">
        <v>93205</v>
      </c>
      <c r="EDH300" s="3">
        <v>93205</v>
      </c>
      <c r="EDI300" s="3">
        <v>93205</v>
      </c>
      <c r="EDJ300" s="3">
        <v>93205</v>
      </c>
      <c r="EDK300" s="3">
        <v>93205</v>
      </c>
      <c r="EDL300" s="3">
        <v>93205</v>
      </c>
      <c r="EDM300" s="3">
        <v>93205</v>
      </c>
      <c r="EDN300" s="3">
        <v>93205</v>
      </c>
      <c r="EDO300" s="3">
        <v>93205</v>
      </c>
      <c r="EDP300" s="3">
        <v>93205</v>
      </c>
      <c r="EDQ300" s="3">
        <v>93205</v>
      </c>
      <c r="EDR300" s="3">
        <v>93205</v>
      </c>
      <c r="EDS300" s="3">
        <v>93205</v>
      </c>
      <c r="EDT300" s="3">
        <v>93205</v>
      </c>
      <c r="EDU300" s="3">
        <v>93205</v>
      </c>
      <c r="EDV300" s="3">
        <v>93205</v>
      </c>
      <c r="EDW300" s="3">
        <v>93205</v>
      </c>
      <c r="EDX300" s="3">
        <v>93205</v>
      </c>
      <c r="EDY300" s="3">
        <v>93205</v>
      </c>
      <c r="EDZ300" s="3">
        <v>93205</v>
      </c>
      <c r="EEA300" s="3">
        <v>93205</v>
      </c>
      <c r="EEB300" s="3">
        <v>93205</v>
      </c>
      <c r="EEC300" s="3">
        <v>93205</v>
      </c>
      <c r="EED300" s="3">
        <v>93205</v>
      </c>
      <c r="EEE300" s="3">
        <v>93205</v>
      </c>
      <c r="EEF300" s="3">
        <v>93205</v>
      </c>
      <c r="EEG300" s="3">
        <v>93205</v>
      </c>
      <c r="EEH300" s="3">
        <v>93205</v>
      </c>
      <c r="EEI300" s="3">
        <v>93205</v>
      </c>
      <c r="EEJ300" s="3">
        <v>93205</v>
      </c>
      <c r="EEK300" s="3">
        <v>93205</v>
      </c>
      <c r="EEL300" s="3">
        <v>93205</v>
      </c>
      <c r="EEM300" s="3">
        <v>93205</v>
      </c>
      <c r="EEN300" s="3">
        <v>93205</v>
      </c>
      <c r="EEO300" s="3">
        <v>93205</v>
      </c>
      <c r="EEP300" s="3">
        <v>93205</v>
      </c>
      <c r="EEQ300" s="3">
        <v>93205</v>
      </c>
      <c r="EER300" s="3">
        <v>93205</v>
      </c>
      <c r="EES300" s="3">
        <v>93205</v>
      </c>
      <c r="EET300" s="3">
        <v>93205</v>
      </c>
      <c r="EEU300" s="3">
        <v>93205</v>
      </c>
      <c r="EEV300" s="3">
        <v>93205</v>
      </c>
      <c r="EEW300" s="3">
        <v>93205</v>
      </c>
      <c r="EEX300" s="3">
        <v>93205</v>
      </c>
      <c r="EEY300" s="3">
        <v>93205</v>
      </c>
      <c r="EEZ300" s="3">
        <v>93205</v>
      </c>
      <c r="EFA300" s="3">
        <v>93205</v>
      </c>
      <c r="EFB300" s="3">
        <v>93205</v>
      </c>
      <c r="EFC300" s="3">
        <v>93205</v>
      </c>
      <c r="EFD300" s="3">
        <v>93205</v>
      </c>
      <c r="EFE300" s="3">
        <v>93205</v>
      </c>
      <c r="EFF300" s="3">
        <v>93205</v>
      </c>
      <c r="EFG300" s="3">
        <v>93205</v>
      </c>
      <c r="EFH300" s="3">
        <v>93205</v>
      </c>
      <c r="EFI300" s="3">
        <v>93205</v>
      </c>
      <c r="EFJ300" s="3">
        <v>93205</v>
      </c>
      <c r="EFK300" s="3">
        <v>93205</v>
      </c>
      <c r="EFL300" s="3">
        <v>93205</v>
      </c>
      <c r="EFM300" s="3">
        <v>93205</v>
      </c>
      <c r="EFN300" s="3">
        <v>93205</v>
      </c>
      <c r="EFO300" s="3">
        <v>93205</v>
      </c>
      <c r="EFP300" s="3">
        <v>93205</v>
      </c>
      <c r="EFQ300" s="3">
        <v>93205</v>
      </c>
      <c r="EFR300" s="3">
        <v>93205</v>
      </c>
      <c r="EFS300" s="3">
        <v>93205</v>
      </c>
      <c r="EFT300" s="3">
        <v>93205</v>
      </c>
      <c r="EFU300" s="3">
        <v>93205</v>
      </c>
      <c r="EFV300" s="3">
        <v>93205</v>
      </c>
      <c r="EFW300" s="3">
        <v>93205</v>
      </c>
      <c r="EFX300" s="3">
        <v>93205</v>
      </c>
      <c r="EFY300" s="3">
        <v>93205</v>
      </c>
      <c r="EFZ300" s="3">
        <v>93205</v>
      </c>
      <c r="EGA300" s="3">
        <v>93205</v>
      </c>
      <c r="EGB300" s="3">
        <v>93205</v>
      </c>
      <c r="EGC300" s="3">
        <v>93205</v>
      </c>
      <c r="EGD300" s="3">
        <v>93205</v>
      </c>
      <c r="EGE300" s="3">
        <v>93205</v>
      </c>
      <c r="EGF300" s="3">
        <v>93205</v>
      </c>
      <c r="EGG300" s="3">
        <v>93205</v>
      </c>
      <c r="EGH300" s="3">
        <v>93205</v>
      </c>
      <c r="EGI300" s="3">
        <v>93205</v>
      </c>
      <c r="EGJ300" s="3">
        <v>93205</v>
      </c>
      <c r="EGK300" s="3">
        <v>93205</v>
      </c>
      <c r="EGL300" s="3">
        <v>93205</v>
      </c>
      <c r="EGM300" s="3">
        <v>93205</v>
      </c>
      <c r="EGN300" s="3">
        <v>93205</v>
      </c>
      <c r="EGO300" s="3">
        <v>93205</v>
      </c>
      <c r="EGP300" s="3">
        <v>93205</v>
      </c>
      <c r="EGQ300" s="3">
        <v>93205</v>
      </c>
      <c r="EGR300" s="3">
        <v>93205</v>
      </c>
      <c r="EGS300" s="3">
        <v>93205</v>
      </c>
      <c r="EGT300" s="3">
        <v>93205</v>
      </c>
      <c r="EGU300" s="3">
        <v>93205</v>
      </c>
      <c r="EGV300" s="3">
        <v>93205</v>
      </c>
      <c r="EGW300" s="3">
        <v>93205</v>
      </c>
      <c r="EGX300" s="3">
        <v>93205</v>
      </c>
      <c r="EGY300" s="3">
        <v>93205</v>
      </c>
      <c r="EGZ300" s="3">
        <v>93205</v>
      </c>
      <c r="EHA300" s="3">
        <v>93205</v>
      </c>
      <c r="EHB300" s="3">
        <v>93205</v>
      </c>
      <c r="EHC300" s="3">
        <v>93205</v>
      </c>
      <c r="EHD300" s="3">
        <v>93205</v>
      </c>
      <c r="EHE300" s="3">
        <v>93205</v>
      </c>
      <c r="EHF300" s="3">
        <v>93205</v>
      </c>
      <c r="EHG300" s="3">
        <v>93205</v>
      </c>
      <c r="EHH300" s="3">
        <v>93205</v>
      </c>
      <c r="EHI300" s="3">
        <v>93205</v>
      </c>
      <c r="EHJ300" s="3">
        <v>93205</v>
      </c>
      <c r="EHK300" s="3">
        <v>93205</v>
      </c>
      <c r="EHL300" s="3">
        <v>93205</v>
      </c>
      <c r="EHM300" s="3">
        <v>93205</v>
      </c>
      <c r="EHN300" s="3">
        <v>93205</v>
      </c>
      <c r="EHO300" s="3">
        <v>93205</v>
      </c>
      <c r="EHP300" s="3">
        <v>93205</v>
      </c>
      <c r="EHQ300" s="3">
        <v>93205</v>
      </c>
      <c r="EHR300" s="3">
        <v>93205</v>
      </c>
      <c r="EHS300" s="3">
        <v>93205</v>
      </c>
      <c r="EHT300" s="3">
        <v>93205</v>
      </c>
      <c r="EHU300" s="3">
        <v>93205</v>
      </c>
      <c r="EHV300" s="3">
        <v>93205</v>
      </c>
      <c r="EHW300" s="3">
        <v>93205</v>
      </c>
      <c r="EHX300" s="3">
        <v>93205</v>
      </c>
      <c r="EHY300" s="3">
        <v>93205</v>
      </c>
      <c r="EHZ300" s="3">
        <v>93205</v>
      </c>
      <c r="EIA300" s="3">
        <v>93205</v>
      </c>
      <c r="EIB300" s="3">
        <v>93205</v>
      </c>
      <c r="EIC300" s="3">
        <v>93205</v>
      </c>
      <c r="EID300" s="3">
        <v>93205</v>
      </c>
      <c r="EIE300" s="3">
        <v>93205</v>
      </c>
      <c r="EIF300" s="3">
        <v>93205</v>
      </c>
      <c r="EIG300" s="3">
        <v>93205</v>
      </c>
      <c r="EIH300" s="3">
        <v>93205</v>
      </c>
      <c r="EII300" s="3">
        <v>93205</v>
      </c>
      <c r="EIJ300" s="3">
        <v>93205</v>
      </c>
      <c r="EIK300" s="3">
        <v>93205</v>
      </c>
      <c r="EIL300" s="3">
        <v>93205</v>
      </c>
      <c r="EIM300" s="3">
        <v>93205</v>
      </c>
      <c r="EIN300" s="3">
        <v>93205</v>
      </c>
      <c r="EIO300" s="3">
        <v>93205</v>
      </c>
      <c r="EIP300" s="3">
        <v>93205</v>
      </c>
      <c r="EIQ300" s="3">
        <v>93205</v>
      </c>
      <c r="EIR300" s="3">
        <v>93205</v>
      </c>
      <c r="EIS300" s="3">
        <v>93205</v>
      </c>
      <c r="EIT300" s="3">
        <v>93205</v>
      </c>
      <c r="EIU300" s="3">
        <v>93205</v>
      </c>
      <c r="EIV300" s="3">
        <v>93205</v>
      </c>
      <c r="EIW300" s="3">
        <v>93205</v>
      </c>
      <c r="EIX300" s="3">
        <v>93205</v>
      </c>
      <c r="EIY300" s="3">
        <v>93205</v>
      </c>
      <c r="EIZ300" s="3">
        <v>93205</v>
      </c>
      <c r="EJA300" s="3">
        <v>93205</v>
      </c>
      <c r="EJB300" s="3">
        <v>93205</v>
      </c>
      <c r="EJC300" s="3">
        <v>93205</v>
      </c>
      <c r="EJD300" s="3">
        <v>93205</v>
      </c>
      <c r="EJE300" s="3">
        <v>93205</v>
      </c>
      <c r="EJF300" s="3">
        <v>93205</v>
      </c>
      <c r="EJG300" s="3">
        <v>93205</v>
      </c>
      <c r="EJH300" s="3">
        <v>93205</v>
      </c>
      <c r="EJI300" s="3">
        <v>93205</v>
      </c>
      <c r="EJJ300" s="3">
        <v>93205</v>
      </c>
      <c r="EJK300" s="3">
        <v>93205</v>
      </c>
      <c r="EJL300" s="3">
        <v>93205</v>
      </c>
      <c r="EJM300" s="3">
        <v>93205</v>
      </c>
      <c r="EJN300" s="3">
        <v>93205</v>
      </c>
      <c r="EJO300" s="3">
        <v>93205</v>
      </c>
      <c r="EJP300" s="3">
        <v>93205</v>
      </c>
      <c r="EJQ300" s="3">
        <v>93205</v>
      </c>
      <c r="EJR300" s="3">
        <v>93205</v>
      </c>
      <c r="EJS300" s="3">
        <v>93205</v>
      </c>
      <c r="EJT300" s="3">
        <v>93205</v>
      </c>
      <c r="EJU300" s="3">
        <v>93205</v>
      </c>
      <c r="EJV300" s="3">
        <v>93205</v>
      </c>
      <c r="EJW300" s="3">
        <v>93205</v>
      </c>
      <c r="EJX300" s="3">
        <v>93205</v>
      </c>
      <c r="EJY300" s="3">
        <v>93205</v>
      </c>
      <c r="EJZ300" s="3">
        <v>93205</v>
      </c>
      <c r="EKA300" s="3">
        <v>93205</v>
      </c>
      <c r="EKB300" s="3">
        <v>93205</v>
      </c>
      <c r="EKC300" s="3">
        <v>93205</v>
      </c>
      <c r="EKD300" s="3">
        <v>93205</v>
      </c>
      <c r="EKE300" s="3">
        <v>93205</v>
      </c>
      <c r="EKF300" s="3">
        <v>93205</v>
      </c>
      <c r="EKG300" s="3">
        <v>93205</v>
      </c>
      <c r="EKH300" s="3">
        <v>93205</v>
      </c>
      <c r="EKI300" s="3">
        <v>93205</v>
      </c>
      <c r="EKJ300" s="3">
        <v>93205</v>
      </c>
      <c r="EKK300" s="3">
        <v>93205</v>
      </c>
      <c r="EKL300" s="3">
        <v>93205</v>
      </c>
      <c r="EKM300" s="3">
        <v>93205</v>
      </c>
      <c r="EKN300" s="3">
        <v>93205</v>
      </c>
      <c r="EKO300" s="3">
        <v>93205</v>
      </c>
      <c r="EKP300" s="3">
        <v>93205</v>
      </c>
      <c r="EKQ300" s="3">
        <v>93205</v>
      </c>
      <c r="EKR300" s="3">
        <v>93205</v>
      </c>
      <c r="EKS300" s="3">
        <v>93205</v>
      </c>
      <c r="EKT300" s="3">
        <v>93205</v>
      </c>
      <c r="EKU300" s="3">
        <v>93205</v>
      </c>
      <c r="EKV300" s="3">
        <v>93205</v>
      </c>
      <c r="EKW300" s="3">
        <v>93205</v>
      </c>
      <c r="EKX300" s="3">
        <v>93205</v>
      </c>
      <c r="EKY300" s="3">
        <v>93205</v>
      </c>
      <c r="EKZ300" s="3">
        <v>93205</v>
      </c>
      <c r="ELA300" s="3">
        <v>93205</v>
      </c>
      <c r="ELB300" s="3">
        <v>93205</v>
      </c>
      <c r="ELC300" s="3">
        <v>93205</v>
      </c>
      <c r="ELD300" s="3">
        <v>93205</v>
      </c>
      <c r="ELE300" s="3">
        <v>93205</v>
      </c>
      <c r="ELF300" s="3">
        <v>93205</v>
      </c>
      <c r="ELG300" s="3">
        <v>93205</v>
      </c>
      <c r="ELH300" s="3">
        <v>93205</v>
      </c>
      <c r="ELI300" s="3">
        <v>93205</v>
      </c>
      <c r="ELJ300" s="3">
        <v>93205</v>
      </c>
      <c r="ELK300" s="3">
        <v>93205</v>
      </c>
      <c r="ELL300" s="3">
        <v>93205</v>
      </c>
      <c r="ELM300" s="3">
        <v>93205</v>
      </c>
      <c r="ELN300" s="3">
        <v>93205</v>
      </c>
      <c r="ELO300" s="3">
        <v>93205</v>
      </c>
      <c r="ELP300" s="3">
        <v>93205</v>
      </c>
      <c r="ELQ300" s="3">
        <v>93205</v>
      </c>
      <c r="ELR300" s="3">
        <v>93205</v>
      </c>
      <c r="ELS300" s="3">
        <v>93205</v>
      </c>
      <c r="ELT300" s="3">
        <v>93205</v>
      </c>
      <c r="ELU300" s="3">
        <v>93205</v>
      </c>
      <c r="ELV300" s="3">
        <v>93205</v>
      </c>
      <c r="ELW300" s="3">
        <v>93205</v>
      </c>
      <c r="ELX300" s="3">
        <v>93205</v>
      </c>
      <c r="ELY300" s="3">
        <v>93205</v>
      </c>
      <c r="ELZ300" s="3">
        <v>93205</v>
      </c>
      <c r="EMA300" s="3">
        <v>93205</v>
      </c>
      <c r="EMB300" s="3">
        <v>93205</v>
      </c>
      <c r="EMC300" s="3">
        <v>93205</v>
      </c>
      <c r="EMD300" s="3">
        <v>93205</v>
      </c>
      <c r="EME300" s="3">
        <v>93205</v>
      </c>
      <c r="EMF300" s="3">
        <v>93205</v>
      </c>
      <c r="EMG300" s="3">
        <v>93205</v>
      </c>
      <c r="EMH300" s="3">
        <v>93205</v>
      </c>
      <c r="EMI300" s="3">
        <v>93205</v>
      </c>
      <c r="EMJ300" s="3">
        <v>93205</v>
      </c>
      <c r="EMK300" s="3">
        <v>93205</v>
      </c>
      <c r="EML300" s="3">
        <v>93205</v>
      </c>
      <c r="EMM300" s="3">
        <v>93205</v>
      </c>
      <c r="EMN300" s="3">
        <v>93205</v>
      </c>
      <c r="EMO300" s="3">
        <v>93205</v>
      </c>
      <c r="EMP300" s="3">
        <v>93205</v>
      </c>
      <c r="EMQ300" s="3">
        <v>93205</v>
      </c>
      <c r="EMR300" s="3">
        <v>93205</v>
      </c>
      <c r="EMS300" s="3">
        <v>93205</v>
      </c>
      <c r="EMT300" s="3">
        <v>93205</v>
      </c>
      <c r="EMU300" s="3">
        <v>93205</v>
      </c>
      <c r="EMV300" s="3">
        <v>93205</v>
      </c>
      <c r="EMW300" s="3">
        <v>93205</v>
      </c>
      <c r="EMX300" s="3">
        <v>93205</v>
      </c>
      <c r="EMY300" s="3">
        <v>93205</v>
      </c>
      <c r="EMZ300" s="3">
        <v>93205</v>
      </c>
      <c r="ENA300" s="3">
        <v>93205</v>
      </c>
      <c r="ENB300" s="3">
        <v>93205</v>
      </c>
      <c r="ENC300" s="3">
        <v>93205</v>
      </c>
      <c r="END300" s="3">
        <v>93205</v>
      </c>
      <c r="ENE300" s="3">
        <v>93205</v>
      </c>
      <c r="ENF300" s="3">
        <v>93205</v>
      </c>
      <c r="ENG300" s="3">
        <v>93205</v>
      </c>
      <c r="ENH300" s="3">
        <v>93205</v>
      </c>
      <c r="ENI300" s="3">
        <v>93205</v>
      </c>
      <c r="ENJ300" s="3">
        <v>93205</v>
      </c>
      <c r="ENK300" s="3">
        <v>93205</v>
      </c>
      <c r="ENL300" s="3">
        <v>93205</v>
      </c>
      <c r="ENM300" s="3">
        <v>93205</v>
      </c>
      <c r="ENN300" s="3">
        <v>93205</v>
      </c>
      <c r="ENO300" s="3">
        <v>93205</v>
      </c>
      <c r="ENP300" s="3">
        <v>93205</v>
      </c>
      <c r="ENQ300" s="3">
        <v>93205</v>
      </c>
      <c r="ENR300" s="3">
        <v>93205</v>
      </c>
      <c r="ENS300" s="3">
        <v>93205</v>
      </c>
      <c r="ENT300" s="3">
        <v>93205</v>
      </c>
      <c r="ENU300" s="3">
        <v>93205</v>
      </c>
      <c r="ENV300" s="3">
        <v>93205</v>
      </c>
      <c r="ENW300" s="3">
        <v>93205</v>
      </c>
      <c r="ENX300" s="3">
        <v>93205</v>
      </c>
      <c r="ENY300" s="3">
        <v>93205</v>
      </c>
      <c r="ENZ300" s="3">
        <v>93205</v>
      </c>
      <c r="EOA300" s="3">
        <v>93205</v>
      </c>
      <c r="EOB300" s="3">
        <v>93205</v>
      </c>
      <c r="EOC300" s="3">
        <v>93205</v>
      </c>
      <c r="EOD300" s="3">
        <v>93205</v>
      </c>
      <c r="EOE300" s="3">
        <v>93205</v>
      </c>
      <c r="EOF300" s="3">
        <v>93205</v>
      </c>
      <c r="EOG300" s="3">
        <v>93205</v>
      </c>
      <c r="EOH300" s="3">
        <v>93205</v>
      </c>
      <c r="EOI300" s="3">
        <v>93205</v>
      </c>
      <c r="EOJ300" s="3">
        <v>93205</v>
      </c>
      <c r="EOK300" s="3">
        <v>93205</v>
      </c>
      <c r="EOL300" s="3">
        <v>93205</v>
      </c>
      <c r="EOM300" s="3">
        <v>93205</v>
      </c>
      <c r="EON300" s="3">
        <v>93205</v>
      </c>
      <c r="EOO300" s="3">
        <v>93205</v>
      </c>
      <c r="EOP300" s="3">
        <v>93205</v>
      </c>
      <c r="EOQ300" s="3">
        <v>93205</v>
      </c>
      <c r="EOR300" s="3">
        <v>93205</v>
      </c>
      <c r="EOS300" s="3">
        <v>93205</v>
      </c>
      <c r="EOT300" s="3">
        <v>93205</v>
      </c>
      <c r="EOU300" s="3">
        <v>93205</v>
      </c>
      <c r="EOV300" s="3">
        <v>93205</v>
      </c>
      <c r="EOW300" s="3">
        <v>93205</v>
      </c>
      <c r="EOX300" s="3">
        <v>93205</v>
      </c>
      <c r="EOY300" s="3">
        <v>93205</v>
      </c>
      <c r="EOZ300" s="3">
        <v>93205</v>
      </c>
      <c r="EPA300" s="3">
        <v>93205</v>
      </c>
      <c r="EPB300" s="3">
        <v>93205</v>
      </c>
      <c r="EPC300" s="3">
        <v>93205</v>
      </c>
      <c r="EPD300" s="3">
        <v>93205</v>
      </c>
      <c r="EPE300" s="3">
        <v>93205</v>
      </c>
      <c r="EPF300" s="3">
        <v>93205</v>
      </c>
      <c r="EPG300" s="3">
        <v>93205</v>
      </c>
      <c r="EPH300" s="3">
        <v>93205</v>
      </c>
      <c r="EPI300" s="3">
        <v>93205</v>
      </c>
      <c r="EPJ300" s="3">
        <v>93205</v>
      </c>
      <c r="EPK300" s="3">
        <v>93205</v>
      </c>
      <c r="EPL300" s="3">
        <v>93205</v>
      </c>
      <c r="EPM300" s="3">
        <v>93205</v>
      </c>
      <c r="EPN300" s="3">
        <v>93205</v>
      </c>
      <c r="EPO300" s="3">
        <v>93205</v>
      </c>
      <c r="EPP300" s="3">
        <v>93205</v>
      </c>
      <c r="EPQ300" s="3">
        <v>93205</v>
      </c>
      <c r="EPR300" s="3">
        <v>93205</v>
      </c>
      <c r="EPS300" s="3">
        <v>93205</v>
      </c>
      <c r="EPT300" s="3">
        <v>93205</v>
      </c>
      <c r="EPU300" s="3">
        <v>93205</v>
      </c>
      <c r="EPV300" s="3">
        <v>93205</v>
      </c>
      <c r="EPW300" s="3">
        <v>93205</v>
      </c>
      <c r="EPX300" s="3">
        <v>93205</v>
      </c>
      <c r="EPY300" s="3">
        <v>93205</v>
      </c>
      <c r="EPZ300" s="3">
        <v>93205</v>
      </c>
      <c r="EQA300" s="3">
        <v>93205</v>
      </c>
      <c r="EQB300" s="3">
        <v>93205</v>
      </c>
      <c r="EQC300" s="3">
        <v>93205</v>
      </c>
      <c r="EQD300" s="3">
        <v>93205</v>
      </c>
      <c r="EQE300" s="3">
        <v>93205</v>
      </c>
      <c r="EQF300" s="3">
        <v>93205</v>
      </c>
      <c r="EQG300" s="3">
        <v>93205</v>
      </c>
      <c r="EQH300" s="3">
        <v>93205</v>
      </c>
      <c r="EQI300" s="3">
        <v>93205</v>
      </c>
      <c r="EQJ300" s="3">
        <v>93205</v>
      </c>
      <c r="EQK300" s="3">
        <v>93205</v>
      </c>
      <c r="EQL300" s="3">
        <v>93205</v>
      </c>
      <c r="EQM300" s="3">
        <v>93205</v>
      </c>
      <c r="EQN300" s="3">
        <v>93205</v>
      </c>
      <c r="EQO300" s="3">
        <v>93205</v>
      </c>
      <c r="EQP300" s="3">
        <v>93205</v>
      </c>
      <c r="EQQ300" s="3">
        <v>93205</v>
      </c>
      <c r="EQR300" s="3">
        <v>93205</v>
      </c>
      <c r="EQS300" s="3">
        <v>93205</v>
      </c>
      <c r="EQT300" s="3">
        <v>93205</v>
      </c>
      <c r="EQU300" s="3">
        <v>93205</v>
      </c>
      <c r="EQV300" s="3">
        <v>93205</v>
      </c>
      <c r="EQW300" s="3">
        <v>93205</v>
      </c>
      <c r="EQX300" s="3">
        <v>93205</v>
      </c>
      <c r="EQY300" s="3">
        <v>93205</v>
      </c>
      <c r="EQZ300" s="3">
        <v>93205</v>
      </c>
      <c r="ERA300" s="3">
        <v>93205</v>
      </c>
      <c r="ERB300" s="3">
        <v>93205</v>
      </c>
      <c r="ERC300" s="3">
        <v>93205</v>
      </c>
      <c r="ERD300" s="3">
        <v>93205</v>
      </c>
      <c r="ERE300" s="3">
        <v>93205</v>
      </c>
      <c r="ERF300" s="3">
        <v>93205</v>
      </c>
      <c r="ERG300" s="3">
        <v>93205</v>
      </c>
      <c r="ERH300" s="3">
        <v>93205</v>
      </c>
      <c r="ERI300" s="3">
        <v>93205</v>
      </c>
      <c r="ERJ300" s="3">
        <v>93205</v>
      </c>
      <c r="ERK300" s="3">
        <v>93205</v>
      </c>
      <c r="ERL300" s="3">
        <v>93205</v>
      </c>
      <c r="ERM300" s="3">
        <v>93205</v>
      </c>
      <c r="ERN300" s="3">
        <v>93205</v>
      </c>
      <c r="ERO300" s="3">
        <v>93205</v>
      </c>
      <c r="ERP300" s="3">
        <v>93205</v>
      </c>
      <c r="ERQ300" s="3">
        <v>93205</v>
      </c>
      <c r="ERR300" s="3">
        <v>93205</v>
      </c>
      <c r="ERS300" s="3">
        <v>93205</v>
      </c>
      <c r="ERT300" s="3">
        <v>93205</v>
      </c>
      <c r="ERU300" s="3">
        <v>93205</v>
      </c>
      <c r="ERV300" s="3">
        <v>93205</v>
      </c>
      <c r="ERW300" s="3">
        <v>93205</v>
      </c>
      <c r="ERX300" s="3">
        <v>93205</v>
      </c>
      <c r="ERY300" s="3">
        <v>93205</v>
      </c>
      <c r="ERZ300" s="3">
        <v>93205</v>
      </c>
      <c r="ESA300" s="3">
        <v>93205</v>
      </c>
      <c r="ESB300" s="3">
        <v>93205</v>
      </c>
      <c r="ESC300" s="3">
        <v>93205</v>
      </c>
      <c r="ESD300" s="3">
        <v>93205</v>
      </c>
      <c r="ESE300" s="3">
        <v>93205</v>
      </c>
      <c r="ESF300" s="3">
        <v>93205</v>
      </c>
      <c r="ESG300" s="3">
        <v>93205</v>
      </c>
      <c r="ESH300" s="3">
        <v>93205</v>
      </c>
      <c r="ESI300" s="3">
        <v>93205</v>
      </c>
      <c r="ESJ300" s="3">
        <v>93205</v>
      </c>
      <c r="ESK300" s="3">
        <v>93205</v>
      </c>
      <c r="ESL300" s="3">
        <v>93205</v>
      </c>
      <c r="ESM300" s="3">
        <v>93205</v>
      </c>
      <c r="ESN300" s="3">
        <v>93205</v>
      </c>
      <c r="ESO300" s="3">
        <v>93205</v>
      </c>
      <c r="ESP300" s="3">
        <v>93205</v>
      </c>
      <c r="ESQ300" s="3">
        <v>93205</v>
      </c>
      <c r="ESR300" s="3">
        <v>93205</v>
      </c>
      <c r="ESS300" s="3">
        <v>93205</v>
      </c>
      <c r="EST300" s="3">
        <v>93205</v>
      </c>
      <c r="ESU300" s="3">
        <v>93205</v>
      </c>
      <c r="ESV300" s="3">
        <v>93205</v>
      </c>
      <c r="ESW300" s="3">
        <v>93205</v>
      </c>
      <c r="ESX300" s="3">
        <v>93205</v>
      </c>
      <c r="ESY300" s="3">
        <v>93205</v>
      </c>
      <c r="ESZ300" s="3">
        <v>93205</v>
      </c>
      <c r="ETA300" s="3">
        <v>93205</v>
      </c>
      <c r="ETB300" s="3">
        <v>93205</v>
      </c>
      <c r="ETC300" s="3">
        <v>93205</v>
      </c>
      <c r="ETD300" s="3">
        <v>93205</v>
      </c>
      <c r="ETE300" s="3">
        <v>93205</v>
      </c>
      <c r="ETF300" s="3">
        <v>93205</v>
      </c>
      <c r="ETG300" s="3">
        <v>93205</v>
      </c>
      <c r="ETH300" s="3">
        <v>93205</v>
      </c>
      <c r="ETI300" s="3">
        <v>93205</v>
      </c>
      <c r="ETJ300" s="3">
        <v>93205</v>
      </c>
      <c r="ETK300" s="3">
        <v>93205</v>
      </c>
      <c r="ETL300" s="3">
        <v>93205</v>
      </c>
      <c r="ETM300" s="3">
        <v>93205</v>
      </c>
      <c r="ETN300" s="3">
        <v>93205</v>
      </c>
      <c r="ETO300" s="3">
        <v>93205</v>
      </c>
      <c r="ETP300" s="3">
        <v>93205</v>
      </c>
      <c r="ETQ300" s="3">
        <v>93205</v>
      </c>
      <c r="ETR300" s="3">
        <v>93205</v>
      </c>
      <c r="ETS300" s="3">
        <v>93205</v>
      </c>
      <c r="ETT300" s="3">
        <v>93205</v>
      </c>
      <c r="ETU300" s="3">
        <v>93205</v>
      </c>
      <c r="ETV300" s="3">
        <v>93205</v>
      </c>
      <c r="ETW300" s="3">
        <v>93205</v>
      </c>
      <c r="ETX300" s="3">
        <v>93205</v>
      </c>
      <c r="ETY300" s="3">
        <v>93205</v>
      </c>
      <c r="ETZ300" s="3">
        <v>93205</v>
      </c>
      <c r="EUA300" s="3">
        <v>93205</v>
      </c>
      <c r="EUB300" s="3">
        <v>93205</v>
      </c>
      <c r="EUC300" s="3">
        <v>93205</v>
      </c>
      <c r="EUD300" s="3">
        <v>93205</v>
      </c>
      <c r="EUE300" s="3">
        <v>93205</v>
      </c>
      <c r="EUF300" s="3">
        <v>93205</v>
      </c>
      <c r="EUG300" s="3">
        <v>93205</v>
      </c>
      <c r="EUH300" s="3">
        <v>93205</v>
      </c>
      <c r="EUI300" s="3">
        <v>93205</v>
      </c>
      <c r="EUJ300" s="3">
        <v>93205</v>
      </c>
      <c r="EUK300" s="3">
        <v>93205</v>
      </c>
      <c r="EUL300" s="3">
        <v>93205</v>
      </c>
      <c r="EUM300" s="3">
        <v>93205</v>
      </c>
      <c r="EUN300" s="3">
        <v>93205</v>
      </c>
      <c r="EUO300" s="3">
        <v>93205</v>
      </c>
      <c r="EUP300" s="3">
        <v>93205</v>
      </c>
      <c r="EUQ300" s="3">
        <v>93205</v>
      </c>
      <c r="EUR300" s="3">
        <v>93205</v>
      </c>
      <c r="EUS300" s="3">
        <v>93205</v>
      </c>
      <c r="EUT300" s="3">
        <v>93205</v>
      </c>
      <c r="EUU300" s="3">
        <v>93205</v>
      </c>
      <c r="EUV300" s="3">
        <v>93205</v>
      </c>
      <c r="EUW300" s="3">
        <v>93205</v>
      </c>
      <c r="EUX300" s="3">
        <v>93205</v>
      </c>
      <c r="EUY300" s="3">
        <v>93205</v>
      </c>
      <c r="EUZ300" s="3">
        <v>93205</v>
      </c>
      <c r="EVA300" s="3">
        <v>93205</v>
      </c>
      <c r="EVB300" s="3">
        <v>93205</v>
      </c>
      <c r="EVC300" s="3">
        <v>93205</v>
      </c>
      <c r="EVD300" s="3">
        <v>93205</v>
      </c>
      <c r="EVE300" s="3">
        <v>93205</v>
      </c>
      <c r="EVF300" s="3">
        <v>93205</v>
      </c>
      <c r="EVG300" s="3">
        <v>93205</v>
      </c>
      <c r="EVH300" s="3">
        <v>93205</v>
      </c>
      <c r="EVI300" s="3">
        <v>93205</v>
      </c>
      <c r="EVJ300" s="3">
        <v>93205</v>
      </c>
      <c r="EVK300" s="3">
        <v>93205</v>
      </c>
      <c r="EVL300" s="3">
        <v>93205</v>
      </c>
      <c r="EVM300" s="3">
        <v>93205</v>
      </c>
      <c r="EVN300" s="3">
        <v>93205</v>
      </c>
      <c r="EVO300" s="3">
        <v>93205</v>
      </c>
      <c r="EVP300" s="3">
        <v>93205</v>
      </c>
      <c r="EVQ300" s="3">
        <v>93205</v>
      </c>
      <c r="EVR300" s="3">
        <v>93205</v>
      </c>
      <c r="EVS300" s="3">
        <v>93205</v>
      </c>
      <c r="EVT300" s="3">
        <v>93205</v>
      </c>
      <c r="EVU300" s="3">
        <v>93205</v>
      </c>
      <c r="EVV300" s="3">
        <v>93205</v>
      </c>
      <c r="EVW300" s="3">
        <v>93205</v>
      </c>
      <c r="EVX300" s="3">
        <v>93205</v>
      </c>
      <c r="EVY300" s="3">
        <v>93205</v>
      </c>
      <c r="EVZ300" s="3">
        <v>93205</v>
      </c>
      <c r="EWA300" s="3">
        <v>93205</v>
      </c>
      <c r="EWB300" s="3">
        <v>93205</v>
      </c>
      <c r="EWC300" s="3">
        <v>93205</v>
      </c>
      <c r="EWD300" s="3">
        <v>93205</v>
      </c>
      <c r="EWE300" s="3">
        <v>93205</v>
      </c>
      <c r="EWF300" s="3">
        <v>93205</v>
      </c>
      <c r="EWG300" s="3">
        <v>93205</v>
      </c>
      <c r="EWH300" s="3">
        <v>93205</v>
      </c>
      <c r="EWI300" s="3">
        <v>93205</v>
      </c>
      <c r="EWJ300" s="3">
        <v>93205</v>
      </c>
      <c r="EWK300" s="3">
        <v>93205</v>
      </c>
      <c r="EWL300" s="3">
        <v>93205</v>
      </c>
      <c r="EWM300" s="3">
        <v>93205</v>
      </c>
      <c r="EWN300" s="3">
        <v>93205</v>
      </c>
      <c r="EWO300" s="3">
        <v>93205</v>
      </c>
      <c r="EWP300" s="3">
        <v>93205</v>
      </c>
      <c r="EWQ300" s="3">
        <v>93205</v>
      </c>
      <c r="EWR300" s="3">
        <v>93205</v>
      </c>
      <c r="EWS300" s="3">
        <v>93205</v>
      </c>
      <c r="EWT300" s="3">
        <v>93205</v>
      </c>
      <c r="EWU300" s="3">
        <v>93205</v>
      </c>
      <c r="EWV300" s="3">
        <v>93205</v>
      </c>
      <c r="EWW300" s="3">
        <v>93205</v>
      </c>
      <c r="EWX300" s="3">
        <v>93205</v>
      </c>
      <c r="EWY300" s="3">
        <v>93205</v>
      </c>
      <c r="EWZ300" s="3">
        <v>93205</v>
      </c>
      <c r="EXA300" s="3">
        <v>93205</v>
      </c>
      <c r="EXB300" s="3">
        <v>93205</v>
      </c>
      <c r="EXC300" s="3">
        <v>93205</v>
      </c>
      <c r="EXD300" s="3">
        <v>93205</v>
      </c>
      <c r="EXE300" s="3">
        <v>93205</v>
      </c>
      <c r="EXF300" s="3">
        <v>93205</v>
      </c>
      <c r="EXG300" s="3">
        <v>93205</v>
      </c>
      <c r="EXH300" s="3">
        <v>93205</v>
      </c>
      <c r="EXI300" s="3">
        <v>93205</v>
      </c>
      <c r="EXJ300" s="3">
        <v>93205</v>
      </c>
      <c r="EXK300" s="3">
        <v>93205</v>
      </c>
      <c r="EXL300" s="3">
        <v>93205</v>
      </c>
      <c r="EXM300" s="3">
        <v>93205</v>
      </c>
      <c r="EXN300" s="3">
        <v>93205</v>
      </c>
      <c r="EXO300" s="3">
        <v>93205</v>
      </c>
      <c r="EXP300" s="3">
        <v>93205</v>
      </c>
      <c r="EXQ300" s="3">
        <v>93205</v>
      </c>
      <c r="EXR300" s="3">
        <v>93205</v>
      </c>
      <c r="EXS300" s="3">
        <v>93205</v>
      </c>
      <c r="EXT300" s="3">
        <v>93205</v>
      </c>
      <c r="EXU300" s="3">
        <v>93205</v>
      </c>
      <c r="EXV300" s="3">
        <v>93205</v>
      </c>
      <c r="EXW300" s="3">
        <v>93205</v>
      </c>
      <c r="EXX300" s="3">
        <v>93205</v>
      </c>
      <c r="EXY300" s="3">
        <v>93205</v>
      </c>
      <c r="EXZ300" s="3">
        <v>93205</v>
      </c>
      <c r="EYA300" s="3">
        <v>93205</v>
      </c>
      <c r="EYB300" s="3">
        <v>93205</v>
      </c>
      <c r="EYC300" s="3">
        <v>93205</v>
      </c>
      <c r="EYD300" s="3">
        <v>93205</v>
      </c>
      <c r="EYE300" s="3">
        <v>93205</v>
      </c>
      <c r="EYF300" s="3">
        <v>93205</v>
      </c>
      <c r="EYG300" s="3">
        <v>93205</v>
      </c>
      <c r="EYH300" s="3">
        <v>93205</v>
      </c>
      <c r="EYI300" s="3">
        <v>93205</v>
      </c>
      <c r="EYJ300" s="3">
        <v>93205</v>
      </c>
      <c r="EYK300" s="3">
        <v>93205</v>
      </c>
      <c r="EYL300" s="3">
        <v>93205</v>
      </c>
      <c r="EYM300" s="3">
        <v>93205</v>
      </c>
      <c r="EYN300" s="3">
        <v>93205</v>
      </c>
      <c r="EYO300" s="3">
        <v>93205</v>
      </c>
      <c r="EYP300" s="3">
        <v>93205</v>
      </c>
      <c r="EYQ300" s="3">
        <v>93205</v>
      </c>
      <c r="EYR300" s="3">
        <v>93205</v>
      </c>
      <c r="EYS300" s="3">
        <v>93205</v>
      </c>
      <c r="EYT300" s="3">
        <v>93205</v>
      </c>
      <c r="EYU300" s="3">
        <v>93205</v>
      </c>
      <c r="EYV300" s="3">
        <v>93205</v>
      </c>
      <c r="EYW300" s="3">
        <v>93205</v>
      </c>
      <c r="EYX300" s="3">
        <v>93205</v>
      </c>
      <c r="EYY300" s="3">
        <v>93205</v>
      </c>
      <c r="EYZ300" s="3">
        <v>93205</v>
      </c>
      <c r="EZA300" s="3">
        <v>93205</v>
      </c>
      <c r="EZB300" s="3">
        <v>93205</v>
      </c>
      <c r="EZC300" s="3">
        <v>93205</v>
      </c>
      <c r="EZD300" s="3">
        <v>93205</v>
      </c>
      <c r="EZE300" s="3">
        <v>93205</v>
      </c>
      <c r="EZF300" s="3">
        <v>93205</v>
      </c>
      <c r="EZG300" s="3">
        <v>93205</v>
      </c>
      <c r="EZH300" s="3">
        <v>93205</v>
      </c>
      <c r="EZI300" s="3">
        <v>93205</v>
      </c>
      <c r="EZJ300" s="3">
        <v>93205</v>
      </c>
      <c r="EZK300" s="3">
        <v>93205</v>
      </c>
      <c r="EZL300" s="3">
        <v>93205</v>
      </c>
      <c r="EZM300" s="3">
        <v>93205</v>
      </c>
      <c r="EZN300" s="3">
        <v>93205</v>
      </c>
      <c r="EZO300" s="3">
        <v>93205</v>
      </c>
      <c r="EZP300" s="3">
        <v>93205</v>
      </c>
      <c r="EZQ300" s="3">
        <v>93205</v>
      </c>
      <c r="EZR300" s="3">
        <v>93205</v>
      </c>
      <c r="EZS300" s="3">
        <v>93205</v>
      </c>
      <c r="EZT300" s="3">
        <v>93205</v>
      </c>
      <c r="EZU300" s="3">
        <v>93205</v>
      </c>
      <c r="EZV300" s="3">
        <v>93205</v>
      </c>
      <c r="EZW300" s="3">
        <v>93205</v>
      </c>
      <c r="EZX300" s="3">
        <v>93205</v>
      </c>
      <c r="EZY300" s="3">
        <v>93205</v>
      </c>
      <c r="EZZ300" s="3">
        <v>93205</v>
      </c>
      <c r="FAA300" s="3">
        <v>93205</v>
      </c>
      <c r="FAB300" s="3">
        <v>93205</v>
      </c>
      <c r="FAC300" s="3">
        <v>93205</v>
      </c>
      <c r="FAD300" s="3">
        <v>93205</v>
      </c>
      <c r="FAE300" s="3">
        <v>93205</v>
      </c>
      <c r="FAF300" s="3">
        <v>93205</v>
      </c>
      <c r="FAG300" s="3">
        <v>93205</v>
      </c>
      <c r="FAH300" s="3">
        <v>93205</v>
      </c>
      <c r="FAI300" s="3">
        <v>93205</v>
      </c>
      <c r="FAJ300" s="3">
        <v>93205</v>
      </c>
      <c r="FAK300" s="3">
        <v>93205</v>
      </c>
      <c r="FAL300" s="3">
        <v>93205</v>
      </c>
      <c r="FAM300" s="3">
        <v>93205</v>
      </c>
      <c r="FAN300" s="3">
        <v>93205</v>
      </c>
      <c r="FAO300" s="3">
        <v>93205</v>
      </c>
      <c r="FAP300" s="3">
        <v>93205</v>
      </c>
      <c r="FAQ300" s="3">
        <v>93205</v>
      </c>
      <c r="FAR300" s="3">
        <v>93205</v>
      </c>
      <c r="FAS300" s="3">
        <v>93205</v>
      </c>
      <c r="FAT300" s="3">
        <v>93205</v>
      </c>
      <c r="FAU300" s="3">
        <v>93205</v>
      </c>
      <c r="FAV300" s="3">
        <v>93205</v>
      </c>
      <c r="FAW300" s="3">
        <v>93205</v>
      </c>
      <c r="FAX300" s="3">
        <v>93205</v>
      </c>
      <c r="FAY300" s="3">
        <v>93205</v>
      </c>
      <c r="FAZ300" s="3">
        <v>93205</v>
      </c>
      <c r="FBA300" s="3">
        <v>93205</v>
      </c>
      <c r="FBB300" s="3">
        <v>93205</v>
      </c>
      <c r="FBC300" s="3">
        <v>93205</v>
      </c>
      <c r="FBD300" s="3">
        <v>93205</v>
      </c>
      <c r="FBE300" s="3">
        <v>93205</v>
      </c>
      <c r="FBF300" s="3">
        <v>93205</v>
      </c>
      <c r="FBG300" s="3">
        <v>93205</v>
      </c>
      <c r="FBH300" s="3">
        <v>93205</v>
      </c>
      <c r="FBI300" s="3">
        <v>93205</v>
      </c>
      <c r="FBJ300" s="3">
        <v>93205</v>
      </c>
      <c r="FBK300" s="3">
        <v>93205</v>
      </c>
      <c r="FBL300" s="3">
        <v>93205</v>
      </c>
      <c r="FBM300" s="3">
        <v>93205</v>
      </c>
      <c r="FBN300" s="3">
        <v>93205</v>
      </c>
      <c r="FBO300" s="3">
        <v>93205</v>
      </c>
      <c r="FBP300" s="3">
        <v>93205</v>
      </c>
      <c r="FBQ300" s="3">
        <v>93205</v>
      </c>
      <c r="FBR300" s="3">
        <v>93205</v>
      </c>
      <c r="FBS300" s="3">
        <v>93205</v>
      </c>
      <c r="FBT300" s="3">
        <v>93205</v>
      </c>
      <c r="FBU300" s="3">
        <v>93205</v>
      </c>
      <c r="FBV300" s="3">
        <v>93205</v>
      </c>
      <c r="FBW300" s="3">
        <v>93205</v>
      </c>
      <c r="FBX300" s="3">
        <v>93205</v>
      </c>
      <c r="FBY300" s="3">
        <v>93205</v>
      </c>
      <c r="FBZ300" s="3">
        <v>93205</v>
      </c>
      <c r="FCA300" s="3">
        <v>93205</v>
      </c>
      <c r="FCB300" s="3">
        <v>93205</v>
      </c>
      <c r="FCC300" s="3">
        <v>93205</v>
      </c>
      <c r="FCD300" s="3">
        <v>93205</v>
      </c>
      <c r="FCE300" s="3">
        <v>93205</v>
      </c>
      <c r="FCF300" s="3">
        <v>93205</v>
      </c>
      <c r="FCG300" s="3">
        <v>93205</v>
      </c>
      <c r="FCH300" s="3">
        <v>93205</v>
      </c>
      <c r="FCI300" s="3">
        <v>93205</v>
      </c>
      <c r="FCJ300" s="3">
        <v>93205</v>
      </c>
      <c r="FCK300" s="3">
        <v>93205</v>
      </c>
      <c r="FCL300" s="3">
        <v>93205</v>
      </c>
      <c r="FCM300" s="3">
        <v>93205</v>
      </c>
      <c r="FCN300" s="3">
        <v>93205</v>
      </c>
      <c r="FCO300" s="3">
        <v>93205</v>
      </c>
      <c r="FCP300" s="3">
        <v>93205</v>
      </c>
      <c r="FCQ300" s="3">
        <v>93205</v>
      </c>
      <c r="FCR300" s="3">
        <v>93205</v>
      </c>
      <c r="FCS300" s="3">
        <v>93205</v>
      </c>
      <c r="FCT300" s="3">
        <v>93205</v>
      </c>
      <c r="FCU300" s="3">
        <v>93205</v>
      </c>
      <c r="FCV300" s="3">
        <v>93205</v>
      </c>
      <c r="FCW300" s="3">
        <v>93205</v>
      </c>
      <c r="FCX300" s="3">
        <v>93205</v>
      </c>
      <c r="FCY300" s="3">
        <v>93205</v>
      </c>
      <c r="FCZ300" s="3">
        <v>93205</v>
      </c>
      <c r="FDA300" s="3">
        <v>93205</v>
      </c>
      <c r="FDB300" s="3">
        <v>93205</v>
      </c>
      <c r="FDC300" s="3">
        <v>93205</v>
      </c>
      <c r="FDD300" s="3">
        <v>93205</v>
      </c>
      <c r="FDE300" s="3">
        <v>93205</v>
      </c>
      <c r="FDF300" s="3">
        <v>93205</v>
      </c>
      <c r="FDG300" s="3">
        <v>93205</v>
      </c>
      <c r="FDH300" s="3">
        <v>93205</v>
      </c>
      <c r="FDI300" s="3">
        <v>93205</v>
      </c>
      <c r="FDJ300" s="3">
        <v>93205</v>
      </c>
      <c r="FDK300" s="3">
        <v>93205</v>
      </c>
      <c r="FDL300" s="3">
        <v>93205</v>
      </c>
      <c r="FDM300" s="3">
        <v>93205</v>
      </c>
      <c r="FDN300" s="3">
        <v>93205</v>
      </c>
      <c r="FDO300" s="3">
        <v>93205</v>
      </c>
      <c r="FDP300" s="3">
        <v>93205</v>
      </c>
      <c r="FDQ300" s="3">
        <v>93205</v>
      </c>
      <c r="FDR300" s="3">
        <v>93205</v>
      </c>
      <c r="FDS300" s="3">
        <v>93205</v>
      </c>
      <c r="FDT300" s="3">
        <v>93205</v>
      </c>
      <c r="FDU300" s="3">
        <v>93205</v>
      </c>
      <c r="FDV300" s="3">
        <v>93205</v>
      </c>
      <c r="FDW300" s="3">
        <v>93205</v>
      </c>
      <c r="FDX300" s="3">
        <v>93205</v>
      </c>
      <c r="FDY300" s="3">
        <v>93205</v>
      </c>
      <c r="FDZ300" s="3">
        <v>93205</v>
      </c>
      <c r="FEA300" s="3">
        <v>93205</v>
      </c>
      <c r="FEB300" s="3">
        <v>93205</v>
      </c>
      <c r="FEC300" s="3">
        <v>93205</v>
      </c>
      <c r="FED300" s="3">
        <v>93205</v>
      </c>
      <c r="FEE300" s="3">
        <v>93205</v>
      </c>
      <c r="FEF300" s="3">
        <v>93205</v>
      </c>
      <c r="FEG300" s="3">
        <v>93205</v>
      </c>
      <c r="FEH300" s="3">
        <v>93205</v>
      </c>
      <c r="FEI300" s="3">
        <v>93205</v>
      </c>
      <c r="FEJ300" s="3">
        <v>93205</v>
      </c>
      <c r="FEK300" s="3">
        <v>93205</v>
      </c>
      <c r="FEL300" s="3">
        <v>93205</v>
      </c>
      <c r="FEM300" s="3">
        <v>93205</v>
      </c>
      <c r="FEN300" s="3">
        <v>93205</v>
      </c>
      <c r="FEO300" s="3">
        <v>93205</v>
      </c>
      <c r="FEP300" s="3">
        <v>93205</v>
      </c>
      <c r="FEQ300" s="3">
        <v>93205</v>
      </c>
      <c r="FER300" s="3">
        <v>93205</v>
      </c>
      <c r="FES300" s="3">
        <v>93205</v>
      </c>
      <c r="FET300" s="3">
        <v>93205</v>
      </c>
      <c r="FEU300" s="3">
        <v>93205</v>
      </c>
      <c r="FEV300" s="3">
        <v>93205</v>
      </c>
      <c r="FEW300" s="3">
        <v>93205</v>
      </c>
      <c r="FEX300" s="3">
        <v>93205</v>
      </c>
      <c r="FEY300" s="3">
        <v>93205</v>
      </c>
      <c r="FEZ300" s="3">
        <v>93205</v>
      </c>
      <c r="FFA300" s="3">
        <v>93205</v>
      </c>
      <c r="FFB300" s="3">
        <v>93205</v>
      </c>
      <c r="FFC300" s="3">
        <v>93205</v>
      </c>
      <c r="FFD300" s="3">
        <v>93205</v>
      </c>
      <c r="FFE300" s="3">
        <v>93205</v>
      </c>
      <c r="FFF300" s="3">
        <v>93205</v>
      </c>
      <c r="FFG300" s="3">
        <v>93205</v>
      </c>
      <c r="FFH300" s="3">
        <v>93205</v>
      </c>
      <c r="FFI300" s="3">
        <v>93205</v>
      </c>
      <c r="FFJ300" s="3">
        <v>93205</v>
      </c>
      <c r="FFK300" s="3">
        <v>93205</v>
      </c>
      <c r="FFL300" s="3">
        <v>93205</v>
      </c>
      <c r="FFM300" s="3">
        <v>93205</v>
      </c>
      <c r="FFN300" s="3">
        <v>93205</v>
      </c>
      <c r="FFO300" s="3">
        <v>93205</v>
      </c>
      <c r="FFP300" s="3">
        <v>93205</v>
      </c>
      <c r="FFQ300" s="3">
        <v>93205</v>
      </c>
      <c r="FFR300" s="3">
        <v>93205</v>
      </c>
      <c r="FFS300" s="3">
        <v>93205</v>
      </c>
      <c r="FFT300" s="3">
        <v>93205</v>
      </c>
      <c r="FFU300" s="3">
        <v>93205</v>
      </c>
      <c r="FFV300" s="3">
        <v>93205</v>
      </c>
      <c r="FFW300" s="3">
        <v>93205</v>
      </c>
      <c r="FFX300" s="3">
        <v>93205</v>
      </c>
      <c r="FFY300" s="3">
        <v>93205</v>
      </c>
      <c r="FFZ300" s="3">
        <v>93205</v>
      </c>
      <c r="FGA300" s="3">
        <v>93205</v>
      </c>
      <c r="FGB300" s="3">
        <v>93205</v>
      </c>
      <c r="FGC300" s="3">
        <v>93205</v>
      </c>
      <c r="FGD300" s="3">
        <v>93205</v>
      </c>
      <c r="FGE300" s="3">
        <v>93205</v>
      </c>
      <c r="FGF300" s="3">
        <v>93205</v>
      </c>
      <c r="FGG300" s="3">
        <v>93205</v>
      </c>
      <c r="FGH300" s="3">
        <v>93205</v>
      </c>
      <c r="FGI300" s="3">
        <v>93205</v>
      </c>
      <c r="FGJ300" s="3">
        <v>93205</v>
      </c>
      <c r="FGK300" s="3">
        <v>93205</v>
      </c>
      <c r="FGL300" s="3">
        <v>93205</v>
      </c>
      <c r="FGM300" s="3">
        <v>93205</v>
      </c>
      <c r="FGN300" s="3">
        <v>93205</v>
      </c>
      <c r="FGO300" s="3">
        <v>93205</v>
      </c>
      <c r="FGP300" s="3">
        <v>93205</v>
      </c>
      <c r="FGQ300" s="3">
        <v>93205</v>
      </c>
      <c r="FGR300" s="3">
        <v>93205</v>
      </c>
      <c r="FGS300" s="3">
        <v>93205</v>
      </c>
      <c r="FGT300" s="3">
        <v>93205</v>
      </c>
      <c r="FGU300" s="3">
        <v>93205</v>
      </c>
      <c r="FGV300" s="3">
        <v>93205</v>
      </c>
      <c r="FGW300" s="3">
        <v>93205</v>
      </c>
      <c r="FGX300" s="3">
        <v>93205</v>
      </c>
      <c r="FGY300" s="3">
        <v>93205</v>
      </c>
      <c r="FGZ300" s="3">
        <v>93205</v>
      </c>
      <c r="FHA300" s="3">
        <v>93205</v>
      </c>
      <c r="FHB300" s="3">
        <v>93205</v>
      </c>
      <c r="FHC300" s="3">
        <v>93205</v>
      </c>
      <c r="FHD300" s="3">
        <v>93205</v>
      </c>
      <c r="FHE300" s="3">
        <v>93205</v>
      </c>
      <c r="FHF300" s="3">
        <v>93205</v>
      </c>
      <c r="FHG300" s="3">
        <v>93205</v>
      </c>
      <c r="FHH300" s="3">
        <v>93205</v>
      </c>
      <c r="FHI300" s="3">
        <v>93205</v>
      </c>
      <c r="FHJ300" s="3">
        <v>93205</v>
      </c>
      <c r="FHK300" s="3">
        <v>93205</v>
      </c>
      <c r="FHL300" s="3">
        <v>93205</v>
      </c>
      <c r="FHM300" s="3">
        <v>93205</v>
      </c>
      <c r="FHN300" s="3">
        <v>93205</v>
      </c>
      <c r="FHO300" s="3">
        <v>93205</v>
      </c>
      <c r="FHP300" s="3">
        <v>93205</v>
      </c>
      <c r="FHQ300" s="3">
        <v>93205</v>
      </c>
      <c r="FHR300" s="3">
        <v>93205</v>
      </c>
      <c r="FHS300" s="3">
        <v>93205</v>
      </c>
      <c r="FHT300" s="3">
        <v>93205</v>
      </c>
      <c r="FHU300" s="3">
        <v>93205</v>
      </c>
      <c r="FHV300" s="3">
        <v>93205</v>
      </c>
      <c r="FHW300" s="3">
        <v>93205</v>
      </c>
      <c r="FHX300" s="3">
        <v>93205</v>
      </c>
      <c r="FHY300" s="3">
        <v>93205</v>
      </c>
      <c r="FHZ300" s="3">
        <v>93205</v>
      </c>
      <c r="FIA300" s="3">
        <v>93205</v>
      </c>
      <c r="FIB300" s="3">
        <v>93205</v>
      </c>
      <c r="FIC300" s="3">
        <v>93205</v>
      </c>
      <c r="FID300" s="3">
        <v>93205</v>
      </c>
      <c r="FIE300" s="3">
        <v>93205</v>
      </c>
      <c r="FIF300" s="3">
        <v>93205</v>
      </c>
      <c r="FIG300" s="3">
        <v>93205</v>
      </c>
      <c r="FIH300" s="3">
        <v>93205</v>
      </c>
      <c r="FII300" s="3">
        <v>93205</v>
      </c>
      <c r="FIJ300" s="3">
        <v>93205</v>
      </c>
      <c r="FIK300" s="3">
        <v>93205</v>
      </c>
      <c r="FIL300" s="3">
        <v>93205</v>
      </c>
      <c r="FIM300" s="3">
        <v>93205</v>
      </c>
      <c r="FIN300" s="3">
        <v>93205</v>
      </c>
      <c r="FIO300" s="3">
        <v>93205</v>
      </c>
      <c r="FIP300" s="3">
        <v>93205</v>
      </c>
      <c r="FIQ300" s="3">
        <v>93205</v>
      </c>
      <c r="FIR300" s="3">
        <v>93205</v>
      </c>
      <c r="FIS300" s="3">
        <v>93205</v>
      </c>
      <c r="FIT300" s="3">
        <v>93205</v>
      </c>
      <c r="FIU300" s="3">
        <v>93205</v>
      </c>
      <c r="FIV300" s="3">
        <v>93205</v>
      </c>
      <c r="FIW300" s="3">
        <v>93205</v>
      </c>
      <c r="FIX300" s="3">
        <v>93205</v>
      </c>
      <c r="FIY300" s="3">
        <v>93205</v>
      </c>
      <c r="FIZ300" s="3">
        <v>93205</v>
      </c>
      <c r="FJA300" s="3">
        <v>93205</v>
      </c>
      <c r="FJB300" s="3">
        <v>93205</v>
      </c>
      <c r="FJC300" s="3">
        <v>93205</v>
      </c>
      <c r="FJD300" s="3">
        <v>93205</v>
      </c>
      <c r="FJE300" s="3">
        <v>93205</v>
      </c>
      <c r="FJF300" s="3">
        <v>93205</v>
      </c>
      <c r="FJG300" s="3">
        <v>93205</v>
      </c>
      <c r="FJH300" s="3">
        <v>93205</v>
      </c>
      <c r="FJI300" s="3">
        <v>93205</v>
      </c>
      <c r="FJJ300" s="3">
        <v>93205</v>
      </c>
      <c r="FJK300" s="3">
        <v>93205</v>
      </c>
      <c r="FJL300" s="3">
        <v>93205</v>
      </c>
      <c r="FJM300" s="3">
        <v>93205</v>
      </c>
      <c r="FJN300" s="3">
        <v>93205</v>
      </c>
      <c r="FJO300" s="3">
        <v>93205</v>
      </c>
      <c r="FJP300" s="3">
        <v>93205</v>
      </c>
      <c r="FJQ300" s="3">
        <v>93205</v>
      </c>
      <c r="FJR300" s="3">
        <v>93205</v>
      </c>
      <c r="FJS300" s="3">
        <v>93205</v>
      </c>
      <c r="FJT300" s="3">
        <v>93205</v>
      </c>
      <c r="FJU300" s="3">
        <v>93205</v>
      </c>
      <c r="FJV300" s="3">
        <v>93205</v>
      </c>
      <c r="FJW300" s="3">
        <v>93205</v>
      </c>
      <c r="FJX300" s="3">
        <v>93205</v>
      </c>
      <c r="FJY300" s="3">
        <v>93205</v>
      </c>
      <c r="FJZ300" s="3">
        <v>93205</v>
      </c>
      <c r="FKA300" s="3">
        <v>93205</v>
      </c>
      <c r="FKB300" s="3">
        <v>93205</v>
      </c>
      <c r="FKC300" s="3">
        <v>93205</v>
      </c>
      <c r="FKD300" s="3">
        <v>93205</v>
      </c>
      <c r="FKE300" s="3">
        <v>93205</v>
      </c>
      <c r="FKF300" s="3">
        <v>93205</v>
      </c>
      <c r="FKG300" s="3">
        <v>93205</v>
      </c>
      <c r="FKH300" s="3">
        <v>93205</v>
      </c>
      <c r="FKI300" s="3">
        <v>93205</v>
      </c>
      <c r="FKJ300" s="3">
        <v>93205</v>
      </c>
      <c r="FKK300" s="3">
        <v>93205</v>
      </c>
      <c r="FKL300" s="3">
        <v>93205</v>
      </c>
      <c r="FKM300" s="3">
        <v>93205</v>
      </c>
      <c r="FKN300" s="3">
        <v>93205</v>
      </c>
      <c r="FKO300" s="3">
        <v>93205</v>
      </c>
      <c r="FKP300" s="3">
        <v>93205</v>
      </c>
      <c r="FKQ300" s="3">
        <v>93205</v>
      </c>
      <c r="FKR300" s="3">
        <v>93205</v>
      </c>
      <c r="FKS300" s="3">
        <v>93205</v>
      </c>
      <c r="FKT300" s="3">
        <v>93205</v>
      </c>
      <c r="FKU300" s="3">
        <v>93205</v>
      </c>
      <c r="FKV300" s="3">
        <v>93205</v>
      </c>
      <c r="FKW300" s="3">
        <v>93205</v>
      </c>
      <c r="FKX300" s="3">
        <v>93205</v>
      </c>
      <c r="FKY300" s="3">
        <v>93205</v>
      </c>
      <c r="FKZ300" s="3">
        <v>93205</v>
      </c>
      <c r="FLA300" s="3">
        <v>93205</v>
      </c>
      <c r="FLB300" s="3">
        <v>93205</v>
      </c>
      <c r="FLC300" s="3">
        <v>93205</v>
      </c>
      <c r="FLD300" s="3">
        <v>93205</v>
      </c>
      <c r="FLE300" s="3">
        <v>93205</v>
      </c>
      <c r="FLF300" s="3">
        <v>93205</v>
      </c>
      <c r="FLG300" s="3">
        <v>93205</v>
      </c>
      <c r="FLH300" s="3">
        <v>93205</v>
      </c>
      <c r="FLI300" s="3">
        <v>93205</v>
      </c>
      <c r="FLJ300" s="3">
        <v>93205</v>
      </c>
      <c r="FLK300" s="3">
        <v>93205</v>
      </c>
      <c r="FLL300" s="3">
        <v>93205</v>
      </c>
      <c r="FLM300" s="3">
        <v>93205</v>
      </c>
      <c r="FLN300" s="3">
        <v>93205</v>
      </c>
      <c r="FLO300" s="3">
        <v>93205</v>
      </c>
      <c r="FLP300" s="3">
        <v>93205</v>
      </c>
      <c r="FLQ300" s="3">
        <v>93205</v>
      </c>
      <c r="FLR300" s="3">
        <v>93205</v>
      </c>
      <c r="FLS300" s="3">
        <v>93205</v>
      </c>
      <c r="FLT300" s="3">
        <v>93205</v>
      </c>
      <c r="FLU300" s="3">
        <v>93205</v>
      </c>
      <c r="FLV300" s="3">
        <v>93205</v>
      </c>
      <c r="FLW300" s="3">
        <v>93205</v>
      </c>
      <c r="FLX300" s="3">
        <v>93205</v>
      </c>
      <c r="FLY300" s="3">
        <v>93205</v>
      </c>
      <c r="FLZ300" s="3">
        <v>93205</v>
      </c>
      <c r="FMA300" s="3">
        <v>93205</v>
      </c>
      <c r="FMB300" s="3">
        <v>93205</v>
      </c>
      <c r="FMC300" s="3">
        <v>93205</v>
      </c>
      <c r="FMD300" s="3">
        <v>93205</v>
      </c>
      <c r="FME300" s="3">
        <v>93205</v>
      </c>
      <c r="FMF300" s="3">
        <v>93205</v>
      </c>
      <c r="FMG300" s="3">
        <v>93205</v>
      </c>
      <c r="FMH300" s="3">
        <v>93205</v>
      </c>
      <c r="FMI300" s="3">
        <v>93205</v>
      </c>
      <c r="FMJ300" s="3">
        <v>93205</v>
      </c>
      <c r="FMK300" s="3">
        <v>93205</v>
      </c>
      <c r="FML300" s="3">
        <v>93205</v>
      </c>
      <c r="FMM300" s="3">
        <v>93205</v>
      </c>
      <c r="FMN300" s="3">
        <v>93205</v>
      </c>
      <c r="FMO300" s="3">
        <v>93205</v>
      </c>
      <c r="FMP300" s="3">
        <v>93205</v>
      </c>
      <c r="FMQ300" s="3">
        <v>93205</v>
      </c>
      <c r="FMR300" s="3">
        <v>93205</v>
      </c>
      <c r="FMS300" s="3">
        <v>93205</v>
      </c>
      <c r="FMT300" s="3">
        <v>93205</v>
      </c>
      <c r="FMU300" s="3">
        <v>93205</v>
      </c>
      <c r="FMV300" s="3">
        <v>93205</v>
      </c>
      <c r="FMW300" s="3">
        <v>93205</v>
      </c>
      <c r="FMX300" s="3">
        <v>93205</v>
      </c>
      <c r="FMY300" s="3">
        <v>93205</v>
      </c>
      <c r="FMZ300" s="3">
        <v>93205</v>
      </c>
      <c r="FNA300" s="3">
        <v>93205</v>
      </c>
      <c r="FNB300" s="3">
        <v>93205</v>
      </c>
      <c r="FNC300" s="3">
        <v>93205</v>
      </c>
      <c r="FND300" s="3">
        <v>93205</v>
      </c>
      <c r="FNE300" s="3">
        <v>93205</v>
      </c>
      <c r="FNF300" s="3">
        <v>93205</v>
      </c>
      <c r="FNG300" s="3">
        <v>93205</v>
      </c>
      <c r="FNH300" s="3">
        <v>93205</v>
      </c>
      <c r="FNI300" s="3">
        <v>93205</v>
      </c>
      <c r="FNJ300" s="3">
        <v>93205</v>
      </c>
      <c r="FNK300" s="3">
        <v>93205</v>
      </c>
      <c r="FNL300" s="3">
        <v>93205</v>
      </c>
      <c r="FNM300" s="3">
        <v>93205</v>
      </c>
      <c r="FNN300" s="3">
        <v>93205</v>
      </c>
      <c r="FNO300" s="3">
        <v>93205</v>
      </c>
      <c r="FNP300" s="3">
        <v>93205</v>
      </c>
      <c r="FNQ300" s="3">
        <v>93205</v>
      </c>
      <c r="FNR300" s="3">
        <v>93205</v>
      </c>
      <c r="FNS300" s="3">
        <v>93205</v>
      </c>
      <c r="FNT300" s="3">
        <v>93205</v>
      </c>
      <c r="FNU300" s="3">
        <v>93205</v>
      </c>
      <c r="FNV300" s="3">
        <v>93205</v>
      </c>
      <c r="FNW300" s="3">
        <v>93205</v>
      </c>
      <c r="FNX300" s="3">
        <v>93205</v>
      </c>
      <c r="FNY300" s="3">
        <v>93205</v>
      </c>
      <c r="FNZ300" s="3">
        <v>93205</v>
      </c>
      <c r="FOA300" s="3">
        <v>93205</v>
      </c>
      <c r="FOB300" s="3">
        <v>93205</v>
      </c>
      <c r="FOC300" s="3">
        <v>93205</v>
      </c>
      <c r="FOD300" s="3">
        <v>93205</v>
      </c>
      <c r="FOE300" s="3">
        <v>93205</v>
      </c>
      <c r="FOF300" s="3">
        <v>93205</v>
      </c>
      <c r="FOG300" s="3">
        <v>93205</v>
      </c>
      <c r="FOH300" s="3">
        <v>93205</v>
      </c>
      <c r="FOI300" s="3">
        <v>93205</v>
      </c>
      <c r="FOJ300" s="3">
        <v>93205</v>
      </c>
      <c r="FOK300" s="3">
        <v>93205</v>
      </c>
      <c r="FOL300" s="3">
        <v>93205</v>
      </c>
      <c r="FOM300" s="3">
        <v>93205</v>
      </c>
      <c r="FON300" s="3">
        <v>93205</v>
      </c>
      <c r="FOO300" s="3">
        <v>93205</v>
      </c>
      <c r="FOP300" s="3">
        <v>93205</v>
      </c>
      <c r="FOQ300" s="3">
        <v>93205</v>
      </c>
      <c r="FOR300" s="3">
        <v>93205</v>
      </c>
      <c r="FOS300" s="3">
        <v>93205</v>
      </c>
      <c r="FOT300" s="3">
        <v>93205</v>
      </c>
      <c r="FOU300" s="3">
        <v>93205</v>
      </c>
      <c r="FOV300" s="3">
        <v>93205</v>
      </c>
      <c r="FOW300" s="3">
        <v>93205</v>
      </c>
      <c r="FOX300" s="3">
        <v>93205</v>
      </c>
      <c r="FOY300" s="3">
        <v>93205</v>
      </c>
      <c r="FOZ300" s="3">
        <v>93205</v>
      </c>
      <c r="FPA300" s="3">
        <v>93205</v>
      </c>
      <c r="FPB300" s="3">
        <v>93205</v>
      </c>
      <c r="FPC300" s="3">
        <v>93205</v>
      </c>
      <c r="FPD300" s="3">
        <v>93205</v>
      </c>
      <c r="FPE300" s="3">
        <v>93205</v>
      </c>
      <c r="FPF300" s="3">
        <v>93205</v>
      </c>
      <c r="FPG300" s="3">
        <v>93205</v>
      </c>
      <c r="FPH300" s="3">
        <v>93205</v>
      </c>
      <c r="FPI300" s="3">
        <v>93205</v>
      </c>
      <c r="FPJ300" s="3">
        <v>93205</v>
      </c>
      <c r="FPK300" s="3">
        <v>93205</v>
      </c>
      <c r="FPL300" s="3">
        <v>93205</v>
      </c>
      <c r="FPM300" s="3">
        <v>93205</v>
      </c>
      <c r="FPN300" s="3">
        <v>93205</v>
      </c>
      <c r="FPO300" s="3">
        <v>93205</v>
      </c>
      <c r="FPP300" s="3">
        <v>93205</v>
      </c>
      <c r="FPQ300" s="3">
        <v>93205</v>
      </c>
      <c r="FPR300" s="3">
        <v>93205</v>
      </c>
      <c r="FPS300" s="3">
        <v>93205</v>
      </c>
      <c r="FPT300" s="3">
        <v>93205</v>
      </c>
      <c r="FPU300" s="3">
        <v>93205</v>
      </c>
      <c r="FPV300" s="3">
        <v>93205</v>
      </c>
      <c r="FPW300" s="3">
        <v>93205</v>
      </c>
      <c r="FPX300" s="3">
        <v>93205</v>
      </c>
      <c r="FPY300" s="3">
        <v>93205</v>
      </c>
      <c r="FPZ300" s="3">
        <v>93205</v>
      </c>
      <c r="FQA300" s="3">
        <v>93205</v>
      </c>
      <c r="FQB300" s="3">
        <v>93205</v>
      </c>
      <c r="FQC300" s="3">
        <v>93205</v>
      </c>
      <c r="FQD300" s="3">
        <v>93205</v>
      </c>
      <c r="FQE300" s="3">
        <v>93205</v>
      </c>
      <c r="FQF300" s="3">
        <v>93205</v>
      </c>
      <c r="FQG300" s="3">
        <v>93205</v>
      </c>
      <c r="FQH300" s="3">
        <v>93205</v>
      </c>
      <c r="FQI300" s="3">
        <v>93205</v>
      </c>
      <c r="FQJ300" s="3">
        <v>93205</v>
      </c>
      <c r="FQK300" s="3">
        <v>93205</v>
      </c>
      <c r="FQL300" s="3">
        <v>93205</v>
      </c>
      <c r="FQM300" s="3">
        <v>93205</v>
      </c>
      <c r="FQN300" s="3">
        <v>93205</v>
      </c>
      <c r="FQO300" s="3">
        <v>93205</v>
      </c>
      <c r="FQP300" s="3">
        <v>93205</v>
      </c>
      <c r="FQQ300" s="3">
        <v>93205</v>
      </c>
      <c r="FQR300" s="3">
        <v>93205</v>
      </c>
      <c r="FQS300" s="3">
        <v>93205</v>
      </c>
      <c r="FQT300" s="3">
        <v>93205</v>
      </c>
      <c r="FQU300" s="3">
        <v>93205</v>
      </c>
      <c r="FQV300" s="3">
        <v>93205</v>
      </c>
      <c r="FQW300" s="3">
        <v>93205</v>
      </c>
      <c r="FQX300" s="3">
        <v>93205</v>
      </c>
      <c r="FQY300" s="3">
        <v>93205</v>
      </c>
      <c r="FQZ300" s="3">
        <v>93205</v>
      </c>
      <c r="FRA300" s="3">
        <v>93205</v>
      </c>
      <c r="FRB300" s="3">
        <v>93205</v>
      </c>
      <c r="FRC300" s="3">
        <v>93205</v>
      </c>
      <c r="FRD300" s="3">
        <v>93205</v>
      </c>
      <c r="FRE300" s="3">
        <v>93205</v>
      </c>
      <c r="FRF300" s="3">
        <v>93205</v>
      </c>
      <c r="FRG300" s="3">
        <v>93205</v>
      </c>
      <c r="FRH300" s="3">
        <v>93205</v>
      </c>
      <c r="FRI300" s="3">
        <v>93205</v>
      </c>
      <c r="FRJ300" s="3">
        <v>93205</v>
      </c>
      <c r="FRK300" s="3">
        <v>93205</v>
      </c>
      <c r="FRL300" s="3">
        <v>93205</v>
      </c>
      <c r="FRM300" s="3">
        <v>93205</v>
      </c>
      <c r="FRN300" s="3">
        <v>93205</v>
      </c>
      <c r="FRO300" s="3">
        <v>93205</v>
      </c>
      <c r="FRP300" s="3">
        <v>93205</v>
      </c>
      <c r="FRQ300" s="3">
        <v>93205</v>
      </c>
      <c r="FRR300" s="3">
        <v>93205</v>
      </c>
      <c r="FRS300" s="3">
        <v>93205</v>
      </c>
      <c r="FRT300" s="3">
        <v>93205</v>
      </c>
      <c r="FRU300" s="3">
        <v>93205</v>
      </c>
      <c r="FRV300" s="3">
        <v>93205</v>
      </c>
      <c r="FRW300" s="3">
        <v>93205</v>
      </c>
      <c r="FRX300" s="3">
        <v>93205</v>
      </c>
      <c r="FRY300" s="3">
        <v>93205</v>
      </c>
      <c r="FRZ300" s="3">
        <v>93205</v>
      </c>
      <c r="FSA300" s="3">
        <v>93205</v>
      </c>
      <c r="FSB300" s="3">
        <v>93205</v>
      </c>
      <c r="FSC300" s="3">
        <v>93205</v>
      </c>
      <c r="FSD300" s="3">
        <v>93205</v>
      </c>
      <c r="FSE300" s="3">
        <v>93205</v>
      </c>
      <c r="FSF300" s="3">
        <v>93205</v>
      </c>
      <c r="FSG300" s="3">
        <v>93205</v>
      </c>
      <c r="FSH300" s="3">
        <v>93205</v>
      </c>
      <c r="FSI300" s="3">
        <v>93205</v>
      </c>
      <c r="FSJ300" s="3">
        <v>93205</v>
      </c>
      <c r="FSK300" s="3">
        <v>93205</v>
      </c>
      <c r="FSL300" s="3">
        <v>93205</v>
      </c>
      <c r="FSM300" s="3">
        <v>93205</v>
      </c>
      <c r="FSN300" s="3">
        <v>93205</v>
      </c>
      <c r="FSO300" s="3">
        <v>93205</v>
      </c>
      <c r="FSP300" s="3">
        <v>93205</v>
      </c>
      <c r="FSQ300" s="3">
        <v>93205</v>
      </c>
      <c r="FSR300" s="3">
        <v>93205</v>
      </c>
      <c r="FSS300" s="3">
        <v>93205</v>
      </c>
      <c r="FST300" s="3">
        <v>93205</v>
      </c>
      <c r="FSU300" s="3">
        <v>93205</v>
      </c>
      <c r="FSV300" s="3">
        <v>93205</v>
      </c>
      <c r="FSW300" s="3">
        <v>93205</v>
      </c>
      <c r="FSX300" s="3">
        <v>93205</v>
      </c>
      <c r="FSY300" s="3">
        <v>93205</v>
      </c>
      <c r="FSZ300" s="3">
        <v>93205</v>
      </c>
      <c r="FTA300" s="3">
        <v>93205</v>
      </c>
      <c r="FTB300" s="3">
        <v>93205</v>
      </c>
      <c r="FTC300" s="3">
        <v>93205</v>
      </c>
      <c r="FTD300" s="3">
        <v>93205</v>
      </c>
      <c r="FTE300" s="3">
        <v>93205</v>
      </c>
      <c r="FTF300" s="3">
        <v>93205</v>
      </c>
      <c r="FTG300" s="3">
        <v>93205</v>
      </c>
      <c r="FTH300" s="3">
        <v>93205</v>
      </c>
      <c r="FTI300" s="3">
        <v>93205</v>
      </c>
      <c r="FTJ300" s="3">
        <v>93205</v>
      </c>
      <c r="FTK300" s="3">
        <v>93205</v>
      </c>
      <c r="FTL300" s="3">
        <v>93205</v>
      </c>
      <c r="FTM300" s="3">
        <v>93205</v>
      </c>
      <c r="FTN300" s="3">
        <v>93205</v>
      </c>
      <c r="FTO300" s="3">
        <v>93205</v>
      </c>
      <c r="FTP300" s="3">
        <v>93205</v>
      </c>
      <c r="FTQ300" s="3">
        <v>93205</v>
      </c>
      <c r="FTR300" s="3">
        <v>93205</v>
      </c>
      <c r="FTS300" s="3">
        <v>93205</v>
      </c>
      <c r="FTT300" s="3">
        <v>93205</v>
      </c>
      <c r="FTU300" s="3">
        <v>93205</v>
      </c>
      <c r="FTV300" s="3">
        <v>93205</v>
      </c>
      <c r="FTW300" s="3">
        <v>93205</v>
      </c>
      <c r="FTX300" s="3">
        <v>93205</v>
      </c>
      <c r="FTY300" s="3">
        <v>93205</v>
      </c>
      <c r="FTZ300" s="3">
        <v>93205</v>
      </c>
      <c r="FUA300" s="3">
        <v>93205</v>
      </c>
      <c r="FUB300" s="3">
        <v>93205</v>
      </c>
      <c r="FUC300" s="3">
        <v>93205</v>
      </c>
      <c r="FUD300" s="3">
        <v>93205</v>
      </c>
      <c r="FUE300" s="3">
        <v>93205</v>
      </c>
      <c r="FUF300" s="3">
        <v>93205</v>
      </c>
      <c r="FUG300" s="3">
        <v>93205</v>
      </c>
      <c r="FUH300" s="3">
        <v>93205</v>
      </c>
      <c r="FUI300" s="3">
        <v>93205</v>
      </c>
      <c r="FUJ300" s="3">
        <v>93205</v>
      </c>
      <c r="FUK300" s="3">
        <v>93205</v>
      </c>
      <c r="FUL300" s="3">
        <v>93205</v>
      </c>
      <c r="FUM300" s="3">
        <v>93205</v>
      </c>
      <c r="FUN300" s="3">
        <v>93205</v>
      </c>
      <c r="FUO300" s="3">
        <v>93205</v>
      </c>
      <c r="FUP300" s="3">
        <v>93205</v>
      </c>
      <c r="FUQ300" s="3">
        <v>93205</v>
      </c>
      <c r="FUR300" s="3">
        <v>93205</v>
      </c>
      <c r="FUS300" s="3">
        <v>93205</v>
      </c>
      <c r="FUT300" s="3">
        <v>93205</v>
      </c>
      <c r="FUU300" s="3">
        <v>93205</v>
      </c>
      <c r="FUV300" s="3">
        <v>93205</v>
      </c>
      <c r="FUW300" s="3">
        <v>93205</v>
      </c>
      <c r="FUX300" s="3">
        <v>93205</v>
      </c>
      <c r="FUY300" s="3">
        <v>93205</v>
      </c>
      <c r="FUZ300" s="3">
        <v>93205</v>
      </c>
      <c r="FVA300" s="3">
        <v>93205</v>
      </c>
      <c r="FVB300" s="3">
        <v>93205</v>
      </c>
      <c r="FVC300" s="3">
        <v>93205</v>
      </c>
      <c r="FVD300" s="3">
        <v>93205</v>
      </c>
      <c r="FVE300" s="3">
        <v>93205</v>
      </c>
      <c r="FVF300" s="3">
        <v>93205</v>
      </c>
      <c r="FVG300" s="3">
        <v>93205</v>
      </c>
      <c r="FVH300" s="3">
        <v>93205</v>
      </c>
      <c r="FVI300" s="3">
        <v>93205</v>
      </c>
      <c r="FVJ300" s="3">
        <v>93205</v>
      </c>
      <c r="FVK300" s="3">
        <v>93205</v>
      </c>
      <c r="FVL300" s="3">
        <v>93205</v>
      </c>
      <c r="FVM300" s="3">
        <v>93205</v>
      </c>
      <c r="FVN300" s="3">
        <v>93205</v>
      </c>
      <c r="FVO300" s="3">
        <v>93205</v>
      </c>
      <c r="FVP300" s="3">
        <v>93205</v>
      </c>
      <c r="FVQ300" s="3">
        <v>93205</v>
      </c>
      <c r="FVR300" s="3">
        <v>93205</v>
      </c>
      <c r="FVS300" s="3">
        <v>93205</v>
      </c>
      <c r="FVT300" s="3">
        <v>93205</v>
      </c>
      <c r="FVU300" s="3">
        <v>93205</v>
      </c>
      <c r="FVV300" s="3">
        <v>93205</v>
      </c>
      <c r="FVW300" s="3">
        <v>93205</v>
      </c>
      <c r="FVX300" s="3">
        <v>93205</v>
      </c>
      <c r="FVY300" s="3">
        <v>93205</v>
      </c>
      <c r="FVZ300" s="3">
        <v>93205</v>
      </c>
      <c r="FWA300" s="3">
        <v>93205</v>
      </c>
      <c r="FWB300" s="3">
        <v>93205</v>
      </c>
      <c r="FWC300" s="3">
        <v>93205</v>
      </c>
      <c r="FWD300" s="3">
        <v>93205</v>
      </c>
      <c r="FWE300" s="3">
        <v>93205</v>
      </c>
      <c r="FWF300" s="3">
        <v>93205</v>
      </c>
      <c r="FWG300" s="3">
        <v>93205</v>
      </c>
      <c r="FWH300" s="3">
        <v>93205</v>
      </c>
      <c r="FWI300" s="3">
        <v>93205</v>
      </c>
      <c r="FWJ300" s="3">
        <v>93205</v>
      </c>
      <c r="FWK300" s="3">
        <v>93205</v>
      </c>
      <c r="FWL300" s="3">
        <v>93205</v>
      </c>
      <c r="FWM300" s="3">
        <v>93205</v>
      </c>
      <c r="FWN300" s="3">
        <v>93205</v>
      </c>
      <c r="FWO300" s="3">
        <v>93205</v>
      </c>
      <c r="FWP300" s="3">
        <v>93205</v>
      </c>
      <c r="FWQ300" s="3">
        <v>93205</v>
      </c>
      <c r="FWR300" s="3">
        <v>93205</v>
      </c>
      <c r="FWS300" s="3">
        <v>93205</v>
      </c>
      <c r="FWT300" s="3">
        <v>93205</v>
      </c>
      <c r="FWU300" s="3">
        <v>93205</v>
      </c>
      <c r="FWV300" s="3">
        <v>93205</v>
      </c>
      <c r="FWW300" s="3">
        <v>93205</v>
      </c>
      <c r="FWX300" s="3">
        <v>93205</v>
      </c>
      <c r="FWY300" s="3">
        <v>93205</v>
      </c>
      <c r="FWZ300" s="3">
        <v>93205</v>
      </c>
      <c r="FXA300" s="3">
        <v>93205</v>
      </c>
      <c r="FXB300" s="3">
        <v>93205</v>
      </c>
      <c r="FXC300" s="3">
        <v>93205</v>
      </c>
      <c r="FXD300" s="3">
        <v>93205</v>
      </c>
      <c r="FXE300" s="3">
        <v>93205</v>
      </c>
      <c r="FXF300" s="3">
        <v>93205</v>
      </c>
      <c r="FXG300" s="3">
        <v>93205</v>
      </c>
      <c r="FXH300" s="3">
        <v>93205</v>
      </c>
      <c r="FXI300" s="3">
        <v>93205</v>
      </c>
      <c r="FXJ300" s="3">
        <v>93205</v>
      </c>
      <c r="FXK300" s="3">
        <v>93205</v>
      </c>
      <c r="FXL300" s="3">
        <v>93205</v>
      </c>
      <c r="FXM300" s="3">
        <v>93205</v>
      </c>
      <c r="FXN300" s="3">
        <v>93205</v>
      </c>
      <c r="FXO300" s="3">
        <v>93205</v>
      </c>
      <c r="FXP300" s="3">
        <v>93205</v>
      </c>
      <c r="FXQ300" s="3">
        <v>93205</v>
      </c>
      <c r="FXR300" s="3">
        <v>93205</v>
      </c>
      <c r="FXS300" s="3">
        <v>93205</v>
      </c>
      <c r="FXT300" s="3">
        <v>93205</v>
      </c>
      <c r="FXU300" s="3">
        <v>93205</v>
      </c>
      <c r="FXV300" s="3">
        <v>93205</v>
      </c>
      <c r="FXW300" s="3">
        <v>93205</v>
      </c>
      <c r="FXX300" s="3">
        <v>93205</v>
      </c>
      <c r="FXY300" s="3">
        <v>93205</v>
      </c>
      <c r="FXZ300" s="3">
        <v>93205</v>
      </c>
      <c r="FYA300" s="3">
        <v>93205</v>
      </c>
      <c r="FYB300" s="3">
        <v>93205</v>
      </c>
      <c r="FYC300" s="3">
        <v>93205</v>
      </c>
      <c r="FYD300" s="3">
        <v>93205</v>
      </c>
      <c r="FYE300" s="3">
        <v>93205</v>
      </c>
      <c r="FYF300" s="3">
        <v>93205</v>
      </c>
      <c r="FYG300" s="3">
        <v>93205</v>
      </c>
      <c r="FYH300" s="3">
        <v>93205</v>
      </c>
      <c r="FYI300" s="3">
        <v>93205</v>
      </c>
      <c r="FYJ300" s="3">
        <v>93205</v>
      </c>
      <c r="FYK300" s="3">
        <v>93205</v>
      </c>
      <c r="FYL300" s="3">
        <v>93205</v>
      </c>
      <c r="FYM300" s="3">
        <v>93205</v>
      </c>
      <c r="FYN300" s="3">
        <v>93205</v>
      </c>
      <c r="FYO300" s="3">
        <v>93205</v>
      </c>
      <c r="FYP300" s="3">
        <v>93205</v>
      </c>
      <c r="FYQ300" s="3">
        <v>93205</v>
      </c>
      <c r="FYR300" s="3">
        <v>93205</v>
      </c>
      <c r="FYS300" s="3">
        <v>93205</v>
      </c>
      <c r="FYT300" s="3">
        <v>93205</v>
      </c>
      <c r="FYU300" s="3">
        <v>93205</v>
      </c>
      <c r="FYV300" s="3">
        <v>93205</v>
      </c>
      <c r="FYW300" s="3">
        <v>93205</v>
      </c>
      <c r="FYX300" s="3">
        <v>93205</v>
      </c>
      <c r="FYY300" s="3">
        <v>93205</v>
      </c>
      <c r="FYZ300" s="3">
        <v>93205</v>
      </c>
      <c r="FZA300" s="3">
        <v>93205</v>
      </c>
      <c r="FZB300" s="3">
        <v>93205</v>
      </c>
      <c r="FZC300" s="3">
        <v>93205</v>
      </c>
      <c r="FZD300" s="3">
        <v>93205</v>
      </c>
      <c r="FZE300" s="3">
        <v>93205</v>
      </c>
      <c r="FZF300" s="3">
        <v>93205</v>
      </c>
      <c r="FZG300" s="3">
        <v>93205</v>
      </c>
      <c r="FZH300" s="3">
        <v>93205</v>
      </c>
      <c r="FZI300" s="3">
        <v>93205</v>
      </c>
      <c r="FZJ300" s="3">
        <v>93205</v>
      </c>
      <c r="FZK300" s="3">
        <v>93205</v>
      </c>
      <c r="FZL300" s="3">
        <v>93205</v>
      </c>
      <c r="FZM300" s="3">
        <v>93205</v>
      </c>
      <c r="FZN300" s="3">
        <v>93205</v>
      </c>
      <c r="FZO300" s="3">
        <v>93205</v>
      </c>
      <c r="FZP300" s="3">
        <v>93205</v>
      </c>
      <c r="FZQ300" s="3">
        <v>93205</v>
      </c>
      <c r="FZR300" s="3">
        <v>93205</v>
      </c>
      <c r="FZS300" s="3">
        <v>93205</v>
      </c>
      <c r="FZT300" s="3">
        <v>93205</v>
      </c>
      <c r="FZU300" s="3">
        <v>93205</v>
      </c>
      <c r="FZV300" s="3">
        <v>93205</v>
      </c>
      <c r="FZW300" s="3">
        <v>93205</v>
      </c>
      <c r="FZX300" s="3">
        <v>93205</v>
      </c>
      <c r="FZY300" s="3">
        <v>93205</v>
      </c>
      <c r="FZZ300" s="3">
        <v>93205</v>
      </c>
      <c r="GAA300" s="3">
        <v>93205</v>
      </c>
      <c r="GAB300" s="3">
        <v>93205</v>
      </c>
      <c r="GAC300" s="3">
        <v>93205</v>
      </c>
      <c r="GAD300" s="3">
        <v>93205</v>
      </c>
      <c r="GAE300" s="3">
        <v>93205</v>
      </c>
      <c r="GAF300" s="3">
        <v>93205</v>
      </c>
      <c r="GAG300" s="3">
        <v>93205</v>
      </c>
      <c r="GAH300" s="3">
        <v>93205</v>
      </c>
      <c r="GAI300" s="3">
        <v>93205</v>
      </c>
      <c r="GAJ300" s="3">
        <v>93205</v>
      </c>
      <c r="GAK300" s="3">
        <v>93205</v>
      </c>
      <c r="GAL300" s="3">
        <v>93205</v>
      </c>
      <c r="GAM300" s="3">
        <v>93205</v>
      </c>
      <c r="GAN300" s="3">
        <v>93205</v>
      </c>
      <c r="GAO300" s="3">
        <v>93205</v>
      </c>
      <c r="GAP300" s="3">
        <v>93205</v>
      </c>
      <c r="GAQ300" s="3">
        <v>93205</v>
      </c>
      <c r="GAR300" s="3">
        <v>93205</v>
      </c>
      <c r="GAS300" s="3">
        <v>93205</v>
      </c>
      <c r="GAT300" s="3">
        <v>93205</v>
      </c>
      <c r="GAU300" s="3">
        <v>93205</v>
      </c>
      <c r="GAV300" s="3">
        <v>93205</v>
      </c>
      <c r="GAW300" s="3">
        <v>93205</v>
      </c>
      <c r="GAX300" s="3">
        <v>93205</v>
      </c>
      <c r="GAY300" s="3">
        <v>93205</v>
      </c>
      <c r="GAZ300" s="3">
        <v>93205</v>
      </c>
      <c r="GBA300" s="3">
        <v>93205</v>
      </c>
      <c r="GBB300" s="3">
        <v>93205</v>
      </c>
      <c r="GBC300" s="3">
        <v>93205</v>
      </c>
      <c r="GBD300" s="3">
        <v>93205</v>
      </c>
      <c r="GBE300" s="3">
        <v>93205</v>
      </c>
      <c r="GBF300" s="3">
        <v>93205</v>
      </c>
      <c r="GBG300" s="3">
        <v>93205</v>
      </c>
      <c r="GBH300" s="3">
        <v>93205</v>
      </c>
      <c r="GBI300" s="3">
        <v>93205</v>
      </c>
      <c r="GBJ300" s="3">
        <v>93205</v>
      </c>
      <c r="GBK300" s="3">
        <v>93205</v>
      </c>
      <c r="GBL300" s="3">
        <v>93205</v>
      </c>
      <c r="GBM300" s="3">
        <v>93205</v>
      </c>
      <c r="GBN300" s="3">
        <v>93205</v>
      </c>
      <c r="GBO300" s="3">
        <v>93205</v>
      </c>
      <c r="GBP300" s="3">
        <v>93205</v>
      </c>
      <c r="GBQ300" s="3">
        <v>93205</v>
      </c>
      <c r="GBR300" s="3">
        <v>93205</v>
      </c>
      <c r="GBS300" s="3">
        <v>93205</v>
      </c>
      <c r="GBT300" s="3">
        <v>93205</v>
      </c>
      <c r="GBU300" s="3">
        <v>93205</v>
      </c>
      <c r="GBV300" s="3">
        <v>93205</v>
      </c>
      <c r="GBW300" s="3">
        <v>93205</v>
      </c>
      <c r="GBX300" s="3">
        <v>93205</v>
      </c>
      <c r="GBY300" s="3">
        <v>93205</v>
      </c>
      <c r="GBZ300" s="3">
        <v>93205</v>
      </c>
      <c r="GCA300" s="3">
        <v>93205</v>
      </c>
      <c r="GCB300" s="3">
        <v>93205</v>
      </c>
      <c r="GCC300" s="3">
        <v>93205</v>
      </c>
      <c r="GCD300" s="3">
        <v>93205</v>
      </c>
      <c r="GCE300" s="3">
        <v>93205</v>
      </c>
      <c r="GCF300" s="3">
        <v>93205</v>
      </c>
      <c r="GCG300" s="3">
        <v>93205</v>
      </c>
      <c r="GCH300" s="3">
        <v>93205</v>
      </c>
      <c r="GCI300" s="3">
        <v>93205</v>
      </c>
      <c r="GCJ300" s="3">
        <v>93205</v>
      </c>
      <c r="GCK300" s="3">
        <v>93205</v>
      </c>
      <c r="GCL300" s="3">
        <v>93205</v>
      </c>
      <c r="GCM300" s="3">
        <v>93205</v>
      </c>
      <c r="GCN300" s="3">
        <v>93205</v>
      </c>
      <c r="GCO300" s="3">
        <v>93205</v>
      </c>
      <c r="GCP300" s="3">
        <v>93205</v>
      </c>
      <c r="GCQ300" s="3">
        <v>93205</v>
      </c>
      <c r="GCR300" s="3">
        <v>93205</v>
      </c>
      <c r="GCS300" s="3">
        <v>93205</v>
      </c>
      <c r="GCT300" s="3">
        <v>93205</v>
      </c>
      <c r="GCU300" s="3">
        <v>93205</v>
      </c>
      <c r="GCV300" s="3">
        <v>93205</v>
      </c>
      <c r="GCW300" s="3">
        <v>93205</v>
      </c>
      <c r="GCX300" s="3">
        <v>93205</v>
      </c>
      <c r="GCY300" s="3">
        <v>93205</v>
      </c>
      <c r="GCZ300" s="3">
        <v>93205</v>
      </c>
      <c r="GDA300" s="3">
        <v>93205</v>
      </c>
      <c r="GDB300" s="3">
        <v>93205</v>
      </c>
      <c r="GDC300" s="3">
        <v>93205</v>
      </c>
      <c r="GDD300" s="3">
        <v>93205</v>
      </c>
      <c r="GDE300" s="3">
        <v>93205</v>
      </c>
      <c r="GDF300" s="3">
        <v>93205</v>
      </c>
      <c r="GDG300" s="3">
        <v>93205</v>
      </c>
      <c r="GDH300" s="3">
        <v>93205</v>
      </c>
      <c r="GDI300" s="3">
        <v>93205</v>
      </c>
      <c r="GDJ300" s="3">
        <v>93205</v>
      </c>
      <c r="GDK300" s="3">
        <v>93205</v>
      </c>
      <c r="GDL300" s="3">
        <v>93205</v>
      </c>
      <c r="GDM300" s="3">
        <v>93205</v>
      </c>
      <c r="GDN300" s="3">
        <v>93205</v>
      </c>
      <c r="GDO300" s="3">
        <v>93205</v>
      </c>
      <c r="GDP300" s="3">
        <v>93205</v>
      </c>
      <c r="GDQ300" s="3">
        <v>93205</v>
      </c>
      <c r="GDR300" s="3">
        <v>93205</v>
      </c>
      <c r="GDS300" s="3">
        <v>93205</v>
      </c>
      <c r="GDT300" s="3">
        <v>93205</v>
      </c>
      <c r="GDU300" s="3">
        <v>93205</v>
      </c>
      <c r="GDV300" s="3">
        <v>93205</v>
      </c>
      <c r="GDW300" s="3">
        <v>93205</v>
      </c>
      <c r="GDX300" s="3">
        <v>93205</v>
      </c>
      <c r="GDY300" s="3">
        <v>93205</v>
      </c>
      <c r="GDZ300" s="3">
        <v>93205</v>
      </c>
      <c r="GEA300" s="3">
        <v>93205</v>
      </c>
      <c r="GEB300" s="3">
        <v>93205</v>
      </c>
      <c r="GEC300" s="3">
        <v>93205</v>
      </c>
      <c r="GED300" s="3">
        <v>93205</v>
      </c>
      <c r="GEE300" s="3">
        <v>93205</v>
      </c>
      <c r="GEF300" s="3">
        <v>93205</v>
      </c>
      <c r="GEG300" s="3">
        <v>93205</v>
      </c>
      <c r="GEH300" s="3">
        <v>93205</v>
      </c>
      <c r="GEI300" s="3">
        <v>93205</v>
      </c>
      <c r="GEJ300" s="3">
        <v>93205</v>
      </c>
      <c r="GEK300" s="3">
        <v>93205</v>
      </c>
      <c r="GEL300" s="3">
        <v>93205</v>
      </c>
      <c r="GEM300" s="3">
        <v>93205</v>
      </c>
      <c r="GEN300" s="3">
        <v>93205</v>
      </c>
      <c r="GEO300" s="3">
        <v>93205</v>
      </c>
      <c r="GEP300" s="3">
        <v>93205</v>
      </c>
      <c r="GEQ300" s="3">
        <v>93205</v>
      </c>
      <c r="GER300" s="3">
        <v>93205</v>
      </c>
      <c r="GES300" s="3">
        <v>93205</v>
      </c>
      <c r="GET300" s="3">
        <v>93205</v>
      </c>
      <c r="GEU300" s="3">
        <v>93205</v>
      </c>
      <c r="GEV300" s="3">
        <v>93205</v>
      </c>
      <c r="GEW300" s="3">
        <v>93205</v>
      </c>
      <c r="GEX300" s="3">
        <v>93205</v>
      </c>
      <c r="GEY300" s="3">
        <v>93205</v>
      </c>
      <c r="GEZ300" s="3">
        <v>93205</v>
      </c>
      <c r="GFA300" s="3">
        <v>93205</v>
      </c>
      <c r="GFB300" s="3">
        <v>93205</v>
      </c>
      <c r="GFC300" s="3">
        <v>93205</v>
      </c>
      <c r="GFD300" s="3">
        <v>93205</v>
      </c>
      <c r="GFE300" s="3">
        <v>93205</v>
      </c>
      <c r="GFF300" s="3">
        <v>93205</v>
      </c>
      <c r="GFG300" s="3">
        <v>93205</v>
      </c>
      <c r="GFH300" s="3">
        <v>93205</v>
      </c>
      <c r="GFI300" s="3">
        <v>93205</v>
      </c>
      <c r="GFJ300" s="3">
        <v>93205</v>
      </c>
      <c r="GFK300" s="3">
        <v>93205</v>
      </c>
      <c r="GFL300" s="3">
        <v>93205</v>
      </c>
      <c r="GFM300" s="3">
        <v>93205</v>
      </c>
      <c r="GFN300" s="3">
        <v>93205</v>
      </c>
      <c r="GFO300" s="3">
        <v>93205</v>
      </c>
      <c r="GFP300" s="3">
        <v>93205</v>
      </c>
      <c r="GFQ300" s="3">
        <v>93205</v>
      </c>
      <c r="GFR300" s="3">
        <v>93205</v>
      </c>
      <c r="GFS300" s="3">
        <v>93205</v>
      </c>
      <c r="GFT300" s="3">
        <v>93205</v>
      </c>
      <c r="GFU300" s="3">
        <v>93205</v>
      </c>
      <c r="GFV300" s="3">
        <v>93205</v>
      </c>
      <c r="GFW300" s="3">
        <v>93205</v>
      </c>
      <c r="GFX300" s="3">
        <v>93205</v>
      </c>
      <c r="GFY300" s="3">
        <v>93205</v>
      </c>
      <c r="GFZ300" s="3">
        <v>93205</v>
      </c>
      <c r="GGA300" s="3">
        <v>93205</v>
      </c>
      <c r="GGB300" s="3">
        <v>93205</v>
      </c>
      <c r="GGC300" s="3">
        <v>93205</v>
      </c>
      <c r="GGD300" s="3">
        <v>93205</v>
      </c>
      <c r="GGE300" s="3">
        <v>93205</v>
      </c>
      <c r="GGF300" s="3">
        <v>93205</v>
      </c>
      <c r="GGG300" s="3">
        <v>93205</v>
      </c>
      <c r="GGH300" s="3">
        <v>93205</v>
      </c>
      <c r="GGI300" s="3">
        <v>93205</v>
      </c>
      <c r="GGJ300" s="3">
        <v>93205</v>
      </c>
      <c r="GGK300" s="3">
        <v>93205</v>
      </c>
      <c r="GGL300" s="3">
        <v>93205</v>
      </c>
      <c r="GGM300" s="3">
        <v>93205</v>
      </c>
      <c r="GGN300" s="3">
        <v>93205</v>
      </c>
      <c r="GGO300" s="3">
        <v>93205</v>
      </c>
      <c r="GGP300" s="3">
        <v>93205</v>
      </c>
      <c r="GGQ300" s="3">
        <v>93205</v>
      </c>
      <c r="GGR300" s="3">
        <v>93205</v>
      </c>
      <c r="GGS300" s="3">
        <v>93205</v>
      </c>
      <c r="GGT300" s="3">
        <v>93205</v>
      </c>
      <c r="GGU300" s="3">
        <v>93205</v>
      </c>
      <c r="GGV300" s="3">
        <v>93205</v>
      </c>
      <c r="GGW300" s="3">
        <v>93205</v>
      </c>
      <c r="GGX300" s="3">
        <v>93205</v>
      </c>
      <c r="GGY300" s="3">
        <v>93205</v>
      </c>
      <c r="GGZ300" s="3">
        <v>93205</v>
      </c>
      <c r="GHA300" s="3">
        <v>93205</v>
      </c>
      <c r="GHB300" s="3">
        <v>93205</v>
      </c>
      <c r="GHC300" s="3">
        <v>93205</v>
      </c>
      <c r="GHD300" s="3">
        <v>93205</v>
      </c>
      <c r="GHE300" s="3">
        <v>93205</v>
      </c>
      <c r="GHF300" s="3">
        <v>93205</v>
      </c>
      <c r="GHG300" s="3">
        <v>93205</v>
      </c>
      <c r="GHH300" s="3">
        <v>93205</v>
      </c>
      <c r="GHI300" s="3">
        <v>93205</v>
      </c>
      <c r="GHJ300" s="3">
        <v>93205</v>
      </c>
      <c r="GHK300" s="3">
        <v>93205</v>
      </c>
      <c r="GHL300" s="3">
        <v>93205</v>
      </c>
      <c r="GHM300" s="3">
        <v>93205</v>
      </c>
      <c r="GHN300" s="3">
        <v>93205</v>
      </c>
      <c r="GHO300" s="3">
        <v>93205</v>
      </c>
      <c r="GHP300" s="3">
        <v>93205</v>
      </c>
      <c r="GHQ300" s="3">
        <v>93205</v>
      </c>
      <c r="GHR300" s="3">
        <v>93205</v>
      </c>
      <c r="GHS300" s="3">
        <v>93205</v>
      </c>
      <c r="GHT300" s="3">
        <v>93205</v>
      </c>
      <c r="GHU300" s="3">
        <v>93205</v>
      </c>
      <c r="GHV300" s="3">
        <v>93205</v>
      </c>
      <c r="GHW300" s="3">
        <v>93205</v>
      </c>
      <c r="GHX300" s="3">
        <v>93205</v>
      </c>
      <c r="GHY300" s="3">
        <v>93205</v>
      </c>
      <c r="GHZ300" s="3">
        <v>93205</v>
      </c>
      <c r="GIA300" s="3">
        <v>93205</v>
      </c>
      <c r="GIB300" s="3">
        <v>93205</v>
      </c>
      <c r="GIC300" s="3">
        <v>93205</v>
      </c>
      <c r="GID300" s="3">
        <v>93205</v>
      </c>
      <c r="GIE300" s="3">
        <v>93205</v>
      </c>
      <c r="GIF300" s="3">
        <v>93205</v>
      </c>
      <c r="GIG300" s="3">
        <v>93205</v>
      </c>
      <c r="GIH300" s="3">
        <v>93205</v>
      </c>
      <c r="GII300" s="3">
        <v>93205</v>
      </c>
      <c r="GIJ300" s="3">
        <v>93205</v>
      </c>
      <c r="GIK300" s="3">
        <v>93205</v>
      </c>
      <c r="GIL300" s="3">
        <v>93205</v>
      </c>
      <c r="GIM300" s="3">
        <v>93205</v>
      </c>
      <c r="GIN300" s="3">
        <v>93205</v>
      </c>
      <c r="GIO300" s="3">
        <v>93205</v>
      </c>
      <c r="GIP300" s="3">
        <v>93205</v>
      </c>
      <c r="GIQ300" s="3">
        <v>93205</v>
      </c>
      <c r="GIR300" s="3">
        <v>93205</v>
      </c>
      <c r="GIS300" s="3">
        <v>93205</v>
      </c>
      <c r="GIT300" s="3">
        <v>93205</v>
      </c>
      <c r="GIU300" s="3">
        <v>93205</v>
      </c>
      <c r="GIV300" s="3">
        <v>93205</v>
      </c>
      <c r="GIW300" s="3">
        <v>93205</v>
      </c>
      <c r="GIX300" s="3">
        <v>93205</v>
      </c>
      <c r="GIY300" s="3">
        <v>93205</v>
      </c>
      <c r="GIZ300" s="3">
        <v>93205</v>
      </c>
      <c r="GJA300" s="3">
        <v>93205</v>
      </c>
      <c r="GJB300" s="3">
        <v>93205</v>
      </c>
      <c r="GJC300" s="3">
        <v>93205</v>
      </c>
      <c r="GJD300" s="3">
        <v>93205</v>
      </c>
      <c r="GJE300" s="3">
        <v>93205</v>
      </c>
      <c r="GJF300" s="3">
        <v>93205</v>
      </c>
      <c r="GJG300" s="3">
        <v>93205</v>
      </c>
      <c r="GJH300" s="3">
        <v>93205</v>
      </c>
      <c r="GJI300" s="3">
        <v>93205</v>
      </c>
      <c r="GJJ300" s="3">
        <v>93205</v>
      </c>
      <c r="GJK300" s="3">
        <v>93205</v>
      </c>
      <c r="GJL300" s="3">
        <v>93205</v>
      </c>
      <c r="GJM300" s="3">
        <v>93205</v>
      </c>
      <c r="GJN300" s="3">
        <v>93205</v>
      </c>
      <c r="GJO300" s="3">
        <v>93205</v>
      </c>
      <c r="GJP300" s="3">
        <v>93205</v>
      </c>
      <c r="GJQ300" s="3">
        <v>93205</v>
      </c>
      <c r="GJR300" s="3">
        <v>93205</v>
      </c>
      <c r="GJS300" s="3">
        <v>93205</v>
      </c>
      <c r="GJT300" s="3">
        <v>93205</v>
      </c>
      <c r="GJU300" s="3">
        <v>93205</v>
      </c>
      <c r="GJV300" s="3">
        <v>93205</v>
      </c>
      <c r="GJW300" s="3">
        <v>93205</v>
      </c>
      <c r="GJX300" s="3">
        <v>93205</v>
      </c>
      <c r="GJY300" s="3">
        <v>93205</v>
      </c>
      <c r="GJZ300" s="3">
        <v>93205</v>
      </c>
      <c r="GKA300" s="3">
        <v>93205</v>
      </c>
      <c r="GKB300" s="3">
        <v>93205</v>
      </c>
      <c r="GKC300" s="3">
        <v>93205</v>
      </c>
      <c r="GKD300" s="3">
        <v>93205</v>
      </c>
      <c r="GKE300" s="3">
        <v>93205</v>
      </c>
      <c r="GKF300" s="3">
        <v>93205</v>
      </c>
      <c r="GKG300" s="3">
        <v>93205</v>
      </c>
      <c r="GKH300" s="3">
        <v>93205</v>
      </c>
      <c r="GKI300" s="3">
        <v>93205</v>
      </c>
      <c r="GKJ300" s="3">
        <v>93205</v>
      </c>
      <c r="GKK300" s="3">
        <v>93205</v>
      </c>
      <c r="GKL300" s="3">
        <v>93205</v>
      </c>
      <c r="GKM300" s="3">
        <v>93205</v>
      </c>
      <c r="GKN300" s="3">
        <v>93205</v>
      </c>
      <c r="GKO300" s="3">
        <v>93205</v>
      </c>
      <c r="GKP300" s="3">
        <v>93205</v>
      </c>
      <c r="GKQ300" s="3">
        <v>93205</v>
      </c>
      <c r="GKR300" s="3">
        <v>93205</v>
      </c>
      <c r="GKS300" s="3">
        <v>93205</v>
      </c>
      <c r="GKT300" s="3">
        <v>93205</v>
      </c>
      <c r="GKU300" s="3">
        <v>93205</v>
      </c>
      <c r="GKV300" s="3">
        <v>93205</v>
      </c>
      <c r="GKW300" s="3">
        <v>93205</v>
      </c>
      <c r="GKX300" s="3">
        <v>93205</v>
      </c>
      <c r="GKY300" s="3">
        <v>93205</v>
      </c>
      <c r="GKZ300" s="3">
        <v>93205</v>
      </c>
      <c r="GLA300" s="3">
        <v>93205</v>
      </c>
      <c r="GLB300" s="3">
        <v>93205</v>
      </c>
      <c r="GLC300" s="3">
        <v>93205</v>
      </c>
      <c r="GLD300" s="3">
        <v>93205</v>
      </c>
      <c r="GLE300" s="3">
        <v>93205</v>
      </c>
      <c r="GLF300" s="3">
        <v>93205</v>
      </c>
      <c r="GLG300" s="3">
        <v>93205</v>
      </c>
      <c r="GLH300" s="3">
        <v>93205</v>
      </c>
      <c r="GLI300" s="3">
        <v>93205</v>
      </c>
      <c r="GLJ300" s="3">
        <v>93205</v>
      </c>
      <c r="GLK300" s="3">
        <v>93205</v>
      </c>
      <c r="GLL300" s="3">
        <v>93205</v>
      </c>
      <c r="GLM300" s="3">
        <v>93205</v>
      </c>
      <c r="GLN300" s="3">
        <v>93205</v>
      </c>
      <c r="GLO300" s="3">
        <v>93205</v>
      </c>
      <c r="GLP300" s="3">
        <v>93205</v>
      </c>
      <c r="GLQ300" s="3">
        <v>93205</v>
      </c>
      <c r="GLR300" s="3">
        <v>93205</v>
      </c>
      <c r="GLS300" s="3">
        <v>93205</v>
      </c>
      <c r="GLT300" s="3">
        <v>93205</v>
      </c>
      <c r="GLU300" s="3">
        <v>93205</v>
      </c>
      <c r="GLV300" s="3">
        <v>93205</v>
      </c>
      <c r="GLW300" s="3">
        <v>93205</v>
      </c>
      <c r="GLX300" s="3">
        <v>93205</v>
      </c>
      <c r="GLY300" s="3">
        <v>93205</v>
      </c>
      <c r="GLZ300" s="3">
        <v>93205</v>
      </c>
      <c r="GMA300" s="3">
        <v>93205</v>
      </c>
      <c r="GMB300" s="3">
        <v>93205</v>
      </c>
      <c r="GMC300" s="3">
        <v>93205</v>
      </c>
      <c r="GMD300" s="3">
        <v>93205</v>
      </c>
      <c r="GME300" s="3">
        <v>93205</v>
      </c>
      <c r="GMF300" s="3">
        <v>93205</v>
      </c>
      <c r="GMG300" s="3">
        <v>93205</v>
      </c>
      <c r="GMH300" s="3">
        <v>93205</v>
      </c>
      <c r="GMI300" s="3">
        <v>93205</v>
      </c>
      <c r="GMJ300" s="3">
        <v>93205</v>
      </c>
      <c r="GMK300" s="3">
        <v>93205</v>
      </c>
      <c r="GML300" s="3">
        <v>93205</v>
      </c>
      <c r="GMM300" s="3">
        <v>93205</v>
      </c>
      <c r="GMN300" s="3">
        <v>93205</v>
      </c>
      <c r="GMO300" s="3">
        <v>93205</v>
      </c>
      <c r="GMP300" s="3">
        <v>93205</v>
      </c>
      <c r="GMQ300" s="3">
        <v>93205</v>
      </c>
      <c r="GMR300" s="3">
        <v>93205</v>
      </c>
      <c r="GMS300" s="3">
        <v>93205</v>
      </c>
      <c r="GMT300" s="3">
        <v>93205</v>
      </c>
      <c r="GMU300" s="3">
        <v>93205</v>
      </c>
      <c r="GMV300" s="3">
        <v>93205</v>
      </c>
      <c r="GMW300" s="3">
        <v>93205</v>
      </c>
      <c r="GMX300" s="3">
        <v>93205</v>
      </c>
      <c r="GMY300" s="3">
        <v>93205</v>
      </c>
      <c r="GMZ300" s="3">
        <v>93205</v>
      </c>
      <c r="GNA300" s="3">
        <v>93205</v>
      </c>
      <c r="GNB300" s="3">
        <v>93205</v>
      </c>
      <c r="GNC300" s="3">
        <v>93205</v>
      </c>
      <c r="GND300" s="3">
        <v>93205</v>
      </c>
      <c r="GNE300" s="3">
        <v>93205</v>
      </c>
      <c r="GNF300" s="3">
        <v>93205</v>
      </c>
      <c r="GNG300" s="3">
        <v>93205</v>
      </c>
      <c r="GNH300" s="3">
        <v>93205</v>
      </c>
      <c r="GNI300" s="3">
        <v>93205</v>
      </c>
      <c r="GNJ300" s="3">
        <v>93205</v>
      </c>
      <c r="GNK300" s="3">
        <v>93205</v>
      </c>
      <c r="GNL300" s="3">
        <v>93205</v>
      </c>
      <c r="GNM300" s="3">
        <v>93205</v>
      </c>
      <c r="GNN300" s="3">
        <v>93205</v>
      </c>
      <c r="GNO300" s="3">
        <v>93205</v>
      </c>
      <c r="GNP300" s="3">
        <v>93205</v>
      </c>
      <c r="GNQ300" s="3">
        <v>93205</v>
      </c>
      <c r="GNR300" s="3">
        <v>93205</v>
      </c>
      <c r="GNS300" s="3">
        <v>93205</v>
      </c>
      <c r="GNT300" s="3">
        <v>93205</v>
      </c>
      <c r="GNU300" s="3">
        <v>93205</v>
      </c>
      <c r="GNV300" s="3">
        <v>93205</v>
      </c>
      <c r="GNW300" s="3">
        <v>93205</v>
      </c>
      <c r="GNX300" s="3">
        <v>93205</v>
      </c>
      <c r="GNY300" s="3">
        <v>93205</v>
      </c>
      <c r="GNZ300" s="3">
        <v>93205</v>
      </c>
      <c r="GOA300" s="3">
        <v>93205</v>
      </c>
      <c r="GOB300" s="3">
        <v>93205</v>
      </c>
      <c r="GOC300" s="3">
        <v>93205</v>
      </c>
      <c r="GOD300" s="3">
        <v>93205</v>
      </c>
      <c r="GOE300" s="3">
        <v>93205</v>
      </c>
      <c r="GOF300" s="3">
        <v>93205</v>
      </c>
      <c r="GOG300" s="3">
        <v>93205</v>
      </c>
      <c r="GOH300" s="3">
        <v>93205</v>
      </c>
      <c r="GOI300" s="3">
        <v>93205</v>
      </c>
      <c r="GOJ300" s="3">
        <v>93205</v>
      </c>
      <c r="GOK300" s="3">
        <v>93205</v>
      </c>
      <c r="GOL300" s="3">
        <v>93205</v>
      </c>
      <c r="GOM300" s="3">
        <v>93205</v>
      </c>
      <c r="GON300" s="3">
        <v>93205</v>
      </c>
      <c r="GOO300" s="3">
        <v>93205</v>
      </c>
      <c r="GOP300" s="3">
        <v>93205</v>
      </c>
      <c r="GOQ300" s="3">
        <v>93205</v>
      </c>
      <c r="GOR300" s="3">
        <v>93205</v>
      </c>
      <c r="GOS300" s="3">
        <v>93205</v>
      </c>
      <c r="GOT300" s="3">
        <v>93205</v>
      </c>
      <c r="GOU300" s="3">
        <v>93205</v>
      </c>
      <c r="GOV300" s="3">
        <v>93205</v>
      </c>
      <c r="GOW300" s="3">
        <v>93205</v>
      </c>
      <c r="GOX300" s="3">
        <v>93205</v>
      </c>
      <c r="GOY300" s="3">
        <v>93205</v>
      </c>
      <c r="GOZ300" s="3">
        <v>93205</v>
      </c>
      <c r="GPA300" s="3">
        <v>93205</v>
      </c>
      <c r="GPB300" s="3">
        <v>93205</v>
      </c>
      <c r="GPC300" s="3">
        <v>93205</v>
      </c>
      <c r="GPD300" s="3">
        <v>93205</v>
      </c>
      <c r="GPE300" s="3">
        <v>93205</v>
      </c>
      <c r="GPF300" s="3">
        <v>93205</v>
      </c>
      <c r="GPG300" s="3">
        <v>93205</v>
      </c>
      <c r="GPH300" s="3">
        <v>93205</v>
      </c>
      <c r="GPI300" s="3">
        <v>93205</v>
      </c>
      <c r="GPJ300" s="3">
        <v>93205</v>
      </c>
      <c r="GPK300" s="3">
        <v>93205</v>
      </c>
      <c r="GPL300" s="3">
        <v>93205</v>
      </c>
      <c r="GPM300" s="3">
        <v>93205</v>
      </c>
      <c r="GPN300" s="3">
        <v>93205</v>
      </c>
      <c r="GPO300" s="3">
        <v>93205</v>
      </c>
      <c r="GPP300" s="3">
        <v>93205</v>
      </c>
      <c r="GPQ300" s="3">
        <v>93205</v>
      </c>
      <c r="GPR300" s="3">
        <v>93205</v>
      </c>
      <c r="GPS300" s="3">
        <v>93205</v>
      </c>
      <c r="GPT300" s="3">
        <v>93205</v>
      </c>
      <c r="GPU300" s="3">
        <v>93205</v>
      </c>
      <c r="GPV300" s="3">
        <v>93205</v>
      </c>
      <c r="GPW300" s="3">
        <v>93205</v>
      </c>
      <c r="GPX300" s="3">
        <v>93205</v>
      </c>
      <c r="GPY300" s="3">
        <v>93205</v>
      </c>
      <c r="GPZ300" s="3">
        <v>93205</v>
      </c>
      <c r="GQA300" s="3">
        <v>93205</v>
      </c>
      <c r="GQB300" s="3">
        <v>93205</v>
      </c>
      <c r="GQC300" s="3">
        <v>93205</v>
      </c>
      <c r="GQD300" s="3">
        <v>93205</v>
      </c>
      <c r="GQE300" s="3">
        <v>93205</v>
      </c>
      <c r="GQF300" s="3">
        <v>93205</v>
      </c>
      <c r="GQG300" s="3">
        <v>93205</v>
      </c>
      <c r="GQH300" s="3">
        <v>93205</v>
      </c>
      <c r="GQI300" s="3">
        <v>93205</v>
      </c>
      <c r="GQJ300" s="3">
        <v>93205</v>
      </c>
      <c r="GQK300" s="3">
        <v>93205</v>
      </c>
      <c r="GQL300" s="3">
        <v>93205</v>
      </c>
      <c r="GQM300" s="3">
        <v>93205</v>
      </c>
      <c r="GQN300" s="3">
        <v>93205</v>
      </c>
      <c r="GQO300" s="3">
        <v>93205</v>
      </c>
      <c r="GQP300" s="3">
        <v>93205</v>
      </c>
      <c r="GQQ300" s="3">
        <v>93205</v>
      </c>
      <c r="GQR300" s="3">
        <v>93205</v>
      </c>
      <c r="GQS300" s="3">
        <v>93205</v>
      </c>
      <c r="GQT300" s="3">
        <v>93205</v>
      </c>
      <c r="GQU300" s="3">
        <v>93205</v>
      </c>
      <c r="GQV300" s="3">
        <v>93205</v>
      </c>
      <c r="GQW300" s="3">
        <v>93205</v>
      </c>
      <c r="GQX300" s="3">
        <v>93205</v>
      </c>
      <c r="GQY300" s="3">
        <v>93205</v>
      </c>
      <c r="GQZ300" s="3">
        <v>93205</v>
      </c>
      <c r="GRA300" s="3">
        <v>93205</v>
      </c>
      <c r="GRB300" s="3">
        <v>93205</v>
      </c>
      <c r="GRC300" s="3">
        <v>93205</v>
      </c>
      <c r="GRD300" s="3">
        <v>93205</v>
      </c>
      <c r="GRE300" s="3">
        <v>93205</v>
      </c>
      <c r="GRF300" s="3">
        <v>93205</v>
      </c>
      <c r="GRG300" s="3">
        <v>93205</v>
      </c>
      <c r="GRH300" s="3">
        <v>93205</v>
      </c>
      <c r="GRI300" s="3">
        <v>93205</v>
      </c>
      <c r="GRJ300" s="3">
        <v>93205</v>
      </c>
      <c r="GRK300" s="3">
        <v>93205</v>
      </c>
      <c r="GRL300" s="3">
        <v>93205</v>
      </c>
      <c r="GRM300" s="3">
        <v>93205</v>
      </c>
      <c r="GRN300" s="3">
        <v>93205</v>
      </c>
      <c r="GRO300" s="3">
        <v>93205</v>
      </c>
      <c r="GRP300" s="3">
        <v>93205</v>
      </c>
      <c r="GRQ300" s="3">
        <v>93205</v>
      </c>
      <c r="GRR300" s="3">
        <v>93205</v>
      </c>
      <c r="GRS300" s="3">
        <v>93205</v>
      </c>
      <c r="GRT300" s="3">
        <v>93205</v>
      </c>
      <c r="GRU300" s="3">
        <v>93205</v>
      </c>
      <c r="GRV300" s="3">
        <v>93205</v>
      </c>
      <c r="GRW300" s="3">
        <v>93205</v>
      </c>
      <c r="GRX300" s="3">
        <v>93205</v>
      </c>
      <c r="GRY300" s="3">
        <v>93205</v>
      </c>
      <c r="GRZ300" s="3">
        <v>93205</v>
      </c>
      <c r="GSA300" s="3">
        <v>93205</v>
      </c>
      <c r="GSB300" s="3">
        <v>93205</v>
      </c>
      <c r="GSC300" s="3">
        <v>93205</v>
      </c>
      <c r="GSD300" s="3">
        <v>93205</v>
      </c>
      <c r="GSE300" s="3">
        <v>93205</v>
      </c>
      <c r="GSF300" s="3">
        <v>93205</v>
      </c>
      <c r="GSG300" s="3">
        <v>93205</v>
      </c>
      <c r="GSH300" s="3">
        <v>93205</v>
      </c>
      <c r="GSI300" s="3">
        <v>93205</v>
      </c>
      <c r="GSJ300" s="3">
        <v>93205</v>
      </c>
      <c r="GSK300" s="3">
        <v>93205</v>
      </c>
      <c r="GSL300" s="3">
        <v>93205</v>
      </c>
      <c r="GSM300" s="3">
        <v>93205</v>
      </c>
      <c r="GSN300" s="3">
        <v>93205</v>
      </c>
      <c r="GSO300" s="3">
        <v>93205</v>
      </c>
      <c r="GSP300" s="3">
        <v>93205</v>
      </c>
      <c r="GSQ300" s="3">
        <v>93205</v>
      </c>
      <c r="GSR300" s="3">
        <v>93205</v>
      </c>
      <c r="GSS300" s="3">
        <v>93205</v>
      </c>
      <c r="GST300" s="3">
        <v>93205</v>
      </c>
      <c r="GSU300" s="3">
        <v>93205</v>
      </c>
      <c r="GSV300" s="3">
        <v>93205</v>
      </c>
      <c r="GSW300" s="3">
        <v>93205</v>
      </c>
      <c r="GSX300" s="3">
        <v>93205</v>
      </c>
      <c r="GSY300" s="3">
        <v>93205</v>
      </c>
      <c r="GSZ300" s="3">
        <v>93205</v>
      </c>
      <c r="GTA300" s="3">
        <v>93205</v>
      </c>
      <c r="GTB300" s="3">
        <v>93205</v>
      </c>
      <c r="GTC300" s="3">
        <v>93205</v>
      </c>
      <c r="GTD300" s="3">
        <v>93205</v>
      </c>
      <c r="GTE300" s="3">
        <v>93205</v>
      </c>
      <c r="GTF300" s="3">
        <v>93205</v>
      </c>
      <c r="GTG300" s="3">
        <v>93205</v>
      </c>
      <c r="GTH300" s="3">
        <v>93205</v>
      </c>
      <c r="GTI300" s="3">
        <v>93205</v>
      </c>
      <c r="GTJ300" s="3">
        <v>93205</v>
      </c>
      <c r="GTK300" s="3">
        <v>93205</v>
      </c>
      <c r="GTL300" s="3">
        <v>93205</v>
      </c>
      <c r="GTM300" s="3">
        <v>93205</v>
      </c>
      <c r="GTN300" s="3">
        <v>93205</v>
      </c>
      <c r="GTO300" s="3">
        <v>93205</v>
      </c>
      <c r="GTP300" s="3">
        <v>93205</v>
      </c>
      <c r="GTQ300" s="3">
        <v>93205</v>
      </c>
      <c r="GTR300" s="3">
        <v>93205</v>
      </c>
      <c r="GTS300" s="3">
        <v>93205</v>
      </c>
      <c r="GTT300" s="3">
        <v>93205</v>
      </c>
      <c r="GTU300" s="3">
        <v>93205</v>
      </c>
      <c r="GTV300" s="3">
        <v>93205</v>
      </c>
      <c r="GTW300" s="3">
        <v>93205</v>
      </c>
      <c r="GTX300" s="3">
        <v>93205</v>
      </c>
      <c r="GTY300" s="3">
        <v>93205</v>
      </c>
      <c r="GTZ300" s="3">
        <v>93205</v>
      </c>
      <c r="GUA300" s="3">
        <v>93205</v>
      </c>
      <c r="GUB300" s="3">
        <v>93205</v>
      </c>
      <c r="GUC300" s="3">
        <v>93205</v>
      </c>
      <c r="GUD300" s="3">
        <v>93205</v>
      </c>
      <c r="GUE300" s="3">
        <v>93205</v>
      </c>
      <c r="GUF300" s="3">
        <v>93205</v>
      </c>
      <c r="GUG300" s="3">
        <v>93205</v>
      </c>
      <c r="GUH300" s="3">
        <v>93205</v>
      </c>
      <c r="GUI300" s="3">
        <v>93205</v>
      </c>
      <c r="GUJ300" s="3">
        <v>93205</v>
      </c>
      <c r="GUK300" s="3">
        <v>93205</v>
      </c>
      <c r="GUL300" s="3">
        <v>93205</v>
      </c>
      <c r="GUM300" s="3">
        <v>93205</v>
      </c>
      <c r="GUN300" s="3">
        <v>93205</v>
      </c>
      <c r="GUO300" s="3">
        <v>93205</v>
      </c>
      <c r="GUP300" s="3">
        <v>93205</v>
      </c>
      <c r="GUQ300" s="3">
        <v>93205</v>
      </c>
      <c r="GUR300" s="3">
        <v>93205</v>
      </c>
      <c r="GUS300" s="3">
        <v>93205</v>
      </c>
      <c r="GUT300" s="3">
        <v>93205</v>
      </c>
      <c r="GUU300" s="3">
        <v>93205</v>
      </c>
      <c r="GUV300" s="3">
        <v>93205</v>
      </c>
      <c r="GUW300" s="3">
        <v>93205</v>
      </c>
      <c r="GUX300" s="3">
        <v>93205</v>
      </c>
      <c r="GUY300" s="3">
        <v>93205</v>
      </c>
      <c r="GUZ300" s="3">
        <v>93205</v>
      </c>
      <c r="GVA300" s="3">
        <v>93205</v>
      </c>
      <c r="GVB300" s="3">
        <v>93205</v>
      </c>
      <c r="GVC300" s="3">
        <v>93205</v>
      </c>
      <c r="GVD300" s="3">
        <v>93205</v>
      </c>
      <c r="GVE300" s="3">
        <v>93205</v>
      </c>
      <c r="GVF300" s="3">
        <v>93205</v>
      </c>
      <c r="GVG300" s="3">
        <v>93205</v>
      </c>
      <c r="GVH300" s="3">
        <v>93205</v>
      </c>
      <c r="GVI300" s="3">
        <v>93205</v>
      </c>
      <c r="GVJ300" s="3">
        <v>93205</v>
      </c>
      <c r="GVK300" s="3">
        <v>93205</v>
      </c>
      <c r="GVL300" s="3">
        <v>93205</v>
      </c>
      <c r="GVM300" s="3">
        <v>93205</v>
      </c>
      <c r="GVN300" s="3">
        <v>93205</v>
      </c>
      <c r="GVO300" s="3">
        <v>93205</v>
      </c>
      <c r="GVP300" s="3">
        <v>93205</v>
      </c>
      <c r="GVQ300" s="3">
        <v>93205</v>
      </c>
      <c r="GVR300" s="3">
        <v>93205</v>
      </c>
      <c r="GVS300" s="3">
        <v>93205</v>
      </c>
      <c r="GVT300" s="3">
        <v>93205</v>
      </c>
      <c r="GVU300" s="3">
        <v>93205</v>
      </c>
      <c r="GVV300" s="3">
        <v>93205</v>
      </c>
      <c r="GVW300" s="3">
        <v>93205</v>
      </c>
      <c r="GVX300" s="3">
        <v>93205</v>
      </c>
      <c r="GVY300" s="3">
        <v>93205</v>
      </c>
      <c r="GVZ300" s="3">
        <v>93205</v>
      </c>
      <c r="GWA300" s="3">
        <v>93205</v>
      </c>
      <c r="GWB300" s="3">
        <v>93205</v>
      </c>
      <c r="GWC300" s="3">
        <v>93205</v>
      </c>
      <c r="GWD300" s="3">
        <v>93205</v>
      </c>
      <c r="GWE300" s="3">
        <v>93205</v>
      </c>
      <c r="GWF300" s="3">
        <v>93205</v>
      </c>
      <c r="GWG300" s="3">
        <v>93205</v>
      </c>
      <c r="GWH300" s="3">
        <v>93205</v>
      </c>
      <c r="GWI300" s="3">
        <v>93205</v>
      </c>
      <c r="GWJ300" s="3">
        <v>93205</v>
      </c>
      <c r="GWK300" s="3">
        <v>93205</v>
      </c>
      <c r="GWL300" s="3">
        <v>93205</v>
      </c>
      <c r="GWM300" s="3">
        <v>93205</v>
      </c>
      <c r="GWN300" s="3">
        <v>93205</v>
      </c>
      <c r="GWO300" s="3">
        <v>93205</v>
      </c>
      <c r="GWP300" s="3">
        <v>93205</v>
      </c>
      <c r="GWQ300" s="3">
        <v>93205</v>
      </c>
      <c r="GWR300" s="3">
        <v>93205</v>
      </c>
      <c r="GWS300" s="3">
        <v>93205</v>
      </c>
      <c r="GWT300" s="3">
        <v>93205</v>
      </c>
      <c r="GWU300" s="3">
        <v>93205</v>
      </c>
      <c r="GWV300" s="3">
        <v>93205</v>
      </c>
      <c r="GWW300" s="3">
        <v>93205</v>
      </c>
      <c r="GWX300" s="3">
        <v>93205</v>
      </c>
      <c r="GWY300" s="3">
        <v>93205</v>
      </c>
      <c r="GWZ300" s="3">
        <v>93205</v>
      </c>
      <c r="GXA300" s="3">
        <v>93205</v>
      </c>
      <c r="GXB300" s="3">
        <v>93205</v>
      </c>
      <c r="GXC300" s="3">
        <v>93205</v>
      </c>
      <c r="GXD300" s="3">
        <v>93205</v>
      </c>
      <c r="GXE300" s="3">
        <v>93205</v>
      </c>
      <c r="GXF300" s="3">
        <v>93205</v>
      </c>
      <c r="GXG300" s="3">
        <v>93205</v>
      </c>
      <c r="GXH300" s="3">
        <v>93205</v>
      </c>
      <c r="GXI300" s="3">
        <v>93205</v>
      </c>
      <c r="GXJ300" s="3">
        <v>93205</v>
      </c>
      <c r="GXK300" s="3">
        <v>93205</v>
      </c>
      <c r="GXL300" s="3">
        <v>93205</v>
      </c>
      <c r="GXM300" s="3">
        <v>93205</v>
      </c>
      <c r="GXN300" s="3">
        <v>93205</v>
      </c>
      <c r="GXO300" s="3">
        <v>93205</v>
      </c>
      <c r="GXP300" s="3">
        <v>93205</v>
      </c>
      <c r="GXQ300" s="3">
        <v>93205</v>
      </c>
      <c r="GXR300" s="3">
        <v>93205</v>
      </c>
      <c r="GXS300" s="3">
        <v>93205</v>
      </c>
      <c r="GXT300" s="3">
        <v>93205</v>
      </c>
      <c r="GXU300" s="3">
        <v>93205</v>
      </c>
      <c r="GXV300" s="3">
        <v>93205</v>
      </c>
      <c r="GXW300" s="3">
        <v>93205</v>
      </c>
      <c r="GXX300" s="3">
        <v>93205</v>
      </c>
      <c r="GXY300" s="3">
        <v>93205</v>
      </c>
      <c r="GXZ300" s="3">
        <v>93205</v>
      </c>
      <c r="GYA300" s="3">
        <v>93205</v>
      </c>
      <c r="GYB300" s="3">
        <v>93205</v>
      </c>
      <c r="GYC300" s="3">
        <v>93205</v>
      </c>
      <c r="GYD300" s="3">
        <v>93205</v>
      </c>
      <c r="GYE300" s="3">
        <v>93205</v>
      </c>
      <c r="GYF300" s="3">
        <v>93205</v>
      </c>
      <c r="GYG300" s="3">
        <v>93205</v>
      </c>
      <c r="GYH300" s="3">
        <v>93205</v>
      </c>
      <c r="GYI300" s="3">
        <v>93205</v>
      </c>
      <c r="GYJ300" s="3">
        <v>93205</v>
      </c>
      <c r="GYK300" s="3">
        <v>93205</v>
      </c>
      <c r="GYL300" s="3">
        <v>93205</v>
      </c>
      <c r="GYM300" s="3">
        <v>93205</v>
      </c>
      <c r="GYN300" s="3">
        <v>93205</v>
      </c>
      <c r="GYO300" s="3">
        <v>93205</v>
      </c>
      <c r="GYP300" s="3">
        <v>93205</v>
      </c>
      <c r="GYQ300" s="3">
        <v>93205</v>
      </c>
      <c r="GYR300" s="3">
        <v>93205</v>
      </c>
      <c r="GYS300" s="3">
        <v>93205</v>
      </c>
      <c r="GYT300" s="3">
        <v>93205</v>
      </c>
      <c r="GYU300" s="3">
        <v>93205</v>
      </c>
      <c r="GYV300" s="3">
        <v>93205</v>
      </c>
      <c r="GYW300" s="3">
        <v>93205</v>
      </c>
      <c r="GYX300" s="3">
        <v>93205</v>
      </c>
      <c r="GYY300" s="3">
        <v>93205</v>
      </c>
      <c r="GYZ300" s="3">
        <v>93205</v>
      </c>
      <c r="GZA300" s="3">
        <v>93205</v>
      </c>
      <c r="GZB300" s="3">
        <v>93205</v>
      </c>
      <c r="GZC300" s="3">
        <v>93205</v>
      </c>
      <c r="GZD300" s="3">
        <v>93205</v>
      </c>
      <c r="GZE300" s="3">
        <v>93205</v>
      </c>
      <c r="GZF300" s="3">
        <v>93205</v>
      </c>
      <c r="GZG300" s="3">
        <v>93205</v>
      </c>
      <c r="GZH300" s="3">
        <v>93205</v>
      </c>
      <c r="GZI300" s="3">
        <v>93205</v>
      </c>
      <c r="GZJ300" s="3">
        <v>93205</v>
      </c>
      <c r="GZK300" s="3">
        <v>93205</v>
      </c>
      <c r="GZL300" s="3">
        <v>93205</v>
      </c>
      <c r="GZM300" s="3">
        <v>93205</v>
      </c>
      <c r="GZN300" s="3">
        <v>93205</v>
      </c>
      <c r="GZO300" s="3">
        <v>93205</v>
      </c>
      <c r="GZP300" s="3">
        <v>93205</v>
      </c>
      <c r="GZQ300" s="3">
        <v>93205</v>
      </c>
      <c r="GZR300" s="3">
        <v>93205</v>
      </c>
      <c r="GZS300" s="3">
        <v>93205</v>
      </c>
      <c r="GZT300" s="3">
        <v>93205</v>
      </c>
      <c r="GZU300" s="3">
        <v>93205</v>
      </c>
      <c r="GZV300" s="3">
        <v>93205</v>
      </c>
      <c r="GZW300" s="3">
        <v>93205</v>
      </c>
      <c r="GZX300" s="3">
        <v>93205</v>
      </c>
      <c r="GZY300" s="3">
        <v>93205</v>
      </c>
      <c r="GZZ300" s="3">
        <v>93205</v>
      </c>
      <c r="HAA300" s="3">
        <v>93205</v>
      </c>
      <c r="HAB300" s="3">
        <v>93205</v>
      </c>
      <c r="HAC300" s="3">
        <v>93205</v>
      </c>
      <c r="HAD300" s="3">
        <v>93205</v>
      </c>
      <c r="HAE300" s="3">
        <v>93205</v>
      </c>
      <c r="HAF300" s="3">
        <v>93205</v>
      </c>
      <c r="HAG300" s="3">
        <v>93205</v>
      </c>
      <c r="HAH300" s="3">
        <v>93205</v>
      </c>
      <c r="HAI300" s="3">
        <v>93205</v>
      </c>
      <c r="HAJ300" s="3">
        <v>93205</v>
      </c>
      <c r="HAK300" s="3">
        <v>93205</v>
      </c>
      <c r="HAL300" s="3">
        <v>93205</v>
      </c>
      <c r="HAM300" s="3">
        <v>93205</v>
      </c>
      <c r="HAN300" s="3">
        <v>93205</v>
      </c>
      <c r="HAO300" s="3">
        <v>93205</v>
      </c>
      <c r="HAP300" s="3">
        <v>93205</v>
      </c>
      <c r="HAQ300" s="3">
        <v>93205</v>
      </c>
      <c r="HAR300" s="3">
        <v>93205</v>
      </c>
      <c r="HAS300" s="3">
        <v>93205</v>
      </c>
      <c r="HAT300" s="3">
        <v>93205</v>
      </c>
      <c r="HAU300" s="3">
        <v>93205</v>
      </c>
      <c r="HAV300" s="3">
        <v>93205</v>
      </c>
      <c r="HAW300" s="3">
        <v>93205</v>
      </c>
      <c r="HAX300" s="3">
        <v>93205</v>
      </c>
      <c r="HAY300" s="3">
        <v>93205</v>
      </c>
      <c r="HAZ300" s="3">
        <v>93205</v>
      </c>
      <c r="HBA300" s="3">
        <v>93205</v>
      </c>
      <c r="HBB300" s="3">
        <v>93205</v>
      </c>
      <c r="HBC300" s="3">
        <v>93205</v>
      </c>
      <c r="HBD300" s="3">
        <v>93205</v>
      </c>
      <c r="HBE300" s="3">
        <v>93205</v>
      </c>
      <c r="HBF300" s="3">
        <v>93205</v>
      </c>
      <c r="HBG300" s="3">
        <v>93205</v>
      </c>
      <c r="HBH300" s="3">
        <v>93205</v>
      </c>
      <c r="HBI300" s="3">
        <v>93205</v>
      </c>
      <c r="HBJ300" s="3">
        <v>93205</v>
      </c>
      <c r="HBK300" s="3">
        <v>93205</v>
      </c>
      <c r="HBL300" s="3">
        <v>93205</v>
      </c>
      <c r="HBM300" s="3">
        <v>93205</v>
      </c>
      <c r="HBN300" s="3">
        <v>93205</v>
      </c>
      <c r="HBO300" s="3">
        <v>93205</v>
      </c>
      <c r="HBP300" s="3">
        <v>93205</v>
      </c>
      <c r="HBQ300" s="3">
        <v>93205</v>
      </c>
      <c r="HBR300" s="3">
        <v>93205</v>
      </c>
      <c r="HBS300" s="3">
        <v>93205</v>
      </c>
      <c r="HBT300" s="3">
        <v>93205</v>
      </c>
      <c r="HBU300" s="3">
        <v>93205</v>
      </c>
      <c r="HBV300" s="3">
        <v>93205</v>
      </c>
      <c r="HBW300" s="3">
        <v>93205</v>
      </c>
      <c r="HBX300" s="3">
        <v>93205</v>
      </c>
      <c r="HBY300" s="3">
        <v>93205</v>
      </c>
      <c r="HBZ300" s="3">
        <v>93205</v>
      </c>
      <c r="HCA300" s="3">
        <v>93205</v>
      </c>
      <c r="HCB300" s="3">
        <v>93205</v>
      </c>
      <c r="HCC300" s="3">
        <v>93205</v>
      </c>
      <c r="HCD300" s="3">
        <v>93205</v>
      </c>
      <c r="HCE300" s="3">
        <v>93205</v>
      </c>
      <c r="HCF300" s="3">
        <v>93205</v>
      </c>
      <c r="HCG300" s="3">
        <v>93205</v>
      </c>
      <c r="HCH300" s="3">
        <v>93205</v>
      </c>
      <c r="HCI300" s="3">
        <v>93205</v>
      </c>
      <c r="HCJ300" s="3">
        <v>93205</v>
      </c>
      <c r="HCK300" s="3">
        <v>93205</v>
      </c>
      <c r="HCL300" s="3">
        <v>93205</v>
      </c>
      <c r="HCM300" s="3">
        <v>93205</v>
      </c>
      <c r="HCN300" s="3">
        <v>93205</v>
      </c>
      <c r="HCO300" s="3">
        <v>93205</v>
      </c>
      <c r="HCP300" s="3">
        <v>93205</v>
      </c>
      <c r="HCQ300" s="3">
        <v>93205</v>
      </c>
      <c r="HCR300" s="3">
        <v>93205</v>
      </c>
      <c r="HCS300" s="3">
        <v>93205</v>
      </c>
      <c r="HCT300" s="3">
        <v>93205</v>
      </c>
      <c r="HCU300" s="3">
        <v>93205</v>
      </c>
      <c r="HCV300" s="3">
        <v>93205</v>
      </c>
      <c r="HCW300" s="3">
        <v>93205</v>
      </c>
      <c r="HCX300" s="3">
        <v>93205</v>
      </c>
      <c r="HCY300" s="3">
        <v>93205</v>
      </c>
      <c r="HCZ300" s="3">
        <v>93205</v>
      </c>
      <c r="HDA300" s="3">
        <v>93205</v>
      </c>
      <c r="HDB300" s="3">
        <v>93205</v>
      </c>
      <c r="HDC300" s="3">
        <v>93205</v>
      </c>
      <c r="HDD300" s="3">
        <v>93205</v>
      </c>
      <c r="HDE300" s="3">
        <v>93205</v>
      </c>
      <c r="HDF300" s="3">
        <v>93205</v>
      </c>
      <c r="HDG300" s="3">
        <v>93205</v>
      </c>
      <c r="HDH300" s="3">
        <v>93205</v>
      </c>
      <c r="HDI300" s="3">
        <v>93205</v>
      </c>
      <c r="HDJ300" s="3">
        <v>93205</v>
      </c>
      <c r="HDK300" s="3">
        <v>93205</v>
      </c>
      <c r="HDL300" s="3">
        <v>93205</v>
      </c>
      <c r="HDM300" s="3">
        <v>93205</v>
      </c>
      <c r="HDN300" s="3">
        <v>93205</v>
      </c>
      <c r="HDO300" s="3">
        <v>93205</v>
      </c>
      <c r="HDP300" s="3">
        <v>93205</v>
      </c>
      <c r="HDQ300" s="3">
        <v>93205</v>
      </c>
      <c r="HDR300" s="3">
        <v>93205</v>
      </c>
      <c r="HDS300" s="3">
        <v>93205</v>
      </c>
      <c r="HDT300" s="3">
        <v>93205</v>
      </c>
      <c r="HDU300" s="3">
        <v>93205</v>
      </c>
      <c r="HDV300" s="3">
        <v>93205</v>
      </c>
      <c r="HDW300" s="3">
        <v>93205</v>
      </c>
      <c r="HDX300" s="3">
        <v>93205</v>
      </c>
      <c r="HDY300" s="3">
        <v>93205</v>
      </c>
      <c r="HDZ300" s="3">
        <v>93205</v>
      </c>
      <c r="HEA300" s="3">
        <v>93205</v>
      </c>
      <c r="HEB300" s="3">
        <v>93205</v>
      </c>
      <c r="HEC300" s="3">
        <v>93205</v>
      </c>
      <c r="HED300" s="3">
        <v>93205</v>
      </c>
      <c r="HEE300" s="3">
        <v>93205</v>
      </c>
      <c r="HEF300" s="3">
        <v>93205</v>
      </c>
      <c r="HEG300" s="3">
        <v>93205</v>
      </c>
      <c r="HEH300" s="3">
        <v>93205</v>
      </c>
      <c r="HEI300" s="3">
        <v>93205</v>
      </c>
      <c r="HEJ300" s="3">
        <v>93205</v>
      </c>
      <c r="HEK300" s="3">
        <v>93205</v>
      </c>
      <c r="HEL300" s="3">
        <v>93205</v>
      </c>
      <c r="HEM300" s="3">
        <v>93205</v>
      </c>
      <c r="HEN300" s="3">
        <v>93205</v>
      </c>
      <c r="HEO300" s="3">
        <v>93205</v>
      </c>
      <c r="HEP300" s="3">
        <v>93205</v>
      </c>
      <c r="HEQ300" s="3">
        <v>93205</v>
      </c>
      <c r="HER300" s="3">
        <v>93205</v>
      </c>
      <c r="HES300" s="3">
        <v>93205</v>
      </c>
      <c r="HET300" s="3">
        <v>93205</v>
      </c>
      <c r="HEU300" s="3">
        <v>93205</v>
      </c>
      <c r="HEV300" s="3">
        <v>93205</v>
      </c>
      <c r="HEW300" s="3">
        <v>93205</v>
      </c>
      <c r="HEX300" s="3">
        <v>93205</v>
      </c>
      <c r="HEY300" s="3">
        <v>93205</v>
      </c>
      <c r="HEZ300" s="3">
        <v>93205</v>
      </c>
      <c r="HFA300" s="3">
        <v>93205</v>
      </c>
      <c r="HFB300" s="3">
        <v>93205</v>
      </c>
      <c r="HFC300" s="3">
        <v>93205</v>
      </c>
      <c r="HFD300" s="3">
        <v>93205</v>
      </c>
      <c r="HFE300" s="3">
        <v>93205</v>
      </c>
      <c r="HFF300" s="3">
        <v>93205</v>
      </c>
      <c r="HFG300" s="3">
        <v>93205</v>
      </c>
      <c r="HFH300" s="3">
        <v>93205</v>
      </c>
      <c r="HFI300" s="3">
        <v>93205</v>
      </c>
      <c r="HFJ300" s="3">
        <v>93205</v>
      </c>
      <c r="HFK300" s="3">
        <v>93205</v>
      </c>
      <c r="HFL300" s="3">
        <v>93205</v>
      </c>
      <c r="HFM300" s="3">
        <v>93205</v>
      </c>
      <c r="HFN300" s="3">
        <v>93205</v>
      </c>
      <c r="HFO300" s="3">
        <v>93205</v>
      </c>
      <c r="HFP300" s="3">
        <v>93205</v>
      </c>
      <c r="HFQ300" s="3">
        <v>93205</v>
      </c>
      <c r="HFR300" s="3">
        <v>93205</v>
      </c>
      <c r="HFS300" s="3">
        <v>93205</v>
      </c>
      <c r="HFT300" s="3">
        <v>93205</v>
      </c>
      <c r="HFU300" s="3">
        <v>93205</v>
      </c>
      <c r="HFV300" s="3">
        <v>93205</v>
      </c>
      <c r="HFW300" s="3">
        <v>93205</v>
      </c>
      <c r="HFX300" s="3">
        <v>93205</v>
      </c>
      <c r="HFY300" s="3">
        <v>93205</v>
      </c>
      <c r="HFZ300" s="3">
        <v>93205</v>
      </c>
      <c r="HGA300" s="3">
        <v>93205</v>
      </c>
      <c r="HGB300" s="3">
        <v>93205</v>
      </c>
      <c r="HGC300" s="3">
        <v>93205</v>
      </c>
      <c r="HGD300" s="3">
        <v>93205</v>
      </c>
      <c r="HGE300" s="3">
        <v>93205</v>
      </c>
      <c r="HGF300" s="3">
        <v>93205</v>
      </c>
      <c r="HGG300" s="3">
        <v>93205</v>
      </c>
      <c r="HGH300" s="3">
        <v>93205</v>
      </c>
      <c r="HGI300" s="3">
        <v>93205</v>
      </c>
      <c r="HGJ300" s="3">
        <v>93205</v>
      </c>
      <c r="HGK300" s="3">
        <v>93205</v>
      </c>
      <c r="HGL300" s="3">
        <v>93205</v>
      </c>
      <c r="HGM300" s="3">
        <v>93205</v>
      </c>
      <c r="HGN300" s="3">
        <v>93205</v>
      </c>
      <c r="HGO300" s="3">
        <v>93205</v>
      </c>
      <c r="HGP300" s="3">
        <v>93205</v>
      </c>
      <c r="HGQ300" s="3">
        <v>93205</v>
      </c>
      <c r="HGR300" s="3">
        <v>93205</v>
      </c>
      <c r="HGS300" s="3">
        <v>93205</v>
      </c>
      <c r="HGT300" s="3">
        <v>93205</v>
      </c>
      <c r="HGU300" s="3">
        <v>93205</v>
      </c>
      <c r="HGV300" s="3">
        <v>93205</v>
      </c>
      <c r="HGW300" s="3">
        <v>93205</v>
      </c>
      <c r="HGX300" s="3">
        <v>93205</v>
      </c>
      <c r="HGY300" s="3">
        <v>93205</v>
      </c>
      <c r="HGZ300" s="3">
        <v>93205</v>
      </c>
      <c r="HHA300" s="3">
        <v>93205</v>
      </c>
      <c r="HHB300" s="3">
        <v>93205</v>
      </c>
      <c r="HHC300" s="3">
        <v>93205</v>
      </c>
      <c r="HHD300" s="3">
        <v>93205</v>
      </c>
      <c r="HHE300" s="3">
        <v>93205</v>
      </c>
      <c r="HHF300" s="3">
        <v>93205</v>
      </c>
      <c r="HHG300" s="3">
        <v>93205</v>
      </c>
      <c r="HHH300" s="3">
        <v>93205</v>
      </c>
      <c r="HHI300" s="3">
        <v>93205</v>
      </c>
      <c r="HHJ300" s="3">
        <v>93205</v>
      </c>
      <c r="HHK300" s="3">
        <v>93205</v>
      </c>
      <c r="HHL300" s="3">
        <v>93205</v>
      </c>
      <c r="HHM300" s="3">
        <v>93205</v>
      </c>
      <c r="HHN300" s="3">
        <v>93205</v>
      </c>
      <c r="HHO300" s="3">
        <v>93205</v>
      </c>
      <c r="HHP300" s="3">
        <v>93205</v>
      </c>
      <c r="HHQ300" s="3">
        <v>93205</v>
      </c>
      <c r="HHR300" s="3">
        <v>93205</v>
      </c>
      <c r="HHS300" s="3">
        <v>93205</v>
      </c>
      <c r="HHT300" s="3">
        <v>93205</v>
      </c>
      <c r="HHU300" s="3">
        <v>93205</v>
      </c>
      <c r="HHV300" s="3">
        <v>93205</v>
      </c>
      <c r="HHW300" s="3">
        <v>93205</v>
      </c>
      <c r="HHX300" s="3">
        <v>93205</v>
      </c>
      <c r="HHY300" s="3">
        <v>93205</v>
      </c>
      <c r="HHZ300" s="3">
        <v>93205</v>
      </c>
      <c r="HIA300" s="3">
        <v>93205</v>
      </c>
      <c r="HIB300" s="3">
        <v>93205</v>
      </c>
      <c r="HIC300" s="3">
        <v>93205</v>
      </c>
      <c r="HID300" s="3">
        <v>93205</v>
      </c>
      <c r="HIE300" s="3">
        <v>93205</v>
      </c>
      <c r="HIF300" s="3">
        <v>93205</v>
      </c>
      <c r="HIG300" s="3">
        <v>93205</v>
      </c>
      <c r="HIH300" s="3">
        <v>93205</v>
      </c>
      <c r="HII300" s="3">
        <v>93205</v>
      </c>
      <c r="HIJ300" s="3">
        <v>93205</v>
      </c>
      <c r="HIK300" s="3">
        <v>93205</v>
      </c>
      <c r="HIL300" s="3">
        <v>93205</v>
      </c>
      <c r="HIM300" s="3">
        <v>93205</v>
      </c>
      <c r="HIN300" s="3">
        <v>93205</v>
      </c>
      <c r="HIO300" s="3">
        <v>93205</v>
      </c>
      <c r="HIP300" s="3">
        <v>93205</v>
      </c>
      <c r="HIQ300" s="3">
        <v>93205</v>
      </c>
      <c r="HIR300" s="3">
        <v>93205</v>
      </c>
      <c r="HIS300" s="3">
        <v>93205</v>
      </c>
      <c r="HIT300" s="3">
        <v>93205</v>
      </c>
      <c r="HIU300" s="3">
        <v>93205</v>
      </c>
      <c r="HIV300" s="3">
        <v>93205</v>
      </c>
      <c r="HIW300" s="3">
        <v>93205</v>
      </c>
      <c r="HIX300" s="3">
        <v>93205</v>
      </c>
      <c r="HIY300" s="3">
        <v>93205</v>
      </c>
      <c r="HIZ300" s="3">
        <v>93205</v>
      </c>
      <c r="HJA300" s="3">
        <v>93205</v>
      </c>
      <c r="HJB300" s="3">
        <v>93205</v>
      </c>
      <c r="HJC300" s="3">
        <v>93205</v>
      </c>
      <c r="HJD300" s="3">
        <v>93205</v>
      </c>
      <c r="HJE300" s="3">
        <v>93205</v>
      </c>
      <c r="HJF300" s="3">
        <v>93205</v>
      </c>
      <c r="HJG300" s="3">
        <v>93205</v>
      </c>
      <c r="HJH300" s="3">
        <v>93205</v>
      </c>
      <c r="HJI300" s="3">
        <v>93205</v>
      </c>
      <c r="HJJ300" s="3">
        <v>93205</v>
      </c>
      <c r="HJK300" s="3">
        <v>93205</v>
      </c>
      <c r="HJL300" s="3">
        <v>93205</v>
      </c>
      <c r="HJM300" s="3">
        <v>93205</v>
      </c>
      <c r="HJN300" s="3">
        <v>93205</v>
      </c>
      <c r="HJO300" s="3">
        <v>93205</v>
      </c>
      <c r="HJP300" s="3">
        <v>93205</v>
      </c>
      <c r="HJQ300" s="3">
        <v>93205</v>
      </c>
      <c r="HJR300" s="3">
        <v>93205</v>
      </c>
      <c r="HJS300" s="3">
        <v>93205</v>
      </c>
      <c r="HJT300" s="3">
        <v>93205</v>
      </c>
      <c r="HJU300" s="3">
        <v>93205</v>
      </c>
      <c r="HJV300" s="3">
        <v>93205</v>
      </c>
      <c r="HJW300" s="3">
        <v>93205</v>
      </c>
      <c r="HJX300" s="3">
        <v>93205</v>
      </c>
      <c r="HJY300" s="3">
        <v>93205</v>
      </c>
      <c r="HJZ300" s="3">
        <v>93205</v>
      </c>
      <c r="HKA300" s="3">
        <v>93205</v>
      </c>
      <c r="HKB300" s="3">
        <v>93205</v>
      </c>
      <c r="HKC300" s="3">
        <v>93205</v>
      </c>
      <c r="HKD300" s="3">
        <v>93205</v>
      </c>
      <c r="HKE300" s="3">
        <v>93205</v>
      </c>
      <c r="HKF300" s="3">
        <v>93205</v>
      </c>
      <c r="HKG300" s="3">
        <v>93205</v>
      </c>
      <c r="HKH300" s="3">
        <v>93205</v>
      </c>
      <c r="HKI300" s="3">
        <v>93205</v>
      </c>
      <c r="HKJ300" s="3">
        <v>93205</v>
      </c>
      <c r="HKK300" s="3">
        <v>93205</v>
      </c>
      <c r="HKL300" s="3">
        <v>93205</v>
      </c>
      <c r="HKM300" s="3">
        <v>93205</v>
      </c>
      <c r="HKN300" s="3">
        <v>93205</v>
      </c>
      <c r="HKO300" s="3">
        <v>93205</v>
      </c>
      <c r="HKP300" s="3">
        <v>93205</v>
      </c>
      <c r="HKQ300" s="3">
        <v>93205</v>
      </c>
      <c r="HKR300" s="3">
        <v>93205</v>
      </c>
      <c r="HKS300" s="3">
        <v>93205</v>
      </c>
      <c r="HKT300" s="3">
        <v>93205</v>
      </c>
      <c r="HKU300" s="3">
        <v>93205</v>
      </c>
      <c r="HKV300" s="3">
        <v>93205</v>
      </c>
      <c r="HKW300" s="3">
        <v>93205</v>
      </c>
      <c r="HKX300" s="3">
        <v>93205</v>
      </c>
      <c r="HKY300" s="3">
        <v>93205</v>
      </c>
      <c r="HKZ300" s="3">
        <v>93205</v>
      </c>
      <c r="HLA300" s="3">
        <v>93205</v>
      </c>
      <c r="HLB300" s="3">
        <v>93205</v>
      </c>
      <c r="HLC300" s="3">
        <v>93205</v>
      </c>
      <c r="HLD300" s="3">
        <v>93205</v>
      </c>
      <c r="HLE300" s="3">
        <v>93205</v>
      </c>
      <c r="HLF300" s="3">
        <v>93205</v>
      </c>
      <c r="HLG300" s="3">
        <v>93205</v>
      </c>
      <c r="HLH300" s="3">
        <v>93205</v>
      </c>
      <c r="HLI300" s="3">
        <v>93205</v>
      </c>
      <c r="HLJ300" s="3">
        <v>93205</v>
      </c>
      <c r="HLK300" s="3">
        <v>93205</v>
      </c>
      <c r="HLL300" s="3">
        <v>93205</v>
      </c>
      <c r="HLM300" s="3">
        <v>93205</v>
      </c>
      <c r="HLN300" s="3">
        <v>93205</v>
      </c>
      <c r="HLO300" s="3">
        <v>93205</v>
      </c>
      <c r="HLP300" s="3">
        <v>93205</v>
      </c>
      <c r="HLQ300" s="3">
        <v>93205</v>
      </c>
      <c r="HLR300" s="3">
        <v>93205</v>
      </c>
      <c r="HLS300" s="3">
        <v>93205</v>
      </c>
      <c r="HLT300" s="3">
        <v>93205</v>
      </c>
      <c r="HLU300" s="3">
        <v>93205</v>
      </c>
      <c r="HLV300" s="3">
        <v>93205</v>
      </c>
      <c r="HLW300" s="3">
        <v>93205</v>
      </c>
      <c r="HLX300" s="3">
        <v>93205</v>
      </c>
      <c r="HLY300" s="3">
        <v>93205</v>
      </c>
      <c r="HLZ300" s="3">
        <v>93205</v>
      </c>
      <c r="HMA300" s="3">
        <v>93205</v>
      </c>
      <c r="HMB300" s="3">
        <v>93205</v>
      </c>
      <c r="HMC300" s="3">
        <v>93205</v>
      </c>
      <c r="HMD300" s="3">
        <v>93205</v>
      </c>
      <c r="HME300" s="3">
        <v>93205</v>
      </c>
      <c r="HMF300" s="3">
        <v>93205</v>
      </c>
      <c r="HMG300" s="3">
        <v>93205</v>
      </c>
      <c r="HMH300" s="3">
        <v>93205</v>
      </c>
      <c r="HMI300" s="3">
        <v>93205</v>
      </c>
      <c r="HMJ300" s="3">
        <v>93205</v>
      </c>
      <c r="HMK300" s="3">
        <v>93205</v>
      </c>
      <c r="HML300" s="3">
        <v>93205</v>
      </c>
      <c r="HMM300" s="3">
        <v>93205</v>
      </c>
      <c r="HMN300" s="3">
        <v>93205</v>
      </c>
      <c r="HMO300" s="3">
        <v>93205</v>
      </c>
      <c r="HMP300" s="3">
        <v>93205</v>
      </c>
      <c r="HMQ300" s="3">
        <v>93205</v>
      </c>
      <c r="HMR300" s="3">
        <v>93205</v>
      </c>
      <c r="HMS300" s="3">
        <v>93205</v>
      </c>
      <c r="HMT300" s="3">
        <v>93205</v>
      </c>
      <c r="HMU300" s="3">
        <v>93205</v>
      </c>
      <c r="HMV300" s="3">
        <v>93205</v>
      </c>
      <c r="HMW300" s="3">
        <v>93205</v>
      </c>
      <c r="HMX300" s="3">
        <v>93205</v>
      </c>
      <c r="HMY300" s="3">
        <v>93205</v>
      </c>
      <c r="HMZ300" s="3">
        <v>93205</v>
      </c>
      <c r="HNA300" s="3">
        <v>93205</v>
      </c>
      <c r="HNB300" s="3">
        <v>93205</v>
      </c>
      <c r="HNC300" s="3">
        <v>93205</v>
      </c>
      <c r="HND300" s="3">
        <v>93205</v>
      </c>
      <c r="HNE300" s="3">
        <v>93205</v>
      </c>
      <c r="HNF300" s="3">
        <v>93205</v>
      </c>
      <c r="HNG300" s="3">
        <v>93205</v>
      </c>
      <c r="HNH300" s="3">
        <v>93205</v>
      </c>
      <c r="HNI300" s="3">
        <v>93205</v>
      </c>
      <c r="HNJ300" s="3">
        <v>93205</v>
      </c>
      <c r="HNK300" s="3">
        <v>93205</v>
      </c>
      <c r="HNL300" s="3">
        <v>93205</v>
      </c>
      <c r="HNM300" s="3">
        <v>93205</v>
      </c>
      <c r="HNN300" s="3">
        <v>93205</v>
      </c>
      <c r="HNO300" s="3">
        <v>93205</v>
      </c>
      <c r="HNP300" s="3">
        <v>93205</v>
      </c>
      <c r="HNQ300" s="3">
        <v>93205</v>
      </c>
      <c r="HNR300" s="3">
        <v>93205</v>
      </c>
      <c r="HNS300" s="3">
        <v>93205</v>
      </c>
      <c r="HNT300" s="3">
        <v>93205</v>
      </c>
      <c r="HNU300" s="3">
        <v>93205</v>
      </c>
      <c r="HNV300" s="3">
        <v>93205</v>
      </c>
      <c r="HNW300" s="3">
        <v>93205</v>
      </c>
      <c r="HNX300" s="3">
        <v>93205</v>
      </c>
      <c r="HNY300" s="3">
        <v>93205</v>
      </c>
      <c r="HNZ300" s="3">
        <v>93205</v>
      </c>
      <c r="HOA300" s="3">
        <v>93205</v>
      </c>
      <c r="HOB300" s="3">
        <v>93205</v>
      </c>
      <c r="HOC300" s="3">
        <v>93205</v>
      </c>
      <c r="HOD300" s="3">
        <v>93205</v>
      </c>
      <c r="HOE300" s="3">
        <v>93205</v>
      </c>
      <c r="HOF300" s="3">
        <v>93205</v>
      </c>
      <c r="HOG300" s="3">
        <v>93205</v>
      </c>
      <c r="HOH300" s="3">
        <v>93205</v>
      </c>
      <c r="HOI300" s="3">
        <v>93205</v>
      </c>
      <c r="HOJ300" s="3">
        <v>93205</v>
      </c>
      <c r="HOK300" s="3">
        <v>93205</v>
      </c>
      <c r="HOL300" s="3">
        <v>93205</v>
      </c>
      <c r="HOM300" s="3">
        <v>93205</v>
      </c>
      <c r="HON300" s="3">
        <v>93205</v>
      </c>
      <c r="HOO300" s="3">
        <v>93205</v>
      </c>
      <c r="HOP300" s="3">
        <v>93205</v>
      </c>
      <c r="HOQ300" s="3">
        <v>93205</v>
      </c>
      <c r="HOR300" s="3">
        <v>93205</v>
      </c>
      <c r="HOS300" s="3">
        <v>93205</v>
      </c>
      <c r="HOT300" s="3">
        <v>93205</v>
      </c>
      <c r="HOU300" s="3">
        <v>93205</v>
      </c>
      <c r="HOV300" s="3">
        <v>93205</v>
      </c>
      <c r="HOW300" s="3">
        <v>93205</v>
      </c>
      <c r="HOX300" s="3">
        <v>93205</v>
      </c>
      <c r="HOY300" s="3">
        <v>93205</v>
      </c>
      <c r="HOZ300" s="3">
        <v>93205</v>
      </c>
      <c r="HPA300" s="3">
        <v>93205</v>
      </c>
      <c r="HPB300" s="3">
        <v>93205</v>
      </c>
      <c r="HPC300" s="3">
        <v>93205</v>
      </c>
      <c r="HPD300" s="3">
        <v>93205</v>
      </c>
      <c r="HPE300" s="3">
        <v>93205</v>
      </c>
      <c r="HPF300" s="3">
        <v>93205</v>
      </c>
      <c r="HPG300" s="3">
        <v>93205</v>
      </c>
      <c r="HPH300" s="3">
        <v>93205</v>
      </c>
      <c r="HPI300" s="3">
        <v>93205</v>
      </c>
      <c r="HPJ300" s="3">
        <v>93205</v>
      </c>
      <c r="HPK300" s="3">
        <v>93205</v>
      </c>
      <c r="HPL300" s="3">
        <v>93205</v>
      </c>
      <c r="HPM300" s="3">
        <v>93205</v>
      </c>
      <c r="HPN300" s="3">
        <v>93205</v>
      </c>
      <c r="HPO300" s="3">
        <v>93205</v>
      </c>
      <c r="HPP300" s="3">
        <v>93205</v>
      </c>
      <c r="HPQ300" s="3">
        <v>93205</v>
      </c>
      <c r="HPR300" s="3">
        <v>93205</v>
      </c>
      <c r="HPS300" s="3">
        <v>93205</v>
      </c>
      <c r="HPT300" s="3">
        <v>93205</v>
      </c>
      <c r="HPU300" s="3">
        <v>93205</v>
      </c>
      <c r="HPV300" s="3">
        <v>93205</v>
      </c>
      <c r="HPW300" s="3">
        <v>93205</v>
      </c>
      <c r="HPX300" s="3">
        <v>93205</v>
      </c>
      <c r="HPY300" s="3">
        <v>93205</v>
      </c>
      <c r="HPZ300" s="3">
        <v>93205</v>
      </c>
      <c r="HQA300" s="3">
        <v>93205</v>
      </c>
      <c r="HQB300" s="3">
        <v>93205</v>
      </c>
      <c r="HQC300" s="3">
        <v>93205</v>
      </c>
      <c r="HQD300" s="3">
        <v>93205</v>
      </c>
      <c r="HQE300" s="3">
        <v>93205</v>
      </c>
      <c r="HQF300" s="3">
        <v>93205</v>
      </c>
      <c r="HQG300" s="3">
        <v>93205</v>
      </c>
      <c r="HQH300" s="3">
        <v>93205</v>
      </c>
      <c r="HQI300" s="3">
        <v>93205</v>
      </c>
      <c r="HQJ300" s="3">
        <v>93205</v>
      </c>
      <c r="HQK300" s="3">
        <v>93205</v>
      </c>
      <c r="HQL300" s="3">
        <v>93205</v>
      </c>
      <c r="HQM300" s="3">
        <v>93205</v>
      </c>
      <c r="HQN300" s="3">
        <v>93205</v>
      </c>
      <c r="HQO300" s="3">
        <v>93205</v>
      </c>
      <c r="HQP300" s="3">
        <v>93205</v>
      </c>
      <c r="HQQ300" s="3">
        <v>93205</v>
      </c>
      <c r="HQR300" s="3">
        <v>93205</v>
      </c>
      <c r="HQS300" s="3">
        <v>93205</v>
      </c>
      <c r="HQT300" s="3">
        <v>93205</v>
      </c>
      <c r="HQU300" s="3">
        <v>93205</v>
      </c>
      <c r="HQV300" s="3">
        <v>93205</v>
      </c>
      <c r="HQW300" s="3">
        <v>93205</v>
      </c>
      <c r="HQX300" s="3">
        <v>93205</v>
      </c>
      <c r="HQY300" s="3">
        <v>93205</v>
      </c>
      <c r="HQZ300" s="3">
        <v>93205</v>
      </c>
      <c r="HRA300" s="3">
        <v>93205</v>
      </c>
      <c r="HRB300" s="3">
        <v>93205</v>
      </c>
      <c r="HRC300" s="3">
        <v>93205</v>
      </c>
      <c r="HRD300" s="3">
        <v>93205</v>
      </c>
      <c r="HRE300" s="3">
        <v>93205</v>
      </c>
      <c r="HRF300" s="3">
        <v>93205</v>
      </c>
      <c r="HRG300" s="3">
        <v>93205</v>
      </c>
      <c r="HRH300" s="3">
        <v>93205</v>
      </c>
      <c r="HRI300" s="3">
        <v>93205</v>
      </c>
      <c r="HRJ300" s="3">
        <v>93205</v>
      </c>
      <c r="HRK300" s="3">
        <v>93205</v>
      </c>
      <c r="HRL300" s="3">
        <v>93205</v>
      </c>
      <c r="HRM300" s="3">
        <v>93205</v>
      </c>
      <c r="HRN300" s="3">
        <v>93205</v>
      </c>
      <c r="HRO300" s="3">
        <v>93205</v>
      </c>
      <c r="HRP300" s="3">
        <v>93205</v>
      </c>
      <c r="HRQ300" s="3">
        <v>93205</v>
      </c>
      <c r="HRR300" s="3">
        <v>93205</v>
      </c>
      <c r="HRS300" s="3">
        <v>93205</v>
      </c>
      <c r="HRT300" s="3">
        <v>93205</v>
      </c>
      <c r="HRU300" s="3">
        <v>93205</v>
      </c>
      <c r="HRV300" s="3">
        <v>93205</v>
      </c>
      <c r="HRW300" s="3">
        <v>93205</v>
      </c>
      <c r="HRX300" s="3">
        <v>93205</v>
      </c>
      <c r="HRY300" s="3">
        <v>93205</v>
      </c>
      <c r="HRZ300" s="3">
        <v>93205</v>
      </c>
      <c r="HSA300" s="3">
        <v>93205</v>
      </c>
      <c r="HSB300" s="3">
        <v>93205</v>
      </c>
      <c r="HSC300" s="3">
        <v>93205</v>
      </c>
      <c r="HSD300" s="3">
        <v>93205</v>
      </c>
      <c r="HSE300" s="3">
        <v>93205</v>
      </c>
      <c r="HSF300" s="3">
        <v>93205</v>
      </c>
      <c r="HSG300" s="3">
        <v>93205</v>
      </c>
      <c r="HSH300" s="3">
        <v>93205</v>
      </c>
      <c r="HSI300" s="3">
        <v>93205</v>
      </c>
      <c r="HSJ300" s="3">
        <v>93205</v>
      </c>
      <c r="HSK300" s="3">
        <v>93205</v>
      </c>
      <c r="HSL300" s="3">
        <v>93205</v>
      </c>
      <c r="HSM300" s="3">
        <v>93205</v>
      </c>
      <c r="HSN300" s="3">
        <v>93205</v>
      </c>
      <c r="HSO300" s="3">
        <v>93205</v>
      </c>
      <c r="HSP300" s="3">
        <v>93205</v>
      </c>
      <c r="HSQ300" s="3">
        <v>93205</v>
      </c>
      <c r="HSR300" s="3">
        <v>93205</v>
      </c>
      <c r="HSS300" s="3">
        <v>93205</v>
      </c>
      <c r="HST300" s="3">
        <v>93205</v>
      </c>
      <c r="HSU300" s="3">
        <v>93205</v>
      </c>
      <c r="HSV300" s="3">
        <v>93205</v>
      </c>
      <c r="HSW300" s="3">
        <v>93205</v>
      </c>
      <c r="HSX300" s="3">
        <v>93205</v>
      </c>
      <c r="HSY300" s="3">
        <v>93205</v>
      </c>
      <c r="HSZ300" s="3">
        <v>93205</v>
      </c>
      <c r="HTA300" s="3">
        <v>93205</v>
      </c>
      <c r="HTB300" s="3">
        <v>93205</v>
      </c>
      <c r="HTC300" s="3">
        <v>93205</v>
      </c>
      <c r="HTD300" s="3">
        <v>93205</v>
      </c>
      <c r="HTE300" s="3">
        <v>93205</v>
      </c>
      <c r="HTF300" s="3">
        <v>93205</v>
      </c>
      <c r="HTG300" s="3">
        <v>93205</v>
      </c>
      <c r="HTH300" s="3">
        <v>93205</v>
      </c>
      <c r="HTI300" s="3">
        <v>93205</v>
      </c>
      <c r="HTJ300" s="3">
        <v>93205</v>
      </c>
      <c r="HTK300" s="3">
        <v>93205</v>
      </c>
      <c r="HTL300" s="3">
        <v>93205</v>
      </c>
      <c r="HTM300" s="3">
        <v>93205</v>
      </c>
      <c r="HTN300" s="3">
        <v>93205</v>
      </c>
      <c r="HTO300" s="3">
        <v>93205</v>
      </c>
      <c r="HTP300" s="3">
        <v>93205</v>
      </c>
      <c r="HTQ300" s="3">
        <v>93205</v>
      </c>
      <c r="HTR300" s="3">
        <v>93205</v>
      </c>
      <c r="HTS300" s="3">
        <v>93205</v>
      </c>
      <c r="HTT300" s="3">
        <v>93205</v>
      </c>
      <c r="HTU300" s="3">
        <v>93205</v>
      </c>
      <c r="HTV300" s="3">
        <v>93205</v>
      </c>
      <c r="HTW300" s="3">
        <v>93205</v>
      </c>
      <c r="HTX300" s="3">
        <v>93205</v>
      </c>
      <c r="HTY300" s="3">
        <v>93205</v>
      </c>
      <c r="HTZ300" s="3">
        <v>93205</v>
      </c>
      <c r="HUA300" s="3">
        <v>93205</v>
      </c>
      <c r="HUB300" s="3">
        <v>93205</v>
      </c>
      <c r="HUC300" s="3">
        <v>93205</v>
      </c>
      <c r="HUD300" s="3">
        <v>93205</v>
      </c>
      <c r="HUE300" s="3">
        <v>93205</v>
      </c>
      <c r="HUF300" s="3">
        <v>93205</v>
      </c>
      <c r="HUG300" s="3">
        <v>93205</v>
      </c>
      <c r="HUH300" s="3">
        <v>93205</v>
      </c>
      <c r="HUI300" s="3">
        <v>93205</v>
      </c>
      <c r="HUJ300" s="3">
        <v>93205</v>
      </c>
      <c r="HUK300" s="3">
        <v>93205</v>
      </c>
      <c r="HUL300" s="3">
        <v>93205</v>
      </c>
      <c r="HUM300" s="3">
        <v>93205</v>
      </c>
      <c r="HUN300" s="3">
        <v>93205</v>
      </c>
      <c r="HUO300" s="3">
        <v>93205</v>
      </c>
      <c r="HUP300" s="3">
        <v>93205</v>
      </c>
      <c r="HUQ300" s="3">
        <v>93205</v>
      </c>
      <c r="HUR300" s="3">
        <v>93205</v>
      </c>
      <c r="HUS300" s="3">
        <v>93205</v>
      </c>
      <c r="HUT300" s="3">
        <v>93205</v>
      </c>
      <c r="HUU300" s="3">
        <v>93205</v>
      </c>
      <c r="HUV300" s="3">
        <v>93205</v>
      </c>
      <c r="HUW300" s="3">
        <v>93205</v>
      </c>
      <c r="HUX300" s="3">
        <v>93205</v>
      </c>
      <c r="HUY300" s="3">
        <v>93205</v>
      </c>
      <c r="HUZ300" s="3">
        <v>93205</v>
      </c>
      <c r="HVA300" s="3">
        <v>93205</v>
      </c>
      <c r="HVB300" s="3">
        <v>93205</v>
      </c>
      <c r="HVC300" s="3">
        <v>93205</v>
      </c>
      <c r="HVD300" s="3">
        <v>93205</v>
      </c>
      <c r="HVE300" s="3">
        <v>93205</v>
      </c>
      <c r="HVF300" s="3">
        <v>93205</v>
      </c>
      <c r="HVG300" s="3">
        <v>93205</v>
      </c>
      <c r="HVH300" s="3">
        <v>93205</v>
      </c>
      <c r="HVI300" s="3">
        <v>93205</v>
      </c>
      <c r="HVJ300" s="3">
        <v>93205</v>
      </c>
      <c r="HVK300" s="3">
        <v>93205</v>
      </c>
      <c r="HVL300" s="3">
        <v>93205</v>
      </c>
      <c r="HVM300" s="3">
        <v>93205</v>
      </c>
      <c r="HVN300" s="3">
        <v>93205</v>
      </c>
      <c r="HVO300" s="3">
        <v>93205</v>
      </c>
      <c r="HVP300" s="3">
        <v>93205</v>
      </c>
      <c r="HVQ300" s="3">
        <v>93205</v>
      </c>
      <c r="HVR300" s="3">
        <v>93205</v>
      </c>
      <c r="HVS300" s="3">
        <v>93205</v>
      </c>
      <c r="HVT300" s="3">
        <v>93205</v>
      </c>
      <c r="HVU300" s="3">
        <v>93205</v>
      </c>
      <c r="HVV300" s="3">
        <v>93205</v>
      </c>
      <c r="HVW300" s="3">
        <v>93205</v>
      </c>
      <c r="HVX300" s="3">
        <v>93205</v>
      </c>
      <c r="HVY300" s="3">
        <v>93205</v>
      </c>
      <c r="HVZ300" s="3">
        <v>93205</v>
      </c>
      <c r="HWA300" s="3">
        <v>93205</v>
      </c>
      <c r="HWB300" s="3">
        <v>93205</v>
      </c>
      <c r="HWC300" s="3">
        <v>93205</v>
      </c>
      <c r="HWD300" s="3">
        <v>93205</v>
      </c>
      <c r="HWE300" s="3">
        <v>93205</v>
      </c>
      <c r="HWF300" s="3">
        <v>93205</v>
      </c>
      <c r="HWG300" s="3">
        <v>93205</v>
      </c>
      <c r="HWH300" s="3">
        <v>93205</v>
      </c>
      <c r="HWI300" s="3">
        <v>93205</v>
      </c>
      <c r="HWJ300" s="3">
        <v>93205</v>
      </c>
      <c r="HWK300" s="3">
        <v>93205</v>
      </c>
      <c r="HWL300" s="3">
        <v>93205</v>
      </c>
      <c r="HWM300" s="3">
        <v>93205</v>
      </c>
      <c r="HWN300" s="3">
        <v>93205</v>
      </c>
      <c r="HWO300" s="3">
        <v>93205</v>
      </c>
      <c r="HWP300" s="3">
        <v>93205</v>
      </c>
      <c r="HWQ300" s="3">
        <v>93205</v>
      </c>
      <c r="HWR300" s="3">
        <v>93205</v>
      </c>
      <c r="HWS300" s="3">
        <v>93205</v>
      </c>
      <c r="HWT300" s="3">
        <v>93205</v>
      </c>
      <c r="HWU300" s="3">
        <v>93205</v>
      </c>
      <c r="HWV300" s="3">
        <v>93205</v>
      </c>
      <c r="HWW300" s="3">
        <v>93205</v>
      </c>
      <c r="HWX300" s="3">
        <v>93205</v>
      </c>
      <c r="HWY300" s="3">
        <v>93205</v>
      </c>
      <c r="HWZ300" s="3">
        <v>93205</v>
      </c>
      <c r="HXA300" s="3">
        <v>93205</v>
      </c>
      <c r="HXB300" s="3">
        <v>93205</v>
      </c>
      <c r="HXC300" s="3">
        <v>93205</v>
      </c>
      <c r="HXD300" s="3">
        <v>93205</v>
      </c>
      <c r="HXE300" s="3">
        <v>93205</v>
      </c>
      <c r="HXF300" s="3">
        <v>93205</v>
      </c>
      <c r="HXG300" s="3">
        <v>93205</v>
      </c>
      <c r="HXH300" s="3">
        <v>93205</v>
      </c>
      <c r="HXI300" s="3">
        <v>93205</v>
      </c>
      <c r="HXJ300" s="3">
        <v>93205</v>
      </c>
      <c r="HXK300" s="3">
        <v>93205</v>
      </c>
      <c r="HXL300" s="3">
        <v>93205</v>
      </c>
      <c r="HXM300" s="3">
        <v>93205</v>
      </c>
      <c r="HXN300" s="3">
        <v>93205</v>
      </c>
      <c r="HXO300" s="3">
        <v>93205</v>
      </c>
      <c r="HXP300" s="3">
        <v>93205</v>
      </c>
      <c r="HXQ300" s="3">
        <v>93205</v>
      </c>
      <c r="HXR300" s="3">
        <v>93205</v>
      </c>
      <c r="HXS300" s="3">
        <v>93205</v>
      </c>
      <c r="HXT300" s="3">
        <v>93205</v>
      </c>
      <c r="HXU300" s="3">
        <v>93205</v>
      </c>
      <c r="HXV300" s="3">
        <v>93205</v>
      </c>
      <c r="HXW300" s="3">
        <v>93205</v>
      </c>
      <c r="HXX300" s="3">
        <v>93205</v>
      </c>
      <c r="HXY300" s="3">
        <v>93205</v>
      </c>
      <c r="HXZ300" s="3">
        <v>93205</v>
      </c>
      <c r="HYA300" s="3">
        <v>93205</v>
      </c>
      <c r="HYB300" s="3">
        <v>93205</v>
      </c>
      <c r="HYC300" s="3">
        <v>93205</v>
      </c>
      <c r="HYD300" s="3">
        <v>93205</v>
      </c>
      <c r="HYE300" s="3">
        <v>93205</v>
      </c>
      <c r="HYF300" s="3">
        <v>93205</v>
      </c>
      <c r="HYG300" s="3">
        <v>93205</v>
      </c>
      <c r="HYH300" s="3">
        <v>93205</v>
      </c>
      <c r="HYI300" s="3">
        <v>93205</v>
      </c>
      <c r="HYJ300" s="3">
        <v>93205</v>
      </c>
      <c r="HYK300" s="3">
        <v>93205</v>
      </c>
      <c r="HYL300" s="3">
        <v>93205</v>
      </c>
      <c r="HYM300" s="3">
        <v>93205</v>
      </c>
      <c r="HYN300" s="3">
        <v>93205</v>
      </c>
      <c r="HYO300" s="3">
        <v>93205</v>
      </c>
      <c r="HYP300" s="3">
        <v>93205</v>
      </c>
      <c r="HYQ300" s="3">
        <v>93205</v>
      </c>
      <c r="HYR300" s="3">
        <v>93205</v>
      </c>
      <c r="HYS300" s="3">
        <v>93205</v>
      </c>
      <c r="HYT300" s="3">
        <v>93205</v>
      </c>
      <c r="HYU300" s="3">
        <v>93205</v>
      </c>
      <c r="HYV300" s="3">
        <v>93205</v>
      </c>
      <c r="HYW300" s="3">
        <v>93205</v>
      </c>
      <c r="HYX300" s="3">
        <v>93205</v>
      </c>
      <c r="HYY300" s="3">
        <v>93205</v>
      </c>
      <c r="HYZ300" s="3">
        <v>93205</v>
      </c>
      <c r="HZA300" s="3">
        <v>93205</v>
      </c>
      <c r="HZB300" s="3">
        <v>93205</v>
      </c>
      <c r="HZC300" s="3">
        <v>93205</v>
      </c>
      <c r="HZD300" s="3">
        <v>93205</v>
      </c>
      <c r="HZE300" s="3">
        <v>93205</v>
      </c>
      <c r="HZF300" s="3">
        <v>93205</v>
      </c>
      <c r="HZG300" s="3">
        <v>93205</v>
      </c>
      <c r="HZH300" s="3">
        <v>93205</v>
      </c>
      <c r="HZI300" s="3">
        <v>93205</v>
      </c>
      <c r="HZJ300" s="3">
        <v>93205</v>
      </c>
      <c r="HZK300" s="3">
        <v>93205</v>
      </c>
      <c r="HZL300" s="3">
        <v>93205</v>
      </c>
      <c r="HZM300" s="3">
        <v>93205</v>
      </c>
      <c r="HZN300" s="3">
        <v>93205</v>
      </c>
      <c r="HZO300" s="3">
        <v>93205</v>
      </c>
      <c r="HZP300" s="3">
        <v>93205</v>
      </c>
      <c r="HZQ300" s="3">
        <v>93205</v>
      </c>
      <c r="HZR300" s="3">
        <v>93205</v>
      </c>
      <c r="HZS300" s="3">
        <v>93205</v>
      </c>
      <c r="HZT300" s="3">
        <v>93205</v>
      </c>
      <c r="HZU300" s="3">
        <v>93205</v>
      </c>
      <c r="HZV300" s="3">
        <v>93205</v>
      </c>
      <c r="HZW300" s="3">
        <v>93205</v>
      </c>
      <c r="HZX300" s="3">
        <v>93205</v>
      </c>
      <c r="HZY300" s="3">
        <v>93205</v>
      </c>
      <c r="HZZ300" s="3">
        <v>93205</v>
      </c>
      <c r="IAA300" s="3">
        <v>93205</v>
      </c>
      <c r="IAB300" s="3">
        <v>93205</v>
      </c>
      <c r="IAC300" s="3">
        <v>93205</v>
      </c>
      <c r="IAD300" s="3">
        <v>93205</v>
      </c>
      <c r="IAE300" s="3">
        <v>93205</v>
      </c>
      <c r="IAF300" s="3">
        <v>93205</v>
      </c>
      <c r="IAG300" s="3">
        <v>93205</v>
      </c>
      <c r="IAH300" s="3">
        <v>93205</v>
      </c>
      <c r="IAI300" s="3">
        <v>93205</v>
      </c>
      <c r="IAJ300" s="3">
        <v>93205</v>
      </c>
      <c r="IAK300" s="3">
        <v>93205</v>
      </c>
      <c r="IAL300" s="3">
        <v>93205</v>
      </c>
      <c r="IAM300" s="3">
        <v>93205</v>
      </c>
      <c r="IAN300" s="3">
        <v>93205</v>
      </c>
      <c r="IAO300" s="3">
        <v>93205</v>
      </c>
      <c r="IAP300" s="3">
        <v>93205</v>
      </c>
      <c r="IAQ300" s="3">
        <v>93205</v>
      </c>
      <c r="IAR300" s="3">
        <v>93205</v>
      </c>
      <c r="IAS300" s="3">
        <v>93205</v>
      </c>
      <c r="IAT300" s="3">
        <v>93205</v>
      </c>
      <c r="IAU300" s="3">
        <v>93205</v>
      </c>
      <c r="IAV300" s="3">
        <v>93205</v>
      </c>
      <c r="IAW300" s="3">
        <v>93205</v>
      </c>
      <c r="IAX300" s="3">
        <v>93205</v>
      </c>
      <c r="IAY300" s="3">
        <v>93205</v>
      </c>
      <c r="IAZ300" s="3">
        <v>93205</v>
      </c>
      <c r="IBA300" s="3">
        <v>93205</v>
      </c>
      <c r="IBB300" s="3">
        <v>93205</v>
      </c>
      <c r="IBC300" s="3">
        <v>93205</v>
      </c>
      <c r="IBD300" s="3">
        <v>93205</v>
      </c>
      <c r="IBE300" s="3">
        <v>93205</v>
      </c>
      <c r="IBF300" s="3">
        <v>93205</v>
      </c>
      <c r="IBG300" s="3">
        <v>93205</v>
      </c>
      <c r="IBH300" s="3">
        <v>93205</v>
      </c>
      <c r="IBI300" s="3">
        <v>93205</v>
      </c>
      <c r="IBJ300" s="3">
        <v>93205</v>
      </c>
      <c r="IBK300" s="3">
        <v>93205</v>
      </c>
      <c r="IBL300" s="3">
        <v>93205</v>
      </c>
      <c r="IBM300" s="3">
        <v>93205</v>
      </c>
      <c r="IBN300" s="3">
        <v>93205</v>
      </c>
      <c r="IBO300" s="3">
        <v>93205</v>
      </c>
      <c r="IBP300" s="3">
        <v>93205</v>
      </c>
      <c r="IBQ300" s="3">
        <v>93205</v>
      </c>
      <c r="IBR300" s="3">
        <v>93205</v>
      </c>
      <c r="IBS300" s="3">
        <v>93205</v>
      </c>
      <c r="IBT300" s="3">
        <v>93205</v>
      </c>
      <c r="IBU300" s="3">
        <v>93205</v>
      </c>
      <c r="IBV300" s="3">
        <v>93205</v>
      </c>
      <c r="IBW300" s="3">
        <v>93205</v>
      </c>
      <c r="IBX300" s="3">
        <v>93205</v>
      </c>
      <c r="IBY300" s="3">
        <v>93205</v>
      </c>
      <c r="IBZ300" s="3">
        <v>93205</v>
      </c>
      <c r="ICA300" s="3">
        <v>93205</v>
      </c>
      <c r="ICB300" s="3">
        <v>93205</v>
      </c>
      <c r="ICC300" s="3">
        <v>93205</v>
      </c>
      <c r="ICD300" s="3">
        <v>93205</v>
      </c>
      <c r="ICE300" s="3">
        <v>93205</v>
      </c>
      <c r="ICF300" s="3">
        <v>93205</v>
      </c>
      <c r="ICG300" s="3">
        <v>93205</v>
      </c>
      <c r="ICH300" s="3">
        <v>93205</v>
      </c>
      <c r="ICI300" s="3">
        <v>93205</v>
      </c>
      <c r="ICJ300" s="3">
        <v>93205</v>
      </c>
      <c r="ICK300" s="3">
        <v>93205</v>
      </c>
      <c r="ICL300" s="3">
        <v>93205</v>
      </c>
      <c r="ICM300" s="3">
        <v>93205</v>
      </c>
      <c r="ICN300" s="3">
        <v>93205</v>
      </c>
      <c r="ICO300" s="3">
        <v>93205</v>
      </c>
      <c r="ICP300" s="3">
        <v>93205</v>
      </c>
      <c r="ICQ300" s="3">
        <v>93205</v>
      </c>
      <c r="ICR300" s="3">
        <v>93205</v>
      </c>
      <c r="ICS300" s="3">
        <v>93205</v>
      </c>
      <c r="ICT300" s="3">
        <v>93205</v>
      </c>
      <c r="ICU300" s="3">
        <v>93205</v>
      </c>
      <c r="ICV300" s="3">
        <v>93205</v>
      </c>
      <c r="ICW300" s="3">
        <v>93205</v>
      </c>
      <c r="ICX300" s="3">
        <v>93205</v>
      </c>
      <c r="ICY300" s="3">
        <v>93205</v>
      </c>
      <c r="ICZ300" s="3">
        <v>93205</v>
      </c>
      <c r="IDA300" s="3">
        <v>93205</v>
      </c>
      <c r="IDB300" s="3">
        <v>93205</v>
      </c>
      <c r="IDC300" s="3">
        <v>93205</v>
      </c>
      <c r="IDD300" s="3">
        <v>93205</v>
      </c>
      <c r="IDE300" s="3">
        <v>93205</v>
      </c>
      <c r="IDF300" s="3">
        <v>93205</v>
      </c>
      <c r="IDG300" s="3">
        <v>93205</v>
      </c>
      <c r="IDH300" s="3">
        <v>93205</v>
      </c>
      <c r="IDI300" s="3">
        <v>93205</v>
      </c>
      <c r="IDJ300" s="3">
        <v>93205</v>
      </c>
      <c r="IDK300" s="3">
        <v>93205</v>
      </c>
      <c r="IDL300" s="3">
        <v>93205</v>
      </c>
      <c r="IDM300" s="3">
        <v>93205</v>
      </c>
      <c r="IDN300" s="3">
        <v>93205</v>
      </c>
      <c r="IDO300" s="3">
        <v>93205</v>
      </c>
      <c r="IDP300" s="3">
        <v>93205</v>
      </c>
      <c r="IDQ300" s="3">
        <v>93205</v>
      </c>
      <c r="IDR300" s="3">
        <v>93205</v>
      </c>
      <c r="IDS300" s="3">
        <v>93205</v>
      </c>
      <c r="IDT300" s="3">
        <v>93205</v>
      </c>
      <c r="IDU300" s="3">
        <v>93205</v>
      </c>
      <c r="IDV300" s="3">
        <v>93205</v>
      </c>
      <c r="IDW300" s="3">
        <v>93205</v>
      </c>
      <c r="IDX300" s="3">
        <v>93205</v>
      </c>
      <c r="IDY300" s="3">
        <v>93205</v>
      </c>
      <c r="IDZ300" s="3">
        <v>93205</v>
      </c>
      <c r="IEA300" s="3">
        <v>93205</v>
      </c>
      <c r="IEB300" s="3">
        <v>93205</v>
      </c>
      <c r="IEC300" s="3">
        <v>93205</v>
      </c>
      <c r="IED300" s="3">
        <v>93205</v>
      </c>
      <c r="IEE300" s="3">
        <v>93205</v>
      </c>
      <c r="IEF300" s="3">
        <v>93205</v>
      </c>
      <c r="IEG300" s="3">
        <v>93205</v>
      </c>
      <c r="IEH300" s="3">
        <v>93205</v>
      </c>
      <c r="IEI300" s="3">
        <v>93205</v>
      </c>
      <c r="IEJ300" s="3">
        <v>93205</v>
      </c>
      <c r="IEK300" s="3">
        <v>93205</v>
      </c>
      <c r="IEL300" s="3">
        <v>93205</v>
      </c>
      <c r="IEM300" s="3">
        <v>93205</v>
      </c>
      <c r="IEN300" s="3">
        <v>93205</v>
      </c>
      <c r="IEO300" s="3">
        <v>93205</v>
      </c>
      <c r="IEP300" s="3">
        <v>93205</v>
      </c>
      <c r="IEQ300" s="3">
        <v>93205</v>
      </c>
      <c r="IER300" s="3">
        <v>93205</v>
      </c>
      <c r="IES300" s="3">
        <v>93205</v>
      </c>
      <c r="IET300" s="3">
        <v>93205</v>
      </c>
      <c r="IEU300" s="3">
        <v>93205</v>
      </c>
      <c r="IEV300" s="3">
        <v>93205</v>
      </c>
      <c r="IEW300" s="3">
        <v>93205</v>
      </c>
      <c r="IEX300" s="3">
        <v>93205</v>
      </c>
      <c r="IEY300" s="3">
        <v>93205</v>
      </c>
      <c r="IEZ300" s="3">
        <v>93205</v>
      </c>
      <c r="IFA300" s="3">
        <v>93205</v>
      </c>
      <c r="IFB300" s="3">
        <v>93205</v>
      </c>
      <c r="IFC300" s="3">
        <v>93205</v>
      </c>
      <c r="IFD300" s="3">
        <v>93205</v>
      </c>
      <c r="IFE300" s="3">
        <v>93205</v>
      </c>
      <c r="IFF300" s="3">
        <v>93205</v>
      </c>
      <c r="IFG300" s="3">
        <v>93205</v>
      </c>
      <c r="IFH300" s="3">
        <v>93205</v>
      </c>
      <c r="IFI300" s="3">
        <v>93205</v>
      </c>
      <c r="IFJ300" s="3">
        <v>93205</v>
      </c>
      <c r="IFK300" s="3">
        <v>93205</v>
      </c>
      <c r="IFL300" s="3">
        <v>93205</v>
      </c>
      <c r="IFM300" s="3">
        <v>93205</v>
      </c>
      <c r="IFN300" s="3">
        <v>93205</v>
      </c>
      <c r="IFO300" s="3">
        <v>93205</v>
      </c>
      <c r="IFP300" s="3">
        <v>93205</v>
      </c>
      <c r="IFQ300" s="3">
        <v>93205</v>
      </c>
      <c r="IFR300" s="3">
        <v>93205</v>
      </c>
      <c r="IFS300" s="3">
        <v>93205</v>
      </c>
      <c r="IFT300" s="3">
        <v>93205</v>
      </c>
      <c r="IFU300" s="3">
        <v>93205</v>
      </c>
      <c r="IFV300" s="3">
        <v>93205</v>
      </c>
      <c r="IFW300" s="3">
        <v>93205</v>
      </c>
      <c r="IFX300" s="3">
        <v>93205</v>
      </c>
      <c r="IFY300" s="3">
        <v>93205</v>
      </c>
      <c r="IFZ300" s="3">
        <v>93205</v>
      </c>
      <c r="IGA300" s="3">
        <v>93205</v>
      </c>
      <c r="IGB300" s="3">
        <v>93205</v>
      </c>
      <c r="IGC300" s="3">
        <v>93205</v>
      </c>
      <c r="IGD300" s="3">
        <v>93205</v>
      </c>
      <c r="IGE300" s="3">
        <v>93205</v>
      </c>
      <c r="IGF300" s="3">
        <v>93205</v>
      </c>
      <c r="IGG300" s="3">
        <v>93205</v>
      </c>
      <c r="IGH300" s="3">
        <v>93205</v>
      </c>
      <c r="IGI300" s="3">
        <v>93205</v>
      </c>
      <c r="IGJ300" s="3">
        <v>93205</v>
      </c>
      <c r="IGK300" s="3">
        <v>93205</v>
      </c>
      <c r="IGL300" s="3">
        <v>93205</v>
      </c>
      <c r="IGM300" s="3">
        <v>93205</v>
      </c>
      <c r="IGN300" s="3">
        <v>93205</v>
      </c>
      <c r="IGO300" s="3">
        <v>93205</v>
      </c>
      <c r="IGP300" s="3">
        <v>93205</v>
      </c>
      <c r="IGQ300" s="3">
        <v>93205</v>
      </c>
      <c r="IGR300" s="3">
        <v>93205</v>
      </c>
      <c r="IGS300" s="3">
        <v>93205</v>
      </c>
      <c r="IGT300" s="3">
        <v>93205</v>
      </c>
      <c r="IGU300" s="3">
        <v>93205</v>
      </c>
      <c r="IGV300" s="3">
        <v>93205</v>
      </c>
      <c r="IGW300" s="3">
        <v>93205</v>
      </c>
      <c r="IGX300" s="3">
        <v>93205</v>
      </c>
      <c r="IGY300" s="3">
        <v>93205</v>
      </c>
      <c r="IGZ300" s="3">
        <v>93205</v>
      </c>
      <c r="IHA300" s="3">
        <v>93205</v>
      </c>
      <c r="IHB300" s="3">
        <v>93205</v>
      </c>
      <c r="IHC300" s="3">
        <v>93205</v>
      </c>
      <c r="IHD300" s="3">
        <v>93205</v>
      </c>
      <c r="IHE300" s="3">
        <v>93205</v>
      </c>
      <c r="IHF300" s="3">
        <v>93205</v>
      </c>
      <c r="IHG300" s="3">
        <v>93205</v>
      </c>
      <c r="IHH300" s="3">
        <v>93205</v>
      </c>
      <c r="IHI300" s="3">
        <v>93205</v>
      </c>
      <c r="IHJ300" s="3">
        <v>93205</v>
      </c>
      <c r="IHK300" s="3">
        <v>93205</v>
      </c>
      <c r="IHL300" s="3">
        <v>93205</v>
      </c>
      <c r="IHM300" s="3">
        <v>93205</v>
      </c>
      <c r="IHN300" s="3">
        <v>93205</v>
      </c>
      <c r="IHO300" s="3">
        <v>93205</v>
      </c>
      <c r="IHP300" s="3">
        <v>93205</v>
      </c>
      <c r="IHQ300" s="3">
        <v>93205</v>
      </c>
      <c r="IHR300" s="3">
        <v>93205</v>
      </c>
      <c r="IHS300" s="3">
        <v>93205</v>
      </c>
      <c r="IHT300" s="3">
        <v>93205</v>
      </c>
      <c r="IHU300" s="3">
        <v>93205</v>
      </c>
      <c r="IHV300" s="3">
        <v>93205</v>
      </c>
      <c r="IHW300" s="3">
        <v>93205</v>
      </c>
      <c r="IHX300" s="3">
        <v>93205</v>
      </c>
      <c r="IHY300" s="3">
        <v>93205</v>
      </c>
      <c r="IHZ300" s="3">
        <v>93205</v>
      </c>
      <c r="IIA300" s="3">
        <v>93205</v>
      </c>
      <c r="IIB300" s="3">
        <v>93205</v>
      </c>
      <c r="IIC300" s="3">
        <v>93205</v>
      </c>
      <c r="IID300" s="3">
        <v>93205</v>
      </c>
      <c r="IIE300" s="3">
        <v>93205</v>
      </c>
      <c r="IIF300" s="3">
        <v>93205</v>
      </c>
      <c r="IIG300" s="3">
        <v>93205</v>
      </c>
      <c r="IIH300" s="3">
        <v>93205</v>
      </c>
      <c r="III300" s="3">
        <v>93205</v>
      </c>
      <c r="IIJ300" s="3">
        <v>93205</v>
      </c>
      <c r="IIK300" s="3">
        <v>93205</v>
      </c>
      <c r="IIL300" s="3">
        <v>93205</v>
      </c>
      <c r="IIM300" s="3">
        <v>93205</v>
      </c>
      <c r="IIN300" s="3">
        <v>93205</v>
      </c>
      <c r="IIO300" s="3">
        <v>93205</v>
      </c>
      <c r="IIP300" s="3">
        <v>93205</v>
      </c>
      <c r="IIQ300" s="3">
        <v>93205</v>
      </c>
      <c r="IIR300" s="3">
        <v>93205</v>
      </c>
      <c r="IIS300" s="3">
        <v>93205</v>
      </c>
      <c r="IIT300" s="3">
        <v>93205</v>
      </c>
      <c r="IIU300" s="3">
        <v>93205</v>
      </c>
      <c r="IIV300" s="3">
        <v>93205</v>
      </c>
      <c r="IIW300" s="3">
        <v>93205</v>
      </c>
      <c r="IIX300" s="3">
        <v>93205</v>
      </c>
      <c r="IIY300" s="3">
        <v>93205</v>
      </c>
      <c r="IIZ300" s="3">
        <v>93205</v>
      </c>
      <c r="IJA300" s="3">
        <v>93205</v>
      </c>
      <c r="IJB300" s="3">
        <v>93205</v>
      </c>
      <c r="IJC300" s="3">
        <v>93205</v>
      </c>
      <c r="IJD300" s="3">
        <v>93205</v>
      </c>
      <c r="IJE300" s="3">
        <v>93205</v>
      </c>
      <c r="IJF300" s="3">
        <v>93205</v>
      </c>
      <c r="IJG300" s="3">
        <v>93205</v>
      </c>
      <c r="IJH300" s="3">
        <v>93205</v>
      </c>
      <c r="IJI300" s="3">
        <v>93205</v>
      </c>
      <c r="IJJ300" s="3">
        <v>93205</v>
      </c>
      <c r="IJK300" s="3">
        <v>93205</v>
      </c>
      <c r="IJL300" s="3">
        <v>93205</v>
      </c>
      <c r="IJM300" s="3">
        <v>93205</v>
      </c>
      <c r="IJN300" s="3">
        <v>93205</v>
      </c>
      <c r="IJO300" s="3">
        <v>93205</v>
      </c>
      <c r="IJP300" s="3">
        <v>93205</v>
      </c>
      <c r="IJQ300" s="3">
        <v>93205</v>
      </c>
      <c r="IJR300" s="3">
        <v>93205</v>
      </c>
      <c r="IJS300" s="3">
        <v>93205</v>
      </c>
      <c r="IJT300" s="3">
        <v>93205</v>
      </c>
      <c r="IJU300" s="3">
        <v>93205</v>
      </c>
      <c r="IJV300" s="3">
        <v>93205</v>
      </c>
      <c r="IJW300" s="3">
        <v>93205</v>
      </c>
      <c r="IJX300" s="3">
        <v>93205</v>
      </c>
      <c r="IJY300" s="3">
        <v>93205</v>
      </c>
      <c r="IJZ300" s="3">
        <v>93205</v>
      </c>
      <c r="IKA300" s="3">
        <v>93205</v>
      </c>
      <c r="IKB300" s="3">
        <v>93205</v>
      </c>
      <c r="IKC300" s="3">
        <v>93205</v>
      </c>
      <c r="IKD300" s="3">
        <v>93205</v>
      </c>
      <c r="IKE300" s="3">
        <v>93205</v>
      </c>
      <c r="IKF300" s="3">
        <v>93205</v>
      </c>
      <c r="IKG300" s="3">
        <v>93205</v>
      </c>
      <c r="IKH300" s="3">
        <v>93205</v>
      </c>
      <c r="IKI300" s="3">
        <v>93205</v>
      </c>
      <c r="IKJ300" s="3">
        <v>93205</v>
      </c>
      <c r="IKK300" s="3">
        <v>93205</v>
      </c>
      <c r="IKL300" s="3">
        <v>93205</v>
      </c>
      <c r="IKM300" s="3">
        <v>93205</v>
      </c>
      <c r="IKN300" s="3">
        <v>93205</v>
      </c>
      <c r="IKO300" s="3">
        <v>93205</v>
      </c>
      <c r="IKP300" s="3">
        <v>93205</v>
      </c>
      <c r="IKQ300" s="3">
        <v>93205</v>
      </c>
      <c r="IKR300" s="3">
        <v>93205</v>
      </c>
      <c r="IKS300" s="3">
        <v>93205</v>
      </c>
      <c r="IKT300" s="3">
        <v>93205</v>
      </c>
      <c r="IKU300" s="3">
        <v>93205</v>
      </c>
      <c r="IKV300" s="3">
        <v>93205</v>
      </c>
      <c r="IKW300" s="3">
        <v>93205</v>
      </c>
      <c r="IKX300" s="3">
        <v>93205</v>
      </c>
      <c r="IKY300" s="3">
        <v>93205</v>
      </c>
      <c r="IKZ300" s="3">
        <v>93205</v>
      </c>
      <c r="ILA300" s="3">
        <v>93205</v>
      </c>
      <c r="ILB300" s="3">
        <v>93205</v>
      </c>
      <c r="ILC300" s="3">
        <v>93205</v>
      </c>
      <c r="ILD300" s="3">
        <v>93205</v>
      </c>
      <c r="ILE300" s="3">
        <v>93205</v>
      </c>
      <c r="ILF300" s="3">
        <v>93205</v>
      </c>
      <c r="ILG300" s="3">
        <v>93205</v>
      </c>
      <c r="ILH300" s="3">
        <v>93205</v>
      </c>
      <c r="ILI300" s="3">
        <v>93205</v>
      </c>
      <c r="ILJ300" s="3">
        <v>93205</v>
      </c>
      <c r="ILK300" s="3">
        <v>93205</v>
      </c>
      <c r="ILL300" s="3">
        <v>93205</v>
      </c>
      <c r="ILM300" s="3">
        <v>93205</v>
      </c>
      <c r="ILN300" s="3">
        <v>93205</v>
      </c>
      <c r="ILO300" s="3">
        <v>93205</v>
      </c>
      <c r="ILP300" s="3">
        <v>93205</v>
      </c>
      <c r="ILQ300" s="3">
        <v>93205</v>
      </c>
      <c r="ILR300" s="3">
        <v>93205</v>
      </c>
      <c r="ILS300" s="3">
        <v>93205</v>
      </c>
      <c r="ILT300" s="3">
        <v>93205</v>
      </c>
      <c r="ILU300" s="3">
        <v>93205</v>
      </c>
      <c r="ILV300" s="3">
        <v>93205</v>
      </c>
      <c r="ILW300" s="3">
        <v>93205</v>
      </c>
      <c r="ILX300" s="3">
        <v>93205</v>
      </c>
      <c r="ILY300" s="3">
        <v>93205</v>
      </c>
      <c r="ILZ300" s="3">
        <v>93205</v>
      </c>
      <c r="IMA300" s="3">
        <v>93205</v>
      </c>
      <c r="IMB300" s="3">
        <v>93205</v>
      </c>
      <c r="IMC300" s="3">
        <v>93205</v>
      </c>
      <c r="IMD300" s="3">
        <v>93205</v>
      </c>
      <c r="IME300" s="3">
        <v>93205</v>
      </c>
      <c r="IMF300" s="3">
        <v>93205</v>
      </c>
      <c r="IMG300" s="3">
        <v>93205</v>
      </c>
      <c r="IMH300" s="3">
        <v>93205</v>
      </c>
      <c r="IMI300" s="3">
        <v>93205</v>
      </c>
      <c r="IMJ300" s="3">
        <v>93205</v>
      </c>
      <c r="IMK300" s="3">
        <v>93205</v>
      </c>
      <c r="IML300" s="3">
        <v>93205</v>
      </c>
      <c r="IMM300" s="3">
        <v>93205</v>
      </c>
      <c r="IMN300" s="3">
        <v>93205</v>
      </c>
      <c r="IMO300" s="3">
        <v>93205</v>
      </c>
      <c r="IMP300" s="3">
        <v>93205</v>
      </c>
      <c r="IMQ300" s="3">
        <v>93205</v>
      </c>
      <c r="IMR300" s="3">
        <v>93205</v>
      </c>
      <c r="IMS300" s="3">
        <v>93205</v>
      </c>
      <c r="IMT300" s="3">
        <v>93205</v>
      </c>
      <c r="IMU300" s="3">
        <v>93205</v>
      </c>
      <c r="IMV300" s="3">
        <v>93205</v>
      </c>
      <c r="IMW300" s="3">
        <v>93205</v>
      </c>
      <c r="IMX300" s="3">
        <v>93205</v>
      </c>
      <c r="IMY300" s="3">
        <v>93205</v>
      </c>
      <c r="IMZ300" s="3">
        <v>93205</v>
      </c>
      <c r="INA300" s="3">
        <v>93205</v>
      </c>
      <c r="INB300" s="3">
        <v>93205</v>
      </c>
      <c r="INC300" s="3">
        <v>93205</v>
      </c>
      <c r="IND300" s="3">
        <v>93205</v>
      </c>
      <c r="INE300" s="3">
        <v>93205</v>
      </c>
      <c r="INF300" s="3">
        <v>93205</v>
      </c>
      <c r="ING300" s="3">
        <v>93205</v>
      </c>
      <c r="INH300" s="3">
        <v>93205</v>
      </c>
      <c r="INI300" s="3">
        <v>93205</v>
      </c>
      <c r="INJ300" s="3">
        <v>93205</v>
      </c>
      <c r="INK300" s="3">
        <v>93205</v>
      </c>
      <c r="INL300" s="3">
        <v>93205</v>
      </c>
      <c r="INM300" s="3">
        <v>93205</v>
      </c>
      <c r="INN300" s="3">
        <v>93205</v>
      </c>
      <c r="INO300" s="3">
        <v>93205</v>
      </c>
      <c r="INP300" s="3">
        <v>93205</v>
      </c>
      <c r="INQ300" s="3">
        <v>93205</v>
      </c>
      <c r="INR300" s="3">
        <v>93205</v>
      </c>
      <c r="INS300" s="3">
        <v>93205</v>
      </c>
      <c r="INT300" s="3">
        <v>93205</v>
      </c>
      <c r="INU300" s="3">
        <v>93205</v>
      </c>
      <c r="INV300" s="3">
        <v>93205</v>
      </c>
      <c r="INW300" s="3">
        <v>93205</v>
      </c>
      <c r="INX300" s="3">
        <v>93205</v>
      </c>
      <c r="INY300" s="3">
        <v>93205</v>
      </c>
      <c r="INZ300" s="3">
        <v>93205</v>
      </c>
      <c r="IOA300" s="3">
        <v>93205</v>
      </c>
      <c r="IOB300" s="3">
        <v>93205</v>
      </c>
      <c r="IOC300" s="3">
        <v>93205</v>
      </c>
      <c r="IOD300" s="3">
        <v>93205</v>
      </c>
      <c r="IOE300" s="3">
        <v>93205</v>
      </c>
      <c r="IOF300" s="3">
        <v>93205</v>
      </c>
      <c r="IOG300" s="3">
        <v>93205</v>
      </c>
      <c r="IOH300" s="3">
        <v>93205</v>
      </c>
      <c r="IOI300" s="3">
        <v>93205</v>
      </c>
      <c r="IOJ300" s="3">
        <v>93205</v>
      </c>
      <c r="IOK300" s="3">
        <v>93205</v>
      </c>
      <c r="IOL300" s="3">
        <v>93205</v>
      </c>
      <c r="IOM300" s="3">
        <v>93205</v>
      </c>
      <c r="ION300" s="3">
        <v>93205</v>
      </c>
      <c r="IOO300" s="3">
        <v>93205</v>
      </c>
      <c r="IOP300" s="3">
        <v>93205</v>
      </c>
      <c r="IOQ300" s="3">
        <v>93205</v>
      </c>
      <c r="IOR300" s="3">
        <v>93205</v>
      </c>
      <c r="IOS300" s="3">
        <v>93205</v>
      </c>
      <c r="IOT300" s="3">
        <v>93205</v>
      </c>
      <c r="IOU300" s="3">
        <v>93205</v>
      </c>
      <c r="IOV300" s="3">
        <v>93205</v>
      </c>
      <c r="IOW300" s="3">
        <v>93205</v>
      </c>
      <c r="IOX300" s="3">
        <v>93205</v>
      </c>
      <c r="IOY300" s="3">
        <v>93205</v>
      </c>
      <c r="IOZ300" s="3">
        <v>93205</v>
      </c>
      <c r="IPA300" s="3">
        <v>93205</v>
      </c>
      <c r="IPB300" s="3">
        <v>93205</v>
      </c>
      <c r="IPC300" s="3">
        <v>93205</v>
      </c>
      <c r="IPD300" s="3">
        <v>93205</v>
      </c>
      <c r="IPE300" s="3">
        <v>93205</v>
      </c>
      <c r="IPF300" s="3">
        <v>93205</v>
      </c>
      <c r="IPG300" s="3">
        <v>93205</v>
      </c>
      <c r="IPH300" s="3">
        <v>93205</v>
      </c>
      <c r="IPI300" s="3">
        <v>93205</v>
      </c>
      <c r="IPJ300" s="3">
        <v>93205</v>
      </c>
      <c r="IPK300" s="3">
        <v>93205</v>
      </c>
      <c r="IPL300" s="3">
        <v>93205</v>
      </c>
      <c r="IPM300" s="3">
        <v>93205</v>
      </c>
      <c r="IPN300" s="3">
        <v>93205</v>
      </c>
      <c r="IPO300" s="3">
        <v>93205</v>
      </c>
      <c r="IPP300" s="3">
        <v>93205</v>
      </c>
      <c r="IPQ300" s="3">
        <v>93205</v>
      </c>
      <c r="IPR300" s="3">
        <v>93205</v>
      </c>
      <c r="IPS300" s="3">
        <v>93205</v>
      </c>
      <c r="IPT300" s="3">
        <v>93205</v>
      </c>
      <c r="IPU300" s="3">
        <v>93205</v>
      </c>
      <c r="IPV300" s="3">
        <v>93205</v>
      </c>
      <c r="IPW300" s="3">
        <v>93205</v>
      </c>
      <c r="IPX300" s="3">
        <v>93205</v>
      </c>
      <c r="IPY300" s="3">
        <v>93205</v>
      </c>
      <c r="IPZ300" s="3">
        <v>93205</v>
      </c>
      <c r="IQA300" s="3">
        <v>93205</v>
      </c>
      <c r="IQB300" s="3">
        <v>93205</v>
      </c>
      <c r="IQC300" s="3">
        <v>93205</v>
      </c>
      <c r="IQD300" s="3">
        <v>93205</v>
      </c>
      <c r="IQE300" s="3">
        <v>93205</v>
      </c>
      <c r="IQF300" s="3">
        <v>93205</v>
      </c>
      <c r="IQG300" s="3">
        <v>93205</v>
      </c>
      <c r="IQH300" s="3">
        <v>93205</v>
      </c>
      <c r="IQI300" s="3">
        <v>93205</v>
      </c>
      <c r="IQJ300" s="3">
        <v>93205</v>
      </c>
      <c r="IQK300" s="3">
        <v>93205</v>
      </c>
      <c r="IQL300" s="3">
        <v>93205</v>
      </c>
      <c r="IQM300" s="3">
        <v>93205</v>
      </c>
      <c r="IQN300" s="3">
        <v>93205</v>
      </c>
      <c r="IQO300" s="3">
        <v>93205</v>
      </c>
      <c r="IQP300" s="3">
        <v>93205</v>
      </c>
      <c r="IQQ300" s="3">
        <v>93205</v>
      </c>
      <c r="IQR300" s="3">
        <v>93205</v>
      </c>
      <c r="IQS300" s="3">
        <v>93205</v>
      </c>
      <c r="IQT300" s="3">
        <v>93205</v>
      </c>
      <c r="IQU300" s="3">
        <v>93205</v>
      </c>
      <c r="IQV300" s="3">
        <v>93205</v>
      </c>
      <c r="IQW300" s="3">
        <v>93205</v>
      </c>
      <c r="IQX300" s="3">
        <v>93205</v>
      </c>
      <c r="IQY300" s="3">
        <v>93205</v>
      </c>
      <c r="IQZ300" s="3">
        <v>93205</v>
      </c>
      <c r="IRA300" s="3">
        <v>93205</v>
      </c>
      <c r="IRB300" s="3">
        <v>93205</v>
      </c>
      <c r="IRC300" s="3">
        <v>93205</v>
      </c>
      <c r="IRD300" s="3">
        <v>93205</v>
      </c>
      <c r="IRE300" s="3">
        <v>93205</v>
      </c>
      <c r="IRF300" s="3">
        <v>93205</v>
      </c>
      <c r="IRG300" s="3">
        <v>93205</v>
      </c>
      <c r="IRH300" s="3">
        <v>93205</v>
      </c>
      <c r="IRI300" s="3">
        <v>93205</v>
      </c>
      <c r="IRJ300" s="3">
        <v>93205</v>
      </c>
      <c r="IRK300" s="3">
        <v>93205</v>
      </c>
      <c r="IRL300" s="3">
        <v>93205</v>
      </c>
      <c r="IRM300" s="3">
        <v>93205</v>
      </c>
      <c r="IRN300" s="3">
        <v>93205</v>
      </c>
      <c r="IRO300" s="3">
        <v>93205</v>
      </c>
      <c r="IRP300" s="3">
        <v>93205</v>
      </c>
      <c r="IRQ300" s="3">
        <v>93205</v>
      </c>
      <c r="IRR300" s="3">
        <v>93205</v>
      </c>
      <c r="IRS300" s="3">
        <v>93205</v>
      </c>
      <c r="IRT300" s="3">
        <v>93205</v>
      </c>
      <c r="IRU300" s="3">
        <v>93205</v>
      </c>
      <c r="IRV300" s="3">
        <v>93205</v>
      </c>
      <c r="IRW300" s="3">
        <v>93205</v>
      </c>
      <c r="IRX300" s="3">
        <v>93205</v>
      </c>
      <c r="IRY300" s="3">
        <v>93205</v>
      </c>
      <c r="IRZ300" s="3">
        <v>93205</v>
      </c>
      <c r="ISA300" s="3">
        <v>93205</v>
      </c>
      <c r="ISB300" s="3">
        <v>93205</v>
      </c>
      <c r="ISC300" s="3">
        <v>93205</v>
      </c>
      <c r="ISD300" s="3">
        <v>93205</v>
      </c>
      <c r="ISE300" s="3">
        <v>93205</v>
      </c>
      <c r="ISF300" s="3">
        <v>93205</v>
      </c>
      <c r="ISG300" s="3">
        <v>93205</v>
      </c>
      <c r="ISH300" s="3">
        <v>93205</v>
      </c>
      <c r="ISI300" s="3">
        <v>93205</v>
      </c>
      <c r="ISJ300" s="3">
        <v>93205</v>
      </c>
      <c r="ISK300" s="3">
        <v>93205</v>
      </c>
      <c r="ISL300" s="3">
        <v>93205</v>
      </c>
      <c r="ISM300" s="3">
        <v>93205</v>
      </c>
      <c r="ISN300" s="3">
        <v>93205</v>
      </c>
      <c r="ISO300" s="3">
        <v>93205</v>
      </c>
      <c r="ISP300" s="3">
        <v>93205</v>
      </c>
      <c r="ISQ300" s="3">
        <v>93205</v>
      </c>
      <c r="ISR300" s="3">
        <v>93205</v>
      </c>
      <c r="ISS300" s="3">
        <v>93205</v>
      </c>
      <c r="IST300" s="3">
        <v>93205</v>
      </c>
      <c r="ISU300" s="3">
        <v>93205</v>
      </c>
      <c r="ISV300" s="3">
        <v>93205</v>
      </c>
      <c r="ISW300" s="3">
        <v>93205</v>
      </c>
      <c r="ISX300" s="3">
        <v>93205</v>
      </c>
      <c r="ISY300" s="3">
        <v>93205</v>
      </c>
      <c r="ISZ300" s="3">
        <v>93205</v>
      </c>
      <c r="ITA300" s="3">
        <v>93205</v>
      </c>
      <c r="ITB300" s="3">
        <v>93205</v>
      </c>
      <c r="ITC300" s="3">
        <v>93205</v>
      </c>
      <c r="ITD300" s="3">
        <v>93205</v>
      </c>
      <c r="ITE300" s="3">
        <v>93205</v>
      </c>
      <c r="ITF300" s="3">
        <v>93205</v>
      </c>
      <c r="ITG300" s="3">
        <v>93205</v>
      </c>
      <c r="ITH300" s="3">
        <v>93205</v>
      </c>
      <c r="ITI300" s="3">
        <v>93205</v>
      </c>
      <c r="ITJ300" s="3">
        <v>93205</v>
      </c>
      <c r="ITK300" s="3">
        <v>93205</v>
      </c>
      <c r="ITL300" s="3">
        <v>93205</v>
      </c>
      <c r="ITM300" s="3">
        <v>93205</v>
      </c>
      <c r="ITN300" s="3">
        <v>93205</v>
      </c>
      <c r="ITO300" s="3">
        <v>93205</v>
      </c>
      <c r="ITP300" s="3">
        <v>93205</v>
      </c>
      <c r="ITQ300" s="3">
        <v>93205</v>
      </c>
      <c r="ITR300" s="3">
        <v>93205</v>
      </c>
      <c r="ITS300" s="3">
        <v>93205</v>
      </c>
      <c r="ITT300" s="3">
        <v>93205</v>
      </c>
      <c r="ITU300" s="3">
        <v>93205</v>
      </c>
      <c r="ITV300" s="3">
        <v>93205</v>
      </c>
      <c r="ITW300" s="3">
        <v>93205</v>
      </c>
      <c r="ITX300" s="3">
        <v>93205</v>
      </c>
      <c r="ITY300" s="3">
        <v>93205</v>
      </c>
      <c r="ITZ300" s="3">
        <v>93205</v>
      </c>
      <c r="IUA300" s="3">
        <v>93205</v>
      </c>
      <c r="IUB300" s="3">
        <v>93205</v>
      </c>
      <c r="IUC300" s="3">
        <v>93205</v>
      </c>
      <c r="IUD300" s="3">
        <v>93205</v>
      </c>
      <c r="IUE300" s="3">
        <v>93205</v>
      </c>
      <c r="IUF300" s="3">
        <v>93205</v>
      </c>
      <c r="IUG300" s="3">
        <v>93205</v>
      </c>
      <c r="IUH300" s="3">
        <v>93205</v>
      </c>
      <c r="IUI300" s="3">
        <v>93205</v>
      </c>
      <c r="IUJ300" s="3">
        <v>93205</v>
      </c>
      <c r="IUK300" s="3">
        <v>93205</v>
      </c>
      <c r="IUL300" s="3">
        <v>93205</v>
      </c>
      <c r="IUM300" s="3">
        <v>93205</v>
      </c>
      <c r="IUN300" s="3">
        <v>93205</v>
      </c>
      <c r="IUO300" s="3">
        <v>93205</v>
      </c>
      <c r="IUP300" s="3">
        <v>93205</v>
      </c>
      <c r="IUQ300" s="3">
        <v>93205</v>
      </c>
      <c r="IUR300" s="3">
        <v>93205</v>
      </c>
      <c r="IUS300" s="3">
        <v>93205</v>
      </c>
      <c r="IUT300" s="3">
        <v>93205</v>
      </c>
      <c r="IUU300" s="3">
        <v>93205</v>
      </c>
      <c r="IUV300" s="3">
        <v>93205</v>
      </c>
      <c r="IUW300" s="3">
        <v>93205</v>
      </c>
      <c r="IUX300" s="3">
        <v>93205</v>
      </c>
      <c r="IUY300" s="3">
        <v>93205</v>
      </c>
      <c r="IUZ300" s="3">
        <v>93205</v>
      </c>
      <c r="IVA300" s="3">
        <v>93205</v>
      </c>
      <c r="IVB300" s="3">
        <v>93205</v>
      </c>
      <c r="IVC300" s="3">
        <v>93205</v>
      </c>
      <c r="IVD300" s="3">
        <v>93205</v>
      </c>
      <c r="IVE300" s="3">
        <v>93205</v>
      </c>
      <c r="IVF300" s="3">
        <v>93205</v>
      </c>
      <c r="IVG300" s="3">
        <v>93205</v>
      </c>
      <c r="IVH300" s="3">
        <v>93205</v>
      </c>
      <c r="IVI300" s="3">
        <v>93205</v>
      </c>
      <c r="IVJ300" s="3">
        <v>93205</v>
      </c>
      <c r="IVK300" s="3">
        <v>93205</v>
      </c>
      <c r="IVL300" s="3">
        <v>93205</v>
      </c>
      <c r="IVM300" s="3">
        <v>93205</v>
      </c>
      <c r="IVN300" s="3">
        <v>93205</v>
      </c>
      <c r="IVO300" s="3">
        <v>93205</v>
      </c>
      <c r="IVP300" s="3">
        <v>93205</v>
      </c>
      <c r="IVQ300" s="3">
        <v>93205</v>
      </c>
      <c r="IVR300" s="3">
        <v>93205</v>
      </c>
      <c r="IVS300" s="3">
        <v>93205</v>
      </c>
      <c r="IVT300" s="3">
        <v>93205</v>
      </c>
      <c r="IVU300" s="3">
        <v>93205</v>
      </c>
      <c r="IVV300" s="3">
        <v>93205</v>
      </c>
      <c r="IVW300" s="3">
        <v>93205</v>
      </c>
      <c r="IVX300" s="3">
        <v>93205</v>
      </c>
      <c r="IVY300" s="3">
        <v>93205</v>
      </c>
      <c r="IVZ300" s="3">
        <v>93205</v>
      </c>
      <c r="IWA300" s="3">
        <v>93205</v>
      </c>
      <c r="IWB300" s="3">
        <v>93205</v>
      </c>
      <c r="IWC300" s="3">
        <v>93205</v>
      </c>
      <c r="IWD300" s="3">
        <v>93205</v>
      </c>
      <c r="IWE300" s="3">
        <v>93205</v>
      </c>
      <c r="IWF300" s="3">
        <v>93205</v>
      </c>
      <c r="IWG300" s="3">
        <v>93205</v>
      </c>
      <c r="IWH300" s="3">
        <v>93205</v>
      </c>
      <c r="IWI300" s="3">
        <v>93205</v>
      </c>
      <c r="IWJ300" s="3">
        <v>93205</v>
      </c>
      <c r="IWK300" s="3">
        <v>93205</v>
      </c>
      <c r="IWL300" s="3">
        <v>93205</v>
      </c>
      <c r="IWM300" s="3">
        <v>93205</v>
      </c>
      <c r="IWN300" s="3">
        <v>93205</v>
      </c>
      <c r="IWO300" s="3">
        <v>93205</v>
      </c>
      <c r="IWP300" s="3">
        <v>93205</v>
      </c>
      <c r="IWQ300" s="3">
        <v>93205</v>
      </c>
      <c r="IWR300" s="3">
        <v>93205</v>
      </c>
      <c r="IWS300" s="3">
        <v>93205</v>
      </c>
      <c r="IWT300" s="3">
        <v>93205</v>
      </c>
      <c r="IWU300" s="3">
        <v>93205</v>
      </c>
      <c r="IWV300" s="3">
        <v>93205</v>
      </c>
      <c r="IWW300" s="3">
        <v>93205</v>
      </c>
      <c r="IWX300" s="3">
        <v>93205</v>
      </c>
      <c r="IWY300" s="3">
        <v>93205</v>
      </c>
      <c r="IWZ300" s="3">
        <v>93205</v>
      </c>
      <c r="IXA300" s="3">
        <v>93205</v>
      </c>
      <c r="IXB300" s="3">
        <v>93205</v>
      </c>
      <c r="IXC300" s="3">
        <v>93205</v>
      </c>
      <c r="IXD300" s="3">
        <v>93205</v>
      </c>
      <c r="IXE300" s="3">
        <v>93205</v>
      </c>
      <c r="IXF300" s="3">
        <v>93205</v>
      </c>
      <c r="IXG300" s="3">
        <v>93205</v>
      </c>
      <c r="IXH300" s="3">
        <v>93205</v>
      </c>
      <c r="IXI300" s="3">
        <v>93205</v>
      </c>
      <c r="IXJ300" s="3">
        <v>93205</v>
      </c>
      <c r="IXK300" s="3">
        <v>93205</v>
      </c>
      <c r="IXL300" s="3">
        <v>93205</v>
      </c>
      <c r="IXM300" s="3">
        <v>93205</v>
      </c>
      <c r="IXN300" s="3">
        <v>93205</v>
      </c>
      <c r="IXO300" s="3">
        <v>93205</v>
      </c>
      <c r="IXP300" s="3">
        <v>93205</v>
      </c>
      <c r="IXQ300" s="3">
        <v>93205</v>
      </c>
      <c r="IXR300" s="3">
        <v>93205</v>
      </c>
      <c r="IXS300" s="3">
        <v>93205</v>
      </c>
      <c r="IXT300" s="3">
        <v>93205</v>
      </c>
      <c r="IXU300" s="3">
        <v>93205</v>
      </c>
      <c r="IXV300" s="3">
        <v>93205</v>
      </c>
      <c r="IXW300" s="3">
        <v>93205</v>
      </c>
      <c r="IXX300" s="3">
        <v>93205</v>
      </c>
      <c r="IXY300" s="3">
        <v>93205</v>
      </c>
      <c r="IXZ300" s="3">
        <v>93205</v>
      </c>
      <c r="IYA300" s="3">
        <v>93205</v>
      </c>
      <c r="IYB300" s="3">
        <v>93205</v>
      </c>
      <c r="IYC300" s="3">
        <v>93205</v>
      </c>
      <c r="IYD300" s="3">
        <v>93205</v>
      </c>
      <c r="IYE300" s="3">
        <v>93205</v>
      </c>
      <c r="IYF300" s="3">
        <v>93205</v>
      </c>
      <c r="IYG300" s="3">
        <v>93205</v>
      </c>
      <c r="IYH300" s="3">
        <v>93205</v>
      </c>
      <c r="IYI300" s="3">
        <v>93205</v>
      </c>
      <c r="IYJ300" s="3">
        <v>93205</v>
      </c>
      <c r="IYK300" s="3">
        <v>93205</v>
      </c>
      <c r="IYL300" s="3">
        <v>93205</v>
      </c>
      <c r="IYM300" s="3">
        <v>93205</v>
      </c>
      <c r="IYN300" s="3">
        <v>93205</v>
      </c>
      <c r="IYO300" s="3">
        <v>93205</v>
      </c>
      <c r="IYP300" s="3">
        <v>93205</v>
      </c>
      <c r="IYQ300" s="3">
        <v>93205</v>
      </c>
      <c r="IYR300" s="3">
        <v>93205</v>
      </c>
      <c r="IYS300" s="3">
        <v>93205</v>
      </c>
      <c r="IYT300" s="3">
        <v>93205</v>
      </c>
      <c r="IYU300" s="3">
        <v>93205</v>
      </c>
      <c r="IYV300" s="3">
        <v>93205</v>
      </c>
      <c r="IYW300" s="3">
        <v>93205</v>
      </c>
      <c r="IYX300" s="3">
        <v>93205</v>
      </c>
      <c r="IYY300" s="3">
        <v>93205</v>
      </c>
      <c r="IYZ300" s="3">
        <v>93205</v>
      </c>
      <c r="IZA300" s="3">
        <v>93205</v>
      </c>
      <c r="IZB300" s="3">
        <v>93205</v>
      </c>
      <c r="IZC300" s="3">
        <v>93205</v>
      </c>
      <c r="IZD300" s="3">
        <v>93205</v>
      </c>
      <c r="IZE300" s="3">
        <v>93205</v>
      </c>
      <c r="IZF300" s="3">
        <v>93205</v>
      </c>
      <c r="IZG300" s="3">
        <v>93205</v>
      </c>
      <c r="IZH300" s="3">
        <v>93205</v>
      </c>
      <c r="IZI300" s="3">
        <v>93205</v>
      </c>
      <c r="IZJ300" s="3">
        <v>93205</v>
      </c>
      <c r="IZK300" s="3">
        <v>93205</v>
      </c>
      <c r="IZL300" s="3">
        <v>93205</v>
      </c>
      <c r="IZM300" s="3">
        <v>93205</v>
      </c>
      <c r="IZN300" s="3">
        <v>93205</v>
      </c>
      <c r="IZO300" s="3">
        <v>93205</v>
      </c>
      <c r="IZP300" s="3">
        <v>93205</v>
      </c>
      <c r="IZQ300" s="3">
        <v>93205</v>
      </c>
      <c r="IZR300" s="3">
        <v>93205</v>
      </c>
      <c r="IZS300" s="3">
        <v>93205</v>
      </c>
      <c r="IZT300" s="3">
        <v>93205</v>
      </c>
      <c r="IZU300" s="3">
        <v>93205</v>
      </c>
      <c r="IZV300" s="3">
        <v>93205</v>
      </c>
      <c r="IZW300" s="3">
        <v>93205</v>
      </c>
      <c r="IZX300" s="3">
        <v>93205</v>
      </c>
      <c r="IZY300" s="3">
        <v>93205</v>
      </c>
      <c r="IZZ300" s="3">
        <v>93205</v>
      </c>
      <c r="JAA300" s="3">
        <v>93205</v>
      </c>
      <c r="JAB300" s="3">
        <v>93205</v>
      </c>
      <c r="JAC300" s="3">
        <v>93205</v>
      </c>
      <c r="JAD300" s="3">
        <v>93205</v>
      </c>
      <c r="JAE300" s="3">
        <v>93205</v>
      </c>
      <c r="JAF300" s="3">
        <v>93205</v>
      </c>
      <c r="JAG300" s="3">
        <v>93205</v>
      </c>
      <c r="JAH300" s="3">
        <v>93205</v>
      </c>
      <c r="JAI300" s="3">
        <v>93205</v>
      </c>
      <c r="JAJ300" s="3">
        <v>93205</v>
      </c>
      <c r="JAK300" s="3">
        <v>93205</v>
      </c>
      <c r="JAL300" s="3">
        <v>93205</v>
      </c>
      <c r="JAM300" s="3">
        <v>93205</v>
      </c>
      <c r="JAN300" s="3">
        <v>93205</v>
      </c>
      <c r="JAO300" s="3">
        <v>93205</v>
      </c>
      <c r="JAP300" s="3">
        <v>93205</v>
      </c>
      <c r="JAQ300" s="3">
        <v>93205</v>
      </c>
      <c r="JAR300" s="3">
        <v>93205</v>
      </c>
      <c r="JAS300" s="3">
        <v>93205</v>
      </c>
      <c r="JAT300" s="3">
        <v>93205</v>
      </c>
      <c r="JAU300" s="3">
        <v>93205</v>
      </c>
      <c r="JAV300" s="3">
        <v>93205</v>
      </c>
      <c r="JAW300" s="3">
        <v>93205</v>
      </c>
      <c r="JAX300" s="3">
        <v>93205</v>
      </c>
      <c r="JAY300" s="3">
        <v>93205</v>
      </c>
      <c r="JAZ300" s="3">
        <v>93205</v>
      </c>
      <c r="JBA300" s="3">
        <v>93205</v>
      </c>
      <c r="JBB300" s="3">
        <v>93205</v>
      </c>
      <c r="JBC300" s="3">
        <v>93205</v>
      </c>
      <c r="JBD300" s="3">
        <v>93205</v>
      </c>
      <c r="JBE300" s="3">
        <v>93205</v>
      </c>
      <c r="JBF300" s="3">
        <v>93205</v>
      </c>
      <c r="JBG300" s="3">
        <v>93205</v>
      </c>
      <c r="JBH300" s="3">
        <v>93205</v>
      </c>
      <c r="JBI300" s="3">
        <v>93205</v>
      </c>
      <c r="JBJ300" s="3">
        <v>93205</v>
      </c>
      <c r="JBK300" s="3">
        <v>93205</v>
      </c>
      <c r="JBL300" s="3">
        <v>93205</v>
      </c>
      <c r="JBM300" s="3">
        <v>93205</v>
      </c>
      <c r="JBN300" s="3">
        <v>93205</v>
      </c>
      <c r="JBO300" s="3">
        <v>93205</v>
      </c>
      <c r="JBP300" s="3">
        <v>93205</v>
      </c>
      <c r="JBQ300" s="3">
        <v>93205</v>
      </c>
      <c r="JBR300" s="3">
        <v>93205</v>
      </c>
      <c r="JBS300" s="3">
        <v>93205</v>
      </c>
      <c r="JBT300" s="3">
        <v>93205</v>
      </c>
      <c r="JBU300" s="3">
        <v>93205</v>
      </c>
      <c r="JBV300" s="3">
        <v>93205</v>
      </c>
      <c r="JBW300" s="3">
        <v>93205</v>
      </c>
      <c r="JBX300" s="3">
        <v>93205</v>
      </c>
      <c r="JBY300" s="3">
        <v>93205</v>
      </c>
      <c r="JBZ300" s="3">
        <v>93205</v>
      </c>
      <c r="JCA300" s="3">
        <v>93205</v>
      </c>
      <c r="JCB300" s="3">
        <v>93205</v>
      </c>
      <c r="JCC300" s="3">
        <v>93205</v>
      </c>
      <c r="JCD300" s="3">
        <v>93205</v>
      </c>
      <c r="JCE300" s="3">
        <v>93205</v>
      </c>
      <c r="JCF300" s="3">
        <v>93205</v>
      </c>
      <c r="JCG300" s="3">
        <v>93205</v>
      </c>
      <c r="JCH300" s="3">
        <v>93205</v>
      </c>
      <c r="JCI300" s="3">
        <v>93205</v>
      </c>
      <c r="JCJ300" s="3">
        <v>93205</v>
      </c>
      <c r="JCK300" s="3">
        <v>93205</v>
      </c>
      <c r="JCL300" s="3">
        <v>93205</v>
      </c>
      <c r="JCM300" s="3">
        <v>93205</v>
      </c>
      <c r="JCN300" s="3">
        <v>93205</v>
      </c>
      <c r="JCO300" s="3">
        <v>93205</v>
      </c>
      <c r="JCP300" s="3">
        <v>93205</v>
      </c>
      <c r="JCQ300" s="3">
        <v>93205</v>
      </c>
      <c r="JCR300" s="3">
        <v>93205</v>
      </c>
      <c r="JCS300" s="3">
        <v>93205</v>
      </c>
      <c r="JCT300" s="3">
        <v>93205</v>
      </c>
      <c r="JCU300" s="3">
        <v>93205</v>
      </c>
      <c r="JCV300" s="3">
        <v>93205</v>
      </c>
      <c r="JCW300" s="3">
        <v>93205</v>
      </c>
      <c r="JCX300" s="3">
        <v>93205</v>
      </c>
      <c r="JCY300" s="3">
        <v>93205</v>
      </c>
      <c r="JCZ300" s="3">
        <v>93205</v>
      </c>
      <c r="JDA300" s="3">
        <v>93205</v>
      </c>
      <c r="JDB300" s="3">
        <v>93205</v>
      </c>
      <c r="JDC300" s="3">
        <v>93205</v>
      </c>
      <c r="JDD300" s="3">
        <v>93205</v>
      </c>
      <c r="JDE300" s="3">
        <v>93205</v>
      </c>
      <c r="JDF300" s="3">
        <v>93205</v>
      </c>
      <c r="JDG300" s="3">
        <v>93205</v>
      </c>
      <c r="JDH300" s="3">
        <v>93205</v>
      </c>
      <c r="JDI300" s="3">
        <v>93205</v>
      </c>
      <c r="JDJ300" s="3">
        <v>93205</v>
      </c>
      <c r="JDK300" s="3">
        <v>93205</v>
      </c>
      <c r="JDL300" s="3">
        <v>93205</v>
      </c>
      <c r="JDM300" s="3">
        <v>93205</v>
      </c>
      <c r="JDN300" s="3">
        <v>93205</v>
      </c>
      <c r="JDO300" s="3">
        <v>93205</v>
      </c>
      <c r="JDP300" s="3">
        <v>93205</v>
      </c>
      <c r="JDQ300" s="3">
        <v>93205</v>
      </c>
      <c r="JDR300" s="3">
        <v>93205</v>
      </c>
      <c r="JDS300" s="3">
        <v>93205</v>
      </c>
      <c r="JDT300" s="3">
        <v>93205</v>
      </c>
      <c r="JDU300" s="3">
        <v>93205</v>
      </c>
      <c r="JDV300" s="3">
        <v>93205</v>
      </c>
      <c r="JDW300" s="3">
        <v>93205</v>
      </c>
      <c r="JDX300" s="3">
        <v>93205</v>
      </c>
      <c r="JDY300" s="3">
        <v>93205</v>
      </c>
      <c r="JDZ300" s="3">
        <v>93205</v>
      </c>
      <c r="JEA300" s="3">
        <v>93205</v>
      </c>
      <c r="JEB300" s="3">
        <v>93205</v>
      </c>
      <c r="JEC300" s="3">
        <v>93205</v>
      </c>
      <c r="JED300" s="3">
        <v>93205</v>
      </c>
      <c r="JEE300" s="3">
        <v>93205</v>
      </c>
      <c r="JEF300" s="3">
        <v>93205</v>
      </c>
      <c r="JEG300" s="3">
        <v>93205</v>
      </c>
      <c r="JEH300" s="3">
        <v>93205</v>
      </c>
      <c r="JEI300" s="3">
        <v>93205</v>
      </c>
      <c r="JEJ300" s="3">
        <v>93205</v>
      </c>
      <c r="JEK300" s="3">
        <v>93205</v>
      </c>
      <c r="JEL300" s="3">
        <v>93205</v>
      </c>
      <c r="JEM300" s="3">
        <v>93205</v>
      </c>
      <c r="JEN300" s="3">
        <v>93205</v>
      </c>
      <c r="JEO300" s="3">
        <v>93205</v>
      </c>
      <c r="JEP300" s="3">
        <v>93205</v>
      </c>
      <c r="JEQ300" s="3">
        <v>93205</v>
      </c>
      <c r="JER300" s="3">
        <v>93205</v>
      </c>
      <c r="JES300" s="3">
        <v>93205</v>
      </c>
      <c r="JET300" s="3">
        <v>93205</v>
      </c>
      <c r="JEU300" s="3">
        <v>93205</v>
      </c>
      <c r="JEV300" s="3">
        <v>93205</v>
      </c>
      <c r="JEW300" s="3">
        <v>93205</v>
      </c>
      <c r="JEX300" s="3">
        <v>93205</v>
      </c>
      <c r="JEY300" s="3">
        <v>93205</v>
      </c>
      <c r="JEZ300" s="3">
        <v>93205</v>
      </c>
      <c r="JFA300" s="3">
        <v>93205</v>
      </c>
      <c r="JFB300" s="3">
        <v>93205</v>
      </c>
      <c r="JFC300" s="3">
        <v>93205</v>
      </c>
      <c r="JFD300" s="3">
        <v>93205</v>
      </c>
      <c r="JFE300" s="3">
        <v>93205</v>
      </c>
      <c r="JFF300" s="3">
        <v>93205</v>
      </c>
      <c r="JFG300" s="3">
        <v>93205</v>
      </c>
      <c r="JFH300" s="3">
        <v>93205</v>
      </c>
      <c r="JFI300" s="3">
        <v>93205</v>
      </c>
      <c r="JFJ300" s="3">
        <v>93205</v>
      </c>
      <c r="JFK300" s="3">
        <v>93205</v>
      </c>
      <c r="JFL300" s="3">
        <v>93205</v>
      </c>
      <c r="JFM300" s="3">
        <v>93205</v>
      </c>
      <c r="JFN300" s="3">
        <v>93205</v>
      </c>
      <c r="JFO300" s="3">
        <v>93205</v>
      </c>
      <c r="JFP300" s="3">
        <v>93205</v>
      </c>
      <c r="JFQ300" s="3">
        <v>93205</v>
      </c>
      <c r="JFR300" s="3">
        <v>93205</v>
      </c>
      <c r="JFS300" s="3">
        <v>93205</v>
      </c>
      <c r="JFT300" s="3">
        <v>93205</v>
      </c>
      <c r="JFU300" s="3">
        <v>93205</v>
      </c>
      <c r="JFV300" s="3">
        <v>93205</v>
      </c>
      <c r="JFW300" s="3">
        <v>93205</v>
      </c>
      <c r="JFX300" s="3">
        <v>93205</v>
      </c>
      <c r="JFY300" s="3">
        <v>93205</v>
      </c>
      <c r="JFZ300" s="3">
        <v>93205</v>
      </c>
      <c r="JGA300" s="3">
        <v>93205</v>
      </c>
      <c r="JGB300" s="3">
        <v>93205</v>
      </c>
      <c r="JGC300" s="3">
        <v>93205</v>
      </c>
      <c r="JGD300" s="3">
        <v>93205</v>
      </c>
      <c r="JGE300" s="3">
        <v>93205</v>
      </c>
      <c r="JGF300" s="3">
        <v>93205</v>
      </c>
      <c r="JGG300" s="3">
        <v>93205</v>
      </c>
      <c r="JGH300" s="3">
        <v>93205</v>
      </c>
      <c r="JGI300" s="3">
        <v>93205</v>
      </c>
      <c r="JGJ300" s="3">
        <v>93205</v>
      </c>
      <c r="JGK300" s="3">
        <v>93205</v>
      </c>
      <c r="JGL300" s="3">
        <v>93205</v>
      </c>
      <c r="JGM300" s="3">
        <v>93205</v>
      </c>
      <c r="JGN300" s="3">
        <v>93205</v>
      </c>
      <c r="JGO300" s="3">
        <v>93205</v>
      </c>
      <c r="JGP300" s="3">
        <v>93205</v>
      </c>
      <c r="JGQ300" s="3">
        <v>93205</v>
      </c>
      <c r="JGR300" s="3">
        <v>93205</v>
      </c>
      <c r="JGS300" s="3">
        <v>93205</v>
      </c>
      <c r="JGT300" s="3">
        <v>93205</v>
      </c>
      <c r="JGU300" s="3">
        <v>93205</v>
      </c>
      <c r="JGV300" s="3">
        <v>93205</v>
      </c>
      <c r="JGW300" s="3">
        <v>93205</v>
      </c>
      <c r="JGX300" s="3">
        <v>93205</v>
      </c>
      <c r="JGY300" s="3">
        <v>93205</v>
      </c>
      <c r="JGZ300" s="3">
        <v>93205</v>
      </c>
      <c r="JHA300" s="3">
        <v>93205</v>
      </c>
      <c r="JHB300" s="3">
        <v>93205</v>
      </c>
      <c r="JHC300" s="3">
        <v>93205</v>
      </c>
      <c r="JHD300" s="3">
        <v>93205</v>
      </c>
      <c r="JHE300" s="3">
        <v>93205</v>
      </c>
      <c r="JHF300" s="3">
        <v>93205</v>
      </c>
      <c r="JHG300" s="3">
        <v>93205</v>
      </c>
      <c r="JHH300" s="3">
        <v>93205</v>
      </c>
      <c r="JHI300" s="3">
        <v>93205</v>
      </c>
      <c r="JHJ300" s="3">
        <v>93205</v>
      </c>
      <c r="JHK300" s="3">
        <v>93205</v>
      </c>
      <c r="JHL300" s="3">
        <v>93205</v>
      </c>
      <c r="JHM300" s="3">
        <v>93205</v>
      </c>
      <c r="JHN300" s="3">
        <v>93205</v>
      </c>
      <c r="JHO300" s="3">
        <v>93205</v>
      </c>
      <c r="JHP300" s="3">
        <v>93205</v>
      </c>
      <c r="JHQ300" s="3">
        <v>93205</v>
      </c>
      <c r="JHR300" s="3">
        <v>93205</v>
      </c>
      <c r="JHS300" s="3">
        <v>93205</v>
      </c>
      <c r="JHT300" s="3">
        <v>93205</v>
      </c>
      <c r="JHU300" s="3">
        <v>93205</v>
      </c>
      <c r="JHV300" s="3">
        <v>93205</v>
      </c>
      <c r="JHW300" s="3">
        <v>93205</v>
      </c>
      <c r="JHX300" s="3">
        <v>93205</v>
      </c>
      <c r="JHY300" s="3">
        <v>93205</v>
      </c>
      <c r="JHZ300" s="3">
        <v>93205</v>
      </c>
      <c r="JIA300" s="3">
        <v>93205</v>
      </c>
      <c r="JIB300" s="3">
        <v>93205</v>
      </c>
      <c r="JIC300" s="3">
        <v>93205</v>
      </c>
      <c r="JID300" s="3">
        <v>93205</v>
      </c>
      <c r="JIE300" s="3">
        <v>93205</v>
      </c>
      <c r="JIF300" s="3">
        <v>93205</v>
      </c>
      <c r="JIG300" s="3">
        <v>93205</v>
      </c>
      <c r="JIH300" s="3">
        <v>93205</v>
      </c>
      <c r="JII300" s="3">
        <v>93205</v>
      </c>
      <c r="JIJ300" s="3">
        <v>93205</v>
      </c>
      <c r="JIK300" s="3">
        <v>93205</v>
      </c>
      <c r="JIL300" s="3">
        <v>93205</v>
      </c>
      <c r="JIM300" s="3">
        <v>93205</v>
      </c>
      <c r="JIN300" s="3">
        <v>93205</v>
      </c>
      <c r="JIO300" s="3">
        <v>93205</v>
      </c>
      <c r="JIP300" s="3">
        <v>93205</v>
      </c>
      <c r="JIQ300" s="3">
        <v>93205</v>
      </c>
      <c r="JIR300" s="3">
        <v>93205</v>
      </c>
      <c r="JIS300" s="3">
        <v>93205</v>
      </c>
      <c r="JIT300" s="3">
        <v>93205</v>
      </c>
      <c r="JIU300" s="3">
        <v>93205</v>
      </c>
      <c r="JIV300" s="3">
        <v>93205</v>
      </c>
      <c r="JIW300" s="3">
        <v>93205</v>
      </c>
      <c r="JIX300" s="3">
        <v>93205</v>
      </c>
      <c r="JIY300" s="3">
        <v>93205</v>
      </c>
      <c r="JIZ300" s="3">
        <v>93205</v>
      </c>
      <c r="JJA300" s="3">
        <v>93205</v>
      </c>
      <c r="JJB300" s="3">
        <v>93205</v>
      </c>
      <c r="JJC300" s="3">
        <v>93205</v>
      </c>
      <c r="JJD300" s="3">
        <v>93205</v>
      </c>
      <c r="JJE300" s="3">
        <v>93205</v>
      </c>
      <c r="JJF300" s="3">
        <v>93205</v>
      </c>
      <c r="JJG300" s="3">
        <v>93205</v>
      </c>
      <c r="JJH300" s="3">
        <v>93205</v>
      </c>
      <c r="JJI300" s="3">
        <v>93205</v>
      </c>
      <c r="JJJ300" s="3">
        <v>93205</v>
      </c>
      <c r="JJK300" s="3">
        <v>93205</v>
      </c>
      <c r="JJL300" s="3">
        <v>93205</v>
      </c>
      <c r="JJM300" s="3">
        <v>93205</v>
      </c>
      <c r="JJN300" s="3">
        <v>93205</v>
      </c>
      <c r="JJO300" s="3">
        <v>93205</v>
      </c>
      <c r="JJP300" s="3">
        <v>93205</v>
      </c>
      <c r="JJQ300" s="3">
        <v>93205</v>
      </c>
      <c r="JJR300" s="3">
        <v>93205</v>
      </c>
      <c r="JJS300" s="3">
        <v>93205</v>
      </c>
      <c r="JJT300" s="3">
        <v>93205</v>
      </c>
      <c r="JJU300" s="3">
        <v>93205</v>
      </c>
      <c r="JJV300" s="3">
        <v>93205</v>
      </c>
      <c r="JJW300" s="3">
        <v>93205</v>
      </c>
      <c r="JJX300" s="3">
        <v>93205</v>
      </c>
      <c r="JJY300" s="3">
        <v>93205</v>
      </c>
      <c r="JJZ300" s="3">
        <v>93205</v>
      </c>
      <c r="JKA300" s="3">
        <v>93205</v>
      </c>
      <c r="JKB300" s="3">
        <v>93205</v>
      </c>
      <c r="JKC300" s="3">
        <v>93205</v>
      </c>
      <c r="JKD300" s="3">
        <v>93205</v>
      </c>
      <c r="JKE300" s="3">
        <v>93205</v>
      </c>
      <c r="JKF300" s="3">
        <v>93205</v>
      </c>
      <c r="JKG300" s="3">
        <v>93205</v>
      </c>
      <c r="JKH300" s="3">
        <v>93205</v>
      </c>
      <c r="JKI300" s="3">
        <v>93205</v>
      </c>
      <c r="JKJ300" s="3">
        <v>93205</v>
      </c>
      <c r="JKK300" s="3">
        <v>93205</v>
      </c>
      <c r="JKL300" s="3">
        <v>93205</v>
      </c>
      <c r="JKM300" s="3">
        <v>93205</v>
      </c>
      <c r="JKN300" s="3">
        <v>93205</v>
      </c>
      <c r="JKO300" s="3">
        <v>93205</v>
      </c>
      <c r="JKP300" s="3">
        <v>93205</v>
      </c>
      <c r="JKQ300" s="3">
        <v>93205</v>
      </c>
      <c r="JKR300" s="3">
        <v>93205</v>
      </c>
      <c r="JKS300" s="3">
        <v>93205</v>
      </c>
      <c r="JKT300" s="3">
        <v>93205</v>
      </c>
      <c r="JKU300" s="3">
        <v>93205</v>
      </c>
      <c r="JKV300" s="3">
        <v>93205</v>
      </c>
      <c r="JKW300" s="3">
        <v>93205</v>
      </c>
      <c r="JKX300" s="3">
        <v>93205</v>
      </c>
      <c r="JKY300" s="3">
        <v>93205</v>
      </c>
      <c r="JKZ300" s="3">
        <v>93205</v>
      </c>
      <c r="JLA300" s="3">
        <v>93205</v>
      </c>
      <c r="JLB300" s="3">
        <v>93205</v>
      </c>
      <c r="JLC300" s="3">
        <v>93205</v>
      </c>
      <c r="JLD300" s="3">
        <v>93205</v>
      </c>
      <c r="JLE300" s="3">
        <v>93205</v>
      </c>
      <c r="JLF300" s="3">
        <v>93205</v>
      </c>
      <c r="JLG300" s="3">
        <v>93205</v>
      </c>
      <c r="JLH300" s="3">
        <v>93205</v>
      </c>
      <c r="JLI300" s="3">
        <v>93205</v>
      </c>
      <c r="JLJ300" s="3">
        <v>93205</v>
      </c>
      <c r="JLK300" s="3">
        <v>93205</v>
      </c>
      <c r="JLL300" s="3">
        <v>93205</v>
      </c>
      <c r="JLM300" s="3">
        <v>93205</v>
      </c>
      <c r="JLN300" s="3">
        <v>93205</v>
      </c>
      <c r="JLO300" s="3">
        <v>93205</v>
      </c>
      <c r="JLP300" s="3">
        <v>93205</v>
      </c>
      <c r="JLQ300" s="3">
        <v>93205</v>
      </c>
      <c r="JLR300" s="3">
        <v>93205</v>
      </c>
      <c r="JLS300" s="3">
        <v>93205</v>
      </c>
      <c r="JLT300" s="3">
        <v>93205</v>
      </c>
      <c r="JLU300" s="3">
        <v>93205</v>
      </c>
      <c r="JLV300" s="3">
        <v>93205</v>
      </c>
      <c r="JLW300" s="3">
        <v>93205</v>
      </c>
      <c r="JLX300" s="3">
        <v>93205</v>
      </c>
      <c r="JLY300" s="3">
        <v>93205</v>
      </c>
      <c r="JLZ300" s="3">
        <v>93205</v>
      </c>
      <c r="JMA300" s="3">
        <v>93205</v>
      </c>
      <c r="JMB300" s="3">
        <v>93205</v>
      </c>
      <c r="JMC300" s="3">
        <v>93205</v>
      </c>
      <c r="JMD300" s="3">
        <v>93205</v>
      </c>
      <c r="JME300" s="3">
        <v>93205</v>
      </c>
      <c r="JMF300" s="3">
        <v>93205</v>
      </c>
      <c r="JMG300" s="3">
        <v>93205</v>
      </c>
      <c r="JMH300" s="3">
        <v>93205</v>
      </c>
      <c r="JMI300" s="3">
        <v>93205</v>
      </c>
      <c r="JMJ300" s="3">
        <v>93205</v>
      </c>
      <c r="JMK300" s="3">
        <v>93205</v>
      </c>
      <c r="JML300" s="3">
        <v>93205</v>
      </c>
      <c r="JMM300" s="3">
        <v>93205</v>
      </c>
      <c r="JMN300" s="3">
        <v>93205</v>
      </c>
      <c r="JMO300" s="3">
        <v>93205</v>
      </c>
      <c r="JMP300" s="3">
        <v>93205</v>
      </c>
      <c r="JMQ300" s="3">
        <v>93205</v>
      </c>
      <c r="JMR300" s="3">
        <v>93205</v>
      </c>
      <c r="JMS300" s="3">
        <v>93205</v>
      </c>
      <c r="JMT300" s="3">
        <v>93205</v>
      </c>
      <c r="JMU300" s="3">
        <v>93205</v>
      </c>
      <c r="JMV300" s="3">
        <v>93205</v>
      </c>
      <c r="JMW300" s="3">
        <v>93205</v>
      </c>
      <c r="JMX300" s="3">
        <v>93205</v>
      </c>
      <c r="JMY300" s="3">
        <v>93205</v>
      </c>
      <c r="JMZ300" s="3">
        <v>93205</v>
      </c>
      <c r="JNA300" s="3">
        <v>93205</v>
      </c>
      <c r="JNB300" s="3">
        <v>93205</v>
      </c>
      <c r="JNC300" s="3">
        <v>93205</v>
      </c>
      <c r="JND300" s="3">
        <v>93205</v>
      </c>
      <c r="JNE300" s="3">
        <v>93205</v>
      </c>
      <c r="JNF300" s="3">
        <v>93205</v>
      </c>
      <c r="JNG300" s="3">
        <v>93205</v>
      </c>
      <c r="JNH300" s="3">
        <v>93205</v>
      </c>
      <c r="JNI300" s="3">
        <v>93205</v>
      </c>
      <c r="JNJ300" s="3">
        <v>93205</v>
      </c>
      <c r="JNK300" s="3">
        <v>93205</v>
      </c>
      <c r="JNL300" s="3">
        <v>93205</v>
      </c>
      <c r="JNM300" s="3">
        <v>93205</v>
      </c>
      <c r="JNN300" s="3">
        <v>93205</v>
      </c>
      <c r="JNO300" s="3">
        <v>93205</v>
      </c>
      <c r="JNP300" s="3">
        <v>93205</v>
      </c>
      <c r="JNQ300" s="3">
        <v>93205</v>
      </c>
      <c r="JNR300" s="3">
        <v>93205</v>
      </c>
      <c r="JNS300" s="3">
        <v>93205</v>
      </c>
      <c r="JNT300" s="3">
        <v>93205</v>
      </c>
      <c r="JNU300" s="3">
        <v>93205</v>
      </c>
      <c r="JNV300" s="3">
        <v>93205</v>
      </c>
      <c r="JNW300" s="3">
        <v>93205</v>
      </c>
      <c r="JNX300" s="3">
        <v>93205</v>
      </c>
      <c r="JNY300" s="3">
        <v>93205</v>
      </c>
      <c r="JNZ300" s="3">
        <v>93205</v>
      </c>
      <c r="JOA300" s="3">
        <v>93205</v>
      </c>
      <c r="JOB300" s="3">
        <v>93205</v>
      </c>
      <c r="JOC300" s="3">
        <v>93205</v>
      </c>
      <c r="JOD300" s="3">
        <v>93205</v>
      </c>
      <c r="JOE300" s="3">
        <v>93205</v>
      </c>
      <c r="JOF300" s="3">
        <v>93205</v>
      </c>
      <c r="JOG300" s="3">
        <v>93205</v>
      </c>
      <c r="JOH300" s="3">
        <v>93205</v>
      </c>
      <c r="JOI300" s="3">
        <v>93205</v>
      </c>
      <c r="JOJ300" s="3">
        <v>93205</v>
      </c>
      <c r="JOK300" s="3">
        <v>93205</v>
      </c>
      <c r="JOL300" s="3">
        <v>93205</v>
      </c>
      <c r="JOM300" s="3">
        <v>93205</v>
      </c>
      <c r="JON300" s="3">
        <v>93205</v>
      </c>
      <c r="JOO300" s="3">
        <v>93205</v>
      </c>
      <c r="JOP300" s="3">
        <v>93205</v>
      </c>
      <c r="JOQ300" s="3">
        <v>93205</v>
      </c>
      <c r="JOR300" s="3">
        <v>93205</v>
      </c>
      <c r="JOS300" s="3">
        <v>93205</v>
      </c>
      <c r="JOT300" s="3">
        <v>93205</v>
      </c>
      <c r="JOU300" s="3">
        <v>93205</v>
      </c>
      <c r="JOV300" s="3">
        <v>93205</v>
      </c>
      <c r="JOW300" s="3">
        <v>93205</v>
      </c>
      <c r="JOX300" s="3">
        <v>93205</v>
      </c>
      <c r="JOY300" s="3">
        <v>93205</v>
      </c>
      <c r="JOZ300" s="3">
        <v>93205</v>
      </c>
      <c r="JPA300" s="3">
        <v>93205</v>
      </c>
      <c r="JPB300" s="3">
        <v>93205</v>
      </c>
      <c r="JPC300" s="3">
        <v>93205</v>
      </c>
      <c r="JPD300" s="3">
        <v>93205</v>
      </c>
      <c r="JPE300" s="3">
        <v>93205</v>
      </c>
      <c r="JPF300" s="3">
        <v>93205</v>
      </c>
      <c r="JPG300" s="3">
        <v>93205</v>
      </c>
      <c r="JPH300" s="3">
        <v>93205</v>
      </c>
      <c r="JPI300" s="3">
        <v>93205</v>
      </c>
      <c r="JPJ300" s="3">
        <v>93205</v>
      </c>
      <c r="JPK300" s="3">
        <v>93205</v>
      </c>
      <c r="JPL300" s="3">
        <v>93205</v>
      </c>
      <c r="JPM300" s="3">
        <v>93205</v>
      </c>
      <c r="JPN300" s="3">
        <v>93205</v>
      </c>
      <c r="JPO300" s="3">
        <v>93205</v>
      </c>
      <c r="JPP300" s="3">
        <v>93205</v>
      </c>
      <c r="JPQ300" s="3">
        <v>93205</v>
      </c>
      <c r="JPR300" s="3">
        <v>93205</v>
      </c>
      <c r="JPS300" s="3">
        <v>93205</v>
      </c>
      <c r="JPT300" s="3">
        <v>93205</v>
      </c>
      <c r="JPU300" s="3">
        <v>93205</v>
      </c>
      <c r="JPV300" s="3">
        <v>93205</v>
      </c>
      <c r="JPW300" s="3">
        <v>93205</v>
      </c>
      <c r="JPX300" s="3">
        <v>93205</v>
      </c>
      <c r="JPY300" s="3">
        <v>93205</v>
      </c>
      <c r="JPZ300" s="3">
        <v>93205</v>
      </c>
      <c r="JQA300" s="3">
        <v>93205</v>
      </c>
      <c r="JQB300" s="3">
        <v>93205</v>
      </c>
      <c r="JQC300" s="3">
        <v>93205</v>
      </c>
      <c r="JQD300" s="3">
        <v>93205</v>
      </c>
      <c r="JQE300" s="3">
        <v>93205</v>
      </c>
      <c r="JQF300" s="3">
        <v>93205</v>
      </c>
      <c r="JQG300" s="3">
        <v>93205</v>
      </c>
      <c r="JQH300" s="3">
        <v>93205</v>
      </c>
      <c r="JQI300" s="3">
        <v>93205</v>
      </c>
      <c r="JQJ300" s="3">
        <v>93205</v>
      </c>
      <c r="JQK300" s="3">
        <v>93205</v>
      </c>
      <c r="JQL300" s="3">
        <v>93205</v>
      </c>
      <c r="JQM300" s="3">
        <v>93205</v>
      </c>
      <c r="JQN300" s="3">
        <v>93205</v>
      </c>
      <c r="JQO300" s="3">
        <v>93205</v>
      </c>
      <c r="JQP300" s="3">
        <v>93205</v>
      </c>
      <c r="JQQ300" s="3">
        <v>93205</v>
      </c>
      <c r="JQR300" s="3">
        <v>93205</v>
      </c>
      <c r="JQS300" s="3">
        <v>93205</v>
      </c>
      <c r="JQT300" s="3">
        <v>93205</v>
      </c>
      <c r="JQU300" s="3">
        <v>93205</v>
      </c>
      <c r="JQV300" s="3">
        <v>93205</v>
      </c>
      <c r="JQW300" s="3">
        <v>93205</v>
      </c>
      <c r="JQX300" s="3">
        <v>93205</v>
      </c>
      <c r="JQY300" s="3">
        <v>93205</v>
      </c>
      <c r="JQZ300" s="3">
        <v>93205</v>
      </c>
      <c r="JRA300" s="3">
        <v>93205</v>
      </c>
      <c r="JRB300" s="3">
        <v>93205</v>
      </c>
      <c r="JRC300" s="3">
        <v>93205</v>
      </c>
      <c r="JRD300" s="3">
        <v>93205</v>
      </c>
      <c r="JRE300" s="3">
        <v>93205</v>
      </c>
      <c r="JRF300" s="3">
        <v>93205</v>
      </c>
      <c r="JRG300" s="3">
        <v>93205</v>
      </c>
      <c r="JRH300" s="3">
        <v>93205</v>
      </c>
      <c r="JRI300" s="3">
        <v>93205</v>
      </c>
      <c r="JRJ300" s="3">
        <v>93205</v>
      </c>
      <c r="JRK300" s="3">
        <v>93205</v>
      </c>
      <c r="JRL300" s="3">
        <v>93205</v>
      </c>
      <c r="JRM300" s="3">
        <v>93205</v>
      </c>
      <c r="JRN300" s="3">
        <v>93205</v>
      </c>
      <c r="JRO300" s="3">
        <v>93205</v>
      </c>
      <c r="JRP300" s="3">
        <v>93205</v>
      </c>
      <c r="JRQ300" s="3">
        <v>93205</v>
      </c>
      <c r="JRR300" s="3">
        <v>93205</v>
      </c>
      <c r="JRS300" s="3">
        <v>93205</v>
      </c>
      <c r="JRT300" s="3">
        <v>93205</v>
      </c>
      <c r="JRU300" s="3">
        <v>93205</v>
      </c>
      <c r="JRV300" s="3">
        <v>93205</v>
      </c>
      <c r="JRW300" s="3">
        <v>93205</v>
      </c>
      <c r="JRX300" s="3">
        <v>93205</v>
      </c>
      <c r="JRY300" s="3">
        <v>93205</v>
      </c>
      <c r="JRZ300" s="3">
        <v>93205</v>
      </c>
      <c r="JSA300" s="3">
        <v>93205</v>
      </c>
      <c r="JSB300" s="3">
        <v>93205</v>
      </c>
      <c r="JSC300" s="3">
        <v>93205</v>
      </c>
      <c r="JSD300" s="3">
        <v>93205</v>
      </c>
      <c r="JSE300" s="3">
        <v>93205</v>
      </c>
      <c r="JSF300" s="3">
        <v>93205</v>
      </c>
      <c r="JSG300" s="3">
        <v>93205</v>
      </c>
      <c r="JSH300" s="3">
        <v>93205</v>
      </c>
      <c r="JSI300" s="3">
        <v>93205</v>
      </c>
      <c r="JSJ300" s="3">
        <v>93205</v>
      </c>
      <c r="JSK300" s="3">
        <v>93205</v>
      </c>
      <c r="JSL300" s="3">
        <v>93205</v>
      </c>
      <c r="JSM300" s="3">
        <v>93205</v>
      </c>
      <c r="JSN300" s="3">
        <v>93205</v>
      </c>
      <c r="JSO300" s="3">
        <v>93205</v>
      </c>
      <c r="JSP300" s="3">
        <v>93205</v>
      </c>
      <c r="JSQ300" s="3">
        <v>93205</v>
      </c>
      <c r="JSR300" s="3">
        <v>93205</v>
      </c>
      <c r="JSS300" s="3">
        <v>93205</v>
      </c>
      <c r="JST300" s="3">
        <v>93205</v>
      </c>
      <c r="JSU300" s="3">
        <v>93205</v>
      </c>
      <c r="JSV300" s="3">
        <v>93205</v>
      </c>
      <c r="JSW300" s="3">
        <v>93205</v>
      </c>
      <c r="JSX300" s="3">
        <v>93205</v>
      </c>
      <c r="JSY300" s="3">
        <v>93205</v>
      </c>
      <c r="JSZ300" s="3">
        <v>93205</v>
      </c>
      <c r="JTA300" s="3">
        <v>93205</v>
      </c>
      <c r="JTB300" s="3">
        <v>93205</v>
      </c>
      <c r="JTC300" s="3">
        <v>93205</v>
      </c>
      <c r="JTD300" s="3">
        <v>93205</v>
      </c>
      <c r="JTE300" s="3">
        <v>93205</v>
      </c>
      <c r="JTF300" s="3">
        <v>93205</v>
      </c>
      <c r="JTG300" s="3">
        <v>93205</v>
      </c>
      <c r="JTH300" s="3">
        <v>93205</v>
      </c>
      <c r="JTI300" s="3">
        <v>93205</v>
      </c>
      <c r="JTJ300" s="3">
        <v>93205</v>
      </c>
      <c r="JTK300" s="3">
        <v>93205</v>
      </c>
      <c r="JTL300" s="3">
        <v>93205</v>
      </c>
      <c r="JTM300" s="3">
        <v>93205</v>
      </c>
      <c r="JTN300" s="3">
        <v>93205</v>
      </c>
      <c r="JTO300" s="3">
        <v>93205</v>
      </c>
      <c r="JTP300" s="3">
        <v>93205</v>
      </c>
      <c r="JTQ300" s="3">
        <v>93205</v>
      </c>
      <c r="JTR300" s="3">
        <v>93205</v>
      </c>
      <c r="JTS300" s="3">
        <v>93205</v>
      </c>
      <c r="JTT300" s="3">
        <v>93205</v>
      </c>
      <c r="JTU300" s="3">
        <v>93205</v>
      </c>
      <c r="JTV300" s="3">
        <v>93205</v>
      </c>
      <c r="JTW300" s="3">
        <v>93205</v>
      </c>
      <c r="JTX300" s="3">
        <v>93205</v>
      </c>
      <c r="JTY300" s="3">
        <v>93205</v>
      </c>
      <c r="JTZ300" s="3">
        <v>93205</v>
      </c>
      <c r="JUA300" s="3">
        <v>93205</v>
      </c>
      <c r="JUB300" s="3">
        <v>93205</v>
      </c>
      <c r="JUC300" s="3">
        <v>93205</v>
      </c>
      <c r="JUD300" s="3">
        <v>93205</v>
      </c>
      <c r="JUE300" s="3">
        <v>93205</v>
      </c>
      <c r="JUF300" s="3">
        <v>93205</v>
      </c>
      <c r="JUG300" s="3">
        <v>93205</v>
      </c>
      <c r="JUH300" s="3">
        <v>93205</v>
      </c>
      <c r="JUI300" s="3">
        <v>93205</v>
      </c>
      <c r="JUJ300" s="3">
        <v>93205</v>
      </c>
      <c r="JUK300" s="3">
        <v>93205</v>
      </c>
      <c r="JUL300" s="3">
        <v>93205</v>
      </c>
      <c r="JUM300" s="3">
        <v>93205</v>
      </c>
      <c r="JUN300" s="3">
        <v>93205</v>
      </c>
      <c r="JUO300" s="3">
        <v>93205</v>
      </c>
      <c r="JUP300" s="3">
        <v>93205</v>
      </c>
      <c r="JUQ300" s="3">
        <v>93205</v>
      </c>
      <c r="JUR300" s="3">
        <v>93205</v>
      </c>
      <c r="JUS300" s="3">
        <v>93205</v>
      </c>
      <c r="JUT300" s="3">
        <v>93205</v>
      </c>
      <c r="JUU300" s="3">
        <v>93205</v>
      </c>
      <c r="JUV300" s="3">
        <v>93205</v>
      </c>
      <c r="JUW300" s="3">
        <v>93205</v>
      </c>
      <c r="JUX300" s="3">
        <v>93205</v>
      </c>
      <c r="JUY300" s="3">
        <v>93205</v>
      </c>
      <c r="JUZ300" s="3">
        <v>93205</v>
      </c>
      <c r="JVA300" s="3">
        <v>93205</v>
      </c>
      <c r="JVB300" s="3">
        <v>93205</v>
      </c>
      <c r="JVC300" s="3">
        <v>93205</v>
      </c>
      <c r="JVD300" s="3">
        <v>93205</v>
      </c>
      <c r="JVE300" s="3">
        <v>93205</v>
      </c>
      <c r="JVF300" s="3">
        <v>93205</v>
      </c>
      <c r="JVG300" s="3">
        <v>93205</v>
      </c>
      <c r="JVH300" s="3">
        <v>93205</v>
      </c>
      <c r="JVI300" s="3">
        <v>93205</v>
      </c>
      <c r="JVJ300" s="3">
        <v>93205</v>
      </c>
      <c r="JVK300" s="3">
        <v>93205</v>
      </c>
      <c r="JVL300" s="3">
        <v>93205</v>
      </c>
      <c r="JVM300" s="3">
        <v>93205</v>
      </c>
      <c r="JVN300" s="3">
        <v>93205</v>
      </c>
      <c r="JVO300" s="3">
        <v>93205</v>
      </c>
      <c r="JVP300" s="3">
        <v>93205</v>
      </c>
      <c r="JVQ300" s="3">
        <v>93205</v>
      </c>
      <c r="JVR300" s="3">
        <v>93205</v>
      </c>
      <c r="JVS300" s="3">
        <v>93205</v>
      </c>
      <c r="JVT300" s="3">
        <v>93205</v>
      </c>
      <c r="JVU300" s="3">
        <v>93205</v>
      </c>
      <c r="JVV300" s="3">
        <v>93205</v>
      </c>
      <c r="JVW300" s="3">
        <v>93205</v>
      </c>
      <c r="JVX300" s="3">
        <v>93205</v>
      </c>
      <c r="JVY300" s="3">
        <v>93205</v>
      </c>
      <c r="JVZ300" s="3">
        <v>93205</v>
      </c>
      <c r="JWA300" s="3">
        <v>93205</v>
      </c>
      <c r="JWB300" s="3">
        <v>93205</v>
      </c>
      <c r="JWC300" s="3">
        <v>93205</v>
      </c>
      <c r="JWD300" s="3">
        <v>93205</v>
      </c>
      <c r="JWE300" s="3">
        <v>93205</v>
      </c>
      <c r="JWF300" s="3">
        <v>93205</v>
      </c>
      <c r="JWG300" s="3">
        <v>93205</v>
      </c>
      <c r="JWH300" s="3">
        <v>93205</v>
      </c>
      <c r="JWI300" s="3">
        <v>93205</v>
      </c>
      <c r="JWJ300" s="3">
        <v>93205</v>
      </c>
      <c r="JWK300" s="3">
        <v>93205</v>
      </c>
      <c r="JWL300" s="3">
        <v>93205</v>
      </c>
      <c r="JWM300" s="3">
        <v>93205</v>
      </c>
      <c r="JWN300" s="3">
        <v>93205</v>
      </c>
      <c r="JWO300" s="3">
        <v>93205</v>
      </c>
      <c r="JWP300" s="3">
        <v>93205</v>
      </c>
      <c r="JWQ300" s="3">
        <v>93205</v>
      </c>
      <c r="JWR300" s="3">
        <v>93205</v>
      </c>
      <c r="JWS300" s="3">
        <v>93205</v>
      </c>
      <c r="JWT300" s="3">
        <v>93205</v>
      </c>
      <c r="JWU300" s="3">
        <v>93205</v>
      </c>
      <c r="JWV300" s="3">
        <v>93205</v>
      </c>
      <c r="JWW300" s="3">
        <v>93205</v>
      </c>
      <c r="JWX300" s="3">
        <v>93205</v>
      </c>
      <c r="JWY300" s="3">
        <v>93205</v>
      </c>
      <c r="JWZ300" s="3">
        <v>93205</v>
      </c>
      <c r="JXA300" s="3">
        <v>93205</v>
      </c>
      <c r="JXB300" s="3">
        <v>93205</v>
      </c>
      <c r="JXC300" s="3">
        <v>93205</v>
      </c>
      <c r="JXD300" s="3">
        <v>93205</v>
      </c>
      <c r="JXE300" s="3">
        <v>93205</v>
      </c>
      <c r="JXF300" s="3">
        <v>93205</v>
      </c>
      <c r="JXG300" s="3">
        <v>93205</v>
      </c>
      <c r="JXH300" s="3">
        <v>93205</v>
      </c>
      <c r="JXI300" s="3">
        <v>93205</v>
      </c>
      <c r="JXJ300" s="3">
        <v>93205</v>
      </c>
      <c r="JXK300" s="3">
        <v>93205</v>
      </c>
      <c r="JXL300" s="3">
        <v>93205</v>
      </c>
      <c r="JXM300" s="3">
        <v>93205</v>
      </c>
      <c r="JXN300" s="3">
        <v>93205</v>
      </c>
      <c r="JXO300" s="3">
        <v>93205</v>
      </c>
      <c r="JXP300" s="3">
        <v>93205</v>
      </c>
      <c r="JXQ300" s="3">
        <v>93205</v>
      </c>
      <c r="JXR300" s="3">
        <v>93205</v>
      </c>
      <c r="JXS300" s="3">
        <v>93205</v>
      </c>
      <c r="JXT300" s="3">
        <v>93205</v>
      </c>
      <c r="JXU300" s="3">
        <v>93205</v>
      </c>
      <c r="JXV300" s="3">
        <v>93205</v>
      </c>
      <c r="JXW300" s="3">
        <v>93205</v>
      </c>
      <c r="JXX300" s="3">
        <v>93205</v>
      </c>
      <c r="JXY300" s="3">
        <v>93205</v>
      </c>
      <c r="JXZ300" s="3">
        <v>93205</v>
      </c>
      <c r="JYA300" s="3">
        <v>93205</v>
      </c>
      <c r="JYB300" s="3">
        <v>93205</v>
      </c>
      <c r="JYC300" s="3">
        <v>93205</v>
      </c>
      <c r="JYD300" s="3">
        <v>93205</v>
      </c>
      <c r="JYE300" s="3">
        <v>93205</v>
      </c>
      <c r="JYF300" s="3">
        <v>93205</v>
      </c>
      <c r="JYG300" s="3">
        <v>93205</v>
      </c>
      <c r="JYH300" s="3">
        <v>93205</v>
      </c>
      <c r="JYI300" s="3">
        <v>93205</v>
      </c>
      <c r="JYJ300" s="3">
        <v>93205</v>
      </c>
      <c r="JYK300" s="3">
        <v>93205</v>
      </c>
      <c r="JYL300" s="3">
        <v>93205</v>
      </c>
      <c r="JYM300" s="3">
        <v>93205</v>
      </c>
      <c r="JYN300" s="3">
        <v>93205</v>
      </c>
      <c r="JYO300" s="3">
        <v>93205</v>
      </c>
      <c r="JYP300" s="3">
        <v>93205</v>
      </c>
      <c r="JYQ300" s="3">
        <v>93205</v>
      </c>
      <c r="JYR300" s="3">
        <v>93205</v>
      </c>
      <c r="JYS300" s="3">
        <v>93205</v>
      </c>
      <c r="JYT300" s="3">
        <v>93205</v>
      </c>
      <c r="JYU300" s="3">
        <v>93205</v>
      </c>
      <c r="JYV300" s="3">
        <v>93205</v>
      </c>
      <c r="JYW300" s="3">
        <v>93205</v>
      </c>
      <c r="JYX300" s="3">
        <v>93205</v>
      </c>
      <c r="JYY300" s="3">
        <v>93205</v>
      </c>
      <c r="JYZ300" s="3">
        <v>93205</v>
      </c>
      <c r="JZA300" s="3">
        <v>93205</v>
      </c>
      <c r="JZB300" s="3">
        <v>93205</v>
      </c>
      <c r="JZC300" s="3">
        <v>93205</v>
      </c>
      <c r="JZD300" s="3">
        <v>93205</v>
      </c>
      <c r="JZE300" s="3">
        <v>93205</v>
      </c>
      <c r="JZF300" s="3">
        <v>93205</v>
      </c>
      <c r="JZG300" s="3">
        <v>93205</v>
      </c>
      <c r="JZH300" s="3">
        <v>93205</v>
      </c>
      <c r="JZI300" s="3">
        <v>93205</v>
      </c>
      <c r="JZJ300" s="3">
        <v>93205</v>
      </c>
      <c r="JZK300" s="3">
        <v>93205</v>
      </c>
      <c r="JZL300" s="3">
        <v>93205</v>
      </c>
      <c r="JZM300" s="3">
        <v>93205</v>
      </c>
      <c r="JZN300" s="3">
        <v>93205</v>
      </c>
      <c r="JZO300" s="3">
        <v>93205</v>
      </c>
      <c r="JZP300" s="3">
        <v>93205</v>
      </c>
      <c r="JZQ300" s="3">
        <v>93205</v>
      </c>
      <c r="JZR300" s="3">
        <v>93205</v>
      </c>
      <c r="JZS300" s="3">
        <v>93205</v>
      </c>
      <c r="JZT300" s="3">
        <v>93205</v>
      </c>
      <c r="JZU300" s="3">
        <v>93205</v>
      </c>
      <c r="JZV300" s="3">
        <v>93205</v>
      </c>
      <c r="JZW300" s="3">
        <v>93205</v>
      </c>
      <c r="JZX300" s="3">
        <v>93205</v>
      </c>
      <c r="JZY300" s="3">
        <v>93205</v>
      </c>
      <c r="JZZ300" s="3">
        <v>93205</v>
      </c>
      <c r="KAA300" s="3">
        <v>93205</v>
      </c>
      <c r="KAB300" s="3">
        <v>93205</v>
      </c>
      <c r="KAC300" s="3">
        <v>93205</v>
      </c>
      <c r="KAD300" s="3">
        <v>93205</v>
      </c>
      <c r="KAE300" s="3">
        <v>93205</v>
      </c>
      <c r="KAF300" s="3">
        <v>93205</v>
      </c>
      <c r="KAG300" s="3">
        <v>93205</v>
      </c>
      <c r="KAH300" s="3">
        <v>93205</v>
      </c>
      <c r="KAI300" s="3">
        <v>93205</v>
      </c>
      <c r="KAJ300" s="3">
        <v>93205</v>
      </c>
      <c r="KAK300" s="3">
        <v>93205</v>
      </c>
      <c r="KAL300" s="3">
        <v>93205</v>
      </c>
      <c r="KAM300" s="3">
        <v>93205</v>
      </c>
      <c r="KAN300" s="3">
        <v>93205</v>
      </c>
      <c r="KAO300" s="3">
        <v>93205</v>
      </c>
      <c r="KAP300" s="3">
        <v>93205</v>
      </c>
      <c r="KAQ300" s="3">
        <v>93205</v>
      </c>
      <c r="KAR300" s="3">
        <v>93205</v>
      </c>
      <c r="KAS300" s="3">
        <v>93205</v>
      </c>
      <c r="KAT300" s="3">
        <v>93205</v>
      </c>
      <c r="KAU300" s="3">
        <v>93205</v>
      </c>
      <c r="KAV300" s="3">
        <v>93205</v>
      </c>
      <c r="KAW300" s="3">
        <v>93205</v>
      </c>
      <c r="KAX300" s="3">
        <v>93205</v>
      </c>
      <c r="KAY300" s="3">
        <v>93205</v>
      </c>
      <c r="KAZ300" s="3">
        <v>93205</v>
      </c>
      <c r="KBA300" s="3">
        <v>93205</v>
      </c>
      <c r="KBB300" s="3">
        <v>93205</v>
      </c>
      <c r="KBC300" s="3">
        <v>93205</v>
      </c>
      <c r="KBD300" s="3">
        <v>93205</v>
      </c>
      <c r="KBE300" s="3">
        <v>93205</v>
      </c>
      <c r="KBF300" s="3">
        <v>93205</v>
      </c>
      <c r="KBG300" s="3">
        <v>93205</v>
      </c>
      <c r="KBH300" s="3">
        <v>93205</v>
      </c>
      <c r="KBI300" s="3">
        <v>93205</v>
      </c>
      <c r="KBJ300" s="3">
        <v>93205</v>
      </c>
      <c r="KBK300" s="3">
        <v>93205</v>
      </c>
      <c r="KBL300" s="3">
        <v>93205</v>
      </c>
      <c r="KBM300" s="3">
        <v>93205</v>
      </c>
      <c r="KBN300" s="3">
        <v>93205</v>
      </c>
      <c r="KBO300" s="3">
        <v>93205</v>
      </c>
      <c r="KBP300" s="3">
        <v>93205</v>
      </c>
      <c r="KBQ300" s="3">
        <v>93205</v>
      </c>
      <c r="KBR300" s="3">
        <v>93205</v>
      </c>
      <c r="KBS300" s="3">
        <v>93205</v>
      </c>
      <c r="KBT300" s="3">
        <v>93205</v>
      </c>
      <c r="KBU300" s="3">
        <v>93205</v>
      </c>
      <c r="KBV300" s="3">
        <v>93205</v>
      </c>
      <c r="KBW300" s="3">
        <v>93205</v>
      </c>
      <c r="KBX300" s="3">
        <v>93205</v>
      </c>
      <c r="KBY300" s="3">
        <v>93205</v>
      </c>
      <c r="KBZ300" s="3">
        <v>93205</v>
      </c>
      <c r="KCA300" s="3">
        <v>93205</v>
      </c>
      <c r="KCB300" s="3">
        <v>93205</v>
      </c>
      <c r="KCC300" s="3">
        <v>93205</v>
      </c>
      <c r="KCD300" s="3">
        <v>93205</v>
      </c>
      <c r="KCE300" s="3">
        <v>93205</v>
      </c>
      <c r="KCF300" s="3">
        <v>93205</v>
      </c>
      <c r="KCG300" s="3">
        <v>93205</v>
      </c>
      <c r="KCH300" s="3">
        <v>93205</v>
      </c>
      <c r="KCI300" s="3">
        <v>93205</v>
      </c>
      <c r="KCJ300" s="3">
        <v>93205</v>
      </c>
      <c r="KCK300" s="3">
        <v>93205</v>
      </c>
      <c r="KCL300" s="3">
        <v>93205</v>
      </c>
      <c r="KCM300" s="3">
        <v>93205</v>
      </c>
      <c r="KCN300" s="3">
        <v>93205</v>
      </c>
      <c r="KCO300" s="3">
        <v>93205</v>
      </c>
      <c r="KCP300" s="3">
        <v>93205</v>
      </c>
      <c r="KCQ300" s="3">
        <v>93205</v>
      </c>
      <c r="KCR300" s="3">
        <v>93205</v>
      </c>
      <c r="KCS300" s="3">
        <v>93205</v>
      </c>
      <c r="KCT300" s="3">
        <v>93205</v>
      </c>
      <c r="KCU300" s="3">
        <v>93205</v>
      </c>
      <c r="KCV300" s="3">
        <v>93205</v>
      </c>
      <c r="KCW300" s="3">
        <v>93205</v>
      </c>
      <c r="KCX300" s="3">
        <v>93205</v>
      </c>
      <c r="KCY300" s="3">
        <v>93205</v>
      </c>
      <c r="KCZ300" s="3">
        <v>93205</v>
      </c>
      <c r="KDA300" s="3">
        <v>93205</v>
      </c>
      <c r="KDB300" s="3">
        <v>93205</v>
      </c>
      <c r="KDC300" s="3">
        <v>93205</v>
      </c>
      <c r="KDD300" s="3">
        <v>93205</v>
      </c>
      <c r="KDE300" s="3">
        <v>93205</v>
      </c>
      <c r="KDF300" s="3">
        <v>93205</v>
      </c>
      <c r="KDG300" s="3">
        <v>93205</v>
      </c>
      <c r="KDH300" s="3">
        <v>93205</v>
      </c>
      <c r="KDI300" s="3">
        <v>93205</v>
      </c>
      <c r="KDJ300" s="3">
        <v>93205</v>
      </c>
      <c r="KDK300" s="3">
        <v>93205</v>
      </c>
      <c r="KDL300" s="3">
        <v>93205</v>
      </c>
      <c r="KDM300" s="3">
        <v>93205</v>
      </c>
      <c r="KDN300" s="3">
        <v>93205</v>
      </c>
      <c r="KDO300" s="3">
        <v>93205</v>
      </c>
      <c r="KDP300" s="3">
        <v>93205</v>
      </c>
      <c r="KDQ300" s="3">
        <v>93205</v>
      </c>
      <c r="KDR300" s="3">
        <v>93205</v>
      </c>
      <c r="KDS300" s="3">
        <v>93205</v>
      </c>
      <c r="KDT300" s="3">
        <v>93205</v>
      </c>
      <c r="KDU300" s="3">
        <v>93205</v>
      </c>
      <c r="KDV300" s="3">
        <v>93205</v>
      </c>
      <c r="KDW300" s="3">
        <v>93205</v>
      </c>
      <c r="KDX300" s="3">
        <v>93205</v>
      </c>
      <c r="KDY300" s="3">
        <v>93205</v>
      </c>
      <c r="KDZ300" s="3">
        <v>93205</v>
      </c>
      <c r="KEA300" s="3">
        <v>93205</v>
      </c>
      <c r="KEB300" s="3">
        <v>93205</v>
      </c>
      <c r="KEC300" s="3">
        <v>93205</v>
      </c>
      <c r="KED300" s="3">
        <v>93205</v>
      </c>
      <c r="KEE300" s="3">
        <v>93205</v>
      </c>
      <c r="KEF300" s="3">
        <v>93205</v>
      </c>
      <c r="KEG300" s="3">
        <v>93205</v>
      </c>
      <c r="KEH300" s="3">
        <v>93205</v>
      </c>
      <c r="KEI300" s="3">
        <v>93205</v>
      </c>
      <c r="KEJ300" s="3">
        <v>93205</v>
      </c>
      <c r="KEK300" s="3">
        <v>93205</v>
      </c>
      <c r="KEL300" s="3">
        <v>93205</v>
      </c>
      <c r="KEM300" s="3">
        <v>93205</v>
      </c>
      <c r="KEN300" s="3">
        <v>93205</v>
      </c>
      <c r="KEO300" s="3">
        <v>93205</v>
      </c>
      <c r="KEP300" s="3">
        <v>93205</v>
      </c>
      <c r="KEQ300" s="3">
        <v>93205</v>
      </c>
      <c r="KER300" s="3">
        <v>93205</v>
      </c>
      <c r="KES300" s="3">
        <v>93205</v>
      </c>
      <c r="KET300" s="3">
        <v>93205</v>
      </c>
      <c r="KEU300" s="3">
        <v>93205</v>
      </c>
      <c r="KEV300" s="3">
        <v>93205</v>
      </c>
      <c r="KEW300" s="3">
        <v>93205</v>
      </c>
      <c r="KEX300" s="3">
        <v>93205</v>
      </c>
      <c r="KEY300" s="3">
        <v>93205</v>
      </c>
      <c r="KEZ300" s="3">
        <v>93205</v>
      </c>
      <c r="KFA300" s="3">
        <v>93205</v>
      </c>
      <c r="KFB300" s="3">
        <v>93205</v>
      </c>
      <c r="KFC300" s="3">
        <v>93205</v>
      </c>
      <c r="KFD300" s="3">
        <v>93205</v>
      </c>
      <c r="KFE300" s="3">
        <v>93205</v>
      </c>
      <c r="KFF300" s="3">
        <v>93205</v>
      </c>
      <c r="KFG300" s="3">
        <v>93205</v>
      </c>
      <c r="KFH300" s="3">
        <v>93205</v>
      </c>
      <c r="KFI300" s="3">
        <v>93205</v>
      </c>
      <c r="KFJ300" s="3">
        <v>93205</v>
      </c>
      <c r="KFK300" s="3">
        <v>93205</v>
      </c>
      <c r="KFL300" s="3">
        <v>93205</v>
      </c>
      <c r="KFM300" s="3">
        <v>93205</v>
      </c>
      <c r="KFN300" s="3">
        <v>93205</v>
      </c>
      <c r="KFO300" s="3">
        <v>93205</v>
      </c>
      <c r="KFP300" s="3">
        <v>93205</v>
      </c>
      <c r="KFQ300" s="3">
        <v>93205</v>
      </c>
      <c r="KFR300" s="3">
        <v>93205</v>
      </c>
      <c r="KFS300" s="3">
        <v>93205</v>
      </c>
      <c r="KFT300" s="3">
        <v>93205</v>
      </c>
      <c r="KFU300" s="3">
        <v>93205</v>
      </c>
      <c r="KFV300" s="3">
        <v>93205</v>
      </c>
      <c r="KFW300" s="3">
        <v>93205</v>
      </c>
      <c r="KFX300" s="3">
        <v>93205</v>
      </c>
      <c r="KFY300" s="3">
        <v>93205</v>
      </c>
      <c r="KFZ300" s="3">
        <v>93205</v>
      </c>
      <c r="KGA300" s="3">
        <v>93205</v>
      </c>
      <c r="KGB300" s="3">
        <v>93205</v>
      </c>
      <c r="KGC300" s="3">
        <v>93205</v>
      </c>
      <c r="KGD300" s="3">
        <v>93205</v>
      </c>
      <c r="KGE300" s="3">
        <v>93205</v>
      </c>
      <c r="KGF300" s="3">
        <v>93205</v>
      </c>
      <c r="KGG300" s="3">
        <v>93205</v>
      </c>
      <c r="KGH300" s="3">
        <v>93205</v>
      </c>
      <c r="KGI300" s="3">
        <v>93205</v>
      </c>
      <c r="KGJ300" s="3">
        <v>93205</v>
      </c>
      <c r="KGK300" s="3">
        <v>93205</v>
      </c>
      <c r="KGL300" s="3">
        <v>93205</v>
      </c>
      <c r="KGM300" s="3">
        <v>93205</v>
      </c>
      <c r="KGN300" s="3">
        <v>93205</v>
      </c>
      <c r="KGO300" s="3">
        <v>93205</v>
      </c>
      <c r="KGP300" s="3">
        <v>93205</v>
      </c>
      <c r="KGQ300" s="3">
        <v>93205</v>
      </c>
      <c r="KGR300" s="3">
        <v>93205</v>
      </c>
      <c r="KGS300" s="3">
        <v>93205</v>
      </c>
      <c r="KGT300" s="3">
        <v>93205</v>
      </c>
      <c r="KGU300" s="3">
        <v>93205</v>
      </c>
      <c r="KGV300" s="3">
        <v>93205</v>
      </c>
      <c r="KGW300" s="3">
        <v>93205</v>
      </c>
      <c r="KGX300" s="3">
        <v>93205</v>
      </c>
      <c r="KGY300" s="3">
        <v>93205</v>
      </c>
      <c r="KGZ300" s="3">
        <v>93205</v>
      </c>
      <c r="KHA300" s="3">
        <v>93205</v>
      </c>
      <c r="KHB300" s="3">
        <v>93205</v>
      </c>
      <c r="KHC300" s="3">
        <v>93205</v>
      </c>
      <c r="KHD300" s="3">
        <v>93205</v>
      </c>
      <c r="KHE300" s="3">
        <v>93205</v>
      </c>
      <c r="KHF300" s="3">
        <v>93205</v>
      </c>
      <c r="KHG300" s="3">
        <v>93205</v>
      </c>
      <c r="KHH300" s="3">
        <v>93205</v>
      </c>
      <c r="KHI300" s="3">
        <v>93205</v>
      </c>
      <c r="KHJ300" s="3">
        <v>93205</v>
      </c>
      <c r="KHK300" s="3">
        <v>93205</v>
      </c>
      <c r="KHL300" s="3">
        <v>93205</v>
      </c>
      <c r="KHM300" s="3">
        <v>93205</v>
      </c>
      <c r="KHN300" s="3">
        <v>93205</v>
      </c>
      <c r="KHO300" s="3">
        <v>93205</v>
      </c>
      <c r="KHP300" s="3">
        <v>93205</v>
      </c>
      <c r="KHQ300" s="3">
        <v>93205</v>
      </c>
      <c r="KHR300" s="3">
        <v>93205</v>
      </c>
      <c r="KHS300" s="3">
        <v>93205</v>
      </c>
      <c r="KHT300" s="3">
        <v>93205</v>
      </c>
      <c r="KHU300" s="3">
        <v>93205</v>
      </c>
      <c r="KHV300" s="3">
        <v>93205</v>
      </c>
      <c r="KHW300" s="3">
        <v>93205</v>
      </c>
      <c r="KHX300" s="3">
        <v>93205</v>
      </c>
      <c r="KHY300" s="3">
        <v>93205</v>
      </c>
      <c r="KHZ300" s="3">
        <v>93205</v>
      </c>
      <c r="KIA300" s="3">
        <v>93205</v>
      </c>
      <c r="KIB300" s="3">
        <v>93205</v>
      </c>
      <c r="KIC300" s="3">
        <v>93205</v>
      </c>
      <c r="KID300" s="3">
        <v>93205</v>
      </c>
      <c r="KIE300" s="3">
        <v>93205</v>
      </c>
      <c r="KIF300" s="3">
        <v>93205</v>
      </c>
      <c r="KIG300" s="3">
        <v>93205</v>
      </c>
      <c r="KIH300" s="3">
        <v>93205</v>
      </c>
      <c r="KII300" s="3">
        <v>93205</v>
      </c>
      <c r="KIJ300" s="3">
        <v>93205</v>
      </c>
      <c r="KIK300" s="3">
        <v>93205</v>
      </c>
      <c r="KIL300" s="3">
        <v>93205</v>
      </c>
      <c r="KIM300" s="3">
        <v>93205</v>
      </c>
      <c r="KIN300" s="3">
        <v>93205</v>
      </c>
      <c r="KIO300" s="3">
        <v>93205</v>
      </c>
      <c r="KIP300" s="3">
        <v>93205</v>
      </c>
      <c r="KIQ300" s="3">
        <v>93205</v>
      </c>
      <c r="KIR300" s="3">
        <v>93205</v>
      </c>
      <c r="KIS300" s="3">
        <v>93205</v>
      </c>
      <c r="KIT300" s="3">
        <v>93205</v>
      </c>
      <c r="KIU300" s="3">
        <v>93205</v>
      </c>
      <c r="KIV300" s="3">
        <v>93205</v>
      </c>
      <c r="KIW300" s="3">
        <v>93205</v>
      </c>
      <c r="KIX300" s="3">
        <v>93205</v>
      </c>
      <c r="KIY300" s="3">
        <v>93205</v>
      </c>
      <c r="KIZ300" s="3">
        <v>93205</v>
      </c>
      <c r="KJA300" s="3">
        <v>93205</v>
      </c>
      <c r="KJB300" s="3">
        <v>93205</v>
      </c>
      <c r="KJC300" s="3">
        <v>93205</v>
      </c>
      <c r="KJD300" s="3">
        <v>93205</v>
      </c>
      <c r="KJE300" s="3">
        <v>93205</v>
      </c>
      <c r="KJF300" s="3">
        <v>93205</v>
      </c>
      <c r="KJG300" s="3">
        <v>93205</v>
      </c>
      <c r="KJH300" s="3">
        <v>93205</v>
      </c>
      <c r="KJI300" s="3">
        <v>93205</v>
      </c>
      <c r="KJJ300" s="3">
        <v>93205</v>
      </c>
      <c r="KJK300" s="3">
        <v>93205</v>
      </c>
      <c r="KJL300" s="3">
        <v>93205</v>
      </c>
      <c r="KJM300" s="3">
        <v>93205</v>
      </c>
      <c r="KJN300" s="3">
        <v>93205</v>
      </c>
      <c r="KJO300" s="3">
        <v>93205</v>
      </c>
      <c r="KJP300" s="3">
        <v>93205</v>
      </c>
      <c r="KJQ300" s="3">
        <v>93205</v>
      </c>
      <c r="KJR300" s="3">
        <v>93205</v>
      </c>
      <c r="KJS300" s="3">
        <v>93205</v>
      </c>
      <c r="KJT300" s="3">
        <v>93205</v>
      </c>
      <c r="KJU300" s="3">
        <v>93205</v>
      </c>
      <c r="KJV300" s="3">
        <v>93205</v>
      </c>
      <c r="KJW300" s="3">
        <v>93205</v>
      </c>
      <c r="KJX300" s="3">
        <v>93205</v>
      </c>
      <c r="KJY300" s="3">
        <v>93205</v>
      </c>
      <c r="KJZ300" s="3">
        <v>93205</v>
      </c>
      <c r="KKA300" s="3">
        <v>93205</v>
      </c>
      <c r="KKB300" s="3">
        <v>93205</v>
      </c>
      <c r="KKC300" s="3">
        <v>93205</v>
      </c>
      <c r="KKD300" s="3">
        <v>93205</v>
      </c>
      <c r="KKE300" s="3">
        <v>93205</v>
      </c>
      <c r="KKF300" s="3">
        <v>93205</v>
      </c>
      <c r="KKG300" s="3">
        <v>93205</v>
      </c>
      <c r="KKH300" s="3">
        <v>93205</v>
      </c>
      <c r="KKI300" s="3">
        <v>93205</v>
      </c>
      <c r="KKJ300" s="3">
        <v>93205</v>
      </c>
      <c r="KKK300" s="3">
        <v>93205</v>
      </c>
      <c r="KKL300" s="3">
        <v>93205</v>
      </c>
      <c r="KKM300" s="3">
        <v>93205</v>
      </c>
      <c r="KKN300" s="3">
        <v>93205</v>
      </c>
      <c r="KKO300" s="3">
        <v>93205</v>
      </c>
      <c r="KKP300" s="3">
        <v>93205</v>
      </c>
      <c r="KKQ300" s="3">
        <v>93205</v>
      </c>
      <c r="KKR300" s="3">
        <v>93205</v>
      </c>
      <c r="KKS300" s="3">
        <v>93205</v>
      </c>
      <c r="KKT300" s="3">
        <v>93205</v>
      </c>
      <c r="KKU300" s="3">
        <v>93205</v>
      </c>
      <c r="KKV300" s="3">
        <v>93205</v>
      </c>
      <c r="KKW300" s="3">
        <v>93205</v>
      </c>
      <c r="KKX300" s="3">
        <v>93205</v>
      </c>
      <c r="KKY300" s="3">
        <v>93205</v>
      </c>
      <c r="KKZ300" s="3">
        <v>93205</v>
      </c>
      <c r="KLA300" s="3">
        <v>93205</v>
      </c>
      <c r="KLB300" s="3">
        <v>93205</v>
      </c>
      <c r="KLC300" s="3">
        <v>93205</v>
      </c>
      <c r="KLD300" s="3">
        <v>93205</v>
      </c>
      <c r="KLE300" s="3">
        <v>93205</v>
      </c>
      <c r="KLF300" s="3">
        <v>93205</v>
      </c>
      <c r="KLG300" s="3">
        <v>93205</v>
      </c>
      <c r="KLH300" s="3">
        <v>93205</v>
      </c>
      <c r="KLI300" s="3">
        <v>93205</v>
      </c>
      <c r="KLJ300" s="3">
        <v>93205</v>
      </c>
      <c r="KLK300" s="3">
        <v>93205</v>
      </c>
      <c r="KLL300" s="3">
        <v>93205</v>
      </c>
      <c r="KLM300" s="3">
        <v>93205</v>
      </c>
      <c r="KLN300" s="3">
        <v>93205</v>
      </c>
      <c r="KLO300" s="3">
        <v>93205</v>
      </c>
      <c r="KLP300" s="3">
        <v>93205</v>
      </c>
      <c r="KLQ300" s="3">
        <v>93205</v>
      </c>
      <c r="KLR300" s="3">
        <v>93205</v>
      </c>
      <c r="KLS300" s="3">
        <v>93205</v>
      </c>
      <c r="KLT300" s="3">
        <v>93205</v>
      </c>
      <c r="KLU300" s="3">
        <v>93205</v>
      </c>
      <c r="KLV300" s="3">
        <v>93205</v>
      </c>
      <c r="KLW300" s="3">
        <v>93205</v>
      </c>
      <c r="KLX300" s="3">
        <v>93205</v>
      </c>
      <c r="KLY300" s="3">
        <v>93205</v>
      </c>
      <c r="KLZ300" s="3">
        <v>93205</v>
      </c>
      <c r="KMA300" s="3">
        <v>93205</v>
      </c>
      <c r="KMB300" s="3">
        <v>93205</v>
      </c>
      <c r="KMC300" s="3">
        <v>93205</v>
      </c>
      <c r="KMD300" s="3">
        <v>93205</v>
      </c>
      <c r="KME300" s="3">
        <v>93205</v>
      </c>
      <c r="KMF300" s="3">
        <v>93205</v>
      </c>
      <c r="KMG300" s="3">
        <v>93205</v>
      </c>
      <c r="KMH300" s="3">
        <v>93205</v>
      </c>
      <c r="KMI300" s="3">
        <v>93205</v>
      </c>
      <c r="KMJ300" s="3">
        <v>93205</v>
      </c>
      <c r="KMK300" s="3">
        <v>93205</v>
      </c>
      <c r="KML300" s="3">
        <v>93205</v>
      </c>
      <c r="KMM300" s="3">
        <v>93205</v>
      </c>
      <c r="KMN300" s="3">
        <v>93205</v>
      </c>
      <c r="KMO300" s="3">
        <v>93205</v>
      </c>
      <c r="KMP300" s="3">
        <v>93205</v>
      </c>
      <c r="KMQ300" s="3">
        <v>93205</v>
      </c>
      <c r="KMR300" s="3">
        <v>93205</v>
      </c>
      <c r="KMS300" s="3">
        <v>93205</v>
      </c>
      <c r="KMT300" s="3">
        <v>93205</v>
      </c>
      <c r="KMU300" s="3">
        <v>93205</v>
      </c>
      <c r="KMV300" s="3">
        <v>93205</v>
      </c>
      <c r="KMW300" s="3">
        <v>93205</v>
      </c>
      <c r="KMX300" s="3">
        <v>93205</v>
      </c>
      <c r="KMY300" s="3">
        <v>93205</v>
      </c>
      <c r="KMZ300" s="3">
        <v>93205</v>
      </c>
      <c r="KNA300" s="3">
        <v>93205</v>
      </c>
      <c r="KNB300" s="3">
        <v>93205</v>
      </c>
      <c r="KNC300" s="3">
        <v>93205</v>
      </c>
      <c r="KND300" s="3">
        <v>93205</v>
      </c>
      <c r="KNE300" s="3">
        <v>93205</v>
      </c>
      <c r="KNF300" s="3">
        <v>93205</v>
      </c>
      <c r="KNG300" s="3">
        <v>93205</v>
      </c>
      <c r="KNH300" s="3">
        <v>93205</v>
      </c>
      <c r="KNI300" s="3">
        <v>93205</v>
      </c>
      <c r="KNJ300" s="3">
        <v>93205</v>
      </c>
      <c r="KNK300" s="3">
        <v>93205</v>
      </c>
      <c r="KNL300" s="3">
        <v>93205</v>
      </c>
      <c r="KNM300" s="3">
        <v>93205</v>
      </c>
      <c r="KNN300" s="3">
        <v>93205</v>
      </c>
      <c r="KNO300" s="3">
        <v>93205</v>
      </c>
      <c r="KNP300" s="3">
        <v>93205</v>
      </c>
      <c r="KNQ300" s="3">
        <v>93205</v>
      </c>
      <c r="KNR300" s="3">
        <v>93205</v>
      </c>
      <c r="KNS300" s="3">
        <v>93205</v>
      </c>
      <c r="KNT300" s="3">
        <v>93205</v>
      </c>
      <c r="KNU300" s="3">
        <v>93205</v>
      </c>
      <c r="KNV300" s="3">
        <v>93205</v>
      </c>
      <c r="KNW300" s="3">
        <v>93205</v>
      </c>
      <c r="KNX300" s="3">
        <v>93205</v>
      </c>
      <c r="KNY300" s="3">
        <v>93205</v>
      </c>
      <c r="KNZ300" s="3">
        <v>93205</v>
      </c>
      <c r="KOA300" s="3">
        <v>93205</v>
      </c>
      <c r="KOB300" s="3">
        <v>93205</v>
      </c>
      <c r="KOC300" s="3">
        <v>93205</v>
      </c>
      <c r="KOD300" s="3">
        <v>93205</v>
      </c>
      <c r="KOE300" s="3">
        <v>93205</v>
      </c>
      <c r="KOF300" s="3">
        <v>93205</v>
      </c>
      <c r="KOG300" s="3">
        <v>93205</v>
      </c>
      <c r="KOH300" s="3">
        <v>93205</v>
      </c>
      <c r="KOI300" s="3">
        <v>93205</v>
      </c>
      <c r="KOJ300" s="3">
        <v>93205</v>
      </c>
      <c r="KOK300" s="3">
        <v>93205</v>
      </c>
      <c r="KOL300" s="3">
        <v>93205</v>
      </c>
      <c r="KOM300" s="3">
        <v>93205</v>
      </c>
      <c r="KON300" s="3">
        <v>93205</v>
      </c>
      <c r="KOO300" s="3">
        <v>93205</v>
      </c>
      <c r="KOP300" s="3">
        <v>93205</v>
      </c>
      <c r="KOQ300" s="3">
        <v>93205</v>
      </c>
      <c r="KOR300" s="3">
        <v>93205</v>
      </c>
      <c r="KOS300" s="3">
        <v>93205</v>
      </c>
      <c r="KOT300" s="3">
        <v>93205</v>
      </c>
      <c r="KOU300" s="3">
        <v>93205</v>
      </c>
      <c r="KOV300" s="3">
        <v>93205</v>
      </c>
      <c r="KOW300" s="3">
        <v>93205</v>
      </c>
      <c r="KOX300" s="3">
        <v>93205</v>
      </c>
      <c r="KOY300" s="3">
        <v>93205</v>
      </c>
      <c r="KOZ300" s="3">
        <v>93205</v>
      </c>
      <c r="KPA300" s="3">
        <v>93205</v>
      </c>
      <c r="KPB300" s="3">
        <v>93205</v>
      </c>
      <c r="KPC300" s="3">
        <v>93205</v>
      </c>
      <c r="KPD300" s="3">
        <v>93205</v>
      </c>
      <c r="KPE300" s="3">
        <v>93205</v>
      </c>
      <c r="KPF300" s="3">
        <v>93205</v>
      </c>
      <c r="KPG300" s="3">
        <v>93205</v>
      </c>
      <c r="KPH300" s="3">
        <v>93205</v>
      </c>
      <c r="KPI300" s="3">
        <v>93205</v>
      </c>
      <c r="KPJ300" s="3">
        <v>93205</v>
      </c>
      <c r="KPK300" s="3">
        <v>93205</v>
      </c>
      <c r="KPL300" s="3">
        <v>93205</v>
      </c>
      <c r="KPM300" s="3">
        <v>93205</v>
      </c>
      <c r="KPN300" s="3">
        <v>93205</v>
      </c>
      <c r="KPO300" s="3">
        <v>93205</v>
      </c>
      <c r="KPP300" s="3">
        <v>93205</v>
      </c>
      <c r="KPQ300" s="3">
        <v>93205</v>
      </c>
      <c r="KPR300" s="3">
        <v>93205</v>
      </c>
      <c r="KPS300" s="3">
        <v>93205</v>
      </c>
      <c r="KPT300" s="3">
        <v>93205</v>
      </c>
      <c r="KPU300" s="3">
        <v>93205</v>
      </c>
      <c r="KPV300" s="3">
        <v>93205</v>
      </c>
      <c r="KPW300" s="3">
        <v>93205</v>
      </c>
      <c r="KPX300" s="3">
        <v>93205</v>
      </c>
      <c r="KPY300" s="3">
        <v>93205</v>
      </c>
      <c r="KPZ300" s="3">
        <v>93205</v>
      </c>
      <c r="KQA300" s="3">
        <v>93205</v>
      </c>
      <c r="KQB300" s="3">
        <v>93205</v>
      </c>
      <c r="KQC300" s="3">
        <v>93205</v>
      </c>
      <c r="KQD300" s="3">
        <v>93205</v>
      </c>
      <c r="KQE300" s="3">
        <v>93205</v>
      </c>
      <c r="KQF300" s="3">
        <v>93205</v>
      </c>
      <c r="KQG300" s="3">
        <v>93205</v>
      </c>
      <c r="KQH300" s="3">
        <v>93205</v>
      </c>
      <c r="KQI300" s="3">
        <v>93205</v>
      </c>
      <c r="KQJ300" s="3">
        <v>93205</v>
      </c>
      <c r="KQK300" s="3">
        <v>93205</v>
      </c>
      <c r="KQL300" s="3">
        <v>93205</v>
      </c>
      <c r="KQM300" s="3">
        <v>93205</v>
      </c>
      <c r="KQN300" s="3">
        <v>93205</v>
      </c>
      <c r="KQO300" s="3">
        <v>93205</v>
      </c>
      <c r="KQP300" s="3">
        <v>93205</v>
      </c>
      <c r="KQQ300" s="3">
        <v>93205</v>
      </c>
      <c r="KQR300" s="3">
        <v>93205</v>
      </c>
      <c r="KQS300" s="3">
        <v>93205</v>
      </c>
      <c r="KQT300" s="3">
        <v>93205</v>
      </c>
      <c r="KQU300" s="3">
        <v>93205</v>
      </c>
      <c r="KQV300" s="3">
        <v>93205</v>
      </c>
      <c r="KQW300" s="3">
        <v>93205</v>
      </c>
      <c r="KQX300" s="3">
        <v>93205</v>
      </c>
      <c r="KQY300" s="3">
        <v>93205</v>
      </c>
      <c r="KQZ300" s="3">
        <v>93205</v>
      </c>
      <c r="KRA300" s="3">
        <v>93205</v>
      </c>
      <c r="KRB300" s="3">
        <v>93205</v>
      </c>
      <c r="KRC300" s="3">
        <v>93205</v>
      </c>
      <c r="KRD300" s="3">
        <v>93205</v>
      </c>
      <c r="KRE300" s="3">
        <v>93205</v>
      </c>
      <c r="KRF300" s="3">
        <v>93205</v>
      </c>
      <c r="KRG300" s="3">
        <v>93205</v>
      </c>
      <c r="KRH300" s="3">
        <v>93205</v>
      </c>
      <c r="KRI300" s="3">
        <v>93205</v>
      </c>
      <c r="KRJ300" s="3">
        <v>93205</v>
      </c>
      <c r="KRK300" s="3">
        <v>93205</v>
      </c>
      <c r="KRL300" s="3">
        <v>93205</v>
      </c>
      <c r="KRM300" s="3">
        <v>93205</v>
      </c>
      <c r="KRN300" s="3">
        <v>93205</v>
      </c>
      <c r="KRO300" s="3">
        <v>93205</v>
      </c>
      <c r="KRP300" s="3">
        <v>93205</v>
      </c>
      <c r="KRQ300" s="3">
        <v>93205</v>
      </c>
      <c r="KRR300" s="3">
        <v>93205</v>
      </c>
      <c r="KRS300" s="3">
        <v>93205</v>
      </c>
      <c r="KRT300" s="3">
        <v>93205</v>
      </c>
      <c r="KRU300" s="3">
        <v>93205</v>
      </c>
      <c r="KRV300" s="3">
        <v>93205</v>
      </c>
      <c r="KRW300" s="3">
        <v>93205</v>
      </c>
      <c r="KRX300" s="3">
        <v>93205</v>
      </c>
      <c r="KRY300" s="3">
        <v>93205</v>
      </c>
      <c r="KRZ300" s="3">
        <v>93205</v>
      </c>
      <c r="KSA300" s="3">
        <v>93205</v>
      </c>
      <c r="KSB300" s="3">
        <v>93205</v>
      </c>
      <c r="KSC300" s="3">
        <v>93205</v>
      </c>
      <c r="KSD300" s="3">
        <v>93205</v>
      </c>
      <c r="KSE300" s="3">
        <v>93205</v>
      </c>
      <c r="KSF300" s="3">
        <v>93205</v>
      </c>
      <c r="KSG300" s="3">
        <v>93205</v>
      </c>
      <c r="KSH300" s="3">
        <v>93205</v>
      </c>
      <c r="KSI300" s="3">
        <v>93205</v>
      </c>
      <c r="KSJ300" s="3">
        <v>93205</v>
      </c>
      <c r="KSK300" s="3">
        <v>93205</v>
      </c>
      <c r="KSL300" s="3">
        <v>93205</v>
      </c>
      <c r="KSM300" s="3">
        <v>93205</v>
      </c>
      <c r="KSN300" s="3">
        <v>93205</v>
      </c>
      <c r="KSO300" s="3">
        <v>93205</v>
      </c>
      <c r="KSP300" s="3">
        <v>93205</v>
      </c>
      <c r="KSQ300" s="3">
        <v>93205</v>
      </c>
      <c r="KSR300" s="3">
        <v>93205</v>
      </c>
      <c r="KSS300" s="3">
        <v>93205</v>
      </c>
      <c r="KST300" s="3">
        <v>93205</v>
      </c>
      <c r="KSU300" s="3">
        <v>93205</v>
      </c>
      <c r="KSV300" s="3">
        <v>93205</v>
      </c>
      <c r="KSW300" s="3">
        <v>93205</v>
      </c>
      <c r="KSX300" s="3">
        <v>93205</v>
      </c>
      <c r="KSY300" s="3">
        <v>93205</v>
      </c>
      <c r="KSZ300" s="3">
        <v>93205</v>
      </c>
      <c r="KTA300" s="3">
        <v>93205</v>
      </c>
      <c r="KTB300" s="3">
        <v>93205</v>
      </c>
      <c r="KTC300" s="3">
        <v>93205</v>
      </c>
      <c r="KTD300" s="3">
        <v>93205</v>
      </c>
      <c r="KTE300" s="3">
        <v>93205</v>
      </c>
      <c r="KTF300" s="3">
        <v>93205</v>
      </c>
      <c r="KTG300" s="3">
        <v>93205</v>
      </c>
      <c r="KTH300" s="3">
        <v>93205</v>
      </c>
      <c r="KTI300" s="3">
        <v>93205</v>
      </c>
      <c r="KTJ300" s="3">
        <v>93205</v>
      </c>
      <c r="KTK300" s="3">
        <v>93205</v>
      </c>
      <c r="KTL300" s="3">
        <v>93205</v>
      </c>
      <c r="KTM300" s="3">
        <v>93205</v>
      </c>
      <c r="KTN300" s="3">
        <v>93205</v>
      </c>
      <c r="KTO300" s="3">
        <v>93205</v>
      </c>
      <c r="KTP300" s="3">
        <v>93205</v>
      </c>
      <c r="KTQ300" s="3">
        <v>93205</v>
      </c>
      <c r="KTR300" s="3">
        <v>93205</v>
      </c>
      <c r="KTS300" s="3">
        <v>93205</v>
      </c>
      <c r="KTT300" s="3">
        <v>93205</v>
      </c>
      <c r="KTU300" s="3">
        <v>93205</v>
      </c>
      <c r="KTV300" s="3">
        <v>93205</v>
      </c>
      <c r="KTW300" s="3">
        <v>93205</v>
      </c>
      <c r="KTX300" s="3">
        <v>93205</v>
      </c>
      <c r="KTY300" s="3">
        <v>93205</v>
      </c>
      <c r="KTZ300" s="3">
        <v>93205</v>
      </c>
      <c r="KUA300" s="3">
        <v>93205</v>
      </c>
      <c r="KUB300" s="3">
        <v>93205</v>
      </c>
      <c r="KUC300" s="3">
        <v>93205</v>
      </c>
      <c r="KUD300" s="3">
        <v>93205</v>
      </c>
      <c r="KUE300" s="3">
        <v>93205</v>
      </c>
      <c r="KUF300" s="3">
        <v>93205</v>
      </c>
      <c r="KUG300" s="3">
        <v>93205</v>
      </c>
      <c r="KUH300" s="3">
        <v>93205</v>
      </c>
      <c r="KUI300" s="3">
        <v>93205</v>
      </c>
      <c r="KUJ300" s="3">
        <v>93205</v>
      </c>
      <c r="KUK300" s="3">
        <v>93205</v>
      </c>
      <c r="KUL300" s="3">
        <v>93205</v>
      </c>
      <c r="KUM300" s="3">
        <v>93205</v>
      </c>
      <c r="KUN300" s="3">
        <v>93205</v>
      </c>
      <c r="KUO300" s="3">
        <v>93205</v>
      </c>
      <c r="KUP300" s="3">
        <v>93205</v>
      </c>
      <c r="KUQ300" s="3">
        <v>93205</v>
      </c>
      <c r="KUR300" s="3">
        <v>93205</v>
      </c>
      <c r="KUS300" s="3">
        <v>93205</v>
      </c>
      <c r="KUT300" s="3">
        <v>93205</v>
      </c>
      <c r="KUU300" s="3">
        <v>93205</v>
      </c>
      <c r="KUV300" s="3">
        <v>93205</v>
      </c>
      <c r="KUW300" s="3">
        <v>93205</v>
      </c>
      <c r="KUX300" s="3">
        <v>93205</v>
      </c>
      <c r="KUY300" s="3">
        <v>93205</v>
      </c>
      <c r="KUZ300" s="3">
        <v>93205</v>
      </c>
      <c r="KVA300" s="3">
        <v>93205</v>
      </c>
      <c r="KVB300" s="3">
        <v>93205</v>
      </c>
      <c r="KVC300" s="3">
        <v>93205</v>
      </c>
      <c r="KVD300" s="3">
        <v>93205</v>
      </c>
      <c r="KVE300" s="3">
        <v>93205</v>
      </c>
      <c r="KVF300" s="3">
        <v>93205</v>
      </c>
      <c r="KVG300" s="3">
        <v>93205</v>
      </c>
      <c r="KVH300" s="3">
        <v>93205</v>
      </c>
      <c r="KVI300" s="3">
        <v>93205</v>
      </c>
      <c r="KVJ300" s="3">
        <v>93205</v>
      </c>
      <c r="KVK300" s="3">
        <v>93205</v>
      </c>
      <c r="KVL300" s="3">
        <v>93205</v>
      </c>
      <c r="KVM300" s="3">
        <v>93205</v>
      </c>
      <c r="KVN300" s="3">
        <v>93205</v>
      </c>
      <c r="KVO300" s="3">
        <v>93205</v>
      </c>
      <c r="KVP300" s="3">
        <v>93205</v>
      </c>
      <c r="KVQ300" s="3">
        <v>93205</v>
      </c>
      <c r="KVR300" s="3">
        <v>93205</v>
      </c>
      <c r="KVS300" s="3">
        <v>93205</v>
      </c>
      <c r="KVT300" s="3">
        <v>93205</v>
      </c>
      <c r="KVU300" s="3">
        <v>93205</v>
      </c>
      <c r="KVV300" s="3">
        <v>93205</v>
      </c>
      <c r="KVW300" s="3">
        <v>93205</v>
      </c>
      <c r="KVX300" s="3">
        <v>93205</v>
      </c>
      <c r="KVY300" s="3">
        <v>93205</v>
      </c>
      <c r="KVZ300" s="3">
        <v>93205</v>
      </c>
      <c r="KWA300" s="3">
        <v>93205</v>
      </c>
      <c r="KWB300" s="3">
        <v>93205</v>
      </c>
      <c r="KWC300" s="3">
        <v>93205</v>
      </c>
      <c r="KWD300" s="3">
        <v>93205</v>
      </c>
      <c r="KWE300" s="3">
        <v>93205</v>
      </c>
      <c r="KWF300" s="3">
        <v>93205</v>
      </c>
      <c r="KWG300" s="3">
        <v>93205</v>
      </c>
      <c r="KWH300" s="3">
        <v>93205</v>
      </c>
      <c r="KWI300" s="3">
        <v>93205</v>
      </c>
      <c r="KWJ300" s="3">
        <v>93205</v>
      </c>
      <c r="KWK300" s="3">
        <v>93205</v>
      </c>
      <c r="KWL300" s="3">
        <v>93205</v>
      </c>
      <c r="KWM300" s="3">
        <v>93205</v>
      </c>
      <c r="KWN300" s="3">
        <v>93205</v>
      </c>
      <c r="KWO300" s="3">
        <v>93205</v>
      </c>
      <c r="KWP300" s="3">
        <v>93205</v>
      </c>
      <c r="KWQ300" s="3">
        <v>93205</v>
      </c>
      <c r="KWR300" s="3">
        <v>93205</v>
      </c>
      <c r="KWS300" s="3">
        <v>93205</v>
      </c>
      <c r="KWT300" s="3">
        <v>93205</v>
      </c>
      <c r="KWU300" s="3">
        <v>93205</v>
      </c>
      <c r="KWV300" s="3">
        <v>93205</v>
      </c>
      <c r="KWW300" s="3">
        <v>93205</v>
      </c>
      <c r="KWX300" s="3">
        <v>93205</v>
      </c>
      <c r="KWY300" s="3">
        <v>93205</v>
      </c>
      <c r="KWZ300" s="3">
        <v>93205</v>
      </c>
      <c r="KXA300" s="3">
        <v>93205</v>
      </c>
      <c r="KXB300" s="3">
        <v>93205</v>
      </c>
      <c r="KXC300" s="3">
        <v>93205</v>
      </c>
      <c r="KXD300" s="3">
        <v>93205</v>
      </c>
      <c r="KXE300" s="3">
        <v>93205</v>
      </c>
      <c r="KXF300" s="3">
        <v>93205</v>
      </c>
      <c r="KXG300" s="3">
        <v>93205</v>
      </c>
      <c r="KXH300" s="3">
        <v>93205</v>
      </c>
      <c r="KXI300" s="3">
        <v>93205</v>
      </c>
      <c r="KXJ300" s="3">
        <v>93205</v>
      </c>
      <c r="KXK300" s="3">
        <v>93205</v>
      </c>
      <c r="KXL300" s="3">
        <v>93205</v>
      </c>
      <c r="KXM300" s="3">
        <v>93205</v>
      </c>
      <c r="KXN300" s="3">
        <v>93205</v>
      </c>
      <c r="KXO300" s="3">
        <v>93205</v>
      </c>
      <c r="KXP300" s="3">
        <v>93205</v>
      </c>
      <c r="KXQ300" s="3">
        <v>93205</v>
      </c>
      <c r="KXR300" s="3">
        <v>93205</v>
      </c>
      <c r="KXS300" s="3">
        <v>93205</v>
      </c>
      <c r="KXT300" s="3">
        <v>93205</v>
      </c>
      <c r="KXU300" s="3">
        <v>93205</v>
      </c>
      <c r="KXV300" s="3">
        <v>93205</v>
      </c>
      <c r="KXW300" s="3">
        <v>93205</v>
      </c>
      <c r="KXX300" s="3">
        <v>93205</v>
      </c>
      <c r="KXY300" s="3">
        <v>93205</v>
      </c>
      <c r="KXZ300" s="3">
        <v>93205</v>
      </c>
      <c r="KYA300" s="3">
        <v>93205</v>
      </c>
      <c r="KYB300" s="3">
        <v>93205</v>
      </c>
      <c r="KYC300" s="3">
        <v>93205</v>
      </c>
      <c r="KYD300" s="3">
        <v>93205</v>
      </c>
      <c r="KYE300" s="3">
        <v>93205</v>
      </c>
      <c r="KYF300" s="3">
        <v>93205</v>
      </c>
      <c r="KYG300" s="3">
        <v>93205</v>
      </c>
      <c r="KYH300" s="3">
        <v>93205</v>
      </c>
      <c r="KYI300" s="3">
        <v>93205</v>
      </c>
      <c r="KYJ300" s="3">
        <v>93205</v>
      </c>
      <c r="KYK300" s="3">
        <v>93205</v>
      </c>
      <c r="KYL300" s="3">
        <v>93205</v>
      </c>
      <c r="KYM300" s="3">
        <v>93205</v>
      </c>
      <c r="KYN300" s="3">
        <v>93205</v>
      </c>
      <c r="KYO300" s="3">
        <v>93205</v>
      </c>
      <c r="KYP300" s="3">
        <v>93205</v>
      </c>
      <c r="KYQ300" s="3">
        <v>93205</v>
      </c>
      <c r="KYR300" s="3">
        <v>93205</v>
      </c>
      <c r="KYS300" s="3">
        <v>93205</v>
      </c>
      <c r="KYT300" s="3">
        <v>93205</v>
      </c>
      <c r="KYU300" s="3">
        <v>93205</v>
      </c>
      <c r="KYV300" s="3">
        <v>93205</v>
      </c>
      <c r="KYW300" s="3">
        <v>93205</v>
      </c>
      <c r="KYX300" s="3">
        <v>93205</v>
      </c>
      <c r="KYY300" s="3">
        <v>93205</v>
      </c>
      <c r="KYZ300" s="3">
        <v>93205</v>
      </c>
      <c r="KZA300" s="3">
        <v>93205</v>
      </c>
      <c r="KZB300" s="3">
        <v>93205</v>
      </c>
      <c r="KZC300" s="3">
        <v>93205</v>
      </c>
      <c r="KZD300" s="3">
        <v>93205</v>
      </c>
      <c r="KZE300" s="3">
        <v>93205</v>
      </c>
      <c r="KZF300" s="3">
        <v>93205</v>
      </c>
      <c r="KZG300" s="3">
        <v>93205</v>
      </c>
      <c r="KZH300" s="3">
        <v>93205</v>
      </c>
      <c r="KZI300" s="3">
        <v>93205</v>
      </c>
      <c r="KZJ300" s="3">
        <v>93205</v>
      </c>
      <c r="KZK300" s="3">
        <v>93205</v>
      </c>
      <c r="KZL300" s="3">
        <v>93205</v>
      </c>
      <c r="KZM300" s="3">
        <v>93205</v>
      </c>
      <c r="KZN300" s="3">
        <v>93205</v>
      </c>
      <c r="KZO300" s="3">
        <v>93205</v>
      </c>
      <c r="KZP300" s="3">
        <v>93205</v>
      </c>
      <c r="KZQ300" s="3">
        <v>93205</v>
      </c>
      <c r="KZR300" s="3">
        <v>93205</v>
      </c>
      <c r="KZS300" s="3">
        <v>93205</v>
      </c>
      <c r="KZT300" s="3">
        <v>93205</v>
      </c>
      <c r="KZU300" s="3">
        <v>93205</v>
      </c>
      <c r="KZV300" s="3">
        <v>93205</v>
      </c>
      <c r="KZW300" s="3">
        <v>93205</v>
      </c>
      <c r="KZX300" s="3">
        <v>93205</v>
      </c>
      <c r="KZY300" s="3">
        <v>93205</v>
      </c>
      <c r="KZZ300" s="3">
        <v>93205</v>
      </c>
      <c r="LAA300" s="3">
        <v>93205</v>
      </c>
      <c r="LAB300" s="3">
        <v>93205</v>
      </c>
      <c r="LAC300" s="3">
        <v>93205</v>
      </c>
      <c r="LAD300" s="3">
        <v>93205</v>
      </c>
      <c r="LAE300" s="3">
        <v>93205</v>
      </c>
      <c r="LAF300" s="3">
        <v>93205</v>
      </c>
      <c r="LAG300" s="3">
        <v>93205</v>
      </c>
      <c r="LAH300" s="3">
        <v>93205</v>
      </c>
      <c r="LAI300" s="3">
        <v>93205</v>
      </c>
      <c r="LAJ300" s="3">
        <v>93205</v>
      </c>
      <c r="LAK300" s="3">
        <v>93205</v>
      </c>
      <c r="LAL300" s="3">
        <v>93205</v>
      </c>
      <c r="LAM300" s="3">
        <v>93205</v>
      </c>
      <c r="LAN300" s="3">
        <v>93205</v>
      </c>
      <c r="LAO300" s="3">
        <v>93205</v>
      </c>
      <c r="LAP300" s="3">
        <v>93205</v>
      </c>
      <c r="LAQ300" s="3">
        <v>93205</v>
      </c>
      <c r="LAR300" s="3">
        <v>93205</v>
      </c>
      <c r="LAS300" s="3">
        <v>93205</v>
      </c>
      <c r="LAT300" s="3">
        <v>93205</v>
      </c>
      <c r="LAU300" s="3">
        <v>93205</v>
      </c>
      <c r="LAV300" s="3">
        <v>93205</v>
      </c>
      <c r="LAW300" s="3">
        <v>93205</v>
      </c>
      <c r="LAX300" s="3">
        <v>93205</v>
      </c>
      <c r="LAY300" s="3">
        <v>93205</v>
      </c>
      <c r="LAZ300" s="3">
        <v>93205</v>
      </c>
      <c r="LBA300" s="3">
        <v>93205</v>
      </c>
      <c r="LBB300" s="3">
        <v>93205</v>
      </c>
      <c r="LBC300" s="3">
        <v>93205</v>
      </c>
      <c r="LBD300" s="3">
        <v>93205</v>
      </c>
      <c r="LBE300" s="3">
        <v>93205</v>
      </c>
      <c r="LBF300" s="3">
        <v>93205</v>
      </c>
      <c r="LBG300" s="3">
        <v>93205</v>
      </c>
      <c r="LBH300" s="3">
        <v>93205</v>
      </c>
      <c r="LBI300" s="3">
        <v>93205</v>
      </c>
      <c r="LBJ300" s="3">
        <v>93205</v>
      </c>
      <c r="LBK300" s="3">
        <v>93205</v>
      </c>
      <c r="LBL300" s="3">
        <v>93205</v>
      </c>
      <c r="LBM300" s="3">
        <v>93205</v>
      </c>
      <c r="LBN300" s="3">
        <v>93205</v>
      </c>
      <c r="LBO300" s="3">
        <v>93205</v>
      </c>
      <c r="LBP300" s="3">
        <v>93205</v>
      </c>
      <c r="LBQ300" s="3">
        <v>93205</v>
      </c>
      <c r="LBR300" s="3">
        <v>93205</v>
      </c>
      <c r="LBS300" s="3">
        <v>93205</v>
      </c>
      <c r="LBT300" s="3">
        <v>93205</v>
      </c>
      <c r="LBU300" s="3">
        <v>93205</v>
      </c>
      <c r="LBV300" s="3">
        <v>93205</v>
      </c>
      <c r="LBW300" s="3">
        <v>93205</v>
      </c>
      <c r="LBX300" s="3">
        <v>93205</v>
      </c>
      <c r="LBY300" s="3">
        <v>93205</v>
      </c>
      <c r="LBZ300" s="3">
        <v>93205</v>
      </c>
      <c r="LCA300" s="3">
        <v>93205</v>
      </c>
      <c r="LCB300" s="3">
        <v>93205</v>
      </c>
      <c r="LCC300" s="3">
        <v>93205</v>
      </c>
      <c r="LCD300" s="3">
        <v>93205</v>
      </c>
      <c r="LCE300" s="3">
        <v>93205</v>
      </c>
      <c r="LCF300" s="3">
        <v>93205</v>
      </c>
      <c r="LCG300" s="3">
        <v>93205</v>
      </c>
      <c r="LCH300" s="3">
        <v>93205</v>
      </c>
      <c r="LCI300" s="3">
        <v>93205</v>
      </c>
      <c r="LCJ300" s="3">
        <v>93205</v>
      </c>
      <c r="LCK300" s="3">
        <v>93205</v>
      </c>
      <c r="LCL300" s="3">
        <v>93205</v>
      </c>
      <c r="LCM300" s="3">
        <v>93205</v>
      </c>
      <c r="LCN300" s="3">
        <v>93205</v>
      </c>
      <c r="LCO300" s="3">
        <v>93205</v>
      </c>
      <c r="LCP300" s="3">
        <v>93205</v>
      </c>
      <c r="LCQ300" s="3">
        <v>93205</v>
      </c>
      <c r="LCR300" s="3">
        <v>93205</v>
      </c>
      <c r="LCS300" s="3">
        <v>93205</v>
      </c>
      <c r="LCT300" s="3">
        <v>93205</v>
      </c>
      <c r="LCU300" s="3">
        <v>93205</v>
      </c>
      <c r="LCV300" s="3">
        <v>93205</v>
      </c>
      <c r="LCW300" s="3">
        <v>93205</v>
      </c>
      <c r="LCX300" s="3">
        <v>93205</v>
      </c>
      <c r="LCY300" s="3">
        <v>93205</v>
      </c>
      <c r="LCZ300" s="3">
        <v>93205</v>
      </c>
      <c r="LDA300" s="3">
        <v>93205</v>
      </c>
      <c r="LDB300" s="3">
        <v>93205</v>
      </c>
      <c r="LDC300" s="3">
        <v>93205</v>
      </c>
      <c r="LDD300" s="3">
        <v>93205</v>
      </c>
      <c r="LDE300" s="3">
        <v>93205</v>
      </c>
      <c r="LDF300" s="3">
        <v>93205</v>
      </c>
      <c r="LDG300" s="3">
        <v>93205</v>
      </c>
      <c r="LDH300" s="3">
        <v>93205</v>
      </c>
      <c r="LDI300" s="3">
        <v>93205</v>
      </c>
      <c r="LDJ300" s="3">
        <v>93205</v>
      </c>
      <c r="LDK300" s="3">
        <v>93205</v>
      </c>
      <c r="LDL300" s="3">
        <v>93205</v>
      </c>
      <c r="LDM300" s="3">
        <v>93205</v>
      </c>
      <c r="LDN300" s="3">
        <v>93205</v>
      </c>
      <c r="LDO300" s="3">
        <v>93205</v>
      </c>
      <c r="LDP300" s="3">
        <v>93205</v>
      </c>
      <c r="LDQ300" s="3">
        <v>93205</v>
      </c>
      <c r="LDR300" s="3">
        <v>93205</v>
      </c>
      <c r="LDS300" s="3">
        <v>93205</v>
      </c>
      <c r="LDT300" s="3">
        <v>93205</v>
      </c>
      <c r="LDU300" s="3">
        <v>93205</v>
      </c>
      <c r="LDV300" s="3">
        <v>93205</v>
      </c>
      <c r="LDW300" s="3">
        <v>93205</v>
      </c>
      <c r="LDX300" s="3">
        <v>93205</v>
      </c>
      <c r="LDY300" s="3">
        <v>93205</v>
      </c>
      <c r="LDZ300" s="3">
        <v>93205</v>
      </c>
      <c r="LEA300" s="3">
        <v>93205</v>
      </c>
      <c r="LEB300" s="3">
        <v>93205</v>
      </c>
      <c r="LEC300" s="3">
        <v>93205</v>
      </c>
      <c r="LED300" s="3">
        <v>93205</v>
      </c>
      <c r="LEE300" s="3">
        <v>93205</v>
      </c>
      <c r="LEF300" s="3">
        <v>93205</v>
      </c>
      <c r="LEG300" s="3">
        <v>93205</v>
      </c>
      <c r="LEH300" s="3">
        <v>93205</v>
      </c>
      <c r="LEI300" s="3">
        <v>93205</v>
      </c>
      <c r="LEJ300" s="3">
        <v>93205</v>
      </c>
      <c r="LEK300" s="3">
        <v>93205</v>
      </c>
      <c r="LEL300" s="3">
        <v>93205</v>
      </c>
      <c r="LEM300" s="3">
        <v>93205</v>
      </c>
      <c r="LEN300" s="3">
        <v>93205</v>
      </c>
      <c r="LEO300" s="3">
        <v>93205</v>
      </c>
      <c r="LEP300" s="3">
        <v>93205</v>
      </c>
      <c r="LEQ300" s="3">
        <v>93205</v>
      </c>
      <c r="LER300" s="3">
        <v>93205</v>
      </c>
      <c r="LES300" s="3">
        <v>93205</v>
      </c>
      <c r="LET300" s="3">
        <v>93205</v>
      </c>
      <c r="LEU300" s="3">
        <v>93205</v>
      </c>
      <c r="LEV300" s="3">
        <v>93205</v>
      </c>
      <c r="LEW300" s="3">
        <v>93205</v>
      </c>
      <c r="LEX300" s="3">
        <v>93205</v>
      </c>
      <c r="LEY300" s="3">
        <v>93205</v>
      </c>
      <c r="LEZ300" s="3">
        <v>93205</v>
      </c>
      <c r="LFA300" s="3">
        <v>93205</v>
      </c>
      <c r="LFB300" s="3">
        <v>93205</v>
      </c>
      <c r="LFC300" s="3">
        <v>93205</v>
      </c>
      <c r="LFD300" s="3">
        <v>93205</v>
      </c>
      <c r="LFE300" s="3">
        <v>93205</v>
      </c>
      <c r="LFF300" s="3">
        <v>93205</v>
      </c>
      <c r="LFG300" s="3">
        <v>93205</v>
      </c>
      <c r="LFH300" s="3">
        <v>93205</v>
      </c>
      <c r="LFI300" s="3">
        <v>93205</v>
      </c>
      <c r="LFJ300" s="3">
        <v>93205</v>
      </c>
      <c r="LFK300" s="3">
        <v>93205</v>
      </c>
      <c r="LFL300" s="3">
        <v>93205</v>
      </c>
      <c r="LFM300" s="3">
        <v>93205</v>
      </c>
      <c r="LFN300" s="3">
        <v>93205</v>
      </c>
      <c r="LFO300" s="3">
        <v>93205</v>
      </c>
      <c r="LFP300" s="3">
        <v>93205</v>
      </c>
      <c r="LFQ300" s="3">
        <v>93205</v>
      </c>
      <c r="LFR300" s="3">
        <v>93205</v>
      </c>
      <c r="LFS300" s="3">
        <v>93205</v>
      </c>
      <c r="LFT300" s="3">
        <v>93205</v>
      </c>
      <c r="LFU300" s="3">
        <v>93205</v>
      </c>
      <c r="LFV300" s="3">
        <v>93205</v>
      </c>
      <c r="LFW300" s="3">
        <v>93205</v>
      </c>
      <c r="LFX300" s="3">
        <v>93205</v>
      </c>
      <c r="LFY300" s="3">
        <v>93205</v>
      </c>
      <c r="LFZ300" s="3">
        <v>93205</v>
      </c>
      <c r="LGA300" s="3">
        <v>93205</v>
      </c>
      <c r="LGB300" s="3">
        <v>93205</v>
      </c>
      <c r="LGC300" s="3">
        <v>93205</v>
      </c>
      <c r="LGD300" s="3">
        <v>93205</v>
      </c>
      <c r="LGE300" s="3">
        <v>93205</v>
      </c>
      <c r="LGF300" s="3">
        <v>93205</v>
      </c>
      <c r="LGG300" s="3">
        <v>93205</v>
      </c>
      <c r="LGH300" s="3">
        <v>93205</v>
      </c>
      <c r="LGI300" s="3">
        <v>93205</v>
      </c>
      <c r="LGJ300" s="3">
        <v>93205</v>
      </c>
      <c r="LGK300" s="3">
        <v>93205</v>
      </c>
      <c r="LGL300" s="3">
        <v>93205</v>
      </c>
      <c r="LGM300" s="3">
        <v>93205</v>
      </c>
      <c r="LGN300" s="3">
        <v>93205</v>
      </c>
      <c r="LGO300" s="3">
        <v>93205</v>
      </c>
      <c r="LGP300" s="3">
        <v>93205</v>
      </c>
      <c r="LGQ300" s="3">
        <v>93205</v>
      </c>
      <c r="LGR300" s="3">
        <v>93205</v>
      </c>
      <c r="LGS300" s="3">
        <v>93205</v>
      </c>
      <c r="LGT300" s="3">
        <v>93205</v>
      </c>
      <c r="LGU300" s="3">
        <v>93205</v>
      </c>
      <c r="LGV300" s="3">
        <v>93205</v>
      </c>
      <c r="LGW300" s="3">
        <v>93205</v>
      </c>
      <c r="LGX300" s="3">
        <v>93205</v>
      </c>
      <c r="LGY300" s="3">
        <v>93205</v>
      </c>
      <c r="LGZ300" s="3">
        <v>93205</v>
      </c>
      <c r="LHA300" s="3">
        <v>93205</v>
      </c>
      <c r="LHB300" s="3">
        <v>93205</v>
      </c>
      <c r="LHC300" s="3">
        <v>93205</v>
      </c>
      <c r="LHD300" s="3">
        <v>93205</v>
      </c>
      <c r="LHE300" s="3">
        <v>93205</v>
      </c>
      <c r="LHF300" s="3">
        <v>93205</v>
      </c>
      <c r="LHG300" s="3">
        <v>93205</v>
      </c>
      <c r="LHH300" s="3">
        <v>93205</v>
      </c>
      <c r="LHI300" s="3">
        <v>93205</v>
      </c>
      <c r="LHJ300" s="3">
        <v>93205</v>
      </c>
      <c r="LHK300" s="3">
        <v>93205</v>
      </c>
      <c r="LHL300" s="3">
        <v>93205</v>
      </c>
      <c r="LHM300" s="3">
        <v>93205</v>
      </c>
      <c r="LHN300" s="3">
        <v>93205</v>
      </c>
      <c r="LHO300" s="3">
        <v>93205</v>
      </c>
      <c r="LHP300" s="3">
        <v>93205</v>
      </c>
      <c r="LHQ300" s="3">
        <v>93205</v>
      </c>
      <c r="LHR300" s="3">
        <v>93205</v>
      </c>
      <c r="LHS300" s="3">
        <v>93205</v>
      </c>
      <c r="LHT300" s="3">
        <v>93205</v>
      </c>
      <c r="LHU300" s="3">
        <v>93205</v>
      </c>
      <c r="LHV300" s="3">
        <v>93205</v>
      </c>
      <c r="LHW300" s="3">
        <v>93205</v>
      </c>
      <c r="LHX300" s="3">
        <v>93205</v>
      </c>
      <c r="LHY300" s="3">
        <v>93205</v>
      </c>
      <c r="LHZ300" s="3">
        <v>93205</v>
      </c>
      <c r="LIA300" s="3">
        <v>93205</v>
      </c>
      <c r="LIB300" s="3">
        <v>93205</v>
      </c>
      <c r="LIC300" s="3">
        <v>93205</v>
      </c>
      <c r="LID300" s="3">
        <v>93205</v>
      </c>
      <c r="LIE300" s="3">
        <v>93205</v>
      </c>
      <c r="LIF300" s="3">
        <v>93205</v>
      </c>
      <c r="LIG300" s="3">
        <v>93205</v>
      </c>
      <c r="LIH300" s="3">
        <v>93205</v>
      </c>
      <c r="LII300" s="3">
        <v>93205</v>
      </c>
      <c r="LIJ300" s="3">
        <v>93205</v>
      </c>
      <c r="LIK300" s="3">
        <v>93205</v>
      </c>
      <c r="LIL300" s="3">
        <v>93205</v>
      </c>
      <c r="LIM300" s="3">
        <v>93205</v>
      </c>
      <c r="LIN300" s="3">
        <v>93205</v>
      </c>
      <c r="LIO300" s="3">
        <v>93205</v>
      </c>
      <c r="LIP300" s="3">
        <v>93205</v>
      </c>
      <c r="LIQ300" s="3">
        <v>93205</v>
      </c>
      <c r="LIR300" s="3">
        <v>93205</v>
      </c>
      <c r="LIS300" s="3">
        <v>93205</v>
      </c>
      <c r="LIT300" s="3">
        <v>93205</v>
      </c>
      <c r="LIU300" s="3">
        <v>93205</v>
      </c>
      <c r="LIV300" s="3">
        <v>93205</v>
      </c>
      <c r="LIW300" s="3">
        <v>93205</v>
      </c>
      <c r="LIX300" s="3">
        <v>93205</v>
      </c>
      <c r="LIY300" s="3">
        <v>93205</v>
      </c>
      <c r="LIZ300" s="3">
        <v>93205</v>
      </c>
      <c r="LJA300" s="3">
        <v>93205</v>
      </c>
      <c r="LJB300" s="3">
        <v>93205</v>
      </c>
      <c r="LJC300" s="3">
        <v>93205</v>
      </c>
      <c r="LJD300" s="3">
        <v>93205</v>
      </c>
      <c r="LJE300" s="3">
        <v>93205</v>
      </c>
      <c r="LJF300" s="3">
        <v>93205</v>
      </c>
      <c r="LJG300" s="3">
        <v>93205</v>
      </c>
      <c r="LJH300" s="3">
        <v>93205</v>
      </c>
      <c r="LJI300" s="3">
        <v>93205</v>
      </c>
      <c r="LJJ300" s="3">
        <v>93205</v>
      </c>
      <c r="LJK300" s="3">
        <v>93205</v>
      </c>
      <c r="LJL300" s="3">
        <v>93205</v>
      </c>
      <c r="LJM300" s="3">
        <v>93205</v>
      </c>
      <c r="LJN300" s="3">
        <v>93205</v>
      </c>
      <c r="LJO300" s="3">
        <v>93205</v>
      </c>
      <c r="LJP300" s="3">
        <v>93205</v>
      </c>
      <c r="LJQ300" s="3">
        <v>93205</v>
      </c>
      <c r="LJR300" s="3">
        <v>93205</v>
      </c>
      <c r="LJS300" s="3">
        <v>93205</v>
      </c>
      <c r="LJT300" s="3">
        <v>93205</v>
      </c>
      <c r="LJU300" s="3">
        <v>93205</v>
      </c>
      <c r="LJV300" s="3">
        <v>93205</v>
      </c>
      <c r="LJW300" s="3">
        <v>93205</v>
      </c>
      <c r="LJX300" s="3">
        <v>93205</v>
      </c>
      <c r="LJY300" s="3">
        <v>93205</v>
      </c>
      <c r="LJZ300" s="3">
        <v>93205</v>
      </c>
      <c r="LKA300" s="3">
        <v>93205</v>
      </c>
      <c r="LKB300" s="3">
        <v>93205</v>
      </c>
      <c r="LKC300" s="3">
        <v>93205</v>
      </c>
      <c r="LKD300" s="3">
        <v>93205</v>
      </c>
      <c r="LKE300" s="3">
        <v>93205</v>
      </c>
      <c r="LKF300" s="3">
        <v>93205</v>
      </c>
      <c r="LKG300" s="3">
        <v>93205</v>
      </c>
      <c r="LKH300" s="3">
        <v>93205</v>
      </c>
      <c r="LKI300" s="3">
        <v>93205</v>
      </c>
      <c r="LKJ300" s="3">
        <v>93205</v>
      </c>
      <c r="LKK300" s="3">
        <v>93205</v>
      </c>
      <c r="LKL300" s="3">
        <v>93205</v>
      </c>
      <c r="LKM300" s="3">
        <v>93205</v>
      </c>
      <c r="LKN300" s="3">
        <v>93205</v>
      </c>
      <c r="LKO300" s="3">
        <v>93205</v>
      </c>
      <c r="LKP300" s="3">
        <v>93205</v>
      </c>
      <c r="LKQ300" s="3">
        <v>93205</v>
      </c>
      <c r="LKR300" s="3">
        <v>93205</v>
      </c>
      <c r="LKS300" s="3">
        <v>93205</v>
      </c>
      <c r="LKT300" s="3">
        <v>93205</v>
      </c>
      <c r="LKU300" s="3">
        <v>93205</v>
      </c>
      <c r="LKV300" s="3">
        <v>93205</v>
      </c>
      <c r="LKW300" s="3">
        <v>93205</v>
      </c>
      <c r="LKX300" s="3">
        <v>93205</v>
      </c>
      <c r="LKY300" s="3">
        <v>93205</v>
      </c>
      <c r="LKZ300" s="3">
        <v>93205</v>
      </c>
      <c r="LLA300" s="3">
        <v>93205</v>
      </c>
      <c r="LLB300" s="3">
        <v>93205</v>
      </c>
      <c r="LLC300" s="3">
        <v>93205</v>
      </c>
      <c r="LLD300" s="3">
        <v>93205</v>
      </c>
      <c r="LLE300" s="3">
        <v>93205</v>
      </c>
      <c r="LLF300" s="3">
        <v>93205</v>
      </c>
      <c r="LLG300" s="3">
        <v>93205</v>
      </c>
      <c r="LLH300" s="3">
        <v>93205</v>
      </c>
      <c r="LLI300" s="3">
        <v>93205</v>
      </c>
      <c r="LLJ300" s="3">
        <v>93205</v>
      </c>
      <c r="LLK300" s="3">
        <v>93205</v>
      </c>
      <c r="LLL300" s="3">
        <v>93205</v>
      </c>
      <c r="LLM300" s="3">
        <v>93205</v>
      </c>
      <c r="LLN300" s="3">
        <v>93205</v>
      </c>
      <c r="LLO300" s="3">
        <v>93205</v>
      </c>
      <c r="LLP300" s="3">
        <v>93205</v>
      </c>
      <c r="LLQ300" s="3">
        <v>93205</v>
      </c>
      <c r="LLR300" s="3">
        <v>93205</v>
      </c>
      <c r="LLS300" s="3">
        <v>93205</v>
      </c>
      <c r="LLT300" s="3">
        <v>93205</v>
      </c>
      <c r="LLU300" s="3">
        <v>93205</v>
      </c>
      <c r="LLV300" s="3">
        <v>93205</v>
      </c>
      <c r="LLW300" s="3">
        <v>93205</v>
      </c>
      <c r="LLX300" s="3">
        <v>93205</v>
      </c>
      <c r="LLY300" s="3">
        <v>93205</v>
      </c>
      <c r="LLZ300" s="3">
        <v>93205</v>
      </c>
      <c r="LMA300" s="3">
        <v>93205</v>
      </c>
      <c r="LMB300" s="3">
        <v>93205</v>
      </c>
      <c r="LMC300" s="3">
        <v>93205</v>
      </c>
      <c r="LMD300" s="3">
        <v>93205</v>
      </c>
      <c r="LME300" s="3">
        <v>93205</v>
      </c>
      <c r="LMF300" s="3">
        <v>93205</v>
      </c>
      <c r="LMG300" s="3">
        <v>93205</v>
      </c>
      <c r="LMH300" s="3">
        <v>93205</v>
      </c>
      <c r="LMI300" s="3">
        <v>93205</v>
      </c>
      <c r="LMJ300" s="3">
        <v>93205</v>
      </c>
      <c r="LMK300" s="3">
        <v>93205</v>
      </c>
      <c r="LML300" s="3">
        <v>93205</v>
      </c>
      <c r="LMM300" s="3">
        <v>93205</v>
      </c>
      <c r="LMN300" s="3">
        <v>93205</v>
      </c>
      <c r="LMO300" s="3">
        <v>93205</v>
      </c>
      <c r="LMP300" s="3">
        <v>93205</v>
      </c>
      <c r="LMQ300" s="3">
        <v>93205</v>
      </c>
      <c r="LMR300" s="3">
        <v>93205</v>
      </c>
      <c r="LMS300" s="3">
        <v>93205</v>
      </c>
      <c r="LMT300" s="3">
        <v>93205</v>
      </c>
      <c r="LMU300" s="3">
        <v>93205</v>
      </c>
      <c r="LMV300" s="3">
        <v>93205</v>
      </c>
      <c r="LMW300" s="3">
        <v>93205</v>
      </c>
      <c r="LMX300" s="3">
        <v>93205</v>
      </c>
      <c r="LMY300" s="3">
        <v>93205</v>
      </c>
      <c r="LMZ300" s="3">
        <v>93205</v>
      </c>
      <c r="LNA300" s="3">
        <v>93205</v>
      </c>
      <c r="LNB300" s="3">
        <v>93205</v>
      </c>
      <c r="LNC300" s="3">
        <v>93205</v>
      </c>
      <c r="LND300" s="3">
        <v>93205</v>
      </c>
      <c r="LNE300" s="3">
        <v>93205</v>
      </c>
      <c r="LNF300" s="3">
        <v>93205</v>
      </c>
      <c r="LNG300" s="3">
        <v>93205</v>
      </c>
      <c r="LNH300" s="3">
        <v>93205</v>
      </c>
      <c r="LNI300" s="3">
        <v>93205</v>
      </c>
      <c r="LNJ300" s="3">
        <v>93205</v>
      </c>
      <c r="LNK300" s="3">
        <v>93205</v>
      </c>
      <c r="LNL300" s="3">
        <v>93205</v>
      </c>
      <c r="LNM300" s="3">
        <v>93205</v>
      </c>
      <c r="LNN300" s="3">
        <v>93205</v>
      </c>
      <c r="LNO300" s="3">
        <v>93205</v>
      </c>
      <c r="LNP300" s="3">
        <v>93205</v>
      </c>
      <c r="LNQ300" s="3">
        <v>93205</v>
      </c>
      <c r="LNR300" s="3">
        <v>93205</v>
      </c>
      <c r="LNS300" s="3">
        <v>93205</v>
      </c>
      <c r="LNT300" s="3">
        <v>93205</v>
      </c>
      <c r="LNU300" s="3">
        <v>93205</v>
      </c>
      <c r="LNV300" s="3">
        <v>93205</v>
      </c>
      <c r="LNW300" s="3">
        <v>93205</v>
      </c>
      <c r="LNX300" s="3">
        <v>93205</v>
      </c>
      <c r="LNY300" s="3">
        <v>93205</v>
      </c>
      <c r="LNZ300" s="3">
        <v>93205</v>
      </c>
      <c r="LOA300" s="3">
        <v>93205</v>
      </c>
      <c r="LOB300" s="3">
        <v>93205</v>
      </c>
      <c r="LOC300" s="3">
        <v>93205</v>
      </c>
      <c r="LOD300" s="3">
        <v>93205</v>
      </c>
      <c r="LOE300" s="3">
        <v>93205</v>
      </c>
      <c r="LOF300" s="3">
        <v>93205</v>
      </c>
      <c r="LOG300" s="3">
        <v>93205</v>
      </c>
      <c r="LOH300" s="3">
        <v>93205</v>
      </c>
      <c r="LOI300" s="3">
        <v>93205</v>
      </c>
      <c r="LOJ300" s="3">
        <v>93205</v>
      </c>
      <c r="LOK300" s="3">
        <v>93205</v>
      </c>
      <c r="LOL300" s="3">
        <v>93205</v>
      </c>
      <c r="LOM300" s="3">
        <v>93205</v>
      </c>
      <c r="LON300" s="3">
        <v>93205</v>
      </c>
      <c r="LOO300" s="3">
        <v>93205</v>
      </c>
      <c r="LOP300" s="3">
        <v>93205</v>
      </c>
      <c r="LOQ300" s="3">
        <v>93205</v>
      </c>
      <c r="LOR300" s="3">
        <v>93205</v>
      </c>
      <c r="LOS300" s="3">
        <v>93205</v>
      </c>
      <c r="LOT300" s="3">
        <v>93205</v>
      </c>
      <c r="LOU300" s="3">
        <v>93205</v>
      </c>
      <c r="LOV300" s="3">
        <v>93205</v>
      </c>
      <c r="LOW300" s="3">
        <v>93205</v>
      </c>
      <c r="LOX300" s="3">
        <v>93205</v>
      </c>
      <c r="LOY300" s="3">
        <v>93205</v>
      </c>
      <c r="LOZ300" s="3">
        <v>93205</v>
      </c>
      <c r="LPA300" s="3">
        <v>93205</v>
      </c>
      <c r="LPB300" s="3">
        <v>93205</v>
      </c>
      <c r="LPC300" s="3">
        <v>93205</v>
      </c>
      <c r="LPD300" s="3">
        <v>93205</v>
      </c>
      <c r="LPE300" s="3">
        <v>93205</v>
      </c>
      <c r="LPF300" s="3">
        <v>93205</v>
      </c>
      <c r="LPG300" s="3">
        <v>93205</v>
      </c>
      <c r="LPH300" s="3">
        <v>93205</v>
      </c>
      <c r="LPI300" s="3">
        <v>93205</v>
      </c>
      <c r="LPJ300" s="3">
        <v>93205</v>
      </c>
      <c r="LPK300" s="3">
        <v>93205</v>
      </c>
      <c r="LPL300" s="3">
        <v>93205</v>
      </c>
      <c r="LPM300" s="3">
        <v>93205</v>
      </c>
      <c r="LPN300" s="3">
        <v>93205</v>
      </c>
      <c r="LPO300" s="3">
        <v>93205</v>
      </c>
      <c r="LPP300" s="3">
        <v>93205</v>
      </c>
      <c r="LPQ300" s="3">
        <v>93205</v>
      </c>
      <c r="LPR300" s="3">
        <v>93205</v>
      </c>
      <c r="LPS300" s="3">
        <v>93205</v>
      </c>
      <c r="LPT300" s="3">
        <v>93205</v>
      </c>
      <c r="LPU300" s="3">
        <v>93205</v>
      </c>
      <c r="LPV300" s="3">
        <v>93205</v>
      </c>
      <c r="LPW300" s="3">
        <v>93205</v>
      </c>
      <c r="LPX300" s="3">
        <v>93205</v>
      </c>
      <c r="LPY300" s="3">
        <v>93205</v>
      </c>
      <c r="LPZ300" s="3">
        <v>93205</v>
      </c>
      <c r="LQA300" s="3">
        <v>93205</v>
      </c>
      <c r="LQB300" s="3">
        <v>93205</v>
      </c>
      <c r="LQC300" s="3">
        <v>93205</v>
      </c>
      <c r="LQD300" s="3">
        <v>93205</v>
      </c>
      <c r="LQE300" s="3">
        <v>93205</v>
      </c>
      <c r="LQF300" s="3">
        <v>93205</v>
      </c>
      <c r="LQG300" s="3">
        <v>93205</v>
      </c>
      <c r="LQH300" s="3">
        <v>93205</v>
      </c>
      <c r="LQI300" s="3">
        <v>93205</v>
      </c>
      <c r="LQJ300" s="3">
        <v>93205</v>
      </c>
      <c r="LQK300" s="3">
        <v>93205</v>
      </c>
      <c r="LQL300" s="3">
        <v>93205</v>
      </c>
      <c r="LQM300" s="3">
        <v>93205</v>
      </c>
      <c r="LQN300" s="3">
        <v>93205</v>
      </c>
      <c r="LQO300" s="3">
        <v>93205</v>
      </c>
      <c r="LQP300" s="3">
        <v>93205</v>
      </c>
      <c r="LQQ300" s="3">
        <v>93205</v>
      </c>
      <c r="LQR300" s="3">
        <v>93205</v>
      </c>
      <c r="LQS300" s="3">
        <v>93205</v>
      </c>
      <c r="LQT300" s="3">
        <v>93205</v>
      </c>
      <c r="LQU300" s="3">
        <v>93205</v>
      </c>
      <c r="LQV300" s="3">
        <v>93205</v>
      </c>
      <c r="LQW300" s="3">
        <v>93205</v>
      </c>
      <c r="LQX300" s="3">
        <v>93205</v>
      </c>
      <c r="LQY300" s="3">
        <v>93205</v>
      </c>
      <c r="LQZ300" s="3">
        <v>93205</v>
      </c>
      <c r="LRA300" s="3">
        <v>93205</v>
      </c>
      <c r="LRB300" s="3">
        <v>93205</v>
      </c>
      <c r="LRC300" s="3">
        <v>93205</v>
      </c>
      <c r="LRD300" s="3">
        <v>93205</v>
      </c>
      <c r="LRE300" s="3">
        <v>93205</v>
      </c>
      <c r="LRF300" s="3">
        <v>93205</v>
      </c>
      <c r="LRG300" s="3">
        <v>93205</v>
      </c>
      <c r="LRH300" s="3">
        <v>93205</v>
      </c>
      <c r="LRI300" s="3">
        <v>93205</v>
      </c>
      <c r="LRJ300" s="3">
        <v>93205</v>
      </c>
      <c r="LRK300" s="3">
        <v>93205</v>
      </c>
      <c r="LRL300" s="3">
        <v>93205</v>
      </c>
      <c r="LRM300" s="3">
        <v>93205</v>
      </c>
      <c r="LRN300" s="3">
        <v>93205</v>
      </c>
      <c r="LRO300" s="3">
        <v>93205</v>
      </c>
      <c r="LRP300" s="3">
        <v>93205</v>
      </c>
      <c r="LRQ300" s="3">
        <v>93205</v>
      </c>
      <c r="LRR300" s="3">
        <v>93205</v>
      </c>
      <c r="LRS300" s="3">
        <v>93205</v>
      </c>
      <c r="LRT300" s="3">
        <v>93205</v>
      </c>
      <c r="LRU300" s="3">
        <v>93205</v>
      </c>
      <c r="LRV300" s="3">
        <v>93205</v>
      </c>
      <c r="LRW300" s="3">
        <v>93205</v>
      </c>
      <c r="LRX300" s="3">
        <v>93205</v>
      </c>
      <c r="LRY300" s="3">
        <v>93205</v>
      </c>
      <c r="LRZ300" s="3">
        <v>93205</v>
      </c>
      <c r="LSA300" s="3">
        <v>93205</v>
      </c>
      <c r="LSB300" s="3">
        <v>93205</v>
      </c>
      <c r="LSC300" s="3">
        <v>93205</v>
      </c>
      <c r="LSD300" s="3">
        <v>93205</v>
      </c>
      <c r="LSE300" s="3">
        <v>93205</v>
      </c>
      <c r="LSF300" s="3">
        <v>93205</v>
      </c>
      <c r="LSG300" s="3">
        <v>93205</v>
      </c>
      <c r="LSH300" s="3">
        <v>93205</v>
      </c>
      <c r="LSI300" s="3">
        <v>93205</v>
      </c>
      <c r="LSJ300" s="3">
        <v>93205</v>
      </c>
      <c r="LSK300" s="3">
        <v>93205</v>
      </c>
      <c r="LSL300" s="3">
        <v>93205</v>
      </c>
      <c r="LSM300" s="3">
        <v>93205</v>
      </c>
      <c r="LSN300" s="3">
        <v>93205</v>
      </c>
      <c r="LSO300" s="3">
        <v>93205</v>
      </c>
      <c r="LSP300" s="3">
        <v>93205</v>
      </c>
      <c r="LSQ300" s="3">
        <v>93205</v>
      </c>
      <c r="LSR300" s="3">
        <v>93205</v>
      </c>
      <c r="LSS300" s="3">
        <v>93205</v>
      </c>
      <c r="LST300" s="3">
        <v>93205</v>
      </c>
      <c r="LSU300" s="3">
        <v>93205</v>
      </c>
      <c r="LSV300" s="3">
        <v>93205</v>
      </c>
      <c r="LSW300" s="3">
        <v>93205</v>
      </c>
      <c r="LSX300" s="3">
        <v>93205</v>
      </c>
      <c r="LSY300" s="3">
        <v>93205</v>
      </c>
      <c r="LSZ300" s="3">
        <v>93205</v>
      </c>
      <c r="LTA300" s="3">
        <v>93205</v>
      </c>
      <c r="LTB300" s="3">
        <v>93205</v>
      </c>
      <c r="LTC300" s="3">
        <v>93205</v>
      </c>
      <c r="LTD300" s="3">
        <v>93205</v>
      </c>
      <c r="LTE300" s="3">
        <v>93205</v>
      </c>
      <c r="LTF300" s="3">
        <v>93205</v>
      </c>
      <c r="LTG300" s="3">
        <v>93205</v>
      </c>
      <c r="LTH300" s="3">
        <v>93205</v>
      </c>
      <c r="LTI300" s="3">
        <v>93205</v>
      </c>
      <c r="LTJ300" s="3">
        <v>93205</v>
      </c>
      <c r="LTK300" s="3">
        <v>93205</v>
      </c>
      <c r="LTL300" s="3">
        <v>93205</v>
      </c>
      <c r="LTM300" s="3">
        <v>93205</v>
      </c>
      <c r="LTN300" s="3">
        <v>93205</v>
      </c>
      <c r="LTO300" s="3">
        <v>93205</v>
      </c>
      <c r="LTP300" s="3">
        <v>93205</v>
      </c>
      <c r="LTQ300" s="3">
        <v>93205</v>
      </c>
      <c r="LTR300" s="3">
        <v>93205</v>
      </c>
      <c r="LTS300" s="3">
        <v>93205</v>
      </c>
      <c r="LTT300" s="3">
        <v>93205</v>
      </c>
      <c r="LTU300" s="3">
        <v>93205</v>
      </c>
      <c r="LTV300" s="3">
        <v>93205</v>
      </c>
      <c r="LTW300" s="3">
        <v>93205</v>
      </c>
      <c r="LTX300" s="3">
        <v>93205</v>
      </c>
      <c r="LTY300" s="3">
        <v>93205</v>
      </c>
      <c r="LTZ300" s="3">
        <v>93205</v>
      </c>
      <c r="LUA300" s="3">
        <v>93205</v>
      </c>
      <c r="LUB300" s="3">
        <v>93205</v>
      </c>
      <c r="LUC300" s="3">
        <v>93205</v>
      </c>
      <c r="LUD300" s="3">
        <v>93205</v>
      </c>
      <c r="LUE300" s="3">
        <v>93205</v>
      </c>
      <c r="LUF300" s="3">
        <v>93205</v>
      </c>
      <c r="LUG300" s="3">
        <v>93205</v>
      </c>
      <c r="LUH300" s="3">
        <v>93205</v>
      </c>
      <c r="LUI300" s="3">
        <v>93205</v>
      </c>
      <c r="LUJ300" s="3">
        <v>93205</v>
      </c>
      <c r="LUK300" s="3">
        <v>93205</v>
      </c>
      <c r="LUL300" s="3">
        <v>93205</v>
      </c>
      <c r="LUM300" s="3">
        <v>93205</v>
      </c>
      <c r="LUN300" s="3">
        <v>93205</v>
      </c>
      <c r="LUO300" s="3">
        <v>93205</v>
      </c>
      <c r="LUP300" s="3">
        <v>93205</v>
      </c>
      <c r="LUQ300" s="3">
        <v>93205</v>
      </c>
      <c r="LUR300" s="3">
        <v>93205</v>
      </c>
      <c r="LUS300" s="3">
        <v>93205</v>
      </c>
      <c r="LUT300" s="3">
        <v>93205</v>
      </c>
      <c r="LUU300" s="3">
        <v>93205</v>
      </c>
      <c r="LUV300" s="3">
        <v>93205</v>
      </c>
      <c r="LUW300" s="3">
        <v>93205</v>
      </c>
      <c r="LUX300" s="3">
        <v>93205</v>
      </c>
      <c r="LUY300" s="3">
        <v>93205</v>
      </c>
      <c r="LUZ300" s="3">
        <v>93205</v>
      </c>
      <c r="LVA300" s="3">
        <v>93205</v>
      </c>
      <c r="LVB300" s="3">
        <v>93205</v>
      </c>
      <c r="LVC300" s="3">
        <v>93205</v>
      </c>
      <c r="LVD300" s="3">
        <v>93205</v>
      </c>
      <c r="LVE300" s="3">
        <v>93205</v>
      </c>
      <c r="LVF300" s="3">
        <v>93205</v>
      </c>
      <c r="LVG300" s="3">
        <v>93205</v>
      </c>
      <c r="LVH300" s="3">
        <v>93205</v>
      </c>
      <c r="LVI300" s="3">
        <v>93205</v>
      </c>
      <c r="LVJ300" s="3">
        <v>93205</v>
      </c>
      <c r="LVK300" s="3">
        <v>93205</v>
      </c>
      <c r="LVL300" s="3">
        <v>93205</v>
      </c>
      <c r="LVM300" s="3">
        <v>93205</v>
      </c>
      <c r="LVN300" s="3">
        <v>93205</v>
      </c>
      <c r="LVO300" s="3">
        <v>93205</v>
      </c>
      <c r="LVP300" s="3">
        <v>93205</v>
      </c>
      <c r="LVQ300" s="3">
        <v>93205</v>
      </c>
      <c r="LVR300" s="3">
        <v>93205</v>
      </c>
      <c r="LVS300" s="3">
        <v>93205</v>
      </c>
      <c r="LVT300" s="3">
        <v>93205</v>
      </c>
      <c r="LVU300" s="3">
        <v>93205</v>
      </c>
      <c r="LVV300" s="3">
        <v>93205</v>
      </c>
      <c r="LVW300" s="3">
        <v>93205</v>
      </c>
      <c r="LVX300" s="3">
        <v>93205</v>
      </c>
      <c r="LVY300" s="3">
        <v>93205</v>
      </c>
      <c r="LVZ300" s="3">
        <v>93205</v>
      </c>
      <c r="LWA300" s="3">
        <v>93205</v>
      </c>
      <c r="LWB300" s="3">
        <v>93205</v>
      </c>
      <c r="LWC300" s="3">
        <v>93205</v>
      </c>
      <c r="LWD300" s="3">
        <v>93205</v>
      </c>
      <c r="LWE300" s="3">
        <v>93205</v>
      </c>
      <c r="LWF300" s="3">
        <v>93205</v>
      </c>
      <c r="LWG300" s="3">
        <v>93205</v>
      </c>
      <c r="LWH300" s="3">
        <v>93205</v>
      </c>
      <c r="LWI300" s="3">
        <v>93205</v>
      </c>
      <c r="LWJ300" s="3">
        <v>93205</v>
      </c>
      <c r="LWK300" s="3">
        <v>93205</v>
      </c>
      <c r="LWL300" s="3">
        <v>93205</v>
      </c>
      <c r="LWM300" s="3">
        <v>93205</v>
      </c>
      <c r="LWN300" s="3">
        <v>93205</v>
      </c>
      <c r="LWO300" s="3">
        <v>93205</v>
      </c>
      <c r="LWP300" s="3">
        <v>93205</v>
      </c>
      <c r="LWQ300" s="3">
        <v>93205</v>
      </c>
      <c r="LWR300" s="3">
        <v>93205</v>
      </c>
      <c r="LWS300" s="3">
        <v>93205</v>
      </c>
      <c r="LWT300" s="3">
        <v>93205</v>
      </c>
      <c r="LWU300" s="3">
        <v>93205</v>
      </c>
      <c r="LWV300" s="3">
        <v>93205</v>
      </c>
      <c r="LWW300" s="3">
        <v>93205</v>
      </c>
      <c r="LWX300" s="3">
        <v>93205</v>
      </c>
      <c r="LWY300" s="3">
        <v>93205</v>
      </c>
      <c r="LWZ300" s="3">
        <v>93205</v>
      </c>
      <c r="LXA300" s="3">
        <v>93205</v>
      </c>
      <c r="LXB300" s="3">
        <v>93205</v>
      </c>
      <c r="LXC300" s="3">
        <v>93205</v>
      </c>
      <c r="LXD300" s="3">
        <v>93205</v>
      </c>
      <c r="LXE300" s="3">
        <v>93205</v>
      </c>
      <c r="LXF300" s="3">
        <v>93205</v>
      </c>
      <c r="LXG300" s="3">
        <v>93205</v>
      </c>
      <c r="LXH300" s="3">
        <v>93205</v>
      </c>
      <c r="LXI300" s="3">
        <v>93205</v>
      </c>
      <c r="LXJ300" s="3">
        <v>93205</v>
      </c>
      <c r="LXK300" s="3">
        <v>93205</v>
      </c>
      <c r="LXL300" s="3">
        <v>93205</v>
      </c>
      <c r="LXM300" s="3">
        <v>93205</v>
      </c>
      <c r="LXN300" s="3">
        <v>93205</v>
      </c>
      <c r="LXO300" s="3">
        <v>93205</v>
      </c>
      <c r="LXP300" s="3">
        <v>93205</v>
      </c>
      <c r="LXQ300" s="3">
        <v>93205</v>
      </c>
      <c r="LXR300" s="3">
        <v>93205</v>
      </c>
      <c r="LXS300" s="3">
        <v>93205</v>
      </c>
      <c r="LXT300" s="3">
        <v>93205</v>
      </c>
      <c r="LXU300" s="3">
        <v>93205</v>
      </c>
      <c r="LXV300" s="3">
        <v>93205</v>
      </c>
      <c r="LXW300" s="3">
        <v>93205</v>
      </c>
      <c r="LXX300" s="3">
        <v>93205</v>
      </c>
      <c r="LXY300" s="3">
        <v>93205</v>
      </c>
      <c r="LXZ300" s="3">
        <v>93205</v>
      </c>
      <c r="LYA300" s="3">
        <v>93205</v>
      </c>
      <c r="LYB300" s="3">
        <v>93205</v>
      </c>
      <c r="LYC300" s="3">
        <v>93205</v>
      </c>
      <c r="LYD300" s="3">
        <v>93205</v>
      </c>
      <c r="LYE300" s="3">
        <v>93205</v>
      </c>
      <c r="LYF300" s="3">
        <v>93205</v>
      </c>
      <c r="LYG300" s="3">
        <v>93205</v>
      </c>
      <c r="LYH300" s="3">
        <v>93205</v>
      </c>
      <c r="LYI300" s="3">
        <v>93205</v>
      </c>
      <c r="LYJ300" s="3">
        <v>93205</v>
      </c>
      <c r="LYK300" s="3">
        <v>93205</v>
      </c>
      <c r="LYL300" s="3">
        <v>93205</v>
      </c>
      <c r="LYM300" s="3">
        <v>93205</v>
      </c>
      <c r="LYN300" s="3">
        <v>93205</v>
      </c>
      <c r="LYO300" s="3">
        <v>93205</v>
      </c>
      <c r="LYP300" s="3">
        <v>93205</v>
      </c>
      <c r="LYQ300" s="3">
        <v>93205</v>
      </c>
      <c r="LYR300" s="3">
        <v>93205</v>
      </c>
      <c r="LYS300" s="3">
        <v>93205</v>
      </c>
      <c r="LYT300" s="3">
        <v>93205</v>
      </c>
      <c r="LYU300" s="3">
        <v>93205</v>
      </c>
      <c r="LYV300" s="3">
        <v>93205</v>
      </c>
      <c r="LYW300" s="3">
        <v>93205</v>
      </c>
      <c r="LYX300" s="3">
        <v>93205</v>
      </c>
      <c r="LYY300" s="3">
        <v>93205</v>
      </c>
      <c r="LYZ300" s="3">
        <v>93205</v>
      </c>
      <c r="LZA300" s="3">
        <v>93205</v>
      </c>
      <c r="LZB300" s="3">
        <v>93205</v>
      </c>
      <c r="LZC300" s="3">
        <v>93205</v>
      </c>
      <c r="LZD300" s="3">
        <v>93205</v>
      </c>
      <c r="LZE300" s="3">
        <v>93205</v>
      </c>
      <c r="LZF300" s="3">
        <v>93205</v>
      </c>
      <c r="LZG300" s="3">
        <v>93205</v>
      </c>
      <c r="LZH300" s="3">
        <v>93205</v>
      </c>
      <c r="LZI300" s="3">
        <v>93205</v>
      </c>
      <c r="LZJ300" s="3">
        <v>93205</v>
      </c>
      <c r="LZK300" s="3">
        <v>93205</v>
      </c>
      <c r="LZL300" s="3">
        <v>93205</v>
      </c>
      <c r="LZM300" s="3">
        <v>93205</v>
      </c>
      <c r="LZN300" s="3">
        <v>93205</v>
      </c>
      <c r="LZO300" s="3">
        <v>93205</v>
      </c>
      <c r="LZP300" s="3">
        <v>93205</v>
      </c>
      <c r="LZQ300" s="3">
        <v>93205</v>
      </c>
      <c r="LZR300" s="3">
        <v>93205</v>
      </c>
      <c r="LZS300" s="3">
        <v>93205</v>
      </c>
      <c r="LZT300" s="3">
        <v>93205</v>
      </c>
      <c r="LZU300" s="3">
        <v>93205</v>
      </c>
      <c r="LZV300" s="3">
        <v>93205</v>
      </c>
      <c r="LZW300" s="3">
        <v>93205</v>
      </c>
      <c r="LZX300" s="3">
        <v>93205</v>
      </c>
      <c r="LZY300" s="3">
        <v>93205</v>
      </c>
      <c r="LZZ300" s="3">
        <v>93205</v>
      </c>
      <c r="MAA300" s="3">
        <v>93205</v>
      </c>
      <c r="MAB300" s="3">
        <v>93205</v>
      </c>
      <c r="MAC300" s="3">
        <v>93205</v>
      </c>
      <c r="MAD300" s="3">
        <v>93205</v>
      </c>
      <c r="MAE300" s="3">
        <v>93205</v>
      </c>
      <c r="MAF300" s="3">
        <v>93205</v>
      </c>
      <c r="MAG300" s="3">
        <v>93205</v>
      </c>
      <c r="MAH300" s="3">
        <v>93205</v>
      </c>
      <c r="MAI300" s="3">
        <v>93205</v>
      </c>
      <c r="MAJ300" s="3">
        <v>93205</v>
      </c>
      <c r="MAK300" s="3">
        <v>93205</v>
      </c>
      <c r="MAL300" s="3">
        <v>93205</v>
      </c>
      <c r="MAM300" s="3">
        <v>93205</v>
      </c>
      <c r="MAN300" s="3">
        <v>93205</v>
      </c>
      <c r="MAO300" s="3">
        <v>93205</v>
      </c>
      <c r="MAP300" s="3">
        <v>93205</v>
      </c>
      <c r="MAQ300" s="3">
        <v>93205</v>
      </c>
      <c r="MAR300" s="3">
        <v>93205</v>
      </c>
      <c r="MAS300" s="3">
        <v>93205</v>
      </c>
      <c r="MAT300" s="3">
        <v>93205</v>
      </c>
      <c r="MAU300" s="3">
        <v>93205</v>
      </c>
      <c r="MAV300" s="3">
        <v>93205</v>
      </c>
      <c r="MAW300" s="3">
        <v>93205</v>
      </c>
      <c r="MAX300" s="3">
        <v>93205</v>
      </c>
      <c r="MAY300" s="3">
        <v>93205</v>
      </c>
      <c r="MAZ300" s="3">
        <v>93205</v>
      </c>
      <c r="MBA300" s="3">
        <v>93205</v>
      </c>
      <c r="MBB300" s="3">
        <v>93205</v>
      </c>
      <c r="MBC300" s="3">
        <v>93205</v>
      </c>
      <c r="MBD300" s="3">
        <v>93205</v>
      </c>
      <c r="MBE300" s="3">
        <v>93205</v>
      </c>
      <c r="MBF300" s="3">
        <v>93205</v>
      </c>
      <c r="MBG300" s="3">
        <v>93205</v>
      </c>
      <c r="MBH300" s="3">
        <v>93205</v>
      </c>
      <c r="MBI300" s="3">
        <v>93205</v>
      </c>
      <c r="MBJ300" s="3">
        <v>93205</v>
      </c>
      <c r="MBK300" s="3">
        <v>93205</v>
      </c>
      <c r="MBL300" s="3">
        <v>93205</v>
      </c>
      <c r="MBM300" s="3">
        <v>93205</v>
      </c>
      <c r="MBN300" s="3">
        <v>93205</v>
      </c>
      <c r="MBO300" s="3">
        <v>93205</v>
      </c>
      <c r="MBP300" s="3">
        <v>93205</v>
      </c>
      <c r="MBQ300" s="3">
        <v>93205</v>
      </c>
      <c r="MBR300" s="3">
        <v>93205</v>
      </c>
      <c r="MBS300" s="3">
        <v>93205</v>
      </c>
      <c r="MBT300" s="3">
        <v>93205</v>
      </c>
      <c r="MBU300" s="3">
        <v>93205</v>
      </c>
      <c r="MBV300" s="3">
        <v>93205</v>
      </c>
      <c r="MBW300" s="3">
        <v>93205</v>
      </c>
      <c r="MBX300" s="3">
        <v>93205</v>
      </c>
      <c r="MBY300" s="3">
        <v>93205</v>
      </c>
      <c r="MBZ300" s="3">
        <v>93205</v>
      </c>
      <c r="MCA300" s="3">
        <v>93205</v>
      </c>
      <c r="MCB300" s="3">
        <v>93205</v>
      </c>
      <c r="MCC300" s="3">
        <v>93205</v>
      </c>
      <c r="MCD300" s="3">
        <v>93205</v>
      </c>
      <c r="MCE300" s="3">
        <v>93205</v>
      </c>
      <c r="MCF300" s="3">
        <v>93205</v>
      </c>
      <c r="MCG300" s="3">
        <v>93205</v>
      </c>
      <c r="MCH300" s="3">
        <v>93205</v>
      </c>
      <c r="MCI300" s="3">
        <v>93205</v>
      </c>
      <c r="MCJ300" s="3">
        <v>93205</v>
      </c>
      <c r="MCK300" s="3">
        <v>93205</v>
      </c>
      <c r="MCL300" s="3">
        <v>93205</v>
      </c>
      <c r="MCM300" s="3">
        <v>93205</v>
      </c>
      <c r="MCN300" s="3">
        <v>93205</v>
      </c>
      <c r="MCO300" s="3">
        <v>93205</v>
      </c>
      <c r="MCP300" s="3">
        <v>93205</v>
      </c>
      <c r="MCQ300" s="3">
        <v>93205</v>
      </c>
      <c r="MCR300" s="3">
        <v>93205</v>
      </c>
      <c r="MCS300" s="3">
        <v>93205</v>
      </c>
      <c r="MCT300" s="3">
        <v>93205</v>
      </c>
      <c r="MCU300" s="3">
        <v>93205</v>
      </c>
      <c r="MCV300" s="3">
        <v>93205</v>
      </c>
      <c r="MCW300" s="3">
        <v>93205</v>
      </c>
      <c r="MCX300" s="3">
        <v>93205</v>
      </c>
      <c r="MCY300" s="3">
        <v>93205</v>
      </c>
      <c r="MCZ300" s="3">
        <v>93205</v>
      </c>
      <c r="MDA300" s="3">
        <v>93205</v>
      </c>
      <c r="MDB300" s="3">
        <v>93205</v>
      </c>
      <c r="MDC300" s="3">
        <v>93205</v>
      </c>
      <c r="MDD300" s="3">
        <v>93205</v>
      </c>
      <c r="MDE300" s="3">
        <v>93205</v>
      </c>
      <c r="MDF300" s="3">
        <v>93205</v>
      </c>
      <c r="MDG300" s="3">
        <v>93205</v>
      </c>
      <c r="MDH300" s="3">
        <v>93205</v>
      </c>
      <c r="MDI300" s="3">
        <v>93205</v>
      </c>
      <c r="MDJ300" s="3">
        <v>93205</v>
      </c>
      <c r="MDK300" s="3">
        <v>93205</v>
      </c>
      <c r="MDL300" s="3">
        <v>93205</v>
      </c>
      <c r="MDM300" s="3">
        <v>93205</v>
      </c>
      <c r="MDN300" s="3">
        <v>93205</v>
      </c>
      <c r="MDO300" s="3">
        <v>93205</v>
      </c>
      <c r="MDP300" s="3">
        <v>93205</v>
      </c>
      <c r="MDQ300" s="3">
        <v>93205</v>
      </c>
      <c r="MDR300" s="3">
        <v>93205</v>
      </c>
      <c r="MDS300" s="3">
        <v>93205</v>
      </c>
      <c r="MDT300" s="3">
        <v>93205</v>
      </c>
      <c r="MDU300" s="3">
        <v>93205</v>
      </c>
      <c r="MDV300" s="3">
        <v>93205</v>
      </c>
      <c r="MDW300" s="3">
        <v>93205</v>
      </c>
      <c r="MDX300" s="3">
        <v>93205</v>
      </c>
      <c r="MDY300" s="3">
        <v>93205</v>
      </c>
      <c r="MDZ300" s="3">
        <v>93205</v>
      </c>
      <c r="MEA300" s="3">
        <v>93205</v>
      </c>
      <c r="MEB300" s="3">
        <v>93205</v>
      </c>
      <c r="MEC300" s="3">
        <v>93205</v>
      </c>
      <c r="MED300" s="3">
        <v>93205</v>
      </c>
      <c r="MEE300" s="3">
        <v>93205</v>
      </c>
      <c r="MEF300" s="3">
        <v>93205</v>
      </c>
      <c r="MEG300" s="3">
        <v>93205</v>
      </c>
      <c r="MEH300" s="3">
        <v>93205</v>
      </c>
      <c r="MEI300" s="3">
        <v>93205</v>
      </c>
      <c r="MEJ300" s="3">
        <v>93205</v>
      </c>
      <c r="MEK300" s="3">
        <v>93205</v>
      </c>
      <c r="MEL300" s="3">
        <v>93205</v>
      </c>
      <c r="MEM300" s="3">
        <v>93205</v>
      </c>
      <c r="MEN300" s="3">
        <v>93205</v>
      </c>
      <c r="MEO300" s="3">
        <v>93205</v>
      </c>
      <c r="MEP300" s="3">
        <v>93205</v>
      </c>
      <c r="MEQ300" s="3">
        <v>93205</v>
      </c>
      <c r="MER300" s="3">
        <v>93205</v>
      </c>
      <c r="MES300" s="3">
        <v>93205</v>
      </c>
      <c r="MET300" s="3">
        <v>93205</v>
      </c>
      <c r="MEU300" s="3">
        <v>93205</v>
      </c>
      <c r="MEV300" s="3">
        <v>93205</v>
      </c>
      <c r="MEW300" s="3">
        <v>93205</v>
      </c>
      <c r="MEX300" s="3">
        <v>93205</v>
      </c>
      <c r="MEY300" s="3">
        <v>93205</v>
      </c>
      <c r="MEZ300" s="3">
        <v>93205</v>
      </c>
      <c r="MFA300" s="3">
        <v>93205</v>
      </c>
      <c r="MFB300" s="3">
        <v>93205</v>
      </c>
      <c r="MFC300" s="3">
        <v>93205</v>
      </c>
      <c r="MFD300" s="3">
        <v>93205</v>
      </c>
      <c r="MFE300" s="3">
        <v>93205</v>
      </c>
      <c r="MFF300" s="3">
        <v>93205</v>
      </c>
      <c r="MFG300" s="3">
        <v>93205</v>
      </c>
      <c r="MFH300" s="3">
        <v>93205</v>
      </c>
      <c r="MFI300" s="3">
        <v>93205</v>
      </c>
      <c r="MFJ300" s="3">
        <v>93205</v>
      </c>
      <c r="MFK300" s="3">
        <v>93205</v>
      </c>
      <c r="MFL300" s="3">
        <v>93205</v>
      </c>
      <c r="MFM300" s="3">
        <v>93205</v>
      </c>
      <c r="MFN300" s="3">
        <v>93205</v>
      </c>
      <c r="MFO300" s="3">
        <v>93205</v>
      </c>
      <c r="MFP300" s="3">
        <v>93205</v>
      </c>
      <c r="MFQ300" s="3">
        <v>93205</v>
      </c>
      <c r="MFR300" s="3">
        <v>93205</v>
      </c>
      <c r="MFS300" s="3">
        <v>93205</v>
      </c>
      <c r="MFT300" s="3">
        <v>93205</v>
      </c>
      <c r="MFU300" s="3">
        <v>93205</v>
      </c>
      <c r="MFV300" s="3">
        <v>93205</v>
      </c>
      <c r="MFW300" s="3">
        <v>93205</v>
      </c>
      <c r="MFX300" s="3">
        <v>93205</v>
      </c>
      <c r="MFY300" s="3">
        <v>93205</v>
      </c>
      <c r="MFZ300" s="3">
        <v>93205</v>
      </c>
      <c r="MGA300" s="3">
        <v>93205</v>
      </c>
      <c r="MGB300" s="3">
        <v>93205</v>
      </c>
      <c r="MGC300" s="3">
        <v>93205</v>
      </c>
      <c r="MGD300" s="3">
        <v>93205</v>
      </c>
      <c r="MGE300" s="3">
        <v>93205</v>
      </c>
      <c r="MGF300" s="3">
        <v>93205</v>
      </c>
      <c r="MGG300" s="3">
        <v>93205</v>
      </c>
      <c r="MGH300" s="3">
        <v>93205</v>
      </c>
      <c r="MGI300" s="3">
        <v>93205</v>
      </c>
      <c r="MGJ300" s="3">
        <v>93205</v>
      </c>
      <c r="MGK300" s="3">
        <v>93205</v>
      </c>
      <c r="MGL300" s="3">
        <v>93205</v>
      </c>
      <c r="MGM300" s="3">
        <v>93205</v>
      </c>
      <c r="MGN300" s="3">
        <v>93205</v>
      </c>
      <c r="MGO300" s="3">
        <v>93205</v>
      </c>
      <c r="MGP300" s="3">
        <v>93205</v>
      </c>
      <c r="MGQ300" s="3">
        <v>93205</v>
      </c>
      <c r="MGR300" s="3">
        <v>93205</v>
      </c>
      <c r="MGS300" s="3">
        <v>93205</v>
      </c>
      <c r="MGT300" s="3">
        <v>93205</v>
      </c>
      <c r="MGU300" s="3">
        <v>93205</v>
      </c>
      <c r="MGV300" s="3">
        <v>93205</v>
      </c>
      <c r="MGW300" s="3">
        <v>93205</v>
      </c>
      <c r="MGX300" s="3">
        <v>93205</v>
      </c>
      <c r="MGY300" s="3">
        <v>93205</v>
      </c>
      <c r="MGZ300" s="3">
        <v>93205</v>
      </c>
      <c r="MHA300" s="3">
        <v>93205</v>
      </c>
      <c r="MHB300" s="3">
        <v>93205</v>
      </c>
      <c r="MHC300" s="3">
        <v>93205</v>
      </c>
      <c r="MHD300" s="3">
        <v>93205</v>
      </c>
      <c r="MHE300" s="3">
        <v>93205</v>
      </c>
      <c r="MHF300" s="3">
        <v>93205</v>
      </c>
      <c r="MHG300" s="3">
        <v>93205</v>
      </c>
      <c r="MHH300" s="3">
        <v>93205</v>
      </c>
      <c r="MHI300" s="3">
        <v>93205</v>
      </c>
      <c r="MHJ300" s="3">
        <v>93205</v>
      </c>
      <c r="MHK300" s="3">
        <v>93205</v>
      </c>
      <c r="MHL300" s="3">
        <v>93205</v>
      </c>
      <c r="MHM300" s="3">
        <v>93205</v>
      </c>
      <c r="MHN300" s="3">
        <v>93205</v>
      </c>
      <c r="MHO300" s="3">
        <v>93205</v>
      </c>
      <c r="MHP300" s="3">
        <v>93205</v>
      </c>
      <c r="MHQ300" s="3">
        <v>93205</v>
      </c>
      <c r="MHR300" s="3">
        <v>93205</v>
      </c>
      <c r="MHS300" s="3">
        <v>93205</v>
      </c>
      <c r="MHT300" s="3">
        <v>93205</v>
      </c>
      <c r="MHU300" s="3">
        <v>93205</v>
      </c>
      <c r="MHV300" s="3">
        <v>93205</v>
      </c>
      <c r="MHW300" s="3">
        <v>93205</v>
      </c>
      <c r="MHX300" s="3">
        <v>93205</v>
      </c>
      <c r="MHY300" s="3">
        <v>93205</v>
      </c>
      <c r="MHZ300" s="3">
        <v>93205</v>
      </c>
      <c r="MIA300" s="3">
        <v>93205</v>
      </c>
      <c r="MIB300" s="3">
        <v>93205</v>
      </c>
      <c r="MIC300" s="3">
        <v>93205</v>
      </c>
      <c r="MID300" s="3">
        <v>93205</v>
      </c>
      <c r="MIE300" s="3">
        <v>93205</v>
      </c>
      <c r="MIF300" s="3">
        <v>93205</v>
      </c>
      <c r="MIG300" s="3">
        <v>93205</v>
      </c>
      <c r="MIH300" s="3">
        <v>93205</v>
      </c>
      <c r="MII300" s="3">
        <v>93205</v>
      </c>
      <c r="MIJ300" s="3">
        <v>93205</v>
      </c>
      <c r="MIK300" s="3">
        <v>93205</v>
      </c>
      <c r="MIL300" s="3">
        <v>93205</v>
      </c>
      <c r="MIM300" s="3">
        <v>93205</v>
      </c>
      <c r="MIN300" s="3">
        <v>93205</v>
      </c>
      <c r="MIO300" s="3">
        <v>93205</v>
      </c>
      <c r="MIP300" s="3">
        <v>93205</v>
      </c>
      <c r="MIQ300" s="3">
        <v>93205</v>
      </c>
      <c r="MIR300" s="3">
        <v>93205</v>
      </c>
      <c r="MIS300" s="3">
        <v>93205</v>
      </c>
      <c r="MIT300" s="3">
        <v>93205</v>
      </c>
      <c r="MIU300" s="3">
        <v>93205</v>
      </c>
      <c r="MIV300" s="3">
        <v>93205</v>
      </c>
      <c r="MIW300" s="3">
        <v>93205</v>
      </c>
      <c r="MIX300" s="3">
        <v>93205</v>
      </c>
      <c r="MIY300" s="3">
        <v>93205</v>
      </c>
      <c r="MIZ300" s="3">
        <v>93205</v>
      </c>
      <c r="MJA300" s="3">
        <v>93205</v>
      </c>
      <c r="MJB300" s="3">
        <v>93205</v>
      </c>
      <c r="MJC300" s="3">
        <v>93205</v>
      </c>
      <c r="MJD300" s="3">
        <v>93205</v>
      </c>
      <c r="MJE300" s="3">
        <v>93205</v>
      </c>
      <c r="MJF300" s="3">
        <v>93205</v>
      </c>
      <c r="MJG300" s="3">
        <v>93205</v>
      </c>
      <c r="MJH300" s="3">
        <v>93205</v>
      </c>
      <c r="MJI300" s="3">
        <v>93205</v>
      </c>
      <c r="MJJ300" s="3">
        <v>93205</v>
      </c>
      <c r="MJK300" s="3">
        <v>93205</v>
      </c>
      <c r="MJL300" s="3">
        <v>93205</v>
      </c>
      <c r="MJM300" s="3">
        <v>93205</v>
      </c>
      <c r="MJN300" s="3">
        <v>93205</v>
      </c>
      <c r="MJO300" s="3">
        <v>93205</v>
      </c>
      <c r="MJP300" s="3">
        <v>93205</v>
      </c>
      <c r="MJQ300" s="3">
        <v>93205</v>
      </c>
      <c r="MJR300" s="3">
        <v>93205</v>
      </c>
      <c r="MJS300" s="3">
        <v>93205</v>
      </c>
      <c r="MJT300" s="3">
        <v>93205</v>
      </c>
      <c r="MJU300" s="3">
        <v>93205</v>
      </c>
      <c r="MJV300" s="3">
        <v>93205</v>
      </c>
      <c r="MJW300" s="3">
        <v>93205</v>
      </c>
      <c r="MJX300" s="3">
        <v>93205</v>
      </c>
      <c r="MJY300" s="3">
        <v>93205</v>
      </c>
      <c r="MJZ300" s="3">
        <v>93205</v>
      </c>
      <c r="MKA300" s="3">
        <v>93205</v>
      </c>
      <c r="MKB300" s="3">
        <v>93205</v>
      </c>
      <c r="MKC300" s="3">
        <v>93205</v>
      </c>
      <c r="MKD300" s="3">
        <v>93205</v>
      </c>
      <c r="MKE300" s="3">
        <v>93205</v>
      </c>
      <c r="MKF300" s="3">
        <v>93205</v>
      </c>
      <c r="MKG300" s="3">
        <v>93205</v>
      </c>
      <c r="MKH300" s="3">
        <v>93205</v>
      </c>
      <c r="MKI300" s="3">
        <v>93205</v>
      </c>
      <c r="MKJ300" s="3">
        <v>93205</v>
      </c>
      <c r="MKK300" s="3">
        <v>93205</v>
      </c>
      <c r="MKL300" s="3">
        <v>93205</v>
      </c>
      <c r="MKM300" s="3">
        <v>93205</v>
      </c>
      <c r="MKN300" s="3">
        <v>93205</v>
      </c>
      <c r="MKO300" s="3">
        <v>93205</v>
      </c>
      <c r="MKP300" s="3">
        <v>93205</v>
      </c>
      <c r="MKQ300" s="3">
        <v>93205</v>
      </c>
      <c r="MKR300" s="3">
        <v>93205</v>
      </c>
      <c r="MKS300" s="3">
        <v>93205</v>
      </c>
      <c r="MKT300" s="3">
        <v>93205</v>
      </c>
      <c r="MKU300" s="3">
        <v>93205</v>
      </c>
      <c r="MKV300" s="3">
        <v>93205</v>
      </c>
      <c r="MKW300" s="3">
        <v>93205</v>
      </c>
      <c r="MKX300" s="3">
        <v>93205</v>
      </c>
      <c r="MKY300" s="3">
        <v>93205</v>
      </c>
      <c r="MKZ300" s="3">
        <v>93205</v>
      </c>
      <c r="MLA300" s="3">
        <v>93205</v>
      </c>
      <c r="MLB300" s="3">
        <v>93205</v>
      </c>
      <c r="MLC300" s="3">
        <v>93205</v>
      </c>
      <c r="MLD300" s="3">
        <v>93205</v>
      </c>
      <c r="MLE300" s="3">
        <v>93205</v>
      </c>
      <c r="MLF300" s="3">
        <v>93205</v>
      </c>
      <c r="MLG300" s="3">
        <v>93205</v>
      </c>
      <c r="MLH300" s="3">
        <v>93205</v>
      </c>
      <c r="MLI300" s="3">
        <v>93205</v>
      </c>
      <c r="MLJ300" s="3">
        <v>93205</v>
      </c>
      <c r="MLK300" s="3">
        <v>93205</v>
      </c>
      <c r="MLL300" s="3">
        <v>93205</v>
      </c>
      <c r="MLM300" s="3">
        <v>93205</v>
      </c>
      <c r="MLN300" s="3">
        <v>93205</v>
      </c>
      <c r="MLO300" s="3">
        <v>93205</v>
      </c>
      <c r="MLP300" s="3">
        <v>93205</v>
      </c>
      <c r="MLQ300" s="3">
        <v>93205</v>
      </c>
      <c r="MLR300" s="3">
        <v>93205</v>
      </c>
      <c r="MLS300" s="3">
        <v>93205</v>
      </c>
      <c r="MLT300" s="3">
        <v>93205</v>
      </c>
      <c r="MLU300" s="3">
        <v>93205</v>
      </c>
      <c r="MLV300" s="3">
        <v>93205</v>
      </c>
      <c r="MLW300" s="3">
        <v>93205</v>
      </c>
      <c r="MLX300" s="3">
        <v>93205</v>
      </c>
      <c r="MLY300" s="3">
        <v>93205</v>
      </c>
      <c r="MLZ300" s="3">
        <v>93205</v>
      </c>
      <c r="MMA300" s="3">
        <v>93205</v>
      </c>
      <c r="MMB300" s="3">
        <v>93205</v>
      </c>
      <c r="MMC300" s="3">
        <v>93205</v>
      </c>
      <c r="MMD300" s="3">
        <v>93205</v>
      </c>
      <c r="MME300" s="3">
        <v>93205</v>
      </c>
      <c r="MMF300" s="3">
        <v>93205</v>
      </c>
      <c r="MMG300" s="3">
        <v>93205</v>
      </c>
      <c r="MMH300" s="3">
        <v>93205</v>
      </c>
      <c r="MMI300" s="3">
        <v>93205</v>
      </c>
      <c r="MMJ300" s="3">
        <v>93205</v>
      </c>
      <c r="MMK300" s="3">
        <v>93205</v>
      </c>
      <c r="MML300" s="3">
        <v>93205</v>
      </c>
      <c r="MMM300" s="3">
        <v>93205</v>
      </c>
      <c r="MMN300" s="3">
        <v>93205</v>
      </c>
      <c r="MMO300" s="3">
        <v>93205</v>
      </c>
      <c r="MMP300" s="3">
        <v>93205</v>
      </c>
      <c r="MMQ300" s="3">
        <v>93205</v>
      </c>
      <c r="MMR300" s="3">
        <v>93205</v>
      </c>
      <c r="MMS300" s="3">
        <v>93205</v>
      </c>
      <c r="MMT300" s="3">
        <v>93205</v>
      </c>
      <c r="MMU300" s="3">
        <v>93205</v>
      </c>
      <c r="MMV300" s="3">
        <v>93205</v>
      </c>
      <c r="MMW300" s="3">
        <v>93205</v>
      </c>
      <c r="MMX300" s="3">
        <v>93205</v>
      </c>
      <c r="MMY300" s="3">
        <v>93205</v>
      </c>
      <c r="MMZ300" s="3">
        <v>93205</v>
      </c>
      <c r="MNA300" s="3">
        <v>93205</v>
      </c>
      <c r="MNB300" s="3">
        <v>93205</v>
      </c>
      <c r="MNC300" s="3">
        <v>93205</v>
      </c>
      <c r="MND300" s="3">
        <v>93205</v>
      </c>
      <c r="MNE300" s="3">
        <v>93205</v>
      </c>
      <c r="MNF300" s="3">
        <v>93205</v>
      </c>
      <c r="MNG300" s="3">
        <v>93205</v>
      </c>
      <c r="MNH300" s="3">
        <v>93205</v>
      </c>
      <c r="MNI300" s="3">
        <v>93205</v>
      </c>
      <c r="MNJ300" s="3">
        <v>93205</v>
      </c>
      <c r="MNK300" s="3">
        <v>93205</v>
      </c>
      <c r="MNL300" s="3">
        <v>93205</v>
      </c>
      <c r="MNM300" s="3">
        <v>93205</v>
      </c>
      <c r="MNN300" s="3">
        <v>93205</v>
      </c>
      <c r="MNO300" s="3">
        <v>93205</v>
      </c>
      <c r="MNP300" s="3">
        <v>93205</v>
      </c>
      <c r="MNQ300" s="3">
        <v>93205</v>
      </c>
      <c r="MNR300" s="3">
        <v>93205</v>
      </c>
      <c r="MNS300" s="3">
        <v>93205</v>
      </c>
      <c r="MNT300" s="3">
        <v>93205</v>
      </c>
      <c r="MNU300" s="3">
        <v>93205</v>
      </c>
      <c r="MNV300" s="3">
        <v>93205</v>
      </c>
      <c r="MNW300" s="3">
        <v>93205</v>
      </c>
      <c r="MNX300" s="3">
        <v>93205</v>
      </c>
      <c r="MNY300" s="3">
        <v>93205</v>
      </c>
      <c r="MNZ300" s="3">
        <v>93205</v>
      </c>
      <c r="MOA300" s="3">
        <v>93205</v>
      </c>
      <c r="MOB300" s="3">
        <v>93205</v>
      </c>
      <c r="MOC300" s="3">
        <v>93205</v>
      </c>
      <c r="MOD300" s="3">
        <v>93205</v>
      </c>
      <c r="MOE300" s="3">
        <v>93205</v>
      </c>
      <c r="MOF300" s="3">
        <v>93205</v>
      </c>
      <c r="MOG300" s="3">
        <v>93205</v>
      </c>
      <c r="MOH300" s="3">
        <v>93205</v>
      </c>
      <c r="MOI300" s="3">
        <v>93205</v>
      </c>
      <c r="MOJ300" s="3">
        <v>93205</v>
      </c>
      <c r="MOK300" s="3">
        <v>93205</v>
      </c>
      <c r="MOL300" s="3">
        <v>93205</v>
      </c>
      <c r="MOM300" s="3">
        <v>93205</v>
      </c>
      <c r="MON300" s="3">
        <v>93205</v>
      </c>
      <c r="MOO300" s="3">
        <v>93205</v>
      </c>
      <c r="MOP300" s="3">
        <v>93205</v>
      </c>
      <c r="MOQ300" s="3">
        <v>93205</v>
      </c>
      <c r="MOR300" s="3">
        <v>93205</v>
      </c>
      <c r="MOS300" s="3">
        <v>93205</v>
      </c>
      <c r="MOT300" s="3">
        <v>93205</v>
      </c>
      <c r="MOU300" s="3">
        <v>93205</v>
      </c>
      <c r="MOV300" s="3">
        <v>93205</v>
      </c>
      <c r="MOW300" s="3">
        <v>93205</v>
      </c>
      <c r="MOX300" s="3">
        <v>93205</v>
      </c>
      <c r="MOY300" s="3">
        <v>93205</v>
      </c>
      <c r="MOZ300" s="3">
        <v>93205</v>
      </c>
      <c r="MPA300" s="3">
        <v>93205</v>
      </c>
      <c r="MPB300" s="3">
        <v>93205</v>
      </c>
      <c r="MPC300" s="3">
        <v>93205</v>
      </c>
      <c r="MPD300" s="3">
        <v>93205</v>
      </c>
      <c r="MPE300" s="3">
        <v>93205</v>
      </c>
      <c r="MPF300" s="3">
        <v>93205</v>
      </c>
      <c r="MPG300" s="3">
        <v>93205</v>
      </c>
      <c r="MPH300" s="3">
        <v>93205</v>
      </c>
      <c r="MPI300" s="3">
        <v>93205</v>
      </c>
      <c r="MPJ300" s="3">
        <v>93205</v>
      </c>
      <c r="MPK300" s="3">
        <v>93205</v>
      </c>
      <c r="MPL300" s="3">
        <v>93205</v>
      </c>
      <c r="MPM300" s="3">
        <v>93205</v>
      </c>
      <c r="MPN300" s="3">
        <v>93205</v>
      </c>
      <c r="MPO300" s="3">
        <v>93205</v>
      </c>
      <c r="MPP300" s="3">
        <v>93205</v>
      </c>
      <c r="MPQ300" s="3">
        <v>93205</v>
      </c>
      <c r="MPR300" s="3">
        <v>93205</v>
      </c>
      <c r="MPS300" s="3">
        <v>93205</v>
      </c>
      <c r="MPT300" s="3">
        <v>93205</v>
      </c>
      <c r="MPU300" s="3">
        <v>93205</v>
      </c>
      <c r="MPV300" s="3">
        <v>93205</v>
      </c>
      <c r="MPW300" s="3">
        <v>93205</v>
      </c>
      <c r="MPX300" s="3">
        <v>93205</v>
      </c>
      <c r="MPY300" s="3">
        <v>93205</v>
      </c>
      <c r="MPZ300" s="3">
        <v>93205</v>
      </c>
      <c r="MQA300" s="3">
        <v>93205</v>
      </c>
      <c r="MQB300" s="3">
        <v>93205</v>
      </c>
      <c r="MQC300" s="3">
        <v>93205</v>
      </c>
      <c r="MQD300" s="3">
        <v>93205</v>
      </c>
      <c r="MQE300" s="3">
        <v>93205</v>
      </c>
      <c r="MQF300" s="3">
        <v>93205</v>
      </c>
      <c r="MQG300" s="3">
        <v>93205</v>
      </c>
      <c r="MQH300" s="3">
        <v>93205</v>
      </c>
      <c r="MQI300" s="3">
        <v>93205</v>
      </c>
      <c r="MQJ300" s="3">
        <v>93205</v>
      </c>
      <c r="MQK300" s="3">
        <v>93205</v>
      </c>
      <c r="MQL300" s="3">
        <v>93205</v>
      </c>
      <c r="MQM300" s="3">
        <v>93205</v>
      </c>
      <c r="MQN300" s="3">
        <v>93205</v>
      </c>
      <c r="MQO300" s="3">
        <v>93205</v>
      </c>
      <c r="MQP300" s="3">
        <v>93205</v>
      </c>
      <c r="MQQ300" s="3">
        <v>93205</v>
      </c>
      <c r="MQR300" s="3">
        <v>93205</v>
      </c>
      <c r="MQS300" s="3">
        <v>93205</v>
      </c>
      <c r="MQT300" s="3">
        <v>93205</v>
      </c>
      <c r="MQU300" s="3">
        <v>93205</v>
      </c>
      <c r="MQV300" s="3">
        <v>93205</v>
      </c>
      <c r="MQW300" s="3">
        <v>93205</v>
      </c>
      <c r="MQX300" s="3">
        <v>93205</v>
      </c>
      <c r="MQY300" s="3">
        <v>93205</v>
      </c>
      <c r="MQZ300" s="3">
        <v>93205</v>
      </c>
      <c r="MRA300" s="3">
        <v>93205</v>
      </c>
      <c r="MRB300" s="3">
        <v>93205</v>
      </c>
      <c r="MRC300" s="3">
        <v>93205</v>
      </c>
      <c r="MRD300" s="3">
        <v>93205</v>
      </c>
      <c r="MRE300" s="3">
        <v>93205</v>
      </c>
      <c r="MRF300" s="3">
        <v>93205</v>
      </c>
      <c r="MRG300" s="3">
        <v>93205</v>
      </c>
      <c r="MRH300" s="3">
        <v>93205</v>
      </c>
      <c r="MRI300" s="3">
        <v>93205</v>
      </c>
      <c r="MRJ300" s="3">
        <v>93205</v>
      </c>
      <c r="MRK300" s="3">
        <v>93205</v>
      </c>
      <c r="MRL300" s="3">
        <v>93205</v>
      </c>
      <c r="MRM300" s="3">
        <v>93205</v>
      </c>
      <c r="MRN300" s="3">
        <v>93205</v>
      </c>
      <c r="MRO300" s="3">
        <v>93205</v>
      </c>
      <c r="MRP300" s="3">
        <v>93205</v>
      </c>
      <c r="MRQ300" s="3">
        <v>93205</v>
      </c>
      <c r="MRR300" s="3">
        <v>93205</v>
      </c>
      <c r="MRS300" s="3">
        <v>93205</v>
      </c>
      <c r="MRT300" s="3">
        <v>93205</v>
      </c>
      <c r="MRU300" s="3">
        <v>93205</v>
      </c>
      <c r="MRV300" s="3">
        <v>93205</v>
      </c>
      <c r="MRW300" s="3">
        <v>93205</v>
      </c>
      <c r="MRX300" s="3">
        <v>93205</v>
      </c>
      <c r="MRY300" s="3">
        <v>93205</v>
      </c>
      <c r="MRZ300" s="3">
        <v>93205</v>
      </c>
      <c r="MSA300" s="3">
        <v>93205</v>
      </c>
      <c r="MSB300" s="3">
        <v>93205</v>
      </c>
      <c r="MSC300" s="3">
        <v>93205</v>
      </c>
      <c r="MSD300" s="3">
        <v>93205</v>
      </c>
      <c r="MSE300" s="3">
        <v>93205</v>
      </c>
      <c r="MSF300" s="3">
        <v>93205</v>
      </c>
      <c r="MSG300" s="3">
        <v>93205</v>
      </c>
      <c r="MSH300" s="3">
        <v>93205</v>
      </c>
      <c r="MSI300" s="3">
        <v>93205</v>
      </c>
      <c r="MSJ300" s="3">
        <v>93205</v>
      </c>
      <c r="MSK300" s="3">
        <v>93205</v>
      </c>
      <c r="MSL300" s="3">
        <v>93205</v>
      </c>
      <c r="MSM300" s="3">
        <v>93205</v>
      </c>
      <c r="MSN300" s="3">
        <v>93205</v>
      </c>
      <c r="MSO300" s="3">
        <v>93205</v>
      </c>
      <c r="MSP300" s="3">
        <v>93205</v>
      </c>
      <c r="MSQ300" s="3">
        <v>93205</v>
      </c>
      <c r="MSR300" s="3">
        <v>93205</v>
      </c>
      <c r="MSS300" s="3">
        <v>93205</v>
      </c>
      <c r="MST300" s="3">
        <v>93205</v>
      </c>
      <c r="MSU300" s="3">
        <v>93205</v>
      </c>
      <c r="MSV300" s="3">
        <v>93205</v>
      </c>
      <c r="MSW300" s="3">
        <v>93205</v>
      </c>
      <c r="MSX300" s="3">
        <v>93205</v>
      </c>
      <c r="MSY300" s="3">
        <v>93205</v>
      </c>
      <c r="MSZ300" s="3">
        <v>93205</v>
      </c>
      <c r="MTA300" s="3">
        <v>93205</v>
      </c>
      <c r="MTB300" s="3">
        <v>93205</v>
      </c>
      <c r="MTC300" s="3">
        <v>93205</v>
      </c>
      <c r="MTD300" s="3">
        <v>93205</v>
      </c>
      <c r="MTE300" s="3">
        <v>93205</v>
      </c>
      <c r="MTF300" s="3">
        <v>93205</v>
      </c>
      <c r="MTG300" s="3">
        <v>93205</v>
      </c>
      <c r="MTH300" s="3">
        <v>93205</v>
      </c>
      <c r="MTI300" s="3">
        <v>93205</v>
      </c>
      <c r="MTJ300" s="3">
        <v>93205</v>
      </c>
      <c r="MTK300" s="3">
        <v>93205</v>
      </c>
      <c r="MTL300" s="3">
        <v>93205</v>
      </c>
      <c r="MTM300" s="3">
        <v>93205</v>
      </c>
      <c r="MTN300" s="3">
        <v>93205</v>
      </c>
      <c r="MTO300" s="3">
        <v>93205</v>
      </c>
      <c r="MTP300" s="3">
        <v>93205</v>
      </c>
      <c r="MTQ300" s="3">
        <v>93205</v>
      </c>
      <c r="MTR300" s="3">
        <v>93205</v>
      </c>
      <c r="MTS300" s="3">
        <v>93205</v>
      </c>
      <c r="MTT300" s="3">
        <v>93205</v>
      </c>
      <c r="MTU300" s="3">
        <v>93205</v>
      </c>
      <c r="MTV300" s="3">
        <v>93205</v>
      </c>
      <c r="MTW300" s="3">
        <v>93205</v>
      </c>
      <c r="MTX300" s="3">
        <v>93205</v>
      </c>
      <c r="MTY300" s="3">
        <v>93205</v>
      </c>
      <c r="MTZ300" s="3">
        <v>93205</v>
      </c>
      <c r="MUA300" s="3">
        <v>93205</v>
      </c>
      <c r="MUB300" s="3">
        <v>93205</v>
      </c>
      <c r="MUC300" s="3">
        <v>93205</v>
      </c>
      <c r="MUD300" s="3">
        <v>93205</v>
      </c>
      <c r="MUE300" s="3">
        <v>93205</v>
      </c>
      <c r="MUF300" s="3">
        <v>93205</v>
      </c>
      <c r="MUG300" s="3">
        <v>93205</v>
      </c>
      <c r="MUH300" s="3">
        <v>93205</v>
      </c>
      <c r="MUI300" s="3">
        <v>93205</v>
      </c>
      <c r="MUJ300" s="3">
        <v>93205</v>
      </c>
      <c r="MUK300" s="3">
        <v>93205</v>
      </c>
      <c r="MUL300" s="3">
        <v>93205</v>
      </c>
      <c r="MUM300" s="3">
        <v>93205</v>
      </c>
      <c r="MUN300" s="3">
        <v>93205</v>
      </c>
      <c r="MUO300" s="3">
        <v>93205</v>
      </c>
      <c r="MUP300" s="3">
        <v>93205</v>
      </c>
      <c r="MUQ300" s="3">
        <v>93205</v>
      </c>
      <c r="MUR300" s="3">
        <v>93205</v>
      </c>
      <c r="MUS300" s="3">
        <v>93205</v>
      </c>
      <c r="MUT300" s="3">
        <v>93205</v>
      </c>
      <c r="MUU300" s="3">
        <v>93205</v>
      </c>
      <c r="MUV300" s="3">
        <v>93205</v>
      </c>
      <c r="MUW300" s="3">
        <v>93205</v>
      </c>
      <c r="MUX300" s="3">
        <v>93205</v>
      </c>
      <c r="MUY300" s="3">
        <v>93205</v>
      </c>
      <c r="MUZ300" s="3">
        <v>93205</v>
      </c>
      <c r="MVA300" s="3">
        <v>93205</v>
      </c>
      <c r="MVB300" s="3">
        <v>93205</v>
      </c>
      <c r="MVC300" s="3">
        <v>93205</v>
      </c>
      <c r="MVD300" s="3">
        <v>93205</v>
      </c>
      <c r="MVE300" s="3">
        <v>93205</v>
      </c>
      <c r="MVF300" s="3">
        <v>93205</v>
      </c>
      <c r="MVG300" s="3">
        <v>93205</v>
      </c>
      <c r="MVH300" s="3">
        <v>93205</v>
      </c>
      <c r="MVI300" s="3">
        <v>93205</v>
      </c>
      <c r="MVJ300" s="3">
        <v>93205</v>
      </c>
      <c r="MVK300" s="3">
        <v>93205</v>
      </c>
      <c r="MVL300" s="3">
        <v>93205</v>
      </c>
      <c r="MVM300" s="3">
        <v>93205</v>
      </c>
      <c r="MVN300" s="3">
        <v>93205</v>
      </c>
      <c r="MVO300" s="3">
        <v>93205</v>
      </c>
      <c r="MVP300" s="3">
        <v>93205</v>
      </c>
      <c r="MVQ300" s="3">
        <v>93205</v>
      </c>
      <c r="MVR300" s="3">
        <v>93205</v>
      </c>
      <c r="MVS300" s="3">
        <v>93205</v>
      </c>
      <c r="MVT300" s="3">
        <v>93205</v>
      </c>
      <c r="MVU300" s="3">
        <v>93205</v>
      </c>
      <c r="MVV300" s="3">
        <v>93205</v>
      </c>
      <c r="MVW300" s="3">
        <v>93205</v>
      </c>
      <c r="MVX300" s="3">
        <v>93205</v>
      </c>
      <c r="MVY300" s="3">
        <v>93205</v>
      </c>
      <c r="MVZ300" s="3">
        <v>93205</v>
      </c>
      <c r="MWA300" s="3">
        <v>93205</v>
      </c>
      <c r="MWB300" s="3">
        <v>93205</v>
      </c>
      <c r="MWC300" s="3">
        <v>93205</v>
      </c>
      <c r="MWD300" s="3">
        <v>93205</v>
      </c>
      <c r="MWE300" s="3">
        <v>93205</v>
      </c>
      <c r="MWF300" s="3">
        <v>93205</v>
      </c>
      <c r="MWG300" s="3">
        <v>93205</v>
      </c>
      <c r="MWH300" s="3">
        <v>93205</v>
      </c>
      <c r="MWI300" s="3">
        <v>93205</v>
      </c>
      <c r="MWJ300" s="3">
        <v>93205</v>
      </c>
      <c r="MWK300" s="3">
        <v>93205</v>
      </c>
      <c r="MWL300" s="3">
        <v>93205</v>
      </c>
      <c r="MWM300" s="3">
        <v>93205</v>
      </c>
      <c r="MWN300" s="3">
        <v>93205</v>
      </c>
      <c r="MWO300" s="3">
        <v>93205</v>
      </c>
      <c r="MWP300" s="3">
        <v>93205</v>
      </c>
      <c r="MWQ300" s="3">
        <v>93205</v>
      </c>
      <c r="MWR300" s="3">
        <v>93205</v>
      </c>
      <c r="MWS300" s="3">
        <v>93205</v>
      </c>
      <c r="MWT300" s="3">
        <v>93205</v>
      </c>
      <c r="MWU300" s="3">
        <v>93205</v>
      </c>
      <c r="MWV300" s="3">
        <v>93205</v>
      </c>
      <c r="MWW300" s="3">
        <v>93205</v>
      </c>
      <c r="MWX300" s="3">
        <v>93205</v>
      </c>
      <c r="MWY300" s="3">
        <v>93205</v>
      </c>
      <c r="MWZ300" s="3">
        <v>93205</v>
      </c>
      <c r="MXA300" s="3">
        <v>93205</v>
      </c>
      <c r="MXB300" s="3">
        <v>93205</v>
      </c>
      <c r="MXC300" s="3">
        <v>93205</v>
      </c>
      <c r="MXD300" s="3">
        <v>93205</v>
      </c>
      <c r="MXE300" s="3">
        <v>93205</v>
      </c>
      <c r="MXF300" s="3">
        <v>93205</v>
      </c>
      <c r="MXG300" s="3">
        <v>93205</v>
      </c>
      <c r="MXH300" s="3">
        <v>93205</v>
      </c>
      <c r="MXI300" s="3">
        <v>93205</v>
      </c>
      <c r="MXJ300" s="3">
        <v>93205</v>
      </c>
      <c r="MXK300" s="3">
        <v>93205</v>
      </c>
      <c r="MXL300" s="3">
        <v>93205</v>
      </c>
      <c r="MXM300" s="3">
        <v>93205</v>
      </c>
      <c r="MXN300" s="3">
        <v>93205</v>
      </c>
      <c r="MXO300" s="3">
        <v>93205</v>
      </c>
      <c r="MXP300" s="3">
        <v>93205</v>
      </c>
      <c r="MXQ300" s="3">
        <v>93205</v>
      </c>
      <c r="MXR300" s="3">
        <v>93205</v>
      </c>
      <c r="MXS300" s="3">
        <v>93205</v>
      </c>
      <c r="MXT300" s="3">
        <v>93205</v>
      </c>
      <c r="MXU300" s="3">
        <v>93205</v>
      </c>
      <c r="MXV300" s="3">
        <v>93205</v>
      </c>
      <c r="MXW300" s="3">
        <v>93205</v>
      </c>
      <c r="MXX300" s="3">
        <v>93205</v>
      </c>
      <c r="MXY300" s="3">
        <v>93205</v>
      </c>
      <c r="MXZ300" s="3">
        <v>93205</v>
      </c>
      <c r="MYA300" s="3">
        <v>93205</v>
      </c>
      <c r="MYB300" s="3">
        <v>93205</v>
      </c>
      <c r="MYC300" s="3">
        <v>93205</v>
      </c>
      <c r="MYD300" s="3">
        <v>93205</v>
      </c>
      <c r="MYE300" s="3">
        <v>93205</v>
      </c>
      <c r="MYF300" s="3">
        <v>93205</v>
      </c>
      <c r="MYG300" s="3">
        <v>93205</v>
      </c>
      <c r="MYH300" s="3">
        <v>93205</v>
      </c>
      <c r="MYI300" s="3">
        <v>93205</v>
      </c>
      <c r="MYJ300" s="3">
        <v>93205</v>
      </c>
      <c r="MYK300" s="3">
        <v>93205</v>
      </c>
      <c r="MYL300" s="3">
        <v>93205</v>
      </c>
      <c r="MYM300" s="3">
        <v>93205</v>
      </c>
      <c r="MYN300" s="3">
        <v>93205</v>
      </c>
      <c r="MYO300" s="3">
        <v>93205</v>
      </c>
      <c r="MYP300" s="3">
        <v>93205</v>
      </c>
      <c r="MYQ300" s="3">
        <v>93205</v>
      </c>
      <c r="MYR300" s="3">
        <v>93205</v>
      </c>
      <c r="MYS300" s="3">
        <v>93205</v>
      </c>
      <c r="MYT300" s="3">
        <v>93205</v>
      </c>
      <c r="MYU300" s="3">
        <v>93205</v>
      </c>
      <c r="MYV300" s="3">
        <v>93205</v>
      </c>
      <c r="MYW300" s="3">
        <v>93205</v>
      </c>
      <c r="MYX300" s="3">
        <v>93205</v>
      </c>
      <c r="MYY300" s="3">
        <v>93205</v>
      </c>
      <c r="MYZ300" s="3">
        <v>93205</v>
      </c>
      <c r="MZA300" s="3">
        <v>93205</v>
      </c>
      <c r="MZB300" s="3">
        <v>93205</v>
      </c>
      <c r="MZC300" s="3">
        <v>93205</v>
      </c>
      <c r="MZD300" s="3">
        <v>93205</v>
      </c>
      <c r="MZE300" s="3">
        <v>93205</v>
      </c>
      <c r="MZF300" s="3">
        <v>93205</v>
      </c>
      <c r="MZG300" s="3">
        <v>93205</v>
      </c>
      <c r="MZH300" s="3">
        <v>93205</v>
      </c>
      <c r="MZI300" s="3">
        <v>93205</v>
      </c>
      <c r="MZJ300" s="3">
        <v>93205</v>
      </c>
      <c r="MZK300" s="3">
        <v>93205</v>
      </c>
      <c r="MZL300" s="3">
        <v>93205</v>
      </c>
      <c r="MZM300" s="3">
        <v>93205</v>
      </c>
      <c r="MZN300" s="3">
        <v>93205</v>
      </c>
      <c r="MZO300" s="3">
        <v>93205</v>
      </c>
      <c r="MZP300" s="3">
        <v>93205</v>
      </c>
      <c r="MZQ300" s="3">
        <v>93205</v>
      </c>
      <c r="MZR300" s="3">
        <v>93205</v>
      </c>
      <c r="MZS300" s="3">
        <v>93205</v>
      </c>
      <c r="MZT300" s="3">
        <v>93205</v>
      </c>
      <c r="MZU300" s="3">
        <v>93205</v>
      </c>
      <c r="MZV300" s="3">
        <v>93205</v>
      </c>
      <c r="MZW300" s="3">
        <v>93205</v>
      </c>
      <c r="MZX300" s="3">
        <v>93205</v>
      </c>
      <c r="MZY300" s="3">
        <v>93205</v>
      </c>
      <c r="MZZ300" s="3">
        <v>93205</v>
      </c>
      <c r="NAA300" s="3">
        <v>93205</v>
      </c>
      <c r="NAB300" s="3">
        <v>93205</v>
      </c>
      <c r="NAC300" s="3">
        <v>93205</v>
      </c>
      <c r="NAD300" s="3">
        <v>93205</v>
      </c>
      <c r="NAE300" s="3">
        <v>93205</v>
      </c>
      <c r="NAF300" s="3">
        <v>93205</v>
      </c>
      <c r="NAG300" s="3">
        <v>93205</v>
      </c>
      <c r="NAH300" s="3">
        <v>93205</v>
      </c>
      <c r="NAI300" s="3">
        <v>93205</v>
      </c>
      <c r="NAJ300" s="3">
        <v>93205</v>
      </c>
      <c r="NAK300" s="3">
        <v>93205</v>
      </c>
      <c r="NAL300" s="3">
        <v>93205</v>
      </c>
      <c r="NAM300" s="3">
        <v>93205</v>
      </c>
      <c r="NAN300" s="3">
        <v>93205</v>
      </c>
      <c r="NAO300" s="3">
        <v>93205</v>
      </c>
      <c r="NAP300" s="3">
        <v>93205</v>
      </c>
      <c r="NAQ300" s="3">
        <v>93205</v>
      </c>
      <c r="NAR300" s="3">
        <v>93205</v>
      </c>
      <c r="NAS300" s="3">
        <v>93205</v>
      </c>
      <c r="NAT300" s="3">
        <v>93205</v>
      </c>
      <c r="NAU300" s="3">
        <v>93205</v>
      </c>
      <c r="NAV300" s="3">
        <v>93205</v>
      </c>
      <c r="NAW300" s="3">
        <v>93205</v>
      </c>
      <c r="NAX300" s="3">
        <v>93205</v>
      </c>
      <c r="NAY300" s="3">
        <v>93205</v>
      </c>
      <c r="NAZ300" s="3">
        <v>93205</v>
      </c>
      <c r="NBA300" s="3">
        <v>93205</v>
      </c>
      <c r="NBB300" s="3">
        <v>93205</v>
      </c>
      <c r="NBC300" s="3">
        <v>93205</v>
      </c>
      <c r="NBD300" s="3">
        <v>93205</v>
      </c>
      <c r="NBE300" s="3">
        <v>93205</v>
      </c>
      <c r="NBF300" s="3">
        <v>93205</v>
      </c>
      <c r="NBG300" s="3">
        <v>93205</v>
      </c>
      <c r="NBH300" s="3">
        <v>93205</v>
      </c>
      <c r="NBI300" s="3">
        <v>93205</v>
      </c>
      <c r="NBJ300" s="3">
        <v>93205</v>
      </c>
      <c r="NBK300" s="3">
        <v>93205</v>
      </c>
      <c r="NBL300" s="3">
        <v>93205</v>
      </c>
      <c r="NBM300" s="3">
        <v>93205</v>
      </c>
      <c r="NBN300" s="3">
        <v>93205</v>
      </c>
      <c r="NBO300" s="3">
        <v>93205</v>
      </c>
      <c r="NBP300" s="3">
        <v>93205</v>
      </c>
      <c r="NBQ300" s="3">
        <v>93205</v>
      </c>
      <c r="NBR300" s="3">
        <v>93205</v>
      </c>
      <c r="NBS300" s="3">
        <v>93205</v>
      </c>
      <c r="NBT300" s="3">
        <v>93205</v>
      </c>
      <c r="NBU300" s="3">
        <v>93205</v>
      </c>
      <c r="NBV300" s="3">
        <v>93205</v>
      </c>
      <c r="NBW300" s="3">
        <v>93205</v>
      </c>
      <c r="NBX300" s="3">
        <v>93205</v>
      </c>
      <c r="NBY300" s="3">
        <v>93205</v>
      </c>
      <c r="NBZ300" s="3">
        <v>93205</v>
      </c>
      <c r="NCA300" s="3">
        <v>93205</v>
      </c>
      <c r="NCB300" s="3">
        <v>93205</v>
      </c>
      <c r="NCC300" s="3">
        <v>93205</v>
      </c>
      <c r="NCD300" s="3">
        <v>93205</v>
      </c>
      <c r="NCE300" s="3">
        <v>93205</v>
      </c>
      <c r="NCF300" s="3">
        <v>93205</v>
      </c>
      <c r="NCG300" s="3">
        <v>93205</v>
      </c>
      <c r="NCH300" s="3">
        <v>93205</v>
      </c>
      <c r="NCI300" s="3">
        <v>93205</v>
      </c>
      <c r="NCJ300" s="3">
        <v>93205</v>
      </c>
      <c r="NCK300" s="3">
        <v>93205</v>
      </c>
      <c r="NCL300" s="3">
        <v>93205</v>
      </c>
      <c r="NCM300" s="3">
        <v>93205</v>
      </c>
      <c r="NCN300" s="3">
        <v>93205</v>
      </c>
      <c r="NCO300" s="3">
        <v>93205</v>
      </c>
      <c r="NCP300" s="3">
        <v>93205</v>
      </c>
      <c r="NCQ300" s="3">
        <v>93205</v>
      </c>
      <c r="NCR300" s="3">
        <v>93205</v>
      </c>
      <c r="NCS300" s="3">
        <v>93205</v>
      </c>
      <c r="NCT300" s="3">
        <v>93205</v>
      </c>
      <c r="NCU300" s="3">
        <v>93205</v>
      </c>
      <c r="NCV300" s="3">
        <v>93205</v>
      </c>
      <c r="NCW300" s="3">
        <v>93205</v>
      </c>
      <c r="NCX300" s="3">
        <v>93205</v>
      </c>
      <c r="NCY300" s="3">
        <v>93205</v>
      </c>
      <c r="NCZ300" s="3">
        <v>93205</v>
      </c>
      <c r="NDA300" s="3">
        <v>93205</v>
      </c>
      <c r="NDB300" s="3">
        <v>93205</v>
      </c>
      <c r="NDC300" s="3">
        <v>93205</v>
      </c>
      <c r="NDD300" s="3">
        <v>93205</v>
      </c>
      <c r="NDE300" s="3">
        <v>93205</v>
      </c>
      <c r="NDF300" s="3">
        <v>93205</v>
      </c>
      <c r="NDG300" s="3">
        <v>93205</v>
      </c>
      <c r="NDH300" s="3">
        <v>93205</v>
      </c>
      <c r="NDI300" s="3">
        <v>93205</v>
      </c>
      <c r="NDJ300" s="3">
        <v>93205</v>
      </c>
      <c r="NDK300" s="3">
        <v>93205</v>
      </c>
      <c r="NDL300" s="3">
        <v>93205</v>
      </c>
      <c r="NDM300" s="3">
        <v>93205</v>
      </c>
      <c r="NDN300" s="3">
        <v>93205</v>
      </c>
      <c r="NDO300" s="3">
        <v>93205</v>
      </c>
      <c r="NDP300" s="3">
        <v>93205</v>
      </c>
      <c r="NDQ300" s="3">
        <v>93205</v>
      </c>
      <c r="NDR300" s="3">
        <v>93205</v>
      </c>
      <c r="NDS300" s="3">
        <v>93205</v>
      </c>
      <c r="NDT300" s="3">
        <v>93205</v>
      </c>
      <c r="NDU300" s="3">
        <v>93205</v>
      </c>
      <c r="NDV300" s="3">
        <v>93205</v>
      </c>
      <c r="NDW300" s="3">
        <v>93205</v>
      </c>
      <c r="NDX300" s="3">
        <v>93205</v>
      </c>
      <c r="NDY300" s="3">
        <v>93205</v>
      </c>
      <c r="NDZ300" s="3">
        <v>93205</v>
      </c>
      <c r="NEA300" s="3">
        <v>93205</v>
      </c>
      <c r="NEB300" s="3">
        <v>93205</v>
      </c>
      <c r="NEC300" s="3">
        <v>93205</v>
      </c>
      <c r="NED300" s="3">
        <v>93205</v>
      </c>
      <c r="NEE300" s="3">
        <v>93205</v>
      </c>
      <c r="NEF300" s="3">
        <v>93205</v>
      </c>
      <c r="NEG300" s="3">
        <v>93205</v>
      </c>
      <c r="NEH300" s="3">
        <v>93205</v>
      </c>
      <c r="NEI300" s="3">
        <v>93205</v>
      </c>
      <c r="NEJ300" s="3">
        <v>93205</v>
      </c>
      <c r="NEK300" s="3">
        <v>93205</v>
      </c>
      <c r="NEL300" s="3">
        <v>93205</v>
      </c>
      <c r="NEM300" s="3">
        <v>93205</v>
      </c>
      <c r="NEN300" s="3">
        <v>93205</v>
      </c>
      <c r="NEO300" s="3">
        <v>93205</v>
      </c>
      <c r="NEP300" s="3">
        <v>93205</v>
      </c>
      <c r="NEQ300" s="3">
        <v>93205</v>
      </c>
      <c r="NER300" s="3">
        <v>93205</v>
      </c>
      <c r="NES300" s="3">
        <v>93205</v>
      </c>
      <c r="NET300" s="3">
        <v>93205</v>
      </c>
      <c r="NEU300" s="3">
        <v>93205</v>
      </c>
      <c r="NEV300" s="3">
        <v>93205</v>
      </c>
      <c r="NEW300" s="3">
        <v>93205</v>
      </c>
      <c r="NEX300" s="3">
        <v>93205</v>
      </c>
      <c r="NEY300" s="3">
        <v>93205</v>
      </c>
      <c r="NEZ300" s="3">
        <v>93205</v>
      </c>
      <c r="NFA300" s="3">
        <v>93205</v>
      </c>
      <c r="NFB300" s="3">
        <v>93205</v>
      </c>
      <c r="NFC300" s="3">
        <v>93205</v>
      </c>
      <c r="NFD300" s="3">
        <v>93205</v>
      </c>
      <c r="NFE300" s="3">
        <v>93205</v>
      </c>
      <c r="NFF300" s="3">
        <v>93205</v>
      </c>
      <c r="NFG300" s="3">
        <v>93205</v>
      </c>
      <c r="NFH300" s="3">
        <v>93205</v>
      </c>
      <c r="NFI300" s="3">
        <v>93205</v>
      </c>
      <c r="NFJ300" s="3">
        <v>93205</v>
      </c>
      <c r="NFK300" s="3">
        <v>93205</v>
      </c>
      <c r="NFL300" s="3">
        <v>93205</v>
      </c>
      <c r="NFM300" s="3">
        <v>93205</v>
      </c>
      <c r="NFN300" s="3">
        <v>93205</v>
      </c>
      <c r="NFO300" s="3">
        <v>93205</v>
      </c>
      <c r="NFP300" s="3">
        <v>93205</v>
      </c>
      <c r="NFQ300" s="3">
        <v>93205</v>
      </c>
      <c r="NFR300" s="3">
        <v>93205</v>
      </c>
      <c r="NFS300" s="3">
        <v>93205</v>
      </c>
      <c r="NFT300" s="3">
        <v>93205</v>
      </c>
      <c r="NFU300" s="3">
        <v>93205</v>
      </c>
      <c r="NFV300" s="3">
        <v>93205</v>
      </c>
      <c r="NFW300" s="3">
        <v>93205</v>
      </c>
      <c r="NFX300" s="3">
        <v>93205</v>
      </c>
      <c r="NFY300" s="3">
        <v>93205</v>
      </c>
      <c r="NFZ300" s="3">
        <v>93205</v>
      </c>
      <c r="NGA300" s="3">
        <v>93205</v>
      </c>
      <c r="NGB300" s="3">
        <v>93205</v>
      </c>
      <c r="NGC300" s="3">
        <v>93205</v>
      </c>
      <c r="NGD300" s="3">
        <v>93205</v>
      </c>
      <c r="NGE300" s="3">
        <v>93205</v>
      </c>
      <c r="NGF300" s="3">
        <v>93205</v>
      </c>
      <c r="NGG300" s="3">
        <v>93205</v>
      </c>
      <c r="NGH300" s="3">
        <v>93205</v>
      </c>
      <c r="NGI300" s="3">
        <v>93205</v>
      </c>
      <c r="NGJ300" s="3">
        <v>93205</v>
      </c>
      <c r="NGK300" s="3">
        <v>93205</v>
      </c>
      <c r="NGL300" s="3">
        <v>93205</v>
      </c>
      <c r="NGM300" s="3">
        <v>93205</v>
      </c>
      <c r="NGN300" s="3">
        <v>93205</v>
      </c>
      <c r="NGO300" s="3">
        <v>93205</v>
      </c>
      <c r="NGP300" s="3">
        <v>93205</v>
      </c>
      <c r="NGQ300" s="3">
        <v>93205</v>
      </c>
      <c r="NGR300" s="3">
        <v>93205</v>
      </c>
      <c r="NGS300" s="3">
        <v>93205</v>
      </c>
      <c r="NGT300" s="3">
        <v>93205</v>
      </c>
      <c r="NGU300" s="3">
        <v>93205</v>
      </c>
      <c r="NGV300" s="3">
        <v>93205</v>
      </c>
      <c r="NGW300" s="3">
        <v>93205</v>
      </c>
      <c r="NGX300" s="3">
        <v>93205</v>
      </c>
      <c r="NGY300" s="3">
        <v>93205</v>
      </c>
      <c r="NGZ300" s="3">
        <v>93205</v>
      </c>
      <c r="NHA300" s="3">
        <v>93205</v>
      </c>
      <c r="NHB300" s="3">
        <v>93205</v>
      </c>
      <c r="NHC300" s="3">
        <v>93205</v>
      </c>
      <c r="NHD300" s="3">
        <v>93205</v>
      </c>
      <c r="NHE300" s="3">
        <v>93205</v>
      </c>
      <c r="NHF300" s="3">
        <v>93205</v>
      </c>
      <c r="NHG300" s="3">
        <v>93205</v>
      </c>
      <c r="NHH300" s="3">
        <v>93205</v>
      </c>
      <c r="NHI300" s="3">
        <v>93205</v>
      </c>
      <c r="NHJ300" s="3">
        <v>93205</v>
      </c>
      <c r="NHK300" s="3">
        <v>93205</v>
      </c>
      <c r="NHL300" s="3">
        <v>93205</v>
      </c>
      <c r="NHM300" s="3">
        <v>93205</v>
      </c>
      <c r="NHN300" s="3">
        <v>93205</v>
      </c>
      <c r="NHO300" s="3">
        <v>93205</v>
      </c>
      <c r="NHP300" s="3">
        <v>93205</v>
      </c>
      <c r="NHQ300" s="3">
        <v>93205</v>
      </c>
      <c r="NHR300" s="3">
        <v>93205</v>
      </c>
      <c r="NHS300" s="3">
        <v>93205</v>
      </c>
      <c r="NHT300" s="3">
        <v>93205</v>
      </c>
      <c r="NHU300" s="3">
        <v>93205</v>
      </c>
      <c r="NHV300" s="3">
        <v>93205</v>
      </c>
      <c r="NHW300" s="3">
        <v>93205</v>
      </c>
      <c r="NHX300" s="3">
        <v>93205</v>
      </c>
      <c r="NHY300" s="3">
        <v>93205</v>
      </c>
      <c r="NHZ300" s="3">
        <v>93205</v>
      </c>
      <c r="NIA300" s="3">
        <v>93205</v>
      </c>
      <c r="NIB300" s="3">
        <v>93205</v>
      </c>
      <c r="NIC300" s="3">
        <v>93205</v>
      </c>
      <c r="NID300" s="3">
        <v>93205</v>
      </c>
      <c r="NIE300" s="3">
        <v>93205</v>
      </c>
      <c r="NIF300" s="3">
        <v>93205</v>
      </c>
      <c r="NIG300" s="3">
        <v>93205</v>
      </c>
      <c r="NIH300" s="3">
        <v>93205</v>
      </c>
      <c r="NII300" s="3">
        <v>93205</v>
      </c>
      <c r="NIJ300" s="3">
        <v>93205</v>
      </c>
      <c r="NIK300" s="3">
        <v>93205</v>
      </c>
      <c r="NIL300" s="3">
        <v>93205</v>
      </c>
      <c r="NIM300" s="3">
        <v>93205</v>
      </c>
      <c r="NIN300" s="3">
        <v>93205</v>
      </c>
      <c r="NIO300" s="3">
        <v>93205</v>
      </c>
      <c r="NIP300" s="3">
        <v>93205</v>
      </c>
      <c r="NIQ300" s="3">
        <v>93205</v>
      </c>
      <c r="NIR300" s="3">
        <v>93205</v>
      </c>
      <c r="NIS300" s="3">
        <v>93205</v>
      </c>
      <c r="NIT300" s="3">
        <v>93205</v>
      </c>
      <c r="NIU300" s="3">
        <v>93205</v>
      </c>
      <c r="NIV300" s="3">
        <v>93205</v>
      </c>
      <c r="NIW300" s="3">
        <v>93205</v>
      </c>
      <c r="NIX300" s="3">
        <v>93205</v>
      </c>
      <c r="NIY300" s="3">
        <v>93205</v>
      </c>
      <c r="NIZ300" s="3">
        <v>93205</v>
      </c>
      <c r="NJA300" s="3">
        <v>93205</v>
      </c>
      <c r="NJB300" s="3">
        <v>93205</v>
      </c>
      <c r="NJC300" s="3">
        <v>93205</v>
      </c>
      <c r="NJD300" s="3">
        <v>93205</v>
      </c>
      <c r="NJE300" s="3">
        <v>93205</v>
      </c>
      <c r="NJF300" s="3">
        <v>93205</v>
      </c>
      <c r="NJG300" s="3">
        <v>93205</v>
      </c>
      <c r="NJH300" s="3">
        <v>93205</v>
      </c>
      <c r="NJI300" s="3">
        <v>93205</v>
      </c>
      <c r="NJJ300" s="3">
        <v>93205</v>
      </c>
      <c r="NJK300" s="3">
        <v>93205</v>
      </c>
      <c r="NJL300" s="3">
        <v>93205</v>
      </c>
      <c r="NJM300" s="3">
        <v>93205</v>
      </c>
      <c r="NJN300" s="3">
        <v>93205</v>
      </c>
      <c r="NJO300" s="3">
        <v>93205</v>
      </c>
      <c r="NJP300" s="3">
        <v>93205</v>
      </c>
      <c r="NJQ300" s="3">
        <v>93205</v>
      </c>
      <c r="NJR300" s="3">
        <v>93205</v>
      </c>
      <c r="NJS300" s="3">
        <v>93205</v>
      </c>
      <c r="NJT300" s="3">
        <v>93205</v>
      </c>
      <c r="NJU300" s="3">
        <v>93205</v>
      </c>
      <c r="NJV300" s="3">
        <v>93205</v>
      </c>
      <c r="NJW300" s="3">
        <v>93205</v>
      </c>
      <c r="NJX300" s="3">
        <v>93205</v>
      </c>
      <c r="NJY300" s="3">
        <v>93205</v>
      </c>
      <c r="NJZ300" s="3">
        <v>93205</v>
      </c>
      <c r="NKA300" s="3">
        <v>93205</v>
      </c>
      <c r="NKB300" s="3">
        <v>93205</v>
      </c>
      <c r="NKC300" s="3">
        <v>93205</v>
      </c>
      <c r="NKD300" s="3">
        <v>93205</v>
      </c>
      <c r="NKE300" s="3">
        <v>93205</v>
      </c>
      <c r="NKF300" s="3">
        <v>93205</v>
      </c>
      <c r="NKG300" s="3">
        <v>93205</v>
      </c>
      <c r="NKH300" s="3">
        <v>93205</v>
      </c>
      <c r="NKI300" s="3">
        <v>93205</v>
      </c>
      <c r="NKJ300" s="3">
        <v>93205</v>
      </c>
      <c r="NKK300" s="3">
        <v>93205</v>
      </c>
      <c r="NKL300" s="3">
        <v>93205</v>
      </c>
      <c r="NKM300" s="3">
        <v>93205</v>
      </c>
      <c r="NKN300" s="3">
        <v>93205</v>
      </c>
      <c r="NKO300" s="3">
        <v>93205</v>
      </c>
      <c r="NKP300" s="3">
        <v>93205</v>
      </c>
      <c r="NKQ300" s="3">
        <v>93205</v>
      </c>
      <c r="NKR300" s="3">
        <v>93205</v>
      </c>
      <c r="NKS300" s="3">
        <v>93205</v>
      </c>
      <c r="NKT300" s="3">
        <v>93205</v>
      </c>
      <c r="NKU300" s="3">
        <v>93205</v>
      </c>
      <c r="NKV300" s="3">
        <v>93205</v>
      </c>
      <c r="NKW300" s="3">
        <v>93205</v>
      </c>
      <c r="NKX300" s="3">
        <v>93205</v>
      </c>
      <c r="NKY300" s="3">
        <v>93205</v>
      </c>
      <c r="NKZ300" s="3">
        <v>93205</v>
      </c>
      <c r="NLA300" s="3">
        <v>93205</v>
      </c>
      <c r="NLB300" s="3">
        <v>93205</v>
      </c>
      <c r="NLC300" s="3">
        <v>93205</v>
      </c>
      <c r="NLD300" s="3">
        <v>93205</v>
      </c>
      <c r="NLE300" s="3">
        <v>93205</v>
      </c>
      <c r="NLF300" s="3">
        <v>93205</v>
      </c>
      <c r="NLG300" s="3">
        <v>93205</v>
      </c>
      <c r="NLH300" s="3">
        <v>93205</v>
      </c>
      <c r="NLI300" s="3">
        <v>93205</v>
      </c>
      <c r="NLJ300" s="3">
        <v>93205</v>
      </c>
      <c r="NLK300" s="3">
        <v>93205</v>
      </c>
      <c r="NLL300" s="3">
        <v>93205</v>
      </c>
      <c r="NLM300" s="3">
        <v>93205</v>
      </c>
      <c r="NLN300" s="3">
        <v>93205</v>
      </c>
      <c r="NLO300" s="3">
        <v>93205</v>
      </c>
      <c r="NLP300" s="3">
        <v>93205</v>
      </c>
      <c r="NLQ300" s="3">
        <v>93205</v>
      </c>
      <c r="NLR300" s="3">
        <v>93205</v>
      </c>
      <c r="NLS300" s="3">
        <v>93205</v>
      </c>
      <c r="NLT300" s="3">
        <v>93205</v>
      </c>
      <c r="NLU300" s="3">
        <v>93205</v>
      </c>
      <c r="NLV300" s="3">
        <v>93205</v>
      </c>
      <c r="NLW300" s="3">
        <v>93205</v>
      </c>
      <c r="NLX300" s="3">
        <v>93205</v>
      </c>
      <c r="NLY300" s="3">
        <v>93205</v>
      </c>
      <c r="NLZ300" s="3">
        <v>93205</v>
      </c>
      <c r="NMA300" s="3">
        <v>93205</v>
      </c>
      <c r="NMB300" s="3">
        <v>93205</v>
      </c>
      <c r="NMC300" s="3">
        <v>93205</v>
      </c>
      <c r="NMD300" s="3">
        <v>93205</v>
      </c>
      <c r="NME300" s="3">
        <v>93205</v>
      </c>
      <c r="NMF300" s="3">
        <v>93205</v>
      </c>
      <c r="NMG300" s="3">
        <v>93205</v>
      </c>
      <c r="NMH300" s="3">
        <v>93205</v>
      </c>
      <c r="NMI300" s="3">
        <v>93205</v>
      </c>
      <c r="NMJ300" s="3">
        <v>93205</v>
      </c>
      <c r="NMK300" s="3">
        <v>93205</v>
      </c>
      <c r="NML300" s="3">
        <v>93205</v>
      </c>
      <c r="NMM300" s="3">
        <v>93205</v>
      </c>
      <c r="NMN300" s="3">
        <v>93205</v>
      </c>
      <c r="NMO300" s="3">
        <v>93205</v>
      </c>
      <c r="NMP300" s="3">
        <v>93205</v>
      </c>
      <c r="NMQ300" s="3">
        <v>93205</v>
      </c>
      <c r="NMR300" s="3">
        <v>93205</v>
      </c>
      <c r="NMS300" s="3">
        <v>93205</v>
      </c>
      <c r="NMT300" s="3">
        <v>93205</v>
      </c>
      <c r="NMU300" s="3">
        <v>93205</v>
      </c>
      <c r="NMV300" s="3">
        <v>93205</v>
      </c>
      <c r="NMW300" s="3">
        <v>93205</v>
      </c>
      <c r="NMX300" s="3">
        <v>93205</v>
      </c>
      <c r="NMY300" s="3">
        <v>93205</v>
      </c>
      <c r="NMZ300" s="3">
        <v>93205</v>
      </c>
      <c r="NNA300" s="3">
        <v>93205</v>
      </c>
      <c r="NNB300" s="3">
        <v>93205</v>
      </c>
      <c r="NNC300" s="3">
        <v>93205</v>
      </c>
      <c r="NND300" s="3">
        <v>93205</v>
      </c>
      <c r="NNE300" s="3">
        <v>93205</v>
      </c>
      <c r="NNF300" s="3">
        <v>93205</v>
      </c>
      <c r="NNG300" s="3">
        <v>93205</v>
      </c>
      <c r="NNH300" s="3">
        <v>93205</v>
      </c>
      <c r="NNI300" s="3">
        <v>93205</v>
      </c>
      <c r="NNJ300" s="3">
        <v>93205</v>
      </c>
      <c r="NNK300" s="3">
        <v>93205</v>
      </c>
      <c r="NNL300" s="3">
        <v>93205</v>
      </c>
      <c r="NNM300" s="3">
        <v>93205</v>
      </c>
      <c r="NNN300" s="3">
        <v>93205</v>
      </c>
      <c r="NNO300" s="3">
        <v>93205</v>
      </c>
      <c r="NNP300" s="3">
        <v>93205</v>
      </c>
      <c r="NNQ300" s="3">
        <v>93205</v>
      </c>
      <c r="NNR300" s="3">
        <v>93205</v>
      </c>
      <c r="NNS300" s="3">
        <v>93205</v>
      </c>
      <c r="NNT300" s="3">
        <v>93205</v>
      </c>
      <c r="NNU300" s="3">
        <v>93205</v>
      </c>
      <c r="NNV300" s="3">
        <v>93205</v>
      </c>
      <c r="NNW300" s="3">
        <v>93205</v>
      </c>
      <c r="NNX300" s="3">
        <v>93205</v>
      </c>
      <c r="NNY300" s="3">
        <v>93205</v>
      </c>
      <c r="NNZ300" s="3">
        <v>93205</v>
      </c>
      <c r="NOA300" s="3">
        <v>93205</v>
      </c>
      <c r="NOB300" s="3">
        <v>93205</v>
      </c>
      <c r="NOC300" s="3">
        <v>93205</v>
      </c>
      <c r="NOD300" s="3">
        <v>93205</v>
      </c>
      <c r="NOE300" s="3">
        <v>93205</v>
      </c>
      <c r="NOF300" s="3">
        <v>93205</v>
      </c>
      <c r="NOG300" s="3">
        <v>93205</v>
      </c>
      <c r="NOH300" s="3">
        <v>93205</v>
      </c>
      <c r="NOI300" s="3">
        <v>93205</v>
      </c>
      <c r="NOJ300" s="3">
        <v>93205</v>
      </c>
      <c r="NOK300" s="3">
        <v>93205</v>
      </c>
      <c r="NOL300" s="3">
        <v>93205</v>
      </c>
      <c r="NOM300" s="3">
        <v>93205</v>
      </c>
      <c r="NON300" s="3">
        <v>93205</v>
      </c>
      <c r="NOO300" s="3">
        <v>93205</v>
      </c>
      <c r="NOP300" s="3">
        <v>93205</v>
      </c>
      <c r="NOQ300" s="3">
        <v>93205</v>
      </c>
      <c r="NOR300" s="3">
        <v>93205</v>
      </c>
      <c r="NOS300" s="3">
        <v>93205</v>
      </c>
      <c r="NOT300" s="3">
        <v>93205</v>
      </c>
      <c r="NOU300" s="3">
        <v>93205</v>
      </c>
      <c r="NOV300" s="3">
        <v>93205</v>
      </c>
      <c r="NOW300" s="3">
        <v>93205</v>
      </c>
      <c r="NOX300" s="3">
        <v>93205</v>
      </c>
      <c r="NOY300" s="3">
        <v>93205</v>
      </c>
      <c r="NOZ300" s="3">
        <v>93205</v>
      </c>
      <c r="NPA300" s="3">
        <v>93205</v>
      </c>
      <c r="NPB300" s="3">
        <v>93205</v>
      </c>
      <c r="NPC300" s="3">
        <v>93205</v>
      </c>
      <c r="NPD300" s="3">
        <v>93205</v>
      </c>
      <c r="NPE300" s="3">
        <v>93205</v>
      </c>
      <c r="NPF300" s="3">
        <v>93205</v>
      </c>
      <c r="NPG300" s="3">
        <v>93205</v>
      </c>
      <c r="NPH300" s="3">
        <v>93205</v>
      </c>
      <c r="NPI300" s="3">
        <v>93205</v>
      </c>
      <c r="NPJ300" s="3">
        <v>93205</v>
      </c>
      <c r="NPK300" s="3">
        <v>93205</v>
      </c>
      <c r="NPL300" s="3">
        <v>93205</v>
      </c>
      <c r="NPM300" s="3">
        <v>93205</v>
      </c>
      <c r="NPN300" s="3">
        <v>93205</v>
      </c>
      <c r="NPO300" s="3">
        <v>93205</v>
      </c>
      <c r="NPP300" s="3">
        <v>93205</v>
      </c>
      <c r="NPQ300" s="3">
        <v>93205</v>
      </c>
      <c r="NPR300" s="3">
        <v>93205</v>
      </c>
      <c r="NPS300" s="3">
        <v>93205</v>
      </c>
      <c r="NPT300" s="3">
        <v>93205</v>
      </c>
      <c r="NPU300" s="3">
        <v>93205</v>
      </c>
      <c r="NPV300" s="3">
        <v>93205</v>
      </c>
      <c r="NPW300" s="3">
        <v>93205</v>
      </c>
      <c r="NPX300" s="3">
        <v>93205</v>
      </c>
      <c r="NPY300" s="3">
        <v>93205</v>
      </c>
      <c r="NPZ300" s="3">
        <v>93205</v>
      </c>
      <c r="NQA300" s="3">
        <v>93205</v>
      </c>
      <c r="NQB300" s="3">
        <v>93205</v>
      </c>
      <c r="NQC300" s="3">
        <v>93205</v>
      </c>
      <c r="NQD300" s="3">
        <v>93205</v>
      </c>
      <c r="NQE300" s="3">
        <v>93205</v>
      </c>
      <c r="NQF300" s="3">
        <v>93205</v>
      </c>
      <c r="NQG300" s="3">
        <v>93205</v>
      </c>
      <c r="NQH300" s="3">
        <v>93205</v>
      </c>
      <c r="NQI300" s="3">
        <v>93205</v>
      </c>
      <c r="NQJ300" s="3">
        <v>93205</v>
      </c>
      <c r="NQK300" s="3">
        <v>93205</v>
      </c>
      <c r="NQL300" s="3">
        <v>93205</v>
      </c>
      <c r="NQM300" s="3">
        <v>93205</v>
      </c>
      <c r="NQN300" s="3">
        <v>93205</v>
      </c>
      <c r="NQO300" s="3">
        <v>93205</v>
      </c>
      <c r="NQP300" s="3">
        <v>93205</v>
      </c>
      <c r="NQQ300" s="3">
        <v>93205</v>
      </c>
      <c r="NQR300" s="3">
        <v>93205</v>
      </c>
      <c r="NQS300" s="3">
        <v>93205</v>
      </c>
      <c r="NQT300" s="3">
        <v>93205</v>
      </c>
      <c r="NQU300" s="3">
        <v>93205</v>
      </c>
      <c r="NQV300" s="3">
        <v>93205</v>
      </c>
      <c r="NQW300" s="3">
        <v>93205</v>
      </c>
      <c r="NQX300" s="3">
        <v>93205</v>
      </c>
      <c r="NQY300" s="3">
        <v>93205</v>
      </c>
      <c r="NQZ300" s="3">
        <v>93205</v>
      </c>
      <c r="NRA300" s="3">
        <v>93205</v>
      </c>
      <c r="NRB300" s="3">
        <v>93205</v>
      </c>
      <c r="NRC300" s="3">
        <v>93205</v>
      </c>
      <c r="NRD300" s="3">
        <v>93205</v>
      </c>
      <c r="NRE300" s="3">
        <v>93205</v>
      </c>
      <c r="NRF300" s="3">
        <v>93205</v>
      </c>
      <c r="NRG300" s="3">
        <v>93205</v>
      </c>
      <c r="NRH300" s="3">
        <v>93205</v>
      </c>
      <c r="NRI300" s="3">
        <v>93205</v>
      </c>
      <c r="NRJ300" s="3">
        <v>93205</v>
      </c>
      <c r="NRK300" s="3">
        <v>93205</v>
      </c>
      <c r="NRL300" s="3">
        <v>93205</v>
      </c>
      <c r="NRM300" s="3">
        <v>93205</v>
      </c>
      <c r="NRN300" s="3">
        <v>93205</v>
      </c>
      <c r="NRO300" s="3">
        <v>93205</v>
      </c>
      <c r="NRP300" s="3">
        <v>93205</v>
      </c>
      <c r="NRQ300" s="3">
        <v>93205</v>
      </c>
      <c r="NRR300" s="3">
        <v>93205</v>
      </c>
      <c r="NRS300" s="3">
        <v>93205</v>
      </c>
      <c r="NRT300" s="3">
        <v>93205</v>
      </c>
      <c r="NRU300" s="3">
        <v>93205</v>
      </c>
      <c r="NRV300" s="3">
        <v>93205</v>
      </c>
      <c r="NRW300" s="3">
        <v>93205</v>
      </c>
      <c r="NRX300" s="3">
        <v>93205</v>
      </c>
      <c r="NRY300" s="3">
        <v>93205</v>
      </c>
      <c r="NRZ300" s="3">
        <v>93205</v>
      </c>
      <c r="NSA300" s="3">
        <v>93205</v>
      </c>
      <c r="NSB300" s="3">
        <v>93205</v>
      </c>
      <c r="NSC300" s="3">
        <v>93205</v>
      </c>
      <c r="NSD300" s="3">
        <v>93205</v>
      </c>
      <c r="NSE300" s="3">
        <v>93205</v>
      </c>
      <c r="NSF300" s="3">
        <v>93205</v>
      </c>
      <c r="NSG300" s="3">
        <v>93205</v>
      </c>
      <c r="NSH300" s="3">
        <v>93205</v>
      </c>
      <c r="NSI300" s="3">
        <v>93205</v>
      </c>
      <c r="NSJ300" s="3">
        <v>93205</v>
      </c>
      <c r="NSK300" s="3">
        <v>93205</v>
      </c>
      <c r="NSL300" s="3">
        <v>93205</v>
      </c>
      <c r="NSM300" s="3">
        <v>93205</v>
      </c>
      <c r="NSN300" s="3">
        <v>93205</v>
      </c>
      <c r="NSO300" s="3">
        <v>93205</v>
      </c>
      <c r="NSP300" s="3">
        <v>93205</v>
      </c>
      <c r="NSQ300" s="3">
        <v>93205</v>
      </c>
      <c r="NSR300" s="3">
        <v>93205</v>
      </c>
      <c r="NSS300" s="3">
        <v>93205</v>
      </c>
      <c r="NST300" s="3">
        <v>93205</v>
      </c>
      <c r="NSU300" s="3">
        <v>93205</v>
      </c>
      <c r="NSV300" s="3">
        <v>93205</v>
      </c>
      <c r="NSW300" s="3">
        <v>93205</v>
      </c>
      <c r="NSX300" s="3">
        <v>93205</v>
      </c>
      <c r="NSY300" s="3">
        <v>93205</v>
      </c>
      <c r="NSZ300" s="3">
        <v>93205</v>
      </c>
      <c r="NTA300" s="3">
        <v>93205</v>
      </c>
      <c r="NTB300" s="3">
        <v>93205</v>
      </c>
      <c r="NTC300" s="3">
        <v>93205</v>
      </c>
      <c r="NTD300" s="3">
        <v>93205</v>
      </c>
      <c r="NTE300" s="3">
        <v>93205</v>
      </c>
      <c r="NTF300" s="3">
        <v>93205</v>
      </c>
      <c r="NTG300" s="3">
        <v>93205</v>
      </c>
      <c r="NTH300" s="3">
        <v>93205</v>
      </c>
      <c r="NTI300" s="3">
        <v>93205</v>
      </c>
      <c r="NTJ300" s="3">
        <v>93205</v>
      </c>
      <c r="NTK300" s="3">
        <v>93205</v>
      </c>
      <c r="NTL300" s="3">
        <v>93205</v>
      </c>
      <c r="NTM300" s="3">
        <v>93205</v>
      </c>
      <c r="NTN300" s="3">
        <v>93205</v>
      </c>
      <c r="NTO300" s="3">
        <v>93205</v>
      </c>
      <c r="NTP300" s="3">
        <v>93205</v>
      </c>
      <c r="NTQ300" s="3">
        <v>93205</v>
      </c>
      <c r="NTR300" s="3">
        <v>93205</v>
      </c>
      <c r="NTS300" s="3">
        <v>93205</v>
      </c>
      <c r="NTT300" s="3">
        <v>93205</v>
      </c>
      <c r="NTU300" s="3">
        <v>93205</v>
      </c>
      <c r="NTV300" s="3">
        <v>93205</v>
      </c>
      <c r="NTW300" s="3">
        <v>93205</v>
      </c>
      <c r="NTX300" s="3">
        <v>93205</v>
      </c>
      <c r="NTY300" s="3">
        <v>93205</v>
      </c>
      <c r="NTZ300" s="3">
        <v>93205</v>
      </c>
      <c r="NUA300" s="3">
        <v>93205</v>
      </c>
      <c r="NUB300" s="3">
        <v>93205</v>
      </c>
      <c r="NUC300" s="3">
        <v>93205</v>
      </c>
      <c r="NUD300" s="3">
        <v>93205</v>
      </c>
      <c r="NUE300" s="3">
        <v>93205</v>
      </c>
      <c r="NUF300" s="3">
        <v>93205</v>
      </c>
      <c r="NUG300" s="3">
        <v>93205</v>
      </c>
      <c r="NUH300" s="3">
        <v>93205</v>
      </c>
      <c r="NUI300" s="3">
        <v>93205</v>
      </c>
      <c r="NUJ300" s="3">
        <v>93205</v>
      </c>
      <c r="NUK300" s="3">
        <v>93205</v>
      </c>
      <c r="NUL300" s="3">
        <v>93205</v>
      </c>
      <c r="NUM300" s="3">
        <v>93205</v>
      </c>
      <c r="NUN300" s="3">
        <v>93205</v>
      </c>
      <c r="NUO300" s="3">
        <v>93205</v>
      </c>
      <c r="NUP300" s="3">
        <v>93205</v>
      </c>
      <c r="NUQ300" s="3">
        <v>93205</v>
      </c>
      <c r="NUR300" s="3">
        <v>93205</v>
      </c>
      <c r="NUS300" s="3">
        <v>93205</v>
      </c>
      <c r="NUT300" s="3">
        <v>93205</v>
      </c>
      <c r="NUU300" s="3">
        <v>93205</v>
      </c>
      <c r="NUV300" s="3">
        <v>93205</v>
      </c>
      <c r="NUW300" s="3">
        <v>93205</v>
      </c>
      <c r="NUX300" s="3">
        <v>93205</v>
      </c>
      <c r="NUY300" s="3">
        <v>93205</v>
      </c>
      <c r="NUZ300" s="3">
        <v>93205</v>
      </c>
      <c r="NVA300" s="3">
        <v>93205</v>
      </c>
      <c r="NVB300" s="3">
        <v>93205</v>
      </c>
      <c r="NVC300" s="3">
        <v>93205</v>
      </c>
      <c r="NVD300" s="3">
        <v>93205</v>
      </c>
      <c r="NVE300" s="3">
        <v>93205</v>
      </c>
      <c r="NVF300" s="3">
        <v>93205</v>
      </c>
      <c r="NVG300" s="3">
        <v>93205</v>
      </c>
      <c r="NVH300" s="3">
        <v>93205</v>
      </c>
      <c r="NVI300" s="3">
        <v>93205</v>
      </c>
      <c r="NVJ300" s="3">
        <v>93205</v>
      </c>
      <c r="NVK300" s="3">
        <v>93205</v>
      </c>
      <c r="NVL300" s="3">
        <v>93205</v>
      </c>
      <c r="NVM300" s="3">
        <v>93205</v>
      </c>
      <c r="NVN300" s="3">
        <v>93205</v>
      </c>
      <c r="NVO300" s="3">
        <v>93205</v>
      </c>
      <c r="NVP300" s="3">
        <v>93205</v>
      </c>
      <c r="NVQ300" s="3">
        <v>93205</v>
      </c>
      <c r="NVR300" s="3">
        <v>93205</v>
      </c>
      <c r="NVS300" s="3">
        <v>93205</v>
      </c>
      <c r="NVT300" s="3">
        <v>93205</v>
      </c>
      <c r="NVU300" s="3">
        <v>93205</v>
      </c>
      <c r="NVV300" s="3">
        <v>93205</v>
      </c>
      <c r="NVW300" s="3">
        <v>93205</v>
      </c>
      <c r="NVX300" s="3">
        <v>93205</v>
      </c>
      <c r="NVY300" s="3">
        <v>93205</v>
      </c>
      <c r="NVZ300" s="3">
        <v>93205</v>
      </c>
      <c r="NWA300" s="3">
        <v>93205</v>
      </c>
      <c r="NWB300" s="3">
        <v>93205</v>
      </c>
      <c r="NWC300" s="3">
        <v>93205</v>
      </c>
      <c r="NWD300" s="3">
        <v>93205</v>
      </c>
      <c r="NWE300" s="3">
        <v>93205</v>
      </c>
      <c r="NWF300" s="3">
        <v>93205</v>
      </c>
      <c r="NWG300" s="3">
        <v>93205</v>
      </c>
      <c r="NWH300" s="3">
        <v>93205</v>
      </c>
      <c r="NWI300" s="3">
        <v>93205</v>
      </c>
      <c r="NWJ300" s="3">
        <v>93205</v>
      </c>
      <c r="NWK300" s="3">
        <v>93205</v>
      </c>
      <c r="NWL300" s="3">
        <v>93205</v>
      </c>
      <c r="NWM300" s="3">
        <v>93205</v>
      </c>
      <c r="NWN300" s="3">
        <v>93205</v>
      </c>
      <c r="NWO300" s="3">
        <v>93205</v>
      </c>
      <c r="NWP300" s="3">
        <v>93205</v>
      </c>
      <c r="NWQ300" s="3">
        <v>93205</v>
      </c>
      <c r="NWR300" s="3">
        <v>93205</v>
      </c>
      <c r="NWS300" s="3">
        <v>93205</v>
      </c>
      <c r="NWT300" s="3">
        <v>93205</v>
      </c>
      <c r="NWU300" s="3">
        <v>93205</v>
      </c>
      <c r="NWV300" s="3">
        <v>93205</v>
      </c>
      <c r="NWW300" s="3">
        <v>93205</v>
      </c>
      <c r="NWX300" s="3">
        <v>93205</v>
      </c>
      <c r="NWY300" s="3">
        <v>93205</v>
      </c>
      <c r="NWZ300" s="3">
        <v>93205</v>
      </c>
      <c r="NXA300" s="3">
        <v>93205</v>
      </c>
      <c r="NXB300" s="3">
        <v>93205</v>
      </c>
      <c r="NXC300" s="3">
        <v>93205</v>
      </c>
      <c r="NXD300" s="3">
        <v>93205</v>
      </c>
      <c r="NXE300" s="3">
        <v>93205</v>
      </c>
      <c r="NXF300" s="3">
        <v>93205</v>
      </c>
      <c r="NXG300" s="3">
        <v>93205</v>
      </c>
      <c r="NXH300" s="3">
        <v>93205</v>
      </c>
      <c r="NXI300" s="3">
        <v>93205</v>
      </c>
      <c r="NXJ300" s="3">
        <v>93205</v>
      </c>
      <c r="NXK300" s="3">
        <v>93205</v>
      </c>
      <c r="NXL300" s="3">
        <v>93205</v>
      </c>
      <c r="NXM300" s="3">
        <v>93205</v>
      </c>
      <c r="NXN300" s="3">
        <v>93205</v>
      </c>
      <c r="NXO300" s="3">
        <v>93205</v>
      </c>
      <c r="NXP300" s="3">
        <v>93205</v>
      </c>
      <c r="NXQ300" s="3">
        <v>93205</v>
      </c>
      <c r="NXR300" s="3">
        <v>93205</v>
      </c>
      <c r="NXS300" s="3">
        <v>93205</v>
      </c>
      <c r="NXT300" s="3">
        <v>93205</v>
      </c>
      <c r="NXU300" s="3">
        <v>93205</v>
      </c>
      <c r="NXV300" s="3">
        <v>93205</v>
      </c>
      <c r="NXW300" s="3">
        <v>93205</v>
      </c>
      <c r="NXX300" s="3">
        <v>93205</v>
      </c>
      <c r="NXY300" s="3">
        <v>93205</v>
      </c>
      <c r="NXZ300" s="3">
        <v>93205</v>
      </c>
      <c r="NYA300" s="3">
        <v>93205</v>
      </c>
      <c r="NYB300" s="3">
        <v>93205</v>
      </c>
      <c r="NYC300" s="3">
        <v>93205</v>
      </c>
      <c r="NYD300" s="3">
        <v>93205</v>
      </c>
      <c r="NYE300" s="3">
        <v>93205</v>
      </c>
      <c r="NYF300" s="3">
        <v>93205</v>
      </c>
      <c r="NYG300" s="3">
        <v>93205</v>
      </c>
      <c r="NYH300" s="3">
        <v>93205</v>
      </c>
      <c r="NYI300" s="3">
        <v>93205</v>
      </c>
      <c r="NYJ300" s="3">
        <v>93205</v>
      </c>
      <c r="NYK300" s="3">
        <v>93205</v>
      </c>
      <c r="NYL300" s="3">
        <v>93205</v>
      </c>
      <c r="NYM300" s="3">
        <v>93205</v>
      </c>
      <c r="NYN300" s="3">
        <v>93205</v>
      </c>
      <c r="NYO300" s="3">
        <v>93205</v>
      </c>
      <c r="NYP300" s="3">
        <v>93205</v>
      </c>
      <c r="NYQ300" s="3">
        <v>93205</v>
      </c>
      <c r="NYR300" s="3">
        <v>93205</v>
      </c>
      <c r="NYS300" s="3">
        <v>93205</v>
      </c>
      <c r="NYT300" s="3">
        <v>93205</v>
      </c>
      <c r="NYU300" s="3">
        <v>93205</v>
      </c>
      <c r="NYV300" s="3">
        <v>93205</v>
      </c>
      <c r="NYW300" s="3">
        <v>93205</v>
      </c>
      <c r="NYX300" s="3">
        <v>93205</v>
      </c>
      <c r="NYY300" s="3">
        <v>93205</v>
      </c>
      <c r="NYZ300" s="3">
        <v>93205</v>
      </c>
      <c r="NZA300" s="3">
        <v>93205</v>
      </c>
      <c r="NZB300" s="3">
        <v>93205</v>
      </c>
      <c r="NZC300" s="3">
        <v>93205</v>
      </c>
      <c r="NZD300" s="3">
        <v>93205</v>
      </c>
      <c r="NZE300" s="3">
        <v>93205</v>
      </c>
      <c r="NZF300" s="3">
        <v>93205</v>
      </c>
      <c r="NZG300" s="3">
        <v>93205</v>
      </c>
      <c r="NZH300" s="3">
        <v>93205</v>
      </c>
      <c r="NZI300" s="3">
        <v>93205</v>
      </c>
      <c r="NZJ300" s="3">
        <v>93205</v>
      </c>
      <c r="NZK300" s="3">
        <v>93205</v>
      </c>
      <c r="NZL300" s="3">
        <v>93205</v>
      </c>
      <c r="NZM300" s="3">
        <v>93205</v>
      </c>
      <c r="NZN300" s="3">
        <v>93205</v>
      </c>
      <c r="NZO300" s="3">
        <v>93205</v>
      </c>
      <c r="NZP300" s="3">
        <v>93205</v>
      </c>
      <c r="NZQ300" s="3">
        <v>93205</v>
      </c>
      <c r="NZR300" s="3">
        <v>93205</v>
      </c>
      <c r="NZS300" s="3">
        <v>93205</v>
      </c>
      <c r="NZT300" s="3">
        <v>93205</v>
      </c>
      <c r="NZU300" s="3">
        <v>93205</v>
      </c>
      <c r="NZV300" s="3">
        <v>93205</v>
      </c>
      <c r="NZW300" s="3">
        <v>93205</v>
      </c>
      <c r="NZX300" s="3">
        <v>93205</v>
      </c>
      <c r="NZY300" s="3">
        <v>93205</v>
      </c>
      <c r="NZZ300" s="3">
        <v>93205</v>
      </c>
      <c r="OAA300" s="3">
        <v>93205</v>
      </c>
      <c r="OAB300" s="3">
        <v>93205</v>
      </c>
      <c r="OAC300" s="3">
        <v>93205</v>
      </c>
      <c r="OAD300" s="3">
        <v>93205</v>
      </c>
      <c r="OAE300" s="3">
        <v>93205</v>
      </c>
      <c r="OAF300" s="3">
        <v>93205</v>
      </c>
      <c r="OAG300" s="3">
        <v>93205</v>
      </c>
      <c r="OAH300" s="3">
        <v>93205</v>
      </c>
      <c r="OAI300" s="3">
        <v>93205</v>
      </c>
      <c r="OAJ300" s="3">
        <v>93205</v>
      </c>
      <c r="OAK300" s="3">
        <v>93205</v>
      </c>
      <c r="OAL300" s="3">
        <v>93205</v>
      </c>
      <c r="OAM300" s="3">
        <v>93205</v>
      </c>
      <c r="OAN300" s="3">
        <v>93205</v>
      </c>
      <c r="OAO300" s="3">
        <v>93205</v>
      </c>
      <c r="OAP300" s="3">
        <v>93205</v>
      </c>
      <c r="OAQ300" s="3">
        <v>93205</v>
      </c>
      <c r="OAR300" s="3">
        <v>93205</v>
      </c>
      <c r="OAS300" s="3">
        <v>93205</v>
      </c>
      <c r="OAT300" s="3">
        <v>93205</v>
      </c>
      <c r="OAU300" s="3">
        <v>93205</v>
      </c>
      <c r="OAV300" s="3">
        <v>93205</v>
      </c>
      <c r="OAW300" s="3">
        <v>93205</v>
      </c>
      <c r="OAX300" s="3">
        <v>93205</v>
      </c>
      <c r="OAY300" s="3">
        <v>93205</v>
      </c>
      <c r="OAZ300" s="3">
        <v>93205</v>
      </c>
      <c r="OBA300" s="3">
        <v>93205</v>
      </c>
      <c r="OBB300" s="3">
        <v>93205</v>
      </c>
      <c r="OBC300" s="3">
        <v>93205</v>
      </c>
      <c r="OBD300" s="3">
        <v>93205</v>
      </c>
      <c r="OBE300" s="3">
        <v>93205</v>
      </c>
      <c r="OBF300" s="3">
        <v>93205</v>
      </c>
      <c r="OBG300" s="3">
        <v>93205</v>
      </c>
      <c r="OBH300" s="3">
        <v>93205</v>
      </c>
      <c r="OBI300" s="3">
        <v>93205</v>
      </c>
      <c r="OBJ300" s="3">
        <v>93205</v>
      </c>
      <c r="OBK300" s="3">
        <v>93205</v>
      </c>
      <c r="OBL300" s="3">
        <v>93205</v>
      </c>
      <c r="OBM300" s="3">
        <v>93205</v>
      </c>
      <c r="OBN300" s="3">
        <v>93205</v>
      </c>
      <c r="OBO300" s="3">
        <v>93205</v>
      </c>
      <c r="OBP300" s="3">
        <v>93205</v>
      </c>
      <c r="OBQ300" s="3">
        <v>93205</v>
      </c>
      <c r="OBR300" s="3">
        <v>93205</v>
      </c>
      <c r="OBS300" s="3">
        <v>93205</v>
      </c>
      <c r="OBT300" s="3">
        <v>93205</v>
      </c>
      <c r="OBU300" s="3">
        <v>93205</v>
      </c>
      <c r="OBV300" s="3">
        <v>93205</v>
      </c>
      <c r="OBW300" s="3">
        <v>93205</v>
      </c>
      <c r="OBX300" s="3">
        <v>93205</v>
      </c>
      <c r="OBY300" s="3">
        <v>93205</v>
      </c>
      <c r="OBZ300" s="3">
        <v>93205</v>
      </c>
      <c r="OCA300" s="3">
        <v>93205</v>
      </c>
      <c r="OCB300" s="3">
        <v>93205</v>
      </c>
      <c r="OCC300" s="3">
        <v>93205</v>
      </c>
      <c r="OCD300" s="3">
        <v>93205</v>
      </c>
      <c r="OCE300" s="3">
        <v>93205</v>
      </c>
      <c r="OCF300" s="3">
        <v>93205</v>
      </c>
      <c r="OCG300" s="3">
        <v>93205</v>
      </c>
      <c r="OCH300" s="3">
        <v>93205</v>
      </c>
      <c r="OCI300" s="3">
        <v>93205</v>
      </c>
      <c r="OCJ300" s="3">
        <v>93205</v>
      </c>
      <c r="OCK300" s="3">
        <v>93205</v>
      </c>
      <c r="OCL300" s="3">
        <v>93205</v>
      </c>
      <c r="OCM300" s="3">
        <v>93205</v>
      </c>
      <c r="OCN300" s="3">
        <v>93205</v>
      </c>
      <c r="OCO300" s="3">
        <v>93205</v>
      </c>
      <c r="OCP300" s="3">
        <v>93205</v>
      </c>
      <c r="OCQ300" s="3">
        <v>93205</v>
      </c>
      <c r="OCR300" s="3">
        <v>93205</v>
      </c>
      <c r="OCS300" s="3">
        <v>93205</v>
      </c>
      <c r="OCT300" s="3">
        <v>93205</v>
      </c>
      <c r="OCU300" s="3">
        <v>93205</v>
      </c>
      <c r="OCV300" s="3">
        <v>93205</v>
      </c>
      <c r="OCW300" s="3">
        <v>93205</v>
      </c>
      <c r="OCX300" s="3">
        <v>93205</v>
      </c>
      <c r="OCY300" s="3">
        <v>93205</v>
      </c>
      <c r="OCZ300" s="3">
        <v>93205</v>
      </c>
      <c r="ODA300" s="3">
        <v>93205</v>
      </c>
      <c r="ODB300" s="3">
        <v>93205</v>
      </c>
      <c r="ODC300" s="3">
        <v>93205</v>
      </c>
      <c r="ODD300" s="3">
        <v>93205</v>
      </c>
      <c r="ODE300" s="3">
        <v>93205</v>
      </c>
      <c r="ODF300" s="3">
        <v>93205</v>
      </c>
      <c r="ODG300" s="3">
        <v>93205</v>
      </c>
      <c r="ODH300" s="3">
        <v>93205</v>
      </c>
      <c r="ODI300" s="3">
        <v>93205</v>
      </c>
      <c r="ODJ300" s="3">
        <v>93205</v>
      </c>
      <c r="ODK300" s="3">
        <v>93205</v>
      </c>
      <c r="ODL300" s="3">
        <v>93205</v>
      </c>
      <c r="ODM300" s="3">
        <v>93205</v>
      </c>
      <c r="ODN300" s="3">
        <v>93205</v>
      </c>
      <c r="ODO300" s="3">
        <v>93205</v>
      </c>
      <c r="ODP300" s="3">
        <v>93205</v>
      </c>
      <c r="ODQ300" s="3">
        <v>93205</v>
      </c>
      <c r="ODR300" s="3">
        <v>93205</v>
      </c>
      <c r="ODS300" s="3">
        <v>93205</v>
      </c>
      <c r="ODT300" s="3">
        <v>93205</v>
      </c>
      <c r="ODU300" s="3">
        <v>93205</v>
      </c>
      <c r="ODV300" s="3">
        <v>93205</v>
      </c>
      <c r="ODW300" s="3">
        <v>93205</v>
      </c>
      <c r="ODX300" s="3">
        <v>93205</v>
      </c>
      <c r="ODY300" s="3">
        <v>93205</v>
      </c>
      <c r="ODZ300" s="3">
        <v>93205</v>
      </c>
      <c r="OEA300" s="3">
        <v>93205</v>
      </c>
      <c r="OEB300" s="3">
        <v>93205</v>
      </c>
      <c r="OEC300" s="3">
        <v>93205</v>
      </c>
      <c r="OED300" s="3">
        <v>93205</v>
      </c>
      <c r="OEE300" s="3">
        <v>93205</v>
      </c>
      <c r="OEF300" s="3">
        <v>93205</v>
      </c>
      <c r="OEG300" s="3">
        <v>93205</v>
      </c>
      <c r="OEH300" s="3">
        <v>93205</v>
      </c>
      <c r="OEI300" s="3">
        <v>93205</v>
      </c>
      <c r="OEJ300" s="3">
        <v>93205</v>
      </c>
      <c r="OEK300" s="3">
        <v>93205</v>
      </c>
      <c r="OEL300" s="3">
        <v>93205</v>
      </c>
      <c r="OEM300" s="3">
        <v>93205</v>
      </c>
      <c r="OEN300" s="3">
        <v>93205</v>
      </c>
      <c r="OEO300" s="3">
        <v>93205</v>
      </c>
      <c r="OEP300" s="3">
        <v>93205</v>
      </c>
      <c r="OEQ300" s="3">
        <v>93205</v>
      </c>
      <c r="OER300" s="3">
        <v>93205</v>
      </c>
      <c r="OES300" s="3">
        <v>93205</v>
      </c>
      <c r="OET300" s="3">
        <v>93205</v>
      </c>
      <c r="OEU300" s="3">
        <v>93205</v>
      </c>
      <c r="OEV300" s="3">
        <v>93205</v>
      </c>
      <c r="OEW300" s="3">
        <v>93205</v>
      </c>
      <c r="OEX300" s="3">
        <v>93205</v>
      </c>
      <c r="OEY300" s="3">
        <v>93205</v>
      </c>
      <c r="OEZ300" s="3">
        <v>93205</v>
      </c>
      <c r="OFA300" s="3">
        <v>93205</v>
      </c>
      <c r="OFB300" s="3">
        <v>93205</v>
      </c>
      <c r="OFC300" s="3">
        <v>93205</v>
      </c>
      <c r="OFD300" s="3">
        <v>93205</v>
      </c>
      <c r="OFE300" s="3">
        <v>93205</v>
      </c>
      <c r="OFF300" s="3">
        <v>93205</v>
      </c>
      <c r="OFG300" s="3">
        <v>93205</v>
      </c>
      <c r="OFH300" s="3">
        <v>93205</v>
      </c>
      <c r="OFI300" s="3">
        <v>93205</v>
      </c>
      <c r="OFJ300" s="3">
        <v>93205</v>
      </c>
      <c r="OFK300" s="3">
        <v>93205</v>
      </c>
      <c r="OFL300" s="3">
        <v>93205</v>
      </c>
      <c r="OFM300" s="3">
        <v>93205</v>
      </c>
      <c r="OFN300" s="3">
        <v>93205</v>
      </c>
      <c r="OFO300" s="3">
        <v>93205</v>
      </c>
      <c r="OFP300" s="3">
        <v>93205</v>
      </c>
      <c r="OFQ300" s="3">
        <v>93205</v>
      </c>
      <c r="OFR300" s="3">
        <v>93205</v>
      </c>
      <c r="OFS300" s="3">
        <v>93205</v>
      </c>
      <c r="OFT300" s="3">
        <v>93205</v>
      </c>
      <c r="OFU300" s="3">
        <v>93205</v>
      </c>
      <c r="OFV300" s="3">
        <v>93205</v>
      </c>
      <c r="OFW300" s="3">
        <v>93205</v>
      </c>
      <c r="OFX300" s="3">
        <v>93205</v>
      </c>
      <c r="OFY300" s="3">
        <v>93205</v>
      </c>
      <c r="OFZ300" s="3">
        <v>93205</v>
      </c>
      <c r="OGA300" s="3">
        <v>93205</v>
      </c>
      <c r="OGB300" s="3">
        <v>93205</v>
      </c>
      <c r="OGC300" s="3">
        <v>93205</v>
      </c>
      <c r="OGD300" s="3">
        <v>93205</v>
      </c>
      <c r="OGE300" s="3">
        <v>93205</v>
      </c>
      <c r="OGF300" s="3">
        <v>93205</v>
      </c>
      <c r="OGG300" s="3">
        <v>93205</v>
      </c>
      <c r="OGH300" s="3">
        <v>93205</v>
      </c>
      <c r="OGI300" s="3">
        <v>93205</v>
      </c>
      <c r="OGJ300" s="3">
        <v>93205</v>
      </c>
      <c r="OGK300" s="3">
        <v>93205</v>
      </c>
      <c r="OGL300" s="3">
        <v>93205</v>
      </c>
      <c r="OGM300" s="3">
        <v>93205</v>
      </c>
      <c r="OGN300" s="3">
        <v>93205</v>
      </c>
      <c r="OGO300" s="3">
        <v>93205</v>
      </c>
      <c r="OGP300" s="3">
        <v>93205</v>
      </c>
      <c r="OGQ300" s="3">
        <v>93205</v>
      </c>
      <c r="OGR300" s="3">
        <v>93205</v>
      </c>
      <c r="OGS300" s="3">
        <v>93205</v>
      </c>
      <c r="OGT300" s="3">
        <v>93205</v>
      </c>
      <c r="OGU300" s="3">
        <v>93205</v>
      </c>
      <c r="OGV300" s="3">
        <v>93205</v>
      </c>
      <c r="OGW300" s="3">
        <v>93205</v>
      </c>
      <c r="OGX300" s="3">
        <v>93205</v>
      </c>
      <c r="OGY300" s="3">
        <v>93205</v>
      </c>
      <c r="OGZ300" s="3">
        <v>93205</v>
      </c>
      <c r="OHA300" s="3">
        <v>93205</v>
      </c>
      <c r="OHB300" s="3">
        <v>93205</v>
      </c>
      <c r="OHC300" s="3">
        <v>93205</v>
      </c>
      <c r="OHD300" s="3">
        <v>93205</v>
      </c>
      <c r="OHE300" s="3">
        <v>93205</v>
      </c>
      <c r="OHF300" s="3">
        <v>93205</v>
      </c>
      <c r="OHG300" s="3">
        <v>93205</v>
      </c>
      <c r="OHH300" s="3">
        <v>93205</v>
      </c>
      <c r="OHI300" s="3">
        <v>93205</v>
      </c>
      <c r="OHJ300" s="3">
        <v>93205</v>
      </c>
      <c r="OHK300" s="3">
        <v>93205</v>
      </c>
      <c r="OHL300" s="3">
        <v>93205</v>
      </c>
      <c r="OHM300" s="3">
        <v>93205</v>
      </c>
      <c r="OHN300" s="3">
        <v>93205</v>
      </c>
      <c r="OHO300" s="3">
        <v>93205</v>
      </c>
      <c r="OHP300" s="3">
        <v>93205</v>
      </c>
      <c r="OHQ300" s="3">
        <v>93205</v>
      </c>
      <c r="OHR300" s="3">
        <v>93205</v>
      </c>
      <c r="OHS300" s="3">
        <v>93205</v>
      </c>
      <c r="OHT300" s="3">
        <v>93205</v>
      </c>
      <c r="OHU300" s="3">
        <v>93205</v>
      </c>
      <c r="OHV300" s="3">
        <v>93205</v>
      </c>
      <c r="OHW300" s="3">
        <v>93205</v>
      </c>
      <c r="OHX300" s="3">
        <v>93205</v>
      </c>
      <c r="OHY300" s="3">
        <v>93205</v>
      </c>
      <c r="OHZ300" s="3">
        <v>93205</v>
      </c>
      <c r="OIA300" s="3">
        <v>93205</v>
      </c>
      <c r="OIB300" s="3">
        <v>93205</v>
      </c>
      <c r="OIC300" s="3">
        <v>93205</v>
      </c>
      <c r="OID300" s="3">
        <v>93205</v>
      </c>
      <c r="OIE300" s="3">
        <v>93205</v>
      </c>
      <c r="OIF300" s="3">
        <v>93205</v>
      </c>
      <c r="OIG300" s="3">
        <v>93205</v>
      </c>
      <c r="OIH300" s="3">
        <v>93205</v>
      </c>
      <c r="OII300" s="3">
        <v>93205</v>
      </c>
      <c r="OIJ300" s="3">
        <v>93205</v>
      </c>
      <c r="OIK300" s="3">
        <v>93205</v>
      </c>
      <c r="OIL300" s="3">
        <v>93205</v>
      </c>
      <c r="OIM300" s="3">
        <v>93205</v>
      </c>
      <c r="OIN300" s="3">
        <v>93205</v>
      </c>
      <c r="OIO300" s="3">
        <v>93205</v>
      </c>
      <c r="OIP300" s="3">
        <v>93205</v>
      </c>
      <c r="OIQ300" s="3">
        <v>93205</v>
      </c>
      <c r="OIR300" s="3">
        <v>93205</v>
      </c>
      <c r="OIS300" s="3">
        <v>93205</v>
      </c>
      <c r="OIT300" s="3">
        <v>93205</v>
      </c>
      <c r="OIU300" s="3">
        <v>93205</v>
      </c>
      <c r="OIV300" s="3">
        <v>93205</v>
      </c>
      <c r="OIW300" s="3">
        <v>93205</v>
      </c>
      <c r="OIX300" s="3">
        <v>93205</v>
      </c>
      <c r="OIY300" s="3">
        <v>93205</v>
      </c>
      <c r="OIZ300" s="3">
        <v>93205</v>
      </c>
      <c r="OJA300" s="3">
        <v>93205</v>
      </c>
      <c r="OJB300" s="3">
        <v>93205</v>
      </c>
      <c r="OJC300" s="3">
        <v>93205</v>
      </c>
      <c r="OJD300" s="3">
        <v>93205</v>
      </c>
      <c r="OJE300" s="3">
        <v>93205</v>
      </c>
      <c r="OJF300" s="3">
        <v>93205</v>
      </c>
      <c r="OJG300" s="3">
        <v>93205</v>
      </c>
      <c r="OJH300" s="3">
        <v>93205</v>
      </c>
      <c r="OJI300" s="3">
        <v>93205</v>
      </c>
      <c r="OJJ300" s="3">
        <v>93205</v>
      </c>
      <c r="OJK300" s="3">
        <v>93205</v>
      </c>
      <c r="OJL300" s="3">
        <v>93205</v>
      </c>
      <c r="OJM300" s="3">
        <v>93205</v>
      </c>
      <c r="OJN300" s="3">
        <v>93205</v>
      </c>
      <c r="OJO300" s="3">
        <v>93205</v>
      </c>
      <c r="OJP300" s="3">
        <v>93205</v>
      </c>
      <c r="OJQ300" s="3">
        <v>93205</v>
      </c>
      <c r="OJR300" s="3">
        <v>93205</v>
      </c>
      <c r="OJS300" s="3">
        <v>93205</v>
      </c>
      <c r="OJT300" s="3">
        <v>93205</v>
      </c>
      <c r="OJU300" s="3">
        <v>93205</v>
      </c>
      <c r="OJV300" s="3">
        <v>93205</v>
      </c>
      <c r="OJW300" s="3">
        <v>93205</v>
      </c>
      <c r="OJX300" s="3">
        <v>93205</v>
      </c>
      <c r="OJY300" s="3">
        <v>93205</v>
      </c>
      <c r="OJZ300" s="3">
        <v>93205</v>
      </c>
      <c r="OKA300" s="3">
        <v>93205</v>
      </c>
      <c r="OKB300" s="3">
        <v>93205</v>
      </c>
      <c r="OKC300" s="3">
        <v>93205</v>
      </c>
      <c r="OKD300" s="3">
        <v>93205</v>
      </c>
      <c r="OKE300" s="3">
        <v>93205</v>
      </c>
      <c r="OKF300" s="3">
        <v>93205</v>
      </c>
      <c r="OKG300" s="3">
        <v>93205</v>
      </c>
      <c r="OKH300" s="3">
        <v>93205</v>
      </c>
      <c r="OKI300" s="3">
        <v>93205</v>
      </c>
      <c r="OKJ300" s="3">
        <v>93205</v>
      </c>
      <c r="OKK300" s="3">
        <v>93205</v>
      </c>
      <c r="OKL300" s="3">
        <v>93205</v>
      </c>
      <c r="OKM300" s="3">
        <v>93205</v>
      </c>
      <c r="OKN300" s="3">
        <v>93205</v>
      </c>
      <c r="OKO300" s="3">
        <v>93205</v>
      </c>
      <c r="OKP300" s="3">
        <v>93205</v>
      </c>
      <c r="OKQ300" s="3">
        <v>93205</v>
      </c>
      <c r="OKR300" s="3">
        <v>93205</v>
      </c>
      <c r="OKS300" s="3">
        <v>93205</v>
      </c>
      <c r="OKT300" s="3">
        <v>93205</v>
      </c>
      <c r="OKU300" s="3">
        <v>93205</v>
      </c>
      <c r="OKV300" s="3">
        <v>93205</v>
      </c>
      <c r="OKW300" s="3">
        <v>93205</v>
      </c>
      <c r="OKX300" s="3">
        <v>93205</v>
      </c>
      <c r="OKY300" s="3">
        <v>93205</v>
      </c>
      <c r="OKZ300" s="3">
        <v>93205</v>
      </c>
      <c r="OLA300" s="3">
        <v>93205</v>
      </c>
      <c r="OLB300" s="3">
        <v>93205</v>
      </c>
      <c r="OLC300" s="3">
        <v>93205</v>
      </c>
      <c r="OLD300" s="3">
        <v>93205</v>
      </c>
      <c r="OLE300" s="3">
        <v>93205</v>
      </c>
      <c r="OLF300" s="3">
        <v>93205</v>
      </c>
      <c r="OLG300" s="3">
        <v>93205</v>
      </c>
      <c r="OLH300" s="3">
        <v>93205</v>
      </c>
      <c r="OLI300" s="3">
        <v>93205</v>
      </c>
      <c r="OLJ300" s="3">
        <v>93205</v>
      </c>
      <c r="OLK300" s="3">
        <v>93205</v>
      </c>
      <c r="OLL300" s="3">
        <v>93205</v>
      </c>
      <c r="OLM300" s="3">
        <v>93205</v>
      </c>
      <c r="OLN300" s="3">
        <v>93205</v>
      </c>
      <c r="OLO300" s="3">
        <v>93205</v>
      </c>
      <c r="OLP300" s="3">
        <v>93205</v>
      </c>
      <c r="OLQ300" s="3">
        <v>93205</v>
      </c>
      <c r="OLR300" s="3">
        <v>93205</v>
      </c>
      <c r="OLS300" s="3">
        <v>93205</v>
      </c>
      <c r="OLT300" s="3">
        <v>93205</v>
      </c>
      <c r="OLU300" s="3">
        <v>93205</v>
      </c>
      <c r="OLV300" s="3">
        <v>93205</v>
      </c>
      <c r="OLW300" s="3">
        <v>93205</v>
      </c>
      <c r="OLX300" s="3">
        <v>93205</v>
      </c>
      <c r="OLY300" s="3">
        <v>93205</v>
      </c>
      <c r="OLZ300" s="3">
        <v>93205</v>
      </c>
      <c r="OMA300" s="3">
        <v>93205</v>
      </c>
      <c r="OMB300" s="3">
        <v>93205</v>
      </c>
      <c r="OMC300" s="3">
        <v>93205</v>
      </c>
      <c r="OMD300" s="3">
        <v>93205</v>
      </c>
      <c r="OME300" s="3">
        <v>93205</v>
      </c>
      <c r="OMF300" s="3">
        <v>93205</v>
      </c>
      <c r="OMG300" s="3">
        <v>93205</v>
      </c>
      <c r="OMH300" s="3">
        <v>93205</v>
      </c>
      <c r="OMI300" s="3">
        <v>93205</v>
      </c>
      <c r="OMJ300" s="3">
        <v>93205</v>
      </c>
      <c r="OMK300" s="3">
        <v>93205</v>
      </c>
      <c r="OML300" s="3">
        <v>93205</v>
      </c>
      <c r="OMM300" s="3">
        <v>93205</v>
      </c>
      <c r="OMN300" s="3">
        <v>93205</v>
      </c>
      <c r="OMO300" s="3">
        <v>93205</v>
      </c>
      <c r="OMP300" s="3">
        <v>93205</v>
      </c>
      <c r="OMQ300" s="3">
        <v>93205</v>
      </c>
      <c r="OMR300" s="3">
        <v>93205</v>
      </c>
      <c r="OMS300" s="3">
        <v>93205</v>
      </c>
      <c r="OMT300" s="3">
        <v>93205</v>
      </c>
      <c r="OMU300" s="3">
        <v>93205</v>
      </c>
      <c r="OMV300" s="3">
        <v>93205</v>
      </c>
      <c r="OMW300" s="3">
        <v>93205</v>
      </c>
      <c r="OMX300" s="3">
        <v>93205</v>
      </c>
      <c r="OMY300" s="3">
        <v>93205</v>
      </c>
      <c r="OMZ300" s="3">
        <v>93205</v>
      </c>
      <c r="ONA300" s="3">
        <v>93205</v>
      </c>
      <c r="ONB300" s="3">
        <v>93205</v>
      </c>
      <c r="ONC300" s="3">
        <v>93205</v>
      </c>
      <c r="OND300" s="3">
        <v>93205</v>
      </c>
      <c r="ONE300" s="3">
        <v>93205</v>
      </c>
      <c r="ONF300" s="3">
        <v>93205</v>
      </c>
      <c r="ONG300" s="3">
        <v>93205</v>
      </c>
      <c r="ONH300" s="3">
        <v>93205</v>
      </c>
      <c r="ONI300" s="3">
        <v>93205</v>
      </c>
      <c r="ONJ300" s="3">
        <v>93205</v>
      </c>
      <c r="ONK300" s="3">
        <v>93205</v>
      </c>
      <c r="ONL300" s="3">
        <v>93205</v>
      </c>
      <c r="ONM300" s="3">
        <v>93205</v>
      </c>
      <c r="ONN300" s="3">
        <v>93205</v>
      </c>
      <c r="ONO300" s="3">
        <v>93205</v>
      </c>
      <c r="ONP300" s="3">
        <v>93205</v>
      </c>
      <c r="ONQ300" s="3">
        <v>93205</v>
      </c>
      <c r="ONR300" s="3">
        <v>93205</v>
      </c>
      <c r="ONS300" s="3">
        <v>93205</v>
      </c>
      <c r="ONT300" s="3">
        <v>93205</v>
      </c>
      <c r="ONU300" s="3">
        <v>93205</v>
      </c>
      <c r="ONV300" s="3">
        <v>93205</v>
      </c>
      <c r="ONW300" s="3">
        <v>93205</v>
      </c>
      <c r="ONX300" s="3">
        <v>93205</v>
      </c>
      <c r="ONY300" s="3">
        <v>93205</v>
      </c>
      <c r="ONZ300" s="3">
        <v>93205</v>
      </c>
      <c r="OOA300" s="3">
        <v>93205</v>
      </c>
      <c r="OOB300" s="3">
        <v>93205</v>
      </c>
      <c r="OOC300" s="3">
        <v>93205</v>
      </c>
      <c r="OOD300" s="3">
        <v>93205</v>
      </c>
      <c r="OOE300" s="3">
        <v>93205</v>
      </c>
      <c r="OOF300" s="3">
        <v>93205</v>
      </c>
      <c r="OOG300" s="3">
        <v>93205</v>
      </c>
      <c r="OOH300" s="3">
        <v>93205</v>
      </c>
      <c r="OOI300" s="3">
        <v>93205</v>
      </c>
      <c r="OOJ300" s="3">
        <v>93205</v>
      </c>
      <c r="OOK300" s="3">
        <v>93205</v>
      </c>
      <c r="OOL300" s="3">
        <v>93205</v>
      </c>
      <c r="OOM300" s="3">
        <v>93205</v>
      </c>
      <c r="OON300" s="3">
        <v>93205</v>
      </c>
      <c r="OOO300" s="3">
        <v>93205</v>
      </c>
      <c r="OOP300" s="3">
        <v>93205</v>
      </c>
      <c r="OOQ300" s="3">
        <v>93205</v>
      </c>
      <c r="OOR300" s="3">
        <v>93205</v>
      </c>
      <c r="OOS300" s="3">
        <v>93205</v>
      </c>
      <c r="OOT300" s="3">
        <v>93205</v>
      </c>
      <c r="OOU300" s="3">
        <v>93205</v>
      </c>
      <c r="OOV300" s="3">
        <v>93205</v>
      </c>
      <c r="OOW300" s="3">
        <v>93205</v>
      </c>
      <c r="OOX300" s="3">
        <v>93205</v>
      </c>
      <c r="OOY300" s="3">
        <v>93205</v>
      </c>
      <c r="OOZ300" s="3">
        <v>93205</v>
      </c>
      <c r="OPA300" s="3">
        <v>93205</v>
      </c>
      <c r="OPB300" s="3">
        <v>93205</v>
      </c>
      <c r="OPC300" s="3">
        <v>93205</v>
      </c>
      <c r="OPD300" s="3">
        <v>93205</v>
      </c>
      <c r="OPE300" s="3">
        <v>93205</v>
      </c>
      <c r="OPF300" s="3">
        <v>93205</v>
      </c>
      <c r="OPG300" s="3">
        <v>93205</v>
      </c>
      <c r="OPH300" s="3">
        <v>93205</v>
      </c>
      <c r="OPI300" s="3">
        <v>93205</v>
      </c>
      <c r="OPJ300" s="3">
        <v>93205</v>
      </c>
      <c r="OPK300" s="3">
        <v>93205</v>
      </c>
      <c r="OPL300" s="3">
        <v>93205</v>
      </c>
      <c r="OPM300" s="3">
        <v>93205</v>
      </c>
      <c r="OPN300" s="3">
        <v>93205</v>
      </c>
      <c r="OPO300" s="3">
        <v>93205</v>
      </c>
      <c r="OPP300" s="3">
        <v>93205</v>
      </c>
      <c r="OPQ300" s="3">
        <v>93205</v>
      </c>
      <c r="OPR300" s="3">
        <v>93205</v>
      </c>
      <c r="OPS300" s="3">
        <v>93205</v>
      </c>
      <c r="OPT300" s="3">
        <v>93205</v>
      </c>
      <c r="OPU300" s="3">
        <v>93205</v>
      </c>
      <c r="OPV300" s="3">
        <v>93205</v>
      </c>
      <c r="OPW300" s="3">
        <v>93205</v>
      </c>
      <c r="OPX300" s="3">
        <v>93205</v>
      </c>
      <c r="OPY300" s="3">
        <v>93205</v>
      </c>
      <c r="OPZ300" s="3">
        <v>93205</v>
      </c>
      <c r="OQA300" s="3">
        <v>93205</v>
      </c>
      <c r="OQB300" s="3">
        <v>93205</v>
      </c>
      <c r="OQC300" s="3">
        <v>93205</v>
      </c>
      <c r="OQD300" s="3">
        <v>93205</v>
      </c>
      <c r="OQE300" s="3">
        <v>93205</v>
      </c>
      <c r="OQF300" s="3">
        <v>93205</v>
      </c>
      <c r="OQG300" s="3">
        <v>93205</v>
      </c>
      <c r="OQH300" s="3">
        <v>93205</v>
      </c>
      <c r="OQI300" s="3">
        <v>93205</v>
      </c>
      <c r="OQJ300" s="3">
        <v>93205</v>
      </c>
      <c r="OQK300" s="3">
        <v>93205</v>
      </c>
      <c r="OQL300" s="3">
        <v>93205</v>
      </c>
      <c r="OQM300" s="3">
        <v>93205</v>
      </c>
      <c r="OQN300" s="3">
        <v>93205</v>
      </c>
      <c r="OQO300" s="3">
        <v>93205</v>
      </c>
      <c r="OQP300" s="3">
        <v>93205</v>
      </c>
      <c r="OQQ300" s="3">
        <v>93205</v>
      </c>
      <c r="OQR300" s="3">
        <v>93205</v>
      </c>
      <c r="OQS300" s="3">
        <v>93205</v>
      </c>
      <c r="OQT300" s="3">
        <v>93205</v>
      </c>
      <c r="OQU300" s="3">
        <v>93205</v>
      </c>
      <c r="OQV300" s="3">
        <v>93205</v>
      </c>
      <c r="OQW300" s="3">
        <v>93205</v>
      </c>
      <c r="OQX300" s="3">
        <v>93205</v>
      </c>
      <c r="OQY300" s="3">
        <v>93205</v>
      </c>
      <c r="OQZ300" s="3">
        <v>93205</v>
      </c>
      <c r="ORA300" s="3">
        <v>93205</v>
      </c>
      <c r="ORB300" s="3">
        <v>93205</v>
      </c>
      <c r="ORC300" s="3">
        <v>93205</v>
      </c>
      <c r="ORD300" s="3">
        <v>93205</v>
      </c>
      <c r="ORE300" s="3">
        <v>93205</v>
      </c>
      <c r="ORF300" s="3">
        <v>93205</v>
      </c>
      <c r="ORG300" s="3">
        <v>93205</v>
      </c>
      <c r="ORH300" s="3">
        <v>93205</v>
      </c>
      <c r="ORI300" s="3">
        <v>93205</v>
      </c>
      <c r="ORJ300" s="3">
        <v>93205</v>
      </c>
      <c r="ORK300" s="3">
        <v>93205</v>
      </c>
      <c r="ORL300" s="3">
        <v>93205</v>
      </c>
      <c r="ORM300" s="3">
        <v>93205</v>
      </c>
      <c r="ORN300" s="3">
        <v>93205</v>
      </c>
      <c r="ORO300" s="3">
        <v>93205</v>
      </c>
      <c r="ORP300" s="3">
        <v>93205</v>
      </c>
      <c r="ORQ300" s="3">
        <v>93205</v>
      </c>
      <c r="ORR300" s="3">
        <v>93205</v>
      </c>
      <c r="ORS300" s="3">
        <v>93205</v>
      </c>
      <c r="ORT300" s="3">
        <v>93205</v>
      </c>
      <c r="ORU300" s="3">
        <v>93205</v>
      </c>
      <c r="ORV300" s="3">
        <v>93205</v>
      </c>
      <c r="ORW300" s="3">
        <v>93205</v>
      </c>
      <c r="ORX300" s="3">
        <v>93205</v>
      </c>
      <c r="ORY300" s="3">
        <v>93205</v>
      </c>
      <c r="ORZ300" s="3">
        <v>93205</v>
      </c>
      <c r="OSA300" s="3">
        <v>93205</v>
      </c>
      <c r="OSB300" s="3">
        <v>93205</v>
      </c>
      <c r="OSC300" s="3">
        <v>93205</v>
      </c>
      <c r="OSD300" s="3">
        <v>93205</v>
      </c>
      <c r="OSE300" s="3">
        <v>93205</v>
      </c>
      <c r="OSF300" s="3">
        <v>93205</v>
      </c>
      <c r="OSG300" s="3">
        <v>93205</v>
      </c>
      <c r="OSH300" s="3">
        <v>93205</v>
      </c>
      <c r="OSI300" s="3">
        <v>93205</v>
      </c>
      <c r="OSJ300" s="3">
        <v>93205</v>
      </c>
      <c r="OSK300" s="3">
        <v>93205</v>
      </c>
      <c r="OSL300" s="3">
        <v>93205</v>
      </c>
      <c r="OSM300" s="3">
        <v>93205</v>
      </c>
      <c r="OSN300" s="3">
        <v>93205</v>
      </c>
      <c r="OSO300" s="3">
        <v>93205</v>
      </c>
      <c r="OSP300" s="3">
        <v>93205</v>
      </c>
      <c r="OSQ300" s="3">
        <v>93205</v>
      </c>
      <c r="OSR300" s="3">
        <v>93205</v>
      </c>
      <c r="OSS300" s="3">
        <v>93205</v>
      </c>
      <c r="OST300" s="3">
        <v>93205</v>
      </c>
      <c r="OSU300" s="3">
        <v>93205</v>
      </c>
      <c r="OSV300" s="3">
        <v>93205</v>
      </c>
      <c r="OSW300" s="3">
        <v>93205</v>
      </c>
      <c r="OSX300" s="3">
        <v>93205</v>
      </c>
      <c r="OSY300" s="3">
        <v>93205</v>
      </c>
      <c r="OSZ300" s="3">
        <v>93205</v>
      </c>
      <c r="OTA300" s="3">
        <v>93205</v>
      </c>
      <c r="OTB300" s="3">
        <v>93205</v>
      </c>
      <c r="OTC300" s="3">
        <v>93205</v>
      </c>
      <c r="OTD300" s="3">
        <v>93205</v>
      </c>
      <c r="OTE300" s="3">
        <v>93205</v>
      </c>
      <c r="OTF300" s="3">
        <v>93205</v>
      </c>
      <c r="OTG300" s="3">
        <v>93205</v>
      </c>
      <c r="OTH300" s="3">
        <v>93205</v>
      </c>
      <c r="OTI300" s="3">
        <v>93205</v>
      </c>
      <c r="OTJ300" s="3">
        <v>93205</v>
      </c>
      <c r="OTK300" s="3">
        <v>93205</v>
      </c>
      <c r="OTL300" s="3">
        <v>93205</v>
      </c>
      <c r="OTM300" s="3">
        <v>93205</v>
      </c>
      <c r="OTN300" s="3">
        <v>93205</v>
      </c>
      <c r="OTO300" s="3">
        <v>93205</v>
      </c>
      <c r="OTP300" s="3">
        <v>93205</v>
      </c>
      <c r="OTQ300" s="3">
        <v>93205</v>
      </c>
      <c r="OTR300" s="3">
        <v>93205</v>
      </c>
      <c r="OTS300" s="3">
        <v>93205</v>
      </c>
      <c r="OTT300" s="3">
        <v>93205</v>
      </c>
      <c r="OTU300" s="3">
        <v>93205</v>
      </c>
      <c r="OTV300" s="3">
        <v>93205</v>
      </c>
      <c r="OTW300" s="3">
        <v>93205</v>
      </c>
      <c r="OTX300" s="3">
        <v>93205</v>
      </c>
      <c r="OTY300" s="3">
        <v>93205</v>
      </c>
      <c r="OTZ300" s="3">
        <v>93205</v>
      </c>
      <c r="OUA300" s="3">
        <v>93205</v>
      </c>
      <c r="OUB300" s="3">
        <v>93205</v>
      </c>
      <c r="OUC300" s="3">
        <v>93205</v>
      </c>
      <c r="OUD300" s="3">
        <v>93205</v>
      </c>
      <c r="OUE300" s="3">
        <v>93205</v>
      </c>
      <c r="OUF300" s="3">
        <v>93205</v>
      </c>
      <c r="OUG300" s="3">
        <v>93205</v>
      </c>
      <c r="OUH300" s="3">
        <v>93205</v>
      </c>
      <c r="OUI300" s="3">
        <v>93205</v>
      </c>
      <c r="OUJ300" s="3">
        <v>93205</v>
      </c>
      <c r="OUK300" s="3">
        <v>93205</v>
      </c>
      <c r="OUL300" s="3">
        <v>93205</v>
      </c>
      <c r="OUM300" s="3">
        <v>93205</v>
      </c>
      <c r="OUN300" s="3">
        <v>93205</v>
      </c>
      <c r="OUO300" s="3">
        <v>93205</v>
      </c>
      <c r="OUP300" s="3">
        <v>93205</v>
      </c>
      <c r="OUQ300" s="3">
        <v>93205</v>
      </c>
      <c r="OUR300" s="3">
        <v>93205</v>
      </c>
      <c r="OUS300" s="3">
        <v>93205</v>
      </c>
      <c r="OUT300" s="3">
        <v>93205</v>
      </c>
      <c r="OUU300" s="3">
        <v>93205</v>
      </c>
      <c r="OUV300" s="3">
        <v>93205</v>
      </c>
      <c r="OUW300" s="3">
        <v>93205</v>
      </c>
      <c r="OUX300" s="3">
        <v>93205</v>
      </c>
      <c r="OUY300" s="3">
        <v>93205</v>
      </c>
      <c r="OUZ300" s="3">
        <v>93205</v>
      </c>
      <c r="OVA300" s="3">
        <v>93205</v>
      </c>
      <c r="OVB300" s="3">
        <v>93205</v>
      </c>
      <c r="OVC300" s="3">
        <v>93205</v>
      </c>
      <c r="OVD300" s="3">
        <v>93205</v>
      </c>
      <c r="OVE300" s="3">
        <v>93205</v>
      </c>
      <c r="OVF300" s="3">
        <v>93205</v>
      </c>
      <c r="OVG300" s="3">
        <v>93205</v>
      </c>
      <c r="OVH300" s="3">
        <v>93205</v>
      </c>
      <c r="OVI300" s="3">
        <v>93205</v>
      </c>
      <c r="OVJ300" s="3">
        <v>93205</v>
      </c>
      <c r="OVK300" s="3">
        <v>93205</v>
      </c>
      <c r="OVL300" s="3">
        <v>93205</v>
      </c>
      <c r="OVM300" s="3">
        <v>93205</v>
      </c>
      <c r="OVN300" s="3">
        <v>93205</v>
      </c>
      <c r="OVO300" s="3">
        <v>93205</v>
      </c>
      <c r="OVP300" s="3">
        <v>93205</v>
      </c>
      <c r="OVQ300" s="3">
        <v>93205</v>
      </c>
      <c r="OVR300" s="3">
        <v>93205</v>
      </c>
      <c r="OVS300" s="3">
        <v>93205</v>
      </c>
      <c r="OVT300" s="3">
        <v>93205</v>
      </c>
      <c r="OVU300" s="3">
        <v>93205</v>
      </c>
      <c r="OVV300" s="3">
        <v>93205</v>
      </c>
      <c r="OVW300" s="3">
        <v>93205</v>
      </c>
      <c r="OVX300" s="3">
        <v>93205</v>
      </c>
      <c r="OVY300" s="3">
        <v>93205</v>
      </c>
      <c r="OVZ300" s="3">
        <v>93205</v>
      </c>
      <c r="OWA300" s="3">
        <v>93205</v>
      </c>
      <c r="OWB300" s="3">
        <v>93205</v>
      </c>
      <c r="OWC300" s="3">
        <v>93205</v>
      </c>
      <c r="OWD300" s="3">
        <v>93205</v>
      </c>
      <c r="OWE300" s="3">
        <v>93205</v>
      </c>
      <c r="OWF300" s="3">
        <v>93205</v>
      </c>
      <c r="OWG300" s="3">
        <v>93205</v>
      </c>
      <c r="OWH300" s="3">
        <v>93205</v>
      </c>
      <c r="OWI300" s="3">
        <v>93205</v>
      </c>
      <c r="OWJ300" s="3">
        <v>93205</v>
      </c>
      <c r="OWK300" s="3">
        <v>93205</v>
      </c>
      <c r="OWL300" s="3">
        <v>93205</v>
      </c>
      <c r="OWM300" s="3">
        <v>93205</v>
      </c>
      <c r="OWN300" s="3">
        <v>93205</v>
      </c>
      <c r="OWO300" s="3">
        <v>93205</v>
      </c>
      <c r="OWP300" s="3">
        <v>93205</v>
      </c>
      <c r="OWQ300" s="3">
        <v>93205</v>
      </c>
      <c r="OWR300" s="3">
        <v>93205</v>
      </c>
      <c r="OWS300" s="3">
        <v>93205</v>
      </c>
      <c r="OWT300" s="3">
        <v>93205</v>
      </c>
      <c r="OWU300" s="3">
        <v>93205</v>
      </c>
      <c r="OWV300" s="3">
        <v>93205</v>
      </c>
      <c r="OWW300" s="3">
        <v>93205</v>
      </c>
      <c r="OWX300" s="3">
        <v>93205</v>
      </c>
      <c r="OWY300" s="3">
        <v>93205</v>
      </c>
      <c r="OWZ300" s="3">
        <v>93205</v>
      </c>
      <c r="OXA300" s="3">
        <v>93205</v>
      </c>
      <c r="OXB300" s="3">
        <v>93205</v>
      </c>
      <c r="OXC300" s="3">
        <v>93205</v>
      </c>
      <c r="OXD300" s="3">
        <v>93205</v>
      </c>
      <c r="OXE300" s="3">
        <v>93205</v>
      </c>
      <c r="OXF300" s="3">
        <v>93205</v>
      </c>
      <c r="OXG300" s="3">
        <v>93205</v>
      </c>
      <c r="OXH300" s="3">
        <v>93205</v>
      </c>
      <c r="OXI300" s="3">
        <v>93205</v>
      </c>
      <c r="OXJ300" s="3">
        <v>93205</v>
      </c>
      <c r="OXK300" s="3">
        <v>93205</v>
      </c>
      <c r="OXL300" s="3">
        <v>93205</v>
      </c>
      <c r="OXM300" s="3">
        <v>93205</v>
      </c>
      <c r="OXN300" s="3">
        <v>93205</v>
      </c>
      <c r="OXO300" s="3">
        <v>93205</v>
      </c>
      <c r="OXP300" s="3">
        <v>93205</v>
      </c>
      <c r="OXQ300" s="3">
        <v>93205</v>
      </c>
      <c r="OXR300" s="3">
        <v>93205</v>
      </c>
      <c r="OXS300" s="3">
        <v>93205</v>
      </c>
      <c r="OXT300" s="3">
        <v>93205</v>
      </c>
      <c r="OXU300" s="3">
        <v>93205</v>
      </c>
      <c r="OXV300" s="3">
        <v>93205</v>
      </c>
      <c r="OXW300" s="3">
        <v>93205</v>
      </c>
      <c r="OXX300" s="3">
        <v>93205</v>
      </c>
      <c r="OXY300" s="3">
        <v>93205</v>
      </c>
      <c r="OXZ300" s="3">
        <v>93205</v>
      </c>
      <c r="OYA300" s="3">
        <v>93205</v>
      </c>
      <c r="OYB300" s="3">
        <v>93205</v>
      </c>
      <c r="OYC300" s="3">
        <v>93205</v>
      </c>
      <c r="OYD300" s="3">
        <v>93205</v>
      </c>
      <c r="OYE300" s="3">
        <v>93205</v>
      </c>
      <c r="OYF300" s="3">
        <v>93205</v>
      </c>
      <c r="OYG300" s="3">
        <v>93205</v>
      </c>
      <c r="OYH300" s="3">
        <v>93205</v>
      </c>
      <c r="OYI300" s="3">
        <v>93205</v>
      </c>
      <c r="OYJ300" s="3">
        <v>93205</v>
      </c>
      <c r="OYK300" s="3">
        <v>93205</v>
      </c>
      <c r="OYL300" s="3">
        <v>93205</v>
      </c>
      <c r="OYM300" s="3">
        <v>93205</v>
      </c>
      <c r="OYN300" s="3">
        <v>93205</v>
      </c>
      <c r="OYO300" s="3">
        <v>93205</v>
      </c>
      <c r="OYP300" s="3">
        <v>93205</v>
      </c>
      <c r="OYQ300" s="3">
        <v>93205</v>
      </c>
      <c r="OYR300" s="3">
        <v>93205</v>
      </c>
      <c r="OYS300" s="3">
        <v>93205</v>
      </c>
      <c r="OYT300" s="3">
        <v>93205</v>
      </c>
      <c r="OYU300" s="3">
        <v>93205</v>
      </c>
      <c r="OYV300" s="3">
        <v>93205</v>
      </c>
      <c r="OYW300" s="3">
        <v>93205</v>
      </c>
      <c r="OYX300" s="3">
        <v>93205</v>
      </c>
      <c r="OYY300" s="3">
        <v>93205</v>
      </c>
      <c r="OYZ300" s="3">
        <v>93205</v>
      </c>
      <c r="OZA300" s="3">
        <v>93205</v>
      </c>
      <c r="OZB300" s="3">
        <v>93205</v>
      </c>
      <c r="OZC300" s="3">
        <v>93205</v>
      </c>
      <c r="OZD300" s="3">
        <v>93205</v>
      </c>
      <c r="OZE300" s="3">
        <v>93205</v>
      </c>
      <c r="OZF300" s="3">
        <v>93205</v>
      </c>
      <c r="OZG300" s="3">
        <v>93205</v>
      </c>
      <c r="OZH300" s="3">
        <v>93205</v>
      </c>
      <c r="OZI300" s="3">
        <v>93205</v>
      </c>
      <c r="OZJ300" s="3">
        <v>93205</v>
      </c>
      <c r="OZK300" s="3">
        <v>93205</v>
      </c>
      <c r="OZL300" s="3">
        <v>93205</v>
      </c>
      <c r="OZM300" s="3">
        <v>93205</v>
      </c>
      <c r="OZN300" s="3">
        <v>93205</v>
      </c>
      <c r="OZO300" s="3">
        <v>93205</v>
      </c>
      <c r="OZP300" s="3">
        <v>93205</v>
      </c>
      <c r="OZQ300" s="3">
        <v>93205</v>
      </c>
      <c r="OZR300" s="3">
        <v>93205</v>
      </c>
      <c r="OZS300" s="3">
        <v>93205</v>
      </c>
      <c r="OZT300" s="3">
        <v>93205</v>
      </c>
      <c r="OZU300" s="3">
        <v>93205</v>
      </c>
      <c r="OZV300" s="3">
        <v>93205</v>
      </c>
      <c r="OZW300" s="3">
        <v>93205</v>
      </c>
      <c r="OZX300" s="3">
        <v>93205</v>
      </c>
      <c r="OZY300" s="3">
        <v>93205</v>
      </c>
      <c r="OZZ300" s="3">
        <v>93205</v>
      </c>
      <c r="PAA300" s="3">
        <v>93205</v>
      </c>
      <c r="PAB300" s="3">
        <v>93205</v>
      </c>
      <c r="PAC300" s="3">
        <v>93205</v>
      </c>
      <c r="PAD300" s="3">
        <v>93205</v>
      </c>
      <c r="PAE300" s="3">
        <v>93205</v>
      </c>
      <c r="PAF300" s="3">
        <v>93205</v>
      </c>
      <c r="PAG300" s="3">
        <v>93205</v>
      </c>
      <c r="PAH300" s="3">
        <v>93205</v>
      </c>
      <c r="PAI300" s="3">
        <v>93205</v>
      </c>
      <c r="PAJ300" s="3">
        <v>93205</v>
      </c>
      <c r="PAK300" s="3">
        <v>93205</v>
      </c>
      <c r="PAL300" s="3">
        <v>93205</v>
      </c>
      <c r="PAM300" s="3">
        <v>93205</v>
      </c>
      <c r="PAN300" s="3">
        <v>93205</v>
      </c>
      <c r="PAO300" s="3">
        <v>93205</v>
      </c>
      <c r="PAP300" s="3">
        <v>93205</v>
      </c>
      <c r="PAQ300" s="3">
        <v>93205</v>
      </c>
      <c r="PAR300" s="3">
        <v>93205</v>
      </c>
      <c r="PAS300" s="3">
        <v>93205</v>
      </c>
      <c r="PAT300" s="3">
        <v>93205</v>
      </c>
      <c r="PAU300" s="3">
        <v>93205</v>
      </c>
      <c r="PAV300" s="3">
        <v>93205</v>
      </c>
      <c r="PAW300" s="3">
        <v>93205</v>
      </c>
      <c r="PAX300" s="3">
        <v>93205</v>
      </c>
      <c r="PAY300" s="3">
        <v>93205</v>
      </c>
      <c r="PAZ300" s="3">
        <v>93205</v>
      </c>
      <c r="PBA300" s="3">
        <v>93205</v>
      </c>
      <c r="PBB300" s="3">
        <v>93205</v>
      </c>
      <c r="PBC300" s="3">
        <v>93205</v>
      </c>
      <c r="PBD300" s="3">
        <v>93205</v>
      </c>
      <c r="PBE300" s="3">
        <v>93205</v>
      </c>
      <c r="PBF300" s="3">
        <v>93205</v>
      </c>
      <c r="PBG300" s="3">
        <v>93205</v>
      </c>
      <c r="PBH300" s="3">
        <v>93205</v>
      </c>
      <c r="PBI300" s="3">
        <v>93205</v>
      </c>
      <c r="PBJ300" s="3">
        <v>93205</v>
      </c>
      <c r="PBK300" s="3">
        <v>93205</v>
      </c>
      <c r="PBL300" s="3">
        <v>93205</v>
      </c>
      <c r="PBM300" s="3">
        <v>93205</v>
      </c>
      <c r="PBN300" s="3">
        <v>93205</v>
      </c>
      <c r="PBO300" s="3">
        <v>93205</v>
      </c>
      <c r="PBP300" s="3">
        <v>93205</v>
      </c>
      <c r="PBQ300" s="3">
        <v>93205</v>
      </c>
      <c r="PBR300" s="3">
        <v>93205</v>
      </c>
      <c r="PBS300" s="3">
        <v>93205</v>
      </c>
      <c r="PBT300" s="3">
        <v>93205</v>
      </c>
      <c r="PBU300" s="3">
        <v>93205</v>
      </c>
      <c r="PBV300" s="3">
        <v>93205</v>
      </c>
      <c r="PBW300" s="3">
        <v>93205</v>
      </c>
      <c r="PBX300" s="3">
        <v>93205</v>
      </c>
      <c r="PBY300" s="3">
        <v>93205</v>
      </c>
      <c r="PBZ300" s="3">
        <v>93205</v>
      </c>
      <c r="PCA300" s="3">
        <v>93205</v>
      </c>
      <c r="PCB300" s="3">
        <v>93205</v>
      </c>
      <c r="PCC300" s="3">
        <v>93205</v>
      </c>
      <c r="PCD300" s="3">
        <v>93205</v>
      </c>
      <c r="PCE300" s="3">
        <v>93205</v>
      </c>
      <c r="PCF300" s="3">
        <v>93205</v>
      </c>
      <c r="PCG300" s="3">
        <v>93205</v>
      </c>
      <c r="PCH300" s="3">
        <v>93205</v>
      </c>
      <c r="PCI300" s="3">
        <v>93205</v>
      </c>
      <c r="PCJ300" s="3">
        <v>93205</v>
      </c>
      <c r="PCK300" s="3">
        <v>93205</v>
      </c>
      <c r="PCL300" s="3">
        <v>93205</v>
      </c>
      <c r="PCM300" s="3">
        <v>93205</v>
      </c>
      <c r="PCN300" s="3">
        <v>93205</v>
      </c>
      <c r="PCO300" s="3">
        <v>93205</v>
      </c>
      <c r="PCP300" s="3">
        <v>93205</v>
      </c>
      <c r="PCQ300" s="3">
        <v>93205</v>
      </c>
      <c r="PCR300" s="3">
        <v>93205</v>
      </c>
      <c r="PCS300" s="3">
        <v>93205</v>
      </c>
      <c r="PCT300" s="3">
        <v>93205</v>
      </c>
      <c r="PCU300" s="3">
        <v>93205</v>
      </c>
      <c r="PCV300" s="3">
        <v>93205</v>
      </c>
      <c r="PCW300" s="3">
        <v>93205</v>
      </c>
      <c r="PCX300" s="3">
        <v>93205</v>
      </c>
      <c r="PCY300" s="3">
        <v>93205</v>
      </c>
      <c r="PCZ300" s="3">
        <v>93205</v>
      </c>
      <c r="PDA300" s="3">
        <v>93205</v>
      </c>
      <c r="PDB300" s="3">
        <v>93205</v>
      </c>
      <c r="PDC300" s="3">
        <v>93205</v>
      </c>
      <c r="PDD300" s="3">
        <v>93205</v>
      </c>
      <c r="PDE300" s="3">
        <v>93205</v>
      </c>
      <c r="PDF300" s="3">
        <v>93205</v>
      </c>
      <c r="PDG300" s="3">
        <v>93205</v>
      </c>
      <c r="PDH300" s="3">
        <v>93205</v>
      </c>
      <c r="PDI300" s="3">
        <v>93205</v>
      </c>
      <c r="PDJ300" s="3">
        <v>93205</v>
      </c>
      <c r="PDK300" s="3">
        <v>93205</v>
      </c>
      <c r="PDL300" s="3">
        <v>93205</v>
      </c>
      <c r="PDM300" s="3">
        <v>93205</v>
      </c>
      <c r="PDN300" s="3">
        <v>93205</v>
      </c>
      <c r="PDO300" s="3">
        <v>93205</v>
      </c>
      <c r="PDP300" s="3">
        <v>93205</v>
      </c>
      <c r="PDQ300" s="3">
        <v>93205</v>
      </c>
      <c r="PDR300" s="3">
        <v>93205</v>
      </c>
      <c r="PDS300" s="3">
        <v>93205</v>
      </c>
      <c r="PDT300" s="3">
        <v>93205</v>
      </c>
      <c r="PDU300" s="3">
        <v>93205</v>
      </c>
      <c r="PDV300" s="3">
        <v>93205</v>
      </c>
      <c r="PDW300" s="3">
        <v>93205</v>
      </c>
      <c r="PDX300" s="3">
        <v>93205</v>
      </c>
      <c r="PDY300" s="3">
        <v>93205</v>
      </c>
      <c r="PDZ300" s="3">
        <v>93205</v>
      </c>
      <c r="PEA300" s="3">
        <v>93205</v>
      </c>
      <c r="PEB300" s="3">
        <v>93205</v>
      </c>
      <c r="PEC300" s="3">
        <v>93205</v>
      </c>
      <c r="PED300" s="3">
        <v>93205</v>
      </c>
      <c r="PEE300" s="3">
        <v>93205</v>
      </c>
      <c r="PEF300" s="3">
        <v>93205</v>
      </c>
      <c r="PEG300" s="3">
        <v>93205</v>
      </c>
      <c r="PEH300" s="3">
        <v>93205</v>
      </c>
      <c r="PEI300" s="3">
        <v>93205</v>
      </c>
      <c r="PEJ300" s="3">
        <v>93205</v>
      </c>
      <c r="PEK300" s="3">
        <v>93205</v>
      </c>
      <c r="PEL300" s="3">
        <v>93205</v>
      </c>
      <c r="PEM300" s="3">
        <v>93205</v>
      </c>
      <c r="PEN300" s="3">
        <v>93205</v>
      </c>
      <c r="PEO300" s="3">
        <v>93205</v>
      </c>
      <c r="PEP300" s="3">
        <v>93205</v>
      </c>
      <c r="PEQ300" s="3">
        <v>93205</v>
      </c>
      <c r="PER300" s="3">
        <v>93205</v>
      </c>
      <c r="PES300" s="3">
        <v>93205</v>
      </c>
      <c r="PET300" s="3">
        <v>93205</v>
      </c>
      <c r="PEU300" s="3">
        <v>93205</v>
      </c>
      <c r="PEV300" s="3">
        <v>93205</v>
      </c>
      <c r="PEW300" s="3">
        <v>93205</v>
      </c>
      <c r="PEX300" s="3">
        <v>93205</v>
      </c>
      <c r="PEY300" s="3">
        <v>93205</v>
      </c>
      <c r="PEZ300" s="3">
        <v>93205</v>
      </c>
      <c r="PFA300" s="3">
        <v>93205</v>
      </c>
      <c r="PFB300" s="3">
        <v>93205</v>
      </c>
      <c r="PFC300" s="3">
        <v>93205</v>
      </c>
      <c r="PFD300" s="3">
        <v>93205</v>
      </c>
      <c r="PFE300" s="3">
        <v>93205</v>
      </c>
      <c r="PFF300" s="3">
        <v>93205</v>
      </c>
      <c r="PFG300" s="3">
        <v>93205</v>
      </c>
      <c r="PFH300" s="3">
        <v>93205</v>
      </c>
      <c r="PFI300" s="3">
        <v>93205</v>
      </c>
      <c r="PFJ300" s="3">
        <v>93205</v>
      </c>
      <c r="PFK300" s="3">
        <v>93205</v>
      </c>
      <c r="PFL300" s="3">
        <v>93205</v>
      </c>
      <c r="PFM300" s="3">
        <v>93205</v>
      </c>
      <c r="PFN300" s="3">
        <v>93205</v>
      </c>
      <c r="PFO300" s="3">
        <v>93205</v>
      </c>
      <c r="PFP300" s="3">
        <v>93205</v>
      </c>
      <c r="PFQ300" s="3">
        <v>93205</v>
      </c>
      <c r="PFR300" s="3">
        <v>93205</v>
      </c>
      <c r="PFS300" s="3">
        <v>93205</v>
      </c>
      <c r="PFT300" s="3">
        <v>93205</v>
      </c>
      <c r="PFU300" s="3">
        <v>93205</v>
      </c>
      <c r="PFV300" s="3">
        <v>93205</v>
      </c>
      <c r="PFW300" s="3">
        <v>93205</v>
      </c>
      <c r="PFX300" s="3">
        <v>93205</v>
      </c>
      <c r="PFY300" s="3">
        <v>93205</v>
      </c>
      <c r="PFZ300" s="3">
        <v>93205</v>
      </c>
      <c r="PGA300" s="3">
        <v>93205</v>
      </c>
      <c r="PGB300" s="3">
        <v>93205</v>
      </c>
      <c r="PGC300" s="3">
        <v>93205</v>
      </c>
      <c r="PGD300" s="3">
        <v>93205</v>
      </c>
      <c r="PGE300" s="3">
        <v>93205</v>
      </c>
      <c r="PGF300" s="3">
        <v>93205</v>
      </c>
      <c r="PGG300" s="3">
        <v>93205</v>
      </c>
      <c r="PGH300" s="3">
        <v>93205</v>
      </c>
      <c r="PGI300" s="3">
        <v>93205</v>
      </c>
      <c r="PGJ300" s="3">
        <v>93205</v>
      </c>
      <c r="PGK300" s="3">
        <v>93205</v>
      </c>
      <c r="PGL300" s="3">
        <v>93205</v>
      </c>
      <c r="PGM300" s="3">
        <v>93205</v>
      </c>
      <c r="PGN300" s="3">
        <v>93205</v>
      </c>
      <c r="PGO300" s="3">
        <v>93205</v>
      </c>
      <c r="PGP300" s="3">
        <v>93205</v>
      </c>
      <c r="PGQ300" s="3">
        <v>93205</v>
      </c>
      <c r="PGR300" s="3">
        <v>93205</v>
      </c>
      <c r="PGS300" s="3">
        <v>93205</v>
      </c>
      <c r="PGT300" s="3">
        <v>93205</v>
      </c>
      <c r="PGU300" s="3">
        <v>93205</v>
      </c>
      <c r="PGV300" s="3">
        <v>93205</v>
      </c>
      <c r="PGW300" s="3">
        <v>93205</v>
      </c>
      <c r="PGX300" s="3">
        <v>93205</v>
      </c>
      <c r="PGY300" s="3">
        <v>93205</v>
      </c>
      <c r="PGZ300" s="3">
        <v>93205</v>
      </c>
      <c r="PHA300" s="3">
        <v>93205</v>
      </c>
      <c r="PHB300" s="3">
        <v>93205</v>
      </c>
      <c r="PHC300" s="3">
        <v>93205</v>
      </c>
      <c r="PHD300" s="3">
        <v>93205</v>
      </c>
      <c r="PHE300" s="3">
        <v>93205</v>
      </c>
      <c r="PHF300" s="3">
        <v>93205</v>
      </c>
      <c r="PHG300" s="3">
        <v>93205</v>
      </c>
      <c r="PHH300" s="3">
        <v>93205</v>
      </c>
      <c r="PHI300" s="3">
        <v>93205</v>
      </c>
      <c r="PHJ300" s="3">
        <v>93205</v>
      </c>
      <c r="PHK300" s="3">
        <v>93205</v>
      </c>
      <c r="PHL300" s="3">
        <v>93205</v>
      </c>
      <c r="PHM300" s="3">
        <v>93205</v>
      </c>
      <c r="PHN300" s="3">
        <v>93205</v>
      </c>
      <c r="PHO300" s="3">
        <v>93205</v>
      </c>
      <c r="PHP300" s="3">
        <v>93205</v>
      </c>
      <c r="PHQ300" s="3">
        <v>93205</v>
      </c>
      <c r="PHR300" s="3">
        <v>93205</v>
      </c>
      <c r="PHS300" s="3">
        <v>93205</v>
      </c>
      <c r="PHT300" s="3">
        <v>93205</v>
      </c>
      <c r="PHU300" s="3">
        <v>93205</v>
      </c>
      <c r="PHV300" s="3">
        <v>93205</v>
      </c>
      <c r="PHW300" s="3">
        <v>93205</v>
      </c>
      <c r="PHX300" s="3">
        <v>93205</v>
      </c>
      <c r="PHY300" s="3">
        <v>93205</v>
      </c>
      <c r="PHZ300" s="3">
        <v>93205</v>
      </c>
      <c r="PIA300" s="3">
        <v>93205</v>
      </c>
      <c r="PIB300" s="3">
        <v>93205</v>
      </c>
      <c r="PIC300" s="3">
        <v>93205</v>
      </c>
      <c r="PID300" s="3">
        <v>93205</v>
      </c>
      <c r="PIE300" s="3">
        <v>93205</v>
      </c>
      <c r="PIF300" s="3">
        <v>93205</v>
      </c>
      <c r="PIG300" s="3">
        <v>93205</v>
      </c>
      <c r="PIH300" s="3">
        <v>93205</v>
      </c>
      <c r="PII300" s="3">
        <v>93205</v>
      </c>
      <c r="PIJ300" s="3">
        <v>93205</v>
      </c>
      <c r="PIK300" s="3">
        <v>93205</v>
      </c>
      <c r="PIL300" s="3">
        <v>93205</v>
      </c>
      <c r="PIM300" s="3">
        <v>93205</v>
      </c>
      <c r="PIN300" s="3">
        <v>93205</v>
      </c>
      <c r="PIO300" s="3">
        <v>93205</v>
      </c>
      <c r="PIP300" s="3">
        <v>93205</v>
      </c>
      <c r="PIQ300" s="3">
        <v>93205</v>
      </c>
      <c r="PIR300" s="3">
        <v>93205</v>
      </c>
      <c r="PIS300" s="3">
        <v>93205</v>
      </c>
      <c r="PIT300" s="3">
        <v>93205</v>
      </c>
      <c r="PIU300" s="3">
        <v>93205</v>
      </c>
      <c r="PIV300" s="3">
        <v>93205</v>
      </c>
      <c r="PIW300" s="3">
        <v>93205</v>
      </c>
      <c r="PIX300" s="3">
        <v>93205</v>
      </c>
      <c r="PIY300" s="3">
        <v>93205</v>
      </c>
      <c r="PIZ300" s="3">
        <v>93205</v>
      </c>
      <c r="PJA300" s="3">
        <v>93205</v>
      </c>
      <c r="PJB300" s="3">
        <v>93205</v>
      </c>
      <c r="PJC300" s="3">
        <v>93205</v>
      </c>
      <c r="PJD300" s="3">
        <v>93205</v>
      </c>
      <c r="PJE300" s="3">
        <v>93205</v>
      </c>
      <c r="PJF300" s="3">
        <v>93205</v>
      </c>
      <c r="PJG300" s="3">
        <v>93205</v>
      </c>
      <c r="PJH300" s="3">
        <v>93205</v>
      </c>
      <c r="PJI300" s="3">
        <v>93205</v>
      </c>
      <c r="PJJ300" s="3">
        <v>93205</v>
      </c>
      <c r="PJK300" s="3">
        <v>93205</v>
      </c>
      <c r="PJL300" s="3">
        <v>93205</v>
      </c>
      <c r="PJM300" s="3">
        <v>93205</v>
      </c>
      <c r="PJN300" s="3">
        <v>93205</v>
      </c>
      <c r="PJO300" s="3">
        <v>93205</v>
      </c>
      <c r="PJP300" s="3">
        <v>93205</v>
      </c>
      <c r="PJQ300" s="3">
        <v>93205</v>
      </c>
      <c r="PJR300" s="3">
        <v>93205</v>
      </c>
      <c r="PJS300" s="3">
        <v>93205</v>
      </c>
      <c r="PJT300" s="3">
        <v>93205</v>
      </c>
      <c r="PJU300" s="3">
        <v>93205</v>
      </c>
      <c r="PJV300" s="3">
        <v>93205</v>
      </c>
      <c r="PJW300" s="3">
        <v>93205</v>
      </c>
      <c r="PJX300" s="3">
        <v>93205</v>
      </c>
      <c r="PJY300" s="3">
        <v>93205</v>
      </c>
      <c r="PJZ300" s="3">
        <v>93205</v>
      </c>
      <c r="PKA300" s="3">
        <v>93205</v>
      </c>
      <c r="PKB300" s="3">
        <v>93205</v>
      </c>
      <c r="PKC300" s="3">
        <v>93205</v>
      </c>
      <c r="PKD300" s="3">
        <v>93205</v>
      </c>
      <c r="PKE300" s="3">
        <v>93205</v>
      </c>
      <c r="PKF300" s="3">
        <v>93205</v>
      </c>
      <c r="PKG300" s="3">
        <v>93205</v>
      </c>
      <c r="PKH300" s="3">
        <v>93205</v>
      </c>
      <c r="PKI300" s="3">
        <v>93205</v>
      </c>
      <c r="PKJ300" s="3">
        <v>93205</v>
      </c>
      <c r="PKK300" s="3">
        <v>93205</v>
      </c>
      <c r="PKL300" s="3">
        <v>93205</v>
      </c>
      <c r="PKM300" s="3">
        <v>93205</v>
      </c>
      <c r="PKN300" s="3">
        <v>93205</v>
      </c>
      <c r="PKO300" s="3">
        <v>93205</v>
      </c>
      <c r="PKP300" s="3">
        <v>93205</v>
      </c>
      <c r="PKQ300" s="3">
        <v>93205</v>
      </c>
      <c r="PKR300" s="3">
        <v>93205</v>
      </c>
      <c r="PKS300" s="3">
        <v>93205</v>
      </c>
      <c r="PKT300" s="3">
        <v>93205</v>
      </c>
      <c r="PKU300" s="3">
        <v>93205</v>
      </c>
      <c r="PKV300" s="3">
        <v>93205</v>
      </c>
      <c r="PKW300" s="3">
        <v>93205</v>
      </c>
      <c r="PKX300" s="3">
        <v>93205</v>
      </c>
      <c r="PKY300" s="3">
        <v>93205</v>
      </c>
      <c r="PKZ300" s="3">
        <v>93205</v>
      </c>
      <c r="PLA300" s="3">
        <v>93205</v>
      </c>
      <c r="PLB300" s="3">
        <v>93205</v>
      </c>
      <c r="PLC300" s="3">
        <v>93205</v>
      </c>
      <c r="PLD300" s="3">
        <v>93205</v>
      </c>
      <c r="PLE300" s="3">
        <v>93205</v>
      </c>
      <c r="PLF300" s="3">
        <v>93205</v>
      </c>
      <c r="PLG300" s="3">
        <v>93205</v>
      </c>
      <c r="PLH300" s="3">
        <v>93205</v>
      </c>
      <c r="PLI300" s="3">
        <v>93205</v>
      </c>
      <c r="PLJ300" s="3">
        <v>93205</v>
      </c>
      <c r="PLK300" s="3">
        <v>93205</v>
      </c>
      <c r="PLL300" s="3">
        <v>93205</v>
      </c>
      <c r="PLM300" s="3">
        <v>93205</v>
      </c>
      <c r="PLN300" s="3">
        <v>93205</v>
      </c>
      <c r="PLO300" s="3">
        <v>93205</v>
      </c>
      <c r="PLP300" s="3">
        <v>93205</v>
      </c>
      <c r="PLQ300" s="3">
        <v>93205</v>
      </c>
      <c r="PLR300" s="3">
        <v>93205</v>
      </c>
      <c r="PLS300" s="3">
        <v>93205</v>
      </c>
      <c r="PLT300" s="3">
        <v>93205</v>
      </c>
      <c r="PLU300" s="3">
        <v>93205</v>
      </c>
      <c r="PLV300" s="3">
        <v>93205</v>
      </c>
      <c r="PLW300" s="3">
        <v>93205</v>
      </c>
      <c r="PLX300" s="3">
        <v>93205</v>
      </c>
      <c r="PLY300" s="3">
        <v>93205</v>
      </c>
      <c r="PLZ300" s="3">
        <v>93205</v>
      </c>
      <c r="PMA300" s="3">
        <v>93205</v>
      </c>
      <c r="PMB300" s="3">
        <v>93205</v>
      </c>
      <c r="PMC300" s="3">
        <v>93205</v>
      </c>
      <c r="PMD300" s="3">
        <v>93205</v>
      </c>
      <c r="PME300" s="3">
        <v>93205</v>
      </c>
      <c r="PMF300" s="3">
        <v>93205</v>
      </c>
      <c r="PMG300" s="3">
        <v>93205</v>
      </c>
      <c r="PMH300" s="3">
        <v>93205</v>
      </c>
      <c r="PMI300" s="3">
        <v>93205</v>
      </c>
      <c r="PMJ300" s="3">
        <v>93205</v>
      </c>
      <c r="PMK300" s="3">
        <v>93205</v>
      </c>
      <c r="PML300" s="3">
        <v>93205</v>
      </c>
      <c r="PMM300" s="3">
        <v>93205</v>
      </c>
      <c r="PMN300" s="3">
        <v>93205</v>
      </c>
      <c r="PMO300" s="3">
        <v>93205</v>
      </c>
      <c r="PMP300" s="3">
        <v>93205</v>
      </c>
      <c r="PMQ300" s="3">
        <v>93205</v>
      </c>
      <c r="PMR300" s="3">
        <v>93205</v>
      </c>
      <c r="PMS300" s="3">
        <v>93205</v>
      </c>
      <c r="PMT300" s="3">
        <v>93205</v>
      </c>
      <c r="PMU300" s="3">
        <v>93205</v>
      </c>
      <c r="PMV300" s="3">
        <v>93205</v>
      </c>
      <c r="PMW300" s="3">
        <v>93205</v>
      </c>
      <c r="PMX300" s="3">
        <v>93205</v>
      </c>
      <c r="PMY300" s="3">
        <v>93205</v>
      </c>
      <c r="PMZ300" s="3">
        <v>93205</v>
      </c>
      <c r="PNA300" s="3">
        <v>93205</v>
      </c>
      <c r="PNB300" s="3">
        <v>93205</v>
      </c>
      <c r="PNC300" s="3">
        <v>93205</v>
      </c>
      <c r="PND300" s="3">
        <v>93205</v>
      </c>
      <c r="PNE300" s="3">
        <v>93205</v>
      </c>
      <c r="PNF300" s="3">
        <v>93205</v>
      </c>
      <c r="PNG300" s="3">
        <v>93205</v>
      </c>
      <c r="PNH300" s="3">
        <v>93205</v>
      </c>
      <c r="PNI300" s="3">
        <v>93205</v>
      </c>
      <c r="PNJ300" s="3">
        <v>93205</v>
      </c>
      <c r="PNK300" s="3">
        <v>93205</v>
      </c>
      <c r="PNL300" s="3">
        <v>93205</v>
      </c>
      <c r="PNM300" s="3">
        <v>93205</v>
      </c>
      <c r="PNN300" s="3">
        <v>93205</v>
      </c>
      <c r="PNO300" s="3">
        <v>93205</v>
      </c>
      <c r="PNP300" s="3">
        <v>93205</v>
      </c>
      <c r="PNQ300" s="3">
        <v>93205</v>
      </c>
      <c r="PNR300" s="3">
        <v>93205</v>
      </c>
      <c r="PNS300" s="3">
        <v>93205</v>
      </c>
      <c r="PNT300" s="3">
        <v>93205</v>
      </c>
      <c r="PNU300" s="3">
        <v>93205</v>
      </c>
      <c r="PNV300" s="3">
        <v>93205</v>
      </c>
      <c r="PNW300" s="3">
        <v>93205</v>
      </c>
      <c r="PNX300" s="3">
        <v>93205</v>
      </c>
      <c r="PNY300" s="3">
        <v>93205</v>
      </c>
      <c r="PNZ300" s="3">
        <v>93205</v>
      </c>
      <c r="POA300" s="3">
        <v>93205</v>
      </c>
      <c r="POB300" s="3">
        <v>93205</v>
      </c>
      <c r="POC300" s="3">
        <v>93205</v>
      </c>
      <c r="POD300" s="3">
        <v>93205</v>
      </c>
      <c r="POE300" s="3">
        <v>93205</v>
      </c>
      <c r="POF300" s="3">
        <v>93205</v>
      </c>
      <c r="POG300" s="3">
        <v>93205</v>
      </c>
      <c r="POH300" s="3">
        <v>93205</v>
      </c>
      <c r="POI300" s="3">
        <v>93205</v>
      </c>
      <c r="POJ300" s="3">
        <v>93205</v>
      </c>
      <c r="POK300" s="3">
        <v>93205</v>
      </c>
      <c r="POL300" s="3">
        <v>93205</v>
      </c>
      <c r="POM300" s="3">
        <v>93205</v>
      </c>
      <c r="PON300" s="3">
        <v>93205</v>
      </c>
      <c r="POO300" s="3">
        <v>93205</v>
      </c>
      <c r="POP300" s="3">
        <v>93205</v>
      </c>
      <c r="POQ300" s="3">
        <v>93205</v>
      </c>
      <c r="POR300" s="3">
        <v>93205</v>
      </c>
      <c r="POS300" s="3">
        <v>93205</v>
      </c>
      <c r="POT300" s="3">
        <v>93205</v>
      </c>
      <c r="POU300" s="3">
        <v>93205</v>
      </c>
      <c r="POV300" s="3">
        <v>93205</v>
      </c>
      <c r="POW300" s="3">
        <v>93205</v>
      </c>
      <c r="POX300" s="3">
        <v>93205</v>
      </c>
      <c r="POY300" s="3">
        <v>93205</v>
      </c>
      <c r="POZ300" s="3">
        <v>93205</v>
      </c>
      <c r="PPA300" s="3">
        <v>93205</v>
      </c>
      <c r="PPB300" s="3">
        <v>93205</v>
      </c>
      <c r="PPC300" s="3">
        <v>93205</v>
      </c>
      <c r="PPD300" s="3">
        <v>93205</v>
      </c>
      <c r="PPE300" s="3">
        <v>93205</v>
      </c>
      <c r="PPF300" s="3">
        <v>93205</v>
      </c>
      <c r="PPG300" s="3">
        <v>93205</v>
      </c>
      <c r="PPH300" s="3">
        <v>93205</v>
      </c>
      <c r="PPI300" s="3">
        <v>93205</v>
      </c>
      <c r="PPJ300" s="3">
        <v>93205</v>
      </c>
      <c r="PPK300" s="3">
        <v>93205</v>
      </c>
      <c r="PPL300" s="3">
        <v>93205</v>
      </c>
      <c r="PPM300" s="3">
        <v>93205</v>
      </c>
      <c r="PPN300" s="3">
        <v>93205</v>
      </c>
      <c r="PPO300" s="3">
        <v>93205</v>
      </c>
      <c r="PPP300" s="3">
        <v>93205</v>
      </c>
      <c r="PPQ300" s="3">
        <v>93205</v>
      </c>
      <c r="PPR300" s="3">
        <v>93205</v>
      </c>
      <c r="PPS300" s="3">
        <v>93205</v>
      </c>
      <c r="PPT300" s="3">
        <v>93205</v>
      </c>
      <c r="PPU300" s="3">
        <v>93205</v>
      </c>
      <c r="PPV300" s="3">
        <v>93205</v>
      </c>
      <c r="PPW300" s="3">
        <v>93205</v>
      </c>
      <c r="PPX300" s="3">
        <v>93205</v>
      </c>
      <c r="PPY300" s="3">
        <v>93205</v>
      </c>
      <c r="PPZ300" s="3">
        <v>93205</v>
      </c>
      <c r="PQA300" s="3">
        <v>93205</v>
      </c>
      <c r="PQB300" s="3">
        <v>93205</v>
      </c>
      <c r="PQC300" s="3">
        <v>93205</v>
      </c>
      <c r="PQD300" s="3">
        <v>93205</v>
      </c>
      <c r="PQE300" s="3">
        <v>93205</v>
      </c>
      <c r="PQF300" s="3">
        <v>93205</v>
      </c>
      <c r="PQG300" s="3">
        <v>93205</v>
      </c>
      <c r="PQH300" s="3">
        <v>93205</v>
      </c>
      <c r="PQI300" s="3">
        <v>93205</v>
      </c>
      <c r="PQJ300" s="3">
        <v>93205</v>
      </c>
      <c r="PQK300" s="3">
        <v>93205</v>
      </c>
      <c r="PQL300" s="3">
        <v>93205</v>
      </c>
      <c r="PQM300" s="3">
        <v>93205</v>
      </c>
      <c r="PQN300" s="3">
        <v>93205</v>
      </c>
      <c r="PQO300" s="3">
        <v>93205</v>
      </c>
      <c r="PQP300" s="3">
        <v>93205</v>
      </c>
      <c r="PQQ300" s="3">
        <v>93205</v>
      </c>
      <c r="PQR300" s="3">
        <v>93205</v>
      </c>
      <c r="PQS300" s="3">
        <v>93205</v>
      </c>
      <c r="PQT300" s="3">
        <v>93205</v>
      </c>
      <c r="PQU300" s="3">
        <v>93205</v>
      </c>
      <c r="PQV300" s="3">
        <v>93205</v>
      </c>
      <c r="PQW300" s="3">
        <v>93205</v>
      </c>
      <c r="PQX300" s="3">
        <v>93205</v>
      </c>
      <c r="PQY300" s="3">
        <v>93205</v>
      </c>
      <c r="PQZ300" s="3">
        <v>93205</v>
      </c>
      <c r="PRA300" s="3">
        <v>93205</v>
      </c>
      <c r="PRB300" s="3">
        <v>93205</v>
      </c>
      <c r="PRC300" s="3">
        <v>93205</v>
      </c>
      <c r="PRD300" s="3">
        <v>93205</v>
      </c>
      <c r="PRE300" s="3">
        <v>93205</v>
      </c>
      <c r="PRF300" s="3">
        <v>93205</v>
      </c>
      <c r="PRG300" s="3">
        <v>93205</v>
      </c>
      <c r="PRH300" s="3">
        <v>93205</v>
      </c>
      <c r="PRI300" s="3">
        <v>93205</v>
      </c>
      <c r="PRJ300" s="3">
        <v>93205</v>
      </c>
      <c r="PRK300" s="3">
        <v>93205</v>
      </c>
      <c r="PRL300" s="3">
        <v>93205</v>
      </c>
      <c r="PRM300" s="3">
        <v>93205</v>
      </c>
      <c r="PRN300" s="3">
        <v>93205</v>
      </c>
      <c r="PRO300" s="3">
        <v>93205</v>
      </c>
      <c r="PRP300" s="3">
        <v>93205</v>
      </c>
      <c r="PRQ300" s="3">
        <v>93205</v>
      </c>
      <c r="PRR300" s="3">
        <v>93205</v>
      </c>
      <c r="PRS300" s="3">
        <v>93205</v>
      </c>
      <c r="PRT300" s="3">
        <v>93205</v>
      </c>
      <c r="PRU300" s="3">
        <v>93205</v>
      </c>
      <c r="PRV300" s="3">
        <v>93205</v>
      </c>
      <c r="PRW300" s="3">
        <v>93205</v>
      </c>
      <c r="PRX300" s="3">
        <v>93205</v>
      </c>
      <c r="PRY300" s="3">
        <v>93205</v>
      </c>
      <c r="PRZ300" s="3">
        <v>93205</v>
      </c>
      <c r="PSA300" s="3">
        <v>93205</v>
      </c>
      <c r="PSB300" s="3">
        <v>93205</v>
      </c>
      <c r="PSC300" s="3">
        <v>93205</v>
      </c>
      <c r="PSD300" s="3">
        <v>93205</v>
      </c>
      <c r="PSE300" s="3">
        <v>93205</v>
      </c>
      <c r="PSF300" s="3">
        <v>93205</v>
      </c>
      <c r="PSG300" s="3">
        <v>93205</v>
      </c>
      <c r="PSH300" s="3">
        <v>93205</v>
      </c>
      <c r="PSI300" s="3">
        <v>93205</v>
      </c>
      <c r="PSJ300" s="3">
        <v>93205</v>
      </c>
      <c r="PSK300" s="3">
        <v>93205</v>
      </c>
      <c r="PSL300" s="3">
        <v>93205</v>
      </c>
      <c r="PSM300" s="3">
        <v>93205</v>
      </c>
      <c r="PSN300" s="3">
        <v>93205</v>
      </c>
      <c r="PSO300" s="3">
        <v>93205</v>
      </c>
      <c r="PSP300" s="3">
        <v>93205</v>
      </c>
      <c r="PSQ300" s="3">
        <v>93205</v>
      </c>
      <c r="PSR300" s="3">
        <v>93205</v>
      </c>
      <c r="PSS300" s="3">
        <v>93205</v>
      </c>
      <c r="PST300" s="3">
        <v>93205</v>
      </c>
      <c r="PSU300" s="3">
        <v>93205</v>
      </c>
      <c r="PSV300" s="3">
        <v>93205</v>
      </c>
      <c r="PSW300" s="3">
        <v>93205</v>
      </c>
      <c r="PSX300" s="3">
        <v>93205</v>
      </c>
      <c r="PSY300" s="3">
        <v>93205</v>
      </c>
      <c r="PSZ300" s="3">
        <v>93205</v>
      </c>
      <c r="PTA300" s="3">
        <v>93205</v>
      </c>
      <c r="PTB300" s="3">
        <v>93205</v>
      </c>
      <c r="PTC300" s="3">
        <v>93205</v>
      </c>
      <c r="PTD300" s="3">
        <v>93205</v>
      </c>
      <c r="PTE300" s="3">
        <v>93205</v>
      </c>
      <c r="PTF300" s="3">
        <v>93205</v>
      </c>
      <c r="PTG300" s="3">
        <v>93205</v>
      </c>
      <c r="PTH300" s="3">
        <v>93205</v>
      </c>
      <c r="PTI300" s="3">
        <v>93205</v>
      </c>
      <c r="PTJ300" s="3">
        <v>93205</v>
      </c>
      <c r="PTK300" s="3">
        <v>93205</v>
      </c>
      <c r="PTL300" s="3">
        <v>93205</v>
      </c>
      <c r="PTM300" s="3">
        <v>93205</v>
      </c>
      <c r="PTN300" s="3">
        <v>93205</v>
      </c>
      <c r="PTO300" s="3">
        <v>93205</v>
      </c>
      <c r="PTP300" s="3">
        <v>93205</v>
      </c>
      <c r="PTQ300" s="3">
        <v>93205</v>
      </c>
      <c r="PTR300" s="3">
        <v>93205</v>
      </c>
      <c r="PTS300" s="3">
        <v>93205</v>
      </c>
      <c r="PTT300" s="3">
        <v>93205</v>
      </c>
      <c r="PTU300" s="3">
        <v>93205</v>
      </c>
      <c r="PTV300" s="3">
        <v>93205</v>
      </c>
      <c r="PTW300" s="3">
        <v>93205</v>
      </c>
      <c r="PTX300" s="3">
        <v>93205</v>
      </c>
      <c r="PTY300" s="3">
        <v>93205</v>
      </c>
      <c r="PTZ300" s="3">
        <v>93205</v>
      </c>
      <c r="PUA300" s="3">
        <v>93205</v>
      </c>
      <c r="PUB300" s="3">
        <v>93205</v>
      </c>
      <c r="PUC300" s="3">
        <v>93205</v>
      </c>
      <c r="PUD300" s="3">
        <v>93205</v>
      </c>
      <c r="PUE300" s="3">
        <v>93205</v>
      </c>
      <c r="PUF300" s="3">
        <v>93205</v>
      </c>
      <c r="PUG300" s="3">
        <v>93205</v>
      </c>
      <c r="PUH300" s="3">
        <v>93205</v>
      </c>
      <c r="PUI300" s="3">
        <v>93205</v>
      </c>
      <c r="PUJ300" s="3">
        <v>93205</v>
      </c>
      <c r="PUK300" s="3">
        <v>93205</v>
      </c>
      <c r="PUL300" s="3">
        <v>93205</v>
      </c>
      <c r="PUM300" s="3">
        <v>93205</v>
      </c>
      <c r="PUN300" s="3">
        <v>93205</v>
      </c>
      <c r="PUO300" s="3">
        <v>93205</v>
      </c>
      <c r="PUP300" s="3">
        <v>93205</v>
      </c>
      <c r="PUQ300" s="3">
        <v>93205</v>
      </c>
      <c r="PUR300" s="3">
        <v>93205</v>
      </c>
      <c r="PUS300" s="3">
        <v>93205</v>
      </c>
      <c r="PUT300" s="3">
        <v>93205</v>
      </c>
      <c r="PUU300" s="3">
        <v>93205</v>
      </c>
      <c r="PUV300" s="3">
        <v>93205</v>
      </c>
      <c r="PUW300" s="3">
        <v>93205</v>
      </c>
      <c r="PUX300" s="3">
        <v>93205</v>
      </c>
      <c r="PUY300" s="3">
        <v>93205</v>
      </c>
      <c r="PUZ300" s="3">
        <v>93205</v>
      </c>
      <c r="PVA300" s="3">
        <v>93205</v>
      </c>
      <c r="PVB300" s="3">
        <v>93205</v>
      </c>
      <c r="PVC300" s="3">
        <v>93205</v>
      </c>
      <c r="PVD300" s="3">
        <v>93205</v>
      </c>
      <c r="PVE300" s="3">
        <v>93205</v>
      </c>
      <c r="PVF300" s="3">
        <v>93205</v>
      </c>
      <c r="PVG300" s="3">
        <v>93205</v>
      </c>
      <c r="PVH300" s="3">
        <v>93205</v>
      </c>
      <c r="PVI300" s="3">
        <v>93205</v>
      </c>
      <c r="PVJ300" s="3">
        <v>93205</v>
      </c>
      <c r="PVK300" s="3">
        <v>93205</v>
      </c>
      <c r="PVL300" s="3">
        <v>93205</v>
      </c>
      <c r="PVM300" s="3">
        <v>93205</v>
      </c>
      <c r="PVN300" s="3">
        <v>93205</v>
      </c>
      <c r="PVO300" s="3">
        <v>93205</v>
      </c>
      <c r="PVP300" s="3">
        <v>93205</v>
      </c>
      <c r="PVQ300" s="3">
        <v>93205</v>
      </c>
      <c r="PVR300" s="3">
        <v>93205</v>
      </c>
      <c r="PVS300" s="3">
        <v>93205</v>
      </c>
      <c r="PVT300" s="3">
        <v>93205</v>
      </c>
      <c r="PVU300" s="3">
        <v>93205</v>
      </c>
      <c r="PVV300" s="3">
        <v>93205</v>
      </c>
      <c r="PVW300" s="3">
        <v>93205</v>
      </c>
      <c r="PVX300" s="3">
        <v>93205</v>
      </c>
      <c r="PVY300" s="3">
        <v>93205</v>
      </c>
      <c r="PVZ300" s="3">
        <v>93205</v>
      </c>
      <c r="PWA300" s="3">
        <v>93205</v>
      </c>
      <c r="PWB300" s="3">
        <v>93205</v>
      </c>
      <c r="PWC300" s="3">
        <v>93205</v>
      </c>
      <c r="PWD300" s="3">
        <v>93205</v>
      </c>
      <c r="PWE300" s="3">
        <v>93205</v>
      </c>
      <c r="PWF300" s="3">
        <v>93205</v>
      </c>
      <c r="PWG300" s="3">
        <v>93205</v>
      </c>
      <c r="PWH300" s="3">
        <v>93205</v>
      </c>
      <c r="PWI300" s="3">
        <v>93205</v>
      </c>
      <c r="PWJ300" s="3">
        <v>93205</v>
      </c>
      <c r="PWK300" s="3">
        <v>93205</v>
      </c>
      <c r="PWL300" s="3">
        <v>93205</v>
      </c>
      <c r="PWM300" s="3">
        <v>93205</v>
      </c>
      <c r="PWN300" s="3">
        <v>93205</v>
      </c>
      <c r="PWO300" s="3">
        <v>93205</v>
      </c>
      <c r="PWP300" s="3">
        <v>93205</v>
      </c>
      <c r="PWQ300" s="3">
        <v>93205</v>
      </c>
      <c r="PWR300" s="3">
        <v>93205</v>
      </c>
      <c r="PWS300" s="3">
        <v>93205</v>
      </c>
      <c r="PWT300" s="3">
        <v>93205</v>
      </c>
      <c r="PWU300" s="3">
        <v>93205</v>
      </c>
      <c r="PWV300" s="3">
        <v>93205</v>
      </c>
      <c r="PWW300" s="3">
        <v>93205</v>
      </c>
      <c r="PWX300" s="3">
        <v>93205</v>
      </c>
      <c r="PWY300" s="3">
        <v>93205</v>
      </c>
      <c r="PWZ300" s="3">
        <v>93205</v>
      </c>
      <c r="PXA300" s="3">
        <v>93205</v>
      </c>
      <c r="PXB300" s="3">
        <v>93205</v>
      </c>
      <c r="PXC300" s="3">
        <v>93205</v>
      </c>
      <c r="PXD300" s="3">
        <v>93205</v>
      </c>
      <c r="PXE300" s="3">
        <v>93205</v>
      </c>
      <c r="PXF300" s="3">
        <v>93205</v>
      </c>
      <c r="PXG300" s="3">
        <v>93205</v>
      </c>
      <c r="PXH300" s="3">
        <v>93205</v>
      </c>
      <c r="PXI300" s="3">
        <v>93205</v>
      </c>
      <c r="PXJ300" s="3">
        <v>93205</v>
      </c>
      <c r="PXK300" s="3">
        <v>93205</v>
      </c>
      <c r="PXL300" s="3">
        <v>93205</v>
      </c>
      <c r="PXM300" s="3">
        <v>93205</v>
      </c>
      <c r="PXN300" s="3">
        <v>93205</v>
      </c>
      <c r="PXO300" s="3">
        <v>93205</v>
      </c>
      <c r="PXP300" s="3">
        <v>93205</v>
      </c>
      <c r="PXQ300" s="3">
        <v>93205</v>
      </c>
      <c r="PXR300" s="3">
        <v>93205</v>
      </c>
      <c r="PXS300" s="3">
        <v>93205</v>
      </c>
      <c r="PXT300" s="3">
        <v>93205</v>
      </c>
      <c r="PXU300" s="3">
        <v>93205</v>
      </c>
      <c r="PXV300" s="3">
        <v>93205</v>
      </c>
      <c r="PXW300" s="3">
        <v>93205</v>
      </c>
      <c r="PXX300" s="3">
        <v>93205</v>
      </c>
      <c r="PXY300" s="3">
        <v>93205</v>
      </c>
      <c r="PXZ300" s="3">
        <v>93205</v>
      </c>
      <c r="PYA300" s="3">
        <v>93205</v>
      </c>
      <c r="PYB300" s="3">
        <v>93205</v>
      </c>
      <c r="PYC300" s="3">
        <v>93205</v>
      </c>
      <c r="PYD300" s="3">
        <v>93205</v>
      </c>
      <c r="PYE300" s="3">
        <v>93205</v>
      </c>
      <c r="PYF300" s="3">
        <v>93205</v>
      </c>
      <c r="PYG300" s="3">
        <v>93205</v>
      </c>
      <c r="PYH300" s="3">
        <v>93205</v>
      </c>
      <c r="PYI300" s="3">
        <v>93205</v>
      </c>
      <c r="PYJ300" s="3">
        <v>93205</v>
      </c>
      <c r="PYK300" s="3">
        <v>93205</v>
      </c>
      <c r="PYL300" s="3">
        <v>93205</v>
      </c>
      <c r="PYM300" s="3">
        <v>93205</v>
      </c>
      <c r="PYN300" s="3">
        <v>93205</v>
      </c>
      <c r="PYO300" s="3">
        <v>93205</v>
      </c>
      <c r="PYP300" s="3">
        <v>93205</v>
      </c>
      <c r="PYQ300" s="3">
        <v>93205</v>
      </c>
      <c r="PYR300" s="3">
        <v>93205</v>
      </c>
      <c r="PYS300" s="3">
        <v>93205</v>
      </c>
      <c r="PYT300" s="3">
        <v>93205</v>
      </c>
      <c r="PYU300" s="3">
        <v>93205</v>
      </c>
      <c r="PYV300" s="3">
        <v>93205</v>
      </c>
      <c r="PYW300" s="3">
        <v>93205</v>
      </c>
      <c r="PYX300" s="3">
        <v>93205</v>
      </c>
      <c r="PYY300" s="3">
        <v>93205</v>
      </c>
      <c r="PYZ300" s="3">
        <v>93205</v>
      </c>
      <c r="PZA300" s="3">
        <v>93205</v>
      </c>
      <c r="PZB300" s="3">
        <v>93205</v>
      </c>
      <c r="PZC300" s="3">
        <v>93205</v>
      </c>
      <c r="PZD300" s="3">
        <v>93205</v>
      </c>
      <c r="PZE300" s="3">
        <v>93205</v>
      </c>
      <c r="PZF300" s="3">
        <v>93205</v>
      </c>
      <c r="PZG300" s="3">
        <v>93205</v>
      </c>
      <c r="PZH300" s="3">
        <v>93205</v>
      </c>
      <c r="PZI300" s="3">
        <v>93205</v>
      </c>
      <c r="PZJ300" s="3">
        <v>93205</v>
      </c>
      <c r="PZK300" s="3">
        <v>93205</v>
      </c>
      <c r="PZL300" s="3">
        <v>93205</v>
      </c>
      <c r="PZM300" s="3">
        <v>93205</v>
      </c>
      <c r="PZN300" s="3">
        <v>93205</v>
      </c>
      <c r="PZO300" s="3">
        <v>93205</v>
      </c>
      <c r="PZP300" s="3">
        <v>93205</v>
      </c>
      <c r="PZQ300" s="3">
        <v>93205</v>
      </c>
      <c r="PZR300" s="3">
        <v>93205</v>
      </c>
      <c r="PZS300" s="3">
        <v>93205</v>
      </c>
      <c r="PZT300" s="3">
        <v>93205</v>
      </c>
      <c r="PZU300" s="3">
        <v>93205</v>
      </c>
      <c r="PZV300" s="3">
        <v>93205</v>
      </c>
      <c r="PZW300" s="3">
        <v>93205</v>
      </c>
      <c r="PZX300" s="3">
        <v>93205</v>
      </c>
      <c r="PZY300" s="3">
        <v>93205</v>
      </c>
      <c r="PZZ300" s="3">
        <v>93205</v>
      </c>
      <c r="QAA300" s="3">
        <v>93205</v>
      </c>
      <c r="QAB300" s="3">
        <v>93205</v>
      </c>
      <c r="QAC300" s="3">
        <v>93205</v>
      </c>
      <c r="QAD300" s="3">
        <v>93205</v>
      </c>
      <c r="QAE300" s="3">
        <v>93205</v>
      </c>
      <c r="QAF300" s="3">
        <v>93205</v>
      </c>
      <c r="QAG300" s="3">
        <v>93205</v>
      </c>
      <c r="QAH300" s="3">
        <v>93205</v>
      </c>
      <c r="QAI300" s="3">
        <v>93205</v>
      </c>
      <c r="QAJ300" s="3">
        <v>93205</v>
      </c>
      <c r="QAK300" s="3">
        <v>93205</v>
      </c>
      <c r="QAL300" s="3">
        <v>93205</v>
      </c>
      <c r="QAM300" s="3">
        <v>93205</v>
      </c>
      <c r="QAN300" s="3">
        <v>93205</v>
      </c>
      <c r="QAO300" s="3">
        <v>93205</v>
      </c>
      <c r="QAP300" s="3">
        <v>93205</v>
      </c>
      <c r="QAQ300" s="3">
        <v>93205</v>
      </c>
      <c r="QAR300" s="3">
        <v>93205</v>
      </c>
      <c r="QAS300" s="3">
        <v>93205</v>
      </c>
      <c r="QAT300" s="3">
        <v>93205</v>
      </c>
      <c r="QAU300" s="3">
        <v>93205</v>
      </c>
      <c r="QAV300" s="3">
        <v>93205</v>
      </c>
      <c r="QAW300" s="3">
        <v>93205</v>
      </c>
      <c r="QAX300" s="3">
        <v>93205</v>
      </c>
      <c r="QAY300" s="3">
        <v>93205</v>
      </c>
      <c r="QAZ300" s="3">
        <v>93205</v>
      </c>
      <c r="QBA300" s="3">
        <v>93205</v>
      </c>
      <c r="QBB300" s="3">
        <v>93205</v>
      </c>
      <c r="QBC300" s="3">
        <v>93205</v>
      </c>
      <c r="QBD300" s="3">
        <v>93205</v>
      </c>
      <c r="QBE300" s="3">
        <v>93205</v>
      </c>
      <c r="QBF300" s="3">
        <v>93205</v>
      </c>
      <c r="QBG300" s="3">
        <v>93205</v>
      </c>
      <c r="QBH300" s="3">
        <v>93205</v>
      </c>
      <c r="QBI300" s="3">
        <v>93205</v>
      </c>
      <c r="QBJ300" s="3">
        <v>93205</v>
      </c>
      <c r="QBK300" s="3">
        <v>93205</v>
      </c>
      <c r="QBL300" s="3">
        <v>93205</v>
      </c>
      <c r="QBM300" s="3">
        <v>93205</v>
      </c>
      <c r="QBN300" s="3">
        <v>93205</v>
      </c>
      <c r="QBO300" s="3">
        <v>93205</v>
      </c>
      <c r="QBP300" s="3">
        <v>93205</v>
      </c>
      <c r="QBQ300" s="3">
        <v>93205</v>
      </c>
      <c r="QBR300" s="3">
        <v>93205</v>
      </c>
      <c r="QBS300" s="3">
        <v>93205</v>
      </c>
      <c r="QBT300" s="3">
        <v>93205</v>
      </c>
      <c r="QBU300" s="3">
        <v>93205</v>
      </c>
      <c r="QBV300" s="3">
        <v>93205</v>
      </c>
      <c r="QBW300" s="3">
        <v>93205</v>
      </c>
      <c r="QBX300" s="3">
        <v>93205</v>
      </c>
      <c r="QBY300" s="3">
        <v>93205</v>
      </c>
      <c r="QBZ300" s="3">
        <v>93205</v>
      </c>
      <c r="QCA300" s="3">
        <v>93205</v>
      </c>
      <c r="QCB300" s="3">
        <v>93205</v>
      </c>
      <c r="QCC300" s="3">
        <v>93205</v>
      </c>
      <c r="QCD300" s="3">
        <v>93205</v>
      </c>
      <c r="QCE300" s="3">
        <v>93205</v>
      </c>
      <c r="QCF300" s="3">
        <v>93205</v>
      </c>
      <c r="QCG300" s="3">
        <v>93205</v>
      </c>
      <c r="QCH300" s="3">
        <v>93205</v>
      </c>
      <c r="QCI300" s="3">
        <v>93205</v>
      </c>
      <c r="QCJ300" s="3">
        <v>93205</v>
      </c>
      <c r="QCK300" s="3">
        <v>93205</v>
      </c>
      <c r="QCL300" s="3">
        <v>93205</v>
      </c>
      <c r="QCM300" s="3">
        <v>93205</v>
      </c>
      <c r="QCN300" s="3">
        <v>93205</v>
      </c>
      <c r="QCO300" s="3">
        <v>93205</v>
      </c>
      <c r="QCP300" s="3">
        <v>93205</v>
      </c>
      <c r="QCQ300" s="3">
        <v>93205</v>
      </c>
      <c r="QCR300" s="3">
        <v>93205</v>
      </c>
      <c r="QCS300" s="3">
        <v>93205</v>
      </c>
      <c r="QCT300" s="3">
        <v>93205</v>
      </c>
      <c r="QCU300" s="3">
        <v>93205</v>
      </c>
      <c r="QCV300" s="3">
        <v>93205</v>
      </c>
      <c r="QCW300" s="3">
        <v>93205</v>
      </c>
      <c r="QCX300" s="3">
        <v>93205</v>
      </c>
      <c r="QCY300" s="3">
        <v>93205</v>
      </c>
      <c r="QCZ300" s="3">
        <v>93205</v>
      </c>
      <c r="QDA300" s="3">
        <v>93205</v>
      </c>
      <c r="QDB300" s="3">
        <v>93205</v>
      </c>
      <c r="QDC300" s="3">
        <v>93205</v>
      </c>
      <c r="QDD300" s="3">
        <v>93205</v>
      </c>
      <c r="QDE300" s="3">
        <v>93205</v>
      </c>
      <c r="QDF300" s="3">
        <v>93205</v>
      </c>
      <c r="QDG300" s="3">
        <v>93205</v>
      </c>
      <c r="QDH300" s="3">
        <v>93205</v>
      </c>
      <c r="QDI300" s="3">
        <v>93205</v>
      </c>
      <c r="QDJ300" s="3">
        <v>93205</v>
      </c>
      <c r="QDK300" s="3">
        <v>93205</v>
      </c>
      <c r="QDL300" s="3">
        <v>93205</v>
      </c>
      <c r="QDM300" s="3">
        <v>93205</v>
      </c>
      <c r="QDN300" s="3">
        <v>93205</v>
      </c>
      <c r="QDO300" s="3">
        <v>93205</v>
      </c>
      <c r="QDP300" s="3">
        <v>93205</v>
      </c>
      <c r="QDQ300" s="3">
        <v>93205</v>
      </c>
      <c r="QDR300" s="3">
        <v>93205</v>
      </c>
      <c r="QDS300" s="3">
        <v>93205</v>
      </c>
      <c r="QDT300" s="3">
        <v>93205</v>
      </c>
      <c r="QDU300" s="3">
        <v>93205</v>
      </c>
      <c r="QDV300" s="3">
        <v>93205</v>
      </c>
      <c r="QDW300" s="3">
        <v>93205</v>
      </c>
      <c r="QDX300" s="3">
        <v>93205</v>
      </c>
      <c r="QDY300" s="3">
        <v>93205</v>
      </c>
      <c r="QDZ300" s="3">
        <v>93205</v>
      </c>
      <c r="QEA300" s="3">
        <v>93205</v>
      </c>
      <c r="QEB300" s="3">
        <v>93205</v>
      </c>
      <c r="QEC300" s="3">
        <v>93205</v>
      </c>
      <c r="QED300" s="3">
        <v>93205</v>
      </c>
      <c r="QEE300" s="3">
        <v>93205</v>
      </c>
      <c r="QEF300" s="3">
        <v>93205</v>
      </c>
      <c r="QEG300" s="3">
        <v>93205</v>
      </c>
      <c r="QEH300" s="3">
        <v>93205</v>
      </c>
      <c r="QEI300" s="3">
        <v>93205</v>
      </c>
      <c r="QEJ300" s="3">
        <v>93205</v>
      </c>
      <c r="QEK300" s="3">
        <v>93205</v>
      </c>
      <c r="QEL300" s="3">
        <v>93205</v>
      </c>
      <c r="QEM300" s="3">
        <v>93205</v>
      </c>
      <c r="QEN300" s="3">
        <v>93205</v>
      </c>
      <c r="QEO300" s="3">
        <v>93205</v>
      </c>
      <c r="QEP300" s="3">
        <v>93205</v>
      </c>
      <c r="QEQ300" s="3">
        <v>93205</v>
      </c>
      <c r="QER300" s="3">
        <v>93205</v>
      </c>
      <c r="QES300" s="3">
        <v>93205</v>
      </c>
      <c r="QET300" s="3">
        <v>93205</v>
      </c>
      <c r="QEU300" s="3">
        <v>93205</v>
      </c>
      <c r="QEV300" s="3">
        <v>93205</v>
      </c>
      <c r="QEW300" s="3">
        <v>93205</v>
      </c>
      <c r="QEX300" s="3">
        <v>93205</v>
      </c>
      <c r="QEY300" s="3">
        <v>93205</v>
      </c>
      <c r="QEZ300" s="3">
        <v>93205</v>
      </c>
      <c r="QFA300" s="3">
        <v>93205</v>
      </c>
      <c r="QFB300" s="3">
        <v>93205</v>
      </c>
      <c r="QFC300" s="3">
        <v>93205</v>
      </c>
      <c r="QFD300" s="3">
        <v>93205</v>
      </c>
      <c r="QFE300" s="3">
        <v>93205</v>
      </c>
      <c r="QFF300" s="3">
        <v>93205</v>
      </c>
      <c r="QFG300" s="3">
        <v>93205</v>
      </c>
      <c r="QFH300" s="3">
        <v>93205</v>
      </c>
      <c r="QFI300" s="3">
        <v>93205</v>
      </c>
      <c r="QFJ300" s="3">
        <v>93205</v>
      </c>
      <c r="QFK300" s="3">
        <v>93205</v>
      </c>
      <c r="QFL300" s="3">
        <v>93205</v>
      </c>
      <c r="QFM300" s="3">
        <v>93205</v>
      </c>
      <c r="QFN300" s="3">
        <v>93205</v>
      </c>
      <c r="QFO300" s="3">
        <v>93205</v>
      </c>
      <c r="QFP300" s="3">
        <v>93205</v>
      </c>
      <c r="QFQ300" s="3">
        <v>93205</v>
      </c>
      <c r="QFR300" s="3">
        <v>93205</v>
      </c>
      <c r="QFS300" s="3">
        <v>93205</v>
      </c>
      <c r="QFT300" s="3">
        <v>93205</v>
      </c>
      <c r="QFU300" s="3">
        <v>93205</v>
      </c>
      <c r="QFV300" s="3">
        <v>93205</v>
      </c>
      <c r="QFW300" s="3">
        <v>93205</v>
      </c>
      <c r="QFX300" s="3">
        <v>93205</v>
      </c>
      <c r="QFY300" s="3">
        <v>93205</v>
      </c>
      <c r="QFZ300" s="3">
        <v>93205</v>
      </c>
      <c r="QGA300" s="3">
        <v>93205</v>
      </c>
      <c r="QGB300" s="3">
        <v>93205</v>
      </c>
      <c r="QGC300" s="3">
        <v>93205</v>
      </c>
      <c r="QGD300" s="3">
        <v>93205</v>
      </c>
      <c r="QGE300" s="3">
        <v>93205</v>
      </c>
      <c r="QGF300" s="3">
        <v>93205</v>
      </c>
      <c r="QGG300" s="3">
        <v>93205</v>
      </c>
      <c r="QGH300" s="3">
        <v>93205</v>
      </c>
      <c r="QGI300" s="3">
        <v>93205</v>
      </c>
      <c r="QGJ300" s="3">
        <v>93205</v>
      </c>
      <c r="QGK300" s="3">
        <v>93205</v>
      </c>
      <c r="QGL300" s="3">
        <v>93205</v>
      </c>
      <c r="QGM300" s="3">
        <v>93205</v>
      </c>
      <c r="QGN300" s="3">
        <v>93205</v>
      </c>
      <c r="QGO300" s="3">
        <v>93205</v>
      </c>
      <c r="QGP300" s="3">
        <v>93205</v>
      </c>
      <c r="QGQ300" s="3">
        <v>93205</v>
      </c>
      <c r="QGR300" s="3">
        <v>93205</v>
      </c>
      <c r="QGS300" s="3">
        <v>93205</v>
      </c>
      <c r="QGT300" s="3">
        <v>93205</v>
      </c>
      <c r="QGU300" s="3">
        <v>93205</v>
      </c>
      <c r="QGV300" s="3">
        <v>93205</v>
      </c>
      <c r="QGW300" s="3">
        <v>93205</v>
      </c>
      <c r="QGX300" s="3">
        <v>93205</v>
      </c>
      <c r="QGY300" s="3">
        <v>93205</v>
      </c>
      <c r="QGZ300" s="3">
        <v>93205</v>
      </c>
      <c r="QHA300" s="3">
        <v>93205</v>
      </c>
      <c r="QHB300" s="3">
        <v>93205</v>
      </c>
      <c r="QHC300" s="3">
        <v>93205</v>
      </c>
      <c r="QHD300" s="3">
        <v>93205</v>
      </c>
      <c r="QHE300" s="3">
        <v>93205</v>
      </c>
      <c r="QHF300" s="3">
        <v>93205</v>
      </c>
      <c r="QHG300" s="3">
        <v>93205</v>
      </c>
      <c r="QHH300" s="3">
        <v>93205</v>
      </c>
      <c r="QHI300" s="3">
        <v>93205</v>
      </c>
      <c r="QHJ300" s="3">
        <v>93205</v>
      </c>
      <c r="QHK300" s="3">
        <v>93205</v>
      </c>
      <c r="QHL300" s="3">
        <v>93205</v>
      </c>
      <c r="QHM300" s="3">
        <v>93205</v>
      </c>
      <c r="QHN300" s="3">
        <v>93205</v>
      </c>
      <c r="QHO300" s="3">
        <v>93205</v>
      </c>
      <c r="QHP300" s="3">
        <v>93205</v>
      </c>
      <c r="QHQ300" s="3">
        <v>93205</v>
      </c>
      <c r="QHR300" s="3">
        <v>93205</v>
      </c>
      <c r="QHS300" s="3">
        <v>93205</v>
      </c>
      <c r="QHT300" s="3">
        <v>93205</v>
      </c>
      <c r="QHU300" s="3">
        <v>93205</v>
      </c>
      <c r="QHV300" s="3">
        <v>93205</v>
      </c>
      <c r="QHW300" s="3">
        <v>93205</v>
      </c>
      <c r="QHX300" s="3">
        <v>93205</v>
      </c>
      <c r="QHY300" s="3">
        <v>93205</v>
      </c>
      <c r="QHZ300" s="3">
        <v>93205</v>
      </c>
      <c r="QIA300" s="3">
        <v>93205</v>
      </c>
      <c r="QIB300" s="3">
        <v>93205</v>
      </c>
      <c r="QIC300" s="3">
        <v>93205</v>
      </c>
      <c r="QID300" s="3">
        <v>93205</v>
      </c>
      <c r="QIE300" s="3">
        <v>93205</v>
      </c>
      <c r="QIF300" s="3">
        <v>93205</v>
      </c>
      <c r="QIG300" s="3">
        <v>93205</v>
      </c>
      <c r="QIH300" s="3">
        <v>93205</v>
      </c>
      <c r="QII300" s="3">
        <v>93205</v>
      </c>
      <c r="QIJ300" s="3">
        <v>93205</v>
      </c>
      <c r="QIK300" s="3">
        <v>93205</v>
      </c>
      <c r="QIL300" s="3">
        <v>93205</v>
      </c>
      <c r="QIM300" s="3">
        <v>93205</v>
      </c>
      <c r="QIN300" s="3">
        <v>93205</v>
      </c>
      <c r="QIO300" s="3">
        <v>93205</v>
      </c>
      <c r="QIP300" s="3">
        <v>93205</v>
      </c>
      <c r="QIQ300" s="3">
        <v>93205</v>
      </c>
      <c r="QIR300" s="3">
        <v>93205</v>
      </c>
      <c r="QIS300" s="3">
        <v>93205</v>
      </c>
      <c r="QIT300" s="3">
        <v>93205</v>
      </c>
      <c r="QIU300" s="3">
        <v>93205</v>
      </c>
      <c r="QIV300" s="3">
        <v>93205</v>
      </c>
      <c r="QIW300" s="3">
        <v>93205</v>
      </c>
      <c r="QIX300" s="3">
        <v>93205</v>
      </c>
      <c r="QIY300" s="3">
        <v>93205</v>
      </c>
      <c r="QIZ300" s="3">
        <v>93205</v>
      </c>
      <c r="QJA300" s="3">
        <v>93205</v>
      </c>
      <c r="QJB300" s="3">
        <v>93205</v>
      </c>
      <c r="QJC300" s="3">
        <v>93205</v>
      </c>
      <c r="QJD300" s="3">
        <v>93205</v>
      </c>
      <c r="QJE300" s="3">
        <v>93205</v>
      </c>
      <c r="QJF300" s="3">
        <v>93205</v>
      </c>
      <c r="QJG300" s="3">
        <v>93205</v>
      </c>
      <c r="QJH300" s="3">
        <v>93205</v>
      </c>
      <c r="QJI300" s="3">
        <v>93205</v>
      </c>
      <c r="QJJ300" s="3">
        <v>93205</v>
      </c>
      <c r="QJK300" s="3">
        <v>93205</v>
      </c>
      <c r="QJL300" s="3">
        <v>93205</v>
      </c>
      <c r="QJM300" s="3">
        <v>93205</v>
      </c>
      <c r="QJN300" s="3">
        <v>93205</v>
      </c>
      <c r="QJO300" s="3">
        <v>93205</v>
      </c>
      <c r="QJP300" s="3">
        <v>93205</v>
      </c>
      <c r="QJQ300" s="3">
        <v>93205</v>
      </c>
      <c r="QJR300" s="3">
        <v>93205</v>
      </c>
      <c r="QJS300" s="3">
        <v>93205</v>
      </c>
      <c r="QJT300" s="3">
        <v>93205</v>
      </c>
      <c r="QJU300" s="3">
        <v>93205</v>
      </c>
      <c r="QJV300" s="3">
        <v>93205</v>
      </c>
      <c r="QJW300" s="3">
        <v>93205</v>
      </c>
      <c r="QJX300" s="3">
        <v>93205</v>
      </c>
      <c r="QJY300" s="3">
        <v>93205</v>
      </c>
      <c r="QJZ300" s="3">
        <v>93205</v>
      </c>
      <c r="QKA300" s="3">
        <v>93205</v>
      </c>
      <c r="QKB300" s="3">
        <v>93205</v>
      </c>
      <c r="QKC300" s="3">
        <v>93205</v>
      </c>
      <c r="QKD300" s="3">
        <v>93205</v>
      </c>
      <c r="QKE300" s="3">
        <v>93205</v>
      </c>
      <c r="QKF300" s="3">
        <v>93205</v>
      </c>
      <c r="QKG300" s="3">
        <v>93205</v>
      </c>
      <c r="QKH300" s="3">
        <v>93205</v>
      </c>
      <c r="QKI300" s="3">
        <v>93205</v>
      </c>
      <c r="QKJ300" s="3">
        <v>93205</v>
      </c>
      <c r="QKK300" s="3">
        <v>93205</v>
      </c>
      <c r="QKL300" s="3">
        <v>93205</v>
      </c>
      <c r="QKM300" s="3">
        <v>93205</v>
      </c>
      <c r="QKN300" s="3">
        <v>93205</v>
      </c>
      <c r="QKO300" s="3">
        <v>93205</v>
      </c>
      <c r="QKP300" s="3">
        <v>93205</v>
      </c>
      <c r="QKQ300" s="3">
        <v>93205</v>
      </c>
      <c r="QKR300" s="3">
        <v>93205</v>
      </c>
      <c r="QKS300" s="3">
        <v>93205</v>
      </c>
      <c r="QKT300" s="3">
        <v>93205</v>
      </c>
      <c r="QKU300" s="3">
        <v>93205</v>
      </c>
      <c r="QKV300" s="3">
        <v>93205</v>
      </c>
      <c r="QKW300" s="3">
        <v>93205</v>
      </c>
      <c r="QKX300" s="3">
        <v>93205</v>
      </c>
      <c r="QKY300" s="3">
        <v>93205</v>
      </c>
      <c r="QKZ300" s="3">
        <v>93205</v>
      </c>
      <c r="QLA300" s="3">
        <v>93205</v>
      </c>
      <c r="QLB300" s="3">
        <v>93205</v>
      </c>
      <c r="QLC300" s="3">
        <v>93205</v>
      </c>
      <c r="QLD300" s="3">
        <v>93205</v>
      </c>
      <c r="QLE300" s="3">
        <v>93205</v>
      </c>
      <c r="QLF300" s="3">
        <v>93205</v>
      </c>
      <c r="QLG300" s="3">
        <v>93205</v>
      </c>
      <c r="QLH300" s="3">
        <v>93205</v>
      </c>
      <c r="QLI300" s="3">
        <v>93205</v>
      </c>
      <c r="QLJ300" s="3">
        <v>93205</v>
      </c>
      <c r="QLK300" s="3">
        <v>93205</v>
      </c>
      <c r="QLL300" s="3">
        <v>93205</v>
      </c>
      <c r="QLM300" s="3">
        <v>93205</v>
      </c>
      <c r="QLN300" s="3">
        <v>93205</v>
      </c>
      <c r="QLO300" s="3">
        <v>93205</v>
      </c>
      <c r="QLP300" s="3">
        <v>93205</v>
      </c>
      <c r="QLQ300" s="3">
        <v>93205</v>
      </c>
      <c r="QLR300" s="3">
        <v>93205</v>
      </c>
      <c r="QLS300" s="3">
        <v>93205</v>
      </c>
      <c r="QLT300" s="3">
        <v>93205</v>
      </c>
      <c r="QLU300" s="3">
        <v>93205</v>
      </c>
      <c r="QLV300" s="3">
        <v>93205</v>
      </c>
      <c r="QLW300" s="3">
        <v>93205</v>
      </c>
      <c r="QLX300" s="3">
        <v>93205</v>
      </c>
      <c r="QLY300" s="3">
        <v>93205</v>
      </c>
      <c r="QLZ300" s="3">
        <v>93205</v>
      </c>
      <c r="QMA300" s="3">
        <v>93205</v>
      </c>
      <c r="QMB300" s="3">
        <v>93205</v>
      </c>
      <c r="QMC300" s="3">
        <v>93205</v>
      </c>
      <c r="QMD300" s="3">
        <v>93205</v>
      </c>
      <c r="QME300" s="3">
        <v>93205</v>
      </c>
      <c r="QMF300" s="3">
        <v>93205</v>
      </c>
      <c r="QMG300" s="3">
        <v>93205</v>
      </c>
      <c r="QMH300" s="3">
        <v>93205</v>
      </c>
      <c r="QMI300" s="3">
        <v>93205</v>
      </c>
      <c r="QMJ300" s="3">
        <v>93205</v>
      </c>
      <c r="QMK300" s="3">
        <v>93205</v>
      </c>
      <c r="QML300" s="3">
        <v>93205</v>
      </c>
      <c r="QMM300" s="3">
        <v>93205</v>
      </c>
      <c r="QMN300" s="3">
        <v>93205</v>
      </c>
      <c r="QMO300" s="3">
        <v>93205</v>
      </c>
      <c r="QMP300" s="3">
        <v>93205</v>
      </c>
      <c r="QMQ300" s="3">
        <v>93205</v>
      </c>
      <c r="QMR300" s="3">
        <v>93205</v>
      </c>
      <c r="QMS300" s="3">
        <v>93205</v>
      </c>
      <c r="QMT300" s="3">
        <v>93205</v>
      </c>
      <c r="QMU300" s="3">
        <v>93205</v>
      </c>
      <c r="QMV300" s="3">
        <v>93205</v>
      </c>
      <c r="QMW300" s="3">
        <v>93205</v>
      </c>
      <c r="QMX300" s="3">
        <v>93205</v>
      </c>
      <c r="QMY300" s="3">
        <v>93205</v>
      </c>
      <c r="QMZ300" s="3">
        <v>93205</v>
      </c>
      <c r="QNA300" s="3">
        <v>93205</v>
      </c>
      <c r="QNB300" s="3">
        <v>93205</v>
      </c>
      <c r="QNC300" s="3">
        <v>93205</v>
      </c>
      <c r="QND300" s="3">
        <v>93205</v>
      </c>
      <c r="QNE300" s="3">
        <v>93205</v>
      </c>
      <c r="QNF300" s="3">
        <v>93205</v>
      </c>
      <c r="QNG300" s="3">
        <v>93205</v>
      </c>
      <c r="QNH300" s="3">
        <v>93205</v>
      </c>
      <c r="QNI300" s="3">
        <v>93205</v>
      </c>
      <c r="QNJ300" s="3">
        <v>93205</v>
      </c>
      <c r="QNK300" s="3">
        <v>93205</v>
      </c>
      <c r="QNL300" s="3">
        <v>93205</v>
      </c>
      <c r="QNM300" s="3">
        <v>93205</v>
      </c>
      <c r="QNN300" s="3">
        <v>93205</v>
      </c>
      <c r="QNO300" s="3">
        <v>93205</v>
      </c>
      <c r="QNP300" s="3">
        <v>93205</v>
      </c>
      <c r="QNQ300" s="3">
        <v>93205</v>
      </c>
      <c r="QNR300" s="3">
        <v>93205</v>
      </c>
      <c r="QNS300" s="3">
        <v>93205</v>
      </c>
      <c r="QNT300" s="3">
        <v>93205</v>
      </c>
      <c r="QNU300" s="3">
        <v>93205</v>
      </c>
      <c r="QNV300" s="3">
        <v>93205</v>
      </c>
      <c r="QNW300" s="3">
        <v>93205</v>
      </c>
      <c r="QNX300" s="3">
        <v>93205</v>
      </c>
      <c r="QNY300" s="3">
        <v>93205</v>
      </c>
      <c r="QNZ300" s="3">
        <v>93205</v>
      </c>
      <c r="QOA300" s="3">
        <v>93205</v>
      </c>
      <c r="QOB300" s="3">
        <v>93205</v>
      </c>
      <c r="QOC300" s="3">
        <v>93205</v>
      </c>
      <c r="QOD300" s="3">
        <v>93205</v>
      </c>
      <c r="QOE300" s="3">
        <v>93205</v>
      </c>
      <c r="QOF300" s="3">
        <v>93205</v>
      </c>
      <c r="QOG300" s="3">
        <v>93205</v>
      </c>
      <c r="QOH300" s="3">
        <v>93205</v>
      </c>
      <c r="QOI300" s="3">
        <v>93205</v>
      </c>
      <c r="QOJ300" s="3">
        <v>93205</v>
      </c>
      <c r="QOK300" s="3">
        <v>93205</v>
      </c>
      <c r="QOL300" s="3">
        <v>93205</v>
      </c>
      <c r="QOM300" s="3">
        <v>93205</v>
      </c>
      <c r="QON300" s="3">
        <v>93205</v>
      </c>
      <c r="QOO300" s="3">
        <v>93205</v>
      </c>
      <c r="QOP300" s="3">
        <v>93205</v>
      </c>
      <c r="QOQ300" s="3">
        <v>93205</v>
      </c>
      <c r="QOR300" s="3">
        <v>93205</v>
      </c>
      <c r="QOS300" s="3">
        <v>93205</v>
      </c>
      <c r="QOT300" s="3">
        <v>93205</v>
      </c>
      <c r="QOU300" s="3">
        <v>93205</v>
      </c>
      <c r="QOV300" s="3">
        <v>93205</v>
      </c>
      <c r="QOW300" s="3">
        <v>93205</v>
      </c>
      <c r="QOX300" s="3">
        <v>93205</v>
      </c>
      <c r="QOY300" s="3">
        <v>93205</v>
      </c>
      <c r="QOZ300" s="3">
        <v>93205</v>
      </c>
      <c r="QPA300" s="3">
        <v>93205</v>
      </c>
      <c r="QPB300" s="3">
        <v>93205</v>
      </c>
      <c r="QPC300" s="3">
        <v>93205</v>
      </c>
      <c r="QPD300" s="3">
        <v>93205</v>
      </c>
      <c r="QPE300" s="3">
        <v>93205</v>
      </c>
      <c r="QPF300" s="3">
        <v>93205</v>
      </c>
      <c r="QPG300" s="3">
        <v>93205</v>
      </c>
      <c r="QPH300" s="3">
        <v>93205</v>
      </c>
      <c r="QPI300" s="3">
        <v>93205</v>
      </c>
      <c r="QPJ300" s="3">
        <v>93205</v>
      </c>
      <c r="QPK300" s="3">
        <v>93205</v>
      </c>
      <c r="QPL300" s="3">
        <v>93205</v>
      </c>
      <c r="QPM300" s="3">
        <v>93205</v>
      </c>
      <c r="QPN300" s="3">
        <v>93205</v>
      </c>
      <c r="QPO300" s="3">
        <v>93205</v>
      </c>
      <c r="QPP300" s="3">
        <v>93205</v>
      </c>
      <c r="QPQ300" s="3">
        <v>93205</v>
      </c>
      <c r="QPR300" s="3">
        <v>93205</v>
      </c>
      <c r="QPS300" s="3">
        <v>93205</v>
      </c>
      <c r="QPT300" s="3">
        <v>93205</v>
      </c>
      <c r="QPU300" s="3">
        <v>93205</v>
      </c>
      <c r="QPV300" s="3">
        <v>93205</v>
      </c>
      <c r="QPW300" s="3">
        <v>93205</v>
      </c>
      <c r="QPX300" s="3">
        <v>93205</v>
      </c>
      <c r="QPY300" s="3">
        <v>93205</v>
      </c>
      <c r="QPZ300" s="3">
        <v>93205</v>
      </c>
      <c r="QQA300" s="3">
        <v>93205</v>
      </c>
      <c r="QQB300" s="3">
        <v>93205</v>
      </c>
      <c r="QQC300" s="3">
        <v>93205</v>
      </c>
      <c r="QQD300" s="3">
        <v>93205</v>
      </c>
      <c r="QQE300" s="3">
        <v>93205</v>
      </c>
      <c r="QQF300" s="3">
        <v>93205</v>
      </c>
      <c r="QQG300" s="3">
        <v>93205</v>
      </c>
      <c r="QQH300" s="3">
        <v>93205</v>
      </c>
      <c r="QQI300" s="3">
        <v>93205</v>
      </c>
      <c r="QQJ300" s="3">
        <v>93205</v>
      </c>
      <c r="QQK300" s="3">
        <v>93205</v>
      </c>
      <c r="QQL300" s="3">
        <v>93205</v>
      </c>
      <c r="QQM300" s="3">
        <v>93205</v>
      </c>
      <c r="QQN300" s="3">
        <v>93205</v>
      </c>
      <c r="QQO300" s="3">
        <v>93205</v>
      </c>
      <c r="QQP300" s="3">
        <v>93205</v>
      </c>
      <c r="QQQ300" s="3">
        <v>93205</v>
      </c>
      <c r="QQR300" s="3">
        <v>93205</v>
      </c>
      <c r="QQS300" s="3">
        <v>93205</v>
      </c>
      <c r="QQT300" s="3">
        <v>93205</v>
      </c>
      <c r="QQU300" s="3">
        <v>93205</v>
      </c>
      <c r="QQV300" s="3">
        <v>93205</v>
      </c>
      <c r="QQW300" s="3">
        <v>93205</v>
      </c>
      <c r="QQX300" s="3">
        <v>93205</v>
      </c>
      <c r="QQY300" s="3">
        <v>93205</v>
      </c>
      <c r="QQZ300" s="3">
        <v>93205</v>
      </c>
      <c r="QRA300" s="3">
        <v>93205</v>
      </c>
      <c r="QRB300" s="3">
        <v>93205</v>
      </c>
      <c r="QRC300" s="3">
        <v>93205</v>
      </c>
      <c r="QRD300" s="3">
        <v>93205</v>
      </c>
      <c r="QRE300" s="3">
        <v>93205</v>
      </c>
      <c r="QRF300" s="3">
        <v>93205</v>
      </c>
      <c r="QRG300" s="3">
        <v>93205</v>
      </c>
      <c r="QRH300" s="3">
        <v>93205</v>
      </c>
      <c r="QRI300" s="3">
        <v>93205</v>
      </c>
      <c r="QRJ300" s="3">
        <v>93205</v>
      </c>
      <c r="QRK300" s="3">
        <v>93205</v>
      </c>
      <c r="QRL300" s="3">
        <v>93205</v>
      </c>
      <c r="QRM300" s="3">
        <v>93205</v>
      </c>
      <c r="QRN300" s="3">
        <v>93205</v>
      </c>
      <c r="QRO300" s="3">
        <v>93205</v>
      </c>
      <c r="QRP300" s="3">
        <v>93205</v>
      </c>
      <c r="QRQ300" s="3">
        <v>93205</v>
      </c>
      <c r="QRR300" s="3">
        <v>93205</v>
      </c>
      <c r="QRS300" s="3">
        <v>93205</v>
      </c>
      <c r="QRT300" s="3">
        <v>93205</v>
      </c>
      <c r="QRU300" s="3">
        <v>93205</v>
      </c>
      <c r="QRV300" s="3">
        <v>93205</v>
      </c>
      <c r="QRW300" s="3">
        <v>93205</v>
      </c>
      <c r="QRX300" s="3">
        <v>93205</v>
      </c>
      <c r="QRY300" s="3">
        <v>93205</v>
      </c>
      <c r="QRZ300" s="3">
        <v>93205</v>
      </c>
      <c r="QSA300" s="3">
        <v>93205</v>
      </c>
      <c r="QSB300" s="3">
        <v>93205</v>
      </c>
      <c r="QSC300" s="3">
        <v>93205</v>
      </c>
      <c r="QSD300" s="3">
        <v>93205</v>
      </c>
      <c r="QSE300" s="3">
        <v>93205</v>
      </c>
      <c r="QSF300" s="3">
        <v>93205</v>
      </c>
      <c r="QSG300" s="3">
        <v>93205</v>
      </c>
      <c r="QSH300" s="3">
        <v>93205</v>
      </c>
      <c r="QSI300" s="3">
        <v>93205</v>
      </c>
      <c r="QSJ300" s="3">
        <v>93205</v>
      </c>
      <c r="QSK300" s="3">
        <v>93205</v>
      </c>
      <c r="QSL300" s="3">
        <v>93205</v>
      </c>
      <c r="QSM300" s="3">
        <v>93205</v>
      </c>
      <c r="QSN300" s="3">
        <v>93205</v>
      </c>
      <c r="QSO300" s="3">
        <v>93205</v>
      </c>
      <c r="QSP300" s="3">
        <v>93205</v>
      </c>
      <c r="QSQ300" s="3">
        <v>93205</v>
      </c>
      <c r="QSR300" s="3">
        <v>93205</v>
      </c>
      <c r="QSS300" s="3">
        <v>93205</v>
      </c>
      <c r="QST300" s="3">
        <v>93205</v>
      </c>
      <c r="QSU300" s="3">
        <v>93205</v>
      </c>
      <c r="QSV300" s="3">
        <v>93205</v>
      </c>
      <c r="QSW300" s="3">
        <v>93205</v>
      </c>
      <c r="QSX300" s="3">
        <v>93205</v>
      </c>
      <c r="QSY300" s="3">
        <v>93205</v>
      </c>
      <c r="QSZ300" s="3">
        <v>93205</v>
      </c>
      <c r="QTA300" s="3">
        <v>93205</v>
      </c>
      <c r="QTB300" s="3">
        <v>93205</v>
      </c>
      <c r="QTC300" s="3">
        <v>93205</v>
      </c>
      <c r="QTD300" s="3">
        <v>93205</v>
      </c>
      <c r="QTE300" s="3">
        <v>93205</v>
      </c>
      <c r="QTF300" s="3">
        <v>93205</v>
      </c>
      <c r="QTG300" s="3">
        <v>93205</v>
      </c>
      <c r="QTH300" s="3">
        <v>93205</v>
      </c>
      <c r="QTI300" s="3">
        <v>93205</v>
      </c>
      <c r="QTJ300" s="3">
        <v>93205</v>
      </c>
      <c r="QTK300" s="3">
        <v>93205</v>
      </c>
      <c r="QTL300" s="3">
        <v>93205</v>
      </c>
      <c r="QTM300" s="3">
        <v>93205</v>
      </c>
      <c r="QTN300" s="3">
        <v>93205</v>
      </c>
      <c r="QTO300" s="3">
        <v>93205</v>
      </c>
      <c r="QTP300" s="3">
        <v>93205</v>
      </c>
      <c r="QTQ300" s="3">
        <v>93205</v>
      </c>
      <c r="QTR300" s="3">
        <v>93205</v>
      </c>
      <c r="QTS300" s="3">
        <v>93205</v>
      </c>
      <c r="QTT300" s="3">
        <v>93205</v>
      </c>
      <c r="QTU300" s="3">
        <v>93205</v>
      </c>
      <c r="QTV300" s="3">
        <v>93205</v>
      </c>
      <c r="QTW300" s="3">
        <v>93205</v>
      </c>
      <c r="QTX300" s="3">
        <v>93205</v>
      </c>
      <c r="QTY300" s="3">
        <v>93205</v>
      </c>
      <c r="QTZ300" s="3">
        <v>93205</v>
      </c>
      <c r="QUA300" s="3">
        <v>93205</v>
      </c>
      <c r="QUB300" s="3">
        <v>93205</v>
      </c>
      <c r="QUC300" s="3">
        <v>93205</v>
      </c>
      <c r="QUD300" s="3">
        <v>93205</v>
      </c>
      <c r="QUE300" s="3">
        <v>93205</v>
      </c>
      <c r="QUF300" s="3">
        <v>93205</v>
      </c>
      <c r="QUG300" s="3">
        <v>93205</v>
      </c>
      <c r="QUH300" s="3">
        <v>93205</v>
      </c>
      <c r="QUI300" s="3">
        <v>93205</v>
      </c>
      <c r="QUJ300" s="3">
        <v>93205</v>
      </c>
      <c r="QUK300" s="3">
        <v>93205</v>
      </c>
      <c r="QUL300" s="3">
        <v>93205</v>
      </c>
      <c r="QUM300" s="3">
        <v>93205</v>
      </c>
      <c r="QUN300" s="3">
        <v>93205</v>
      </c>
      <c r="QUO300" s="3">
        <v>93205</v>
      </c>
      <c r="QUP300" s="3">
        <v>93205</v>
      </c>
      <c r="QUQ300" s="3">
        <v>93205</v>
      </c>
      <c r="QUR300" s="3">
        <v>93205</v>
      </c>
      <c r="QUS300" s="3">
        <v>93205</v>
      </c>
      <c r="QUT300" s="3">
        <v>93205</v>
      </c>
      <c r="QUU300" s="3">
        <v>93205</v>
      </c>
      <c r="QUV300" s="3">
        <v>93205</v>
      </c>
      <c r="QUW300" s="3">
        <v>93205</v>
      </c>
      <c r="QUX300" s="3">
        <v>93205</v>
      </c>
      <c r="QUY300" s="3">
        <v>93205</v>
      </c>
      <c r="QUZ300" s="3">
        <v>93205</v>
      </c>
      <c r="QVA300" s="3">
        <v>93205</v>
      </c>
      <c r="QVB300" s="3">
        <v>93205</v>
      </c>
      <c r="QVC300" s="3">
        <v>93205</v>
      </c>
      <c r="QVD300" s="3">
        <v>93205</v>
      </c>
      <c r="QVE300" s="3">
        <v>93205</v>
      </c>
      <c r="QVF300" s="3">
        <v>93205</v>
      </c>
      <c r="QVG300" s="3">
        <v>93205</v>
      </c>
      <c r="QVH300" s="3">
        <v>93205</v>
      </c>
      <c r="QVI300" s="3">
        <v>93205</v>
      </c>
      <c r="QVJ300" s="3">
        <v>93205</v>
      </c>
      <c r="QVK300" s="3">
        <v>93205</v>
      </c>
      <c r="QVL300" s="3">
        <v>93205</v>
      </c>
      <c r="QVM300" s="3">
        <v>93205</v>
      </c>
      <c r="QVN300" s="3">
        <v>93205</v>
      </c>
      <c r="QVO300" s="3">
        <v>93205</v>
      </c>
      <c r="QVP300" s="3">
        <v>93205</v>
      </c>
      <c r="QVQ300" s="3">
        <v>93205</v>
      </c>
      <c r="QVR300" s="3">
        <v>93205</v>
      </c>
      <c r="QVS300" s="3">
        <v>93205</v>
      </c>
      <c r="QVT300" s="3">
        <v>93205</v>
      </c>
      <c r="QVU300" s="3">
        <v>93205</v>
      </c>
      <c r="QVV300" s="3">
        <v>93205</v>
      </c>
      <c r="QVW300" s="3">
        <v>93205</v>
      </c>
      <c r="QVX300" s="3">
        <v>93205</v>
      </c>
      <c r="QVY300" s="3">
        <v>93205</v>
      </c>
      <c r="QVZ300" s="3">
        <v>93205</v>
      </c>
      <c r="QWA300" s="3">
        <v>93205</v>
      </c>
      <c r="QWB300" s="3">
        <v>93205</v>
      </c>
      <c r="QWC300" s="3">
        <v>93205</v>
      </c>
      <c r="QWD300" s="3">
        <v>93205</v>
      </c>
      <c r="QWE300" s="3">
        <v>93205</v>
      </c>
      <c r="QWF300" s="3">
        <v>93205</v>
      </c>
      <c r="QWG300" s="3">
        <v>93205</v>
      </c>
      <c r="QWH300" s="3">
        <v>93205</v>
      </c>
      <c r="QWI300" s="3">
        <v>93205</v>
      </c>
      <c r="QWJ300" s="3">
        <v>93205</v>
      </c>
      <c r="QWK300" s="3">
        <v>93205</v>
      </c>
      <c r="QWL300" s="3">
        <v>93205</v>
      </c>
      <c r="QWM300" s="3">
        <v>93205</v>
      </c>
      <c r="QWN300" s="3">
        <v>93205</v>
      </c>
      <c r="QWO300" s="3">
        <v>93205</v>
      </c>
      <c r="QWP300" s="3">
        <v>93205</v>
      </c>
      <c r="QWQ300" s="3">
        <v>93205</v>
      </c>
      <c r="QWR300" s="3">
        <v>93205</v>
      </c>
      <c r="QWS300" s="3">
        <v>93205</v>
      </c>
      <c r="QWT300" s="3">
        <v>93205</v>
      </c>
      <c r="QWU300" s="3">
        <v>93205</v>
      </c>
      <c r="QWV300" s="3">
        <v>93205</v>
      </c>
      <c r="QWW300" s="3">
        <v>93205</v>
      </c>
      <c r="QWX300" s="3">
        <v>93205</v>
      </c>
      <c r="QWY300" s="3">
        <v>93205</v>
      </c>
      <c r="QWZ300" s="3">
        <v>93205</v>
      </c>
      <c r="QXA300" s="3">
        <v>93205</v>
      </c>
      <c r="QXB300" s="3">
        <v>93205</v>
      </c>
      <c r="QXC300" s="3">
        <v>93205</v>
      </c>
      <c r="QXD300" s="3">
        <v>93205</v>
      </c>
      <c r="QXE300" s="3">
        <v>93205</v>
      </c>
      <c r="QXF300" s="3">
        <v>93205</v>
      </c>
      <c r="QXG300" s="3">
        <v>93205</v>
      </c>
      <c r="QXH300" s="3">
        <v>93205</v>
      </c>
      <c r="QXI300" s="3">
        <v>93205</v>
      </c>
      <c r="QXJ300" s="3">
        <v>93205</v>
      </c>
      <c r="QXK300" s="3">
        <v>93205</v>
      </c>
      <c r="QXL300" s="3">
        <v>93205</v>
      </c>
      <c r="QXM300" s="3">
        <v>93205</v>
      </c>
      <c r="QXN300" s="3">
        <v>93205</v>
      </c>
      <c r="QXO300" s="3">
        <v>93205</v>
      </c>
      <c r="QXP300" s="3">
        <v>93205</v>
      </c>
      <c r="QXQ300" s="3">
        <v>93205</v>
      </c>
      <c r="QXR300" s="3">
        <v>93205</v>
      </c>
      <c r="QXS300" s="3">
        <v>93205</v>
      </c>
      <c r="QXT300" s="3">
        <v>93205</v>
      </c>
      <c r="QXU300" s="3">
        <v>93205</v>
      </c>
      <c r="QXV300" s="3">
        <v>93205</v>
      </c>
      <c r="QXW300" s="3">
        <v>93205</v>
      </c>
      <c r="QXX300" s="3">
        <v>93205</v>
      </c>
      <c r="QXY300" s="3">
        <v>93205</v>
      </c>
      <c r="QXZ300" s="3">
        <v>93205</v>
      </c>
      <c r="QYA300" s="3">
        <v>93205</v>
      </c>
      <c r="QYB300" s="3">
        <v>93205</v>
      </c>
      <c r="QYC300" s="3">
        <v>93205</v>
      </c>
      <c r="QYD300" s="3">
        <v>93205</v>
      </c>
      <c r="QYE300" s="3">
        <v>93205</v>
      </c>
      <c r="QYF300" s="3">
        <v>93205</v>
      </c>
      <c r="QYG300" s="3">
        <v>93205</v>
      </c>
      <c r="QYH300" s="3">
        <v>93205</v>
      </c>
      <c r="QYI300" s="3">
        <v>93205</v>
      </c>
      <c r="QYJ300" s="3">
        <v>93205</v>
      </c>
      <c r="QYK300" s="3">
        <v>93205</v>
      </c>
      <c r="QYL300" s="3">
        <v>93205</v>
      </c>
      <c r="QYM300" s="3">
        <v>93205</v>
      </c>
      <c r="QYN300" s="3">
        <v>93205</v>
      </c>
      <c r="QYO300" s="3">
        <v>93205</v>
      </c>
      <c r="QYP300" s="3">
        <v>93205</v>
      </c>
      <c r="QYQ300" s="3">
        <v>93205</v>
      </c>
      <c r="QYR300" s="3">
        <v>93205</v>
      </c>
      <c r="QYS300" s="3">
        <v>93205</v>
      </c>
      <c r="QYT300" s="3">
        <v>93205</v>
      </c>
      <c r="QYU300" s="3">
        <v>93205</v>
      </c>
      <c r="QYV300" s="3">
        <v>93205</v>
      </c>
      <c r="QYW300" s="3">
        <v>93205</v>
      </c>
      <c r="QYX300" s="3">
        <v>93205</v>
      </c>
      <c r="QYY300" s="3">
        <v>93205</v>
      </c>
      <c r="QYZ300" s="3">
        <v>93205</v>
      </c>
      <c r="QZA300" s="3">
        <v>93205</v>
      </c>
      <c r="QZB300" s="3">
        <v>93205</v>
      </c>
      <c r="QZC300" s="3">
        <v>93205</v>
      </c>
      <c r="QZD300" s="3">
        <v>93205</v>
      </c>
      <c r="QZE300" s="3">
        <v>93205</v>
      </c>
      <c r="QZF300" s="3">
        <v>93205</v>
      </c>
      <c r="QZG300" s="3">
        <v>93205</v>
      </c>
      <c r="QZH300" s="3">
        <v>93205</v>
      </c>
      <c r="QZI300" s="3">
        <v>93205</v>
      </c>
      <c r="QZJ300" s="3">
        <v>93205</v>
      </c>
      <c r="QZK300" s="3">
        <v>93205</v>
      </c>
      <c r="QZL300" s="3">
        <v>93205</v>
      </c>
      <c r="QZM300" s="3">
        <v>93205</v>
      </c>
      <c r="QZN300" s="3">
        <v>93205</v>
      </c>
      <c r="QZO300" s="3">
        <v>93205</v>
      </c>
      <c r="QZP300" s="3">
        <v>93205</v>
      </c>
      <c r="QZQ300" s="3">
        <v>93205</v>
      </c>
      <c r="QZR300" s="3">
        <v>93205</v>
      </c>
      <c r="QZS300" s="3">
        <v>93205</v>
      </c>
      <c r="QZT300" s="3">
        <v>93205</v>
      </c>
      <c r="QZU300" s="3">
        <v>93205</v>
      </c>
      <c r="QZV300" s="3">
        <v>93205</v>
      </c>
      <c r="QZW300" s="3">
        <v>93205</v>
      </c>
      <c r="QZX300" s="3">
        <v>93205</v>
      </c>
      <c r="QZY300" s="3">
        <v>93205</v>
      </c>
      <c r="QZZ300" s="3">
        <v>93205</v>
      </c>
      <c r="RAA300" s="3">
        <v>93205</v>
      </c>
      <c r="RAB300" s="3">
        <v>93205</v>
      </c>
      <c r="RAC300" s="3">
        <v>93205</v>
      </c>
      <c r="RAD300" s="3">
        <v>93205</v>
      </c>
      <c r="RAE300" s="3">
        <v>93205</v>
      </c>
      <c r="RAF300" s="3">
        <v>93205</v>
      </c>
      <c r="RAG300" s="3">
        <v>93205</v>
      </c>
      <c r="RAH300" s="3">
        <v>93205</v>
      </c>
      <c r="RAI300" s="3">
        <v>93205</v>
      </c>
      <c r="RAJ300" s="3">
        <v>93205</v>
      </c>
      <c r="RAK300" s="3">
        <v>93205</v>
      </c>
      <c r="RAL300" s="3">
        <v>93205</v>
      </c>
      <c r="RAM300" s="3">
        <v>93205</v>
      </c>
      <c r="RAN300" s="3">
        <v>93205</v>
      </c>
      <c r="RAO300" s="3">
        <v>93205</v>
      </c>
      <c r="RAP300" s="3">
        <v>93205</v>
      </c>
      <c r="RAQ300" s="3">
        <v>93205</v>
      </c>
      <c r="RAR300" s="3">
        <v>93205</v>
      </c>
      <c r="RAS300" s="3">
        <v>93205</v>
      </c>
      <c r="RAT300" s="3">
        <v>93205</v>
      </c>
      <c r="RAU300" s="3">
        <v>93205</v>
      </c>
      <c r="RAV300" s="3">
        <v>93205</v>
      </c>
      <c r="RAW300" s="3">
        <v>93205</v>
      </c>
      <c r="RAX300" s="3">
        <v>93205</v>
      </c>
      <c r="RAY300" s="3">
        <v>93205</v>
      </c>
      <c r="RAZ300" s="3">
        <v>93205</v>
      </c>
      <c r="RBA300" s="3">
        <v>93205</v>
      </c>
      <c r="RBB300" s="3">
        <v>93205</v>
      </c>
      <c r="RBC300" s="3">
        <v>93205</v>
      </c>
      <c r="RBD300" s="3">
        <v>93205</v>
      </c>
      <c r="RBE300" s="3">
        <v>93205</v>
      </c>
      <c r="RBF300" s="3">
        <v>93205</v>
      </c>
      <c r="RBG300" s="3">
        <v>93205</v>
      </c>
      <c r="RBH300" s="3">
        <v>93205</v>
      </c>
      <c r="RBI300" s="3">
        <v>93205</v>
      </c>
      <c r="RBJ300" s="3">
        <v>93205</v>
      </c>
      <c r="RBK300" s="3">
        <v>93205</v>
      </c>
      <c r="RBL300" s="3">
        <v>93205</v>
      </c>
      <c r="RBM300" s="3">
        <v>93205</v>
      </c>
      <c r="RBN300" s="3">
        <v>93205</v>
      </c>
      <c r="RBO300" s="3">
        <v>93205</v>
      </c>
      <c r="RBP300" s="3">
        <v>93205</v>
      </c>
      <c r="RBQ300" s="3">
        <v>93205</v>
      </c>
      <c r="RBR300" s="3">
        <v>93205</v>
      </c>
      <c r="RBS300" s="3">
        <v>93205</v>
      </c>
      <c r="RBT300" s="3">
        <v>93205</v>
      </c>
      <c r="RBU300" s="3">
        <v>93205</v>
      </c>
      <c r="RBV300" s="3">
        <v>93205</v>
      </c>
      <c r="RBW300" s="3">
        <v>93205</v>
      </c>
      <c r="RBX300" s="3">
        <v>93205</v>
      </c>
      <c r="RBY300" s="3">
        <v>93205</v>
      </c>
      <c r="RBZ300" s="3">
        <v>93205</v>
      </c>
      <c r="RCA300" s="3">
        <v>93205</v>
      </c>
      <c r="RCB300" s="3">
        <v>93205</v>
      </c>
      <c r="RCC300" s="3">
        <v>93205</v>
      </c>
      <c r="RCD300" s="3">
        <v>93205</v>
      </c>
      <c r="RCE300" s="3">
        <v>93205</v>
      </c>
      <c r="RCF300" s="3">
        <v>93205</v>
      </c>
      <c r="RCG300" s="3">
        <v>93205</v>
      </c>
      <c r="RCH300" s="3">
        <v>93205</v>
      </c>
      <c r="RCI300" s="3">
        <v>93205</v>
      </c>
      <c r="RCJ300" s="3">
        <v>93205</v>
      </c>
      <c r="RCK300" s="3">
        <v>93205</v>
      </c>
      <c r="RCL300" s="3">
        <v>93205</v>
      </c>
      <c r="RCM300" s="3">
        <v>93205</v>
      </c>
      <c r="RCN300" s="3">
        <v>93205</v>
      </c>
      <c r="RCO300" s="3">
        <v>93205</v>
      </c>
      <c r="RCP300" s="3">
        <v>93205</v>
      </c>
      <c r="RCQ300" s="3">
        <v>93205</v>
      </c>
      <c r="RCR300" s="3">
        <v>93205</v>
      </c>
      <c r="RCS300" s="3">
        <v>93205</v>
      </c>
      <c r="RCT300" s="3">
        <v>93205</v>
      </c>
      <c r="RCU300" s="3">
        <v>93205</v>
      </c>
      <c r="RCV300" s="3">
        <v>93205</v>
      </c>
      <c r="RCW300" s="3">
        <v>93205</v>
      </c>
      <c r="RCX300" s="3">
        <v>93205</v>
      </c>
      <c r="RCY300" s="3">
        <v>93205</v>
      </c>
      <c r="RCZ300" s="3">
        <v>93205</v>
      </c>
      <c r="RDA300" s="3">
        <v>93205</v>
      </c>
      <c r="RDB300" s="3">
        <v>93205</v>
      </c>
      <c r="RDC300" s="3">
        <v>93205</v>
      </c>
      <c r="RDD300" s="3">
        <v>93205</v>
      </c>
      <c r="RDE300" s="3">
        <v>93205</v>
      </c>
      <c r="RDF300" s="3">
        <v>93205</v>
      </c>
      <c r="RDG300" s="3">
        <v>93205</v>
      </c>
      <c r="RDH300" s="3">
        <v>93205</v>
      </c>
      <c r="RDI300" s="3">
        <v>93205</v>
      </c>
      <c r="RDJ300" s="3">
        <v>93205</v>
      </c>
      <c r="RDK300" s="3">
        <v>93205</v>
      </c>
      <c r="RDL300" s="3">
        <v>93205</v>
      </c>
      <c r="RDM300" s="3">
        <v>93205</v>
      </c>
      <c r="RDN300" s="3">
        <v>93205</v>
      </c>
      <c r="RDO300" s="3">
        <v>93205</v>
      </c>
      <c r="RDP300" s="3">
        <v>93205</v>
      </c>
      <c r="RDQ300" s="3">
        <v>93205</v>
      </c>
      <c r="RDR300" s="3">
        <v>93205</v>
      </c>
      <c r="RDS300" s="3">
        <v>93205</v>
      </c>
      <c r="RDT300" s="3">
        <v>93205</v>
      </c>
      <c r="RDU300" s="3">
        <v>93205</v>
      </c>
      <c r="RDV300" s="3">
        <v>93205</v>
      </c>
      <c r="RDW300" s="3">
        <v>93205</v>
      </c>
      <c r="RDX300" s="3">
        <v>93205</v>
      </c>
      <c r="RDY300" s="3">
        <v>93205</v>
      </c>
      <c r="RDZ300" s="3">
        <v>93205</v>
      </c>
      <c r="REA300" s="3">
        <v>93205</v>
      </c>
      <c r="REB300" s="3">
        <v>93205</v>
      </c>
      <c r="REC300" s="3">
        <v>93205</v>
      </c>
      <c r="RED300" s="3">
        <v>93205</v>
      </c>
      <c r="REE300" s="3">
        <v>93205</v>
      </c>
      <c r="REF300" s="3">
        <v>93205</v>
      </c>
      <c r="REG300" s="3">
        <v>93205</v>
      </c>
      <c r="REH300" s="3">
        <v>93205</v>
      </c>
      <c r="REI300" s="3">
        <v>93205</v>
      </c>
      <c r="REJ300" s="3">
        <v>93205</v>
      </c>
      <c r="REK300" s="3">
        <v>93205</v>
      </c>
      <c r="REL300" s="3">
        <v>93205</v>
      </c>
      <c r="REM300" s="3">
        <v>93205</v>
      </c>
      <c r="REN300" s="3">
        <v>93205</v>
      </c>
      <c r="REO300" s="3">
        <v>93205</v>
      </c>
      <c r="REP300" s="3">
        <v>93205</v>
      </c>
      <c r="REQ300" s="3">
        <v>93205</v>
      </c>
      <c r="RER300" s="3">
        <v>93205</v>
      </c>
      <c r="RES300" s="3">
        <v>93205</v>
      </c>
      <c r="RET300" s="3">
        <v>93205</v>
      </c>
      <c r="REU300" s="3">
        <v>93205</v>
      </c>
      <c r="REV300" s="3">
        <v>93205</v>
      </c>
      <c r="REW300" s="3">
        <v>93205</v>
      </c>
      <c r="REX300" s="3">
        <v>93205</v>
      </c>
      <c r="REY300" s="3">
        <v>93205</v>
      </c>
      <c r="REZ300" s="3">
        <v>93205</v>
      </c>
      <c r="RFA300" s="3">
        <v>93205</v>
      </c>
      <c r="RFB300" s="3">
        <v>93205</v>
      </c>
      <c r="RFC300" s="3">
        <v>93205</v>
      </c>
      <c r="RFD300" s="3">
        <v>93205</v>
      </c>
      <c r="RFE300" s="3">
        <v>93205</v>
      </c>
      <c r="RFF300" s="3">
        <v>93205</v>
      </c>
      <c r="RFG300" s="3">
        <v>93205</v>
      </c>
      <c r="RFH300" s="3">
        <v>93205</v>
      </c>
      <c r="RFI300" s="3">
        <v>93205</v>
      </c>
      <c r="RFJ300" s="3">
        <v>93205</v>
      </c>
      <c r="RFK300" s="3">
        <v>93205</v>
      </c>
      <c r="RFL300" s="3">
        <v>93205</v>
      </c>
      <c r="RFM300" s="3">
        <v>93205</v>
      </c>
      <c r="RFN300" s="3">
        <v>93205</v>
      </c>
      <c r="RFO300" s="3">
        <v>93205</v>
      </c>
      <c r="RFP300" s="3">
        <v>93205</v>
      </c>
      <c r="RFQ300" s="3">
        <v>93205</v>
      </c>
      <c r="RFR300" s="3">
        <v>93205</v>
      </c>
      <c r="RFS300" s="3">
        <v>93205</v>
      </c>
      <c r="RFT300" s="3">
        <v>93205</v>
      </c>
      <c r="RFU300" s="3">
        <v>93205</v>
      </c>
      <c r="RFV300" s="3">
        <v>93205</v>
      </c>
      <c r="RFW300" s="3">
        <v>93205</v>
      </c>
      <c r="RFX300" s="3">
        <v>93205</v>
      </c>
      <c r="RFY300" s="3">
        <v>93205</v>
      </c>
      <c r="RFZ300" s="3">
        <v>93205</v>
      </c>
      <c r="RGA300" s="3">
        <v>93205</v>
      </c>
      <c r="RGB300" s="3">
        <v>93205</v>
      </c>
      <c r="RGC300" s="3">
        <v>93205</v>
      </c>
      <c r="RGD300" s="3">
        <v>93205</v>
      </c>
      <c r="RGE300" s="3">
        <v>93205</v>
      </c>
      <c r="RGF300" s="3">
        <v>93205</v>
      </c>
      <c r="RGG300" s="3">
        <v>93205</v>
      </c>
      <c r="RGH300" s="3">
        <v>93205</v>
      </c>
      <c r="RGI300" s="3">
        <v>93205</v>
      </c>
      <c r="RGJ300" s="3">
        <v>93205</v>
      </c>
      <c r="RGK300" s="3">
        <v>93205</v>
      </c>
      <c r="RGL300" s="3">
        <v>93205</v>
      </c>
      <c r="RGM300" s="3">
        <v>93205</v>
      </c>
      <c r="RGN300" s="3">
        <v>93205</v>
      </c>
      <c r="RGO300" s="3">
        <v>93205</v>
      </c>
      <c r="RGP300" s="3">
        <v>93205</v>
      </c>
      <c r="RGQ300" s="3">
        <v>93205</v>
      </c>
      <c r="RGR300" s="3">
        <v>93205</v>
      </c>
      <c r="RGS300" s="3">
        <v>93205</v>
      </c>
      <c r="RGT300" s="3">
        <v>93205</v>
      </c>
      <c r="RGU300" s="3">
        <v>93205</v>
      </c>
      <c r="RGV300" s="3">
        <v>93205</v>
      </c>
      <c r="RGW300" s="3">
        <v>93205</v>
      </c>
      <c r="RGX300" s="3">
        <v>93205</v>
      </c>
      <c r="RGY300" s="3">
        <v>93205</v>
      </c>
      <c r="RGZ300" s="3">
        <v>93205</v>
      </c>
      <c r="RHA300" s="3">
        <v>93205</v>
      </c>
      <c r="RHB300" s="3">
        <v>93205</v>
      </c>
      <c r="RHC300" s="3">
        <v>93205</v>
      </c>
      <c r="RHD300" s="3">
        <v>93205</v>
      </c>
      <c r="RHE300" s="3">
        <v>93205</v>
      </c>
      <c r="RHF300" s="3">
        <v>93205</v>
      </c>
      <c r="RHG300" s="3">
        <v>93205</v>
      </c>
      <c r="RHH300" s="3">
        <v>93205</v>
      </c>
      <c r="RHI300" s="3">
        <v>93205</v>
      </c>
      <c r="RHJ300" s="3">
        <v>93205</v>
      </c>
      <c r="RHK300" s="3">
        <v>93205</v>
      </c>
      <c r="RHL300" s="3">
        <v>93205</v>
      </c>
      <c r="RHM300" s="3">
        <v>93205</v>
      </c>
      <c r="RHN300" s="3">
        <v>93205</v>
      </c>
      <c r="RHO300" s="3">
        <v>93205</v>
      </c>
      <c r="RHP300" s="3">
        <v>93205</v>
      </c>
      <c r="RHQ300" s="3">
        <v>93205</v>
      </c>
      <c r="RHR300" s="3">
        <v>93205</v>
      </c>
      <c r="RHS300" s="3">
        <v>93205</v>
      </c>
      <c r="RHT300" s="3">
        <v>93205</v>
      </c>
      <c r="RHU300" s="3">
        <v>93205</v>
      </c>
      <c r="RHV300" s="3">
        <v>93205</v>
      </c>
      <c r="RHW300" s="3">
        <v>93205</v>
      </c>
      <c r="RHX300" s="3">
        <v>93205</v>
      </c>
      <c r="RHY300" s="3">
        <v>93205</v>
      </c>
      <c r="RHZ300" s="3">
        <v>93205</v>
      </c>
      <c r="RIA300" s="3">
        <v>93205</v>
      </c>
      <c r="RIB300" s="3">
        <v>93205</v>
      </c>
      <c r="RIC300" s="3">
        <v>93205</v>
      </c>
      <c r="RID300" s="3">
        <v>93205</v>
      </c>
      <c r="RIE300" s="3">
        <v>93205</v>
      </c>
      <c r="RIF300" s="3">
        <v>93205</v>
      </c>
      <c r="RIG300" s="3">
        <v>93205</v>
      </c>
      <c r="RIH300" s="3">
        <v>93205</v>
      </c>
      <c r="RII300" s="3">
        <v>93205</v>
      </c>
      <c r="RIJ300" s="3">
        <v>93205</v>
      </c>
      <c r="RIK300" s="3">
        <v>93205</v>
      </c>
      <c r="RIL300" s="3">
        <v>93205</v>
      </c>
      <c r="RIM300" s="3">
        <v>93205</v>
      </c>
      <c r="RIN300" s="3">
        <v>93205</v>
      </c>
      <c r="RIO300" s="3">
        <v>93205</v>
      </c>
      <c r="RIP300" s="3">
        <v>93205</v>
      </c>
      <c r="RIQ300" s="3">
        <v>93205</v>
      </c>
      <c r="RIR300" s="3">
        <v>93205</v>
      </c>
      <c r="RIS300" s="3">
        <v>93205</v>
      </c>
      <c r="RIT300" s="3">
        <v>93205</v>
      </c>
      <c r="RIU300" s="3">
        <v>93205</v>
      </c>
      <c r="RIV300" s="3">
        <v>93205</v>
      </c>
      <c r="RIW300" s="3">
        <v>93205</v>
      </c>
      <c r="RIX300" s="3">
        <v>93205</v>
      </c>
      <c r="RIY300" s="3">
        <v>93205</v>
      </c>
      <c r="RIZ300" s="3">
        <v>93205</v>
      </c>
      <c r="RJA300" s="3">
        <v>93205</v>
      </c>
      <c r="RJB300" s="3">
        <v>93205</v>
      </c>
      <c r="RJC300" s="3">
        <v>93205</v>
      </c>
      <c r="RJD300" s="3">
        <v>93205</v>
      </c>
      <c r="RJE300" s="3">
        <v>93205</v>
      </c>
      <c r="RJF300" s="3">
        <v>93205</v>
      </c>
      <c r="RJG300" s="3">
        <v>93205</v>
      </c>
      <c r="RJH300" s="3">
        <v>93205</v>
      </c>
      <c r="RJI300" s="3">
        <v>93205</v>
      </c>
      <c r="RJJ300" s="3">
        <v>93205</v>
      </c>
      <c r="RJK300" s="3">
        <v>93205</v>
      </c>
      <c r="RJL300" s="3">
        <v>93205</v>
      </c>
      <c r="RJM300" s="3">
        <v>93205</v>
      </c>
      <c r="RJN300" s="3">
        <v>93205</v>
      </c>
      <c r="RJO300" s="3">
        <v>93205</v>
      </c>
      <c r="RJP300" s="3">
        <v>93205</v>
      </c>
      <c r="RJQ300" s="3">
        <v>93205</v>
      </c>
      <c r="RJR300" s="3">
        <v>93205</v>
      </c>
      <c r="RJS300" s="3">
        <v>93205</v>
      </c>
      <c r="RJT300" s="3">
        <v>93205</v>
      </c>
      <c r="RJU300" s="3">
        <v>93205</v>
      </c>
      <c r="RJV300" s="3">
        <v>93205</v>
      </c>
      <c r="RJW300" s="3">
        <v>93205</v>
      </c>
      <c r="RJX300" s="3">
        <v>93205</v>
      </c>
      <c r="RJY300" s="3">
        <v>93205</v>
      </c>
      <c r="RJZ300" s="3">
        <v>93205</v>
      </c>
      <c r="RKA300" s="3">
        <v>93205</v>
      </c>
      <c r="RKB300" s="3">
        <v>93205</v>
      </c>
      <c r="RKC300" s="3">
        <v>93205</v>
      </c>
      <c r="RKD300" s="3">
        <v>93205</v>
      </c>
      <c r="RKE300" s="3">
        <v>93205</v>
      </c>
      <c r="RKF300" s="3">
        <v>93205</v>
      </c>
      <c r="RKG300" s="3">
        <v>93205</v>
      </c>
      <c r="RKH300" s="3">
        <v>93205</v>
      </c>
      <c r="RKI300" s="3">
        <v>93205</v>
      </c>
      <c r="RKJ300" s="3">
        <v>93205</v>
      </c>
      <c r="RKK300" s="3">
        <v>93205</v>
      </c>
      <c r="RKL300" s="3">
        <v>93205</v>
      </c>
      <c r="RKM300" s="3">
        <v>93205</v>
      </c>
      <c r="RKN300" s="3">
        <v>93205</v>
      </c>
      <c r="RKO300" s="3">
        <v>93205</v>
      </c>
      <c r="RKP300" s="3">
        <v>93205</v>
      </c>
      <c r="RKQ300" s="3">
        <v>93205</v>
      </c>
      <c r="RKR300" s="3">
        <v>93205</v>
      </c>
      <c r="RKS300" s="3">
        <v>93205</v>
      </c>
      <c r="RKT300" s="3">
        <v>93205</v>
      </c>
      <c r="RKU300" s="3">
        <v>93205</v>
      </c>
      <c r="RKV300" s="3">
        <v>93205</v>
      </c>
      <c r="RKW300" s="3">
        <v>93205</v>
      </c>
      <c r="RKX300" s="3">
        <v>93205</v>
      </c>
      <c r="RKY300" s="3">
        <v>93205</v>
      </c>
      <c r="RKZ300" s="3">
        <v>93205</v>
      </c>
      <c r="RLA300" s="3">
        <v>93205</v>
      </c>
      <c r="RLB300" s="3">
        <v>93205</v>
      </c>
      <c r="RLC300" s="3">
        <v>93205</v>
      </c>
      <c r="RLD300" s="3">
        <v>93205</v>
      </c>
      <c r="RLE300" s="3">
        <v>93205</v>
      </c>
      <c r="RLF300" s="3">
        <v>93205</v>
      </c>
      <c r="RLG300" s="3">
        <v>93205</v>
      </c>
      <c r="RLH300" s="3">
        <v>93205</v>
      </c>
      <c r="RLI300" s="3">
        <v>93205</v>
      </c>
      <c r="RLJ300" s="3">
        <v>93205</v>
      </c>
      <c r="RLK300" s="3">
        <v>93205</v>
      </c>
      <c r="RLL300" s="3">
        <v>93205</v>
      </c>
      <c r="RLM300" s="3">
        <v>93205</v>
      </c>
      <c r="RLN300" s="3">
        <v>93205</v>
      </c>
      <c r="RLO300" s="3">
        <v>93205</v>
      </c>
      <c r="RLP300" s="3">
        <v>93205</v>
      </c>
      <c r="RLQ300" s="3">
        <v>93205</v>
      </c>
      <c r="RLR300" s="3">
        <v>93205</v>
      </c>
      <c r="RLS300" s="3">
        <v>93205</v>
      </c>
      <c r="RLT300" s="3">
        <v>93205</v>
      </c>
      <c r="RLU300" s="3">
        <v>93205</v>
      </c>
      <c r="RLV300" s="3">
        <v>93205</v>
      </c>
      <c r="RLW300" s="3">
        <v>93205</v>
      </c>
      <c r="RLX300" s="3">
        <v>93205</v>
      </c>
      <c r="RLY300" s="3">
        <v>93205</v>
      </c>
      <c r="RLZ300" s="3">
        <v>93205</v>
      </c>
      <c r="RMA300" s="3">
        <v>93205</v>
      </c>
      <c r="RMB300" s="3">
        <v>93205</v>
      </c>
      <c r="RMC300" s="3">
        <v>93205</v>
      </c>
      <c r="RMD300" s="3">
        <v>93205</v>
      </c>
      <c r="RME300" s="3">
        <v>93205</v>
      </c>
      <c r="RMF300" s="3">
        <v>93205</v>
      </c>
      <c r="RMG300" s="3">
        <v>93205</v>
      </c>
      <c r="RMH300" s="3">
        <v>93205</v>
      </c>
      <c r="RMI300" s="3">
        <v>93205</v>
      </c>
      <c r="RMJ300" s="3">
        <v>93205</v>
      </c>
      <c r="RMK300" s="3">
        <v>93205</v>
      </c>
      <c r="RML300" s="3">
        <v>93205</v>
      </c>
      <c r="RMM300" s="3">
        <v>93205</v>
      </c>
      <c r="RMN300" s="3">
        <v>93205</v>
      </c>
      <c r="RMO300" s="3">
        <v>93205</v>
      </c>
      <c r="RMP300" s="3">
        <v>93205</v>
      </c>
      <c r="RMQ300" s="3">
        <v>93205</v>
      </c>
      <c r="RMR300" s="3">
        <v>93205</v>
      </c>
      <c r="RMS300" s="3">
        <v>93205</v>
      </c>
      <c r="RMT300" s="3">
        <v>93205</v>
      </c>
      <c r="RMU300" s="3">
        <v>93205</v>
      </c>
      <c r="RMV300" s="3">
        <v>93205</v>
      </c>
      <c r="RMW300" s="3">
        <v>93205</v>
      </c>
      <c r="RMX300" s="3">
        <v>93205</v>
      </c>
      <c r="RMY300" s="3">
        <v>93205</v>
      </c>
      <c r="RMZ300" s="3">
        <v>93205</v>
      </c>
      <c r="RNA300" s="3">
        <v>93205</v>
      </c>
      <c r="RNB300" s="3">
        <v>93205</v>
      </c>
      <c r="RNC300" s="3">
        <v>93205</v>
      </c>
      <c r="RND300" s="3">
        <v>93205</v>
      </c>
      <c r="RNE300" s="3">
        <v>93205</v>
      </c>
      <c r="RNF300" s="3">
        <v>93205</v>
      </c>
      <c r="RNG300" s="3">
        <v>93205</v>
      </c>
      <c r="RNH300" s="3">
        <v>93205</v>
      </c>
      <c r="RNI300" s="3">
        <v>93205</v>
      </c>
      <c r="RNJ300" s="3">
        <v>93205</v>
      </c>
      <c r="RNK300" s="3">
        <v>93205</v>
      </c>
      <c r="RNL300" s="3">
        <v>93205</v>
      </c>
      <c r="RNM300" s="3">
        <v>93205</v>
      </c>
      <c r="RNN300" s="3">
        <v>93205</v>
      </c>
      <c r="RNO300" s="3">
        <v>93205</v>
      </c>
      <c r="RNP300" s="3">
        <v>93205</v>
      </c>
      <c r="RNQ300" s="3">
        <v>93205</v>
      </c>
      <c r="RNR300" s="3">
        <v>93205</v>
      </c>
      <c r="RNS300" s="3">
        <v>93205</v>
      </c>
      <c r="RNT300" s="3">
        <v>93205</v>
      </c>
      <c r="RNU300" s="3">
        <v>93205</v>
      </c>
      <c r="RNV300" s="3">
        <v>93205</v>
      </c>
      <c r="RNW300" s="3">
        <v>93205</v>
      </c>
      <c r="RNX300" s="3">
        <v>93205</v>
      </c>
      <c r="RNY300" s="3">
        <v>93205</v>
      </c>
      <c r="RNZ300" s="3">
        <v>93205</v>
      </c>
      <c r="ROA300" s="3">
        <v>93205</v>
      </c>
      <c r="ROB300" s="3">
        <v>93205</v>
      </c>
      <c r="ROC300" s="3">
        <v>93205</v>
      </c>
      <c r="ROD300" s="3">
        <v>93205</v>
      </c>
      <c r="ROE300" s="3">
        <v>93205</v>
      </c>
      <c r="ROF300" s="3">
        <v>93205</v>
      </c>
      <c r="ROG300" s="3">
        <v>93205</v>
      </c>
      <c r="ROH300" s="3">
        <v>93205</v>
      </c>
      <c r="ROI300" s="3">
        <v>93205</v>
      </c>
      <c r="ROJ300" s="3">
        <v>93205</v>
      </c>
      <c r="ROK300" s="3">
        <v>93205</v>
      </c>
      <c r="ROL300" s="3">
        <v>93205</v>
      </c>
      <c r="ROM300" s="3">
        <v>93205</v>
      </c>
      <c r="RON300" s="3">
        <v>93205</v>
      </c>
      <c r="ROO300" s="3">
        <v>93205</v>
      </c>
      <c r="ROP300" s="3">
        <v>93205</v>
      </c>
      <c r="ROQ300" s="3">
        <v>93205</v>
      </c>
      <c r="ROR300" s="3">
        <v>93205</v>
      </c>
      <c r="ROS300" s="3">
        <v>93205</v>
      </c>
      <c r="ROT300" s="3">
        <v>93205</v>
      </c>
      <c r="ROU300" s="3">
        <v>93205</v>
      </c>
      <c r="ROV300" s="3">
        <v>93205</v>
      </c>
      <c r="ROW300" s="3">
        <v>93205</v>
      </c>
      <c r="ROX300" s="3">
        <v>93205</v>
      </c>
      <c r="ROY300" s="3">
        <v>93205</v>
      </c>
      <c r="ROZ300" s="3">
        <v>93205</v>
      </c>
      <c r="RPA300" s="3">
        <v>93205</v>
      </c>
      <c r="RPB300" s="3">
        <v>93205</v>
      </c>
      <c r="RPC300" s="3">
        <v>93205</v>
      </c>
      <c r="RPD300" s="3">
        <v>93205</v>
      </c>
      <c r="RPE300" s="3">
        <v>93205</v>
      </c>
      <c r="RPF300" s="3">
        <v>93205</v>
      </c>
      <c r="RPG300" s="3">
        <v>93205</v>
      </c>
      <c r="RPH300" s="3">
        <v>93205</v>
      </c>
      <c r="RPI300" s="3">
        <v>93205</v>
      </c>
      <c r="RPJ300" s="3">
        <v>93205</v>
      </c>
      <c r="RPK300" s="3">
        <v>93205</v>
      </c>
      <c r="RPL300" s="3">
        <v>93205</v>
      </c>
      <c r="RPM300" s="3">
        <v>93205</v>
      </c>
      <c r="RPN300" s="3">
        <v>93205</v>
      </c>
      <c r="RPO300" s="3">
        <v>93205</v>
      </c>
      <c r="RPP300" s="3">
        <v>93205</v>
      </c>
      <c r="RPQ300" s="3">
        <v>93205</v>
      </c>
      <c r="RPR300" s="3">
        <v>93205</v>
      </c>
      <c r="RPS300" s="3">
        <v>93205</v>
      </c>
      <c r="RPT300" s="3">
        <v>93205</v>
      </c>
      <c r="RPU300" s="3">
        <v>93205</v>
      </c>
      <c r="RPV300" s="3">
        <v>93205</v>
      </c>
      <c r="RPW300" s="3">
        <v>93205</v>
      </c>
      <c r="RPX300" s="3">
        <v>93205</v>
      </c>
      <c r="RPY300" s="3">
        <v>93205</v>
      </c>
      <c r="RPZ300" s="3">
        <v>93205</v>
      </c>
      <c r="RQA300" s="3">
        <v>93205</v>
      </c>
      <c r="RQB300" s="3">
        <v>93205</v>
      </c>
      <c r="RQC300" s="3">
        <v>93205</v>
      </c>
      <c r="RQD300" s="3">
        <v>93205</v>
      </c>
      <c r="RQE300" s="3">
        <v>93205</v>
      </c>
      <c r="RQF300" s="3">
        <v>93205</v>
      </c>
      <c r="RQG300" s="3">
        <v>93205</v>
      </c>
      <c r="RQH300" s="3">
        <v>93205</v>
      </c>
      <c r="RQI300" s="3">
        <v>93205</v>
      </c>
      <c r="RQJ300" s="3">
        <v>93205</v>
      </c>
      <c r="RQK300" s="3">
        <v>93205</v>
      </c>
      <c r="RQL300" s="3">
        <v>93205</v>
      </c>
      <c r="RQM300" s="3">
        <v>93205</v>
      </c>
      <c r="RQN300" s="3">
        <v>93205</v>
      </c>
      <c r="RQO300" s="3">
        <v>93205</v>
      </c>
      <c r="RQP300" s="3">
        <v>93205</v>
      </c>
      <c r="RQQ300" s="3">
        <v>93205</v>
      </c>
      <c r="RQR300" s="3">
        <v>93205</v>
      </c>
      <c r="RQS300" s="3">
        <v>93205</v>
      </c>
      <c r="RQT300" s="3">
        <v>93205</v>
      </c>
      <c r="RQU300" s="3">
        <v>93205</v>
      </c>
      <c r="RQV300" s="3">
        <v>93205</v>
      </c>
      <c r="RQW300" s="3">
        <v>93205</v>
      </c>
      <c r="RQX300" s="3">
        <v>93205</v>
      </c>
      <c r="RQY300" s="3">
        <v>93205</v>
      </c>
      <c r="RQZ300" s="3">
        <v>93205</v>
      </c>
      <c r="RRA300" s="3">
        <v>93205</v>
      </c>
      <c r="RRB300" s="3">
        <v>93205</v>
      </c>
      <c r="RRC300" s="3">
        <v>93205</v>
      </c>
      <c r="RRD300" s="3">
        <v>93205</v>
      </c>
      <c r="RRE300" s="3">
        <v>93205</v>
      </c>
      <c r="RRF300" s="3">
        <v>93205</v>
      </c>
      <c r="RRG300" s="3">
        <v>93205</v>
      </c>
      <c r="RRH300" s="3">
        <v>93205</v>
      </c>
      <c r="RRI300" s="3">
        <v>93205</v>
      </c>
      <c r="RRJ300" s="3">
        <v>93205</v>
      </c>
      <c r="RRK300" s="3">
        <v>93205</v>
      </c>
      <c r="RRL300" s="3">
        <v>93205</v>
      </c>
      <c r="RRM300" s="3">
        <v>93205</v>
      </c>
      <c r="RRN300" s="3">
        <v>93205</v>
      </c>
      <c r="RRO300" s="3">
        <v>93205</v>
      </c>
      <c r="RRP300" s="3">
        <v>93205</v>
      </c>
      <c r="RRQ300" s="3">
        <v>93205</v>
      </c>
      <c r="RRR300" s="3">
        <v>93205</v>
      </c>
      <c r="RRS300" s="3">
        <v>93205</v>
      </c>
      <c r="RRT300" s="3">
        <v>93205</v>
      </c>
      <c r="RRU300" s="3">
        <v>93205</v>
      </c>
      <c r="RRV300" s="3">
        <v>93205</v>
      </c>
      <c r="RRW300" s="3">
        <v>93205</v>
      </c>
      <c r="RRX300" s="3">
        <v>93205</v>
      </c>
      <c r="RRY300" s="3">
        <v>93205</v>
      </c>
      <c r="RRZ300" s="3">
        <v>93205</v>
      </c>
      <c r="RSA300" s="3">
        <v>93205</v>
      </c>
      <c r="RSB300" s="3">
        <v>93205</v>
      </c>
      <c r="RSC300" s="3">
        <v>93205</v>
      </c>
      <c r="RSD300" s="3">
        <v>93205</v>
      </c>
      <c r="RSE300" s="3">
        <v>93205</v>
      </c>
      <c r="RSF300" s="3">
        <v>93205</v>
      </c>
      <c r="RSG300" s="3">
        <v>93205</v>
      </c>
      <c r="RSH300" s="3">
        <v>93205</v>
      </c>
      <c r="RSI300" s="3">
        <v>93205</v>
      </c>
      <c r="RSJ300" s="3">
        <v>93205</v>
      </c>
      <c r="RSK300" s="3">
        <v>93205</v>
      </c>
      <c r="RSL300" s="3">
        <v>93205</v>
      </c>
      <c r="RSM300" s="3">
        <v>93205</v>
      </c>
      <c r="RSN300" s="3">
        <v>93205</v>
      </c>
      <c r="RSO300" s="3">
        <v>93205</v>
      </c>
      <c r="RSP300" s="3">
        <v>93205</v>
      </c>
      <c r="RSQ300" s="3">
        <v>93205</v>
      </c>
      <c r="RSR300" s="3">
        <v>93205</v>
      </c>
      <c r="RSS300" s="3">
        <v>93205</v>
      </c>
      <c r="RST300" s="3">
        <v>93205</v>
      </c>
      <c r="RSU300" s="3">
        <v>93205</v>
      </c>
      <c r="RSV300" s="3">
        <v>93205</v>
      </c>
      <c r="RSW300" s="3">
        <v>93205</v>
      </c>
      <c r="RSX300" s="3">
        <v>93205</v>
      </c>
      <c r="RSY300" s="3">
        <v>93205</v>
      </c>
      <c r="RSZ300" s="3">
        <v>93205</v>
      </c>
      <c r="RTA300" s="3">
        <v>93205</v>
      </c>
      <c r="RTB300" s="3">
        <v>93205</v>
      </c>
      <c r="RTC300" s="3">
        <v>93205</v>
      </c>
      <c r="RTD300" s="3">
        <v>93205</v>
      </c>
      <c r="RTE300" s="3">
        <v>93205</v>
      </c>
      <c r="RTF300" s="3">
        <v>93205</v>
      </c>
      <c r="RTG300" s="3">
        <v>93205</v>
      </c>
      <c r="RTH300" s="3">
        <v>93205</v>
      </c>
      <c r="RTI300" s="3">
        <v>93205</v>
      </c>
      <c r="RTJ300" s="3">
        <v>93205</v>
      </c>
      <c r="RTK300" s="3">
        <v>93205</v>
      </c>
      <c r="RTL300" s="3">
        <v>93205</v>
      </c>
      <c r="RTM300" s="3">
        <v>93205</v>
      </c>
      <c r="RTN300" s="3">
        <v>93205</v>
      </c>
      <c r="RTO300" s="3">
        <v>93205</v>
      </c>
      <c r="RTP300" s="3">
        <v>93205</v>
      </c>
      <c r="RTQ300" s="3">
        <v>93205</v>
      </c>
      <c r="RTR300" s="3">
        <v>93205</v>
      </c>
      <c r="RTS300" s="3">
        <v>93205</v>
      </c>
      <c r="RTT300" s="3">
        <v>93205</v>
      </c>
      <c r="RTU300" s="3">
        <v>93205</v>
      </c>
      <c r="RTV300" s="3">
        <v>93205</v>
      </c>
      <c r="RTW300" s="3">
        <v>93205</v>
      </c>
      <c r="RTX300" s="3">
        <v>93205</v>
      </c>
      <c r="RTY300" s="3">
        <v>93205</v>
      </c>
      <c r="RTZ300" s="3">
        <v>93205</v>
      </c>
      <c r="RUA300" s="3">
        <v>93205</v>
      </c>
      <c r="RUB300" s="3">
        <v>93205</v>
      </c>
      <c r="RUC300" s="3">
        <v>93205</v>
      </c>
      <c r="RUD300" s="3">
        <v>93205</v>
      </c>
      <c r="RUE300" s="3">
        <v>93205</v>
      </c>
      <c r="RUF300" s="3">
        <v>93205</v>
      </c>
      <c r="RUG300" s="3">
        <v>93205</v>
      </c>
      <c r="RUH300" s="3">
        <v>93205</v>
      </c>
      <c r="RUI300" s="3">
        <v>93205</v>
      </c>
      <c r="RUJ300" s="3">
        <v>93205</v>
      </c>
      <c r="RUK300" s="3">
        <v>93205</v>
      </c>
      <c r="RUL300" s="3">
        <v>93205</v>
      </c>
      <c r="RUM300" s="3">
        <v>93205</v>
      </c>
      <c r="RUN300" s="3">
        <v>93205</v>
      </c>
      <c r="RUO300" s="3">
        <v>93205</v>
      </c>
      <c r="RUP300" s="3">
        <v>93205</v>
      </c>
      <c r="RUQ300" s="3">
        <v>93205</v>
      </c>
      <c r="RUR300" s="3">
        <v>93205</v>
      </c>
      <c r="RUS300" s="3">
        <v>93205</v>
      </c>
      <c r="RUT300" s="3">
        <v>93205</v>
      </c>
      <c r="RUU300" s="3">
        <v>93205</v>
      </c>
      <c r="RUV300" s="3">
        <v>93205</v>
      </c>
      <c r="RUW300" s="3">
        <v>93205</v>
      </c>
      <c r="RUX300" s="3">
        <v>93205</v>
      </c>
      <c r="RUY300" s="3">
        <v>93205</v>
      </c>
      <c r="RUZ300" s="3">
        <v>93205</v>
      </c>
      <c r="RVA300" s="3">
        <v>93205</v>
      </c>
      <c r="RVB300" s="3">
        <v>93205</v>
      </c>
      <c r="RVC300" s="3">
        <v>93205</v>
      </c>
      <c r="RVD300" s="3">
        <v>93205</v>
      </c>
      <c r="RVE300" s="3">
        <v>93205</v>
      </c>
      <c r="RVF300" s="3">
        <v>93205</v>
      </c>
      <c r="RVG300" s="3">
        <v>93205</v>
      </c>
      <c r="RVH300" s="3">
        <v>93205</v>
      </c>
      <c r="RVI300" s="3">
        <v>93205</v>
      </c>
      <c r="RVJ300" s="3">
        <v>93205</v>
      </c>
      <c r="RVK300" s="3">
        <v>93205</v>
      </c>
      <c r="RVL300" s="3">
        <v>93205</v>
      </c>
      <c r="RVM300" s="3">
        <v>93205</v>
      </c>
      <c r="RVN300" s="3">
        <v>93205</v>
      </c>
      <c r="RVO300" s="3">
        <v>93205</v>
      </c>
      <c r="RVP300" s="3">
        <v>93205</v>
      </c>
      <c r="RVQ300" s="3">
        <v>93205</v>
      </c>
      <c r="RVR300" s="3">
        <v>93205</v>
      </c>
      <c r="RVS300" s="3">
        <v>93205</v>
      </c>
      <c r="RVT300" s="3">
        <v>93205</v>
      </c>
      <c r="RVU300" s="3">
        <v>93205</v>
      </c>
      <c r="RVV300" s="3">
        <v>93205</v>
      </c>
      <c r="RVW300" s="3">
        <v>93205</v>
      </c>
      <c r="RVX300" s="3">
        <v>93205</v>
      </c>
      <c r="RVY300" s="3">
        <v>93205</v>
      </c>
      <c r="RVZ300" s="3">
        <v>93205</v>
      </c>
      <c r="RWA300" s="3">
        <v>93205</v>
      </c>
      <c r="RWB300" s="3">
        <v>93205</v>
      </c>
      <c r="RWC300" s="3">
        <v>93205</v>
      </c>
      <c r="RWD300" s="3">
        <v>93205</v>
      </c>
      <c r="RWE300" s="3">
        <v>93205</v>
      </c>
      <c r="RWF300" s="3">
        <v>93205</v>
      </c>
      <c r="RWG300" s="3">
        <v>93205</v>
      </c>
      <c r="RWH300" s="3">
        <v>93205</v>
      </c>
      <c r="RWI300" s="3">
        <v>93205</v>
      </c>
      <c r="RWJ300" s="3">
        <v>93205</v>
      </c>
      <c r="RWK300" s="3">
        <v>93205</v>
      </c>
      <c r="RWL300" s="3">
        <v>93205</v>
      </c>
      <c r="RWM300" s="3">
        <v>93205</v>
      </c>
      <c r="RWN300" s="3">
        <v>93205</v>
      </c>
      <c r="RWO300" s="3">
        <v>93205</v>
      </c>
      <c r="RWP300" s="3">
        <v>93205</v>
      </c>
      <c r="RWQ300" s="3">
        <v>93205</v>
      </c>
      <c r="RWR300" s="3">
        <v>93205</v>
      </c>
      <c r="RWS300" s="3">
        <v>93205</v>
      </c>
      <c r="RWT300" s="3">
        <v>93205</v>
      </c>
      <c r="RWU300" s="3">
        <v>93205</v>
      </c>
      <c r="RWV300" s="3">
        <v>93205</v>
      </c>
      <c r="RWW300" s="3">
        <v>93205</v>
      </c>
      <c r="RWX300" s="3">
        <v>93205</v>
      </c>
      <c r="RWY300" s="3">
        <v>93205</v>
      </c>
      <c r="RWZ300" s="3">
        <v>93205</v>
      </c>
      <c r="RXA300" s="3">
        <v>93205</v>
      </c>
      <c r="RXB300" s="3">
        <v>93205</v>
      </c>
      <c r="RXC300" s="3">
        <v>93205</v>
      </c>
      <c r="RXD300" s="3">
        <v>93205</v>
      </c>
      <c r="RXE300" s="3">
        <v>93205</v>
      </c>
      <c r="RXF300" s="3">
        <v>93205</v>
      </c>
      <c r="RXG300" s="3">
        <v>93205</v>
      </c>
      <c r="RXH300" s="3">
        <v>93205</v>
      </c>
      <c r="RXI300" s="3">
        <v>93205</v>
      </c>
      <c r="RXJ300" s="3">
        <v>93205</v>
      </c>
      <c r="RXK300" s="3">
        <v>93205</v>
      </c>
      <c r="RXL300" s="3">
        <v>93205</v>
      </c>
      <c r="RXM300" s="3">
        <v>93205</v>
      </c>
      <c r="RXN300" s="3">
        <v>93205</v>
      </c>
      <c r="RXO300" s="3">
        <v>93205</v>
      </c>
      <c r="RXP300" s="3">
        <v>93205</v>
      </c>
      <c r="RXQ300" s="3">
        <v>93205</v>
      </c>
      <c r="RXR300" s="3">
        <v>93205</v>
      </c>
      <c r="RXS300" s="3">
        <v>93205</v>
      </c>
      <c r="RXT300" s="3">
        <v>93205</v>
      </c>
      <c r="RXU300" s="3">
        <v>93205</v>
      </c>
      <c r="RXV300" s="3">
        <v>93205</v>
      </c>
      <c r="RXW300" s="3">
        <v>93205</v>
      </c>
      <c r="RXX300" s="3">
        <v>93205</v>
      </c>
      <c r="RXY300" s="3">
        <v>93205</v>
      </c>
      <c r="RXZ300" s="3">
        <v>93205</v>
      </c>
      <c r="RYA300" s="3">
        <v>93205</v>
      </c>
      <c r="RYB300" s="3">
        <v>93205</v>
      </c>
      <c r="RYC300" s="3">
        <v>93205</v>
      </c>
      <c r="RYD300" s="3">
        <v>93205</v>
      </c>
      <c r="RYE300" s="3">
        <v>93205</v>
      </c>
      <c r="RYF300" s="3">
        <v>93205</v>
      </c>
      <c r="RYG300" s="3">
        <v>93205</v>
      </c>
      <c r="RYH300" s="3">
        <v>93205</v>
      </c>
      <c r="RYI300" s="3">
        <v>93205</v>
      </c>
      <c r="RYJ300" s="3">
        <v>93205</v>
      </c>
      <c r="RYK300" s="3">
        <v>93205</v>
      </c>
      <c r="RYL300" s="3">
        <v>93205</v>
      </c>
      <c r="RYM300" s="3">
        <v>93205</v>
      </c>
      <c r="RYN300" s="3">
        <v>93205</v>
      </c>
      <c r="RYO300" s="3">
        <v>93205</v>
      </c>
      <c r="RYP300" s="3">
        <v>93205</v>
      </c>
      <c r="RYQ300" s="3">
        <v>93205</v>
      </c>
      <c r="RYR300" s="3">
        <v>93205</v>
      </c>
      <c r="RYS300" s="3">
        <v>93205</v>
      </c>
      <c r="RYT300" s="3">
        <v>93205</v>
      </c>
      <c r="RYU300" s="3">
        <v>93205</v>
      </c>
      <c r="RYV300" s="3">
        <v>93205</v>
      </c>
      <c r="RYW300" s="3">
        <v>93205</v>
      </c>
      <c r="RYX300" s="3">
        <v>93205</v>
      </c>
      <c r="RYY300" s="3">
        <v>93205</v>
      </c>
      <c r="RYZ300" s="3">
        <v>93205</v>
      </c>
      <c r="RZA300" s="3">
        <v>93205</v>
      </c>
      <c r="RZB300" s="3">
        <v>93205</v>
      </c>
      <c r="RZC300" s="3">
        <v>93205</v>
      </c>
      <c r="RZD300" s="3">
        <v>93205</v>
      </c>
      <c r="RZE300" s="3">
        <v>93205</v>
      </c>
      <c r="RZF300" s="3">
        <v>93205</v>
      </c>
      <c r="RZG300" s="3">
        <v>93205</v>
      </c>
      <c r="RZH300" s="3">
        <v>93205</v>
      </c>
      <c r="RZI300" s="3">
        <v>93205</v>
      </c>
      <c r="RZJ300" s="3">
        <v>93205</v>
      </c>
      <c r="RZK300" s="3">
        <v>93205</v>
      </c>
      <c r="RZL300" s="3">
        <v>93205</v>
      </c>
      <c r="RZM300" s="3">
        <v>93205</v>
      </c>
      <c r="RZN300" s="3">
        <v>93205</v>
      </c>
      <c r="RZO300" s="3">
        <v>93205</v>
      </c>
      <c r="RZP300" s="3">
        <v>93205</v>
      </c>
      <c r="RZQ300" s="3">
        <v>93205</v>
      </c>
      <c r="RZR300" s="3">
        <v>93205</v>
      </c>
      <c r="RZS300" s="3">
        <v>93205</v>
      </c>
      <c r="RZT300" s="3">
        <v>93205</v>
      </c>
      <c r="RZU300" s="3">
        <v>93205</v>
      </c>
      <c r="RZV300" s="3">
        <v>93205</v>
      </c>
      <c r="RZW300" s="3">
        <v>93205</v>
      </c>
      <c r="RZX300" s="3">
        <v>93205</v>
      </c>
      <c r="RZY300" s="3">
        <v>93205</v>
      </c>
      <c r="RZZ300" s="3">
        <v>93205</v>
      </c>
      <c r="SAA300" s="3">
        <v>93205</v>
      </c>
      <c r="SAB300" s="3">
        <v>93205</v>
      </c>
      <c r="SAC300" s="3">
        <v>93205</v>
      </c>
      <c r="SAD300" s="3">
        <v>93205</v>
      </c>
      <c r="SAE300" s="3">
        <v>93205</v>
      </c>
      <c r="SAF300" s="3">
        <v>93205</v>
      </c>
      <c r="SAG300" s="3">
        <v>93205</v>
      </c>
      <c r="SAH300" s="3">
        <v>93205</v>
      </c>
      <c r="SAI300" s="3">
        <v>93205</v>
      </c>
      <c r="SAJ300" s="3">
        <v>93205</v>
      </c>
      <c r="SAK300" s="3">
        <v>93205</v>
      </c>
      <c r="SAL300" s="3">
        <v>93205</v>
      </c>
      <c r="SAM300" s="3">
        <v>93205</v>
      </c>
      <c r="SAN300" s="3">
        <v>93205</v>
      </c>
      <c r="SAO300" s="3">
        <v>93205</v>
      </c>
      <c r="SAP300" s="3">
        <v>93205</v>
      </c>
      <c r="SAQ300" s="3">
        <v>93205</v>
      </c>
      <c r="SAR300" s="3">
        <v>93205</v>
      </c>
      <c r="SAS300" s="3">
        <v>93205</v>
      </c>
      <c r="SAT300" s="3">
        <v>93205</v>
      </c>
      <c r="SAU300" s="3">
        <v>93205</v>
      </c>
      <c r="SAV300" s="3">
        <v>93205</v>
      </c>
      <c r="SAW300" s="3">
        <v>93205</v>
      </c>
      <c r="SAX300" s="3">
        <v>93205</v>
      </c>
      <c r="SAY300" s="3">
        <v>93205</v>
      </c>
      <c r="SAZ300" s="3">
        <v>93205</v>
      </c>
      <c r="SBA300" s="3">
        <v>93205</v>
      </c>
      <c r="SBB300" s="3">
        <v>93205</v>
      </c>
      <c r="SBC300" s="3">
        <v>93205</v>
      </c>
      <c r="SBD300" s="3">
        <v>93205</v>
      </c>
      <c r="SBE300" s="3">
        <v>93205</v>
      </c>
      <c r="SBF300" s="3">
        <v>93205</v>
      </c>
      <c r="SBG300" s="3">
        <v>93205</v>
      </c>
      <c r="SBH300" s="3">
        <v>93205</v>
      </c>
      <c r="SBI300" s="3">
        <v>93205</v>
      </c>
      <c r="SBJ300" s="3">
        <v>93205</v>
      </c>
      <c r="SBK300" s="3">
        <v>93205</v>
      </c>
      <c r="SBL300" s="3">
        <v>93205</v>
      </c>
      <c r="SBM300" s="3">
        <v>93205</v>
      </c>
      <c r="SBN300" s="3">
        <v>93205</v>
      </c>
      <c r="SBO300" s="3">
        <v>93205</v>
      </c>
      <c r="SBP300" s="3">
        <v>93205</v>
      </c>
      <c r="SBQ300" s="3">
        <v>93205</v>
      </c>
      <c r="SBR300" s="3">
        <v>93205</v>
      </c>
      <c r="SBS300" s="3">
        <v>93205</v>
      </c>
      <c r="SBT300" s="3">
        <v>93205</v>
      </c>
      <c r="SBU300" s="3">
        <v>93205</v>
      </c>
      <c r="SBV300" s="3">
        <v>93205</v>
      </c>
      <c r="SBW300" s="3">
        <v>93205</v>
      </c>
      <c r="SBX300" s="3">
        <v>93205</v>
      </c>
      <c r="SBY300" s="3">
        <v>93205</v>
      </c>
      <c r="SBZ300" s="3">
        <v>93205</v>
      </c>
      <c r="SCA300" s="3">
        <v>93205</v>
      </c>
      <c r="SCB300" s="3">
        <v>93205</v>
      </c>
      <c r="SCC300" s="3">
        <v>93205</v>
      </c>
      <c r="SCD300" s="3">
        <v>93205</v>
      </c>
      <c r="SCE300" s="3">
        <v>93205</v>
      </c>
      <c r="SCF300" s="3">
        <v>93205</v>
      </c>
      <c r="SCG300" s="3">
        <v>93205</v>
      </c>
      <c r="SCH300" s="3">
        <v>93205</v>
      </c>
      <c r="SCI300" s="3">
        <v>93205</v>
      </c>
      <c r="SCJ300" s="3">
        <v>93205</v>
      </c>
      <c r="SCK300" s="3">
        <v>93205</v>
      </c>
      <c r="SCL300" s="3">
        <v>93205</v>
      </c>
      <c r="SCM300" s="3">
        <v>93205</v>
      </c>
      <c r="SCN300" s="3">
        <v>93205</v>
      </c>
      <c r="SCO300" s="3">
        <v>93205</v>
      </c>
      <c r="SCP300" s="3">
        <v>93205</v>
      </c>
      <c r="SCQ300" s="3">
        <v>93205</v>
      </c>
      <c r="SCR300" s="3">
        <v>93205</v>
      </c>
      <c r="SCS300" s="3">
        <v>93205</v>
      </c>
      <c r="SCT300" s="3">
        <v>93205</v>
      </c>
      <c r="SCU300" s="3">
        <v>93205</v>
      </c>
      <c r="SCV300" s="3">
        <v>93205</v>
      </c>
      <c r="SCW300" s="3">
        <v>93205</v>
      </c>
      <c r="SCX300" s="3">
        <v>93205</v>
      </c>
      <c r="SCY300" s="3">
        <v>93205</v>
      </c>
      <c r="SCZ300" s="3">
        <v>93205</v>
      </c>
      <c r="SDA300" s="3">
        <v>93205</v>
      </c>
      <c r="SDB300" s="3">
        <v>93205</v>
      </c>
      <c r="SDC300" s="3">
        <v>93205</v>
      </c>
      <c r="SDD300" s="3">
        <v>93205</v>
      </c>
      <c r="SDE300" s="3">
        <v>93205</v>
      </c>
      <c r="SDF300" s="3">
        <v>93205</v>
      </c>
      <c r="SDG300" s="3">
        <v>93205</v>
      </c>
      <c r="SDH300" s="3">
        <v>93205</v>
      </c>
      <c r="SDI300" s="3">
        <v>93205</v>
      </c>
      <c r="SDJ300" s="3">
        <v>93205</v>
      </c>
      <c r="SDK300" s="3">
        <v>93205</v>
      </c>
      <c r="SDL300" s="3">
        <v>93205</v>
      </c>
      <c r="SDM300" s="3">
        <v>93205</v>
      </c>
      <c r="SDN300" s="3">
        <v>93205</v>
      </c>
      <c r="SDO300" s="3">
        <v>93205</v>
      </c>
      <c r="SDP300" s="3">
        <v>93205</v>
      </c>
      <c r="SDQ300" s="3">
        <v>93205</v>
      </c>
      <c r="SDR300" s="3">
        <v>93205</v>
      </c>
      <c r="SDS300" s="3">
        <v>93205</v>
      </c>
      <c r="SDT300" s="3">
        <v>93205</v>
      </c>
      <c r="SDU300" s="3">
        <v>93205</v>
      </c>
      <c r="SDV300" s="3">
        <v>93205</v>
      </c>
      <c r="SDW300" s="3">
        <v>93205</v>
      </c>
      <c r="SDX300" s="3">
        <v>93205</v>
      </c>
      <c r="SDY300" s="3">
        <v>93205</v>
      </c>
      <c r="SDZ300" s="3">
        <v>93205</v>
      </c>
      <c r="SEA300" s="3">
        <v>93205</v>
      </c>
      <c r="SEB300" s="3">
        <v>93205</v>
      </c>
      <c r="SEC300" s="3">
        <v>93205</v>
      </c>
      <c r="SED300" s="3">
        <v>93205</v>
      </c>
      <c r="SEE300" s="3">
        <v>93205</v>
      </c>
      <c r="SEF300" s="3">
        <v>93205</v>
      </c>
      <c r="SEG300" s="3">
        <v>93205</v>
      </c>
      <c r="SEH300" s="3">
        <v>93205</v>
      </c>
      <c r="SEI300" s="3">
        <v>93205</v>
      </c>
      <c r="SEJ300" s="3">
        <v>93205</v>
      </c>
      <c r="SEK300" s="3">
        <v>93205</v>
      </c>
      <c r="SEL300" s="3">
        <v>93205</v>
      </c>
      <c r="SEM300" s="3">
        <v>93205</v>
      </c>
      <c r="SEN300" s="3">
        <v>93205</v>
      </c>
      <c r="SEO300" s="3">
        <v>93205</v>
      </c>
      <c r="SEP300" s="3">
        <v>93205</v>
      </c>
      <c r="SEQ300" s="3">
        <v>93205</v>
      </c>
      <c r="SER300" s="3">
        <v>93205</v>
      </c>
      <c r="SES300" s="3">
        <v>93205</v>
      </c>
      <c r="SET300" s="3">
        <v>93205</v>
      </c>
      <c r="SEU300" s="3">
        <v>93205</v>
      </c>
      <c r="SEV300" s="3">
        <v>93205</v>
      </c>
      <c r="SEW300" s="3">
        <v>93205</v>
      </c>
      <c r="SEX300" s="3">
        <v>93205</v>
      </c>
      <c r="SEY300" s="3">
        <v>93205</v>
      </c>
      <c r="SEZ300" s="3">
        <v>93205</v>
      </c>
      <c r="SFA300" s="3">
        <v>93205</v>
      </c>
      <c r="SFB300" s="3">
        <v>93205</v>
      </c>
      <c r="SFC300" s="3">
        <v>93205</v>
      </c>
      <c r="SFD300" s="3">
        <v>93205</v>
      </c>
      <c r="SFE300" s="3">
        <v>93205</v>
      </c>
      <c r="SFF300" s="3">
        <v>93205</v>
      </c>
      <c r="SFG300" s="3">
        <v>93205</v>
      </c>
      <c r="SFH300" s="3">
        <v>93205</v>
      </c>
      <c r="SFI300" s="3">
        <v>93205</v>
      </c>
      <c r="SFJ300" s="3">
        <v>93205</v>
      </c>
      <c r="SFK300" s="3">
        <v>93205</v>
      </c>
      <c r="SFL300" s="3">
        <v>93205</v>
      </c>
      <c r="SFM300" s="3">
        <v>93205</v>
      </c>
      <c r="SFN300" s="3">
        <v>93205</v>
      </c>
      <c r="SFO300" s="3">
        <v>93205</v>
      </c>
      <c r="SFP300" s="3">
        <v>93205</v>
      </c>
      <c r="SFQ300" s="3">
        <v>93205</v>
      </c>
      <c r="SFR300" s="3">
        <v>93205</v>
      </c>
      <c r="SFS300" s="3">
        <v>93205</v>
      </c>
      <c r="SFT300" s="3">
        <v>93205</v>
      </c>
      <c r="SFU300" s="3">
        <v>93205</v>
      </c>
      <c r="SFV300" s="3">
        <v>93205</v>
      </c>
      <c r="SFW300" s="3">
        <v>93205</v>
      </c>
      <c r="SFX300" s="3">
        <v>93205</v>
      </c>
      <c r="SFY300" s="3">
        <v>93205</v>
      </c>
      <c r="SFZ300" s="3">
        <v>93205</v>
      </c>
      <c r="SGA300" s="3">
        <v>93205</v>
      </c>
      <c r="SGB300" s="3">
        <v>93205</v>
      </c>
      <c r="SGC300" s="3">
        <v>93205</v>
      </c>
      <c r="SGD300" s="3">
        <v>93205</v>
      </c>
      <c r="SGE300" s="3">
        <v>93205</v>
      </c>
      <c r="SGF300" s="3">
        <v>93205</v>
      </c>
      <c r="SGG300" s="3">
        <v>93205</v>
      </c>
      <c r="SGH300" s="3">
        <v>93205</v>
      </c>
      <c r="SGI300" s="3">
        <v>93205</v>
      </c>
      <c r="SGJ300" s="3">
        <v>93205</v>
      </c>
      <c r="SGK300" s="3">
        <v>93205</v>
      </c>
      <c r="SGL300" s="3">
        <v>93205</v>
      </c>
      <c r="SGM300" s="3">
        <v>93205</v>
      </c>
      <c r="SGN300" s="3">
        <v>93205</v>
      </c>
      <c r="SGO300" s="3">
        <v>93205</v>
      </c>
      <c r="SGP300" s="3">
        <v>93205</v>
      </c>
      <c r="SGQ300" s="3">
        <v>93205</v>
      </c>
      <c r="SGR300" s="3">
        <v>93205</v>
      </c>
      <c r="SGS300" s="3">
        <v>93205</v>
      </c>
      <c r="SGT300" s="3">
        <v>93205</v>
      </c>
      <c r="SGU300" s="3">
        <v>93205</v>
      </c>
      <c r="SGV300" s="3">
        <v>93205</v>
      </c>
      <c r="SGW300" s="3">
        <v>93205</v>
      </c>
      <c r="SGX300" s="3">
        <v>93205</v>
      </c>
      <c r="SGY300" s="3">
        <v>93205</v>
      </c>
      <c r="SGZ300" s="3">
        <v>93205</v>
      </c>
      <c r="SHA300" s="3">
        <v>93205</v>
      </c>
      <c r="SHB300" s="3">
        <v>93205</v>
      </c>
      <c r="SHC300" s="3">
        <v>93205</v>
      </c>
      <c r="SHD300" s="3">
        <v>93205</v>
      </c>
      <c r="SHE300" s="3">
        <v>93205</v>
      </c>
      <c r="SHF300" s="3">
        <v>93205</v>
      </c>
      <c r="SHG300" s="3">
        <v>93205</v>
      </c>
      <c r="SHH300" s="3">
        <v>93205</v>
      </c>
      <c r="SHI300" s="3">
        <v>93205</v>
      </c>
      <c r="SHJ300" s="3">
        <v>93205</v>
      </c>
      <c r="SHK300" s="3">
        <v>93205</v>
      </c>
      <c r="SHL300" s="3">
        <v>93205</v>
      </c>
      <c r="SHM300" s="3">
        <v>93205</v>
      </c>
      <c r="SHN300" s="3">
        <v>93205</v>
      </c>
      <c r="SHO300" s="3">
        <v>93205</v>
      </c>
      <c r="SHP300" s="3">
        <v>93205</v>
      </c>
      <c r="SHQ300" s="3">
        <v>93205</v>
      </c>
      <c r="SHR300" s="3">
        <v>93205</v>
      </c>
      <c r="SHS300" s="3">
        <v>93205</v>
      </c>
      <c r="SHT300" s="3">
        <v>93205</v>
      </c>
      <c r="SHU300" s="3">
        <v>93205</v>
      </c>
      <c r="SHV300" s="3">
        <v>93205</v>
      </c>
      <c r="SHW300" s="3">
        <v>93205</v>
      </c>
      <c r="SHX300" s="3">
        <v>93205</v>
      </c>
      <c r="SHY300" s="3">
        <v>93205</v>
      </c>
      <c r="SHZ300" s="3">
        <v>93205</v>
      </c>
      <c r="SIA300" s="3">
        <v>93205</v>
      </c>
      <c r="SIB300" s="3">
        <v>93205</v>
      </c>
      <c r="SIC300" s="3">
        <v>93205</v>
      </c>
      <c r="SID300" s="3">
        <v>93205</v>
      </c>
      <c r="SIE300" s="3">
        <v>93205</v>
      </c>
      <c r="SIF300" s="3">
        <v>93205</v>
      </c>
      <c r="SIG300" s="3">
        <v>93205</v>
      </c>
      <c r="SIH300" s="3">
        <v>93205</v>
      </c>
      <c r="SII300" s="3">
        <v>93205</v>
      </c>
      <c r="SIJ300" s="3">
        <v>93205</v>
      </c>
      <c r="SIK300" s="3">
        <v>93205</v>
      </c>
      <c r="SIL300" s="3">
        <v>93205</v>
      </c>
      <c r="SIM300" s="3">
        <v>93205</v>
      </c>
      <c r="SIN300" s="3">
        <v>93205</v>
      </c>
      <c r="SIO300" s="3">
        <v>93205</v>
      </c>
      <c r="SIP300" s="3">
        <v>93205</v>
      </c>
      <c r="SIQ300" s="3">
        <v>93205</v>
      </c>
      <c r="SIR300" s="3">
        <v>93205</v>
      </c>
      <c r="SIS300" s="3">
        <v>93205</v>
      </c>
      <c r="SIT300" s="3">
        <v>93205</v>
      </c>
      <c r="SIU300" s="3">
        <v>93205</v>
      </c>
      <c r="SIV300" s="3">
        <v>93205</v>
      </c>
      <c r="SIW300" s="3">
        <v>93205</v>
      </c>
      <c r="SIX300" s="3">
        <v>93205</v>
      </c>
      <c r="SIY300" s="3">
        <v>93205</v>
      </c>
      <c r="SIZ300" s="3">
        <v>93205</v>
      </c>
      <c r="SJA300" s="3">
        <v>93205</v>
      </c>
      <c r="SJB300" s="3">
        <v>93205</v>
      </c>
      <c r="SJC300" s="3">
        <v>93205</v>
      </c>
      <c r="SJD300" s="3">
        <v>93205</v>
      </c>
      <c r="SJE300" s="3">
        <v>93205</v>
      </c>
      <c r="SJF300" s="3">
        <v>93205</v>
      </c>
      <c r="SJG300" s="3">
        <v>93205</v>
      </c>
      <c r="SJH300" s="3">
        <v>93205</v>
      </c>
      <c r="SJI300" s="3">
        <v>93205</v>
      </c>
      <c r="SJJ300" s="3">
        <v>93205</v>
      </c>
      <c r="SJK300" s="3">
        <v>93205</v>
      </c>
      <c r="SJL300" s="3">
        <v>93205</v>
      </c>
      <c r="SJM300" s="3">
        <v>93205</v>
      </c>
      <c r="SJN300" s="3">
        <v>93205</v>
      </c>
      <c r="SJO300" s="3">
        <v>93205</v>
      </c>
      <c r="SJP300" s="3">
        <v>93205</v>
      </c>
      <c r="SJQ300" s="3">
        <v>93205</v>
      </c>
      <c r="SJR300" s="3">
        <v>93205</v>
      </c>
      <c r="SJS300" s="3">
        <v>93205</v>
      </c>
      <c r="SJT300" s="3">
        <v>93205</v>
      </c>
      <c r="SJU300" s="3">
        <v>93205</v>
      </c>
      <c r="SJV300" s="3">
        <v>93205</v>
      </c>
      <c r="SJW300" s="3">
        <v>93205</v>
      </c>
      <c r="SJX300" s="3">
        <v>93205</v>
      </c>
      <c r="SJY300" s="3">
        <v>93205</v>
      </c>
      <c r="SJZ300" s="3">
        <v>93205</v>
      </c>
      <c r="SKA300" s="3">
        <v>93205</v>
      </c>
      <c r="SKB300" s="3">
        <v>93205</v>
      </c>
      <c r="SKC300" s="3">
        <v>93205</v>
      </c>
      <c r="SKD300" s="3">
        <v>93205</v>
      </c>
      <c r="SKE300" s="3">
        <v>93205</v>
      </c>
      <c r="SKF300" s="3">
        <v>93205</v>
      </c>
      <c r="SKG300" s="3">
        <v>93205</v>
      </c>
      <c r="SKH300" s="3">
        <v>93205</v>
      </c>
      <c r="SKI300" s="3">
        <v>93205</v>
      </c>
      <c r="SKJ300" s="3">
        <v>93205</v>
      </c>
      <c r="SKK300" s="3">
        <v>93205</v>
      </c>
      <c r="SKL300" s="3">
        <v>93205</v>
      </c>
      <c r="SKM300" s="3">
        <v>93205</v>
      </c>
      <c r="SKN300" s="3">
        <v>93205</v>
      </c>
      <c r="SKO300" s="3">
        <v>93205</v>
      </c>
      <c r="SKP300" s="3">
        <v>93205</v>
      </c>
      <c r="SKQ300" s="3">
        <v>93205</v>
      </c>
      <c r="SKR300" s="3">
        <v>93205</v>
      </c>
      <c r="SKS300" s="3">
        <v>93205</v>
      </c>
      <c r="SKT300" s="3">
        <v>93205</v>
      </c>
      <c r="SKU300" s="3">
        <v>93205</v>
      </c>
      <c r="SKV300" s="3">
        <v>93205</v>
      </c>
      <c r="SKW300" s="3">
        <v>93205</v>
      </c>
      <c r="SKX300" s="3">
        <v>93205</v>
      </c>
      <c r="SKY300" s="3">
        <v>93205</v>
      </c>
      <c r="SKZ300" s="3">
        <v>93205</v>
      </c>
      <c r="SLA300" s="3">
        <v>93205</v>
      </c>
      <c r="SLB300" s="3">
        <v>93205</v>
      </c>
      <c r="SLC300" s="3">
        <v>93205</v>
      </c>
      <c r="SLD300" s="3">
        <v>93205</v>
      </c>
      <c r="SLE300" s="3">
        <v>93205</v>
      </c>
      <c r="SLF300" s="3">
        <v>93205</v>
      </c>
      <c r="SLG300" s="3">
        <v>93205</v>
      </c>
      <c r="SLH300" s="3">
        <v>93205</v>
      </c>
      <c r="SLI300" s="3">
        <v>93205</v>
      </c>
      <c r="SLJ300" s="3">
        <v>93205</v>
      </c>
      <c r="SLK300" s="3">
        <v>93205</v>
      </c>
      <c r="SLL300" s="3">
        <v>93205</v>
      </c>
      <c r="SLM300" s="3">
        <v>93205</v>
      </c>
      <c r="SLN300" s="3">
        <v>93205</v>
      </c>
      <c r="SLO300" s="3">
        <v>93205</v>
      </c>
      <c r="SLP300" s="3">
        <v>93205</v>
      </c>
      <c r="SLQ300" s="3">
        <v>93205</v>
      </c>
      <c r="SLR300" s="3">
        <v>93205</v>
      </c>
      <c r="SLS300" s="3">
        <v>93205</v>
      </c>
      <c r="SLT300" s="3">
        <v>93205</v>
      </c>
      <c r="SLU300" s="3">
        <v>93205</v>
      </c>
      <c r="SLV300" s="3">
        <v>93205</v>
      </c>
      <c r="SLW300" s="3">
        <v>93205</v>
      </c>
      <c r="SLX300" s="3">
        <v>93205</v>
      </c>
      <c r="SLY300" s="3">
        <v>93205</v>
      </c>
      <c r="SLZ300" s="3">
        <v>93205</v>
      </c>
      <c r="SMA300" s="3">
        <v>93205</v>
      </c>
      <c r="SMB300" s="3">
        <v>93205</v>
      </c>
      <c r="SMC300" s="3">
        <v>93205</v>
      </c>
      <c r="SMD300" s="3">
        <v>93205</v>
      </c>
      <c r="SME300" s="3">
        <v>93205</v>
      </c>
      <c r="SMF300" s="3">
        <v>93205</v>
      </c>
      <c r="SMG300" s="3">
        <v>93205</v>
      </c>
      <c r="SMH300" s="3">
        <v>93205</v>
      </c>
      <c r="SMI300" s="3">
        <v>93205</v>
      </c>
      <c r="SMJ300" s="3">
        <v>93205</v>
      </c>
      <c r="SMK300" s="3">
        <v>93205</v>
      </c>
      <c r="SML300" s="3">
        <v>93205</v>
      </c>
      <c r="SMM300" s="3">
        <v>93205</v>
      </c>
      <c r="SMN300" s="3">
        <v>93205</v>
      </c>
      <c r="SMO300" s="3">
        <v>93205</v>
      </c>
      <c r="SMP300" s="3">
        <v>93205</v>
      </c>
      <c r="SMQ300" s="3">
        <v>93205</v>
      </c>
      <c r="SMR300" s="3">
        <v>93205</v>
      </c>
      <c r="SMS300" s="3">
        <v>93205</v>
      </c>
      <c r="SMT300" s="3">
        <v>93205</v>
      </c>
      <c r="SMU300" s="3">
        <v>93205</v>
      </c>
      <c r="SMV300" s="3">
        <v>93205</v>
      </c>
      <c r="SMW300" s="3">
        <v>93205</v>
      </c>
      <c r="SMX300" s="3">
        <v>93205</v>
      </c>
      <c r="SMY300" s="3">
        <v>93205</v>
      </c>
      <c r="SMZ300" s="3">
        <v>93205</v>
      </c>
      <c r="SNA300" s="3">
        <v>93205</v>
      </c>
      <c r="SNB300" s="3">
        <v>93205</v>
      </c>
      <c r="SNC300" s="3">
        <v>93205</v>
      </c>
      <c r="SND300" s="3">
        <v>93205</v>
      </c>
      <c r="SNE300" s="3">
        <v>93205</v>
      </c>
      <c r="SNF300" s="3">
        <v>93205</v>
      </c>
      <c r="SNG300" s="3">
        <v>93205</v>
      </c>
      <c r="SNH300" s="3">
        <v>93205</v>
      </c>
      <c r="SNI300" s="3">
        <v>93205</v>
      </c>
      <c r="SNJ300" s="3">
        <v>93205</v>
      </c>
      <c r="SNK300" s="3">
        <v>93205</v>
      </c>
      <c r="SNL300" s="3">
        <v>93205</v>
      </c>
      <c r="SNM300" s="3">
        <v>93205</v>
      </c>
      <c r="SNN300" s="3">
        <v>93205</v>
      </c>
      <c r="SNO300" s="3">
        <v>93205</v>
      </c>
      <c r="SNP300" s="3">
        <v>93205</v>
      </c>
      <c r="SNQ300" s="3">
        <v>93205</v>
      </c>
      <c r="SNR300" s="3">
        <v>93205</v>
      </c>
      <c r="SNS300" s="3">
        <v>93205</v>
      </c>
      <c r="SNT300" s="3">
        <v>93205</v>
      </c>
      <c r="SNU300" s="3">
        <v>93205</v>
      </c>
      <c r="SNV300" s="3">
        <v>93205</v>
      </c>
      <c r="SNW300" s="3">
        <v>93205</v>
      </c>
      <c r="SNX300" s="3">
        <v>93205</v>
      </c>
      <c r="SNY300" s="3">
        <v>93205</v>
      </c>
      <c r="SNZ300" s="3">
        <v>93205</v>
      </c>
      <c r="SOA300" s="3">
        <v>93205</v>
      </c>
      <c r="SOB300" s="3">
        <v>93205</v>
      </c>
      <c r="SOC300" s="3">
        <v>93205</v>
      </c>
      <c r="SOD300" s="3">
        <v>93205</v>
      </c>
      <c r="SOE300" s="3">
        <v>93205</v>
      </c>
      <c r="SOF300" s="3">
        <v>93205</v>
      </c>
      <c r="SOG300" s="3">
        <v>93205</v>
      </c>
      <c r="SOH300" s="3">
        <v>93205</v>
      </c>
      <c r="SOI300" s="3">
        <v>93205</v>
      </c>
      <c r="SOJ300" s="3">
        <v>93205</v>
      </c>
      <c r="SOK300" s="3">
        <v>93205</v>
      </c>
      <c r="SOL300" s="3">
        <v>93205</v>
      </c>
      <c r="SOM300" s="3">
        <v>93205</v>
      </c>
      <c r="SON300" s="3">
        <v>93205</v>
      </c>
      <c r="SOO300" s="3">
        <v>93205</v>
      </c>
      <c r="SOP300" s="3">
        <v>93205</v>
      </c>
      <c r="SOQ300" s="3">
        <v>93205</v>
      </c>
      <c r="SOR300" s="3">
        <v>93205</v>
      </c>
      <c r="SOS300" s="3">
        <v>93205</v>
      </c>
      <c r="SOT300" s="3">
        <v>93205</v>
      </c>
      <c r="SOU300" s="3">
        <v>93205</v>
      </c>
      <c r="SOV300" s="3">
        <v>93205</v>
      </c>
      <c r="SOW300" s="3">
        <v>93205</v>
      </c>
      <c r="SOX300" s="3">
        <v>93205</v>
      </c>
      <c r="SOY300" s="3">
        <v>93205</v>
      </c>
      <c r="SOZ300" s="3">
        <v>93205</v>
      </c>
      <c r="SPA300" s="3">
        <v>93205</v>
      </c>
      <c r="SPB300" s="3">
        <v>93205</v>
      </c>
      <c r="SPC300" s="3">
        <v>93205</v>
      </c>
      <c r="SPD300" s="3">
        <v>93205</v>
      </c>
      <c r="SPE300" s="3">
        <v>93205</v>
      </c>
      <c r="SPF300" s="3">
        <v>93205</v>
      </c>
      <c r="SPG300" s="3">
        <v>93205</v>
      </c>
      <c r="SPH300" s="3">
        <v>93205</v>
      </c>
      <c r="SPI300" s="3">
        <v>93205</v>
      </c>
      <c r="SPJ300" s="3">
        <v>93205</v>
      </c>
      <c r="SPK300" s="3">
        <v>93205</v>
      </c>
      <c r="SPL300" s="3">
        <v>93205</v>
      </c>
      <c r="SPM300" s="3">
        <v>93205</v>
      </c>
      <c r="SPN300" s="3">
        <v>93205</v>
      </c>
      <c r="SPO300" s="3">
        <v>93205</v>
      </c>
      <c r="SPP300" s="3">
        <v>93205</v>
      </c>
      <c r="SPQ300" s="3">
        <v>93205</v>
      </c>
      <c r="SPR300" s="3">
        <v>93205</v>
      </c>
      <c r="SPS300" s="3">
        <v>93205</v>
      </c>
      <c r="SPT300" s="3">
        <v>93205</v>
      </c>
      <c r="SPU300" s="3">
        <v>93205</v>
      </c>
      <c r="SPV300" s="3">
        <v>93205</v>
      </c>
      <c r="SPW300" s="3">
        <v>93205</v>
      </c>
      <c r="SPX300" s="3">
        <v>93205</v>
      </c>
      <c r="SPY300" s="3">
        <v>93205</v>
      </c>
      <c r="SPZ300" s="3">
        <v>93205</v>
      </c>
      <c r="SQA300" s="3">
        <v>93205</v>
      </c>
      <c r="SQB300" s="3">
        <v>93205</v>
      </c>
      <c r="SQC300" s="3">
        <v>93205</v>
      </c>
      <c r="SQD300" s="3">
        <v>93205</v>
      </c>
      <c r="SQE300" s="3">
        <v>93205</v>
      </c>
      <c r="SQF300" s="3">
        <v>93205</v>
      </c>
      <c r="SQG300" s="3">
        <v>93205</v>
      </c>
      <c r="SQH300" s="3">
        <v>93205</v>
      </c>
      <c r="SQI300" s="3">
        <v>93205</v>
      </c>
      <c r="SQJ300" s="3">
        <v>93205</v>
      </c>
      <c r="SQK300" s="3">
        <v>93205</v>
      </c>
      <c r="SQL300" s="3">
        <v>93205</v>
      </c>
      <c r="SQM300" s="3">
        <v>93205</v>
      </c>
      <c r="SQN300" s="3">
        <v>93205</v>
      </c>
      <c r="SQO300" s="3">
        <v>93205</v>
      </c>
      <c r="SQP300" s="3">
        <v>93205</v>
      </c>
      <c r="SQQ300" s="3">
        <v>93205</v>
      </c>
      <c r="SQR300" s="3">
        <v>93205</v>
      </c>
      <c r="SQS300" s="3">
        <v>93205</v>
      </c>
      <c r="SQT300" s="3">
        <v>93205</v>
      </c>
      <c r="SQU300" s="3">
        <v>93205</v>
      </c>
      <c r="SQV300" s="3">
        <v>93205</v>
      </c>
      <c r="SQW300" s="3">
        <v>93205</v>
      </c>
      <c r="SQX300" s="3">
        <v>93205</v>
      </c>
      <c r="SQY300" s="3">
        <v>93205</v>
      </c>
      <c r="SQZ300" s="3">
        <v>93205</v>
      </c>
      <c r="SRA300" s="3">
        <v>93205</v>
      </c>
      <c r="SRB300" s="3">
        <v>93205</v>
      </c>
      <c r="SRC300" s="3">
        <v>93205</v>
      </c>
      <c r="SRD300" s="3">
        <v>93205</v>
      </c>
      <c r="SRE300" s="3">
        <v>93205</v>
      </c>
      <c r="SRF300" s="3">
        <v>93205</v>
      </c>
      <c r="SRG300" s="3">
        <v>93205</v>
      </c>
      <c r="SRH300" s="3">
        <v>93205</v>
      </c>
      <c r="SRI300" s="3">
        <v>93205</v>
      </c>
      <c r="SRJ300" s="3">
        <v>93205</v>
      </c>
      <c r="SRK300" s="3">
        <v>93205</v>
      </c>
      <c r="SRL300" s="3">
        <v>93205</v>
      </c>
      <c r="SRM300" s="3">
        <v>93205</v>
      </c>
      <c r="SRN300" s="3">
        <v>93205</v>
      </c>
      <c r="SRO300" s="3">
        <v>93205</v>
      </c>
      <c r="SRP300" s="3">
        <v>93205</v>
      </c>
      <c r="SRQ300" s="3">
        <v>93205</v>
      </c>
      <c r="SRR300" s="3">
        <v>93205</v>
      </c>
      <c r="SRS300" s="3">
        <v>93205</v>
      </c>
      <c r="SRT300" s="3">
        <v>93205</v>
      </c>
      <c r="SRU300" s="3">
        <v>93205</v>
      </c>
      <c r="SRV300" s="3">
        <v>93205</v>
      </c>
      <c r="SRW300" s="3">
        <v>93205</v>
      </c>
      <c r="SRX300" s="3">
        <v>93205</v>
      </c>
      <c r="SRY300" s="3">
        <v>93205</v>
      </c>
      <c r="SRZ300" s="3">
        <v>93205</v>
      </c>
      <c r="SSA300" s="3">
        <v>93205</v>
      </c>
      <c r="SSB300" s="3">
        <v>93205</v>
      </c>
      <c r="SSC300" s="3">
        <v>93205</v>
      </c>
      <c r="SSD300" s="3">
        <v>93205</v>
      </c>
      <c r="SSE300" s="3">
        <v>93205</v>
      </c>
      <c r="SSF300" s="3">
        <v>93205</v>
      </c>
      <c r="SSG300" s="3">
        <v>93205</v>
      </c>
      <c r="SSH300" s="3">
        <v>93205</v>
      </c>
      <c r="SSI300" s="3">
        <v>93205</v>
      </c>
      <c r="SSJ300" s="3">
        <v>93205</v>
      </c>
      <c r="SSK300" s="3">
        <v>93205</v>
      </c>
      <c r="SSL300" s="3">
        <v>93205</v>
      </c>
      <c r="SSM300" s="3">
        <v>93205</v>
      </c>
      <c r="SSN300" s="3">
        <v>93205</v>
      </c>
      <c r="SSO300" s="3">
        <v>93205</v>
      </c>
      <c r="SSP300" s="3">
        <v>93205</v>
      </c>
      <c r="SSQ300" s="3">
        <v>93205</v>
      </c>
      <c r="SSR300" s="3">
        <v>93205</v>
      </c>
      <c r="SSS300" s="3">
        <v>93205</v>
      </c>
      <c r="SST300" s="3">
        <v>93205</v>
      </c>
      <c r="SSU300" s="3">
        <v>93205</v>
      </c>
      <c r="SSV300" s="3">
        <v>93205</v>
      </c>
      <c r="SSW300" s="3">
        <v>93205</v>
      </c>
      <c r="SSX300" s="3">
        <v>93205</v>
      </c>
      <c r="SSY300" s="3">
        <v>93205</v>
      </c>
      <c r="SSZ300" s="3">
        <v>93205</v>
      </c>
      <c r="STA300" s="3">
        <v>93205</v>
      </c>
      <c r="STB300" s="3">
        <v>93205</v>
      </c>
      <c r="STC300" s="3">
        <v>93205</v>
      </c>
      <c r="STD300" s="3">
        <v>93205</v>
      </c>
      <c r="STE300" s="3">
        <v>93205</v>
      </c>
      <c r="STF300" s="3">
        <v>93205</v>
      </c>
      <c r="STG300" s="3">
        <v>93205</v>
      </c>
      <c r="STH300" s="3">
        <v>93205</v>
      </c>
      <c r="STI300" s="3">
        <v>93205</v>
      </c>
      <c r="STJ300" s="3">
        <v>93205</v>
      </c>
      <c r="STK300" s="3">
        <v>93205</v>
      </c>
      <c r="STL300" s="3">
        <v>93205</v>
      </c>
      <c r="STM300" s="3">
        <v>93205</v>
      </c>
      <c r="STN300" s="3">
        <v>93205</v>
      </c>
      <c r="STO300" s="3">
        <v>93205</v>
      </c>
      <c r="STP300" s="3">
        <v>93205</v>
      </c>
      <c r="STQ300" s="3">
        <v>93205</v>
      </c>
      <c r="STR300" s="3">
        <v>93205</v>
      </c>
      <c r="STS300" s="3">
        <v>93205</v>
      </c>
      <c r="STT300" s="3">
        <v>93205</v>
      </c>
      <c r="STU300" s="3">
        <v>93205</v>
      </c>
      <c r="STV300" s="3">
        <v>93205</v>
      </c>
      <c r="STW300" s="3">
        <v>93205</v>
      </c>
      <c r="STX300" s="3">
        <v>93205</v>
      </c>
      <c r="STY300" s="3">
        <v>93205</v>
      </c>
      <c r="STZ300" s="3">
        <v>93205</v>
      </c>
      <c r="SUA300" s="3">
        <v>93205</v>
      </c>
      <c r="SUB300" s="3">
        <v>93205</v>
      </c>
      <c r="SUC300" s="3">
        <v>93205</v>
      </c>
      <c r="SUD300" s="3">
        <v>93205</v>
      </c>
      <c r="SUE300" s="3">
        <v>93205</v>
      </c>
      <c r="SUF300" s="3">
        <v>93205</v>
      </c>
      <c r="SUG300" s="3">
        <v>93205</v>
      </c>
      <c r="SUH300" s="3">
        <v>93205</v>
      </c>
      <c r="SUI300" s="3">
        <v>93205</v>
      </c>
      <c r="SUJ300" s="3">
        <v>93205</v>
      </c>
      <c r="SUK300" s="3">
        <v>93205</v>
      </c>
      <c r="SUL300" s="3">
        <v>93205</v>
      </c>
      <c r="SUM300" s="3">
        <v>93205</v>
      </c>
      <c r="SUN300" s="3">
        <v>93205</v>
      </c>
      <c r="SUO300" s="3">
        <v>93205</v>
      </c>
      <c r="SUP300" s="3">
        <v>93205</v>
      </c>
      <c r="SUQ300" s="3">
        <v>93205</v>
      </c>
      <c r="SUR300" s="3">
        <v>93205</v>
      </c>
      <c r="SUS300" s="3">
        <v>93205</v>
      </c>
      <c r="SUT300" s="3">
        <v>93205</v>
      </c>
      <c r="SUU300" s="3">
        <v>93205</v>
      </c>
      <c r="SUV300" s="3">
        <v>93205</v>
      </c>
      <c r="SUW300" s="3">
        <v>93205</v>
      </c>
      <c r="SUX300" s="3">
        <v>93205</v>
      </c>
      <c r="SUY300" s="3">
        <v>93205</v>
      </c>
      <c r="SUZ300" s="3">
        <v>93205</v>
      </c>
      <c r="SVA300" s="3">
        <v>93205</v>
      </c>
      <c r="SVB300" s="3">
        <v>93205</v>
      </c>
      <c r="SVC300" s="3">
        <v>93205</v>
      </c>
      <c r="SVD300" s="3">
        <v>93205</v>
      </c>
      <c r="SVE300" s="3">
        <v>93205</v>
      </c>
      <c r="SVF300" s="3">
        <v>93205</v>
      </c>
      <c r="SVG300" s="3">
        <v>93205</v>
      </c>
      <c r="SVH300" s="3">
        <v>93205</v>
      </c>
      <c r="SVI300" s="3">
        <v>93205</v>
      </c>
      <c r="SVJ300" s="3">
        <v>93205</v>
      </c>
      <c r="SVK300" s="3">
        <v>93205</v>
      </c>
      <c r="SVL300" s="3">
        <v>93205</v>
      </c>
      <c r="SVM300" s="3">
        <v>93205</v>
      </c>
      <c r="SVN300" s="3">
        <v>93205</v>
      </c>
      <c r="SVO300" s="3">
        <v>93205</v>
      </c>
      <c r="SVP300" s="3">
        <v>93205</v>
      </c>
      <c r="SVQ300" s="3">
        <v>93205</v>
      </c>
      <c r="SVR300" s="3">
        <v>93205</v>
      </c>
      <c r="SVS300" s="3">
        <v>93205</v>
      </c>
      <c r="SVT300" s="3">
        <v>93205</v>
      </c>
      <c r="SVU300" s="3">
        <v>93205</v>
      </c>
      <c r="SVV300" s="3">
        <v>93205</v>
      </c>
      <c r="SVW300" s="3">
        <v>93205</v>
      </c>
      <c r="SVX300" s="3">
        <v>93205</v>
      </c>
      <c r="SVY300" s="3">
        <v>93205</v>
      </c>
      <c r="SVZ300" s="3">
        <v>93205</v>
      </c>
      <c r="SWA300" s="3">
        <v>93205</v>
      </c>
      <c r="SWB300" s="3">
        <v>93205</v>
      </c>
      <c r="SWC300" s="3">
        <v>93205</v>
      </c>
      <c r="SWD300" s="3">
        <v>93205</v>
      </c>
      <c r="SWE300" s="3">
        <v>93205</v>
      </c>
      <c r="SWF300" s="3">
        <v>93205</v>
      </c>
      <c r="SWG300" s="3">
        <v>93205</v>
      </c>
      <c r="SWH300" s="3">
        <v>93205</v>
      </c>
      <c r="SWI300" s="3">
        <v>93205</v>
      </c>
      <c r="SWJ300" s="3">
        <v>93205</v>
      </c>
      <c r="SWK300" s="3">
        <v>93205</v>
      </c>
      <c r="SWL300" s="3">
        <v>93205</v>
      </c>
      <c r="SWM300" s="3">
        <v>93205</v>
      </c>
      <c r="SWN300" s="3">
        <v>93205</v>
      </c>
      <c r="SWO300" s="3">
        <v>93205</v>
      </c>
      <c r="SWP300" s="3">
        <v>93205</v>
      </c>
      <c r="SWQ300" s="3">
        <v>93205</v>
      </c>
      <c r="SWR300" s="3">
        <v>93205</v>
      </c>
      <c r="SWS300" s="3">
        <v>93205</v>
      </c>
      <c r="SWT300" s="3">
        <v>93205</v>
      </c>
      <c r="SWU300" s="3">
        <v>93205</v>
      </c>
      <c r="SWV300" s="3">
        <v>93205</v>
      </c>
      <c r="SWW300" s="3">
        <v>93205</v>
      </c>
      <c r="SWX300" s="3">
        <v>93205</v>
      </c>
      <c r="SWY300" s="3">
        <v>93205</v>
      </c>
      <c r="SWZ300" s="3">
        <v>93205</v>
      </c>
      <c r="SXA300" s="3">
        <v>93205</v>
      </c>
      <c r="SXB300" s="3">
        <v>93205</v>
      </c>
      <c r="SXC300" s="3">
        <v>93205</v>
      </c>
      <c r="SXD300" s="3">
        <v>93205</v>
      </c>
      <c r="SXE300" s="3">
        <v>93205</v>
      </c>
      <c r="SXF300" s="3">
        <v>93205</v>
      </c>
      <c r="SXG300" s="3">
        <v>93205</v>
      </c>
      <c r="SXH300" s="3">
        <v>93205</v>
      </c>
      <c r="SXI300" s="3">
        <v>93205</v>
      </c>
      <c r="SXJ300" s="3">
        <v>93205</v>
      </c>
      <c r="SXK300" s="3">
        <v>93205</v>
      </c>
      <c r="SXL300" s="3">
        <v>93205</v>
      </c>
      <c r="SXM300" s="3">
        <v>93205</v>
      </c>
      <c r="SXN300" s="3">
        <v>93205</v>
      </c>
      <c r="SXO300" s="3">
        <v>93205</v>
      </c>
      <c r="SXP300" s="3">
        <v>93205</v>
      </c>
      <c r="SXQ300" s="3">
        <v>93205</v>
      </c>
      <c r="SXR300" s="3">
        <v>93205</v>
      </c>
      <c r="SXS300" s="3">
        <v>93205</v>
      </c>
      <c r="SXT300" s="3">
        <v>93205</v>
      </c>
      <c r="SXU300" s="3">
        <v>93205</v>
      </c>
      <c r="SXV300" s="3">
        <v>93205</v>
      </c>
      <c r="SXW300" s="3">
        <v>93205</v>
      </c>
      <c r="SXX300" s="3">
        <v>93205</v>
      </c>
      <c r="SXY300" s="3">
        <v>93205</v>
      </c>
      <c r="SXZ300" s="3">
        <v>93205</v>
      </c>
      <c r="SYA300" s="3">
        <v>93205</v>
      </c>
      <c r="SYB300" s="3">
        <v>93205</v>
      </c>
      <c r="SYC300" s="3">
        <v>93205</v>
      </c>
      <c r="SYD300" s="3">
        <v>93205</v>
      </c>
      <c r="SYE300" s="3">
        <v>93205</v>
      </c>
      <c r="SYF300" s="3">
        <v>93205</v>
      </c>
      <c r="SYG300" s="3">
        <v>93205</v>
      </c>
      <c r="SYH300" s="3">
        <v>93205</v>
      </c>
      <c r="SYI300" s="3">
        <v>93205</v>
      </c>
      <c r="SYJ300" s="3">
        <v>93205</v>
      </c>
      <c r="SYK300" s="3">
        <v>93205</v>
      </c>
      <c r="SYL300" s="3">
        <v>93205</v>
      </c>
      <c r="SYM300" s="3">
        <v>93205</v>
      </c>
      <c r="SYN300" s="3">
        <v>93205</v>
      </c>
      <c r="SYO300" s="3">
        <v>93205</v>
      </c>
      <c r="SYP300" s="3">
        <v>93205</v>
      </c>
      <c r="SYQ300" s="3">
        <v>93205</v>
      </c>
      <c r="SYR300" s="3">
        <v>93205</v>
      </c>
      <c r="SYS300" s="3">
        <v>93205</v>
      </c>
      <c r="SYT300" s="3">
        <v>93205</v>
      </c>
      <c r="SYU300" s="3">
        <v>93205</v>
      </c>
      <c r="SYV300" s="3">
        <v>93205</v>
      </c>
      <c r="SYW300" s="3">
        <v>93205</v>
      </c>
      <c r="SYX300" s="3">
        <v>93205</v>
      </c>
      <c r="SYY300" s="3">
        <v>93205</v>
      </c>
      <c r="SYZ300" s="3">
        <v>93205</v>
      </c>
      <c r="SZA300" s="3">
        <v>93205</v>
      </c>
      <c r="SZB300" s="3">
        <v>93205</v>
      </c>
      <c r="SZC300" s="3">
        <v>93205</v>
      </c>
      <c r="SZD300" s="3">
        <v>93205</v>
      </c>
      <c r="SZE300" s="3">
        <v>93205</v>
      </c>
      <c r="SZF300" s="3">
        <v>93205</v>
      </c>
      <c r="SZG300" s="3">
        <v>93205</v>
      </c>
      <c r="SZH300" s="3">
        <v>93205</v>
      </c>
      <c r="SZI300" s="3">
        <v>93205</v>
      </c>
      <c r="SZJ300" s="3">
        <v>93205</v>
      </c>
      <c r="SZK300" s="3">
        <v>93205</v>
      </c>
      <c r="SZL300" s="3">
        <v>93205</v>
      </c>
      <c r="SZM300" s="3">
        <v>93205</v>
      </c>
      <c r="SZN300" s="3">
        <v>93205</v>
      </c>
      <c r="SZO300" s="3">
        <v>93205</v>
      </c>
      <c r="SZP300" s="3">
        <v>93205</v>
      </c>
      <c r="SZQ300" s="3">
        <v>93205</v>
      </c>
      <c r="SZR300" s="3">
        <v>93205</v>
      </c>
      <c r="SZS300" s="3">
        <v>93205</v>
      </c>
      <c r="SZT300" s="3">
        <v>93205</v>
      </c>
      <c r="SZU300" s="3">
        <v>93205</v>
      </c>
      <c r="SZV300" s="3">
        <v>93205</v>
      </c>
      <c r="SZW300" s="3">
        <v>93205</v>
      </c>
      <c r="SZX300" s="3">
        <v>93205</v>
      </c>
      <c r="SZY300" s="3">
        <v>93205</v>
      </c>
      <c r="SZZ300" s="3">
        <v>93205</v>
      </c>
      <c r="TAA300" s="3">
        <v>93205</v>
      </c>
      <c r="TAB300" s="3">
        <v>93205</v>
      </c>
      <c r="TAC300" s="3">
        <v>93205</v>
      </c>
      <c r="TAD300" s="3">
        <v>93205</v>
      </c>
      <c r="TAE300" s="3">
        <v>93205</v>
      </c>
      <c r="TAF300" s="3">
        <v>93205</v>
      </c>
      <c r="TAG300" s="3">
        <v>93205</v>
      </c>
      <c r="TAH300" s="3">
        <v>93205</v>
      </c>
      <c r="TAI300" s="3">
        <v>93205</v>
      </c>
      <c r="TAJ300" s="3">
        <v>93205</v>
      </c>
      <c r="TAK300" s="3">
        <v>93205</v>
      </c>
      <c r="TAL300" s="3">
        <v>93205</v>
      </c>
      <c r="TAM300" s="3">
        <v>93205</v>
      </c>
      <c r="TAN300" s="3">
        <v>93205</v>
      </c>
      <c r="TAO300" s="3">
        <v>93205</v>
      </c>
      <c r="TAP300" s="3">
        <v>93205</v>
      </c>
      <c r="TAQ300" s="3">
        <v>93205</v>
      </c>
      <c r="TAR300" s="3">
        <v>93205</v>
      </c>
      <c r="TAS300" s="3">
        <v>93205</v>
      </c>
      <c r="TAT300" s="3">
        <v>93205</v>
      </c>
      <c r="TAU300" s="3">
        <v>93205</v>
      </c>
      <c r="TAV300" s="3">
        <v>93205</v>
      </c>
      <c r="TAW300" s="3">
        <v>93205</v>
      </c>
      <c r="TAX300" s="3">
        <v>93205</v>
      </c>
      <c r="TAY300" s="3">
        <v>93205</v>
      </c>
      <c r="TAZ300" s="3">
        <v>93205</v>
      </c>
      <c r="TBA300" s="3">
        <v>93205</v>
      </c>
      <c r="TBB300" s="3">
        <v>93205</v>
      </c>
      <c r="TBC300" s="3">
        <v>93205</v>
      </c>
      <c r="TBD300" s="3">
        <v>93205</v>
      </c>
      <c r="TBE300" s="3">
        <v>93205</v>
      </c>
      <c r="TBF300" s="3">
        <v>93205</v>
      </c>
      <c r="TBG300" s="3">
        <v>93205</v>
      </c>
      <c r="TBH300" s="3">
        <v>93205</v>
      </c>
      <c r="TBI300" s="3">
        <v>93205</v>
      </c>
      <c r="TBJ300" s="3">
        <v>93205</v>
      </c>
      <c r="TBK300" s="3">
        <v>93205</v>
      </c>
      <c r="TBL300" s="3">
        <v>93205</v>
      </c>
      <c r="TBM300" s="3">
        <v>93205</v>
      </c>
      <c r="TBN300" s="3">
        <v>93205</v>
      </c>
      <c r="TBO300" s="3">
        <v>93205</v>
      </c>
      <c r="TBP300" s="3">
        <v>93205</v>
      </c>
      <c r="TBQ300" s="3">
        <v>93205</v>
      </c>
      <c r="TBR300" s="3">
        <v>93205</v>
      </c>
      <c r="TBS300" s="3">
        <v>93205</v>
      </c>
      <c r="TBT300" s="3">
        <v>93205</v>
      </c>
      <c r="TBU300" s="3">
        <v>93205</v>
      </c>
      <c r="TBV300" s="3">
        <v>93205</v>
      </c>
      <c r="TBW300" s="3">
        <v>93205</v>
      </c>
      <c r="TBX300" s="3">
        <v>93205</v>
      </c>
      <c r="TBY300" s="3">
        <v>93205</v>
      </c>
      <c r="TBZ300" s="3">
        <v>93205</v>
      </c>
      <c r="TCA300" s="3">
        <v>93205</v>
      </c>
      <c r="TCB300" s="3">
        <v>93205</v>
      </c>
      <c r="TCC300" s="3">
        <v>93205</v>
      </c>
      <c r="TCD300" s="3">
        <v>93205</v>
      </c>
      <c r="TCE300" s="3">
        <v>93205</v>
      </c>
      <c r="TCF300" s="3">
        <v>93205</v>
      </c>
      <c r="TCG300" s="3">
        <v>93205</v>
      </c>
      <c r="TCH300" s="3">
        <v>93205</v>
      </c>
      <c r="TCI300" s="3">
        <v>93205</v>
      </c>
      <c r="TCJ300" s="3">
        <v>93205</v>
      </c>
      <c r="TCK300" s="3">
        <v>93205</v>
      </c>
      <c r="TCL300" s="3">
        <v>93205</v>
      </c>
      <c r="TCM300" s="3">
        <v>93205</v>
      </c>
      <c r="TCN300" s="3">
        <v>93205</v>
      </c>
      <c r="TCO300" s="3">
        <v>93205</v>
      </c>
      <c r="TCP300" s="3">
        <v>93205</v>
      </c>
      <c r="TCQ300" s="3">
        <v>93205</v>
      </c>
      <c r="TCR300" s="3">
        <v>93205</v>
      </c>
      <c r="TCS300" s="3">
        <v>93205</v>
      </c>
      <c r="TCT300" s="3">
        <v>93205</v>
      </c>
      <c r="TCU300" s="3">
        <v>93205</v>
      </c>
      <c r="TCV300" s="3">
        <v>93205</v>
      </c>
      <c r="TCW300" s="3">
        <v>93205</v>
      </c>
      <c r="TCX300" s="3">
        <v>93205</v>
      </c>
      <c r="TCY300" s="3">
        <v>93205</v>
      </c>
      <c r="TCZ300" s="3">
        <v>93205</v>
      </c>
      <c r="TDA300" s="3">
        <v>93205</v>
      </c>
      <c r="TDB300" s="3">
        <v>93205</v>
      </c>
      <c r="TDC300" s="3">
        <v>93205</v>
      </c>
      <c r="TDD300" s="3">
        <v>93205</v>
      </c>
      <c r="TDE300" s="3">
        <v>93205</v>
      </c>
      <c r="TDF300" s="3">
        <v>93205</v>
      </c>
      <c r="TDG300" s="3">
        <v>93205</v>
      </c>
      <c r="TDH300" s="3">
        <v>93205</v>
      </c>
      <c r="TDI300" s="3">
        <v>93205</v>
      </c>
      <c r="TDJ300" s="3">
        <v>93205</v>
      </c>
      <c r="TDK300" s="3">
        <v>93205</v>
      </c>
      <c r="TDL300" s="3">
        <v>93205</v>
      </c>
      <c r="TDM300" s="3">
        <v>93205</v>
      </c>
      <c r="TDN300" s="3">
        <v>93205</v>
      </c>
      <c r="TDO300" s="3">
        <v>93205</v>
      </c>
      <c r="TDP300" s="3">
        <v>93205</v>
      </c>
      <c r="TDQ300" s="3">
        <v>93205</v>
      </c>
      <c r="TDR300" s="3">
        <v>93205</v>
      </c>
      <c r="TDS300" s="3">
        <v>93205</v>
      </c>
      <c r="TDT300" s="3">
        <v>93205</v>
      </c>
      <c r="TDU300" s="3">
        <v>93205</v>
      </c>
      <c r="TDV300" s="3">
        <v>93205</v>
      </c>
      <c r="TDW300" s="3">
        <v>93205</v>
      </c>
      <c r="TDX300" s="3">
        <v>93205</v>
      </c>
      <c r="TDY300" s="3">
        <v>93205</v>
      </c>
      <c r="TDZ300" s="3">
        <v>93205</v>
      </c>
      <c r="TEA300" s="3">
        <v>93205</v>
      </c>
      <c r="TEB300" s="3">
        <v>93205</v>
      </c>
      <c r="TEC300" s="3">
        <v>93205</v>
      </c>
      <c r="TED300" s="3">
        <v>93205</v>
      </c>
      <c r="TEE300" s="3">
        <v>93205</v>
      </c>
      <c r="TEF300" s="3">
        <v>93205</v>
      </c>
      <c r="TEG300" s="3">
        <v>93205</v>
      </c>
      <c r="TEH300" s="3">
        <v>93205</v>
      </c>
      <c r="TEI300" s="3">
        <v>93205</v>
      </c>
      <c r="TEJ300" s="3">
        <v>93205</v>
      </c>
      <c r="TEK300" s="3">
        <v>93205</v>
      </c>
      <c r="TEL300" s="3">
        <v>93205</v>
      </c>
      <c r="TEM300" s="3">
        <v>93205</v>
      </c>
      <c r="TEN300" s="3">
        <v>93205</v>
      </c>
      <c r="TEO300" s="3">
        <v>93205</v>
      </c>
      <c r="TEP300" s="3">
        <v>93205</v>
      </c>
      <c r="TEQ300" s="3">
        <v>93205</v>
      </c>
      <c r="TER300" s="3">
        <v>93205</v>
      </c>
      <c r="TES300" s="3">
        <v>93205</v>
      </c>
      <c r="TET300" s="3">
        <v>93205</v>
      </c>
      <c r="TEU300" s="3">
        <v>93205</v>
      </c>
      <c r="TEV300" s="3">
        <v>93205</v>
      </c>
      <c r="TEW300" s="3">
        <v>93205</v>
      </c>
      <c r="TEX300" s="3">
        <v>93205</v>
      </c>
      <c r="TEY300" s="3">
        <v>93205</v>
      </c>
      <c r="TEZ300" s="3">
        <v>93205</v>
      </c>
      <c r="TFA300" s="3">
        <v>93205</v>
      </c>
      <c r="TFB300" s="3">
        <v>93205</v>
      </c>
      <c r="TFC300" s="3">
        <v>93205</v>
      </c>
      <c r="TFD300" s="3">
        <v>93205</v>
      </c>
      <c r="TFE300" s="3">
        <v>93205</v>
      </c>
      <c r="TFF300" s="3">
        <v>93205</v>
      </c>
      <c r="TFG300" s="3">
        <v>93205</v>
      </c>
      <c r="TFH300" s="3">
        <v>93205</v>
      </c>
      <c r="TFI300" s="3">
        <v>93205</v>
      </c>
      <c r="TFJ300" s="3">
        <v>93205</v>
      </c>
      <c r="TFK300" s="3">
        <v>93205</v>
      </c>
      <c r="TFL300" s="3">
        <v>93205</v>
      </c>
      <c r="TFM300" s="3">
        <v>93205</v>
      </c>
      <c r="TFN300" s="3">
        <v>93205</v>
      </c>
      <c r="TFO300" s="3">
        <v>93205</v>
      </c>
      <c r="TFP300" s="3">
        <v>93205</v>
      </c>
      <c r="TFQ300" s="3">
        <v>93205</v>
      </c>
      <c r="TFR300" s="3">
        <v>93205</v>
      </c>
      <c r="TFS300" s="3">
        <v>93205</v>
      </c>
      <c r="TFT300" s="3">
        <v>93205</v>
      </c>
      <c r="TFU300" s="3">
        <v>93205</v>
      </c>
      <c r="TFV300" s="3">
        <v>93205</v>
      </c>
      <c r="TFW300" s="3">
        <v>93205</v>
      </c>
      <c r="TFX300" s="3">
        <v>93205</v>
      </c>
      <c r="TFY300" s="3">
        <v>93205</v>
      </c>
      <c r="TFZ300" s="3">
        <v>93205</v>
      </c>
      <c r="TGA300" s="3">
        <v>93205</v>
      </c>
      <c r="TGB300" s="3">
        <v>93205</v>
      </c>
      <c r="TGC300" s="3">
        <v>93205</v>
      </c>
      <c r="TGD300" s="3">
        <v>93205</v>
      </c>
      <c r="TGE300" s="3">
        <v>93205</v>
      </c>
      <c r="TGF300" s="3">
        <v>93205</v>
      </c>
      <c r="TGG300" s="3">
        <v>93205</v>
      </c>
      <c r="TGH300" s="3">
        <v>93205</v>
      </c>
      <c r="TGI300" s="3">
        <v>93205</v>
      </c>
      <c r="TGJ300" s="3">
        <v>93205</v>
      </c>
      <c r="TGK300" s="3">
        <v>93205</v>
      </c>
      <c r="TGL300" s="3">
        <v>93205</v>
      </c>
      <c r="TGM300" s="3">
        <v>93205</v>
      </c>
      <c r="TGN300" s="3">
        <v>93205</v>
      </c>
      <c r="TGO300" s="3">
        <v>93205</v>
      </c>
      <c r="TGP300" s="3">
        <v>93205</v>
      </c>
      <c r="TGQ300" s="3">
        <v>93205</v>
      </c>
      <c r="TGR300" s="3">
        <v>93205</v>
      </c>
      <c r="TGS300" s="3">
        <v>93205</v>
      </c>
      <c r="TGT300" s="3">
        <v>93205</v>
      </c>
      <c r="TGU300" s="3">
        <v>93205</v>
      </c>
      <c r="TGV300" s="3">
        <v>93205</v>
      </c>
      <c r="TGW300" s="3">
        <v>93205</v>
      </c>
      <c r="TGX300" s="3">
        <v>93205</v>
      </c>
      <c r="TGY300" s="3">
        <v>93205</v>
      </c>
      <c r="TGZ300" s="3">
        <v>93205</v>
      </c>
      <c r="THA300" s="3">
        <v>93205</v>
      </c>
      <c r="THB300" s="3">
        <v>93205</v>
      </c>
      <c r="THC300" s="3">
        <v>93205</v>
      </c>
      <c r="THD300" s="3">
        <v>93205</v>
      </c>
      <c r="THE300" s="3">
        <v>93205</v>
      </c>
      <c r="THF300" s="3">
        <v>93205</v>
      </c>
      <c r="THG300" s="3">
        <v>93205</v>
      </c>
      <c r="THH300" s="3">
        <v>93205</v>
      </c>
      <c r="THI300" s="3">
        <v>93205</v>
      </c>
      <c r="THJ300" s="3">
        <v>93205</v>
      </c>
      <c r="THK300" s="3">
        <v>93205</v>
      </c>
      <c r="THL300" s="3">
        <v>93205</v>
      </c>
      <c r="THM300" s="3">
        <v>93205</v>
      </c>
      <c r="THN300" s="3">
        <v>93205</v>
      </c>
      <c r="THO300" s="3">
        <v>93205</v>
      </c>
      <c r="THP300" s="3">
        <v>93205</v>
      </c>
      <c r="THQ300" s="3">
        <v>93205</v>
      </c>
      <c r="THR300" s="3">
        <v>93205</v>
      </c>
      <c r="THS300" s="3">
        <v>93205</v>
      </c>
      <c r="THT300" s="3">
        <v>93205</v>
      </c>
      <c r="THU300" s="3">
        <v>93205</v>
      </c>
      <c r="THV300" s="3">
        <v>93205</v>
      </c>
      <c r="THW300" s="3">
        <v>93205</v>
      </c>
      <c r="THX300" s="3">
        <v>93205</v>
      </c>
      <c r="THY300" s="3">
        <v>93205</v>
      </c>
      <c r="THZ300" s="3">
        <v>93205</v>
      </c>
      <c r="TIA300" s="3">
        <v>93205</v>
      </c>
      <c r="TIB300" s="3">
        <v>93205</v>
      </c>
      <c r="TIC300" s="3">
        <v>93205</v>
      </c>
      <c r="TID300" s="3">
        <v>93205</v>
      </c>
      <c r="TIE300" s="3">
        <v>93205</v>
      </c>
      <c r="TIF300" s="3">
        <v>93205</v>
      </c>
      <c r="TIG300" s="3">
        <v>93205</v>
      </c>
      <c r="TIH300" s="3">
        <v>93205</v>
      </c>
      <c r="TII300" s="3">
        <v>93205</v>
      </c>
      <c r="TIJ300" s="3">
        <v>93205</v>
      </c>
      <c r="TIK300" s="3">
        <v>93205</v>
      </c>
      <c r="TIL300" s="3">
        <v>93205</v>
      </c>
      <c r="TIM300" s="3">
        <v>93205</v>
      </c>
      <c r="TIN300" s="3">
        <v>93205</v>
      </c>
      <c r="TIO300" s="3">
        <v>93205</v>
      </c>
      <c r="TIP300" s="3">
        <v>93205</v>
      </c>
      <c r="TIQ300" s="3">
        <v>93205</v>
      </c>
      <c r="TIR300" s="3">
        <v>93205</v>
      </c>
      <c r="TIS300" s="3">
        <v>93205</v>
      </c>
      <c r="TIT300" s="3">
        <v>93205</v>
      </c>
      <c r="TIU300" s="3">
        <v>93205</v>
      </c>
      <c r="TIV300" s="3">
        <v>93205</v>
      </c>
      <c r="TIW300" s="3">
        <v>93205</v>
      </c>
      <c r="TIX300" s="3">
        <v>93205</v>
      </c>
      <c r="TIY300" s="3">
        <v>93205</v>
      </c>
      <c r="TIZ300" s="3">
        <v>93205</v>
      </c>
      <c r="TJA300" s="3">
        <v>93205</v>
      </c>
      <c r="TJB300" s="3">
        <v>93205</v>
      </c>
      <c r="TJC300" s="3">
        <v>93205</v>
      </c>
      <c r="TJD300" s="3">
        <v>93205</v>
      </c>
      <c r="TJE300" s="3">
        <v>93205</v>
      </c>
      <c r="TJF300" s="3">
        <v>93205</v>
      </c>
      <c r="TJG300" s="3">
        <v>93205</v>
      </c>
      <c r="TJH300" s="3">
        <v>93205</v>
      </c>
      <c r="TJI300" s="3">
        <v>93205</v>
      </c>
      <c r="TJJ300" s="3">
        <v>93205</v>
      </c>
      <c r="TJK300" s="3">
        <v>93205</v>
      </c>
      <c r="TJL300" s="3">
        <v>93205</v>
      </c>
      <c r="TJM300" s="3">
        <v>93205</v>
      </c>
      <c r="TJN300" s="3">
        <v>93205</v>
      </c>
      <c r="TJO300" s="3">
        <v>93205</v>
      </c>
      <c r="TJP300" s="3">
        <v>93205</v>
      </c>
      <c r="TJQ300" s="3">
        <v>93205</v>
      </c>
      <c r="TJR300" s="3">
        <v>93205</v>
      </c>
      <c r="TJS300" s="3">
        <v>93205</v>
      </c>
      <c r="TJT300" s="3">
        <v>93205</v>
      </c>
      <c r="TJU300" s="3">
        <v>93205</v>
      </c>
      <c r="TJV300" s="3">
        <v>93205</v>
      </c>
      <c r="TJW300" s="3">
        <v>93205</v>
      </c>
      <c r="TJX300" s="3">
        <v>93205</v>
      </c>
      <c r="TJY300" s="3">
        <v>93205</v>
      </c>
      <c r="TJZ300" s="3">
        <v>93205</v>
      </c>
      <c r="TKA300" s="3">
        <v>93205</v>
      </c>
      <c r="TKB300" s="3">
        <v>93205</v>
      </c>
      <c r="TKC300" s="3">
        <v>93205</v>
      </c>
      <c r="TKD300" s="3">
        <v>93205</v>
      </c>
      <c r="TKE300" s="3">
        <v>93205</v>
      </c>
      <c r="TKF300" s="3">
        <v>93205</v>
      </c>
      <c r="TKG300" s="3">
        <v>93205</v>
      </c>
      <c r="TKH300" s="3">
        <v>93205</v>
      </c>
      <c r="TKI300" s="3">
        <v>93205</v>
      </c>
      <c r="TKJ300" s="3">
        <v>93205</v>
      </c>
      <c r="TKK300" s="3">
        <v>93205</v>
      </c>
      <c r="TKL300" s="3">
        <v>93205</v>
      </c>
      <c r="TKM300" s="3">
        <v>93205</v>
      </c>
      <c r="TKN300" s="3">
        <v>93205</v>
      </c>
      <c r="TKO300" s="3">
        <v>93205</v>
      </c>
      <c r="TKP300" s="3">
        <v>93205</v>
      </c>
      <c r="TKQ300" s="3">
        <v>93205</v>
      </c>
      <c r="TKR300" s="3">
        <v>93205</v>
      </c>
      <c r="TKS300" s="3">
        <v>93205</v>
      </c>
      <c r="TKT300" s="3">
        <v>93205</v>
      </c>
      <c r="TKU300" s="3">
        <v>93205</v>
      </c>
      <c r="TKV300" s="3">
        <v>93205</v>
      </c>
      <c r="TKW300" s="3">
        <v>93205</v>
      </c>
      <c r="TKX300" s="3">
        <v>93205</v>
      </c>
      <c r="TKY300" s="3">
        <v>93205</v>
      </c>
      <c r="TKZ300" s="3">
        <v>93205</v>
      </c>
      <c r="TLA300" s="3">
        <v>93205</v>
      </c>
      <c r="TLB300" s="3">
        <v>93205</v>
      </c>
      <c r="TLC300" s="3">
        <v>93205</v>
      </c>
      <c r="TLD300" s="3">
        <v>93205</v>
      </c>
      <c r="TLE300" s="3">
        <v>93205</v>
      </c>
      <c r="TLF300" s="3">
        <v>93205</v>
      </c>
      <c r="TLG300" s="3">
        <v>93205</v>
      </c>
      <c r="TLH300" s="3">
        <v>93205</v>
      </c>
      <c r="TLI300" s="3">
        <v>93205</v>
      </c>
      <c r="TLJ300" s="3">
        <v>93205</v>
      </c>
      <c r="TLK300" s="3">
        <v>93205</v>
      </c>
      <c r="TLL300" s="3">
        <v>93205</v>
      </c>
      <c r="TLM300" s="3">
        <v>93205</v>
      </c>
      <c r="TLN300" s="3">
        <v>93205</v>
      </c>
      <c r="TLO300" s="3">
        <v>93205</v>
      </c>
      <c r="TLP300" s="3">
        <v>93205</v>
      </c>
      <c r="TLQ300" s="3">
        <v>93205</v>
      </c>
      <c r="TLR300" s="3">
        <v>93205</v>
      </c>
      <c r="TLS300" s="3">
        <v>93205</v>
      </c>
      <c r="TLT300" s="3">
        <v>93205</v>
      </c>
      <c r="TLU300" s="3">
        <v>93205</v>
      </c>
      <c r="TLV300" s="3">
        <v>93205</v>
      </c>
      <c r="TLW300" s="3">
        <v>93205</v>
      </c>
      <c r="TLX300" s="3">
        <v>93205</v>
      </c>
      <c r="TLY300" s="3">
        <v>93205</v>
      </c>
      <c r="TLZ300" s="3">
        <v>93205</v>
      </c>
      <c r="TMA300" s="3">
        <v>93205</v>
      </c>
      <c r="TMB300" s="3">
        <v>93205</v>
      </c>
      <c r="TMC300" s="3">
        <v>93205</v>
      </c>
      <c r="TMD300" s="3">
        <v>93205</v>
      </c>
      <c r="TME300" s="3">
        <v>93205</v>
      </c>
      <c r="TMF300" s="3">
        <v>93205</v>
      </c>
      <c r="TMG300" s="3">
        <v>93205</v>
      </c>
      <c r="TMH300" s="3">
        <v>93205</v>
      </c>
      <c r="TMI300" s="3">
        <v>93205</v>
      </c>
      <c r="TMJ300" s="3">
        <v>93205</v>
      </c>
      <c r="TMK300" s="3">
        <v>93205</v>
      </c>
      <c r="TML300" s="3">
        <v>93205</v>
      </c>
      <c r="TMM300" s="3">
        <v>93205</v>
      </c>
      <c r="TMN300" s="3">
        <v>93205</v>
      </c>
      <c r="TMO300" s="3">
        <v>93205</v>
      </c>
      <c r="TMP300" s="3">
        <v>93205</v>
      </c>
      <c r="TMQ300" s="3">
        <v>93205</v>
      </c>
      <c r="TMR300" s="3">
        <v>93205</v>
      </c>
      <c r="TMS300" s="3">
        <v>93205</v>
      </c>
      <c r="TMT300" s="3">
        <v>93205</v>
      </c>
      <c r="TMU300" s="3">
        <v>93205</v>
      </c>
      <c r="TMV300" s="3">
        <v>93205</v>
      </c>
      <c r="TMW300" s="3">
        <v>93205</v>
      </c>
      <c r="TMX300" s="3">
        <v>93205</v>
      </c>
      <c r="TMY300" s="3">
        <v>93205</v>
      </c>
      <c r="TMZ300" s="3">
        <v>93205</v>
      </c>
      <c r="TNA300" s="3">
        <v>93205</v>
      </c>
      <c r="TNB300" s="3">
        <v>93205</v>
      </c>
      <c r="TNC300" s="3">
        <v>93205</v>
      </c>
      <c r="TND300" s="3">
        <v>93205</v>
      </c>
      <c r="TNE300" s="3">
        <v>93205</v>
      </c>
      <c r="TNF300" s="3">
        <v>93205</v>
      </c>
      <c r="TNG300" s="3">
        <v>93205</v>
      </c>
      <c r="TNH300" s="3">
        <v>93205</v>
      </c>
      <c r="TNI300" s="3">
        <v>93205</v>
      </c>
      <c r="TNJ300" s="3">
        <v>93205</v>
      </c>
      <c r="TNK300" s="3">
        <v>93205</v>
      </c>
      <c r="TNL300" s="3">
        <v>93205</v>
      </c>
      <c r="TNM300" s="3">
        <v>93205</v>
      </c>
      <c r="TNN300" s="3">
        <v>93205</v>
      </c>
      <c r="TNO300" s="3">
        <v>93205</v>
      </c>
      <c r="TNP300" s="3">
        <v>93205</v>
      </c>
      <c r="TNQ300" s="3">
        <v>93205</v>
      </c>
      <c r="TNR300" s="3">
        <v>93205</v>
      </c>
      <c r="TNS300" s="3">
        <v>93205</v>
      </c>
      <c r="TNT300" s="3">
        <v>93205</v>
      </c>
      <c r="TNU300" s="3">
        <v>93205</v>
      </c>
      <c r="TNV300" s="3">
        <v>93205</v>
      </c>
      <c r="TNW300" s="3">
        <v>93205</v>
      </c>
      <c r="TNX300" s="3">
        <v>93205</v>
      </c>
      <c r="TNY300" s="3">
        <v>93205</v>
      </c>
      <c r="TNZ300" s="3">
        <v>93205</v>
      </c>
      <c r="TOA300" s="3">
        <v>93205</v>
      </c>
      <c r="TOB300" s="3">
        <v>93205</v>
      </c>
      <c r="TOC300" s="3">
        <v>93205</v>
      </c>
      <c r="TOD300" s="3">
        <v>93205</v>
      </c>
      <c r="TOE300" s="3">
        <v>93205</v>
      </c>
      <c r="TOF300" s="3">
        <v>93205</v>
      </c>
      <c r="TOG300" s="3">
        <v>93205</v>
      </c>
      <c r="TOH300" s="3">
        <v>93205</v>
      </c>
      <c r="TOI300" s="3">
        <v>93205</v>
      </c>
      <c r="TOJ300" s="3">
        <v>93205</v>
      </c>
      <c r="TOK300" s="3">
        <v>93205</v>
      </c>
      <c r="TOL300" s="3">
        <v>93205</v>
      </c>
      <c r="TOM300" s="3">
        <v>93205</v>
      </c>
      <c r="TON300" s="3">
        <v>93205</v>
      </c>
      <c r="TOO300" s="3">
        <v>93205</v>
      </c>
      <c r="TOP300" s="3">
        <v>93205</v>
      </c>
      <c r="TOQ300" s="3">
        <v>93205</v>
      </c>
      <c r="TOR300" s="3">
        <v>93205</v>
      </c>
      <c r="TOS300" s="3">
        <v>93205</v>
      </c>
      <c r="TOT300" s="3">
        <v>93205</v>
      </c>
      <c r="TOU300" s="3">
        <v>93205</v>
      </c>
      <c r="TOV300" s="3">
        <v>93205</v>
      </c>
      <c r="TOW300" s="3">
        <v>93205</v>
      </c>
      <c r="TOX300" s="3">
        <v>93205</v>
      </c>
      <c r="TOY300" s="3">
        <v>93205</v>
      </c>
      <c r="TOZ300" s="3">
        <v>93205</v>
      </c>
      <c r="TPA300" s="3">
        <v>93205</v>
      </c>
      <c r="TPB300" s="3">
        <v>93205</v>
      </c>
      <c r="TPC300" s="3">
        <v>93205</v>
      </c>
      <c r="TPD300" s="3">
        <v>93205</v>
      </c>
      <c r="TPE300" s="3">
        <v>93205</v>
      </c>
      <c r="TPF300" s="3">
        <v>93205</v>
      </c>
      <c r="TPG300" s="3">
        <v>93205</v>
      </c>
      <c r="TPH300" s="3">
        <v>93205</v>
      </c>
      <c r="TPI300" s="3">
        <v>93205</v>
      </c>
      <c r="TPJ300" s="3">
        <v>93205</v>
      </c>
      <c r="TPK300" s="3">
        <v>93205</v>
      </c>
      <c r="TPL300" s="3">
        <v>93205</v>
      </c>
      <c r="TPM300" s="3">
        <v>93205</v>
      </c>
      <c r="TPN300" s="3">
        <v>93205</v>
      </c>
      <c r="TPO300" s="3">
        <v>93205</v>
      </c>
      <c r="TPP300" s="3">
        <v>93205</v>
      </c>
      <c r="TPQ300" s="3">
        <v>93205</v>
      </c>
      <c r="TPR300" s="3">
        <v>93205</v>
      </c>
      <c r="TPS300" s="3">
        <v>93205</v>
      </c>
      <c r="TPT300" s="3">
        <v>93205</v>
      </c>
      <c r="TPU300" s="3">
        <v>93205</v>
      </c>
      <c r="TPV300" s="3">
        <v>93205</v>
      </c>
      <c r="TPW300" s="3">
        <v>93205</v>
      </c>
      <c r="TPX300" s="3">
        <v>93205</v>
      </c>
      <c r="TPY300" s="3">
        <v>93205</v>
      </c>
      <c r="TPZ300" s="3">
        <v>93205</v>
      </c>
      <c r="TQA300" s="3">
        <v>93205</v>
      </c>
      <c r="TQB300" s="3">
        <v>93205</v>
      </c>
      <c r="TQC300" s="3">
        <v>93205</v>
      </c>
      <c r="TQD300" s="3">
        <v>93205</v>
      </c>
      <c r="TQE300" s="3">
        <v>93205</v>
      </c>
      <c r="TQF300" s="3">
        <v>93205</v>
      </c>
      <c r="TQG300" s="3">
        <v>93205</v>
      </c>
      <c r="TQH300" s="3">
        <v>93205</v>
      </c>
      <c r="TQI300" s="3">
        <v>93205</v>
      </c>
      <c r="TQJ300" s="3">
        <v>93205</v>
      </c>
      <c r="TQK300" s="3">
        <v>93205</v>
      </c>
      <c r="TQL300" s="3">
        <v>93205</v>
      </c>
      <c r="TQM300" s="3">
        <v>93205</v>
      </c>
      <c r="TQN300" s="3">
        <v>93205</v>
      </c>
      <c r="TQO300" s="3">
        <v>93205</v>
      </c>
      <c r="TQP300" s="3">
        <v>93205</v>
      </c>
      <c r="TQQ300" s="3">
        <v>93205</v>
      </c>
      <c r="TQR300" s="3">
        <v>93205</v>
      </c>
      <c r="TQS300" s="3">
        <v>93205</v>
      </c>
      <c r="TQT300" s="3">
        <v>93205</v>
      </c>
      <c r="TQU300" s="3">
        <v>93205</v>
      </c>
      <c r="TQV300" s="3">
        <v>93205</v>
      </c>
      <c r="TQW300" s="3">
        <v>93205</v>
      </c>
      <c r="TQX300" s="3">
        <v>93205</v>
      </c>
      <c r="TQY300" s="3">
        <v>93205</v>
      </c>
      <c r="TQZ300" s="3">
        <v>93205</v>
      </c>
      <c r="TRA300" s="3">
        <v>93205</v>
      </c>
      <c r="TRB300" s="3">
        <v>93205</v>
      </c>
      <c r="TRC300" s="3">
        <v>93205</v>
      </c>
      <c r="TRD300" s="3">
        <v>93205</v>
      </c>
      <c r="TRE300" s="3">
        <v>93205</v>
      </c>
      <c r="TRF300" s="3">
        <v>93205</v>
      </c>
      <c r="TRG300" s="3">
        <v>93205</v>
      </c>
      <c r="TRH300" s="3">
        <v>93205</v>
      </c>
      <c r="TRI300" s="3">
        <v>93205</v>
      </c>
      <c r="TRJ300" s="3">
        <v>93205</v>
      </c>
      <c r="TRK300" s="3">
        <v>93205</v>
      </c>
      <c r="TRL300" s="3">
        <v>93205</v>
      </c>
      <c r="TRM300" s="3">
        <v>93205</v>
      </c>
      <c r="TRN300" s="3">
        <v>93205</v>
      </c>
      <c r="TRO300" s="3">
        <v>93205</v>
      </c>
      <c r="TRP300" s="3">
        <v>93205</v>
      </c>
      <c r="TRQ300" s="3">
        <v>93205</v>
      </c>
      <c r="TRR300" s="3">
        <v>93205</v>
      </c>
      <c r="TRS300" s="3">
        <v>93205</v>
      </c>
      <c r="TRT300" s="3">
        <v>93205</v>
      </c>
      <c r="TRU300" s="3">
        <v>93205</v>
      </c>
      <c r="TRV300" s="3">
        <v>93205</v>
      </c>
      <c r="TRW300" s="3">
        <v>93205</v>
      </c>
      <c r="TRX300" s="3">
        <v>93205</v>
      </c>
      <c r="TRY300" s="3">
        <v>93205</v>
      </c>
      <c r="TRZ300" s="3">
        <v>93205</v>
      </c>
      <c r="TSA300" s="3">
        <v>93205</v>
      </c>
      <c r="TSB300" s="3">
        <v>93205</v>
      </c>
      <c r="TSC300" s="3">
        <v>93205</v>
      </c>
      <c r="TSD300" s="3">
        <v>93205</v>
      </c>
      <c r="TSE300" s="3">
        <v>93205</v>
      </c>
      <c r="TSF300" s="3">
        <v>93205</v>
      </c>
      <c r="TSG300" s="3">
        <v>93205</v>
      </c>
      <c r="TSH300" s="3">
        <v>93205</v>
      </c>
      <c r="TSI300" s="3">
        <v>93205</v>
      </c>
      <c r="TSJ300" s="3">
        <v>93205</v>
      </c>
      <c r="TSK300" s="3">
        <v>93205</v>
      </c>
      <c r="TSL300" s="3">
        <v>93205</v>
      </c>
      <c r="TSM300" s="3">
        <v>93205</v>
      </c>
      <c r="TSN300" s="3">
        <v>93205</v>
      </c>
      <c r="TSO300" s="3">
        <v>93205</v>
      </c>
      <c r="TSP300" s="3">
        <v>93205</v>
      </c>
      <c r="TSQ300" s="3">
        <v>93205</v>
      </c>
      <c r="TSR300" s="3">
        <v>93205</v>
      </c>
      <c r="TSS300" s="3">
        <v>93205</v>
      </c>
      <c r="TST300" s="3">
        <v>93205</v>
      </c>
      <c r="TSU300" s="3">
        <v>93205</v>
      </c>
      <c r="TSV300" s="3">
        <v>93205</v>
      </c>
      <c r="TSW300" s="3">
        <v>93205</v>
      </c>
      <c r="TSX300" s="3">
        <v>93205</v>
      </c>
      <c r="TSY300" s="3">
        <v>93205</v>
      </c>
      <c r="TSZ300" s="3">
        <v>93205</v>
      </c>
      <c r="TTA300" s="3">
        <v>93205</v>
      </c>
      <c r="TTB300" s="3">
        <v>93205</v>
      </c>
      <c r="TTC300" s="3">
        <v>93205</v>
      </c>
      <c r="TTD300" s="3">
        <v>93205</v>
      </c>
      <c r="TTE300" s="3">
        <v>93205</v>
      </c>
      <c r="TTF300" s="3">
        <v>93205</v>
      </c>
      <c r="TTG300" s="3">
        <v>93205</v>
      </c>
      <c r="TTH300" s="3">
        <v>93205</v>
      </c>
      <c r="TTI300" s="3">
        <v>93205</v>
      </c>
      <c r="TTJ300" s="3">
        <v>93205</v>
      </c>
      <c r="TTK300" s="3">
        <v>93205</v>
      </c>
      <c r="TTL300" s="3">
        <v>93205</v>
      </c>
      <c r="TTM300" s="3">
        <v>93205</v>
      </c>
      <c r="TTN300" s="3">
        <v>93205</v>
      </c>
      <c r="TTO300" s="3">
        <v>93205</v>
      </c>
      <c r="TTP300" s="3">
        <v>93205</v>
      </c>
      <c r="TTQ300" s="3">
        <v>93205</v>
      </c>
      <c r="TTR300" s="3">
        <v>93205</v>
      </c>
      <c r="TTS300" s="3">
        <v>93205</v>
      </c>
      <c r="TTT300" s="3">
        <v>93205</v>
      </c>
      <c r="TTU300" s="3">
        <v>93205</v>
      </c>
      <c r="TTV300" s="3">
        <v>93205</v>
      </c>
      <c r="TTW300" s="3">
        <v>93205</v>
      </c>
      <c r="TTX300" s="3">
        <v>93205</v>
      </c>
      <c r="TTY300" s="3">
        <v>93205</v>
      </c>
      <c r="TTZ300" s="3">
        <v>93205</v>
      </c>
      <c r="TUA300" s="3">
        <v>93205</v>
      </c>
      <c r="TUB300" s="3">
        <v>93205</v>
      </c>
      <c r="TUC300" s="3">
        <v>93205</v>
      </c>
      <c r="TUD300" s="3">
        <v>93205</v>
      </c>
      <c r="TUE300" s="3">
        <v>93205</v>
      </c>
      <c r="TUF300" s="3">
        <v>93205</v>
      </c>
      <c r="TUG300" s="3">
        <v>93205</v>
      </c>
      <c r="TUH300" s="3">
        <v>93205</v>
      </c>
      <c r="TUI300" s="3">
        <v>93205</v>
      </c>
      <c r="TUJ300" s="3">
        <v>93205</v>
      </c>
      <c r="TUK300" s="3">
        <v>93205</v>
      </c>
      <c r="TUL300" s="3">
        <v>93205</v>
      </c>
      <c r="TUM300" s="3">
        <v>93205</v>
      </c>
      <c r="TUN300" s="3">
        <v>93205</v>
      </c>
      <c r="TUO300" s="3">
        <v>93205</v>
      </c>
      <c r="TUP300" s="3">
        <v>93205</v>
      </c>
      <c r="TUQ300" s="3">
        <v>93205</v>
      </c>
      <c r="TUR300" s="3">
        <v>93205</v>
      </c>
      <c r="TUS300" s="3">
        <v>93205</v>
      </c>
      <c r="TUT300" s="3">
        <v>93205</v>
      </c>
      <c r="TUU300" s="3">
        <v>93205</v>
      </c>
      <c r="TUV300" s="3">
        <v>93205</v>
      </c>
      <c r="TUW300" s="3">
        <v>93205</v>
      </c>
      <c r="TUX300" s="3">
        <v>93205</v>
      </c>
      <c r="TUY300" s="3">
        <v>93205</v>
      </c>
      <c r="TUZ300" s="3">
        <v>93205</v>
      </c>
      <c r="TVA300" s="3">
        <v>93205</v>
      </c>
      <c r="TVB300" s="3">
        <v>93205</v>
      </c>
      <c r="TVC300" s="3">
        <v>93205</v>
      </c>
      <c r="TVD300" s="3">
        <v>93205</v>
      </c>
      <c r="TVE300" s="3">
        <v>93205</v>
      </c>
      <c r="TVF300" s="3">
        <v>93205</v>
      </c>
      <c r="TVG300" s="3">
        <v>93205</v>
      </c>
      <c r="TVH300" s="3">
        <v>93205</v>
      </c>
      <c r="TVI300" s="3">
        <v>93205</v>
      </c>
      <c r="TVJ300" s="3">
        <v>93205</v>
      </c>
      <c r="TVK300" s="3">
        <v>93205</v>
      </c>
      <c r="TVL300" s="3">
        <v>93205</v>
      </c>
      <c r="TVM300" s="3">
        <v>93205</v>
      </c>
      <c r="TVN300" s="3">
        <v>93205</v>
      </c>
      <c r="TVO300" s="3">
        <v>93205</v>
      </c>
      <c r="TVP300" s="3">
        <v>93205</v>
      </c>
      <c r="TVQ300" s="3">
        <v>93205</v>
      </c>
      <c r="TVR300" s="3">
        <v>93205</v>
      </c>
      <c r="TVS300" s="3">
        <v>93205</v>
      </c>
      <c r="TVT300" s="3">
        <v>93205</v>
      </c>
      <c r="TVU300" s="3">
        <v>93205</v>
      </c>
      <c r="TVV300" s="3">
        <v>93205</v>
      </c>
      <c r="TVW300" s="3">
        <v>93205</v>
      </c>
      <c r="TVX300" s="3">
        <v>93205</v>
      </c>
      <c r="TVY300" s="3">
        <v>93205</v>
      </c>
      <c r="TVZ300" s="3">
        <v>93205</v>
      </c>
      <c r="TWA300" s="3">
        <v>93205</v>
      </c>
      <c r="TWB300" s="3">
        <v>93205</v>
      </c>
      <c r="TWC300" s="3">
        <v>93205</v>
      </c>
      <c r="TWD300" s="3">
        <v>93205</v>
      </c>
      <c r="TWE300" s="3">
        <v>93205</v>
      </c>
      <c r="TWF300" s="3">
        <v>93205</v>
      </c>
      <c r="TWG300" s="3">
        <v>93205</v>
      </c>
      <c r="TWH300" s="3">
        <v>93205</v>
      </c>
      <c r="TWI300" s="3">
        <v>93205</v>
      </c>
      <c r="TWJ300" s="3">
        <v>93205</v>
      </c>
      <c r="TWK300" s="3">
        <v>93205</v>
      </c>
      <c r="TWL300" s="3">
        <v>93205</v>
      </c>
      <c r="TWM300" s="3">
        <v>93205</v>
      </c>
      <c r="TWN300" s="3">
        <v>93205</v>
      </c>
      <c r="TWO300" s="3">
        <v>93205</v>
      </c>
      <c r="TWP300" s="3">
        <v>93205</v>
      </c>
      <c r="TWQ300" s="3">
        <v>93205</v>
      </c>
      <c r="TWR300" s="3">
        <v>93205</v>
      </c>
      <c r="TWS300" s="3">
        <v>93205</v>
      </c>
      <c r="TWT300" s="3">
        <v>93205</v>
      </c>
      <c r="TWU300" s="3">
        <v>93205</v>
      </c>
      <c r="TWV300" s="3">
        <v>93205</v>
      </c>
      <c r="TWW300" s="3">
        <v>93205</v>
      </c>
      <c r="TWX300" s="3">
        <v>93205</v>
      </c>
      <c r="TWY300" s="3">
        <v>93205</v>
      </c>
      <c r="TWZ300" s="3">
        <v>93205</v>
      </c>
      <c r="TXA300" s="3">
        <v>93205</v>
      </c>
      <c r="TXB300" s="3">
        <v>93205</v>
      </c>
      <c r="TXC300" s="3">
        <v>93205</v>
      </c>
      <c r="TXD300" s="3">
        <v>93205</v>
      </c>
      <c r="TXE300" s="3">
        <v>93205</v>
      </c>
      <c r="TXF300" s="3">
        <v>93205</v>
      </c>
      <c r="TXG300" s="3">
        <v>93205</v>
      </c>
      <c r="TXH300" s="3">
        <v>93205</v>
      </c>
      <c r="TXI300" s="3">
        <v>93205</v>
      </c>
      <c r="TXJ300" s="3">
        <v>93205</v>
      </c>
      <c r="TXK300" s="3">
        <v>93205</v>
      </c>
      <c r="TXL300" s="3">
        <v>93205</v>
      </c>
      <c r="TXM300" s="3">
        <v>93205</v>
      </c>
      <c r="TXN300" s="3">
        <v>93205</v>
      </c>
      <c r="TXO300" s="3">
        <v>93205</v>
      </c>
      <c r="TXP300" s="3">
        <v>93205</v>
      </c>
      <c r="TXQ300" s="3">
        <v>93205</v>
      </c>
      <c r="TXR300" s="3">
        <v>93205</v>
      </c>
      <c r="TXS300" s="3">
        <v>93205</v>
      </c>
      <c r="TXT300" s="3">
        <v>93205</v>
      </c>
      <c r="TXU300" s="3">
        <v>93205</v>
      </c>
      <c r="TXV300" s="3">
        <v>93205</v>
      </c>
      <c r="TXW300" s="3">
        <v>93205</v>
      </c>
      <c r="TXX300" s="3">
        <v>93205</v>
      </c>
      <c r="TXY300" s="3">
        <v>93205</v>
      </c>
      <c r="TXZ300" s="3">
        <v>93205</v>
      </c>
      <c r="TYA300" s="3">
        <v>93205</v>
      </c>
      <c r="TYB300" s="3">
        <v>93205</v>
      </c>
      <c r="TYC300" s="3">
        <v>93205</v>
      </c>
      <c r="TYD300" s="3">
        <v>93205</v>
      </c>
      <c r="TYE300" s="3">
        <v>93205</v>
      </c>
      <c r="TYF300" s="3">
        <v>93205</v>
      </c>
      <c r="TYG300" s="3">
        <v>93205</v>
      </c>
      <c r="TYH300" s="3">
        <v>93205</v>
      </c>
      <c r="TYI300" s="3">
        <v>93205</v>
      </c>
      <c r="TYJ300" s="3">
        <v>93205</v>
      </c>
      <c r="TYK300" s="3">
        <v>93205</v>
      </c>
      <c r="TYL300" s="3">
        <v>93205</v>
      </c>
      <c r="TYM300" s="3">
        <v>93205</v>
      </c>
      <c r="TYN300" s="3">
        <v>93205</v>
      </c>
      <c r="TYO300" s="3">
        <v>93205</v>
      </c>
      <c r="TYP300" s="3">
        <v>93205</v>
      </c>
      <c r="TYQ300" s="3">
        <v>93205</v>
      </c>
      <c r="TYR300" s="3">
        <v>93205</v>
      </c>
      <c r="TYS300" s="3">
        <v>93205</v>
      </c>
      <c r="TYT300" s="3">
        <v>93205</v>
      </c>
      <c r="TYU300" s="3">
        <v>93205</v>
      </c>
      <c r="TYV300" s="3">
        <v>93205</v>
      </c>
      <c r="TYW300" s="3">
        <v>93205</v>
      </c>
      <c r="TYX300" s="3">
        <v>93205</v>
      </c>
      <c r="TYY300" s="3">
        <v>93205</v>
      </c>
      <c r="TYZ300" s="3">
        <v>93205</v>
      </c>
      <c r="TZA300" s="3">
        <v>93205</v>
      </c>
      <c r="TZB300" s="3">
        <v>93205</v>
      </c>
      <c r="TZC300" s="3">
        <v>93205</v>
      </c>
      <c r="TZD300" s="3">
        <v>93205</v>
      </c>
      <c r="TZE300" s="3">
        <v>93205</v>
      </c>
      <c r="TZF300" s="3">
        <v>93205</v>
      </c>
      <c r="TZG300" s="3">
        <v>93205</v>
      </c>
      <c r="TZH300" s="3">
        <v>93205</v>
      </c>
      <c r="TZI300" s="3">
        <v>93205</v>
      </c>
      <c r="TZJ300" s="3">
        <v>93205</v>
      </c>
      <c r="TZK300" s="3">
        <v>93205</v>
      </c>
      <c r="TZL300" s="3">
        <v>93205</v>
      </c>
      <c r="TZM300" s="3">
        <v>93205</v>
      </c>
      <c r="TZN300" s="3">
        <v>93205</v>
      </c>
      <c r="TZO300" s="3">
        <v>93205</v>
      </c>
      <c r="TZP300" s="3">
        <v>93205</v>
      </c>
      <c r="TZQ300" s="3">
        <v>93205</v>
      </c>
      <c r="TZR300" s="3">
        <v>93205</v>
      </c>
      <c r="TZS300" s="3">
        <v>93205</v>
      </c>
      <c r="TZT300" s="3">
        <v>93205</v>
      </c>
      <c r="TZU300" s="3">
        <v>93205</v>
      </c>
      <c r="TZV300" s="3">
        <v>93205</v>
      </c>
      <c r="TZW300" s="3">
        <v>93205</v>
      </c>
      <c r="TZX300" s="3">
        <v>93205</v>
      </c>
      <c r="TZY300" s="3">
        <v>93205</v>
      </c>
      <c r="TZZ300" s="3">
        <v>93205</v>
      </c>
      <c r="UAA300" s="3">
        <v>93205</v>
      </c>
      <c r="UAB300" s="3">
        <v>93205</v>
      </c>
      <c r="UAC300" s="3">
        <v>93205</v>
      </c>
      <c r="UAD300" s="3">
        <v>93205</v>
      </c>
      <c r="UAE300" s="3">
        <v>93205</v>
      </c>
      <c r="UAF300" s="3">
        <v>93205</v>
      </c>
      <c r="UAG300" s="3">
        <v>93205</v>
      </c>
      <c r="UAH300" s="3">
        <v>93205</v>
      </c>
      <c r="UAI300" s="3">
        <v>93205</v>
      </c>
      <c r="UAJ300" s="3">
        <v>93205</v>
      </c>
      <c r="UAK300" s="3">
        <v>93205</v>
      </c>
      <c r="UAL300" s="3">
        <v>93205</v>
      </c>
      <c r="UAM300" s="3">
        <v>93205</v>
      </c>
      <c r="UAN300" s="3">
        <v>93205</v>
      </c>
      <c r="UAO300" s="3">
        <v>93205</v>
      </c>
      <c r="UAP300" s="3">
        <v>93205</v>
      </c>
      <c r="UAQ300" s="3">
        <v>93205</v>
      </c>
      <c r="UAR300" s="3">
        <v>93205</v>
      </c>
      <c r="UAS300" s="3">
        <v>93205</v>
      </c>
      <c r="UAT300" s="3">
        <v>93205</v>
      </c>
      <c r="UAU300" s="3">
        <v>93205</v>
      </c>
      <c r="UAV300" s="3">
        <v>93205</v>
      </c>
      <c r="UAW300" s="3">
        <v>93205</v>
      </c>
      <c r="UAX300" s="3">
        <v>93205</v>
      </c>
      <c r="UAY300" s="3">
        <v>93205</v>
      </c>
      <c r="UAZ300" s="3">
        <v>93205</v>
      </c>
      <c r="UBA300" s="3">
        <v>93205</v>
      </c>
      <c r="UBB300" s="3">
        <v>93205</v>
      </c>
      <c r="UBC300" s="3">
        <v>93205</v>
      </c>
      <c r="UBD300" s="3">
        <v>93205</v>
      </c>
      <c r="UBE300" s="3">
        <v>93205</v>
      </c>
      <c r="UBF300" s="3">
        <v>93205</v>
      </c>
      <c r="UBG300" s="3">
        <v>93205</v>
      </c>
      <c r="UBH300" s="3">
        <v>93205</v>
      </c>
      <c r="UBI300" s="3">
        <v>93205</v>
      </c>
      <c r="UBJ300" s="3">
        <v>93205</v>
      </c>
      <c r="UBK300" s="3">
        <v>93205</v>
      </c>
      <c r="UBL300" s="3">
        <v>93205</v>
      </c>
      <c r="UBM300" s="3">
        <v>93205</v>
      </c>
      <c r="UBN300" s="3">
        <v>93205</v>
      </c>
      <c r="UBO300" s="3">
        <v>93205</v>
      </c>
      <c r="UBP300" s="3">
        <v>93205</v>
      </c>
      <c r="UBQ300" s="3">
        <v>93205</v>
      </c>
      <c r="UBR300" s="3">
        <v>93205</v>
      </c>
      <c r="UBS300" s="3">
        <v>93205</v>
      </c>
      <c r="UBT300" s="3">
        <v>93205</v>
      </c>
      <c r="UBU300" s="3">
        <v>93205</v>
      </c>
      <c r="UBV300" s="3">
        <v>93205</v>
      </c>
      <c r="UBW300" s="3">
        <v>93205</v>
      </c>
      <c r="UBX300" s="3">
        <v>93205</v>
      </c>
      <c r="UBY300" s="3">
        <v>93205</v>
      </c>
      <c r="UBZ300" s="3">
        <v>93205</v>
      </c>
      <c r="UCA300" s="3">
        <v>93205</v>
      </c>
      <c r="UCB300" s="3">
        <v>93205</v>
      </c>
      <c r="UCC300" s="3">
        <v>93205</v>
      </c>
      <c r="UCD300" s="3">
        <v>93205</v>
      </c>
      <c r="UCE300" s="3">
        <v>93205</v>
      </c>
      <c r="UCF300" s="3">
        <v>93205</v>
      </c>
      <c r="UCG300" s="3">
        <v>93205</v>
      </c>
      <c r="UCH300" s="3">
        <v>93205</v>
      </c>
      <c r="UCI300" s="3">
        <v>93205</v>
      </c>
      <c r="UCJ300" s="3">
        <v>93205</v>
      </c>
      <c r="UCK300" s="3">
        <v>93205</v>
      </c>
      <c r="UCL300" s="3">
        <v>93205</v>
      </c>
      <c r="UCM300" s="3">
        <v>93205</v>
      </c>
      <c r="UCN300" s="3">
        <v>93205</v>
      </c>
      <c r="UCO300" s="3">
        <v>93205</v>
      </c>
      <c r="UCP300" s="3">
        <v>93205</v>
      </c>
      <c r="UCQ300" s="3">
        <v>93205</v>
      </c>
      <c r="UCR300" s="3">
        <v>93205</v>
      </c>
      <c r="UCS300" s="3">
        <v>93205</v>
      </c>
      <c r="UCT300" s="3">
        <v>93205</v>
      </c>
      <c r="UCU300" s="3">
        <v>93205</v>
      </c>
      <c r="UCV300" s="3">
        <v>93205</v>
      </c>
      <c r="UCW300" s="3">
        <v>93205</v>
      </c>
      <c r="UCX300" s="3">
        <v>93205</v>
      </c>
      <c r="UCY300" s="3">
        <v>93205</v>
      </c>
      <c r="UCZ300" s="3">
        <v>93205</v>
      </c>
      <c r="UDA300" s="3">
        <v>93205</v>
      </c>
      <c r="UDB300" s="3">
        <v>93205</v>
      </c>
      <c r="UDC300" s="3">
        <v>93205</v>
      </c>
      <c r="UDD300" s="3">
        <v>93205</v>
      </c>
      <c r="UDE300" s="3">
        <v>93205</v>
      </c>
      <c r="UDF300" s="3">
        <v>93205</v>
      </c>
      <c r="UDG300" s="3">
        <v>93205</v>
      </c>
      <c r="UDH300" s="3">
        <v>93205</v>
      </c>
      <c r="UDI300" s="3">
        <v>93205</v>
      </c>
      <c r="UDJ300" s="3">
        <v>93205</v>
      </c>
      <c r="UDK300" s="3">
        <v>93205</v>
      </c>
      <c r="UDL300" s="3">
        <v>93205</v>
      </c>
      <c r="UDM300" s="3">
        <v>93205</v>
      </c>
      <c r="UDN300" s="3">
        <v>93205</v>
      </c>
      <c r="UDO300" s="3">
        <v>93205</v>
      </c>
      <c r="UDP300" s="3">
        <v>93205</v>
      </c>
      <c r="UDQ300" s="3">
        <v>93205</v>
      </c>
      <c r="UDR300" s="3">
        <v>93205</v>
      </c>
      <c r="UDS300" s="3">
        <v>93205</v>
      </c>
      <c r="UDT300" s="3">
        <v>93205</v>
      </c>
      <c r="UDU300" s="3">
        <v>93205</v>
      </c>
      <c r="UDV300" s="3">
        <v>93205</v>
      </c>
      <c r="UDW300" s="3">
        <v>93205</v>
      </c>
      <c r="UDX300" s="3">
        <v>93205</v>
      </c>
      <c r="UDY300" s="3">
        <v>93205</v>
      </c>
      <c r="UDZ300" s="3">
        <v>93205</v>
      </c>
      <c r="UEA300" s="3">
        <v>93205</v>
      </c>
      <c r="UEB300" s="3">
        <v>93205</v>
      </c>
      <c r="UEC300" s="3">
        <v>93205</v>
      </c>
      <c r="UED300" s="3">
        <v>93205</v>
      </c>
      <c r="UEE300" s="3">
        <v>93205</v>
      </c>
      <c r="UEF300" s="3">
        <v>93205</v>
      </c>
      <c r="UEG300" s="3">
        <v>93205</v>
      </c>
      <c r="UEH300" s="3">
        <v>93205</v>
      </c>
      <c r="UEI300" s="3">
        <v>93205</v>
      </c>
      <c r="UEJ300" s="3">
        <v>93205</v>
      </c>
      <c r="UEK300" s="3">
        <v>93205</v>
      </c>
      <c r="UEL300" s="3">
        <v>93205</v>
      </c>
      <c r="UEM300" s="3">
        <v>93205</v>
      </c>
      <c r="UEN300" s="3">
        <v>93205</v>
      </c>
      <c r="UEO300" s="3">
        <v>93205</v>
      </c>
      <c r="UEP300" s="3">
        <v>93205</v>
      </c>
      <c r="UEQ300" s="3">
        <v>93205</v>
      </c>
      <c r="UER300" s="3">
        <v>93205</v>
      </c>
      <c r="UES300" s="3">
        <v>93205</v>
      </c>
      <c r="UET300" s="3">
        <v>93205</v>
      </c>
      <c r="UEU300" s="3">
        <v>93205</v>
      </c>
      <c r="UEV300" s="3">
        <v>93205</v>
      </c>
      <c r="UEW300" s="3">
        <v>93205</v>
      </c>
      <c r="UEX300" s="3">
        <v>93205</v>
      </c>
      <c r="UEY300" s="3">
        <v>93205</v>
      </c>
      <c r="UEZ300" s="3">
        <v>93205</v>
      </c>
      <c r="UFA300" s="3">
        <v>93205</v>
      </c>
      <c r="UFB300" s="3">
        <v>93205</v>
      </c>
      <c r="UFC300" s="3">
        <v>93205</v>
      </c>
      <c r="UFD300" s="3">
        <v>93205</v>
      </c>
      <c r="UFE300" s="3">
        <v>93205</v>
      </c>
      <c r="UFF300" s="3">
        <v>93205</v>
      </c>
      <c r="UFG300" s="3">
        <v>93205</v>
      </c>
      <c r="UFH300" s="3">
        <v>93205</v>
      </c>
      <c r="UFI300" s="3">
        <v>93205</v>
      </c>
      <c r="UFJ300" s="3">
        <v>93205</v>
      </c>
      <c r="UFK300" s="3">
        <v>93205</v>
      </c>
      <c r="UFL300" s="3">
        <v>93205</v>
      </c>
      <c r="UFM300" s="3">
        <v>93205</v>
      </c>
      <c r="UFN300" s="3">
        <v>93205</v>
      </c>
      <c r="UFO300" s="3">
        <v>93205</v>
      </c>
      <c r="UFP300" s="3">
        <v>93205</v>
      </c>
      <c r="UFQ300" s="3">
        <v>93205</v>
      </c>
      <c r="UFR300" s="3">
        <v>93205</v>
      </c>
      <c r="UFS300" s="3">
        <v>93205</v>
      </c>
      <c r="UFT300" s="3">
        <v>93205</v>
      </c>
      <c r="UFU300" s="3">
        <v>93205</v>
      </c>
      <c r="UFV300" s="3">
        <v>93205</v>
      </c>
      <c r="UFW300" s="3">
        <v>93205</v>
      </c>
      <c r="UFX300" s="3">
        <v>93205</v>
      </c>
      <c r="UFY300" s="3">
        <v>93205</v>
      </c>
      <c r="UFZ300" s="3">
        <v>93205</v>
      </c>
      <c r="UGA300" s="3">
        <v>93205</v>
      </c>
      <c r="UGB300" s="3">
        <v>93205</v>
      </c>
      <c r="UGC300" s="3">
        <v>93205</v>
      </c>
      <c r="UGD300" s="3">
        <v>93205</v>
      </c>
      <c r="UGE300" s="3">
        <v>93205</v>
      </c>
      <c r="UGF300" s="3">
        <v>93205</v>
      </c>
      <c r="UGG300" s="3">
        <v>93205</v>
      </c>
      <c r="UGH300" s="3">
        <v>93205</v>
      </c>
      <c r="UGI300" s="3">
        <v>93205</v>
      </c>
      <c r="UGJ300" s="3">
        <v>93205</v>
      </c>
      <c r="UGK300" s="3">
        <v>93205</v>
      </c>
      <c r="UGL300" s="3">
        <v>93205</v>
      </c>
      <c r="UGM300" s="3">
        <v>93205</v>
      </c>
      <c r="UGN300" s="3">
        <v>93205</v>
      </c>
      <c r="UGO300" s="3">
        <v>93205</v>
      </c>
      <c r="UGP300" s="3">
        <v>93205</v>
      </c>
      <c r="UGQ300" s="3">
        <v>93205</v>
      </c>
      <c r="UGR300" s="3">
        <v>93205</v>
      </c>
      <c r="UGS300" s="3">
        <v>93205</v>
      </c>
      <c r="UGT300" s="3">
        <v>93205</v>
      </c>
      <c r="UGU300" s="3">
        <v>93205</v>
      </c>
      <c r="UGV300" s="3">
        <v>93205</v>
      </c>
      <c r="UGW300" s="3">
        <v>93205</v>
      </c>
      <c r="UGX300" s="3">
        <v>93205</v>
      </c>
      <c r="UGY300" s="3">
        <v>93205</v>
      </c>
      <c r="UGZ300" s="3">
        <v>93205</v>
      </c>
      <c r="UHA300" s="3">
        <v>93205</v>
      </c>
      <c r="UHB300" s="3">
        <v>93205</v>
      </c>
      <c r="UHC300" s="3">
        <v>93205</v>
      </c>
      <c r="UHD300" s="3">
        <v>93205</v>
      </c>
      <c r="UHE300" s="3">
        <v>93205</v>
      </c>
      <c r="UHF300" s="3">
        <v>93205</v>
      </c>
      <c r="UHG300" s="3">
        <v>93205</v>
      </c>
      <c r="UHH300" s="3">
        <v>93205</v>
      </c>
      <c r="UHI300" s="3">
        <v>93205</v>
      </c>
      <c r="UHJ300" s="3">
        <v>93205</v>
      </c>
      <c r="UHK300" s="3">
        <v>93205</v>
      </c>
      <c r="UHL300" s="3">
        <v>93205</v>
      </c>
      <c r="UHM300" s="3">
        <v>93205</v>
      </c>
      <c r="UHN300" s="3">
        <v>93205</v>
      </c>
      <c r="UHO300" s="3">
        <v>93205</v>
      </c>
      <c r="UHP300" s="3">
        <v>93205</v>
      </c>
      <c r="UHQ300" s="3">
        <v>93205</v>
      </c>
      <c r="UHR300" s="3">
        <v>93205</v>
      </c>
      <c r="UHS300" s="3">
        <v>93205</v>
      </c>
      <c r="UHT300" s="3">
        <v>93205</v>
      </c>
      <c r="UHU300" s="3">
        <v>93205</v>
      </c>
      <c r="UHV300" s="3">
        <v>93205</v>
      </c>
      <c r="UHW300" s="3">
        <v>93205</v>
      </c>
      <c r="UHX300" s="3">
        <v>93205</v>
      </c>
      <c r="UHY300" s="3">
        <v>93205</v>
      </c>
      <c r="UHZ300" s="3">
        <v>93205</v>
      </c>
      <c r="UIA300" s="3">
        <v>93205</v>
      </c>
      <c r="UIB300" s="3">
        <v>93205</v>
      </c>
      <c r="UIC300" s="3">
        <v>93205</v>
      </c>
      <c r="UID300" s="3">
        <v>93205</v>
      </c>
      <c r="UIE300" s="3">
        <v>93205</v>
      </c>
      <c r="UIF300" s="3">
        <v>93205</v>
      </c>
      <c r="UIG300" s="3">
        <v>93205</v>
      </c>
      <c r="UIH300" s="3">
        <v>93205</v>
      </c>
      <c r="UII300" s="3">
        <v>93205</v>
      </c>
      <c r="UIJ300" s="3">
        <v>93205</v>
      </c>
      <c r="UIK300" s="3">
        <v>93205</v>
      </c>
      <c r="UIL300" s="3">
        <v>93205</v>
      </c>
      <c r="UIM300" s="3">
        <v>93205</v>
      </c>
      <c r="UIN300" s="3">
        <v>93205</v>
      </c>
      <c r="UIO300" s="3">
        <v>93205</v>
      </c>
      <c r="UIP300" s="3">
        <v>93205</v>
      </c>
      <c r="UIQ300" s="3">
        <v>93205</v>
      </c>
      <c r="UIR300" s="3">
        <v>93205</v>
      </c>
      <c r="UIS300" s="3">
        <v>93205</v>
      </c>
      <c r="UIT300" s="3">
        <v>93205</v>
      </c>
      <c r="UIU300" s="3">
        <v>93205</v>
      </c>
      <c r="UIV300" s="3">
        <v>93205</v>
      </c>
      <c r="UIW300" s="3">
        <v>93205</v>
      </c>
      <c r="UIX300" s="3">
        <v>93205</v>
      </c>
      <c r="UIY300" s="3">
        <v>93205</v>
      </c>
      <c r="UIZ300" s="3">
        <v>93205</v>
      </c>
      <c r="UJA300" s="3">
        <v>93205</v>
      </c>
      <c r="UJB300" s="3">
        <v>93205</v>
      </c>
      <c r="UJC300" s="3">
        <v>93205</v>
      </c>
      <c r="UJD300" s="3">
        <v>93205</v>
      </c>
      <c r="UJE300" s="3">
        <v>93205</v>
      </c>
      <c r="UJF300" s="3">
        <v>93205</v>
      </c>
      <c r="UJG300" s="3">
        <v>93205</v>
      </c>
      <c r="UJH300" s="3">
        <v>93205</v>
      </c>
      <c r="UJI300" s="3">
        <v>93205</v>
      </c>
      <c r="UJJ300" s="3">
        <v>93205</v>
      </c>
      <c r="UJK300" s="3">
        <v>93205</v>
      </c>
      <c r="UJL300" s="3">
        <v>93205</v>
      </c>
      <c r="UJM300" s="3">
        <v>93205</v>
      </c>
      <c r="UJN300" s="3">
        <v>93205</v>
      </c>
      <c r="UJO300" s="3">
        <v>93205</v>
      </c>
      <c r="UJP300" s="3">
        <v>93205</v>
      </c>
      <c r="UJQ300" s="3">
        <v>93205</v>
      </c>
      <c r="UJR300" s="3">
        <v>93205</v>
      </c>
      <c r="UJS300" s="3">
        <v>93205</v>
      </c>
      <c r="UJT300" s="3">
        <v>93205</v>
      </c>
      <c r="UJU300" s="3">
        <v>93205</v>
      </c>
      <c r="UJV300" s="3">
        <v>93205</v>
      </c>
      <c r="UJW300" s="3">
        <v>93205</v>
      </c>
      <c r="UJX300" s="3">
        <v>93205</v>
      </c>
      <c r="UJY300" s="3">
        <v>93205</v>
      </c>
      <c r="UJZ300" s="3">
        <v>93205</v>
      </c>
      <c r="UKA300" s="3">
        <v>93205</v>
      </c>
      <c r="UKB300" s="3">
        <v>93205</v>
      </c>
      <c r="UKC300" s="3">
        <v>93205</v>
      </c>
      <c r="UKD300" s="3">
        <v>93205</v>
      </c>
      <c r="UKE300" s="3">
        <v>93205</v>
      </c>
      <c r="UKF300" s="3">
        <v>93205</v>
      </c>
      <c r="UKG300" s="3">
        <v>93205</v>
      </c>
      <c r="UKH300" s="3">
        <v>93205</v>
      </c>
      <c r="UKI300" s="3">
        <v>93205</v>
      </c>
      <c r="UKJ300" s="3">
        <v>93205</v>
      </c>
      <c r="UKK300" s="3">
        <v>93205</v>
      </c>
      <c r="UKL300" s="3">
        <v>93205</v>
      </c>
      <c r="UKM300" s="3">
        <v>93205</v>
      </c>
      <c r="UKN300" s="3">
        <v>93205</v>
      </c>
      <c r="UKO300" s="3">
        <v>93205</v>
      </c>
      <c r="UKP300" s="3">
        <v>93205</v>
      </c>
      <c r="UKQ300" s="3">
        <v>93205</v>
      </c>
      <c r="UKR300" s="3">
        <v>93205</v>
      </c>
      <c r="UKS300" s="3">
        <v>93205</v>
      </c>
      <c r="UKT300" s="3">
        <v>93205</v>
      </c>
      <c r="UKU300" s="3">
        <v>93205</v>
      </c>
      <c r="UKV300" s="3">
        <v>93205</v>
      </c>
      <c r="UKW300" s="3">
        <v>93205</v>
      </c>
      <c r="UKX300" s="3">
        <v>93205</v>
      </c>
      <c r="UKY300" s="3">
        <v>93205</v>
      </c>
      <c r="UKZ300" s="3">
        <v>93205</v>
      </c>
      <c r="ULA300" s="3">
        <v>93205</v>
      </c>
      <c r="ULB300" s="3">
        <v>93205</v>
      </c>
      <c r="ULC300" s="3">
        <v>93205</v>
      </c>
      <c r="ULD300" s="3">
        <v>93205</v>
      </c>
      <c r="ULE300" s="3">
        <v>93205</v>
      </c>
      <c r="ULF300" s="3">
        <v>93205</v>
      </c>
      <c r="ULG300" s="3">
        <v>93205</v>
      </c>
      <c r="ULH300" s="3">
        <v>93205</v>
      </c>
      <c r="ULI300" s="3">
        <v>93205</v>
      </c>
      <c r="ULJ300" s="3">
        <v>93205</v>
      </c>
      <c r="ULK300" s="3">
        <v>93205</v>
      </c>
      <c r="ULL300" s="3">
        <v>93205</v>
      </c>
      <c r="ULM300" s="3">
        <v>93205</v>
      </c>
      <c r="ULN300" s="3">
        <v>93205</v>
      </c>
      <c r="ULO300" s="3">
        <v>93205</v>
      </c>
      <c r="ULP300" s="3">
        <v>93205</v>
      </c>
      <c r="ULQ300" s="3">
        <v>93205</v>
      </c>
      <c r="ULR300" s="3">
        <v>93205</v>
      </c>
      <c r="ULS300" s="3">
        <v>93205</v>
      </c>
      <c r="ULT300" s="3">
        <v>93205</v>
      </c>
      <c r="ULU300" s="3">
        <v>93205</v>
      </c>
      <c r="ULV300" s="3">
        <v>93205</v>
      </c>
      <c r="ULW300" s="3">
        <v>93205</v>
      </c>
      <c r="ULX300" s="3">
        <v>93205</v>
      </c>
      <c r="ULY300" s="3">
        <v>93205</v>
      </c>
      <c r="ULZ300" s="3">
        <v>93205</v>
      </c>
      <c r="UMA300" s="3">
        <v>93205</v>
      </c>
      <c r="UMB300" s="3">
        <v>93205</v>
      </c>
      <c r="UMC300" s="3">
        <v>93205</v>
      </c>
      <c r="UMD300" s="3">
        <v>93205</v>
      </c>
      <c r="UME300" s="3">
        <v>93205</v>
      </c>
      <c r="UMF300" s="3">
        <v>93205</v>
      </c>
      <c r="UMG300" s="3">
        <v>93205</v>
      </c>
      <c r="UMH300" s="3">
        <v>93205</v>
      </c>
      <c r="UMI300" s="3">
        <v>93205</v>
      </c>
      <c r="UMJ300" s="3">
        <v>93205</v>
      </c>
      <c r="UMK300" s="3">
        <v>93205</v>
      </c>
      <c r="UML300" s="3">
        <v>93205</v>
      </c>
      <c r="UMM300" s="3">
        <v>93205</v>
      </c>
      <c r="UMN300" s="3">
        <v>93205</v>
      </c>
      <c r="UMO300" s="3">
        <v>93205</v>
      </c>
      <c r="UMP300" s="3">
        <v>93205</v>
      </c>
      <c r="UMQ300" s="3">
        <v>93205</v>
      </c>
      <c r="UMR300" s="3">
        <v>93205</v>
      </c>
      <c r="UMS300" s="3">
        <v>93205</v>
      </c>
      <c r="UMT300" s="3">
        <v>93205</v>
      </c>
      <c r="UMU300" s="3">
        <v>93205</v>
      </c>
      <c r="UMV300" s="3">
        <v>93205</v>
      </c>
      <c r="UMW300" s="3">
        <v>93205</v>
      </c>
      <c r="UMX300" s="3">
        <v>93205</v>
      </c>
      <c r="UMY300" s="3">
        <v>93205</v>
      </c>
      <c r="UMZ300" s="3">
        <v>93205</v>
      </c>
      <c r="UNA300" s="3">
        <v>93205</v>
      </c>
      <c r="UNB300" s="3">
        <v>93205</v>
      </c>
      <c r="UNC300" s="3">
        <v>93205</v>
      </c>
      <c r="UND300" s="3">
        <v>93205</v>
      </c>
      <c r="UNE300" s="3">
        <v>93205</v>
      </c>
      <c r="UNF300" s="3">
        <v>93205</v>
      </c>
      <c r="UNG300" s="3">
        <v>93205</v>
      </c>
      <c r="UNH300" s="3">
        <v>93205</v>
      </c>
      <c r="UNI300" s="3">
        <v>93205</v>
      </c>
      <c r="UNJ300" s="3">
        <v>93205</v>
      </c>
      <c r="UNK300" s="3">
        <v>93205</v>
      </c>
      <c r="UNL300" s="3">
        <v>93205</v>
      </c>
      <c r="UNM300" s="3">
        <v>93205</v>
      </c>
      <c r="UNN300" s="3">
        <v>93205</v>
      </c>
      <c r="UNO300" s="3">
        <v>93205</v>
      </c>
      <c r="UNP300" s="3">
        <v>93205</v>
      </c>
      <c r="UNQ300" s="3">
        <v>93205</v>
      </c>
      <c r="UNR300" s="3">
        <v>93205</v>
      </c>
      <c r="UNS300" s="3">
        <v>93205</v>
      </c>
      <c r="UNT300" s="3">
        <v>93205</v>
      </c>
      <c r="UNU300" s="3">
        <v>93205</v>
      </c>
      <c r="UNV300" s="3">
        <v>93205</v>
      </c>
      <c r="UNW300" s="3">
        <v>93205</v>
      </c>
      <c r="UNX300" s="3">
        <v>93205</v>
      </c>
      <c r="UNY300" s="3">
        <v>93205</v>
      </c>
      <c r="UNZ300" s="3">
        <v>93205</v>
      </c>
      <c r="UOA300" s="3">
        <v>93205</v>
      </c>
      <c r="UOB300" s="3">
        <v>93205</v>
      </c>
      <c r="UOC300" s="3">
        <v>93205</v>
      </c>
      <c r="UOD300" s="3">
        <v>93205</v>
      </c>
      <c r="UOE300" s="3">
        <v>93205</v>
      </c>
      <c r="UOF300" s="3">
        <v>93205</v>
      </c>
      <c r="UOG300" s="3">
        <v>93205</v>
      </c>
      <c r="UOH300" s="3">
        <v>93205</v>
      </c>
      <c r="UOI300" s="3">
        <v>93205</v>
      </c>
      <c r="UOJ300" s="3">
        <v>93205</v>
      </c>
      <c r="UOK300" s="3">
        <v>93205</v>
      </c>
      <c r="UOL300" s="3">
        <v>93205</v>
      </c>
      <c r="UOM300" s="3">
        <v>93205</v>
      </c>
      <c r="UON300" s="3">
        <v>93205</v>
      </c>
      <c r="UOO300" s="3">
        <v>93205</v>
      </c>
      <c r="UOP300" s="3">
        <v>93205</v>
      </c>
      <c r="UOQ300" s="3">
        <v>93205</v>
      </c>
      <c r="UOR300" s="3">
        <v>93205</v>
      </c>
      <c r="UOS300" s="3">
        <v>93205</v>
      </c>
      <c r="UOT300" s="3">
        <v>93205</v>
      </c>
      <c r="UOU300" s="3">
        <v>93205</v>
      </c>
      <c r="UOV300" s="3">
        <v>93205</v>
      </c>
      <c r="UOW300" s="3">
        <v>93205</v>
      </c>
      <c r="UOX300" s="3">
        <v>93205</v>
      </c>
      <c r="UOY300" s="3">
        <v>93205</v>
      </c>
      <c r="UOZ300" s="3">
        <v>93205</v>
      </c>
      <c r="UPA300" s="3">
        <v>93205</v>
      </c>
      <c r="UPB300" s="3">
        <v>93205</v>
      </c>
      <c r="UPC300" s="3">
        <v>93205</v>
      </c>
      <c r="UPD300" s="3">
        <v>93205</v>
      </c>
      <c r="UPE300" s="3">
        <v>93205</v>
      </c>
      <c r="UPF300" s="3">
        <v>93205</v>
      </c>
      <c r="UPG300" s="3">
        <v>93205</v>
      </c>
      <c r="UPH300" s="3">
        <v>93205</v>
      </c>
      <c r="UPI300" s="3">
        <v>93205</v>
      </c>
      <c r="UPJ300" s="3">
        <v>93205</v>
      </c>
      <c r="UPK300" s="3">
        <v>93205</v>
      </c>
      <c r="UPL300" s="3">
        <v>93205</v>
      </c>
      <c r="UPM300" s="3">
        <v>93205</v>
      </c>
      <c r="UPN300" s="3">
        <v>93205</v>
      </c>
      <c r="UPO300" s="3">
        <v>93205</v>
      </c>
      <c r="UPP300" s="3">
        <v>93205</v>
      </c>
      <c r="UPQ300" s="3">
        <v>93205</v>
      </c>
      <c r="UPR300" s="3">
        <v>93205</v>
      </c>
      <c r="UPS300" s="3">
        <v>93205</v>
      </c>
      <c r="UPT300" s="3">
        <v>93205</v>
      </c>
      <c r="UPU300" s="3">
        <v>93205</v>
      </c>
      <c r="UPV300" s="3">
        <v>93205</v>
      </c>
      <c r="UPW300" s="3">
        <v>93205</v>
      </c>
      <c r="UPX300" s="3">
        <v>93205</v>
      </c>
      <c r="UPY300" s="3">
        <v>93205</v>
      </c>
      <c r="UPZ300" s="3">
        <v>93205</v>
      </c>
      <c r="UQA300" s="3">
        <v>93205</v>
      </c>
      <c r="UQB300" s="3">
        <v>93205</v>
      </c>
      <c r="UQC300" s="3">
        <v>93205</v>
      </c>
      <c r="UQD300" s="3">
        <v>93205</v>
      </c>
      <c r="UQE300" s="3">
        <v>93205</v>
      </c>
      <c r="UQF300" s="3">
        <v>93205</v>
      </c>
      <c r="UQG300" s="3">
        <v>93205</v>
      </c>
      <c r="UQH300" s="3">
        <v>93205</v>
      </c>
      <c r="UQI300" s="3">
        <v>93205</v>
      </c>
      <c r="UQJ300" s="3">
        <v>93205</v>
      </c>
      <c r="UQK300" s="3">
        <v>93205</v>
      </c>
      <c r="UQL300" s="3">
        <v>93205</v>
      </c>
      <c r="UQM300" s="3">
        <v>93205</v>
      </c>
      <c r="UQN300" s="3">
        <v>93205</v>
      </c>
      <c r="UQO300" s="3">
        <v>93205</v>
      </c>
      <c r="UQP300" s="3">
        <v>93205</v>
      </c>
      <c r="UQQ300" s="3">
        <v>93205</v>
      </c>
      <c r="UQR300" s="3">
        <v>93205</v>
      </c>
      <c r="UQS300" s="3">
        <v>93205</v>
      </c>
      <c r="UQT300" s="3">
        <v>93205</v>
      </c>
      <c r="UQU300" s="3">
        <v>93205</v>
      </c>
      <c r="UQV300" s="3">
        <v>93205</v>
      </c>
      <c r="UQW300" s="3">
        <v>93205</v>
      </c>
      <c r="UQX300" s="3">
        <v>93205</v>
      </c>
      <c r="UQY300" s="3">
        <v>93205</v>
      </c>
      <c r="UQZ300" s="3">
        <v>93205</v>
      </c>
      <c r="URA300" s="3">
        <v>93205</v>
      </c>
      <c r="URB300" s="3">
        <v>93205</v>
      </c>
      <c r="URC300" s="3">
        <v>93205</v>
      </c>
      <c r="URD300" s="3">
        <v>93205</v>
      </c>
      <c r="URE300" s="3">
        <v>93205</v>
      </c>
      <c r="URF300" s="3">
        <v>93205</v>
      </c>
      <c r="URG300" s="3">
        <v>93205</v>
      </c>
      <c r="URH300" s="3">
        <v>93205</v>
      </c>
      <c r="URI300" s="3">
        <v>93205</v>
      </c>
      <c r="URJ300" s="3">
        <v>93205</v>
      </c>
      <c r="URK300" s="3">
        <v>93205</v>
      </c>
      <c r="URL300" s="3">
        <v>93205</v>
      </c>
      <c r="URM300" s="3">
        <v>93205</v>
      </c>
      <c r="URN300" s="3">
        <v>93205</v>
      </c>
      <c r="URO300" s="3">
        <v>93205</v>
      </c>
      <c r="URP300" s="3">
        <v>93205</v>
      </c>
      <c r="URQ300" s="3">
        <v>93205</v>
      </c>
      <c r="URR300" s="3">
        <v>93205</v>
      </c>
      <c r="URS300" s="3">
        <v>93205</v>
      </c>
      <c r="URT300" s="3">
        <v>93205</v>
      </c>
      <c r="URU300" s="3">
        <v>93205</v>
      </c>
      <c r="URV300" s="3">
        <v>93205</v>
      </c>
      <c r="URW300" s="3">
        <v>93205</v>
      </c>
      <c r="URX300" s="3">
        <v>93205</v>
      </c>
      <c r="URY300" s="3">
        <v>93205</v>
      </c>
      <c r="URZ300" s="3">
        <v>93205</v>
      </c>
      <c r="USA300" s="3">
        <v>93205</v>
      </c>
      <c r="USB300" s="3">
        <v>93205</v>
      </c>
      <c r="USC300" s="3">
        <v>93205</v>
      </c>
      <c r="USD300" s="3">
        <v>93205</v>
      </c>
      <c r="USE300" s="3">
        <v>93205</v>
      </c>
      <c r="USF300" s="3">
        <v>93205</v>
      </c>
      <c r="USG300" s="3">
        <v>93205</v>
      </c>
      <c r="USH300" s="3">
        <v>93205</v>
      </c>
      <c r="USI300" s="3">
        <v>93205</v>
      </c>
      <c r="USJ300" s="3">
        <v>93205</v>
      </c>
      <c r="USK300" s="3">
        <v>93205</v>
      </c>
      <c r="USL300" s="3">
        <v>93205</v>
      </c>
      <c r="USM300" s="3">
        <v>93205</v>
      </c>
      <c r="USN300" s="3">
        <v>93205</v>
      </c>
      <c r="USO300" s="3">
        <v>93205</v>
      </c>
      <c r="USP300" s="3">
        <v>93205</v>
      </c>
      <c r="USQ300" s="3">
        <v>93205</v>
      </c>
      <c r="USR300" s="3">
        <v>93205</v>
      </c>
      <c r="USS300" s="3">
        <v>93205</v>
      </c>
      <c r="UST300" s="3">
        <v>93205</v>
      </c>
      <c r="USU300" s="3">
        <v>93205</v>
      </c>
      <c r="USV300" s="3">
        <v>93205</v>
      </c>
      <c r="USW300" s="3">
        <v>93205</v>
      </c>
      <c r="USX300" s="3">
        <v>93205</v>
      </c>
      <c r="USY300" s="3">
        <v>93205</v>
      </c>
      <c r="USZ300" s="3">
        <v>93205</v>
      </c>
      <c r="UTA300" s="3">
        <v>93205</v>
      </c>
      <c r="UTB300" s="3">
        <v>93205</v>
      </c>
      <c r="UTC300" s="3">
        <v>93205</v>
      </c>
      <c r="UTD300" s="3">
        <v>93205</v>
      </c>
      <c r="UTE300" s="3">
        <v>93205</v>
      </c>
      <c r="UTF300" s="3">
        <v>93205</v>
      </c>
      <c r="UTG300" s="3">
        <v>93205</v>
      </c>
      <c r="UTH300" s="3">
        <v>93205</v>
      </c>
      <c r="UTI300" s="3">
        <v>93205</v>
      </c>
      <c r="UTJ300" s="3">
        <v>93205</v>
      </c>
      <c r="UTK300" s="3">
        <v>93205</v>
      </c>
      <c r="UTL300" s="3">
        <v>93205</v>
      </c>
      <c r="UTM300" s="3">
        <v>93205</v>
      </c>
      <c r="UTN300" s="3">
        <v>93205</v>
      </c>
      <c r="UTO300" s="3">
        <v>93205</v>
      </c>
      <c r="UTP300" s="3">
        <v>93205</v>
      </c>
      <c r="UTQ300" s="3">
        <v>93205</v>
      </c>
      <c r="UTR300" s="3">
        <v>93205</v>
      </c>
      <c r="UTS300" s="3">
        <v>93205</v>
      </c>
      <c r="UTT300" s="3">
        <v>93205</v>
      </c>
      <c r="UTU300" s="3">
        <v>93205</v>
      </c>
      <c r="UTV300" s="3">
        <v>93205</v>
      </c>
      <c r="UTW300" s="3">
        <v>93205</v>
      </c>
      <c r="UTX300" s="3">
        <v>93205</v>
      </c>
      <c r="UTY300" s="3">
        <v>93205</v>
      </c>
      <c r="UTZ300" s="3">
        <v>93205</v>
      </c>
      <c r="UUA300" s="3">
        <v>93205</v>
      </c>
      <c r="UUB300" s="3">
        <v>93205</v>
      </c>
      <c r="UUC300" s="3">
        <v>93205</v>
      </c>
      <c r="UUD300" s="3">
        <v>93205</v>
      </c>
      <c r="UUE300" s="3">
        <v>93205</v>
      </c>
      <c r="UUF300" s="3">
        <v>93205</v>
      </c>
      <c r="UUG300" s="3">
        <v>93205</v>
      </c>
      <c r="UUH300" s="3">
        <v>93205</v>
      </c>
      <c r="UUI300" s="3">
        <v>93205</v>
      </c>
      <c r="UUJ300" s="3">
        <v>93205</v>
      </c>
      <c r="UUK300" s="3">
        <v>93205</v>
      </c>
      <c r="UUL300" s="3">
        <v>93205</v>
      </c>
      <c r="UUM300" s="3">
        <v>93205</v>
      </c>
      <c r="UUN300" s="3">
        <v>93205</v>
      </c>
      <c r="UUO300" s="3">
        <v>93205</v>
      </c>
      <c r="UUP300" s="3">
        <v>93205</v>
      </c>
      <c r="UUQ300" s="3">
        <v>93205</v>
      </c>
      <c r="UUR300" s="3">
        <v>93205</v>
      </c>
      <c r="UUS300" s="3">
        <v>93205</v>
      </c>
      <c r="UUT300" s="3">
        <v>93205</v>
      </c>
      <c r="UUU300" s="3">
        <v>93205</v>
      </c>
      <c r="UUV300" s="3">
        <v>93205</v>
      </c>
      <c r="UUW300" s="3">
        <v>93205</v>
      </c>
      <c r="UUX300" s="3">
        <v>93205</v>
      </c>
      <c r="UUY300" s="3">
        <v>93205</v>
      </c>
      <c r="UUZ300" s="3">
        <v>93205</v>
      </c>
      <c r="UVA300" s="3">
        <v>93205</v>
      </c>
      <c r="UVB300" s="3">
        <v>93205</v>
      </c>
      <c r="UVC300" s="3">
        <v>93205</v>
      </c>
      <c r="UVD300" s="3">
        <v>93205</v>
      </c>
      <c r="UVE300" s="3">
        <v>93205</v>
      </c>
      <c r="UVF300" s="3">
        <v>93205</v>
      </c>
      <c r="UVG300" s="3">
        <v>93205</v>
      </c>
      <c r="UVH300" s="3">
        <v>93205</v>
      </c>
      <c r="UVI300" s="3">
        <v>93205</v>
      </c>
      <c r="UVJ300" s="3">
        <v>93205</v>
      </c>
      <c r="UVK300" s="3">
        <v>93205</v>
      </c>
      <c r="UVL300" s="3">
        <v>93205</v>
      </c>
      <c r="UVM300" s="3">
        <v>93205</v>
      </c>
      <c r="UVN300" s="3">
        <v>93205</v>
      </c>
      <c r="UVO300" s="3">
        <v>93205</v>
      </c>
      <c r="UVP300" s="3">
        <v>93205</v>
      </c>
      <c r="UVQ300" s="3">
        <v>93205</v>
      </c>
      <c r="UVR300" s="3">
        <v>93205</v>
      </c>
      <c r="UVS300" s="3">
        <v>93205</v>
      </c>
      <c r="UVT300" s="3">
        <v>93205</v>
      </c>
      <c r="UVU300" s="3">
        <v>93205</v>
      </c>
      <c r="UVV300" s="3">
        <v>93205</v>
      </c>
      <c r="UVW300" s="3">
        <v>93205</v>
      </c>
      <c r="UVX300" s="3">
        <v>93205</v>
      </c>
      <c r="UVY300" s="3">
        <v>93205</v>
      </c>
      <c r="UVZ300" s="3">
        <v>93205</v>
      </c>
      <c r="UWA300" s="3">
        <v>93205</v>
      </c>
      <c r="UWB300" s="3">
        <v>93205</v>
      </c>
      <c r="UWC300" s="3">
        <v>93205</v>
      </c>
      <c r="UWD300" s="3">
        <v>93205</v>
      </c>
      <c r="UWE300" s="3">
        <v>93205</v>
      </c>
      <c r="UWF300" s="3">
        <v>93205</v>
      </c>
      <c r="UWG300" s="3">
        <v>93205</v>
      </c>
      <c r="UWH300" s="3">
        <v>93205</v>
      </c>
      <c r="UWI300" s="3">
        <v>93205</v>
      </c>
      <c r="UWJ300" s="3">
        <v>93205</v>
      </c>
      <c r="UWK300" s="3">
        <v>93205</v>
      </c>
      <c r="UWL300" s="3">
        <v>93205</v>
      </c>
      <c r="UWM300" s="3">
        <v>93205</v>
      </c>
      <c r="UWN300" s="3">
        <v>93205</v>
      </c>
      <c r="UWO300" s="3">
        <v>93205</v>
      </c>
      <c r="UWP300" s="3">
        <v>93205</v>
      </c>
      <c r="UWQ300" s="3">
        <v>93205</v>
      </c>
      <c r="UWR300" s="3">
        <v>93205</v>
      </c>
      <c r="UWS300" s="3">
        <v>93205</v>
      </c>
      <c r="UWT300" s="3">
        <v>93205</v>
      </c>
      <c r="UWU300" s="3">
        <v>93205</v>
      </c>
      <c r="UWV300" s="3">
        <v>93205</v>
      </c>
      <c r="UWW300" s="3">
        <v>93205</v>
      </c>
      <c r="UWX300" s="3">
        <v>93205</v>
      </c>
      <c r="UWY300" s="3">
        <v>93205</v>
      </c>
      <c r="UWZ300" s="3">
        <v>93205</v>
      </c>
      <c r="UXA300" s="3">
        <v>93205</v>
      </c>
      <c r="UXB300" s="3">
        <v>93205</v>
      </c>
      <c r="UXC300" s="3">
        <v>93205</v>
      </c>
      <c r="UXD300" s="3">
        <v>93205</v>
      </c>
      <c r="UXE300" s="3">
        <v>93205</v>
      </c>
      <c r="UXF300" s="3">
        <v>93205</v>
      </c>
      <c r="UXG300" s="3">
        <v>93205</v>
      </c>
      <c r="UXH300" s="3">
        <v>93205</v>
      </c>
      <c r="UXI300" s="3">
        <v>93205</v>
      </c>
      <c r="UXJ300" s="3">
        <v>93205</v>
      </c>
      <c r="UXK300" s="3">
        <v>93205</v>
      </c>
      <c r="UXL300" s="3">
        <v>93205</v>
      </c>
      <c r="UXM300" s="3">
        <v>93205</v>
      </c>
      <c r="UXN300" s="3">
        <v>93205</v>
      </c>
      <c r="UXO300" s="3">
        <v>93205</v>
      </c>
      <c r="UXP300" s="3">
        <v>93205</v>
      </c>
      <c r="UXQ300" s="3">
        <v>93205</v>
      </c>
      <c r="UXR300" s="3">
        <v>93205</v>
      </c>
      <c r="UXS300" s="3">
        <v>93205</v>
      </c>
      <c r="UXT300" s="3">
        <v>93205</v>
      </c>
      <c r="UXU300" s="3">
        <v>93205</v>
      </c>
      <c r="UXV300" s="3">
        <v>93205</v>
      </c>
      <c r="UXW300" s="3">
        <v>93205</v>
      </c>
      <c r="UXX300" s="3">
        <v>93205</v>
      </c>
      <c r="UXY300" s="3">
        <v>93205</v>
      </c>
      <c r="UXZ300" s="3">
        <v>93205</v>
      </c>
      <c r="UYA300" s="3">
        <v>93205</v>
      </c>
      <c r="UYB300" s="3">
        <v>93205</v>
      </c>
      <c r="UYC300" s="3">
        <v>93205</v>
      </c>
      <c r="UYD300" s="3">
        <v>93205</v>
      </c>
      <c r="UYE300" s="3">
        <v>93205</v>
      </c>
      <c r="UYF300" s="3">
        <v>93205</v>
      </c>
      <c r="UYG300" s="3">
        <v>93205</v>
      </c>
      <c r="UYH300" s="3">
        <v>93205</v>
      </c>
      <c r="UYI300" s="3">
        <v>93205</v>
      </c>
      <c r="UYJ300" s="3">
        <v>93205</v>
      </c>
      <c r="UYK300" s="3">
        <v>93205</v>
      </c>
      <c r="UYL300" s="3">
        <v>93205</v>
      </c>
      <c r="UYM300" s="3">
        <v>93205</v>
      </c>
      <c r="UYN300" s="3">
        <v>93205</v>
      </c>
      <c r="UYO300" s="3">
        <v>93205</v>
      </c>
      <c r="UYP300" s="3">
        <v>93205</v>
      </c>
      <c r="UYQ300" s="3">
        <v>93205</v>
      </c>
      <c r="UYR300" s="3">
        <v>93205</v>
      </c>
      <c r="UYS300" s="3">
        <v>93205</v>
      </c>
      <c r="UYT300" s="3">
        <v>93205</v>
      </c>
      <c r="UYU300" s="3">
        <v>93205</v>
      </c>
      <c r="UYV300" s="3">
        <v>93205</v>
      </c>
      <c r="UYW300" s="3">
        <v>93205</v>
      </c>
      <c r="UYX300" s="3">
        <v>93205</v>
      </c>
      <c r="UYY300" s="3">
        <v>93205</v>
      </c>
      <c r="UYZ300" s="3">
        <v>93205</v>
      </c>
      <c r="UZA300" s="3">
        <v>93205</v>
      </c>
      <c r="UZB300" s="3">
        <v>93205</v>
      </c>
      <c r="UZC300" s="3">
        <v>93205</v>
      </c>
      <c r="UZD300" s="3">
        <v>93205</v>
      </c>
      <c r="UZE300" s="3">
        <v>93205</v>
      </c>
      <c r="UZF300" s="3">
        <v>93205</v>
      </c>
      <c r="UZG300" s="3">
        <v>93205</v>
      </c>
      <c r="UZH300" s="3">
        <v>93205</v>
      </c>
      <c r="UZI300" s="3">
        <v>93205</v>
      </c>
      <c r="UZJ300" s="3">
        <v>93205</v>
      </c>
      <c r="UZK300" s="3">
        <v>93205</v>
      </c>
      <c r="UZL300" s="3">
        <v>93205</v>
      </c>
      <c r="UZM300" s="3">
        <v>93205</v>
      </c>
      <c r="UZN300" s="3">
        <v>93205</v>
      </c>
      <c r="UZO300" s="3">
        <v>93205</v>
      </c>
      <c r="UZP300" s="3">
        <v>93205</v>
      </c>
      <c r="UZQ300" s="3">
        <v>93205</v>
      </c>
      <c r="UZR300" s="3">
        <v>93205</v>
      </c>
      <c r="UZS300" s="3">
        <v>93205</v>
      </c>
      <c r="UZT300" s="3">
        <v>93205</v>
      </c>
      <c r="UZU300" s="3">
        <v>93205</v>
      </c>
      <c r="UZV300" s="3">
        <v>93205</v>
      </c>
      <c r="UZW300" s="3">
        <v>93205</v>
      </c>
      <c r="UZX300" s="3">
        <v>93205</v>
      </c>
      <c r="UZY300" s="3">
        <v>93205</v>
      </c>
      <c r="UZZ300" s="3">
        <v>93205</v>
      </c>
      <c r="VAA300" s="3">
        <v>93205</v>
      </c>
      <c r="VAB300" s="3">
        <v>93205</v>
      </c>
      <c r="VAC300" s="3">
        <v>93205</v>
      </c>
      <c r="VAD300" s="3">
        <v>93205</v>
      </c>
      <c r="VAE300" s="3">
        <v>93205</v>
      </c>
      <c r="VAF300" s="3">
        <v>93205</v>
      </c>
      <c r="VAG300" s="3">
        <v>93205</v>
      </c>
      <c r="VAH300" s="3">
        <v>93205</v>
      </c>
      <c r="VAI300" s="3">
        <v>93205</v>
      </c>
      <c r="VAJ300" s="3">
        <v>93205</v>
      </c>
      <c r="VAK300" s="3">
        <v>93205</v>
      </c>
      <c r="VAL300" s="3">
        <v>93205</v>
      </c>
      <c r="VAM300" s="3">
        <v>93205</v>
      </c>
      <c r="VAN300" s="3">
        <v>93205</v>
      </c>
      <c r="VAO300" s="3">
        <v>93205</v>
      </c>
      <c r="VAP300" s="3">
        <v>93205</v>
      </c>
      <c r="VAQ300" s="3">
        <v>93205</v>
      </c>
      <c r="VAR300" s="3">
        <v>93205</v>
      </c>
      <c r="VAS300" s="3">
        <v>93205</v>
      </c>
      <c r="VAT300" s="3">
        <v>93205</v>
      </c>
      <c r="VAU300" s="3">
        <v>93205</v>
      </c>
      <c r="VAV300" s="3">
        <v>93205</v>
      </c>
      <c r="VAW300" s="3">
        <v>93205</v>
      </c>
      <c r="VAX300" s="3">
        <v>93205</v>
      </c>
      <c r="VAY300" s="3">
        <v>93205</v>
      </c>
      <c r="VAZ300" s="3">
        <v>93205</v>
      </c>
      <c r="VBA300" s="3">
        <v>93205</v>
      </c>
      <c r="VBB300" s="3">
        <v>93205</v>
      </c>
      <c r="VBC300" s="3">
        <v>93205</v>
      </c>
      <c r="VBD300" s="3">
        <v>93205</v>
      </c>
      <c r="VBE300" s="3">
        <v>93205</v>
      </c>
      <c r="VBF300" s="3">
        <v>93205</v>
      </c>
      <c r="VBG300" s="3">
        <v>93205</v>
      </c>
      <c r="VBH300" s="3">
        <v>93205</v>
      </c>
      <c r="VBI300" s="3">
        <v>93205</v>
      </c>
      <c r="VBJ300" s="3">
        <v>93205</v>
      </c>
      <c r="VBK300" s="3">
        <v>93205</v>
      </c>
      <c r="VBL300" s="3">
        <v>93205</v>
      </c>
      <c r="VBM300" s="3">
        <v>93205</v>
      </c>
      <c r="VBN300" s="3">
        <v>93205</v>
      </c>
      <c r="VBO300" s="3">
        <v>93205</v>
      </c>
      <c r="VBP300" s="3">
        <v>93205</v>
      </c>
      <c r="VBQ300" s="3">
        <v>93205</v>
      </c>
      <c r="VBR300" s="3">
        <v>93205</v>
      </c>
      <c r="VBS300" s="3">
        <v>93205</v>
      </c>
      <c r="VBT300" s="3">
        <v>93205</v>
      </c>
      <c r="VBU300" s="3">
        <v>93205</v>
      </c>
      <c r="VBV300" s="3">
        <v>93205</v>
      </c>
      <c r="VBW300" s="3">
        <v>93205</v>
      </c>
      <c r="VBX300" s="3">
        <v>93205</v>
      </c>
      <c r="VBY300" s="3">
        <v>93205</v>
      </c>
      <c r="VBZ300" s="3">
        <v>93205</v>
      </c>
      <c r="VCA300" s="3">
        <v>93205</v>
      </c>
      <c r="VCB300" s="3">
        <v>93205</v>
      </c>
      <c r="VCC300" s="3">
        <v>93205</v>
      </c>
      <c r="VCD300" s="3">
        <v>93205</v>
      </c>
      <c r="VCE300" s="3">
        <v>93205</v>
      </c>
      <c r="VCF300" s="3">
        <v>93205</v>
      </c>
      <c r="VCG300" s="3">
        <v>93205</v>
      </c>
      <c r="VCH300" s="3">
        <v>93205</v>
      </c>
      <c r="VCI300" s="3">
        <v>93205</v>
      </c>
      <c r="VCJ300" s="3">
        <v>93205</v>
      </c>
      <c r="VCK300" s="3">
        <v>93205</v>
      </c>
      <c r="VCL300" s="3">
        <v>93205</v>
      </c>
      <c r="VCM300" s="3">
        <v>93205</v>
      </c>
      <c r="VCN300" s="3">
        <v>93205</v>
      </c>
      <c r="VCO300" s="3">
        <v>93205</v>
      </c>
      <c r="VCP300" s="3">
        <v>93205</v>
      </c>
      <c r="VCQ300" s="3">
        <v>93205</v>
      </c>
      <c r="VCR300" s="3">
        <v>93205</v>
      </c>
      <c r="VCS300" s="3">
        <v>93205</v>
      </c>
      <c r="VCT300" s="3">
        <v>93205</v>
      </c>
      <c r="VCU300" s="3">
        <v>93205</v>
      </c>
      <c r="VCV300" s="3">
        <v>93205</v>
      </c>
      <c r="VCW300" s="3">
        <v>93205</v>
      </c>
      <c r="VCX300" s="3">
        <v>93205</v>
      </c>
      <c r="VCY300" s="3">
        <v>93205</v>
      </c>
      <c r="VCZ300" s="3">
        <v>93205</v>
      </c>
      <c r="VDA300" s="3">
        <v>93205</v>
      </c>
      <c r="VDB300" s="3">
        <v>93205</v>
      </c>
      <c r="VDC300" s="3">
        <v>93205</v>
      </c>
      <c r="VDD300" s="3">
        <v>93205</v>
      </c>
      <c r="VDE300" s="3">
        <v>93205</v>
      </c>
      <c r="VDF300" s="3">
        <v>93205</v>
      </c>
      <c r="VDG300" s="3">
        <v>93205</v>
      </c>
      <c r="VDH300" s="3">
        <v>93205</v>
      </c>
      <c r="VDI300" s="3">
        <v>93205</v>
      </c>
      <c r="VDJ300" s="3">
        <v>93205</v>
      </c>
      <c r="VDK300" s="3">
        <v>93205</v>
      </c>
      <c r="VDL300" s="3">
        <v>93205</v>
      </c>
      <c r="VDM300" s="3">
        <v>93205</v>
      </c>
      <c r="VDN300" s="3">
        <v>93205</v>
      </c>
      <c r="VDO300" s="3">
        <v>93205</v>
      </c>
      <c r="VDP300" s="3">
        <v>93205</v>
      </c>
      <c r="VDQ300" s="3">
        <v>93205</v>
      </c>
      <c r="VDR300" s="3">
        <v>93205</v>
      </c>
      <c r="VDS300" s="3">
        <v>93205</v>
      </c>
      <c r="VDT300" s="3">
        <v>93205</v>
      </c>
      <c r="VDU300" s="3">
        <v>93205</v>
      </c>
      <c r="VDV300" s="3">
        <v>93205</v>
      </c>
      <c r="VDW300" s="3">
        <v>93205</v>
      </c>
      <c r="VDX300" s="3">
        <v>93205</v>
      </c>
      <c r="VDY300" s="3">
        <v>93205</v>
      </c>
      <c r="VDZ300" s="3">
        <v>93205</v>
      </c>
      <c r="VEA300" s="3">
        <v>93205</v>
      </c>
      <c r="VEB300" s="3">
        <v>93205</v>
      </c>
      <c r="VEC300" s="3">
        <v>93205</v>
      </c>
      <c r="VED300" s="3">
        <v>93205</v>
      </c>
      <c r="VEE300" s="3">
        <v>93205</v>
      </c>
      <c r="VEF300" s="3">
        <v>93205</v>
      </c>
      <c r="VEG300" s="3">
        <v>93205</v>
      </c>
      <c r="VEH300" s="3">
        <v>93205</v>
      </c>
      <c r="VEI300" s="3">
        <v>93205</v>
      </c>
      <c r="VEJ300" s="3">
        <v>93205</v>
      </c>
      <c r="VEK300" s="3">
        <v>93205</v>
      </c>
      <c r="VEL300" s="3">
        <v>93205</v>
      </c>
      <c r="VEM300" s="3">
        <v>93205</v>
      </c>
      <c r="VEN300" s="3">
        <v>93205</v>
      </c>
      <c r="VEO300" s="3">
        <v>93205</v>
      </c>
      <c r="VEP300" s="3">
        <v>93205</v>
      </c>
      <c r="VEQ300" s="3">
        <v>93205</v>
      </c>
      <c r="VER300" s="3">
        <v>93205</v>
      </c>
      <c r="VES300" s="3">
        <v>93205</v>
      </c>
      <c r="VET300" s="3">
        <v>93205</v>
      </c>
      <c r="VEU300" s="3">
        <v>93205</v>
      </c>
      <c r="VEV300" s="3">
        <v>93205</v>
      </c>
      <c r="VEW300" s="3">
        <v>93205</v>
      </c>
      <c r="VEX300" s="3">
        <v>93205</v>
      </c>
      <c r="VEY300" s="3">
        <v>93205</v>
      </c>
      <c r="VEZ300" s="3">
        <v>93205</v>
      </c>
      <c r="VFA300" s="3">
        <v>93205</v>
      </c>
      <c r="VFB300" s="3">
        <v>93205</v>
      </c>
      <c r="VFC300" s="3">
        <v>93205</v>
      </c>
      <c r="VFD300" s="3">
        <v>93205</v>
      </c>
      <c r="VFE300" s="3">
        <v>93205</v>
      </c>
      <c r="VFF300" s="3">
        <v>93205</v>
      </c>
      <c r="VFG300" s="3">
        <v>93205</v>
      </c>
      <c r="VFH300" s="3">
        <v>93205</v>
      </c>
      <c r="VFI300" s="3">
        <v>93205</v>
      </c>
      <c r="VFJ300" s="3">
        <v>93205</v>
      </c>
      <c r="VFK300" s="3">
        <v>93205</v>
      </c>
      <c r="VFL300" s="3">
        <v>93205</v>
      </c>
      <c r="VFM300" s="3">
        <v>93205</v>
      </c>
      <c r="VFN300" s="3">
        <v>93205</v>
      </c>
      <c r="VFO300" s="3">
        <v>93205</v>
      </c>
      <c r="VFP300" s="3">
        <v>93205</v>
      </c>
      <c r="VFQ300" s="3">
        <v>93205</v>
      </c>
      <c r="VFR300" s="3">
        <v>93205</v>
      </c>
      <c r="VFS300" s="3">
        <v>93205</v>
      </c>
      <c r="VFT300" s="3">
        <v>93205</v>
      </c>
      <c r="VFU300" s="3">
        <v>93205</v>
      </c>
      <c r="VFV300" s="3">
        <v>93205</v>
      </c>
      <c r="VFW300" s="3">
        <v>93205</v>
      </c>
      <c r="VFX300" s="3">
        <v>93205</v>
      </c>
      <c r="VFY300" s="3">
        <v>93205</v>
      </c>
      <c r="VFZ300" s="3">
        <v>93205</v>
      </c>
      <c r="VGA300" s="3">
        <v>93205</v>
      </c>
      <c r="VGB300" s="3">
        <v>93205</v>
      </c>
      <c r="VGC300" s="3">
        <v>93205</v>
      </c>
      <c r="VGD300" s="3">
        <v>93205</v>
      </c>
      <c r="VGE300" s="3">
        <v>93205</v>
      </c>
      <c r="VGF300" s="3">
        <v>93205</v>
      </c>
      <c r="VGG300" s="3">
        <v>93205</v>
      </c>
      <c r="VGH300" s="3">
        <v>93205</v>
      </c>
      <c r="VGI300" s="3">
        <v>93205</v>
      </c>
      <c r="VGJ300" s="3">
        <v>93205</v>
      </c>
      <c r="VGK300" s="3">
        <v>93205</v>
      </c>
      <c r="VGL300" s="3">
        <v>93205</v>
      </c>
      <c r="VGM300" s="3">
        <v>93205</v>
      </c>
      <c r="VGN300" s="3">
        <v>93205</v>
      </c>
      <c r="VGO300" s="3">
        <v>93205</v>
      </c>
      <c r="VGP300" s="3">
        <v>93205</v>
      </c>
      <c r="VGQ300" s="3">
        <v>93205</v>
      </c>
      <c r="VGR300" s="3">
        <v>93205</v>
      </c>
      <c r="VGS300" s="3">
        <v>93205</v>
      </c>
      <c r="VGT300" s="3">
        <v>93205</v>
      </c>
      <c r="VGU300" s="3">
        <v>93205</v>
      </c>
      <c r="VGV300" s="3">
        <v>93205</v>
      </c>
      <c r="VGW300" s="3">
        <v>93205</v>
      </c>
      <c r="VGX300" s="3">
        <v>93205</v>
      </c>
      <c r="VGY300" s="3">
        <v>93205</v>
      </c>
      <c r="VGZ300" s="3">
        <v>93205</v>
      </c>
      <c r="VHA300" s="3">
        <v>93205</v>
      </c>
      <c r="VHB300" s="3">
        <v>93205</v>
      </c>
      <c r="VHC300" s="3">
        <v>93205</v>
      </c>
      <c r="VHD300" s="3">
        <v>93205</v>
      </c>
      <c r="VHE300" s="3">
        <v>93205</v>
      </c>
      <c r="VHF300" s="3">
        <v>93205</v>
      </c>
      <c r="VHG300" s="3">
        <v>93205</v>
      </c>
      <c r="VHH300" s="3">
        <v>93205</v>
      </c>
      <c r="VHI300" s="3">
        <v>93205</v>
      </c>
      <c r="VHJ300" s="3">
        <v>93205</v>
      </c>
      <c r="VHK300" s="3">
        <v>93205</v>
      </c>
      <c r="VHL300" s="3">
        <v>93205</v>
      </c>
      <c r="VHM300" s="3">
        <v>93205</v>
      </c>
      <c r="VHN300" s="3">
        <v>93205</v>
      </c>
      <c r="VHO300" s="3">
        <v>93205</v>
      </c>
      <c r="VHP300" s="3">
        <v>93205</v>
      </c>
      <c r="VHQ300" s="3">
        <v>93205</v>
      </c>
      <c r="VHR300" s="3">
        <v>93205</v>
      </c>
      <c r="VHS300" s="3">
        <v>93205</v>
      </c>
      <c r="VHT300" s="3">
        <v>93205</v>
      </c>
      <c r="VHU300" s="3">
        <v>93205</v>
      </c>
      <c r="VHV300" s="3">
        <v>93205</v>
      </c>
      <c r="VHW300" s="3">
        <v>93205</v>
      </c>
      <c r="VHX300" s="3">
        <v>93205</v>
      </c>
      <c r="VHY300" s="3">
        <v>93205</v>
      </c>
      <c r="VHZ300" s="3">
        <v>93205</v>
      </c>
      <c r="VIA300" s="3">
        <v>93205</v>
      </c>
      <c r="VIB300" s="3">
        <v>93205</v>
      </c>
      <c r="VIC300" s="3">
        <v>93205</v>
      </c>
      <c r="VID300" s="3">
        <v>93205</v>
      </c>
      <c r="VIE300" s="3">
        <v>93205</v>
      </c>
      <c r="VIF300" s="3">
        <v>93205</v>
      </c>
      <c r="VIG300" s="3">
        <v>93205</v>
      </c>
      <c r="VIH300" s="3">
        <v>93205</v>
      </c>
      <c r="VII300" s="3">
        <v>93205</v>
      </c>
      <c r="VIJ300" s="3">
        <v>93205</v>
      </c>
      <c r="VIK300" s="3">
        <v>93205</v>
      </c>
      <c r="VIL300" s="3">
        <v>93205</v>
      </c>
      <c r="VIM300" s="3">
        <v>93205</v>
      </c>
      <c r="VIN300" s="3">
        <v>93205</v>
      </c>
      <c r="VIO300" s="3">
        <v>93205</v>
      </c>
      <c r="VIP300" s="3">
        <v>93205</v>
      </c>
      <c r="VIQ300" s="3">
        <v>93205</v>
      </c>
      <c r="VIR300" s="3">
        <v>93205</v>
      </c>
      <c r="VIS300" s="3">
        <v>93205</v>
      </c>
      <c r="VIT300" s="3">
        <v>93205</v>
      </c>
      <c r="VIU300" s="3">
        <v>93205</v>
      </c>
      <c r="VIV300" s="3">
        <v>93205</v>
      </c>
      <c r="VIW300" s="3">
        <v>93205</v>
      </c>
      <c r="VIX300" s="3">
        <v>93205</v>
      </c>
      <c r="VIY300" s="3">
        <v>93205</v>
      </c>
      <c r="VIZ300" s="3">
        <v>93205</v>
      </c>
      <c r="VJA300" s="3">
        <v>93205</v>
      </c>
      <c r="VJB300" s="3">
        <v>93205</v>
      </c>
      <c r="VJC300" s="3">
        <v>93205</v>
      </c>
      <c r="VJD300" s="3">
        <v>93205</v>
      </c>
      <c r="VJE300" s="3">
        <v>93205</v>
      </c>
      <c r="VJF300" s="3">
        <v>93205</v>
      </c>
      <c r="VJG300" s="3">
        <v>93205</v>
      </c>
      <c r="VJH300" s="3">
        <v>93205</v>
      </c>
      <c r="VJI300" s="3">
        <v>93205</v>
      </c>
      <c r="VJJ300" s="3">
        <v>93205</v>
      </c>
      <c r="VJK300" s="3">
        <v>93205</v>
      </c>
      <c r="VJL300" s="3">
        <v>93205</v>
      </c>
      <c r="VJM300" s="3">
        <v>93205</v>
      </c>
      <c r="VJN300" s="3">
        <v>93205</v>
      </c>
      <c r="VJO300" s="3">
        <v>93205</v>
      </c>
      <c r="VJP300" s="3">
        <v>93205</v>
      </c>
      <c r="VJQ300" s="3">
        <v>93205</v>
      </c>
      <c r="VJR300" s="3">
        <v>93205</v>
      </c>
      <c r="VJS300" s="3">
        <v>93205</v>
      </c>
      <c r="VJT300" s="3">
        <v>93205</v>
      </c>
      <c r="VJU300" s="3">
        <v>93205</v>
      </c>
      <c r="VJV300" s="3">
        <v>93205</v>
      </c>
      <c r="VJW300" s="3">
        <v>93205</v>
      </c>
      <c r="VJX300" s="3">
        <v>93205</v>
      </c>
      <c r="VJY300" s="3">
        <v>93205</v>
      </c>
      <c r="VJZ300" s="3">
        <v>93205</v>
      </c>
      <c r="VKA300" s="3">
        <v>93205</v>
      </c>
      <c r="VKB300" s="3">
        <v>93205</v>
      </c>
      <c r="VKC300" s="3">
        <v>93205</v>
      </c>
      <c r="VKD300" s="3">
        <v>93205</v>
      </c>
      <c r="VKE300" s="3">
        <v>93205</v>
      </c>
      <c r="VKF300" s="3">
        <v>93205</v>
      </c>
      <c r="VKG300" s="3">
        <v>93205</v>
      </c>
      <c r="VKH300" s="3">
        <v>93205</v>
      </c>
      <c r="VKI300" s="3">
        <v>93205</v>
      </c>
      <c r="VKJ300" s="3">
        <v>93205</v>
      </c>
      <c r="VKK300" s="3">
        <v>93205</v>
      </c>
      <c r="VKL300" s="3">
        <v>93205</v>
      </c>
      <c r="VKM300" s="3">
        <v>93205</v>
      </c>
      <c r="VKN300" s="3">
        <v>93205</v>
      </c>
      <c r="VKO300" s="3">
        <v>93205</v>
      </c>
      <c r="VKP300" s="3">
        <v>93205</v>
      </c>
      <c r="VKQ300" s="3">
        <v>93205</v>
      </c>
      <c r="VKR300" s="3">
        <v>93205</v>
      </c>
      <c r="VKS300" s="3">
        <v>93205</v>
      </c>
      <c r="VKT300" s="3">
        <v>93205</v>
      </c>
      <c r="VKU300" s="3">
        <v>93205</v>
      </c>
      <c r="VKV300" s="3">
        <v>93205</v>
      </c>
      <c r="VKW300" s="3">
        <v>93205</v>
      </c>
      <c r="VKX300" s="3">
        <v>93205</v>
      </c>
      <c r="VKY300" s="3">
        <v>93205</v>
      </c>
      <c r="VKZ300" s="3">
        <v>93205</v>
      </c>
      <c r="VLA300" s="3">
        <v>93205</v>
      </c>
      <c r="VLB300" s="3">
        <v>93205</v>
      </c>
      <c r="VLC300" s="3">
        <v>93205</v>
      </c>
      <c r="VLD300" s="3">
        <v>93205</v>
      </c>
      <c r="VLE300" s="3">
        <v>93205</v>
      </c>
      <c r="VLF300" s="3">
        <v>93205</v>
      </c>
      <c r="VLG300" s="3">
        <v>93205</v>
      </c>
      <c r="VLH300" s="3">
        <v>93205</v>
      </c>
      <c r="VLI300" s="3">
        <v>93205</v>
      </c>
      <c r="VLJ300" s="3">
        <v>93205</v>
      </c>
      <c r="VLK300" s="3">
        <v>93205</v>
      </c>
      <c r="VLL300" s="3">
        <v>93205</v>
      </c>
      <c r="VLM300" s="3">
        <v>93205</v>
      </c>
      <c r="VLN300" s="3">
        <v>93205</v>
      </c>
      <c r="VLO300" s="3">
        <v>93205</v>
      </c>
      <c r="VLP300" s="3">
        <v>93205</v>
      </c>
      <c r="VLQ300" s="3">
        <v>93205</v>
      </c>
      <c r="VLR300" s="3">
        <v>93205</v>
      </c>
      <c r="VLS300" s="3">
        <v>93205</v>
      </c>
      <c r="VLT300" s="3">
        <v>93205</v>
      </c>
      <c r="VLU300" s="3">
        <v>93205</v>
      </c>
      <c r="VLV300" s="3">
        <v>93205</v>
      </c>
      <c r="VLW300" s="3">
        <v>93205</v>
      </c>
      <c r="VLX300" s="3">
        <v>93205</v>
      </c>
      <c r="VLY300" s="3">
        <v>93205</v>
      </c>
      <c r="VLZ300" s="3">
        <v>93205</v>
      </c>
      <c r="VMA300" s="3">
        <v>93205</v>
      </c>
      <c r="VMB300" s="3">
        <v>93205</v>
      </c>
      <c r="VMC300" s="3">
        <v>93205</v>
      </c>
      <c r="VMD300" s="3">
        <v>93205</v>
      </c>
      <c r="VME300" s="3">
        <v>93205</v>
      </c>
      <c r="VMF300" s="3">
        <v>93205</v>
      </c>
      <c r="VMG300" s="3">
        <v>93205</v>
      </c>
      <c r="VMH300" s="3">
        <v>93205</v>
      </c>
      <c r="VMI300" s="3">
        <v>93205</v>
      </c>
      <c r="VMJ300" s="3">
        <v>93205</v>
      </c>
      <c r="VMK300" s="3">
        <v>93205</v>
      </c>
      <c r="VML300" s="3">
        <v>93205</v>
      </c>
      <c r="VMM300" s="3">
        <v>93205</v>
      </c>
      <c r="VMN300" s="3">
        <v>93205</v>
      </c>
      <c r="VMO300" s="3">
        <v>93205</v>
      </c>
      <c r="VMP300" s="3">
        <v>93205</v>
      </c>
      <c r="VMQ300" s="3">
        <v>93205</v>
      </c>
      <c r="VMR300" s="3">
        <v>93205</v>
      </c>
      <c r="VMS300" s="3">
        <v>93205</v>
      </c>
      <c r="VMT300" s="3">
        <v>93205</v>
      </c>
      <c r="VMU300" s="3">
        <v>93205</v>
      </c>
      <c r="VMV300" s="3">
        <v>93205</v>
      </c>
      <c r="VMW300" s="3">
        <v>93205</v>
      </c>
      <c r="VMX300" s="3">
        <v>93205</v>
      </c>
      <c r="VMY300" s="3">
        <v>93205</v>
      </c>
      <c r="VMZ300" s="3">
        <v>93205</v>
      </c>
      <c r="VNA300" s="3">
        <v>93205</v>
      </c>
      <c r="VNB300" s="3">
        <v>93205</v>
      </c>
      <c r="VNC300" s="3">
        <v>93205</v>
      </c>
      <c r="VND300" s="3">
        <v>93205</v>
      </c>
      <c r="VNE300" s="3">
        <v>93205</v>
      </c>
      <c r="VNF300" s="3">
        <v>93205</v>
      </c>
      <c r="VNG300" s="3">
        <v>93205</v>
      </c>
      <c r="VNH300" s="3">
        <v>93205</v>
      </c>
      <c r="VNI300" s="3">
        <v>93205</v>
      </c>
      <c r="VNJ300" s="3">
        <v>93205</v>
      </c>
      <c r="VNK300" s="3">
        <v>93205</v>
      </c>
      <c r="VNL300" s="3">
        <v>93205</v>
      </c>
      <c r="VNM300" s="3">
        <v>93205</v>
      </c>
      <c r="VNN300" s="3">
        <v>93205</v>
      </c>
      <c r="VNO300" s="3">
        <v>93205</v>
      </c>
      <c r="VNP300" s="3">
        <v>93205</v>
      </c>
      <c r="VNQ300" s="3">
        <v>93205</v>
      </c>
      <c r="VNR300" s="3">
        <v>93205</v>
      </c>
      <c r="VNS300" s="3">
        <v>93205</v>
      </c>
      <c r="VNT300" s="3">
        <v>93205</v>
      </c>
      <c r="VNU300" s="3">
        <v>93205</v>
      </c>
      <c r="VNV300" s="3">
        <v>93205</v>
      </c>
      <c r="VNW300" s="3">
        <v>93205</v>
      </c>
      <c r="VNX300" s="3">
        <v>93205</v>
      </c>
      <c r="VNY300" s="3">
        <v>93205</v>
      </c>
      <c r="VNZ300" s="3">
        <v>93205</v>
      </c>
      <c r="VOA300" s="3">
        <v>93205</v>
      </c>
      <c r="VOB300" s="3">
        <v>93205</v>
      </c>
      <c r="VOC300" s="3">
        <v>93205</v>
      </c>
      <c r="VOD300" s="3">
        <v>93205</v>
      </c>
      <c r="VOE300" s="3">
        <v>93205</v>
      </c>
      <c r="VOF300" s="3">
        <v>93205</v>
      </c>
      <c r="VOG300" s="3">
        <v>93205</v>
      </c>
      <c r="VOH300" s="3">
        <v>93205</v>
      </c>
      <c r="VOI300" s="3">
        <v>93205</v>
      </c>
      <c r="VOJ300" s="3">
        <v>93205</v>
      </c>
      <c r="VOK300" s="3">
        <v>93205</v>
      </c>
      <c r="VOL300" s="3">
        <v>93205</v>
      </c>
      <c r="VOM300" s="3">
        <v>93205</v>
      </c>
      <c r="VON300" s="3">
        <v>93205</v>
      </c>
      <c r="VOO300" s="3">
        <v>93205</v>
      </c>
      <c r="VOP300" s="3">
        <v>93205</v>
      </c>
      <c r="VOQ300" s="3">
        <v>93205</v>
      </c>
      <c r="VOR300" s="3">
        <v>93205</v>
      </c>
      <c r="VOS300" s="3">
        <v>93205</v>
      </c>
      <c r="VOT300" s="3">
        <v>93205</v>
      </c>
      <c r="VOU300" s="3">
        <v>93205</v>
      </c>
      <c r="VOV300" s="3">
        <v>93205</v>
      </c>
      <c r="VOW300" s="3">
        <v>93205</v>
      </c>
      <c r="VOX300" s="3">
        <v>93205</v>
      </c>
      <c r="VOY300" s="3">
        <v>93205</v>
      </c>
      <c r="VOZ300" s="3">
        <v>93205</v>
      </c>
      <c r="VPA300" s="3">
        <v>93205</v>
      </c>
      <c r="VPB300" s="3">
        <v>93205</v>
      </c>
      <c r="VPC300" s="3">
        <v>93205</v>
      </c>
      <c r="VPD300" s="3">
        <v>93205</v>
      </c>
      <c r="VPE300" s="3">
        <v>93205</v>
      </c>
      <c r="VPF300" s="3">
        <v>93205</v>
      </c>
      <c r="VPG300" s="3">
        <v>93205</v>
      </c>
      <c r="VPH300" s="3">
        <v>93205</v>
      </c>
      <c r="VPI300" s="3">
        <v>93205</v>
      </c>
      <c r="VPJ300" s="3">
        <v>93205</v>
      </c>
      <c r="VPK300" s="3">
        <v>93205</v>
      </c>
      <c r="VPL300" s="3">
        <v>93205</v>
      </c>
      <c r="VPM300" s="3">
        <v>93205</v>
      </c>
      <c r="VPN300" s="3">
        <v>93205</v>
      </c>
      <c r="VPO300" s="3">
        <v>93205</v>
      </c>
      <c r="VPP300" s="3">
        <v>93205</v>
      </c>
      <c r="VPQ300" s="3">
        <v>93205</v>
      </c>
      <c r="VPR300" s="3">
        <v>93205</v>
      </c>
      <c r="VPS300" s="3">
        <v>93205</v>
      </c>
      <c r="VPT300" s="3">
        <v>93205</v>
      </c>
      <c r="VPU300" s="3">
        <v>93205</v>
      </c>
      <c r="VPV300" s="3">
        <v>93205</v>
      </c>
      <c r="VPW300" s="3">
        <v>93205</v>
      </c>
      <c r="VPX300" s="3">
        <v>93205</v>
      </c>
      <c r="VPY300" s="3">
        <v>93205</v>
      </c>
      <c r="VPZ300" s="3">
        <v>93205</v>
      </c>
      <c r="VQA300" s="3">
        <v>93205</v>
      </c>
      <c r="VQB300" s="3">
        <v>93205</v>
      </c>
      <c r="VQC300" s="3">
        <v>93205</v>
      </c>
      <c r="VQD300" s="3">
        <v>93205</v>
      </c>
      <c r="VQE300" s="3">
        <v>93205</v>
      </c>
      <c r="VQF300" s="3">
        <v>93205</v>
      </c>
      <c r="VQG300" s="3">
        <v>93205</v>
      </c>
      <c r="VQH300" s="3">
        <v>93205</v>
      </c>
      <c r="VQI300" s="3">
        <v>93205</v>
      </c>
      <c r="VQJ300" s="3">
        <v>93205</v>
      </c>
      <c r="VQK300" s="3">
        <v>93205</v>
      </c>
      <c r="VQL300" s="3">
        <v>93205</v>
      </c>
      <c r="VQM300" s="3">
        <v>93205</v>
      </c>
      <c r="VQN300" s="3">
        <v>93205</v>
      </c>
      <c r="VQO300" s="3">
        <v>93205</v>
      </c>
      <c r="VQP300" s="3">
        <v>93205</v>
      </c>
      <c r="VQQ300" s="3">
        <v>93205</v>
      </c>
      <c r="VQR300" s="3">
        <v>93205</v>
      </c>
      <c r="VQS300" s="3">
        <v>93205</v>
      </c>
      <c r="VQT300" s="3">
        <v>93205</v>
      </c>
      <c r="VQU300" s="3">
        <v>93205</v>
      </c>
      <c r="VQV300" s="3">
        <v>93205</v>
      </c>
      <c r="VQW300" s="3">
        <v>93205</v>
      </c>
      <c r="VQX300" s="3">
        <v>93205</v>
      </c>
      <c r="VQY300" s="3">
        <v>93205</v>
      </c>
      <c r="VQZ300" s="3">
        <v>93205</v>
      </c>
      <c r="VRA300" s="3">
        <v>93205</v>
      </c>
      <c r="VRB300" s="3">
        <v>93205</v>
      </c>
      <c r="VRC300" s="3">
        <v>93205</v>
      </c>
      <c r="VRD300" s="3">
        <v>93205</v>
      </c>
      <c r="VRE300" s="3">
        <v>93205</v>
      </c>
      <c r="VRF300" s="3">
        <v>93205</v>
      </c>
      <c r="VRG300" s="3">
        <v>93205</v>
      </c>
      <c r="VRH300" s="3">
        <v>93205</v>
      </c>
      <c r="VRI300" s="3">
        <v>93205</v>
      </c>
      <c r="VRJ300" s="3">
        <v>93205</v>
      </c>
      <c r="VRK300" s="3">
        <v>93205</v>
      </c>
      <c r="VRL300" s="3">
        <v>93205</v>
      </c>
      <c r="VRM300" s="3">
        <v>93205</v>
      </c>
      <c r="VRN300" s="3">
        <v>93205</v>
      </c>
      <c r="VRO300" s="3">
        <v>93205</v>
      </c>
      <c r="VRP300" s="3">
        <v>93205</v>
      </c>
      <c r="VRQ300" s="3">
        <v>93205</v>
      </c>
      <c r="VRR300" s="3">
        <v>93205</v>
      </c>
      <c r="VRS300" s="3">
        <v>93205</v>
      </c>
      <c r="VRT300" s="3">
        <v>93205</v>
      </c>
      <c r="VRU300" s="3">
        <v>93205</v>
      </c>
      <c r="VRV300" s="3">
        <v>93205</v>
      </c>
      <c r="VRW300" s="3">
        <v>93205</v>
      </c>
      <c r="VRX300" s="3">
        <v>93205</v>
      </c>
      <c r="VRY300" s="3">
        <v>93205</v>
      </c>
      <c r="VRZ300" s="3">
        <v>93205</v>
      </c>
      <c r="VSA300" s="3">
        <v>93205</v>
      </c>
      <c r="VSB300" s="3">
        <v>93205</v>
      </c>
      <c r="VSC300" s="3">
        <v>93205</v>
      </c>
      <c r="VSD300" s="3">
        <v>93205</v>
      </c>
      <c r="VSE300" s="3">
        <v>93205</v>
      </c>
      <c r="VSF300" s="3">
        <v>93205</v>
      </c>
      <c r="VSG300" s="3">
        <v>93205</v>
      </c>
      <c r="VSH300" s="3">
        <v>93205</v>
      </c>
      <c r="VSI300" s="3">
        <v>93205</v>
      </c>
      <c r="VSJ300" s="3">
        <v>93205</v>
      </c>
      <c r="VSK300" s="3">
        <v>93205</v>
      </c>
      <c r="VSL300" s="3">
        <v>93205</v>
      </c>
      <c r="VSM300" s="3">
        <v>93205</v>
      </c>
      <c r="VSN300" s="3">
        <v>93205</v>
      </c>
      <c r="VSO300" s="3">
        <v>93205</v>
      </c>
      <c r="VSP300" s="3">
        <v>93205</v>
      </c>
      <c r="VSQ300" s="3">
        <v>93205</v>
      </c>
      <c r="VSR300" s="3">
        <v>93205</v>
      </c>
      <c r="VSS300" s="3">
        <v>93205</v>
      </c>
      <c r="VST300" s="3">
        <v>93205</v>
      </c>
      <c r="VSU300" s="3">
        <v>93205</v>
      </c>
      <c r="VSV300" s="3">
        <v>93205</v>
      </c>
      <c r="VSW300" s="3">
        <v>93205</v>
      </c>
      <c r="VSX300" s="3">
        <v>93205</v>
      </c>
      <c r="VSY300" s="3">
        <v>93205</v>
      </c>
      <c r="VSZ300" s="3">
        <v>93205</v>
      </c>
      <c r="VTA300" s="3">
        <v>93205</v>
      </c>
      <c r="VTB300" s="3">
        <v>93205</v>
      </c>
      <c r="VTC300" s="3">
        <v>93205</v>
      </c>
      <c r="VTD300" s="3">
        <v>93205</v>
      </c>
      <c r="VTE300" s="3">
        <v>93205</v>
      </c>
      <c r="VTF300" s="3">
        <v>93205</v>
      </c>
      <c r="VTG300" s="3">
        <v>93205</v>
      </c>
      <c r="VTH300" s="3">
        <v>93205</v>
      </c>
      <c r="VTI300" s="3">
        <v>93205</v>
      </c>
      <c r="VTJ300" s="3">
        <v>93205</v>
      </c>
      <c r="VTK300" s="3">
        <v>93205</v>
      </c>
      <c r="VTL300" s="3">
        <v>93205</v>
      </c>
      <c r="VTM300" s="3">
        <v>93205</v>
      </c>
      <c r="VTN300" s="3">
        <v>93205</v>
      </c>
      <c r="VTO300" s="3">
        <v>93205</v>
      </c>
      <c r="VTP300" s="3">
        <v>93205</v>
      </c>
      <c r="VTQ300" s="3">
        <v>93205</v>
      </c>
      <c r="VTR300" s="3">
        <v>93205</v>
      </c>
      <c r="VTS300" s="3">
        <v>93205</v>
      </c>
      <c r="VTT300" s="3">
        <v>93205</v>
      </c>
      <c r="VTU300" s="3">
        <v>93205</v>
      </c>
      <c r="VTV300" s="3">
        <v>93205</v>
      </c>
      <c r="VTW300" s="3">
        <v>93205</v>
      </c>
      <c r="VTX300" s="3">
        <v>93205</v>
      </c>
      <c r="VTY300" s="3">
        <v>93205</v>
      </c>
      <c r="VTZ300" s="3">
        <v>93205</v>
      </c>
      <c r="VUA300" s="3">
        <v>93205</v>
      </c>
      <c r="VUB300" s="3">
        <v>93205</v>
      </c>
      <c r="VUC300" s="3">
        <v>93205</v>
      </c>
      <c r="VUD300" s="3">
        <v>93205</v>
      </c>
      <c r="VUE300" s="3">
        <v>93205</v>
      </c>
      <c r="VUF300" s="3">
        <v>93205</v>
      </c>
      <c r="VUG300" s="3">
        <v>93205</v>
      </c>
      <c r="VUH300" s="3">
        <v>93205</v>
      </c>
      <c r="VUI300" s="3">
        <v>93205</v>
      </c>
      <c r="VUJ300" s="3">
        <v>93205</v>
      </c>
      <c r="VUK300" s="3">
        <v>93205</v>
      </c>
      <c r="VUL300" s="3">
        <v>93205</v>
      </c>
      <c r="VUM300" s="3">
        <v>93205</v>
      </c>
      <c r="VUN300" s="3">
        <v>93205</v>
      </c>
      <c r="VUO300" s="3">
        <v>93205</v>
      </c>
      <c r="VUP300" s="3">
        <v>93205</v>
      </c>
      <c r="VUQ300" s="3">
        <v>93205</v>
      </c>
      <c r="VUR300" s="3">
        <v>93205</v>
      </c>
      <c r="VUS300" s="3">
        <v>93205</v>
      </c>
      <c r="VUT300" s="3">
        <v>93205</v>
      </c>
      <c r="VUU300" s="3">
        <v>93205</v>
      </c>
      <c r="VUV300" s="3">
        <v>93205</v>
      </c>
      <c r="VUW300" s="3">
        <v>93205</v>
      </c>
      <c r="VUX300" s="3">
        <v>93205</v>
      </c>
      <c r="VUY300" s="3">
        <v>93205</v>
      </c>
      <c r="VUZ300" s="3">
        <v>93205</v>
      </c>
      <c r="VVA300" s="3">
        <v>93205</v>
      </c>
      <c r="VVB300" s="3">
        <v>93205</v>
      </c>
      <c r="VVC300" s="3">
        <v>93205</v>
      </c>
      <c r="VVD300" s="3">
        <v>93205</v>
      </c>
      <c r="VVE300" s="3">
        <v>93205</v>
      </c>
      <c r="VVF300" s="3">
        <v>93205</v>
      </c>
      <c r="VVG300" s="3">
        <v>93205</v>
      </c>
      <c r="VVH300" s="3">
        <v>93205</v>
      </c>
      <c r="VVI300" s="3">
        <v>93205</v>
      </c>
      <c r="VVJ300" s="3">
        <v>93205</v>
      </c>
      <c r="VVK300" s="3">
        <v>93205</v>
      </c>
      <c r="VVL300" s="3">
        <v>93205</v>
      </c>
      <c r="VVM300" s="3">
        <v>93205</v>
      </c>
      <c r="VVN300" s="3">
        <v>93205</v>
      </c>
      <c r="VVO300" s="3">
        <v>93205</v>
      </c>
      <c r="VVP300" s="3">
        <v>93205</v>
      </c>
      <c r="VVQ300" s="3">
        <v>93205</v>
      </c>
      <c r="VVR300" s="3">
        <v>93205</v>
      </c>
      <c r="VVS300" s="3">
        <v>93205</v>
      </c>
      <c r="VVT300" s="3">
        <v>93205</v>
      </c>
      <c r="VVU300" s="3">
        <v>93205</v>
      </c>
      <c r="VVV300" s="3">
        <v>93205</v>
      </c>
      <c r="VVW300" s="3">
        <v>93205</v>
      </c>
      <c r="VVX300" s="3">
        <v>93205</v>
      </c>
      <c r="VVY300" s="3">
        <v>93205</v>
      </c>
      <c r="VVZ300" s="3">
        <v>93205</v>
      </c>
      <c r="VWA300" s="3">
        <v>93205</v>
      </c>
      <c r="VWB300" s="3">
        <v>93205</v>
      </c>
      <c r="VWC300" s="3">
        <v>93205</v>
      </c>
      <c r="VWD300" s="3">
        <v>93205</v>
      </c>
      <c r="VWE300" s="3">
        <v>93205</v>
      </c>
      <c r="VWF300" s="3">
        <v>93205</v>
      </c>
      <c r="VWG300" s="3">
        <v>93205</v>
      </c>
      <c r="VWH300" s="3">
        <v>93205</v>
      </c>
      <c r="VWI300" s="3">
        <v>93205</v>
      </c>
      <c r="VWJ300" s="3">
        <v>93205</v>
      </c>
      <c r="VWK300" s="3">
        <v>93205</v>
      </c>
      <c r="VWL300" s="3">
        <v>93205</v>
      </c>
      <c r="VWM300" s="3">
        <v>93205</v>
      </c>
      <c r="VWN300" s="3">
        <v>93205</v>
      </c>
      <c r="VWO300" s="3">
        <v>93205</v>
      </c>
      <c r="VWP300" s="3">
        <v>93205</v>
      </c>
      <c r="VWQ300" s="3">
        <v>93205</v>
      </c>
      <c r="VWR300" s="3">
        <v>93205</v>
      </c>
      <c r="VWS300" s="3">
        <v>93205</v>
      </c>
      <c r="VWT300" s="3">
        <v>93205</v>
      </c>
      <c r="VWU300" s="3">
        <v>93205</v>
      </c>
      <c r="VWV300" s="3">
        <v>93205</v>
      </c>
      <c r="VWW300" s="3">
        <v>93205</v>
      </c>
      <c r="VWX300" s="3">
        <v>93205</v>
      </c>
      <c r="VWY300" s="3">
        <v>93205</v>
      </c>
      <c r="VWZ300" s="3">
        <v>93205</v>
      </c>
      <c r="VXA300" s="3">
        <v>93205</v>
      </c>
      <c r="VXB300" s="3">
        <v>93205</v>
      </c>
      <c r="VXC300" s="3">
        <v>93205</v>
      </c>
      <c r="VXD300" s="3">
        <v>93205</v>
      </c>
      <c r="VXE300" s="3">
        <v>93205</v>
      </c>
      <c r="VXF300" s="3">
        <v>93205</v>
      </c>
      <c r="VXG300" s="3">
        <v>93205</v>
      </c>
      <c r="VXH300" s="3">
        <v>93205</v>
      </c>
      <c r="VXI300" s="3">
        <v>93205</v>
      </c>
      <c r="VXJ300" s="3">
        <v>93205</v>
      </c>
      <c r="VXK300" s="3">
        <v>93205</v>
      </c>
      <c r="VXL300" s="3">
        <v>93205</v>
      </c>
      <c r="VXM300" s="3">
        <v>93205</v>
      </c>
      <c r="VXN300" s="3">
        <v>93205</v>
      </c>
      <c r="VXO300" s="3">
        <v>93205</v>
      </c>
      <c r="VXP300" s="3">
        <v>93205</v>
      </c>
      <c r="VXQ300" s="3">
        <v>93205</v>
      </c>
      <c r="VXR300" s="3">
        <v>93205</v>
      </c>
      <c r="VXS300" s="3">
        <v>93205</v>
      </c>
      <c r="VXT300" s="3">
        <v>93205</v>
      </c>
      <c r="VXU300" s="3">
        <v>93205</v>
      </c>
      <c r="VXV300" s="3">
        <v>93205</v>
      </c>
      <c r="VXW300" s="3">
        <v>93205</v>
      </c>
      <c r="VXX300" s="3">
        <v>93205</v>
      </c>
      <c r="VXY300" s="3">
        <v>93205</v>
      </c>
      <c r="VXZ300" s="3">
        <v>93205</v>
      </c>
      <c r="VYA300" s="3">
        <v>93205</v>
      </c>
      <c r="VYB300" s="3">
        <v>93205</v>
      </c>
      <c r="VYC300" s="3">
        <v>93205</v>
      </c>
      <c r="VYD300" s="3">
        <v>93205</v>
      </c>
      <c r="VYE300" s="3">
        <v>93205</v>
      </c>
      <c r="VYF300" s="3">
        <v>93205</v>
      </c>
      <c r="VYG300" s="3">
        <v>93205</v>
      </c>
      <c r="VYH300" s="3">
        <v>93205</v>
      </c>
      <c r="VYI300" s="3">
        <v>93205</v>
      </c>
      <c r="VYJ300" s="3">
        <v>93205</v>
      </c>
      <c r="VYK300" s="3">
        <v>93205</v>
      </c>
      <c r="VYL300" s="3">
        <v>93205</v>
      </c>
      <c r="VYM300" s="3">
        <v>93205</v>
      </c>
      <c r="VYN300" s="3">
        <v>93205</v>
      </c>
      <c r="VYO300" s="3">
        <v>93205</v>
      </c>
      <c r="VYP300" s="3">
        <v>93205</v>
      </c>
      <c r="VYQ300" s="3">
        <v>93205</v>
      </c>
      <c r="VYR300" s="3">
        <v>93205</v>
      </c>
      <c r="VYS300" s="3">
        <v>93205</v>
      </c>
      <c r="VYT300" s="3">
        <v>93205</v>
      </c>
      <c r="VYU300" s="3">
        <v>93205</v>
      </c>
      <c r="VYV300" s="3">
        <v>93205</v>
      </c>
      <c r="VYW300" s="3">
        <v>93205</v>
      </c>
      <c r="VYX300" s="3">
        <v>93205</v>
      </c>
      <c r="VYY300" s="3">
        <v>93205</v>
      </c>
      <c r="VYZ300" s="3">
        <v>93205</v>
      </c>
      <c r="VZA300" s="3">
        <v>93205</v>
      </c>
      <c r="VZB300" s="3">
        <v>93205</v>
      </c>
      <c r="VZC300" s="3">
        <v>93205</v>
      </c>
      <c r="VZD300" s="3">
        <v>93205</v>
      </c>
      <c r="VZE300" s="3">
        <v>93205</v>
      </c>
      <c r="VZF300" s="3">
        <v>93205</v>
      </c>
      <c r="VZG300" s="3">
        <v>93205</v>
      </c>
      <c r="VZH300" s="3">
        <v>93205</v>
      </c>
      <c r="VZI300" s="3">
        <v>93205</v>
      </c>
      <c r="VZJ300" s="3">
        <v>93205</v>
      </c>
      <c r="VZK300" s="3">
        <v>93205</v>
      </c>
      <c r="VZL300" s="3">
        <v>93205</v>
      </c>
      <c r="VZM300" s="3">
        <v>93205</v>
      </c>
      <c r="VZN300" s="3">
        <v>93205</v>
      </c>
      <c r="VZO300" s="3">
        <v>93205</v>
      </c>
      <c r="VZP300" s="3">
        <v>93205</v>
      </c>
      <c r="VZQ300" s="3">
        <v>93205</v>
      </c>
      <c r="VZR300" s="3">
        <v>93205</v>
      </c>
      <c r="VZS300" s="3">
        <v>93205</v>
      </c>
      <c r="VZT300" s="3">
        <v>93205</v>
      </c>
      <c r="VZU300" s="3">
        <v>93205</v>
      </c>
      <c r="VZV300" s="3">
        <v>93205</v>
      </c>
      <c r="VZW300" s="3">
        <v>93205</v>
      </c>
      <c r="VZX300" s="3">
        <v>93205</v>
      </c>
      <c r="VZY300" s="3">
        <v>93205</v>
      </c>
      <c r="VZZ300" s="3">
        <v>93205</v>
      </c>
      <c r="WAA300" s="3">
        <v>93205</v>
      </c>
      <c r="WAB300" s="3">
        <v>93205</v>
      </c>
      <c r="WAC300" s="3">
        <v>93205</v>
      </c>
      <c r="WAD300" s="3">
        <v>93205</v>
      </c>
      <c r="WAE300" s="3">
        <v>93205</v>
      </c>
      <c r="WAF300" s="3">
        <v>93205</v>
      </c>
      <c r="WAG300" s="3">
        <v>93205</v>
      </c>
      <c r="WAH300" s="3">
        <v>93205</v>
      </c>
      <c r="WAI300" s="3">
        <v>93205</v>
      </c>
      <c r="WAJ300" s="3">
        <v>93205</v>
      </c>
      <c r="WAK300" s="3">
        <v>93205</v>
      </c>
      <c r="WAL300" s="3">
        <v>93205</v>
      </c>
      <c r="WAM300" s="3">
        <v>93205</v>
      </c>
      <c r="WAN300" s="3">
        <v>93205</v>
      </c>
      <c r="WAO300" s="3">
        <v>93205</v>
      </c>
      <c r="WAP300" s="3">
        <v>93205</v>
      </c>
      <c r="WAQ300" s="3">
        <v>93205</v>
      </c>
      <c r="WAR300" s="3">
        <v>93205</v>
      </c>
      <c r="WAS300" s="3">
        <v>93205</v>
      </c>
      <c r="WAT300" s="3">
        <v>93205</v>
      </c>
      <c r="WAU300" s="3">
        <v>93205</v>
      </c>
      <c r="WAV300" s="3">
        <v>93205</v>
      </c>
      <c r="WAW300" s="3">
        <v>93205</v>
      </c>
      <c r="WAX300" s="3">
        <v>93205</v>
      </c>
      <c r="WAY300" s="3">
        <v>93205</v>
      </c>
      <c r="WAZ300" s="3">
        <v>93205</v>
      </c>
      <c r="WBA300" s="3">
        <v>93205</v>
      </c>
      <c r="WBB300" s="3">
        <v>93205</v>
      </c>
      <c r="WBC300" s="3">
        <v>93205</v>
      </c>
      <c r="WBD300" s="3">
        <v>93205</v>
      </c>
      <c r="WBE300" s="3">
        <v>93205</v>
      </c>
      <c r="WBF300" s="3">
        <v>93205</v>
      </c>
      <c r="WBG300" s="3">
        <v>93205</v>
      </c>
      <c r="WBH300" s="3">
        <v>93205</v>
      </c>
      <c r="WBI300" s="3">
        <v>93205</v>
      </c>
      <c r="WBJ300" s="3">
        <v>93205</v>
      </c>
      <c r="WBK300" s="3">
        <v>93205</v>
      </c>
      <c r="WBL300" s="3">
        <v>93205</v>
      </c>
      <c r="WBM300" s="3">
        <v>93205</v>
      </c>
      <c r="WBN300" s="3">
        <v>93205</v>
      </c>
      <c r="WBO300" s="3">
        <v>93205</v>
      </c>
      <c r="WBP300" s="3">
        <v>93205</v>
      </c>
      <c r="WBQ300" s="3">
        <v>93205</v>
      </c>
      <c r="WBR300" s="3">
        <v>93205</v>
      </c>
      <c r="WBS300" s="3">
        <v>93205</v>
      </c>
      <c r="WBT300" s="3">
        <v>93205</v>
      </c>
      <c r="WBU300" s="3">
        <v>93205</v>
      </c>
      <c r="WBV300" s="3">
        <v>93205</v>
      </c>
      <c r="WBW300" s="3">
        <v>93205</v>
      </c>
      <c r="WBX300" s="3">
        <v>93205</v>
      </c>
      <c r="WBY300" s="3">
        <v>93205</v>
      </c>
      <c r="WBZ300" s="3">
        <v>93205</v>
      </c>
      <c r="WCA300" s="3">
        <v>93205</v>
      </c>
      <c r="WCB300" s="3">
        <v>93205</v>
      </c>
      <c r="WCC300" s="3">
        <v>93205</v>
      </c>
      <c r="WCD300" s="3">
        <v>93205</v>
      </c>
      <c r="WCE300" s="3">
        <v>93205</v>
      </c>
      <c r="WCF300" s="3">
        <v>93205</v>
      </c>
      <c r="WCG300" s="3">
        <v>93205</v>
      </c>
      <c r="WCH300" s="3">
        <v>93205</v>
      </c>
      <c r="WCI300" s="3">
        <v>93205</v>
      </c>
      <c r="WCJ300" s="3">
        <v>93205</v>
      </c>
      <c r="WCK300" s="3">
        <v>93205</v>
      </c>
      <c r="WCL300" s="3">
        <v>93205</v>
      </c>
      <c r="WCM300" s="3">
        <v>93205</v>
      </c>
      <c r="WCN300" s="3">
        <v>93205</v>
      </c>
      <c r="WCO300" s="3">
        <v>93205</v>
      </c>
      <c r="WCP300" s="3">
        <v>93205</v>
      </c>
      <c r="WCQ300" s="3">
        <v>93205</v>
      </c>
      <c r="WCR300" s="3">
        <v>93205</v>
      </c>
      <c r="WCS300" s="3">
        <v>93205</v>
      </c>
      <c r="WCT300" s="3">
        <v>93205</v>
      </c>
      <c r="WCU300" s="3">
        <v>93205</v>
      </c>
      <c r="WCV300" s="3">
        <v>93205</v>
      </c>
      <c r="WCW300" s="3">
        <v>93205</v>
      </c>
      <c r="WCX300" s="3">
        <v>93205</v>
      </c>
      <c r="WCY300" s="3">
        <v>93205</v>
      </c>
      <c r="WCZ300" s="3">
        <v>93205</v>
      </c>
      <c r="WDA300" s="3">
        <v>93205</v>
      </c>
      <c r="WDB300" s="3">
        <v>93205</v>
      </c>
      <c r="WDC300" s="3">
        <v>93205</v>
      </c>
      <c r="WDD300" s="3">
        <v>93205</v>
      </c>
      <c r="WDE300" s="3">
        <v>93205</v>
      </c>
      <c r="WDF300" s="3">
        <v>93205</v>
      </c>
      <c r="WDG300" s="3">
        <v>93205</v>
      </c>
      <c r="WDH300" s="3">
        <v>93205</v>
      </c>
      <c r="WDI300" s="3">
        <v>93205</v>
      </c>
      <c r="WDJ300" s="3">
        <v>93205</v>
      </c>
      <c r="WDK300" s="3">
        <v>93205</v>
      </c>
      <c r="WDL300" s="3">
        <v>93205</v>
      </c>
      <c r="WDM300" s="3">
        <v>93205</v>
      </c>
      <c r="WDN300" s="3">
        <v>93205</v>
      </c>
      <c r="WDO300" s="3">
        <v>93205</v>
      </c>
      <c r="WDP300" s="3">
        <v>93205</v>
      </c>
      <c r="WDQ300" s="3">
        <v>93205</v>
      </c>
      <c r="WDR300" s="3">
        <v>93205</v>
      </c>
      <c r="WDS300" s="3">
        <v>93205</v>
      </c>
      <c r="WDT300" s="3">
        <v>93205</v>
      </c>
      <c r="WDU300" s="3">
        <v>93205</v>
      </c>
      <c r="WDV300" s="3">
        <v>93205</v>
      </c>
      <c r="WDW300" s="3">
        <v>93205</v>
      </c>
      <c r="WDX300" s="3">
        <v>93205</v>
      </c>
      <c r="WDY300" s="3">
        <v>93205</v>
      </c>
      <c r="WDZ300" s="3">
        <v>93205</v>
      </c>
      <c r="WEA300" s="3">
        <v>93205</v>
      </c>
      <c r="WEB300" s="3">
        <v>93205</v>
      </c>
      <c r="WEC300" s="3">
        <v>93205</v>
      </c>
      <c r="WED300" s="3">
        <v>93205</v>
      </c>
      <c r="WEE300" s="3">
        <v>93205</v>
      </c>
      <c r="WEF300" s="3">
        <v>93205</v>
      </c>
      <c r="WEG300" s="3">
        <v>93205</v>
      </c>
      <c r="WEH300" s="3">
        <v>93205</v>
      </c>
      <c r="WEI300" s="3">
        <v>93205</v>
      </c>
      <c r="WEJ300" s="3">
        <v>93205</v>
      </c>
      <c r="WEK300" s="3">
        <v>93205</v>
      </c>
      <c r="WEL300" s="3">
        <v>93205</v>
      </c>
      <c r="WEM300" s="3">
        <v>93205</v>
      </c>
      <c r="WEN300" s="3">
        <v>93205</v>
      </c>
      <c r="WEO300" s="3">
        <v>93205</v>
      </c>
      <c r="WEP300" s="3">
        <v>93205</v>
      </c>
      <c r="WEQ300" s="3">
        <v>93205</v>
      </c>
      <c r="WER300" s="3">
        <v>93205</v>
      </c>
      <c r="WES300" s="3">
        <v>93205</v>
      </c>
      <c r="WET300" s="3">
        <v>93205</v>
      </c>
      <c r="WEU300" s="3">
        <v>93205</v>
      </c>
      <c r="WEV300" s="3">
        <v>93205</v>
      </c>
      <c r="WEW300" s="3">
        <v>93205</v>
      </c>
      <c r="WEX300" s="3">
        <v>93205</v>
      </c>
      <c r="WEY300" s="3">
        <v>93205</v>
      </c>
      <c r="WEZ300" s="3">
        <v>93205</v>
      </c>
      <c r="WFA300" s="3">
        <v>93205</v>
      </c>
      <c r="WFB300" s="3">
        <v>93205</v>
      </c>
      <c r="WFC300" s="3">
        <v>93205</v>
      </c>
      <c r="WFD300" s="3">
        <v>93205</v>
      </c>
      <c r="WFE300" s="3">
        <v>93205</v>
      </c>
      <c r="WFF300" s="3">
        <v>93205</v>
      </c>
      <c r="WFG300" s="3">
        <v>93205</v>
      </c>
      <c r="WFH300" s="3">
        <v>93205</v>
      </c>
      <c r="WFI300" s="3">
        <v>93205</v>
      </c>
      <c r="WFJ300" s="3">
        <v>93205</v>
      </c>
      <c r="WFK300" s="3">
        <v>93205</v>
      </c>
      <c r="WFL300" s="3">
        <v>93205</v>
      </c>
      <c r="WFM300" s="3">
        <v>93205</v>
      </c>
      <c r="WFN300" s="3">
        <v>93205</v>
      </c>
      <c r="WFO300" s="3">
        <v>93205</v>
      </c>
      <c r="WFP300" s="3">
        <v>93205</v>
      </c>
      <c r="WFQ300" s="3">
        <v>93205</v>
      </c>
      <c r="WFR300" s="3">
        <v>93205</v>
      </c>
      <c r="WFS300" s="3">
        <v>93205</v>
      </c>
      <c r="WFT300" s="3">
        <v>93205</v>
      </c>
      <c r="WFU300" s="3">
        <v>93205</v>
      </c>
      <c r="WFV300" s="3">
        <v>93205</v>
      </c>
      <c r="WFW300" s="3">
        <v>93205</v>
      </c>
      <c r="WFX300" s="3">
        <v>93205</v>
      </c>
      <c r="WFY300" s="3">
        <v>93205</v>
      </c>
      <c r="WFZ300" s="3">
        <v>93205</v>
      </c>
      <c r="WGA300" s="3">
        <v>93205</v>
      </c>
      <c r="WGB300" s="3">
        <v>93205</v>
      </c>
      <c r="WGC300" s="3">
        <v>93205</v>
      </c>
      <c r="WGD300" s="3">
        <v>93205</v>
      </c>
      <c r="WGE300" s="3">
        <v>93205</v>
      </c>
      <c r="WGF300" s="3">
        <v>93205</v>
      </c>
      <c r="WGG300" s="3">
        <v>93205</v>
      </c>
      <c r="WGH300" s="3">
        <v>93205</v>
      </c>
      <c r="WGI300" s="3">
        <v>93205</v>
      </c>
      <c r="WGJ300" s="3">
        <v>93205</v>
      </c>
      <c r="WGK300" s="3">
        <v>93205</v>
      </c>
      <c r="WGL300" s="3">
        <v>93205</v>
      </c>
      <c r="WGM300" s="3">
        <v>93205</v>
      </c>
      <c r="WGN300" s="3">
        <v>93205</v>
      </c>
      <c r="WGO300" s="3">
        <v>93205</v>
      </c>
      <c r="WGP300" s="3">
        <v>93205</v>
      </c>
      <c r="WGQ300" s="3">
        <v>93205</v>
      </c>
      <c r="WGR300" s="3">
        <v>93205</v>
      </c>
      <c r="WGS300" s="3">
        <v>93205</v>
      </c>
      <c r="WGT300" s="3">
        <v>93205</v>
      </c>
      <c r="WGU300" s="3">
        <v>93205</v>
      </c>
      <c r="WGV300" s="3">
        <v>93205</v>
      </c>
      <c r="WGW300" s="3">
        <v>93205</v>
      </c>
      <c r="WGX300" s="3">
        <v>93205</v>
      </c>
      <c r="WGY300" s="3">
        <v>93205</v>
      </c>
      <c r="WGZ300" s="3">
        <v>93205</v>
      </c>
      <c r="WHA300" s="3">
        <v>93205</v>
      </c>
      <c r="WHB300" s="3">
        <v>93205</v>
      </c>
      <c r="WHC300" s="3">
        <v>93205</v>
      </c>
      <c r="WHD300" s="3">
        <v>93205</v>
      </c>
      <c r="WHE300" s="3">
        <v>93205</v>
      </c>
      <c r="WHF300" s="3">
        <v>93205</v>
      </c>
      <c r="WHG300" s="3">
        <v>93205</v>
      </c>
      <c r="WHH300" s="3">
        <v>93205</v>
      </c>
      <c r="WHI300" s="3">
        <v>93205</v>
      </c>
      <c r="WHJ300" s="3">
        <v>93205</v>
      </c>
      <c r="WHK300" s="3">
        <v>93205</v>
      </c>
      <c r="WHL300" s="3">
        <v>93205</v>
      </c>
      <c r="WHM300" s="3">
        <v>93205</v>
      </c>
      <c r="WHN300" s="3">
        <v>93205</v>
      </c>
      <c r="WHO300" s="3">
        <v>93205</v>
      </c>
      <c r="WHP300" s="3">
        <v>93205</v>
      </c>
      <c r="WHQ300" s="3">
        <v>93205</v>
      </c>
      <c r="WHR300" s="3">
        <v>93205</v>
      </c>
      <c r="WHS300" s="3">
        <v>93205</v>
      </c>
      <c r="WHT300" s="3">
        <v>93205</v>
      </c>
      <c r="WHU300" s="3">
        <v>93205</v>
      </c>
      <c r="WHV300" s="3">
        <v>93205</v>
      </c>
      <c r="WHW300" s="3">
        <v>93205</v>
      </c>
      <c r="WHX300" s="3">
        <v>93205</v>
      </c>
      <c r="WHY300" s="3">
        <v>93205</v>
      </c>
      <c r="WHZ300" s="3">
        <v>93205</v>
      </c>
      <c r="WIA300" s="3">
        <v>93205</v>
      </c>
      <c r="WIB300" s="3">
        <v>93205</v>
      </c>
      <c r="WIC300" s="3">
        <v>93205</v>
      </c>
      <c r="WID300" s="3">
        <v>93205</v>
      </c>
      <c r="WIE300" s="3">
        <v>93205</v>
      </c>
      <c r="WIF300" s="3">
        <v>93205</v>
      </c>
      <c r="WIG300" s="3">
        <v>93205</v>
      </c>
      <c r="WIH300" s="3">
        <v>93205</v>
      </c>
      <c r="WII300" s="3">
        <v>93205</v>
      </c>
      <c r="WIJ300" s="3">
        <v>93205</v>
      </c>
      <c r="WIK300" s="3">
        <v>93205</v>
      </c>
      <c r="WIL300" s="3">
        <v>93205</v>
      </c>
      <c r="WIM300" s="3">
        <v>93205</v>
      </c>
      <c r="WIN300" s="3">
        <v>93205</v>
      </c>
      <c r="WIO300" s="3">
        <v>93205</v>
      </c>
      <c r="WIP300" s="3">
        <v>93205</v>
      </c>
      <c r="WIQ300" s="3">
        <v>93205</v>
      </c>
      <c r="WIR300" s="3">
        <v>93205</v>
      </c>
      <c r="WIS300" s="3">
        <v>93205</v>
      </c>
      <c r="WIT300" s="3">
        <v>93205</v>
      </c>
      <c r="WIU300" s="3">
        <v>93205</v>
      </c>
      <c r="WIV300" s="3">
        <v>93205</v>
      </c>
      <c r="WIW300" s="3">
        <v>93205</v>
      </c>
      <c r="WIX300" s="3">
        <v>93205</v>
      </c>
      <c r="WIY300" s="3">
        <v>93205</v>
      </c>
      <c r="WIZ300" s="3">
        <v>93205</v>
      </c>
      <c r="WJA300" s="3">
        <v>93205</v>
      </c>
      <c r="WJB300" s="3">
        <v>93205</v>
      </c>
      <c r="WJC300" s="3">
        <v>93205</v>
      </c>
      <c r="WJD300" s="3">
        <v>93205</v>
      </c>
      <c r="WJE300" s="3">
        <v>93205</v>
      </c>
      <c r="WJF300" s="3">
        <v>93205</v>
      </c>
      <c r="WJG300" s="3">
        <v>93205</v>
      </c>
      <c r="WJH300" s="3">
        <v>93205</v>
      </c>
      <c r="WJI300" s="3">
        <v>93205</v>
      </c>
      <c r="WJJ300" s="3">
        <v>93205</v>
      </c>
      <c r="WJK300" s="3">
        <v>93205</v>
      </c>
      <c r="WJL300" s="3">
        <v>93205</v>
      </c>
      <c r="WJM300" s="3">
        <v>93205</v>
      </c>
      <c r="WJN300" s="3">
        <v>93205</v>
      </c>
      <c r="WJO300" s="3">
        <v>93205</v>
      </c>
      <c r="WJP300" s="3">
        <v>93205</v>
      </c>
      <c r="WJQ300" s="3">
        <v>93205</v>
      </c>
      <c r="WJR300" s="3">
        <v>93205</v>
      </c>
      <c r="WJS300" s="3">
        <v>93205</v>
      </c>
      <c r="WJT300" s="3">
        <v>93205</v>
      </c>
      <c r="WJU300" s="3">
        <v>93205</v>
      </c>
      <c r="WJV300" s="3">
        <v>93205</v>
      </c>
      <c r="WJW300" s="3">
        <v>93205</v>
      </c>
      <c r="WJX300" s="3">
        <v>93205</v>
      </c>
      <c r="WJY300" s="3">
        <v>93205</v>
      </c>
      <c r="WJZ300" s="3">
        <v>93205</v>
      </c>
      <c r="WKA300" s="3">
        <v>93205</v>
      </c>
      <c r="WKB300" s="3">
        <v>93205</v>
      </c>
      <c r="WKC300" s="3">
        <v>93205</v>
      </c>
      <c r="WKD300" s="3">
        <v>93205</v>
      </c>
      <c r="WKE300" s="3">
        <v>93205</v>
      </c>
      <c r="WKF300" s="3">
        <v>93205</v>
      </c>
      <c r="WKG300" s="3">
        <v>93205</v>
      </c>
      <c r="WKH300" s="3">
        <v>93205</v>
      </c>
      <c r="WKI300" s="3">
        <v>93205</v>
      </c>
      <c r="WKJ300" s="3">
        <v>93205</v>
      </c>
      <c r="WKK300" s="3">
        <v>93205</v>
      </c>
      <c r="WKL300" s="3">
        <v>93205</v>
      </c>
      <c r="WKM300" s="3">
        <v>93205</v>
      </c>
      <c r="WKN300" s="3">
        <v>93205</v>
      </c>
      <c r="WKO300" s="3">
        <v>93205</v>
      </c>
      <c r="WKP300" s="3">
        <v>93205</v>
      </c>
      <c r="WKQ300" s="3">
        <v>93205</v>
      </c>
      <c r="WKR300" s="3">
        <v>93205</v>
      </c>
      <c r="WKS300" s="3">
        <v>93205</v>
      </c>
      <c r="WKT300" s="3">
        <v>93205</v>
      </c>
      <c r="WKU300" s="3">
        <v>93205</v>
      </c>
      <c r="WKV300" s="3">
        <v>93205</v>
      </c>
      <c r="WKW300" s="3">
        <v>93205</v>
      </c>
      <c r="WKX300" s="3">
        <v>93205</v>
      </c>
      <c r="WKY300" s="3">
        <v>93205</v>
      </c>
      <c r="WKZ300" s="3">
        <v>93205</v>
      </c>
      <c r="WLA300" s="3">
        <v>93205</v>
      </c>
      <c r="WLB300" s="3">
        <v>93205</v>
      </c>
      <c r="WLC300" s="3">
        <v>93205</v>
      </c>
      <c r="WLD300" s="3">
        <v>93205</v>
      </c>
      <c r="WLE300" s="3">
        <v>93205</v>
      </c>
      <c r="WLF300" s="3">
        <v>93205</v>
      </c>
      <c r="WLG300" s="3">
        <v>93205</v>
      </c>
      <c r="WLH300" s="3">
        <v>93205</v>
      </c>
      <c r="WLI300" s="3">
        <v>93205</v>
      </c>
      <c r="WLJ300" s="3">
        <v>93205</v>
      </c>
      <c r="WLK300" s="3">
        <v>93205</v>
      </c>
      <c r="WLL300" s="3">
        <v>93205</v>
      </c>
      <c r="WLM300" s="3">
        <v>93205</v>
      </c>
      <c r="WLN300" s="3">
        <v>93205</v>
      </c>
      <c r="WLO300" s="3">
        <v>93205</v>
      </c>
      <c r="WLP300" s="3">
        <v>93205</v>
      </c>
      <c r="WLQ300" s="3">
        <v>93205</v>
      </c>
      <c r="WLR300" s="3">
        <v>93205</v>
      </c>
      <c r="WLS300" s="3">
        <v>93205</v>
      </c>
      <c r="WLT300" s="3">
        <v>93205</v>
      </c>
      <c r="WLU300" s="3">
        <v>93205</v>
      </c>
      <c r="WLV300" s="3">
        <v>93205</v>
      </c>
      <c r="WLW300" s="3">
        <v>93205</v>
      </c>
      <c r="WLX300" s="3">
        <v>93205</v>
      </c>
      <c r="WLY300" s="3">
        <v>93205</v>
      </c>
      <c r="WLZ300" s="3">
        <v>93205</v>
      </c>
      <c r="WMA300" s="3">
        <v>93205</v>
      </c>
      <c r="WMB300" s="3">
        <v>93205</v>
      </c>
      <c r="WMC300" s="3">
        <v>93205</v>
      </c>
      <c r="WMD300" s="3">
        <v>93205</v>
      </c>
      <c r="WME300" s="3">
        <v>93205</v>
      </c>
      <c r="WMF300" s="3">
        <v>93205</v>
      </c>
      <c r="WMG300" s="3">
        <v>93205</v>
      </c>
      <c r="WMH300" s="3">
        <v>93205</v>
      </c>
      <c r="WMI300" s="3">
        <v>93205</v>
      </c>
      <c r="WMJ300" s="3">
        <v>93205</v>
      </c>
      <c r="WMK300" s="3">
        <v>93205</v>
      </c>
      <c r="WML300" s="3">
        <v>93205</v>
      </c>
      <c r="WMM300" s="3">
        <v>93205</v>
      </c>
      <c r="WMN300" s="3">
        <v>93205</v>
      </c>
      <c r="WMO300" s="3">
        <v>93205</v>
      </c>
      <c r="WMP300" s="3">
        <v>93205</v>
      </c>
      <c r="WMQ300" s="3">
        <v>93205</v>
      </c>
      <c r="WMR300" s="3">
        <v>93205</v>
      </c>
      <c r="WMS300" s="3">
        <v>93205</v>
      </c>
      <c r="WMT300" s="3">
        <v>93205</v>
      </c>
      <c r="WMU300" s="3">
        <v>93205</v>
      </c>
      <c r="WMV300" s="3">
        <v>93205</v>
      </c>
      <c r="WMW300" s="3">
        <v>93205</v>
      </c>
      <c r="WMX300" s="3">
        <v>93205</v>
      </c>
      <c r="WMY300" s="3">
        <v>93205</v>
      </c>
      <c r="WMZ300" s="3">
        <v>93205</v>
      </c>
      <c r="WNA300" s="3">
        <v>93205</v>
      </c>
      <c r="WNB300" s="3">
        <v>93205</v>
      </c>
      <c r="WNC300" s="3">
        <v>93205</v>
      </c>
      <c r="WND300" s="3">
        <v>93205</v>
      </c>
      <c r="WNE300" s="3">
        <v>93205</v>
      </c>
      <c r="WNF300" s="3">
        <v>93205</v>
      </c>
      <c r="WNG300" s="3">
        <v>93205</v>
      </c>
      <c r="WNH300" s="3">
        <v>93205</v>
      </c>
      <c r="WNI300" s="3">
        <v>93205</v>
      </c>
      <c r="WNJ300" s="3">
        <v>93205</v>
      </c>
      <c r="WNK300" s="3">
        <v>93205</v>
      </c>
      <c r="WNL300" s="3">
        <v>93205</v>
      </c>
      <c r="WNM300" s="3">
        <v>93205</v>
      </c>
      <c r="WNN300" s="3">
        <v>93205</v>
      </c>
      <c r="WNO300" s="3">
        <v>93205</v>
      </c>
      <c r="WNP300" s="3">
        <v>93205</v>
      </c>
      <c r="WNQ300" s="3">
        <v>93205</v>
      </c>
      <c r="WNR300" s="3">
        <v>93205</v>
      </c>
      <c r="WNS300" s="3">
        <v>93205</v>
      </c>
      <c r="WNT300" s="3">
        <v>93205</v>
      </c>
      <c r="WNU300" s="3">
        <v>93205</v>
      </c>
      <c r="WNV300" s="3">
        <v>93205</v>
      </c>
      <c r="WNW300" s="3">
        <v>93205</v>
      </c>
      <c r="WNX300" s="3">
        <v>93205</v>
      </c>
      <c r="WNY300" s="3">
        <v>93205</v>
      </c>
      <c r="WNZ300" s="3">
        <v>93205</v>
      </c>
      <c r="WOA300" s="3">
        <v>93205</v>
      </c>
      <c r="WOB300" s="3">
        <v>93205</v>
      </c>
      <c r="WOC300" s="3">
        <v>93205</v>
      </c>
      <c r="WOD300" s="3">
        <v>93205</v>
      </c>
      <c r="WOE300" s="3">
        <v>93205</v>
      </c>
      <c r="WOF300" s="3">
        <v>93205</v>
      </c>
      <c r="WOG300" s="3">
        <v>93205</v>
      </c>
      <c r="WOH300" s="3">
        <v>93205</v>
      </c>
      <c r="WOI300" s="3">
        <v>93205</v>
      </c>
      <c r="WOJ300" s="3">
        <v>93205</v>
      </c>
      <c r="WOK300" s="3">
        <v>93205</v>
      </c>
      <c r="WOL300" s="3">
        <v>93205</v>
      </c>
      <c r="WOM300" s="3">
        <v>93205</v>
      </c>
      <c r="WON300" s="3">
        <v>93205</v>
      </c>
      <c r="WOO300" s="3">
        <v>93205</v>
      </c>
      <c r="WOP300" s="3">
        <v>93205</v>
      </c>
      <c r="WOQ300" s="3">
        <v>93205</v>
      </c>
      <c r="WOR300" s="3">
        <v>93205</v>
      </c>
      <c r="WOS300" s="3">
        <v>93205</v>
      </c>
      <c r="WOT300" s="3">
        <v>93205</v>
      </c>
      <c r="WOU300" s="3">
        <v>93205</v>
      </c>
      <c r="WOV300" s="3">
        <v>93205</v>
      </c>
      <c r="WOW300" s="3">
        <v>93205</v>
      </c>
      <c r="WOX300" s="3">
        <v>93205</v>
      </c>
      <c r="WOY300" s="3">
        <v>93205</v>
      </c>
      <c r="WOZ300" s="3">
        <v>93205</v>
      </c>
      <c r="WPA300" s="3">
        <v>93205</v>
      </c>
      <c r="WPB300" s="3">
        <v>93205</v>
      </c>
      <c r="WPC300" s="3">
        <v>93205</v>
      </c>
      <c r="WPD300" s="3">
        <v>93205</v>
      </c>
      <c r="WPE300" s="3">
        <v>93205</v>
      </c>
      <c r="WPF300" s="3">
        <v>93205</v>
      </c>
      <c r="WPG300" s="3">
        <v>93205</v>
      </c>
      <c r="WPH300" s="3">
        <v>93205</v>
      </c>
      <c r="WPI300" s="3">
        <v>93205</v>
      </c>
      <c r="WPJ300" s="3">
        <v>93205</v>
      </c>
      <c r="WPK300" s="3">
        <v>93205</v>
      </c>
      <c r="WPL300" s="3">
        <v>93205</v>
      </c>
      <c r="WPM300" s="3">
        <v>93205</v>
      </c>
      <c r="WPN300" s="3">
        <v>93205</v>
      </c>
      <c r="WPO300" s="3">
        <v>93205</v>
      </c>
      <c r="WPP300" s="3">
        <v>93205</v>
      </c>
      <c r="WPQ300" s="3">
        <v>93205</v>
      </c>
      <c r="WPR300" s="3">
        <v>93205</v>
      </c>
      <c r="WPS300" s="3">
        <v>93205</v>
      </c>
      <c r="WPT300" s="3">
        <v>93205</v>
      </c>
      <c r="WPU300" s="3">
        <v>93205</v>
      </c>
      <c r="WPV300" s="3">
        <v>93205</v>
      </c>
      <c r="WPW300" s="3">
        <v>93205</v>
      </c>
      <c r="WPX300" s="3">
        <v>93205</v>
      </c>
      <c r="WPY300" s="3">
        <v>93205</v>
      </c>
      <c r="WPZ300" s="3">
        <v>93205</v>
      </c>
      <c r="WQA300" s="3">
        <v>93205</v>
      </c>
      <c r="WQB300" s="3">
        <v>93205</v>
      </c>
      <c r="WQC300" s="3">
        <v>93205</v>
      </c>
      <c r="WQD300" s="3">
        <v>93205</v>
      </c>
      <c r="WQE300" s="3">
        <v>93205</v>
      </c>
      <c r="WQF300" s="3">
        <v>93205</v>
      </c>
      <c r="WQG300" s="3">
        <v>93205</v>
      </c>
      <c r="WQH300" s="3">
        <v>93205</v>
      </c>
      <c r="WQI300" s="3">
        <v>93205</v>
      </c>
      <c r="WQJ300" s="3">
        <v>93205</v>
      </c>
      <c r="WQK300" s="3">
        <v>93205</v>
      </c>
      <c r="WQL300" s="3">
        <v>93205</v>
      </c>
      <c r="WQM300" s="3">
        <v>93205</v>
      </c>
      <c r="WQN300" s="3">
        <v>93205</v>
      </c>
      <c r="WQO300" s="3">
        <v>93205</v>
      </c>
      <c r="WQP300" s="3">
        <v>93205</v>
      </c>
      <c r="WQQ300" s="3">
        <v>93205</v>
      </c>
      <c r="WQR300" s="3">
        <v>93205</v>
      </c>
      <c r="WQS300" s="3">
        <v>93205</v>
      </c>
      <c r="WQT300" s="3">
        <v>93205</v>
      </c>
      <c r="WQU300" s="3">
        <v>93205</v>
      </c>
      <c r="WQV300" s="3">
        <v>93205</v>
      </c>
      <c r="WQW300" s="3">
        <v>93205</v>
      </c>
      <c r="WQX300" s="3">
        <v>93205</v>
      </c>
      <c r="WQY300" s="3">
        <v>93205</v>
      </c>
      <c r="WQZ300" s="3">
        <v>93205</v>
      </c>
      <c r="WRA300" s="3">
        <v>93205</v>
      </c>
      <c r="WRB300" s="3">
        <v>93205</v>
      </c>
      <c r="WRC300" s="3">
        <v>93205</v>
      </c>
      <c r="WRD300" s="3">
        <v>93205</v>
      </c>
      <c r="WRE300" s="3">
        <v>93205</v>
      </c>
      <c r="WRF300" s="3">
        <v>93205</v>
      </c>
      <c r="WRG300" s="3">
        <v>93205</v>
      </c>
      <c r="WRH300" s="3">
        <v>93205</v>
      </c>
      <c r="WRI300" s="3">
        <v>93205</v>
      </c>
      <c r="WRJ300" s="3">
        <v>93205</v>
      </c>
      <c r="WRK300" s="3">
        <v>93205</v>
      </c>
      <c r="WRL300" s="3">
        <v>93205</v>
      </c>
      <c r="WRM300" s="3">
        <v>93205</v>
      </c>
      <c r="WRN300" s="3">
        <v>93205</v>
      </c>
      <c r="WRO300" s="3">
        <v>93205</v>
      </c>
      <c r="WRP300" s="3">
        <v>93205</v>
      </c>
      <c r="WRQ300" s="3">
        <v>93205</v>
      </c>
      <c r="WRR300" s="3">
        <v>93205</v>
      </c>
      <c r="WRS300" s="3">
        <v>93205</v>
      </c>
      <c r="WRT300" s="3">
        <v>93205</v>
      </c>
      <c r="WRU300" s="3">
        <v>93205</v>
      </c>
      <c r="WRV300" s="3">
        <v>93205</v>
      </c>
      <c r="WRW300" s="3">
        <v>93205</v>
      </c>
      <c r="WRX300" s="3">
        <v>93205</v>
      </c>
      <c r="WRY300" s="3">
        <v>93205</v>
      </c>
      <c r="WRZ300" s="3">
        <v>93205</v>
      </c>
      <c r="WSA300" s="3">
        <v>93205</v>
      </c>
      <c r="WSB300" s="3">
        <v>93205</v>
      </c>
      <c r="WSC300" s="3">
        <v>93205</v>
      </c>
      <c r="WSD300" s="3">
        <v>93205</v>
      </c>
      <c r="WSE300" s="3">
        <v>93205</v>
      </c>
      <c r="WSF300" s="3">
        <v>93205</v>
      </c>
      <c r="WSG300" s="3">
        <v>93205</v>
      </c>
      <c r="WSH300" s="3">
        <v>93205</v>
      </c>
      <c r="WSI300" s="3">
        <v>93205</v>
      </c>
      <c r="WSJ300" s="3">
        <v>93205</v>
      </c>
      <c r="WSK300" s="3">
        <v>93205</v>
      </c>
      <c r="WSL300" s="3">
        <v>93205</v>
      </c>
      <c r="WSM300" s="3">
        <v>93205</v>
      </c>
      <c r="WSN300" s="3">
        <v>93205</v>
      </c>
      <c r="WSO300" s="3">
        <v>93205</v>
      </c>
      <c r="WSP300" s="3">
        <v>93205</v>
      </c>
      <c r="WSQ300" s="3">
        <v>93205</v>
      </c>
      <c r="WSR300" s="3">
        <v>93205</v>
      </c>
      <c r="WSS300" s="3">
        <v>93205</v>
      </c>
      <c r="WST300" s="3">
        <v>93205</v>
      </c>
      <c r="WSU300" s="3">
        <v>93205</v>
      </c>
      <c r="WSV300" s="3">
        <v>93205</v>
      </c>
      <c r="WSW300" s="3">
        <v>93205</v>
      </c>
      <c r="WSX300" s="3">
        <v>93205</v>
      </c>
      <c r="WSY300" s="3">
        <v>93205</v>
      </c>
      <c r="WSZ300" s="3">
        <v>93205</v>
      </c>
      <c r="WTA300" s="3">
        <v>93205</v>
      </c>
      <c r="WTB300" s="3">
        <v>93205</v>
      </c>
      <c r="WTC300" s="3">
        <v>93205</v>
      </c>
      <c r="WTD300" s="3">
        <v>93205</v>
      </c>
      <c r="WTE300" s="3">
        <v>93205</v>
      </c>
      <c r="WTF300" s="3">
        <v>93205</v>
      </c>
      <c r="WTG300" s="3">
        <v>93205</v>
      </c>
      <c r="WTH300" s="3">
        <v>93205</v>
      </c>
      <c r="WTI300" s="3">
        <v>93205</v>
      </c>
      <c r="WTJ300" s="3">
        <v>93205</v>
      </c>
      <c r="WTK300" s="3">
        <v>93205</v>
      </c>
      <c r="WTL300" s="3">
        <v>93205</v>
      </c>
      <c r="WTM300" s="3">
        <v>93205</v>
      </c>
      <c r="WTN300" s="3">
        <v>93205</v>
      </c>
      <c r="WTO300" s="3">
        <v>93205</v>
      </c>
      <c r="WTP300" s="3">
        <v>93205</v>
      </c>
      <c r="WTQ300" s="3">
        <v>93205</v>
      </c>
      <c r="WTR300" s="3">
        <v>93205</v>
      </c>
      <c r="WTS300" s="3">
        <v>93205</v>
      </c>
      <c r="WTT300" s="3">
        <v>93205</v>
      </c>
      <c r="WTU300" s="3">
        <v>93205</v>
      </c>
      <c r="WTV300" s="3">
        <v>93205</v>
      </c>
      <c r="WTW300" s="3">
        <v>93205</v>
      </c>
      <c r="WTX300" s="3">
        <v>93205</v>
      </c>
      <c r="WTY300" s="3">
        <v>93205</v>
      </c>
      <c r="WTZ300" s="3">
        <v>93205</v>
      </c>
      <c r="WUA300" s="3">
        <v>93205</v>
      </c>
      <c r="WUB300" s="3">
        <v>93205</v>
      </c>
      <c r="WUC300" s="3">
        <v>93205</v>
      </c>
      <c r="WUD300" s="3">
        <v>93205</v>
      </c>
      <c r="WUE300" s="3">
        <v>93205</v>
      </c>
      <c r="WUF300" s="3">
        <v>93205</v>
      </c>
      <c r="WUG300" s="3">
        <v>93205</v>
      </c>
      <c r="WUH300" s="3">
        <v>93205</v>
      </c>
      <c r="WUI300" s="3">
        <v>93205</v>
      </c>
      <c r="WUJ300" s="3">
        <v>93205</v>
      </c>
      <c r="WUK300" s="3">
        <v>93205</v>
      </c>
      <c r="WUL300" s="3">
        <v>93205</v>
      </c>
      <c r="WUM300" s="3">
        <v>93205</v>
      </c>
      <c r="WUN300" s="3">
        <v>93205</v>
      </c>
      <c r="WUO300" s="3">
        <v>93205</v>
      </c>
      <c r="WUP300" s="3">
        <v>93205</v>
      </c>
      <c r="WUQ300" s="3">
        <v>93205</v>
      </c>
      <c r="WUR300" s="3">
        <v>93205</v>
      </c>
      <c r="WUS300" s="3">
        <v>93205</v>
      </c>
      <c r="WUT300" s="3">
        <v>93205</v>
      </c>
      <c r="WUU300" s="3">
        <v>93205</v>
      </c>
      <c r="WUV300" s="3">
        <v>93205</v>
      </c>
      <c r="WUW300" s="3">
        <v>93205</v>
      </c>
      <c r="WUX300" s="3">
        <v>93205</v>
      </c>
      <c r="WUY300" s="3">
        <v>93205</v>
      </c>
      <c r="WUZ300" s="3">
        <v>93205</v>
      </c>
      <c r="WVA300" s="3">
        <v>93205</v>
      </c>
      <c r="WVB300" s="3">
        <v>93205</v>
      </c>
      <c r="WVC300" s="3">
        <v>93205</v>
      </c>
      <c r="WVD300" s="3">
        <v>93205</v>
      </c>
      <c r="WVE300" s="3">
        <v>93205</v>
      </c>
      <c r="WVF300" s="3">
        <v>93205</v>
      </c>
      <c r="WVG300" s="3">
        <v>93205</v>
      </c>
      <c r="WVH300" s="3">
        <v>93205</v>
      </c>
      <c r="WVI300" s="3">
        <v>93205</v>
      </c>
      <c r="WVJ300" s="3">
        <v>93205</v>
      </c>
      <c r="WVK300" s="3">
        <v>93205</v>
      </c>
      <c r="WVL300" s="3">
        <v>93205</v>
      </c>
      <c r="WVM300" s="3">
        <v>93205</v>
      </c>
      <c r="WVN300" s="3">
        <v>93205</v>
      </c>
      <c r="WVO300" s="3">
        <v>93205</v>
      </c>
      <c r="WVP300" s="3">
        <v>93205</v>
      </c>
      <c r="WVQ300" s="3">
        <v>93205</v>
      </c>
      <c r="WVR300" s="3">
        <v>93205</v>
      </c>
      <c r="WVS300" s="3">
        <v>93205</v>
      </c>
      <c r="WVT300" s="3">
        <v>93205</v>
      </c>
      <c r="WVU300" s="3">
        <v>93205</v>
      </c>
      <c r="WVV300" s="3">
        <v>93205</v>
      </c>
      <c r="WVW300" s="3">
        <v>93205</v>
      </c>
      <c r="WVX300" s="3">
        <v>93205</v>
      </c>
      <c r="WVY300" s="3">
        <v>93205</v>
      </c>
      <c r="WVZ300" s="3">
        <v>93205</v>
      </c>
      <c r="WWA300" s="3">
        <v>93205</v>
      </c>
      <c r="WWB300" s="3">
        <v>93205</v>
      </c>
      <c r="WWC300" s="3">
        <v>93205</v>
      </c>
      <c r="WWD300" s="3">
        <v>93205</v>
      </c>
      <c r="WWE300" s="3">
        <v>93205</v>
      </c>
      <c r="WWF300" s="3">
        <v>93205</v>
      </c>
      <c r="WWG300" s="3">
        <v>93205</v>
      </c>
      <c r="WWH300" s="3">
        <v>93205</v>
      </c>
      <c r="WWI300" s="3">
        <v>93205</v>
      </c>
      <c r="WWJ300" s="3">
        <v>93205</v>
      </c>
      <c r="WWK300" s="3">
        <v>93205</v>
      </c>
      <c r="WWL300" s="3">
        <v>93205</v>
      </c>
      <c r="WWM300" s="3">
        <v>93205</v>
      </c>
      <c r="WWN300" s="3">
        <v>93205</v>
      </c>
      <c r="WWO300" s="3">
        <v>93205</v>
      </c>
      <c r="WWP300" s="3">
        <v>93205</v>
      </c>
      <c r="WWQ300" s="3">
        <v>93205</v>
      </c>
      <c r="WWR300" s="3">
        <v>93205</v>
      </c>
      <c r="WWS300" s="3">
        <v>93205</v>
      </c>
      <c r="WWT300" s="3">
        <v>93205</v>
      </c>
      <c r="WWU300" s="3">
        <v>93205</v>
      </c>
      <c r="WWV300" s="3">
        <v>93205</v>
      </c>
      <c r="WWW300" s="3">
        <v>93205</v>
      </c>
      <c r="WWX300" s="3">
        <v>93205</v>
      </c>
      <c r="WWY300" s="3">
        <v>93205</v>
      </c>
      <c r="WWZ300" s="3">
        <v>93205</v>
      </c>
      <c r="WXA300" s="3">
        <v>93205</v>
      </c>
      <c r="WXB300" s="3">
        <v>93205</v>
      </c>
      <c r="WXC300" s="3">
        <v>93205</v>
      </c>
      <c r="WXD300" s="3">
        <v>93205</v>
      </c>
      <c r="WXE300" s="3">
        <v>93205</v>
      </c>
      <c r="WXF300" s="3">
        <v>93205</v>
      </c>
      <c r="WXG300" s="3">
        <v>93205</v>
      </c>
      <c r="WXH300" s="3">
        <v>93205</v>
      </c>
      <c r="WXI300" s="3">
        <v>93205</v>
      </c>
      <c r="WXJ300" s="3">
        <v>93205</v>
      </c>
      <c r="WXK300" s="3">
        <v>93205</v>
      </c>
      <c r="WXL300" s="3">
        <v>93205</v>
      </c>
      <c r="WXM300" s="3">
        <v>93205</v>
      </c>
      <c r="WXN300" s="3">
        <v>93205</v>
      </c>
      <c r="WXO300" s="3">
        <v>93205</v>
      </c>
      <c r="WXP300" s="3">
        <v>93205</v>
      </c>
      <c r="WXQ300" s="3">
        <v>93205</v>
      </c>
      <c r="WXR300" s="3">
        <v>93205</v>
      </c>
      <c r="WXS300" s="3">
        <v>93205</v>
      </c>
      <c r="WXT300" s="3">
        <v>93205</v>
      </c>
      <c r="WXU300" s="3">
        <v>93205</v>
      </c>
      <c r="WXV300" s="3">
        <v>93205</v>
      </c>
      <c r="WXW300" s="3">
        <v>93205</v>
      </c>
      <c r="WXX300" s="3">
        <v>93205</v>
      </c>
      <c r="WXY300" s="3">
        <v>93205</v>
      </c>
      <c r="WXZ300" s="3">
        <v>93205</v>
      </c>
      <c r="WYA300" s="3">
        <v>93205</v>
      </c>
      <c r="WYB300" s="3">
        <v>93205</v>
      </c>
      <c r="WYC300" s="3">
        <v>93205</v>
      </c>
      <c r="WYD300" s="3">
        <v>93205</v>
      </c>
      <c r="WYE300" s="3">
        <v>93205</v>
      </c>
      <c r="WYF300" s="3">
        <v>93205</v>
      </c>
      <c r="WYG300" s="3">
        <v>93205</v>
      </c>
      <c r="WYH300" s="3">
        <v>93205</v>
      </c>
      <c r="WYI300" s="3">
        <v>93205</v>
      </c>
      <c r="WYJ300" s="3">
        <v>93205</v>
      </c>
      <c r="WYK300" s="3">
        <v>93205</v>
      </c>
      <c r="WYL300" s="3">
        <v>93205</v>
      </c>
      <c r="WYM300" s="3">
        <v>93205</v>
      </c>
      <c r="WYN300" s="3">
        <v>93205</v>
      </c>
      <c r="WYO300" s="3">
        <v>93205</v>
      </c>
      <c r="WYP300" s="3">
        <v>93205</v>
      </c>
      <c r="WYQ300" s="3">
        <v>93205</v>
      </c>
      <c r="WYR300" s="3">
        <v>93205</v>
      </c>
      <c r="WYS300" s="3">
        <v>93205</v>
      </c>
      <c r="WYT300" s="3">
        <v>93205</v>
      </c>
      <c r="WYU300" s="3">
        <v>93205</v>
      </c>
      <c r="WYV300" s="3">
        <v>93205</v>
      </c>
      <c r="WYW300" s="3">
        <v>93205</v>
      </c>
      <c r="WYX300" s="3">
        <v>93205</v>
      </c>
      <c r="WYY300" s="3">
        <v>93205</v>
      </c>
      <c r="WYZ300" s="3">
        <v>93205</v>
      </c>
      <c r="WZA300" s="3">
        <v>93205</v>
      </c>
      <c r="WZB300" s="3">
        <v>93205</v>
      </c>
      <c r="WZC300" s="3">
        <v>93205</v>
      </c>
      <c r="WZD300" s="3">
        <v>93205</v>
      </c>
      <c r="WZE300" s="3">
        <v>93205</v>
      </c>
      <c r="WZF300" s="3">
        <v>93205</v>
      </c>
      <c r="WZG300" s="3">
        <v>93205</v>
      </c>
      <c r="WZH300" s="3">
        <v>93205</v>
      </c>
      <c r="WZI300" s="3">
        <v>93205</v>
      </c>
      <c r="WZJ300" s="3">
        <v>93205</v>
      </c>
      <c r="WZK300" s="3">
        <v>93205</v>
      </c>
      <c r="WZL300" s="3">
        <v>93205</v>
      </c>
      <c r="WZM300" s="3">
        <v>93205</v>
      </c>
      <c r="WZN300" s="3">
        <v>93205</v>
      </c>
      <c r="WZO300" s="3">
        <v>93205</v>
      </c>
      <c r="WZP300" s="3">
        <v>93205</v>
      </c>
      <c r="WZQ300" s="3">
        <v>93205</v>
      </c>
      <c r="WZR300" s="3">
        <v>93205</v>
      </c>
      <c r="WZS300" s="3">
        <v>93205</v>
      </c>
      <c r="WZT300" s="3">
        <v>93205</v>
      </c>
      <c r="WZU300" s="3">
        <v>93205</v>
      </c>
      <c r="WZV300" s="3">
        <v>93205</v>
      </c>
      <c r="WZW300" s="3">
        <v>93205</v>
      </c>
      <c r="WZX300" s="3">
        <v>93205</v>
      </c>
      <c r="WZY300" s="3">
        <v>93205</v>
      </c>
      <c r="WZZ300" s="3">
        <v>93205</v>
      </c>
      <c r="XAA300" s="3">
        <v>93205</v>
      </c>
      <c r="XAB300" s="3">
        <v>93205</v>
      </c>
      <c r="XAC300" s="3">
        <v>93205</v>
      </c>
      <c r="XAD300" s="3">
        <v>93205</v>
      </c>
      <c r="XAE300" s="3">
        <v>93205</v>
      </c>
      <c r="XAF300" s="3">
        <v>93205</v>
      </c>
      <c r="XAG300" s="3">
        <v>93205</v>
      </c>
      <c r="XAH300" s="3">
        <v>93205</v>
      </c>
      <c r="XAI300" s="3">
        <v>93205</v>
      </c>
      <c r="XAJ300" s="3">
        <v>93205</v>
      </c>
      <c r="XAK300" s="3">
        <v>93205</v>
      </c>
      <c r="XAL300" s="3">
        <v>93205</v>
      </c>
      <c r="XAM300" s="3">
        <v>93205</v>
      </c>
      <c r="XAN300" s="3">
        <v>93205</v>
      </c>
      <c r="XAO300" s="3">
        <v>93205</v>
      </c>
      <c r="XAP300" s="3">
        <v>93205</v>
      </c>
      <c r="XAQ300" s="3">
        <v>93205</v>
      </c>
      <c r="XAR300" s="3">
        <v>93205</v>
      </c>
      <c r="XAS300" s="3">
        <v>93205</v>
      </c>
      <c r="XAT300" s="3">
        <v>93205</v>
      </c>
      <c r="XAU300" s="3">
        <v>93205</v>
      </c>
      <c r="XAV300" s="3">
        <v>93205</v>
      </c>
      <c r="XAW300" s="3">
        <v>93205</v>
      </c>
      <c r="XAX300" s="3">
        <v>93205</v>
      </c>
      <c r="XAY300" s="3">
        <v>93205</v>
      </c>
      <c r="XAZ300" s="3">
        <v>93205</v>
      </c>
      <c r="XBA300" s="3">
        <v>93205</v>
      </c>
      <c r="XBB300" s="3">
        <v>93205</v>
      </c>
      <c r="XBC300" s="3">
        <v>93205</v>
      </c>
      <c r="XBD300" s="3">
        <v>93205</v>
      </c>
      <c r="XBE300" s="3">
        <v>93205</v>
      </c>
      <c r="XBF300" s="3">
        <v>93205</v>
      </c>
      <c r="XBG300" s="3">
        <v>93205</v>
      </c>
      <c r="XBH300" s="3">
        <v>93205</v>
      </c>
      <c r="XBI300" s="3">
        <v>93205</v>
      </c>
      <c r="XBJ300" s="3">
        <v>93205</v>
      </c>
      <c r="XBK300" s="3">
        <v>93205</v>
      </c>
      <c r="XBL300" s="3">
        <v>93205</v>
      </c>
      <c r="XBM300" s="3">
        <v>93205</v>
      </c>
      <c r="XBN300" s="3">
        <v>93205</v>
      </c>
      <c r="XBO300" s="3">
        <v>93205</v>
      </c>
      <c r="XBP300" s="3">
        <v>93205</v>
      </c>
      <c r="XBQ300" s="3">
        <v>93205</v>
      </c>
      <c r="XBR300" s="3">
        <v>93205</v>
      </c>
      <c r="XBS300" s="3">
        <v>93205</v>
      </c>
      <c r="XBT300" s="3">
        <v>93205</v>
      </c>
      <c r="XBU300" s="3">
        <v>93205</v>
      </c>
      <c r="XBV300" s="3">
        <v>93205</v>
      </c>
      <c r="XBW300" s="3">
        <v>93205</v>
      </c>
      <c r="XBX300" s="3">
        <v>93205</v>
      </c>
      <c r="XBY300" s="3">
        <v>93205</v>
      </c>
      <c r="XBZ300" s="3">
        <v>93205</v>
      </c>
      <c r="XCA300" s="3">
        <v>93205</v>
      </c>
      <c r="XCB300" s="3">
        <v>93205</v>
      </c>
      <c r="XCC300" s="3">
        <v>93205</v>
      </c>
      <c r="XCD300" s="3">
        <v>93205</v>
      </c>
      <c r="XCE300" s="3">
        <v>93205</v>
      </c>
      <c r="XCF300" s="3">
        <v>93205</v>
      </c>
      <c r="XCG300" s="3">
        <v>93205</v>
      </c>
      <c r="XCH300" s="3">
        <v>93205</v>
      </c>
      <c r="XCI300" s="3">
        <v>93205</v>
      </c>
      <c r="XCJ300" s="3">
        <v>93205</v>
      </c>
      <c r="XCK300" s="3">
        <v>93205</v>
      </c>
      <c r="XCL300" s="3">
        <v>93205</v>
      </c>
      <c r="XCM300" s="3">
        <v>93205</v>
      </c>
      <c r="XCN300" s="3">
        <v>93205</v>
      </c>
      <c r="XCO300" s="3">
        <v>93205</v>
      </c>
      <c r="XCP300" s="3">
        <v>93205</v>
      </c>
      <c r="XCQ300" s="3">
        <v>93205</v>
      </c>
      <c r="XCR300" s="3">
        <v>93205</v>
      </c>
      <c r="XCS300" s="3">
        <v>93205</v>
      </c>
      <c r="XCT300" s="3">
        <v>93205</v>
      </c>
      <c r="XCU300" s="3">
        <v>93205</v>
      </c>
      <c r="XCV300" s="3">
        <v>93205</v>
      </c>
      <c r="XCW300" s="3">
        <v>93205</v>
      </c>
      <c r="XCX300" s="3">
        <v>93205</v>
      </c>
      <c r="XCY300" s="3">
        <v>93205</v>
      </c>
      <c r="XCZ300" s="3">
        <v>93205</v>
      </c>
      <c r="XDA300" s="3">
        <v>93205</v>
      </c>
      <c r="XDB300" s="3">
        <v>93205</v>
      </c>
      <c r="XDC300" s="3">
        <v>93205</v>
      </c>
      <c r="XDD300" s="3">
        <v>93205</v>
      </c>
      <c r="XDE300" s="3">
        <v>93205</v>
      </c>
      <c r="XDF300" s="3">
        <v>93205</v>
      </c>
      <c r="XDG300" s="3">
        <v>93205</v>
      </c>
      <c r="XDH300" s="3">
        <v>93205</v>
      </c>
      <c r="XDI300" s="3">
        <v>93205</v>
      </c>
      <c r="XDJ300" s="3">
        <v>93205</v>
      </c>
      <c r="XDK300" s="3">
        <v>93205</v>
      </c>
      <c r="XDL300" s="3">
        <v>93205</v>
      </c>
      <c r="XDM300" s="3">
        <v>93205</v>
      </c>
      <c r="XDN300" s="3">
        <v>93205</v>
      </c>
      <c r="XDO300" s="3">
        <v>93205</v>
      </c>
      <c r="XDP300" s="3">
        <v>93205</v>
      </c>
      <c r="XDQ300" s="3">
        <v>93205</v>
      </c>
      <c r="XDR300" s="3">
        <v>93205</v>
      </c>
      <c r="XDS300" s="3">
        <v>93205</v>
      </c>
      <c r="XDT300" s="3">
        <v>93205</v>
      </c>
      <c r="XDU300" s="3">
        <v>93205</v>
      </c>
      <c r="XDV300" s="3">
        <v>93205</v>
      </c>
      <c r="XDW300" s="3">
        <v>93205</v>
      </c>
      <c r="XDX300" s="3">
        <v>93205</v>
      </c>
      <c r="XDY300" s="3">
        <v>93205</v>
      </c>
      <c r="XDZ300" s="3">
        <v>93205</v>
      </c>
      <c r="XEA300" s="3">
        <v>93205</v>
      </c>
      <c r="XEB300" s="3">
        <v>93205</v>
      </c>
      <c r="XEC300" s="3">
        <v>93205</v>
      </c>
      <c r="XED300" s="3">
        <v>93205</v>
      </c>
      <c r="XEE300" s="3">
        <v>93205</v>
      </c>
      <c r="XEF300" s="3">
        <v>93205</v>
      </c>
      <c r="XEG300" s="3">
        <v>93205</v>
      </c>
      <c r="XEH300" s="3">
        <v>93205</v>
      </c>
      <c r="XEI300" s="3">
        <v>93205</v>
      </c>
      <c r="XEJ300" s="3">
        <v>93205</v>
      </c>
      <c r="XEK300" s="3">
        <v>93205</v>
      </c>
      <c r="XEL300" s="3">
        <v>93205</v>
      </c>
      <c r="XEM300" s="3">
        <v>93205</v>
      </c>
      <c r="XEN300" s="3">
        <v>93205</v>
      </c>
      <c r="XEO300" s="3">
        <v>93205</v>
      </c>
      <c r="XEP300" s="3">
        <v>93205</v>
      </c>
      <c r="XEQ300" s="3">
        <v>93205</v>
      </c>
      <c r="XER300" s="3">
        <v>93205</v>
      </c>
      <c r="XES300" s="3">
        <v>93205</v>
      </c>
      <c r="XET300" s="3">
        <v>93205</v>
      </c>
      <c r="XEU300" s="3">
        <v>93205</v>
      </c>
      <c r="XEV300" s="3">
        <v>93205</v>
      </c>
      <c r="XEW300" s="3">
        <v>93205</v>
      </c>
      <c r="XEX300" s="3">
        <v>93205</v>
      </c>
      <c r="XEY300" s="3">
        <v>93205</v>
      </c>
      <c r="XEZ300" s="3">
        <v>93205</v>
      </c>
      <c r="XFA300" s="3">
        <v>93205</v>
      </c>
      <c r="XFB300" s="3">
        <v>93205</v>
      </c>
      <c r="XFC300" s="3">
        <v>93205</v>
      </c>
      <c r="XFD300" s="3">
        <v>93205</v>
      </c>
    </row>
    <row r="315" spans="9:9" x14ac:dyDescent="0.25">
      <c r="I315" s="135"/>
    </row>
    <row r="324" spans="9:10" ht="30" customHeight="1" x14ac:dyDescent="0.25"/>
    <row r="334" spans="9:10" x14ac:dyDescent="0.25">
      <c r="I334" s="80"/>
      <c r="J334" s="115"/>
    </row>
    <row r="347" ht="14.25" customHeight="1" x14ac:dyDescent="0.25"/>
    <row r="367" ht="15" customHeight="1" x14ac:dyDescent="0.25"/>
    <row r="386" ht="27.75" customHeight="1" x14ac:dyDescent="0.25"/>
    <row r="388" ht="28.5" customHeight="1" x14ac:dyDescent="0.25"/>
    <row r="419" spans="2:7" s="56" customFormat="1" x14ac:dyDescent="0.25">
      <c r="B419" s="1"/>
      <c r="C419" s="8"/>
      <c r="D419" s="2"/>
      <c r="E419" s="8"/>
      <c r="F419" s="63"/>
      <c r="G419" s="67"/>
    </row>
    <row r="420" spans="2:7" s="56" customFormat="1" x14ac:dyDescent="0.25">
      <c r="B420" s="1"/>
      <c r="C420" s="8"/>
      <c r="D420" s="2"/>
      <c r="E420" s="8"/>
      <c r="F420" s="63"/>
      <c r="G420" s="67"/>
    </row>
  </sheetData>
  <mergeCells count="9">
    <mergeCell ref="B96:F96"/>
    <mergeCell ref="B2:B4"/>
    <mergeCell ref="C2:F2"/>
    <mergeCell ref="C3:F3"/>
    <mergeCell ref="C4:F4"/>
    <mergeCell ref="D5:G5"/>
    <mergeCell ref="C6:G6"/>
    <mergeCell ref="C7:G7"/>
    <mergeCell ref="C8:G8"/>
  </mergeCells>
  <phoneticPr fontId="41" type="noConversion"/>
  <conditionalFormatting sqref="C1:C4 C97:C1048576 C9 C54:D57 F54:F57 C75:D75 F75 C48:D51 F48:F51 F87:F92 C87:D92 C78:D81 F78:F81 C17:D26 F17:F26 C30:D46 F30:F46 C61:D64 F61:F64 C66:D68 F66:F68 C72:D73 F72:F73">
    <cfRule type="containsText" dxfId="67" priority="250" operator="containsText" text="CÓDIGO NÃO ENCONTRADO">
      <formula>NOT(ISERROR(SEARCH("CÓDIGO NÃO ENCONTRADO",C1)))</formula>
    </cfRule>
  </conditionalFormatting>
  <conditionalFormatting sqref="G54:G58 G75:G76 G48:G51 G87:G92 G78:G82 G17:G26 G30:G46 G61:G64 G66:G69 G72:G73">
    <cfRule type="containsText" dxfId="66" priority="204" operator="containsText" text="CÓDIGO NÃO ENCONTRADO">
      <formula>NOT(ISERROR(SEARCH("CÓDIGO NÃO ENCONTRADO",G17)))</formula>
    </cfRule>
  </conditionalFormatting>
  <conditionalFormatting sqref="C95">
    <cfRule type="containsText" dxfId="65" priority="193" operator="containsText" text="CÓDIGO NÃO ENCONTRADO">
      <formula>NOT(ISERROR(SEARCH("CÓDIGO NÃO ENCONTRADO",C95)))</formula>
    </cfRule>
  </conditionalFormatting>
  <conditionalFormatting sqref="B27:C27">
    <cfRule type="containsText" dxfId="64" priority="185" operator="containsText" text="CÓDIGO NÃO ENCONTRADO">
      <formula>NOT(ISERROR(SEARCH("CÓDIGO NÃO ENCONTRADO",B27)))</formula>
    </cfRule>
  </conditionalFormatting>
  <conditionalFormatting sqref="C52">
    <cfRule type="containsText" dxfId="63" priority="183" operator="containsText" text="CÓDIGO NÃO ENCONTRADO">
      <formula>NOT(ISERROR(SEARCH("CÓDIGO NÃO ENCONTRADO",C52)))</formula>
    </cfRule>
  </conditionalFormatting>
  <conditionalFormatting sqref="C10:C11">
    <cfRule type="containsText" dxfId="62" priority="182" operator="containsText" text="CÓDIGO NÃO ENCONTRADO">
      <formula>NOT(ISERROR(SEARCH("CÓDIGO NÃO ENCONTRADO",C10)))</formula>
    </cfRule>
  </conditionalFormatting>
  <conditionalFormatting sqref="C15">
    <cfRule type="containsText" dxfId="61" priority="138" operator="containsText" text="CÓDIGO NÃO ENCONTRADO">
      <formula>NOT(ISERROR(SEARCH("CÓDIGO NÃO ENCONTRADO",C15)))</formula>
    </cfRule>
  </conditionalFormatting>
  <conditionalFormatting sqref="C58">
    <cfRule type="containsText" dxfId="60" priority="44" operator="containsText" text="CÓDIGO NÃO ENCONTRADO">
      <formula>NOT(ISERROR(SEARCH("CÓDIGO NÃO ENCONTRADO",C58)))</formula>
    </cfRule>
  </conditionalFormatting>
  <conditionalFormatting sqref="C13:D14 D12 F12:F14">
    <cfRule type="containsText" dxfId="59" priority="18" operator="containsText" text="CÓDIGO NÃO ENCONTRADO">
      <formula>NOT(ISERROR(SEARCH("CÓDIGO NÃO ENCONTRADO",C12)))</formula>
    </cfRule>
  </conditionalFormatting>
  <conditionalFormatting sqref="G12:G14">
    <cfRule type="containsText" dxfId="58" priority="17" operator="containsText" text="CÓDIGO NÃO ENCONTRADO">
      <formula>NOT(ISERROR(SEARCH("CÓDIGO NÃO ENCONTRADO",G12)))</formula>
    </cfRule>
  </conditionalFormatting>
  <conditionalFormatting sqref="C12">
    <cfRule type="containsText" dxfId="57" priority="16" operator="containsText" text="CÓDIGO NÃO ENCONTRADO">
      <formula>NOT(ISERROR(SEARCH("CÓDIGO NÃO ENCONTRADO",C12)))</formula>
    </cfRule>
  </conditionalFormatting>
  <conditionalFormatting sqref="C69">
    <cfRule type="containsText" dxfId="56" priority="14" operator="containsText" text="CÓDIGO NÃO ENCONTRADO">
      <formula>NOT(ISERROR(SEARCH("CÓDIGO NÃO ENCONTRADO",C69)))</formula>
    </cfRule>
  </conditionalFormatting>
  <conditionalFormatting sqref="C76">
    <cfRule type="containsText" dxfId="55" priority="13" operator="containsText" text="CÓDIGO NÃO ENCONTRADO">
      <formula>NOT(ISERROR(SEARCH("CÓDIGO NÃO ENCONTRADO",C76)))</formula>
    </cfRule>
  </conditionalFormatting>
  <conditionalFormatting sqref="C82">
    <cfRule type="containsText" dxfId="54" priority="12" operator="containsText" text="CÓDIGO NÃO ENCONTRADO">
      <formula>NOT(ISERROR(SEARCH("CÓDIGO NÃO ENCONTRADO",C82)))</formula>
    </cfRule>
  </conditionalFormatting>
  <conditionalFormatting sqref="C84">
    <cfRule type="containsText" dxfId="53" priority="11" operator="containsText" text="CÓDIGO NÃO ENCONTRADO">
      <formula>NOT(ISERROR(SEARCH("CÓDIGO NÃO ENCONTRADO",C84)))</formula>
    </cfRule>
  </conditionalFormatting>
  <conditionalFormatting sqref="G85">
    <cfRule type="containsText" dxfId="52" priority="10" operator="containsText" text="CÓDIGO NÃO ENCONTRADO">
      <formula>NOT(ISERROR(SEARCH("CÓDIGO NÃO ENCONTRADO",G85)))</formula>
    </cfRule>
  </conditionalFormatting>
  <conditionalFormatting sqref="C85">
    <cfRule type="containsText" dxfId="51" priority="9" operator="containsText" text="CÓDIGO NÃO ENCONTRADO">
      <formula>NOT(ISERROR(SEARCH("CÓDIGO NÃO ENCONTRADO",C85)))</formula>
    </cfRule>
  </conditionalFormatting>
  <conditionalFormatting sqref="G93">
    <cfRule type="containsText" dxfId="50" priority="7" operator="containsText" text="CÓDIGO NÃO ENCONTRADO">
      <formula>NOT(ISERROR(SEARCH("CÓDIGO NÃO ENCONTRADO",G93)))</formula>
    </cfRule>
  </conditionalFormatting>
  <conditionalFormatting sqref="C93">
    <cfRule type="containsText" dxfId="49" priority="6" operator="containsText" text="CÓDIGO NÃO ENCONTRADO">
      <formula>NOT(ISERROR(SEARCH("CÓDIGO NÃO ENCONTRADO",C93)))</formula>
    </cfRule>
  </conditionalFormatting>
  <conditionalFormatting sqref="G84">
    <cfRule type="containsText" dxfId="48" priority="5" operator="containsText" text="CÓDIGO NÃO ENCONTRADO">
      <formula>NOT(ISERROR(SEARCH("CÓDIGO NÃO ENCONTRADO",G84)))</formula>
    </cfRule>
  </conditionalFormatting>
  <conditionalFormatting sqref="C47">
    <cfRule type="containsText" dxfId="47" priority="2" operator="containsText" text="CÓDIGO NÃO ENCONTRADO">
      <formula>NOT(ISERROR(SEARCH("CÓDIGO NÃO ENCONTRADO",C47)))</formula>
    </cfRule>
  </conditionalFormatting>
  <conditionalFormatting sqref="C29">
    <cfRule type="containsText" dxfId="46" priority="1" operator="containsText" text="CÓDIGO NÃO ENCONTRADO">
      <formula>NOT(ISERROR(SEARCH("CÓDIGO NÃO ENCONTRADO",C29)))</formula>
    </cfRule>
  </conditionalFormatting>
  <pageMargins left="0.25" right="0.25" top="0.75" bottom="0.75" header="0.3" footer="0.3"/>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48"/>
  <sheetViews>
    <sheetView showGridLines="0" view="pageBreakPreview" zoomScaleNormal="100" zoomScaleSheetLayoutView="100" workbookViewId="0">
      <selection activeCell="O9" sqref="O9"/>
    </sheetView>
  </sheetViews>
  <sheetFormatPr defaultRowHeight="15" x14ac:dyDescent="0.25"/>
  <cols>
    <col min="1" max="1" width="3.42578125" style="14" customWidth="1"/>
    <col min="2" max="2" width="19.85546875" style="14" bestFit="1" customWidth="1"/>
    <col min="3" max="3" width="6.85546875" style="14" customWidth="1"/>
    <col min="4" max="4" width="19" style="14" customWidth="1"/>
    <col min="5" max="5" width="17.7109375" style="14" customWidth="1"/>
    <col min="6" max="6" width="15.5703125" style="14" customWidth="1"/>
    <col min="7" max="7" width="14.7109375" style="14" customWidth="1"/>
    <col min="8" max="8" width="12.5703125" style="14" customWidth="1"/>
    <col min="9" max="12" width="13.140625" style="14" customWidth="1"/>
    <col min="13" max="13" width="17.28515625" style="14" customWidth="1"/>
    <col min="14" max="14" width="12.28515625" style="14" customWidth="1"/>
    <col min="15" max="16384" width="9.140625" style="14"/>
  </cols>
  <sheetData>
    <row r="1" spans="2:14" ht="15.75" thickBot="1" x14ac:dyDescent="0.3">
      <c r="B1" s="114"/>
      <c r="C1" s="114"/>
      <c r="D1" s="114"/>
      <c r="E1" s="114"/>
      <c r="F1" s="114"/>
      <c r="G1" s="114"/>
      <c r="H1" s="114"/>
      <c r="I1" s="114"/>
      <c r="J1" s="114"/>
      <c r="K1" s="114"/>
      <c r="L1" s="114"/>
      <c r="M1" s="114"/>
      <c r="N1" s="114"/>
    </row>
    <row r="2" spans="2:14" customFormat="1" ht="19.5" customHeight="1" x14ac:dyDescent="0.25">
      <c r="B2" s="290"/>
      <c r="C2" s="291"/>
      <c r="D2" s="281" t="s">
        <v>17</v>
      </c>
      <c r="E2" s="282"/>
      <c r="F2" s="282"/>
      <c r="G2" s="282"/>
      <c r="H2" s="282"/>
      <c r="I2" s="282"/>
      <c r="J2" s="282"/>
      <c r="K2" s="160"/>
      <c r="L2" s="160"/>
      <c r="M2" s="147" t="s">
        <v>18</v>
      </c>
      <c r="N2" s="155"/>
    </row>
    <row r="3" spans="2:14" customFormat="1" ht="19.5" customHeight="1" x14ac:dyDescent="0.25">
      <c r="B3" s="285"/>
      <c r="C3" s="286"/>
      <c r="D3" s="283" t="s">
        <v>19</v>
      </c>
      <c r="E3" s="284"/>
      <c r="F3" s="284"/>
      <c r="G3" s="284"/>
      <c r="H3" s="284"/>
      <c r="I3" s="284"/>
      <c r="J3" s="284"/>
      <c r="K3" s="161"/>
      <c r="L3" s="161"/>
      <c r="M3" s="149">
        <f ca="1">'B - ORÇAMENTO'!G3</f>
        <v>45092.622782060185</v>
      </c>
      <c r="N3" s="148"/>
    </row>
    <row r="4" spans="2:14" customFormat="1" ht="19.5" customHeight="1" thickBot="1" x14ac:dyDescent="0.3">
      <c r="B4" s="285"/>
      <c r="C4" s="286"/>
      <c r="D4" s="285" t="s">
        <v>20</v>
      </c>
      <c r="E4" s="286"/>
      <c r="F4" s="286"/>
      <c r="G4" s="286"/>
      <c r="H4" s="286"/>
      <c r="I4" s="286"/>
      <c r="J4" s="286"/>
      <c r="K4" s="155"/>
      <c r="L4" s="155"/>
      <c r="M4" s="151" t="s">
        <v>4643</v>
      </c>
      <c r="N4" s="150"/>
    </row>
    <row r="5" spans="2:14" customFormat="1" ht="15" customHeight="1" x14ac:dyDescent="0.25">
      <c r="B5" s="287" t="s">
        <v>21</v>
      </c>
      <c r="C5" s="275"/>
      <c r="D5" s="288">
        <f ca="1">NOW()</f>
        <v>45092.622782060185</v>
      </c>
      <c r="E5" s="289"/>
      <c r="F5" s="289"/>
      <c r="G5" s="289"/>
      <c r="H5" s="289"/>
      <c r="I5" s="275" t="str">
        <f>'B - ORÇAMENTO'!D5</f>
        <v>REF. SINAPI - 04/2023_não desonerado</v>
      </c>
      <c r="J5" s="275"/>
      <c r="K5" s="275"/>
      <c r="L5" s="275"/>
      <c r="M5" s="276"/>
    </row>
    <row r="6" spans="2:14" customFormat="1" ht="15.75" thickBot="1" x14ac:dyDescent="0.3">
      <c r="B6" s="318" t="s">
        <v>22</v>
      </c>
      <c r="C6" s="319"/>
      <c r="D6" s="317" t="str">
        <f>'B - ORÇAMENTO'!C6</f>
        <v>RESERVATÓRIO DE QUALIDADE E QUANTIDADE - RQQ</v>
      </c>
      <c r="E6" s="279"/>
      <c r="F6" s="279"/>
      <c r="G6" s="279"/>
      <c r="H6" s="279"/>
      <c r="I6" s="279"/>
      <c r="J6" s="279"/>
      <c r="K6" s="279"/>
      <c r="L6" s="279"/>
      <c r="M6" s="280"/>
    </row>
    <row r="7" spans="2:14" customFormat="1" ht="15" customHeight="1" x14ac:dyDescent="0.25">
      <c r="B7" s="318" t="s">
        <v>23</v>
      </c>
      <c r="C7" s="319"/>
      <c r="D7" s="320" t="str">
        <f>'B - ORÇAMENTO'!C7</f>
        <v>ASB SLU - SAMAMBAIA/DF</v>
      </c>
      <c r="E7" s="277"/>
      <c r="F7" s="277"/>
      <c r="G7" s="277"/>
      <c r="H7" s="277"/>
      <c r="I7" s="277"/>
      <c r="J7" s="277"/>
      <c r="K7" s="277"/>
      <c r="L7" s="277"/>
      <c r="M7" s="278"/>
    </row>
    <row r="8" spans="2:14" customFormat="1" ht="15.75" customHeight="1" x14ac:dyDescent="0.25">
      <c r="B8" s="318" t="s">
        <v>24</v>
      </c>
      <c r="C8" s="319"/>
      <c r="D8" s="397"/>
      <c r="E8" s="14"/>
      <c r="F8" s="14"/>
      <c r="G8" s="14"/>
      <c r="H8" s="14"/>
      <c r="I8" s="14"/>
      <c r="J8" s="14"/>
      <c r="K8" s="14"/>
      <c r="L8" s="14"/>
      <c r="M8" s="14"/>
    </row>
    <row r="9" spans="2:14" ht="15" customHeight="1" x14ac:dyDescent="0.25">
      <c r="B9" s="298" t="s">
        <v>2734</v>
      </c>
      <c r="C9" s="298" t="s">
        <v>2735</v>
      </c>
      <c r="D9" s="298"/>
      <c r="E9" s="298"/>
      <c r="F9" s="298" t="s">
        <v>2736</v>
      </c>
      <c r="G9" s="321" t="s">
        <v>2737</v>
      </c>
      <c r="H9" s="321"/>
      <c r="I9" s="321"/>
      <c r="J9" s="321"/>
      <c r="K9" s="321"/>
      <c r="L9" s="321"/>
      <c r="M9" s="154" t="s">
        <v>2738</v>
      </c>
      <c r="N9" s="175"/>
    </row>
    <row r="10" spans="2:14" x14ac:dyDescent="0.25">
      <c r="B10" s="298"/>
      <c r="C10" s="298"/>
      <c r="D10" s="298"/>
      <c r="E10" s="298"/>
      <c r="F10" s="298"/>
      <c r="G10" s="321" t="s">
        <v>2739</v>
      </c>
      <c r="H10" s="321"/>
      <c r="I10" s="321" t="s">
        <v>3365</v>
      </c>
      <c r="J10" s="321"/>
      <c r="K10" s="321" t="s">
        <v>5232</v>
      </c>
      <c r="L10" s="321"/>
      <c r="M10" s="154"/>
    </row>
    <row r="11" spans="2:14" x14ac:dyDescent="0.25">
      <c r="B11" s="298"/>
      <c r="C11" s="298"/>
      <c r="D11" s="298"/>
      <c r="E11" s="298"/>
      <c r="F11" s="298"/>
      <c r="G11" s="154" t="s">
        <v>3366</v>
      </c>
      <c r="H11" s="154" t="s">
        <v>3366</v>
      </c>
      <c r="I11" s="154" t="s">
        <v>3366</v>
      </c>
      <c r="J11" s="154" t="s">
        <v>3366</v>
      </c>
      <c r="K11" s="154" t="s">
        <v>3366</v>
      </c>
      <c r="L11" s="154" t="s">
        <v>3366</v>
      </c>
      <c r="M11" s="154"/>
    </row>
    <row r="12" spans="2:14" ht="15" customHeight="1" x14ac:dyDescent="0.25">
      <c r="B12" s="210">
        <f>'B - ORÇAMENTO'!B10</f>
        <v>1</v>
      </c>
      <c r="C12" s="313" t="s">
        <v>13097</v>
      </c>
      <c r="D12" s="314"/>
      <c r="E12" s="315"/>
      <c r="F12" s="81">
        <f>'B - ORÇAMENTO'!G15</f>
        <v>63069.599999999999</v>
      </c>
      <c r="G12" s="82">
        <f t="shared" ref="G12:L12" si="0">100%/6</f>
        <v>0.16666666666666666</v>
      </c>
      <c r="H12" s="82">
        <f t="shared" si="0"/>
        <v>0.16666666666666666</v>
      </c>
      <c r="I12" s="82">
        <f t="shared" si="0"/>
        <v>0.16666666666666666</v>
      </c>
      <c r="J12" s="82">
        <f t="shared" si="0"/>
        <v>0.16666666666666666</v>
      </c>
      <c r="K12" s="82">
        <f t="shared" si="0"/>
        <v>0.16666666666666666</v>
      </c>
      <c r="L12" s="82">
        <f t="shared" si="0"/>
        <v>0.16666666666666666</v>
      </c>
      <c r="M12" s="95">
        <f>SUM($G$12:$L$12)</f>
        <v>0.99999999999999989</v>
      </c>
    </row>
    <row r="13" spans="2:14" x14ac:dyDescent="0.25">
      <c r="B13" s="17"/>
      <c r="C13" s="310"/>
      <c r="D13" s="311"/>
      <c r="E13" s="312"/>
      <c r="F13" s="18"/>
      <c r="G13" s="19">
        <f t="shared" ref="G13:J13" si="1">$F$12*G12</f>
        <v>10511.599999999999</v>
      </c>
      <c r="H13" s="19">
        <f t="shared" si="1"/>
        <v>10511.599999999999</v>
      </c>
      <c r="I13" s="19">
        <f t="shared" si="1"/>
        <v>10511.599999999999</v>
      </c>
      <c r="J13" s="19">
        <f t="shared" si="1"/>
        <v>10511.599999999999</v>
      </c>
      <c r="K13" s="19">
        <f t="shared" ref="K13:L13" si="2">$F$12*K12</f>
        <v>10511.599999999999</v>
      </c>
      <c r="L13" s="19">
        <f t="shared" si="2"/>
        <v>10511.599999999999</v>
      </c>
      <c r="M13" s="96"/>
    </row>
    <row r="14" spans="2:14" ht="15" customHeight="1" x14ac:dyDescent="0.25">
      <c r="B14" s="85">
        <v>2</v>
      </c>
      <c r="C14" s="303" t="s">
        <v>2768</v>
      </c>
      <c r="D14" s="303"/>
      <c r="E14" s="303"/>
      <c r="F14" s="81">
        <f>'B - ORÇAMENTO'!G27</f>
        <v>53598.349999999991</v>
      </c>
      <c r="G14" s="83">
        <v>0.5</v>
      </c>
      <c r="H14" s="83">
        <v>0.5</v>
      </c>
      <c r="I14" s="84"/>
      <c r="J14" s="84"/>
      <c r="K14" s="179"/>
      <c r="L14" s="179"/>
      <c r="M14" s="95">
        <f>SUM($G$14:$J$14)</f>
        <v>1</v>
      </c>
    </row>
    <row r="15" spans="2:14" x14ac:dyDescent="0.25">
      <c r="B15" s="17"/>
      <c r="C15" s="307"/>
      <c r="D15" s="308"/>
      <c r="E15" s="309"/>
      <c r="F15" s="20"/>
      <c r="G15" s="21">
        <f>F14*G14</f>
        <v>26799.174999999996</v>
      </c>
      <c r="H15" s="21">
        <f>F14*H14</f>
        <v>26799.174999999996</v>
      </c>
      <c r="I15" s="21"/>
      <c r="J15" s="21"/>
      <c r="K15" s="180"/>
      <c r="L15" s="180"/>
      <c r="M15" s="97"/>
    </row>
    <row r="16" spans="2:14" ht="15" customHeight="1" x14ac:dyDescent="0.25">
      <c r="B16" s="85">
        <v>3</v>
      </c>
      <c r="C16" s="304" t="str">
        <f>'B - ORÇAMENTO'!C28</f>
        <v>SERVIÇOS DE DRENAGEM PLUVIAL</v>
      </c>
      <c r="D16" s="305"/>
      <c r="E16" s="306"/>
      <c r="F16" s="81">
        <f>'B - ORÇAMENTO'!G52</f>
        <v>348465.24000000017</v>
      </c>
      <c r="G16" s="83">
        <v>0.5</v>
      </c>
      <c r="H16" s="83">
        <v>0.5</v>
      </c>
      <c r="I16" s="84"/>
      <c r="J16" s="84"/>
      <c r="K16" s="179"/>
      <c r="L16" s="179"/>
      <c r="M16" s="95">
        <f>SUM($G$16:$L$16)</f>
        <v>1</v>
      </c>
    </row>
    <row r="17" spans="2:13" x14ac:dyDescent="0.25">
      <c r="B17" s="17"/>
      <c r="C17" s="310"/>
      <c r="D17" s="311"/>
      <c r="E17" s="312"/>
      <c r="F17" s="20"/>
      <c r="G17" s="21">
        <f>F16*G16</f>
        <v>174232.62000000008</v>
      </c>
      <c r="H17" s="21">
        <f>F16*H16</f>
        <v>174232.62000000008</v>
      </c>
      <c r="I17" s="21"/>
      <c r="J17" s="21"/>
      <c r="K17" s="180"/>
      <c r="L17" s="180"/>
      <c r="M17" s="97"/>
    </row>
    <row r="18" spans="2:13" x14ac:dyDescent="0.25">
      <c r="B18" s="85">
        <v>4</v>
      </c>
      <c r="C18" s="304" t="str">
        <f>'B - ORÇAMENTO'!C53</f>
        <v xml:space="preserve">TUBOS E CONEXÕES </v>
      </c>
      <c r="D18" s="305"/>
      <c r="E18" s="306"/>
      <c r="F18" s="81">
        <f>'B - ORÇAMENTO'!G58</f>
        <v>9172.0400000000009</v>
      </c>
      <c r="G18" s="86"/>
      <c r="H18" s="181"/>
      <c r="I18" s="83">
        <v>0.5</v>
      </c>
      <c r="J18" s="83">
        <v>0.5</v>
      </c>
      <c r="K18" s="179"/>
      <c r="L18" s="179"/>
      <c r="M18" s="95">
        <f>SUM($I$18:$L$18)</f>
        <v>1</v>
      </c>
    </row>
    <row r="19" spans="2:13" x14ac:dyDescent="0.25">
      <c r="B19" s="85"/>
      <c r="C19" s="207"/>
      <c r="D19" s="208"/>
      <c r="E19" s="209"/>
      <c r="F19" s="81"/>
      <c r="G19" s="211"/>
      <c r="I19" s="21">
        <f>F18*I18</f>
        <v>4586.0200000000004</v>
      </c>
      <c r="J19" s="21">
        <f>F18*J18</f>
        <v>4586.0200000000004</v>
      </c>
      <c r="K19" s="180"/>
      <c r="L19" s="180"/>
      <c r="M19" s="95"/>
    </row>
    <row r="20" spans="2:13" ht="15" customHeight="1" x14ac:dyDescent="0.25">
      <c r="B20" s="85">
        <f>'B - ORÇAMENTO'!B59</f>
        <v>5</v>
      </c>
      <c r="C20" s="316" t="str">
        <f>'B - ORÇAMENTO'!C59</f>
        <v xml:space="preserve">PAVIMENTAÇÃO EM CONCRETO </v>
      </c>
      <c r="D20" s="305"/>
      <c r="E20" s="306"/>
      <c r="F20" s="81">
        <f>'B - ORÇAMENTO'!G69</f>
        <v>627896.8899999999</v>
      </c>
      <c r="G20" s="84"/>
      <c r="H20" s="84"/>
      <c r="I20" s="179"/>
      <c r="J20" s="83">
        <f>1/3</f>
        <v>0.33333333333333331</v>
      </c>
      <c r="K20" s="83">
        <f t="shared" ref="K20:L20" si="3">1/3</f>
        <v>0.33333333333333331</v>
      </c>
      <c r="L20" s="83">
        <f t="shared" si="3"/>
        <v>0.33333333333333331</v>
      </c>
      <c r="M20" s="95">
        <f>SUM($I$20:$L$20)</f>
        <v>1</v>
      </c>
    </row>
    <row r="21" spans="2:13" x14ac:dyDescent="0.25">
      <c r="B21" s="85"/>
      <c r="C21" s="207"/>
      <c r="D21" s="208"/>
      <c r="E21" s="209"/>
      <c r="F21" s="81"/>
      <c r="G21" s="21"/>
      <c r="H21" s="21"/>
      <c r="I21" s="180"/>
      <c r="J21" s="21">
        <f>F20*J20</f>
        <v>209298.96333333329</v>
      </c>
      <c r="K21" s="21">
        <f>F20*K20</f>
        <v>209298.96333333329</v>
      </c>
      <c r="L21" s="21">
        <f>F20*L20</f>
        <v>209298.96333333329</v>
      </c>
      <c r="M21" s="95"/>
    </row>
    <row r="22" spans="2:13" ht="15" customHeight="1" x14ac:dyDescent="0.25">
      <c r="B22" s="85">
        <f>'B - ORÇAMENTO'!B70</f>
        <v>6</v>
      </c>
      <c r="C22" s="316" t="str">
        <f>'B - ORÇAMENTO'!C70</f>
        <v xml:space="preserve">VEGETAÇÃO </v>
      </c>
      <c r="D22" s="305"/>
      <c r="E22" s="306"/>
      <c r="F22" s="81">
        <f>'B - ORÇAMENTO'!G76</f>
        <v>151498.75</v>
      </c>
      <c r="G22" s="84"/>
      <c r="H22" s="84"/>
      <c r="I22" s="179"/>
      <c r="J22" s="179"/>
      <c r="K22" s="83">
        <v>0.5</v>
      </c>
      <c r="L22" s="83">
        <v>0.5</v>
      </c>
      <c r="M22" s="95">
        <f>SUM($G$22:$L$22)</f>
        <v>1</v>
      </c>
    </row>
    <row r="23" spans="2:13" x14ac:dyDescent="0.25">
      <c r="B23" s="85"/>
      <c r="C23" s="207"/>
      <c r="D23" s="208"/>
      <c r="E23" s="209"/>
      <c r="F23" s="81"/>
      <c r="G23" s="21"/>
      <c r="H23" s="21"/>
      <c r="I23" s="180"/>
      <c r="J23" s="180"/>
      <c r="K23" s="21">
        <f>F22*K22</f>
        <v>75749.375</v>
      </c>
      <c r="L23" s="21">
        <f>F22*L22</f>
        <v>75749.375</v>
      </c>
      <c r="M23" s="95"/>
    </row>
    <row r="24" spans="2:13" ht="15" customHeight="1" x14ac:dyDescent="0.25">
      <c r="B24" s="85">
        <f>'B - ORÇAMENTO'!B77</f>
        <v>7</v>
      </c>
      <c r="C24" s="316" t="str">
        <f>'B - ORÇAMENTO'!C77</f>
        <v>IMPERMEABILIZAÇÃO</v>
      </c>
      <c r="D24" s="305"/>
      <c r="E24" s="306"/>
      <c r="F24" s="81">
        <f>'B - ORÇAMENTO'!G82</f>
        <v>360423.94</v>
      </c>
      <c r="G24" s="84"/>
      <c r="H24" s="83">
        <f>1/3</f>
        <v>0.33333333333333331</v>
      </c>
      <c r="I24" s="83">
        <f t="shared" ref="I24:J24" si="4">1/3</f>
        <v>0.33333333333333331</v>
      </c>
      <c r="J24" s="83">
        <f t="shared" si="4"/>
        <v>0.33333333333333331</v>
      </c>
      <c r="K24" s="179"/>
      <c r="L24" s="179"/>
      <c r="M24" s="95">
        <f>SUM($G$22:$L$22)</f>
        <v>1</v>
      </c>
    </row>
    <row r="25" spans="2:13" x14ac:dyDescent="0.25">
      <c r="B25" s="85"/>
      <c r="C25" s="207"/>
      <c r="D25" s="208"/>
      <c r="E25" s="209"/>
      <c r="F25" s="81"/>
      <c r="G25" s="21"/>
      <c r="H25" s="21">
        <f>F24*H24</f>
        <v>120141.31333333332</v>
      </c>
      <c r="I25" s="21">
        <f>F24*I24</f>
        <v>120141.31333333332</v>
      </c>
      <c r="J25" s="21">
        <f>F24*J24</f>
        <v>120141.31333333332</v>
      </c>
      <c r="K25" s="180"/>
      <c r="L25" s="180"/>
      <c r="M25" s="95"/>
    </row>
    <row r="26" spans="2:13" x14ac:dyDescent="0.25">
      <c r="B26" s="85">
        <f>'B - ORÇAMENTO'!B83</f>
        <v>8</v>
      </c>
      <c r="C26" s="304" t="str">
        <f>'B - ORÇAMENTO'!C83</f>
        <v>DISPOSITIVO DE BY PASS</v>
      </c>
      <c r="D26" s="305"/>
      <c r="E26" s="306"/>
      <c r="F26" s="81">
        <f>'B - ORÇAMENTO'!G85</f>
        <v>85898.06</v>
      </c>
      <c r="G26" s="84"/>
      <c r="H26" s="84"/>
      <c r="I26" s="179"/>
      <c r="J26" s="83">
        <v>1</v>
      </c>
      <c r="K26" s="179"/>
      <c r="L26" s="179"/>
      <c r="M26" s="95">
        <f>SUM($G$22:$L$22)</f>
        <v>1</v>
      </c>
    </row>
    <row r="27" spans="2:13" x14ac:dyDescent="0.25">
      <c r="B27" s="85"/>
      <c r="C27" s="207"/>
      <c r="D27" s="208"/>
      <c r="E27" s="209"/>
      <c r="F27" s="81"/>
      <c r="G27" s="21"/>
      <c r="H27" s="21"/>
      <c r="I27" s="180"/>
      <c r="J27" s="21">
        <f>F26*J26</f>
        <v>85898.06</v>
      </c>
      <c r="K27" s="180"/>
      <c r="L27" s="180"/>
      <c r="M27" s="95"/>
    </row>
    <row r="28" spans="2:13" ht="22.5" customHeight="1" x14ac:dyDescent="0.25">
      <c r="B28" s="85">
        <f>'B - ORÇAMENTO'!B86</f>
        <v>9</v>
      </c>
      <c r="C28" s="304" t="str">
        <f>'B - ORÇAMENTO'!C86</f>
        <v>VERTEDOURO SUPERFICIAL E CAIXA VERTEDOURA</v>
      </c>
      <c r="D28" s="305"/>
      <c r="E28" s="306"/>
      <c r="F28" s="81">
        <f>'B - ORÇAMENTO'!G93</f>
        <v>33776.500000000007</v>
      </c>
      <c r="G28" s="84"/>
      <c r="H28" s="84"/>
      <c r="I28" s="179"/>
      <c r="J28" s="179"/>
      <c r="K28" s="83">
        <v>0.5</v>
      </c>
      <c r="L28" s="83">
        <v>0.5</v>
      </c>
      <c r="M28" s="95">
        <f>SUM($G$22:$L$22)</f>
        <v>1</v>
      </c>
    </row>
    <row r="29" spans="2:13" ht="15.75" thickBot="1" x14ac:dyDescent="0.3">
      <c r="B29" s="85"/>
      <c r="C29" s="207"/>
      <c r="D29" s="208"/>
      <c r="E29" s="209"/>
      <c r="F29" s="81"/>
      <c r="G29" s="21"/>
      <c r="H29" s="21"/>
      <c r="I29" s="180"/>
      <c r="J29" s="180"/>
      <c r="K29" s="21">
        <f>F28*K28</f>
        <v>16888.250000000004</v>
      </c>
      <c r="L29" s="21">
        <f>F28*L28</f>
        <v>16888.250000000004</v>
      </c>
      <c r="M29" s="95"/>
    </row>
    <row r="30" spans="2:13" ht="15.75" thickBot="1" x14ac:dyDescent="0.3">
      <c r="B30" s="299"/>
      <c r="C30" s="300"/>
      <c r="D30" s="300"/>
      <c r="E30" s="87"/>
      <c r="F30" s="88"/>
      <c r="G30" s="89"/>
      <c r="H30" s="89"/>
      <c r="I30" s="89"/>
      <c r="J30" s="89"/>
      <c r="K30" s="89"/>
      <c r="L30" s="89"/>
      <c r="M30" s="90"/>
    </row>
    <row r="31" spans="2:13" ht="15" customHeight="1" x14ac:dyDescent="0.25">
      <c r="B31" s="301" t="s">
        <v>2740</v>
      </c>
      <c r="C31" s="302"/>
      <c r="D31" s="302"/>
      <c r="E31" s="302"/>
      <c r="F31" s="91">
        <f>SUM(F12:F29)</f>
        <v>1733799.37</v>
      </c>
      <c r="G31" s="222">
        <f>G13+H13+G15+H15+G17+H17+G19+H19+G21+H21+G23+H23+G25+H25+G27+H27+G29+H29</f>
        <v>543228.10333333351</v>
      </c>
      <c r="H31" s="223"/>
      <c r="I31" s="222">
        <f>I13+J13+I15+J15+I17+J17+I19+J19+I21+J21+I23+J23+I25+J25+I27+J27+I29+J29</f>
        <v>565674.8899999999</v>
      </c>
      <c r="J31" s="223"/>
      <c r="K31" s="222">
        <f>K13+L13+K15+L15+K17+L17+K19+L19+K21+L21+K23+L23+K25+L25+K27+L27+K29+L29</f>
        <v>624896.37666666659</v>
      </c>
      <c r="L31" s="223"/>
      <c r="M31" s="92"/>
    </row>
    <row r="32" spans="2:13" ht="15.75" customHeight="1" thickBot="1" x14ac:dyDescent="0.3">
      <c r="B32" s="296" t="s">
        <v>4642</v>
      </c>
      <c r="C32" s="297"/>
      <c r="D32" s="297"/>
      <c r="E32" s="297"/>
      <c r="F32" s="22">
        <f>'B - ORÇAMENTO'!G95*F31</f>
        <v>410474.76784888387</v>
      </c>
      <c r="G32" s="224">
        <f>'B - ORÇAMENTO'!G95*G31</f>
        <v>128608.5538286587</v>
      </c>
      <c r="H32" s="225"/>
      <c r="I32" s="224">
        <f>'B - ORÇAMENTO'!G95*I31</f>
        <v>133922.80166227819</v>
      </c>
      <c r="J32" s="225"/>
      <c r="K32" s="224">
        <f>'B - ORÇAMENTO'!G95*K31</f>
        <v>147943.41235794695</v>
      </c>
      <c r="L32" s="225"/>
      <c r="M32" s="23"/>
    </row>
    <row r="33" spans="2:15" ht="15" customHeight="1" x14ac:dyDescent="0.25">
      <c r="B33" s="294" t="s">
        <v>2741</v>
      </c>
      <c r="C33" s="295"/>
      <c r="D33" s="295"/>
      <c r="E33" s="295"/>
      <c r="F33" s="24">
        <f>F31+F32</f>
        <v>2144274.1378488839</v>
      </c>
      <c r="G33" s="220">
        <f>G31+G32</f>
        <v>671836.65716199216</v>
      </c>
      <c r="H33" s="221"/>
      <c r="I33" s="220">
        <f>I31+I32</f>
        <v>699597.69166227803</v>
      </c>
      <c r="J33" s="221"/>
      <c r="K33" s="220">
        <f>K31+K32</f>
        <v>772839.78902461356</v>
      </c>
      <c r="L33" s="221"/>
      <c r="M33" s="93"/>
    </row>
    <row r="34" spans="2:15" ht="15.75" thickBot="1" x14ac:dyDescent="0.3">
      <c r="B34" s="292" t="s">
        <v>2742</v>
      </c>
      <c r="C34" s="293"/>
      <c r="D34" s="293"/>
      <c r="E34" s="293"/>
      <c r="F34" s="25"/>
      <c r="G34" s="224">
        <f>G33</f>
        <v>671836.65716199216</v>
      </c>
      <c r="H34" s="225"/>
      <c r="I34" s="224">
        <f>I33+G34</f>
        <v>1371434.3488242701</v>
      </c>
      <c r="J34" s="225"/>
      <c r="K34" s="224">
        <f>K33+I34</f>
        <v>2144274.1378488839</v>
      </c>
      <c r="L34" s="225"/>
      <c r="M34" s="94"/>
    </row>
    <row r="35" spans="2:15" x14ac:dyDescent="0.25">
      <c r="B35" s="138"/>
      <c r="C35" s="139"/>
      <c r="D35" s="139"/>
      <c r="E35" s="139"/>
      <c r="F35" s="139"/>
      <c r="G35" s="139"/>
      <c r="H35" s="139"/>
      <c r="I35" s="139"/>
      <c r="J35" s="139"/>
      <c r="K35" s="139"/>
      <c r="L35" s="139"/>
      <c r="M35" s="140"/>
    </row>
    <row r="36" spans="2:15" x14ac:dyDescent="0.25">
      <c r="B36" s="141"/>
      <c r="C36" s="142"/>
      <c r="D36" s="142"/>
      <c r="E36" s="142"/>
      <c r="F36" s="142"/>
      <c r="G36" s="142"/>
      <c r="H36" s="142"/>
      <c r="I36" s="142"/>
      <c r="J36" s="142"/>
      <c r="K36" s="142"/>
      <c r="L36" s="142"/>
      <c r="M36" s="143"/>
    </row>
    <row r="37" spans="2:15" x14ac:dyDescent="0.25">
      <c r="B37" s="141"/>
      <c r="C37" s="142"/>
      <c r="D37" s="142"/>
      <c r="E37" s="142"/>
      <c r="F37" s="142"/>
      <c r="G37" s="142"/>
      <c r="H37" s="142"/>
      <c r="I37" s="142"/>
      <c r="J37" s="142"/>
      <c r="K37" s="142"/>
      <c r="L37" s="142"/>
      <c r="M37" s="143"/>
    </row>
    <row r="38" spans="2:15" x14ac:dyDescent="0.25">
      <c r="B38" s="141"/>
      <c r="C38" s="142"/>
      <c r="D38" s="142"/>
      <c r="E38" s="142"/>
      <c r="F38" s="142"/>
      <c r="G38" s="142"/>
      <c r="H38" s="142"/>
      <c r="I38" s="142"/>
      <c r="J38" s="142"/>
      <c r="K38" s="142"/>
      <c r="L38" s="142"/>
      <c r="M38" s="143"/>
    </row>
    <row r="39" spans="2:15" x14ac:dyDescent="0.25">
      <c r="B39" s="141"/>
      <c r="C39" s="142"/>
      <c r="D39" s="142"/>
      <c r="E39" s="142"/>
      <c r="F39" s="142"/>
      <c r="G39" s="142"/>
      <c r="H39" s="142"/>
      <c r="I39" s="142"/>
      <c r="J39" s="142"/>
      <c r="K39" s="142"/>
      <c r="L39" s="142"/>
      <c r="M39" s="143"/>
    </row>
    <row r="40" spans="2:15" x14ac:dyDescent="0.25">
      <c r="B40" s="141"/>
      <c r="C40" s="142"/>
      <c r="D40" s="142"/>
      <c r="E40" s="142"/>
      <c r="F40" s="142"/>
      <c r="G40" s="142"/>
      <c r="H40" s="142"/>
      <c r="I40" s="142"/>
      <c r="J40" s="142"/>
      <c r="K40" s="142"/>
      <c r="L40" s="142"/>
      <c r="M40" s="143"/>
    </row>
    <row r="41" spans="2:15" x14ac:dyDescent="0.25">
      <c r="B41" s="141"/>
      <c r="C41" s="142"/>
      <c r="D41" s="142"/>
      <c r="E41" s="142"/>
      <c r="F41" s="142"/>
      <c r="G41" s="142"/>
      <c r="H41" s="142"/>
      <c r="I41" s="142"/>
      <c r="J41" s="142"/>
      <c r="K41" s="142"/>
      <c r="L41" s="142"/>
      <c r="M41" s="143"/>
      <c r="N41" s="142"/>
      <c r="O41" s="142"/>
    </row>
    <row r="42" spans="2:15" ht="15.75" thickBot="1" x14ac:dyDescent="0.3">
      <c r="B42" s="144"/>
      <c r="C42" s="145"/>
      <c r="D42" s="145"/>
      <c r="E42" s="145"/>
      <c r="F42" s="145"/>
      <c r="G42" s="145"/>
      <c r="H42" s="145"/>
      <c r="I42" s="145"/>
      <c r="J42" s="145"/>
      <c r="K42" s="145"/>
      <c r="L42" s="145"/>
      <c r="M42" s="146"/>
      <c r="N42" s="142"/>
      <c r="O42" s="142"/>
    </row>
    <row r="43" spans="2:15" x14ac:dyDescent="0.25">
      <c r="N43" s="142"/>
      <c r="O43" s="142"/>
    </row>
    <row r="44" spans="2:15" x14ac:dyDescent="0.25">
      <c r="N44" s="142"/>
      <c r="O44" s="142"/>
    </row>
    <row r="45" spans="2:15" x14ac:dyDescent="0.25">
      <c r="N45" s="142"/>
      <c r="O45" s="142"/>
    </row>
    <row r="46" spans="2:15" x14ac:dyDescent="0.25">
      <c r="N46" s="142"/>
      <c r="O46" s="142"/>
    </row>
    <row r="47" spans="2:15" x14ac:dyDescent="0.25">
      <c r="N47" s="142"/>
      <c r="O47" s="142"/>
    </row>
    <row r="48" spans="2:15" x14ac:dyDescent="0.25">
      <c r="N48" s="142"/>
      <c r="O48" s="142"/>
    </row>
  </sheetData>
  <mergeCells count="36">
    <mergeCell ref="C20:E20"/>
    <mergeCell ref="C22:E22"/>
    <mergeCell ref="C24:E24"/>
    <mergeCell ref="C26:E26"/>
    <mergeCell ref="D6:M6"/>
    <mergeCell ref="B6:C6"/>
    <mergeCell ref="B7:C7"/>
    <mergeCell ref="D7:M7"/>
    <mergeCell ref="B8:C8"/>
    <mergeCell ref="G10:H10"/>
    <mergeCell ref="G9:L9"/>
    <mergeCell ref="I10:J10"/>
    <mergeCell ref="K10:L10"/>
    <mergeCell ref="B34:E34"/>
    <mergeCell ref="B33:E33"/>
    <mergeCell ref="B32:E32"/>
    <mergeCell ref="C9:E11"/>
    <mergeCell ref="F9:F11"/>
    <mergeCell ref="B30:D30"/>
    <mergeCell ref="B31:E31"/>
    <mergeCell ref="B9:B11"/>
    <mergeCell ref="C14:E14"/>
    <mergeCell ref="C28:E28"/>
    <mergeCell ref="C15:E15"/>
    <mergeCell ref="C16:E16"/>
    <mergeCell ref="C18:E18"/>
    <mergeCell ref="C17:E17"/>
    <mergeCell ref="C13:E13"/>
    <mergeCell ref="C12:E12"/>
    <mergeCell ref="D2:J2"/>
    <mergeCell ref="D3:J3"/>
    <mergeCell ref="D4:J4"/>
    <mergeCell ref="B5:C5"/>
    <mergeCell ref="D5:H5"/>
    <mergeCell ref="I5:M5"/>
    <mergeCell ref="B2:C4"/>
  </mergeCells>
  <pageMargins left="0.511811024" right="0.511811024" top="0.78740157499999996" bottom="0.78740157499999996" header="0.31496062000000002" footer="0.31496062000000002"/>
  <pageSetup paperSize="9" scale="77"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31"/>
  <sheetViews>
    <sheetView showGridLines="0" view="pageBreakPreview" topLeftCell="A3" zoomScaleNormal="100" zoomScaleSheetLayoutView="100" workbookViewId="0">
      <selection activeCell="B16" sqref="B16"/>
    </sheetView>
  </sheetViews>
  <sheetFormatPr defaultRowHeight="15" x14ac:dyDescent="0.25"/>
  <cols>
    <col min="1" max="1" width="2.85546875" style="26" customWidth="1"/>
    <col min="2" max="2" width="15.140625" style="26" customWidth="1"/>
    <col min="3" max="3" width="33.85546875" style="26" customWidth="1"/>
    <col min="4" max="4" width="16.28515625" style="26" bestFit="1" customWidth="1"/>
    <col min="5" max="5" width="18.28515625" style="26" bestFit="1" customWidth="1"/>
    <col min="6" max="6" width="20.140625" style="26" customWidth="1"/>
    <col min="7" max="7" width="22.85546875" style="26" customWidth="1"/>
    <col min="8" max="8" width="20.85546875" style="26" customWidth="1"/>
    <col min="9" max="18" width="31" style="26" customWidth="1"/>
    <col min="19" max="21" width="19.42578125" style="26" customWidth="1"/>
    <col min="22" max="16384" width="9.140625" style="26"/>
  </cols>
  <sheetData>
    <row r="1" spans="2:6" ht="15.75" thickBot="1" x14ac:dyDescent="0.3"/>
    <row r="2" spans="2:6" ht="19.5" customHeight="1" x14ac:dyDescent="0.25">
      <c r="B2" s="290"/>
      <c r="C2" s="281" t="s">
        <v>17</v>
      </c>
      <c r="D2" s="282"/>
      <c r="E2" s="229"/>
      <c r="F2" s="15" t="s">
        <v>18</v>
      </c>
    </row>
    <row r="3" spans="2:6" ht="19.5" customHeight="1" x14ac:dyDescent="0.25">
      <c r="B3" s="285"/>
      <c r="C3" s="283" t="s">
        <v>19</v>
      </c>
      <c r="D3" s="284"/>
      <c r="F3" s="16">
        <f ca="1">'B - ORÇAMENTO'!G3</f>
        <v>45092.622782060185</v>
      </c>
    </row>
    <row r="4" spans="2:6" ht="19.5" customHeight="1" thickBot="1" x14ac:dyDescent="0.3">
      <c r="B4" s="285"/>
      <c r="C4" s="285" t="s">
        <v>20</v>
      </c>
      <c r="D4" s="286"/>
      <c r="F4" s="55" t="s">
        <v>13901</v>
      </c>
    </row>
    <row r="5" spans="2:6" ht="15" customHeight="1" x14ac:dyDescent="0.25">
      <c r="B5" s="156" t="s">
        <v>21</v>
      </c>
      <c r="C5" s="227">
        <f ca="1">NOW()</f>
        <v>45092.622782060185</v>
      </c>
      <c r="D5" s="342" t="str">
        <f>'B - ORÇAMENTO'!D5</f>
        <v>REF. SINAPI - 04/2023_não desonerado</v>
      </c>
      <c r="E5" s="342"/>
      <c r="F5" s="230"/>
    </row>
    <row r="6" spans="2:6" x14ac:dyDescent="0.25">
      <c r="B6" s="157" t="s">
        <v>22</v>
      </c>
      <c r="C6" s="343"/>
      <c r="D6" s="277"/>
      <c r="E6" s="277"/>
      <c r="F6" s="231"/>
    </row>
    <row r="7" spans="2:6" x14ac:dyDescent="0.25">
      <c r="B7" s="157" t="s">
        <v>23</v>
      </c>
      <c r="C7" s="343" t="str">
        <f>'C - FÍSICO FINANCEIRO'!D7</f>
        <v>ASB SLU - SAMAMBAIA/DF</v>
      </c>
      <c r="D7" s="277"/>
      <c r="E7" s="277"/>
      <c r="F7" s="231"/>
    </row>
    <row r="8" spans="2:6" x14ac:dyDescent="0.25">
      <c r="B8" s="157" t="s">
        <v>24</v>
      </c>
      <c r="C8" s="344" t="str">
        <f>'C - FÍSICO FINANCEIRO'!D6</f>
        <v>RESERVATÓRIO DE QUALIDADE E QUANTIDADE - RQQ</v>
      </c>
      <c r="D8" s="345"/>
      <c r="E8" s="345"/>
      <c r="F8" s="232"/>
    </row>
    <row r="9" spans="2:6" ht="15" customHeight="1" x14ac:dyDescent="0.25">
      <c r="B9" s="331" t="s">
        <v>13099</v>
      </c>
      <c r="C9" s="332"/>
      <c r="D9" s="332"/>
      <c r="E9" s="332"/>
      <c r="F9" s="333"/>
    </row>
    <row r="10" spans="2:6" ht="15.75" customHeight="1" x14ac:dyDescent="0.25">
      <c r="B10" s="331"/>
      <c r="C10" s="334"/>
      <c r="D10" s="334"/>
      <c r="E10" s="334"/>
      <c r="F10" s="335"/>
    </row>
    <row r="11" spans="2:6" ht="54" customHeight="1" thickBot="1" x14ac:dyDescent="0.3">
      <c r="B11" s="346" t="s">
        <v>2743</v>
      </c>
      <c r="C11" s="347"/>
      <c r="D11" s="336" t="s">
        <v>13100</v>
      </c>
      <c r="E11" s="337"/>
      <c r="F11" s="338"/>
    </row>
    <row r="12" spans="2:6" ht="16.5" thickBot="1" x14ac:dyDescent="0.3">
      <c r="B12" s="98" t="s">
        <v>2744</v>
      </c>
      <c r="C12" s="99" t="s">
        <v>2745</v>
      </c>
      <c r="D12" s="215" t="s">
        <v>2746</v>
      </c>
      <c r="E12" s="216" t="s">
        <v>3367</v>
      </c>
      <c r="F12" s="216" t="s">
        <v>13101</v>
      </c>
    </row>
    <row r="13" spans="2:6" ht="15.75" customHeight="1" x14ac:dyDescent="0.25">
      <c r="B13" s="339">
        <v>2023</v>
      </c>
      <c r="C13" s="212" t="s">
        <v>2747</v>
      </c>
      <c r="D13" s="226">
        <f>D14/'C - FÍSICO FINANCEIRO'!F33</f>
        <v>0.31331658825861347</v>
      </c>
      <c r="E13" s="226">
        <f>E14/'C - FÍSICO FINANCEIRO'!F33</f>
        <v>0.32626317657503812</v>
      </c>
      <c r="F13" s="233">
        <f>F14/'C - FÍSICO FINANCEIRO'!F33</f>
        <v>0.36042023516634836</v>
      </c>
    </row>
    <row r="14" spans="2:6" x14ac:dyDescent="0.25">
      <c r="B14" s="340"/>
      <c r="C14" s="213" t="s">
        <v>2748</v>
      </c>
      <c r="D14" s="219">
        <f>'C - FÍSICO FINANCEIRO'!G33</f>
        <v>671836.65716199216</v>
      </c>
      <c r="E14" s="219">
        <f>'C - FÍSICO FINANCEIRO'!I33</f>
        <v>699597.69166227803</v>
      </c>
      <c r="F14" s="111">
        <f>'C - FÍSICO FINANCEIRO'!K33</f>
        <v>772839.78902461356</v>
      </c>
    </row>
    <row r="15" spans="2:6" ht="15.75" thickBot="1" x14ac:dyDescent="0.3">
      <c r="B15" s="341"/>
      <c r="C15" s="214" t="s">
        <v>2749</v>
      </c>
      <c r="D15" s="100">
        <f>D14</f>
        <v>671836.65716199216</v>
      </c>
      <c r="E15" s="100">
        <f>D15+E14</f>
        <v>1371434.3488242701</v>
      </c>
      <c r="F15" s="112">
        <f>F14+E15</f>
        <v>2144274.1378488839</v>
      </c>
    </row>
    <row r="16" spans="2:6" ht="15" customHeight="1" x14ac:dyDescent="0.25">
      <c r="B16" s="101" t="s">
        <v>3368</v>
      </c>
      <c r="C16" s="102"/>
      <c r="D16" s="217"/>
      <c r="E16" s="217"/>
      <c r="F16" s="218">
        <f>F15</f>
        <v>2144274.1378488839</v>
      </c>
    </row>
    <row r="17" spans="2:6" ht="15.75" thickBot="1" x14ac:dyDescent="0.3">
      <c r="B17" s="103" t="s">
        <v>2750</v>
      </c>
      <c r="C17" s="104"/>
      <c r="D17" s="104"/>
      <c r="F17" s="113">
        <f>F16</f>
        <v>2144274.1378488839</v>
      </c>
    </row>
    <row r="18" spans="2:6" x14ac:dyDescent="0.25">
      <c r="B18" s="322"/>
      <c r="C18" s="323"/>
      <c r="D18" s="323"/>
      <c r="E18" s="323"/>
      <c r="F18" s="324"/>
    </row>
    <row r="19" spans="2:6" x14ac:dyDescent="0.25">
      <c r="B19" s="325"/>
      <c r="C19" s="326"/>
      <c r="D19" s="326"/>
      <c r="E19" s="326"/>
      <c r="F19" s="327"/>
    </row>
    <row r="20" spans="2:6" x14ac:dyDescent="0.25">
      <c r="B20" s="325"/>
      <c r="C20" s="326"/>
      <c r="D20" s="326"/>
      <c r="E20" s="326"/>
      <c r="F20" s="327"/>
    </row>
    <row r="21" spans="2:6" x14ac:dyDescent="0.25">
      <c r="B21" s="325"/>
      <c r="C21" s="326"/>
      <c r="D21" s="326"/>
      <c r="E21" s="326"/>
      <c r="F21" s="327"/>
    </row>
    <row r="22" spans="2:6" x14ac:dyDescent="0.25">
      <c r="B22" s="325"/>
      <c r="C22" s="326"/>
      <c r="D22" s="326"/>
      <c r="E22" s="326"/>
      <c r="F22" s="327"/>
    </row>
    <row r="23" spans="2:6" x14ac:dyDescent="0.25">
      <c r="B23" s="325"/>
      <c r="C23" s="326"/>
      <c r="D23" s="326"/>
      <c r="E23" s="326"/>
      <c r="F23" s="327"/>
    </row>
    <row r="24" spans="2:6" x14ac:dyDescent="0.25">
      <c r="B24" s="325"/>
      <c r="C24" s="326"/>
      <c r="D24" s="326"/>
      <c r="E24" s="326"/>
      <c r="F24" s="327"/>
    </row>
    <row r="25" spans="2:6" ht="15.75" thickBot="1" x14ac:dyDescent="0.3">
      <c r="B25" s="328"/>
      <c r="C25" s="329"/>
      <c r="D25" s="329"/>
      <c r="E25" s="329"/>
      <c r="F25" s="330"/>
    </row>
    <row r="26" spans="2:6" x14ac:dyDescent="0.25">
      <c r="B26" s="109"/>
      <c r="C26" s="110"/>
      <c r="D26" s="110"/>
      <c r="E26" s="110"/>
      <c r="F26" s="110"/>
    </row>
    <row r="27" spans="2:6" x14ac:dyDescent="0.25">
      <c r="B27" s="109"/>
      <c r="C27" s="110"/>
      <c r="D27" s="110"/>
      <c r="E27" s="110"/>
      <c r="F27" s="110"/>
    </row>
    <row r="28" spans="2:6" x14ac:dyDescent="0.25">
      <c r="B28" s="109"/>
      <c r="C28" s="110"/>
      <c r="D28" s="110"/>
      <c r="E28" s="110"/>
      <c r="F28" s="110"/>
    </row>
    <row r="29" spans="2:6" x14ac:dyDescent="0.25">
      <c r="B29" s="109"/>
      <c r="C29" s="110"/>
      <c r="D29" s="110"/>
      <c r="E29" s="110"/>
      <c r="F29" s="110"/>
    </row>
    <row r="30" spans="2:6" x14ac:dyDescent="0.25">
      <c r="B30" s="109"/>
      <c r="C30" s="110"/>
      <c r="D30" s="110"/>
      <c r="E30" s="110"/>
      <c r="F30" s="110"/>
    </row>
    <row r="31" spans="2:6" x14ac:dyDescent="0.25">
      <c r="B31" s="109"/>
      <c r="C31" s="110"/>
      <c r="D31" s="110"/>
      <c r="E31" s="110"/>
      <c r="F31" s="110"/>
    </row>
  </sheetData>
  <mergeCells count="13">
    <mergeCell ref="B18:F25"/>
    <mergeCell ref="B9:F10"/>
    <mergeCell ref="D11:F11"/>
    <mergeCell ref="B13:B15"/>
    <mergeCell ref="B2:B4"/>
    <mergeCell ref="C2:D2"/>
    <mergeCell ref="C3:D3"/>
    <mergeCell ref="C4:D4"/>
    <mergeCell ref="D5:E5"/>
    <mergeCell ref="C6:E6"/>
    <mergeCell ref="C7:E7"/>
    <mergeCell ref="C8:E8"/>
    <mergeCell ref="B11:C11"/>
  </mergeCells>
  <pageMargins left="0.511811024" right="0.511811024" top="0.78740157499999996" bottom="0.78740157499999996" header="0.31496062000000002" footer="0.31496062000000002"/>
  <pageSetup paperSize="9" scale="82"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2"/>
  <sheetViews>
    <sheetView showGridLines="0" view="pageBreakPreview" zoomScaleNormal="100" zoomScaleSheetLayoutView="100" workbookViewId="0">
      <selection activeCell="F26" sqref="F26"/>
    </sheetView>
  </sheetViews>
  <sheetFormatPr defaultRowHeight="15" x14ac:dyDescent="0.25"/>
  <cols>
    <col min="1" max="1" width="2.7109375" style="27" customWidth="1"/>
    <col min="2" max="2" width="15.28515625" style="27" bestFit="1" customWidth="1"/>
    <col min="3" max="3" width="18" style="27" customWidth="1"/>
    <col min="4" max="4" width="21.85546875" style="27" customWidth="1"/>
    <col min="5" max="5" width="31.85546875" style="27" bestFit="1" customWidth="1"/>
    <col min="6" max="6" width="14.5703125" style="27" customWidth="1"/>
    <col min="7" max="250" width="9.140625" style="27"/>
    <col min="251" max="251" width="81.140625" style="27" customWidth="1"/>
    <col min="252" max="252" width="12.140625" style="27" customWidth="1"/>
    <col min="253" max="506" width="9.140625" style="27"/>
    <col min="507" max="507" width="81.140625" style="27" customWidth="1"/>
    <col min="508" max="508" width="12.140625" style="27" customWidth="1"/>
    <col min="509" max="762" width="9.140625" style="27"/>
    <col min="763" max="763" width="81.140625" style="27" customWidth="1"/>
    <col min="764" max="764" width="12.140625" style="27" customWidth="1"/>
    <col min="765" max="1018" width="9.140625" style="27"/>
    <col min="1019" max="1019" width="81.140625" style="27" customWidth="1"/>
    <col min="1020" max="1020" width="12.140625" style="27" customWidth="1"/>
    <col min="1021" max="1274" width="9.140625" style="27"/>
    <col min="1275" max="1275" width="81.140625" style="27" customWidth="1"/>
    <col min="1276" max="1276" width="12.140625" style="27" customWidth="1"/>
    <col min="1277" max="1530" width="9.140625" style="27"/>
    <col min="1531" max="1531" width="81.140625" style="27" customWidth="1"/>
    <col min="1532" max="1532" width="12.140625" style="27" customWidth="1"/>
    <col min="1533" max="1786" width="9.140625" style="27"/>
    <col min="1787" max="1787" width="81.140625" style="27" customWidth="1"/>
    <col min="1788" max="1788" width="12.140625" style="27" customWidth="1"/>
    <col min="1789" max="2042" width="9.140625" style="27"/>
    <col min="2043" max="2043" width="81.140625" style="27" customWidth="1"/>
    <col min="2044" max="2044" width="12.140625" style="27" customWidth="1"/>
    <col min="2045" max="2298" width="9.140625" style="27"/>
    <col min="2299" max="2299" width="81.140625" style="27" customWidth="1"/>
    <col min="2300" max="2300" width="12.140625" style="27" customWidth="1"/>
    <col min="2301" max="2554" width="9.140625" style="27"/>
    <col min="2555" max="2555" width="81.140625" style="27" customWidth="1"/>
    <col min="2556" max="2556" width="12.140625" style="27" customWidth="1"/>
    <col min="2557" max="2810" width="9.140625" style="27"/>
    <col min="2811" max="2811" width="81.140625" style="27" customWidth="1"/>
    <col min="2812" max="2812" width="12.140625" style="27" customWidth="1"/>
    <col min="2813" max="3066" width="9.140625" style="27"/>
    <col min="3067" max="3067" width="81.140625" style="27" customWidth="1"/>
    <col min="3068" max="3068" width="12.140625" style="27" customWidth="1"/>
    <col min="3069" max="3322" width="9.140625" style="27"/>
    <col min="3323" max="3323" width="81.140625" style="27" customWidth="1"/>
    <col min="3324" max="3324" width="12.140625" style="27" customWidth="1"/>
    <col min="3325" max="3578" width="9.140625" style="27"/>
    <col min="3579" max="3579" width="81.140625" style="27" customWidth="1"/>
    <col min="3580" max="3580" width="12.140625" style="27" customWidth="1"/>
    <col min="3581" max="3834" width="9.140625" style="27"/>
    <col min="3835" max="3835" width="81.140625" style="27" customWidth="1"/>
    <col min="3836" max="3836" width="12.140625" style="27" customWidth="1"/>
    <col min="3837" max="4090" width="9.140625" style="27"/>
    <col min="4091" max="4091" width="81.140625" style="27" customWidth="1"/>
    <col min="4092" max="4092" width="12.140625" style="27" customWidth="1"/>
    <col min="4093" max="4346" width="9.140625" style="27"/>
    <col min="4347" max="4347" width="81.140625" style="27" customWidth="1"/>
    <col min="4348" max="4348" width="12.140625" style="27" customWidth="1"/>
    <col min="4349" max="4602" width="9.140625" style="27"/>
    <col min="4603" max="4603" width="81.140625" style="27" customWidth="1"/>
    <col min="4604" max="4604" width="12.140625" style="27" customWidth="1"/>
    <col min="4605" max="4858" width="9.140625" style="27"/>
    <col min="4859" max="4859" width="81.140625" style="27" customWidth="1"/>
    <col min="4860" max="4860" width="12.140625" style="27" customWidth="1"/>
    <col min="4861" max="5114" width="9.140625" style="27"/>
    <col min="5115" max="5115" width="81.140625" style="27" customWidth="1"/>
    <col min="5116" max="5116" width="12.140625" style="27" customWidth="1"/>
    <col min="5117" max="5370" width="9.140625" style="27"/>
    <col min="5371" max="5371" width="81.140625" style="27" customWidth="1"/>
    <col min="5372" max="5372" width="12.140625" style="27" customWidth="1"/>
    <col min="5373" max="5626" width="9.140625" style="27"/>
    <col min="5627" max="5627" width="81.140625" style="27" customWidth="1"/>
    <col min="5628" max="5628" width="12.140625" style="27" customWidth="1"/>
    <col min="5629" max="5882" width="9.140625" style="27"/>
    <col min="5883" max="5883" width="81.140625" style="27" customWidth="1"/>
    <col min="5884" max="5884" width="12.140625" style="27" customWidth="1"/>
    <col min="5885" max="6138" width="9.140625" style="27"/>
    <col min="6139" max="6139" width="81.140625" style="27" customWidth="1"/>
    <col min="6140" max="6140" width="12.140625" style="27" customWidth="1"/>
    <col min="6141" max="6394" width="9.140625" style="27"/>
    <col min="6395" max="6395" width="81.140625" style="27" customWidth="1"/>
    <col min="6396" max="6396" width="12.140625" style="27" customWidth="1"/>
    <col min="6397" max="6650" width="9.140625" style="27"/>
    <col min="6651" max="6651" width="81.140625" style="27" customWidth="1"/>
    <col min="6652" max="6652" width="12.140625" style="27" customWidth="1"/>
    <col min="6653" max="6906" width="9.140625" style="27"/>
    <col min="6907" max="6907" width="81.140625" style="27" customWidth="1"/>
    <col min="6908" max="6908" width="12.140625" style="27" customWidth="1"/>
    <col min="6909" max="7162" width="9.140625" style="27"/>
    <col min="7163" max="7163" width="81.140625" style="27" customWidth="1"/>
    <col min="7164" max="7164" width="12.140625" style="27" customWidth="1"/>
    <col min="7165" max="7418" width="9.140625" style="27"/>
    <col min="7419" max="7419" width="81.140625" style="27" customWidth="1"/>
    <col min="7420" max="7420" width="12.140625" style="27" customWidth="1"/>
    <col min="7421" max="7674" width="9.140625" style="27"/>
    <col min="7675" max="7675" width="81.140625" style="27" customWidth="1"/>
    <col min="7676" max="7676" width="12.140625" style="27" customWidth="1"/>
    <col min="7677" max="7930" width="9.140625" style="27"/>
    <col min="7931" max="7931" width="81.140625" style="27" customWidth="1"/>
    <col min="7932" max="7932" width="12.140625" style="27" customWidth="1"/>
    <col min="7933" max="8186" width="9.140625" style="27"/>
    <col min="8187" max="8187" width="81.140625" style="27" customWidth="1"/>
    <col min="8188" max="8188" width="12.140625" style="27" customWidth="1"/>
    <col min="8189" max="8442" width="9.140625" style="27"/>
    <col min="8443" max="8443" width="81.140625" style="27" customWidth="1"/>
    <col min="8444" max="8444" width="12.140625" style="27" customWidth="1"/>
    <col min="8445" max="8698" width="9.140625" style="27"/>
    <col min="8699" max="8699" width="81.140625" style="27" customWidth="1"/>
    <col min="8700" max="8700" width="12.140625" style="27" customWidth="1"/>
    <col min="8701" max="8954" width="9.140625" style="27"/>
    <col min="8955" max="8955" width="81.140625" style="27" customWidth="1"/>
    <col min="8956" max="8956" width="12.140625" style="27" customWidth="1"/>
    <col min="8957" max="9210" width="9.140625" style="27"/>
    <col min="9211" max="9211" width="81.140625" style="27" customWidth="1"/>
    <col min="9212" max="9212" width="12.140625" style="27" customWidth="1"/>
    <col min="9213" max="9466" width="9.140625" style="27"/>
    <col min="9467" max="9467" width="81.140625" style="27" customWidth="1"/>
    <col min="9468" max="9468" width="12.140625" style="27" customWidth="1"/>
    <col min="9469" max="9722" width="9.140625" style="27"/>
    <col min="9723" max="9723" width="81.140625" style="27" customWidth="1"/>
    <col min="9724" max="9724" width="12.140625" style="27" customWidth="1"/>
    <col min="9725" max="9978" width="9.140625" style="27"/>
    <col min="9979" max="9979" width="81.140625" style="27" customWidth="1"/>
    <col min="9980" max="9980" width="12.140625" style="27" customWidth="1"/>
    <col min="9981" max="10234" width="9.140625" style="27"/>
    <col min="10235" max="10235" width="81.140625" style="27" customWidth="1"/>
    <col min="10236" max="10236" width="12.140625" style="27" customWidth="1"/>
    <col min="10237" max="10490" width="9.140625" style="27"/>
    <col min="10491" max="10491" width="81.140625" style="27" customWidth="1"/>
    <col min="10492" max="10492" width="12.140625" style="27" customWidth="1"/>
    <col min="10493" max="10746" width="9.140625" style="27"/>
    <col min="10747" max="10747" width="81.140625" style="27" customWidth="1"/>
    <col min="10748" max="10748" width="12.140625" style="27" customWidth="1"/>
    <col min="10749" max="11002" width="9.140625" style="27"/>
    <col min="11003" max="11003" width="81.140625" style="27" customWidth="1"/>
    <col min="11004" max="11004" width="12.140625" style="27" customWidth="1"/>
    <col min="11005" max="11258" width="9.140625" style="27"/>
    <col min="11259" max="11259" width="81.140625" style="27" customWidth="1"/>
    <col min="11260" max="11260" width="12.140625" style="27" customWidth="1"/>
    <col min="11261" max="11514" width="9.140625" style="27"/>
    <col min="11515" max="11515" width="81.140625" style="27" customWidth="1"/>
    <col min="11516" max="11516" width="12.140625" style="27" customWidth="1"/>
    <col min="11517" max="11770" width="9.140625" style="27"/>
    <col min="11771" max="11771" width="81.140625" style="27" customWidth="1"/>
    <col min="11772" max="11772" width="12.140625" style="27" customWidth="1"/>
    <col min="11773" max="12026" width="9.140625" style="27"/>
    <col min="12027" max="12027" width="81.140625" style="27" customWidth="1"/>
    <col min="12028" max="12028" width="12.140625" style="27" customWidth="1"/>
    <col min="12029" max="12282" width="9.140625" style="27"/>
    <col min="12283" max="12283" width="81.140625" style="27" customWidth="1"/>
    <col min="12284" max="12284" width="12.140625" style="27" customWidth="1"/>
    <col min="12285" max="12538" width="9.140625" style="27"/>
    <col min="12539" max="12539" width="81.140625" style="27" customWidth="1"/>
    <col min="12540" max="12540" width="12.140625" style="27" customWidth="1"/>
    <col min="12541" max="12794" width="9.140625" style="27"/>
    <col min="12795" max="12795" width="81.140625" style="27" customWidth="1"/>
    <col min="12796" max="12796" width="12.140625" style="27" customWidth="1"/>
    <col min="12797" max="13050" width="9.140625" style="27"/>
    <col min="13051" max="13051" width="81.140625" style="27" customWidth="1"/>
    <col min="13052" max="13052" width="12.140625" style="27" customWidth="1"/>
    <col min="13053" max="13306" width="9.140625" style="27"/>
    <col min="13307" max="13307" width="81.140625" style="27" customWidth="1"/>
    <col min="13308" max="13308" width="12.140625" style="27" customWidth="1"/>
    <col min="13309" max="13562" width="9.140625" style="27"/>
    <col min="13563" max="13563" width="81.140625" style="27" customWidth="1"/>
    <col min="13564" max="13564" width="12.140625" style="27" customWidth="1"/>
    <col min="13565" max="13818" width="9.140625" style="27"/>
    <col min="13819" max="13819" width="81.140625" style="27" customWidth="1"/>
    <col min="13820" max="13820" width="12.140625" style="27" customWidth="1"/>
    <col min="13821" max="14074" width="9.140625" style="27"/>
    <col min="14075" max="14075" width="81.140625" style="27" customWidth="1"/>
    <col min="14076" max="14076" width="12.140625" style="27" customWidth="1"/>
    <col min="14077" max="14330" width="9.140625" style="27"/>
    <col min="14331" max="14331" width="81.140625" style="27" customWidth="1"/>
    <col min="14332" max="14332" width="12.140625" style="27" customWidth="1"/>
    <col min="14333" max="14586" width="9.140625" style="27"/>
    <col min="14587" max="14587" width="81.140625" style="27" customWidth="1"/>
    <col min="14588" max="14588" width="12.140625" style="27" customWidth="1"/>
    <col min="14589" max="14842" width="9.140625" style="27"/>
    <col min="14843" max="14843" width="81.140625" style="27" customWidth="1"/>
    <col min="14844" max="14844" width="12.140625" style="27" customWidth="1"/>
    <col min="14845" max="15098" width="9.140625" style="27"/>
    <col min="15099" max="15099" width="81.140625" style="27" customWidth="1"/>
    <col min="15100" max="15100" width="12.140625" style="27" customWidth="1"/>
    <col min="15101" max="15354" width="9.140625" style="27"/>
    <col min="15355" max="15355" width="81.140625" style="27" customWidth="1"/>
    <col min="15356" max="15356" width="12.140625" style="27" customWidth="1"/>
    <col min="15357" max="15610" width="9.140625" style="27"/>
    <col min="15611" max="15611" width="81.140625" style="27" customWidth="1"/>
    <col min="15612" max="15612" width="12.140625" style="27" customWidth="1"/>
    <col min="15613" max="15866" width="9.140625" style="27"/>
    <col min="15867" max="15867" width="81.140625" style="27" customWidth="1"/>
    <col min="15868" max="15868" width="12.140625" style="27" customWidth="1"/>
    <col min="15869" max="16122" width="9.140625" style="27"/>
    <col min="16123" max="16123" width="81.140625" style="27" customWidth="1"/>
    <col min="16124" max="16124" width="12.140625" style="27" customWidth="1"/>
    <col min="16125" max="16384" width="9.140625" style="27"/>
  </cols>
  <sheetData>
    <row r="1" spans="1:11" ht="15.75" thickBot="1" x14ac:dyDescent="0.3"/>
    <row r="2" spans="1:11" customFormat="1" ht="19.5" customHeight="1" x14ac:dyDescent="0.25">
      <c r="B2" s="290"/>
      <c r="C2" s="281" t="s">
        <v>17</v>
      </c>
      <c r="D2" s="282"/>
      <c r="E2" s="356"/>
      <c r="F2" s="15" t="s">
        <v>18</v>
      </c>
      <c r="G2" s="28"/>
      <c r="H2" s="28"/>
      <c r="J2" s="28"/>
      <c r="K2" s="28"/>
    </row>
    <row r="3" spans="1:11" customFormat="1" ht="19.5" customHeight="1" x14ac:dyDescent="0.25">
      <c r="B3" s="285"/>
      <c r="C3" s="283" t="s">
        <v>19</v>
      </c>
      <c r="D3" s="284"/>
      <c r="E3" s="357"/>
      <c r="F3" s="16">
        <f ca="1">'B - ORÇAMENTO'!G3</f>
        <v>45092.622782060185</v>
      </c>
      <c r="G3" s="28"/>
      <c r="H3" s="28"/>
      <c r="J3" s="28"/>
      <c r="K3" s="28"/>
    </row>
    <row r="4" spans="1:11" customFormat="1" ht="19.5" customHeight="1" thickBot="1" x14ac:dyDescent="0.3">
      <c r="B4" s="285"/>
      <c r="C4" s="358" t="s">
        <v>20</v>
      </c>
      <c r="D4" s="359"/>
      <c r="E4" s="360"/>
      <c r="F4" s="55" t="s">
        <v>13902</v>
      </c>
      <c r="G4" s="28"/>
      <c r="H4" s="28"/>
      <c r="J4" s="28"/>
      <c r="K4" s="28"/>
    </row>
    <row r="5" spans="1:11" customFormat="1" x14ac:dyDescent="0.25">
      <c r="B5" s="29" t="s">
        <v>21</v>
      </c>
      <c r="C5" s="289">
        <f ca="1">NOW()</f>
        <v>45092.622782060185</v>
      </c>
      <c r="D5" s="289"/>
      <c r="E5" s="275" t="str">
        <f>'B - ORÇAMENTO'!D5</f>
        <v>REF. SINAPI - 04/2023_não desonerado</v>
      </c>
      <c r="F5" s="276"/>
      <c r="G5" s="28"/>
      <c r="I5" s="28"/>
      <c r="J5" s="28"/>
    </row>
    <row r="6" spans="1:11" customFormat="1" x14ac:dyDescent="0.25">
      <c r="B6" s="30" t="s">
        <v>22</v>
      </c>
      <c r="C6" s="277">
        <f>'D - DESEMBOLSO'!C6:E6</f>
        <v>0</v>
      </c>
      <c r="D6" s="277"/>
      <c r="E6" s="277"/>
      <c r="F6" s="278"/>
      <c r="G6" s="28"/>
      <c r="I6" s="28"/>
      <c r="J6" s="28"/>
    </row>
    <row r="7" spans="1:11" customFormat="1" ht="15" customHeight="1" x14ac:dyDescent="0.25">
      <c r="B7" s="30" t="s">
        <v>23</v>
      </c>
      <c r="C7" s="277" t="str">
        <f>'D - DESEMBOLSO'!C7:E7</f>
        <v>ASB SLU - SAMAMBAIA/DF</v>
      </c>
      <c r="D7" s="277"/>
      <c r="E7" s="277"/>
      <c r="F7" s="278"/>
      <c r="G7" s="28"/>
      <c r="H7" s="56"/>
      <c r="I7" s="28"/>
      <c r="J7" s="28"/>
    </row>
    <row r="8" spans="1:11" customFormat="1" ht="15.75" customHeight="1" thickBot="1" x14ac:dyDescent="0.3">
      <c r="B8" s="31" t="s">
        <v>24</v>
      </c>
      <c r="C8" s="279" t="str">
        <f>'D - DESEMBOLSO'!C8:E8</f>
        <v>RESERVATÓRIO DE QUALIDADE E QUANTIDADE - RQQ</v>
      </c>
      <c r="D8" s="279"/>
      <c r="E8" s="279"/>
      <c r="F8" s="280"/>
      <c r="G8" s="28"/>
      <c r="I8" s="28"/>
      <c r="J8" s="28"/>
    </row>
    <row r="9" spans="1:11" ht="18.75" thickBot="1" x14ac:dyDescent="0.3">
      <c r="B9" s="351" t="s">
        <v>2751</v>
      </c>
      <c r="C9" s="352"/>
      <c r="D9" s="352"/>
      <c r="E9" s="352"/>
      <c r="F9" s="353"/>
    </row>
    <row r="10" spans="1:11" ht="19.5" thickTop="1" x14ac:dyDescent="0.3">
      <c r="A10" s="32"/>
      <c r="B10" s="32"/>
      <c r="E10" s="33"/>
      <c r="F10" s="34"/>
    </row>
    <row r="11" spans="1:11" s="39" customFormat="1" ht="18.75" x14ac:dyDescent="0.3">
      <c r="A11" s="35"/>
      <c r="B11" s="36" t="s">
        <v>2752</v>
      </c>
      <c r="C11" s="37" t="s">
        <v>2753</v>
      </c>
      <c r="D11" s="37"/>
      <c r="E11" s="37"/>
      <c r="F11" s="38">
        <f>SUM(F12:F14)</f>
        <v>5.6500000000000002E-2</v>
      </c>
    </row>
    <row r="12" spans="1:11" s="33" customFormat="1" ht="18.75" x14ac:dyDescent="0.3">
      <c r="A12" s="40"/>
      <c r="B12" s="40"/>
      <c r="C12" s="41">
        <v>1</v>
      </c>
      <c r="D12" s="41"/>
      <c r="E12" s="33" t="s">
        <v>2754</v>
      </c>
      <c r="F12" s="42">
        <v>0.02</v>
      </c>
    </row>
    <row r="13" spans="1:11" s="33" customFormat="1" ht="18.75" x14ac:dyDescent="0.3">
      <c r="A13" s="40"/>
      <c r="B13" s="40"/>
      <c r="C13" s="41">
        <v>2</v>
      </c>
      <c r="D13" s="41"/>
      <c r="E13" s="33" t="s">
        <v>2755</v>
      </c>
      <c r="F13" s="42">
        <v>6.5000000000000006E-3</v>
      </c>
    </row>
    <row r="14" spans="1:11" s="33" customFormat="1" ht="18.75" x14ac:dyDescent="0.3">
      <c r="A14" s="40"/>
      <c r="B14" s="40"/>
      <c r="C14" s="41">
        <v>3</v>
      </c>
      <c r="D14" s="41"/>
      <c r="E14" s="33" t="s">
        <v>2756</v>
      </c>
      <c r="F14" s="42">
        <v>0.03</v>
      </c>
    </row>
    <row r="15" spans="1:11" s="33" customFormat="1" ht="18.75" x14ac:dyDescent="0.3">
      <c r="A15" s="40"/>
      <c r="B15" s="40"/>
      <c r="C15" s="41"/>
      <c r="D15" s="41"/>
      <c r="F15" s="42"/>
    </row>
    <row r="16" spans="1:11" s="39" customFormat="1" ht="18.75" x14ac:dyDescent="0.3">
      <c r="A16" s="35"/>
      <c r="B16" s="36" t="s">
        <v>2757</v>
      </c>
      <c r="C16" s="43" t="s">
        <v>2758</v>
      </c>
      <c r="D16" s="43"/>
      <c r="E16" s="37"/>
      <c r="F16" s="38">
        <f>SUM(F17:F20)</f>
        <v>8.030000000000001E-2</v>
      </c>
    </row>
    <row r="17" spans="1:6" s="33" customFormat="1" ht="18.75" x14ac:dyDescent="0.3">
      <c r="A17" s="40"/>
      <c r="B17" s="40"/>
      <c r="C17" s="41">
        <v>1</v>
      </c>
      <c r="D17" s="41"/>
      <c r="E17" s="33" t="s">
        <v>2759</v>
      </c>
      <c r="F17" s="42">
        <v>0.04</v>
      </c>
    </row>
    <row r="18" spans="1:6" s="33" customFormat="1" ht="18.75" x14ac:dyDescent="0.3">
      <c r="A18" s="40"/>
      <c r="B18" s="40"/>
      <c r="C18" s="41">
        <v>2</v>
      </c>
      <c r="D18" s="41"/>
      <c r="E18" s="33" t="s">
        <v>2760</v>
      </c>
      <c r="F18" s="42">
        <v>8.0000000000000002E-3</v>
      </c>
    </row>
    <row r="19" spans="1:6" s="33" customFormat="1" ht="18.75" x14ac:dyDescent="0.3">
      <c r="A19" s="40"/>
      <c r="B19" s="40"/>
      <c r="C19" s="41">
        <v>3</v>
      </c>
      <c r="D19" s="41"/>
      <c r="E19" s="33" t="s">
        <v>2761</v>
      </c>
      <c r="F19" s="42">
        <v>0.02</v>
      </c>
    </row>
    <row r="20" spans="1:6" s="33" customFormat="1" ht="18.75" x14ac:dyDescent="0.3">
      <c r="A20" s="40"/>
      <c r="B20" s="40"/>
      <c r="C20" s="41">
        <v>4</v>
      </c>
      <c r="D20" s="41"/>
      <c r="E20" s="33" t="s">
        <v>2762</v>
      </c>
      <c r="F20" s="42">
        <v>1.23E-2</v>
      </c>
    </row>
    <row r="21" spans="1:6" s="33" customFormat="1" ht="18.75" x14ac:dyDescent="0.3">
      <c r="A21" s="40"/>
      <c r="B21" s="40"/>
      <c r="C21" s="41"/>
      <c r="D21" s="41"/>
      <c r="F21" s="42"/>
    </row>
    <row r="22" spans="1:6" s="39" customFormat="1" ht="18.75" x14ac:dyDescent="0.3">
      <c r="A22" s="35"/>
      <c r="B22" s="36" t="s">
        <v>2763</v>
      </c>
      <c r="C22" s="43" t="s">
        <v>2764</v>
      </c>
      <c r="D22" s="43"/>
      <c r="E22" s="37"/>
      <c r="F22" s="38">
        <f>SUM(F23)</f>
        <v>7.0000000000000007E-2</v>
      </c>
    </row>
    <row r="23" spans="1:6" s="33" customFormat="1" ht="18.75" x14ac:dyDescent="0.3">
      <c r="A23" s="40"/>
      <c r="B23" s="40"/>
      <c r="C23" s="41">
        <v>1</v>
      </c>
      <c r="D23" s="41"/>
      <c r="E23" s="33" t="s">
        <v>2765</v>
      </c>
      <c r="F23" s="42">
        <v>7.0000000000000007E-2</v>
      </c>
    </row>
    <row r="24" spans="1:6" x14ac:dyDescent="0.25">
      <c r="A24" s="32"/>
      <c r="B24" s="32"/>
      <c r="F24" s="44"/>
    </row>
    <row r="25" spans="1:6" ht="15.75" thickBot="1" x14ac:dyDescent="0.3">
      <c r="A25" s="32"/>
      <c r="B25" s="45"/>
      <c r="C25" s="46"/>
      <c r="D25" s="46"/>
      <c r="E25" s="46"/>
      <c r="F25" s="47"/>
    </row>
    <row r="26" spans="1:6" ht="21.75" thickTop="1" x14ac:dyDescent="0.35">
      <c r="A26" s="32"/>
      <c r="B26" s="32"/>
      <c r="D26" s="48"/>
      <c r="E26" s="49" t="s">
        <v>2766</v>
      </c>
      <c r="F26" s="50">
        <f>(((1+F17+F20+F18+F19)/(1-F11-F22))-1)</f>
        <v>0.23674871207784776</v>
      </c>
    </row>
    <row r="27" spans="1:6" x14ac:dyDescent="0.25">
      <c r="A27" s="32"/>
      <c r="B27" s="32"/>
      <c r="F27" s="44"/>
    </row>
    <row r="28" spans="1:6" x14ac:dyDescent="0.25">
      <c r="A28" s="32"/>
      <c r="B28" s="32"/>
      <c r="F28" s="44"/>
    </row>
    <row r="29" spans="1:6" ht="15.75" x14ac:dyDescent="0.25">
      <c r="A29" s="32"/>
      <c r="B29" s="32"/>
      <c r="C29" s="354" t="s">
        <v>2767</v>
      </c>
      <c r="D29" s="354"/>
      <c r="E29" s="354"/>
      <c r="F29" s="44"/>
    </row>
    <row r="30" spans="1:6" x14ac:dyDescent="0.25">
      <c r="A30" s="32"/>
      <c r="B30" s="32"/>
      <c r="C30" s="355"/>
      <c r="D30" s="355"/>
      <c r="E30" s="355"/>
      <c r="F30" s="44"/>
    </row>
    <row r="31" spans="1:6" x14ac:dyDescent="0.25">
      <c r="A31" s="32"/>
      <c r="B31" s="32"/>
      <c r="C31" s="355"/>
      <c r="D31" s="355"/>
      <c r="E31" s="355"/>
      <c r="F31" s="44"/>
    </row>
    <row r="32" spans="1:6" x14ac:dyDescent="0.25">
      <c r="A32" s="32"/>
      <c r="B32" s="32"/>
      <c r="C32" s="355"/>
      <c r="D32" s="355"/>
      <c r="E32" s="355"/>
      <c r="F32" s="44"/>
    </row>
    <row r="33" spans="1:6" x14ac:dyDescent="0.25">
      <c r="A33" s="32"/>
      <c r="B33" s="32"/>
      <c r="C33" s="355"/>
      <c r="D33" s="355"/>
      <c r="E33" s="355"/>
      <c r="F33" s="44"/>
    </row>
    <row r="34" spans="1:6" x14ac:dyDescent="0.25">
      <c r="A34" s="32"/>
      <c r="B34" s="32"/>
      <c r="C34" s="355"/>
      <c r="D34" s="355"/>
      <c r="E34" s="355"/>
      <c r="F34" s="44"/>
    </row>
    <row r="35" spans="1:6" x14ac:dyDescent="0.25">
      <c r="A35" s="32"/>
      <c r="B35" s="32"/>
      <c r="C35" s="355"/>
      <c r="D35" s="355"/>
      <c r="E35" s="355"/>
      <c r="F35" s="44"/>
    </row>
    <row r="36" spans="1:6" x14ac:dyDescent="0.25">
      <c r="A36" s="32"/>
      <c r="B36" s="32"/>
      <c r="D36" s="51"/>
      <c r="F36" s="44"/>
    </row>
    <row r="37" spans="1:6" x14ac:dyDescent="0.25">
      <c r="A37" s="32"/>
      <c r="B37" s="32"/>
      <c r="F37" s="44"/>
    </row>
    <row r="38" spans="1:6" x14ac:dyDescent="0.25">
      <c r="A38" s="32"/>
      <c r="B38" s="32"/>
      <c r="F38" s="44"/>
    </row>
    <row r="39" spans="1:6" ht="15.75" thickBot="1" x14ac:dyDescent="0.3">
      <c r="A39" s="52"/>
      <c r="B39" s="52"/>
      <c r="C39" s="53"/>
      <c r="D39" s="53"/>
      <c r="E39" s="53"/>
      <c r="F39" s="54"/>
    </row>
    <row r="40" spans="1:6" x14ac:dyDescent="0.25">
      <c r="A40" s="348"/>
      <c r="B40" s="348"/>
      <c r="C40" s="348"/>
      <c r="D40" s="348"/>
      <c r="E40" s="348"/>
      <c r="F40" s="348"/>
    </row>
    <row r="41" spans="1:6" x14ac:dyDescent="0.25">
      <c r="A41" s="349"/>
      <c r="B41" s="349"/>
      <c r="C41" s="349"/>
      <c r="D41" s="349"/>
      <c r="E41" s="349"/>
      <c r="F41" s="349"/>
    </row>
    <row r="42" spans="1:6" x14ac:dyDescent="0.25">
      <c r="A42" s="350"/>
      <c r="B42" s="350"/>
      <c r="C42" s="350"/>
      <c r="D42" s="350"/>
      <c r="E42" s="350"/>
      <c r="F42" s="350"/>
    </row>
  </sheetData>
  <mergeCells count="15">
    <mergeCell ref="B2:B4"/>
    <mergeCell ref="C2:E2"/>
    <mergeCell ref="C3:E3"/>
    <mergeCell ref="C4:E4"/>
    <mergeCell ref="C5:D5"/>
    <mergeCell ref="E5:F5"/>
    <mergeCell ref="A40:F40"/>
    <mergeCell ref="A41:F41"/>
    <mergeCell ref="A42:F42"/>
    <mergeCell ref="C6:F6"/>
    <mergeCell ref="C7:F7"/>
    <mergeCell ref="C8:F8"/>
    <mergeCell ref="B9:F9"/>
    <mergeCell ref="C29:E29"/>
    <mergeCell ref="C30:E35"/>
  </mergeCells>
  <pageMargins left="0.511811024" right="0.511811024" top="0.78740157499999996" bottom="0.78740157499999996" header="0.31496062000000002" footer="0.31496062000000002"/>
  <pageSetup paperSize="9" scale="90" orientation="portrait"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C3130-CB5A-4558-8785-8056791DB18A}">
  <sheetPr>
    <pageSetUpPr fitToPage="1"/>
  </sheetPr>
  <dimension ref="A1:J40"/>
  <sheetViews>
    <sheetView topLeftCell="A3" workbookViewId="0">
      <selection activeCell="B24" sqref="B24"/>
    </sheetView>
  </sheetViews>
  <sheetFormatPr defaultRowHeight="15" x14ac:dyDescent="0.25"/>
  <cols>
    <col min="1" max="1" width="15" customWidth="1"/>
    <col min="2" max="2" width="54.85546875" customWidth="1"/>
    <col min="3" max="3" width="12" customWidth="1"/>
    <col min="5" max="5" width="15.42578125" customWidth="1"/>
    <col min="6" max="6" width="13.28515625" bestFit="1" customWidth="1"/>
    <col min="7" max="7" width="14.28515625" bestFit="1" customWidth="1"/>
    <col min="9" max="9" width="18" customWidth="1"/>
    <col min="10" max="10" width="10.140625" bestFit="1" customWidth="1"/>
  </cols>
  <sheetData>
    <row r="1" spans="1:10" ht="18.75" x14ac:dyDescent="0.25">
      <c r="A1" s="369"/>
      <c r="B1" s="371" t="s">
        <v>17</v>
      </c>
      <c r="C1" s="372"/>
      <c r="D1" s="372"/>
      <c r="E1" s="373"/>
      <c r="F1" s="374" t="s">
        <v>18</v>
      </c>
      <c r="G1" s="375"/>
    </row>
    <row r="2" spans="1:10" ht="15.75" x14ac:dyDescent="0.25">
      <c r="A2" s="370"/>
      <c r="B2" s="376" t="s">
        <v>19</v>
      </c>
      <c r="C2" s="377"/>
      <c r="D2" s="377"/>
      <c r="E2" s="378"/>
      <c r="F2" s="379">
        <f ca="1">NOW()</f>
        <v>45092.622782060185</v>
      </c>
      <c r="G2" s="380"/>
    </row>
    <row r="3" spans="1:10" ht="19.5" thickBot="1" x14ac:dyDescent="0.3">
      <c r="A3" s="370"/>
      <c r="B3" s="178" t="s">
        <v>20</v>
      </c>
      <c r="C3" s="367" t="s">
        <v>13086</v>
      </c>
      <c r="D3" s="367"/>
      <c r="E3" s="368"/>
      <c r="F3" s="381" t="s">
        <v>13903</v>
      </c>
      <c r="G3" s="382"/>
    </row>
    <row r="4" spans="1:10" ht="18.75" thickBot="1" x14ac:dyDescent="0.3">
      <c r="A4" s="361" t="s">
        <v>4644</v>
      </c>
      <c r="B4" s="362"/>
      <c r="C4" s="362"/>
      <c r="D4" s="362"/>
      <c r="E4" s="362"/>
      <c r="F4" s="362"/>
      <c r="G4" s="363"/>
    </row>
    <row r="5" spans="1:10" ht="15.75" thickBot="1" x14ac:dyDescent="0.3">
      <c r="A5" s="162"/>
      <c r="B5" s="163" t="s">
        <v>4645</v>
      </c>
      <c r="C5" s="164"/>
      <c r="D5" s="164"/>
      <c r="E5" s="165"/>
      <c r="F5" s="166"/>
      <c r="G5" s="167"/>
    </row>
    <row r="6" spans="1:10" ht="25.5" x14ac:dyDescent="0.25">
      <c r="A6" s="168" t="s">
        <v>4646</v>
      </c>
      <c r="B6" s="169" t="s">
        <v>2745</v>
      </c>
      <c r="C6" s="169" t="s">
        <v>13087</v>
      </c>
      <c r="D6" s="169" t="s">
        <v>27</v>
      </c>
      <c r="E6" s="169" t="s">
        <v>4647</v>
      </c>
      <c r="F6" s="169" t="s">
        <v>4648</v>
      </c>
      <c r="G6" s="170" t="s">
        <v>4649</v>
      </c>
    </row>
    <row r="7" spans="1:10" ht="25.5" x14ac:dyDescent="0.25">
      <c r="A7" s="171" t="s">
        <v>4645</v>
      </c>
      <c r="B7" s="172" t="s">
        <v>13084</v>
      </c>
      <c r="C7" s="174"/>
      <c r="D7" s="177" t="s">
        <v>14</v>
      </c>
      <c r="F7" s="173"/>
      <c r="G7" s="203">
        <f>SUM(G8:G9)</f>
        <v>63.108199999999997</v>
      </c>
    </row>
    <row r="8" spans="1:10" ht="30" x14ac:dyDescent="0.25">
      <c r="A8" s="136">
        <v>44509</v>
      </c>
      <c r="B8" s="174" t="str">
        <f ca="1">IFERROR(VLOOKUP($D8,'[42]SINTETICO 08-2020'!$G:$M,2,FALSE),IFERROR(VLOOKUP($D8,'[42]INSUMOS 02-2020'!$A:$F,2,FALSE),"CÓDIGO NÃO ENCONTRADO"))</f>
        <v>MANTA TERMOPLASTICA, PEAD, GEOMEMBRANA LISA, E = 2,00 MM ( NBR 15352)</v>
      </c>
      <c r="C8" s="201" t="s">
        <v>13089</v>
      </c>
      <c r="D8" s="196" t="str">
        <f ca="1">IFERROR(VLOOKUP($D8,'[42]SINTETICO 08-2020'!$G:$M,3,FALSE),IFERROR(VLOOKUP($D8,'[42]INSUMOS 02-2020'!$A:$F,3,FALSE),"CÓDIGO NÃO ENCONTRADO"))</f>
        <v xml:space="preserve">M2    </v>
      </c>
      <c r="E8" s="197">
        <v>1.01</v>
      </c>
      <c r="F8" s="198">
        <v>56.82</v>
      </c>
      <c r="G8" s="199">
        <f>E8*F8</f>
        <v>57.388199999999998</v>
      </c>
    </row>
    <row r="9" spans="1:10" ht="24" thickBot="1" x14ac:dyDescent="0.3">
      <c r="A9" s="136">
        <v>88309</v>
      </c>
      <c r="B9" s="174" t="s">
        <v>2319</v>
      </c>
      <c r="C9" s="201" t="s">
        <v>13088</v>
      </c>
      <c r="D9" s="200" t="s">
        <v>484</v>
      </c>
      <c r="E9" s="244">
        <v>0.2</v>
      </c>
      <c r="F9" s="198">
        <v>28.58</v>
      </c>
      <c r="G9" s="199">
        <f t="shared" ref="G9" si="0">IFERROR(ROUND(F9*E9,2),"CÓDIGO NÃO ENCONTRADO")</f>
        <v>5.72</v>
      </c>
    </row>
    <row r="10" spans="1:10" ht="15.75" thickBot="1" x14ac:dyDescent="0.3">
      <c r="A10" s="162"/>
      <c r="B10" s="163" t="s">
        <v>13090</v>
      </c>
      <c r="C10" s="164"/>
      <c r="D10" s="164"/>
      <c r="E10" s="165"/>
      <c r="F10" s="166"/>
      <c r="G10" s="167"/>
    </row>
    <row r="11" spans="1:10" ht="25.5" x14ac:dyDescent="0.25">
      <c r="A11" s="168" t="s">
        <v>4646</v>
      </c>
      <c r="B11" s="169" t="s">
        <v>2745</v>
      </c>
      <c r="C11" s="169" t="s">
        <v>13087</v>
      </c>
      <c r="D11" s="169" t="s">
        <v>27</v>
      </c>
      <c r="E11" s="169" t="s">
        <v>4647</v>
      </c>
      <c r="F11" s="169" t="s">
        <v>4648</v>
      </c>
      <c r="G11" s="170" t="s">
        <v>4649</v>
      </c>
    </row>
    <row r="12" spans="1:10" ht="25.5" x14ac:dyDescent="0.25">
      <c r="A12" s="171" t="s">
        <v>13090</v>
      </c>
      <c r="B12" s="172" t="s">
        <v>13091</v>
      </c>
      <c r="C12" s="174"/>
      <c r="D12" s="177" t="s">
        <v>13093</v>
      </c>
      <c r="F12" s="173"/>
      <c r="G12" s="203">
        <f>SUM(G13:G15)</f>
        <v>85898.060000000012</v>
      </c>
    </row>
    <row r="13" spans="1:10" x14ac:dyDescent="0.25">
      <c r="A13" s="136" t="s">
        <v>13092</v>
      </c>
      <c r="B13" t="s">
        <v>13125</v>
      </c>
      <c r="C13" s="201" t="s">
        <v>13092</v>
      </c>
      <c r="D13" s="196" t="s">
        <v>13093</v>
      </c>
      <c r="E13" s="197">
        <v>1</v>
      </c>
      <c r="F13" s="198">
        <f>'Mapa de cotações'!J10</f>
        <v>84688.060000000012</v>
      </c>
      <c r="G13" s="199">
        <f>E13*F13</f>
        <v>84688.060000000012</v>
      </c>
      <c r="J13" s="202"/>
    </row>
    <row r="14" spans="1:10" ht="23.25" x14ac:dyDescent="0.25">
      <c r="A14" s="136">
        <v>88309</v>
      </c>
      <c r="B14" s="174" t="s">
        <v>2319</v>
      </c>
      <c r="C14" s="201" t="s">
        <v>13088</v>
      </c>
      <c r="D14" s="200" t="s">
        <v>484</v>
      </c>
      <c r="E14" s="197">
        <v>20</v>
      </c>
      <c r="F14" s="198">
        <v>28.58</v>
      </c>
      <c r="G14" s="199">
        <f t="shared" ref="G14" si="1">IFERROR(ROUND(F14*E14,2),"CÓDIGO NÃO ENCONTRADO")</f>
        <v>571.6</v>
      </c>
      <c r="J14" s="202"/>
    </row>
    <row r="15" spans="1:10" ht="24" thickBot="1" x14ac:dyDescent="0.3">
      <c r="A15" s="136">
        <v>88316</v>
      </c>
      <c r="B15" s="174" t="s">
        <v>2326</v>
      </c>
      <c r="C15" s="201" t="s">
        <v>13088</v>
      </c>
      <c r="D15" s="200" t="s">
        <v>484</v>
      </c>
      <c r="E15" s="197">
        <v>30</v>
      </c>
      <c r="F15" s="198">
        <v>21.28</v>
      </c>
      <c r="G15" s="199">
        <f>IFERROR(ROUND(F15*E15,2),"CÓDIGO NÃO ENCONTRADO")</f>
        <v>638.4</v>
      </c>
      <c r="J15" s="202"/>
    </row>
    <row r="16" spans="1:10" ht="15.75" thickBot="1" x14ac:dyDescent="0.3">
      <c r="A16" s="162"/>
      <c r="B16" s="163" t="s">
        <v>13108</v>
      </c>
      <c r="C16" s="164"/>
      <c r="D16" s="164"/>
      <c r="E16" s="165"/>
      <c r="F16" s="166"/>
      <c r="G16" s="167"/>
      <c r="J16" s="202"/>
    </row>
    <row r="17" spans="1:10" ht="25.5" x14ac:dyDescent="0.25">
      <c r="A17" s="168" t="s">
        <v>4646</v>
      </c>
      <c r="B17" s="169" t="s">
        <v>2745</v>
      </c>
      <c r="C17" s="169" t="s">
        <v>13087</v>
      </c>
      <c r="D17" s="169" t="s">
        <v>27</v>
      </c>
      <c r="E17" s="169" t="s">
        <v>4647</v>
      </c>
      <c r="F17" s="169" t="s">
        <v>4648</v>
      </c>
      <c r="G17" s="170" t="s">
        <v>4649</v>
      </c>
      <c r="J17" s="202"/>
    </row>
    <row r="18" spans="1:10" ht="25.5" x14ac:dyDescent="0.25">
      <c r="A18" s="171" t="s">
        <v>13108</v>
      </c>
      <c r="B18" s="172" t="s">
        <v>13109</v>
      </c>
      <c r="C18" s="174"/>
      <c r="D18" s="177" t="s">
        <v>7</v>
      </c>
      <c r="F18" s="173"/>
      <c r="G18" s="203">
        <f>SUM(G19:G21)</f>
        <v>444.5</v>
      </c>
      <c r="J18" s="202"/>
    </row>
    <row r="19" spans="1:10" ht="45" x14ac:dyDescent="0.25">
      <c r="A19" s="136">
        <v>44547</v>
      </c>
      <c r="B19" s="174" t="s">
        <v>13110</v>
      </c>
      <c r="C19" s="201" t="s">
        <v>13089</v>
      </c>
      <c r="D19" s="200" t="s">
        <v>7</v>
      </c>
      <c r="E19" s="197">
        <v>1</v>
      </c>
      <c r="F19" s="198">
        <v>440.01</v>
      </c>
      <c r="G19" s="199">
        <f>E19*F19</f>
        <v>440.01</v>
      </c>
      <c r="J19" s="202"/>
    </row>
    <row r="20" spans="1:10" ht="23.25" x14ac:dyDescent="0.25">
      <c r="A20" s="136">
        <v>88246</v>
      </c>
      <c r="B20" t="s">
        <v>2266</v>
      </c>
      <c r="C20" s="201" t="s">
        <v>13088</v>
      </c>
      <c r="D20" s="200" t="s">
        <v>484</v>
      </c>
      <c r="E20" s="197">
        <v>0.10299999999999999</v>
      </c>
      <c r="F20" s="198">
        <v>22.32</v>
      </c>
      <c r="G20" s="199">
        <f t="shared" ref="G20" si="2">IFERROR(ROUND(F20*E20,2),"CÓDIGO NÃO ENCONTRADO")</f>
        <v>2.2999999999999998</v>
      </c>
      <c r="J20" s="202"/>
    </row>
    <row r="21" spans="1:10" ht="24" thickBot="1" x14ac:dyDescent="0.3">
      <c r="A21" s="136">
        <v>88316</v>
      </c>
      <c r="B21" s="174" t="s">
        <v>2326</v>
      </c>
      <c r="C21" s="201" t="s">
        <v>13088</v>
      </c>
      <c r="D21" s="200" t="s">
        <v>484</v>
      </c>
      <c r="E21" s="197">
        <v>0.10299999999999999</v>
      </c>
      <c r="F21" s="198">
        <v>21.28</v>
      </c>
      <c r="G21" s="199">
        <f>IFERROR(ROUND(F21*E21,2),"CÓDIGO NÃO ENCONTRADO")</f>
        <v>2.19</v>
      </c>
      <c r="J21" s="202"/>
    </row>
    <row r="22" spans="1:10" ht="15.75" thickBot="1" x14ac:dyDescent="0.3">
      <c r="A22" s="162"/>
      <c r="B22" s="163" t="s">
        <v>13111</v>
      </c>
      <c r="C22" s="164"/>
      <c r="D22" s="164"/>
      <c r="E22" s="165"/>
      <c r="F22" s="166"/>
      <c r="G22" s="167"/>
      <c r="J22" s="202"/>
    </row>
    <row r="23" spans="1:10" ht="25.5" x14ac:dyDescent="0.25">
      <c r="A23" s="168" t="s">
        <v>4646</v>
      </c>
      <c r="B23" s="169" t="s">
        <v>2745</v>
      </c>
      <c r="C23" s="169" t="s">
        <v>13087</v>
      </c>
      <c r="D23" s="169" t="s">
        <v>27</v>
      </c>
      <c r="E23" s="169" t="s">
        <v>4647</v>
      </c>
      <c r="F23" s="169" t="s">
        <v>4648</v>
      </c>
      <c r="G23" s="170" t="s">
        <v>4649</v>
      </c>
      <c r="J23" s="202"/>
    </row>
    <row r="24" spans="1:10" ht="25.5" x14ac:dyDescent="0.25">
      <c r="A24" s="171" t="s">
        <v>13111</v>
      </c>
      <c r="B24" s="172" t="s">
        <v>13908</v>
      </c>
      <c r="C24" s="174"/>
      <c r="D24" s="177" t="s">
        <v>27</v>
      </c>
      <c r="F24" s="173"/>
      <c r="G24" s="203">
        <f>SUM(G25:G28)</f>
        <v>3851.1597910000005</v>
      </c>
      <c r="J24" s="202"/>
    </row>
    <row r="25" spans="1:10" x14ac:dyDescent="0.25">
      <c r="A25" s="136">
        <v>3148</v>
      </c>
      <c r="B25" s="174" t="s">
        <v>13112</v>
      </c>
      <c r="C25" s="201" t="s">
        <v>13089</v>
      </c>
      <c r="D25" s="200" t="s">
        <v>27</v>
      </c>
      <c r="E25" s="197">
        <v>4.5199999999999997E-2</v>
      </c>
      <c r="F25" s="198">
        <v>14.38</v>
      </c>
      <c r="G25" s="199">
        <f>E25*F25</f>
        <v>0.649976</v>
      </c>
      <c r="J25" s="202"/>
    </row>
    <row r="26" spans="1:10" ht="30" x14ac:dyDescent="0.25">
      <c r="A26" s="136" t="s">
        <v>13092</v>
      </c>
      <c r="B26" s="174" t="s">
        <v>13127</v>
      </c>
      <c r="C26" s="201" t="s">
        <v>13092</v>
      </c>
      <c r="D26" s="200" t="s">
        <v>27</v>
      </c>
      <c r="E26" s="197">
        <v>1</v>
      </c>
      <c r="F26" s="198">
        <f>'Mapa de cotações'!J17</f>
        <v>3814.4998150000001</v>
      </c>
      <c r="G26" s="199">
        <f>E26*F26</f>
        <v>3814.4998150000001</v>
      </c>
      <c r="J26" s="202"/>
    </row>
    <row r="27" spans="1:10" ht="30" x14ac:dyDescent="0.25">
      <c r="A27" s="136">
        <v>88248</v>
      </c>
      <c r="B27" s="174" t="s">
        <v>2268</v>
      </c>
      <c r="C27" s="201" t="s">
        <v>13088</v>
      </c>
      <c r="D27" s="200" t="s">
        <v>484</v>
      </c>
      <c r="E27" s="197">
        <v>0.72250000000000003</v>
      </c>
      <c r="F27" s="198">
        <v>22</v>
      </c>
      <c r="G27" s="199">
        <f t="shared" ref="G27" si="3">IFERROR(ROUND(F27*E27,2),"CÓDIGO NÃO ENCONTRADO")</f>
        <v>15.9</v>
      </c>
      <c r="J27" s="202"/>
    </row>
    <row r="28" spans="1:10" ht="30" x14ac:dyDescent="0.25">
      <c r="A28" s="136">
        <v>88267</v>
      </c>
      <c r="B28" s="174" t="s">
        <v>2285</v>
      </c>
      <c r="C28" s="201" t="s">
        <v>13088</v>
      </c>
      <c r="D28" s="200" t="s">
        <v>484</v>
      </c>
      <c r="E28" s="197">
        <v>0.72250000000000003</v>
      </c>
      <c r="F28" s="198">
        <v>27.84</v>
      </c>
      <c r="G28" s="199">
        <f>IFERROR(ROUND(F28*E28,2),"CÓDIGO NÃO ENCONTRADO")</f>
        <v>20.11</v>
      </c>
      <c r="J28" s="202"/>
    </row>
    <row r="29" spans="1:10" hidden="1" x14ac:dyDescent="0.25"/>
    <row r="30" spans="1:10" hidden="1" x14ac:dyDescent="0.25"/>
    <row r="31" spans="1:10" hidden="1" x14ac:dyDescent="0.25"/>
    <row r="32" spans="1:10" hidden="1" x14ac:dyDescent="0.25"/>
    <row r="33" spans="1:9" hidden="1" x14ac:dyDescent="0.25"/>
    <row r="34" spans="1:9" hidden="1" x14ac:dyDescent="0.25"/>
    <row r="35" spans="1:9" hidden="1" x14ac:dyDescent="0.25"/>
    <row r="36" spans="1:9" hidden="1" x14ac:dyDescent="0.25"/>
    <row r="37" spans="1:9" hidden="1" x14ac:dyDescent="0.25"/>
    <row r="38" spans="1:9" ht="117" customHeight="1" thickBot="1" x14ac:dyDescent="0.3">
      <c r="A38" s="364"/>
      <c r="B38" s="365"/>
      <c r="C38" s="365"/>
      <c r="D38" s="365"/>
      <c r="E38" s="365"/>
      <c r="F38" s="365"/>
      <c r="G38" s="366"/>
    </row>
    <row r="40" spans="1:9" x14ac:dyDescent="0.25">
      <c r="I40">
        <f>4/22</f>
        <v>0.18181818181818182</v>
      </c>
    </row>
  </sheetData>
  <mergeCells count="9">
    <mergeCell ref="A4:G4"/>
    <mergeCell ref="A38:G38"/>
    <mergeCell ref="C3:E3"/>
    <mergeCell ref="A1:A3"/>
    <mergeCell ref="B1:E1"/>
    <mergeCell ref="F1:G1"/>
    <mergeCell ref="B2:E2"/>
    <mergeCell ref="F2:G2"/>
    <mergeCell ref="F3:G3"/>
  </mergeCells>
  <pageMargins left="0.511811024" right="0.511811024" top="0.78740157499999996" bottom="0.78740157499999996" header="0.31496062000000002" footer="0.31496062000000002"/>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9C744-D6EE-45BB-A8AB-6F7AEA07AE07}">
  <sheetPr>
    <pageSetUpPr fitToPage="1"/>
  </sheetPr>
  <dimension ref="A1:XFD415"/>
  <sheetViews>
    <sheetView showGridLines="0" view="pageBreakPreview" topLeftCell="A80" zoomScale="90" zoomScaleNormal="90" zoomScaleSheetLayoutView="90" workbookViewId="0">
      <selection activeCell="I96" sqref="I96"/>
    </sheetView>
  </sheetViews>
  <sheetFormatPr defaultRowHeight="15" x14ac:dyDescent="0.25"/>
  <cols>
    <col min="1" max="1" width="2.7109375" customWidth="1"/>
    <col min="2" max="2" width="15.140625" style="1" customWidth="1"/>
    <col min="3" max="3" width="95.140625" style="8" customWidth="1"/>
    <col min="4" max="4" width="8.5703125" style="2" customWidth="1"/>
    <col min="5" max="5" width="11.42578125" style="8" bestFit="1" customWidth="1"/>
    <col min="6" max="6" width="16.42578125" style="63" customWidth="1"/>
    <col min="7" max="7" width="27" style="67" customWidth="1"/>
    <col min="8" max="8" width="11.140625" bestFit="1" customWidth="1"/>
    <col min="9" max="9" width="15" bestFit="1" customWidth="1"/>
    <col min="10" max="10" width="32" customWidth="1"/>
    <col min="11" max="11" width="12.7109375"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x14ac:dyDescent="0.3"/>
    <row r="2" spans="2:21" s="6" customFormat="1" ht="18.75" x14ac:dyDescent="0.25">
      <c r="B2" s="264"/>
      <c r="C2" s="266" t="s">
        <v>17</v>
      </c>
      <c r="D2" s="267"/>
      <c r="E2" s="267"/>
      <c r="F2" s="268"/>
      <c r="G2" s="153" t="s">
        <v>18</v>
      </c>
      <c r="I2" s="7"/>
      <c r="J2" s="7"/>
      <c r="L2"/>
      <c r="M2"/>
      <c r="N2"/>
      <c r="O2"/>
      <c r="P2"/>
      <c r="Q2"/>
      <c r="R2"/>
      <c r="S2"/>
      <c r="T2"/>
      <c r="U2"/>
    </row>
    <row r="3" spans="2:21" s="6" customFormat="1" ht="15.75" x14ac:dyDescent="0.25">
      <c r="B3" s="265"/>
      <c r="C3" s="269" t="s">
        <v>19</v>
      </c>
      <c r="D3" s="270"/>
      <c r="E3" s="270"/>
      <c r="F3" s="271"/>
      <c r="G3" s="5">
        <f ca="1">NOW()</f>
        <v>45092.622782060185</v>
      </c>
      <c r="I3" s="7"/>
      <c r="J3" s="7"/>
      <c r="L3"/>
      <c r="M3"/>
      <c r="N3"/>
      <c r="O3"/>
      <c r="P3"/>
      <c r="Q3"/>
      <c r="R3"/>
      <c r="S3"/>
      <c r="T3"/>
      <c r="U3"/>
    </row>
    <row r="4" spans="2:21" s="6" customFormat="1" ht="21.75" thickBot="1" x14ac:dyDescent="0.3">
      <c r="B4" s="265"/>
      <c r="C4" s="272" t="s">
        <v>13907</v>
      </c>
      <c r="D4" s="273"/>
      <c r="E4" s="273"/>
      <c r="F4" s="274"/>
      <c r="G4" s="55" t="s">
        <v>13906</v>
      </c>
      <c r="I4" s="7"/>
      <c r="J4" s="7"/>
      <c r="L4"/>
      <c r="M4"/>
      <c r="N4"/>
      <c r="O4"/>
      <c r="P4"/>
      <c r="Q4"/>
      <c r="R4"/>
      <c r="S4"/>
      <c r="T4"/>
      <c r="U4"/>
    </row>
    <row r="5" spans="2:21" s="6" customFormat="1" ht="30" customHeight="1" x14ac:dyDescent="0.25">
      <c r="B5" s="186" t="s">
        <v>21</v>
      </c>
      <c r="C5" s="189">
        <f ca="1">NOW()</f>
        <v>45092.622782060185</v>
      </c>
      <c r="D5" s="275" t="s">
        <v>13904</v>
      </c>
      <c r="E5" s="275"/>
      <c r="F5" s="275"/>
      <c r="G5" s="276"/>
      <c r="I5" s="7"/>
      <c r="J5" s="7"/>
      <c r="L5"/>
      <c r="M5"/>
      <c r="N5"/>
      <c r="O5"/>
      <c r="P5"/>
      <c r="Q5"/>
      <c r="R5"/>
      <c r="S5"/>
      <c r="T5"/>
      <c r="U5"/>
    </row>
    <row r="6" spans="2:21" s="6" customFormat="1" x14ac:dyDescent="0.25">
      <c r="B6" s="187" t="s">
        <v>22</v>
      </c>
      <c r="C6" s="277" t="s">
        <v>13062</v>
      </c>
      <c r="D6" s="277"/>
      <c r="E6" s="277"/>
      <c r="F6" s="277"/>
      <c r="G6" s="278"/>
      <c r="H6" s="107"/>
      <c r="I6" s="7"/>
      <c r="J6" s="7"/>
      <c r="L6"/>
      <c r="M6"/>
      <c r="N6"/>
      <c r="O6"/>
      <c r="P6"/>
      <c r="Q6"/>
      <c r="R6"/>
      <c r="S6"/>
      <c r="T6"/>
      <c r="U6"/>
    </row>
    <row r="7" spans="2:21" s="6" customFormat="1" x14ac:dyDescent="0.25">
      <c r="B7" s="187" t="s">
        <v>23</v>
      </c>
      <c r="C7" s="277" t="s">
        <v>13063</v>
      </c>
      <c r="D7" s="277"/>
      <c r="E7" s="277"/>
      <c r="F7" s="277"/>
      <c r="G7" s="278"/>
      <c r="H7" s="107"/>
      <c r="I7" s="7"/>
      <c r="J7" s="7"/>
      <c r="L7"/>
      <c r="M7"/>
      <c r="N7"/>
      <c r="O7"/>
      <c r="P7"/>
      <c r="Q7"/>
      <c r="R7"/>
      <c r="S7"/>
      <c r="T7"/>
      <c r="U7"/>
    </row>
    <row r="8" spans="2:21" s="6" customFormat="1" ht="15.75" thickBot="1" x14ac:dyDescent="0.3">
      <c r="B8" s="188" t="s">
        <v>24</v>
      </c>
      <c r="C8" s="279" t="s">
        <v>13064</v>
      </c>
      <c r="D8" s="279"/>
      <c r="E8" s="279"/>
      <c r="F8" s="279"/>
      <c r="G8" s="280"/>
      <c r="H8" s="107"/>
      <c r="I8" s="7"/>
      <c r="J8" s="7"/>
      <c r="L8"/>
      <c r="M8"/>
      <c r="N8"/>
      <c r="O8"/>
      <c r="P8"/>
      <c r="Q8"/>
      <c r="R8"/>
      <c r="S8"/>
      <c r="T8"/>
      <c r="U8"/>
    </row>
    <row r="9" spans="2:21" x14ac:dyDescent="0.25">
      <c r="B9" s="182" t="s">
        <v>1</v>
      </c>
      <c r="C9" s="183" t="s">
        <v>2</v>
      </c>
      <c r="D9" s="183" t="s">
        <v>3</v>
      </c>
      <c r="E9" s="183" t="s">
        <v>4</v>
      </c>
      <c r="F9" s="184" t="s">
        <v>5</v>
      </c>
      <c r="G9" s="185" t="s">
        <v>6</v>
      </c>
    </row>
    <row r="10" spans="2:21" x14ac:dyDescent="0.25">
      <c r="B10" s="117">
        <v>1</v>
      </c>
      <c r="C10" s="59" t="s">
        <v>3033</v>
      </c>
      <c r="D10" s="60"/>
      <c r="E10" s="61"/>
      <c r="F10" s="64"/>
      <c r="G10" s="118"/>
    </row>
    <row r="11" spans="2:21" x14ac:dyDescent="0.25">
      <c r="B11" s="119" t="s">
        <v>25</v>
      </c>
      <c r="C11" s="57" t="s">
        <v>3034</v>
      </c>
      <c r="D11" s="58"/>
      <c r="E11" s="62"/>
      <c r="F11" s="65"/>
      <c r="G11" s="120"/>
    </row>
    <row r="12" spans="2:21" x14ac:dyDescent="0.25">
      <c r="B12" s="124">
        <v>90778</v>
      </c>
      <c r="C12" s="9" t="str">
        <f>IFERROR(VLOOKUP($B12,'SINTETICO 04-2023'!$G:$M,2,FALSE),IFERROR(VLOOKUP($B12,'INSUMOS 04-2023'!$A:$F,2,FALSE),"CÓDIGO NÃO ENCONTRADO"))</f>
        <v>ENGENHEIRO CIVIL DE OBRA PLENO COM ENCARGOS COMPLEMENTARES</v>
      </c>
      <c r="D12" s="12" t="str">
        <f>IFERROR(VLOOKUP($B12,'SINTETICO 04-2023'!$G:$M,3,FALSE),IFERROR(VLOOKUP($B12,'INSUMOS 04-2023'!$A:$F,3,FALSE),"CÓDIGO NÃO ENCONTRADO"))</f>
        <v>H</v>
      </c>
      <c r="E12" s="236">
        <f>20*4*3</f>
        <v>240</v>
      </c>
      <c r="F12" s="105"/>
      <c r="G12" s="121">
        <f t="shared" ref="G12:G14" si="0">IFERROR(ROUND(F12*E12,2),"CÓDIGO NÃO ENCONTRADO")</f>
        <v>0</v>
      </c>
    </row>
    <row r="13" spans="2:21" ht="15" customHeight="1" x14ac:dyDescent="0.25">
      <c r="B13" s="124">
        <v>90780</v>
      </c>
      <c r="C13" s="9" t="str">
        <f>IFERROR(VLOOKUP($B13,'SINTETICO 04-2023'!$G:$M,2,FALSE),IFERROR(VLOOKUP($B13,'INSUMOS 04-2023'!$A:$F,2,FALSE),"CÓDIGO NÃO ENCONTRADO"))</f>
        <v>MESTRE DE OBRAS COM ENCARGOS COMPLEMENTARES</v>
      </c>
      <c r="D13" s="12" t="str">
        <f>IFERROR(VLOOKUP($B13,'SINTETICO 04-2023'!$G:$M,3,FALSE),IFERROR(VLOOKUP($B13,'INSUMOS 04-2023'!$A:$F,3,FALSE),"CÓDIGO NÃO ENCONTRADO"))</f>
        <v>H</v>
      </c>
      <c r="E13" s="236">
        <f>40*4*3</f>
        <v>480</v>
      </c>
      <c r="F13" s="66"/>
      <c r="G13" s="121">
        <f t="shared" si="0"/>
        <v>0</v>
      </c>
    </row>
    <row r="14" spans="2:21" ht="15" customHeight="1" x14ac:dyDescent="0.25">
      <c r="B14" s="124">
        <v>90781</v>
      </c>
      <c r="C14" s="9" t="str">
        <f>IFERROR(VLOOKUP($B14,'SINTETICO 04-2023'!$G:$M,2,FALSE),IFERROR(VLOOKUP($B14,'INSUMOS 04-2023'!$A:$F,2,FALSE),"CÓDIGO NÃO ENCONTRADO"))</f>
        <v>TOPOGRAFO COM ENCARGOS COMPLEMENTARES</v>
      </c>
      <c r="D14" s="12" t="str">
        <f>IFERROR(VLOOKUP($B14,'SINTETICO 04-2023'!$G:$M,3,FALSE),IFERROR(VLOOKUP($B14,'INSUMOS 04-2023'!$A:$F,3,FALSE),"CÓDIGO NÃO ENCONTRADO"))</f>
        <v>H</v>
      </c>
      <c r="E14" s="236">
        <f>40*4*3</f>
        <v>480</v>
      </c>
      <c r="F14" s="66"/>
      <c r="G14" s="121">
        <f t="shared" si="0"/>
        <v>0</v>
      </c>
    </row>
    <row r="15" spans="2:21" ht="15" customHeight="1" x14ac:dyDescent="0.25">
      <c r="B15" s="122"/>
      <c r="C15" s="68"/>
      <c r="D15" s="69"/>
      <c r="E15" s="237"/>
      <c r="F15" s="71" t="s">
        <v>2769</v>
      </c>
      <c r="G15" s="123">
        <f>SUM(G12:G14)</f>
        <v>0</v>
      </c>
    </row>
    <row r="16" spans="2:21" x14ac:dyDescent="0.25">
      <c r="B16" s="190">
        <v>2</v>
      </c>
      <c r="C16" s="191" t="s">
        <v>2710</v>
      </c>
      <c r="D16" s="192"/>
      <c r="E16" s="238" t="s">
        <v>13065</v>
      </c>
      <c r="F16" s="242" t="s">
        <v>13065</v>
      </c>
      <c r="G16" s="193"/>
    </row>
    <row r="17" spans="2:9" ht="30" x14ac:dyDescent="0.25">
      <c r="B17" s="124">
        <v>98525</v>
      </c>
      <c r="C17" s="74" t="str">
        <f>IFERROR(VLOOKUP($B17,'SINTETICO 04-2023'!$G:$M,2,FALSE),IFERROR(VLOOKUP($B17,'INSUMOS 04-2023'!$A:$F,2,FALSE),"CÓDIGO NÃO ENCONTRADO"))</f>
        <v>LIMPEZA MECANIZADA DE CAMADA VEGETAL, VEGETAÇÃO E PEQUENAS ÁRVORES (DIÂMETRO DE TRONCO MENOR QUE 0,20 M), COM TRATOR DE ESTEIRAS.AF_05/2018</v>
      </c>
      <c r="D17" s="137" t="str">
        <f>IFERROR(VLOOKUP($B17,'SINTETICO 04-2023'!$G:$M,3,FALSE),IFERROR(VLOOKUP($B17,'INSUMOS 04-2023'!$A:$F,3,FALSE),"CÓDIGO NÃO ENCONTRADO"))</f>
        <v>M2</v>
      </c>
      <c r="E17" s="235">
        <f>7206.13+10162.92-9232.23</f>
        <v>8136.82</v>
      </c>
      <c r="F17" s="243"/>
      <c r="G17" s="121">
        <f t="shared" ref="G17:G26" si="1">IFERROR(ROUND(F17*E17,2),"CÓDIGO NÃO ENCONTRADO")</f>
        <v>0</v>
      </c>
      <c r="I17" s="13"/>
    </row>
    <row r="18" spans="2:9" x14ac:dyDescent="0.25">
      <c r="B18" s="124">
        <v>98524</v>
      </c>
      <c r="C18" s="74" t="str">
        <f>IFERROR(VLOOKUP($B18,'SINTETICO 04-2023'!$G:$M,2,FALSE),IFERROR(VLOOKUP($B18,'INSUMOS 04-2023'!$A:$F,2,FALSE),"CÓDIGO NÃO ENCONTRADO"))</f>
        <v>LIMPEZA MANUAL DE VEGETAÇÃO EM TERRENO COM ENXADA.AF_05/2018</v>
      </c>
      <c r="D18" s="137" t="str">
        <f>IFERROR(VLOOKUP($B18,'SINTETICO 04-2023'!$G:$M,3,FALSE),IFERROR(VLOOKUP($B18,'INSUMOS 04-2023'!$A:$F,3,FALSE),"CÓDIGO NÃO ENCONTRADO"))</f>
        <v>M2</v>
      </c>
      <c r="E18" s="235">
        <v>50</v>
      </c>
      <c r="F18" s="243"/>
      <c r="G18" s="121">
        <f t="shared" si="1"/>
        <v>0</v>
      </c>
      <c r="I18" s="13"/>
    </row>
    <row r="19" spans="2:9" ht="45" x14ac:dyDescent="0.25">
      <c r="B19" s="124">
        <v>100977</v>
      </c>
      <c r="C19" s="74" t="str">
        <f>IFERROR(VLOOKUP($B19,'SINTETICO 04-2023'!$G:$M,2,FALSE),IFERROR(VLOOKUP($B19,'INSUMOS 04-2023'!$A:$F,2,FALSE),"CÓDIGO NÃO ENCONTRADO"))</f>
        <v>CARGA, MANOBRA E DESCARGA DE SOLOS E MATERIAIS GRANULARES EM CAMINHÃO BASCULANTE 6 M³ - CARGA COM ESCAVADEIRA HIDRÁULICA (CAÇAMBA DE 1,20 M³ / 155 HP) E DESCARGA LIVRE (UNIDADE: M3). AF_07/2020</v>
      </c>
      <c r="D19" s="137" t="str">
        <f>IFERROR(VLOOKUP($B19,'SINTETICO 04-2023'!$G:$M,3,FALSE),IFERROR(VLOOKUP($B19,'INSUMOS 04-2023'!$A:$F,3,FALSE),"CÓDIGO NÃO ENCONTRADO"))</f>
        <v>M3</v>
      </c>
      <c r="E19" s="235">
        <f>E17*0.1</f>
        <v>813.68200000000002</v>
      </c>
      <c r="F19" s="243"/>
      <c r="G19" s="121">
        <f t="shared" si="1"/>
        <v>0</v>
      </c>
      <c r="I19" s="13"/>
    </row>
    <row r="20" spans="2:9" x14ac:dyDescent="0.25">
      <c r="B20" s="124">
        <v>99061</v>
      </c>
      <c r="C20" s="74" t="str">
        <f>IFERROR(VLOOKUP($B20,'SINTETICO 04-2023'!$G:$M,2,FALSE),IFERROR(VLOOKUP($B20,'INSUMOS 04-2023'!$A:$F,2,FALSE),"CÓDIGO NÃO ENCONTRADO"))</f>
        <v>LOCAÇÃO COM CAVALETE COM ALTURA DE 0,50 M - 2 UTILIZAÇÕES. AF_10/2018</v>
      </c>
      <c r="D20" s="137" t="str">
        <f>IFERROR(VLOOKUP($B20,'SINTETICO 04-2023'!$G:$M,3,FALSE),IFERROR(VLOOKUP($B20,'INSUMOS 04-2023'!$A:$F,3,FALSE),"CÓDIGO NÃO ENCONTRADO"))</f>
        <v>UN</v>
      </c>
      <c r="E20" s="235">
        <v>30</v>
      </c>
      <c r="F20" s="243"/>
      <c r="G20" s="121">
        <f t="shared" si="1"/>
        <v>0</v>
      </c>
      <c r="I20" s="13"/>
    </row>
    <row r="21" spans="2:9" ht="30" x14ac:dyDescent="0.25">
      <c r="B21" s="136">
        <v>10775</v>
      </c>
      <c r="C21" s="74" t="str">
        <f>IFERROR(VLOOKUP($B21,'SINTETICO 04-2023'!$G:$M,2,FALSE),IFERROR(VLOOKUP($B21,'INSUMOS 04-2023'!$A:$F,2,FALSE),"CÓDIGO NÃO ENCONTRADO"))</f>
        <v xml:space="preserve">LOCACAO DE CONTAINER 2,30 X 6,00 M, ALT. 2,50 M, COM 1 SANITARIO, PARA ESCRITORIO, COMPLETO, SEM DIVISORIAS INTERNAS (NAO INCLUI MOBILIZACAO/DESMOBILIZACAO)                                                                                                                                                                                                                                                                                                                                              </v>
      </c>
      <c r="D21" s="137" t="str">
        <f>IFERROR(VLOOKUP($B21,'SINTETICO 04-2023'!$G:$M,3,FALSE),IFERROR(VLOOKUP($B21,'INSUMOS 04-2023'!$A:$F,3,FALSE),"CÓDIGO NÃO ENCONTRADO"))</f>
        <v xml:space="preserve">MES   </v>
      </c>
      <c r="E21" s="235">
        <v>3</v>
      </c>
      <c r="F21" s="243"/>
      <c r="G21" s="121">
        <f t="shared" si="1"/>
        <v>0</v>
      </c>
      <c r="I21" s="13"/>
    </row>
    <row r="22" spans="2:9" ht="30" x14ac:dyDescent="0.25">
      <c r="B22" s="394">
        <v>95875</v>
      </c>
      <c r="C22" s="74" t="str">
        <f>IFERROR(VLOOKUP($B22,'SINTETICO 04-2023'!$G:$M,2,FALSE),IFERROR(VLOOKUP($B22,'INSUMOS 04-2023'!$A:$F,2,FALSE),"CÓDIGO NÃO ENCONTRADO"))</f>
        <v>TRANSPORTE COM CAMINHÃO BASCULANTE DE 10 M³, EM VIA URBANA PAVIMENTADA, DMT ATÉ 30 KM (UNIDADE: M3XKM). AF_07/2020</v>
      </c>
      <c r="D22" s="137" t="str">
        <f>IFERROR(VLOOKUP($B22,'SINTETICO 04-2023'!$G:$M,3,FALSE),IFERROR(VLOOKUP($B22,'INSUMOS 04-2023'!$A:$F,3,FALSE),"CÓDIGO NÃO ENCONTRADO"))</f>
        <v>M3XKM</v>
      </c>
      <c r="E22" s="235">
        <f>(2.3*6)*30</f>
        <v>413.99999999999994</v>
      </c>
      <c r="F22" s="243"/>
      <c r="G22" s="121">
        <f t="shared" si="1"/>
        <v>0</v>
      </c>
      <c r="I22" s="13"/>
    </row>
    <row r="23" spans="2:9" ht="30" x14ac:dyDescent="0.25">
      <c r="B23" s="124">
        <v>96385</v>
      </c>
      <c r="C23" s="74" t="str">
        <f>IFERROR(VLOOKUP($B23,'SINTETICO 04-2023'!$G:$M,2,FALSE),IFERROR(VLOOKUP($B23,'INSUMOS 04-2023'!$A:$F,2,FALSE),"CÓDIGO NÃO ENCONTRADO"))</f>
        <v>EXECUÇÃO E COMPACTAÇÃO DE ATERRO COM SOLO PREDOMINANTEMENTE ARGILOSO - EXCLUSIVE SOLO, ESCAVAÇÃO, CARGA E TRANSPORTE. AF_11/2019</v>
      </c>
      <c r="D23" s="137" t="str">
        <f>IFERROR(VLOOKUP($B23,'SINTETICO 04-2023'!$G:$M,3,FALSE),IFERROR(VLOOKUP($B23,'INSUMOS 04-2023'!$A:$F,3,FALSE),"CÓDIGO NÃO ENCONTRADO"))</f>
        <v>M3</v>
      </c>
      <c r="E23" s="235">
        <f>E17*0.05</f>
        <v>406.84100000000001</v>
      </c>
      <c r="F23" s="243"/>
      <c r="G23" s="121">
        <f t="shared" si="1"/>
        <v>0</v>
      </c>
      <c r="I23" s="13"/>
    </row>
    <row r="24" spans="2:9" ht="30" x14ac:dyDescent="0.25">
      <c r="B24" s="394">
        <v>95877</v>
      </c>
      <c r="C24" s="74" t="str">
        <f>IFERROR(VLOOKUP($B24,'SINTETICO 04-2023'!$G:$M,2,FALSE),IFERROR(VLOOKUP($B24,'INSUMOS 04-2023'!$A:$F,2,FALSE),"CÓDIGO NÃO ENCONTRADO"))</f>
        <v>TRANSPORTE COM CAMINHÃO BASCULANTE DE 18 M³, EM VIA URBANA PAVIMENTADA, DMT ATÉ 30 KM (UNIDADE: M3XKM). AF_07/2020</v>
      </c>
      <c r="D24" s="137" t="str">
        <f>IFERROR(VLOOKUP($B24,'SINTETICO 04-2023'!$G:$M,3,FALSE),IFERROR(VLOOKUP($B24,'INSUMOS 04-2023'!$A:$F,3,FALSE),"CÓDIGO NÃO ENCONTRADO"))</f>
        <v>M3XKM</v>
      </c>
      <c r="E24" s="235">
        <f>E23*15</f>
        <v>6102.6149999999998</v>
      </c>
      <c r="F24" s="243"/>
      <c r="G24" s="121">
        <f t="shared" si="1"/>
        <v>0</v>
      </c>
      <c r="I24" s="13"/>
    </row>
    <row r="25" spans="2:9" ht="30" x14ac:dyDescent="0.25">
      <c r="B25" s="124">
        <v>100576</v>
      </c>
      <c r="C25" s="74" t="str">
        <f>IFERROR(VLOOKUP($B25,'SINTETICO 04-2023'!$G:$M,2,FALSE),IFERROR(VLOOKUP($B25,'INSUMOS 04-2023'!$A:$F,2,FALSE),"CÓDIGO NÃO ENCONTRADO"))</f>
        <v>REGULARIZAÇÃO E COMPACTAÇÃO DE SUBLEITO DE SOLO  PREDOMINANTEMENTE ARGILOSO. AF_11/2019</v>
      </c>
      <c r="D25" s="137" t="str">
        <f>IFERROR(VLOOKUP($B25,'SINTETICO 04-2023'!$G:$M,3,FALSE),IFERROR(VLOOKUP($B25,'INSUMOS 04-2023'!$A:$F,3,FALSE),"CÓDIGO NÃO ENCONTRADO"))</f>
        <v>M2</v>
      </c>
      <c r="E25" s="235">
        <v>9232.23</v>
      </c>
      <c r="F25" s="243"/>
      <c r="G25" s="121">
        <f t="shared" si="1"/>
        <v>0</v>
      </c>
    </row>
    <row r="26" spans="2:9" ht="30" x14ac:dyDescent="0.25">
      <c r="B26" s="136">
        <v>97636</v>
      </c>
      <c r="C26" s="74" t="str">
        <f>IFERROR(VLOOKUP($B26,'SINTETICO 04-2023'!$G:$M,2,FALSE),IFERROR(VLOOKUP($B26,'INSUMOS 04-2023'!$A:$F,2,FALSE),"CÓDIGO NÃO ENCONTRADO"))</f>
        <v>DEMOLIÇÃO PARCIAL DE PAVIMENTO ASFÁLTICO, DE FORMA MECANIZADA, SEM REAPROVEITAMENTO. AF_12/2017</v>
      </c>
      <c r="D26" s="137" t="str">
        <f>IFERROR(VLOOKUP($B26,'SINTETICO 04-2023'!$G:$M,3,FALSE),IFERROR(VLOOKUP($B26,'INSUMOS 04-2023'!$A:$F,3,FALSE),"CÓDIGO NÃO ENCONTRADO"))</f>
        <v>M2</v>
      </c>
      <c r="E26" s="239">
        <f>2*2*0.4</f>
        <v>1.6</v>
      </c>
      <c r="F26" s="243"/>
      <c r="G26" s="121">
        <f t="shared" si="1"/>
        <v>0</v>
      </c>
    </row>
    <row r="27" spans="2:9" x14ac:dyDescent="0.25">
      <c r="B27" s="68"/>
      <c r="C27" s="68"/>
      <c r="D27" s="69"/>
      <c r="E27" s="237"/>
      <c r="F27" s="71" t="s">
        <v>13066</v>
      </c>
      <c r="G27" s="123">
        <f>SUM(G17:G26)</f>
        <v>0</v>
      </c>
    </row>
    <row r="28" spans="2:9" x14ac:dyDescent="0.25">
      <c r="B28" s="192">
        <v>3</v>
      </c>
      <c r="C28" s="395" t="s">
        <v>13098</v>
      </c>
      <c r="D28" s="192"/>
      <c r="E28" s="238"/>
      <c r="F28" s="242"/>
      <c r="G28" s="192"/>
    </row>
    <row r="29" spans="2:9" x14ac:dyDescent="0.25">
      <c r="B29" s="119" t="s">
        <v>13105</v>
      </c>
      <c r="C29" s="57" t="s">
        <v>13106</v>
      </c>
      <c r="D29" s="58"/>
      <c r="E29" s="240"/>
      <c r="F29" s="65"/>
      <c r="G29" s="120"/>
    </row>
    <row r="30" spans="2:9" ht="30" x14ac:dyDescent="0.25">
      <c r="B30" s="136">
        <v>101126</v>
      </c>
      <c r="C30" s="9" t="str">
        <f>IFERROR(VLOOKUP($B30,'SINTETICO 04-2023'!$G:$M,2,FALSE),IFERROR(VLOOKUP($B30,'INSUMOS 04-2023'!$A:$F,2,FALSE),"CÓDIGO NÃO ENCONTRADO"))</f>
        <v>ESCAVAÇÃO HORIZONTAL, INCLUINDO CARGA E DESCARGA EM SOLO DE 1A CATEGORIA COM TRATOR DE ESTEIRAS (170HP/LÂMINA: 5,20M3). AF_07/2020</v>
      </c>
      <c r="D30" s="12" t="str">
        <f>IFERROR(VLOOKUP($B30,'SINTETICO 04-2023'!$G:$M,3,FALSE),IFERROR(VLOOKUP($B30,'INSUMOS 04-2023'!$A:$F,3,FALSE),"CÓDIGO NÃO ENCONTRADO"))</f>
        <v>M3</v>
      </c>
      <c r="E30" s="235">
        <f>(19.1+14.4+10+20+41.9+35.3+57+7.5+1.5+71.2+7)*2.5*2</f>
        <v>1424.5</v>
      </c>
      <c r="F30" s="66"/>
      <c r="G30" s="121">
        <f>IFERROR(ROUND(F30*E30,2),"CÓDIGO NÃO ENCONTRADO")</f>
        <v>0</v>
      </c>
    </row>
    <row r="31" spans="2:9" ht="45" x14ac:dyDescent="0.25">
      <c r="B31" s="136">
        <v>92210</v>
      </c>
      <c r="C31" s="9" t="str">
        <f>IFERROR(VLOOKUP($B31,'SINTETICO 04-2023'!$G:$M,2,FALSE),IFERROR(VLOOKUP($B31,'INSUMOS 04-2023'!$A:$F,2,FALSE),"CÓDIGO NÃO ENCONTRADO"))</f>
        <v>TUBO DE CONCRETO PARA REDES COLETORAS DE ÁGUAS PLUVIAIS, DIÂMETRO DE 400 MM, JUNTA RÍGIDA, INSTALADO EM LOCAL COM BAIXO NÍVEL DE INTERFERÊNCIAS - FORNECIMENTO E ASSENTAMENTO. AF_12/2015</v>
      </c>
      <c r="D31" s="12" t="str">
        <f>IFERROR(VLOOKUP($B31,'SINTETICO 04-2023'!$G:$M,3,FALSE),IFERROR(VLOOKUP($B31,'INSUMOS 04-2023'!$A:$F,3,FALSE),"CÓDIGO NÃO ENCONTRADO"))</f>
        <v>M</v>
      </c>
      <c r="E31" s="235">
        <f>14.4+7+4</f>
        <v>25.4</v>
      </c>
      <c r="F31" s="66"/>
      <c r="G31" s="121">
        <f t="shared" ref="G31:G46" si="2">IFERROR(ROUND(F31*E31,2),"CÓDIGO NÃO ENCONTRADO")</f>
        <v>0</v>
      </c>
    </row>
    <row r="32" spans="2:9" ht="45" x14ac:dyDescent="0.25">
      <c r="B32" s="136">
        <v>92214</v>
      </c>
      <c r="C32" s="9" t="str">
        <f>IFERROR(VLOOKUP($B32,'SINTETICO 04-2023'!$G:$M,2,FALSE),IFERROR(VLOOKUP($B32,'INSUMOS 04-2023'!$A:$F,2,FALSE),"CÓDIGO NÃO ENCONTRADO"))</f>
        <v>TUBO DE CONCRETO PARA REDES COLETORAS DE ÁGUAS PLUVIAIS, DIÂMETRO DE 800 MM, JUNTA RÍGIDA, INSTALADO EM LOCAL COM BAIXO NÍVEL DE INTERFERÊNCIAS - FORNECIMENTO E ASSENTAMENTO. AF_12/2015</v>
      </c>
      <c r="D32" s="12" t="str">
        <f>IFERROR(VLOOKUP($B32,'SINTETICO 04-2023'!$G:$M,3,FALSE),IFERROR(VLOOKUP($B32,'INSUMOS 04-2023'!$A:$F,3,FALSE),"CÓDIGO NÃO ENCONTRADO"))</f>
        <v>M</v>
      </c>
      <c r="E32" s="235">
        <f>20+41.9+35.3</f>
        <v>97.199999999999989</v>
      </c>
      <c r="F32" s="66"/>
      <c r="G32" s="121">
        <f t="shared" si="2"/>
        <v>0</v>
      </c>
    </row>
    <row r="33" spans="2:8" ht="45" x14ac:dyDescent="0.25">
      <c r="B33" s="136">
        <v>92816</v>
      </c>
      <c r="C33" s="9" t="str">
        <f>IFERROR(VLOOKUP($B33,'SINTETICO 04-2023'!$G:$M,2,FALSE),IFERROR(VLOOKUP($B33,'INSUMOS 04-2023'!$A:$F,2,FALSE),"CÓDIGO NÃO ENCONTRADO"))</f>
        <v>TUBO DE CONCRETO PARA REDES COLETORAS DE ÁGUAS PLUVIAIS, DIÂMETRO DE 1200 MM, JUNTA RÍGIDA, INSTALADO EM LOCAL COM BAIXO NÍVEL DE INTERFERÊNCIAS - FORNECIMENTO E ASSENTAMENTO. AF_12/2015</v>
      </c>
      <c r="D33" s="12" t="str">
        <f>IFERROR(VLOOKUP($B33,'SINTETICO 04-2023'!$G:$M,3,FALSE),IFERROR(VLOOKUP($B33,'INSUMOS 04-2023'!$A:$F,3,FALSE),"CÓDIGO NÃO ENCONTRADO"))</f>
        <v>M</v>
      </c>
      <c r="E33" s="235">
        <f>16.4+10</f>
        <v>26.4</v>
      </c>
      <c r="F33" s="66"/>
      <c r="G33" s="121">
        <f t="shared" si="2"/>
        <v>0</v>
      </c>
    </row>
    <row r="34" spans="2:8" ht="45" x14ac:dyDescent="0.25">
      <c r="B34" s="136">
        <v>92818</v>
      </c>
      <c r="C34" s="9" t="str">
        <f>IFERROR(VLOOKUP($B34,'SINTETICO 04-2023'!$G:$M,2,FALSE),IFERROR(VLOOKUP($B34,'INSUMOS 04-2023'!$A:$F,2,FALSE),"CÓDIGO NÃO ENCONTRADO"))</f>
        <v>TUBO DE CONCRETO PARA REDES COLETORAS DE ÁGUAS PLUVIAIS, DIÂMETRO DE 1500 MM, JUNTA RÍGIDA, INSTALADO EM LOCAL COM BAIXO NÍVEL DE INTERFERÊNCIAS - FORNECIMENTO E ASSENTAMENTO. AF_12/2015</v>
      </c>
      <c r="D34" s="12" t="str">
        <f>IFERROR(VLOOKUP($B34,'SINTETICO 04-2023'!$G:$M,3,FALSE),IFERROR(VLOOKUP($B34,'INSUMOS 04-2023'!$A:$F,3,FALSE),"CÓDIGO NÃO ENCONTRADO"))</f>
        <v>M</v>
      </c>
      <c r="E34" s="235">
        <f>1.5+71.2+7.5+57</f>
        <v>137.19999999999999</v>
      </c>
      <c r="F34" s="66"/>
      <c r="G34" s="121">
        <f t="shared" si="2"/>
        <v>0</v>
      </c>
    </row>
    <row r="35" spans="2:8" ht="30" x14ac:dyDescent="0.25">
      <c r="B35" s="136">
        <v>100952</v>
      </c>
      <c r="C35" s="9" t="str">
        <f>IFERROR(VLOOKUP($B35,'SINTETICO 04-2023'!$G:$M,2,FALSE),IFERROR(VLOOKUP($B35,'INSUMOS 04-2023'!$A:$F,2,FALSE),"CÓDIGO NÃO ENCONTRADO"))</f>
        <v>TRANSPORTE COM CAMINHÃO CARROCERIA COM GUINDAUTO (MUNCK),  MOMENTO MÁXIMO DE CARGA 11,7 TM, EM VIA URBANA PAVIMENTADA, DMT ATÉ 30KM (UNIDADE: TXKM). AF_07/2020</v>
      </c>
      <c r="D35" s="12" t="str">
        <f>IFERROR(VLOOKUP($B35,'SINTETICO 04-2023'!$G:$M,3,FALSE),IFERROR(VLOOKUP($B35,'INSUMOS 04-2023'!$A:$F,3,FALSE),"CÓDIGO NÃO ENCONTRADO"))</f>
        <v>TXKM</v>
      </c>
      <c r="E35" s="235">
        <f>((E31*265)+(E32*880)+(E33*1640)+(E34*2600))/1000</f>
        <v>492.28299999999996</v>
      </c>
      <c r="F35" s="66"/>
      <c r="G35" s="121">
        <f t="shared" si="2"/>
        <v>0</v>
      </c>
    </row>
    <row r="36" spans="2:8" ht="45" x14ac:dyDescent="0.25">
      <c r="B36" s="136">
        <v>99301</v>
      </c>
      <c r="C36" s="9" t="str">
        <f>IFERROR(VLOOKUP($B36,'SINTETICO 04-2023'!$G:$M,2,FALSE),IFERROR(VLOOKUP($B36,'INSUMOS 04-2023'!$A:$F,2,FALSE),"CÓDIGO NÃO ENCONTRADO"))</f>
        <v>BASE PARA POÇO DE VISITA RETANGULAR PARA DRENAGEM, EM ALVENARIA COM BLOCOS DE CONCRETO, DIMENSÕES INTERNAS = 2X2 M, PROFUNDIDADE = 1,40 M, EXCLUINDO TAMPÃO. AF_12/2020_PA</v>
      </c>
      <c r="D36" s="12" t="str">
        <f>IFERROR(VLOOKUP($B36,'SINTETICO 04-2023'!$G:$M,3,FALSE),IFERROR(VLOOKUP($B36,'INSUMOS 04-2023'!$A:$F,3,FALSE),"CÓDIGO NÃO ENCONTRADO"))</f>
        <v>UN</v>
      </c>
      <c r="E36" s="235">
        <v>6</v>
      </c>
      <c r="F36" s="66"/>
      <c r="G36" s="121">
        <f t="shared" si="2"/>
        <v>0</v>
      </c>
    </row>
    <row r="37" spans="2:8" ht="30" x14ac:dyDescent="0.25">
      <c r="B37" s="136">
        <v>99307</v>
      </c>
      <c r="C37" s="9" t="str">
        <f>IFERROR(VLOOKUP($B37,'SINTETICO 04-2023'!$G:$M,2,FALSE),IFERROR(VLOOKUP($B37,'INSUMOS 04-2023'!$A:$F,2,FALSE),"CÓDIGO NÃO ENCONTRADO"))</f>
        <v>ACRÉSCIMO PARA POÇO DE VISITA RETANGULAR PARA DRENAGEM, EM ALVENARIA COM BLOCOS DE CONCRETO, DIMENSÕES INTERNAS = 2X2 M. AF_12/2020</v>
      </c>
      <c r="D37" s="12" t="str">
        <f>IFERROR(VLOOKUP($B37,'SINTETICO 04-2023'!$G:$M,3,FALSE),IFERROR(VLOOKUP($B37,'INSUMOS 04-2023'!$A:$F,3,FALSE),"CÓDIGO NÃO ENCONTRADO"))</f>
        <v>M</v>
      </c>
      <c r="E37" s="235">
        <f>2.28+0.48+0.25+1.95+2*1.1</f>
        <v>7.16</v>
      </c>
      <c r="F37" s="66"/>
      <c r="G37" s="121">
        <f>IFERROR(ROUND(F37*E37,2),"CÓDIGO NÃO ENCONTRADO")</f>
        <v>0</v>
      </c>
    </row>
    <row r="38" spans="2:8" ht="30" x14ac:dyDescent="0.25">
      <c r="B38" s="136">
        <v>97086</v>
      </c>
      <c r="C38" s="9" t="str">
        <f>IFERROR(VLOOKUP($B38,'SINTETICO 04-2023'!$G:$M,2,FALSE),IFERROR(VLOOKUP($B38,'INSUMOS 04-2023'!$A:$F,2,FALSE),"CÓDIGO NÃO ENCONTRADO"))</f>
        <v>FABRICAÇÃO, MONTAGEM E DESMONTAGEM DE FORMA PARA RADIER, PISO DE CONCRETO OU LAJE SOBRE SOLO, EM MADEIRA SERRADA, 4 UTILIZAÇÕES. AF_09/2021</v>
      </c>
      <c r="D38" s="12" t="str">
        <f>IFERROR(VLOOKUP($B38,'SINTETICO 04-2023'!$G:$M,3,FALSE),IFERROR(VLOOKUP($B38,'INSUMOS 04-2023'!$A:$F,3,FALSE),"CÓDIGO NÃO ENCONTRADO"))</f>
        <v>M2</v>
      </c>
      <c r="E38" s="235">
        <f>(2*2+8*0.15)/4</f>
        <v>1.3</v>
      </c>
      <c r="F38" s="66"/>
      <c r="G38" s="121">
        <f>IFERROR(ROUND(F38*E38,2),"CÓDIGO NÃO ENCONTRADO")</f>
        <v>0</v>
      </c>
    </row>
    <row r="39" spans="2:8" ht="30" x14ac:dyDescent="0.25">
      <c r="B39" s="124">
        <v>99235</v>
      </c>
      <c r="C39" s="9" t="str">
        <f>IFERROR(VLOOKUP($B39,'SINTETICO 04-2023'!$G:$M,2,FALSE),IFERROR(VLOOKUP($B39,'INSUMOS 04-2023'!$A:$F,2,FALSE),"CÓDIGO NÃO ENCONTRADO"))</f>
        <v>CONCRETAGEM DE EDIFICAÇÕES (PAREDES E LAJES) FEITAS COM SISTEMA DE FÔRMAS MANUSEÁVEIS, COM CONCRETO USINADO AUTOADENSÁVEL FCK 25 MPA - LANÇAMENTO E ACABAMENTO. AF_10/2021</v>
      </c>
      <c r="D39" s="12" t="str">
        <f>IFERROR(VLOOKUP($B39,'SINTETICO 04-2023'!$G:$M,3,FALSE),IFERROR(VLOOKUP($B39,'INSUMOS 04-2023'!$A:$F,3,FALSE),"CÓDIGO NÃO ENCONTRADO"))</f>
        <v>M3</v>
      </c>
      <c r="E39" s="235">
        <f>E36*2*2*0.12</f>
        <v>2.88</v>
      </c>
      <c r="F39" s="66"/>
      <c r="G39" s="121">
        <f>IFERROR(ROUND(F39*E39,2),"CÓDIGO NÃO ENCONTRADO")</f>
        <v>0</v>
      </c>
    </row>
    <row r="40" spans="2:8" ht="30" x14ac:dyDescent="0.25">
      <c r="B40" s="136">
        <v>92771</v>
      </c>
      <c r="C40" s="9" t="str">
        <f>IFERROR(VLOOKUP($B40,'SINTETICO 04-2023'!$G:$M,2,FALSE),IFERROR(VLOOKUP($B40,'INSUMOS 04-2023'!$A:$F,2,FALSE),"CÓDIGO NÃO ENCONTRADO"))</f>
        <v>ARMAÇÃO DE LAJE DE ESTRUTURA CONVENCIONAL DE CONCRETO ARMADO UTILIZANDO AÇO CA-50 DE 10,0 MM - MONTAGEM. AF_06/2022</v>
      </c>
      <c r="D40" s="12" t="str">
        <f>IFERROR(VLOOKUP($B40,'SINTETICO 04-2023'!$G:$M,3,FALSE),IFERROR(VLOOKUP($B40,'INSUMOS 04-2023'!$A:$F,3,FALSE),"CÓDIGO NÃO ENCONTRADO"))</f>
        <v>KG</v>
      </c>
      <c r="E40" s="235">
        <f>2*2*E36*3.11</f>
        <v>74.64</v>
      </c>
      <c r="F40" s="66"/>
      <c r="G40" s="121">
        <f>IFERROR(ROUND(F40*E40,2),"CÓDIGO NÃO ENCONTRADO")</f>
        <v>0</v>
      </c>
    </row>
    <row r="41" spans="2:8" ht="30" x14ac:dyDescent="0.25">
      <c r="B41" s="136">
        <v>97935</v>
      </c>
      <c r="C41" s="9" t="str">
        <f>IFERROR(VLOOKUP($B41,'SINTETICO 04-2023'!$G:$M,2,FALSE),IFERROR(VLOOKUP($B41,'INSUMOS 04-2023'!$A:$F,2,FALSE),"CÓDIGO NÃO ENCONTRADO"))</f>
        <v>CAIXA PARA BOCA DE LOBO SIMPLES RETANGULAR, EM CONCRETO PRÉ-MOLDADO, DIMENSÕES INTERNAS: 0,6X1,0X1,2 M. AF_12/2020</v>
      </c>
      <c r="D41" s="12" t="str">
        <f>IFERROR(VLOOKUP($B41,'SINTETICO 04-2023'!$G:$M,3,FALSE),IFERROR(VLOOKUP($B41,'INSUMOS 04-2023'!$A:$F,3,FALSE),"CÓDIGO NÃO ENCONTRADO"))</f>
        <v>UN</v>
      </c>
      <c r="E41" s="235">
        <v>1</v>
      </c>
      <c r="F41" s="66"/>
      <c r="G41" s="121">
        <f t="shared" si="2"/>
        <v>0</v>
      </c>
      <c r="H41" t="s">
        <v>13076</v>
      </c>
    </row>
    <row r="42" spans="2:8" ht="30" x14ac:dyDescent="0.25">
      <c r="B42" s="124">
        <v>96385</v>
      </c>
      <c r="C42" s="9" t="str">
        <f>IFERROR(VLOOKUP($B42,'SINTETICO 04-2023'!$G:$M,2,FALSE),IFERROR(VLOOKUP($B42,'INSUMOS 04-2023'!$A:$F,2,FALSE),"CÓDIGO NÃO ENCONTRADO"))</f>
        <v>EXECUÇÃO E COMPACTAÇÃO DE ATERRO COM SOLO PREDOMINANTEMENTE ARGILOSO - EXCLUSIVE SOLO, ESCAVAÇÃO, CARGA E TRANSPORTE. AF_11/2019</v>
      </c>
      <c r="D42" s="12" t="str">
        <f>IFERROR(VLOOKUP($B42,'SINTETICO 04-2023'!$G:$M,3,FALSE),IFERROR(VLOOKUP($B42,'INSUMOS 04-2023'!$A:$F,3,FALSE),"CÓDIGO NÃO ENCONTRADO"))</f>
        <v>M3</v>
      </c>
      <c r="E42" s="235">
        <f>(0.46+3.22)*(2*1)</f>
        <v>7.36</v>
      </c>
      <c r="F42" s="66"/>
      <c r="G42" s="121">
        <f t="shared" si="2"/>
        <v>0</v>
      </c>
      <c r="H42" t="s">
        <v>13077</v>
      </c>
    </row>
    <row r="43" spans="2:8" ht="45" customHeight="1" x14ac:dyDescent="0.25">
      <c r="B43" s="124">
        <v>90082</v>
      </c>
      <c r="C43" s="9" t="str">
        <f>IFERROR(VLOOKUP($B43,'SINTETICO 04-2023'!$G:$M,2,FALSE),IFERROR(VLOOKUP($B43,'INSUMOS 04-2023'!$A:$F,2,FALSE),"CÓDIGO NÃO ENCONTRADO"))</f>
        <v>ESCAVAÇÃO MECANIZADA DE VALA COM PROF. ATÉ 1,5 M (MÉDIA MONTANTE E JUSANTE/UMA COMPOSIÇÃO POR TRECHO), ESCAVADEIRA (0,8 M3), LARG. DE 1,5 M A 2,5 M, EM SOLO DE 1A CATEGORIA, EM LOCAIS COM ALTO NÍVEL DE INTERFERÊNCIA. AF_02/2021</v>
      </c>
      <c r="D43" s="12" t="str">
        <f>IFERROR(VLOOKUP($B43,'SINTETICO 04-2023'!$G:$M,3,FALSE),IFERROR(VLOOKUP($B43,'INSUMOS 04-2023'!$A:$F,3,FALSE),"CÓDIGO NÃO ENCONTRADO"))</f>
        <v>M3</v>
      </c>
      <c r="E43" s="235">
        <f>(0.22)*(2*1)</f>
        <v>0.44</v>
      </c>
      <c r="F43" s="66"/>
      <c r="G43" s="121">
        <f t="shared" si="2"/>
        <v>0</v>
      </c>
    </row>
    <row r="44" spans="2:8" ht="45" customHeight="1" x14ac:dyDescent="0.25">
      <c r="B44" s="124">
        <v>102737</v>
      </c>
      <c r="C44" s="9" t="str">
        <f>IFERROR(VLOOKUP($B44,'SINTETICO 04-2023'!$G:$M,2,FALSE),IFERROR(VLOOKUP($B44,'INSUMOS 04-2023'!$A:$F,2,FALSE),"CÓDIGO NÃO ENCONTRADO"))</f>
        <v>BOCA PARA BUEIRO SIMPLES TUBULAR D = 40 CM EM CONCRETO, ALAS COM ESCONSIDADE DE 0°, INCLUINDO FÔRMAS E MATERIAIS. AF_07/2021</v>
      </c>
      <c r="D44" s="12" t="str">
        <f>IFERROR(VLOOKUP($B44,'SINTETICO 04-2023'!$G:$M,3,FALSE),IFERROR(VLOOKUP($B44,'INSUMOS 04-2023'!$A:$F,3,FALSE),"CÓDIGO NÃO ENCONTRADO"))</f>
        <v>UN</v>
      </c>
      <c r="E44" s="235">
        <v>6</v>
      </c>
      <c r="F44" s="66"/>
      <c r="G44" s="121">
        <f t="shared" si="2"/>
        <v>0</v>
      </c>
    </row>
    <row r="45" spans="2:8" ht="45" customHeight="1" x14ac:dyDescent="0.25">
      <c r="B45" s="124">
        <v>102741</v>
      </c>
      <c r="C45" s="9" t="str">
        <f>IFERROR(VLOOKUP($B45,'SINTETICO 04-2023'!$G:$M,2,FALSE),IFERROR(VLOOKUP($B45,'INSUMOS 04-2023'!$A:$F,2,FALSE),"CÓDIGO NÃO ENCONTRADO"))</f>
        <v>BOCA PARA BUEIRO SIMPLES TUBULAR D = 120 CM EM CONCRETO, ALAS COM ESCONSIDADE DE 0°, INCLUINDO FÔRMAS E MATERIAIS. AF_07/2021</v>
      </c>
      <c r="D45" s="12" t="str">
        <f>IFERROR(VLOOKUP($B45,'SINTETICO 04-2023'!$G:$M,3,FALSE),IFERROR(VLOOKUP($B45,'INSUMOS 04-2023'!$A:$F,3,FALSE),"CÓDIGO NÃO ENCONTRADO"))</f>
        <v>UN</v>
      </c>
      <c r="E45" s="235">
        <v>1</v>
      </c>
      <c r="F45" s="66"/>
      <c r="G45" s="121">
        <f t="shared" si="2"/>
        <v>0</v>
      </c>
    </row>
    <row r="46" spans="2:8" ht="30" x14ac:dyDescent="0.25">
      <c r="B46" s="124">
        <v>102742</v>
      </c>
      <c r="C46" s="9" t="str">
        <f>IFERROR(VLOOKUP($B46,'SINTETICO 04-2023'!$G:$M,2,FALSE),IFERROR(VLOOKUP($B46,'INSUMOS 04-2023'!$A:$F,2,FALSE),"CÓDIGO NÃO ENCONTRADO"))</f>
        <v>BOCA PARA BUEIRO SIMPLES TUBULAR D = 150 CM EM CONCRETO, ALAS COM ESCONSIDADE DE 0°, INCLUINDO FÔRMAS E MATERIAIS. AF_07/2021</v>
      </c>
      <c r="D46" s="12" t="str">
        <f>IFERROR(VLOOKUP($B46,'SINTETICO 04-2023'!$G:$M,3,FALSE),IFERROR(VLOOKUP($B46,'INSUMOS 04-2023'!$A:$F,3,FALSE),"CÓDIGO NÃO ENCONTRADO"))</f>
        <v>UN</v>
      </c>
      <c r="E46" s="235">
        <v>1</v>
      </c>
      <c r="F46" s="66"/>
      <c r="G46" s="121">
        <f t="shared" si="2"/>
        <v>0</v>
      </c>
    </row>
    <row r="47" spans="2:8" x14ac:dyDescent="0.25">
      <c r="B47" s="119" t="s">
        <v>13103</v>
      </c>
      <c r="C47" s="57" t="s">
        <v>13104</v>
      </c>
      <c r="D47" s="58"/>
      <c r="E47" s="240"/>
      <c r="F47" s="65"/>
      <c r="G47" s="120"/>
      <c r="H47" t="s">
        <v>13082</v>
      </c>
    </row>
    <row r="48" spans="2:8" ht="45" customHeight="1" x14ac:dyDescent="0.25">
      <c r="B48" s="124">
        <v>99235</v>
      </c>
      <c r="C48" s="9" t="str">
        <f>IFERROR(VLOOKUP($B48,'SINTETICO 04-2023'!$G:$M,2,FALSE),IFERROR(VLOOKUP($B48,'INSUMOS 04-2023'!$A:$F,2,FALSE),"CÓDIGO NÃO ENCONTRADO"))</f>
        <v>CONCRETAGEM DE EDIFICAÇÕES (PAREDES E LAJES) FEITAS COM SISTEMA DE FÔRMAS MANUSEÁVEIS, COM CONCRETO USINADO AUTOADENSÁVEL FCK 25 MPA - LANÇAMENTO E ACABAMENTO. AF_10/2021</v>
      </c>
      <c r="D48" s="12" t="str">
        <f>IFERROR(VLOOKUP($B48,'SINTETICO 04-2023'!$G:$M,3,FALSE),IFERROR(VLOOKUP($B48,'INSUMOS 04-2023'!$A:$F,3,FALSE),"CÓDIGO NÃO ENCONTRADO"))</f>
        <v>M3</v>
      </c>
      <c r="E48" s="235">
        <f>2*3.75*0.12*2</f>
        <v>1.7999999999999998</v>
      </c>
      <c r="F48" s="66"/>
      <c r="G48" s="121">
        <f t="shared" ref="G48" si="3">IFERROR(ROUND(F48*E48,2),"CÓDIGO NÃO ENCONTRADO")</f>
        <v>0</v>
      </c>
    </row>
    <row r="49" spans="2:8" ht="45" customHeight="1" x14ac:dyDescent="0.25">
      <c r="B49" s="136">
        <v>92768</v>
      </c>
      <c r="C49" s="9" t="str">
        <f>IFERROR(VLOOKUP($B49,'SINTETICO 04-2023'!$G:$M,2,FALSE),IFERROR(VLOOKUP($B49,'INSUMOS 04-2023'!$A:$F,2,FALSE),"CÓDIGO NÃO ENCONTRADO"))</f>
        <v>ARMAÇÃO DE LAJE DE ESTRUTURA CONVENCIONAL DE CONCRETO ARMADO UTILIZANDO AÇO CA-60 DE 5,0 MM - MONTAGEM. AF_06/2022</v>
      </c>
      <c r="D49" s="12" t="str">
        <f>IFERROR(VLOOKUP($B49,'SINTETICO 04-2023'!$G:$M,3,FALSE),IFERROR(VLOOKUP($B49,'INSUMOS 04-2023'!$A:$F,3,FALSE),"CÓDIGO NÃO ENCONTRADO"))</f>
        <v>KG</v>
      </c>
      <c r="E49" s="235">
        <f>2*3.75*2*3.11</f>
        <v>46.65</v>
      </c>
      <c r="F49" s="66"/>
      <c r="G49" s="121">
        <f>IFERROR(ROUND(F49*E49,2),"CÓDIGO NÃO ENCONTRADO")</f>
        <v>0</v>
      </c>
    </row>
    <row r="50" spans="2:8" ht="45" customHeight="1" x14ac:dyDescent="0.25">
      <c r="B50" s="124">
        <f>B38</f>
        <v>97086</v>
      </c>
      <c r="C50" s="9" t="str">
        <f>IFERROR(VLOOKUP($B50,'SINTETICO 04-2023'!$G:$M,2,FALSE),IFERROR(VLOOKUP($B50,'INSUMOS 04-2023'!$A:$F,2,FALSE),"CÓDIGO NÃO ENCONTRADO"))</f>
        <v>FABRICAÇÃO, MONTAGEM E DESMONTAGEM DE FORMA PARA RADIER, PISO DE CONCRETO OU LAJE SOBRE SOLO, EM MADEIRA SERRADA, 4 UTILIZAÇÕES. AF_09/2021</v>
      </c>
      <c r="D50" s="12" t="str">
        <f>IFERROR(VLOOKUP($B50,'SINTETICO 04-2023'!$G:$M,3,FALSE),IFERROR(VLOOKUP($B50,'INSUMOS 04-2023'!$A:$F,3,FALSE),"CÓDIGO NÃO ENCONTRADO"))</f>
        <v>M2</v>
      </c>
      <c r="E50" s="235">
        <f>(2*3.75*0.15)/4</f>
        <v>0.28125</v>
      </c>
      <c r="F50" s="66"/>
      <c r="G50" s="121">
        <f t="shared" ref="G50:G51" si="4">IFERROR(ROUND(F50*E50,2),"CÓDIGO NÃO ENCONTRADO")</f>
        <v>0</v>
      </c>
    </row>
    <row r="51" spans="2:8" ht="45" x14ac:dyDescent="0.25">
      <c r="B51" s="124">
        <v>103799</v>
      </c>
      <c r="C51" s="9" t="str">
        <f>IFERROR(VLOOKUP($B51,'SINTETICO 04-2023'!$G:$M,2,FALSE),IFERROR(VLOOKUP($B51,'INSUMOS 04-2023'!$A:$F,2,FALSE),"CÓDIGO NÃO ENCONTRADO"))</f>
        <v>PEDRA DE MÃO FIXADA COM CONCRETO PARA BACIA DE DISSIPAÇÃO, 40% DE CONCRETO EM VOLUME, FCK = 20 MPA, COM USO DE JERICA E PREPARO EM BETONEIRA DE 600 L - AREIA, BRITA E PEDRA DE MÃO COMERCIAIS - LANÇAMENTO, ADENSAMENTO E ACABAMENTO. AF_08/2022</v>
      </c>
      <c r="D51" s="12" t="str">
        <f>IFERROR(VLOOKUP($B51,'SINTETICO 04-2023'!$G:$M,3,FALSE),IFERROR(VLOOKUP($B51,'INSUMOS 04-2023'!$A:$F,3,FALSE),"CÓDIGO NÃO ENCONTRADO"))</f>
        <v>M3</v>
      </c>
      <c r="E51" s="235">
        <f>(5+2.7)*3*0.2+1*1*0.2+(5+2.7)*1*0.2</f>
        <v>6.36</v>
      </c>
      <c r="F51" s="66"/>
      <c r="G51" s="121">
        <f t="shared" si="4"/>
        <v>0</v>
      </c>
    </row>
    <row r="52" spans="2:8" x14ac:dyDescent="0.25">
      <c r="B52" s="122"/>
      <c r="C52" s="68"/>
      <c r="D52" s="69"/>
      <c r="E52" s="237"/>
      <c r="F52" s="71" t="s">
        <v>13067</v>
      </c>
      <c r="G52" s="123">
        <f>SUM(G30:G51)</f>
        <v>0</v>
      </c>
    </row>
    <row r="53" spans="2:8" x14ac:dyDescent="0.25">
      <c r="B53" s="194">
        <v>4</v>
      </c>
      <c r="C53" s="191" t="s">
        <v>13069</v>
      </c>
      <c r="D53" s="192"/>
      <c r="E53" s="238" t="s">
        <v>13065</v>
      </c>
      <c r="F53" s="242" t="s">
        <v>13065</v>
      </c>
      <c r="G53" s="193"/>
    </row>
    <row r="54" spans="2:8" ht="30" x14ac:dyDescent="0.25">
      <c r="B54" s="124">
        <v>94716</v>
      </c>
      <c r="C54" s="9" t="str">
        <f>IFERROR(VLOOKUP($B54,'SINTETICO 04-2023'!$G:$M,2,FALSE),IFERROR(VLOOKUP($B54,'INSUMOS 04-2023'!$A:$F,2,FALSE),"CÓDIGO NÃO ENCONTRADO"))</f>
        <v>TUBO, CPVC, SOLDÁVEL, DN 22 MM, INSTALADO EM RESERVAÇÃO DE ÁGUA DE EDIFICAÇÃO QUE POSSUA RESERVATÓRIO DE FIBRA/FIBROCIMENTO  FORNECIMENTO E INSTALAÇÃO. AF_06/2016</v>
      </c>
      <c r="D54" s="12" t="str">
        <f>IFERROR(VLOOKUP($B54,'SINTETICO 04-2023'!$G:$M,3,FALSE),IFERROR(VLOOKUP($B54,'INSUMOS 04-2023'!$A:$F,3,FALSE),"CÓDIGO NÃO ENCONTRADO"))</f>
        <v>M</v>
      </c>
      <c r="E54" s="235">
        <f>9.5*1</f>
        <v>9.5</v>
      </c>
      <c r="F54" s="66"/>
      <c r="G54" s="121">
        <f t="shared" ref="G54:G57" si="5">IFERROR(ROUND(F54*E54,2),"CÓDIGO NÃO ENCONTRADO")</f>
        <v>0</v>
      </c>
    </row>
    <row r="55" spans="2:8" ht="30" customHeight="1" x14ac:dyDescent="0.25">
      <c r="B55" s="136" t="str">
        <f>'J- COMPOSIÇÕES '!A18</f>
        <v>CPU 03/SLU/DF</v>
      </c>
      <c r="C55" s="9" t="str">
        <f>'J- COMPOSIÇÕES '!B18</f>
        <v>TUBO DE PEAD DN 200mm PARA REDE DE ESGOTO OU PLUVIAL</v>
      </c>
      <c r="D55" s="12" t="str">
        <f>'J- COMPOSIÇÕES '!D18</f>
        <v>M</v>
      </c>
      <c r="E55" s="235">
        <f>9.5*1</f>
        <v>9.5</v>
      </c>
      <c r="F55" s="66"/>
      <c r="G55" s="121">
        <f t="shared" si="5"/>
        <v>0</v>
      </c>
    </row>
    <row r="56" spans="2:8" ht="30" x14ac:dyDescent="0.25">
      <c r="B56" s="136" t="str">
        <f>'J- COMPOSIÇÕES '!A24</f>
        <v>CPU 04/SLU/DF</v>
      </c>
      <c r="C56" s="74" t="str">
        <f>'J- COMPOSIÇÕES '!B24</f>
        <v>REGISTRO DE GAVETA BRUTO,FERRO, ROSCÁVEL, 8" - FORNECIMENTO E INSTALAÇÃO</v>
      </c>
      <c r="D56" s="137" t="str">
        <f>'J- COMPOSIÇÕES '!D24</f>
        <v>UNIDADE</v>
      </c>
      <c r="E56" s="245">
        <v>1</v>
      </c>
      <c r="F56" s="243"/>
      <c r="G56" s="121">
        <f t="shared" si="5"/>
        <v>0</v>
      </c>
    </row>
    <row r="57" spans="2:8" x14ac:dyDescent="0.25">
      <c r="B57" s="124">
        <v>94501</v>
      </c>
      <c r="C57" s="9" t="str">
        <f>IFERROR(VLOOKUP($B57,'SINTETICO 04-2023'!$G:$M,2,FALSE),IFERROR(VLOOKUP($B57,'INSUMOS 04-2023'!$A:$F,2,FALSE),"CÓDIGO NÃO ENCONTRADO"))</f>
        <v>REGISTRO DE GAVETA BRUTO, LATÃO, ROSCÁVEL, 4" - FORNECIMENTO E INSTALAÇÃO. AF_08/2021</v>
      </c>
      <c r="D57" s="12" t="str">
        <f>IFERROR(VLOOKUP($B57,'SINTETICO 04-2023'!$G:$M,3,FALSE),IFERROR(VLOOKUP($B57,'INSUMOS 04-2023'!$A:$F,3,FALSE),"CÓDIGO NÃO ENCONTRADO"))</f>
        <v>UN</v>
      </c>
      <c r="E57" s="235">
        <v>1</v>
      </c>
      <c r="F57" s="66"/>
      <c r="G57" s="121">
        <f t="shared" si="5"/>
        <v>0</v>
      </c>
    </row>
    <row r="58" spans="2:8" x14ac:dyDescent="0.25">
      <c r="B58" s="122"/>
      <c r="C58" s="68"/>
      <c r="D58" s="69"/>
      <c r="E58" s="237"/>
      <c r="F58" s="71" t="s">
        <v>13068</v>
      </c>
      <c r="G58" s="158">
        <f>SUM(G54:G57)</f>
        <v>0</v>
      </c>
    </row>
    <row r="59" spans="2:8" x14ac:dyDescent="0.25">
      <c r="B59" s="194">
        <v>5</v>
      </c>
      <c r="C59" s="191" t="s">
        <v>13070</v>
      </c>
      <c r="D59" s="192"/>
      <c r="E59" s="238" t="s">
        <v>13065</v>
      </c>
      <c r="F59" s="242" t="s">
        <v>13065</v>
      </c>
      <c r="G59" s="193"/>
    </row>
    <row r="60" spans="2:8" x14ac:dyDescent="0.25">
      <c r="B60" s="194" t="s">
        <v>13078</v>
      </c>
      <c r="C60" s="191" t="s">
        <v>13079</v>
      </c>
      <c r="D60" s="192"/>
      <c r="E60" s="238" t="s">
        <v>13065</v>
      </c>
      <c r="F60" s="242" t="s">
        <v>13065</v>
      </c>
      <c r="G60" s="193"/>
    </row>
    <row r="61" spans="2:8" ht="30" x14ac:dyDescent="0.25">
      <c r="B61" s="124">
        <v>96622</v>
      </c>
      <c r="C61" s="9" t="str">
        <f>IFERROR(VLOOKUP($B61,'SINTETICO 04-2023'!$G:$M,2,FALSE),IFERROR(VLOOKUP($B61,'INSUMOS 04-2023'!$A:$F,2,FALSE),"CÓDIGO NÃO ENCONTRADO"))</f>
        <v>LASTRO COM MATERIAL GRANULAR, APLICADO EM PISOS OU LAJES SOBRE SOLO, ESPESSURA DE *5 CM*. AF_08/2017</v>
      </c>
      <c r="D61" s="12" t="str">
        <f>IFERROR(VLOOKUP($B61,'SINTETICO 04-2023'!$G:$M,3,FALSE),IFERROR(VLOOKUP($B61,'INSUMOS 04-2023'!$A:$F,3,FALSE),"CÓDIGO NÃO ENCONTRADO"))</f>
        <v>M3</v>
      </c>
      <c r="E61" s="235">
        <f>(1142.56+2130.5)*0.05</f>
        <v>163.65300000000002</v>
      </c>
      <c r="F61" s="66"/>
      <c r="G61" s="121">
        <f t="shared" ref="G61:G64" si="6">IFERROR(ROUND(F61*E61,2),"CÓDIGO NÃO ENCONTRADO")</f>
        <v>0</v>
      </c>
      <c r="H61" s="234"/>
    </row>
    <row r="62" spans="2:8" ht="30" x14ac:dyDescent="0.25">
      <c r="B62" s="393">
        <v>95879</v>
      </c>
      <c r="C62" s="9" t="str">
        <f>IFERROR(VLOOKUP($B62,'SINTETICO 04-2023'!$G:$M,2,FALSE),IFERROR(VLOOKUP($B62,'INSUMOS 04-2023'!$A:$F,2,FALSE),"CÓDIGO NÃO ENCONTRADO"))</f>
        <v>TRANSPORTE COM CAMINHÃO BASCULANTE DE 14 M³, EM VIA URBANA PAVIMENTADA, DMT ATÉ 30 KM (UNIDADE: TXKM). AF_07/2020</v>
      </c>
      <c r="D62" s="12" t="str">
        <f>IFERROR(VLOOKUP($B62,'SINTETICO 04-2023'!$G:$M,3,FALSE),IFERROR(VLOOKUP($B62,'INSUMOS 04-2023'!$A:$F,3,FALSE),"CÓDIGO NÃO ENCONTRADO"))</f>
        <v>TXKM</v>
      </c>
      <c r="E62" s="235">
        <f>E61*1.4*15</f>
        <v>3436.7130000000002</v>
      </c>
      <c r="F62" s="66"/>
      <c r="G62" s="121">
        <f t="shared" si="6"/>
        <v>0</v>
      </c>
      <c r="H62" t="s">
        <v>13102</v>
      </c>
    </row>
    <row r="63" spans="2:8" ht="30" x14ac:dyDescent="0.25">
      <c r="B63" s="393">
        <v>99235</v>
      </c>
      <c r="C63" s="9" t="str">
        <f>IFERROR(VLOOKUP($B63,'SINTETICO 04-2023'!$G:$M,2,FALSE),IFERROR(VLOOKUP($B63,'INSUMOS 04-2023'!$A:$F,2,FALSE),"CÓDIGO NÃO ENCONTRADO"))</f>
        <v>CONCRETAGEM DE EDIFICAÇÕES (PAREDES E LAJES) FEITAS COM SISTEMA DE FÔRMAS MANUSEÁVEIS, COM CONCRETO USINADO AUTOADENSÁVEL FCK 25 MPA - LANÇAMENTO E ACABAMENTO. AF_10/2021</v>
      </c>
      <c r="D63" s="12" t="str">
        <f>IFERROR(VLOOKUP($B63,'SINTETICO 04-2023'!$G:$M,3,FALSE),IFERROR(VLOOKUP($B63,'INSUMOS 04-2023'!$A:$F,3,FALSE),"CÓDIGO NÃO ENCONTRADO"))</f>
        <v>M3</v>
      </c>
      <c r="E63" s="235">
        <f>(1142.56+2130.5)*0.1</f>
        <v>327.30600000000004</v>
      </c>
      <c r="F63" s="66"/>
      <c r="G63" s="121">
        <f t="shared" si="6"/>
        <v>0</v>
      </c>
    </row>
    <row r="64" spans="2:8" ht="30" x14ac:dyDescent="0.25">
      <c r="B64" s="393">
        <v>92768</v>
      </c>
      <c r="C64" s="74" t="str">
        <f>IFERROR(VLOOKUP($B64,'SINTETICO 04-2023'!$G:$M,2,FALSE),IFERROR(VLOOKUP($B64,'INSUMOS 04-2023'!$A:$F,2,FALSE),"CÓDIGO NÃO ENCONTRADO"))</f>
        <v>ARMAÇÃO DE LAJE DE ESTRUTURA CONVENCIONAL DE CONCRETO ARMADO UTILIZANDO AÇO CA-60 DE 5,0 MM - MONTAGEM. AF_06/2022</v>
      </c>
      <c r="D64" s="137" t="str">
        <f>IFERROR(VLOOKUP($B64,'SINTETICO 04-2023'!$G:$M,3,FALSE),IFERROR(VLOOKUP($B64,'INSUMOS 04-2023'!$A:$F,3,FALSE),"CÓDIGO NÃO ENCONTRADO"))</f>
        <v>KG</v>
      </c>
      <c r="E64" s="245">
        <f>(1142.56+2130.5)*3.11</f>
        <v>10179.2166</v>
      </c>
      <c r="F64" s="243"/>
      <c r="G64" s="121">
        <f t="shared" si="6"/>
        <v>0</v>
      </c>
    </row>
    <row r="65" spans="2:10" x14ac:dyDescent="0.25">
      <c r="B65" s="396" t="s">
        <v>13080</v>
      </c>
      <c r="C65" s="191" t="s">
        <v>13081</v>
      </c>
      <c r="D65" s="192"/>
      <c r="E65" s="238" t="s">
        <v>13065</v>
      </c>
      <c r="F65" s="242" t="s">
        <v>13065</v>
      </c>
      <c r="G65" s="193"/>
      <c r="J65" s="234">
        <f>H65*I65</f>
        <v>0</v>
      </c>
    </row>
    <row r="66" spans="2:10" ht="30" x14ac:dyDescent="0.25">
      <c r="B66" s="393">
        <v>96622</v>
      </c>
      <c r="C66" s="9" t="str">
        <f>IFERROR(VLOOKUP($B66,'SINTETICO 04-2023'!$G:$M,2,FALSE),IFERROR(VLOOKUP($B66,'INSUMOS 04-2023'!$A:$F,2,FALSE),"CÓDIGO NÃO ENCONTRADO"))</f>
        <v>LASTRO COM MATERIAL GRANULAR, APLICADO EM PISOS OU LAJES SOBRE SOLO, ESPESSURA DE *5 CM*. AF_08/2017</v>
      </c>
      <c r="D66" s="12" t="str">
        <f>IFERROR(VLOOKUP($B66,'SINTETICO 04-2023'!$G:$M,3,FALSE),IFERROR(VLOOKUP($B66,'INSUMOS 04-2023'!$A:$F,3,FALSE),"CÓDIGO NÃO ENCONTRADO"))</f>
        <v>M3</v>
      </c>
      <c r="E66" s="235">
        <f>(3080.92)*0.05</f>
        <v>154.04600000000002</v>
      </c>
      <c r="F66" s="66"/>
      <c r="G66" s="121">
        <f t="shared" ref="G66:G68" si="7">IFERROR(ROUND(F66*E66,2),"CÓDIGO NÃO ENCONTRADO")</f>
        <v>0</v>
      </c>
    </row>
    <row r="67" spans="2:10" ht="30" x14ac:dyDescent="0.25">
      <c r="B67" s="393">
        <v>95879</v>
      </c>
      <c r="C67" s="9" t="str">
        <f>IFERROR(VLOOKUP($B67,'SINTETICO 04-2023'!$G:$M,2,FALSE),IFERROR(VLOOKUP($B67,'INSUMOS 04-2023'!$A:$F,2,FALSE),"CÓDIGO NÃO ENCONTRADO"))</f>
        <v>TRANSPORTE COM CAMINHÃO BASCULANTE DE 14 M³, EM VIA URBANA PAVIMENTADA, DMT ATÉ 30 KM (UNIDADE: TXKM). AF_07/2020</v>
      </c>
      <c r="D67" s="12" t="str">
        <f>IFERROR(VLOOKUP($B67,'SINTETICO 04-2023'!$G:$M,3,FALSE),IFERROR(VLOOKUP($B67,'INSUMOS 04-2023'!$A:$F,3,FALSE),"CÓDIGO NÃO ENCONTRADO"))</f>
        <v>TXKM</v>
      </c>
      <c r="E67" s="235">
        <f>E66*1.4*15</f>
        <v>3234.9660000000003</v>
      </c>
      <c r="F67" s="66"/>
      <c r="G67" s="121">
        <f t="shared" si="7"/>
        <v>0</v>
      </c>
    </row>
    <row r="68" spans="2:10" ht="30" x14ac:dyDescent="0.25">
      <c r="B68" s="124">
        <v>99235</v>
      </c>
      <c r="C68" s="9" t="str">
        <f>IFERROR(VLOOKUP($B68,'SINTETICO 04-2023'!$G:$M,2,FALSE),IFERROR(VLOOKUP($B68,'INSUMOS 04-2023'!$A:$F,2,FALSE),"CÓDIGO NÃO ENCONTRADO"))</f>
        <v>CONCRETAGEM DE EDIFICAÇÕES (PAREDES E LAJES) FEITAS COM SISTEMA DE FÔRMAS MANUSEÁVEIS, COM CONCRETO USINADO AUTOADENSÁVEL FCK 25 MPA - LANÇAMENTO E ACABAMENTO. AF_10/2021</v>
      </c>
      <c r="D68" s="12" t="str">
        <f>IFERROR(VLOOKUP($B68,'SINTETICO 04-2023'!$G:$M,3,FALSE),IFERROR(VLOOKUP($B68,'INSUMOS 04-2023'!$A:$F,3,FALSE),"CÓDIGO NÃO ENCONTRADO"))</f>
        <v>M3</v>
      </c>
      <c r="E68" s="235">
        <f>(3080.92)*0.1</f>
        <v>308.09200000000004</v>
      </c>
      <c r="F68" s="66"/>
      <c r="G68" s="121">
        <f t="shared" si="7"/>
        <v>0</v>
      </c>
    </row>
    <row r="69" spans="2:10" x14ac:dyDescent="0.25">
      <c r="B69" s="122"/>
      <c r="C69" s="68"/>
      <c r="D69" s="69"/>
      <c r="E69" s="237"/>
      <c r="F69" s="71" t="s">
        <v>13071</v>
      </c>
      <c r="G69" s="195">
        <f>SUM(G60:G68)</f>
        <v>0</v>
      </c>
    </row>
    <row r="70" spans="2:10" x14ac:dyDescent="0.25">
      <c r="B70" s="194">
        <v>6</v>
      </c>
      <c r="C70" s="191" t="s">
        <v>13094</v>
      </c>
      <c r="D70" s="192"/>
      <c r="E70" s="238" t="s">
        <v>13065</v>
      </c>
      <c r="F70" s="242" t="s">
        <v>13065</v>
      </c>
      <c r="G70" s="193"/>
    </row>
    <row r="71" spans="2:10" x14ac:dyDescent="0.25">
      <c r="B71" s="194" t="s">
        <v>13078</v>
      </c>
      <c r="C71" s="191" t="s">
        <v>13095</v>
      </c>
      <c r="D71" s="192"/>
      <c r="E71" s="238" t="s">
        <v>13065</v>
      </c>
      <c r="F71" s="242" t="s">
        <v>13065</v>
      </c>
      <c r="G71" s="193"/>
    </row>
    <row r="72" spans="2:10" x14ac:dyDescent="0.25">
      <c r="B72" s="124">
        <v>98504</v>
      </c>
      <c r="C72" s="9" t="str">
        <f>IFERROR(VLOOKUP($B72,'SINTETICO 04-2023'!$G:$M,2,FALSE),IFERROR(VLOOKUP($B72,'INSUMOS 04-2023'!$A:$F,2,FALSE),"CÓDIGO NÃO ENCONTRADO"))</f>
        <v>PLANTIO DE GRAMA BATATAIS EM PLACAS. AF_05/2018</v>
      </c>
      <c r="D72" s="12" t="str">
        <f>IFERROR(VLOOKUP($B72,'SINTETICO 04-2023'!$G:$M,3,FALSE),IFERROR(VLOOKUP($B72,'INSUMOS 04-2023'!$A:$F,3,FALSE),"CÓDIGO NÃO ENCONTRADO"))</f>
        <v>M2</v>
      </c>
      <c r="E72" s="235">
        <f>4464</f>
        <v>4464</v>
      </c>
      <c r="F72" s="66"/>
      <c r="G72" s="121">
        <f t="shared" ref="G72:G73" si="8">IFERROR(ROUND(F72*E72,2),"CÓDIGO NÃO ENCONTRADO")</f>
        <v>0</v>
      </c>
    </row>
    <row r="73" spans="2:10" ht="30" x14ac:dyDescent="0.25">
      <c r="B73" s="394">
        <v>95876</v>
      </c>
      <c r="C73" s="9" t="str">
        <f>IFERROR(VLOOKUP($B73,'SINTETICO 04-2023'!$G:$M,2,FALSE),IFERROR(VLOOKUP($B73,'INSUMOS 04-2023'!$A:$F,2,FALSE),"CÓDIGO NÃO ENCONTRADO"))</f>
        <v>TRANSPORTE COM CAMINHÃO BASCULANTE DE 14 M³, EM VIA URBANA PAVIMENTADA, DMT ATÉ 30 KM (UNIDADE: M3XKM). AF_07/2020</v>
      </c>
      <c r="D73" s="12" t="str">
        <f>IFERROR(VLOOKUP($B73,'SINTETICO 04-2023'!$G:$M,3,FALSE),IFERROR(VLOOKUP($B73,'INSUMOS 04-2023'!$A:$F,3,FALSE),"CÓDIGO NÃO ENCONTRADO"))</f>
        <v>M3XKM</v>
      </c>
      <c r="E73" s="235">
        <f>((E72+E75)*0.03)*15</f>
        <v>4282.7174999999997</v>
      </c>
      <c r="F73" s="66"/>
      <c r="G73" s="121">
        <f t="shared" si="8"/>
        <v>0</v>
      </c>
    </row>
    <row r="74" spans="2:10" x14ac:dyDescent="0.25">
      <c r="B74" s="194" t="s">
        <v>13078</v>
      </c>
      <c r="C74" s="191" t="s">
        <v>13096</v>
      </c>
      <c r="D74" s="192"/>
      <c r="E74" s="238" t="s">
        <v>13065</v>
      </c>
      <c r="F74" s="242" t="s">
        <v>13065</v>
      </c>
      <c r="G74" s="193"/>
    </row>
    <row r="75" spans="2:10" x14ac:dyDescent="0.25">
      <c r="B75" s="124">
        <v>98504</v>
      </c>
      <c r="C75" s="9" t="str">
        <f>IFERROR(VLOOKUP($B75,'SINTETICO 04-2023'!$G:$M,2,FALSE),IFERROR(VLOOKUP($B75,'INSUMOS 04-2023'!$A:$F,2,FALSE),"CÓDIGO NÃO ENCONTRADO"))</f>
        <v>PLANTIO DE GRAMA BATATAIS EM PLACAS. AF_05/2018</v>
      </c>
      <c r="D75" s="12" t="str">
        <f>IFERROR(VLOOKUP($B75,'SINTETICO 04-2023'!$G:$M,3,FALSE),IFERROR(VLOOKUP($B75,'INSUMOS 04-2023'!$A:$F,3,FALSE),"CÓDIGO NÃO ENCONTRADO"))</f>
        <v>M2</v>
      </c>
      <c r="E75" s="235">
        <f>2909.15+2144</f>
        <v>5053.1499999999996</v>
      </c>
      <c r="F75" s="66"/>
      <c r="G75" s="121">
        <f t="shared" ref="G75" si="9">IFERROR(ROUND(F75*E75,2),"CÓDIGO NÃO ENCONTRADO")</f>
        <v>0</v>
      </c>
    </row>
    <row r="76" spans="2:10" x14ac:dyDescent="0.25">
      <c r="B76" s="122"/>
      <c r="C76" s="68"/>
      <c r="D76" s="69"/>
      <c r="E76" s="237"/>
      <c r="F76" s="71" t="s">
        <v>13073</v>
      </c>
      <c r="G76" s="158">
        <f>SUM(G72:G75)</f>
        <v>0</v>
      </c>
    </row>
    <row r="77" spans="2:10" x14ac:dyDescent="0.25">
      <c r="B77" s="194">
        <v>7</v>
      </c>
      <c r="C77" s="191" t="s">
        <v>13072</v>
      </c>
      <c r="D77" s="192"/>
      <c r="E77" s="238" t="s">
        <v>13065</v>
      </c>
      <c r="F77" s="242" t="s">
        <v>13065</v>
      </c>
      <c r="G77" s="193"/>
    </row>
    <row r="78" spans="2:10" x14ac:dyDescent="0.25">
      <c r="B78" s="136" t="s">
        <v>13083</v>
      </c>
      <c r="C78" s="9" t="s">
        <v>13084</v>
      </c>
      <c r="D78" s="12" t="s">
        <v>14</v>
      </c>
      <c r="E78" s="235">
        <v>5662</v>
      </c>
      <c r="F78" s="66"/>
      <c r="G78" s="121">
        <f t="shared" ref="G78:G81" si="10">IFERROR(ROUND(F78*E78,2),"CÓDIGO NÃO ENCONTRADO")</f>
        <v>0</v>
      </c>
    </row>
    <row r="79" spans="2:10" ht="30" x14ac:dyDescent="0.25">
      <c r="B79" s="136">
        <v>100952</v>
      </c>
      <c r="C79" s="9" t="str">
        <f>IFERROR(VLOOKUP($B79,'SINTETICO 04-2023'!$G:$M,2,FALSE),IFERROR(VLOOKUP($B79,'INSUMOS 04-2023'!$A:$F,2,FALSE),"CÓDIGO NÃO ENCONTRADO"))</f>
        <v>TRANSPORTE COM CAMINHÃO CARROCERIA COM GUINDAUTO (MUNCK),  MOMENTO MÁXIMO DE CARGA 11,7 TM, EM VIA URBANA PAVIMENTADA, DMT ATÉ 30KM (UNIDADE: TXKM). AF_07/2020</v>
      </c>
      <c r="D79" s="12" t="str">
        <f>IFERROR(VLOOKUP($B79,'SINTETICO 04-2023'!$G:$M,3,FALSE),IFERROR(VLOOKUP($B79,'INSUMOS 04-2023'!$A:$F,3,FALSE),"CÓDIGO NÃO ENCONTRADO"))</f>
        <v>TXKM</v>
      </c>
      <c r="E79" s="235">
        <f>10*30</f>
        <v>300</v>
      </c>
      <c r="F79" s="66"/>
      <c r="G79" s="121">
        <f t="shared" si="10"/>
        <v>0</v>
      </c>
    </row>
    <row r="80" spans="2:10" ht="45" x14ac:dyDescent="0.25">
      <c r="B80" s="136">
        <v>90082</v>
      </c>
      <c r="C80" s="9" t="str">
        <f>IFERROR(VLOOKUP($B80,'SINTETICO 04-2023'!$G:$M,2,FALSE),IFERROR(VLOOKUP($B80,'INSUMOS 04-2023'!$A:$F,2,FALSE),"CÓDIGO NÃO ENCONTRADO"))</f>
        <v>ESCAVAÇÃO MECANIZADA DE VALA COM PROF. ATÉ 1,5 M (MÉDIA MONTANTE E JUSANTE/UMA COMPOSIÇÃO POR TRECHO), ESCAVADEIRA (0,8 M3), LARG. DE 1,5 M A 2,5 M, EM SOLO DE 1A CATEGORIA, EM LOCAIS COM ALTO NÍVEL DE INTERFERÊNCIA. AF_02/2021</v>
      </c>
      <c r="D80" s="12" t="str">
        <f>IFERROR(VLOOKUP($B80,'SINTETICO 04-2023'!$G:$M,3,FALSE),IFERROR(VLOOKUP($B80,'INSUMOS 04-2023'!$A:$F,3,FALSE),"CÓDIGO NÃO ENCONTRADO"))</f>
        <v>M3</v>
      </c>
      <c r="E80" s="235">
        <f>(245.9+184.4)*0.5*0.5</f>
        <v>107.575</v>
      </c>
      <c r="F80" s="66"/>
      <c r="G80" s="121">
        <f t="shared" si="10"/>
        <v>0</v>
      </c>
    </row>
    <row r="81" spans="2:10" ht="30" x14ac:dyDescent="0.25">
      <c r="B81" s="124">
        <v>96385</v>
      </c>
      <c r="C81" s="9" t="str">
        <f>IFERROR(VLOOKUP($B81,'SINTETICO 04-2023'!$G:$M,2,FALSE),IFERROR(VLOOKUP($B81,'INSUMOS 04-2023'!$A:$F,2,FALSE),"CÓDIGO NÃO ENCONTRADO"))</f>
        <v>EXECUÇÃO E COMPACTAÇÃO DE ATERRO COM SOLO PREDOMINANTEMENTE ARGILOSO - EXCLUSIVE SOLO, ESCAVAÇÃO, CARGA E TRANSPORTE. AF_11/2019</v>
      </c>
      <c r="D81" s="12" t="str">
        <f>IFERROR(VLOOKUP($B81,'SINTETICO 04-2023'!$G:$M,3,FALSE),IFERROR(VLOOKUP($B81,'INSUMOS 04-2023'!$A:$F,3,FALSE),"CÓDIGO NÃO ENCONTRADO"))</f>
        <v>M3</v>
      </c>
      <c r="E81" s="235">
        <f>E80</f>
        <v>107.575</v>
      </c>
      <c r="F81" s="66"/>
      <c r="G81" s="121">
        <f t="shared" si="10"/>
        <v>0</v>
      </c>
    </row>
    <row r="82" spans="2:10" x14ac:dyDescent="0.25">
      <c r="B82" s="122"/>
      <c r="C82" s="68"/>
      <c r="D82" s="69"/>
      <c r="E82" s="237"/>
      <c r="F82" s="71" t="s">
        <v>13074</v>
      </c>
      <c r="G82" s="158">
        <f>SUM(G78:G81)</f>
        <v>0</v>
      </c>
    </row>
    <row r="83" spans="2:10" x14ac:dyDescent="0.25">
      <c r="B83" s="194">
        <v>8</v>
      </c>
      <c r="C83" s="191" t="s">
        <v>13085</v>
      </c>
      <c r="D83" s="192"/>
      <c r="E83" s="238" t="s">
        <v>13065</v>
      </c>
      <c r="F83" s="242" t="s">
        <v>13065</v>
      </c>
      <c r="G83" s="193"/>
    </row>
    <row r="84" spans="2:10" x14ac:dyDescent="0.25">
      <c r="B84" s="228" t="str">
        <f>'J- COMPOSIÇÕES '!A12</f>
        <v>CPU 02/SLU/DF</v>
      </c>
      <c r="C84" s="205" t="str">
        <f>'J- COMPOSIÇÕES '!B12</f>
        <v>CONJUNTO DE 4 COMPORTAS PARA O SISTEMA DE BY PASS- FORNECIMENTO E INSTALAÇÃO</v>
      </c>
      <c r="D84" s="204" t="str">
        <f>'J- COMPOSIÇÕES '!D12</f>
        <v>CONJ.</v>
      </c>
      <c r="E84" s="241">
        <v>1</v>
      </c>
      <c r="F84" s="206"/>
      <c r="G84" s="121">
        <f t="shared" ref="G84" si="11">IFERROR(ROUND(F84*E84,2),"CÓDIGO NÃO ENCONTRADO")</f>
        <v>0</v>
      </c>
    </row>
    <row r="85" spans="2:10" x14ac:dyDescent="0.25">
      <c r="B85" s="122"/>
      <c r="C85" s="68"/>
      <c r="D85" s="69"/>
      <c r="E85" s="237"/>
      <c r="F85" s="71" t="s">
        <v>13075</v>
      </c>
      <c r="G85" s="158">
        <f>SUM(G84:G84)</f>
        <v>0</v>
      </c>
    </row>
    <row r="86" spans="2:10" x14ac:dyDescent="0.25">
      <c r="B86" s="194">
        <v>9</v>
      </c>
      <c r="C86" s="191" t="s">
        <v>13107</v>
      </c>
      <c r="D86" s="192"/>
      <c r="E86" s="238" t="s">
        <v>13065</v>
      </c>
      <c r="F86" s="242" t="s">
        <v>13065</v>
      </c>
      <c r="G86" s="193"/>
    </row>
    <row r="87" spans="2:10" ht="30" x14ac:dyDescent="0.25">
      <c r="B87" s="124">
        <v>99235</v>
      </c>
      <c r="C87" s="9" t="str">
        <f>IFERROR(VLOOKUP($B87,'SINTETICO 04-2023'!$G:$M,2,FALSE),IFERROR(VLOOKUP($B87,'INSUMOS 04-2023'!$A:$F,2,FALSE),"CÓDIGO NÃO ENCONTRADO"))</f>
        <v>CONCRETAGEM DE EDIFICAÇÕES (PAREDES E LAJES) FEITAS COM SISTEMA DE FÔRMAS MANUSEÁVEIS, COM CONCRETO USINADO AUTOADENSÁVEL FCK 25 MPA - LANÇAMENTO E ACABAMENTO. AF_10/2021</v>
      </c>
      <c r="D87" s="12" t="str">
        <f>IFERROR(VLOOKUP($B87,'SINTETICO 04-2023'!$G:$M,3,FALSE),IFERROR(VLOOKUP($B87,'INSUMOS 04-2023'!$A:$F,3,FALSE),"CÓDIGO NÃO ENCONTRADO"))</f>
        <v>M3</v>
      </c>
      <c r="E87" s="235">
        <f>(3.7*5.9*0.3)+(6*5.9*0.3)+(4*4*0.5*0.5)</f>
        <v>21.169</v>
      </c>
      <c r="F87" s="66"/>
      <c r="G87" s="121">
        <f t="shared" ref="G87:G92" si="12">IFERROR(ROUND(F87*E87,2),"CÓDIGO NÃO ENCONTRADO")</f>
        <v>0</v>
      </c>
    </row>
    <row r="88" spans="2:10" ht="30" x14ac:dyDescent="0.25">
      <c r="B88" s="124">
        <f>B50</f>
        <v>97086</v>
      </c>
      <c r="C88" s="9" t="str">
        <f>IFERROR(VLOOKUP($B88,'SINTETICO 04-2023'!$G:$M,2,FALSE),IFERROR(VLOOKUP($B88,'INSUMOS 04-2023'!$A:$F,2,FALSE),"CÓDIGO NÃO ENCONTRADO"))</f>
        <v>FABRICAÇÃO, MONTAGEM E DESMONTAGEM DE FORMA PARA RADIER, PISO DE CONCRETO OU LAJE SOBRE SOLO, EM MADEIRA SERRADA, 4 UTILIZAÇÕES. AF_09/2021</v>
      </c>
      <c r="D88" s="12" t="str">
        <f>IFERROR(VLOOKUP($B88,'SINTETICO 04-2023'!$G:$M,3,FALSE),IFERROR(VLOOKUP($B88,'INSUMOS 04-2023'!$A:$F,3,FALSE),"CÓDIGO NÃO ENCONTRADO"))</f>
        <v>M2</v>
      </c>
      <c r="E88" s="235">
        <f>((3.7*2+5.9*2)*0.3+(6*2+5.9*2)*0.3+8*4*0.5)/4</f>
        <v>7.2249999999999996</v>
      </c>
      <c r="F88" s="66"/>
      <c r="G88" s="121">
        <f t="shared" si="12"/>
        <v>0</v>
      </c>
    </row>
    <row r="89" spans="2:10" ht="15" customHeight="1" x14ac:dyDescent="0.25">
      <c r="B89" s="124">
        <v>92769</v>
      </c>
      <c r="C89" s="9" t="str">
        <f>IFERROR(VLOOKUP($B89,'SINTETICO 04-2023'!$G:$M,2,FALSE),IFERROR(VLOOKUP($B89,'INSUMOS 04-2023'!$A:$F,2,FALSE),"CÓDIGO NÃO ENCONTRADO"))</f>
        <v>ARMAÇÃO DE LAJE DE ESTRUTURA CONVENCIONAL DE CONCRETO ARMADO UTILIZANDO AÇO CA-50 DE 6,3 MM - MONTAGEM. AF_06/2022</v>
      </c>
      <c r="D89" s="12" t="str">
        <f>IFERROR(VLOOKUP($B89,'SINTETICO 04-2023'!$G:$M,3,FALSE),IFERROR(VLOOKUP($B89,'INSUMOS 04-2023'!$A:$F,3,FALSE),"CÓDIGO NÃO ENCONTRADO"))</f>
        <v>KG</v>
      </c>
      <c r="E89" s="235">
        <f>(3.7*5.9+6*5.9)*3.11</f>
        <v>177.9853</v>
      </c>
      <c r="F89" s="66"/>
      <c r="G89" s="121">
        <f t="shared" si="12"/>
        <v>0</v>
      </c>
    </row>
    <row r="90" spans="2:10" ht="45" x14ac:dyDescent="0.25">
      <c r="B90" s="124">
        <v>102362</v>
      </c>
      <c r="C90" s="9" t="str">
        <f>IFERROR(VLOOKUP($B90,'SINTETICO 04-2023'!$G:$M,2,FALSE),IFERROR(VLOOKUP($B90,'INSUMOS 04-2023'!$A:$F,2,FALSE),"CÓDIGO NÃO ENCONTRADO"))</f>
        <v>ALAMBRADO PARA QUADRA POLIESPORTIVA, ESTRUTURADO POR TUBOS DE ACO GALVANIZADO, (MONTANTES COM DIAMETRO 2", TRAVESSAS E ESCORAS COM DIÂMETRO 1 ¼), COM TELA DE ARAME GALVANIZADO, FIO 14 BWG E MALHA QUADRADA 5X5CM (EXCETO MURETA). AF_03/2021</v>
      </c>
      <c r="D90" s="12" t="str">
        <f>IFERROR(VLOOKUP($B90,'SINTETICO 04-2023'!$G:$M,3,FALSE),IFERROR(VLOOKUP($B90,'INSUMOS 04-2023'!$A:$F,3,FALSE),"CÓDIGO NÃO ENCONTRADO"))</f>
        <v>M2</v>
      </c>
      <c r="E90" s="235">
        <f>(5+2.7)*1.15</f>
        <v>8.8549999999999986</v>
      </c>
      <c r="F90" s="66"/>
      <c r="G90" s="121">
        <f t="shared" si="12"/>
        <v>0</v>
      </c>
      <c r="J90" s="135"/>
    </row>
    <row r="91" spans="2:10" ht="45" x14ac:dyDescent="0.25">
      <c r="B91" s="136">
        <v>99301</v>
      </c>
      <c r="C91" s="9" t="str">
        <f>IFERROR(VLOOKUP($B91,'SINTETICO 04-2023'!$G:$M,2,FALSE),IFERROR(VLOOKUP($B91,'INSUMOS 04-2023'!$A:$F,2,FALSE),"CÓDIGO NÃO ENCONTRADO"))</f>
        <v>BASE PARA POÇO DE VISITA RETANGULAR PARA DRENAGEM, EM ALVENARIA COM BLOCOS DE CONCRETO, DIMENSÕES INTERNAS = 2X2 M, PROFUNDIDADE = 1,40 M, EXCLUINDO TAMPÃO. AF_12/2020_PA</v>
      </c>
      <c r="D91" s="12" t="str">
        <f>IFERROR(VLOOKUP($B91,'SINTETICO 04-2023'!$G:$M,3,FALSE),IFERROR(VLOOKUP($B91,'INSUMOS 04-2023'!$A:$F,3,FALSE),"CÓDIGO NÃO ENCONTRADO"))</f>
        <v>UN</v>
      </c>
      <c r="E91" s="235">
        <v>2</v>
      </c>
      <c r="F91" s="66"/>
      <c r="G91" s="121">
        <f t="shared" si="12"/>
        <v>0</v>
      </c>
    </row>
    <row r="92" spans="2:10" ht="30" x14ac:dyDescent="0.25">
      <c r="B92" s="136">
        <v>99307</v>
      </c>
      <c r="C92" s="9" t="str">
        <f>IFERROR(VLOOKUP($B92,'SINTETICO 04-2023'!$G:$M,2,FALSE),IFERROR(VLOOKUP($B92,'INSUMOS 04-2023'!$A:$F,2,FALSE),"CÓDIGO NÃO ENCONTRADO"))</f>
        <v>ACRÉSCIMO PARA POÇO DE VISITA RETANGULAR PARA DRENAGEM, EM ALVENARIA COM BLOCOS DE CONCRETO, DIMENSÕES INTERNAS = 2X2 M. AF_12/2020</v>
      </c>
      <c r="D92" s="12" t="str">
        <f>IFERROR(VLOOKUP($B92,'SINTETICO 04-2023'!$G:$M,3,FALSE),IFERROR(VLOOKUP($B92,'INSUMOS 04-2023'!$A:$F,3,FALSE),"CÓDIGO NÃO ENCONTRADO"))</f>
        <v>M</v>
      </c>
      <c r="E92" s="235">
        <f>2*0.6</f>
        <v>1.2</v>
      </c>
      <c r="F92" s="66"/>
      <c r="G92" s="121">
        <f t="shared" si="12"/>
        <v>0</v>
      </c>
    </row>
    <row r="93" spans="2:10" x14ac:dyDescent="0.25">
      <c r="B93" s="122"/>
      <c r="C93" s="68"/>
      <c r="D93" s="69"/>
      <c r="E93" s="70"/>
      <c r="F93" s="71" t="s">
        <v>13075</v>
      </c>
      <c r="G93" s="158">
        <f>SUM(G87:G92)</f>
        <v>0</v>
      </c>
    </row>
    <row r="94" spans="2:10" ht="30" x14ac:dyDescent="0.25">
      <c r="B94" s="125"/>
      <c r="C94" s="75"/>
      <c r="D94" s="76"/>
      <c r="E94" s="77"/>
      <c r="F94" s="78" t="s">
        <v>3174</v>
      </c>
      <c r="G94" s="159">
        <f>G58+G27+G15+G52+G69+G76+G82+G85+G93</f>
        <v>0</v>
      </c>
    </row>
    <row r="95" spans="2:10" x14ac:dyDescent="0.25">
      <c r="B95" s="126"/>
      <c r="C95" s="10"/>
      <c r="D95" s="4"/>
      <c r="E95" s="11"/>
      <c r="F95" s="152" t="s">
        <v>0</v>
      </c>
      <c r="G95" s="127">
        <f>'E - BDI'!$F$26</f>
        <v>0.23674871207784776</v>
      </c>
    </row>
    <row r="96" spans="2:10" x14ac:dyDescent="0.25">
      <c r="B96" s="261" t="s">
        <v>2770</v>
      </c>
      <c r="C96" s="262"/>
      <c r="D96" s="262"/>
      <c r="E96" s="262"/>
      <c r="F96" s="263"/>
      <c r="G96" s="176">
        <f>G94*(1+G95)</f>
        <v>0</v>
      </c>
    </row>
    <row r="97" spans="2:7" x14ac:dyDescent="0.25">
      <c r="B97" s="128"/>
      <c r="F97" s="106"/>
      <c r="G97" s="129"/>
    </row>
    <row r="98" spans="2:7" x14ac:dyDescent="0.25">
      <c r="B98" s="128"/>
      <c r="F98" s="106"/>
      <c r="G98" s="129"/>
    </row>
    <row r="99" spans="2:7" x14ac:dyDescent="0.25">
      <c r="B99" s="128"/>
      <c r="F99" s="106"/>
      <c r="G99" s="129"/>
    </row>
    <row r="100" spans="2:7" ht="15.75" thickBot="1" x14ac:dyDescent="0.3">
      <c r="B100" s="130"/>
      <c r="C100" s="131"/>
      <c r="D100" s="132"/>
      <c r="E100" s="131"/>
      <c r="F100" s="133"/>
      <c r="G100" s="134"/>
    </row>
    <row r="101" spans="2:7" x14ac:dyDescent="0.25">
      <c r="F101" s="106"/>
    </row>
    <row r="102" spans="2:7" x14ac:dyDescent="0.25">
      <c r="F102" s="106"/>
    </row>
    <row r="103" spans="2:7" x14ac:dyDescent="0.25">
      <c r="F103" s="106"/>
    </row>
    <row r="104" spans="2:7" x14ac:dyDescent="0.25">
      <c r="F104" s="106"/>
    </row>
    <row r="106" spans="2:7" ht="45" customHeight="1" x14ac:dyDescent="0.25"/>
    <row r="108" spans="2:7" ht="30" customHeight="1" x14ac:dyDescent="0.25"/>
    <row r="131" ht="36" customHeight="1" x14ac:dyDescent="0.25"/>
    <row r="135" ht="36" customHeight="1" x14ac:dyDescent="0.25"/>
    <row r="136" ht="36" customHeight="1" x14ac:dyDescent="0.25"/>
    <row r="141" ht="39" customHeight="1" x14ac:dyDescent="0.25"/>
    <row r="153" ht="30" customHeight="1" x14ac:dyDescent="0.25"/>
    <row r="167" ht="30" customHeight="1" x14ac:dyDescent="0.25"/>
    <row r="175" ht="39.75" customHeight="1" x14ac:dyDescent="0.25"/>
    <row r="176" ht="42" customHeight="1" x14ac:dyDescent="0.25"/>
    <row r="201" ht="30" customHeight="1" x14ac:dyDescent="0.25"/>
    <row r="212" ht="33" customHeight="1" x14ac:dyDescent="0.25"/>
    <row r="215" ht="33.75" customHeight="1" x14ac:dyDescent="0.25"/>
    <row r="226" ht="32.25" customHeight="1" x14ac:dyDescent="0.25"/>
    <row r="248" ht="30" customHeight="1" x14ac:dyDescent="0.25"/>
    <row r="295" spans="1:16384" customFormat="1" x14ac:dyDescent="0.25">
      <c r="A295" s="116">
        <v>93205</v>
      </c>
      <c r="B295" s="1"/>
      <c r="C295" s="8"/>
      <c r="D295" s="2"/>
      <c r="E295" s="8"/>
      <c r="F295" s="63"/>
      <c r="G295" s="6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79">
        <v>93205</v>
      </c>
      <c r="AL295" s="3">
        <v>93205</v>
      </c>
      <c r="AM295" s="3">
        <v>93205</v>
      </c>
      <c r="AN295" s="3">
        <v>93205</v>
      </c>
      <c r="AO295" s="3">
        <v>93205</v>
      </c>
      <c r="AP295" s="3">
        <v>93205</v>
      </c>
      <c r="AQ295" s="3">
        <v>93205</v>
      </c>
      <c r="AR295" s="3">
        <v>93205</v>
      </c>
      <c r="AS295" s="3">
        <v>93205</v>
      </c>
      <c r="AT295" s="3">
        <v>93205</v>
      </c>
      <c r="AU295" s="3">
        <v>93205</v>
      </c>
      <c r="AV295" s="3">
        <v>93205</v>
      </c>
      <c r="AW295" s="3">
        <v>93205</v>
      </c>
      <c r="AX295" s="3">
        <v>93205</v>
      </c>
      <c r="AY295" s="3">
        <v>93205</v>
      </c>
      <c r="AZ295" s="3">
        <v>93205</v>
      </c>
      <c r="BA295" s="3">
        <v>93205</v>
      </c>
      <c r="BB295" s="3">
        <v>93205</v>
      </c>
      <c r="BC295" s="3">
        <v>93205</v>
      </c>
      <c r="BD295" s="3">
        <v>93205</v>
      </c>
      <c r="BE295" s="3">
        <v>93205</v>
      </c>
      <c r="BF295" s="3">
        <v>93205</v>
      </c>
      <c r="BG295" s="3">
        <v>93205</v>
      </c>
      <c r="BH295" s="3">
        <v>93205</v>
      </c>
      <c r="BI295" s="3">
        <v>93205</v>
      </c>
      <c r="BJ295" s="3">
        <v>93205</v>
      </c>
      <c r="BK295" s="3">
        <v>93205</v>
      </c>
      <c r="BL295" s="3">
        <v>93205</v>
      </c>
      <c r="BM295" s="3">
        <v>93205</v>
      </c>
      <c r="BN295" s="3">
        <v>93205</v>
      </c>
      <c r="BO295" s="3">
        <v>93205</v>
      </c>
      <c r="BP295" s="3">
        <v>93205</v>
      </c>
      <c r="BQ295" s="3">
        <v>93205</v>
      </c>
      <c r="BR295" s="3">
        <v>93205</v>
      </c>
      <c r="BS295" s="3">
        <v>93205</v>
      </c>
      <c r="BT295" s="3">
        <v>93205</v>
      </c>
      <c r="BU295" s="3">
        <v>93205</v>
      </c>
      <c r="BV295" s="3">
        <v>93205</v>
      </c>
      <c r="BW295" s="3">
        <v>93205</v>
      </c>
      <c r="BX295" s="3">
        <v>93205</v>
      </c>
      <c r="BY295" s="3">
        <v>93205</v>
      </c>
      <c r="BZ295" s="3">
        <v>93205</v>
      </c>
      <c r="CA295" s="3">
        <v>93205</v>
      </c>
      <c r="CB295" s="3">
        <v>93205</v>
      </c>
      <c r="CC295" s="3">
        <v>93205</v>
      </c>
      <c r="CD295" s="3">
        <v>93205</v>
      </c>
      <c r="CE295" s="3">
        <v>93205</v>
      </c>
      <c r="CF295" s="3">
        <v>93205</v>
      </c>
      <c r="CG295" s="3">
        <v>93205</v>
      </c>
      <c r="CH295" s="3">
        <v>93205</v>
      </c>
      <c r="CI295" s="3">
        <v>93205</v>
      </c>
      <c r="CJ295" s="3">
        <v>93205</v>
      </c>
      <c r="CK295" s="3">
        <v>93205</v>
      </c>
      <c r="CL295" s="3">
        <v>93205</v>
      </c>
      <c r="CM295" s="3">
        <v>93205</v>
      </c>
      <c r="CN295" s="3">
        <v>93205</v>
      </c>
      <c r="CO295" s="3">
        <v>93205</v>
      </c>
      <c r="CP295" s="3">
        <v>93205</v>
      </c>
      <c r="CQ295" s="3">
        <v>93205</v>
      </c>
      <c r="CR295" s="3">
        <v>93205</v>
      </c>
      <c r="CS295" s="3">
        <v>93205</v>
      </c>
      <c r="CT295" s="3">
        <v>93205</v>
      </c>
      <c r="CU295" s="3">
        <v>93205</v>
      </c>
      <c r="CV295" s="3">
        <v>93205</v>
      </c>
      <c r="CW295" s="3">
        <v>93205</v>
      </c>
      <c r="CX295" s="3">
        <v>93205</v>
      </c>
      <c r="CY295" s="3">
        <v>93205</v>
      </c>
      <c r="CZ295" s="3">
        <v>93205</v>
      </c>
      <c r="DA295" s="3">
        <v>93205</v>
      </c>
      <c r="DB295" s="3">
        <v>93205</v>
      </c>
      <c r="DC295" s="3">
        <v>93205</v>
      </c>
      <c r="DD295" s="3">
        <v>93205</v>
      </c>
      <c r="DE295" s="3">
        <v>93205</v>
      </c>
      <c r="DF295" s="3">
        <v>93205</v>
      </c>
      <c r="DG295" s="3">
        <v>93205</v>
      </c>
      <c r="DH295" s="3">
        <v>93205</v>
      </c>
      <c r="DI295" s="3">
        <v>93205</v>
      </c>
      <c r="DJ295" s="3">
        <v>93205</v>
      </c>
      <c r="DK295" s="3">
        <v>93205</v>
      </c>
      <c r="DL295" s="3">
        <v>93205</v>
      </c>
      <c r="DM295" s="3">
        <v>93205</v>
      </c>
      <c r="DN295" s="3">
        <v>93205</v>
      </c>
      <c r="DO295" s="3">
        <v>93205</v>
      </c>
      <c r="DP295" s="3">
        <v>93205</v>
      </c>
      <c r="DQ295" s="3">
        <v>93205</v>
      </c>
      <c r="DR295" s="3">
        <v>93205</v>
      </c>
      <c r="DS295" s="3">
        <v>93205</v>
      </c>
      <c r="DT295" s="3">
        <v>93205</v>
      </c>
      <c r="DU295" s="3">
        <v>93205</v>
      </c>
      <c r="DV295" s="3">
        <v>93205</v>
      </c>
      <c r="DW295" s="3">
        <v>93205</v>
      </c>
      <c r="DX295" s="3">
        <v>93205</v>
      </c>
      <c r="DY295" s="3">
        <v>93205</v>
      </c>
      <c r="DZ295" s="3">
        <v>93205</v>
      </c>
      <c r="EA295" s="3">
        <v>93205</v>
      </c>
      <c r="EB295" s="3">
        <v>93205</v>
      </c>
      <c r="EC295" s="3">
        <v>93205</v>
      </c>
      <c r="ED295" s="3">
        <v>93205</v>
      </c>
      <c r="EE295" s="3">
        <v>93205</v>
      </c>
      <c r="EF295" s="3">
        <v>93205</v>
      </c>
      <c r="EG295" s="3">
        <v>93205</v>
      </c>
      <c r="EH295" s="3">
        <v>93205</v>
      </c>
      <c r="EI295" s="3">
        <v>93205</v>
      </c>
      <c r="EJ295" s="3">
        <v>93205</v>
      </c>
      <c r="EK295" s="3">
        <v>93205</v>
      </c>
      <c r="EL295" s="3">
        <v>93205</v>
      </c>
      <c r="EM295" s="3">
        <v>93205</v>
      </c>
      <c r="EN295" s="3">
        <v>93205</v>
      </c>
      <c r="EO295" s="3">
        <v>93205</v>
      </c>
      <c r="EP295" s="3">
        <v>93205</v>
      </c>
      <c r="EQ295" s="3">
        <v>93205</v>
      </c>
      <c r="ER295" s="3">
        <v>93205</v>
      </c>
      <c r="ES295" s="3">
        <v>93205</v>
      </c>
      <c r="ET295" s="3">
        <v>93205</v>
      </c>
      <c r="EU295" s="3">
        <v>93205</v>
      </c>
      <c r="EV295" s="3">
        <v>93205</v>
      </c>
      <c r="EW295" s="3">
        <v>93205</v>
      </c>
      <c r="EX295" s="3">
        <v>93205</v>
      </c>
      <c r="EY295" s="3">
        <v>93205</v>
      </c>
      <c r="EZ295" s="3">
        <v>93205</v>
      </c>
      <c r="FA295" s="3">
        <v>93205</v>
      </c>
      <c r="FB295" s="3">
        <v>93205</v>
      </c>
      <c r="FC295" s="3">
        <v>93205</v>
      </c>
      <c r="FD295" s="3">
        <v>93205</v>
      </c>
      <c r="FE295" s="3">
        <v>93205</v>
      </c>
      <c r="FF295" s="3">
        <v>93205</v>
      </c>
      <c r="FG295" s="3">
        <v>93205</v>
      </c>
      <c r="FH295" s="3">
        <v>93205</v>
      </c>
      <c r="FI295" s="3">
        <v>93205</v>
      </c>
      <c r="FJ295" s="3">
        <v>93205</v>
      </c>
      <c r="FK295" s="3">
        <v>93205</v>
      </c>
      <c r="FL295" s="3">
        <v>93205</v>
      </c>
      <c r="FM295" s="3">
        <v>93205</v>
      </c>
      <c r="FN295" s="3">
        <v>93205</v>
      </c>
      <c r="FO295" s="3">
        <v>93205</v>
      </c>
      <c r="FP295" s="3">
        <v>93205</v>
      </c>
      <c r="FQ295" s="3">
        <v>93205</v>
      </c>
      <c r="FR295" s="3">
        <v>93205</v>
      </c>
      <c r="FS295" s="3">
        <v>93205</v>
      </c>
      <c r="FT295" s="3">
        <v>93205</v>
      </c>
      <c r="FU295" s="3">
        <v>93205</v>
      </c>
      <c r="FV295" s="3">
        <v>93205</v>
      </c>
      <c r="FW295" s="3">
        <v>93205</v>
      </c>
      <c r="FX295" s="3">
        <v>93205</v>
      </c>
      <c r="FY295" s="3">
        <v>93205</v>
      </c>
      <c r="FZ295" s="3">
        <v>93205</v>
      </c>
      <c r="GA295" s="3">
        <v>93205</v>
      </c>
      <c r="GB295" s="3">
        <v>93205</v>
      </c>
      <c r="GC295" s="3">
        <v>93205</v>
      </c>
      <c r="GD295" s="3">
        <v>93205</v>
      </c>
      <c r="GE295" s="3">
        <v>93205</v>
      </c>
      <c r="GF295" s="3">
        <v>93205</v>
      </c>
      <c r="GG295" s="3">
        <v>93205</v>
      </c>
      <c r="GH295" s="3">
        <v>93205</v>
      </c>
      <c r="GI295" s="3">
        <v>93205</v>
      </c>
      <c r="GJ295" s="3">
        <v>93205</v>
      </c>
      <c r="GK295" s="3">
        <v>93205</v>
      </c>
      <c r="GL295" s="3">
        <v>93205</v>
      </c>
      <c r="GM295" s="3">
        <v>93205</v>
      </c>
      <c r="GN295" s="3">
        <v>93205</v>
      </c>
      <c r="GO295" s="3">
        <v>93205</v>
      </c>
      <c r="GP295" s="3">
        <v>93205</v>
      </c>
      <c r="GQ295" s="3">
        <v>93205</v>
      </c>
      <c r="GR295" s="3">
        <v>93205</v>
      </c>
      <c r="GS295" s="3">
        <v>93205</v>
      </c>
      <c r="GT295" s="3">
        <v>93205</v>
      </c>
      <c r="GU295" s="3">
        <v>93205</v>
      </c>
      <c r="GV295" s="3">
        <v>93205</v>
      </c>
      <c r="GW295" s="3">
        <v>93205</v>
      </c>
      <c r="GX295" s="3">
        <v>93205</v>
      </c>
      <c r="GY295" s="3">
        <v>93205</v>
      </c>
      <c r="GZ295" s="3">
        <v>93205</v>
      </c>
      <c r="HA295" s="3">
        <v>93205</v>
      </c>
      <c r="HB295" s="3">
        <v>93205</v>
      </c>
      <c r="HC295" s="3">
        <v>93205</v>
      </c>
      <c r="HD295" s="3">
        <v>93205</v>
      </c>
      <c r="HE295" s="3">
        <v>93205</v>
      </c>
      <c r="HF295" s="3">
        <v>93205</v>
      </c>
      <c r="HG295" s="3">
        <v>93205</v>
      </c>
      <c r="HH295" s="3">
        <v>93205</v>
      </c>
      <c r="HI295" s="3">
        <v>93205</v>
      </c>
      <c r="HJ295" s="3">
        <v>93205</v>
      </c>
      <c r="HK295" s="3">
        <v>93205</v>
      </c>
      <c r="HL295" s="3">
        <v>93205</v>
      </c>
      <c r="HM295" s="3">
        <v>93205</v>
      </c>
      <c r="HN295" s="3">
        <v>93205</v>
      </c>
      <c r="HO295" s="3">
        <v>93205</v>
      </c>
      <c r="HP295" s="3">
        <v>93205</v>
      </c>
      <c r="HQ295" s="3">
        <v>93205</v>
      </c>
      <c r="HR295" s="3">
        <v>93205</v>
      </c>
      <c r="HS295" s="3">
        <v>93205</v>
      </c>
      <c r="HT295" s="3">
        <v>93205</v>
      </c>
      <c r="HU295" s="3">
        <v>93205</v>
      </c>
      <c r="HV295" s="3">
        <v>93205</v>
      </c>
      <c r="HW295" s="3">
        <v>93205</v>
      </c>
      <c r="HX295" s="3">
        <v>93205</v>
      </c>
      <c r="HY295" s="3">
        <v>93205</v>
      </c>
      <c r="HZ295" s="3">
        <v>93205</v>
      </c>
      <c r="IA295" s="3">
        <v>93205</v>
      </c>
      <c r="IB295" s="3">
        <v>93205</v>
      </c>
      <c r="IC295" s="3">
        <v>93205</v>
      </c>
      <c r="ID295" s="3">
        <v>93205</v>
      </c>
      <c r="IE295" s="3">
        <v>93205</v>
      </c>
      <c r="IF295" s="3">
        <v>93205</v>
      </c>
      <c r="IG295" s="3">
        <v>93205</v>
      </c>
      <c r="IH295" s="3">
        <v>93205</v>
      </c>
      <c r="II295" s="3">
        <v>93205</v>
      </c>
      <c r="IJ295" s="3">
        <v>93205</v>
      </c>
      <c r="IK295" s="3">
        <v>93205</v>
      </c>
      <c r="IL295" s="3">
        <v>93205</v>
      </c>
      <c r="IM295" s="3">
        <v>93205</v>
      </c>
      <c r="IN295" s="3">
        <v>93205</v>
      </c>
      <c r="IO295" s="3">
        <v>93205</v>
      </c>
      <c r="IP295" s="3">
        <v>93205</v>
      </c>
      <c r="IQ295" s="3">
        <v>93205</v>
      </c>
      <c r="IR295" s="3">
        <v>93205</v>
      </c>
      <c r="IS295" s="3">
        <v>93205</v>
      </c>
      <c r="IT295" s="3">
        <v>93205</v>
      </c>
      <c r="IU295" s="3">
        <v>93205</v>
      </c>
      <c r="IV295" s="3">
        <v>93205</v>
      </c>
      <c r="IW295" s="3">
        <v>93205</v>
      </c>
      <c r="IX295" s="3">
        <v>93205</v>
      </c>
      <c r="IY295" s="3">
        <v>93205</v>
      </c>
      <c r="IZ295" s="3">
        <v>93205</v>
      </c>
      <c r="JA295" s="3">
        <v>93205</v>
      </c>
      <c r="JB295" s="3">
        <v>93205</v>
      </c>
      <c r="JC295" s="3">
        <v>93205</v>
      </c>
      <c r="JD295" s="3">
        <v>93205</v>
      </c>
      <c r="JE295" s="3">
        <v>93205</v>
      </c>
      <c r="JF295" s="3">
        <v>93205</v>
      </c>
      <c r="JG295" s="3">
        <v>93205</v>
      </c>
      <c r="JH295" s="3">
        <v>93205</v>
      </c>
      <c r="JI295" s="3">
        <v>93205</v>
      </c>
      <c r="JJ295" s="3">
        <v>93205</v>
      </c>
      <c r="JK295" s="3">
        <v>93205</v>
      </c>
      <c r="JL295" s="3">
        <v>93205</v>
      </c>
      <c r="JM295" s="3">
        <v>93205</v>
      </c>
      <c r="JN295" s="3">
        <v>93205</v>
      </c>
      <c r="JO295" s="3">
        <v>93205</v>
      </c>
      <c r="JP295" s="3">
        <v>93205</v>
      </c>
      <c r="JQ295" s="3">
        <v>93205</v>
      </c>
      <c r="JR295" s="3">
        <v>93205</v>
      </c>
      <c r="JS295" s="3">
        <v>93205</v>
      </c>
      <c r="JT295" s="3">
        <v>93205</v>
      </c>
      <c r="JU295" s="3">
        <v>93205</v>
      </c>
      <c r="JV295" s="3">
        <v>93205</v>
      </c>
      <c r="JW295" s="3">
        <v>93205</v>
      </c>
      <c r="JX295" s="3">
        <v>93205</v>
      </c>
      <c r="JY295" s="3">
        <v>93205</v>
      </c>
      <c r="JZ295" s="3">
        <v>93205</v>
      </c>
      <c r="KA295" s="3">
        <v>93205</v>
      </c>
      <c r="KB295" s="3">
        <v>93205</v>
      </c>
      <c r="KC295" s="3">
        <v>93205</v>
      </c>
      <c r="KD295" s="3">
        <v>93205</v>
      </c>
      <c r="KE295" s="3">
        <v>93205</v>
      </c>
      <c r="KF295" s="3">
        <v>93205</v>
      </c>
      <c r="KG295" s="3">
        <v>93205</v>
      </c>
      <c r="KH295" s="3">
        <v>93205</v>
      </c>
      <c r="KI295" s="3">
        <v>93205</v>
      </c>
      <c r="KJ295" s="3">
        <v>93205</v>
      </c>
      <c r="KK295" s="3">
        <v>93205</v>
      </c>
      <c r="KL295" s="3">
        <v>93205</v>
      </c>
      <c r="KM295" s="3">
        <v>93205</v>
      </c>
      <c r="KN295" s="3">
        <v>93205</v>
      </c>
      <c r="KO295" s="3">
        <v>93205</v>
      </c>
      <c r="KP295" s="3">
        <v>93205</v>
      </c>
      <c r="KQ295" s="3">
        <v>93205</v>
      </c>
      <c r="KR295" s="3">
        <v>93205</v>
      </c>
      <c r="KS295" s="3">
        <v>93205</v>
      </c>
      <c r="KT295" s="3">
        <v>93205</v>
      </c>
      <c r="KU295" s="3">
        <v>93205</v>
      </c>
      <c r="KV295" s="3">
        <v>93205</v>
      </c>
      <c r="KW295" s="3">
        <v>93205</v>
      </c>
      <c r="KX295" s="3">
        <v>93205</v>
      </c>
      <c r="KY295" s="3">
        <v>93205</v>
      </c>
      <c r="KZ295" s="3">
        <v>93205</v>
      </c>
      <c r="LA295" s="3">
        <v>93205</v>
      </c>
      <c r="LB295" s="3">
        <v>93205</v>
      </c>
      <c r="LC295" s="3">
        <v>93205</v>
      </c>
      <c r="LD295" s="3">
        <v>93205</v>
      </c>
      <c r="LE295" s="3">
        <v>93205</v>
      </c>
      <c r="LF295" s="3">
        <v>93205</v>
      </c>
      <c r="LG295" s="3">
        <v>93205</v>
      </c>
      <c r="LH295" s="3">
        <v>93205</v>
      </c>
      <c r="LI295" s="3">
        <v>93205</v>
      </c>
      <c r="LJ295" s="3">
        <v>93205</v>
      </c>
      <c r="LK295" s="3">
        <v>93205</v>
      </c>
      <c r="LL295" s="3">
        <v>93205</v>
      </c>
      <c r="LM295" s="3">
        <v>93205</v>
      </c>
      <c r="LN295" s="3">
        <v>93205</v>
      </c>
      <c r="LO295" s="3">
        <v>93205</v>
      </c>
      <c r="LP295" s="3">
        <v>93205</v>
      </c>
      <c r="LQ295" s="3">
        <v>93205</v>
      </c>
      <c r="LR295" s="3">
        <v>93205</v>
      </c>
      <c r="LS295" s="3">
        <v>93205</v>
      </c>
      <c r="LT295" s="3">
        <v>93205</v>
      </c>
      <c r="LU295" s="3">
        <v>93205</v>
      </c>
      <c r="LV295" s="3">
        <v>93205</v>
      </c>
      <c r="LW295" s="3">
        <v>93205</v>
      </c>
      <c r="LX295" s="3">
        <v>93205</v>
      </c>
      <c r="LY295" s="3">
        <v>93205</v>
      </c>
      <c r="LZ295" s="3">
        <v>93205</v>
      </c>
      <c r="MA295" s="3">
        <v>93205</v>
      </c>
      <c r="MB295" s="3">
        <v>93205</v>
      </c>
      <c r="MC295" s="3">
        <v>93205</v>
      </c>
      <c r="MD295" s="3">
        <v>93205</v>
      </c>
      <c r="ME295" s="3">
        <v>93205</v>
      </c>
      <c r="MF295" s="3">
        <v>93205</v>
      </c>
      <c r="MG295" s="3">
        <v>93205</v>
      </c>
      <c r="MH295" s="3">
        <v>93205</v>
      </c>
      <c r="MI295" s="3">
        <v>93205</v>
      </c>
      <c r="MJ295" s="3">
        <v>93205</v>
      </c>
      <c r="MK295" s="3">
        <v>93205</v>
      </c>
      <c r="ML295" s="3">
        <v>93205</v>
      </c>
      <c r="MM295" s="3">
        <v>93205</v>
      </c>
      <c r="MN295" s="3">
        <v>93205</v>
      </c>
      <c r="MO295" s="3">
        <v>93205</v>
      </c>
      <c r="MP295" s="3">
        <v>93205</v>
      </c>
      <c r="MQ295" s="3">
        <v>93205</v>
      </c>
      <c r="MR295" s="3">
        <v>93205</v>
      </c>
      <c r="MS295" s="3">
        <v>93205</v>
      </c>
      <c r="MT295" s="3">
        <v>93205</v>
      </c>
      <c r="MU295" s="3">
        <v>93205</v>
      </c>
      <c r="MV295" s="3">
        <v>93205</v>
      </c>
      <c r="MW295" s="3">
        <v>93205</v>
      </c>
      <c r="MX295" s="3">
        <v>93205</v>
      </c>
      <c r="MY295" s="3">
        <v>93205</v>
      </c>
      <c r="MZ295" s="3">
        <v>93205</v>
      </c>
      <c r="NA295" s="3">
        <v>93205</v>
      </c>
      <c r="NB295" s="3">
        <v>93205</v>
      </c>
      <c r="NC295" s="3">
        <v>93205</v>
      </c>
      <c r="ND295" s="3">
        <v>93205</v>
      </c>
      <c r="NE295" s="3">
        <v>93205</v>
      </c>
      <c r="NF295" s="3">
        <v>93205</v>
      </c>
      <c r="NG295" s="3">
        <v>93205</v>
      </c>
      <c r="NH295" s="3">
        <v>93205</v>
      </c>
      <c r="NI295" s="3">
        <v>93205</v>
      </c>
      <c r="NJ295" s="3">
        <v>93205</v>
      </c>
      <c r="NK295" s="3">
        <v>93205</v>
      </c>
      <c r="NL295" s="3">
        <v>93205</v>
      </c>
      <c r="NM295" s="3">
        <v>93205</v>
      </c>
      <c r="NN295" s="3">
        <v>93205</v>
      </c>
      <c r="NO295" s="3">
        <v>93205</v>
      </c>
      <c r="NP295" s="3">
        <v>93205</v>
      </c>
      <c r="NQ295" s="3">
        <v>93205</v>
      </c>
      <c r="NR295" s="3">
        <v>93205</v>
      </c>
      <c r="NS295" s="3">
        <v>93205</v>
      </c>
      <c r="NT295" s="3">
        <v>93205</v>
      </c>
      <c r="NU295" s="3">
        <v>93205</v>
      </c>
      <c r="NV295" s="3">
        <v>93205</v>
      </c>
      <c r="NW295" s="3">
        <v>93205</v>
      </c>
      <c r="NX295" s="3">
        <v>93205</v>
      </c>
      <c r="NY295" s="3">
        <v>93205</v>
      </c>
      <c r="NZ295" s="3">
        <v>93205</v>
      </c>
      <c r="OA295" s="3">
        <v>93205</v>
      </c>
      <c r="OB295" s="3">
        <v>93205</v>
      </c>
      <c r="OC295" s="3">
        <v>93205</v>
      </c>
      <c r="OD295" s="3">
        <v>93205</v>
      </c>
      <c r="OE295" s="3">
        <v>93205</v>
      </c>
      <c r="OF295" s="3">
        <v>93205</v>
      </c>
      <c r="OG295" s="3">
        <v>93205</v>
      </c>
      <c r="OH295" s="3">
        <v>93205</v>
      </c>
      <c r="OI295" s="3">
        <v>93205</v>
      </c>
      <c r="OJ295" s="3">
        <v>93205</v>
      </c>
      <c r="OK295" s="3">
        <v>93205</v>
      </c>
      <c r="OL295" s="3">
        <v>93205</v>
      </c>
      <c r="OM295" s="3">
        <v>93205</v>
      </c>
      <c r="ON295" s="3">
        <v>93205</v>
      </c>
      <c r="OO295" s="3">
        <v>93205</v>
      </c>
      <c r="OP295" s="3">
        <v>93205</v>
      </c>
      <c r="OQ295" s="3">
        <v>93205</v>
      </c>
      <c r="OR295" s="3">
        <v>93205</v>
      </c>
      <c r="OS295" s="3">
        <v>93205</v>
      </c>
      <c r="OT295" s="3">
        <v>93205</v>
      </c>
      <c r="OU295" s="3">
        <v>93205</v>
      </c>
      <c r="OV295" s="3">
        <v>93205</v>
      </c>
      <c r="OW295" s="3">
        <v>93205</v>
      </c>
      <c r="OX295" s="3">
        <v>93205</v>
      </c>
      <c r="OY295" s="3">
        <v>93205</v>
      </c>
      <c r="OZ295" s="3">
        <v>93205</v>
      </c>
      <c r="PA295" s="3">
        <v>93205</v>
      </c>
      <c r="PB295" s="3">
        <v>93205</v>
      </c>
      <c r="PC295" s="3">
        <v>93205</v>
      </c>
      <c r="PD295" s="3">
        <v>93205</v>
      </c>
      <c r="PE295" s="3">
        <v>93205</v>
      </c>
      <c r="PF295" s="3">
        <v>93205</v>
      </c>
      <c r="PG295" s="3">
        <v>93205</v>
      </c>
      <c r="PH295" s="3">
        <v>93205</v>
      </c>
      <c r="PI295" s="3">
        <v>93205</v>
      </c>
      <c r="PJ295" s="3">
        <v>93205</v>
      </c>
      <c r="PK295" s="3">
        <v>93205</v>
      </c>
      <c r="PL295" s="3">
        <v>93205</v>
      </c>
      <c r="PM295" s="3">
        <v>93205</v>
      </c>
      <c r="PN295" s="3">
        <v>93205</v>
      </c>
      <c r="PO295" s="3">
        <v>93205</v>
      </c>
      <c r="PP295" s="3">
        <v>93205</v>
      </c>
      <c r="PQ295" s="3">
        <v>93205</v>
      </c>
      <c r="PR295" s="3">
        <v>93205</v>
      </c>
      <c r="PS295" s="3">
        <v>93205</v>
      </c>
      <c r="PT295" s="3">
        <v>93205</v>
      </c>
      <c r="PU295" s="3">
        <v>93205</v>
      </c>
      <c r="PV295" s="3">
        <v>93205</v>
      </c>
      <c r="PW295" s="3">
        <v>93205</v>
      </c>
      <c r="PX295" s="3">
        <v>93205</v>
      </c>
      <c r="PY295" s="3">
        <v>93205</v>
      </c>
      <c r="PZ295" s="3">
        <v>93205</v>
      </c>
      <c r="QA295" s="3">
        <v>93205</v>
      </c>
      <c r="QB295" s="3">
        <v>93205</v>
      </c>
      <c r="QC295" s="3">
        <v>93205</v>
      </c>
      <c r="QD295" s="3">
        <v>93205</v>
      </c>
      <c r="QE295" s="3">
        <v>93205</v>
      </c>
      <c r="QF295" s="3">
        <v>93205</v>
      </c>
      <c r="QG295" s="3">
        <v>93205</v>
      </c>
      <c r="QH295" s="3">
        <v>93205</v>
      </c>
      <c r="QI295" s="3">
        <v>93205</v>
      </c>
      <c r="QJ295" s="3">
        <v>93205</v>
      </c>
      <c r="QK295" s="3">
        <v>93205</v>
      </c>
      <c r="QL295" s="3">
        <v>93205</v>
      </c>
      <c r="QM295" s="3">
        <v>93205</v>
      </c>
      <c r="QN295" s="3">
        <v>93205</v>
      </c>
      <c r="QO295" s="3">
        <v>93205</v>
      </c>
      <c r="QP295" s="3">
        <v>93205</v>
      </c>
      <c r="QQ295" s="3">
        <v>93205</v>
      </c>
      <c r="QR295" s="3">
        <v>93205</v>
      </c>
      <c r="QS295" s="3">
        <v>93205</v>
      </c>
      <c r="QT295" s="3">
        <v>93205</v>
      </c>
      <c r="QU295" s="3">
        <v>93205</v>
      </c>
      <c r="QV295" s="3">
        <v>93205</v>
      </c>
      <c r="QW295" s="3">
        <v>93205</v>
      </c>
      <c r="QX295" s="3">
        <v>93205</v>
      </c>
      <c r="QY295" s="3">
        <v>93205</v>
      </c>
      <c r="QZ295" s="3">
        <v>93205</v>
      </c>
      <c r="RA295" s="3">
        <v>93205</v>
      </c>
      <c r="RB295" s="3">
        <v>93205</v>
      </c>
      <c r="RC295" s="3">
        <v>93205</v>
      </c>
      <c r="RD295" s="3">
        <v>93205</v>
      </c>
      <c r="RE295" s="3">
        <v>93205</v>
      </c>
      <c r="RF295" s="3">
        <v>93205</v>
      </c>
      <c r="RG295" s="3">
        <v>93205</v>
      </c>
      <c r="RH295" s="3">
        <v>93205</v>
      </c>
      <c r="RI295" s="3">
        <v>93205</v>
      </c>
      <c r="RJ295" s="3">
        <v>93205</v>
      </c>
      <c r="RK295" s="3">
        <v>93205</v>
      </c>
      <c r="RL295" s="3">
        <v>93205</v>
      </c>
      <c r="RM295" s="3">
        <v>93205</v>
      </c>
      <c r="RN295" s="3">
        <v>93205</v>
      </c>
      <c r="RO295" s="3">
        <v>93205</v>
      </c>
      <c r="RP295" s="3">
        <v>93205</v>
      </c>
      <c r="RQ295" s="3">
        <v>93205</v>
      </c>
      <c r="RR295" s="3">
        <v>93205</v>
      </c>
      <c r="RS295" s="3">
        <v>93205</v>
      </c>
      <c r="RT295" s="3">
        <v>93205</v>
      </c>
      <c r="RU295" s="3">
        <v>93205</v>
      </c>
      <c r="RV295" s="3">
        <v>93205</v>
      </c>
      <c r="RW295" s="3">
        <v>93205</v>
      </c>
      <c r="RX295" s="3">
        <v>93205</v>
      </c>
      <c r="RY295" s="3">
        <v>93205</v>
      </c>
      <c r="RZ295" s="3">
        <v>93205</v>
      </c>
      <c r="SA295" s="3">
        <v>93205</v>
      </c>
      <c r="SB295" s="3">
        <v>93205</v>
      </c>
      <c r="SC295" s="3">
        <v>93205</v>
      </c>
      <c r="SD295" s="3">
        <v>93205</v>
      </c>
      <c r="SE295" s="3">
        <v>93205</v>
      </c>
      <c r="SF295" s="3">
        <v>93205</v>
      </c>
      <c r="SG295" s="3">
        <v>93205</v>
      </c>
      <c r="SH295" s="3">
        <v>93205</v>
      </c>
      <c r="SI295" s="3">
        <v>93205</v>
      </c>
      <c r="SJ295" s="3">
        <v>93205</v>
      </c>
      <c r="SK295" s="3">
        <v>93205</v>
      </c>
      <c r="SL295" s="3">
        <v>93205</v>
      </c>
      <c r="SM295" s="3">
        <v>93205</v>
      </c>
      <c r="SN295" s="3">
        <v>93205</v>
      </c>
      <c r="SO295" s="3">
        <v>93205</v>
      </c>
      <c r="SP295" s="3">
        <v>93205</v>
      </c>
      <c r="SQ295" s="3">
        <v>93205</v>
      </c>
      <c r="SR295" s="3">
        <v>93205</v>
      </c>
      <c r="SS295" s="3">
        <v>93205</v>
      </c>
      <c r="ST295" s="3">
        <v>93205</v>
      </c>
      <c r="SU295" s="3">
        <v>93205</v>
      </c>
      <c r="SV295" s="3">
        <v>93205</v>
      </c>
      <c r="SW295" s="3">
        <v>93205</v>
      </c>
      <c r="SX295" s="3">
        <v>93205</v>
      </c>
      <c r="SY295" s="3">
        <v>93205</v>
      </c>
      <c r="SZ295" s="3">
        <v>93205</v>
      </c>
      <c r="TA295" s="3">
        <v>93205</v>
      </c>
      <c r="TB295" s="3">
        <v>93205</v>
      </c>
      <c r="TC295" s="3">
        <v>93205</v>
      </c>
      <c r="TD295" s="3">
        <v>93205</v>
      </c>
      <c r="TE295" s="3">
        <v>93205</v>
      </c>
      <c r="TF295" s="3">
        <v>93205</v>
      </c>
      <c r="TG295" s="3">
        <v>93205</v>
      </c>
      <c r="TH295" s="3">
        <v>93205</v>
      </c>
      <c r="TI295" s="3">
        <v>93205</v>
      </c>
      <c r="TJ295" s="3">
        <v>93205</v>
      </c>
      <c r="TK295" s="3">
        <v>93205</v>
      </c>
      <c r="TL295" s="3">
        <v>93205</v>
      </c>
      <c r="TM295" s="3">
        <v>93205</v>
      </c>
      <c r="TN295" s="3">
        <v>93205</v>
      </c>
      <c r="TO295" s="3">
        <v>93205</v>
      </c>
      <c r="TP295" s="3">
        <v>93205</v>
      </c>
      <c r="TQ295" s="3">
        <v>93205</v>
      </c>
      <c r="TR295" s="3">
        <v>93205</v>
      </c>
      <c r="TS295" s="3">
        <v>93205</v>
      </c>
      <c r="TT295" s="3">
        <v>93205</v>
      </c>
      <c r="TU295" s="3">
        <v>93205</v>
      </c>
      <c r="TV295" s="3">
        <v>93205</v>
      </c>
      <c r="TW295" s="3">
        <v>93205</v>
      </c>
      <c r="TX295" s="3">
        <v>93205</v>
      </c>
      <c r="TY295" s="3">
        <v>93205</v>
      </c>
      <c r="TZ295" s="3">
        <v>93205</v>
      </c>
      <c r="UA295" s="3">
        <v>93205</v>
      </c>
      <c r="UB295" s="3">
        <v>93205</v>
      </c>
      <c r="UC295" s="3">
        <v>93205</v>
      </c>
      <c r="UD295" s="3">
        <v>93205</v>
      </c>
      <c r="UE295" s="3">
        <v>93205</v>
      </c>
      <c r="UF295" s="3">
        <v>93205</v>
      </c>
      <c r="UG295" s="3">
        <v>93205</v>
      </c>
      <c r="UH295" s="3">
        <v>93205</v>
      </c>
      <c r="UI295" s="3">
        <v>93205</v>
      </c>
      <c r="UJ295" s="3">
        <v>93205</v>
      </c>
      <c r="UK295" s="3">
        <v>93205</v>
      </c>
      <c r="UL295" s="3">
        <v>93205</v>
      </c>
      <c r="UM295" s="3">
        <v>93205</v>
      </c>
      <c r="UN295" s="3">
        <v>93205</v>
      </c>
      <c r="UO295" s="3">
        <v>93205</v>
      </c>
      <c r="UP295" s="3">
        <v>93205</v>
      </c>
      <c r="UQ295" s="3">
        <v>93205</v>
      </c>
      <c r="UR295" s="3">
        <v>93205</v>
      </c>
      <c r="US295" s="3">
        <v>93205</v>
      </c>
      <c r="UT295" s="3">
        <v>93205</v>
      </c>
      <c r="UU295" s="3">
        <v>93205</v>
      </c>
      <c r="UV295" s="3">
        <v>93205</v>
      </c>
      <c r="UW295" s="3">
        <v>93205</v>
      </c>
      <c r="UX295" s="3">
        <v>93205</v>
      </c>
      <c r="UY295" s="3">
        <v>93205</v>
      </c>
      <c r="UZ295" s="3">
        <v>93205</v>
      </c>
      <c r="VA295" s="3">
        <v>93205</v>
      </c>
      <c r="VB295" s="3">
        <v>93205</v>
      </c>
      <c r="VC295" s="3">
        <v>93205</v>
      </c>
      <c r="VD295" s="3">
        <v>93205</v>
      </c>
      <c r="VE295" s="3">
        <v>93205</v>
      </c>
      <c r="VF295" s="3">
        <v>93205</v>
      </c>
      <c r="VG295" s="3">
        <v>93205</v>
      </c>
      <c r="VH295" s="3">
        <v>93205</v>
      </c>
      <c r="VI295" s="3">
        <v>93205</v>
      </c>
      <c r="VJ295" s="3">
        <v>93205</v>
      </c>
      <c r="VK295" s="3">
        <v>93205</v>
      </c>
      <c r="VL295" s="3">
        <v>93205</v>
      </c>
      <c r="VM295" s="3">
        <v>93205</v>
      </c>
      <c r="VN295" s="3">
        <v>93205</v>
      </c>
      <c r="VO295" s="3">
        <v>93205</v>
      </c>
      <c r="VP295" s="3">
        <v>93205</v>
      </c>
      <c r="VQ295" s="3">
        <v>93205</v>
      </c>
      <c r="VR295" s="3">
        <v>93205</v>
      </c>
      <c r="VS295" s="3">
        <v>93205</v>
      </c>
      <c r="VT295" s="3">
        <v>93205</v>
      </c>
      <c r="VU295" s="3">
        <v>93205</v>
      </c>
      <c r="VV295" s="3">
        <v>93205</v>
      </c>
      <c r="VW295" s="3">
        <v>93205</v>
      </c>
      <c r="VX295" s="3">
        <v>93205</v>
      </c>
      <c r="VY295" s="3">
        <v>93205</v>
      </c>
      <c r="VZ295" s="3">
        <v>93205</v>
      </c>
      <c r="WA295" s="3">
        <v>93205</v>
      </c>
      <c r="WB295" s="3">
        <v>93205</v>
      </c>
      <c r="WC295" s="3">
        <v>93205</v>
      </c>
      <c r="WD295" s="3">
        <v>93205</v>
      </c>
      <c r="WE295" s="3">
        <v>93205</v>
      </c>
      <c r="WF295" s="3">
        <v>93205</v>
      </c>
      <c r="WG295" s="3">
        <v>93205</v>
      </c>
      <c r="WH295" s="3">
        <v>93205</v>
      </c>
      <c r="WI295" s="3">
        <v>93205</v>
      </c>
      <c r="WJ295" s="3">
        <v>93205</v>
      </c>
      <c r="WK295" s="3">
        <v>93205</v>
      </c>
      <c r="WL295" s="3">
        <v>93205</v>
      </c>
      <c r="WM295" s="3">
        <v>93205</v>
      </c>
      <c r="WN295" s="3">
        <v>93205</v>
      </c>
      <c r="WO295" s="3">
        <v>93205</v>
      </c>
      <c r="WP295" s="3">
        <v>93205</v>
      </c>
      <c r="WQ295" s="3">
        <v>93205</v>
      </c>
      <c r="WR295" s="3">
        <v>93205</v>
      </c>
      <c r="WS295" s="3">
        <v>93205</v>
      </c>
      <c r="WT295" s="3">
        <v>93205</v>
      </c>
      <c r="WU295" s="3">
        <v>93205</v>
      </c>
      <c r="WV295" s="3">
        <v>93205</v>
      </c>
      <c r="WW295" s="3">
        <v>93205</v>
      </c>
      <c r="WX295" s="3">
        <v>93205</v>
      </c>
      <c r="WY295" s="3">
        <v>93205</v>
      </c>
      <c r="WZ295" s="3">
        <v>93205</v>
      </c>
      <c r="XA295" s="3">
        <v>93205</v>
      </c>
      <c r="XB295" s="3">
        <v>93205</v>
      </c>
      <c r="XC295" s="3">
        <v>93205</v>
      </c>
      <c r="XD295" s="3">
        <v>93205</v>
      </c>
      <c r="XE295" s="3">
        <v>93205</v>
      </c>
      <c r="XF295" s="3">
        <v>93205</v>
      </c>
      <c r="XG295" s="3">
        <v>93205</v>
      </c>
      <c r="XH295" s="3">
        <v>93205</v>
      </c>
      <c r="XI295" s="3">
        <v>93205</v>
      </c>
      <c r="XJ295" s="3">
        <v>93205</v>
      </c>
      <c r="XK295" s="3">
        <v>93205</v>
      </c>
      <c r="XL295" s="3">
        <v>93205</v>
      </c>
      <c r="XM295" s="3">
        <v>93205</v>
      </c>
      <c r="XN295" s="3">
        <v>93205</v>
      </c>
      <c r="XO295" s="3">
        <v>93205</v>
      </c>
      <c r="XP295" s="3">
        <v>93205</v>
      </c>
      <c r="XQ295" s="3">
        <v>93205</v>
      </c>
      <c r="XR295" s="3">
        <v>93205</v>
      </c>
      <c r="XS295" s="3">
        <v>93205</v>
      </c>
      <c r="XT295" s="3">
        <v>93205</v>
      </c>
      <c r="XU295" s="3">
        <v>93205</v>
      </c>
      <c r="XV295" s="3">
        <v>93205</v>
      </c>
      <c r="XW295" s="3">
        <v>93205</v>
      </c>
      <c r="XX295" s="3">
        <v>93205</v>
      </c>
      <c r="XY295" s="3">
        <v>93205</v>
      </c>
      <c r="XZ295" s="3">
        <v>93205</v>
      </c>
      <c r="YA295" s="3">
        <v>93205</v>
      </c>
      <c r="YB295" s="3">
        <v>93205</v>
      </c>
      <c r="YC295" s="3">
        <v>93205</v>
      </c>
      <c r="YD295" s="3">
        <v>93205</v>
      </c>
      <c r="YE295" s="3">
        <v>93205</v>
      </c>
      <c r="YF295" s="3">
        <v>93205</v>
      </c>
      <c r="YG295" s="3">
        <v>93205</v>
      </c>
      <c r="YH295" s="3">
        <v>93205</v>
      </c>
      <c r="YI295" s="3">
        <v>93205</v>
      </c>
      <c r="YJ295" s="3">
        <v>93205</v>
      </c>
      <c r="YK295" s="3">
        <v>93205</v>
      </c>
      <c r="YL295" s="3">
        <v>93205</v>
      </c>
      <c r="YM295" s="3">
        <v>93205</v>
      </c>
      <c r="YN295" s="3">
        <v>93205</v>
      </c>
      <c r="YO295" s="3">
        <v>93205</v>
      </c>
      <c r="YP295" s="3">
        <v>93205</v>
      </c>
      <c r="YQ295" s="3">
        <v>93205</v>
      </c>
      <c r="YR295" s="3">
        <v>93205</v>
      </c>
      <c r="YS295" s="3">
        <v>93205</v>
      </c>
      <c r="YT295" s="3">
        <v>93205</v>
      </c>
      <c r="YU295" s="3">
        <v>93205</v>
      </c>
      <c r="YV295" s="3">
        <v>93205</v>
      </c>
      <c r="YW295" s="3">
        <v>93205</v>
      </c>
      <c r="YX295" s="3">
        <v>93205</v>
      </c>
      <c r="YY295" s="3">
        <v>93205</v>
      </c>
      <c r="YZ295" s="3">
        <v>93205</v>
      </c>
      <c r="ZA295" s="3">
        <v>93205</v>
      </c>
      <c r="ZB295" s="3">
        <v>93205</v>
      </c>
      <c r="ZC295" s="3">
        <v>93205</v>
      </c>
      <c r="ZD295" s="3">
        <v>93205</v>
      </c>
      <c r="ZE295" s="3">
        <v>93205</v>
      </c>
      <c r="ZF295" s="3">
        <v>93205</v>
      </c>
      <c r="ZG295" s="3">
        <v>93205</v>
      </c>
      <c r="ZH295" s="3">
        <v>93205</v>
      </c>
      <c r="ZI295" s="3">
        <v>93205</v>
      </c>
      <c r="ZJ295" s="3">
        <v>93205</v>
      </c>
      <c r="ZK295" s="3">
        <v>93205</v>
      </c>
      <c r="ZL295" s="3">
        <v>93205</v>
      </c>
      <c r="ZM295" s="3">
        <v>93205</v>
      </c>
      <c r="ZN295" s="3">
        <v>93205</v>
      </c>
      <c r="ZO295" s="3">
        <v>93205</v>
      </c>
      <c r="ZP295" s="3">
        <v>93205</v>
      </c>
      <c r="ZQ295" s="3">
        <v>93205</v>
      </c>
      <c r="ZR295" s="3">
        <v>93205</v>
      </c>
      <c r="ZS295" s="3">
        <v>93205</v>
      </c>
      <c r="ZT295" s="3">
        <v>93205</v>
      </c>
      <c r="ZU295" s="3">
        <v>93205</v>
      </c>
      <c r="ZV295" s="3">
        <v>93205</v>
      </c>
      <c r="ZW295" s="3">
        <v>93205</v>
      </c>
      <c r="ZX295" s="3">
        <v>93205</v>
      </c>
      <c r="ZY295" s="3">
        <v>93205</v>
      </c>
      <c r="ZZ295" s="3">
        <v>93205</v>
      </c>
      <c r="AAA295" s="3">
        <v>93205</v>
      </c>
      <c r="AAB295" s="3">
        <v>93205</v>
      </c>
      <c r="AAC295" s="3">
        <v>93205</v>
      </c>
      <c r="AAD295" s="3">
        <v>93205</v>
      </c>
      <c r="AAE295" s="3">
        <v>93205</v>
      </c>
      <c r="AAF295" s="3">
        <v>93205</v>
      </c>
      <c r="AAG295" s="3">
        <v>93205</v>
      </c>
      <c r="AAH295" s="3">
        <v>93205</v>
      </c>
      <c r="AAI295" s="3">
        <v>93205</v>
      </c>
      <c r="AAJ295" s="3">
        <v>93205</v>
      </c>
      <c r="AAK295" s="3">
        <v>93205</v>
      </c>
      <c r="AAL295" s="3">
        <v>93205</v>
      </c>
      <c r="AAM295" s="3">
        <v>93205</v>
      </c>
      <c r="AAN295" s="3">
        <v>93205</v>
      </c>
      <c r="AAO295" s="3">
        <v>93205</v>
      </c>
      <c r="AAP295" s="3">
        <v>93205</v>
      </c>
      <c r="AAQ295" s="3">
        <v>93205</v>
      </c>
      <c r="AAR295" s="3">
        <v>93205</v>
      </c>
      <c r="AAS295" s="3">
        <v>93205</v>
      </c>
      <c r="AAT295" s="3">
        <v>93205</v>
      </c>
      <c r="AAU295" s="3">
        <v>93205</v>
      </c>
      <c r="AAV295" s="3">
        <v>93205</v>
      </c>
      <c r="AAW295" s="3">
        <v>93205</v>
      </c>
      <c r="AAX295" s="3">
        <v>93205</v>
      </c>
      <c r="AAY295" s="3">
        <v>93205</v>
      </c>
      <c r="AAZ295" s="3">
        <v>93205</v>
      </c>
      <c r="ABA295" s="3">
        <v>93205</v>
      </c>
      <c r="ABB295" s="3">
        <v>93205</v>
      </c>
      <c r="ABC295" s="3">
        <v>93205</v>
      </c>
      <c r="ABD295" s="3">
        <v>93205</v>
      </c>
      <c r="ABE295" s="3">
        <v>93205</v>
      </c>
      <c r="ABF295" s="3">
        <v>93205</v>
      </c>
      <c r="ABG295" s="3">
        <v>93205</v>
      </c>
      <c r="ABH295" s="3">
        <v>93205</v>
      </c>
      <c r="ABI295" s="3">
        <v>93205</v>
      </c>
      <c r="ABJ295" s="3">
        <v>93205</v>
      </c>
      <c r="ABK295" s="3">
        <v>93205</v>
      </c>
      <c r="ABL295" s="3">
        <v>93205</v>
      </c>
      <c r="ABM295" s="3">
        <v>93205</v>
      </c>
      <c r="ABN295" s="3">
        <v>93205</v>
      </c>
      <c r="ABO295" s="3">
        <v>93205</v>
      </c>
      <c r="ABP295" s="3">
        <v>93205</v>
      </c>
      <c r="ABQ295" s="3">
        <v>93205</v>
      </c>
      <c r="ABR295" s="3">
        <v>93205</v>
      </c>
      <c r="ABS295" s="3">
        <v>93205</v>
      </c>
      <c r="ABT295" s="3">
        <v>93205</v>
      </c>
      <c r="ABU295" s="3">
        <v>93205</v>
      </c>
      <c r="ABV295" s="3">
        <v>93205</v>
      </c>
      <c r="ABW295" s="3">
        <v>93205</v>
      </c>
      <c r="ABX295" s="3">
        <v>93205</v>
      </c>
      <c r="ABY295" s="3">
        <v>93205</v>
      </c>
      <c r="ABZ295" s="3">
        <v>93205</v>
      </c>
      <c r="ACA295" s="3">
        <v>93205</v>
      </c>
      <c r="ACB295" s="3">
        <v>93205</v>
      </c>
      <c r="ACC295" s="3">
        <v>93205</v>
      </c>
      <c r="ACD295" s="3">
        <v>93205</v>
      </c>
      <c r="ACE295" s="3">
        <v>93205</v>
      </c>
      <c r="ACF295" s="3">
        <v>93205</v>
      </c>
      <c r="ACG295" s="3">
        <v>93205</v>
      </c>
      <c r="ACH295" s="3">
        <v>93205</v>
      </c>
      <c r="ACI295" s="3">
        <v>93205</v>
      </c>
      <c r="ACJ295" s="3">
        <v>93205</v>
      </c>
      <c r="ACK295" s="3">
        <v>93205</v>
      </c>
      <c r="ACL295" s="3">
        <v>93205</v>
      </c>
      <c r="ACM295" s="3">
        <v>93205</v>
      </c>
      <c r="ACN295" s="3">
        <v>93205</v>
      </c>
      <c r="ACO295" s="3">
        <v>93205</v>
      </c>
      <c r="ACP295" s="3">
        <v>93205</v>
      </c>
      <c r="ACQ295" s="3">
        <v>93205</v>
      </c>
      <c r="ACR295" s="3">
        <v>93205</v>
      </c>
      <c r="ACS295" s="3">
        <v>93205</v>
      </c>
      <c r="ACT295" s="3">
        <v>93205</v>
      </c>
      <c r="ACU295" s="3">
        <v>93205</v>
      </c>
      <c r="ACV295" s="3">
        <v>93205</v>
      </c>
      <c r="ACW295" s="3">
        <v>93205</v>
      </c>
      <c r="ACX295" s="3">
        <v>93205</v>
      </c>
      <c r="ACY295" s="3">
        <v>93205</v>
      </c>
      <c r="ACZ295" s="3">
        <v>93205</v>
      </c>
      <c r="ADA295" s="3">
        <v>93205</v>
      </c>
      <c r="ADB295" s="3">
        <v>93205</v>
      </c>
      <c r="ADC295" s="3">
        <v>93205</v>
      </c>
      <c r="ADD295" s="3">
        <v>93205</v>
      </c>
      <c r="ADE295" s="3">
        <v>93205</v>
      </c>
      <c r="ADF295" s="3">
        <v>93205</v>
      </c>
      <c r="ADG295" s="3">
        <v>93205</v>
      </c>
      <c r="ADH295" s="3">
        <v>93205</v>
      </c>
      <c r="ADI295" s="3">
        <v>93205</v>
      </c>
      <c r="ADJ295" s="3">
        <v>93205</v>
      </c>
      <c r="ADK295" s="3">
        <v>93205</v>
      </c>
      <c r="ADL295" s="3">
        <v>93205</v>
      </c>
      <c r="ADM295" s="3">
        <v>93205</v>
      </c>
      <c r="ADN295" s="3">
        <v>93205</v>
      </c>
      <c r="ADO295" s="3">
        <v>93205</v>
      </c>
      <c r="ADP295" s="3">
        <v>93205</v>
      </c>
      <c r="ADQ295" s="3">
        <v>93205</v>
      </c>
      <c r="ADR295" s="3">
        <v>93205</v>
      </c>
      <c r="ADS295" s="3">
        <v>93205</v>
      </c>
      <c r="ADT295" s="3">
        <v>93205</v>
      </c>
      <c r="ADU295" s="3">
        <v>93205</v>
      </c>
      <c r="ADV295" s="3">
        <v>93205</v>
      </c>
      <c r="ADW295" s="3">
        <v>93205</v>
      </c>
      <c r="ADX295" s="3">
        <v>93205</v>
      </c>
      <c r="ADY295" s="3">
        <v>93205</v>
      </c>
      <c r="ADZ295" s="3">
        <v>93205</v>
      </c>
      <c r="AEA295" s="3">
        <v>93205</v>
      </c>
      <c r="AEB295" s="3">
        <v>93205</v>
      </c>
      <c r="AEC295" s="3">
        <v>93205</v>
      </c>
      <c r="AED295" s="3">
        <v>93205</v>
      </c>
      <c r="AEE295" s="3">
        <v>93205</v>
      </c>
      <c r="AEF295" s="3">
        <v>93205</v>
      </c>
      <c r="AEG295" s="3">
        <v>93205</v>
      </c>
      <c r="AEH295" s="3">
        <v>93205</v>
      </c>
      <c r="AEI295" s="3">
        <v>93205</v>
      </c>
      <c r="AEJ295" s="3">
        <v>93205</v>
      </c>
      <c r="AEK295" s="3">
        <v>93205</v>
      </c>
      <c r="AEL295" s="3">
        <v>93205</v>
      </c>
      <c r="AEM295" s="3">
        <v>93205</v>
      </c>
      <c r="AEN295" s="3">
        <v>93205</v>
      </c>
      <c r="AEO295" s="3">
        <v>93205</v>
      </c>
      <c r="AEP295" s="3">
        <v>93205</v>
      </c>
      <c r="AEQ295" s="3">
        <v>93205</v>
      </c>
      <c r="AER295" s="3">
        <v>93205</v>
      </c>
      <c r="AES295" s="3">
        <v>93205</v>
      </c>
      <c r="AET295" s="3">
        <v>93205</v>
      </c>
      <c r="AEU295" s="3">
        <v>93205</v>
      </c>
      <c r="AEV295" s="3">
        <v>93205</v>
      </c>
      <c r="AEW295" s="3">
        <v>93205</v>
      </c>
      <c r="AEX295" s="3">
        <v>93205</v>
      </c>
      <c r="AEY295" s="3">
        <v>93205</v>
      </c>
      <c r="AEZ295" s="3">
        <v>93205</v>
      </c>
      <c r="AFA295" s="3">
        <v>93205</v>
      </c>
      <c r="AFB295" s="3">
        <v>93205</v>
      </c>
      <c r="AFC295" s="3">
        <v>93205</v>
      </c>
      <c r="AFD295" s="3">
        <v>93205</v>
      </c>
      <c r="AFE295" s="3">
        <v>93205</v>
      </c>
      <c r="AFF295" s="3">
        <v>93205</v>
      </c>
      <c r="AFG295" s="3">
        <v>93205</v>
      </c>
      <c r="AFH295" s="3">
        <v>93205</v>
      </c>
      <c r="AFI295" s="3">
        <v>93205</v>
      </c>
      <c r="AFJ295" s="3">
        <v>93205</v>
      </c>
      <c r="AFK295" s="3">
        <v>93205</v>
      </c>
      <c r="AFL295" s="3">
        <v>93205</v>
      </c>
      <c r="AFM295" s="3">
        <v>93205</v>
      </c>
      <c r="AFN295" s="3">
        <v>93205</v>
      </c>
      <c r="AFO295" s="3">
        <v>93205</v>
      </c>
      <c r="AFP295" s="3">
        <v>93205</v>
      </c>
      <c r="AFQ295" s="3">
        <v>93205</v>
      </c>
      <c r="AFR295" s="3">
        <v>93205</v>
      </c>
      <c r="AFS295" s="3">
        <v>93205</v>
      </c>
      <c r="AFT295" s="3">
        <v>93205</v>
      </c>
      <c r="AFU295" s="3">
        <v>93205</v>
      </c>
      <c r="AFV295" s="3">
        <v>93205</v>
      </c>
      <c r="AFW295" s="3">
        <v>93205</v>
      </c>
      <c r="AFX295" s="3">
        <v>93205</v>
      </c>
      <c r="AFY295" s="3">
        <v>93205</v>
      </c>
      <c r="AFZ295" s="3">
        <v>93205</v>
      </c>
      <c r="AGA295" s="3">
        <v>93205</v>
      </c>
      <c r="AGB295" s="3">
        <v>93205</v>
      </c>
      <c r="AGC295" s="3">
        <v>93205</v>
      </c>
      <c r="AGD295" s="3">
        <v>93205</v>
      </c>
      <c r="AGE295" s="3">
        <v>93205</v>
      </c>
      <c r="AGF295" s="3">
        <v>93205</v>
      </c>
      <c r="AGG295" s="3">
        <v>93205</v>
      </c>
      <c r="AGH295" s="3">
        <v>93205</v>
      </c>
      <c r="AGI295" s="3">
        <v>93205</v>
      </c>
      <c r="AGJ295" s="3">
        <v>93205</v>
      </c>
      <c r="AGK295" s="3">
        <v>93205</v>
      </c>
      <c r="AGL295" s="3">
        <v>93205</v>
      </c>
      <c r="AGM295" s="3">
        <v>93205</v>
      </c>
      <c r="AGN295" s="3">
        <v>93205</v>
      </c>
      <c r="AGO295" s="3">
        <v>93205</v>
      </c>
      <c r="AGP295" s="3">
        <v>93205</v>
      </c>
      <c r="AGQ295" s="3">
        <v>93205</v>
      </c>
      <c r="AGR295" s="3">
        <v>93205</v>
      </c>
      <c r="AGS295" s="3">
        <v>93205</v>
      </c>
      <c r="AGT295" s="3">
        <v>93205</v>
      </c>
      <c r="AGU295" s="3">
        <v>93205</v>
      </c>
      <c r="AGV295" s="3">
        <v>93205</v>
      </c>
      <c r="AGW295" s="3">
        <v>93205</v>
      </c>
      <c r="AGX295" s="3">
        <v>93205</v>
      </c>
      <c r="AGY295" s="3">
        <v>93205</v>
      </c>
      <c r="AGZ295" s="3">
        <v>93205</v>
      </c>
      <c r="AHA295" s="3">
        <v>93205</v>
      </c>
      <c r="AHB295" s="3">
        <v>93205</v>
      </c>
      <c r="AHC295" s="3">
        <v>93205</v>
      </c>
      <c r="AHD295" s="3">
        <v>93205</v>
      </c>
      <c r="AHE295" s="3">
        <v>93205</v>
      </c>
      <c r="AHF295" s="3">
        <v>93205</v>
      </c>
      <c r="AHG295" s="3">
        <v>93205</v>
      </c>
      <c r="AHH295" s="3">
        <v>93205</v>
      </c>
      <c r="AHI295" s="3">
        <v>93205</v>
      </c>
      <c r="AHJ295" s="3">
        <v>93205</v>
      </c>
      <c r="AHK295" s="3">
        <v>93205</v>
      </c>
      <c r="AHL295" s="3">
        <v>93205</v>
      </c>
      <c r="AHM295" s="3">
        <v>93205</v>
      </c>
      <c r="AHN295" s="3">
        <v>93205</v>
      </c>
      <c r="AHO295" s="3">
        <v>93205</v>
      </c>
      <c r="AHP295" s="3">
        <v>93205</v>
      </c>
      <c r="AHQ295" s="3">
        <v>93205</v>
      </c>
      <c r="AHR295" s="3">
        <v>93205</v>
      </c>
      <c r="AHS295" s="3">
        <v>93205</v>
      </c>
      <c r="AHT295" s="3">
        <v>93205</v>
      </c>
      <c r="AHU295" s="3">
        <v>93205</v>
      </c>
      <c r="AHV295" s="3">
        <v>93205</v>
      </c>
      <c r="AHW295" s="3">
        <v>93205</v>
      </c>
      <c r="AHX295" s="3">
        <v>93205</v>
      </c>
      <c r="AHY295" s="3">
        <v>93205</v>
      </c>
      <c r="AHZ295" s="3">
        <v>93205</v>
      </c>
      <c r="AIA295" s="3">
        <v>93205</v>
      </c>
      <c r="AIB295" s="3">
        <v>93205</v>
      </c>
      <c r="AIC295" s="3">
        <v>93205</v>
      </c>
      <c r="AID295" s="3">
        <v>93205</v>
      </c>
      <c r="AIE295" s="3">
        <v>93205</v>
      </c>
      <c r="AIF295" s="3">
        <v>93205</v>
      </c>
      <c r="AIG295" s="3">
        <v>93205</v>
      </c>
      <c r="AIH295" s="3">
        <v>93205</v>
      </c>
      <c r="AII295" s="3">
        <v>93205</v>
      </c>
      <c r="AIJ295" s="3">
        <v>93205</v>
      </c>
      <c r="AIK295" s="3">
        <v>93205</v>
      </c>
      <c r="AIL295" s="3">
        <v>93205</v>
      </c>
      <c r="AIM295" s="3">
        <v>93205</v>
      </c>
      <c r="AIN295" s="3">
        <v>93205</v>
      </c>
      <c r="AIO295" s="3">
        <v>93205</v>
      </c>
      <c r="AIP295" s="3">
        <v>93205</v>
      </c>
      <c r="AIQ295" s="3">
        <v>93205</v>
      </c>
      <c r="AIR295" s="3">
        <v>93205</v>
      </c>
      <c r="AIS295" s="3">
        <v>93205</v>
      </c>
      <c r="AIT295" s="3">
        <v>93205</v>
      </c>
      <c r="AIU295" s="3">
        <v>93205</v>
      </c>
      <c r="AIV295" s="3">
        <v>93205</v>
      </c>
      <c r="AIW295" s="3">
        <v>93205</v>
      </c>
      <c r="AIX295" s="3">
        <v>93205</v>
      </c>
      <c r="AIY295" s="3">
        <v>93205</v>
      </c>
      <c r="AIZ295" s="3">
        <v>93205</v>
      </c>
      <c r="AJA295" s="3">
        <v>93205</v>
      </c>
      <c r="AJB295" s="3">
        <v>93205</v>
      </c>
      <c r="AJC295" s="3">
        <v>93205</v>
      </c>
      <c r="AJD295" s="3">
        <v>93205</v>
      </c>
      <c r="AJE295" s="3">
        <v>93205</v>
      </c>
      <c r="AJF295" s="3">
        <v>93205</v>
      </c>
      <c r="AJG295" s="3">
        <v>93205</v>
      </c>
      <c r="AJH295" s="3">
        <v>93205</v>
      </c>
      <c r="AJI295" s="3">
        <v>93205</v>
      </c>
      <c r="AJJ295" s="3">
        <v>93205</v>
      </c>
      <c r="AJK295" s="3">
        <v>93205</v>
      </c>
      <c r="AJL295" s="3">
        <v>93205</v>
      </c>
      <c r="AJM295" s="3">
        <v>93205</v>
      </c>
      <c r="AJN295" s="3">
        <v>93205</v>
      </c>
      <c r="AJO295" s="3">
        <v>93205</v>
      </c>
      <c r="AJP295" s="3">
        <v>93205</v>
      </c>
      <c r="AJQ295" s="3">
        <v>93205</v>
      </c>
      <c r="AJR295" s="3">
        <v>93205</v>
      </c>
      <c r="AJS295" s="3">
        <v>93205</v>
      </c>
      <c r="AJT295" s="3">
        <v>93205</v>
      </c>
      <c r="AJU295" s="3">
        <v>93205</v>
      </c>
      <c r="AJV295" s="3">
        <v>93205</v>
      </c>
      <c r="AJW295" s="3">
        <v>93205</v>
      </c>
      <c r="AJX295" s="3">
        <v>93205</v>
      </c>
      <c r="AJY295" s="3">
        <v>93205</v>
      </c>
      <c r="AJZ295" s="3">
        <v>93205</v>
      </c>
      <c r="AKA295" s="3">
        <v>93205</v>
      </c>
      <c r="AKB295" s="3">
        <v>93205</v>
      </c>
      <c r="AKC295" s="3">
        <v>93205</v>
      </c>
      <c r="AKD295" s="3">
        <v>93205</v>
      </c>
      <c r="AKE295" s="3">
        <v>93205</v>
      </c>
      <c r="AKF295" s="3">
        <v>93205</v>
      </c>
      <c r="AKG295" s="3">
        <v>93205</v>
      </c>
      <c r="AKH295" s="3">
        <v>93205</v>
      </c>
      <c r="AKI295" s="3">
        <v>93205</v>
      </c>
      <c r="AKJ295" s="3">
        <v>93205</v>
      </c>
      <c r="AKK295" s="3">
        <v>93205</v>
      </c>
      <c r="AKL295" s="3">
        <v>93205</v>
      </c>
      <c r="AKM295" s="3">
        <v>93205</v>
      </c>
      <c r="AKN295" s="3">
        <v>93205</v>
      </c>
      <c r="AKO295" s="3">
        <v>93205</v>
      </c>
      <c r="AKP295" s="3">
        <v>93205</v>
      </c>
      <c r="AKQ295" s="3">
        <v>93205</v>
      </c>
      <c r="AKR295" s="3">
        <v>93205</v>
      </c>
      <c r="AKS295" s="3">
        <v>93205</v>
      </c>
      <c r="AKT295" s="3">
        <v>93205</v>
      </c>
      <c r="AKU295" s="3">
        <v>93205</v>
      </c>
      <c r="AKV295" s="3">
        <v>93205</v>
      </c>
      <c r="AKW295" s="3">
        <v>93205</v>
      </c>
      <c r="AKX295" s="3">
        <v>93205</v>
      </c>
      <c r="AKY295" s="3">
        <v>93205</v>
      </c>
      <c r="AKZ295" s="3">
        <v>93205</v>
      </c>
      <c r="ALA295" s="3">
        <v>93205</v>
      </c>
      <c r="ALB295" s="3">
        <v>93205</v>
      </c>
      <c r="ALC295" s="3">
        <v>93205</v>
      </c>
      <c r="ALD295" s="3">
        <v>93205</v>
      </c>
      <c r="ALE295" s="3">
        <v>93205</v>
      </c>
      <c r="ALF295" s="3">
        <v>93205</v>
      </c>
      <c r="ALG295" s="3">
        <v>93205</v>
      </c>
      <c r="ALH295" s="3">
        <v>93205</v>
      </c>
      <c r="ALI295" s="3">
        <v>93205</v>
      </c>
      <c r="ALJ295" s="3">
        <v>93205</v>
      </c>
      <c r="ALK295" s="3">
        <v>93205</v>
      </c>
      <c r="ALL295" s="3">
        <v>93205</v>
      </c>
      <c r="ALM295" s="3">
        <v>93205</v>
      </c>
      <c r="ALN295" s="3">
        <v>93205</v>
      </c>
      <c r="ALO295" s="3">
        <v>93205</v>
      </c>
      <c r="ALP295" s="3">
        <v>93205</v>
      </c>
      <c r="ALQ295" s="3">
        <v>93205</v>
      </c>
      <c r="ALR295" s="3">
        <v>93205</v>
      </c>
      <c r="ALS295" s="3">
        <v>93205</v>
      </c>
      <c r="ALT295" s="3">
        <v>93205</v>
      </c>
      <c r="ALU295" s="3">
        <v>93205</v>
      </c>
      <c r="ALV295" s="3">
        <v>93205</v>
      </c>
      <c r="ALW295" s="3">
        <v>93205</v>
      </c>
      <c r="ALX295" s="3">
        <v>93205</v>
      </c>
      <c r="ALY295" s="3">
        <v>93205</v>
      </c>
      <c r="ALZ295" s="3">
        <v>93205</v>
      </c>
      <c r="AMA295" s="3">
        <v>93205</v>
      </c>
      <c r="AMB295" s="3">
        <v>93205</v>
      </c>
      <c r="AMC295" s="3">
        <v>93205</v>
      </c>
      <c r="AMD295" s="3">
        <v>93205</v>
      </c>
      <c r="AME295" s="3">
        <v>93205</v>
      </c>
      <c r="AMF295" s="3">
        <v>93205</v>
      </c>
      <c r="AMG295" s="3">
        <v>93205</v>
      </c>
      <c r="AMH295" s="3">
        <v>93205</v>
      </c>
      <c r="AMI295" s="3">
        <v>93205</v>
      </c>
      <c r="AMJ295" s="3">
        <v>93205</v>
      </c>
      <c r="AMK295" s="3">
        <v>93205</v>
      </c>
      <c r="AML295" s="3">
        <v>93205</v>
      </c>
      <c r="AMM295" s="3">
        <v>93205</v>
      </c>
      <c r="AMN295" s="3">
        <v>93205</v>
      </c>
      <c r="AMO295" s="3">
        <v>93205</v>
      </c>
      <c r="AMP295" s="3">
        <v>93205</v>
      </c>
      <c r="AMQ295" s="3">
        <v>93205</v>
      </c>
      <c r="AMR295" s="3">
        <v>93205</v>
      </c>
      <c r="AMS295" s="3">
        <v>93205</v>
      </c>
      <c r="AMT295" s="3">
        <v>93205</v>
      </c>
      <c r="AMU295" s="3">
        <v>93205</v>
      </c>
      <c r="AMV295" s="3">
        <v>93205</v>
      </c>
      <c r="AMW295" s="3">
        <v>93205</v>
      </c>
      <c r="AMX295" s="3">
        <v>93205</v>
      </c>
      <c r="AMY295" s="3">
        <v>93205</v>
      </c>
      <c r="AMZ295" s="3">
        <v>93205</v>
      </c>
      <c r="ANA295" s="3">
        <v>93205</v>
      </c>
      <c r="ANB295" s="3">
        <v>93205</v>
      </c>
      <c r="ANC295" s="3">
        <v>93205</v>
      </c>
      <c r="AND295" s="3">
        <v>93205</v>
      </c>
      <c r="ANE295" s="3">
        <v>93205</v>
      </c>
      <c r="ANF295" s="3">
        <v>93205</v>
      </c>
      <c r="ANG295" s="3">
        <v>93205</v>
      </c>
      <c r="ANH295" s="3">
        <v>93205</v>
      </c>
      <c r="ANI295" s="3">
        <v>93205</v>
      </c>
      <c r="ANJ295" s="3">
        <v>93205</v>
      </c>
      <c r="ANK295" s="3">
        <v>93205</v>
      </c>
      <c r="ANL295" s="3">
        <v>93205</v>
      </c>
      <c r="ANM295" s="3">
        <v>93205</v>
      </c>
      <c r="ANN295" s="3">
        <v>93205</v>
      </c>
      <c r="ANO295" s="3">
        <v>93205</v>
      </c>
      <c r="ANP295" s="3">
        <v>93205</v>
      </c>
      <c r="ANQ295" s="3">
        <v>93205</v>
      </c>
      <c r="ANR295" s="3">
        <v>93205</v>
      </c>
      <c r="ANS295" s="3">
        <v>93205</v>
      </c>
      <c r="ANT295" s="3">
        <v>93205</v>
      </c>
      <c r="ANU295" s="3">
        <v>93205</v>
      </c>
      <c r="ANV295" s="3">
        <v>93205</v>
      </c>
      <c r="ANW295" s="3">
        <v>93205</v>
      </c>
      <c r="ANX295" s="3">
        <v>93205</v>
      </c>
      <c r="ANY295" s="3">
        <v>93205</v>
      </c>
      <c r="ANZ295" s="3">
        <v>93205</v>
      </c>
      <c r="AOA295" s="3">
        <v>93205</v>
      </c>
      <c r="AOB295" s="3">
        <v>93205</v>
      </c>
      <c r="AOC295" s="3">
        <v>93205</v>
      </c>
      <c r="AOD295" s="3">
        <v>93205</v>
      </c>
      <c r="AOE295" s="3">
        <v>93205</v>
      </c>
      <c r="AOF295" s="3">
        <v>93205</v>
      </c>
      <c r="AOG295" s="3">
        <v>93205</v>
      </c>
      <c r="AOH295" s="3">
        <v>93205</v>
      </c>
      <c r="AOI295" s="3">
        <v>93205</v>
      </c>
      <c r="AOJ295" s="3">
        <v>93205</v>
      </c>
      <c r="AOK295" s="3">
        <v>93205</v>
      </c>
      <c r="AOL295" s="3">
        <v>93205</v>
      </c>
      <c r="AOM295" s="3">
        <v>93205</v>
      </c>
      <c r="AON295" s="3">
        <v>93205</v>
      </c>
      <c r="AOO295" s="3">
        <v>93205</v>
      </c>
      <c r="AOP295" s="3">
        <v>93205</v>
      </c>
      <c r="AOQ295" s="3">
        <v>93205</v>
      </c>
      <c r="AOR295" s="3">
        <v>93205</v>
      </c>
      <c r="AOS295" s="3">
        <v>93205</v>
      </c>
      <c r="AOT295" s="3">
        <v>93205</v>
      </c>
      <c r="AOU295" s="3">
        <v>93205</v>
      </c>
      <c r="AOV295" s="3">
        <v>93205</v>
      </c>
      <c r="AOW295" s="3">
        <v>93205</v>
      </c>
      <c r="AOX295" s="3">
        <v>93205</v>
      </c>
      <c r="AOY295" s="3">
        <v>93205</v>
      </c>
      <c r="AOZ295" s="3">
        <v>93205</v>
      </c>
      <c r="APA295" s="3">
        <v>93205</v>
      </c>
      <c r="APB295" s="3">
        <v>93205</v>
      </c>
      <c r="APC295" s="3">
        <v>93205</v>
      </c>
      <c r="APD295" s="3">
        <v>93205</v>
      </c>
      <c r="APE295" s="3">
        <v>93205</v>
      </c>
      <c r="APF295" s="3">
        <v>93205</v>
      </c>
      <c r="APG295" s="3">
        <v>93205</v>
      </c>
      <c r="APH295" s="3">
        <v>93205</v>
      </c>
      <c r="API295" s="3">
        <v>93205</v>
      </c>
      <c r="APJ295" s="3">
        <v>93205</v>
      </c>
      <c r="APK295" s="3">
        <v>93205</v>
      </c>
      <c r="APL295" s="3">
        <v>93205</v>
      </c>
      <c r="APM295" s="3">
        <v>93205</v>
      </c>
      <c r="APN295" s="3">
        <v>93205</v>
      </c>
      <c r="APO295" s="3">
        <v>93205</v>
      </c>
      <c r="APP295" s="3">
        <v>93205</v>
      </c>
      <c r="APQ295" s="3">
        <v>93205</v>
      </c>
      <c r="APR295" s="3">
        <v>93205</v>
      </c>
      <c r="APS295" s="3">
        <v>93205</v>
      </c>
      <c r="APT295" s="3">
        <v>93205</v>
      </c>
      <c r="APU295" s="3">
        <v>93205</v>
      </c>
      <c r="APV295" s="3">
        <v>93205</v>
      </c>
      <c r="APW295" s="3">
        <v>93205</v>
      </c>
      <c r="APX295" s="3">
        <v>93205</v>
      </c>
      <c r="APY295" s="3">
        <v>93205</v>
      </c>
      <c r="APZ295" s="3">
        <v>93205</v>
      </c>
      <c r="AQA295" s="3">
        <v>93205</v>
      </c>
      <c r="AQB295" s="3">
        <v>93205</v>
      </c>
      <c r="AQC295" s="3">
        <v>93205</v>
      </c>
      <c r="AQD295" s="3">
        <v>93205</v>
      </c>
      <c r="AQE295" s="3">
        <v>93205</v>
      </c>
      <c r="AQF295" s="3">
        <v>93205</v>
      </c>
      <c r="AQG295" s="3">
        <v>93205</v>
      </c>
      <c r="AQH295" s="3">
        <v>93205</v>
      </c>
      <c r="AQI295" s="3">
        <v>93205</v>
      </c>
      <c r="AQJ295" s="3">
        <v>93205</v>
      </c>
      <c r="AQK295" s="3">
        <v>93205</v>
      </c>
      <c r="AQL295" s="3">
        <v>93205</v>
      </c>
      <c r="AQM295" s="3">
        <v>93205</v>
      </c>
      <c r="AQN295" s="3">
        <v>93205</v>
      </c>
      <c r="AQO295" s="3">
        <v>93205</v>
      </c>
      <c r="AQP295" s="3">
        <v>93205</v>
      </c>
      <c r="AQQ295" s="3">
        <v>93205</v>
      </c>
      <c r="AQR295" s="3">
        <v>93205</v>
      </c>
      <c r="AQS295" s="3">
        <v>93205</v>
      </c>
      <c r="AQT295" s="3">
        <v>93205</v>
      </c>
      <c r="AQU295" s="3">
        <v>93205</v>
      </c>
      <c r="AQV295" s="3">
        <v>93205</v>
      </c>
      <c r="AQW295" s="3">
        <v>93205</v>
      </c>
      <c r="AQX295" s="3">
        <v>93205</v>
      </c>
      <c r="AQY295" s="3">
        <v>93205</v>
      </c>
      <c r="AQZ295" s="3">
        <v>93205</v>
      </c>
      <c r="ARA295" s="3">
        <v>93205</v>
      </c>
      <c r="ARB295" s="3">
        <v>93205</v>
      </c>
      <c r="ARC295" s="3">
        <v>93205</v>
      </c>
      <c r="ARD295" s="3">
        <v>93205</v>
      </c>
      <c r="ARE295" s="3">
        <v>93205</v>
      </c>
      <c r="ARF295" s="3">
        <v>93205</v>
      </c>
      <c r="ARG295" s="3">
        <v>93205</v>
      </c>
      <c r="ARH295" s="3">
        <v>93205</v>
      </c>
      <c r="ARI295" s="3">
        <v>93205</v>
      </c>
      <c r="ARJ295" s="3">
        <v>93205</v>
      </c>
      <c r="ARK295" s="3">
        <v>93205</v>
      </c>
      <c r="ARL295" s="3">
        <v>93205</v>
      </c>
      <c r="ARM295" s="3">
        <v>93205</v>
      </c>
      <c r="ARN295" s="3">
        <v>93205</v>
      </c>
      <c r="ARO295" s="3">
        <v>93205</v>
      </c>
      <c r="ARP295" s="3">
        <v>93205</v>
      </c>
      <c r="ARQ295" s="3">
        <v>93205</v>
      </c>
      <c r="ARR295" s="3">
        <v>93205</v>
      </c>
      <c r="ARS295" s="3">
        <v>93205</v>
      </c>
      <c r="ART295" s="3">
        <v>93205</v>
      </c>
      <c r="ARU295" s="3">
        <v>93205</v>
      </c>
      <c r="ARV295" s="3">
        <v>93205</v>
      </c>
      <c r="ARW295" s="3">
        <v>93205</v>
      </c>
      <c r="ARX295" s="3">
        <v>93205</v>
      </c>
      <c r="ARY295" s="3">
        <v>93205</v>
      </c>
      <c r="ARZ295" s="3">
        <v>93205</v>
      </c>
      <c r="ASA295" s="3">
        <v>93205</v>
      </c>
      <c r="ASB295" s="3">
        <v>93205</v>
      </c>
      <c r="ASC295" s="3">
        <v>93205</v>
      </c>
      <c r="ASD295" s="3">
        <v>93205</v>
      </c>
      <c r="ASE295" s="3">
        <v>93205</v>
      </c>
      <c r="ASF295" s="3">
        <v>93205</v>
      </c>
      <c r="ASG295" s="3">
        <v>93205</v>
      </c>
      <c r="ASH295" s="3">
        <v>93205</v>
      </c>
      <c r="ASI295" s="3">
        <v>93205</v>
      </c>
      <c r="ASJ295" s="3">
        <v>93205</v>
      </c>
      <c r="ASK295" s="3">
        <v>93205</v>
      </c>
      <c r="ASL295" s="3">
        <v>93205</v>
      </c>
      <c r="ASM295" s="3">
        <v>93205</v>
      </c>
      <c r="ASN295" s="3">
        <v>93205</v>
      </c>
      <c r="ASO295" s="3">
        <v>93205</v>
      </c>
      <c r="ASP295" s="3">
        <v>93205</v>
      </c>
      <c r="ASQ295" s="3">
        <v>93205</v>
      </c>
      <c r="ASR295" s="3">
        <v>93205</v>
      </c>
      <c r="ASS295" s="3">
        <v>93205</v>
      </c>
      <c r="AST295" s="3">
        <v>93205</v>
      </c>
      <c r="ASU295" s="3">
        <v>93205</v>
      </c>
      <c r="ASV295" s="3">
        <v>93205</v>
      </c>
      <c r="ASW295" s="3">
        <v>93205</v>
      </c>
      <c r="ASX295" s="3">
        <v>93205</v>
      </c>
      <c r="ASY295" s="3">
        <v>93205</v>
      </c>
      <c r="ASZ295" s="3">
        <v>93205</v>
      </c>
      <c r="ATA295" s="3">
        <v>93205</v>
      </c>
      <c r="ATB295" s="3">
        <v>93205</v>
      </c>
      <c r="ATC295" s="3">
        <v>93205</v>
      </c>
      <c r="ATD295" s="3">
        <v>93205</v>
      </c>
      <c r="ATE295" s="3">
        <v>93205</v>
      </c>
      <c r="ATF295" s="3">
        <v>93205</v>
      </c>
      <c r="ATG295" s="3">
        <v>93205</v>
      </c>
      <c r="ATH295" s="3">
        <v>93205</v>
      </c>
      <c r="ATI295" s="3">
        <v>93205</v>
      </c>
      <c r="ATJ295" s="3">
        <v>93205</v>
      </c>
      <c r="ATK295" s="3">
        <v>93205</v>
      </c>
      <c r="ATL295" s="3">
        <v>93205</v>
      </c>
      <c r="ATM295" s="3">
        <v>93205</v>
      </c>
      <c r="ATN295" s="3">
        <v>93205</v>
      </c>
      <c r="ATO295" s="3">
        <v>93205</v>
      </c>
      <c r="ATP295" s="3">
        <v>93205</v>
      </c>
      <c r="ATQ295" s="3">
        <v>93205</v>
      </c>
      <c r="ATR295" s="3">
        <v>93205</v>
      </c>
      <c r="ATS295" s="3">
        <v>93205</v>
      </c>
      <c r="ATT295" s="3">
        <v>93205</v>
      </c>
      <c r="ATU295" s="3">
        <v>93205</v>
      </c>
      <c r="ATV295" s="3">
        <v>93205</v>
      </c>
      <c r="ATW295" s="3">
        <v>93205</v>
      </c>
      <c r="ATX295" s="3">
        <v>93205</v>
      </c>
      <c r="ATY295" s="3">
        <v>93205</v>
      </c>
      <c r="ATZ295" s="3">
        <v>93205</v>
      </c>
      <c r="AUA295" s="3">
        <v>93205</v>
      </c>
      <c r="AUB295" s="3">
        <v>93205</v>
      </c>
      <c r="AUC295" s="3">
        <v>93205</v>
      </c>
      <c r="AUD295" s="3">
        <v>93205</v>
      </c>
      <c r="AUE295" s="3">
        <v>93205</v>
      </c>
      <c r="AUF295" s="3">
        <v>93205</v>
      </c>
      <c r="AUG295" s="3">
        <v>93205</v>
      </c>
      <c r="AUH295" s="3">
        <v>93205</v>
      </c>
      <c r="AUI295" s="3">
        <v>93205</v>
      </c>
      <c r="AUJ295" s="3">
        <v>93205</v>
      </c>
      <c r="AUK295" s="3">
        <v>93205</v>
      </c>
      <c r="AUL295" s="3">
        <v>93205</v>
      </c>
      <c r="AUM295" s="3">
        <v>93205</v>
      </c>
      <c r="AUN295" s="3">
        <v>93205</v>
      </c>
      <c r="AUO295" s="3">
        <v>93205</v>
      </c>
      <c r="AUP295" s="3">
        <v>93205</v>
      </c>
      <c r="AUQ295" s="3">
        <v>93205</v>
      </c>
      <c r="AUR295" s="3">
        <v>93205</v>
      </c>
      <c r="AUS295" s="3">
        <v>93205</v>
      </c>
      <c r="AUT295" s="3">
        <v>93205</v>
      </c>
      <c r="AUU295" s="3">
        <v>93205</v>
      </c>
      <c r="AUV295" s="3">
        <v>93205</v>
      </c>
      <c r="AUW295" s="3">
        <v>93205</v>
      </c>
      <c r="AUX295" s="3">
        <v>93205</v>
      </c>
      <c r="AUY295" s="3">
        <v>93205</v>
      </c>
      <c r="AUZ295" s="3">
        <v>93205</v>
      </c>
      <c r="AVA295" s="3">
        <v>93205</v>
      </c>
      <c r="AVB295" s="3">
        <v>93205</v>
      </c>
      <c r="AVC295" s="3">
        <v>93205</v>
      </c>
      <c r="AVD295" s="3">
        <v>93205</v>
      </c>
      <c r="AVE295" s="3">
        <v>93205</v>
      </c>
      <c r="AVF295" s="3">
        <v>93205</v>
      </c>
      <c r="AVG295" s="3">
        <v>93205</v>
      </c>
      <c r="AVH295" s="3">
        <v>93205</v>
      </c>
      <c r="AVI295" s="3">
        <v>93205</v>
      </c>
      <c r="AVJ295" s="3">
        <v>93205</v>
      </c>
      <c r="AVK295" s="3">
        <v>93205</v>
      </c>
      <c r="AVL295" s="3">
        <v>93205</v>
      </c>
      <c r="AVM295" s="3">
        <v>93205</v>
      </c>
      <c r="AVN295" s="3">
        <v>93205</v>
      </c>
      <c r="AVO295" s="3">
        <v>93205</v>
      </c>
      <c r="AVP295" s="3">
        <v>93205</v>
      </c>
      <c r="AVQ295" s="3">
        <v>93205</v>
      </c>
      <c r="AVR295" s="3">
        <v>93205</v>
      </c>
      <c r="AVS295" s="3">
        <v>93205</v>
      </c>
      <c r="AVT295" s="3">
        <v>93205</v>
      </c>
      <c r="AVU295" s="3">
        <v>93205</v>
      </c>
      <c r="AVV295" s="3">
        <v>93205</v>
      </c>
      <c r="AVW295" s="3">
        <v>93205</v>
      </c>
      <c r="AVX295" s="3">
        <v>93205</v>
      </c>
      <c r="AVY295" s="3">
        <v>93205</v>
      </c>
      <c r="AVZ295" s="3">
        <v>93205</v>
      </c>
      <c r="AWA295" s="3">
        <v>93205</v>
      </c>
      <c r="AWB295" s="3">
        <v>93205</v>
      </c>
      <c r="AWC295" s="3">
        <v>93205</v>
      </c>
      <c r="AWD295" s="3">
        <v>93205</v>
      </c>
      <c r="AWE295" s="3">
        <v>93205</v>
      </c>
      <c r="AWF295" s="3">
        <v>93205</v>
      </c>
      <c r="AWG295" s="3">
        <v>93205</v>
      </c>
      <c r="AWH295" s="3">
        <v>93205</v>
      </c>
      <c r="AWI295" s="3">
        <v>93205</v>
      </c>
      <c r="AWJ295" s="3">
        <v>93205</v>
      </c>
      <c r="AWK295" s="3">
        <v>93205</v>
      </c>
      <c r="AWL295" s="3">
        <v>93205</v>
      </c>
      <c r="AWM295" s="3">
        <v>93205</v>
      </c>
      <c r="AWN295" s="3">
        <v>93205</v>
      </c>
      <c r="AWO295" s="3">
        <v>93205</v>
      </c>
      <c r="AWP295" s="3">
        <v>93205</v>
      </c>
      <c r="AWQ295" s="3">
        <v>93205</v>
      </c>
      <c r="AWR295" s="3">
        <v>93205</v>
      </c>
      <c r="AWS295" s="3">
        <v>93205</v>
      </c>
      <c r="AWT295" s="3">
        <v>93205</v>
      </c>
      <c r="AWU295" s="3">
        <v>93205</v>
      </c>
      <c r="AWV295" s="3">
        <v>93205</v>
      </c>
      <c r="AWW295" s="3">
        <v>93205</v>
      </c>
      <c r="AWX295" s="3">
        <v>93205</v>
      </c>
      <c r="AWY295" s="3">
        <v>93205</v>
      </c>
      <c r="AWZ295" s="3">
        <v>93205</v>
      </c>
      <c r="AXA295" s="3">
        <v>93205</v>
      </c>
      <c r="AXB295" s="3">
        <v>93205</v>
      </c>
      <c r="AXC295" s="3">
        <v>93205</v>
      </c>
      <c r="AXD295" s="3">
        <v>93205</v>
      </c>
      <c r="AXE295" s="3">
        <v>93205</v>
      </c>
      <c r="AXF295" s="3">
        <v>93205</v>
      </c>
      <c r="AXG295" s="3">
        <v>93205</v>
      </c>
      <c r="AXH295" s="3">
        <v>93205</v>
      </c>
      <c r="AXI295" s="3">
        <v>93205</v>
      </c>
      <c r="AXJ295" s="3">
        <v>93205</v>
      </c>
      <c r="AXK295" s="3">
        <v>93205</v>
      </c>
      <c r="AXL295" s="3">
        <v>93205</v>
      </c>
      <c r="AXM295" s="3">
        <v>93205</v>
      </c>
      <c r="AXN295" s="3">
        <v>93205</v>
      </c>
      <c r="AXO295" s="3">
        <v>93205</v>
      </c>
      <c r="AXP295" s="3">
        <v>93205</v>
      </c>
      <c r="AXQ295" s="3">
        <v>93205</v>
      </c>
      <c r="AXR295" s="3">
        <v>93205</v>
      </c>
      <c r="AXS295" s="3">
        <v>93205</v>
      </c>
      <c r="AXT295" s="3">
        <v>93205</v>
      </c>
      <c r="AXU295" s="3">
        <v>93205</v>
      </c>
      <c r="AXV295" s="3">
        <v>93205</v>
      </c>
      <c r="AXW295" s="3">
        <v>93205</v>
      </c>
      <c r="AXX295" s="3">
        <v>93205</v>
      </c>
      <c r="AXY295" s="3">
        <v>93205</v>
      </c>
      <c r="AXZ295" s="3">
        <v>93205</v>
      </c>
      <c r="AYA295" s="3">
        <v>93205</v>
      </c>
      <c r="AYB295" s="3">
        <v>93205</v>
      </c>
      <c r="AYC295" s="3">
        <v>93205</v>
      </c>
      <c r="AYD295" s="3">
        <v>93205</v>
      </c>
      <c r="AYE295" s="3">
        <v>93205</v>
      </c>
      <c r="AYF295" s="3">
        <v>93205</v>
      </c>
      <c r="AYG295" s="3">
        <v>93205</v>
      </c>
      <c r="AYH295" s="3">
        <v>93205</v>
      </c>
      <c r="AYI295" s="3">
        <v>93205</v>
      </c>
      <c r="AYJ295" s="3">
        <v>93205</v>
      </c>
      <c r="AYK295" s="3">
        <v>93205</v>
      </c>
      <c r="AYL295" s="3">
        <v>93205</v>
      </c>
      <c r="AYM295" s="3">
        <v>93205</v>
      </c>
      <c r="AYN295" s="3">
        <v>93205</v>
      </c>
      <c r="AYO295" s="3">
        <v>93205</v>
      </c>
      <c r="AYP295" s="3">
        <v>93205</v>
      </c>
      <c r="AYQ295" s="3">
        <v>93205</v>
      </c>
      <c r="AYR295" s="3">
        <v>93205</v>
      </c>
      <c r="AYS295" s="3">
        <v>93205</v>
      </c>
      <c r="AYT295" s="3">
        <v>93205</v>
      </c>
      <c r="AYU295" s="3">
        <v>93205</v>
      </c>
      <c r="AYV295" s="3">
        <v>93205</v>
      </c>
      <c r="AYW295" s="3">
        <v>93205</v>
      </c>
      <c r="AYX295" s="3">
        <v>93205</v>
      </c>
      <c r="AYY295" s="3">
        <v>93205</v>
      </c>
      <c r="AYZ295" s="3">
        <v>93205</v>
      </c>
      <c r="AZA295" s="3">
        <v>93205</v>
      </c>
      <c r="AZB295" s="3">
        <v>93205</v>
      </c>
      <c r="AZC295" s="3">
        <v>93205</v>
      </c>
      <c r="AZD295" s="3">
        <v>93205</v>
      </c>
      <c r="AZE295" s="3">
        <v>93205</v>
      </c>
      <c r="AZF295" s="3">
        <v>93205</v>
      </c>
      <c r="AZG295" s="3">
        <v>93205</v>
      </c>
      <c r="AZH295" s="3">
        <v>93205</v>
      </c>
      <c r="AZI295" s="3">
        <v>93205</v>
      </c>
      <c r="AZJ295" s="3">
        <v>93205</v>
      </c>
      <c r="AZK295" s="3">
        <v>93205</v>
      </c>
      <c r="AZL295" s="3">
        <v>93205</v>
      </c>
      <c r="AZM295" s="3">
        <v>93205</v>
      </c>
      <c r="AZN295" s="3">
        <v>93205</v>
      </c>
      <c r="AZO295" s="3">
        <v>93205</v>
      </c>
      <c r="AZP295" s="3">
        <v>93205</v>
      </c>
      <c r="AZQ295" s="3">
        <v>93205</v>
      </c>
      <c r="AZR295" s="3">
        <v>93205</v>
      </c>
      <c r="AZS295" s="3">
        <v>93205</v>
      </c>
      <c r="AZT295" s="3">
        <v>93205</v>
      </c>
      <c r="AZU295" s="3">
        <v>93205</v>
      </c>
      <c r="AZV295" s="3">
        <v>93205</v>
      </c>
      <c r="AZW295" s="3">
        <v>93205</v>
      </c>
      <c r="AZX295" s="3">
        <v>93205</v>
      </c>
      <c r="AZY295" s="3">
        <v>93205</v>
      </c>
      <c r="AZZ295" s="3">
        <v>93205</v>
      </c>
      <c r="BAA295" s="3">
        <v>93205</v>
      </c>
      <c r="BAB295" s="3">
        <v>93205</v>
      </c>
      <c r="BAC295" s="3">
        <v>93205</v>
      </c>
      <c r="BAD295" s="3">
        <v>93205</v>
      </c>
      <c r="BAE295" s="3">
        <v>93205</v>
      </c>
      <c r="BAF295" s="3">
        <v>93205</v>
      </c>
      <c r="BAG295" s="3">
        <v>93205</v>
      </c>
      <c r="BAH295" s="3">
        <v>93205</v>
      </c>
      <c r="BAI295" s="3">
        <v>93205</v>
      </c>
      <c r="BAJ295" s="3">
        <v>93205</v>
      </c>
      <c r="BAK295" s="3">
        <v>93205</v>
      </c>
      <c r="BAL295" s="3">
        <v>93205</v>
      </c>
      <c r="BAM295" s="3">
        <v>93205</v>
      </c>
      <c r="BAN295" s="3">
        <v>93205</v>
      </c>
      <c r="BAO295" s="3">
        <v>93205</v>
      </c>
      <c r="BAP295" s="3">
        <v>93205</v>
      </c>
      <c r="BAQ295" s="3">
        <v>93205</v>
      </c>
      <c r="BAR295" s="3">
        <v>93205</v>
      </c>
      <c r="BAS295" s="3">
        <v>93205</v>
      </c>
      <c r="BAT295" s="3">
        <v>93205</v>
      </c>
      <c r="BAU295" s="3">
        <v>93205</v>
      </c>
      <c r="BAV295" s="3">
        <v>93205</v>
      </c>
      <c r="BAW295" s="3">
        <v>93205</v>
      </c>
      <c r="BAX295" s="3">
        <v>93205</v>
      </c>
      <c r="BAY295" s="3">
        <v>93205</v>
      </c>
      <c r="BAZ295" s="3">
        <v>93205</v>
      </c>
      <c r="BBA295" s="3">
        <v>93205</v>
      </c>
      <c r="BBB295" s="3">
        <v>93205</v>
      </c>
      <c r="BBC295" s="3">
        <v>93205</v>
      </c>
      <c r="BBD295" s="3">
        <v>93205</v>
      </c>
      <c r="BBE295" s="3">
        <v>93205</v>
      </c>
      <c r="BBF295" s="3">
        <v>93205</v>
      </c>
      <c r="BBG295" s="3">
        <v>93205</v>
      </c>
      <c r="BBH295" s="3">
        <v>93205</v>
      </c>
      <c r="BBI295" s="3">
        <v>93205</v>
      </c>
      <c r="BBJ295" s="3">
        <v>93205</v>
      </c>
      <c r="BBK295" s="3">
        <v>93205</v>
      </c>
      <c r="BBL295" s="3">
        <v>93205</v>
      </c>
      <c r="BBM295" s="3">
        <v>93205</v>
      </c>
      <c r="BBN295" s="3">
        <v>93205</v>
      </c>
      <c r="BBO295" s="3">
        <v>93205</v>
      </c>
      <c r="BBP295" s="3">
        <v>93205</v>
      </c>
      <c r="BBQ295" s="3">
        <v>93205</v>
      </c>
      <c r="BBR295" s="3">
        <v>93205</v>
      </c>
      <c r="BBS295" s="3">
        <v>93205</v>
      </c>
      <c r="BBT295" s="3">
        <v>93205</v>
      </c>
      <c r="BBU295" s="3">
        <v>93205</v>
      </c>
      <c r="BBV295" s="3">
        <v>93205</v>
      </c>
      <c r="BBW295" s="3">
        <v>93205</v>
      </c>
      <c r="BBX295" s="3">
        <v>93205</v>
      </c>
      <c r="BBY295" s="3">
        <v>93205</v>
      </c>
      <c r="BBZ295" s="3">
        <v>93205</v>
      </c>
      <c r="BCA295" s="3">
        <v>93205</v>
      </c>
      <c r="BCB295" s="3">
        <v>93205</v>
      </c>
      <c r="BCC295" s="3">
        <v>93205</v>
      </c>
      <c r="BCD295" s="3">
        <v>93205</v>
      </c>
      <c r="BCE295" s="3">
        <v>93205</v>
      </c>
      <c r="BCF295" s="3">
        <v>93205</v>
      </c>
      <c r="BCG295" s="3">
        <v>93205</v>
      </c>
      <c r="BCH295" s="3">
        <v>93205</v>
      </c>
      <c r="BCI295" s="3">
        <v>93205</v>
      </c>
      <c r="BCJ295" s="3">
        <v>93205</v>
      </c>
      <c r="BCK295" s="3">
        <v>93205</v>
      </c>
      <c r="BCL295" s="3">
        <v>93205</v>
      </c>
      <c r="BCM295" s="3">
        <v>93205</v>
      </c>
      <c r="BCN295" s="3">
        <v>93205</v>
      </c>
      <c r="BCO295" s="3">
        <v>93205</v>
      </c>
      <c r="BCP295" s="3">
        <v>93205</v>
      </c>
      <c r="BCQ295" s="3">
        <v>93205</v>
      </c>
      <c r="BCR295" s="3">
        <v>93205</v>
      </c>
      <c r="BCS295" s="3">
        <v>93205</v>
      </c>
      <c r="BCT295" s="3">
        <v>93205</v>
      </c>
      <c r="BCU295" s="3">
        <v>93205</v>
      </c>
      <c r="BCV295" s="3">
        <v>93205</v>
      </c>
      <c r="BCW295" s="3">
        <v>93205</v>
      </c>
      <c r="BCX295" s="3">
        <v>93205</v>
      </c>
      <c r="BCY295" s="3">
        <v>93205</v>
      </c>
      <c r="BCZ295" s="3">
        <v>93205</v>
      </c>
      <c r="BDA295" s="3">
        <v>93205</v>
      </c>
      <c r="BDB295" s="3">
        <v>93205</v>
      </c>
      <c r="BDC295" s="3">
        <v>93205</v>
      </c>
      <c r="BDD295" s="3">
        <v>93205</v>
      </c>
      <c r="BDE295" s="3">
        <v>93205</v>
      </c>
      <c r="BDF295" s="3">
        <v>93205</v>
      </c>
      <c r="BDG295" s="3">
        <v>93205</v>
      </c>
      <c r="BDH295" s="3">
        <v>93205</v>
      </c>
      <c r="BDI295" s="3">
        <v>93205</v>
      </c>
      <c r="BDJ295" s="3">
        <v>93205</v>
      </c>
      <c r="BDK295" s="3">
        <v>93205</v>
      </c>
      <c r="BDL295" s="3">
        <v>93205</v>
      </c>
      <c r="BDM295" s="3">
        <v>93205</v>
      </c>
      <c r="BDN295" s="3">
        <v>93205</v>
      </c>
      <c r="BDO295" s="3">
        <v>93205</v>
      </c>
      <c r="BDP295" s="3">
        <v>93205</v>
      </c>
      <c r="BDQ295" s="3">
        <v>93205</v>
      </c>
      <c r="BDR295" s="3">
        <v>93205</v>
      </c>
      <c r="BDS295" s="3">
        <v>93205</v>
      </c>
      <c r="BDT295" s="3">
        <v>93205</v>
      </c>
      <c r="BDU295" s="3">
        <v>93205</v>
      </c>
      <c r="BDV295" s="3">
        <v>93205</v>
      </c>
      <c r="BDW295" s="3">
        <v>93205</v>
      </c>
      <c r="BDX295" s="3">
        <v>93205</v>
      </c>
      <c r="BDY295" s="3">
        <v>93205</v>
      </c>
      <c r="BDZ295" s="3">
        <v>93205</v>
      </c>
      <c r="BEA295" s="3">
        <v>93205</v>
      </c>
      <c r="BEB295" s="3">
        <v>93205</v>
      </c>
      <c r="BEC295" s="3">
        <v>93205</v>
      </c>
      <c r="BED295" s="3">
        <v>93205</v>
      </c>
      <c r="BEE295" s="3">
        <v>93205</v>
      </c>
      <c r="BEF295" s="3">
        <v>93205</v>
      </c>
      <c r="BEG295" s="3">
        <v>93205</v>
      </c>
      <c r="BEH295" s="3">
        <v>93205</v>
      </c>
      <c r="BEI295" s="3">
        <v>93205</v>
      </c>
      <c r="BEJ295" s="3">
        <v>93205</v>
      </c>
      <c r="BEK295" s="3">
        <v>93205</v>
      </c>
      <c r="BEL295" s="3">
        <v>93205</v>
      </c>
      <c r="BEM295" s="3">
        <v>93205</v>
      </c>
      <c r="BEN295" s="3">
        <v>93205</v>
      </c>
      <c r="BEO295" s="3">
        <v>93205</v>
      </c>
      <c r="BEP295" s="3">
        <v>93205</v>
      </c>
      <c r="BEQ295" s="3">
        <v>93205</v>
      </c>
      <c r="BER295" s="3">
        <v>93205</v>
      </c>
      <c r="BES295" s="3">
        <v>93205</v>
      </c>
      <c r="BET295" s="3">
        <v>93205</v>
      </c>
      <c r="BEU295" s="3">
        <v>93205</v>
      </c>
      <c r="BEV295" s="3">
        <v>93205</v>
      </c>
      <c r="BEW295" s="3">
        <v>93205</v>
      </c>
      <c r="BEX295" s="3">
        <v>93205</v>
      </c>
      <c r="BEY295" s="3">
        <v>93205</v>
      </c>
      <c r="BEZ295" s="3">
        <v>93205</v>
      </c>
      <c r="BFA295" s="3">
        <v>93205</v>
      </c>
      <c r="BFB295" s="3">
        <v>93205</v>
      </c>
      <c r="BFC295" s="3">
        <v>93205</v>
      </c>
      <c r="BFD295" s="3">
        <v>93205</v>
      </c>
      <c r="BFE295" s="3">
        <v>93205</v>
      </c>
      <c r="BFF295" s="3">
        <v>93205</v>
      </c>
      <c r="BFG295" s="3">
        <v>93205</v>
      </c>
      <c r="BFH295" s="3">
        <v>93205</v>
      </c>
      <c r="BFI295" s="3">
        <v>93205</v>
      </c>
      <c r="BFJ295" s="3">
        <v>93205</v>
      </c>
      <c r="BFK295" s="3">
        <v>93205</v>
      </c>
      <c r="BFL295" s="3">
        <v>93205</v>
      </c>
      <c r="BFM295" s="3">
        <v>93205</v>
      </c>
      <c r="BFN295" s="3">
        <v>93205</v>
      </c>
      <c r="BFO295" s="3">
        <v>93205</v>
      </c>
      <c r="BFP295" s="3">
        <v>93205</v>
      </c>
      <c r="BFQ295" s="3">
        <v>93205</v>
      </c>
      <c r="BFR295" s="3">
        <v>93205</v>
      </c>
      <c r="BFS295" s="3">
        <v>93205</v>
      </c>
      <c r="BFT295" s="3">
        <v>93205</v>
      </c>
      <c r="BFU295" s="3">
        <v>93205</v>
      </c>
      <c r="BFV295" s="3">
        <v>93205</v>
      </c>
      <c r="BFW295" s="3">
        <v>93205</v>
      </c>
      <c r="BFX295" s="3">
        <v>93205</v>
      </c>
      <c r="BFY295" s="3">
        <v>93205</v>
      </c>
      <c r="BFZ295" s="3">
        <v>93205</v>
      </c>
      <c r="BGA295" s="3">
        <v>93205</v>
      </c>
      <c r="BGB295" s="3">
        <v>93205</v>
      </c>
      <c r="BGC295" s="3">
        <v>93205</v>
      </c>
      <c r="BGD295" s="3">
        <v>93205</v>
      </c>
      <c r="BGE295" s="3">
        <v>93205</v>
      </c>
      <c r="BGF295" s="3">
        <v>93205</v>
      </c>
      <c r="BGG295" s="3">
        <v>93205</v>
      </c>
      <c r="BGH295" s="3">
        <v>93205</v>
      </c>
      <c r="BGI295" s="3">
        <v>93205</v>
      </c>
      <c r="BGJ295" s="3">
        <v>93205</v>
      </c>
      <c r="BGK295" s="3">
        <v>93205</v>
      </c>
      <c r="BGL295" s="3">
        <v>93205</v>
      </c>
      <c r="BGM295" s="3">
        <v>93205</v>
      </c>
      <c r="BGN295" s="3">
        <v>93205</v>
      </c>
      <c r="BGO295" s="3">
        <v>93205</v>
      </c>
      <c r="BGP295" s="3">
        <v>93205</v>
      </c>
      <c r="BGQ295" s="3">
        <v>93205</v>
      </c>
      <c r="BGR295" s="3">
        <v>93205</v>
      </c>
      <c r="BGS295" s="3">
        <v>93205</v>
      </c>
      <c r="BGT295" s="3">
        <v>93205</v>
      </c>
      <c r="BGU295" s="3">
        <v>93205</v>
      </c>
      <c r="BGV295" s="3">
        <v>93205</v>
      </c>
      <c r="BGW295" s="3">
        <v>93205</v>
      </c>
      <c r="BGX295" s="3">
        <v>93205</v>
      </c>
      <c r="BGY295" s="3">
        <v>93205</v>
      </c>
      <c r="BGZ295" s="3">
        <v>93205</v>
      </c>
      <c r="BHA295" s="3">
        <v>93205</v>
      </c>
      <c r="BHB295" s="3">
        <v>93205</v>
      </c>
      <c r="BHC295" s="3">
        <v>93205</v>
      </c>
      <c r="BHD295" s="3">
        <v>93205</v>
      </c>
      <c r="BHE295" s="3">
        <v>93205</v>
      </c>
      <c r="BHF295" s="3">
        <v>93205</v>
      </c>
      <c r="BHG295" s="3">
        <v>93205</v>
      </c>
      <c r="BHH295" s="3">
        <v>93205</v>
      </c>
      <c r="BHI295" s="3">
        <v>93205</v>
      </c>
      <c r="BHJ295" s="3">
        <v>93205</v>
      </c>
      <c r="BHK295" s="3">
        <v>93205</v>
      </c>
      <c r="BHL295" s="3">
        <v>93205</v>
      </c>
      <c r="BHM295" s="3">
        <v>93205</v>
      </c>
      <c r="BHN295" s="3">
        <v>93205</v>
      </c>
      <c r="BHO295" s="3">
        <v>93205</v>
      </c>
      <c r="BHP295" s="3">
        <v>93205</v>
      </c>
      <c r="BHQ295" s="3">
        <v>93205</v>
      </c>
      <c r="BHR295" s="3">
        <v>93205</v>
      </c>
      <c r="BHS295" s="3">
        <v>93205</v>
      </c>
      <c r="BHT295" s="3">
        <v>93205</v>
      </c>
      <c r="BHU295" s="3">
        <v>93205</v>
      </c>
      <c r="BHV295" s="3">
        <v>93205</v>
      </c>
      <c r="BHW295" s="3">
        <v>93205</v>
      </c>
      <c r="BHX295" s="3">
        <v>93205</v>
      </c>
      <c r="BHY295" s="3">
        <v>93205</v>
      </c>
      <c r="BHZ295" s="3">
        <v>93205</v>
      </c>
      <c r="BIA295" s="3">
        <v>93205</v>
      </c>
      <c r="BIB295" s="3">
        <v>93205</v>
      </c>
      <c r="BIC295" s="3">
        <v>93205</v>
      </c>
      <c r="BID295" s="3">
        <v>93205</v>
      </c>
      <c r="BIE295" s="3">
        <v>93205</v>
      </c>
      <c r="BIF295" s="3">
        <v>93205</v>
      </c>
      <c r="BIG295" s="3">
        <v>93205</v>
      </c>
      <c r="BIH295" s="3">
        <v>93205</v>
      </c>
      <c r="BII295" s="3">
        <v>93205</v>
      </c>
      <c r="BIJ295" s="3">
        <v>93205</v>
      </c>
      <c r="BIK295" s="3">
        <v>93205</v>
      </c>
      <c r="BIL295" s="3">
        <v>93205</v>
      </c>
      <c r="BIM295" s="3">
        <v>93205</v>
      </c>
      <c r="BIN295" s="3">
        <v>93205</v>
      </c>
      <c r="BIO295" s="3">
        <v>93205</v>
      </c>
      <c r="BIP295" s="3">
        <v>93205</v>
      </c>
      <c r="BIQ295" s="3">
        <v>93205</v>
      </c>
      <c r="BIR295" s="3">
        <v>93205</v>
      </c>
      <c r="BIS295" s="3">
        <v>93205</v>
      </c>
      <c r="BIT295" s="3">
        <v>93205</v>
      </c>
      <c r="BIU295" s="3">
        <v>93205</v>
      </c>
      <c r="BIV295" s="3">
        <v>93205</v>
      </c>
      <c r="BIW295" s="3">
        <v>93205</v>
      </c>
      <c r="BIX295" s="3">
        <v>93205</v>
      </c>
      <c r="BIY295" s="3">
        <v>93205</v>
      </c>
      <c r="BIZ295" s="3">
        <v>93205</v>
      </c>
      <c r="BJA295" s="3">
        <v>93205</v>
      </c>
      <c r="BJB295" s="3">
        <v>93205</v>
      </c>
      <c r="BJC295" s="3">
        <v>93205</v>
      </c>
      <c r="BJD295" s="3">
        <v>93205</v>
      </c>
      <c r="BJE295" s="3">
        <v>93205</v>
      </c>
      <c r="BJF295" s="3">
        <v>93205</v>
      </c>
      <c r="BJG295" s="3">
        <v>93205</v>
      </c>
      <c r="BJH295" s="3">
        <v>93205</v>
      </c>
      <c r="BJI295" s="3">
        <v>93205</v>
      </c>
      <c r="BJJ295" s="3">
        <v>93205</v>
      </c>
      <c r="BJK295" s="3">
        <v>93205</v>
      </c>
      <c r="BJL295" s="3">
        <v>93205</v>
      </c>
      <c r="BJM295" s="3">
        <v>93205</v>
      </c>
      <c r="BJN295" s="3">
        <v>93205</v>
      </c>
      <c r="BJO295" s="3">
        <v>93205</v>
      </c>
      <c r="BJP295" s="3">
        <v>93205</v>
      </c>
      <c r="BJQ295" s="3">
        <v>93205</v>
      </c>
      <c r="BJR295" s="3">
        <v>93205</v>
      </c>
      <c r="BJS295" s="3">
        <v>93205</v>
      </c>
      <c r="BJT295" s="3">
        <v>93205</v>
      </c>
      <c r="BJU295" s="3">
        <v>93205</v>
      </c>
      <c r="BJV295" s="3">
        <v>93205</v>
      </c>
      <c r="BJW295" s="3">
        <v>93205</v>
      </c>
      <c r="BJX295" s="3">
        <v>93205</v>
      </c>
      <c r="BJY295" s="3">
        <v>93205</v>
      </c>
      <c r="BJZ295" s="3">
        <v>93205</v>
      </c>
      <c r="BKA295" s="3">
        <v>93205</v>
      </c>
      <c r="BKB295" s="3">
        <v>93205</v>
      </c>
      <c r="BKC295" s="3">
        <v>93205</v>
      </c>
      <c r="BKD295" s="3">
        <v>93205</v>
      </c>
      <c r="BKE295" s="3">
        <v>93205</v>
      </c>
      <c r="BKF295" s="3">
        <v>93205</v>
      </c>
      <c r="BKG295" s="3">
        <v>93205</v>
      </c>
      <c r="BKH295" s="3">
        <v>93205</v>
      </c>
      <c r="BKI295" s="3">
        <v>93205</v>
      </c>
      <c r="BKJ295" s="3">
        <v>93205</v>
      </c>
      <c r="BKK295" s="3">
        <v>93205</v>
      </c>
      <c r="BKL295" s="3">
        <v>93205</v>
      </c>
      <c r="BKM295" s="3">
        <v>93205</v>
      </c>
      <c r="BKN295" s="3">
        <v>93205</v>
      </c>
      <c r="BKO295" s="3">
        <v>93205</v>
      </c>
      <c r="BKP295" s="3">
        <v>93205</v>
      </c>
      <c r="BKQ295" s="3">
        <v>93205</v>
      </c>
      <c r="BKR295" s="3">
        <v>93205</v>
      </c>
      <c r="BKS295" s="3">
        <v>93205</v>
      </c>
      <c r="BKT295" s="3">
        <v>93205</v>
      </c>
      <c r="BKU295" s="3">
        <v>93205</v>
      </c>
      <c r="BKV295" s="3">
        <v>93205</v>
      </c>
      <c r="BKW295" s="3">
        <v>93205</v>
      </c>
      <c r="BKX295" s="3">
        <v>93205</v>
      </c>
      <c r="BKY295" s="3">
        <v>93205</v>
      </c>
      <c r="BKZ295" s="3">
        <v>93205</v>
      </c>
      <c r="BLA295" s="3">
        <v>93205</v>
      </c>
      <c r="BLB295" s="3">
        <v>93205</v>
      </c>
      <c r="BLC295" s="3">
        <v>93205</v>
      </c>
      <c r="BLD295" s="3">
        <v>93205</v>
      </c>
      <c r="BLE295" s="3">
        <v>93205</v>
      </c>
      <c r="BLF295" s="3">
        <v>93205</v>
      </c>
      <c r="BLG295" s="3">
        <v>93205</v>
      </c>
      <c r="BLH295" s="3">
        <v>93205</v>
      </c>
      <c r="BLI295" s="3">
        <v>93205</v>
      </c>
      <c r="BLJ295" s="3">
        <v>93205</v>
      </c>
      <c r="BLK295" s="3">
        <v>93205</v>
      </c>
      <c r="BLL295" s="3">
        <v>93205</v>
      </c>
      <c r="BLM295" s="3">
        <v>93205</v>
      </c>
      <c r="BLN295" s="3">
        <v>93205</v>
      </c>
      <c r="BLO295" s="3">
        <v>93205</v>
      </c>
      <c r="BLP295" s="3">
        <v>93205</v>
      </c>
      <c r="BLQ295" s="3">
        <v>93205</v>
      </c>
      <c r="BLR295" s="3">
        <v>93205</v>
      </c>
      <c r="BLS295" s="3">
        <v>93205</v>
      </c>
      <c r="BLT295" s="3">
        <v>93205</v>
      </c>
      <c r="BLU295" s="3">
        <v>93205</v>
      </c>
      <c r="BLV295" s="3">
        <v>93205</v>
      </c>
      <c r="BLW295" s="3">
        <v>93205</v>
      </c>
      <c r="BLX295" s="3">
        <v>93205</v>
      </c>
      <c r="BLY295" s="3">
        <v>93205</v>
      </c>
      <c r="BLZ295" s="3">
        <v>93205</v>
      </c>
      <c r="BMA295" s="3">
        <v>93205</v>
      </c>
      <c r="BMB295" s="3">
        <v>93205</v>
      </c>
      <c r="BMC295" s="3">
        <v>93205</v>
      </c>
      <c r="BMD295" s="3">
        <v>93205</v>
      </c>
      <c r="BME295" s="3">
        <v>93205</v>
      </c>
      <c r="BMF295" s="3">
        <v>93205</v>
      </c>
      <c r="BMG295" s="3">
        <v>93205</v>
      </c>
      <c r="BMH295" s="3">
        <v>93205</v>
      </c>
      <c r="BMI295" s="3">
        <v>93205</v>
      </c>
      <c r="BMJ295" s="3">
        <v>93205</v>
      </c>
      <c r="BMK295" s="3">
        <v>93205</v>
      </c>
      <c r="BML295" s="3">
        <v>93205</v>
      </c>
      <c r="BMM295" s="3">
        <v>93205</v>
      </c>
      <c r="BMN295" s="3">
        <v>93205</v>
      </c>
      <c r="BMO295" s="3">
        <v>93205</v>
      </c>
      <c r="BMP295" s="3">
        <v>93205</v>
      </c>
      <c r="BMQ295" s="3">
        <v>93205</v>
      </c>
      <c r="BMR295" s="3">
        <v>93205</v>
      </c>
      <c r="BMS295" s="3">
        <v>93205</v>
      </c>
      <c r="BMT295" s="3">
        <v>93205</v>
      </c>
      <c r="BMU295" s="3">
        <v>93205</v>
      </c>
      <c r="BMV295" s="3">
        <v>93205</v>
      </c>
      <c r="BMW295" s="3">
        <v>93205</v>
      </c>
      <c r="BMX295" s="3">
        <v>93205</v>
      </c>
      <c r="BMY295" s="3">
        <v>93205</v>
      </c>
      <c r="BMZ295" s="3">
        <v>93205</v>
      </c>
      <c r="BNA295" s="3">
        <v>93205</v>
      </c>
      <c r="BNB295" s="3">
        <v>93205</v>
      </c>
      <c r="BNC295" s="3">
        <v>93205</v>
      </c>
      <c r="BND295" s="3">
        <v>93205</v>
      </c>
      <c r="BNE295" s="3">
        <v>93205</v>
      </c>
      <c r="BNF295" s="3">
        <v>93205</v>
      </c>
      <c r="BNG295" s="3">
        <v>93205</v>
      </c>
      <c r="BNH295" s="3">
        <v>93205</v>
      </c>
      <c r="BNI295" s="3">
        <v>93205</v>
      </c>
      <c r="BNJ295" s="3">
        <v>93205</v>
      </c>
      <c r="BNK295" s="3">
        <v>93205</v>
      </c>
      <c r="BNL295" s="3">
        <v>93205</v>
      </c>
      <c r="BNM295" s="3">
        <v>93205</v>
      </c>
      <c r="BNN295" s="3">
        <v>93205</v>
      </c>
      <c r="BNO295" s="3">
        <v>93205</v>
      </c>
      <c r="BNP295" s="3">
        <v>93205</v>
      </c>
      <c r="BNQ295" s="3">
        <v>93205</v>
      </c>
      <c r="BNR295" s="3">
        <v>93205</v>
      </c>
      <c r="BNS295" s="3">
        <v>93205</v>
      </c>
      <c r="BNT295" s="3">
        <v>93205</v>
      </c>
      <c r="BNU295" s="3">
        <v>93205</v>
      </c>
      <c r="BNV295" s="3">
        <v>93205</v>
      </c>
      <c r="BNW295" s="3">
        <v>93205</v>
      </c>
      <c r="BNX295" s="3">
        <v>93205</v>
      </c>
      <c r="BNY295" s="3">
        <v>93205</v>
      </c>
      <c r="BNZ295" s="3">
        <v>93205</v>
      </c>
      <c r="BOA295" s="3">
        <v>93205</v>
      </c>
      <c r="BOB295" s="3">
        <v>93205</v>
      </c>
      <c r="BOC295" s="3">
        <v>93205</v>
      </c>
      <c r="BOD295" s="3">
        <v>93205</v>
      </c>
      <c r="BOE295" s="3">
        <v>93205</v>
      </c>
      <c r="BOF295" s="3">
        <v>93205</v>
      </c>
      <c r="BOG295" s="3">
        <v>93205</v>
      </c>
      <c r="BOH295" s="3">
        <v>93205</v>
      </c>
      <c r="BOI295" s="3">
        <v>93205</v>
      </c>
      <c r="BOJ295" s="3">
        <v>93205</v>
      </c>
      <c r="BOK295" s="3">
        <v>93205</v>
      </c>
      <c r="BOL295" s="3">
        <v>93205</v>
      </c>
      <c r="BOM295" s="3">
        <v>93205</v>
      </c>
      <c r="BON295" s="3">
        <v>93205</v>
      </c>
      <c r="BOO295" s="3">
        <v>93205</v>
      </c>
      <c r="BOP295" s="3">
        <v>93205</v>
      </c>
      <c r="BOQ295" s="3">
        <v>93205</v>
      </c>
      <c r="BOR295" s="3">
        <v>93205</v>
      </c>
      <c r="BOS295" s="3">
        <v>93205</v>
      </c>
      <c r="BOT295" s="3">
        <v>93205</v>
      </c>
      <c r="BOU295" s="3">
        <v>93205</v>
      </c>
      <c r="BOV295" s="3">
        <v>93205</v>
      </c>
      <c r="BOW295" s="3">
        <v>93205</v>
      </c>
      <c r="BOX295" s="3">
        <v>93205</v>
      </c>
      <c r="BOY295" s="3">
        <v>93205</v>
      </c>
      <c r="BOZ295" s="3">
        <v>93205</v>
      </c>
      <c r="BPA295" s="3">
        <v>93205</v>
      </c>
      <c r="BPB295" s="3">
        <v>93205</v>
      </c>
      <c r="BPC295" s="3">
        <v>93205</v>
      </c>
      <c r="BPD295" s="3">
        <v>93205</v>
      </c>
      <c r="BPE295" s="3">
        <v>93205</v>
      </c>
      <c r="BPF295" s="3">
        <v>93205</v>
      </c>
      <c r="BPG295" s="3">
        <v>93205</v>
      </c>
      <c r="BPH295" s="3">
        <v>93205</v>
      </c>
      <c r="BPI295" s="3">
        <v>93205</v>
      </c>
      <c r="BPJ295" s="3">
        <v>93205</v>
      </c>
      <c r="BPK295" s="3">
        <v>93205</v>
      </c>
      <c r="BPL295" s="3">
        <v>93205</v>
      </c>
      <c r="BPM295" s="3">
        <v>93205</v>
      </c>
      <c r="BPN295" s="3">
        <v>93205</v>
      </c>
      <c r="BPO295" s="3">
        <v>93205</v>
      </c>
      <c r="BPP295" s="3">
        <v>93205</v>
      </c>
      <c r="BPQ295" s="3">
        <v>93205</v>
      </c>
      <c r="BPR295" s="3">
        <v>93205</v>
      </c>
      <c r="BPS295" s="3">
        <v>93205</v>
      </c>
      <c r="BPT295" s="3">
        <v>93205</v>
      </c>
      <c r="BPU295" s="3">
        <v>93205</v>
      </c>
      <c r="BPV295" s="3">
        <v>93205</v>
      </c>
      <c r="BPW295" s="3">
        <v>93205</v>
      </c>
      <c r="BPX295" s="3">
        <v>93205</v>
      </c>
      <c r="BPY295" s="3">
        <v>93205</v>
      </c>
      <c r="BPZ295" s="3">
        <v>93205</v>
      </c>
      <c r="BQA295" s="3">
        <v>93205</v>
      </c>
      <c r="BQB295" s="3">
        <v>93205</v>
      </c>
      <c r="BQC295" s="3">
        <v>93205</v>
      </c>
      <c r="BQD295" s="3">
        <v>93205</v>
      </c>
      <c r="BQE295" s="3">
        <v>93205</v>
      </c>
      <c r="BQF295" s="3">
        <v>93205</v>
      </c>
      <c r="BQG295" s="3">
        <v>93205</v>
      </c>
      <c r="BQH295" s="3">
        <v>93205</v>
      </c>
      <c r="BQI295" s="3">
        <v>93205</v>
      </c>
      <c r="BQJ295" s="3">
        <v>93205</v>
      </c>
      <c r="BQK295" s="3">
        <v>93205</v>
      </c>
      <c r="BQL295" s="3">
        <v>93205</v>
      </c>
      <c r="BQM295" s="3">
        <v>93205</v>
      </c>
      <c r="BQN295" s="3">
        <v>93205</v>
      </c>
      <c r="BQO295" s="3">
        <v>93205</v>
      </c>
      <c r="BQP295" s="3">
        <v>93205</v>
      </c>
      <c r="BQQ295" s="3">
        <v>93205</v>
      </c>
      <c r="BQR295" s="3">
        <v>93205</v>
      </c>
      <c r="BQS295" s="3">
        <v>93205</v>
      </c>
      <c r="BQT295" s="3">
        <v>93205</v>
      </c>
      <c r="BQU295" s="3">
        <v>93205</v>
      </c>
      <c r="BQV295" s="3">
        <v>93205</v>
      </c>
      <c r="BQW295" s="3">
        <v>93205</v>
      </c>
      <c r="BQX295" s="3">
        <v>93205</v>
      </c>
      <c r="BQY295" s="3">
        <v>93205</v>
      </c>
      <c r="BQZ295" s="3">
        <v>93205</v>
      </c>
      <c r="BRA295" s="3">
        <v>93205</v>
      </c>
      <c r="BRB295" s="3">
        <v>93205</v>
      </c>
      <c r="BRC295" s="3">
        <v>93205</v>
      </c>
      <c r="BRD295" s="3">
        <v>93205</v>
      </c>
      <c r="BRE295" s="3">
        <v>93205</v>
      </c>
      <c r="BRF295" s="3">
        <v>93205</v>
      </c>
      <c r="BRG295" s="3">
        <v>93205</v>
      </c>
      <c r="BRH295" s="3">
        <v>93205</v>
      </c>
      <c r="BRI295" s="3">
        <v>93205</v>
      </c>
      <c r="BRJ295" s="3">
        <v>93205</v>
      </c>
      <c r="BRK295" s="3">
        <v>93205</v>
      </c>
      <c r="BRL295" s="3">
        <v>93205</v>
      </c>
      <c r="BRM295" s="3">
        <v>93205</v>
      </c>
      <c r="BRN295" s="3">
        <v>93205</v>
      </c>
      <c r="BRO295" s="3">
        <v>93205</v>
      </c>
      <c r="BRP295" s="3">
        <v>93205</v>
      </c>
      <c r="BRQ295" s="3">
        <v>93205</v>
      </c>
      <c r="BRR295" s="3">
        <v>93205</v>
      </c>
      <c r="BRS295" s="3">
        <v>93205</v>
      </c>
      <c r="BRT295" s="3">
        <v>93205</v>
      </c>
      <c r="BRU295" s="3">
        <v>93205</v>
      </c>
      <c r="BRV295" s="3">
        <v>93205</v>
      </c>
      <c r="BRW295" s="3">
        <v>93205</v>
      </c>
      <c r="BRX295" s="3">
        <v>93205</v>
      </c>
      <c r="BRY295" s="3">
        <v>93205</v>
      </c>
      <c r="BRZ295" s="3">
        <v>93205</v>
      </c>
      <c r="BSA295" s="3">
        <v>93205</v>
      </c>
      <c r="BSB295" s="3">
        <v>93205</v>
      </c>
      <c r="BSC295" s="3">
        <v>93205</v>
      </c>
      <c r="BSD295" s="3">
        <v>93205</v>
      </c>
      <c r="BSE295" s="3">
        <v>93205</v>
      </c>
      <c r="BSF295" s="3">
        <v>93205</v>
      </c>
      <c r="BSG295" s="3">
        <v>93205</v>
      </c>
      <c r="BSH295" s="3">
        <v>93205</v>
      </c>
      <c r="BSI295" s="3">
        <v>93205</v>
      </c>
      <c r="BSJ295" s="3">
        <v>93205</v>
      </c>
      <c r="BSK295" s="3">
        <v>93205</v>
      </c>
      <c r="BSL295" s="3">
        <v>93205</v>
      </c>
      <c r="BSM295" s="3">
        <v>93205</v>
      </c>
      <c r="BSN295" s="3">
        <v>93205</v>
      </c>
      <c r="BSO295" s="3">
        <v>93205</v>
      </c>
      <c r="BSP295" s="3">
        <v>93205</v>
      </c>
      <c r="BSQ295" s="3">
        <v>93205</v>
      </c>
      <c r="BSR295" s="3">
        <v>93205</v>
      </c>
      <c r="BSS295" s="3">
        <v>93205</v>
      </c>
      <c r="BST295" s="3">
        <v>93205</v>
      </c>
      <c r="BSU295" s="3">
        <v>93205</v>
      </c>
      <c r="BSV295" s="3">
        <v>93205</v>
      </c>
      <c r="BSW295" s="3">
        <v>93205</v>
      </c>
      <c r="BSX295" s="3">
        <v>93205</v>
      </c>
      <c r="BSY295" s="3">
        <v>93205</v>
      </c>
      <c r="BSZ295" s="3">
        <v>93205</v>
      </c>
      <c r="BTA295" s="3">
        <v>93205</v>
      </c>
      <c r="BTB295" s="3">
        <v>93205</v>
      </c>
      <c r="BTC295" s="3">
        <v>93205</v>
      </c>
      <c r="BTD295" s="3">
        <v>93205</v>
      </c>
      <c r="BTE295" s="3">
        <v>93205</v>
      </c>
      <c r="BTF295" s="3">
        <v>93205</v>
      </c>
      <c r="BTG295" s="3">
        <v>93205</v>
      </c>
      <c r="BTH295" s="3">
        <v>93205</v>
      </c>
      <c r="BTI295" s="3">
        <v>93205</v>
      </c>
      <c r="BTJ295" s="3">
        <v>93205</v>
      </c>
      <c r="BTK295" s="3">
        <v>93205</v>
      </c>
      <c r="BTL295" s="3">
        <v>93205</v>
      </c>
      <c r="BTM295" s="3">
        <v>93205</v>
      </c>
      <c r="BTN295" s="3">
        <v>93205</v>
      </c>
      <c r="BTO295" s="3">
        <v>93205</v>
      </c>
      <c r="BTP295" s="3">
        <v>93205</v>
      </c>
      <c r="BTQ295" s="3">
        <v>93205</v>
      </c>
      <c r="BTR295" s="3">
        <v>93205</v>
      </c>
      <c r="BTS295" s="3">
        <v>93205</v>
      </c>
      <c r="BTT295" s="3">
        <v>93205</v>
      </c>
      <c r="BTU295" s="3">
        <v>93205</v>
      </c>
      <c r="BTV295" s="3">
        <v>93205</v>
      </c>
      <c r="BTW295" s="3">
        <v>93205</v>
      </c>
      <c r="BTX295" s="3">
        <v>93205</v>
      </c>
      <c r="BTY295" s="3">
        <v>93205</v>
      </c>
      <c r="BTZ295" s="3">
        <v>93205</v>
      </c>
      <c r="BUA295" s="3">
        <v>93205</v>
      </c>
      <c r="BUB295" s="3">
        <v>93205</v>
      </c>
      <c r="BUC295" s="3">
        <v>93205</v>
      </c>
      <c r="BUD295" s="3">
        <v>93205</v>
      </c>
      <c r="BUE295" s="3">
        <v>93205</v>
      </c>
      <c r="BUF295" s="3">
        <v>93205</v>
      </c>
      <c r="BUG295" s="3">
        <v>93205</v>
      </c>
      <c r="BUH295" s="3">
        <v>93205</v>
      </c>
      <c r="BUI295" s="3">
        <v>93205</v>
      </c>
      <c r="BUJ295" s="3">
        <v>93205</v>
      </c>
      <c r="BUK295" s="3">
        <v>93205</v>
      </c>
      <c r="BUL295" s="3">
        <v>93205</v>
      </c>
      <c r="BUM295" s="3">
        <v>93205</v>
      </c>
      <c r="BUN295" s="3">
        <v>93205</v>
      </c>
      <c r="BUO295" s="3">
        <v>93205</v>
      </c>
      <c r="BUP295" s="3">
        <v>93205</v>
      </c>
      <c r="BUQ295" s="3">
        <v>93205</v>
      </c>
      <c r="BUR295" s="3">
        <v>93205</v>
      </c>
      <c r="BUS295" s="3">
        <v>93205</v>
      </c>
      <c r="BUT295" s="3">
        <v>93205</v>
      </c>
      <c r="BUU295" s="3">
        <v>93205</v>
      </c>
      <c r="BUV295" s="3">
        <v>93205</v>
      </c>
      <c r="BUW295" s="3">
        <v>93205</v>
      </c>
      <c r="BUX295" s="3">
        <v>93205</v>
      </c>
      <c r="BUY295" s="3">
        <v>93205</v>
      </c>
      <c r="BUZ295" s="3">
        <v>93205</v>
      </c>
      <c r="BVA295" s="3">
        <v>93205</v>
      </c>
      <c r="BVB295" s="3">
        <v>93205</v>
      </c>
      <c r="BVC295" s="3">
        <v>93205</v>
      </c>
      <c r="BVD295" s="3">
        <v>93205</v>
      </c>
      <c r="BVE295" s="3">
        <v>93205</v>
      </c>
      <c r="BVF295" s="3">
        <v>93205</v>
      </c>
      <c r="BVG295" s="3">
        <v>93205</v>
      </c>
      <c r="BVH295" s="3">
        <v>93205</v>
      </c>
      <c r="BVI295" s="3">
        <v>93205</v>
      </c>
      <c r="BVJ295" s="3">
        <v>93205</v>
      </c>
      <c r="BVK295" s="3">
        <v>93205</v>
      </c>
      <c r="BVL295" s="3">
        <v>93205</v>
      </c>
      <c r="BVM295" s="3">
        <v>93205</v>
      </c>
      <c r="BVN295" s="3">
        <v>93205</v>
      </c>
      <c r="BVO295" s="3">
        <v>93205</v>
      </c>
      <c r="BVP295" s="3">
        <v>93205</v>
      </c>
      <c r="BVQ295" s="3">
        <v>93205</v>
      </c>
      <c r="BVR295" s="3">
        <v>93205</v>
      </c>
      <c r="BVS295" s="3">
        <v>93205</v>
      </c>
      <c r="BVT295" s="3">
        <v>93205</v>
      </c>
      <c r="BVU295" s="3">
        <v>93205</v>
      </c>
      <c r="BVV295" s="3">
        <v>93205</v>
      </c>
      <c r="BVW295" s="3">
        <v>93205</v>
      </c>
      <c r="BVX295" s="3">
        <v>93205</v>
      </c>
      <c r="BVY295" s="3">
        <v>93205</v>
      </c>
      <c r="BVZ295" s="3">
        <v>93205</v>
      </c>
      <c r="BWA295" s="3">
        <v>93205</v>
      </c>
      <c r="BWB295" s="3">
        <v>93205</v>
      </c>
      <c r="BWC295" s="3">
        <v>93205</v>
      </c>
      <c r="BWD295" s="3">
        <v>93205</v>
      </c>
      <c r="BWE295" s="3">
        <v>93205</v>
      </c>
      <c r="BWF295" s="3">
        <v>93205</v>
      </c>
      <c r="BWG295" s="3">
        <v>93205</v>
      </c>
      <c r="BWH295" s="3">
        <v>93205</v>
      </c>
      <c r="BWI295" s="3">
        <v>93205</v>
      </c>
      <c r="BWJ295" s="3">
        <v>93205</v>
      </c>
      <c r="BWK295" s="3">
        <v>93205</v>
      </c>
      <c r="BWL295" s="3">
        <v>93205</v>
      </c>
      <c r="BWM295" s="3">
        <v>93205</v>
      </c>
      <c r="BWN295" s="3">
        <v>93205</v>
      </c>
      <c r="BWO295" s="3">
        <v>93205</v>
      </c>
      <c r="BWP295" s="3">
        <v>93205</v>
      </c>
      <c r="BWQ295" s="3">
        <v>93205</v>
      </c>
      <c r="BWR295" s="3">
        <v>93205</v>
      </c>
      <c r="BWS295" s="3">
        <v>93205</v>
      </c>
      <c r="BWT295" s="3">
        <v>93205</v>
      </c>
      <c r="BWU295" s="3">
        <v>93205</v>
      </c>
      <c r="BWV295" s="3">
        <v>93205</v>
      </c>
      <c r="BWW295" s="3">
        <v>93205</v>
      </c>
      <c r="BWX295" s="3">
        <v>93205</v>
      </c>
      <c r="BWY295" s="3">
        <v>93205</v>
      </c>
      <c r="BWZ295" s="3">
        <v>93205</v>
      </c>
      <c r="BXA295" s="3">
        <v>93205</v>
      </c>
      <c r="BXB295" s="3">
        <v>93205</v>
      </c>
      <c r="BXC295" s="3">
        <v>93205</v>
      </c>
      <c r="BXD295" s="3">
        <v>93205</v>
      </c>
      <c r="BXE295" s="3">
        <v>93205</v>
      </c>
      <c r="BXF295" s="3">
        <v>93205</v>
      </c>
      <c r="BXG295" s="3">
        <v>93205</v>
      </c>
      <c r="BXH295" s="3">
        <v>93205</v>
      </c>
      <c r="BXI295" s="3">
        <v>93205</v>
      </c>
      <c r="BXJ295" s="3">
        <v>93205</v>
      </c>
      <c r="BXK295" s="3">
        <v>93205</v>
      </c>
      <c r="BXL295" s="3">
        <v>93205</v>
      </c>
      <c r="BXM295" s="3">
        <v>93205</v>
      </c>
      <c r="BXN295" s="3">
        <v>93205</v>
      </c>
      <c r="BXO295" s="3">
        <v>93205</v>
      </c>
      <c r="BXP295" s="3">
        <v>93205</v>
      </c>
      <c r="BXQ295" s="3">
        <v>93205</v>
      </c>
      <c r="BXR295" s="3">
        <v>93205</v>
      </c>
      <c r="BXS295" s="3">
        <v>93205</v>
      </c>
      <c r="BXT295" s="3">
        <v>93205</v>
      </c>
      <c r="BXU295" s="3">
        <v>93205</v>
      </c>
      <c r="BXV295" s="3">
        <v>93205</v>
      </c>
      <c r="BXW295" s="3">
        <v>93205</v>
      </c>
      <c r="BXX295" s="3">
        <v>93205</v>
      </c>
      <c r="BXY295" s="3">
        <v>93205</v>
      </c>
      <c r="BXZ295" s="3">
        <v>93205</v>
      </c>
      <c r="BYA295" s="3">
        <v>93205</v>
      </c>
      <c r="BYB295" s="3">
        <v>93205</v>
      </c>
      <c r="BYC295" s="3">
        <v>93205</v>
      </c>
      <c r="BYD295" s="3">
        <v>93205</v>
      </c>
      <c r="BYE295" s="3">
        <v>93205</v>
      </c>
      <c r="BYF295" s="3">
        <v>93205</v>
      </c>
      <c r="BYG295" s="3">
        <v>93205</v>
      </c>
      <c r="BYH295" s="3">
        <v>93205</v>
      </c>
      <c r="BYI295" s="3">
        <v>93205</v>
      </c>
      <c r="BYJ295" s="3">
        <v>93205</v>
      </c>
      <c r="BYK295" s="3">
        <v>93205</v>
      </c>
      <c r="BYL295" s="3">
        <v>93205</v>
      </c>
      <c r="BYM295" s="3">
        <v>93205</v>
      </c>
      <c r="BYN295" s="3">
        <v>93205</v>
      </c>
      <c r="BYO295" s="3">
        <v>93205</v>
      </c>
      <c r="BYP295" s="3">
        <v>93205</v>
      </c>
      <c r="BYQ295" s="3">
        <v>93205</v>
      </c>
      <c r="BYR295" s="3">
        <v>93205</v>
      </c>
      <c r="BYS295" s="3">
        <v>93205</v>
      </c>
      <c r="BYT295" s="3">
        <v>93205</v>
      </c>
      <c r="BYU295" s="3">
        <v>93205</v>
      </c>
      <c r="BYV295" s="3">
        <v>93205</v>
      </c>
      <c r="BYW295" s="3">
        <v>93205</v>
      </c>
      <c r="BYX295" s="3">
        <v>93205</v>
      </c>
      <c r="BYY295" s="3">
        <v>93205</v>
      </c>
      <c r="BYZ295" s="3">
        <v>93205</v>
      </c>
      <c r="BZA295" s="3">
        <v>93205</v>
      </c>
      <c r="BZB295" s="3">
        <v>93205</v>
      </c>
      <c r="BZC295" s="3">
        <v>93205</v>
      </c>
      <c r="BZD295" s="3">
        <v>93205</v>
      </c>
      <c r="BZE295" s="3">
        <v>93205</v>
      </c>
      <c r="BZF295" s="3">
        <v>93205</v>
      </c>
      <c r="BZG295" s="3">
        <v>93205</v>
      </c>
      <c r="BZH295" s="3">
        <v>93205</v>
      </c>
      <c r="BZI295" s="3">
        <v>93205</v>
      </c>
      <c r="BZJ295" s="3">
        <v>93205</v>
      </c>
      <c r="BZK295" s="3">
        <v>93205</v>
      </c>
      <c r="BZL295" s="3">
        <v>93205</v>
      </c>
      <c r="BZM295" s="3">
        <v>93205</v>
      </c>
      <c r="BZN295" s="3">
        <v>93205</v>
      </c>
      <c r="BZO295" s="3">
        <v>93205</v>
      </c>
      <c r="BZP295" s="3">
        <v>93205</v>
      </c>
      <c r="BZQ295" s="3">
        <v>93205</v>
      </c>
      <c r="BZR295" s="3">
        <v>93205</v>
      </c>
      <c r="BZS295" s="3">
        <v>93205</v>
      </c>
      <c r="BZT295" s="3">
        <v>93205</v>
      </c>
      <c r="BZU295" s="3">
        <v>93205</v>
      </c>
      <c r="BZV295" s="3">
        <v>93205</v>
      </c>
      <c r="BZW295" s="3">
        <v>93205</v>
      </c>
      <c r="BZX295" s="3">
        <v>93205</v>
      </c>
      <c r="BZY295" s="3">
        <v>93205</v>
      </c>
      <c r="BZZ295" s="3">
        <v>93205</v>
      </c>
      <c r="CAA295" s="3">
        <v>93205</v>
      </c>
      <c r="CAB295" s="3">
        <v>93205</v>
      </c>
      <c r="CAC295" s="3">
        <v>93205</v>
      </c>
      <c r="CAD295" s="3">
        <v>93205</v>
      </c>
      <c r="CAE295" s="3">
        <v>93205</v>
      </c>
      <c r="CAF295" s="3">
        <v>93205</v>
      </c>
      <c r="CAG295" s="3">
        <v>93205</v>
      </c>
      <c r="CAH295" s="3">
        <v>93205</v>
      </c>
      <c r="CAI295" s="3">
        <v>93205</v>
      </c>
      <c r="CAJ295" s="3">
        <v>93205</v>
      </c>
      <c r="CAK295" s="3">
        <v>93205</v>
      </c>
      <c r="CAL295" s="3">
        <v>93205</v>
      </c>
      <c r="CAM295" s="3">
        <v>93205</v>
      </c>
      <c r="CAN295" s="3">
        <v>93205</v>
      </c>
      <c r="CAO295" s="3">
        <v>93205</v>
      </c>
      <c r="CAP295" s="3">
        <v>93205</v>
      </c>
      <c r="CAQ295" s="3">
        <v>93205</v>
      </c>
      <c r="CAR295" s="3">
        <v>93205</v>
      </c>
      <c r="CAS295" s="3">
        <v>93205</v>
      </c>
      <c r="CAT295" s="3">
        <v>93205</v>
      </c>
      <c r="CAU295" s="3">
        <v>93205</v>
      </c>
      <c r="CAV295" s="3">
        <v>93205</v>
      </c>
      <c r="CAW295" s="3">
        <v>93205</v>
      </c>
      <c r="CAX295" s="3">
        <v>93205</v>
      </c>
      <c r="CAY295" s="3">
        <v>93205</v>
      </c>
      <c r="CAZ295" s="3">
        <v>93205</v>
      </c>
      <c r="CBA295" s="3">
        <v>93205</v>
      </c>
      <c r="CBB295" s="3">
        <v>93205</v>
      </c>
      <c r="CBC295" s="3">
        <v>93205</v>
      </c>
      <c r="CBD295" s="3">
        <v>93205</v>
      </c>
      <c r="CBE295" s="3">
        <v>93205</v>
      </c>
      <c r="CBF295" s="3">
        <v>93205</v>
      </c>
      <c r="CBG295" s="3">
        <v>93205</v>
      </c>
      <c r="CBH295" s="3">
        <v>93205</v>
      </c>
      <c r="CBI295" s="3">
        <v>93205</v>
      </c>
      <c r="CBJ295" s="3">
        <v>93205</v>
      </c>
      <c r="CBK295" s="3">
        <v>93205</v>
      </c>
      <c r="CBL295" s="3">
        <v>93205</v>
      </c>
      <c r="CBM295" s="3">
        <v>93205</v>
      </c>
      <c r="CBN295" s="3">
        <v>93205</v>
      </c>
      <c r="CBO295" s="3">
        <v>93205</v>
      </c>
      <c r="CBP295" s="3">
        <v>93205</v>
      </c>
      <c r="CBQ295" s="3">
        <v>93205</v>
      </c>
      <c r="CBR295" s="3">
        <v>93205</v>
      </c>
      <c r="CBS295" s="3">
        <v>93205</v>
      </c>
      <c r="CBT295" s="3">
        <v>93205</v>
      </c>
      <c r="CBU295" s="3">
        <v>93205</v>
      </c>
      <c r="CBV295" s="3">
        <v>93205</v>
      </c>
      <c r="CBW295" s="3">
        <v>93205</v>
      </c>
      <c r="CBX295" s="3">
        <v>93205</v>
      </c>
      <c r="CBY295" s="3">
        <v>93205</v>
      </c>
      <c r="CBZ295" s="3">
        <v>93205</v>
      </c>
      <c r="CCA295" s="3">
        <v>93205</v>
      </c>
      <c r="CCB295" s="3">
        <v>93205</v>
      </c>
      <c r="CCC295" s="3">
        <v>93205</v>
      </c>
      <c r="CCD295" s="3">
        <v>93205</v>
      </c>
      <c r="CCE295" s="3">
        <v>93205</v>
      </c>
      <c r="CCF295" s="3">
        <v>93205</v>
      </c>
      <c r="CCG295" s="3">
        <v>93205</v>
      </c>
      <c r="CCH295" s="3">
        <v>93205</v>
      </c>
      <c r="CCI295" s="3">
        <v>93205</v>
      </c>
      <c r="CCJ295" s="3">
        <v>93205</v>
      </c>
      <c r="CCK295" s="3">
        <v>93205</v>
      </c>
      <c r="CCL295" s="3">
        <v>93205</v>
      </c>
      <c r="CCM295" s="3">
        <v>93205</v>
      </c>
      <c r="CCN295" s="3">
        <v>93205</v>
      </c>
      <c r="CCO295" s="3">
        <v>93205</v>
      </c>
      <c r="CCP295" s="3">
        <v>93205</v>
      </c>
      <c r="CCQ295" s="3">
        <v>93205</v>
      </c>
      <c r="CCR295" s="3">
        <v>93205</v>
      </c>
      <c r="CCS295" s="3">
        <v>93205</v>
      </c>
      <c r="CCT295" s="3">
        <v>93205</v>
      </c>
      <c r="CCU295" s="3">
        <v>93205</v>
      </c>
      <c r="CCV295" s="3">
        <v>93205</v>
      </c>
      <c r="CCW295" s="3">
        <v>93205</v>
      </c>
      <c r="CCX295" s="3">
        <v>93205</v>
      </c>
      <c r="CCY295" s="3">
        <v>93205</v>
      </c>
      <c r="CCZ295" s="3">
        <v>93205</v>
      </c>
      <c r="CDA295" s="3">
        <v>93205</v>
      </c>
      <c r="CDB295" s="3">
        <v>93205</v>
      </c>
      <c r="CDC295" s="3">
        <v>93205</v>
      </c>
      <c r="CDD295" s="3">
        <v>93205</v>
      </c>
      <c r="CDE295" s="3">
        <v>93205</v>
      </c>
      <c r="CDF295" s="3">
        <v>93205</v>
      </c>
      <c r="CDG295" s="3">
        <v>93205</v>
      </c>
      <c r="CDH295" s="3">
        <v>93205</v>
      </c>
      <c r="CDI295" s="3">
        <v>93205</v>
      </c>
      <c r="CDJ295" s="3">
        <v>93205</v>
      </c>
      <c r="CDK295" s="3">
        <v>93205</v>
      </c>
      <c r="CDL295" s="3">
        <v>93205</v>
      </c>
      <c r="CDM295" s="3">
        <v>93205</v>
      </c>
      <c r="CDN295" s="3">
        <v>93205</v>
      </c>
      <c r="CDO295" s="3">
        <v>93205</v>
      </c>
      <c r="CDP295" s="3">
        <v>93205</v>
      </c>
      <c r="CDQ295" s="3">
        <v>93205</v>
      </c>
      <c r="CDR295" s="3">
        <v>93205</v>
      </c>
      <c r="CDS295" s="3">
        <v>93205</v>
      </c>
      <c r="CDT295" s="3">
        <v>93205</v>
      </c>
      <c r="CDU295" s="3">
        <v>93205</v>
      </c>
      <c r="CDV295" s="3">
        <v>93205</v>
      </c>
      <c r="CDW295" s="3">
        <v>93205</v>
      </c>
      <c r="CDX295" s="3">
        <v>93205</v>
      </c>
      <c r="CDY295" s="3">
        <v>93205</v>
      </c>
      <c r="CDZ295" s="3">
        <v>93205</v>
      </c>
      <c r="CEA295" s="3">
        <v>93205</v>
      </c>
      <c r="CEB295" s="3">
        <v>93205</v>
      </c>
      <c r="CEC295" s="3">
        <v>93205</v>
      </c>
      <c r="CED295" s="3">
        <v>93205</v>
      </c>
      <c r="CEE295" s="3">
        <v>93205</v>
      </c>
      <c r="CEF295" s="3">
        <v>93205</v>
      </c>
      <c r="CEG295" s="3">
        <v>93205</v>
      </c>
      <c r="CEH295" s="3">
        <v>93205</v>
      </c>
      <c r="CEI295" s="3">
        <v>93205</v>
      </c>
      <c r="CEJ295" s="3">
        <v>93205</v>
      </c>
      <c r="CEK295" s="3">
        <v>93205</v>
      </c>
      <c r="CEL295" s="3">
        <v>93205</v>
      </c>
      <c r="CEM295" s="3">
        <v>93205</v>
      </c>
      <c r="CEN295" s="3">
        <v>93205</v>
      </c>
      <c r="CEO295" s="3">
        <v>93205</v>
      </c>
      <c r="CEP295" s="3">
        <v>93205</v>
      </c>
      <c r="CEQ295" s="3">
        <v>93205</v>
      </c>
      <c r="CER295" s="3">
        <v>93205</v>
      </c>
      <c r="CES295" s="3">
        <v>93205</v>
      </c>
      <c r="CET295" s="3">
        <v>93205</v>
      </c>
      <c r="CEU295" s="3">
        <v>93205</v>
      </c>
      <c r="CEV295" s="3">
        <v>93205</v>
      </c>
      <c r="CEW295" s="3">
        <v>93205</v>
      </c>
      <c r="CEX295" s="3">
        <v>93205</v>
      </c>
      <c r="CEY295" s="3">
        <v>93205</v>
      </c>
      <c r="CEZ295" s="3">
        <v>93205</v>
      </c>
      <c r="CFA295" s="3">
        <v>93205</v>
      </c>
      <c r="CFB295" s="3">
        <v>93205</v>
      </c>
      <c r="CFC295" s="3">
        <v>93205</v>
      </c>
      <c r="CFD295" s="3">
        <v>93205</v>
      </c>
      <c r="CFE295" s="3">
        <v>93205</v>
      </c>
      <c r="CFF295" s="3">
        <v>93205</v>
      </c>
      <c r="CFG295" s="3">
        <v>93205</v>
      </c>
      <c r="CFH295" s="3">
        <v>93205</v>
      </c>
      <c r="CFI295" s="3">
        <v>93205</v>
      </c>
      <c r="CFJ295" s="3">
        <v>93205</v>
      </c>
      <c r="CFK295" s="3">
        <v>93205</v>
      </c>
      <c r="CFL295" s="3">
        <v>93205</v>
      </c>
      <c r="CFM295" s="3">
        <v>93205</v>
      </c>
      <c r="CFN295" s="3">
        <v>93205</v>
      </c>
      <c r="CFO295" s="3">
        <v>93205</v>
      </c>
      <c r="CFP295" s="3">
        <v>93205</v>
      </c>
      <c r="CFQ295" s="3">
        <v>93205</v>
      </c>
      <c r="CFR295" s="3">
        <v>93205</v>
      </c>
      <c r="CFS295" s="3">
        <v>93205</v>
      </c>
      <c r="CFT295" s="3">
        <v>93205</v>
      </c>
      <c r="CFU295" s="3">
        <v>93205</v>
      </c>
      <c r="CFV295" s="3">
        <v>93205</v>
      </c>
      <c r="CFW295" s="3">
        <v>93205</v>
      </c>
      <c r="CFX295" s="3">
        <v>93205</v>
      </c>
      <c r="CFY295" s="3">
        <v>93205</v>
      </c>
      <c r="CFZ295" s="3">
        <v>93205</v>
      </c>
      <c r="CGA295" s="3">
        <v>93205</v>
      </c>
      <c r="CGB295" s="3">
        <v>93205</v>
      </c>
      <c r="CGC295" s="3">
        <v>93205</v>
      </c>
      <c r="CGD295" s="3">
        <v>93205</v>
      </c>
      <c r="CGE295" s="3">
        <v>93205</v>
      </c>
      <c r="CGF295" s="3">
        <v>93205</v>
      </c>
      <c r="CGG295" s="3">
        <v>93205</v>
      </c>
      <c r="CGH295" s="3">
        <v>93205</v>
      </c>
      <c r="CGI295" s="3">
        <v>93205</v>
      </c>
      <c r="CGJ295" s="3">
        <v>93205</v>
      </c>
      <c r="CGK295" s="3">
        <v>93205</v>
      </c>
      <c r="CGL295" s="3">
        <v>93205</v>
      </c>
      <c r="CGM295" s="3">
        <v>93205</v>
      </c>
      <c r="CGN295" s="3">
        <v>93205</v>
      </c>
      <c r="CGO295" s="3">
        <v>93205</v>
      </c>
      <c r="CGP295" s="3">
        <v>93205</v>
      </c>
      <c r="CGQ295" s="3">
        <v>93205</v>
      </c>
      <c r="CGR295" s="3">
        <v>93205</v>
      </c>
      <c r="CGS295" s="3">
        <v>93205</v>
      </c>
      <c r="CGT295" s="3">
        <v>93205</v>
      </c>
      <c r="CGU295" s="3">
        <v>93205</v>
      </c>
      <c r="CGV295" s="3">
        <v>93205</v>
      </c>
      <c r="CGW295" s="3">
        <v>93205</v>
      </c>
      <c r="CGX295" s="3">
        <v>93205</v>
      </c>
      <c r="CGY295" s="3">
        <v>93205</v>
      </c>
      <c r="CGZ295" s="3">
        <v>93205</v>
      </c>
      <c r="CHA295" s="3">
        <v>93205</v>
      </c>
      <c r="CHB295" s="3">
        <v>93205</v>
      </c>
      <c r="CHC295" s="3">
        <v>93205</v>
      </c>
      <c r="CHD295" s="3">
        <v>93205</v>
      </c>
      <c r="CHE295" s="3">
        <v>93205</v>
      </c>
      <c r="CHF295" s="3">
        <v>93205</v>
      </c>
      <c r="CHG295" s="3">
        <v>93205</v>
      </c>
      <c r="CHH295" s="3">
        <v>93205</v>
      </c>
      <c r="CHI295" s="3">
        <v>93205</v>
      </c>
      <c r="CHJ295" s="3">
        <v>93205</v>
      </c>
      <c r="CHK295" s="3">
        <v>93205</v>
      </c>
      <c r="CHL295" s="3">
        <v>93205</v>
      </c>
      <c r="CHM295" s="3">
        <v>93205</v>
      </c>
      <c r="CHN295" s="3">
        <v>93205</v>
      </c>
      <c r="CHO295" s="3">
        <v>93205</v>
      </c>
      <c r="CHP295" s="3">
        <v>93205</v>
      </c>
      <c r="CHQ295" s="3">
        <v>93205</v>
      </c>
      <c r="CHR295" s="3">
        <v>93205</v>
      </c>
      <c r="CHS295" s="3">
        <v>93205</v>
      </c>
      <c r="CHT295" s="3">
        <v>93205</v>
      </c>
      <c r="CHU295" s="3">
        <v>93205</v>
      </c>
      <c r="CHV295" s="3">
        <v>93205</v>
      </c>
      <c r="CHW295" s="3">
        <v>93205</v>
      </c>
      <c r="CHX295" s="3">
        <v>93205</v>
      </c>
      <c r="CHY295" s="3">
        <v>93205</v>
      </c>
      <c r="CHZ295" s="3">
        <v>93205</v>
      </c>
      <c r="CIA295" s="3">
        <v>93205</v>
      </c>
      <c r="CIB295" s="3">
        <v>93205</v>
      </c>
      <c r="CIC295" s="3">
        <v>93205</v>
      </c>
      <c r="CID295" s="3">
        <v>93205</v>
      </c>
      <c r="CIE295" s="3">
        <v>93205</v>
      </c>
      <c r="CIF295" s="3">
        <v>93205</v>
      </c>
      <c r="CIG295" s="3">
        <v>93205</v>
      </c>
      <c r="CIH295" s="3">
        <v>93205</v>
      </c>
      <c r="CII295" s="3">
        <v>93205</v>
      </c>
      <c r="CIJ295" s="3">
        <v>93205</v>
      </c>
      <c r="CIK295" s="3">
        <v>93205</v>
      </c>
      <c r="CIL295" s="3">
        <v>93205</v>
      </c>
      <c r="CIM295" s="3">
        <v>93205</v>
      </c>
      <c r="CIN295" s="3">
        <v>93205</v>
      </c>
      <c r="CIO295" s="3">
        <v>93205</v>
      </c>
      <c r="CIP295" s="3">
        <v>93205</v>
      </c>
      <c r="CIQ295" s="3">
        <v>93205</v>
      </c>
      <c r="CIR295" s="3">
        <v>93205</v>
      </c>
      <c r="CIS295" s="3">
        <v>93205</v>
      </c>
      <c r="CIT295" s="3">
        <v>93205</v>
      </c>
      <c r="CIU295" s="3">
        <v>93205</v>
      </c>
      <c r="CIV295" s="3">
        <v>93205</v>
      </c>
      <c r="CIW295" s="3">
        <v>93205</v>
      </c>
      <c r="CIX295" s="3">
        <v>93205</v>
      </c>
      <c r="CIY295" s="3">
        <v>93205</v>
      </c>
      <c r="CIZ295" s="3">
        <v>93205</v>
      </c>
      <c r="CJA295" s="3">
        <v>93205</v>
      </c>
      <c r="CJB295" s="3">
        <v>93205</v>
      </c>
      <c r="CJC295" s="3">
        <v>93205</v>
      </c>
      <c r="CJD295" s="3">
        <v>93205</v>
      </c>
      <c r="CJE295" s="3">
        <v>93205</v>
      </c>
      <c r="CJF295" s="3">
        <v>93205</v>
      </c>
      <c r="CJG295" s="3">
        <v>93205</v>
      </c>
      <c r="CJH295" s="3">
        <v>93205</v>
      </c>
      <c r="CJI295" s="3">
        <v>93205</v>
      </c>
      <c r="CJJ295" s="3">
        <v>93205</v>
      </c>
      <c r="CJK295" s="3">
        <v>93205</v>
      </c>
      <c r="CJL295" s="3">
        <v>93205</v>
      </c>
      <c r="CJM295" s="3">
        <v>93205</v>
      </c>
      <c r="CJN295" s="3">
        <v>93205</v>
      </c>
      <c r="CJO295" s="3">
        <v>93205</v>
      </c>
      <c r="CJP295" s="3">
        <v>93205</v>
      </c>
      <c r="CJQ295" s="3">
        <v>93205</v>
      </c>
      <c r="CJR295" s="3">
        <v>93205</v>
      </c>
      <c r="CJS295" s="3">
        <v>93205</v>
      </c>
      <c r="CJT295" s="3">
        <v>93205</v>
      </c>
      <c r="CJU295" s="3">
        <v>93205</v>
      </c>
      <c r="CJV295" s="3">
        <v>93205</v>
      </c>
      <c r="CJW295" s="3">
        <v>93205</v>
      </c>
      <c r="CJX295" s="3">
        <v>93205</v>
      </c>
      <c r="CJY295" s="3">
        <v>93205</v>
      </c>
      <c r="CJZ295" s="3">
        <v>93205</v>
      </c>
      <c r="CKA295" s="3">
        <v>93205</v>
      </c>
      <c r="CKB295" s="3">
        <v>93205</v>
      </c>
      <c r="CKC295" s="3">
        <v>93205</v>
      </c>
      <c r="CKD295" s="3">
        <v>93205</v>
      </c>
      <c r="CKE295" s="3">
        <v>93205</v>
      </c>
      <c r="CKF295" s="3">
        <v>93205</v>
      </c>
      <c r="CKG295" s="3">
        <v>93205</v>
      </c>
      <c r="CKH295" s="3">
        <v>93205</v>
      </c>
      <c r="CKI295" s="3">
        <v>93205</v>
      </c>
      <c r="CKJ295" s="3">
        <v>93205</v>
      </c>
      <c r="CKK295" s="3">
        <v>93205</v>
      </c>
      <c r="CKL295" s="3">
        <v>93205</v>
      </c>
      <c r="CKM295" s="3">
        <v>93205</v>
      </c>
      <c r="CKN295" s="3">
        <v>93205</v>
      </c>
      <c r="CKO295" s="3">
        <v>93205</v>
      </c>
      <c r="CKP295" s="3">
        <v>93205</v>
      </c>
      <c r="CKQ295" s="3">
        <v>93205</v>
      </c>
      <c r="CKR295" s="3">
        <v>93205</v>
      </c>
      <c r="CKS295" s="3">
        <v>93205</v>
      </c>
      <c r="CKT295" s="3">
        <v>93205</v>
      </c>
      <c r="CKU295" s="3">
        <v>93205</v>
      </c>
      <c r="CKV295" s="3">
        <v>93205</v>
      </c>
      <c r="CKW295" s="3">
        <v>93205</v>
      </c>
      <c r="CKX295" s="3">
        <v>93205</v>
      </c>
      <c r="CKY295" s="3">
        <v>93205</v>
      </c>
      <c r="CKZ295" s="3">
        <v>93205</v>
      </c>
      <c r="CLA295" s="3">
        <v>93205</v>
      </c>
      <c r="CLB295" s="3">
        <v>93205</v>
      </c>
      <c r="CLC295" s="3">
        <v>93205</v>
      </c>
      <c r="CLD295" s="3">
        <v>93205</v>
      </c>
      <c r="CLE295" s="3">
        <v>93205</v>
      </c>
      <c r="CLF295" s="3">
        <v>93205</v>
      </c>
      <c r="CLG295" s="3">
        <v>93205</v>
      </c>
      <c r="CLH295" s="3">
        <v>93205</v>
      </c>
      <c r="CLI295" s="3">
        <v>93205</v>
      </c>
      <c r="CLJ295" s="3">
        <v>93205</v>
      </c>
      <c r="CLK295" s="3">
        <v>93205</v>
      </c>
      <c r="CLL295" s="3">
        <v>93205</v>
      </c>
      <c r="CLM295" s="3">
        <v>93205</v>
      </c>
      <c r="CLN295" s="3">
        <v>93205</v>
      </c>
      <c r="CLO295" s="3">
        <v>93205</v>
      </c>
      <c r="CLP295" s="3">
        <v>93205</v>
      </c>
      <c r="CLQ295" s="3">
        <v>93205</v>
      </c>
      <c r="CLR295" s="3">
        <v>93205</v>
      </c>
      <c r="CLS295" s="3">
        <v>93205</v>
      </c>
      <c r="CLT295" s="3">
        <v>93205</v>
      </c>
      <c r="CLU295" s="3">
        <v>93205</v>
      </c>
      <c r="CLV295" s="3">
        <v>93205</v>
      </c>
      <c r="CLW295" s="3">
        <v>93205</v>
      </c>
      <c r="CLX295" s="3">
        <v>93205</v>
      </c>
      <c r="CLY295" s="3">
        <v>93205</v>
      </c>
      <c r="CLZ295" s="3">
        <v>93205</v>
      </c>
      <c r="CMA295" s="3">
        <v>93205</v>
      </c>
      <c r="CMB295" s="3">
        <v>93205</v>
      </c>
      <c r="CMC295" s="3">
        <v>93205</v>
      </c>
      <c r="CMD295" s="3">
        <v>93205</v>
      </c>
      <c r="CME295" s="3">
        <v>93205</v>
      </c>
      <c r="CMF295" s="3">
        <v>93205</v>
      </c>
      <c r="CMG295" s="3">
        <v>93205</v>
      </c>
      <c r="CMH295" s="3">
        <v>93205</v>
      </c>
      <c r="CMI295" s="3">
        <v>93205</v>
      </c>
      <c r="CMJ295" s="3">
        <v>93205</v>
      </c>
      <c r="CMK295" s="3">
        <v>93205</v>
      </c>
      <c r="CML295" s="3">
        <v>93205</v>
      </c>
      <c r="CMM295" s="3">
        <v>93205</v>
      </c>
      <c r="CMN295" s="3">
        <v>93205</v>
      </c>
      <c r="CMO295" s="3">
        <v>93205</v>
      </c>
      <c r="CMP295" s="3">
        <v>93205</v>
      </c>
      <c r="CMQ295" s="3">
        <v>93205</v>
      </c>
      <c r="CMR295" s="3">
        <v>93205</v>
      </c>
      <c r="CMS295" s="3">
        <v>93205</v>
      </c>
      <c r="CMT295" s="3">
        <v>93205</v>
      </c>
      <c r="CMU295" s="3">
        <v>93205</v>
      </c>
      <c r="CMV295" s="3">
        <v>93205</v>
      </c>
      <c r="CMW295" s="3">
        <v>93205</v>
      </c>
      <c r="CMX295" s="3">
        <v>93205</v>
      </c>
      <c r="CMY295" s="3">
        <v>93205</v>
      </c>
      <c r="CMZ295" s="3">
        <v>93205</v>
      </c>
      <c r="CNA295" s="3">
        <v>93205</v>
      </c>
      <c r="CNB295" s="3">
        <v>93205</v>
      </c>
      <c r="CNC295" s="3">
        <v>93205</v>
      </c>
      <c r="CND295" s="3">
        <v>93205</v>
      </c>
      <c r="CNE295" s="3">
        <v>93205</v>
      </c>
      <c r="CNF295" s="3">
        <v>93205</v>
      </c>
      <c r="CNG295" s="3">
        <v>93205</v>
      </c>
      <c r="CNH295" s="3">
        <v>93205</v>
      </c>
      <c r="CNI295" s="3">
        <v>93205</v>
      </c>
      <c r="CNJ295" s="3">
        <v>93205</v>
      </c>
      <c r="CNK295" s="3">
        <v>93205</v>
      </c>
      <c r="CNL295" s="3">
        <v>93205</v>
      </c>
      <c r="CNM295" s="3">
        <v>93205</v>
      </c>
      <c r="CNN295" s="3">
        <v>93205</v>
      </c>
      <c r="CNO295" s="3">
        <v>93205</v>
      </c>
      <c r="CNP295" s="3">
        <v>93205</v>
      </c>
      <c r="CNQ295" s="3">
        <v>93205</v>
      </c>
      <c r="CNR295" s="3">
        <v>93205</v>
      </c>
      <c r="CNS295" s="3">
        <v>93205</v>
      </c>
      <c r="CNT295" s="3">
        <v>93205</v>
      </c>
      <c r="CNU295" s="3">
        <v>93205</v>
      </c>
      <c r="CNV295" s="3">
        <v>93205</v>
      </c>
      <c r="CNW295" s="3">
        <v>93205</v>
      </c>
      <c r="CNX295" s="3">
        <v>93205</v>
      </c>
      <c r="CNY295" s="3">
        <v>93205</v>
      </c>
      <c r="CNZ295" s="3">
        <v>93205</v>
      </c>
      <c r="COA295" s="3">
        <v>93205</v>
      </c>
      <c r="COB295" s="3">
        <v>93205</v>
      </c>
      <c r="COC295" s="3">
        <v>93205</v>
      </c>
      <c r="COD295" s="3">
        <v>93205</v>
      </c>
      <c r="COE295" s="3">
        <v>93205</v>
      </c>
      <c r="COF295" s="3">
        <v>93205</v>
      </c>
      <c r="COG295" s="3">
        <v>93205</v>
      </c>
      <c r="COH295" s="3">
        <v>93205</v>
      </c>
      <c r="COI295" s="3">
        <v>93205</v>
      </c>
      <c r="COJ295" s="3">
        <v>93205</v>
      </c>
      <c r="COK295" s="3">
        <v>93205</v>
      </c>
      <c r="COL295" s="3">
        <v>93205</v>
      </c>
      <c r="COM295" s="3">
        <v>93205</v>
      </c>
      <c r="CON295" s="3">
        <v>93205</v>
      </c>
      <c r="COO295" s="3">
        <v>93205</v>
      </c>
      <c r="COP295" s="3">
        <v>93205</v>
      </c>
      <c r="COQ295" s="3">
        <v>93205</v>
      </c>
      <c r="COR295" s="3">
        <v>93205</v>
      </c>
      <c r="COS295" s="3">
        <v>93205</v>
      </c>
      <c r="COT295" s="3">
        <v>93205</v>
      </c>
      <c r="COU295" s="3">
        <v>93205</v>
      </c>
      <c r="COV295" s="3">
        <v>93205</v>
      </c>
      <c r="COW295" s="3">
        <v>93205</v>
      </c>
      <c r="COX295" s="3">
        <v>93205</v>
      </c>
      <c r="COY295" s="3">
        <v>93205</v>
      </c>
      <c r="COZ295" s="3">
        <v>93205</v>
      </c>
      <c r="CPA295" s="3">
        <v>93205</v>
      </c>
      <c r="CPB295" s="3">
        <v>93205</v>
      </c>
      <c r="CPC295" s="3">
        <v>93205</v>
      </c>
      <c r="CPD295" s="3">
        <v>93205</v>
      </c>
      <c r="CPE295" s="3">
        <v>93205</v>
      </c>
      <c r="CPF295" s="3">
        <v>93205</v>
      </c>
      <c r="CPG295" s="3">
        <v>93205</v>
      </c>
      <c r="CPH295" s="3">
        <v>93205</v>
      </c>
      <c r="CPI295" s="3">
        <v>93205</v>
      </c>
      <c r="CPJ295" s="3">
        <v>93205</v>
      </c>
      <c r="CPK295" s="3">
        <v>93205</v>
      </c>
      <c r="CPL295" s="3">
        <v>93205</v>
      </c>
      <c r="CPM295" s="3">
        <v>93205</v>
      </c>
      <c r="CPN295" s="3">
        <v>93205</v>
      </c>
      <c r="CPO295" s="3">
        <v>93205</v>
      </c>
      <c r="CPP295" s="3">
        <v>93205</v>
      </c>
      <c r="CPQ295" s="3">
        <v>93205</v>
      </c>
      <c r="CPR295" s="3">
        <v>93205</v>
      </c>
      <c r="CPS295" s="3">
        <v>93205</v>
      </c>
      <c r="CPT295" s="3">
        <v>93205</v>
      </c>
      <c r="CPU295" s="3">
        <v>93205</v>
      </c>
      <c r="CPV295" s="3">
        <v>93205</v>
      </c>
      <c r="CPW295" s="3">
        <v>93205</v>
      </c>
      <c r="CPX295" s="3">
        <v>93205</v>
      </c>
      <c r="CPY295" s="3">
        <v>93205</v>
      </c>
      <c r="CPZ295" s="3">
        <v>93205</v>
      </c>
      <c r="CQA295" s="3">
        <v>93205</v>
      </c>
      <c r="CQB295" s="3">
        <v>93205</v>
      </c>
      <c r="CQC295" s="3">
        <v>93205</v>
      </c>
      <c r="CQD295" s="3">
        <v>93205</v>
      </c>
      <c r="CQE295" s="3">
        <v>93205</v>
      </c>
      <c r="CQF295" s="3">
        <v>93205</v>
      </c>
      <c r="CQG295" s="3">
        <v>93205</v>
      </c>
      <c r="CQH295" s="3">
        <v>93205</v>
      </c>
      <c r="CQI295" s="3">
        <v>93205</v>
      </c>
      <c r="CQJ295" s="3">
        <v>93205</v>
      </c>
      <c r="CQK295" s="3">
        <v>93205</v>
      </c>
      <c r="CQL295" s="3">
        <v>93205</v>
      </c>
      <c r="CQM295" s="3">
        <v>93205</v>
      </c>
      <c r="CQN295" s="3">
        <v>93205</v>
      </c>
      <c r="CQO295" s="3">
        <v>93205</v>
      </c>
      <c r="CQP295" s="3">
        <v>93205</v>
      </c>
      <c r="CQQ295" s="3">
        <v>93205</v>
      </c>
      <c r="CQR295" s="3">
        <v>93205</v>
      </c>
      <c r="CQS295" s="3">
        <v>93205</v>
      </c>
      <c r="CQT295" s="3">
        <v>93205</v>
      </c>
      <c r="CQU295" s="3">
        <v>93205</v>
      </c>
      <c r="CQV295" s="3">
        <v>93205</v>
      </c>
      <c r="CQW295" s="3">
        <v>93205</v>
      </c>
      <c r="CQX295" s="3">
        <v>93205</v>
      </c>
      <c r="CQY295" s="3">
        <v>93205</v>
      </c>
      <c r="CQZ295" s="3">
        <v>93205</v>
      </c>
      <c r="CRA295" s="3">
        <v>93205</v>
      </c>
      <c r="CRB295" s="3">
        <v>93205</v>
      </c>
      <c r="CRC295" s="3">
        <v>93205</v>
      </c>
      <c r="CRD295" s="3">
        <v>93205</v>
      </c>
      <c r="CRE295" s="3">
        <v>93205</v>
      </c>
      <c r="CRF295" s="3">
        <v>93205</v>
      </c>
      <c r="CRG295" s="3">
        <v>93205</v>
      </c>
      <c r="CRH295" s="3">
        <v>93205</v>
      </c>
      <c r="CRI295" s="3">
        <v>93205</v>
      </c>
      <c r="CRJ295" s="3">
        <v>93205</v>
      </c>
      <c r="CRK295" s="3">
        <v>93205</v>
      </c>
      <c r="CRL295" s="3">
        <v>93205</v>
      </c>
      <c r="CRM295" s="3">
        <v>93205</v>
      </c>
      <c r="CRN295" s="3">
        <v>93205</v>
      </c>
      <c r="CRO295" s="3">
        <v>93205</v>
      </c>
      <c r="CRP295" s="3">
        <v>93205</v>
      </c>
      <c r="CRQ295" s="3">
        <v>93205</v>
      </c>
      <c r="CRR295" s="3">
        <v>93205</v>
      </c>
      <c r="CRS295" s="3">
        <v>93205</v>
      </c>
      <c r="CRT295" s="3">
        <v>93205</v>
      </c>
      <c r="CRU295" s="3">
        <v>93205</v>
      </c>
      <c r="CRV295" s="3">
        <v>93205</v>
      </c>
      <c r="CRW295" s="3">
        <v>93205</v>
      </c>
      <c r="CRX295" s="3">
        <v>93205</v>
      </c>
      <c r="CRY295" s="3">
        <v>93205</v>
      </c>
      <c r="CRZ295" s="3">
        <v>93205</v>
      </c>
      <c r="CSA295" s="3">
        <v>93205</v>
      </c>
      <c r="CSB295" s="3">
        <v>93205</v>
      </c>
      <c r="CSC295" s="3">
        <v>93205</v>
      </c>
      <c r="CSD295" s="3">
        <v>93205</v>
      </c>
      <c r="CSE295" s="3">
        <v>93205</v>
      </c>
      <c r="CSF295" s="3">
        <v>93205</v>
      </c>
      <c r="CSG295" s="3">
        <v>93205</v>
      </c>
      <c r="CSH295" s="3">
        <v>93205</v>
      </c>
      <c r="CSI295" s="3">
        <v>93205</v>
      </c>
      <c r="CSJ295" s="3">
        <v>93205</v>
      </c>
      <c r="CSK295" s="3">
        <v>93205</v>
      </c>
      <c r="CSL295" s="3">
        <v>93205</v>
      </c>
      <c r="CSM295" s="3">
        <v>93205</v>
      </c>
      <c r="CSN295" s="3">
        <v>93205</v>
      </c>
      <c r="CSO295" s="3">
        <v>93205</v>
      </c>
      <c r="CSP295" s="3">
        <v>93205</v>
      </c>
      <c r="CSQ295" s="3">
        <v>93205</v>
      </c>
      <c r="CSR295" s="3">
        <v>93205</v>
      </c>
      <c r="CSS295" s="3">
        <v>93205</v>
      </c>
      <c r="CST295" s="3">
        <v>93205</v>
      </c>
      <c r="CSU295" s="3">
        <v>93205</v>
      </c>
      <c r="CSV295" s="3">
        <v>93205</v>
      </c>
      <c r="CSW295" s="3">
        <v>93205</v>
      </c>
      <c r="CSX295" s="3">
        <v>93205</v>
      </c>
      <c r="CSY295" s="3">
        <v>93205</v>
      </c>
      <c r="CSZ295" s="3">
        <v>93205</v>
      </c>
      <c r="CTA295" s="3">
        <v>93205</v>
      </c>
      <c r="CTB295" s="3">
        <v>93205</v>
      </c>
      <c r="CTC295" s="3">
        <v>93205</v>
      </c>
      <c r="CTD295" s="3">
        <v>93205</v>
      </c>
      <c r="CTE295" s="3">
        <v>93205</v>
      </c>
      <c r="CTF295" s="3">
        <v>93205</v>
      </c>
      <c r="CTG295" s="3">
        <v>93205</v>
      </c>
      <c r="CTH295" s="3">
        <v>93205</v>
      </c>
      <c r="CTI295" s="3">
        <v>93205</v>
      </c>
      <c r="CTJ295" s="3">
        <v>93205</v>
      </c>
      <c r="CTK295" s="3">
        <v>93205</v>
      </c>
      <c r="CTL295" s="3">
        <v>93205</v>
      </c>
      <c r="CTM295" s="3">
        <v>93205</v>
      </c>
      <c r="CTN295" s="3">
        <v>93205</v>
      </c>
      <c r="CTO295" s="3">
        <v>93205</v>
      </c>
      <c r="CTP295" s="3">
        <v>93205</v>
      </c>
      <c r="CTQ295" s="3">
        <v>93205</v>
      </c>
      <c r="CTR295" s="3">
        <v>93205</v>
      </c>
      <c r="CTS295" s="3">
        <v>93205</v>
      </c>
      <c r="CTT295" s="3">
        <v>93205</v>
      </c>
      <c r="CTU295" s="3">
        <v>93205</v>
      </c>
      <c r="CTV295" s="3">
        <v>93205</v>
      </c>
      <c r="CTW295" s="3">
        <v>93205</v>
      </c>
      <c r="CTX295" s="3">
        <v>93205</v>
      </c>
      <c r="CTY295" s="3">
        <v>93205</v>
      </c>
      <c r="CTZ295" s="3">
        <v>93205</v>
      </c>
      <c r="CUA295" s="3">
        <v>93205</v>
      </c>
      <c r="CUB295" s="3">
        <v>93205</v>
      </c>
      <c r="CUC295" s="3">
        <v>93205</v>
      </c>
      <c r="CUD295" s="3">
        <v>93205</v>
      </c>
      <c r="CUE295" s="3">
        <v>93205</v>
      </c>
      <c r="CUF295" s="3">
        <v>93205</v>
      </c>
      <c r="CUG295" s="3">
        <v>93205</v>
      </c>
      <c r="CUH295" s="3">
        <v>93205</v>
      </c>
      <c r="CUI295" s="3">
        <v>93205</v>
      </c>
      <c r="CUJ295" s="3">
        <v>93205</v>
      </c>
      <c r="CUK295" s="3">
        <v>93205</v>
      </c>
      <c r="CUL295" s="3">
        <v>93205</v>
      </c>
      <c r="CUM295" s="3">
        <v>93205</v>
      </c>
      <c r="CUN295" s="3">
        <v>93205</v>
      </c>
      <c r="CUO295" s="3">
        <v>93205</v>
      </c>
      <c r="CUP295" s="3">
        <v>93205</v>
      </c>
      <c r="CUQ295" s="3">
        <v>93205</v>
      </c>
      <c r="CUR295" s="3">
        <v>93205</v>
      </c>
      <c r="CUS295" s="3">
        <v>93205</v>
      </c>
      <c r="CUT295" s="3">
        <v>93205</v>
      </c>
      <c r="CUU295" s="3">
        <v>93205</v>
      </c>
      <c r="CUV295" s="3">
        <v>93205</v>
      </c>
      <c r="CUW295" s="3">
        <v>93205</v>
      </c>
      <c r="CUX295" s="3">
        <v>93205</v>
      </c>
      <c r="CUY295" s="3">
        <v>93205</v>
      </c>
      <c r="CUZ295" s="3">
        <v>93205</v>
      </c>
      <c r="CVA295" s="3">
        <v>93205</v>
      </c>
      <c r="CVB295" s="3">
        <v>93205</v>
      </c>
      <c r="CVC295" s="3">
        <v>93205</v>
      </c>
      <c r="CVD295" s="3">
        <v>93205</v>
      </c>
      <c r="CVE295" s="3">
        <v>93205</v>
      </c>
      <c r="CVF295" s="3">
        <v>93205</v>
      </c>
      <c r="CVG295" s="3">
        <v>93205</v>
      </c>
      <c r="CVH295" s="3">
        <v>93205</v>
      </c>
      <c r="CVI295" s="3">
        <v>93205</v>
      </c>
      <c r="CVJ295" s="3">
        <v>93205</v>
      </c>
      <c r="CVK295" s="3">
        <v>93205</v>
      </c>
      <c r="CVL295" s="3">
        <v>93205</v>
      </c>
      <c r="CVM295" s="3">
        <v>93205</v>
      </c>
      <c r="CVN295" s="3">
        <v>93205</v>
      </c>
      <c r="CVO295" s="3">
        <v>93205</v>
      </c>
      <c r="CVP295" s="3">
        <v>93205</v>
      </c>
      <c r="CVQ295" s="3">
        <v>93205</v>
      </c>
      <c r="CVR295" s="3">
        <v>93205</v>
      </c>
      <c r="CVS295" s="3">
        <v>93205</v>
      </c>
      <c r="CVT295" s="3">
        <v>93205</v>
      </c>
      <c r="CVU295" s="3">
        <v>93205</v>
      </c>
      <c r="CVV295" s="3">
        <v>93205</v>
      </c>
      <c r="CVW295" s="3">
        <v>93205</v>
      </c>
      <c r="CVX295" s="3">
        <v>93205</v>
      </c>
      <c r="CVY295" s="3">
        <v>93205</v>
      </c>
      <c r="CVZ295" s="3">
        <v>93205</v>
      </c>
      <c r="CWA295" s="3">
        <v>93205</v>
      </c>
      <c r="CWB295" s="3">
        <v>93205</v>
      </c>
      <c r="CWC295" s="3">
        <v>93205</v>
      </c>
      <c r="CWD295" s="3">
        <v>93205</v>
      </c>
      <c r="CWE295" s="3">
        <v>93205</v>
      </c>
      <c r="CWF295" s="3">
        <v>93205</v>
      </c>
      <c r="CWG295" s="3">
        <v>93205</v>
      </c>
      <c r="CWH295" s="3">
        <v>93205</v>
      </c>
      <c r="CWI295" s="3">
        <v>93205</v>
      </c>
      <c r="CWJ295" s="3">
        <v>93205</v>
      </c>
      <c r="CWK295" s="3">
        <v>93205</v>
      </c>
      <c r="CWL295" s="3">
        <v>93205</v>
      </c>
      <c r="CWM295" s="3">
        <v>93205</v>
      </c>
      <c r="CWN295" s="3">
        <v>93205</v>
      </c>
      <c r="CWO295" s="3">
        <v>93205</v>
      </c>
      <c r="CWP295" s="3">
        <v>93205</v>
      </c>
      <c r="CWQ295" s="3">
        <v>93205</v>
      </c>
      <c r="CWR295" s="3">
        <v>93205</v>
      </c>
      <c r="CWS295" s="3">
        <v>93205</v>
      </c>
      <c r="CWT295" s="3">
        <v>93205</v>
      </c>
      <c r="CWU295" s="3">
        <v>93205</v>
      </c>
      <c r="CWV295" s="3">
        <v>93205</v>
      </c>
      <c r="CWW295" s="3">
        <v>93205</v>
      </c>
      <c r="CWX295" s="3">
        <v>93205</v>
      </c>
      <c r="CWY295" s="3">
        <v>93205</v>
      </c>
      <c r="CWZ295" s="3">
        <v>93205</v>
      </c>
      <c r="CXA295" s="3">
        <v>93205</v>
      </c>
      <c r="CXB295" s="3">
        <v>93205</v>
      </c>
      <c r="CXC295" s="3">
        <v>93205</v>
      </c>
      <c r="CXD295" s="3">
        <v>93205</v>
      </c>
      <c r="CXE295" s="3">
        <v>93205</v>
      </c>
      <c r="CXF295" s="3">
        <v>93205</v>
      </c>
      <c r="CXG295" s="3">
        <v>93205</v>
      </c>
      <c r="CXH295" s="3">
        <v>93205</v>
      </c>
      <c r="CXI295" s="3">
        <v>93205</v>
      </c>
      <c r="CXJ295" s="3">
        <v>93205</v>
      </c>
      <c r="CXK295" s="3">
        <v>93205</v>
      </c>
      <c r="CXL295" s="3">
        <v>93205</v>
      </c>
      <c r="CXM295" s="3">
        <v>93205</v>
      </c>
      <c r="CXN295" s="3">
        <v>93205</v>
      </c>
      <c r="CXO295" s="3">
        <v>93205</v>
      </c>
      <c r="CXP295" s="3">
        <v>93205</v>
      </c>
      <c r="CXQ295" s="3">
        <v>93205</v>
      </c>
      <c r="CXR295" s="3">
        <v>93205</v>
      </c>
      <c r="CXS295" s="3">
        <v>93205</v>
      </c>
      <c r="CXT295" s="3">
        <v>93205</v>
      </c>
      <c r="CXU295" s="3">
        <v>93205</v>
      </c>
      <c r="CXV295" s="3">
        <v>93205</v>
      </c>
      <c r="CXW295" s="3">
        <v>93205</v>
      </c>
      <c r="CXX295" s="3">
        <v>93205</v>
      </c>
      <c r="CXY295" s="3">
        <v>93205</v>
      </c>
      <c r="CXZ295" s="3">
        <v>93205</v>
      </c>
      <c r="CYA295" s="3">
        <v>93205</v>
      </c>
      <c r="CYB295" s="3">
        <v>93205</v>
      </c>
      <c r="CYC295" s="3">
        <v>93205</v>
      </c>
      <c r="CYD295" s="3">
        <v>93205</v>
      </c>
      <c r="CYE295" s="3">
        <v>93205</v>
      </c>
      <c r="CYF295" s="3">
        <v>93205</v>
      </c>
      <c r="CYG295" s="3">
        <v>93205</v>
      </c>
      <c r="CYH295" s="3">
        <v>93205</v>
      </c>
      <c r="CYI295" s="3">
        <v>93205</v>
      </c>
      <c r="CYJ295" s="3">
        <v>93205</v>
      </c>
      <c r="CYK295" s="3">
        <v>93205</v>
      </c>
      <c r="CYL295" s="3">
        <v>93205</v>
      </c>
      <c r="CYM295" s="3">
        <v>93205</v>
      </c>
      <c r="CYN295" s="3">
        <v>93205</v>
      </c>
      <c r="CYO295" s="3">
        <v>93205</v>
      </c>
      <c r="CYP295" s="3">
        <v>93205</v>
      </c>
      <c r="CYQ295" s="3">
        <v>93205</v>
      </c>
      <c r="CYR295" s="3">
        <v>93205</v>
      </c>
      <c r="CYS295" s="3">
        <v>93205</v>
      </c>
      <c r="CYT295" s="3">
        <v>93205</v>
      </c>
      <c r="CYU295" s="3">
        <v>93205</v>
      </c>
      <c r="CYV295" s="3">
        <v>93205</v>
      </c>
      <c r="CYW295" s="3">
        <v>93205</v>
      </c>
      <c r="CYX295" s="3">
        <v>93205</v>
      </c>
      <c r="CYY295" s="3">
        <v>93205</v>
      </c>
      <c r="CYZ295" s="3">
        <v>93205</v>
      </c>
      <c r="CZA295" s="3">
        <v>93205</v>
      </c>
      <c r="CZB295" s="3">
        <v>93205</v>
      </c>
      <c r="CZC295" s="3">
        <v>93205</v>
      </c>
      <c r="CZD295" s="3">
        <v>93205</v>
      </c>
      <c r="CZE295" s="3">
        <v>93205</v>
      </c>
      <c r="CZF295" s="3">
        <v>93205</v>
      </c>
      <c r="CZG295" s="3">
        <v>93205</v>
      </c>
      <c r="CZH295" s="3">
        <v>93205</v>
      </c>
      <c r="CZI295" s="3">
        <v>93205</v>
      </c>
      <c r="CZJ295" s="3">
        <v>93205</v>
      </c>
      <c r="CZK295" s="3">
        <v>93205</v>
      </c>
      <c r="CZL295" s="3">
        <v>93205</v>
      </c>
      <c r="CZM295" s="3">
        <v>93205</v>
      </c>
      <c r="CZN295" s="3">
        <v>93205</v>
      </c>
      <c r="CZO295" s="3">
        <v>93205</v>
      </c>
      <c r="CZP295" s="3">
        <v>93205</v>
      </c>
      <c r="CZQ295" s="3">
        <v>93205</v>
      </c>
      <c r="CZR295" s="3">
        <v>93205</v>
      </c>
      <c r="CZS295" s="3">
        <v>93205</v>
      </c>
      <c r="CZT295" s="3">
        <v>93205</v>
      </c>
      <c r="CZU295" s="3">
        <v>93205</v>
      </c>
      <c r="CZV295" s="3">
        <v>93205</v>
      </c>
      <c r="CZW295" s="3">
        <v>93205</v>
      </c>
      <c r="CZX295" s="3">
        <v>93205</v>
      </c>
      <c r="CZY295" s="3">
        <v>93205</v>
      </c>
      <c r="CZZ295" s="3">
        <v>93205</v>
      </c>
      <c r="DAA295" s="3">
        <v>93205</v>
      </c>
      <c r="DAB295" s="3">
        <v>93205</v>
      </c>
      <c r="DAC295" s="3">
        <v>93205</v>
      </c>
      <c r="DAD295" s="3">
        <v>93205</v>
      </c>
      <c r="DAE295" s="3">
        <v>93205</v>
      </c>
      <c r="DAF295" s="3">
        <v>93205</v>
      </c>
      <c r="DAG295" s="3">
        <v>93205</v>
      </c>
      <c r="DAH295" s="3">
        <v>93205</v>
      </c>
      <c r="DAI295" s="3">
        <v>93205</v>
      </c>
      <c r="DAJ295" s="3">
        <v>93205</v>
      </c>
      <c r="DAK295" s="3">
        <v>93205</v>
      </c>
      <c r="DAL295" s="3">
        <v>93205</v>
      </c>
      <c r="DAM295" s="3">
        <v>93205</v>
      </c>
      <c r="DAN295" s="3">
        <v>93205</v>
      </c>
      <c r="DAO295" s="3">
        <v>93205</v>
      </c>
      <c r="DAP295" s="3">
        <v>93205</v>
      </c>
      <c r="DAQ295" s="3">
        <v>93205</v>
      </c>
      <c r="DAR295" s="3">
        <v>93205</v>
      </c>
      <c r="DAS295" s="3">
        <v>93205</v>
      </c>
      <c r="DAT295" s="3">
        <v>93205</v>
      </c>
      <c r="DAU295" s="3">
        <v>93205</v>
      </c>
      <c r="DAV295" s="3">
        <v>93205</v>
      </c>
      <c r="DAW295" s="3">
        <v>93205</v>
      </c>
      <c r="DAX295" s="3">
        <v>93205</v>
      </c>
      <c r="DAY295" s="3">
        <v>93205</v>
      </c>
      <c r="DAZ295" s="3">
        <v>93205</v>
      </c>
      <c r="DBA295" s="3">
        <v>93205</v>
      </c>
      <c r="DBB295" s="3">
        <v>93205</v>
      </c>
      <c r="DBC295" s="3">
        <v>93205</v>
      </c>
      <c r="DBD295" s="3">
        <v>93205</v>
      </c>
      <c r="DBE295" s="3">
        <v>93205</v>
      </c>
      <c r="DBF295" s="3">
        <v>93205</v>
      </c>
      <c r="DBG295" s="3">
        <v>93205</v>
      </c>
      <c r="DBH295" s="3">
        <v>93205</v>
      </c>
      <c r="DBI295" s="3">
        <v>93205</v>
      </c>
      <c r="DBJ295" s="3">
        <v>93205</v>
      </c>
      <c r="DBK295" s="3">
        <v>93205</v>
      </c>
      <c r="DBL295" s="3">
        <v>93205</v>
      </c>
      <c r="DBM295" s="3">
        <v>93205</v>
      </c>
      <c r="DBN295" s="3">
        <v>93205</v>
      </c>
      <c r="DBO295" s="3">
        <v>93205</v>
      </c>
      <c r="DBP295" s="3">
        <v>93205</v>
      </c>
      <c r="DBQ295" s="3">
        <v>93205</v>
      </c>
      <c r="DBR295" s="3">
        <v>93205</v>
      </c>
      <c r="DBS295" s="3">
        <v>93205</v>
      </c>
      <c r="DBT295" s="3">
        <v>93205</v>
      </c>
      <c r="DBU295" s="3">
        <v>93205</v>
      </c>
      <c r="DBV295" s="3">
        <v>93205</v>
      </c>
      <c r="DBW295" s="3">
        <v>93205</v>
      </c>
      <c r="DBX295" s="3">
        <v>93205</v>
      </c>
      <c r="DBY295" s="3">
        <v>93205</v>
      </c>
      <c r="DBZ295" s="3">
        <v>93205</v>
      </c>
      <c r="DCA295" s="3">
        <v>93205</v>
      </c>
      <c r="DCB295" s="3">
        <v>93205</v>
      </c>
      <c r="DCC295" s="3">
        <v>93205</v>
      </c>
      <c r="DCD295" s="3">
        <v>93205</v>
      </c>
      <c r="DCE295" s="3">
        <v>93205</v>
      </c>
      <c r="DCF295" s="3">
        <v>93205</v>
      </c>
      <c r="DCG295" s="3">
        <v>93205</v>
      </c>
      <c r="DCH295" s="3">
        <v>93205</v>
      </c>
      <c r="DCI295" s="3">
        <v>93205</v>
      </c>
      <c r="DCJ295" s="3">
        <v>93205</v>
      </c>
      <c r="DCK295" s="3">
        <v>93205</v>
      </c>
      <c r="DCL295" s="3">
        <v>93205</v>
      </c>
      <c r="DCM295" s="3">
        <v>93205</v>
      </c>
      <c r="DCN295" s="3">
        <v>93205</v>
      </c>
      <c r="DCO295" s="3">
        <v>93205</v>
      </c>
      <c r="DCP295" s="3">
        <v>93205</v>
      </c>
      <c r="DCQ295" s="3">
        <v>93205</v>
      </c>
      <c r="DCR295" s="3">
        <v>93205</v>
      </c>
      <c r="DCS295" s="3">
        <v>93205</v>
      </c>
      <c r="DCT295" s="3">
        <v>93205</v>
      </c>
      <c r="DCU295" s="3">
        <v>93205</v>
      </c>
      <c r="DCV295" s="3">
        <v>93205</v>
      </c>
      <c r="DCW295" s="3">
        <v>93205</v>
      </c>
      <c r="DCX295" s="3">
        <v>93205</v>
      </c>
      <c r="DCY295" s="3">
        <v>93205</v>
      </c>
      <c r="DCZ295" s="3">
        <v>93205</v>
      </c>
      <c r="DDA295" s="3">
        <v>93205</v>
      </c>
      <c r="DDB295" s="3">
        <v>93205</v>
      </c>
      <c r="DDC295" s="3">
        <v>93205</v>
      </c>
      <c r="DDD295" s="3">
        <v>93205</v>
      </c>
      <c r="DDE295" s="3">
        <v>93205</v>
      </c>
      <c r="DDF295" s="3">
        <v>93205</v>
      </c>
      <c r="DDG295" s="3">
        <v>93205</v>
      </c>
      <c r="DDH295" s="3">
        <v>93205</v>
      </c>
      <c r="DDI295" s="3">
        <v>93205</v>
      </c>
      <c r="DDJ295" s="3">
        <v>93205</v>
      </c>
      <c r="DDK295" s="3">
        <v>93205</v>
      </c>
      <c r="DDL295" s="3">
        <v>93205</v>
      </c>
      <c r="DDM295" s="3">
        <v>93205</v>
      </c>
      <c r="DDN295" s="3">
        <v>93205</v>
      </c>
      <c r="DDO295" s="3">
        <v>93205</v>
      </c>
      <c r="DDP295" s="3">
        <v>93205</v>
      </c>
      <c r="DDQ295" s="3">
        <v>93205</v>
      </c>
      <c r="DDR295" s="3">
        <v>93205</v>
      </c>
      <c r="DDS295" s="3">
        <v>93205</v>
      </c>
      <c r="DDT295" s="3">
        <v>93205</v>
      </c>
      <c r="DDU295" s="3">
        <v>93205</v>
      </c>
      <c r="DDV295" s="3">
        <v>93205</v>
      </c>
      <c r="DDW295" s="3">
        <v>93205</v>
      </c>
      <c r="DDX295" s="3">
        <v>93205</v>
      </c>
      <c r="DDY295" s="3">
        <v>93205</v>
      </c>
      <c r="DDZ295" s="3">
        <v>93205</v>
      </c>
      <c r="DEA295" s="3">
        <v>93205</v>
      </c>
      <c r="DEB295" s="3">
        <v>93205</v>
      </c>
      <c r="DEC295" s="3">
        <v>93205</v>
      </c>
      <c r="DED295" s="3">
        <v>93205</v>
      </c>
      <c r="DEE295" s="3">
        <v>93205</v>
      </c>
      <c r="DEF295" s="3">
        <v>93205</v>
      </c>
      <c r="DEG295" s="3">
        <v>93205</v>
      </c>
      <c r="DEH295" s="3">
        <v>93205</v>
      </c>
      <c r="DEI295" s="3">
        <v>93205</v>
      </c>
      <c r="DEJ295" s="3">
        <v>93205</v>
      </c>
      <c r="DEK295" s="3">
        <v>93205</v>
      </c>
      <c r="DEL295" s="3">
        <v>93205</v>
      </c>
      <c r="DEM295" s="3">
        <v>93205</v>
      </c>
      <c r="DEN295" s="3">
        <v>93205</v>
      </c>
      <c r="DEO295" s="3">
        <v>93205</v>
      </c>
      <c r="DEP295" s="3">
        <v>93205</v>
      </c>
      <c r="DEQ295" s="3">
        <v>93205</v>
      </c>
      <c r="DER295" s="3">
        <v>93205</v>
      </c>
      <c r="DES295" s="3">
        <v>93205</v>
      </c>
      <c r="DET295" s="3">
        <v>93205</v>
      </c>
      <c r="DEU295" s="3">
        <v>93205</v>
      </c>
      <c r="DEV295" s="3">
        <v>93205</v>
      </c>
      <c r="DEW295" s="3">
        <v>93205</v>
      </c>
      <c r="DEX295" s="3">
        <v>93205</v>
      </c>
      <c r="DEY295" s="3">
        <v>93205</v>
      </c>
      <c r="DEZ295" s="3">
        <v>93205</v>
      </c>
      <c r="DFA295" s="3">
        <v>93205</v>
      </c>
      <c r="DFB295" s="3">
        <v>93205</v>
      </c>
      <c r="DFC295" s="3">
        <v>93205</v>
      </c>
      <c r="DFD295" s="3">
        <v>93205</v>
      </c>
      <c r="DFE295" s="3">
        <v>93205</v>
      </c>
      <c r="DFF295" s="3">
        <v>93205</v>
      </c>
      <c r="DFG295" s="3">
        <v>93205</v>
      </c>
      <c r="DFH295" s="3">
        <v>93205</v>
      </c>
      <c r="DFI295" s="3">
        <v>93205</v>
      </c>
      <c r="DFJ295" s="3">
        <v>93205</v>
      </c>
      <c r="DFK295" s="3">
        <v>93205</v>
      </c>
      <c r="DFL295" s="3">
        <v>93205</v>
      </c>
      <c r="DFM295" s="3">
        <v>93205</v>
      </c>
      <c r="DFN295" s="3">
        <v>93205</v>
      </c>
      <c r="DFO295" s="3">
        <v>93205</v>
      </c>
      <c r="DFP295" s="3">
        <v>93205</v>
      </c>
      <c r="DFQ295" s="3">
        <v>93205</v>
      </c>
      <c r="DFR295" s="3">
        <v>93205</v>
      </c>
      <c r="DFS295" s="3">
        <v>93205</v>
      </c>
      <c r="DFT295" s="3">
        <v>93205</v>
      </c>
      <c r="DFU295" s="3">
        <v>93205</v>
      </c>
      <c r="DFV295" s="3">
        <v>93205</v>
      </c>
      <c r="DFW295" s="3">
        <v>93205</v>
      </c>
      <c r="DFX295" s="3">
        <v>93205</v>
      </c>
      <c r="DFY295" s="3">
        <v>93205</v>
      </c>
      <c r="DFZ295" s="3">
        <v>93205</v>
      </c>
      <c r="DGA295" s="3">
        <v>93205</v>
      </c>
      <c r="DGB295" s="3">
        <v>93205</v>
      </c>
      <c r="DGC295" s="3">
        <v>93205</v>
      </c>
      <c r="DGD295" s="3">
        <v>93205</v>
      </c>
      <c r="DGE295" s="3">
        <v>93205</v>
      </c>
      <c r="DGF295" s="3">
        <v>93205</v>
      </c>
      <c r="DGG295" s="3">
        <v>93205</v>
      </c>
      <c r="DGH295" s="3">
        <v>93205</v>
      </c>
      <c r="DGI295" s="3">
        <v>93205</v>
      </c>
      <c r="DGJ295" s="3">
        <v>93205</v>
      </c>
      <c r="DGK295" s="3">
        <v>93205</v>
      </c>
      <c r="DGL295" s="3">
        <v>93205</v>
      </c>
      <c r="DGM295" s="3">
        <v>93205</v>
      </c>
      <c r="DGN295" s="3">
        <v>93205</v>
      </c>
      <c r="DGO295" s="3">
        <v>93205</v>
      </c>
      <c r="DGP295" s="3">
        <v>93205</v>
      </c>
      <c r="DGQ295" s="3">
        <v>93205</v>
      </c>
      <c r="DGR295" s="3">
        <v>93205</v>
      </c>
      <c r="DGS295" s="3">
        <v>93205</v>
      </c>
      <c r="DGT295" s="3">
        <v>93205</v>
      </c>
      <c r="DGU295" s="3">
        <v>93205</v>
      </c>
      <c r="DGV295" s="3">
        <v>93205</v>
      </c>
      <c r="DGW295" s="3">
        <v>93205</v>
      </c>
      <c r="DGX295" s="3">
        <v>93205</v>
      </c>
      <c r="DGY295" s="3">
        <v>93205</v>
      </c>
      <c r="DGZ295" s="3">
        <v>93205</v>
      </c>
      <c r="DHA295" s="3">
        <v>93205</v>
      </c>
      <c r="DHB295" s="3">
        <v>93205</v>
      </c>
      <c r="DHC295" s="3">
        <v>93205</v>
      </c>
      <c r="DHD295" s="3">
        <v>93205</v>
      </c>
      <c r="DHE295" s="3">
        <v>93205</v>
      </c>
      <c r="DHF295" s="3">
        <v>93205</v>
      </c>
      <c r="DHG295" s="3">
        <v>93205</v>
      </c>
      <c r="DHH295" s="3">
        <v>93205</v>
      </c>
      <c r="DHI295" s="3">
        <v>93205</v>
      </c>
      <c r="DHJ295" s="3">
        <v>93205</v>
      </c>
      <c r="DHK295" s="3">
        <v>93205</v>
      </c>
      <c r="DHL295" s="3">
        <v>93205</v>
      </c>
      <c r="DHM295" s="3">
        <v>93205</v>
      </c>
      <c r="DHN295" s="3">
        <v>93205</v>
      </c>
      <c r="DHO295" s="3">
        <v>93205</v>
      </c>
      <c r="DHP295" s="3">
        <v>93205</v>
      </c>
      <c r="DHQ295" s="3">
        <v>93205</v>
      </c>
      <c r="DHR295" s="3">
        <v>93205</v>
      </c>
      <c r="DHS295" s="3">
        <v>93205</v>
      </c>
      <c r="DHT295" s="3">
        <v>93205</v>
      </c>
      <c r="DHU295" s="3">
        <v>93205</v>
      </c>
      <c r="DHV295" s="3">
        <v>93205</v>
      </c>
      <c r="DHW295" s="3">
        <v>93205</v>
      </c>
      <c r="DHX295" s="3">
        <v>93205</v>
      </c>
      <c r="DHY295" s="3">
        <v>93205</v>
      </c>
      <c r="DHZ295" s="3">
        <v>93205</v>
      </c>
      <c r="DIA295" s="3">
        <v>93205</v>
      </c>
      <c r="DIB295" s="3">
        <v>93205</v>
      </c>
      <c r="DIC295" s="3">
        <v>93205</v>
      </c>
      <c r="DID295" s="3">
        <v>93205</v>
      </c>
      <c r="DIE295" s="3">
        <v>93205</v>
      </c>
      <c r="DIF295" s="3">
        <v>93205</v>
      </c>
      <c r="DIG295" s="3">
        <v>93205</v>
      </c>
      <c r="DIH295" s="3">
        <v>93205</v>
      </c>
      <c r="DII295" s="3">
        <v>93205</v>
      </c>
      <c r="DIJ295" s="3">
        <v>93205</v>
      </c>
      <c r="DIK295" s="3">
        <v>93205</v>
      </c>
      <c r="DIL295" s="3">
        <v>93205</v>
      </c>
      <c r="DIM295" s="3">
        <v>93205</v>
      </c>
      <c r="DIN295" s="3">
        <v>93205</v>
      </c>
      <c r="DIO295" s="3">
        <v>93205</v>
      </c>
      <c r="DIP295" s="3">
        <v>93205</v>
      </c>
      <c r="DIQ295" s="3">
        <v>93205</v>
      </c>
      <c r="DIR295" s="3">
        <v>93205</v>
      </c>
      <c r="DIS295" s="3">
        <v>93205</v>
      </c>
      <c r="DIT295" s="3">
        <v>93205</v>
      </c>
      <c r="DIU295" s="3">
        <v>93205</v>
      </c>
      <c r="DIV295" s="3">
        <v>93205</v>
      </c>
      <c r="DIW295" s="3">
        <v>93205</v>
      </c>
      <c r="DIX295" s="3">
        <v>93205</v>
      </c>
      <c r="DIY295" s="3">
        <v>93205</v>
      </c>
      <c r="DIZ295" s="3">
        <v>93205</v>
      </c>
      <c r="DJA295" s="3">
        <v>93205</v>
      </c>
      <c r="DJB295" s="3">
        <v>93205</v>
      </c>
      <c r="DJC295" s="3">
        <v>93205</v>
      </c>
      <c r="DJD295" s="3">
        <v>93205</v>
      </c>
      <c r="DJE295" s="3">
        <v>93205</v>
      </c>
      <c r="DJF295" s="3">
        <v>93205</v>
      </c>
      <c r="DJG295" s="3">
        <v>93205</v>
      </c>
      <c r="DJH295" s="3">
        <v>93205</v>
      </c>
      <c r="DJI295" s="3">
        <v>93205</v>
      </c>
      <c r="DJJ295" s="3">
        <v>93205</v>
      </c>
      <c r="DJK295" s="3">
        <v>93205</v>
      </c>
      <c r="DJL295" s="3">
        <v>93205</v>
      </c>
      <c r="DJM295" s="3">
        <v>93205</v>
      </c>
      <c r="DJN295" s="3">
        <v>93205</v>
      </c>
      <c r="DJO295" s="3">
        <v>93205</v>
      </c>
      <c r="DJP295" s="3">
        <v>93205</v>
      </c>
      <c r="DJQ295" s="3">
        <v>93205</v>
      </c>
      <c r="DJR295" s="3">
        <v>93205</v>
      </c>
      <c r="DJS295" s="3">
        <v>93205</v>
      </c>
      <c r="DJT295" s="3">
        <v>93205</v>
      </c>
      <c r="DJU295" s="3">
        <v>93205</v>
      </c>
      <c r="DJV295" s="3">
        <v>93205</v>
      </c>
      <c r="DJW295" s="3">
        <v>93205</v>
      </c>
      <c r="DJX295" s="3">
        <v>93205</v>
      </c>
      <c r="DJY295" s="3">
        <v>93205</v>
      </c>
      <c r="DJZ295" s="3">
        <v>93205</v>
      </c>
      <c r="DKA295" s="3">
        <v>93205</v>
      </c>
      <c r="DKB295" s="3">
        <v>93205</v>
      </c>
      <c r="DKC295" s="3">
        <v>93205</v>
      </c>
      <c r="DKD295" s="3">
        <v>93205</v>
      </c>
      <c r="DKE295" s="3">
        <v>93205</v>
      </c>
      <c r="DKF295" s="3">
        <v>93205</v>
      </c>
      <c r="DKG295" s="3">
        <v>93205</v>
      </c>
      <c r="DKH295" s="3">
        <v>93205</v>
      </c>
      <c r="DKI295" s="3">
        <v>93205</v>
      </c>
      <c r="DKJ295" s="3">
        <v>93205</v>
      </c>
      <c r="DKK295" s="3">
        <v>93205</v>
      </c>
      <c r="DKL295" s="3">
        <v>93205</v>
      </c>
      <c r="DKM295" s="3">
        <v>93205</v>
      </c>
      <c r="DKN295" s="3">
        <v>93205</v>
      </c>
      <c r="DKO295" s="3">
        <v>93205</v>
      </c>
      <c r="DKP295" s="3">
        <v>93205</v>
      </c>
      <c r="DKQ295" s="3">
        <v>93205</v>
      </c>
      <c r="DKR295" s="3">
        <v>93205</v>
      </c>
      <c r="DKS295" s="3">
        <v>93205</v>
      </c>
      <c r="DKT295" s="3">
        <v>93205</v>
      </c>
      <c r="DKU295" s="3">
        <v>93205</v>
      </c>
      <c r="DKV295" s="3">
        <v>93205</v>
      </c>
      <c r="DKW295" s="3">
        <v>93205</v>
      </c>
      <c r="DKX295" s="3">
        <v>93205</v>
      </c>
      <c r="DKY295" s="3">
        <v>93205</v>
      </c>
      <c r="DKZ295" s="3">
        <v>93205</v>
      </c>
      <c r="DLA295" s="3">
        <v>93205</v>
      </c>
      <c r="DLB295" s="3">
        <v>93205</v>
      </c>
      <c r="DLC295" s="3">
        <v>93205</v>
      </c>
      <c r="DLD295" s="3">
        <v>93205</v>
      </c>
      <c r="DLE295" s="3">
        <v>93205</v>
      </c>
      <c r="DLF295" s="3">
        <v>93205</v>
      </c>
      <c r="DLG295" s="3">
        <v>93205</v>
      </c>
      <c r="DLH295" s="3">
        <v>93205</v>
      </c>
      <c r="DLI295" s="3">
        <v>93205</v>
      </c>
      <c r="DLJ295" s="3">
        <v>93205</v>
      </c>
      <c r="DLK295" s="3">
        <v>93205</v>
      </c>
      <c r="DLL295" s="3">
        <v>93205</v>
      </c>
      <c r="DLM295" s="3">
        <v>93205</v>
      </c>
      <c r="DLN295" s="3">
        <v>93205</v>
      </c>
      <c r="DLO295" s="3">
        <v>93205</v>
      </c>
      <c r="DLP295" s="3">
        <v>93205</v>
      </c>
      <c r="DLQ295" s="3">
        <v>93205</v>
      </c>
      <c r="DLR295" s="3">
        <v>93205</v>
      </c>
      <c r="DLS295" s="3">
        <v>93205</v>
      </c>
      <c r="DLT295" s="3">
        <v>93205</v>
      </c>
      <c r="DLU295" s="3">
        <v>93205</v>
      </c>
      <c r="DLV295" s="3">
        <v>93205</v>
      </c>
      <c r="DLW295" s="3">
        <v>93205</v>
      </c>
      <c r="DLX295" s="3">
        <v>93205</v>
      </c>
      <c r="DLY295" s="3">
        <v>93205</v>
      </c>
      <c r="DLZ295" s="3">
        <v>93205</v>
      </c>
      <c r="DMA295" s="3">
        <v>93205</v>
      </c>
      <c r="DMB295" s="3">
        <v>93205</v>
      </c>
      <c r="DMC295" s="3">
        <v>93205</v>
      </c>
      <c r="DMD295" s="3">
        <v>93205</v>
      </c>
      <c r="DME295" s="3">
        <v>93205</v>
      </c>
      <c r="DMF295" s="3">
        <v>93205</v>
      </c>
      <c r="DMG295" s="3">
        <v>93205</v>
      </c>
      <c r="DMH295" s="3">
        <v>93205</v>
      </c>
      <c r="DMI295" s="3">
        <v>93205</v>
      </c>
      <c r="DMJ295" s="3">
        <v>93205</v>
      </c>
      <c r="DMK295" s="3">
        <v>93205</v>
      </c>
      <c r="DML295" s="3">
        <v>93205</v>
      </c>
      <c r="DMM295" s="3">
        <v>93205</v>
      </c>
      <c r="DMN295" s="3">
        <v>93205</v>
      </c>
      <c r="DMO295" s="3">
        <v>93205</v>
      </c>
      <c r="DMP295" s="3">
        <v>93205</v>
      </c>
      <c r="DMQ295" s="3">
        <v>93205</v>
      </c>
      <c r="DMR295" s="3">
        <v>93205</v>
      </c>
      <c r="DMS295" s="3">
        <v>93205</v>
      </c>
      <c r="DMT295" s="3">
        <v>93205</v>
      </c>
      <c r="DMU295" s="3">
        <v>93205</v>
      </c>
      <c r="DMV295" s="3">
        <v>93205</v>
      </c>
      <c r="DMW295" s="3">
        <v>93205</v>
      </c>
      <c r="DMX295" s="3">
        <v>93205</v>
      </c>
      <c r="DMY295" s="3">
        <v>93205</v>
      </c>
      <c r="DMZ295" s="3">
        <v>93205</v>
      </c>
      <c r="DNA295" s="3">
        <v>93205</v>
      </c>
      <c r="DNB295" s="3">
        <v>93205</v>
      </c>
      <c r="DNC295" s="3">
        <v>93205</v>
      </c>
      <c r="DND295" s="3">
        <v>93205</v>
      </c>
      <c r="DNE295" s="3">
        <v>93205</v>
      </c>
      <c r="DNF295" s="3">
        <v>93205</v>
      </c>
      <c r="DNG295" s="3">
        <v>93205</v>
      </c>
      <c r="DNH295" s="3">
        <v>93205</v>
      </c>
      <c r="DNI295" s="3">
        <v>93205</v>
      </c>
      <c r="DNJ295" s="3">
        <v>93205</v>
      </c>
      <c r="DNK295" s="3">
        <v>93205</v>
      </c>
      <c r="DNL295" s="3">
        <v>93205</v>
      </c>
      <c r="DNM295" s="3">
        <v>93205</v>
      </c>
      <c r="DNN295" s="3">
        <v>93205</v>
      </c>
      <c r="DNO295" s="3">
        <v>93205</v>
      </c>
      <c r="DNP295" s="3">
        <v>93205</v>
      </c>
      <c r="DNQ295" s="3">
        <v>93205</v>
      </c>
      <c r="DNR295" s="3">
        <v>93205</v>
      </c>
      <c r="DNS295" s="3">
        <v>93205</v>
      </c>
      <c r="DNT295" s="3">
        <v>93205</v>
      </c>
      <c r="DNU295" s="3">
        <v>93205</v>
      </c>
      <c r="DNV295" s="3">
        <v>93205</v>
      </c>
      <c r="DNW295" s="3">
        <v>93205</v>
      </c>
      <c r="DNX295" s="3">
        <v>93205</v>
      </c>
      <c r="DNY295" s="3">
        <v>93205</v>
      </c>
      <c r="DNZ295" s="3">
        <v>93205</v>
      </c>
      <c r="DOA295" s="3">
        <v>93205</v>
      </c>
      <c r="DOB295" s="3">
        <v>93205</v>
      </c>
      <c r="DOC295" s="3">
        <v>93205</v>
      </c>
      <c r="DOD295" s="3">
        <v>93205</v>
      </c>
      <c r="DOE295" s="3">
        <v>93205</v>
      </c>
      <c r="DOF295" s="3">
        <v>93205</v>
      </c>
      <c r="DOG295" s="3">
        <v>93205</v>
      </c>
      <c r="DOH295" s="3">
        <v>93205</v>
      </c>
      <c r="DOI295" s="3">
        <v>93205</v>
      </c>
      <c r="DOJ295" s="3">
        <v>93205</v>
      </c>
      <c r="DOK295" s="3">
        <v>93205</v>
      </c>
      <c r="DOL295" s="3">
        <v>93205</v>
      </c>
      <c r="DOM295" s="3">
        <v>93205</v>
      </c>
      <c r="DON295" s="3">
        <v>93205</v>
      </c>
      <c r="DOO295" s="3">
        <v>93205</v>
      </c>
      <c r="DOP295" s="3">
        <v>93205</v>
      </c>
      <c r="DOQ295" s="3">
        <v>93205</v>
      </c>
      <c r="DOR295" s="3">
        <v>93205</v>
      </c>
      <c r="DOS295" s="3">
        <v>93205</v>
      </c>
      <c r="DOT295" s="3">
        <v>93205</v>
      </c>
      <c r="DOU295" s="3">
        <v>93205</v>
      </c>
      <c r="DOV295" s="3">
        <v>93205</v>
      </c>
      <c r="DOW295" s="3">
        <v>93205</v>
      </c>
      <c r="DOX295" s="3">
        <v>93205</v>
      </c>
      <c r="DOY295" s="3">
        <v>93205</v>
      </c>
      <c r="DOZ295" s="3">
        <v>93205</v>
      </c>
      <c r="DPA295" s="3">
        <v>93205</v>
      </c>
      <c r="DPB295" s="3">
        <v>93205</v>
      </c>
      <c r="DPC295" s="3">
        <v>93205</v>
      </c>
      <c r="DPD295" s="3">
        <v>93205</v>
      </c>
      <c r="DPE295" s="3">
        <v>93205</v>
      </c>
      <c r="DPF295" s="3">
        <v>93205</v>
      </c>
      <c r="DPG295" s="3">
        <v>93205</v>
      </c>
      <c r="DPH295" s="3">
        <v>93205</v>
      </c>
      <c r="DPI295" s="3">
        <v>93205</v>
      </c>
      <c r="DPJ295" s="3">
        <v>93205</v>
      </c>
      <c r="DPK295" s="3">
        <v>93205</v>
      </c>
      <c r="DPL295" s="3">
        <v>93205</v>
      </c>
      <c r="DPM295" s="3">
        <v>93205</v>
      </c>
      <c r="DPN295" s="3">
        <v>93205</v>
      </c>
      <c r="DPO295" s="3">
        <v>93205</v>
      </c>
      <c r="DPP295" s="3">
        <v>93205</v>
      </c>
      <c r="DPQ295" s="3">
        <v>93205</v>
      </c>
      <c r="DPR295" s="3">
        <v>93205</v>
      </c>
      <c r="DPS295" s="3">
        <v>93205</v>
      </c>
      <c r="DPT295" s="3">
        <v>93205</v>
      </c>
      <c r="DPU295" s="3">
        <v>93205</v>
      </c>
      <c r="DPV295" s="3">
        <v>93205</v>
      </c>
      <c r="DPW295" s="3">
        <v>93205</v>
      </c>
      <c r="DPX295" s="3">
        <v>93205</v>
      </c>
      <c r="DPY295" s="3">
        <v>93205</v>
      </c>
      <c r="DPZ295" s="3">
        <v>93205</v>
      </c>
      <c r="DQA295" s="3">
        <v>93205</v>
      </c>
      <c r="DQB295" s="3">
        <v>93205</v>
      </c>
      <c r="DQC295" s="3">
        <v>93205</v>
      </c>
      <c r="DQD295" s="3">
        <v>93205</v>
      </c>
      <c r="DQE295" s="3">
        <v>93205</v>
      </c>
      <c r="DQF295" s="3">
        <v>93205</v>
      </c>
      <c r="DQG295" s="3">
        <v>93205</v>
      </c>
      <c r="DQH295" s="3">
        <v>93205</v>
      </c>
      <c r="DQI295" s="3">
        <v>93205</v>
      </c>
      <c r="DQJ295" s="3">
        <v>93205</v>
      </c>
      <c r="DQK295" s="3">
        <v>93205</v>
      </c>
      <c r="DQL295" s="3">
        <v>93205</v>
      </c>
      <c r="DQM295" s="3">
        <v>93205</v>
      </c>
      <c r="DQN295" s="3">
        <v>93205</v>
      </c>
      <c r="DQO295" s="3">
        <v>93205</v>
      </c>
      <c r="DQP295" s="3">
        <v>93205</v>
      </c>
      <c r="DQQ295" s="3">
        <v>93205</v>
      </c>
      <c r="DQR295" s="3">
        <v>93205</v>
      </c>
      <c r="DQS295" s="3">
        <v>93205</v>
      </c>
      <c r="DQT295" s="3">
        <v>93205</v>
      </c>
      <c r="DQU295" s="3">
        <v>93205</v>
      </c>
      <c r="DQV295" s="3">
        <v>93205</v>
      </c>
      <c r="DQW295" s="3">
        <v>93205</v>
      </c>
      <c r="DQX295" s="3">
        <v>93205</v>
      </c>
      <c r="DQY295" s="3">
        <v>93205</v>
      </c>
      <c r="DQZ295" s="3">
        <v>93205</v>
      </c>
      <c r="DRA295" s="3">
        <v>93205</v>
      </c>
      <c r="DRB295" s="3">
        <v>93205</v>
      </c>
      <c r="DRC295" s="3">
        <v>93205</v>
      </c>
      <c r="DRD295" s="3">
        <v>93205</v>
      </c>
      <c r="DRE295" s="3">
        <v>93205</v>
      </c>
      <c r="DRF295" s="3">
        <v>93205</v>
      </c>
      <c r="DRG295" s="3">
        <v>93205</v>
      </c>
      <c r="DRH295" s="3">
        <v>93205</v>
      </c>
      <c r="DRI295" s="3">
        <v>93205</v>
      </c>
      <c r="DRJ295" s="3">
        <v>93205</v>
      </c>
      <c r="DRK295" s="3">
        <v>93205</v>
      </c>
      <c r="DRL295" s="3">
        <v>93205</v>
      </c>
      <c r="DRM295" s="3">
        <v>93205</v>
      </c>
      <c r="DRN295" s="3">
        <v>93205</v>
      </c>
      <c r="DRO295" s="3">
        <v>93205</v>
      </c>
      <c r="DRP295" s="3">
        <v>93205</v>
      </c>
      <c r="DRQ295" s="3">
        <v>93205</v>
      </c>
      <c r="DRR295" s="3">
        <v>93205</v>
      </c>
      <c r="DRS295" s="3">
        <v>93205</v>
      </c>
      <c r="DRT295" s="3">
        <v>93205</v>
      </c>
      <c r="DRU295" s="3">
        <v>93205</v>
      </c>
      <c r="DRV295" s="3">
        <v>93205</v>
      </c>
      <c r="DRW295" s="3">
        <v>93205</v>
      </c>
      <c r="DRX295" s="3">
        <v>93205</v>
      </c>
      <c r="DRY295" s="3">
        <v>93205</v>
      </c>
      <c r="DRZ295" s="3">
        <v>93205</v>
      </c>
      <c r="DSA295" s="3">
        <v>93205</v>
      </c>
      <c r="DSB295" s="3">
        <v>93205</v>
      </c>
      <c r="DSC295" s="3">
        <v>93205</v>
      </c>
      <c r="DSD295" s="3">
        <v>93205</v>
      </c>
      <c r="DSE295" s="3">
        <v>93205</v>
      </c>
      <c r="DSF295" s="3">
        <v>93205</v>
      </c>
      <c r="DSG295" s="3">
        <v>93205</v>
      </c>
      <c r="DSH295" s="3">
        <v>93205</v>
      </c>
      <c r="DSI295" s="3">
        <v>93205</v>
      </c>
      <c r="DSJ295" s="3">
        <v>93205</v>
      </c>
      <c r="DSK295" s="3">
        <v>93205</v>
      </c>
      <c r="DSL295" s="3">
        <v>93205</v>
      </c>
      <c r="DSM295" s="3">
        <v>93205</v>
      </c>
      <c r="DSN295" s="3">
        <v>93205</v>
      </c>
      <c r="DSO295" s="3">
        <v>93205</v>
      </c>
      <c r="DSP295" s="3">
        <v>93205</v>
      </c>
      <c r="DSQ295" s="3">
        <v>93205</v>
      </c>
      <c r="DSR295" s="3">
        <v>93205</v>
      </c>
      <c r="DSS295" s="3">
        <v>93205</v>
      </c>
      <c r="DST295" s="3">
        <v>93205</v>
      </c>
      <c r="DSU295" s="3">
        <v>93205</v>
      </c>
      <c r="DSV295" s="3">
        <v>93205</v>
      </c>
      <c r="DSW295" s="3">
        <v>93205</v>
      </c>
      <c r="DSX295" s="3">
        <v>93205</v>
      </c>
      <c r="DSY295" s="3">
        <v>93205</v>
      </c>
      <c r="DSZ295" s="3">
        <v>93205</v>
      </c>
      <c r="DTA295" s="3">
        <v>93205</v>
      </c>
      <c r="DTB295" s="3">
        <v>93205</v>
      </c>
      <c r="DTC295" s="3">
        <v>93205</v>
      </c>
      <c r="DTD295" s="3">
        <v>93205</v>
      </c>
      <c r="DTE295" s="3">
        <v>93205</v>
      </c>
      <c r="DTF295" s="3">
        <v>93205</v>
      </c>
      <c r="DTG295" s="3">
        <v>93205</v>
      </c>
      <c r="DTH295" s="3">
        <v>93205</v>
      </c>
      <c r="DTI295" s="3">
        <v>93205</v>
      </c>
      <c r="DTJ295" s="3">
        <v>93205</v>
      </c>
      <c r="DTK295" s="3">
        <v>93205</v>
      </c>
      <c r="DTL295" s="3">
        <v>93205</v>
      </c>
      <c r="DTM295" s="3">
        <v>93205</v>
      </c>
      <c r="DTN295" s="3">
        <v>93205</v>
      </c>
      <c r="DTO295" s="3">
        <v>93205</v>
      </c>
      <c r="DTP295" s="3">
        <v>93205</v>
      </c>
      <c r="DTQ295" s="3">
        <v>93205</v>
      </c>
      <c r="DTR295" s="3">
        <v>93205</v>
      </c>
      <c r="DTS295" s="3">
        <v>93205</v>
      </c>
      <c r="DTT295" s="3">
        <v>93205</v>
      </c>
      <c r="DTU295" s="3">
        <v>93205</v>
      </c>
      <c r="DTV295" s="3">
        <v>93205</v>
      </c>
      <c r="DTW295" s="3">
        <v>93205</v>
      </c>
      <c r="DTX295" s="3">
        <v>93205</v>
      </c>
      <c r="DTY295" s="3">
        <v>93205</v>
      </c>
      <c r="DTZ295" s="3">
        <v>93205</v>
      </c>
      <c r="DUA295" s="3">
        <v>93205</v>
      </c>
      <c r="DUB295" s="3">
        <v>93205</v>
      </c>
      <c r="DUC295" s="3">
        <v>93205</v>
      </c>
      <c r="DUD295" s="3">
        <v>93205</v>
      </c>
      <c r="DUE295" s="3">
        <v>93205</v>
      </c>
      <c r="DUF295" s="3">
        <v>93205</v>
      </c>
      <c r="DUG295" s="3">
        <v>93205</v>
      </c>
      <c r="DUH295" s="3">
        <v>93205</v>
      </c>
      <c r="DUI295" s="3">
        <v>93205</v>
      </c>
      <c r="DUJ295" s="3">
        <v>93205</v>
      </c>
      <c r="DUK295" s="3">
        <v>93205</v>
      </c>
      <c r="DUL295" s="3">
        <v>93205</v>
      </c>
      <c r="DUM295" s="3">
        <v>93205</v>
      </c>
      <c r="DUN295" s="3">
        <v>93205</v>
      </c>
      <c r="DUO295" s="3">
        <v>93205</v>
      </c>
      <c r="DUP295" s="3">
        <v>93205</v>
      </c>
      <c r="DUQ295" s="3">
        <v>93205</v>
      </c>
      <c r="DUR295" s="3">
        <v>93205</v>
      </c>
      <c r="DUS295" s="3">
        <v>93205</v>
      </c>
      <c r="DUT295" s="3">
        <v>93205</v>
      </c>
      <c r="DUU295" s="3">
        <v>93205</v>
      </c>
      <c r="DUV295" s="3">
        <v>93205</v>
      </c>
      <c r="DUW295" s="3">
        <v>93205</v>
      </c>
      <c r="DUX295" s="3">
        <v>93205</v>
      </c>
      <c r="DUY295" s="3">
        <v>93205</v>
      </c>
      <c r="DUZ295" s="3">
        <v>93205</v>
      </c>
      <c r="DVA295" s="3">
        <v>93205</v>
      </c>
      <c r="DVB295" s="3">
        <v>93205</v>
      </c>
      <c r="DVC295" s="3">
        <v>93205</v>
      </c>
      <c r="DVD295" s="3">
        <v>93205</v>
      </c>
      <c r="DVE295" s="3">
        <v>93205</v>
      </c>
      <c r="DVF295" s="3">
        <v>93205</v>
      </c>
      <c r="DVG295" s="3">
        <v>93205</v>
      </c>
      <c r="DVH295" s="3">
        <v>93205</v>
      </c>
      <c r="DVI295" s="3">
        <v>93205</v>
      </c>
      <c r="DVJ295" s="3">
        <v>93205</v>
      </c>
      <c r="DVK295" s="3">
        <v>93205</v>
      </c>
      <c r="DVL295" s="3">
        <v>93205</v>
      </c>
      <c r="DVM295" s="3">
        <v>93205</v>
      </c>
      <c r="DVN295" s="3">
        <v>93205</v>
      </c>
      <c r="DVO295" s="3">
        <v>93205</v>
      </c>
      <c r="DVP295" s="3">
        <v>93205</v>
      </c>
      <c r="DVQ295" s="3">
        <v>93205</v>
      </c>
      <c r="DVR295" s="3">
        <v>93205</v>
      </c>
      <c r="DVS295" s="3">
        <v>93205</v>
      </c>
      <c r="DVT295" s="3">
        <v>93205</v>
      </c>
      <c r="DVU295" s="3">
        <v>93205</v>
      </c>
      <c r="DVV295" s="3">
        <v>93205</v>
      </c>
      <c r="DVW295" s="3">
        <v>93205</v>
      </c>
      <c r="DVX295" s="3">
        <v>93205</v>
      </c>
      <c r="DVY295" s="3">
        <v>93205</v>
      </c>
      <c r="DVZ295" s="3">
        <v>93205</v>
      </c>
      <c r="DWA295" s="3">
        <v>93205</v>
      </c>
      <c r="DWB295" s="3">
        <v>93205</v>
      </c>
      <c r="DWC295" s="3">
        <v>93205</v>
      </c>
      <c r="DWD295" s="3">
        <v>93205</v>
      </c>
      <c r="DWE295" s="3">
        <v>93205</v>
      </c>
      <c r="DWF295" s="3">
        <v>93205</v>
      </c>
      <c r="DWG295" s="3">
        <v>93205</v>
      </c>
      <c r="DWH295" s="3">
        <v>93205</v>
      </c>
      <c r="DWI295" s="3">
        <v>93205</v>
      </c>
      <c r="DWJ295" s="3">
        <v>93205</v>
      </c>
      <c r="DWK295" s="3">
        <v>93205</v>
      </c>
      <c r="DWL295" s="3">
        <v>93205</v>
      </c>
      <c r="DWM295" s="3">
        <v>93205</v>
      </c>
      <c r="DWN295" s="3">
        <v>93205</v>
      </c>
      <c r="DWO295" s="3">
        <v>93205</v>
      </c>
      <c r="DWP295" s="3">
        <v>93205</v>
      </c>
      <c r="DWQ295" s="3">
        <v>93205</v>
      </c>
      <c r="DWR295" s="3">
        <v>93205</v>
      </c>
      <c r="DWS295" s="3">
        <v>93205</v>
      </c>
      <c r="DWT295" s="3">
        <v>93205</v>
      </c>
      <c r="DWU295" s="3">
        <v>93205</v>
      </c>
      <c r="DWV295" s="3">
        <v>93205</v>
      </c>
      <c r="DWW295" s="3">
        <v>93205</v>
      </c>
      <c r="DWX295" s="3">
        <v>93205</v>
      </c>
      <c r="DWY295" s="3">
        <v>93205</v>
      </c>
      <c r="DWZ295" s="3">
        <v>93205</v>
      </c>
      <c r="DXA295" s="3">
        <v>93205</v>
      </c>
      <c r="DXB295" s="3">
        <v>93205</v>
      </c>
      <c r="DXC295" s="3">
        <v>93205</v>
      </c>
      <c r="DXD295" s="3">
        <v>93205</v>
      </c>
      <c r="DXE295" s="3">
        <v>93205</v>
      </c>
      <c r="DXF295" s="3">
        <v>93205</v>
      </c>
      <c r="DXG295" s="3">
        <v>93205</v>
      </c>
      <c r="DXH295" s="3">
        <v>93205</v>
      </c>
      <c r="DXI295" s="3">
        <v>93205</v>
      </c>
      <c r="DXJ295" s="3">
        <v>93205</v>
      </c>
      <c r="DXK295" s="3">
        <v>93205</v>
      </c>
      <c r="DXL295" s="3">
        <v>93205</v>
      </c>
      <c r="DXM295" s="3">
        <v>93205</v>
      </c>
      <c r="DXN295" s="3">
        <v>93205</v>
      </c>
      <c r="DXO295" s="3">
        <v>93205</v>
      </c>
      <c r="DXP295" s="3">
        <v>93205</v>
      </c>
      <c r="DXQ295" s="3">
        <v>93205</v>
      </c>
      <c r="DXR295" s="3">
        <v>93205</v>
      </c>
      <c r="DXS295" s="3">
        <v>93205</v>
      </c>
      <c r="DXT295" s="3">
        <v>93205</v>
      </c>
      <c r="DXU295" s="3">
        <v>93205</v>
      </c>
      <c r="DXV295" s="3">
        <v>93205</v>
      </c>
      <c r="DXW295" s="3">
        <v>93205</v>
      </c>
      <c r="DXX295" s="3">
        <v>93205</v>
      </c>
      <c r="DXY295" s="3">
        <v>93205</v>
      </c>
      <c r="DXZ295" s="3">
        <v>93205</v>
      </c>
      <c r="DYA295" s="3">
        <v>93205</v>
      </c>
      <c r="DYB295" s="3">
        <v>93205</v>
      </c>
      <c r="DYC295" s="3">
        <v>93205</v>
      </c>
      <c r="DYD295" s="3">
        <v>93205</v>
      </c>
      <c r="DYE295" s="3">
        <v>93205</v>
      </c>
      <c r="DYF295" s="3">
        <v>93205</v>
      </c>
      <c r="DYG295" s="3">
        <v>93205</v>
      </c>
      <c r="DYH295" s="3">
        <v>93205</v>
      </c>
      <c r="DYI295" s="3">
        <v>93205</v>
      </c>
      <c r="DYJ295" s="3">
        <v>93205</v>
      </c>
      <c r="DYK295" s="3">
        <v>93205</v>
      </c>
      <c r="DYL295" s="3">
        <v>93205</v>
      </c>
      <c r="DYM295" s="3">
        <v>93205</v>
      </c>
      <c r="DYN295" s="3">
        <v>93205</v>
      </c>
      <c r="DYO295" s="3">
        <v>93205</v>
      </c>
      <c r="DYP295" s="3">
        <v>93205</v>
      </c>
      <c r="DYQ295" s="3">
        <v>93205</v>
      </c>
      <c r="DYR295" s="3">
        <v>93205</v>
      </c>
      <c r="DYS295" s="3">
        <v>93205</v>
      </c>
      <c r="DYT295" s="3">
        <v>93205</v>
      </c>
      <c r="DYU295" s="3">
        <v>93205</v>
      </c>
      <c r="DYV295" s="3">
        <v>93205</v>
      </c>
      <c r="DYW295" s="3">
        <v>93205</v>
      </c>
      <c r="DYX295" s="3">
        <v>93205</v>
      </c>
      <c r="DYY295" s="3">
        <v>93205</v>
      </c>
      <c r="DYZ295" s="3">
        <v>93205</v>
      </c>
      <c r="DZA295" s="3">
        <v>93205</v>
      </c>
      <c r="DZB295" s="3">
        <v>93205</v>
      </c>
      <c r="DZC295" s="3">
        <v>93205</v>
      </c>
      <c r="DZD295" s="3">
        <v>93205</v>
      </c>
      <c r="DZE295" s="3">
        <v>93205</v>
      </c>
      <c r="DZF295" s="3">
        <v>93205</v>
      </c>
      <c r="DZG295" s="3">
        <v>93205</v>
      </c>
      <c r="DZH295" s="3">
        <v>93205</v>
      </c>
      <c r="DZI295" s="3">
        <v>93205</v>
      </c>
      <c r="DZJ295" s="3">
        <v>93205</v>
      </c>
      <c r="DZK295" s="3">
        <v>93205</v>
      </c>
      <c r="DZL295" s="3">
        <v>93205</v>
      </c>
      <c r="DZM295" s="3">
        <v>93205</v>
      </c>
      <c r="DZN295" s="3">
        <v>93205</v>
      </c>
      <c r="DZO295" s="3">
        <v>93205</v>
      </c>
      <c r="DZP295" s="3">
        <v>93205</v>
      </c>
      <c r="DZQ295" s="3">
        <v>93205</v>
      </c>
      <c r="DZR295" s="3">
        <v>93205</v>
      </c>
      <c r="DZS295" s="3">
        <v>93205</v>
      </c>
      <c r="DZT295" s="3">
        <v>93205</v>
      </c>
      <c r="DZU295" s="3">
        <v>93205</v>
      </c>
      <c r="DZV295" s="3">
        <v>93205</v>
      </c>
      <c r="DZW295" s="3">
        <v>93205</v>
      </c>
      <c r="DZX295" s="3">
        <v>93205</v>
      </c>
      <c r="DZY295" s="3">
        <v>93205</v>
      </c>
      <c r="DZZ295" s="3">
        <v>93205</v>
      </c>
      <c r="EAA295" s="3">
        <v>93205</v>
      </c>
      <c r="EAB295" s="3">
        <v>93205</v>
      </c>
      <c r="EAC295" s="3">
        <v>93205</v>
      </c>
      <c r="EAD295" s="3">
        <v>93205</v>
      </c>
      <c r="EAE295" s="3">
        <v>93205</v>
      </c>
      <c r="EAF295" s="3">
        <v>93205</v>
      </c>
      <c r="EAG295" s="3">
        <v>93205</v>
      </c>
      <c r="EAH295" s="3">
        <v>93205</v>
      </c>
      <c r="EAI295" s="3">
        <v>93205</v>
      </c>
      <c r="EAJ295" s="3">
        <v>93205</v>
      </c>
      <c r="EAK295" s="3">
        <v>93205</v>
      </c>
      <c r="EAL295" s="3">
        <v>93205</v>
      </c>
      <c r="EAM295" s="3">
        <v>93205</v>
      </c>
      <c r="EAN295" s="3">
        <v>93205</v>
      </c>
      <c r="EAO295" s="3">
        <v>93205</v>
      </c>
      <c r="EAP295" s="3">
        <v>93205</v>
      </c>
      <c r="EAQ295" s="3">
        <v>93205</v>
      </c>
      <c r="EAR295" s="3">
        <v>93205</v>
      </c>
      <c r="EAS295" s="3">
        <v>93205</v>
      </c>
      <c r="EAT295" s="3">
        <v>93205</v>
      </c>
      <c r="EAU295" s="3">
        <v>93205</v>
      </c>
      <c r="EAV295" s="3">
        <v>93205</v>
      </c>
      <c r="EAW295" s="3">
        <v>93205</v>
      </c>
      <c r="EAX295" s="3">
        <v>93205</v>
      </c>
      <c r="EAY295" s="3">
        <v>93205</v>
      </c>
      <c r="EAZ295" s="3">
        <v>93205</v>
      </c>
      <c r="EBA295" s="3">
        <v>93205</v>
      </c>
      <c r="EBB295" s="3">
        <v>93205</v>
      </c>
      <c r="EBC295" s="3">
        <v>93205</v>
      </c>
      <c r="EBD295" s="3">
        <v>93205</v>
      </c>
      <c r="EBE295" s="3">
        <v>93205</v>
      </c>
      <c r="EBF295" s="3">
        <v>93205</v>
      </c>
      <c r="EBG295" s="3">
        <v>93205</v>
      </c>
      <c r="EBH295" s="3">
        <v>93205</v>
      </c>
      <c r="EBI295" s="3">
        <v>93205</v>
      </c>
      <c r="EBJ295" s="3">
        <v>93205</v>
      </c>
      <c r="EBK295" s="3">
        <v>93205</v>
      </c>
      <c r="EBL295" s="3">
        <v>93205</v>
      </c>
      <c r="EBM295" s="3">
        <v>93205</v>
      </c>
      <c r="EBN295" s="3">
        <v>93205</v>
      </c>
      <c r="EBO295" s="3">
        <v>93205</v>
      </c>
      <c r="EBP295" s="3">
        <v>93205</v>
      </c>
      <c r="EBQ295" s="3">
        <v>93205</v>
      </c>
      <c r="EBR295" s="3">
        <v>93205</v>
      </c>
      <c r="EBS295" s="3">
        <v>93205</v>
      </c>
      <c r="EBT295" s="3">
        <v>93205</v>
      </c>
      <c r="EBU295" s="3">
        <v>93205</v>
      </c>
      <c r="EBV295" s="3">
        <v>93205</v>
      </c>
      <c r="EBW295" s="3">
        <v>93205</v>
      </c>
      <c r="EBX295" s="3">
        <v>93205</v>
      </c>
      <c r="EBY295" s="3">
        <v>93205</v>
      </c>
      <c r="EBZ295" s="3">
        <v>93205</v>
      </c>
      <c r="ECA295" s="3">
        <v>93205</v>
      </c>
      <c r="ECB295" s="3">
        <v>93205</v>
      </c>
      <c r="ECC295" s="3">
        <v>93205</v>
      </c>
      <c r="ECD295" s="3">
        <v>93205</v>
      </c>
      <c r="ECE295" s="3">
        <v>93205</v>
      </c>
      <c r="ECF295" s="3">
        <v>93205</v>
      </c>
      <c r="ECG295" s="3">
        <v>93205</v>
      </c>
      <c r="ECH295" s="3">
        <v>93205</v>
      </c>
      <c r="ECI295" s="3">
        <v>93205</v>
      </c>
      <c r="ECJ295" s="3">
        <v>93205</v>
      </c>
      <c r="ECK295" s="3">
        <v>93205</v>
      </c>
      <c r="ECL295" s="3">
        <v>93205</v>
      </c>
      <c r="ECM295" s="3">
        <v>93205</v>
      </c>
      <c r="ECN295" s="3">
        <v>93205</v>
      </c>
      <c r="ECO295" s="3">
        <v>93205</v>
      </c>
      <c r="ECP295" s="3">
        <v>93205</v>
      </c>
      <c r="ECQ295" s="3">
        <v>93205</v>
      </c>
      <c r="ECR295" s="3">
        <v>93205</v>
      </c>
      <c r="ECS295" s="3">
        <v>93205</v>
      </c>
      <c r="ECT295" s="3">
        <v>93205</v>
      </c>
      <c r="ECU295" s="3">
        <v>93205</v>
      </c>
      <c r="ECV295" s="3">
        <v>93205</v>
      </c>
      <c r="ECW295" s="3">
        <v>93205</v>
      </c>
      <c r="ECX295" s="3">
        <v>93205</v>
      </c>
      <c r="ECY295" s="3">
        <v>93205</v>
      </c>
      <c r="ECZ295" s="3">
        <v>93205</v>
      </c>
      <c r="EDA295" s="3">
        <v>93205</v>
      </c>
      <c r="EDB295" s="3">
        <v>93205</v>
      </c>
      <c r="EDC295" s="3">
        <v>93205</v>
      </c>
      <c r="EDD295" s="3">
        <v>93205</v>
      </c>
      <c r="EDE295" s="3">
        <v>93205</v>
      </c>
      <c r="EDF295" s="3">
        <v>93205</v>
      </c>
      <c r="EDG295" s="3">
        <v>93205</v>
      </c>
      <c r="EDH295" s="3">
        <v>93205</v>
      </c>
      <c r="EDI295" s="3">
        <v>93205</v>
      </c>
      <c r="EDJ295" s="3">
        <v>93205</v>
      </c>
      <c r="EDK295" s="3">
        <v>93205</v>
      </c>
      <c r="EDL295" s="3">
        <v>93205</v>
      </c>
      <c r="EDM295" s="3">
        <v>93205</v>
      </c>
      <c r="EDN295" s="3">
        <v>93205</v>
      </c>
      <c r="EDO295" s="3">
        <v>93205</v>
      </c>
      <c r="EDP295" s="3">
        <v>93205</v>
      </c>
      <c r="EDQ295" s="3">
        <v>93205</v>
      </c>
      <c r="EDR295" s="3">
        <v>93205</v>
      </c>
      <c r="EDS295" s="3">
        <v>93205</v>
      </c>
      <c r="EDT295" s="3">
        <v>93205</v>
      </c>
      <c r="EDU295" s="3">
        <v>93205</v>
      </c>
      <c r="EDV295" s="3">
        <v>93205</v>
      </c>
      <c r="EDW295" s="3">
        <v>93205</v>
      </c>
      <c r="EDX295" s="3">
        <v>93205</v>
      </c>
      <c r="EDY295" s="3">
        <v>93205</v>
      </c>
      <c r="EDZ295" s="3">
        <v>93205</v>
      </c>
      <c r="EEA295" s="3">
        <v>93205</v>
      </c>
      <c r="EEB295" s="3">
        <v>93205</v>
      </c>
      <c r="EEC295" s="3">
        <v>93205</v>
      </c>
      <c r="EED295" s="3">
        <v>93205</v>
      </c>
      <c r="EEE295" s="3">
        <v>93205</v>
      </c>
      <c r="EEF295" s="3">
        <v>93205</v>
      </c>
      <c r="EEG295" s="3">
        <v>93205</v>
      </c>
      <c r="EEH295" s="3">
        <v>93205</v>
      </c>
      <c r="EEI295" s="3">
        <v>93205</v>
      </c>
      <c r="EEJ295" s="3">
        <v>93205</v>
      </c>
      <c r="EEK295" s="3">
        <v>93205</v>
      </c>
      <c r="EEL295" s="3">
        <v>93205</v>
      </c>
      <c r="EEM295" s="3">
        <v>93205</v>
      </c>
      <c r="EEN295" s="3">
        <v>93205</v>
      </c>
      <c r="EEO295" s="3">
        <v>93205</v>
      </c>
      <c r="EEP295" s="3">
        <v>93205</v>
      </c>
      <c r="EEQ295" s="3">
        <v>93205</v>
      </c>
      <c r="EER295" s="3">
        <v>93205</v>
      </c>
      <c r="EES295" s="3">
        <v>93205</v>
      </c>
      <c r="EET295" s="3">
        <v>93205</v>
      </c>
      <c r="EEU295" s="3">
        <v>93205</v>
      </c>
      <c r="EEV295" s="3">
        <v>93205</v>
      </c>
      <c r="EEW295" s="3">
        <v>93205</v>
      </c>
      <c r="EEX295" s="3">
        <v>93205</v>
      </c>
      <c r="EEY295" s="3">
        <v>93205</v>
      </c>
      <c r="EEZ295" s="3">
        <v>93205</v>
      </c>
      <c r="EFA295" s="3">
        <v>93205</v>
      </c>
      <c r="EFB295" s="3">
        <v>93205</v>
      </c>
      <c r="EFC295" s="3">
        <v>93205</v>
      </c>
      <c r="EFD295" s="3">
        <v>93205</v>
      </c>
      <c r="EFE295" s="3">
        <v>93205</v>
      </c>
      <c r="EFF295" s="3">
        <v>93205</v>
      </c>
      <c r="EFG295" s="3">
        <v>93205</v>
      </c>
      <c r="EFH295" s="3">
        <v>93205</v>
      </c>
      <c r="EFI295" s="3">
        <v>93205</v>
      </c>
      <c r="EFJ295" s="3">
        <v>93205</v>
      </c>
      <c r="EFK295" s="3">
        <v>93205</v>
      </c>
      <c r="EFL295" s="3">
        <v>93205</v>
      </c>
      <c r="EFM295" s="3">
        <v>93205</v>
      </c>
      <c r="EFN295" s="3">
        <v>93205</v>
      </c>
      <c r="EFO295" s="3">
        <v>93205</v>
      </c>
      <c r="EFP295" s="3">
        <v>93205</v>
      </c>
      <c r="EFQ295" s="3">
        <v>93205</v>
      </c>
      <c r="EFR295" s="3">
        <v>93205</v>
      </c>
      <c r="EFS295" s="3">
        <v>93205</v>
      </c>
      <c r="EFT295" s="3">
        <v>93205</v>
      </c>
      <c r="EFU295" s="3">
        <v>93205</v>
      </c>
      <c r="EFV295" s="3">
        <v>93205</v>
      </c>
      <c r="EFW295" s="3">
        <v>93205</v>
      </c>
      <c r="EFX295" s="3">
        <v>93205</v>
      </c>
      <c r="EFY295" s="3">
        <v>93205</v>
      </c>
      <c r="EFZ295" s="3">
        <v>93205</v>
      </c>
      <c r="EGA295" s="3">
        <v>93205</v>
      </c>
      <c r="EGB295" s="3">
        <v>93205</v>
      </c>
      <c r="EGC295" s="3">
        <v>93205</v>
      </c>
      <c r="EGD295" s="3">
        <v>93205</v>
      </c>
      <c r="EGE295" s="3">
        <v>93205</v>
      </c>
      <c r="EGF295" s="3">
        <v>93205</v>
      </c>
      <c r="EGG295" s="3">
        <v>93205</v>
      </c>
      <c r="EGH295" s="3">
        <v>93205</v>
      </c>
      <c r="EGI295" s="3">
        <v>93205</v>
      </c>
      <c r="EGJ295" s="3">
        <v>93205</v>
      </c>
      <c r="EGK295" s="3">
        <v>93205</v>
      </c>
      <c r="EGL295" s="3">
        <v>93205</v>
      </c>
      <c r="EGM295" s="3">
        <v>93205</v>
      </c>
      <c r="EGN295" s="3">
        <v>93205</v>
      </c>
      <c r="EGO295" s="3">
        <v>93205</v>
      </c>
      <c r="EGP295" s="3">
        <v>93205</v>
      </c>
      <c r="EGQ295" s="3">
        <v>93205</v>
      </c>
      <c r="EGR295" s="3">
        <v>93205</v>
      </c>
      <c r="EGS295" s="3">
        <v>93205</v>
      </c>
      <c r="EGT295" s="3">
        <v>93205</v>
      </c>
      <c r="EGU295" s="3">
        <v>93205</v>
      </c>
      <c r="EGV295" s="3">
        <v>93205</v>
      </c>
      <c r="EGW295" s="3">
        <v>93205</v>
      </c>
      <c r="EGX295" s="3">
        <v>93205</v>
      </c>
      <c r="EGY295" s="3">
        <v>93205</v>
      </c>
      <c r="EGZ295" s="3">
        <v>93205</v>
      </c>
      <c r="EHA295" s="3">
        <v>93205</v>
      </c>
      <c r="EHB295" s="3">
        <v>93205</v>
      </c>
      <c r="EHC295" s="3">
        <v>93205</v>
      </c>
      <c r="EHD295" s="3">
        <v>93205</v>
      </c>
      <c r="EHE295" s="3">
        <v>93205</v>
      </c>
      <c r="EHF295" s="3">
        <v>93205</v>
      </c>
      <c r="EHG295" s="3">
        <v>93205</v>
      </c>
      <c r="EHH295" s="3">
        <v>93205</v>
      </c>
      <c r="EHI295" s="3">
        <v>93205</v>
      </c>
      <c r="EHJ295" s="3">
        <v>93205</v>
      </c>
      <c r="EHK295" s="3">
        <v>93205</v>
      </c>
      <c r="EHL295" s="3">
        <v>93205</v>
      </c>
      <c r="EHM295" s="3">
        <v>93205</v>
      </c>
      <c r="EHN295" s="3">
        <v>93205</v>
      </c>
      <c r="EHO295" s="3">
        <v>93205</v>
      </c>
      <c r="EHP295" s="3">
        <v>93205</v>
      </c>
      <c r="EHQ295" s="3">
        <v>93205</v>
      </c>
      <c r="EHR295" s="3">
        <v>93205</v>
      </c>
      <c r="EHS295" s="3">
        <v>93205</v>
      </c>
      <c r="EHT295" s="3">
        <v>93205</v>
      </c>
      <c r="EHU295" s="3">
        <v>93205</v>
      </c>
      <c r="EHV295" s="3">
        <v>93205</v>
      </c>
      <c r="EHW295" s="3">
        <v>93205</v>
      </c>
      <c r="EHX295" s="3">
        <v>93205</v>
      </c>
      <c r="EHY295" s="3">
        <v>93205</v>
      </c>
      <c r="EHZ295" s="3">
        <v>93205</v>
      </c>
      <c r="EIA295" s="3">
        <v>93205</v>
      </c>
      <c r="EIB295" s="3">
        <v>93205</v>
      </c>
      <c r="EIC295" s="3">
        <v>93205</v>
      </c>
      <c r="EID295" s="3">
        <v>93205</v>
      </c>
      <c r="EIE295" s="3">
        <v>93205</v>
      </c>
      <c r="EIF295" s="3">
        <v>93205</v>
      </c>
      <c r="EIG295" s="3">
        <v>93205</v>
      </c>
      <c r="EIH295" s="3">
        <v>93205</v>
      </c>
      <c r="EII295" s="3">
        <v>93205</v>
      </c>
      <c r="EIJ295" s="3">
        <v>93205</v>
      </c>
      <c r="EIK295" s="3">
        <v>93205</v>
      </c>
      <c r="EIL295" s="3">
        <v>93205</v>
      </c>
      <c r="EIM295" s="3">
        <v>93205</v>
      </c>
      <c r="EIN295" s="3">
        <v>93205</v>
      </c>
      <c r="EIO295" s="3">
        <v>93205</v>
      </c>
      <c r="EIP295" s="3">
        <v>93205</v>
      </c>
      <c r="EIQ295" s="3">
        <v>93205</v>
      </c>
      <c r="EIR295" s="3">
        <v>93205</v>
      </c>
      <c r="EIS295" s="3">
        <v>93205</v>
      </c>
      <c r="EIT295" s="3">
        <v>93205</v>
      </c>
      <c r="EIU295" s="3">
        <v>93205</v>
      </c>
      <c r="EIV295" s="3">
        <v>93205</v>
      </c>
      <c r="EIW295" s="3">
        <v>93205</v>
      </c>
      <c r="EIX295" s="3">
        <v>93205</v>
      </c>
      <c r="EIY295" s="3">
        <v>93205</v>
      </c>
      <c r="EIZ295" s="3">
        <v>93205</v>
      </c>
      <c r="EJA295" s="3">
        <v>93205</v>
      </c>
      <c r="EJB295" s="3">
        <v>93205</v>
      </c>
      <c r="EJC295" s="3">
        <v>93205</v>
      </c>
      <c r="EJD295" s="3">
        <v>93205</v>
      </c>
      <c r="EJE295" s="3">
        <v>93205</v>
      </c>
      <c r="EJF295" s="3">
        <v>93205</v>
      </c>
      <c r="EJG295" s="3">
        <v>93205</v>
      </c>
      <c r="EJH295" s="3">
        <v>93205</v>
      </c>
      <c r="EJI295" s="3">
        <v>93205</v>
      </c>
      <c r="EJJ295" s="3">
        <v>93205</v>
      </c>
      <c r="EJK295" s="3">
        <v>93205</v>
      </c>
      <c r="EJL295" s="3">
        <v>93205</v>
      </c>
      <c r="EJM295" s="3">
        <v>93205</v>
      </c>
      <c r="EJN295" s="3">
        <v>93205</v>
      </c>
      <c r="EJO295" s="3">
        <v>93205</v>
      </c>
      <c r="EJP295" s="3">
        <v>93205</v>
      </c>
      <c r="EJQ295" s="3">
        <v>93205</v>
      </c>
      <c r="EJR295" s="3">
        <v>93205</v>
      </c>
      <c r="EJS295" s="3">
        <v>93205</v>
      </c>
      <c r="EJT295" s="3">
        <v>93205</v>
      </c>
      <c r="EJU295" s="3">
        <v>93205</v>
      </c>
      <c r="EJV295" s="3">
        <v>93205</v>
      </c>
      <c r="EJW295" s="3">
        <v>93205</v>
      </c>
      <c r="EJX295" s="3">
        <v>93205</v>
      </c>
      <c r="EJY295" s="3">
        <v>93205</v>
      </c>
      <c r="EJZ295" s="3">
        <v>93205</v>
      </c>
      <c r="EKA295" s="3">
        <v>93205</v>
      </c>
      <c r="EKB295" s="3">
        <v>93205</v>
      </c>
      <c r="EKC295" s="3">
        <v>93205</v>
      </c>
      <c r="EKD295" s="3">
        <v>93205</v>
      </c>
      <c r="EKE295" s="3">
        <v>93205</v>
      </c>
      <c r="EKF295" s="3">
        <v>93205</v>
      </c>
      <c r="EKG295" s="3">
        <v>93205</v>
      </c>
      <c r="EKH295" s="3">
        <v>93205</v>
      </c>
      <c r="EKI295" s="3">
        <v>93205</v>
      </c>
      <c r="EKJ295" s="3">
        <v>93205</v>
      </c>
      <c r="EKK295" s="3">
        <v>93205</v>
      </c>
      <c r="EKL295" s="3">
        <v>93205</v>
      </c>
      <c r="EKM295" s="3">
        <v>93205</v>
      </c>
      <c r="EKN295" s="3">
        <v>93205</v>
      </c>
      <c r="EKO295" s="3">
        <v>93205</v>
      </c>
      <c r="EKP295" s="3">
        <v>93205</v>
      </c>
      <c r="EKQ295" s="3">
        <v>93205</v>
      </c>
      <c r="EKR295" s="3">
        <v>93205</v>
      </c>
      <c r="EKS295" s="3">
        <v>93205</v>
      </c>
      <c r="EKT295" s="3">
        <v>93205</v>
      </c>
      <c r="EKU295" s="3">
        <v>93205</v>
      </c>
      <c r="EKV295" s="3">
        <v>93205</v>
      </c>
      <c r="EKW295" s="3">
        <v>93205</v>
      </c>
      <c r="EKX295" s="3">
        <v>93205</v>
      </c>
      <c r="EKY295" s="3">
        <v>93205</v>
      </c>
      <c r="EKZ295" s="3">
        <v>93205</v>
      </c>
      <c r="ELA295" s="3">
        <v>93205</v>
      </c>
      <c r="ELB295" s="3">
        <v>93205</v>
      </c>
      <c r="ELC295" s="3">
        <v>93205</v>
      </c>
      <c r="ELD295" s="3">
        <v>93205</v>
      </c>
      <c r="ELE295" s="3">
        <v>93205</v>
      </c>
      <c r="ELF295" s="3">
        <v>93205</v>
      </c>
      <c r="ELG295" s="3">
        <v>93205</v>
      </c>
      <c r="ELH295" s="3">
        <v>93205</v>
      </c>
      <c r="ELI295" s="3">
        <v>93205</v>
      </c>
      <c r="ELJ295" s="3">
        <v>93205</v>
      </c>
      <c r="ELK295" s="3">
        <v>93205</v>
      </c>
      <c r="ELL295" s="3">
        <v>93205</v>
      </c>
      <c r="ELM295" s="3">
        <v>93205</v>
      </c>
      <c r="ELN295" s="3">
        <v>93205</v>
      </c>
      <c r="ELO295" s="3">
        <v>93205</v>
      </c>
      <c r="ELP295" s="3">
        <v>93205</v>
      </c>
      <c r="ELQ295" s="3">
        <v>93205</v>
      </c>
      <c r="ELR295" s="3">
        <v>93205</v>
      </c>
      <c r="ELS295" s="3">
        <v>93205</v>
      </c>
      <c r="ELT295" s="3">
        <v>93205</v>
      </c>
      <c r="ELU295" s="3">
        <v>93205</v>
      </c>
      <c r="ELV295" s="3">
        <v>93205</v>
      </c>
      <c r="ELW295" s="3">
        <v>93205</v>
      </c>
      <c r="ELX295" s="3">
        <v>93205</v>
      </c>
      <c r="ELY295" s="3">
        <v>93205</v>
      </c>
      <c r="ELZ295" s="3">
        <v>93205</v>
      </c>
      <c r="EMA295" s="3">
        <v>93205</v>
      </c>
      <c r="EMB295" s="3">
        <v>93205</v>
      </c>
      <c r="EMC295" s="3">
        <v>93205</v>
      </c>
      <c r="EMD295" s="3">
        <v>93205</v>
      </c>
      <c r="EME295" s="3">
        <v>93205</v>
      </c>
      <c r="EMF295" s="3">
        <v>93205</v>
      </c>
      <c r="EMG295" s="3">
        <v>93205</v>
      </c>
      <c r="EMH295" s="3">
        <v>93205</v>
      </c>
      <c r="EMI295" s="3">
        <v>93205</v>
      </c>
      <c r="EMJ295" s="3">
        <v>93205</v>
      </c>
      <c r="EMK295" s="3">
        <v>93205</v>
      </c>
      <c r="EML295" s="3">
        <v>93205</v>
      </c>
      <c r="EMM295" s="3">
        <v>93205</v>
      </c>
      <c r="EMN295" s="3">
        <v>93205</v>
      </c>
      <c r="EMO295" s="3">
        <v>93205</v>
      </c>
      <c r="EMP295" s="3">
        <v>93205</v>
      </c>
      <c r="EMQ295" s="3">
        <v>93205</v>
      </c>
      <c r="EMR295" s="3">
        <v>93205</v>
      </c>
      <c r="EMS295" s="3">
        <v>93205</v>
      </c>
      <c r="EMT295" s="3">
        <v>93205</v>
      </c>
      <c r="EMU295" s="3">
        <v>93205</v>
      </c>
      <c r="EMV295" s="3">
        <v>93205</v>
      </c>
      <c r="EMW295" s="3">
        <v>93205</v>
      </c>
      <c r="EMX295" s="3">
        <v>93205</v>
      </c>
      <c r="EMY295" s="3">
        <v>93205</v>
      </c>
      <c r="EMZ295" s="3">
        <v>93205</v>
      </c>
      <c r="ENA295" s="3">
        <v>93205</v>
      </c>
      <c r="ENB295" s="3">
        <v>93205</v>
      </c>
      <c r="ENC295" s="3">
        <v>93205</v>
      </c>
      <c r="END295" s="3">
        <v>93205</v>
      </c>
      <c r="ENE295" s="3">
        <v>93205</v>
      </c>
      <c r="ENF295" s="3">
        <v>93205</v>
      </c>
      <c r="ENG295" s="3">
        <v>93205</v>
      </c>
      <c r="ENH295" s="3">
        <v>93205</v>
      </c>
      <c r="ENI295" s="3">
        <v>93205</v>
      </c>
      <c r="ENJ295" s="3">
        <v>93205</v>
      </c>
      <c r="ENK295" s="3">
        <v>93205</v>
      </c>
      <c r="ENL295" s="3">
        <v>93205</v>
      </c>
      <c r="ENM295" s="3">
        <v>93205</v>
      </c>
      <c r="ENN295" s="3">
        <v>93205</v>
      </c>
      <c r="ENO295" s="3">
        <v>93205</v>
      </c>
      <c r="ENP295" s="3">
        <v>93205</v>
      </c>
      <c r="ENQ295" s="3">
        <v>93205</v>
      </c>
      <c r="ENR295" s="3">
        <v>93205</v>
      </c>
      <c r="ENS295" s="3">
        <v>93205</v>
      </c>
      <c r="ENT295" s="3">
        <v>93205</v>
      </c>
      <c r="ENU295" s="3">
        <v>93205</v>
      </c>
      <c r="ENV295" s="3">
        <v>93205</v>
      </c>
      <c r="ENW295" s="3">
        <v>93205</v>
      </c>
      <c r="ENX295" s="3">
        <v>93205</v>
      </c>
      <c r="ENY295" s="3">
        <v>93205</v>
      </c>
      <c r="ENZ295" s="3">
        <v>93205</v>
      </c>
      <c r="EOA295" s="3">
        <v>93205</v>
      </c>
      <c r="EOB295" s="3">
        <v>93205</v>
      </c>
      <c r="EOC295" s="3">
        <v>93205</v>
      </c>
      <c r="EOD295" s="3">
        <v>93205</v>
      </c>
      <c r="EOE295" s="3">
        <v>93205</v>
      </c>
      <c r="EOF295" s="3">
        <v>93205</v>
      </c>
      <c r="EOG295" s="3">
        <v>93205</v>
      </c>
      <c r="EOH295" s="3">
        <v>93205</v>
      </c>
      <c r="EOI295" s="3">
        <v>93205</v>
      </c>
      <c r="EOJ295" s="3">
        <v>93205</v>
      </c>
      <c r="EOK295" s="3">
        <v>93205</v>
      </c>
      <c r="EOL295" s="3">
        <v>93205</v>
      </c>
      <c r="EOM295" s="3">
        <v>93205</v>
      </c>
      <c r="EON295" s="3">
        <v>93205</v>
      </c>
      <c r="EOO295" s="3">
        <v>93205</v>
      </c>
      <c r="EOP295" s="3">
        <v>93205</v>
      </c>
      <c r="EOQ295" s="3">
        <v>93205</v>
      </c>
      <c r="EOR295" s="3">
        <v>93205</v>
      </c>
      <c r="EOS295" s="3">
        <v>93205</v>
      </c>
      <c r="EOT295" s="3">
        <v>93205</v>
      </c>
      <c r="EOU295" s="3">
        <v>93205</v>
      </c>
      <c r="EOV295" s="3">
        <v>93205</v>
      </c>
      <c r="EOW295" s="3">
        <v>93205</v>
      </c>
      <c r="EOX295" s="3">
        <v>93205</v>
      </c>
      <c r="EOY295" s="3">
        <v>93205</v>
      </c>
      <c r="EOZ295" s="3">
        <v>93205</v>
      </c>
      <c r="EPA295" s="3">
        <v>93205</v>
      </c>
      <c r="EPB295" s="3">
        <v>93205</v>
      </c>
      <c r="EPC295" s="3">
        <v>93205</v>
      </c>
      <c r="EPD295" s="3">
        <v>93205</v>
      </c>
      <c r="EPE295" s="3">
        <v>93205</v>
      </c>
      <c r="EPF295" s="3">
        <v>93205</v>
      </c>
      <c r="EPG295" s="3">
        <v>93205</v>
      </c>
      <c r="EPH295" s="3">
        <v>93205</v>
      </c>
      <c r="EPI295" s="3">
        <v>93205</v>
      </c>
      <c r="EPJ295" s="3">
        <v>93205</v>
      </c>
      <c r="EPK295" s="3">
        <v>93205</v>
      </c>
      <c r="EPL295" s="3">
        <v>93205</v>
      </c>
      <c r="EPM295" s="3">
        <v>93205</v>
      </c>
      <c r="EPN295" s="3">
        <v>93205</v>
      </c>
      <c r="EPO295" s="3">
        <v>93205</v>
      </c>
      <c r="EPP295" s="3">
        <v>93205</v>
      </c>
      <c r="EPQ295" s="3">
        <v>93205</v>
      </c>
      <c r="EPR295" s="3">
        <v>93205</v>
      </c>
      <c r="EPS295" s="3">
        <v>93205</v>
      </c>
      <c r="EPT295" s="3">
        <v>93205</v>
      </c>
      <c r="EPU295" s="3">
        <v>93205</v>
      </c>
      <c r="EPV295" s="3">
        <v>93205</v>
      </c>
      <c r="EPW295" s="3">
        <v>93205</v>
      </c>
      <c r="EPX295" s="3">
        <v>93205</v>
      </c>
      <c r="EPY295" s="3">
        <v>93205</v>
      </c>
      <c r="EPZ295" s="3">
        <v>93205</v>
      </c>
      <c r="EQA295" s="3">
        <v>93205</v>
      </c>
      <c r="EQB295" s="3">
        <v>93205</v>
      </c>
      <c r="EQC295" s="3">
        <v>93205</v>
      </c>
      <c r="EQD295" s="3">
        <v>93205</v>
      </c>
      <c r="EQE295" s="3">
        <v>93205</v>
      </c>
      <c r="EQF295" s="3">
        <v>93205</v>
      </c>
      <c r="EQG295" s="3">
        <v>93205</v>
      </c>
      <c r="EQH295" s="3">
        <v>93205</v>
      </c>
      <c r="EQI295" s="3">
        <v>93205</v>
      </c>
      <c r="EQJ295" s="3">
        <v>93205</v>
      </c>
      <c r="EQK295" s="3">
        <v>93205</v>
      </c>
      <c r="EQL295" s="3">
        <v>93205</v>
      </c>
      <c r="EQM295" s="3">
        <v>93205</v>
      </c>
      <c r="EQN295" s="3">
        <v>93205</v>
      </c>
      <c r="EQO295" s="3">
        <v>93205</v>
      </c>
      <c r="EQP295" s="3">
        <v>93205</v>
      </c>
      <c r="EQQ295" s="3">
        <v>93205</v>
      </c>
      <c r="EQR295" s="3">
        <v>93205</v>
      </c>
      <c r="EQS295" s="3">
        <v>93205</v>
      </c>
      <c r="EQT295" s="3">
        <v>93205</v>
      </c>
      <c r="EQU295" s="3">
        <v>93205</v>
      </c>
      <c r="EQV295" s="3">
        <v>93205</v>
      </c>
      <c r="EQW295" s="3">
        <v>93205</v>
      </c>
      <c r="EQX295" s="3">
        <v>93205</v>
      </c>
      <c r="EQY295" s="3">
        <v>93205</v>
      </c>
      <c r="EQZ295" s="3">
        <v>93205</v>
      </c>
      <c r="ERA295" s="3">
        <v>93205</v>
      </c>
      <c r="ERB295" s="3">
        <v>93205</v>
      </c>
      <c r="ERC295" s="3">
        <v>93205</v>
      </c>
      <c r="ERD295" s="3">
        <v>93205</v>
      </c>
      <c r="ERE295" s="3">
        <v>93205</v>
      </c>
      <c r="ERF295" s="3">
        <v>93205</v>
      </c>
      <c r="ERG295" s="3">
        <v>93205</v>
      </c>
      <c r="ERH295" s="3">
        <v>93205</v>
      </c>
      <c r="ERI295" s="3">
        <v>93205</v>
      </c>
      <c r="ERJ295" s="3">
        <v>93205</v>
      </c>
      <c r="ERK295" s="3">
        <v>93205</v>
      </c>
      <c r="ERL295" s="3">
        <v>93205</v>
      </c>
      <c r="ERM295" s="3">
        <v>93205</v>
      </c>
      <c r="ERN295" s="3">
        <v>93205</v>
      </c>
      <c r="ERO295" s="3">
        <v>93205</v>
      </c>
      <c r="ERP295" s="3">
        <v>93205</v>
      </c>
      <c r="ERQ295" s="3">
        <v>93205</v>
      </c>
      <c r="ERR295" s="3">
        <v>93205</v>
      </c>
      <c r="ERS295" s="3">
        <v>93205</v>
      </c>
      <c r="ERT295" s="3">
        <v>93205</v>
      </c>
      <c r="ERU295" s="3">
        <v>93205</v>
      </c>
      <c r="ERV295" s="3">
        <v>93205</v>
      </c>
      <c r="ERW295" s="3">
        <v>93205</v>
      </c>
      <c r="ERX295" s="3">
        <v>93205</v>
      </c>
      <c r="ERY295" s="3">
        <v>93205</v>
      </c>
      <c r="ERZ295" s="3">
        <v>93205</v>
      </c>
      <c r="ESA295" s="3">
        <v>93205</v>
      </c>
      <c r="ESB295" s="3">
        <v>93205</v>
      </c>
      <c r="ESC295" s="3">
        <v>93205</v>
      </c>
      <c r="ESD295" s="3">
        <v>93205</v>
      </c>
      <c r="ESE295" s="3">
        <v>93205</v>
      </c>
      <c r="ESF295" s="3">
        <v>93205</v>
      </c>
      <c r="ESG295" s="3">
        <v>93205</v>
      </c>
      <c r="ESH295" s="3">
        <v>93205</v>
      </c>
      <c r="ESI295" s="3">
        <v>93205</v>
      </c>
      <c r="ESJ295" s="3">
        <v>93205</v>
      </c>
      <c r="ESK295" s="3">
        <v>93205</v>
      </c>
      <c r="ESL295" s="3">
        <v>93205</v>
      </c>
      <c r="ESM295" s="3">
        <v>93205</v>
      </c>
      <c r="ESN295" s="3">
        <v>93205</v>
      </c>
      <c r="ESO295" s="3">
        <v>93205</v>
      </c>
      <c r="ESP295" s="3">
        <v>93205</v>
      </c>
      <c r="ESQ295" s="3">
        <v>93205</v>
      </c>
      <c r="ESR295" s="3">
        <v>93205</v>
      </c>
      <c r="ESS295" s="3">
        <v>93205</v>
      </c>
      <c r="EST295" s="3">
        <v>93205</v>
      </c>
      <c r="ESU295" s="3">
        <v>93205</v>
      </c>
      <c r="ESV295" s="3">
        <v>93205</v>
      </c>
      <c r="ESW295" s="3">
        <v>93205</v>
      </c>
      <c r="ESX295" s="3">
        <v>93205</v>
      </c>
      <c r="ESY295" s="3">
        <v>93205</v>
      </c>
      <c r="ESZ295" s="3">
        <v>93205</v>
      </c>
      <c r="ETA295" s="3">
        <v>93205</v>
      </c>
      <c r="ETB295" s="3">
        <v>93205</v>
      </c>
      <c r="ETC295" s="3">
        <v>93205</v>
      </c>
      <c r="ETD295" s="3">
        <v>93205</v>
      </c>
      <c r="ETE295" s="3">
        <v>93205</v>
      </c>
      <c r="ETF295" s="3">
        <v>93205</v>
      </c>
      <c r="ETG295" s="3">
        <v>93205</v>
      </c>
      <c r="ETH295" s="3">
        <v>93205</v>
      </c>
      <c r="ETI295" s="3">
        <v>93205</v>
      </c>
      <c r="ETJ295" s="3">
        <v>93205</v>
      </c>
      <c r="ETK295" s="3">
        <v>93205</v>
      </c>
      <c r="ETL295" s="3">
        <v>93205</v>
      </c>
      <c r="ETM295" s="3">
        <v>93205</v>
      </c>
      <c r="ETN295" s="3">
        <v>93205</v>
      </c>
      <c r="ETO295" s="3">
        <v>93205</v>
      </c>
      <c r="ETP295" s="3">
        <v>93205</v>
      </c>
      <c r="ETQ295" s="3">
        <v>93205</v>
      </c>
      <c r="ETR295" s="3">
        <v>93205</v>
      </c>
      <c r="ETS295" s="3">
        <v>93205</v>
      </c>
      <c r="ETT295" s="3">
        <v>93205</v>
      </c>
      <c r="ETU295" s="3">
        <v>93205</v>
      </c>
      <c r="ETV295" s="3">
        <v>93205</v>
      </c>
      <c r="ETW295" s="3">
        <v>93205</v>
      </c>
      <c r="ETX295" s="3">
        <v>93205</v>
      </c>
      <c r="ETY295" s="3">
        <v>93205</v>
      </c>
      <c r="ETZ295" s="3">
        <v>93205</v>
      </c>
      <c r="EUA295" s="3">
        <v>93205</v>
      </c>
      <c r="EUB295" s="3">
        <v>93205</v>
      </c>
      <c r="EUC295" s="3">
        <v>93205</v>
      </c>
      <c r="EUD295" s="3">
        <v>93205</v>
      </c>
      <c r="EUE295" s="3">
        <v>93205</v>
      </c>
      <c r="EUF295" s="3">
        <v>93205</v>
      </c>
      <c r="EUG295" s="3">
        <v>93205</v>
      </c>
      <c r="EUH295" s="3">
        <v>93205</v>
      </c>
      <c r="EUI295" s="3">
        <v>93205</v>
      </c>
      <c r="EUJ295" s="3">
        <v>93205</v>
      </c>
      <c r="EUK295" s="3">
        <v>93205</v>
      </c>
      <c r="EUL295" s="3">
        <v>93205</v>
      </c>
      <c r="EUM295" s="3">
        <v>93205</v>
      </c>
      <c r="EUN295" s="3">
        <v>93205</v>
      </c>
      <c r="EUO295" s="3">
        <v>93205</v>
      </c>
      <c r="EUP295" s="3">
        <v>93205</v>
      </c>
      <c r="EUQ295" s="3">
        <v>93205</v>
      </c>
      <c r="EUR295" s="3">
        <v>93205</v>
      </c>
      <c r="EUS295" s="3">
        <v>93205</v>
      </c>
      <c r="EUT295" s="3">
        <v>93205</v>
      </c>
      <c r="EUU295" s="3">
        <v>93205</v>
      </c>
      <c r="EUV295" s="3">
        <v>93205</v>
      </c>
      <c r="EUW295" s="3">
        <v>93205</v>
      </c>
      <c r="EUX295" s="3">
        <v>93205</v>
      </c>
      <c r="EUY295" s="3">
        <v>93205</v>
      </c>
      <c r="EUZ295" s="3">
        <v>93205</v>
      </c>
      <c r="EVA295" s="3">
        <v>93205</v>
      </c>
      <c r="EVB295" s="3">
        <v>93205</v>
      </c>
      <c r="EVC295" s="3">
        <v>93205</v>
      </c>
      <c r="EVD295" s="3">
        <v>93205</v>
      </c>
      <c r="EVE295" s="3">
        <v>93205</v>
      </c>
      <c r="EVF295" s="3">
        <v>93205</v>
      </c>
      <c r="EVG295" s="3">
        <v>93205</v>
      </c>
      <c r="EVH295" s="3">
        <v>93205</v>
      </c>
      <c r="EVI295" s="3">
        <v>93205</v>
      </c>
      <c r="EVJ295" s="3">
        <v>93205</v>
      </c>
      <c r="EVK295" s="3">
        <v>93205</v>
      </c>
      <c r="EVL295" s="3">
        <v>93205</v>
      </c>
      <c r="EVM295" s="3">
        <v>93205</v>
      </c>
      <c r="EVN295" s="3">
        <v>93205</v>
      </c>
      <c r="EVO295" s="3">
        <v>93205</v>
      </c>
      <c r="EVP295" s="3">
        <v>93205</v>
      </c>
      <c r="EVQ295" s="3">
        <v>93205</v>
      </c>
      <c r="EVR295" s="3">
        <v>93205</v>
      </c>
      <c r="EVS295" s="3">
        <v>93205</v>
      </c>
      <c r="EVT295" s="3">
        <v>93205</v>
      </c>
      <c r="EVU295" s="3">
        <v>93205</v>
      </c>
      <c r="EVV295" s="3">
        <v>93205</v>
      </c>
      <c r="EVW295" s="3">
        <v>93205</v>
      </c>
      <c r="EVX295" s="3">
        <v>93205</v>
      </c>
      <c r="EVY295" s="3">
        <v>93205</v>
      </c>
      <c r="EVZ295" s="3">
        <v>93205</v>
      </c>
      <c r="EWA295" s="3">
        <v>93205</v>
      </c>
      <c r="EWB295" s="3">
        <v>93205</v>
      </c>
      <c r="EWC295" s="3">
        <v>93205</v>
      </c>
      <c r="EWD295" s="3">
        <v>93205</v>
      </c>
      <c r="EWE295" s="3">
        <v>93205</v>
      </c>
      <c r="EWF295" s="3">
        <v>93205</v>
      </c>
      <c r="EWG295" s="3">
        <v>93205</v>
      </c>
      <c r="EWH295" s="3">
        <v>93205</v>
      </c>
      <c r="EWI295" s="3">
        <v>93205</v>
      </c>
      <c r="EWJ295" s="3">
        <v>93205</v>
      </c>
      <c r="EWK295" s="3">
        <v>93205</v>
      </c>
      <c r="EWL295" s="3">
        <v>93205</v>
      </c>
      <c r="EWM295" s="3">
        <v>93205</v>
      </c>
      <c r="EWN295" s="3">
        <v>93205</v>
      </c>
      <c r="EWO295" s="3">
        <v>93205</v>
      </c>
      <c r="EWP295" s="3">
        <v>93205</v>
      </c>
      <c r="EWQ295" s="3">
        <v>93205</v>
      </c>
      <c r="EWR295" s="3">
        <v>93205</v>
      </c>
      <c r="EWS295" s="3">
        <v>93205</v>
      </c>
      <c r="EWT295" s="3">
        <v>93205</v>
      </c>
      <c r="EWU295" s="3">
        <v>93205</v>
      </c>
      <c r="EWV295" s="3">
        <v>93205</v>
      </c>
      <c r="EWW295" s="3">
        <v>93205</v>
      </c>
      <c r="EWX295" s="3">
        <v>93205</v>
      </c>
      <c r="EWY295" s="3">
        <v>93205</v>
      </c>
      <c r="EWZ295" s="3">
        <v>93205</v>
      </c>
      <c r="EXA295" s="3">
        <v>93205</v>
      </c>
      <c r="EXB295" s="3">
        <v>93205</v>
      </c>
      <c r="EXC295" s="3">
        <v>93205</v>
      </c>
      <c r="EXD295" s="3">
        <v>93205</v>
      </c>
      <c r="EXE295" s="3">
        <v>93205</v>
      </c>
      <c r="EXF295" s="3">
        <v>93205</v>
      </c>
      <c r="EXG295" s="3">
        <v>93205</v>
      </c>
      <c r="EXH295" s="3">
        <v>93205</v>
      </c>
      <c r="EXI295" s="3">
        <v>93205</v>
      </c>
      <c r="EXJ295" s="3">
        <v>93205</v>
      </c>
      <c r="EXK295" s="3">
        <v>93205</v>
      </c>
      <c r="EXL295" s="3">
        <v>93205</v>
      </c>
      <c r="EXM295" s="3">
        <v>93205</v>
      </c>
      <c r="EXN295" s="3">
        <v>93205</v>
      </c>
      <c r="EXO295" s="3">
        <v>93205</v>
      </c>
      <c r="EXP295" s="3">
        <v>93205</v>
      </c>
      <c r="EXQ295" s="3">
        <v>93205</v>
      </c>
      <c r="EXR295" s="3">
        <v>93205</v>
      </c>
      <c r="EXS295" s="3">
        <v>93205</v>
      </c>
      <c r="EXT295" s="3">
        <v>93205</v>
      </c>
      <c r="EXU295" s="3">
        <v>93205</v>
      </c>
      <c r="EXV295" s="3">
        <v>93205</v>
      </c>
      <c r="EXW295" s="3">
        <v>93205</v>
      </c>
      <c r="EXX295" s="3">
        <v>93205</v>
      </c>
      <c r="EXY295" s="3">
        <v>93205</v>
      </c>
      <c r="EXZ295" s="3">
        <v>93205</v>
      </c>
      <c r="EYA295" s="3">
        <v>93205</v>
      </c>
      <c r="EYB295" s="3">
        <v>93205</v>
      </c>
      <c r="EYC295" s="3">
        <v>93205</v>
      </c>
      <c r="EYD295" s="3">
        <v>93205</v>
      </c>
      <c r="EYE295" s="3">
        <v>93205</v>
      </c>
      <c r="EYF295" s="3">
        <v>93205</v>
      </c>
      <c r="EYG295" s="3">
        <v>93205</v>
      </c>
      <c r="EYH295" s="3">
        <v>93205</v>
      </c>
      <c r="EYI295" s="3">
        <v>93205</v>
      </c>
      <c r="EYJ295" s="3">
        <v>93205</v>
      </c>
      <c r="EYK295" s="3">
        <v>93205</v>
      </c>
      <c r="EYL295" s="3">
        <v>93205</v>
      </c>
      <c r="EYM295" s="3">
        <v>93205</v>
      </c>
      <c r="EYN295" s="3">
        <v>93205</v>
      </c>
      <c r="EYO295" s="3">
        <v>93205</v>
      </c>
      <c r="EYP295" s="3">
        <v>93205</v>
      </c>
      <c r="EYQ295" s="3">
        <v>93205</v>
      </c>
      <c r="EYR295" s="3">
        <v>93205</v>
      </c>
      <c r="EYS295" s="3">
        <v>93205</v>
      </c>
      <c r="EYT295" s="3">
        <v>93205</v>
      </c>
      <c r="EYU295" s="3">
        <v>93205</v>
      </c>
      <c r="EYV295" s="3">
        <v>93205</v>
      </c>
      <c r="EYW295" s="3">
        <v>93205</v>
      </c>
      <c r="EYX295" s="3">
        <v>93205</v>
      </c>
      <c r="EYY295" s="3">
        <v>93205</v>
      </c>
      <c r="EYZ295" s="3">
        <v>93205</v>
      </c>
      <c r="EZA295" s="3">
        <v>93205</v>
      </c>
      <c r="EZB295" s="3">
        <v>93205</v>
      </c>
      <c r="EZC295" s="3">
        <v>93205</v>
      </c>
      <c r="EZD295" s="3">
        <v>93205</v>
      </c>
      <c r="EZE295" s="3">
        <v>93205</v>
      </c>
      <c r="EZF295" s="3">
        <v>93205</v>
      </c>
      <c r="EZG295" s="3">
        <v>93205</v>
      </c>
      <c r="EZH295" s="3">
        <v>93205</v>
      </c>
      <c r="EZI295" s="3">
        <v>93205</v>
      </c>
      <c r="EZJ295" s="3">
        <v>93205</v>
      </c>
      <c r="EZK295" s="3">
        <v>93205</v>
      </c>
      <c r="EZL295" s="3">
        <v>93205</v>
      </c>
      <c r="EZM295" s="3">
        <v>93205</v>
      </c>
      <c r="EZN295" s="3">
        <v>93205</v>
      </c>
      <c r="EZO295" s="3">
        <v>93205</v>
      </c>
      <c r="EZP295" s="3">
        <v>93205</v>
      </c>
      <c r="EZQ295" s="3">
        <v>93205</v>
      </c>
      <c r="EZR295" s="3">
        <v>93205</v>
      </c>
      <c r="EZS295" s="3">
        <v>93205</v>
      </c>
      <c r="EZT295" s="3">
        <v>93205</v>
      </c>
      <c r="EZU295" s="3">
        <v>93205</v>
      </c>
      <c r="EZV295" s="3">
        <v>93205</v>
      </c>
      <c r="EZW295" s="3">
        <v>93205</v>
      </c>
      <c r="EZX295" s="3">
        <v>93205</v>
      </c>
      <c r="EZY295" s="3">
        <v>93205</v>
      </c>
      <c r="EZZ295" s="3">
        <v>93205</v>
      </c>
      <c r="FAA295" s="3">
        <v>93205</v>
      </c>
      <c r="FAB295" s="3">
        <v>93205</v>
      </c>
      <c r="FAC295" s="3">
        <v>93205</v>
      </c>
      <c r="FAD295" s="3">
        <v>93205</v>
      </c>
      <c r="FAE295" s="3">
        <v>93205</v>
      </c>
      <c r="FAF295" s="3">
        <v>93205</v>
      </c>
      <c r="FAG295" s="3">
        <v>93205</v>
      </c>
      <c r="FAH295" s="3">
        <v>93205</v>
      </c>
      <c r="FAI295" s="3">
        <v>93205</v>
      </c>
      <c r="FAJ295" s="3">
        <v>93205</v>
      </c>
      <c r="FAK295" s="3">
        <v>93205</v>
      </c>
      <c r="FAL295" s="3">
        <v>93205</v>
      </c>
      <c r="FAM295" s="3">
        <v>93205</v>
      </c>
      <c r="FAN295" s="3">
        <v>93205</v>
      </c>
      <c r="FAO295" s="3">
        <v>93205</v>
      </c>
      <c r="FAP295" s="3">
        <v>93205</v>
      </c>
      <c r="FAQ295" s="3">
        <v>93205</v>
      </c>
      <c r="FAR295" s="3">
        <v>93205</v>
      </c>
      <c r="FAS295" s="3">
        <v>93205</v>
      </c>
      <c r="FAT295" s="3">
        <v>93205</v>
      </c>
      <c r="FAU295" s="3">
        <v>93205</v>
      </c>
      <c r="FAV295" s="3">
        <v>93205</v>
      </c>
      <c r="FAW295" s="3">
        <v>93205</v>
      </c>
      <c r="FAX295" s="3">
        <v>93205</v>
      </c>
      <c r="FAY295" s="3">
        <v>93205</v>
      </c>
      <c r="FAZ295" s="3">
        <v>93205</v>
      </c>
      <c r="FBA295" s="3">
        <v>93205</v>
      </c>
      <c r="FBB295" s="3">
        <v>93205</v>
      </c>
      <c r="FBC295" s="3">
        <v>93205</v>
      </c>
      <c r="FBD295" s="3">
        <v>93205</v>
      </c>
      <c r="FBE295" s="3">
        <v>93205</v>
      </c>
      <c r="FBF295" s="3">
        <v>93205</v>
      </c>
      <c r="FBG295" s="3">
        <v>93205</v>
      </c>
      <c r="FBH295" s="3">
        <v>93205</v>
      </c>
      <c r="FBI295" s="3">
        <v>93205</v>
      </c>
      <c r="FBJ295" s="3">
        <v>93205</v>
      </c>
      <c r="FBK295" s="3">
        <v>93205</v>
      </c>
      <c r="FBL295" s="3">
        <v>93205</v>
      </c>
      <c r="FBM295" s="3">
        <v>93205</v>
      </c>
      <c r="FBN295" s="3">
        <v>93205</v>
      </c>
      <c r="FBO295" s="3">
        <v>93205</v>
      </c>
      <c r="FBP295" s="3">
        <v>93205</v>
      </c>
      <c r="FBQ295" s="3">
        <v>93205</v>
      </c>
      <c r="FBR295" s="3">
        <v>93205</v>
      </c>
      <c r="FBS295" s="3">
        <v>93205</v>
      </c>
      <c r="FBT295" s="3">
        <v>93205</v>
      </c>
      <c r="FBU295" s="3">
        <v>93205</v>
      </c>
      <c r="FBV295" s="3">
        <v>93205</v>
      </c>
      <c r="FBW295" s="3">
        <v>93205</v>
      </c>
      <c r="FBX295" s="3">
        <v>93205</v>
      </c>
      <c r="FBY295" s="3">
        <v>93205</v>
      </c>
      <c r="FBZ295" s="3">
        <v>93205</v>
      </c>
      <c r="FCA295" s="3">
        <v>93205</v>
      </c>
      <c r="FCB295" s="3">
        <v>93205</v>
      </c>
      <c r="FCC295" s="3">
        <v>93205</v>
      </c>
      <c r="FCD295" s="3">
        <v>93205</v>
      </c>
      <c r="FCE295" s="3">
        <v>93205</v>
      </c>
      <c r="FCF295" s="3">
        <v>93205</v>
      </c>
      <c r="FCG295" s="3">
        <v>93205</v>
      </c>
      <c r="FCH295" s="3">
        <v>93205</v>
      </c>
      <c r="FCI295" s="3">
        <v>93205</v>
      </c>
      <c r="FCJ295" s="3">
        <v>93205</v>
      </c>
      <c r="FCK295" s="3">
        <v>93205</v>
      </c>
      <c r="FCL295" s="3">
        <v>93205</v>
      </c>
      <c r="FCM295" s="3">
        <v>93205</v>
      </c>
      <c r="FCN295" s="3">
        <v>93205</v>
      </c>
      <c r="FCO295" s="3">
        <v>93205</v>
      </c>
      <c r="FCP295" s="3">
        <v>93205</v>
      </c>
      <c r="FCQ295" s="3">
        <v>93205</v>
      </c>
      <c r="FCR295" s="3">
        <v>93205</v>
      </c>
      <c r="FCS295" s="3">
        <v>93205</v>
      </c>
      <c r="FCT295" s="3">
        <v>93205</v>
      </c>
      <c r="FCU295" s="3">
        <v>93205</v>
      </c>
      <c r="FCV295" s="3">
        <v>93205</v>
      </c>
      <c r="FCW295" s="3">
        <v>93205</v>
      </c>
      <c r="FCX295" s="3">
        <v>93205</v>
      </c>
      <c r="FCY295" s="3">
        <v>93205</v>
      </c>
      <c r="FCZ295" s="3">
        <v>93205</v>
      </c>
      <c r="FDA295" s="3">
        <v>93205</v>
      </c>
      <c r="FDB295" s="3">
        <v>93205</v>
      </c>
      <c r="FDC295" s="3">
        <v>93205</v>
      </c>
      <c r="FDD295" s="3">
        <v>93205</v>
      </c>
      <c r="FDE295" s="3">
        <v>93205</v>
      </c>
      <c r="FDF295" s="3">
        <v>93205</v>
      </c>
      <c r="FDG295" s="3">
        <v>93205</v>
      </c>
      <c r="FDH295" s="3">
        <v>93205</v>
      </c>
      <c r="FDI295" s="3">
        <v>93205</v>
      </c>
      <c r="FDJ295" s="3">
        <v>93205</v>
      </c>
      <c r="FDK295" s="3">
        <v>93205</v>
      </c>
      <c r="FDL295" s="3">
        <v>93205</v>
      </c>
      <c r="FDM295" s="3">
        <v>93205</v>
      </c>
      <c r="FDN295" s="3">
        <v>93205</v>
      </c>
      <c r="FDO295" s="3">
        <v>93205</v>
      </c>
      <c r="FDP295" s="3">
        <v>93205</v>
      </c>
      <c r="FDQ295" s="3">
        <v>93205</v>
      </c>
      <c r="FDR295" s="3">
        <v>93205</v>
      </c>
      <c r="FDS295" s="3">
        <v>93205</v>
      </c>
      <c r="FDT295" s="3">
        <v>93205</v>
      </c>
      <c r="FDU295" s="3">
        <v>93205</v>
      </c>
      <c r="FDV295" s="3">
        <v>93205</v>
      </c>
      <c r="FDW295" s="3">
        <v>93205</v>
      </c>
      <c r="FDX295" s="3">
        <v>93205</v>
      </c>
      <c r="FDY295" s="3">
        <v>93205</v>
      </c>
      <c r="FDZ295" s="3">
        <v>93205</v>
      </c>
      <c r="FEA295" s="3">
        <v>93205</v>
      </c>
      <c r="FEB295" s="3">
        <v>93205</v>
      </c>
      <c r="FEC295" s="3">
        <v>93205</v>
      </c>
      <c r="FED295" s="3">
        <v>93205</v>
      </c>
      <c r="FEE295" s="3">
        <v>93205</v>
      </c>
      <c r="FEF295" s="3">
        <v>93205</v>
      </c>
      <c r="FEG295" s="3">
        <v>93205</v>
      </c>
      <c r="FEH295" s="3">
        <v>93205</v>
      </c>
      <c r="FEI295" s="3">
        <v>93205</v>
      </c>
      <c r="FEJ295" s="3">
        <v>93205</v>
      </c>
      <c r="FEK295" s="3">
        <v>93205</v>
      </c>
      <c r="FEL295" s="3">
        <v>93205</v>
      </c>
      <c r="FEM295" s="3">
        <v>93205</v>
      </c>
      <c r="FEN295" s="3">
        <v>93205</v>
      </c>
      <c r="FEO295" s="3">
        <v>93205</v>
      </c>
      <c r="FEP295" s="3">
        <v>93205</v>
      </c>
      <c r="FEQ295" s="3">
        <v>93205</v>
      </c>
      <c r="FER295" s="3">
        <v>93205</v>
      </c>
      <c r="FES295" s="3">
        <v>93205</v>
      </c>
      <c r="FET295" s="3">
        <v>93205</v>
      </c>
      <c r="FEU295" s="3">
        <v>93205</v>
      </c>
      <c r="FEV295" s="3">
        <v>93205</v>
      </c>
      <c r="FEW295" s="3">
        <v>93205</v>
      </c>
      <c r="FEX295" s="3">
        <v>93205</v>
      </c>
      <c r="FEY295" s="3">
        <v>93205</v>
      </c>
      <c r="FEZ295" s="3">
        <v>93205</v>
      </c>
      <c r="FFA295" s="3">
        <v>93205</v>
      </c>
      <c r="FFB295" s="3">
        <v>93205</v>
      </c>
      <c r="FFC295" s="3">
        <v>93205</v>
      </c>
      <c r="FFD295" s="3">
        <v>93205</v>
      </c>
      <c r="FFE295" s="3">
        <v>93205</v>
      </c>
      <c r="FFF295" s="3">
        <v>93205</v>
      </c>
      <c r="FFG295" s="3">
        <v>93205</v>
      </c>
      <c r="FFH295" s="3">
        <v>93205</v>
      </c>
      <c r="FFI295" s="3">
        <v>93205</v>
      </c>
      <c r="FFJ295" s="3">
        <v>93205</v>
      </c>
      <c r="FFK295" s="3">
        <v>93205</v>
      </c>
      <c r="FFL295" s="3">
        <v>93205</v>
      </c>
      <c r="FFM295" s="3">
        <v>93205</v>
      </c>
      <c r="FFN295" s="3">
        <v>93205</v>
      </c>
      <c r="FFO295" s="3">
        <v>93205</v>
      </c>
      <c r="FFP295" s="3">
        <v>93205</v>
      </c>
      <c r="FFQ295" s="3">
        <v>93205</v>
      </c>
      <c r="FFR295" s="3">
        <v>93205</v>
      </c>
      <c r="FFS295" s="3">
        <v>93205</v>
      </c>
      <c r="FFT295" s="3">
        <v>93205</v>
      </c>
      <c r="FFU295" s="3">
        <v>93205</v>
      </c>
      <c r="FFV295" s="3">
        <v>93205</v>
      </c>
      <c r="FFW295" s="3">
        <v>93205</v>
      </c>
      <c r="FFX295" s="3">
        <v>93205</v>
      </c>
      <c r="FFY295" s="3">
        <v>93205</v>
      </c>
      <c r="FFZ295" s="3">
        <v>93205</v>
      </c>
      <c r="FGA295" s="3">
        <v>93205</v>
      </c>
      <c r="FGB295" s="3">
        <v>93205</v>
      </c>
      <c r="FGC295" s="3">
        <v>93205</v>
      </c>
      <c r="FGD295" s="3">
        <v>93205</v>
      </c>
      <c r="FGE295" s="3">
        <v>93205</v>
      </c>
      <c r="FGF295" s="3">
        <v>93205</v>
      </c>
      <c r="FGG295" s="3">
        <v>93205</v>
      </c>
      <c r="FGH295" s="3">
        <v>93205</v>
      </c>
      <c r="FGI295" s="3">
        <v>93205</v>
      </c>
      <c r="FGJ295" s="3">
        <v>93205</v>
      </c>
      <c r="FGK295" s="3">
        <v>93205</v>
      </c>
      <c r="FGL295" s="3">
        <v>93205</v>
      </c>
      <c r="FGM295" s="3">
        <v>93205</v>
      </c>
      <c r="FGN295" s="3">
        <v>93205</v>
      </c>
      <c r="FGO295" s="3">
        <v>93205</v>
      </c>
      <c r="FGP295" s="3">
        <v>93205</v>
      </c>
      <c r="FGQ295" s="3">
        <v>93205</v>
      </c>
      <c r="FGR295" s="3">
        <v>93205</v>
      </c>
      <c r="FGS295" s="3">
        <v>93205</v>
      </c>
      <c r="FGT295" s="3">
        <v>93205</v>
      </c>
      <c r="FGU295" s="3">
        <v>93205</v>
      </c>
      <c r="FGV295" s="3">
        <v>93205</v>
      </c>
      <c r="FGW295" s="3">
        <v>93205</v>
      </c>
      <c r="FGX295" s="3">
        <v>93205</v>
      </c>
      <c r="FGY295" s="3">
        <v>93205</v>
      </c>
      <c r="FGZ295" s="3">
        <v>93205</v>
      </c>
      <c r="FHA295" s="3">
        <v>93205</v>
      </c>
      <c r="FHB295" s="3">
        <v>93205</v>
      </c>
      <c r="FHC295" s="3">
        <v>93205</v>
      </c>
      <c r="FHD295" s="3">
        <v>93205</v>
      </c>
      <c r="FHE295" s="3">
        <v>93205</v>
      </c>
      <c r="FHF295" s="3">
        <v>93205</v>
      </c>
      <c r="FHG295" s="3">
        <v>93205</v>
      </c>
      <c r="FHH295" s="3">
        <v>93205</v>
      </c>
      <c r="FHI295" s="3">
        <v>93205</v>
      </c>
      <c r="FHJ295" s="3">
        <v>93205</v>
      </c>
      <c r="FHK295" s="3">
        <v>93205</v>
      </c>
      <c r="FHL295" s="3">
        <v>93205</v>
      </c>
      <c r="FHM295" s="3">
        <v>93205</v>
      </c>
      <c r="FHN295" s="3">
        <v>93205</v>
      </c>
      <c r="FHO295" s="3">
        <v>93205</v>
      </c>
      <c r="FHP295" s="3">
        <v>93205</v>
      </c>
      <c r="FHQ295" s="3">
        <v>93205</v>
      </c>
      <c r="FHR295" s="3">
        <v>93205</v>
      </c>
      <c r="FHS295" s="3">
        <v>93205</v>
      </c>
      <c r="FHT295" s="3">
        <v>93205</v>
      </c>
      <c r="FHU295" s="3">
        <v>93205</v>
      </c>
      <c r="FHV295" s="3">
        <v>93205</v>
      </c>
      <c r="FHW295" s="3">
        <v>93205</v>
      </c>
      <c r="FHX295" s="3">
        <v>93205</v>
      </c>
      <c r="FHY295" s="3">
        <v>93205</v>
      </c>
      <c r="FHZ295" s="3">
        <v>93205</v>
      </c>
      <c r="FIA295" s="3">
        <v>93205</v>
      </c>
      <c r="FIB295" s="3">
        <v>93205</v>
      </c>
      <c r="FIC295" s="3">
        <v>93205</v>
      </c>
      <c r="FID295" s="3">
        <v>93205</v>
      </c>
      <c r="FIE295" s="3">
        <v>93205</v>
      </c>
      <c r="FIF295" s="3">
        <v>93205</v>
      </c>
      <c r="FIG295" s="3">
        <v>93205</v>
      </c>
      <c r="FIH295" s="3">
        <v>93205</v>
      </c>
      <c r="FII295" s="3">
        <v>93205</v>
      </c>
      <c r="FIJ295" s="3">
        <v>93205</v>
      </c>
      <c r="FIK295" s="3">
        <v>93205</v>
      </c>
      <c r="FIL295" s="3">
        <v>93205</v>
      </c>
      <c r="FIM295" s="3">
        <v>93205</v>
      </c>
      <c r="FIN295" s="3">
        <v>93205</v>
      </c>
      <c r="FIO295" s="3">
        <v>93205</v>
      </c>
      <c r="FIP295" s="3">
        <v>93205</v>
      </c>
      <c r="FIQ295" s="3">
        <v>93205</v>
      </c>
      <c r="FIR295" s="3">
        <v>93205</v>
      </c>
      <c r="FIS295" s="3">
        <v>93205</v>
      </c>
      <c r="FIT295" s="3">
        <v>93205</v>
      </c>
      <c r="FIU295" s="3">
        <v>93205</v>
      </c>
      <c r="FIV295" s="3">
        <v>93205</v>
      </c>
      <c r="FIW295" s="3">
        <v>93205</v>
      </c>
      <c r="FIX295" s="3">
        <v>93205</v>
      </c>
      <c r="FIY295" s="3">
        <v>93205</v>
      </c>
      <c r="FIZ295" s="3">
        <v>93205</v>
      </c>
      <c r="FJA295" s="3">
        <v>93205</v>
      </c>
      <c r="FJB295" s="3">
        <v>93205</v>
      </c>
      <c r="FJC295" s="3">
        <v>93205</v>
      </c>
      <c r="FJD295" s="3">
        <v>93205</v>
      </c>
      <c r="FJE295" s="3">
        <v>93205</v>
      </c>
      <c r="FJF295" s="3">
        <v>93205</v>
      </c>
      <c r="FJG295" s="3">
        <v>93205</v>
      </c>
      <c r="FJH295" s="3">
        <v>93205</v>
      </c>
      <c r="FJI295" s="3">
        <v>93205</v>
      </c>
      <c r="FJJ295" s="3">
        <v>93205</v>
      </c>
      <c r="FJK295" s="3">
        <v>93205</v>
      </c>
      <c r="FJL295" s="3">
        <v>93205</v>
      </c>
      <c r="FJM295" s="3">
        <v>93205</v>
      </c>
      <c r="FJN295" s="3">
        <v>93205</v>
      </c>
      <c r="FJO295" s="3">
        <v>93205</v>
      </c>
      <c r="FJP295" s="3">
        <v>93205</v>
      </c>
      <c r="FJQ295" s="3">
        <v>93205</v>
      </c>
      <c r="FJR295" s="3">
        <v>93205</v>
      </c>
      <c r="FJS295" s="3">
        <v>93205</v>
      </c>
      <c r="FJT295" s="3">
        <v>93205</v>
      </c>
      <c r="FJU295" s="3">
        <v>93205</v>
      </c>
      <c r="FJV295" s="3">
        <v>93205</v>
      </c>
      <c r="FJW295" s="3">
        <v>93205</v>
      </c>
      <c r="FJX295" s="3">
        <v>93205</v>
      </c>
      <c r="FJY295" s="3">
        <v>93205</v>
      </c>
      <c r="FJZ295" s="3">
        <v>93205</v>
      </c>
      <c r="FKA295" s="3">
        <v>93205</v>
      </c>
      <c r="FKB295" s="3">
        <v>93205</v>
      </c>
      <c r="FKC295" s="3">
        <v>93205</v>
      </c>
      <c r="FKD295" s="3">
        <v>93205</v>
      </c>
      <c r="FKE295" s="3">
        <v>93205</v>
      </c>
      <c r="FKF295" s="3">
        <v>93205</v>
      </c>
      <c r="FKG295" s="3">
        <v>93205</v>
      </c>
      <c r="FKH295" s="3">
        <v>93205</v>
      </c>
      <c r="FKI295" s="3">
        <v>93205</v>
      </c>
      <c r="FKJ295" s="3">
        <v>93205</v>
      </c>
      <c r="FKK295" s="3">
        <v>93205</v>
      </c>
      <c r="FKL295" s="3">
        <v>93205</v>
      </c>
      <c r="FKM295" s="3">
        <v>93205</v>
      </c>
      <c r="FKN295" s="3">
        <v>93205</v>
      </c>
      <c r="FKO295" s="3">
        <v>93205</v>
      </c>
      <c r="FKP295" s="3">
        <v>93205</v>
      </c>
      <c r="FKQ295" s="3">
        <v>93205</v>
      </c>
      <c r="FKR295" s="3">
        <v>93205</v>
      </c>
      <c r="FKS295" s="3">
        <v>93205</v>
      </c>
      <c r="FKT295" s="3">
        <v>93205</v>
      </c>
      <c r="FKU295" s="3">
        <v>93205</v>
      </c>
      <c r="FKV295" s="3">
        <v>93205</v>
      </c>
      <c r="FKW295" s="3">
        <v>93205</v>
      </c>
      <c r="FKX295" s="3">
        <v>93205</v>
      </c>
      <c r="FKY295" s="3">
        <v>93205</v>
      </c>
      <c r="FKZ295" s="3">
        <v>93205</v>
      </c>
      <c r="FLA295" s="3">
        <v>93205</v>
      </c>
      <c r="FLB295" s="3">
        <v>93205</v>
      </c>
      <c r="FLC295" s="3">
        <v>93205</v>
      </c>
      <c r="FLD295" s="3">
        <v>93205</v>
      </c>
      <c r="FLE295" s="3">
        <v>93205</v>
      </c>
      <c r="FLF295" s="3">
        <v>93205</v>
      </c>
      <c r="FLG295" s="3">
        <v>93205</v>
      </c>
      <c r="FLH295" s="3">
        <v>93205</v>
      </c>
      <c r="FLI295" s="3">
        <v>93205</v>
      </c>
      <c r="FLJ295" s="3">
        <v>93205</v>
      </c>
      <c r="FLK295" s="3">
        <v>93205</v>
      </c>
      <c r="FLL295" s="3">
        <v>93205</v>
      </c>
      <c r="FLM295" s="3">
        <v>93205</v>
      </c>
      <c r="FLN295" s="3">
        <v>93205</v>
      </c>
      <c r="FLO295" s="3">
        <v>93205</v>
      </c>
      <c r="FLP295" s="3">
        <v>93205</v>
      </c>
      <c r="FLQ295" s="3">
        <v>93205</v>
      </c>
      <c r="FLR295" s="3">
        <v>93205</v>
      </c>
      <c r="FLS295" s="3">
        <v>93205</v>
      </c>
      <c r="FLT295" s="3">
        <v>93205</v>
      </c>
      <c r="FLU295" s="3">
        <v>93205</v>
      </c>
      <c r="FLV295" s="3">
        <v>93205</v>
      </c>
      <c r="FLW295" s="3">
        <v>93205</v>
      </c>
      <c r="FLX295" s="3">
        <v>93205</v>
      </c>
      <c r="FLY295" s="3">
        <v>93205</v>
      </c>
      <c r="FLZ295" s="3">
        <v>93205</v>
      </c>
      <c r="FMA295" s="3">
        <v>93205</v>
      </c>
      <c r="FMB295" s="3">
        <v>93205</v>
      </c>
      <c r="FMC295" s="3">
        <v>93205</v>
      </c>
      <c r="FMD295" s="3">
        <v>93205</v>
      </c>
      <c r="FME295" s="3">
        <v>93205</v>
      </c>
      <c r="FMF295" s="3">
        <v>93205</v>
      </c>
      <c r="FMG295" s="3">
        <v>93205</v>
      </c>
      <c r="FMH295" s="3">
        <v>93205</v>
      </c>
      <c r="FMI295" s="3">
        <v>93205</v>
      </c>
      <c r="FMJ295" s="3">
        <v>93205</v>
      </c>
      <c r="FMK295" s="3">
        <v>93205</v>
      </c>
      <c r="FML295" s="3">
        <v>93205</v>
      </c>
      <c r="FMM295" s="3">
        <v>93205</v>
      </c>
      <c r="FMN295" s="3">
        <v>93205</v>
      </c>
      <c r="FMO295" s="3">
        <v>93205</v>
      </c>
      <c r="FMP295" s="3">
        <v>93205</v>
      </c>
      <c r="FMQ295" s="3">
        <v>93205</v>
      </c>
      <c r="FMR295" s="3">
        <v>93205</v>
      </c>
      <c r="FMS295" s="3">
        <v>93205</v>
      </c>
      <c r="FMT295" s="3">
        <v>93205</v>
      </c>
      <c r="FMU295" s="3">
        <v>93205</v>
      </c>
      <c r="FMV295" s="3">
        <v>93205</v>
      </c>
      <c r="FMW295" s="3">
        <v>93205</v>
      </c>
      <c r="FMX295" s="3">
        <v>93205</v>
      </c>
      <c r="FMY295" s="3">
        <v>93205</v>
      </c>
      <c r="FMZ295" s="3">
        <v>93205</v>
      </c>
      <c r="FNA295" s="3">
        <v>93205</v>
      </c>
      <c r="FNB295" s="3">
        <v>93205</v>
      </c>
      <c r="FNC295" s="3">
        <v>93205</v>
      </c>
      <c r="FND295" s="3">
        <v>93205</v>
      </c>
      <c r="FNE295" s="3">
        <v>93205</v>
      </c>
      <c r="FNF295" s="3">
        <v>93205</v>
      </c>
      <c r="FNG295" s="3">
        <v>93205</v>
      </c>
      <c r="FNH295" s="3">
        <v>93205</v>
      </c>
      <c r="FNI295" s="3">
        <v>93205</v>
      </c>
      <c r="FNJ295" s="3">
        <v>93205</v>
      </c>
      <c r="FNK295" s="3">
        <v>93205</v>
      </c>
      <c r="FNL295" s="3">
        <v>93205</v>
      </c>
      <c r="FNM295" s="3">
        <v>93205</v>
      </c>
      <c r="FNN295" s="3">
        <v>93205</v>
      </c>
      <c r="FNO295" s="3">
        <v>93205</v>
      </c>
      <c r="FNP295" s="3">
        <v>93205</v>
      </c>
      <c r="FNQ295" s="3">
        <v>93205</v>
      </c>
      <c r="FNR295" s="3">
        <v>93205</v>
      </c>
      <c r="FNS295" s="3">
        <v>93205</v>
      </c>
      <c r="FNT295" s="3">
        <v>93205</v>
      </c>
      <c r="FNU295" s="3">
        <v>93205</v>
      </c>
      <c r="FNV295" s="3">
        <v>93205</v>
      </c>
      <c r="FNW295" s="3">
        <v>93205</v>
      </c>
      <c r="FNX295" s="3">
        <v>93205</v>
      </c>
      <c r="FNY295" s="3">
        <v>93205</v>
      </c>
      <c r="FNZ295" s="3">
        <v>93205</v>
      </c>
      <c r="FOA295" s="3">
        <v>93205</v>
      </c>
      <c r="FOB295" s="3">
        <v>93205</v>
      </c>
      <c r="FOC295" s="3">
        <v>93205</v>
      </c>
      <c r="FOD295" s="3">
        <v>93205</v>
      </c>
      <c r="FOE295" s="3">
        <v>93205</v>
      </c>
      <c r="FOF295" s="3">
        <v>93205</v>
      </c>
      <c r="FOG295" s="3">
        <v>93205</v>
      </c>
      <c r="FOH295" s="3">
        <v>93205</v>
      </c>
      <c r="FOI295" s="3">
        <v>93205</v>
      </c>
      <c r="FOJ295" s="3">
        <v>93205</v>
      </c>
      <c r="FOK295" s="3">
        <v>93205</v>
      </c>
      <c r="FOL295" s="3">
        <v>93205</v>
      </c>
      <c r="FOM295" s="3">
        <v>93205</v>
      </c>
      <c r="FON295" s="3">
        <v>93205</v>
      </c>
      <c r="FOO295" s="3">
        <v>93205</v>
      </c>
      <c r="FOP295" s="3">
        <v>93205</v>
      </c>
      <c r="FOQ295" s="3">
        <v>93205</v>
      </c>
      <c r="FOR295" s="3">
        <v>93205</v>
      </c>
      <c r="FOS295" s="3">
        <v>93205</v>
      </c>
      <c r="FOT295" s="3">
        <v>93205</v>
      </c>
      <c r="FOU295" s="3">
        <v>93205</v>
      </c>
      <c r="FOV295" s="3">
        <v>93205</v>
      </c>
      <c r="FOW295" s="3">
        <v>93205</v>
      </c>
      <c r="FOX295" s="3">
        <v>93205</v>
      </c>
      <c r="FOY295" s="3">
        <v>93205</v>
      </c>
      <c r="FOZ295" s="3">
        <v>93205</v>
      </c>
      <c r="FPA295" s="3">
        <v>93205</v>
      </c>
      <c r="FPB295" s="3">
        <v>93205</v>
      </c>
      <c r="FPC295" s="3">
        <v>93205</v>
      </c>
      <c r="FPD295" s="3">
        <v>93205</v>
      </c>
      <c r="FPE295" s="3">
        <v>93205</v>
      </c>
      <c r="FPF295" s="3">
        <v>93205</v>
      </c>
      <c r="FPG295" s="3">
        <v>93205</v>
      </c>
      <c r="FPH295" s="3">
        <v>93205</v>
      </c>
      <c r="FPI295" s="3">
        <v>93205</v>
      </c>
      <c r="FPJ295" s="3">
        <v>93205</v>
      </c>
      <c r="FPK295" s="3">
        <v>93205</v>
      </c>
      <c r="FPL295" s="3">
        <v>93205</v>
      </c>
      <c r="FPM295" s="3">
        <v>93205</v>
      </c>
      <c r="FPN295" s="3">
        <v>93205</v>
      </c>
      <c r="FPO295" s="3">
        <v>93205</v>
      </c>
      <c r="FPP295" s="3">
        <v>93205</v>
      </c>
      <c r="FPQ295" s="3">
        <v>93205</v>
      </c>
      <c r="FPR295" s="3">
        <v>93205</v>
      </c>
      <c r="FPS295" s="3">
        <v>93205</v>
      </c>
      <c r="FPT295" s="3">
        <v>93205</v>
      </c>
      <c r="FPU295" s="3">
        <v>93205</v>
      </c>
      <c r="FPV295" s="3">
        <v>93205</v>
      </c>
      <c r="FPW295" s="3">
        <v>93205</v>
      </c>
      <c r="FPX295" s="3">
        <v>93205</v>
      </c>
      <c r="FPY295" s="3">
        <v>93205</v>
      </c>
      <c r="FPZ295" s="3">
        <v>93205</v>
      </c>
      <c r="FQA295" s="3">
        <v>93205</v>
      </c>
      <c r="FQB295" s="3">
        <v>93205</v>
      </c>
      <c r="FQC295" s="3">
        <v>93205</v>
      </c>
      <c r="FQD295" s="3">
        <v>93205</v>
      </c>
      <c r="FQE295" s="3">
        <v>93205</v>
      </c>
      <c r="FQF295" s="3">
        <v>93205</v>
      </c>
      <c r="FQG295" s="3">
        <v>93205</v>
      </c>
      <c r="FQH295" s="3">
        <v>93205</v>
      </c>
      <c r="FQI295" s="3">
        <v>93205</v>
      </c>
      <c r="FQJ295" s="3">
        <v>93205</v>
      </c>
      <c r="FQK295" s="3">
        <v>93205</v>
      </c>
      <c r="FQL295" s="3">
        <v>93205</v>
      </c>
      <c r="FQM295" s="3">
        <v>93205</v>
      </c>
      <c r="FQN295" s="3">
        <v>93205</v>
      </c>
      <c r="FQO295" s="3">
        <v>93205</v>
      </c>
      <c r="FQP295" s="3">
        <v>93205</v>
      </c>
      <c r="FQQ295" s="3">
        <v>93205</v>
      </c>
      <c r="FQR295" s="3">
        <v>93205</v>
      </c>
      <c r="FQS295" s="3">
        <v>93205</v>
      </c>
      <c r="FQT295" s="3">
        <v>93205</v>
      </c>
      <c r="FQU295" s="3">
        <v>93205</v>
      </c>
      <c r="FQV295" s="3">
        <v>93205</v>
      </c>
      <c r="FQW295" s="3">
        <v>93205</v>
      </c>
      <c r="FQX295" s="3">
        <v>93205</v>
      </c>
      <c r="FQY295" s="3">
        <v>93205</v>
      </c>
      <c r="FQZ295" s="3">
        <v>93205</v>
      </c>
      <c r="FRA295" s="3">
        <v>93205</v>
      </c>
      <c r="FRB295" s="3">
        <v>93205</v>
      </c>
      <c r="FRC295" s="3">
        <v>93205</v>
      </c>
      <c r="FRD295" s="3">
        <v>93205</v>
      </c>
      <c r="FRE295" s="3">
        <v>93205</v>
      </c>
      <c r="FRF295" s="3">
        <v>93205</v>
      </c>
      <c r="FRG295" s="3">
        <v>93205</v>
      </c>
      <c r="FRH295" s="3">
        <v>93205</v>
      </c>
      <c r="FRI295" s="3">
        <v>93205</v>
      </c>
      <c r="FRJ295" s="3">
        <v>93205</v>
      </c>
      <c r="FRK295" s="3">
        <v>93205</v>
      </c>
      <c r="FRL295" s="3">
        <v>93205</v>
      </c>
      <c r="FRM295" s="3">
        <v>93205</v>
      </c>
      <c r="FRN295" s="3">
        <v>93205</v>
      </c>
      <c r="FRO295" s="3">
        <v>93205</v>
      </c>
      <c r="FRP295" s="3">
        <v>93205</v>
      </c>
      <c r="FRQ295" s="3">
        <v>93205</v>
      </c>
      <c r="FRR295" s="3">
        <v>93205</v>
      </c>
      <c r="FRS295" s="3">
        <v>93205</v>
      </c>
      <c r="FRT295" s="3">
        <v>93205</v>
      </c>
      <c r="FRU295" s="3">
        <v>93205</v>
      </c>
      <c r="FRV295" s="3">
        <v>93205</v>
      </c>
      <c r="FRW295" s="3">
        <v>93205</v>
      </c>
      <c r="FRX295" s="3">
        <v>93205</v>
      </c>
      <c r="FRY295" s="3">
        <v>93205</v>
      </c>
      <c r="FRZ295" s="3">
        <v>93205</v>
      </c>
      <c r="FSA295" s="3">
        <v>93205</v>
      </c>
      <c r="FSB295" s="3">
        <v>93205</v>
      </c>
      <c r="FSC295" s="3">
        <v>93205</v>
      </c>
      <c r="FSD295" s="3">
        <v>93205</v>
      </c>
      <c r="FSE295" s="3">
        <v>93205</v>
      </c>
      <c r="FSF295" s="3">
        <v>93205</v>
      </c>
      <c r="FSG295" s="3">
        <v>93205</v>
      </c>
      <c r="FSH295" s="3">
        <v>93205</v>
      </c>
      <c r="FSI295" s="3">
        <v>93205</v>
      </c>
      <c r="FSJ295" s="3">
        <v>93205</v>
      </c>
      <c r="FSK295" s="3">
        <v>93205</v>
      </c>
      <c r="FSL295" s="3">
        <v>93205</v>
      </c>
      <c r="FSM295" s="3">
        <v>93205</v>
      </c>
      <c r="FSN295" s="3">
        <v>93205</v>
      </c>
      <c r="FSO295" s="3">
        <v>93205</v>
      </c>
      <c r="FSP295" s="3">
        <v>93205</v>
      </c>
      <c r="FSQ295" s="3">
        <v>93205</v>
      </c>
      <c r="FSR295" s="3">
        <v>93205</v>
      </c>
      <c r="FSS295" s="3">
        <v>93205</v>
      </c>
      <c r="FST295" s="3">
        <v>93205</v>
      </c>
      <c r="FSU295" s="3">
        <v>93205</v>
      </c>
      <c r="FSV295" s="3">
        <v>93205</v>
      </c>
      <c r="FSW295" s="3">
        <v>93205</v>
      </c>
      <c r="FSX295" s="3">
        <v>93205</v>
      </c>
      <c r="FSY295" s="3">
        <v>93205</v>
      </c>
      <c r="FSZ295" s="3">
        <v>93205</v>
      </c>
      <c r="FTA295" s="3">
        <v>93205</v>
      </c>
      <c r="FTB295" s="3">
        <v>93205</v>
      </c>
      <c r="FTC295" s="3">
        <v>93205</v>
      </c>
      <c r="FTD295" s="3">
        <v>93205</v>
      </c>
      <c r="FTE295" s="3">
        <v>93205</v>
      </c>
      <c r="FTF295" s="3">
        <v>93205</v>
      </c>
      <c r="FTG295" s="3">
        <v>93205</v>
      </c>
      <c r="FTH295" s="3">
        <v>93205</v>
      </c>
      <c r="FTI295" s="3">
        <v>93205</v>
      </c>
      <c r="FTJ295" s="3">
        <v>93205</v>
      </c>
      <c r="FTK295" s="3">
        <v>93205</v>
      </c>
      <c r="FTL295" s="3">
        <v>93205</v>
      </c>
      <c r="FTM295" s="3">
        <v>93205</v>
      </c>
      <c r="FTN295" s="3">
        <v>93205</v>
      </c>
      <c r="FTO295" s="3">
        <v>93205</v>
      </c>
      <c r="FTP295" s="3">
        <v>93205</v>
      </c>
      <c r="FTQ295" s="3">
        <v>93205</v>
      </c>
      <c r="FTR295" s="3">
        <v>93205</v>
      </c>
      <c r="FTS295" s="3">
        <v>93205</v>
      </c>
      <c r="FTT295" s="3">
        <v>93205</v>
      </c>
      <c r="FTU295" s="3">
        <v>93205</v>
      </c>
      <c r="FTV295" s="3">
        <v>93205</v>
      </c>
      <c r="FTW295" s="3">
        <v>93205</v>
      </c>
      <c r="FTX295" s="3">
        <v>93205</v>
      </c>
      <c r="FTY295" s="3">
        <v>93205</v>
      </c>
      <c r="FTZ295" s="3">
        <v>93205</v>
      </c>
      <c r="FUA295" s="3">
        <v>93205</v>
      </c>
      <c r="FUB295" s="3">
        <v>93205</v>
      </c>
      <c r="FUC295" s="3">
        <v>93205</v>
      </c>
      <c r="FUD295" s="3">
        <v>93205</v>
      </c>
      <c r="FUE295" s="3">
        <v>93205</v>
      </c>
      <c r="FUF295" s="3">
        <v>93205</v>
      </c>
      <c r="FUG295" s="3">
        <v>93205</v>
      </c>
      <c r="FUH295" s="3">
        <v>93205</v>
      </c>
      <c r="FUI295" s="3">
        <v>93205</v>
      </c>
      <c r="FUJ295" s="3">
        <v>93205</v>
      </c>
      <c r="FUK295" s="3">
        <v>93205</v>
      </c>
      <c r="FUL295" s="3">
        <v>93205</v>
      </c>
      <c r="FUM295" s="3">
        <v>93205</v>
      </c>
      <c r="FUN295" s="3">
        <v>93205</v>
      </c>
      <c r="FUO295" s="3">
        <v>93205</v>
      </c>
      <c r="FUP295" s="3">
        <v>93205</v>
      </c>
      <c r="FUQ295" s="3">
        <v>93205</v>
      </c>
      <c r="FUR295" s="3">
        <v>93205</v>
      </c>
      <c r="FUS295" s="3">
        <v>93205</v>
      </c>
      <c r="FUT295" s="3">
        <v>93205</v>
      </c>
      <c r="FUU295" s="3">
        <v>93205</v>
      </c>
      <c r="FUV295" s="3">
        <v>93205</v>
      </c>
      <c r="FUW295" s="3">
        <v>93205</v>
      </c>
      <c r="FUX295" s="3">
        <v>93205</v>
      </c>
      <c r="FUY295" s="3">
        <v>93205</v>
      </c>
      <c r="FUZ295" s="3">
        <v>93205</v>
      </c>
      <c r="FVA295" s="3">
        <v>93205</v>
      </c>
      <c r="FVB295" s="3">
        <v>93205</v>
      </c>
      <c r="FVC295" s="3">
        <v>93205</v>
      </c>
      <c r="FVD295" s="3">
        <v>93205</v>
      </c>
      <c r="FVE295" s="3">
        <v>93205</v>
      </c>
      <c r="FVF295" s="3">
        <v>93205</v>
      </c>
      <c r="FVG295" s="3">
        <v>93205</v>
      </c>
      <c r="FVH295" s="3">
        <v>93205</v>
      </c>
      <c r="FVI295" s="3">
        <v>93205</v>
      </c>
      <c r="FVJ295" s="3">
        <v>93205</v>
      </c>
      <c r="FVK295" s="3">
        <v>93205</v>
      </c>
      <c r="FVL295" s="3">
        <v>93205</v>
      </c>
      <c r="FVM295" s="3">
        <v>93205</v>
      </c>
      <c r="FVN295" s="3">
        <v>93205</v>
      </c>
      <c r="FVO295" s="3">
        <v>93205</v>
      </c>
      <c r="FVP295" s="3">
        <v>93205</v>
      </c>
      <c r="FVQ295" s="3">
        <v>93205</v>
      </c>
      <c r="FVR295" s="3">
        <v>93205</v>
      </c>
      <c r="FVS295" s="3">
        <v>93205</v>
      </c>
      <c r="FVT295" s="3">
        <v>93205</v>
      </c>
      <c r="FVU295" s="3">
        <v>93205</v>
      </c>
      <c r="FVV295" s="3">
        <v>93205</v>
      </c>
      <c r="FVW295" s="3">
        <v>93205</v>
      </c>
      <c r="FVX295" s="3">
        <v>93205</v>
      </c>
      <c r="FVY295" s="3">
        <v>93205</v>
      </c>
      <c r="FVZ295" s="3">
        <v>93205</v>
      </c>
      <c r="FWA295" s="3">
        <v>93205</v>
      </c>
      <c r="FWB295" s="3">
        <v>93205</v>
      </c>
      <c r="FWC295" s="3">
        <v>93205</v>
      </c>
      <c r="FWD295" s="3">
        <v>93205</v>
      </c>
      <c r="FWE295" s="3">
        <v>93205</v>
      </c>
      <c r="FWF295" s="3">
        <v>93205</v>
      </c>
      <c r="FWG295" s="3">
        <v>93205</v>
      </c>
      <c r="FWH295" s="3">
        <v>93205</v>
      </c>
      <c r="FWI295" s="3">
        <v>93205</v>
      </c>
      <c r="FWJ295" s="3">
        <v>93205</v>
      </c>
      <c r="FWK295" s="3">
        <v>93205</v>
      </c>
      <c r="FWL295" s="3">
        <v>93205</v>
      </c>
      <c r="FWM295" s="3">
        <v>93205</v>
      </c>
      <c r="FWN295" s="3">
        <v>93205</v>
      </c>
      <c r="FWO295" s="3">
        <v>93205</v>
      </c>
      <c r="FWP295" s="3">
        <v>93205</v>
      </c>
      <c r="FWQ295" s="3">
        <v>93205</v>
      </c>
      <c r="FWR295" s="3">
        <v>93205</v>
      </c>
      <c r="FWS295" s="3">
        <v>93205</v>
      </c>
      <c r="FWT295" s="3">
        <v>93205</v>
      </c>
      <c r="FWU295" s="3">
        <v>93205</v>
      </c>
      <c r="FWV295" s="3">
        <v>93205</v>
      </c>
      <c r="FWW295" s="3">
        <v>93205</v>
      </c>
      <c r="FWX295" s="3">
        <v>93205</v>
      </c>
      <c r="FWY295" s="3">
        <v>93205</v>
      </c>
      <c r="FWZ295" s="3">
        <v>93205</v>
      </c>
      <c r="FXA295" s="3">
        <v>93205</v>
      </c>
      <c r="FXB295" s="3">
        <v>93205</v>
      </c>
      <c r="FXC295" s="3">
        <v>93205</v>
      </c>
      <c r="FXD295" s="3">
        <v>93205</v>
      </c>
      <c r="FXE295" s="3">
        <v>93205</v>
      </c>
      <c r="FXF295" s="3">
        <v>93205</v>
      </c>
      <c r="FXG295" s="3">
        <v>93205</v>
      </c>
      <c r="FXH295" s="3">
        <v>93205</v>
      </c>
      <c r="FXI295" s="3">
        <v>93205</v>
      </c>
      <c r="FXJ295" s="3">
        <v>93205</v>
      </c>
      <c r="FXK295" s="3">
        <v>93205</v>
      </c>
      <c r="FXL295" s="3">
        <v>93205</v>
      </c>
      <c r="FXM295" s="3">
        <v>93205</v>
      </c>
      <c r="FXN295" s="3">
        <v>93205</v>
      </c>
      <c r="FXO295" s="3">
        <v>93205</v>
      </c>
      <c r="FXP295" s="3">
        <v>93205</v>
      </c>
      <c r="FXQ295" s="3">
        <v>93205</v>
      </c>
      <c r="FXR295" s="3">
        <v>93205</v>
      </c>
      <c r="FXS295" s="3">
        <v>93205</v>
      </c>
      <c r="FXT295" s="3">
        <v>93205</v>
      </c>
      <c r="FXU295" s="3">
        <v>93205</v>
      </c>
      <c r="FXV295" s="3">
        <v>93205</v>
      </c>
      <c r="FXW295" s="3">
        <v>93205</v>
      </c>
      <c r="FXX295" s="3">
        <v>93205</v>
      </c>
      <c r="FXY295" s="3">
        <v>93205</v>
      </c>
      <c r="FXZ295" s="3">
        <v>93205</v>
      </c>
      <c r="FYA295" s="3">
        <v>93205</v>
      </c>
      <c r="FYB295" s="3">
        <v>93205</v>
      </c>
      <c r="FYC295" s="3">
        <v>93205</v>
      </c>
      <c r="FYD295" s="3">
        <v>93205</v>
      </c>
      <c r="FYE295" s="3">
        <v>93205</v>
      </c>
      <c r="FYF295" s="3">
        <v>93205</v>
      </c>
      <c r="FYG295" s="3">
        <v>93205</v>
      </c>
      <c r="FYH295" s="3">
        <v>93205</v>
      </c>
      <c r="FYI295" s="3">
        <v>93205</v>
      </c>
      <c r="FYJ295" s="3">
        <v>93205</v>
      </c>
      <c r="FYK295" s="3">
        <v>93205</v>
      </c>
      <c r="FYL295" s="3">
        <v>93205</v>
      </c>
      <c r="FYM295" s="3">
        <v>93205</v>
      </c>
      <c r="FYN295" s="3">
        <v>93205</v>
      </c>
      <c r="FYO295" s="3">
        <v>93205</v>
      </c>
      <c r="FYP295" s="3">
        <v>93205</v>
      </c>
      <c r="FYQ295" s="3">
        <v>93205</v>
      </c>
      <c r="FYR295" s="3">
        <v>93205</v>
      </c>
      <c r="FYS295" s="3">
        <v>93205</v>
      </c>
      <c r="FYT295" s="3">
        <v>93205</v>
      </c>
      <c r="FYU295" s="3">
        <v>93205</v>
      </c>
      <c r="FYV295" s="3">
        <v>93205</v>
      </c>
      <c r="FYW295" s="3">
        <v>93205</v>
      </c>
      <c r="FYX295" s="3">
        <v>93205</v>
      </c>
      <c r="FYY295" s="3">
        <v>93205</v>
      </c>
      <c r="FYZ295" s="3">
        <v>93205</v>
      </c>
      <c r="FZA295" s="3">
        <v>93205</v>
      </c>
      <c r="FZB295" s="3">
        <v>93205</v>
      </c>
      <c r="FZC295" s="3">
        <v>93205</v>
      </c>
      <c r="FZD295" s="3">
        <v>93205</v>
      </c>
      <c r="FZE295" s="3">
        <v>93205</v>
      </c>
      <c r="FZF295" s="3">
        <v>93205</v>
      </c>
      <c r="FZG295" s="3">
        <v>93205</v>
      </c>
      <c r="FZH295" s="3">
        <v>93205</v>
      </c>
      <c r="FZI295" s="3">
        <v>93205</v>
      </c>
      <c r="FZJ295" s="3">
        <v>93205</v>
      </c>
      <c r="FZK295" s="3">
        <v>93205</v>
      </c>
      <c r="FZL295" s="3">
        <v>93205</v>
      </c>
      <c r="FZM295" s="3">
        <v>93205</v>
      </c>
      <c r="FZN295" s="3">
        <v>93205</v>
      </c>
      <c r="FZO295" s="3">
        <v>93205</v>
      </c>
      <c r="FZP295" s="3">
        <v>93205</v>
      </c>
      <c r="FZQ295" s="3">
        <v>93205</v>
      </c>
      <c r="FZR295" s="3">
        <v>93205</v>
      </c>
      <c r="FZS295" s="3">
        <v>93205</v>
      </c>
      <c r="FZT295" s="3">
        <v>93205</v>
      </c>
      <c r="FZU295" s="3">
        <v>93205</v>
      </c>
      <c r="FZV295" s="3">
        <v>93205</v>
      </c>
      <c r="FZW295" s="3">
        <v>93205</v>
      </c>
      <c r="FZX295" s="3">
        <v>93205</v>
      </c>
      <c r="FZY295" s="3">
        <v>93205</v>
      </c>
      <c r="FZZ295" s="3">
        <v>93205</v>
      </c>
      <c r="GAA295" s="3">
        <v>93205</v>
      </c>
      <c r="GAB295" s="3">
        <v>93205</v>
      </c>
      <c r="GAC295" s="3">
        <v>93205</v>
      </c>
      <c r="GAD295" s="3">
        <v>93205</v>
      </c>
      <c r="GAE295" s="3">
        <v>93205</v>
      </c>
      <c r="GAF295" s="3">
        <v>93205</v>
      </c>
      <c r="GAG295" s="3">
        <v>93205</v>
      </c>
      <c r="GAH295" s="3">
        <v>93205</v>
      </c>
      <c r="GAI295" s="3">
        <v>93205</v>
      </c>
      <c r="GAJ295" s="3">
        <v>93205</v>
      </c>
      <c r="GAK295" s="3">
        <v>93205</v>
      </c>
      <c r="GAL295" s="3">
        <v>93205</v>
      </c>
      <c r="GAM295" s="3">
        <v>93205</v>
      </c>
      <c r="GAN295" s="3">
        <v>93205</v>
      </c>
      <c r="GAO295" s="3">
        <v>93205</v>
      </c>
      <c r="GAP295" s="3">
        <v>93205</v>
      </c>
      <c r="GAQ295" s="3">
        <v>93205</v>
      </c>
      <c r="GAR295" s="3">
        <v>93205</v>
      </c>
      <c r="GAS295" s="3">
        <v>93205</v>
      </c>
      <c r="GAT295" s="3">
        <v>93205</v>
      </c>
      <c r="GAU295" s="3">
        <v>93205</v>
      </c>
      <c r="GAV295" s="3">
        <v>93205</v>
      </c>
      <c r="GAW295" s="3">
        <v>93205</v>
      </c>
      <c r="GAX295" s="3">
        <v>93205</v>
      </c>
      <c r="GAY295" s="3">
        <v>93205</v>
      </c>
      <c r="GAZ295" s="3">
        <v>93205</v>
      </c>
      <c r="GBA295" s="3">
        <v>93205</v>
      </c>
      <c r="GBB295" s="3">
        <v>93205</v>
      </c>
      <c r="GBC295" s="3">
        <v>93205</v>
      </c>
      <c r="GBD295" s="3">
        <v>93205</v>
      </c>
      <c r="GBE295" s="3">
        <v>93205</v>
      </c>
      <c r="GBF295" s="3">
        <v>93205</v>
      </c>
      <c r="GBG295" s="3">
        <v>93205</v>
      </c>
      <c r="GBH295" s="3">
        <v>93205</v>
      </c>
      <c r="GBI295" s="3">
        <v>93205</v>
      </c>
      <c r="GBJ295" s="3">
        <v>93205</v>
      </c>
      <c r="GBK295" s="3">
        <v>93205</v>
      </c>
      <c r="GBL295" s="3">
        <v>93205</v>
      </c>
      <c r="GBM295" s="3">
        <v>93205</v>
      </c>
      <c r="GBN295" s="3">
        <v>93205</v>
      </c>
      <c r="GBO295" s="3">
        <v>93205</v>
      </c>
      <c r="GBP295" s="3">
        <v>93205</v>
      </c>
      <c r="GBQ295" s="3">
        <v>93205</v>
      </c>
      <c r="GBR295" s="3">
        <v>93205</v>
      </c>
      <c r="GBS295" s="3">
        <v>93205</v>
      </c>
      <c r="GBT295" s="3">
        <v>93205</v>
      </c>
      <c r="GBU295" s="3">
        <v>93205</v>
      </c>
      <c r="GBV295" s="3">
        <v>93205</v>
      </c>
      <c r="GBW295" s="3">
        <v>93205</v>
      </c>
      <c r="GBX295" s="3">
        <v>93205</v>
      </c>
      <c r="GBY295" s="3">
        <v>93205</v>
      </c>
      <c r="GBZ295" s="3">
        <v>93205</v>
      </c>
      <c r="GCA295" s="3">
        <v>93205</v>
      </c>
      <c r="GCB295" s="3">
        <v>93205</v>
      </c>
      <c r="GCC295" s="3">
        <v>93205</v>
      </c>
      <c r="GCD295" s="3">
        <v>93205</v>
      </c>
      <c r="GCE295" s="3">
        <v>93205</v>
      </c>
      <c r="GCF295" s="3">
        <v>93205</v>
      </c>
      <c r="GCG295" s="3">
        <v>93205</v>
      </c>
      <c r="GCH295" s="3">
        <v>93205</v>
      </c>
      <c r="GCI295" s="3">
        <v>93205</v>
      </c>
      <c r="GCJ295" s="3">
        <v>93205</v>
      </c>
      <c r="GCK295" s="3">
        <v>93205</v>
      </c>
      <c r="GCL295" s="3">
        <v>93205</v>
      </c>
      <c r="GCM295" s="3">
        <v>93205</v>
      </c>
      <c r="GCN295" s="3">
        <v>93205</v>
      </c>
      <c r="GCO295" s="3">
        <v>93205</v>
      </c>
      <c r="GCP295" s="3">
        <v>93205</v>
      </c>
      <c r="GCQ295" s="3">
        <v>93205</v>
      </c>
      <c r="GCR295" s="3">
        <v>93205</v>
      </c>
      <c r="GCS295" s="3">
        <v>93205</v>
      </c>
      <c r="GCT295" s="3">
        <v>93205</v>
      </c>
      <c r="GCU295" s="3">
        <v>93205</v>
      </c>
      <c r="GCV295" s="3">
        <v>93205</v>
      </c>
      <c r="GCW295" s="3">
        <v>93205</v>
      </c>
      <c r="GCX295" s="3">
        <v>93205</v>
      </c>
      <c r="GCY295" s="3">
        <v>93205</v>
      </c>
      <c r="GCZ295" s="3">
        <v>93205</v>
      </c>
      <c r="GDA295" s="3">
        <v>93205</v>
      </c>
      <c r="GDB295" s="3">
        <v>93205</v>
      </c>
      <c r="GDC295" s="3">
        <v>93205</v>
      </c>
      <c r="GDD295" s="3">
        <v>93205</v>
      </c>
      <c r="GDE295" s="3">
        <v>93205</v>
      </c>
      <c r="GDF295" s="3">
        <v>93205</v>
      </c>
      <c r="GDG295" s="3">
        <v>93205</v>
      </c>
      <c r="GDH295" s="3">
        <v>93205</v>
      </c>
      <c r="GDI295" s="3">
        <v>93205</v>
      </c>
      <c r="GDJ295" s="3">
        <v>93205</v>
      </c>
      <c r="GDK295" s="3">
        <v>93205</v>
      </c>
      <c r="GDL295" s="3">
        <v>93205</v>
      </c>
      <c r="GDM295" s="3">
        <v>93205</v>
      </c>
      <c r="GDN295" s="3">
        <v>93205</v>
      </c>
      <c r="GDO295" s="3">
        <v>93205</v>
      </c>
      <c r="GDP295" s="3">
        <v>93205</v>
      </c>
      <c r="GDQ295" s="3">
        <v>93205</v>
      </c>
      <c r="GDR295" s="3">
        <v>93205</v>
      </c>
      <c r="GDS295" s="3">
        <v>93205</v>
      </c>
      <c r="GDT295" s="3">
        <v>93205</v>
      </c>
      <c r="GDU295" s="3">
        <v>93205</v>
      </c>
      <c r="GDV295" s="3">
        <v>93205</v>
      </c>
      <c r="GDW295" s="3">
        <v>93205</v>
      </c>
      <c r="GDX295" s="3">
        <v>93205</v>
      </c>
      <c r="GDY295" s="3">
        <v>93205</v>
      </c>
      <c r="GDZ295" s="3">
        <v>93205</v>
      </c>
      <c r="GEA295" s="3">
        <v>93205</v>
      </c>
      <c r="GEB295" s="3">
        <v>93205</v>
      </c>
      <c r="GEC295" s="3">
        <v>93205</v>
      </c>
      <c r="GED295" s="3">
        <v>93205</v>
      </c>
      <c r="GEE295" s="3">
        <v>93205</v>
      </c>
      <c r="GEF295" s="3">
        <v>93205</v>
      </c>
      <c r="GEG295" s="3">
        <v>93205</v>
      </c>
      <c r="GEH295" s="3">
        <v>93205</v>
      </c>
      <c r="GEI295" s="3">
        <v>93205</v>
      </c>
      <c r="GEJ295" s="3">
        <v>93205</v>
      </c>
      <c r="GEK295" s="3">
        <v>93205</v>
      </c>
      <c r="GEL295" s="3">
        <v>93205</v>
      </c>
      <c r="GEM295" s="3">
        <v>93205</v>
      </c>
      <c r="GEN295" s="3">
        <v>93205</v>
      </c>
      <c r="GEO295" s="3">
        <v>93205</v>
      </c>
      <c r="GEP295" s="3">
        <v>93205</v>
      </c>
      <c r="GEQ295" s="3">
        <v>93205</v>
      </c>
      <c r="GER295" s="3">
        <v>93205</v>
      </c>
      <c r="GES295" s="3">
        <v>93205</v>
      </c>
      <c r="GET295" s="3">
        <v>93205</v>
      </c>
      <c r="GEU295" s="3">
        <v>93205</v>
      </c>
      <c r="GEV295" s="3">
        <v>93205</v>
      </c>
      <c r="GEW295" s="3">
        <v>93205</v>
      </c>
      <c r="GEX295" s="3">
        <v>93205</v>
      </c>
      <c r="GEY295" s="3">
        <v>93205</v>
      </c>
      <c r="GEZ295" s="3">
        <v>93205</v>
      </c>
      <c r="GFA295" s="3">
        <v>93205</v>
      </c>
      <c r="GFB295" s="3">
        <v>93205</v>
      </c>
      <c r="GFC295" s="3">
        <v>93205</v>
      </c>
      <c r="GFD295" s="3">
        <v>93205</v>
      </c>
      <c r="GFE295" s="3">
        <v>93205</v>
      </c>
      <c r="GFF295" s="3">
        <v>93205</v>
      </c>
      <c r="GFG295" s="3">
        <v>93205</v>
      </c>
      <c r="GFH295" s="3">
        <v>93205</v>
      </c>
      <c r="GFI295" s="3">
        <v>93205</v>
      </c>
      <c r="GFJ295" s="3">
        <v>93205</v>
      </c>
      <c r="GFK295" s="3">
        <v>93205</v>
      </c>
      <c r="GFL295" s="3">
        <v>93205</v>
      </c>
      <c r="GFM295" s="3">
        <v>93205</v>
      </c>
      <c r="GFN295" s="3">
        <v>93205</v>
      </c>
      <c r="GFO295" s="3">
        <v>93205</v>
      </c>
      <c r="GFP295" s="3">
        <v>93205</v>
      </c>
      <c r="GFQ295" s="3">
        <v>93205</v>
      </c>
      <c r="GFR295" s="3">
        <v>93205</v>
      </c>
      <c r="GFS295" s="3">
        <v>93205</v>
      </c>
      <c r="GFT295" s="3">
        <v>93205</v>
      </c>
      <c r="GFU295" s="3">
        <v>93205</v>
      </c>
      <c r="GFV295" s="3">
        <v>93205</v>
      </c>
      <c r="GFW295" s="3">
        <v>93205</v>
      </c>
      <c r="GFX295" s="3">
        <v>93205</v>
      </c>
      <c r="GFY295" s="3">
        <v>93205</v>
      </c>
      <c r="GFZ295" s="3">
        <v>93205</v>
      </c>
      <c r="GGA295" s="3">
        <v>93205</v>
      </c>
      <c r="GGB295" s="3">
        <v>93205</v>
      </c>
      <c r="GGC295" s="3">
        <v>93205</v>
      </c>
      <c r="GGD295" s="3">
        <v>93205</v>
      </c>
      <c r="GGE295" s="3">
        <v>93205</v>
      </c>
      <c r="GGF295" s="3">
        <v>93205</v>
      </c>
      <c r="GGG295" s="3">
        <v>93205</v>
      </c>
      <c r="GGH295" s="3">
        <v>93205</v>
      </c>
      <c r="GGI295" s="3">
        <v>93205</v>
      </c>
      <c r="GGJ295" s="3">
        <v>93205</v>
      </c>
      <c r="GGK295" s="3">
        <v>93205</v>
      </c>
      <c r="GGL295" s="3">
        <v>93205</v>
      </c>
      <c r="GGM295" s="3">
        <v>93205</v>
      </c>
      <c r="GGN295" s="3">
        <v>93205</v>
      </c>
      <c r="GGO295" s="3">
        <v>93205</v>
      </c>
      <c r="GGP295" s="3">
        <v>93205</v>
      </c>
      <c r="GGQ295" s="3">
        <v>93205</v>
      </c>
      <c r="GGR295" s="3">
        <v>93205</v>
      </c>
      <c r="GGS295" s="3">
        <v>93205</v>
      </c>
      <c r="GGT295" s="3">
        <v>93205</v>
      </c>
      <c r="GGU295" s="3">
        <v>93205</v>
      </c>
      <c r="GGV295" s="3">
        <v>93205</v>
      </c>
      <c r="GGW295" s="3">
        <v>93205</v>
      </c>
      <c r="GGX295" s="3">
        <v>93205</v>
      </c>
      <c r="GGY295" s="3">
        <v>93205</v>
      </c>
      <c r="GGZ295" s="3">
        <v>93205</v>
      </c>
      <c r="GHA295" s="3">
        <v>93205</v>
      </c>
      <c r="GHB295" s="3">
        <v>93205</v>
      </c>
      <c r="GHC295" s="3">
        <v>93205</v>
      </c>
      <c r="GHD295" s="3">
        <v>93205</v>
      </c>
      <c r="GHE295" s="3">
        <v>93205</v>
      </c>
      <c r="GHF295" s="3">
        <v>93205</v>
      </c>
      <c r="GHG295" s="3">
        <v>93205</v>
      </c>
      <c r="GHH295" s="3">
        <v>93205</v>
      </c>
      <c r="GHI295" s="3">
        <v>93205</v>
      </c>
      <c r="GHJ295" s="3">
        <v>93205</v>
      </c>
      <c r="GHK295" s="3">
        <v>93205</v>
      </c>
      <c r="GHL295" s="3">
        <v>93205</v>
      </c>
      <c r="GHM295" s="3">
        <v>93205</v>
      </c>
      <c r="GHN295" s="3">
        <v>93205</v>
      </c>
      <c r="GHO295" s="3">
        <v>93205</v>
      </c>
      <c r="GHP295" s="3">
        <v>93205</v>
      </c>
      <c r="GHQ295" s="3">
        <v>93205</v>
      </c>
      <c r="GHR295" s="3">
        <v>93205</v>
      </c>
      <c r="GHS295" s="3">
        <v>93205</v>
      </c>
      <c r="GHT295" s="3">
        <v>93205</v>
      </c>
      <c r="GHU295" s="3">
        <v>93205</v>
      </c>
      <c r="GHV295" s="3">
        <v>93205</v>
      </c>
      <c r="GHW295" s="3">
        <v>93205</v>
      </c>
      <c r="GHX295" s="3">
        <v>93205</v>
      </c>
      <c r="GHY295" s="3">
        <v>93205</v>
      </c>
      <c r="GHZ295" s="3">
        <v>93205</v>
      </c>
      <c r="GIA295" s="3">
        <v>93205</v>
      </c>
      <c r="GIB295" s="3">
        <v>93205</v>
      </c>
      <c r="GIC295" s="3">
        <v>93205</v>
      </c>
      <c r="GID295" s="3">
        <v>93205</v>
      </c>
      <c r="GIE295" s="3">
        <v>93205</v>
      </c>
      <c r="GIF295" s="3">
        <v>93205</v>
      </c>
      <c r="GIG295" s="3">
        <v>93205</v>
      </c>
      <c r="GIH295" s="3">
        <v>93205</v>
      </c>
      <c r="GII295" s="3">
        <v>93205</v>
      </c>
      <c r="GIJ295" s="3">
        <v>93205</v>
      </c>
      <c r="GIK295" s="3">
        <v>93205</v>
      </c>
      <c r="GIL295" s="3">
        <v>93205</v>
      </c>
      <c r="GIM295" s="3">
        <v>93205</v>
      </c>
      <c r="GIN295" s="3">
        <v>93205</v>
      </c>
      <c r="GIO295" s="3">
        <v>93205</v>
      </c>
      <c r="GIP295" s="3">
        <v>93205</v>
      </c>
      <c r="GIQ295" s="3">
        <v>93205</v>
      </c>
      <c r="GIR295" s="3">
        <v>93205</v>
      </c>
      <c r="GIS295" s="3">
        <v>93205</v>
      </c>
      <c r="GIT295" s="3">
        <v>93205</v>
      </c>
      <c r="GIU295" s="3">
        <v>93205</v>
      </c>
      <c r="GIV295" s="3">
        <v>93205</v>
      </c>
      <c r="GIW295" s="3">
        <v>93205</v>
      </c>
      <c r="GIX295" s="3">
        <v>93205</v>
      </c>
      <c r="GIY295" s="3">
        <v>93205</v>
      </c>
      <c r="GIZ295" s="3">
        <v>93205</v>
      </c>
      <c r="GJA295" s="3">
        <v>93205</v>
      </c>
      <c r="GJB295" s="3">
        <v>93205</v>
      </c>
      <c r="GJC295" s="3">
        <v>93205</v>
      </c>
      <c r="GJD295" s="3">
        <v>93205</v>
      </c>
      <c r="GJE295" s="3">
        <v>93205</v>
      </c>
      <c r="GJF295" s="3">
        <v>93205</v>
      </c>
      <c r="GJG295" s="3">
        <v>93205</v>
      </c>
      <c r="GJH295" s="3">
        <v>93205</v>
      </c>
      <c r="GJI295" s="3">
        <v>93205</v>
      </c>
      <c r="GJJ295" s="3">
        <v>93205</v>
      </c>
      <c r="GJK295" s="3">
        <v>93205</v>
      </c>
      <c r="GJL295" s="3">
        <v>93205</v>
      </c>
      <c r="GJM295" s="3">
        <v>93205</v>
      </c>
      <c r="GJN295" s="3">
        <v>93205</v>
      </c>
      <c r="GJO295" s="3">
        <v>93205</v>
      </c>
      <c r="GJP295" s="3">
        <v>93205</v>
      </c>
      <c r="GJQ295" s="3">
        <v>93205</v>
      </c>
      <c r="GJR295" s="3">
        <v>93205</v>
      </c>
      <c r="GJS295" s="3">
        <v>93205</v>
      </c>
      <c r="GJT295" s="3">
        <v>93205</v>
      </c>
      <c r="GJU295" s="3">
        <v>93205</v>
      </c>
      <c r="GJV295" s="3">
        <v>93205</v>
      </c>
      <c r="GJW295" s="3">
        <v>93205</v>
      </c>
      <c r="GJX295" s="3">
        <v>93205</v>
      </c>
      <c r="GJY295" s="3">
        <v>93205</v>
      </c>
      <c r="GJZ295" s="3">
        <v>93205</v>
      </c>
      <c r="GKA295" s="3">
        <v>93205</v>
      </c>
      <c r="GKB295" s="3">
        <v>93205</v>
      </c>
      <c r="GKC295" s="3">
        <v>93205</v>
      </c>
      <c r="GKD295" s="3">
        <v>93205</v>
      </c>
      <c r="GKE295" s="3">
        <v>93205</v>
      </c>
      <c r="GKF295" s="3">
        <v>93205</v>
      </c>
      <c r="GKG295" s="3">
        <v>93205</v>
      </c>
      <c r="GKH295" s="3">
        <v>93205</v>
      </c>
      <c r="GKI295" s="3">
        <v>93205</v>
      </c>
      <c r="GKJ295" s="3">
        <v>93205</v>
      </c>
      <c r="GKK295" s="3">
        <v>93205</v>
      </c>
      <c r="GKL295" s="3">
        <v>93205</v>
      </c>
      <c r="GKM295" s="3">
        <v>93205</v>
      </c>
      <c r="GKN295" s="3">
        <v>93205</v>
      </c>
      <c r="GKO295" s="3">
        <v>93205</v>
      </c>
      <c r="GKP295" s="3">
        <v>93205</v>
      </c>
      <c r="GKQ295" s="3">
        <v>93205</v>
      </c>
      <c r="GKR295" s="3">
        <v>93205</v>
      </c>
      <c r="GKS295" s="3">
        <v>93205</v>
      </c>
      <c r="GKT295" s="3">
        <v>93205</v>
      </c>
      <c r="GKU295" s="3">
        <v>93205</v>
      </c>
      <c r="GKV295" s="3">
        <v>93205</v>
      </c>
      <c r="GKW295" s="3">
        <v>93205</v>
      </c>
      <c r="GKX295" s="3">
        <v>93205</v>
      </c>
      <c r="GKY295" s="3">
        <v>93205</v>
      </c>
      <c r="GKZ295" s="3">
        <v>93205</v>
      </c>
      <c r="GLA295" s="3">
        <v>93205</v>
      </c>
      <c r="GLB295" s="3">
        <v>93205</v>
      </c>
      <c r="GLC295" s="3">
        <v>93205</v>
      </c>
      <c r="GLD295" s="3">
        <v>93205</v>
      </c>
      <c r="GLE295" s="3">
        <v>93205</v>
      </c>
      <c r="GLF295" s="3">
        <v>93205</v>
      </c>
      <c r="GLG295" s="3">
        <v>93205</v>
      </c>
      <c r="GLH295" s="3">
        <v>93205</v>
      </c>
      <c r="GLI295" s="3">
        <v>93205</v>
      </c>
      <c r="GLJ295" s="3">
        <v>93205</v>
      </c>
      <c r="GLK295" s="3">
        <v>93205</v>
      </c>
      <c r="GLL295" s="3">
        <v>93205</v>
      </c>
      <c r="GLM295" s="3">
        <v>93205</v>
      </c>
      <c r="GLN295" s="3">
        <v>93205</v>
      </c>
      <c r="GLO295" s="3">
        <v>93205</v>
      </c>
      <c r="GLP295" s="3">
        <v>93205</v>
      </c>
      <c r="GLQ295" s="3">
        <v>93205</v>
      </c>
      <c r="GLR295" s="3">
        <v>93205</v>
      </c>
      <c r="GLS295" s="3">
        <v>93205</v>
      </c>
      <c r="GLT295" s="3">
        <v>93205</v>
      </c>
      <c r="GLU295" s="3">
        <v>93205</v>
      </c>
      <c r="GLV295" s="3">
        <v>93205</v>
      </c>
      <c r="GLW295" s="3">
        <v>93205</v>
      </c>
      <c r="GLX295" s="3">
        <v>93205</v>
      </c>
      <c r="GLY295" s="3">
        <v>93205</v>
      </c>
      <c r="GLZ295" s="3">
        <v>93205</v>
      </c>
      <c r="GMA295" s="3">
        <v>93205</v>
      </c>
      <c r="GMB295" s="3">
        <v>93205</v>
      </c>
      <c r="GMC295" s="3">
        <v>93205</v>
      </c>
      <c r="GMD295" s="3">
        <v>93205</v>
      </c>
      <c r="GME295" s="3">
        <v>93205</v>
      </c>
      <c r="GMF295" s="3">
        <v>93205</v>
      </c>
      <c r="GMG295" s="3">
        <v>93205</v>
      </c>
      <c r="GMH295" s="3">
        <v>93205</v>
      </c>
      <c r="GMI295" s="3">
        <v>93205</v>
      </c>
      <c r="GMJ295" s="3">
        <v>93205</v>
      </c>
      <c r="GMK295" s="3">
        <v>93205</v>
      </c>
      <c r="GML295" s="3">
        <v>93205</v>
      </c>
      <c r="GMM295" s="3">
        <v>93205</v>
      </c>
      <c r="GMN295" s="3">
        <v>93205</v>
      </c>
      <c r="GMO295" s="3">
        <v>93205</v>
      </c>
      <c r="GMP295" s="3">
        <v>93205</v>
      </c>
      <c r="GMQ295" s="3">
        <v>93205</v>
      </c>
      <c r="GMR295" s="3">
        <v>93205</v>
      </c>
      <c r="GMS295" s="3">
        <v>93205</v>
      </c>
      <c r="GMT295" s="3">
        <v>93205</v>
      </c>
      <c r="GMU295" s="3">
        <v>93205</v>
      </c>
      <c r="GMV295" s="3">
        <v>93205</v>
      </c>
      <c r="GMW295" s="3">
        <v>93205</v>
      </c>
      <c r="GMX295" s="3">
        <v>93205</v>
      </c>
      <c r="GMY295" s="3">
        <v>93205</v>
      </c>
      <c r="GMZ295" s="3">
        <v>93205</v>
      </c>
      <c r="GNA295" s="3">
        <v>93205</v>
      </c>
      <c r="GNB295" s="3">
        <v>93205</v>
      </c>
      <c r="GNC295" s="3">
        <v>93205</v>
      </c>
      <c r="GND295" s="3">
        <v>93205</v>
      </c>
      <c r="GNE295" s="3">
        <v>93205</v>
      </c>
      <c r="GNF295" s="3">
        <v>93205</v>
      </c>
      <c r="GNG295" s="3">
        <v>93205</v>
      </c>
      <c r="GNH295" s="3">
        <v>93205</v>
      </c>
      <c r="GNI295" s="3">
        <v>93205</v>
      </c>
      <c r="GNJ295" s="3">
        <v>93205</v>
      </c>
      <c r="GNK295" s="3">
        <v>93205</v>
      </c>
      <c r="GNL295" s="3">
        <v>93205</v>
      </c>
      <c r="GNM295" s="3">
        <v>93205</v>
      </c>
      <c r="GNN295" s="3">
        <v>93205</v>
      </c>
      <c r="GNO295" s="3">
        <v>93205</v>
      </c>
      <c r="GNP295" s="3">
        <v>93205</v>
      </c>
      <c r="GNQ295" s="3">
        <v>93205</v>
      </c>
      <c r="GNR295" s="3">
        <v>93205</v>
      </c>
      <c r="GNS295" s="3">
        <v>93205</v>
      </c>
      <c r="GNT295" s="3">
        <v>93205</v>
      </c>
      <c r="GNU295" s="3">
        <v>93205</v>
      </c>
      <c r="GNV295" s="3">
        <v>93205</v>
      </c>
      <c r="GNW295" s="3">
        <v>93205</v>
      </c>
      <c r="GNX295" s="3">
        <v>93205</v>
      </c>
      <c r="GNY295" s="3">
        <v>93205</v>
      </c>
      <c r="GNZ295" s="3">
        <v>93205</v>
      </c>
      <c r="GOA295" s="3">
        <v>93205</v>
      </c>
      <c r="GOB295" s="3">
        <v>93205</v>
      </c>
      <c r="GOC295" s="3">
        <v>93205</v>
      </c>
      <c r="GOD295" s="3">
        <v>93205</v>
      </c>
      <c r="GOE295" s="3">
        <v>93205</v>
      </c>
      <c r="GOF295" s="3">
        <v>93205</v>
      </c>
      <c r="GOG295" s="3">
        <v>93205</v>
      </c>
      <c r="GOH295" s="3">
        <v>93205</v>
      </c>
      <c r="GOI295" s="3">
        <v>93205</v>
      </c>
      <c r="GOJ295" s="3">
        <v>93205</v>
      </c>
      <c r="GOK295" s="3">
        <v>93205</v>
      </c>
      <c r="GOL295" s="3">
        <v>93205</v>
      </c>
      <c r="GOM295" s="3">
        <v>93205</v>
      </c>
      <c r="GON295" s="3">
        <v>93205</v>
      </c>
      <c r="GOO295" s="3">
        <v>93205</v>
      </c>
      <c r="GOP295" s="3">
        <v>93205</v>
      </c>
      <c r="GOQ295" s="3">
        <v>93205</v>
      </c>
      <c r="GOR295" s="3">
        <v>93205</v>
      </c>
      <c r="GOS295" s="3">
        <v>93205</v>
      </c>
      <c r="GOT295" s="3">
        <v>93205</v>
      </c>
      <c r="GOU295" s="3">
        <v>93205</v>
      </c>
      <c r="GOV295" s="3">
        <v>93205</v>
      </c>
      <c r="GOW295" s="3">
        <v>93205</v>
      </c>
      <c r="GOX295" s="3">
        <v>93205</v>
      </c>
      <c r="GOY295" s="3">
        <v>93205</v>
      </c>
      <c r="GOZ295" s="3">
        <v>93205</v>
      </c>
      <c r="GPA295" s="3">
        <v>93205</v>
      </c>
      <c r="GPB295" s="3">
        <v>93205</v>
      </c>
      <c r="GPC295" s="3">
        <v>93205</v>
      </c>
      <c r="GPD295" s="3">
        <v>93205</v>
      </c>
      <c r="GPE295" s="3">
        <v>93205</v>
      </c>
      <c r="GPF295" s="3">
        <v>93205</v>
      </c>
      <c r="GPG295" s="3">
        <v>93205</v>
      </c>
      <c r="GPH295" s="3">
        <v>93205</v>
      </c>
      <c r="GPI295" s="3">
        <v>93205</v>
      </c>
      <c r="GPJ295" s="3">
        <v>93205</v>
      </c>
      <c r="GPK295" s="3">
        <v>93205</v>
      </c>
      <c r="GPL295" s="3">
        <v>93205</v>
      </c>
      <c r="GPM295" s="3">
        <v>93205</v>
      </c>
      <c r="GPN295" s="3">
        <v>93205</v>
      </c>
      <c r="GPO295" s="3">
        <v>93205</v>
      </c>
      <c r="GPP295" s="3">
        <v>93205</v>
      </c>
      <c r="GPQ295" s="3">
        <v>93205</v>
      </c>
      <c r="GPR295" s="3">
        <v>93205</v>
      </c>
      <c r="GPS295" s="3">
        <v>93205</v>
      </c>
      <c r="GPT295" s="3">
        <v>93205</v>
      </c>
      <c r="GPU295" s="3">
        <v>93205</v>
      </c>
      <c r="GPV295" s="3">
        <v>93205</v>
      </c>
      <c r="GPW295" s="3">
        <v>93205</v>
      </c>
      <c r="GPX295" s="3">
        <v>93205</v>
      </c>
      <c r="GPY295" s="3">
        <v>93205</v>
      </c>
      <c r="GPZ295" s="3">
        <v>93205</v>
      </c>
      <c r="GQA295" s="3">
        <v>93205</v>
      </c>
      <c r="GQB295" s="3">
        <v>93205</v>
      </c>
      <c r="GQC295" s="3">
        <v>93205</v>
      </c>
      <c r="GQD295" s="3">
        <v>93205</v>
      </c>
      <c r="GQE295" s="3">
        <v>93205</v>
      </c>
      <c r="GQF295" s="3">
        <v>93205</v>
      </c>
      <c r="GQG295" s="3">
        <v>93205</v>
      </c>
      <c r="GQH295" s="3">
        <v>93205</v>
      </c>
      <c r="GQI295" s="3">
        <v>93205</v>
      </c>
      <c r="GQJ295" s="3">
        <v>93205</v>
      </c>
      <c r="GQK295" s="3">
        <v>93205</v>
      </c>
      <c r="GQL295" s="3">
        <v>93205</v>
      </c>
      <c r="GQM295" s="3">
        <v>93205</v>
      </c>
      <c r="GQN295" s="3">
        <v>93205</v>
      </c>
      <c r="GQO295" s="3">
        <v>93205</v>
      </c>
      <c r="GQP295" s="3">
        <v>93205</v>
      </c>
      <c r="GQQ295" s="3">
        <v>93205</v>
      </c>
      <c r="GQR295" s="3">
        <v>93205</v>
      </c>
      <c r="GQS295" s="3">
        <v>93205</v>
      </c>
      <c r="GQT295" s="3">
        <v>93205</v>
      </c>
      <c r="GQU295" s="3">
        <v>93205</v>
      </c>
      <c r="GQV295" s="3">
        <v>93205</v>
      </c>
      <c r="GQW295" s="3">
        <v>93205</v>
      </c>
      <c r="GQX295" s="3">
        <v>93205</v>
      </c>
      <c r="GQY295" s="3">
        <v>93205</v>
      </c>
      <c r="GQZ295" s="3">
        <v>93205</v>
      </c>
      <c r="GRA295" s="3">
        <v>93205</v>
      </c>
      <c r="GRB295" s="3">
        <v>93205</v>
      </c>
      <c r="GRC295" s="3">
        <v>93205</v>
      </c>
      <c r="GRD295" s="3">
        <v>93205</v>
      </c>
      <c r="GRE295" s="3">
        <v>93205</v>
      </c>
      <c r="GRF295" s="3">
        <v>93205</v>
      </c>
      <c r="GRG295" s="3">
        <v>93205</v>
      </c>
      <c r="GRH295" s="3">
        <v>93205</v>
      </c>
      <c r="GRI295" s="3">
        <v>93205</v>
      </c>
      <c r="GRJ295" s="3">
        <v>93205</v>
      </c>
      <c r="GRK295" s="3">
        <v>93205</v>
      </c>
      <c r="GRL295" s="3">
        <v>93205</v>
      </c>
      <c r="GRM295" s="3">
        <v>93205</v>
      </c>
      <c r="GRN295" s="3">
        <v>93205</v>
      </c>
      <c r="GRO295" s="3">
        <v>93205</v>
      </c>
      <c r="GRP295" s="3">
        <v>93205</v>
      </c>
      <c r="GRQ295" s="3">
        <v>93205</v>
      </c>
      <c r="GRR295" s="3">
        <v>93205</v>
      </c>
      <c r="GRS295" s="3">
        <v>93205</v>
      </c>
      <c r="GRT295" s="3">
        <v>93205</v>
      </c>
      <c r="GRU295" s="3">
        <v>93205</v>
      </c>
      <c r="GRV295" s="3">
        <v>93205</v>
      </c>
      <c r="GRW295" s="3">
        <v>93205</v>
      </c>
      <c r="GRX295" s="3">
        <v>93205</v>
      </c>
      <c r="GRY295" s="3">
        <v>93205</v>
      </c>
      <c r="GRZ295" s="3">
        <v>93205</v>
      </c>
      <c r="GSA295" s="3">
        <v>93205</v>
      </c>
      <c r="GSB295" s="3">
        <v>93205</v>
      </c>
      <c r="GSC295" s="3">
        <v>93205</v>
      </c>
      <c r="GSD295" s="3">
        <v>93205</v>
      </c>
      <c r="GSE295" s="3">
        <v>93205</v>
      </c>
      <c r="GSF295" s="3">
        <v>93205</v>
      </c>
      <c r="GSG295" s="3">
        <v>93205</v>
      </c>
      <c r="GSH295" s="3">
        <v>93205</v>
      </c>
      <c r="GSI295" s="3">
        <v>93205</v>
      </c>
      <c r="GSJ295" s="3">
        <v>93205</v>
      </c>
      <c r="GSK295" s="3">
        <v>93205</v>
      </c>
      <c r="GSL295" s="3">
        <v>93205</v>
      </c>
      <c r="GSM295" s="3">
        <v>93205</v>
      </c>
      <c r="GSN295" s="3">
        <v>93205</v>
      </c>
      <c r="GSO295" s="3">
        <v>93205</v>
      </c>
      <c r="GSP295" s="3">
        <v>93205</v>
      </c>
      <c r="GSQ295" s="3">
        <v>93205</v>
      </c>
      <c r="GSR295" s="3">
        <v>93205</v>
      </c>
      <c r="GSS295" s="3">
        <v>93205</v>
      </c>
      <c r="GST295" s="3">
        <v>93205</v>
      </c>
      <c r="GSU295" s="3">
        <v>93205</v>
      </c>
      <c r="GSV295" s="3">
        <v>93205</v>
      </c>
      <c r="GSW295" s="3">
        <v>93205</v>
      </c>
      <c r="GSX295" s="3">
        <v>93205</v>
      </c>
      <c r="GSY295" s="3">
        <v>93205</v>
      </c>
      <c r="GSZ295" s="3">
        <v>93205</v>
      </c>
      <c r="GTA295" s="3">
        <v>93205</v>
      </c>
      <c r="GTB295" s="3">
        <v>93205</v>
      </c>
      <c r="GTC295" s="3">
        <v>93205</v>
      </c>
      <c r="GTD295" s="3">
        <v>93205</v>
      </c>
      <c r="GTE295" s="3">
        <v>93205</v>
      </c>
      <c r="GTF295" s="3">
        <v>93205</v>
      </c>
      <c r="GTG295" s="3">
        <v>93205</v>
      </c>
      <c r="GTH295" s="3">
        <v>93205</v>
      </c>
      <c r="GTI295" s="3">
        <v>93205</v>
      </c>
      <c r="GTJ295" s="3">
        <v>93205</v>
      </c>
      <c r="GTK295" s="3">
        <v>93205</v>
      </c>
      <c r="GTL295" s="3">
        <v>93205</v>
      </c>
      <c r="GTM295" s="3">
        <v>93205</v>
      </c>
      <c r="GTN295" s="3">
        <v>93205</v>
      </c>
      <c r="GTO295" s="3">
        <v>93205</v>
      </c>
      <c r="GTP295" s="3">
        <v>93205</v>
      </c>
      <c r="GTQ295" s="3">
        <v>93205</v>
      </c>
      <c r="GTR295" s="3">
        <v>93205</v>
      </c>
      <c r="GTS295" s="3">
        <v>93205</v>
      </c>
      <c r="GTT295" s="3">
        <v>93205</v>
      </c>
      <c r="GTU295" s="3">
        <v>93205</v>
      </c>
      <c r="GTV295" s="3">
        <v>93205</v>
      </c>
      <c r="GTW295" s="3">
        <v>93205</v>
      </c>
      <c r="GTX295" s="3">
        <v>93205</v>
      </c>
      <c r="GTY295" s="3">
        <v>93205</v>
      </c>
      <c r="GTZ295" s="3">
        <v>93205</v>
      </c>
      <c r="GUA295" s="3">
        <v>93205</v>
      </c>
      <c r="GUB295" s="3">
        <v>93205</v>
      </c>
      <c r="GUC295" s="3">
        <v>93205</v>
      </c>
      <c r="GUD295" s="3">
        <v>93205</v>
      </c>
      <c r="GUE295" s="3">
        <v>93205</v>
      </c>
      <c r="GUF295" s="3">
        <v>93205</v>
      </c>
      <c r="GUG295" s="3">
        <v>93205</v>
      </c>
      <c r="GUH295" s="3">
        <v>93205</v>
      </c>
      <c r="GUI295" s="3">
        <v>93205</v>
      </c>
      <c r="GUJ295" s="3">
        <v>93205</v>
      </c>
      <c r="GUK295" s="3">
        <v>93205</v>
      </c>
      <c r="GUL295" s="3">
        <v>93205</v>
      </c>
      <c r="GUM295" s="3">
        <v>93205</v>
      </c>
      <c r="GUN295" s="3">
        <v>93205</v>
      </c>
      <c r="GUO295" s="3">
        <v>93205</v>
      </c>
      <c r="GUP295" s="3">
        <v>93205</v>
      </c>
      <c r="GUQ295" s="3">
        <v>93205</v>
      </c>
      <c r="GUR295" s="3">
        <v>93205</v>
      </c>
      <c r="GUS295" s="3">
        <v>93205</v>
      </c>
      <c r="GUT295" s="3">
        <v>93205</v>
      </c>
      <c r="GUU295" s="3">
        <v>93205</v>
      </c>
      <c r="GUV295" s="3">
        <v>93205</v>
      </c>
      <c r="GUW295" s="3">
        <v>93205</v>
      </c>
      <c r="GUX295" s="3">
        <v>93205</v>
      </c>
      <c r="GUY295" s="3">
        <v>93205</v>
      </c>
      <c r="GUZ295" s="3">
        <v>93205</v>
      </c>
      <c r="GVA295" s="3">
        <v>93205</v>
      </c>
      <c r="GVB295" s="3">
        <v>93205</v>
      </c>
      <c r="GVC295" s="3">
        <v>93205</v>
      </c>
      <c r="GVD295" s="3">
        <v>93205</v>
      </c>
      <c r="GVE295" s="3">
        <v>93205</v>
      </c>
      <c r="GVF295" s="3">
        <v>93205</v>
      </c>
      <c r="GVG295" s="3">
        <v>93205</v>
      </c>
      <c r="GVH295" s="3">
        <v>93205</v>
      </c>
      <c r="GVI295" s="3">
        <v>93205</v>
      </c>
      <c r="GVJ295" s="3">
        <v>93205</v>
      </c>
      <c r="GVK295" s="3">
        <v>93205</v>
      </c>
      <c r="GVL295" s="3">
        <v>93205</v>
      </c>
      <c r="GVM295" s="3">
        <v>93205</v>
      </c>
      <c r="GVN295" s="3">
        <v>93205</v>
      </c>
      <c r="GVO295" s="3">
        <v>93205</v>
      </c>
      <c r="GVP295" s="3">
        <v>93205</v>
      </c>
      <c r="GVQ295" s="3">
        <v>93205</v>
      </c>
      <c r="GVR295" s="3">
        <v>93205</v>
      </c>
      <c r="GVS295" s="3">
        <v>93205</v>
      </c>
      <c r="GVT295" s="3">
        <v>93205</v>
      </c>
      <c r="GVU295" s="3">
        <v>93205</v>
      </c>
      <c r="GVV295" s="3">
        <v>93205</v>
      </c>
      <c r="GVW295" s="3">
        <v>93205</v>
      </c>
      <c r="GVX295" s="3">
        <v>93205</v>
      </c>
      <c r="GVY295" s="3">
        <v>93205</v>
      </c>
      <c r="GVZ295" s="3">
        <v>93205</v>
      </c>
      <c r="GWA295" s="3">
        <v>93205</v>
      </c>
      <c r="GWB295" s="3">
        <v>93205</v>
      </c>
      <c r="GWC295" s="3">
        <v>93205</v>
      </c>
      <c r="GWD295" s="3">
        <v>93205</v>
      </c>
      <c r="GWE295" s="3">
        <v>93205</v>
      </c>
      <c r="GWF295" s="3">
        <v>93205</v>
      </c>
      <c r="GWG295" s="3">
        <v>93205</v>
      </c>
      <c r="GWH295" s="3">
        <v>93205</v>
      </c>
      <c r="GWI295" s="3">
        <v>93205</v>
      </c>
      <c r="GWJ295" s="3">
        <v>93205</v>
      </c>
      <c r="GWK295" s="3">
        <v>93205</v>
      </c>
      <c r="GWL295" s="3">
        <v>93205</v>
      </c>
      <c r="GWM295" s="3">
        <v>93205</v>
      </c>
      <c r="GWN295" s="3">
        <v>93205</v>
      </c>
      <c r="GWO295" s="3">
        <v>93205</v>
      </c>
      <c r="GWP295" s="3">
        <v>93205</v>
      </c>
      <c r="GWQ295" s="3">
        <v>93205</v>
      </c>
      <c r="GWR295" s="3">
        <v>93205</v>
      </c>
      <c r="GWS295" s="3">
        <v>93205</v>
      </c>
      <c r="GWT295" s="3">
        <v>93205</v>
      </c>
      <c r="GWU295" s="3">
        <v>93205</v>
      </c>
      <c r="GWV295" s="3">
        <v>93205</v>
      </c>
      <c r="GWW295" s="3">
        <v>93205</v>
      </c>
      <c r="GWX295" s="3">
        <v>93205</v>
      </c>
      <c r="GWY295" s="3">
        <v>93205</v>
      </c>
      <c r="GWZ295" s="3">
        <v>93205</v>
      </c>
      <c r="GXA295" s="3">
        <v>93205</v>
      </c>
      <c r="GXB295" s="3">
        <v>93205</v>
      </c>
      <c r="GXC295" s="3">
        <v>93205</v>
      </c>
      <c r="GXD295" s="3">
        <v>93205</v>
      </c>
      <c r="GXE295" s="3">
        <v>93205</v>
      </c>
      <c r="GXF295" s="3">
        <v>93205</v>
      </c>
      <c r="GXG295" s="3">
        <v>93205</v>
      </c>
      <c r="GXH295" s="3">
        <v>93205</v>
      </c>
      <c r="GXI295" s="3">
        <v>93205</v>
      </c>
      <c r="GXJ295" s="3">
        <v>93205</v>
      </c>
      <c r="GXK295" s="3">
        <v>93205</v>
      </c>
      <c r="GXL295" s="3">
        <v>93205</v>
      </c>
      <c r="GXM295" s="3">
        <v>93205</v>
      </c>
      <c r="GXN295" s="3">
        <v>93205</v>
      </c>
      <c r="GXO295" s="3">
        <v>93205</v>
      </c>
      <c r="GXP295" s="3">
        <v>93205</v>
      </c>
      <c r="GXQ295" s="3">
        <v>93205</v>
      </c>
      <c r="GXR295" s="3">
        <v>93205</v>
      </c>
      <c r="GXS295" s="3">
        <v>93205</v>
      </c>
      <c r="GXT295" s="3">
        <v>93205</v>
      </c>
      <c r="GXU295" s="3">
        <v>93205</v>
      </c>
      <c r="GXV295" s="3">
        <v>93205</v>
      </c>
      <c r="GXW295" s="3">
        <v>93205</v>
      </c>
      <c r="GXX295" s="3">
        <v>93205</v>
      </c>
      <c r="GXY295" s="3">
        <v>93205</v>
      </c>
      <c r="GXZ295" s="3">
        <v>93205</v>
      </c>
      <c r="GYA295" s="3">
        <v>93205</v>
      </c>
      <c r="GYB295" s="3">
        <v>93205</v>
      </c>
      <c r="GYC295" s="3">
        <v>93205</v>
      </c>
      <c r="GYD295" s="3">
        <v>93205</v>
      </c>
      <c r="GYE295" s="3">
        <v>93205</v>
      </c>
      <c r="GYF295" s="3">
        <v>93205</v>
      </c>
      <c r="GYG295" s="3">
        <v>93205</v>
      </c>
      <c r="GYH295" s="3">
        <v>93205</v>
      </c>
      <c r="GYI295" s="3">
        <v>93205</v>
      </c>
      <c r="GYJ295" s="3">
        <v>93205</v>
      </c>
      <c r="GYK295" s="3">
        <v>93205</v>
      </c>
      <c r="GYL295" s="3">
        <v>93205</v>
      </c>
      <c r="GYM295" s="3">
        <v>93205</v>
      </c>
      <c r="GYN295" s="3">
        <v>93205</v>
      </c>
      <c r="GYO295" s="3">
        <v>93205</v>
      </c>
      <c r="GYP295" s="3">
        <v>93205</v>
      </c>
      <c r="GYQ295" s="3">
        <v>93205</v>
      </c>
      <c r="GYR295" s="3">
        <v>93205</v>
      </c>
      <c r="GYS295" s="3">
        <v>93205</v>
      </c>
      <c r="GYT295" s="3">
        <v>93205</v>
      </c>
      <c r="GYU295" s="3">
        <v>93205</v>
      </c>
      <c r="GYV295" s="3">
        <v>93205</v>
      </c>
      <c r="GYW295" s="3">
        <v>93205</v>
      </c>
      <c r="GYX295" s="3">
        <v>93205</v>
      </c>
      <c r="GYY295" s="3">
        <v>93205</v>
      </c>
      <c r="GYZ295" s="3">
        <v>93205</v>
      </c>
      <c r="GZA295" s="3">
        <v>93205</v>
      </c>
      <c r="GZB295" s="3">
        <v>93205</v>
      </c>
      <c r="GZC295" s="3">
        <v>93205</v>
      </c>
      <c r="GZD295" s="3">
        <v>93205</v>
      </c>
      <c r="GZE295" s="3">
        <v>93205</v>
      </c>
      <c r="GZF295" s="3">
        <v>93205</v>
      </c>
      <c r="GZG295" s="3">
        <v>93205</v>
      </c>
      <c r="GZH295" s="3">
        <v>93205</v>
      </c>
      <c r="GZI295" s="3">
        <v>93205</v>
      </c>
      <c r="GZJ295" s="3">
        <v>93205</v>
      </c>
      <c r="GZK295" s="3">
        <v>93205</v>
      </c>
      <c r="GZL295" s="3">
        <v>93205</v>
      </c>
      <c r="GZM295" s="3">
        <v>93205</v>
      </c>
      <c r="GZN295" s="3">
        <v>93205</v>
      </c>
      <c r="GZO295" s="3">
        <v>93205</v>
      </c>
      <c r="GZP295" s="3">
        <v>93205</v>
      </c>
      <c r="GZQ295" s="3">
        <v>93205</v>
      </c>
      <c r="GZR295" s="3">
        <v>93205</v>
      </c>
      <c r="GZS295" s="3">
        <v>93205</v>
      </c>
      <c r="GZT295" s="3">
        <v>93205</v>
      </c>
      <c r="GZU295" s="3">
        <v>93205</v>
      </c>
      <c r="GZV295" s="3">
        <v>93205</v>
      </c>
      <c r="GZW295" s="3">
        <v>93205</v>
      </c>
      <c r="GZX295" s="3">
        <v>93205</v>
      </c>
      <c r="GZY295" s="3">
        <v>93205</v>
      </c>
      <c r="GZZ295" s="3">
        <v>93205</v>
      </c>
      <c r="HAA295" s="3">
        <v>93205</v>
      </c>
      <c r="HAB295" s="3">
        <v>93205</v>
      </c>
      <c r="HAC295" s="3">
        <v>93205</v>
      </c>
      <c r="HAD295" s="3">
        <v>93205</v>
      </c>
      <c r="HAE295" s="3">
        <v>93205</v>
      </c>
      <c r="HAF295" s="3">
        <v>93205</v>
      </c>
      <c r="HAG295" s="3">
        <v>93205</v>
      </c>
      <c r="HAH295" s="3">
        <v>93205</v>
      </c>
      <c r="HAI295" s="3">
        <v>93205</v>
      </c>
      <c r="HAJ295" s="3">
        <v>93205</v>
      </c>
      <c r="HAK295" s="3">
        <v>93205</v>
      </c>
      <c r="HAL295" s="3">
        <v>93205</v>
      </c>
      <c r="HAM295" s="3">
        <v>93205</v>
      </c>
      <c r="HAN295" s="3">
        <v>93205</v>
      </c>
      <c r="HAO295" s="3">
        <v>93205</v>
      </c>
      <c r="HAP295" s="3">
        <v>93205</v>
      </c>
      <c r="HAQ295" s="3">
        <v>93205</v>
      </c>
      <c r="HAR295" s="3">
        <v>93205</v>
      </c>
      <c r="HAS295" s="3">
        <v>93205</v>
      </c>
      <c r="HAT295" s="3">
        <v>93205</v>
      </c>
      <c r="HAU295" s="3">
        <v>93205</v>
      </c>
      <c r="HAV295" s="3">
        <v>93205</v>
      </c>
      <c r="HAW295" s="3">
        <v>93205</v>
      </c>
      <c r="HAX295" s="3">
        <v>93205</v>
      </c>
      <c r="HAY295" s="3">
        <v>93205</v>
      </c>
      <c r="HAZ295" s="3">
        <v>93205</v>
      </c>
      <c r="HBA295" s="3">
        <v>93205</v>
      </c>
      <c r="HBB295" s="3">
        <v>93205</v>
      </c>
      <c r="HBC295" s="3">
        <v>93205</v>
      </c>
      <c r="HBD295" s="3">
        <v>93205</v>
      </c>
      <c r="HBE295" s="3">
        <v>93205</v>
      </c>
      <c r="HBF295" s="3">
        <v>93205</v>
      </c>
      <c r="HBG295" s="3">
        <v>93205</v>
      </c>
      <c r="HBH295" s="3">
        <v>93205</v>
      </c>
      <c r="HBI295" s="3">
        <v>93205</v>
      </c>
      <c r="HBJ295" s="3">
        <v>93205</v>
      </c>
      <c r="HBK295" s="3">
        <v>93205</v>
      </c>
      <c r="HBL295" s="3">
        <v>93205</v>
      </c>
      <c r="HBM295" s="3">
        <v>93205</v>
      </c>
      <c r="HBN295" s="3">
        <v>93205</v>
      </c>
      <c r="HBO295" s="3">
        <v>93205</v>
      </c>
      <c r="HBP295" s="3">
        <v>93205</v>
      </c>
      <c r="HBQ295" s="3">
        <v>93205</v>
      </c>
      <c r="HBR295" s="3">
        <v>93205</v>
      </c>
      <c r="HBS295" s="3">
        <v>93205</v>
      </c>
      <c r="HBT295" s="3">
        <v>93205</v>
      </c>
      <c r="HBU295" s="3">
        <v>93205</v>
      </c>
      <c r="HBV295" s="3">
        <v>93205</v>
      </c>
      <c r="HBW295" s="3">
        <v>93205</v>
      </c>
      <c r="HBX295" s="3">
        <v>93205</v>
      </c>
      <c r="HBY295" s="3">
        <v>93205</v>
      </c>
      <c r="HBZ295" s="3">
        <v>93205</v>
      </c>
      <c r="HCA295" s="3">
        <v>93205</v>
      </c>
      <c r="HCB295" s="3">
        <v>93205</v>
      </c>
      <c r="HCC295" s="3">
        <v>93205</v>
      </c>
      <c r="HCD295" s="3">
        <v>93205</v>
      </c>
      <c r="HCE295" s="3">
        <v>93205</v>
      </c>
      <c r="HCF295" s="3">
        <v>93205</v>
      </c>
      <c r="HCG295" s="3">
        <v>93205</v>
      </c>
      <c r="HCH295" s="3">
        <v>93205</v>
      </c>
      <c r="HCI295" s="3">
        <v>93205</v>
      </c>
      <c r="HCJ295" s="3">
        <v>93205</v>
      </c>
      <c r="HCK295" s="3">
        <v>93205</v>
      </c>
      <c r="HCL295" s="3">
        <v>93205</v>
      </c>
      <c r="HCM295" s="3">
        <v>93205</v>
      </c>
      <c r="HCN295" s="3">
        <v>93205</v>
      </c>
      <c r="HCO295" s="3">
        <v>93205</v>
      </c>
      <c r="HCP295" s="3">
        <v>93205</v>
      </c>
      <c r="HCQ295" s="3">
        <v>93205</v>
      </c>
      <c r="HCR295" s="3">
        <v>93205</v>
      </c>
      <c r="HCS295" s="3">
        <v>93205</v>
      </c>
      <c r="HCT295" s="3">
        <v>93205</v>
      </c>
      <c r="HCU295" s="3">
        <v>93205</v>
      </c>
      <c r="HCV295" s="3">
        <v>93205</v>
      </c>
      <c r="HCW295" s="3">
        <v>93205</v>
      </c>
      <c r="HCX295" s="3">
        <v>93205</v>
      </c>
      <c r="HCY295" s="3">
        <v>93205</v>
      </c>
      <c r="HCZ295" s="3">
        <v>93205</v>
      </c>
      <c r="HDA295" s="3">
        <v>93205</v>
      </c>
      <c r="HDB295" s="3">
        <v>93205</v>
      </c>
      <c r="HDC295" s="3">
        <v>93205</v>
      </c>
      <c r="HDD295" s="3">
        <v>93205</v>
      </c>
      <c r="HDE295" s="3">
        <v>93205</v>
      </c>
      <c r="HDF295" s="3">
        <v>93205</v>
      </c>
      <c r="HDG295" s="3">
        <v>93205</v>
      </c>
      <c r="HDH295" s="3">
        <v>93205</v>
      </c>
      <c r="HDI295" s="3">
        <v>93205</v>
      </c>
      <c r="HDJ295" s="3">
        <v>93205</v>
      </c>
      <c r="HDK295" s="3">
        <v>93205</v>
      </c>
      <c r="HDL295" s="3">
        <v>93205</v>
      </c>
      <c r="HDM295" s="3">
        <v>93205</v>
      </c>
      <c r="HDN295" s="3">
        <v>93205</v>
      </c>
      <c r="HDO295" s="3">
        <v>93205</v>
      </c>
      <c r="HDP295" s="3">
        <v>93205</v>
      </c>
      <c r="HDQ295" s="3">
        <v>93205</v>
      </c>
      <c r="HDR295" s="3">
        <v>93205</v>
      </c>
      <c r="HDS295" s="3">
        <v>93205</v>
      </c>
      <c r="HDT295" s="3">
        <v>93205</v>
      </c>
      <c r="HDU295" s="3">
        <v>93205</v>
      </c>
      <c r="HDV295" s="3">
        <v>93205</v>
      </c>
      <c r="HDW295" s="3">
        <v>93205</v>
      </c>
      <c r="HDX295" s="3">
        <v>93205</v>
      </c>
      <c r="HDY295" s="3">
        <v>93205</v>
      </c>
      <c r="HDZ295" s="3">
        <v>93205</v>
      </c>
      <c r="HEA295" s="3">
        <v>93205</v>
      </c>
      <c r="HEB295" s="3">
        <v>93205</v>
      </c>
      <c r="HEC295" s="3">
        <v>93205</v>
      </c>
      <c r="HED295" s="3">
        <v>93205</v>
      </c>
      <c r="HEE295" s="3">
        <v>93205</v>
      </c>
      <c r="HEF295" s="3">
        <v>93205</v>
      </c>
      <c r="HEG295" s="3">
        <v>93205</v>
      </c>
      <c r="HEH295" s="3">
        <v>93205</v>
      </c>
      <c r="HEI295" s="3">
        <v>93205</v>
      </c>
      <c r="HEJ295" s="3">
        <v>93205</v>
      </c>
      <c r="HEK295" s="3">
        <v>93205</v>
      </c>
      <c r="HEL295" s="3">
        <v>93205</v>
      </c>
      <c r="HEM295" s="3">
        <v>93205</v>
      </c>
      <c r="HEN295" s="3">
        <v>93205</v>
      </c>
      <c r="HEO295" s="3">
        <v>93205</v>
      </c>
      <c r="HEP295" s="3">
        <v>93205</v>
      </c>
      <c r="HEQ295" s="3">
        <v>93205</v>
      </c>
      <c r="HER295" s="3">
        <v>93205</v>
      </c>
      <c r="HES295" s="3">
        <v>93205</v>
      </c>
      <c r="HET295" s="3">
        <v>93205</v>
      </c>
      <c r="HEU295" s="3">
        <v>93205</v>
      </c>
      <c r="HEV295" s="3">
        <v>93205</v>
      </c>
      <c r="HEW295" s="3">
        <v>93205</v>
      </c>
      <c r="HEX295" s="3">
        <v>93205</v>
      </c>
      <c r="HEY295" s="3">
        <v>93205</v>
      </c>
      <c r="HEZ295" s="3">
        <v>93205</v>
      </c>
      <c r="HFA295" s="3">
        <v>93205</v>
      </c>
      <c r="HFB295" s="3">
        <v>93205</v>
      </c>
      <c r="HFC295" s="3">
        <v>93205</v>
      </c>
      <c r="HFD295" s="3">
        <v>93205</v>
      </c>
      <c r="HFE295" s="3">
        <v>93205</v>
      </c>
      <c r="HFF295" s="3">
        <v>93205</v>
      </c>
      <c r="HFG295" s="3">
        <v>93205</v>
      </c>
      <c r="HFH295" s="3">
        <v>93205</v>
      </c>
      <c r="HFI295" s="3">
        <v>93205</v>
      </c>
      <c r="HFJ295" s="3">
        <v>93205</v>
      </c>
      <c r="HFK295" s="3">
        <v>93205</v>
      </c>
      <c r="HFL295" s="3">
        <v>93205</v>
      </c>
      <c r="HFM295" s="3">
        <v>93205</v>
      </c>
      <c r="HFN295" s="3">
        <v>93205</v>
      </c>
      <c r="HFO295" s="3">
        <v>93205</v>
      </c>
      <c r="HFP295" s="3">
        <v>93205</v>
      </c>
      <c r="HFQ295" s="3">
        <v>93205</v>
      </c>
      <c r="HFR295" s="3">
        <v>93205</v>
      </c>
      <c r="HFS295" s="3">
        <v>93205</v>
      </c>
      <c r="HFT295" s="3">
        <v>93205</v>
      </c>
      <c r="HFU295" s="3">
        <v>93205</v>
      </c>
      <c r="HFV295" s="3">
        <v>93205</v>
      </c>
      <c r="HFW295" s="3">
        <v>93205</v>
      </c>
      <c r="HFX295" s="3">
        <v>93205</v>
      </c>
      <c r="HFY295" s="3">
        <v>93205</v>
      </c>
      <c r="HFZ295" s="3">
        <v>93205</v>
      </c>
      <c r="HGA295" s="3">
        <v>93205</v>
      </c>
      <c r="HGB295" s="3">
        <v>93205</v>
      </c>
      <c r="HGC295" s="3">
        <v>93205</v>
      </c>
      <c r="HGD295" s="3">
        <v>93205</v>
      </c>
      <c r="HGE295" s="3">
        <v>93205</v>
      </c>
      <c r="HGF295" s="3">
        <v>93205</v>
      </c>
      <c r="HGG295" s="3">
        <v>93205</v>
      </c>
      <c r="HGH295" s="3">
        <v>93205</v>
      </c>
      <c r="HGI295" s="3">
        <v>93205</v>
      </c>
      <c r="HGJ295" s="3">
        <v>93205</v>
      </c>
      <c r="HGK295" s="3">
        <v>93205</v>
      </c>
      <c r="HGL295" s="3">
        <v>93205</v>
      </c>
      <c r="HGM295" s="3">
        <v>93205</v>
      </c>
      <c r="HGN295" s="3">
        <v>93205</v>
      </c>
      <c r="HGO295" s="3">
        <v>93205</v>
      </c>
      <c r="HGP295" s="3">
        <v>93205</v>
      </c>
      <c r="HGQ295" s="3">
        <v>93205</v>
      </c>
      <c r="HGR295" s="3">
        <v>93205</v>
      </c>
      <c r="HGS295" s="3">
        <v>93205</v>
      </c>
      <c r="HGT295" s="3">
        <v>93205</v>
      </c>
      <c r="HGU295" s="3">
        <v>93205</v>
      </c>
      <c r="HGV295" s="3">
        <v>93205</v>
      </c>
      <c r="HGW295" s="3">
        <v>93205</v>
      </c>
      <c r="HGX295" s="3">
        <v>93205</v>
      </c>
      <c r="HGY295" s="3">
        <v>93205</v>
      </c>
      <c r="HGZ295" s="3">
        <v>93205</v>
      </c>
      <c r="HHA295" s="3">
        <v>93205</v>
      </c>
      <c r="HHB295" s="3">
        <v>93205</v>
      </c>
      <c r="HHC295" s="3">
        <v>93205</v>
      </c>
      <c r="HHD295" s="3">
        <v>93205</v>
      </c>
      <c r="HHE295" s="3">
        <v>93205</v>
      </c>
      <c r="HHF295" s="3">
        <v>93205</v>
      </c>
      <c r="HHG295" s="3">
        <v>93205</v>
      </c>
      <c r="HHH295" s="3">
        <v>93205</v>
      </c>
      <c r="HHI295" s="3">
        <v>93205</v>
      </c>
      <c r="HHJ295" s="3">
        <v>93205</v>
      </c>
      <c r="HHK295" s="3">
        <v>93205</v>
      </c>
      <c r="HHL295" s="3">
        <v>93205</v>
      </c>
      <c r="HHM295" s="3">
        <v>93205</v>
      </c>
      <c r="HHN295" s="3">
        <v>93205</v>
      </c>
      <c r="HHO295" s="3">
        <v>93205</v>
      </c>
      <c r="HHP295" s="3">
        <v>93205</v>
      </c>
      <c r="HHQ295" s="3">
        <v>93205</v>
      </c>
      <c r="HHR295" s="3">
        <v>93205</v>
      </c>
      <c r="HHS295" s="3">
        <v>93205</v>
      </c>
      <c r="HHT295" s="3">
        <v>93205</v>
      </c>
      <c r="HHU295" s="3">
        <v>93205</v>
      </c>
      <c r="HHV295" s="3">
        <v>93205</v>
      </c>
      <c r="HHW295" s="3">
        <v>93205</v>
      </c>
      <c r="HHX295" s="3">
        <v>93205</v>
      </c>
      <c r="HHY295" s="3">
        <v>93205</v>
      </c>
      <c r="HHZ295" s="3">
        <v>93205</v>
      </c>
      <c r="HIA295" s="3">
        <v>93205</v>
      </c>
      <c r="HIB295" s="3">
        <v>93205</v>
      </c>
      <c r="HIC295" s="3">
        <v>93205</v>
      </c>
      <c r="HID295" s="3">
        <v>93205</v>
      </c>
      <c r="HIE295" s="3">
        <v>93205</v>
      </c>
      <c r="HIF295" s="3">
        <v>93205</v>
      </c>
      <c r="HIG295" s="3">
        <v>93205</v>
      </c>
      <c r="HIH295" s="3">
        <v>93205</v>
      </c>
      <c r="HII295" s="3">
        <v>93205</v>
      </c>
      <c r="HIJ295" s="3">
        <v>93205</v>
      </c>
      <c r="HIK295" s="3">
        <v>93205</v>
      </c>
      <c r="HIL295" s="3">
        <v>93205</v>
      </c>
      <c r="HIM295" s="3">
        <v>93205</v>
      </c>
      <c r="HIN295" s="3">
        <v>93205</v>
      </c>
      <c r="HIO295" s="3">
        <v>93205</v>
      </c>
      <c r="HIP295" s="3">
        <v>93205</v>
      </c>
      <c r="HIQ295" s="3">
        <v>93205</v>
      </c>
      <c r="HIR295" s="3">
        <v>93205</v>
      </c>
      <c r="HIS295" s="3">
        <v>93205</v>
      </c>
      <c r="HIT295" s="3">
        <v>93205</v>
      </c>
      <c r="HIU295" s="3">
        <v>93205</v>
      </c>
      <c r="HIV295" s="3">
        <v>93205</v>
      </c>
      <c r="HIW295" s="3">
        <v>93205</v>
      </c>
      <c r="HIX295" s="3">
        <v>93205</v>
      </c>
      <c r="HIY295" s="3">
        <v>93205</v>
      </c>
      <c r="HIZ295" s="3">
        <v>93205</v>
      </c>
      <c r="HJA295" s="3">
        <v>93205</v>
      </c>
      <c r="HJB295" s="3">
        <v>93205</v>
      </c>
      <c r="HJC295" s="3">
        <v>93205</v>
      </c>
      <c r="HJD295" s="3">
        <v>93205</v>
      </c>
      <c r="HJE295" s="3">
        <v>93205</v>
      </c>
      <c r="HJF295" s="3">
        <v>93205</v>
      </c>
      <c r="HJG295" s="3">
        <v>93205</v>
      </c>
      <c r="HJH295" s="3">
        <v>93205</v>
      </c>
      <c r="HJI295" s="3">
        <v>93205</v>
      </c>
      <c r="HJJ295" s="3">
        <v>93205</v>
      </c>
      <c r="HJK295" s="3">
        <v>93205</v>
      </c>
      <c r="HJL295" s="3">
        <v>93205</v>
      </c>
      <c r="HJM295" s="3">
        <v>93205</v>
      </c>
      <c r="HJN295" s="3">
        <v>93205</v>
      </c>
      <c r="HJO295" s="3">
        <v>93205</v>
      </c>
      <c r="HJP295" s="3">
        <v>93205</v>
      </c>
      <c r="HJQ295" s="3">
        <v>93205</v>
      </c>
      <c r="HJR295" s="3">
        <v>93205</v>
      </c>
      <c r="HJS295" s="3">
        <v>93205</v>
      </c>
      <c r="HJT295" s="3">
        <v>93205</v>
      </c>
      <c r="HJU295" s="3">
        <v>93205</v>
      </c>
      <c r="HJV295" s="3">
        <v>93205</v>
      </c>
      <c r="HJW295" s="3">
        <v>93205</v>
      </c>
      <c r="HJX295" s="3">
        <v>93205</v>
      </c>
      <c r="HJY295" s="3">
        <v>93205</v>
      </c>
      <c r="HJZ295" s="3">
        <v>93205</v>
      </c>
      <c r="HKA295" s="3">
        <v>93205</v>
      </c>
      <c r="HKB295" s="3">
        <v>93205</v>
      </c>
      <c r="HKC295" s="3">
        <v>93205</v>
      </c>
      <c r="HKD295" s="3">
        <v>93205</v>
      </c>
      <c r="HKE295" s="3">
        <v>93205</v>
      </c>
      <c r="HKF295" s="3">
        <v>93205</v>
      </c>
      <c r="HKG295" s="3">
        <v>93205</v>
      </c>
      <c r="HKH295" s="3">
        <v>93205</v>
      </c>
      <c r="HKI295" s="3">
        <v>93205</v>
      </c>
      <c r="HKJ295" s="3">
        <v>93205</v>
      </c>
      <c r="HKK295" s="3">
        <v>93205</v>
      </c>
      <c r="HKL295" s="3">
        <v>93205</v>
      </c>
      <c r="HKM295" s="3">
        <v>93205</v>
      </c>
      <c r="HKN295" s="3">
        <v>93205</v>
      </c>
      <c r="HKO295" s="3">
        <v>93205</v>
      </c>
      <c r="HKP295" s="3">
        <v>93205</v>
      </c>
      <c r="HKQ295" s="3">
        <v>93205</v>
      </c>
      <c r="HKR295" s="3">
        <v>93205</v>
      </c>
      <c r="HKS295" s="3">
        <v>93205</v>
      </c>
      <c r="HKT295" s="3">
        <v>93205</v>
      </c>
      <c r="HKU295" s="3">
        <v>93205</v>
      </c>
      <c r="HKV295" s="3">
        <v>93205</v>
      </c>
      <c r="HKW295" s="3">
        <v>93205</v>
      </c>
      <c r="HKX295" s="3">
        <v>93205</v>
      </c>
      <c r="HKY295" s="3">
        <v>93205</v>
      </c>
      <c r="HKZ295" s="3">
        <v>93205</v>
      </c>
      <c r="HLA295" s="3">
        <v>93205</v>
      </c>
      <c r="HLB295" s="3">
        <v>93205</v>
      </c>
      <c r="HLC295" s="3">
        <v>93205</v>
      </c>
      <c r="HLD295" s="3">
        <v>93205</v>
      </c>
      <c r="HLE295" s="3">
        <v>93205</v>
      </c>
      <c r="HLF295" s="3">
        <v>93205</v>
      </c>
      <c r="HLG295" s="3">
        <v>93205</v>
      </c>
      <c r="HLH295" s="3">
        <v>93205</v>
      </c>
      <c r="HLI295" s="3">
        <v>93205</v>
      </c>
      <c r="HLJ295" s="3">
        <v>93205</v>
      </c>
      <c r="HLK295" s="3">
        <v>93205</v>
      </c>
      <c r="HLL295" s="3">
        <v>93205</v>
      </c>
      <c r="HLM295" s="3">
        <v>93205</v>
      </c>
      <c r="HLN295" s="3">
        <v>93205</v>
      </c>
      <c r="HLO295" s="3">
        <v>93205</v>
      </c>
      <c r="HLP295" s="3">
        <v>93205</v>
      </c>
      <c r="HLQ295" s="3">
        <v>93205</v>
      </c>
      <c r="HLR295" s="3">
        <v>93205</v>
      </c>
      <c r="HLS295" s="3">
        <v>93205</v>
      </c>
      <c r="HLT295" s="3">
        <v>93205</v>
      </c>
      <c r="HLU295" s="3">
        <v>93205</v>
      </c>
      <c r="HLV295" s="3">
        <v>93205</v>
      </c>
      <c r="HLW295" s="3">
        <v>93205</v>
      </c>
      <c r="HLX295" s="3">
        <v>93205</v>
      </c>
      <c r="HLY295" s="3">
        <v>93205</v>
      </c>
      <c r="HLZ295" s="3">
        <v>93205</v>
      </c>
      <c r="HMA295" s="3">
        <v>93205</v>
      </c>
      <c r="HMB295" s="3">
        <v>93205</v>
      </c>
      <c r="HMC295" s="3">
        <v>93205</v>
      </c>
      <c r="HMD295" s="3">
        <v>93205</v>
      </c>
      <c r="HME295" s="3">
        <v>93205</v>
      </c>
      <c r="HMF295" s="3">
        <v>93205</v>
      </c>
      <c r="HMG295" s="3">
        <v>93205</v>
      </c>
      <c r="HMH295" s="3">
        <v>93205</v>
      </c>
      <c r="HMI295" s="3">
        <v>93205</v>
      </c>
      <c r="HMJ295" s="3">
        <v>93205</v>
      </c>
      <c r="HMK295" s="3">
        <v>93205</v>
      </c>
      <c r="HML295" s="3">
        <v>93205</v>
      </c>
      <c r="HMM295" s="3">
        <v>93205</v>
      </c>
      <c r="HMN295" s="3">
        <v>93205</v>
      </c>
      <c r="HMO295" s="3">
        <v>93205</v>
      </c>
      <c r="HMP295" s="3">
        <v>93205</v>
      </c>
      <c r="HMQ295" s="3">
        <v>93205</v>
      </c>
      <c r="HMR295" s="3">
        <v>93205</v>
      </c>
      <c r="HMS295" s="3">
        <v>93205</v>
      </c>
      <c r="HMT295" s="3">
        <v>93205</v>
      </c>
      <c r="HMU295" s="3">
        <v>93205</v>
      </c>
      <c r="HMV295" s="3">
        <v>93205</v>
      </c>
      <c r="HMW295" s="3">
        <v>93205</v>
      </c>
      <c r="HMX295" s="3">
        <v>93205</v>
      </c>
      <c r="HMY295" s="3">
        <v>93205</v>
      </c>
      <c r="HMZ295" s="3">
        <v>93205</v>
      </c>
      <c r="HNA295" s="3">
        <v>93205</v>
      </c>
      <c r="HNB295" s="3">
        <v>93205</v>
      </c>
      <c r="HNC295" s="3">
        <v>93205</v>
      </c>
      <c r="HND295" s="3">
        <v>93205</v>
      </c>
      <c r="HNE295" s="3">
        <v>93205</v>
      </c>
      <c r="HNF295" s="3">
        <v>93205</v>
      </c>
      <c r="HNG295" s="3">
        <v>93205</v>
      </c>
      <c r="HNH295" s="3">
        <v>93205</v>
      </c>
      <c r="HNI295" s="3">
        <v>93205</v>
      </c>
      <c r="HNJ295" s="3">
        <v>93205</v>
      </c>
      <c r="HNK295" s="3">
        <v>93205</v>
      </c>
      <c r="HNL295" s="3">
        <v>93205</v>
      </c>
      <c r="HNM295" s="3">
        <v>93205</v>
      </c>
      <c r="HNN295" s="3">
        <v>93205</v>
      </c>
      <c r="HNO295" s="3">
        <v>93205</v>
      </c>
      <c r="HNP295" s="3">
        <v>93205</v>
      </c>
      <c r="HNQ295" s="3">
        <v>93205</v>
      </c>
      <c r="HNR295" s="3">
        <v>93205</v>
      </c>
      <c r="HNS295" s="3">
        <v>93205</v>
      </c>
      <c r="HNT295" s="3">
        <v>93205</v>
      </c>
      <c r="HNU295" s="3">
        <v>93205</v>
      </c>
      <c r="HNV295" s="3">
        <v>93205</v>
      </c>
      <c r="HNW295" s="3">
        <v>93205</v>
      </c>
      <c r="HNX295" s="3">
        <v>93205</v>
      </c>
      <c r="HNY295" s="3">
        <v>93205</v>
      </c>
      <c r="HNZ295" s="3">
        <v>93205</v>
      </c>
      <c r="HOA295" s="3">
        <v>93205</v>
      </c>
      <c r="HOB295" s="3">
        <v>93205</v>
      </c>
      <c r="HOC295" s="3">
        <v>93205</v>
      </c>
      <c r="HOD295" s="3">
        <v>93205</v>
      </c>
      <c r="HOE295" s="3">
        <v>93205</v>
      </c>
      <c r="HOF295" s="3">
        <v>93205</v>
      </c>
      <c r="HOG295" s="3">
        <v>93205</v>
      </c>
      <c r="HOH295" s="3">
        <v>93205</v>
      </c>
      <c r="HOI295" s="3">
        <v>93205</v>
      </c>
      <c r="HOJ295" s="3">
        <v>93205</v>
      </c>
      <c r="HOK295" s="3">
        <v>93205</v>
      </c>
      <c r="HOL295" s="3">
        <v>93205</v>
      </c>
      <c r="HOM295" s="3">
        <v>93205</v>
      </c>
      <c r="HON295" s="3">
        <v>93205</v>
      </c>
      <c r="HOO295" s="3">
        <v>93205</v>
      </c>
      <c r="HOP295" s="3">
        <v>93205</v>
      </c>
      <c r="HOQ295" s="3">
        <v>93205</v>
      </c>
      <c r="HOR295" s="3">
        <v>93205</v>
      </c>
      <c r="HOS295" s="3">
        <v>93205</v>
      </c>
      <c r="HOT295" s="3">
        <v>93205</v>
      </c>
      <c r="HOU295" s="3">
        <v>93205</v>
      </c>
      <c r="HOV295" s="3">
        <v>93205</v>
      </c>
      <c r="HOW295" s="3">
        <v>93205</v>
      </c>
      <c r="HOX295" s="3">
        <v>93205</v>
      </c>
      <c r="HOY295" s="3">
        <v>93205</v>
      </c>
      <c r="HOZ295" s="3">
        <v>93205</v>
      </c>
      <c r="HPA295" s="3">
        <v>93205</v>
      </c>
      <c r="HPB295" s="3">
        <v>93205</v>
      </c>
      <c r="HPC295" s="3">
        <v>93205</v>
      </c>
      <c r="HPD295" s="3">
        <v>93205</v>
      </c>
      <c r="HPE295" s="3">
        <v>93205</v>
      </c>
      <c r="HPF295" s="3">
        <v>93205</v>
      </c>
      <c r="HPG295" s="3">
        <v>93205</v>
      </c>
      <c r="HPH295" s="3">
        <v>93205</v>
      </c>
      <c r="HPI295" s="3">
        <v>93205</v>
      </c>
      <c r="HPJ295" s="3">
        <v>93205</v>
      </c>
      <c r="HPK295" s="3">
        <v>93205</v>
      </c>
      <c r="HPL295" s="3">
        <v>93205</v>
      </c>
      <c r="HPM295" s="3">
        <v>93205</v>
      </c>
      <c r="HPN295" s="3">
        <v>93205</v>
      </c>
      <c r="HPO295" s="3">
        <v>93205</v>
      </c>
      <c r="HPP295" s="3">
        <v>93205</v>
      </c>
      <c r="HPQ295" s="3">
        <v>93205</v>
      </c>
      <c r="HPR295" s="3">
        <v>93205</v>
      </c>
      <c r="HPS295" s="3">
        <v>93205</v>
      </c>
      <c r="HPT295" s="3">
        <v>93205</v>
      </c>
      <c r="HPU295" s="3">
        <v>93205</v>
      </c>
      <c r="HPV295" s="3">
        <v>93205</v>
      </c>
      <c r="HPW295" s="3">
        <v>93205</v>
      </c>
      <c r="HPX295" s="3">
        <v>93205</v>
      </c>
      <c r="HPY295" s="3">
        <v>93205</v>
      </c>
      <c r="HPZ295" s="3">
        <v>93205</v>
      </c>
      <c r="HQA295" s="3">
        <v>93205</v>
      </c>
      <c r="HQB295" s="3">
        <v>93205</v>
      </c>
      <c r="HQC295" s="3">
        <v>93205</v>
      </c>
      <c r="HQD295" s="3">
        <v>93205</v>
      </c>
      <c r="HQE295" s="3">
        <v>93205</v>
      </c>
      <c r="HQF295" s="3">
        <v>93205</v>
      </c>
      <c r="HQG295" s="3">
        <v>93205</v>
      </c>
      <c r="HQH295" s="3">
        <v>93205</v>
      </c>
      <c r="HQI295" s="3">
        <v>93205</v>
      </c>
      <c r="HQJ295" s="3">
        <v>93205</v>
      </c>
      <c r="HQK295" s="3">
        <v>93205</v>
      </c>
      <c r="HQL295" s="3">
        <v>93205</v>
      </c>
      <c r="HQM295" s="3">
        <v>93205</v>
      </c>
      <c r="HQN295" s="3">
        <v>93205</v>
      </c>
      <c r="HQO295" s="3">
        <v>93205</v>
      </c>
      <c r="HQP295" s="3">
        <v>93205</v>
      </c>
      <c r="HQQ295" s="3">
        <v>93205</v>
      </c>
      <c r="HQR295" s="3">
        <v>93205</v>
      </c>
      <c r="HQS295" s="3">
        <v>93205</v>
      </c>
      <c r="HQT295" s="3">
        <v>93205</v>
      </c>
      <c r="HQU295" s="3">
        <v>93205</v>
      </c>
      <c r="HQV295" s="3">
        <v>93205</v>
      </c>
      <c r="HQW295" s="3">
        <v>93205</v>
      </c>
      <c r="HQX295" s="3">
        <v>93205</v>
      </c>
      <c r="HQY295" s="3">
        <v>93205</v>
      </c>
      <c r="HQZ295" s="3">
        <v>93205</v>
      </c>
      <c r="HRA295" s="3">
        <v>93205</v>
      </c>
      <c r="HRB295" s="3">
        <v>93205</v>
      </c>
      <c r="HRC295" s="3">
        <v>93205</v>
      </c>
      <c r="HRD295" s="3">
        <v>93205</v>
      </c>
      <c r="HRE295" s="3">
        <v>93205</v>
      </c>
      <c r="HRF295" s="3">
        <v>93205</v>
      </c>
      <c r="HRG295" s="3">
        <v>93205</v>
      </c>
      <c r="HRH295" s="3">
        <v>93205</v>
      </c>
      <c r="HRI295" s="3">
        <v>93205</v>
      </c>
      <c r="HRJ295" s="3">
        <v>93205</v>
      </c>
      <c r="HRK295" s="3">
        <v>93205</v>
      </c>
      <c r="HRL295" s="3">
        <v>93205</v>
      </c>
      <c r="HRM295" s="3">
        <v>93205</v>
      </c>
      <c r="HRN295" s="3">
        <v>93205</v>
      </c>
      <c r="HRO295" s="3">
        <v>93205</v>
      </c>
      <c r="HRP295" s="3">
        <v>93205</v>
      </c>
      <c r="HRQ295" s="3">
        <v>93205</v>
      </c>
      <c r="HRR295" s="3">
        <v>93205</v>
      </c>
      <c r="HRS295" s="3">
        <v>93205</v>
      </c>
      <c r="HRT295" s="3">
        <v>93205</v>
      </c>
      <c r="HRU295" s="3">
        <v>93205</v>
      </c>
      <c r="HRV295" s="3">
        <v>93205</v>
      </c>
      <c r="HRW295" s="3">
        <v>93205</v>
      </c>
      <c r="HRX295" s="3">
        <v>93205</v>
      </c>
      <c r="HRY295" s="3">
        <v>93205</v>
      </c>
      <c r="HRZ295" s="3">
        <v>93205</v>
      </c>
      <c r="HSA295" s="3">
        <v>93205</v>
      </c>
      <c r="HSB295" s="3">
        <v>93205</v>
      </c>
      <c r="HSC295" s="3">
        <v>93205</v>
      </c>
      <c r="HSD295" s="3">
        <v>93205</v>
      </c>
      <c r="HSE295" s="3">
        <v>93205</v>
      </c>
      <c r="HSF295" s="3">
        <v>93205</v>
      </c>
      <c r="HSG295" s="3">
        <v>93205</v>
      </c>
      <c r="HSH295" s="3">
        <v>93205</v>
      </c>
      <c r="HSI295" s="3">
        <v>93205</v>
      </c>
      <c r="HSJ295" s="3">
        <v>93205</v>
      </c>
      <c r="HSK295" s="3">
        <v>93205</v>
      </c>
      <c r="HSL295" s="3">
        <v>93205</v>
      </c>
      <c r="HSM295" s="3">
        <v>93205</v>
      </c>
      <c r="HSN295" s="3">
        <v>93205</v>
      </c>
      <c r="HSO295" s="3">
        <v>93205</v>
      </c>
      <c r="HSP295" s="3">
        <v>93205</v>
      </c>
      <c r="HSQ295" s="3">
        <v>93205</v>
      </c>
      <c r="HSR295" s="3">
        <v>93205</v>
      </c>
      <c r="HSS295" s="3">
        <v>93205</v>
      </c>
      <c r="HST295" s="3">
        <v>93205</v>
      </c>
      <c r="HSU295" s="3">
        <v>93205</v>
      </c>
      <c r="HSV295" s="3">
        <v>93205</v>
      </c>
      <c r="HSW295" s="3">
        <v>93205</v>
      </c>
      <c r="HSX295" s="3">
        <v>93205</v>
      </c>
      <c r="HSY295" s="3">
        <v>93205</v>
      </c>
      <c r="HSZ295" s="3">
        <v>93205</v>
      </c>
      <c r="HTA295" s="3">
        <v>93205</v>
      </c>
      <c r="HTB295" s="3">
        <v>93205</v>
      </c>
      <c r="HTC295" s="3">
        <v>93205</v>
      </c>
      <c r="HTD295" s="3">
        <v>93205</v>
      </c>
      <c r="HTE295" s="3">
        <v>93205</v>
      </c>
      <c r="HTF295" s="3">
        <v>93205</v>
      </c>
      <c r="HTG295" s="3">
        <v>93205</v>
      </c>
      <c r="HTH295" s="3">
        <v>93205</v>
      </c>
      <c r="HTI295" s="3">
        <v>93205</v>
      </c>
      <c r="HTJ295" s="3">
        <v>93205</v>
      </c>
      <c r="HTK295" s="3">
        <v>93205</v>
      </c>
      <c r="HTL295" s="3">
        <v>93205</v>
      </c>
      <c r="HTM295" s="3">
        <v>93205</v>
      </c>
      <c r="HTN295" s="3">
        <v>93205</v>
      </c>
      <c r="HTO295" s="3">
        <v>93205</v>
      </c>
      <c r="HTP295" s="3">
        <v>93205</v>
      </c>
      <c r="HTQ295" s="3">
        <v>93205</v>
      </c>
      <c r="HTR295" s="3">
        <v>93205</v>
      </c>
      <c r="HTS295" s="3">
        <v>93205</v>
      </c>
      <c r="HTT295" s="3">
        <v>93205</v>
      </c>
      <c r="HTU295" s="3">
        <v>93205</v>
      </c>
      <c r="HTV295" s="3">
        <v>93205</v>
      </c>
      <c r="HTW295" s="3">
        <v>93205</v>
      </c>
      <c r="HTX295" s="3">
        <v>93205</v>
      </c>
      <c r="HTY295" s="3">
        <v>93205</v>
      </c>
      <c r="HTZ295" s="3">
        <v>93205</v>
      </c>
      <c r="HUA295" s="3">
        <v>93205</v>
      </c>
      <c r="HUB295" s="3">
        <v>93205</v>
      </c>
      <c r="HUC295" s="3">
        <v>93205</v>
      </c>
      <c r="HUD295" s="3">
        <v>93205</v>
      </c>
      <c r="HUE295" s="3">
        <v>93205</v>
      </c>
      <c r="HUF295" s="3">
        <v>93205</v>
      </c>
      <c r="HUG295" s="3">
        <v>93205</v>
      </c>
      <c r="HUH295" s="3">
        <v>93205</v>
      </c>
      <c r="HUI295" s="3">
        <v>93205</v>
      </c>
      <c r="HUJ295" s="3">
        <v>93205</v>
      </c>
      <c r="HUK295" s="3">
        <v>93205</v>
      </c>
      <c r="HUL295" s="3">
        <v>93205</v>
      </c>
      <c r="HUM295" s="3">
        <v>93205</v>
      </c>
      <c r="HUN295" s="3">
        <v>93205</v>
      </c>
      <c r="HUO295" s="3">
        <v>93205</v>
      </c>
      <c r="HUP295" s="3">
        <v>93205</v>
      </c>
      <c r="HUQ295" s="3">
        <v>93205</v>
      </c>
      <c r="HUR295" s="3">
        <v>93205</v>
      </c>
      <c r="HUS295" s="3">
        <v>93205</v>
      </c>
      <c r="HUT295" s="3">
        <v>93205</v>
      </c>
      <c r="HUU295" s="3">
        <v>93205</v>
      </c>
      <c r="HUV295" s="3">
        <v>93205</v>
      </c>
      <c r="HUW295" s="3">
        <v>93205</v>
      </c>
      <c r="HUX295" s="3">
        <v>93205</v>
      </c>
      <c r="HUY295" s="3">
        <v>93205</v>
      </c>
      <c r="HUZ295" s="3">
        <v>93205</v>
      </c>
      <c r="HVA295" s="3">
        <v>93205</v>
      </c>
      <c r="HVB295" s="3">
        <v>93205</v>
      </c>
      <c r="HVC295" s="3">
        <v>93205</v>
      </c>
      <c r="HVD295" s="3">
        <v>93205</v>
      </c>
      <c r="HVE295" s="3">
        <v>93205</v>
      </c>
      <c r="HVF295" s="3">
        <v>93205</v>
      </c>
      <c r="HVG295" s="3">
        <v>93205</v>
      </c>
      <c r="HVH295" s="3">
        <v>93205</v>
      </c>
      <c r="HVI295" s="3">
        <v>93205</v>
      </c>
      <c r="HVJ295" s="3">
        <v>93205</v>
      </c>
      <c r="HVK295" s="3">
        <v>93205</v>
      </c>
      <c r="HVL295" s="3">
        <v>93205</v>
      </c>
      <c r="HVM295" s="3">
        <v>93205</v>
      </c>
      <c r="HVN295" s="3">
        <v>93205</v>
      </c>
      <c r="HVO295" s="3">
        <v>93205</v>
      </c>
      <c r="HVP295" s="3">
        <v>93205</v>
      </c>
      <c r="HVQ295" s="3">
        <v>93205</v>
      </c>
      <c r="HVR295" s="3">
        <v>93205</v>
      </c>
      <c r="HVS295" s="3">
        <v>93205</v>
      </c>
      <c r="HVT295" s="3">
        <v>93205</v>
      </c>
      <c r="HVU295" s="3">
        <v>93205</v>
      </c>
      <c r="HVV295" s="3">
        <v>93205</v>
      </c>
      <c r="HVW295" s="3">
        <v>93205</v>
      </c>
      <c r="HVX295" s="3">
        <v>93205</v>
      </c>
      <c r="HVY295" s="3">
        <v>93205</v>
      </c>
      <c r="HVZ295" s="3">
        <v>93205</v>
      </c>
      <c r="HWA295" s="3">
        <v>93205</v>
      </c>
      <c r="HWB295" s="3">
        <v>93205</v>
      </c>
      <c r="HWC295" s="3">
        <v>93205</v>
      </c>
      <c r="HWD295" s="3">
        <v>93205</v>
      </c>
      <c r="HWE295" s="3">
        <v>93205</v>
      </c>
      <c r="HWF295" s="3">
        <v>93205</v>
      </c>
      <c r="HWG295" s="3">
        <v>93205</v>
      </c>
      <c r="HWH295" s="3">
        <v>93205</v>
      </c>
      <c r="HWI295" s="3">
        <v>93205</v>
      </c>
      <c r="HWJ295" s="3">
        <v>93205</v>
      </c>
      <c r="HWK295" s="3">
        <v>93205</v>
      </c>
      <c r="HWL295" s="3">
        <v>93205</v>
      </c>
      <c r="HWM295" s="3">
        <v>93205</v>
      </c>
      <c r="HWN295" s="3">
        <v>93205</v>
      </c>
      <c r="HWO295" s="3">
        <v>93205</v>
      </c>
      <c r="HWP295" s="3">
        <v>93205</v>
      </c>
      <c r="HWQ295" s="3">
        <v>93205</v>
      </c>
      <c r="HWR295" s="3">
        <v>93205</v>
      </c>
      <c r="HWS295" s="3">
        <v>93205</v>
      </c>
      <c r="HWT295" s="3">
        <v>93205</v>
      </c>
      <c r="HWU295" s="3">
        <v>93205</v>
      </c>
      <c r="HWV295" s="3">
        <v>93205</v>
      </c>
      <c r="HWW295" s="3">
        <v>93205</v>
      </c>
      <c r="HWX295" s="3">
        <v>93205</v>
      </c>
      <c r="HWY295" s="3">
        <v>93205</v>
      </c>
      <c r="HWZ295" s="3">
        <v>93205</v>
      </c>
      <c r="HXA295" s="3">
        <v>93205</v>
      </c>
      <c r="HXB295" s="3">
        <v>93205</v>
      </c>
      <c r="HXC295" s="3">
        <v>93205</v>
      </c>
      <c r="HXD295" s="3">
        <v>93205</v>
      </c>
      <c r="HXE295" s="3">
        <v>93205</v>
      </c>
      <c r="HXF295" s="3">
        <v>93205</v>
      </c>
      <c r="HXG295" s="3">
        <v>93205</v>
      </c>
      <c r="HXH295" s="3">
        <v>93205</v>
      </c>
      <c r="HXI295" s="3">
        <v>93205</v>
      </c>
      <c r="HXJ295" s="3">
        <v>93205</v>
      </c>
      <c r="HXK295" s="3">
        <v>93205</v>
      </c>
      <c r="HXL295" s="3">
        <v>93205</v>
      </c>
      <c r="HXM295" s="3">
        <v>93205</v>
      </c>
      <c r="HXN295" s="3">
        <v>93205</v>
      </c>
      <c r="HXO295" s="3">
        <v>93205</v>
      </c>
      <c r="HXP295" s="3">
        <v>93205</v>
      </c>
      <c r="HXQ295" s="3">
        <v>93205</v>
      </c>
      <c r="HXR295" s="3">
        <v>93205</v>
      </c>
      <c r="HXS295" s="3">
        <v>93205</v>
      </c>
      <c r="HXT295" s="3">
        <v>93205</v>
      </c>
      <c r="HXU295" s="3">
        <v>93205</v>
      </c>
      <c r="HXV295" s="3">
        <v>93205</v>
      </c>
      <c r="HXW295" s="3">
        <v>93205</v>
      </c>
      <c r="HXX295" s="3">
        <v>93205</v>
      </c>
      <c r="HXY295" s="3">
        <v>93205</v>
      </c>
      <c r="HXZ295" s="3">
        <v>93205</v>
      </c>
      <c r="HYA295" s="3">
        <v>93205</v>
      </c>
      <c r="HYB295" s="3">
        <v>93205</v>
      </c>
      <c r="HYC295" s="3">
        <v>93205</v>
      </c>
      <c r="HYD295" s="3">
        <v>93205</v>
      </c>
      <c r="HYE295" s="3">
        <v>93205</v>
      </c>
      <c r="HYF295" s="3">
        <v>93205</v>
      </c>
      <c r="HYG295" s="3">
        <v>93205</v>
      </c>
      <c r="HYH295" s="3">
        <v>93205</v>
      </c>
      <c r="HYI295" s="3">
        <v>93205</v>
      </c>
      <c r="HYJ295" s="3">
        <v>93205</v>
      </c>
      <c r="HYK295" s="3">
        <v>93205</v>
      </c>
      <c r="HYL295" s="3">
        <v>93205</v>
      </c>
      <c r="HYM295" s="3">
        <v>93205</v>
      </c>
      <c r="HYN295" s="3">
        <v>93205</v>
      </c>
      <c r="HYO295" s="3">
        <v>93205</v>
      </c>
      <c r="HYP295" s="3">
        <v>93205</v>
      </c>
      <c r="HYQ295" s="3">
        <v>93205</v>
      </c>
      <c r="HYR295" s="3">
        <v>93205</v>
      </c>
      <c r="HYS295" s="3">
        <v>93205</v>
      </c>
      <c r="HYT295" s="3">
        <v>93205</v>
      </c>
      <c r="HYU295" s="3">
        <v>93205</v>
      </c>
      <c r="HYV295" s="3">
        <v>93205</v>
      </c>
      <c r="HYW295" s="3">
        <v>93205</v>
      </c>
      <c r="HYX295" s="3">
        <v>93205</v>
      </c>
      <c r="HYY295" s="3">
        <v>93205</v>
      </c>
      <c r="HYZ295" s="3">
        <v>93205</v>
      </c>
      <c r="HZA295" s="3">
        <v>93205</v>
      </c>
      <c r="HZB295" s="3">
        <v>93205</v>
      </c>
      <c r="HZC295" s="3">
        <v>93205</v>
      </c>
      <c r="HZD295" s="3">
        <v>93205</v>
      </c>
      <c r="HZE295" s="3">
        <v>93205</v>
      </c>
      <c r="HZF295" s="3">
        <v>93205</v>
      </c>
      <c r="HZG295" s="3">
        <v>93205</v>
      </c>
      <c r="HZH295" s="3">
        <v>93205</v>
      </c>
      <c r="HZI295" s="3">
        <v>93205</v>
      </c>
      <c r="HZJ295" s="3">
        <v>93205</v>
      </c>
      <c r="HZK295" s="3">
        <v>93205</v>
      </c>
      <c r="HZL295" s="3">
        <v>93205</v>
      </c>
      <c r="HZM295" s="3">
        <v>93205</v>
      </c>
      <c r="HZN295" s="3">
        <v>93205</v>
      </c>
      <c r="HZO295" s="3">
        <v>93205</v>
      </c>
      <c r="HZP295" s="3">
        <v>93205</v>
      </c>
      <c r="HZQ295" s="3">
        <v>93205</v>
      </c>
      <c r="HZR295" s="3">
        <v>93205</v>
      </c>
      <c r="HZS295" s="3">
        <v>93205</v>
      </c>
      <c r="HZT295" s="3">
        <v>93205</v>
      </c>
      <c r="HZU295" s="3">
        <v>93205</v>
      </c>
      <c r="HZV295" s="3">
        <v>93205</v>
      </c>
      <c r="HZW295" s="3">
        <v>93205</v>
      </c>
      <c r="HZX295" s="3">
        <v>93205</v>
      </c>
      <c r="HZY295" s="3">
        <v>93205</v>
      </c>
      <c r="HZZ295" s="3">
        <v>93205</v>
      </c>
      <c r="IAA295" s="3">
        <v>93205</v>
      </c>
      <c r="IAB295" s="3">
        <v>93205</v>
      </c>
      <c r="IAC295" s="3">
        <v>93205</v>
      </c>
      <c r="IAD295" s="3">
        <v>93205</v>
      </c>
      <c r="IAE295" s="3">
        <v>93205</v>
      </c>
      <c r="IAF295" s="3">
        <v>93205</v>
      </c>
      <c r="IAG295" s="3">
        <v>93205</v>
      </c>
      <c r="IAH295" s="3">
        <v>93205</v>
      </c>
      <c r="IAI295" s="3">
        <v>93205</v>
      </c>
      <c r="IAJ295" s="3">
        <v>93205</v>
      </c>
      <c r="IAK295" s="3">
        <v>93205</v>
      </c>
      <c r="IAL295" s="3">
        <v>93205</v>
      </c>
      <c r="IAM295" s="3">
        <v>93205</v>
      </c>
      <c r="IAN295" s="3">
        <v>93205</v>
      </c>
      <c r="IAO295" s="3">
        <v>93205</v>
      </c>
      <c r="IAP295" s="3">
        <v>93205</v>
      </c>
      <c r="IAQ295" s="3">
        <v>93205</v>
      </c>
      <c r="IAR295" s="3">
        <v>93205</v>
      </c>
      <c r="IAS295" s="3">
        <v>93205</v>
      </c>
      <c r="IAT295" s="3">
        <v>93205</v>
      </c>
      <c r="IAU295" s="3">
        <v>93205</v>
      </c>
      <c r="IAV295" s="3">
        <v>93205</v>
      </c>
      <c r="IAW295" s="3">
        <v>93205</v>
      </c>
      <c r="IAX295" s="3">
        <v>93205</v>
      </c>
      <c r="IAY295" s="3">
        <v>93205</v>
      </c>
      <c r="IAZ295" s="3">
        <v>93205</v>
      </c>
      <c r="IBA295" s="3">
        <v>93205</v>
      </c>
      <c r="IBB295" s="3">
        <v>93205</v>
      </c>
      <c r="IBC295" s="3">
        <v>93205</v>
      </c>
      <c r="IBD295" s="3">
        <v>93205</v>
      </c>
      <c r="IBE295" s="3">
        <v>93205</v>
      </c>
      <c r="IBF295" s="3">
        <v>93205</v>
      </c>
      <c r="IBG295" s="3">
        <v>93205</v>
      </c>
      <c r="IBH295" s="3">
        <v>93205</v>
      </c>
      <c r="IBI295" s="3">
        <v>93205</v>
      </c>
      <c r="IBJ295" s="3">
        <v>93205</v>
      </c>
      <c r="IBK295" s="3">
        <v>93205</v>
      </c>
      <c r="IBL295" s="3">
        <v>93205</v>
      </c>
      <c r="IBM295" s="3">
        <v>93205</v>
      </c>
      <c r="IBN295" s="3">
        <v>93205</v>
      </c>
      <c r="IBO295" s="3">
        <v>93205</v>
      </c>
      <c r="IBP295" s="3">
        <v>93205</v>
      </c>
      <c r="IBQ295" s="3">
        <v>93205</v>
      </c>
      <c r="IBR295" s="3">
        <v>93205</v>
      </c>
      <c r="IBS295" s="3">
        <v>93205</v>
      </c>
      <c r="IBT295" s="3">
        <v>93205</v>
      </c>
      <c r="IBU295" s="3">
        <v>93205</v>
      </c>
      <c r="IBV295" s="3">
        <v>93205</v>
      </c>
      <c r="IBW295" s="3">
        <v>93205</v>
      </c>
      <c r="IBX295" s="3">
        <v>93205</v>
      </c>
      <c r="IBY295" s="3">
        <v>93205</v>
      </c>
      <c r="IBZ295" s="3">
        <v>93205</v>
      </c>
      <c r="ICA295" s="3">
        <v>93205</v>
      </c>
      <c r="ICB295" s="3">
        <v>93205</v>
      </c>
      <c r="ICC295" s="3">
        <v>93205</v>
      </c>
      <c r="ICD295" s="3">
        <v>93205</v>
      </c>
      <c r="ICE295" s="3">
        <v>93205</v>
      </c>
      <c r="ICF295" s="3">
        <v>93205</v>
      </c>
      <c r="ICG295" s="3">
        <v>93205</v>
      </c>
      <c r="ICH295" s="3">
        <v>93205</v>
      </c>
      <c r="ICI295" s="3">
        <v>93205</v>
      </c>
      <c r="ICJ295" s="3">
        <v>93205</v>
      </c>
      <c r="ICK295" s="3">
        <v>93205</v>
      </c>
      <c r="ICL295" s="3">
        <v>93205</v>
      </c>
      <c r="ICM295" s="3">
        <v>93205</v>
      </c>
      <c r="ICN295" s="3">
        <v>93205</v>
      </c>
      <c r="ICO295" s="3">
        <v>93205</v>
      </c>
      <c r="ICP295" s="3">
        <v>93205</v>
      </c>
      <c r="ICQ295" s="3">
        <v>93205</v>
      </c>
      <c r="ICR295" s="3">
        <v>93205</v>
      </c>
      <c r="ICS295" s="3">
        <v>93205</v>
      </c>
      <c r="ICT295" s="3">
        <v>93205</v>
      </c>
      <c r="ICU295" s="3">
        <v>93205</v>
      </c>
      <c r="ICV295" s="3">
        <v>93205</v>
      </c>
      <c r="ICW295" s="3">
        <v>93205</v>
      </c>
      <c r="ICX295" s="3">
        <v>93205</v>
      </c>
      <c r="ICY295" s="3">
        <v>93205</v>
      </c>
      <c r="ICZ295" s="3">
        <v>93205</v>
      </c>
      <c r="IDA295" s="3">
        <v>93205</v>
      </c>
      <c r="IDB295" s="3">
        <v>93205</v>
      </c>
      <c r="IDC295" s="3">
        <v>93205</v>
      </c>
      <c r="IDD295" s="3">
        <v>93205</v>
      </c>
      <c r="IDE295" s="3">
        <v>93205</v>
      </c>
      <c r="IDF295" s="3">
        <v>93205</v>
      </c>
      <c r="IDG295" s="3">
        <v>93205</v>
      </c>
      <c r="IDH295" s="3">
        <v>93205</v>
      </c>
      <c r="IDI295" s="3">
        <v>93205</v>
      </c>
      <c r="IDJ295" s="3">
        <v>93205</v>
      </c>
      <c r="IDK295" s="3">
        <v>93205</v>
      </c>
      <c r="IDL295" s="3">
        <v>93205</v>
      </c>
      <c r="IDM295" s="3">
        <v>93205</v>
      </c>
      <c r="IDN295" s="3">
        <v>93205</v>
      </c>
      <c r="IDO295" s="3">
        <v>93205</v>
      </c>
      <c r="IDP295" s="3">
        <v>93205</v>
      </c>
      <c r="IDQ295" s="3">
        <v>93205</v>
      </c>
      <c r="IDR295" s="3">
        <v>93205</v>
      </c>
      <c r="IDS295" s="3">
        <v>93205</v>
      </c>
      <c r="IDT295" s="3">
        <v>93205</v>
      </c>
      <c r="IDU295" s="3">
        <v>93205</v>
      </c>
      <c r="IDV295" s="3">
        <v>93205</v>
      </c>
      <c r="IDW295" s="3">
        <v>93205</v>
      </c>
      <c r="IDX295" s="3">
        <v>93205</v>
      </c>
      <c r="IDY295" s="3">
        <v>93205</v>
      </c>
      <c r="IDZ295" s="3">
        <v>93205</v>
      </c>
      <c r="IEA295" s="3">
        <v>93205</v>
      </c>
      <c r="IEB295" s="3">
        <v>93205</v>
      </c>
      <c r="IEC295" s="3">
        <v>93205</v>
      </c>
      <c r="IED295" s="3">
        <v>93205</v>
      </c>
      <c r="IEE295" s="3">
        <v>93205</v>
      </c>
      <c r="IEF295" s="3">
        <v>93205</v>
      </c>
      <c r="IEG295" s="3">
        <v>93205</v>
      </c>
      <c r="IEH295" s="3">
        <v>93205</v>
      </c>
      <c r="IEI295" s="3">
        <v>93205</v>
      </c>
      <c r="IEJ295" s="3">
        <v>93205</v>
      </c>
      <c r="IEK295" s="3">
        <v>93205</v>
      </c>
      <c r="IEL295" s="3">
        <v>93205</v>
      </c>
      <c r="IEM295" s="3">
        <v>93205</v>
      </c>
      <c r="IEN295" s="3">
        <v>93205</v>
      </c>
      <c r="IEO295" s="3">
        <v>93205</v>
      </c>
      <c r="IEP295" s="3">
        <v>93205</v>
      </c>
      <c r="IEQ295" s="3">
        <v>93205</v>
      </c>
      <c r="IER295" s="3">
        <v>93205</v>
      </c>
      <c r="IES295" s="3">
        <v>93205</v>
      </c>
      <c r="IET295" s="3">
        <v>93205</v>
      </c>
      <c r="IEU295" s="3">
        <v>93205</v>
      </c>
      <c r="IEV295" s="3">
        <v>93205</v>
      </c>
      <c r="IEW295" s="3">
        <v>93205</v>
      </c>
      <c r="IEX295" s="3">
        <v>93205</v>
      </c>
      <c r="IEY295" s="3">
        <v>93205</v>
      </c>
      <c r="IEZ295" s="3">
        <v>93205</v>
      </c>
      <c r="IFA295" s="3">
        <v>93205</v>
      </c>
      <c r="IFB295" s="3">
        <v>93205</v>
      </c>
      <c r="IFC295" s="3">
        <v>93205</v>
      </c>
      <c r="IFD295" s="3">
        <v>93205</v>
      </c>
      <c r="IFE295" s="3">
        <v>93205</v>
      </c>
      <c r="IFF295" s="3">
        <v>93205</v>
      </c>
      <c r="IFG295" s="3">
        <v>93205</v>
      </c>
      <c r="IFH295" s="3">
        <v>93205</v>
      </c>
      <c r="IFI295" s="3">
        <v>93205</v>
      </c>
      <c r="IFJ295" s="3">
        <v>93205</v>
      </c>
      <c r="IFK295" s="3">
        <v>93205</v>
      </c>
      <c r="IFL295" s="3">
        <v>93205</v>
      </c>
      <c r="IFM295" s="3">
        <v>93205</v>
      </c>
      <c r="IFN295" s="3">
        <v>93205</v>
      </c>
      <c r="IFO295" s="3">
        <v>93205</v>
      </c>
      <c r="IFP295" s="3">
        <v>93205</v>
      </c>
      <c r="IFQ295" s="3">
        <v>93205</v>
      </c>
      <c r="IFR295" s="3">
        <v>93205</v>
      </c>
      <c r="IFS295" s="3">
        <v>93205</v>
      </c>
      <c r="IFT295" s="3">
        <v>93205</v>
      </c>
      <c r="IFU295" s="3">
        <v>93205</v>
      </c>
      <c r="IFV295" s="3">
        <v>93205</v>
      </c>
      <c r="IFW295" s="3">
        <v>93205</v>
      </c>
      <c r="IFX295" s="3">
        <v>93205</v>
      </c>
      <c r="IFY295" s="3">
        <v>93205</v>
      </c>
      <c r="IFZ295" s="3">
        <v>93205</v>
      </c>
      <c r="IGA295" s="3">
        <v>93205</v>
      </c>
      <c r="IGB295" s="3">
        <v>93205</v>
      </c>
      <c r="IGC295" s="3">
        <v>93205</v>
      </c>
      <c r="IGD295" s="3">
        <v>93205</v>
      </c>
      <c r="IGE295" s="3">
        <v>93205</v>
      </c>
      <c r="IGF295" s="3">
        <v>93205</v>
      </c>
      <c r="IGG295" s="3">
        <v>93205</v>
      </c>
      <c r="IGH295" s="3">
        <v>93205</v>
      </c>
      <c r="IGI295" s="3">
        <v>93205</v>
      </c>
      <c r="IGJ295" s="3">
        <v>93205</v>
      </c>
      <c r="IGK295" s="3">
        <v>93205</v>
      </c>
      <c r="IGL295" s="3">
        <v>93205</v>
      </c>
      <c r="IGM295" s="3">
        <v>93205</v>
      </c>
      <c r="IGN295" s="3">
        <v>93205</v>
      </c>
      <c r="IGO295" s="3">
        <v>93205</v>
      </c>
      <c r="IGP295" s="3">
        <v>93205</v>
      </c>
      <c r="IGQ295" s="3">
        <v>93205</v>
      </c>
      <c r="IGR295" s="3">
        <v>93205</v>
      </c>
      <c r="IGS295" s="3">
        <v>93205</v>
      </c>
      <c r="IGT295" s="3">
        <v>93205</v>
      </c>
      <c r="IGU295" s="3">
        <v>93205</v>
      </c>
      <c r="IGV295" s="3">
        <v>93205</v>
      </c>
      <c r="IGW295" s="3">
        <v>93205</v>
      </c>
      <c r="IGX295" s="3">
        <v>93205</v>
      </c>
      <c r="IGY295" s="3">
        <v>93205</v>
      </c>
      <c r="IGZ295" s="3">
        <v>93205</v>
      </c>
      <c r="IHA295" s="3">
        <v>93205</v>
      </c>
      <c r="IHB295" s="3">
        <v>93205</v>
      </c>
      <c r="IHC295" s="3">
        <v>93205</v>
      </c>
      <c r="IHD295" s="3">
        <v>93205</v>
      </c>
      <c r="IHE295" s="3">
        <v>93205</v>
      </c>
      <c r="IHF295" s="3">
        <v>93205</v>
      </c>
      <c r="IHG295" s="3">
        <v>93205</v>
      </c>
      <c r="IHH295" s="3">
        <v>93205</v>
      </c>
      <c r="IHI295" s="3">
        <v>93205</v>
      </c>
      <c r="IHJ295" s="3">
        <v>93205</v>
      </c>
      <c r="IHK295" s="3">
        <v>93205</v>
      </c>
      <c r="IHL295" s="3">
        <v>93205</v>
      </c>
      <c r="IHM295" s="3">
        <v>93205</v>
      </c>
      <c r="IHN295" s="3">
        <v>93205</v>
      </c>
      <c r="IHO295" s="3">
        <v>93205</v>
      </c>
      <c r="IHP295" s="3">
        <v>93205</v>
      </c>
      <c r="IHQ295" s="3">
        <v>93205</v>
      </c>
      <c r="IHR295" s="3">
        <v>93205</v>
      </c>
      <c r="IHS295" s="3">
        <v>93205</v>
      </c>
      <c r="IHT295" s="3">
        <v>93205</v>
      </c>
      <c r="IHU295" s="3">
        <v>93205</v>
      </c>
      <c r="IHV295" s="3">
        <v>93205</v>
      </c>
      <c r="IHW295" s="3">
        <v>93205</v>
      </c>
      <c r="IHX295" s="3">
        <v>93205</v>
      </c>
      <c r="IHY295" s="3">
        <v>93205</v>
      </c>
      <c r="IHZ295" s="3">
        <v>93205</v>
      </c>
      <c r="IIA295" s="3">
        <v>93205</v>
      </c>
      <c r="IIB295" s="3">
        <v>93205</v>
      </c>
      <c r="IIC295" s="3">
        <v>93205</v>
      </c>
      <c r="IID295" s="3">
        <v>93205</v>
      </c>
      <c r="IIE295" s="3">
        <v>93205</v>
      </c>
      <c r="IIF295" s="3">
        <v>93205</v>
      </c>
      <c r="IIG295" s="3">
        <v>93205</v>
      </c>
      <c r="IIH295" s="3">
        <v>93205</v>
      </c>
      <c r="III295" s="3">
        <v>93205</v>
      </c>
      <c r="IIJ295" s="3">
        <v>93205</v>
      </c>
      <c r="IIK295" s="3">
        <v>93205</v>
      </c>
      <c r="IIL295" s="3">
        <v>93205</v>
      </c>
      <c r="IIM295" s="3">
        <v>93205</v>
      </c>
      <c r="IIN295" s="3">
        <v>93205</v>
      </c>
      <c r="IIO295" s="3">
        <v>93205</v>
      </c>
      <c r="IIP295" s="3">
        <v>93205</v>
      </c>
      <c r="IIQ295" s="3">
        <v>93205</v>
      </c>
      <c r="IIR295" s="3">
        <v>93205</v>
      </c>
      <c r="IIS295" s="3">
        <v>93205</v>
      </c>
      <c r="IIT295" s="3">
        <v>93205</v>
      </c>
      <c r="IIU295" s="3">
        <v>93205</v>
      </c>
      <c r="IIV295" s="3">
        <v>93205</v>
      </c>
      <c r="IIW295" s="3">
        <v>93205</v>
      </c>
      <c r="IIX295" s="3">
        <v>93205</v>
      </c>
      <c r="IIY295" s="3">
        <v>93205</v>
      </c>
      <c r="IIZ295" s="3">
        <v>93205</v>
      </c>
      <c r="IJA295" s="3">
        <v>93205</v>
      </c>
      <c r="IJB295" s="3">
        <v>93205</v>
      </c>
      <c r="IJC295" s="3">
        <v>93205</v>
      </c>
      <c r="IJD295" s="3">
        <v>93205</v>
      </c>
      <c r="IJE295" s="3">
        <v>93205</v>
      </c>
      <c r="IJF295" s="3">
        <v>93205</v>
      </c>
      <c r="IJG295" s="3">
        <v>93205</v>
      </c>
      <c r="IJH295" s="3">
        <v>93205</v>
      </c>
      <c r="IJI295" s="3">
        <v>93205</v>
      </c>
      <c r="IJJ295" s="3">
        <v>93205</v>
      </c>
      <c r="IJK295" s="3">
        <v>93205</v>
      </c>
      <c r="IJL295" s="3">
        <v>93205</v>
      </c>
      <c r="IJM295" s="3">
        <v>93205</v>
      </c>
      <c r="IJN295" s="3">
        <v>93205</v>
      </c>
      <c r="IJO295" s="3">
        <v>93205</v>
      </c>
      <c r="IJP295" s="3">
        <v>93205</v>
      </c>
      <c r="IJQ295" s="3">
        <v>93205</v>
      </c>
      <c r="IJR295" s="3">
        <v>93205</v>
      </c>
      <c r="IJS295" s="3">
        <v>93205</v>
      </c>
      <c r="IJT295" s="3">
        <v>93205</v>
      </c>
      <c r="IJU295" s="3">
        <v>93205</v>
      </c>
      <c r="IJV295" s="3">
        <v>93205</v>
      </c>
      <c r="IJW295" s="3">
        <v>93205</v>
      </c>
      <c r="IJX295" s="3">
        <v>93205</v>
      </c>
      <c r="IJY295" s="3">
        <v>93205</v>
      </c>
      <c r="IJZ295" s="3">
        <v>93205</v>
      </c>
      <c r="IKA295" s="3">
        <v>93205</v>
      </c>
      <c r="IKB295" s="3">
        <v>93205</v>
      </c>
      <c r="IKC295" s="3">
        <v>93205</v>
      </c>
      <c r="IKD295" s="3">
        <v>93205</v>
      </c>
      <c r="IKE295" s="3">
        <v>93205</v>
      </c>
      <c r="IKF295" s="3">
        <v>93205</v>
      </c>
      <c r="IKG295" s="3">
        <v>93205</v>
      </c>
      <c r="IKH295" s="3">
        <v>93205</v>
      </c>
      <c r="IKI295" s="3">
        <v>93205</v>
      </c>
      <c r="IKJ295" s="3">
        <v>93205</v>
      </c>
      <c r="IKK295" s="3">
        <v>93205</v>
      </c>
      <c r="IKL295" s="3">
        <v>93205</v>
      </c>
      <c r="IKM295" s="3">
        <v>93205</v>
      </c>
      <c r="IKN295" s="3">
        <v>93205</v>
      </c>
      <c r="IKO295" s="3">
        <v>93205</v>
      </c>
      <c r="IKP295" s="3">
        <v>93205</v>
      </c>
      <c r="IKQ295" s="3">
        <v>93205</v>
      </c>
      <c r="IKR295" s="3">
        <v>93205</v>
      </c>
      <c r="IKS295" s="3">
        <v>93205</v>
      </c>
      <c r="IKT295" s="3">
        <v>93205</v>
      </c>
      <c r="IKU295" s="3">
        <v>93205</v>
      </c>
      <c r="IKV295" s="3">
        <v>93205</v>
      </c>
      <c r="IKW295" s="3">
        <v>93205</v>
      </c>
      <c r="IKX295" s="3">
        <v>93205</v>
      </c>
      <c r="IKY295" s="3">
        <v>93205</v>
      </c>
      <c r="IKZ295" s="3">
        <v>93205</v>
      </c>
      <c r="ILA295" s="3">
        <v>93205</v>
      </c>
      <c r="ILB295" s="3">
        <v>93205</v>
      </c>
      <c r="ILC295" s="3">
        <v>93205</v>
      </c>
      <c r="ILD295" s="3">
        <v>93205</v>
      </c>
      <c r="ILE295" s="3">
        <v>93205</v>
      </c>
      <c r="ILF295" s="3">
        <v>93205</v>
      </c>
      <c r="ILG295" s="3">
        <v>93205</v>
      </c>
      <c r="ILH295" s="3">
        <v>93205</v>
      </c>
      <c r="ILI295" s="3">
        <v>93205</v>
      </c>
      <c r="ILJ295" s="3">
        <v>93205</v>
      </c>
      <c r="ILK295" s="3">
        <v>93205</v>
      </c>
      <c r="ILL295" s="3">
        <v>93205</v>
      </c>
      <c r="ILM295" s="3">
        <v>93205</v>
      </c>
      <c r="ILN295" s="3">
        <v>93205</v>
      </c>
      <c r="ILO295" s="3">
        <v>93205</v>
      </c>
      <c r="ILP295" s="3">
        <v>93205</v>
      </c>
      <c r="ILQ295" s="3">
        <v>93205</v>
      </c>
      <c r="ILR295" s="3">
        <v>93205</v>
      </c>
      <c r="ILS295" s="3">
        <v>93205</v>
      </c>
      <c r="ILT295" s="3">
        <v>93205</v>
      </c>
      <c r="ILU295" s="3">
        <v>93205</v>
      </c>
      <c r="ILV295" s="3">
        <v>93205</v>
      </c>
      <c r="ILW295" s="3">
        <v>93205</v>
      </c>
      <c r="ILX295" s="3">
        <v>93205</v>
      </c>
      <c r="ILY295" s="3">
        <v>93205</v>
      </c>
      <c r="ILZ295" s="3">
        <v>93205</v>
      </c>
      <c r="IMA295" s="3">
        <v>93205</v>
      </c>
      <c r="IMB295" s="3">
        <v>93205</v>
      </c>
      <c r="IMC295" s="3">
        <v>93205</v>
      </c>
      <c r="IMD295" s="3">
        <v>93205</v>
      </c>
      <c r="IME295" s="3">
        <v>93205</v>
      </c>
      <c r="IMF295" s="3">
        <v>93205</v>
      </c>
      <c r="IMG295" s="3">
        <v>93205</v>
      </c>
      <c r="IMH295" s="3">
        <v>93205</v>
      </c>
      <c r="IMI295" s="3">
        <v>93205</v>
      </c>
      <c r="IMJ295" s="3">
        <v>93205</v>
      </c>
      <c r="IMK295" s="3">
        <v>93205</v>
      </c>
      <c r="IML295" s="3">
        <v>93205</v>
      </c>
      <c r="IMM295" s="3">
        <v>93205</v>
      </c>
      <c r="IMN295" s="3">
        <v>93205</v>
      </c>
      <c r="IMO295" s="3">
        <v>93205</v>
      </c>
      <c r="IMP295" s="3">
        <v>93205</v>
      </c>
      <c r="IMQ295" s="3">
        <v>93205</v>
      </c>
      <c r="IMR295" s="3">
        <v>93205</v>
      </c>
      <c r="IMS295" s="3">
        <v>93205</v>
      </c>
      <c r="IMT295" s="3">
        <v>93205</v>
      </c>
      <c r="IMU295" s="3">
        <v>93205</v>
      </c>
      <c r="IMV295" s="3">
        <v>93205</v>
      </c>
      <c r="IMW295" s="3">
        <v>93205</v>
      </c>
      <c r="IMX295" s="3">
        <v>93205</v>
      </c>
      <c r="IMY295" s="3">
        <v>93205</v>
      </c>
      <c r="IMZ295" s="3">
        <v>93205</v>
      </c>
      <c r="INA295" s="3">
        <v>93205</v>
      </c>
      <c r="INB295" s="3">
        <v>93205</v>
      </c>
      <c r="INC295" s="3">
        <v>93205</v>
      </c>
      <c r="IND295" s="3">
        <v>93205</v>
      </c>
      <c r="INE295" s="3">
        <v>93205</v>
      </c>
      <c r="INF295" s="3">
        <v>93205</v>
      </c>
      <c r="ING295" s="3">
        <v>93205</v>
      </c>
      <c r="INH295" s="3">
        <v>93205</v>
      </c>
      <c r="INI295" s="3">
        <v>93205</v>
      </c>
      <c r="INJ295" s="3">
        <v>93205</v>
      </c>
      <c r="INK295" s="3">
        <v>93205</v>
      </c>
      <c r="INL295" s="3">
        <v>93205</v>
      </c>
      <c r="INM295" s="3">
        <v>93205</v>
      </c>
      <c r="INN295" s="3">
        <v>93205</v>
      </c>
      <c r="INO295" s="3">
        <v>93205</v>
      </c>
      <c r="INP295" s="3">
        <v>93205</v>
      </c>
      <c r="INQ295" s="3">
        <v>93205</v>
      </c>
      <c r="INR295" s="3">
        <v>93205</v>
      </c>
      <c r="INS295" s="3">
        <v>93205</v>
      </c>
      <c r="INT295" s="3">
        <v>93205</v>
      </c>
      <c r="INU295" s="3">
        <v>93205</v>
      </c>
      <c r="INV295" s="3">
        <v>93205</v>
      </c>
      <c r="INW295" s="3">
        <v>93205</v>
      </c>
      <c r="INX295" s="3">
        <v>93205</v>
      </c>
      <c r="INY295" s="3">
        <v>93205</v>
      </c>
      <c r="INZ295" s="3">
        <v>93205</v>
      </c>
      <c r="IOA295" s="3">
        <v>93205</v>
      </c>
      <c r="IOB295" s="3">
        <v>93205</v>
      </c>
      <c r="IOC295" s="3">
        <v>93205</v>
      </c>
      <c r="IOD295" s="3">
        <v>93205</v>
      </c>
      <c r="IOE295" s="3">
        <v>93205</v>
      </c>
      <c r="IOF295" s="3">
        <v>93205</v>
      </c>
      <c r="IOG295" s="3">
        <v>93205</v>
      </c>
      <c r="IOH295" s="3">
        <v>93205</v>
      </c>
      <c r="IOI295" s="3">
        <v>93205</v>
      </c>
      <c r="IOJ295" s="3">
        <v>93205</v>
      </c>
      <c r="IOK295" s="3">
        <v>93205</v>
      </c>
      <c r="IOL295" s="3">
        <v>93205</v>
      </c>
      <c r="IOM295" s="3">
        <v>93205</v>
      </c>
      <c r="ION295" s="3">
        <v>93205</v>
      </c>
      <c r="IOO295" s="3">
        <v>93205</v>
      </c>
      <c r="IOP295" s="3">
        <v>93205</v>
      </c>
      <c r="IOQ295" s="3">
        <v>93205</v>
      </c>
      <c r="IOR295" s="3">
        <v>93205</v>
      </c>
      <c r="IOS295" s="3">
        <v>93205</v>
      </c>
      <c r="IOT295" s="3">
        <v>93205</v>
      </c>
      <c r="IOU295" s="3">
        <v>93205</v>
      </c>
      <c r="IOV295" s="3">
        <v>93205</v>
      </c>
      <c r="IOW295" s="3">
        <v>93205</v>
      </c>
      <c r="IOX295" s="3">
        <v>93205</v>
      </c>
      <c r="IOY295" s="3">
        <v>93205</v>
      </c>
      <c r="IOZ295" s="3">
        <v>93205</v>
      </c>
      <c r="IPA295" s="3">
        <v>93205</v>
      </c>
      <c r="IPB295" s="3">
        <v>93205</v>
      </c>
      <c r="IPC295" s="3">
        <v>93205</v>
      </c>
      <c r="IPD295" s="3">
        <v>93205</v>
      </c>
      <c r="IPE295" s="3">
        <v>93205</v>
      </c>
      <c r="IPF295" s="3">
        <v>93205</v>
      </c>
      <c r="IPG295" s="3">
        <v>93205</v>
      </c>
      <c r="IPH295" s="3">
        <v>93205</v>
      </c>
      <c r="IPI295" s="3">
        <v>93205</v>
      </c>
      <c r="IPJ295" s="3">
        <v>93205</v>
      </c>
      <c r="IPK295" s="3">
        <v>93205</v>
      </c>
      <c r="IPL295" s="3">
        <v>93205</v>
      </c>
      <c r="IPM295" s="3">
        <v>93205</v>
      </c>
      <c r="IPN295" s="3">
        <v>93205</v>
      </c>
      <c r="IPO295" s="3">
        <v>93205</v>
      </c>
      <c r="IPP295" s="3">
        <v>93205</v>
      </c>
      <c r="IPQ295" s="3">
        <v>93205</v>
      </c>
      <c r="IPR295" s="3">
        <v>93205</v>
      </c>
      <c r="IPS295" s="3">
        <v>93205</v>
      </c>
      <c r="IPT295" s="3">
        <v>93205</v>
      </c>
      <c r="IPU295" s="3">
        <v>93205</v>
      </c>
      <c r="IPV295" s="3">
        <v>93205</v>
      </c>
      <c r="IPW295" s="3">
        <v>93205</v>
      </c>
      <c r="IPX295" s="3">
        <v>93205</v>
      </c>
      <c r="IPY295" s="3">
        <v>93205</v>
      </c>
      <c r="IPZ295" s="3">
        <v>93205</v>
      </c>
      <c r="IQA295" s="3">
        <v>93205</v>
      </c>
      <c r="IQB295" s="3">
        <v>93205</v>
      </c>
      <c r="IQC295" s="3">
        <v>93205</v>
      </c>
      <c r="IQD295" s="3">
        <v>93205</v>
      </c>
      <c r="IQE295" s="3">
        <v>93205</v>
      </c>
      <c r="IQF295" s="3">
        <v>93205</v>
      </c>
      <c r="IQG295" s="3">
        <v>93205</v>
      </c>
      <c r="IQH295" s="3">
        <v>93205</v>
      </c>
      <c r="IQI295" s="3">
        <v>93205</v>
      </c>
      <c r="IQJ295" s="3">
        <v>93205</v>
      </c>
      <c r="IQK295" s="3">
        <v>93205</v>
      </c>
      <c r="IQL295" s="3">
        <v>93205</v>
      </c>
      <c r="IQM295" s="3">
        <v>93205</v>
      </c>
      <c r="IQN295" s="3">
        <v>93205</v>
      </c>
      <c r="IQO295" s="3">
        <v>93205</v>
      </c>
      <c r="IQP295" s="3">
        <v>93205</v>
      </c>
      <c r="IQQ295" s="3">
        <v>93205</v>
      </c>
      <c r="IQR295" s="3">
        <v>93205</v>
      </c>
      <c r="IQS295" s="3">
        <v>93205</v>
      </c>
      <c r="IQT295" s="3">
        <v>93205</v>
      </c>
      <c r="IQU295" s="3">
        <v>93205</v>
      </c>
      <c r="IQV295" s="3">
        <v>93205</v>
      </c>
      <c r="IQW295" s="3">
        <v>93205</v>
      </c>
      <c r="IQX295" s="3">
        <v>93205</v>
      </c>
      <c r="IQY295" s="3">
        <v>93205</v>
      </c>
      <c r="IQZ295" s="3">
        <v>93205</v>
      </c>
      <c r="IRA295" s="3">
        <v>93205</v>
      </c>
      <c r="IRB295" s="3">
        <v>93205</v>
      </c>
      <c r="IRC295" s="3">
        <v>93205</v>
      </c>
      <c r="IRD295" s="3">
        <v>93205</v>
      </c>
      <c r="IRE295" s="3">
        <v>93205</v>
      </c>
      <c r="IRF295" s="3">
        <v>93205</v>
      </c>
      <c r="IRG295" s="3">
        <v>93205</v>
      </c>
      <c r="IRH295" s="3">
        <v>93205</v>
      </c>
      <c r="IRI295" s="3">
        <v>93205</v>
      </c>
      <c r="IRJ295" s="3">
        <v>93205</v>
      </c>
      <c r="IRK295" s="3">
        <v>93205</v>
      </c>
      <c r="IRL295" s="3">
        <v>93205</v>
      </c>
      <c r="IRM295" s="3">
        <v>93205</v>
      </c>
      <c r="IRN295" s="3">
        <v>93205</v>
      </c>
      <c r="IRO295" s="3">
        <v>93205</v>
      </c>
      <c r="IRP295" s="3">
        <v>93205</v>
      </c>
      <c r="IRQ295" s="3">
        <v>93205</v>
      </c>
      <c r="IRR295" s="3">
        <v>93205</v>
      </c>
      <c r="IRS295" s="3">
        <v>93205</v>
      </c>
      <c r="IRT295" s="3">
        <v>93205</v>
      </c>
      <c r="IRU295" s="3">
        <v>93205</v>
      </c>
      <c r="IRV295" s="3">
        <v>93205</v>
      </c>
      <c r="IRW295" s="3">
        <v>93205</v>
      </c>
      <c r="IRX295" s="3">
        <v>93205</v>
      </c>
      <c r="IRY295" s="3">
        <v>93205</v>
      </c>
      <c r="IRZ295" s="3">
        <v>93205</v>
      </c>
      <c r="ISA295" s="3">
        <v>93205</v>
      </c>
      <c r="ISB295" s="3">
        <v>93205</v>
      </c>
      <c r="ISC295" s="3">
        <v>93205</v>
      </c>
      <c r="ISD295" s="3">
        <v>93205</v>
      </c>
      <c r="ISE295" s="3">
        <v>93205</v>
      </c>
      <c r="ISF295" s="3">
        <v>93205</v>
      </c>
      <c r="ISG295" s="3">
        <v>93205</v>
      </c>
      <c r="ISH295" s="3">
        <v>93205</v>
      </c>
      <c r="ISI295" s="3">
        <v>93205</v>
      </c>
      <c r="ISJ295" s="3">
        <v>93205</v>
      </c>
      <c r="ISK295" s="3">
        <v>93205</v>
      </c>
      <c r="ISL295" s="3">
        <v>93205</v>
      </c>
      <c r="ISM295" s="3">
        <v>93205</v>
      </c>
      <c r="ISN295" s="3">
        <v>93205</v>
      </c>
      <c r="ISO295" s="3">
        <v>93205</v>
      </c>
      <c r="ISP295" s="3">
        <v>93205</v>
      </c>
      <c r="ISQ295" s="3">
        <v>93205</v>
      </c>
      <c r="ISR295" s="3">
        <v>93205</v>
      </c>
      <c r="ISS295" s="3">
        <v>93205</v>
      </c>
      <c r="IST295" s="3">
        <v>93205</v>
      </c>
      <c r="ISU295" s="3">
        <v>93205</v>
      </c>
      <c r="ISV295" s="3">
        <v>93205</v>
      </c>
      <c r="ISW295" s="3">
        <v>93205</v>
      </c>
      <c r="ISX295" s="3">
        <v>93205</v>
      </c>
      <c r="ISY295" s="3">
        <v>93205</v>
      </c>
      <c r="ISZ295" s="3">
        <v>93205</v>
      </c>
      <c r="ITA295" s="3">
        <v>93205</v>
      </c>
      <c r="ITB295" s="3">
        <v>93205</v>
      </c>
      <c r="ITC295" s="3">
        <v>93205</v>
      </c>
      <c r="ITD295" s="3">
        <v>93205</v>
      </c>
      <c r="ITE295" s="3">
        <v>93205</v>
      </c>
      <c r="ITF295" s="3">
        <v>93205</v>
      </c>
      <c r="ITG295" s="3">
        <v>93205</v>
      </c>
      <c r="ITH295" s="3">
        <v>93205</v>
      </c>
      <c r="ITI295" s="3">
        <v>93205</v>
      </c>
      <c r="ITJ295" s="3">
        <v>93205</v>
      </c>
      <c r="ITK295" s="3">
        <v>93205</v>
      </c>
      <c r="ITL295" s="3">
        <v>93205</v>
      </c>
      <c r="ITM295" s="3">
        <v>93205</v>
      </c>
      <c r="ITN295" s="3">
        <v>93205</v>
      </c>
      <c r="ITO295" s="3">
        <v>93205</v>
      </c>
      <c r="ITP295" s="3">
        <v>93205</v>
      </c>
      <c r="ITQ295" s="3">
        <v>93205</v>
      </c>
      <c r="ITR295" s="3">
        <v>93205</v>
      </c>
      <c r="ITS295" s="3">
        <v>93205</v>
      </c>
      <c r="ITT295" s="3">
        <v>93205</v>
      </c>
      <c r="ITU295" s="3">
        <v>93205</v>
      </c>
      <c r="ITV295" s="3">
        <v>93205</v>
      </c>
      <c r="ITW295" s="3">
        <v>93205</v>
      </c>
      <c r="ITX295" s="3">
        <v>93205</v>
      </c>
      <c r="ITY295" s="3">
        <v>93205</v>
      </c>
      <c r="ITZ295" s="3">
        <v>93205</v>
      </c>
      <c r="IUA295" s="3">
        <v>93205</v>
      </c>
      <c r="IUB295" s="3">
        <v>93205</v>
      </c>
      <c r="IUC295" s="3">
        <v>93205</v>
      </c>
      <c r="IUD295" s="3">
        <v>93205</v>
      </c>
      <c r="IUE295" s="3">
        <v>93205</v>
      </c>
      <c r="IUF295" s="3">
        <v>93205</v>
      </c>
      <c r="IUG295" s="3">
        <v>93205</v>
      </c>
      <c r="IUH295" s="3">
        <v>93205</v>
      </c>
      <c r="IUI295" s="3">
        <v>93205</v>
      </c>
      <c r="IUJ295" s="3">
        <v>93205</v>
      </c>
      <c r="IUK295" s="3">
        <v>93205</v>
      </c>
      <c r="IUL295" s="3">
        <v>93205</v>
      </c>
      <c r="IUM295" s="3">
        <v>93205</v>
      </c>
      <c r="IUN295" s="3">
        <v>93205</v>
      </c>
      <c r="IUO295" s="3">
        <v>93205</v>
      </c>
      <c r="IUP295" s="3">
        <v>93205</v>
      </c>
      <c r="IUQ295" s="3">
        <v>93205</v>
      </c>
      <c r="IUR295" s="3">
        <v>93205</v>
      </c>
      <c r="IUS295" s="3">
        <v>93205</v>
      </c>
      <c r="IUT295" s="3">
        <v>93205</v>
      </c>
      <c r="IUU295" s="3">
        <v>93205</v>
      </c>
      <c r="IUV295" s="3">
        <v>93205</v>
      </c>
      <c r="IUW295" s="3">
        <v>93205</v>
      </c>
      <c r="IUX295" s="3">
        <v>93205</v>
      </c>
      <c r="IUY295" s="3">
        <v>93205</v>
      </c>
      <c r="IUZ295" s="3">
        <v>93205</v>
      </c>
      <c r="IVA295" s="3">
        <v>93205</v>
      </c>
      <c r="IVB295" s="3">
        <v>93205</v>
      </c>
      <c r="IVC295" s="3">
        <v>93205</v>
      </c>
      <c r="IVD295" s="3">
        <v>93205</v>
      </c>
      <c r="IVE295" s="3">
        <v>93205</v>
      </c>
      <c r="IVF295" s="3">
        <v>93205</v>
      </c>
      <c r="IVG295" s="3">
        <v>93205</v>
      </c>
      <c r="IVH295" s="3">
        <v>93205</v>
      </c>
      <c r="IVI295" s="3">
        <v>93205</v>
      </c>
      <c r="IVJ295" s="3">
        <v>93205</v>
      </c>
      <c r="IVK295" s="3">
        <v>93205</v>
      </c>
      <c r="IVL295" s="3">
        <v>93205</v>
      </c>
      <c r="IVM295" s="3">
        <v>93205</v>
      </c>
      <c r="IVN295" s="3">
        <v>93205</v>
      </c>
      <c r="IVO295" s="3">
        <v>93205</v>
      </c>
      <c r="IVP295" s="3">
        <v>93205</v>
      </c>
      <c r="IVQ295" s="3">
        <v>93205</v>
      </c>
      <c r="IVR295" s="3">
        <v>93205</v>
      </c>
      <c r="IVS295" s="3">
        <v>93205</v>
      </c>
      <c r="IVT295" s="3">
        <v>93205</v>
      </c>
      <c r="IVU295" s="3">
        <v>93205</v>
      </c>
      <c r="IVV295" s="3">
        <v>93205</v>
      </c>
      <c r="IVW295" s="3">
        <v>93205</v>
      </c>
      <c r="IVX295" s="3">
        <v>93205</v>
      </c>
      <c r="IVY295" s="3">
        <v>93205</v>
      </c>
      <c r="IVZ295" s="3">
        <v>93205</v>
      </c>
      <c r="IWA295" s="3">
        <v>93205</v>
      </c>
      <c r="IWB295" s="3">
        <v>93205</v>
      </c>
      <c r="IWC295" s="3">
        <v>93205</v>
      </c>
      <c r="IWD295" s="3">
        <v>93205</v>
      </c>
      <c r="IWE295" s="3">
        <v>93205</v>
      </c>
      <c r="IWF295" s="3">
        <v>93205</v>
      </c>
      <c r="IWG295" s="3">
        <v>93205</v>
      </c>
      <c r="IWH295" s="3">
        <v>93205</v>
      </c>
      <c r="IWI295" s="3">
        <v>93205</v>
      </c>
      <c r="IWJ295" s="3">
        <v>93205</v>
      </c>
      <c r="IWK295" s="3">
        <v>93205</v>
      </c>
      <c r="IWL295" s="3">
        <v>93205</v>
      </c>
      <c r="IWM295" s="3">
        <v>93205</v>
      </c>
      <c r="IWN295" s="3">
        <v>93205</v>
      </c>
      <c r="IWO295" s="3">
        <v>93205</v>
      </c>
      <c r="IWP295" s="3">
        <v>93205</v>
      </c>
      <c r="IWQ295" s="3">
        <v>93205</v>
      </c>
      <c r="IWR295" s="3">
        <v>93205</v>
      </c>
      <c r="IWS295" s="3">
        <v>93205</v>
      </c>
      <c r="IWT295" s="3">
        <v>93205</v>
      </c>
      <c r="IWU295" s="3">
        <v>93205</v>
      </c>
      <c r="IWV295" s="3">
        <v>93205</v>
      </c>
      <c r="IWW295" s="3">
        <v>93205</v>
      </c>
      <c r="IWX295" s="3">
        <v>93205</v>
      </c>
      <c r="IWY295" s="3">
        <v>93205</v>
      </c>
      <c r="IWZ295" s="3">
        <v>93205</v>
      </c>
      <c r="IXA295" s="3">
        <v>93205</v>
      </c>
      <c r="IXB295" s="3">
        <v>93205</v>
      </c>
      <c r="IXC295" s="3">
        <v>93205</v>
      </c>
      <c r="IXD295" s="3">
        <v>93205</v>
      </c>
      <c r="IXE295" s="3">
        <v>93205</v>
      </c>
      <c r="IXF295" s="3">
        <v>93205</v>
      </c>
      <c r="IXG295" s="3">
        <v>93205</v>
      </c>
      <c r="IXH295" s="3">
        <v>93205</v>
      </c>
      <c r="IXI295" s="3">
        <v>93205</v>
      </c>
      <c r="IXJ295" s="3">
        <v>93205</v>
      </c>
      <c r="IXK295" s="3">
        <v>93205</v>
      </c>
      <c r="IXL295" s="3">
        <v>93205</v>
      </c>
      <c r="IXM295" s="3">
        <v>93205</v>
      </c>
      <c r="IXN295" s="3">
        <v>93205</v>
      </c>
      <c r="IXO295" s="3">
        <v>93205</v>
      </c>
      <c r="IXP295" s="3">
        <v>93205</v>
      </c>
      <c r="IXQ295" s="3">
        <v>93205</v>
      </c>
      <c r="IXR295" s="3">
        <v>93205</v>
      </c>
      <c r="IXS295" s="3">
        <v>93205</v>
      </c>
      <c r="IXT295" s="3">
        <v>93205</v>
      </c>
      <c r="IXU295" s="3">
        <v>93205</v>
      </c>
      <c r="IXV295" s="3">
        <v>93205</v>
      </c>
      <c r="IXW295" s="3">
        <v>93205</v>
      </c>
      <c r="IXX295" s="3">
        <v>93205</v>
      </c>
      <c r="IXY295" s="3">
        <v>93205</v>
      </c>
      <c r="IXZ295" s="3">
        <v>93205</v>
      </c>
      <c r="IYA295" s="3">
        <v>93205</v>
      </c>
      <c r="IYB295" s="3">
        <v>93205</v>
      </c>
      <c r="IYC295" s="3">
        <v>93205</v>
      </c>
      <c r="IYD295" s="3">
        <v>93205</v>
      </c>
      <c r="IYE295" s="3">
        <v>93205</v>
      </c>
      <c r="IYF295" s="3">
        <v>93205</v>
      </c>
      <c r="IYG295" s="3">
        <v>93205</v>
      </c>
      <c r="IYH295" s="3">
        <v>93205</v>
      </c>
      <c r="IYI295" s="3">
        <v>93205</v>
      </c>
      <c r="IYJ295" s="3">
        <v>93205</v>
      </c>
      <c r="IYK295" s="3">
        <v>93205</v>
      </c>
      <c r="IYL295" s="3">
        <v>93205</v>
      </c>
      <c r="IYM295" s="3">
        <v>93205</v>
      </c>
      <c r="IYN295" s="3">
        <v>93205</v>
      </c>
      <c r="IYO295" s="3">
        <v>93205</v>
      </c>
      <c r="IYP295" s="3">
        <v>93205</v>
      </c>
      <c r="IYQ295" s="3">
        <v>93205</v>
      </c>
      <c r="IYR295" s="3">
        <v>93205</v>
      </c>
      <c r="IYS295" s="3">
        <v>93205</v>
      </c>
      <c r="IYT295" s="3">
        <v>93205</v>
      </c>
      <c r="IYU295" s="3">
        <v>93205</v>
      </c>
      <c r="IYV295" s="3">
        <v>93205</v>
      </c>
      <c r="IYW295" s="3">
        <v>93205</v>
      </c>
      <c r="IYX295" s="3">
        <v>93205</v>
      </c>
      <c r="IYY295" s="3">
        <v>93205</v>
      </c>
      <c r="IYZ295" s="3">
        <v>93205</v>
      </c>
      <c r="IZA295" s="3">
        <v>93205</v>
      </c>
      <c r="IZB295" s="3">
        <v>93205</v>
      </c>
      <c r="IZC295" s="3">
        <v>93205</v>
      </c>
      <c r="IZD295" s="3">
        <v>93205</v>
      </c>
      <c r="IZE295" s="3">
        <v>93205</v>
      </c>
      <c r="IZF295" s="3">
        <v>93205</v>
      </c>
      <c r="IZG295" s="3">
        <v>93205</v>
      </c>
      <c r="IZH295" s="3">
        <v>93205</v>
      </c>
      <c r="IZI295" s="3">
        <v>93205</v>
      </c>
      <c r="IZJ295" s="3">
        <v>93205</v>
      </c>
      <c r="IZK295" s="3">
        <v>93205</v>
      </c>
      <c r="IZL295" s="3">
        <v>93205</v>
      </c>
      <c r="IZM295" s="3">
        <v>93205</v>
      </c>
      <c r="IZN295" s="3">
        <v>93205</v>
      </c>
      <c r="IZO295" s="3">
        <v>93205</v>
      </c>
      <c r="IZP295" s="3">
        <v>93205</v>
      </c>
      <c r="IZQ295" s="3">
        <v>93205</v>
      </c>
      <c r="IZR295" s="3">
        <v>93205</v>
      </c>
      <c r="IZS295" s="3">
        <v>93205</v>
      </c>
      <c r="IZT295" s="3">
        <v>93205</v>
      </c>
      <c r="IZU295" s="3">
        <v>93205</v>
      </c>
      <c r="IZV295" s="3">
        <v>93205</v>
      </c>
      <c r="IZW295" s="3">
        <v>93205</v>
      </c>
      <c r="IZX295" s="3">
        <v>93205</v>
      </c>
      <c r="IZY295" s="3">
        <v>93205</v>
      </c>
      <c r="IZZ295" s="3">
        <v>93205</v>
      </c>
      <c r="JAA295" s="3">
        <v>93205</v>
      </c>
      <c r="JAB295" s="3">
        <v>93205</v>
      </c>
      <c r="JAC295" s="3">
        <v>93205</v>
      </c>
      <c r="JAD295" s="3">
        <v>93205</v>
      </c>
      <c r="JAE295" s="3">
        <v>93205</v>
      </c>
      <c r="JAF295" s="3">
        <v>93205</v>
      </c>
      <c r="JAG295" s="3">
        <v>93205</v>
      </c>
      <c r="JAH295" s="3">
        <v>93205</v>
      </c>
      <c r="JAI295" s="3">
        <v>93205</v>
      </c>
      <c r="JAJ295" s="3">
        <v>93205</v>
      </c>
      <c r="JAK295" s="3">
        <v>93205</v>
      </c>
      <c r="JAL295" s="3">
        <v>93205</v>
      </c>
      <c r="JAM295" s="3">
        <v>93205</v>
      </c>
      <c r="JAN295" s="3">
        <v>93205</v>
      </c>
      <c r="JAO295" s="3">
        <v>93205</v>
      </c>
      <c r="JAP295" s="3">
        <v>93205</v>
      </c>
      <c r="JAQ295" s="3">
        <v>93205</v>
      </c>
      <c r="JAR295" s="3">
        <v>93205</v>
      </c>
      <c r="JAS295" s="3">
        <v>93205</v>
      </c>
      <c r="JAT295" s="3">
        <v>93205</v>
      </c>
      <c r="JAU295" s="3">
        <v>93205</v>
      </c>
      <c r="JAV295" s="3">
        <v>93205</v>
      </c>
      <c r="JAW295" s="3">
        <v>93205</v>
      </c>
      <c r="JAX295" s="3">
        <v>93205</v>
      </c>
      <c r="JAY295" s="3">
        <v>93205</v>
      </c>
      <c r="JAZ295" s="3">
        <v>93205</v>
      </c>
      <c r="JBA295" s="3">
        <v>93205</v>
      </c>
      <c r="JBB295" s="3">
        <v>93205</v>
      </c>
      <c r="JBC295" s="3">
        <v>93205</v>
      </c>
      <c r="JBD295" s="3">
        <v>93205</v>
      </c>
      <c r="JBE295" s="3">
        <v>93205</v>
      </c>
      <c r="JBF295" s="3">
        <v>93205</v>
      </c>
      <c r="JBG295" s="3">
        <v>93205</v>
      </c>
      <c r="JBH295" s="3">
        <v>93205</v>
      </c>
      <c r="JBI295" s="3">
        <v>93205</v>
      </c>
      <c r="JBJ295" s="3">
        <v>93205</v>
      </c>
      <c r="JBK295" s="3">
        <v>93205</v>
      </c>
      <c r="JBL295" s="3">
        <v>93205</v>
      </c>
      <c r="JBM295" s="3">
        <v>93205</v>
      </c>
      <c r="JBN295" s="3">
        <v>93205</v>
      </c>
      <c r="JBO295" s="3">
        <v>93205</v>
      </c>
      <c r="JBP295" s="3">
        <v>93205</v>
      </c>
      <c r="JBQ295" s="3">
        <v>93205</v>
      </c>
      <c r="JBR295" s="3">
        <v>93205</v>
      </c>
      <c r="JBS295" s="3">
        <v>93205</v>
      </c>
      <c r="JBT295" s="3">
        <v>93205</v>
      </c>
      <c r="JBU295" s="3">
        <v>93205</v>
      </c>
      <c r="JBV295" s="3">
        <v>93205</v>
      </c>
      <c r="JBW295" s="3">
        <v>93205</v>
      </c>
      <c r="JBX295" s="3">
        <v>93205</v>
      </c>
      <c r="JBY295" s="3">
        <v>93205</v>
      </c>
      <c r="JBZ295" s="3">
        <v>93205</v>
      </c>
      <c r="JCA295" s="3">
        <v>93205</v>
      </c>
      <c r="JCB295" s="3">
        <v>93205</v>
      </c>
      <c r="JCC295" s="3">
        <v>93205</v>
      </c>
      <c r="JCD295" s="3">
        <v>93205</v>
      </c>
      <c r="JCE295" s="3">
        <v>93205</v>
      </c>
      <c r="JCF295" s="3">
        <v>93205</v>
      </c>
      <c r="JCG295" s="3">
        <v>93205</v>
      </c>
      <c r="JCH295" s="3">
        <v>93205</v>
      </c>
      <c r="JCI295" s="3">
        <v>93205</v>
      </c>
      <c r="JCJ295" s="3">
        <v>93205</v>
      </c>
      <c r="JCK295" s="3">
        <v>93205</v>
      </c>
      <c r="JCL295" s="3">
        <v>93205</v>
      </c>
      <c r="JCM295" s="3">
        <v>93205</v>
      </c>
      <c r="JCN295" s="3">
        <v>93205</v>
      </c>
      <c r="JCO295" s="3">
        <v>93205</v>
      </c>
      <c r="JCP295" s="3">
        <v>93205</v>
      </c>
      <c r="JCQ295" s="3">
        <v>93205</v>
      </c>
      <c r="JCR295" s="3">
        <v>93205</v>
      </c>
      <c r="JCS295" s="3">
        <v>93205</v>
      </c>
      <c r="JCT295" s="3">
        <v>93205</v>
      </c>
      <c r="JCU295" s="3">
        <v>93205</v>
      </c>
      <c r="JCV295" s="3">
        <v>93205</v>
      </c>
      <c r="JCW295" s="3">
        <v>93205</v>
      </c>
      <c r="JCX295" s="3">
        <v>93205</v>
      </c>
      <c r="JCY295" s="3">
        <v>93205</v>
      </c>
      <c r="JCZ295" s="3">
        <v>93205</v>
      </c>
      <c r="JDA295" s="3">
        <v>93205</v>
      </c>
      <c r="JDB295" s="3">
        <v>93205</v>
      </c>
      <c r="JDC295" s="3">
        <v>93205</v>
      </c>
      <c r="JDD295" s="3">
        <v>93205</v>
      </c>
      <c r="JDE295" s="3">
        <v>93205</v>
      </c>
      <c r="JDF295" s="3">
        <v>93205</v>
      </c>
      <c r="JDG295" s="3">
        <v>93205</v>
      </c>
      <c r="JDH295" s="3">
        <v>93205</v>
      </c>
      <c r="JDI295" s="3">
        <v>93205</v>
      </c>
      <c r="JDJ295" s="3">
        <v>93205</v>
      </c>
      <c r="JDK295" s="3">
        <v>93205</v>
      </c>
      <c r="JDL295" s="3">
        <v>93205</v>
      </c>
      <c r="JDM295" s="3">
        <v>93205</v>
      </c>
      <c r="JDN295" s="3">
        <v>93205</v>
      </c>
      <c r="JDO295" s="3">
        <v>93205</v>
      </c>
      <c r="JDP295" s="3">
        <v>93205</v>
      </c>
      <c r="JDQ295" s="3">
        <v>93205</v>
      </c>
      <c r="JDR295" s="3">
        <v>93205</v>
      </c>
      <c r="JDS295" s="3">
        <v>93205</v>
      </c>
      <c r="JDT295" s="3">
        <v>93205</v>
      </c>
      <c r="JDU295" s="3">
        <v>93205</v>
      </c>
      <c r="JDV295" s="3">
        <v>93205</v>
      </c>
      <c r="JDW295" s="3">
        <v>93205</v>
      </c>
      <c r="JDX295" s="3">
        <v>93205</v>
      </c>
      <c r="JDY295" s="3">
        <v>93205</v>
      </c>
      <c r="JDZ295" s="3">
        <v>93205</v>
      </c>
      <c r="JEA295" s="3">
        <v>93205</v>
      </c>
      <c r="JEB295" s="3">
        <v>93205</v>
      </c>
      <c r="JEC295" s="3">
        <v>93205</v>
      </c>
      <c r="JED295" s="3">
        <v>93205</v>
      </c>
      <c r="JEE295" s="3">
        <v>93205</v>
      </c>
      <c r="JEF295" s="3">
        <v>93205</v>
      </c>
      <c r="JEG295" s="3">
        <v>93205</v>
      </c>
      <c r="JEH295" s="3">
        <v>93205</v>
      </c>
      <c r="JEI295" s="3">
        <v>93205</v>
      </c>
      <c r="JEJ295" s="3">
        <v>93205</v>
      </c>
      <c r="JEK295" s="3">
        <v>93205</v>
      </c>
      <c r="JEL295" s="3">
        <v>93205</v>
      </c>
      <c r="JEM295" s="3">
        <v>93205</v>
      </c>
      <c r="JEN295" s="3">
        <v>93205</v>
      </c>
      <c r="JEO295" s="3">
        <v>93205</v>
      </c>
      <c r="JEP295" s="3">
        <v>93205</v>
      </c>
      <c r="JEQ295" s="3">
        <v>93205</v>
      </c>
      <c r="JER295" s="3">
        <v>93205</v>
      </c>
      <c r="JES295" s="3">
        <v>93205</v>
      </c>
      <c r="JET295" s="3">
        <v>93205</v>
      </c>
      <c r="JEU295" s="3">
        <v>93205</v>
      </c>
      <c r="JEV295" s="3">
        <v>93205</v>
      </c>
      <c r="JEW295" s="3">
        <v>93205</v>
      </c>
      <c r="JEX295" s="3">
        <v>93205</v>
      </c>
      <c r="JEY295" s="3">
        <v>93205</v>
      </c>
      <c r="JEZ295" s="3">
        <v>93205</v>
      </c>
      <c r="JFA295" s="3">
        <v>93205</v>
      </c>
      <c r="JFB295" s="3">
        <v>93205</v>
      </c>
      <c r="JFC295" s="3">
        <v>93205</v>
      </c>
      <c r="JFD295" s="3">
        <v>93205</v>
      </c>
      <c r="JFE295" s="3">
        <v>93205</v>
      </c>
      <c r="JFF295" s="3">
        <v>93205</v>
      </c>
      <c r="JFG295" s="3">
        <v>93205</v>
      </c>
      <c r="JFH295" s="3">
        <v>93205</v>
      </c>
      <c r="JFI295" s="3">
        <v>93205</v>
      </c>
      <c r="JFJ295" s="3">
        <v>93205</v>
      </c>
      <c r="JFK295" s="3">
        <v>93205</v>
      </c>
      <c r="JFL295" s="3">
        <v>93205</v>
      </c>
      <c r="JFM295" s="3">
        <v>93205</v>
      </c>
      <c r="JFN295" s="3">
        <v>93205</v>
      </c>
      <c r="JFO295" s="3">
        <v>93205</v>
      </c>
      <c r="JFP295" s="3">
        <v>93205</v>
      </c>
      <c r="JFQ295" s="3">
        <v>93205</v>
      </c>
      <c r="JFR295" s="3">
        <v>93205</v>
      </c>
      <c r="JFS295" s="3">
        <v>93205</v>
      </c>
      <c r="JFT295" s="3">
        <v>93205</v>
      </c>
      <c r="JFU295" s="3">
        <v>93205</v>
      </c>
      <c r="JFV295" s="3">
        <v>93205</v>
      </c>
      <c r="JFW295" s="3">
        <v>93205</v>
      </c>
      <c r="JFX295" s="3">
        <v>93205</v>
      </c>
      <c r="JFY295" s="3">
        <v>93205</v>
      </c>
      <c r="JFZ295" s="3">
        <v>93205</v>
      </c>
      <c r="JGA295" s="3">
        <v>93205</v>
      </c>
      <c r="JGB295" s="3">
        <v>93205</v>
      </c>
      <c r="JGC295" s="3">
        <v>93205</v>
      </c>
      <c r="JGD295" s="3">
        <v>93205</v>
      </c>
      <c r="JGE295" s="3">
        <v>93205</v>
      </c>
      <c r="JGF295" s="3">
        <v>93205</v>
      </c>
      <c r="JGG295" s="3">
        <v>93205</v>
      </c>
      <c r="JGH295" s="3">
        <v>93205</v>
      </c>
      <c r="JGI295" s="3">
        <v>93205</v>
      </c>
      <c r="JGJ295" s="3">
        <v>93205</v>
      </c>
      <c r="JGK295" s="3">
        <v>93205</v>
      </c>
      <c r="JGL295" s="3">
        <v>93205</v>
      </c>
      <c r="JGM295" s="3">
        <v>93205</v>
      </c>
      <c r="JGN295" s="3">
        <v>93205</v>
      </c>
      <c r="JGO295" s="3">
        <v>93205</v>
      </c>
      <c r="JGP295" s="3">
        <v>93205</v>
      </c>
      <c r="JGQ295" s="3">
        <v>93205</v>
      </c>
      <c r="JGR295" s="3">
        <v>93205</v>
      </c>
      <c r="JGS295" s="3">
        <v>93205</v>
      </c>
      <c r="JGT295" s="3">
        <v>93205</v>
      </c>
      <c r="JGU295" s="3">
        <v>93205</v>
      </c>
      <c r="JGV295" s="3">
        <v>93205</v>
      </c>
      <c r="JGW295" s="3">
        <v>93205</v>
      </c>
      <c r="JGX295" s="3">
        <v>93205</v>
      </c>
      <c r="JGY295" s="3">
        <v>93205</v>
      </c>
      <c r="JGZ295" s="3">
        <v>93205</v>
      </c>
      <c r="JHA295" s="3">
        <v>93205</v>
      </c>
      <c r="JHB295" s="3">
        <v>93205</v>
      </c>
      <c r="JHC295" s="3">
        <v>93205</v>
      </c>
      <c r="JHD295" s="3">
        <v>93205</v>
      </c>
      <c r="JHE295" s="3">
        <v>93205</v>
      </c>
      <c r="JHF295" s="3">
        <v>93205</v>
      </c>
      <c r="JHG295" s="3">
        <v>93205</v>
      </c>
      <c r="JHH295" s="3">
        <v>93205</v>
      </c>
      <c r="JHI295" s="3">
        <v>93205</v>
      </c>
      <c r="JHJ295" s="3">
        <v>93205</v>
      </c>
      <c r="JHK295" s="3">
        <v>93205</v>
      </c>
      <c r="JHL295" s="3">
        <v>93205</v>
      </c>
      <c r="JHM295" s="3">
        <v>93205</v>
      </c>
      <c r="JHN295" s="3">
        <v>93205</v>
      </c>
      <c r="JHO295" s="3">
        <v>93205</v>
      </c>
      <c r="JHP295" s="3">
        <v>93205</v>
      </c>
      <c r="JHQ295" s="3">
        <v>93205</v>
      </c>
      <c r="JHR295" s="3">
        <v>93205</v>
      </c>
      <c r="JHS295" s="3">
        <v>93205</v>
      </c>
      <c r="JHT295" s="3">
        <v>93205</v>
      </c>
      <c r="JHU295" s="3">
        <v>93205</v>
      </c>
      <c r="JHV295" s="3">
        <v>93205</v>
      </c>
      <c r="JHW295" s="3">
        <v>93205</v>
      </c>
      <c r="JHX295" s="3">
        <v>93205</v>
      </c>
      <c r="JHY295" s="3">
        <v>93205</v>
      </c>
      <c r="JHZ295" s="3">
        <v>93205</v>
      </c>
      <c r="JIA295" s="3">
        <v>93205</v>
      </c>
      <c r="JIB295" s="3">
        <v>93205</v>
      </c>
      <c r="JIC295" s="3">
        <v>93205</v>
      </c>
      <c r="JID295" s="3">
        <v>93205</v>
      </c>
      <c r="JIE295" s="3">
        <v>93205</v>
      </c>
      <c r="JIF295" s="3">
        <v>93205</v>
      </c>
      <c r="JIG295" s="3">
        <v>93205</v>
      </c>
      <c r="JIH295" s="3">
        <v>93205</v>
      </c>
      <c r="JII295" s="3">
        <v>93205</v>
      </c>
      <c r="JIJ295" s="3">
        <v>93205</v>
      </c>
      <c r="JIK295" s="3">
        <v>93205</v>
      </c>
      <c r="JIL295" s="3">
        <v>93205</v>
      </c>
      <c r="JIM295" s="3">
        <v>93205</v>
      </c>
      <c r="JIN295" s="3">
        <v>93205</v>
      </c>
      <c r="JIO295" s="3">
        <v>93205</v>
      </c>
      <c r="JIP295" s="3">
        <v>93205</v>
      </c>
      <c r="JIQ295" s="3">
        <v>93205</v>
      </c>
      <c r="JIR295" s="3">
        <v>93205</v>
      </c>
      <c r="JIS295" s="3">
        <v>93205</v>
      </c>
      <c r="JIT295" s="3">
        <v>93205</v>
      </c>
      <c r="JIU295" s="3">
        <v>93205</v>
      </c>
      <c r="JIV295" s="3">
        <v>93205</v>
      </c>
      <c r="JIW295" s="3">
        <v>93205</v>
      </c>
      <c r="JIX295" s="3">
        <v>93205</v>
      </c>
      <c r="JIY295" s="3">
        <v>93205</v>
      </c>
      <c r="JIZ295" s="3">
        <v>93205</v>
      </c>
      <c r="JJA295" s="3">
        <v>93205</v>
      </c>
      <c r="JJB295" s="3">
        <v>93205</v>
      </c>
      <c r="JJC295" s="3">
        <v>93205</v>
      </c>
      <c r="JJD295" s="3">
        <v>93205</v>
      </c>
      <c r="JJE295" s="3">
        <v>93205</v>
      </c>
      <c r="JJF295" s="3">
        <v>93205</v>
      </c>
      <c r="JJG295" s="3">
        <v>93205</v>
      </c>
      <c r="JJH295" s="3">
        <v>93205</v>
      </c>
      <c r="JJI295" s="3">
        <v>93205</v>
      </c>
      <c r="JJJ295" s="3">
        <v>93205</v>
      </c>
      <c r="JJK295" s="3">
        <v>93205</v>
      </c>
      <c r="JJL295" s="3">
        <v>93205</v>
      </c>
      <c r="JJM295" s="3">
        <v>93205</v>
      </c>
      <c r="JJN295" s="3">
        <v>93205</v>
      </c>
      <c r="JJO295" s="3">
        <v>93205</v>
      </c>
      <c r="JJP295" s="3">
        <v>93205</v>
      </c>
      <c r="JJQ295" s="3">
        <v>93205</v>
      </c>
      <c r="JJR295" s="3">
        <v>93205</v>
      </c>
      <c r="JJS295" s="3">
        <v>93205</v>
      </c>
      <c r="JJT295" s="3">
        <v>93205</v>
      </c>
      <c r="JJU295" s="3">
        <v>93205</v>
      </c>
      <c r="JJV295" s="3">
        <v>93205</v>
      </c>
      <c r="JJW295" s="3">
        <v>93205</v>
      </c>
      <c r="JJX295" s="3">
        <v>93205</v>
      </c>
      <c r="JJY295" s="3">
        <v>93205</v>
      </c>
      <c r="JJZ295" s="3">
        <v>93205</v>
      </c>
      <c r="JKA295" s="3">
        <v>93205</v>
      </c>
      <c r="JKB295" s="3">
        <v>93205</v>
      </c>
      <c r="JKC295" s="3">
        <v>93205</v>
      </c>
      <c r="JKD295" s="3">
        <v>93205</v>
      </c>
      <c r="JKE295" s="3">
        <v>93205</v>
      </c>
      <c r="JKF295" s="3">
        <v>93205</v>
      </c>
      <c r="JKG295" s="3">
        <v>93205</v>
      </c>
      <c r="JKH295" s="3">
        <v>93205</v>
      </c>
      <c r="JKI295" s="3">
        <v>93205</v>
      </c>
      <c r="JKJ295" s="3">
        <v>93205</v>
      </c>
      <c r="JKK295" s="3">
        <v>93205</v>
      </c>
      <c r="JKL295" s="3">
        <v>93205</v>
      </c>
      <c r="JKM295" s="3">
        <v>93205</v>
      </c>
      <c r="JKN295" s="3">
        <v>93205</v>
      </c>
      <c r="JKO295" s="3">
        <v>93205</v>
      </c>
      <c r="JKP295" s="3">
        <v>93205</v>
      </c>
      <c r="JKQ295" s="3">
        <v>93205</v>
      </c>
      <c r="JKR295" s="3">
        <v>93205</v>
      </c>
      <c r="JKS295" s="3">
        <v>93205</v>
      </c>
      <c r="JKT295" s="3">
        <v>93205</v>
      </c>
      <c r="JKU295" s="3">
        <v>93205</v>
      </c>
      <c r="JKV295" s="3">
        <v>93205</v>
      </c>
      <c r="JKW295" s="3">
        <v>93205</v>
      </c>
      <c r="JKX295" s="3">
        <v>93205</v>
      </c>
      <c r="JKY295" s="3">
        <v>93205</v>
      </c>
      <c r="JKZ295" s="3">
        <v>93205</v>
      </c>
      <c r="JLA295" s="3">
        <v>93205</v>
      </c>
      <c r="JLB295" s="3">
        <v>93205</v>
      </c>
      <c r="JLC295" s="3">
        <v>93205</v>
      </c>
      <c r="JLD295" s="3">
        <v>93205</v>
      </c>
      <c r="JLE295" s="3">
        <v>93205</v>
      </c>
      <c r="JLF295" s="3">
        <v>93205</v>
      </c>
      <c r="JLG295" s="3">
        <v>93205</v>
      </c>
      <c r="JLH295" s="3">
        <v>93205</v>
      </c>
      <c r="JLI295" s="3">
        <v>93205</v>
      </c>
      <c r="JLJ295" s="3">
        <v>93205</v>
      </c>
      <c r="JLK295" s="3">
        <v>93205</v>
      </c>
      <c r="JLL295" s="3">
        <v>93205</v>
      </c>
      <c r="JLM295" s="3">
        <v>93205</v>
      </c>
      <c r="JLN295" s="3">
        <v>93205</v>
      </c>
      <c r="JLO295" s="3">
        <v>93205</v>
      </c>
      <c r="JLP295" s="3">
        <v>93205</v>
      </c>
      <c r="JLQ295" s="3">
        <v>93205</v>
      </c>
      <c r="JLR295" s="3">
        <v>93205</v>
      </c>
      <c r="JLS295" s="3">
        <v>93205</v>
      </c>
      <c r="JLT295" s="3">
        <v>93205</v>
      </c>
      <c r="JLU295" s="3">
        <v>93205</v>
      </c>
      <c r="JLV295" s="3">
        <v>93205</v>
      </c>
      <c r="JLW295" s="3">
        <v>93205</v>
      </c>
      <c r="JLX295" s="3">
        <v>93205</v>
      </c>
      <c r="JLY295" s="3">
        <v>93205</v>
      </c>
      <c r="JLZ295" s="3">
        <v>93205</v>
      </c>
      <c r="JMA295" s="3">
        <v>93205</v>
      </c>
      <c r="JMB295" s="3">
        <v>93205</v>
      </c>
      <c r="JMC295" s="3">
        <v>93205</v>
      </c>
      <c r="JMD295" s="3">
        <v>93205</v>
      </c>
      <c r="JME295" s="3">
        <v>93205</v>
      </c>
      <c r="JMF295" s="3">
        <v>93205</v>
      </c>
      <c r="JMG295" s="3">
        <v>93205</v>
      </c>
      <c r="JMH295" s="3">
        <v>93205</v>
      </c>
      <c r="JMI295" s="3">
        <v>93205</v>
      </c>
      <c r="JMJ295" s="3">
        <v>93205</v>
      </c>
      <c r="JMK295" s="3">
        <v>93205</v>
      </c>
      <c r="JML295" s="3">
        <v>93205</v>
      </c>
      <c r="JMM295" s="3">
        <v>93205</v>
      </c>
      <c r="JMN295" s="3">
        <v>93205</v>
      </c>
      <c r="JMO295" s="3">
        <v>93205</v>
      </c>
      <c r="JMP295" s="3">
        <v>93205</v>
      </c>
      <c r="JMQ295" s="3">
        <v>93205</v>
      </c>
      <c r="JMR295" s="3">
        <v>93205</v>
      </c>
      <c r="JMS295" s="3">
        <v>93205</v>
      </c>
      <c r="JMT295" s="3">
        <v>93205</v>
      </c>
      <c r="JMU295" s="3">
        <v>93205</v>
      </c>
      <c r="JMV295" s="3">
        <v>93205</v>
      </c>
      <c r="JMW295" s="3">
        <v>93205</v>
      </c>
      <c r="JMX295" s="3">
        <v>93205</v>
      </c>
      <c r="JMY295" s="3">
        <v>93205</v>
      </c>
      <c r="JMZ295" s="3">
        <v>93205</v>
      </c>
      <c r="JNA295" s="3">
        <v>93205</v>
      </c>
      <c r="JNB295" s="3">
        <v>93205</v>
      </c>
      <c r="JNC295" s="3">
        <v>93205</v>
      </c>
      <c r="JND295" s="3">
        <v>93205</v>
      </c>
      <c r="JNE295" s="3">
        <v>93205</v>
      </c>
      <c r="JNF295" s="3">
        <v>93205</v>
      </c>
      <c r="JNG295" s="3">
        <v>93205</v>
      </c>
      <c r="JNH295" s="3">
        <v>93205</v>
      </c>
      <c r="JNI295" s="3">
        <v>93205</v>
      </c>
      <c r="JNJ295" s="3">
        <v>93205</v>
      </c>
      <c r="JNK295" s="3">
        <v>93205</v>
      </c>
      <c r="JNL295" s="3">
        <v>93205</v>
      </c>
      <c r="JNM295" s="3">
        <v>93205</v>
      </c>
      <c r="JNN295" s="3">
        <v>93205</v>
      </c>
      <c r="JNO295" s="3">
        <v>93205</v>
      </c>
      <c r="JNP295" s="3">
        <v>93205</v>
      </c>
      <c r="JNQ295" s="3">
        <v>93205</v>
      </c>
      <c r="JNR295" s="3">
        <v>93205</v>
      </c>
      <c r="JNS295" s="3">
        <v>93205</v>
      </c>
      <c r="JNT295" s="3">
        <v>93205</v>
      </c>
      <c r="JNU295" s="3">
        <v>93205</v>
      </c>
      <c r="JNV295" s="3">
        <v>93205</v>
      </c>
      <c r="JNW295" s="3">
        <v>93205</v>
      </c>
      <c r="JNX295" s="3">
        <v>93205</v>
      </c>
      <c r="JNY295" s="3">
        <v>93205</v>
      </c>
      <c r="JNZ295" s="3">
        <v>93205</v>
      </c>
      <c r="JOA295" s="3">
        <v>93205</v>
      </c>
      <c r="JOB295" s="3">
        <v>93205</v>
      </c>
      <c r="JOC295" s="3">
        <v>93205</v>
      </c>
      <c r="JOD295" s="3">
        <v>93205</v>
      </c>
      <c r="JOE295" s="3">
        <v>93205</v>
      </c>
      <c r="JOF295" s="3">
        <v>93205</v>
      </c>
      <c r="JOG295" s="3">
        <v>93205</v>
      </c>
      <c r="JOH295" s="3">
        <v>93205</v>
      </c>
      <c r="JOI295" s="3">
        <v>93205</v>
      </c>
      <c r="JOJ295" s="3">
        <v>93205</v>
      </c>
      <c r="JOK295" s="3">
        <v>93205</v>
      </c>
      <c r="JOL295" s="3">
        <v>93205</v>
      </c>
      <c r="JOM295" s="3">
        <v>93205</v>
      </c>
      <c r="JON295" s="3">
        <v>93205</v>
      </c>
      <c r="JOO295" s="3">
        <v>93205</v>
      </c>
      <c r="JOP295" s="3">
        <v>93205</v>
      </c>
      <c r="JOQ295" s="3">
        <v>93205</v>
      </c>
      <c r="JOR295" s="3">
        <v>93205</v>
      </c>
      <c r="JOS295" s="3">
        <v>93205</v>
      </c>
      <c r="JOT295" s="3">
        <v>93205</v>
      </c>
      <c r="JOU295" s="3">
        <v>93205</v>
      </c>
      <c r="JOV295" s="3">
        <v>93205</v>
      </c>
      <c r="JOW295" s="3">
        <v>93205</v>
      </c>
      <c r="JOX295" s="3">
        <v>93205</v>
      </c>
      <c r="JOY295" s="3">
        <v>93205</v>
      </c>
      <c r="JOZ295" s="3">
        <v>93205</v>
      </c>
      <c r="JPA295" s="3">
        <v>93205</v>
      </c>
      <c r="JPB295" s="3">
        <v>93205</v>
      </c>
      <c r="JPC295" s="3">
        <v>93205</v>
      </c>
      <c r="JPD295" s="3">
        <v>93205</v>
      </c>
      <c r="JPE295" s="3">
        <v>93205</v>
      </c>
      <c r="JPF295" s="3">
        <v>93205</v>
      </c>
      <c r="JPG295" s="3">
        <v>93205</v>
      </c>
      <c r="JPH295" s="3">
        <v>93205</v>
      </c>
      <c r="JPI295" s="3">
        <v>93205</v>
      </c>
      <c r="JPJ295" s="3">
        <v>93205</v>
      </c>
      <c r="JPK295" s="3">
        <v>93205</v>
      </c>
      <c r="JPL295" s="3">
        <v>93205</v>
      </c>
      <c r="JPM295" s="3">
        <v>93205</v>
      </c>
      <c r="JPN295" s="3">
        <v>93205</v>
      </c>
      <c r="JPO295" s="3">
        <v>93205</v>
      </c>
      <c r="JPP295" s="3">
        <v>93205</v>
      </c>
      <c r="JPQ295" s="3">
        <v>93205</v>
      </c>
      <c r="JPR295" s="3">
        <v>93205</v>
      </c>
      <c r="JPS295" s="3">
        <v>93205</v>
      </c>
      <c r="JPT295" s="3">
        <v>93205</v>
      </c>
      <c r="JPU295" s="3">
        <v>93205</v>
      </c>
      <c r="JPV295" s="3">
        <v>93205</v>
      </c>
      <c r="JPW295" s="3">
        <v>93205</v>
      </c>
      <c r="JPX295" s="3">
        <v>93205</v>
      </c>
      <c r="JPY295" s="3">
        <v>93205</v>
      </c>
      <c r="JPZ295" s="3">
        <v>93205</v>
      </c>
      <c r="JQA295" s="3">
        <v>93205</v>
      </c>
      <c r="JQB295" s="3">
        <v>93205</v>
      </c>
      <c r="JQC295" s="3">
        <v>93205</v>
      </c>
      <c r="JQD295" s="3">
        <v>93205</v>
      </c>
      <c r="JQE295" s="3">
        <v>93205</v>
      </c>
      <c r="JQF295" s="3">
        <v>93205</v>
      </c>
      <c r="JQG295" s="3">
        <v>93205</v>
      </c>
      <c r="JQH295" s="3">
        <v>93205</v>
      </c>
      <c r="JQI295" s="3">
        <v>93205</v>
      </c>
      <c r="JQJ295" s="3">
        <v>93205</v>
      </c>
      <c r="JQK295" s="3">
        <v>93205</v>
      </c>
      <c r="JQL295" s="3">
        <v>93205</v>
      </c>
      <c r="JQM295" s="3">
        <v>93205</v>
      </c>
      <c r="JQN295" s="3">
        <v>93205</v>
      </c>
      <c r="JQO295" s="3">
        <v>93205</v>
      </c>
      <c r="JQP295" s="3">
        <v>93205</v>
      </c>
      <c r="JQQ295" s="3">
        <v>93205</v>
      </c>
      <c r="JQR295" s="3">
        <v>93205</v>
      </c>
      <c r="JQS295" s="3">
        <v>93205</v>
      </c>
      <c r="JQT295" s="3">
        <v>93205</v>
      </c>
      <c r="JQU295" s="3">
        <v>93205</v>
      </c>
      <c r="JQV295" s="3">
        <v>93205</v>
      </c>
      <c r="JQW295" s="3">
        <v>93205</v>
      </c>
      <c r="JQX295" s="3">
        <v>93205</v>
      </c>
      <c r="JQY295" s="3">
        <v>93205</v>
      </c>
      <c r="JQZ295" s="3">
        <v>93205</v>
      </c>
      <c r="JRA295" s="3">
        <v>93205</v>
      </c>
      <c r="JRB295" s="3">
        <v>93205</v>
      </c>
      <c r="JRC295" s="3">
        <v>93205</v>
      </c>
      <c r="JRD295" s="3">
        <v>93205</v>
      </c>
      <c r="JRE295" s="3">
        <v>93205</v>
      </c>
      <c r="JRF295" s="3">
        <v>93205</v>
      </c>
      <c r="JRG295" s="3">
        <v>93205</v>
      </c>
      <c r="JRH295" s="3">
        <v>93205</v>
      </c>
      <c r="JRI295" s="3">
        <v>93205</v>
      </c>
      <c r="JRJ295" s="3">
        <v>93205</v>
      </c>
      <c r="JRK295" s="3">
        <v>93205</v>
      </c>
      <c r="JRL295" s="3">
        <v>93205</v>
      </c>
      <c r="JRM295" s="3">
        <v>93205</v>
      </c>
      <c r="JRN295" s="3">
        <v>93205</v>
      </c>
      <c r="JRO295" s="3">
        <v>93205</v>
      </c>
      <c r="JRP295" s="3">
        <v>93205</v>
      </c>
      <c r="JRQ295" s="3">
        <v>93205</v>
      </c>
      <c r="JRR295" s="3">
        <v>93205</v>
      </c>
      <c r="JRS295" s="3">
        <v>93205</v>
      </c>
      <c r="JRT295" s="3">
        <v>93205</v>
      </c>
      <c r="JRU295" s="3">
        <v>93205</v>
      </c>
      <c r="JRV295" s="3">
        <v>93205</v>
      </c>
      <c r="JRW295" s="3">
        <v>93205</v>
      </c>
      <c r="JRX295" s="3">
        <v>93205</v>
      </c>
      <c r="JRY295" s="3">
        <v>93205</v>
      </c>
      <c r="JRZ295" s="3">
        <v>93205</v>
      </c>
      <c r="JSA295" s="3">
        <v>93205</v>
      </c>
      <c r="JSB295" s="3">
        <v>93205</v>
      </c>
      <c r="JSC295" s="3">
        <v>93205</v>
      </c>
      <c r="JSD295" s="3">
        <v>93205</v>
      </c>
      <c r="JSE295" s="3">
        <v>93205</v>
      </c>
      <c r="JSF295" s="3">
        <v>93205</v>
      </c>
      <c r="JSG295" s="3">
        <v>93205</v>
      </c>
      <c r="JSH295" s="3">
        <v>93205</v>
      </c>
      <c r="JSI295" s="3">
        <v>93205</v>
      </c>
      <c r="JSJ295" s="3">
        <v>93205</v>
      </c>
      <c r="JSK295" s="3">
        <v>93205</v>
      </c>
      <c r="JSL295" s="3">
        <v>93205</v>
      </c>
      <c r="JSM295" s="3">
        <v>93205</v>
      </c>
      <c r="JSN295" s="3">
        <v>93205</v>
      </c>
      <c r="JSO295" s="3">
        <v>93205</v>
      </c>
      <c r="JSP295" s="3">
        <v>93205</v>
      </c>
      <c r="JSQ295" s="3">
        <v>93205</v>
      </c>
      <c r="JSR295" s="3">
        <v>93205</v>
      </c>
      <c r="JSS295" s="3">
        <v>93205</v>
      </c>
      <c r="JST295" s="3">
        <v>93205</v>
      </c>
      <c r="JSU295" s="3">
        <v>93205</v>
      </c>
      <c r="JSV295" s="3">
        <v>93205</v>
      </c>
      <c r="JSW295" s="3">
        <v>93205</v>
      </c>
      <c r="JSX295" s="3">
        <v>93205</v>
      </c>
      <c r="JSY295" s="3">
        <v>93205</v>
      </c>
      <c r="JSZ295" s="3">
        <v>93205</v>
      </c>
      <c r="JTA295" s="3">
        <v>93205</v>
      </c>
      <c r="JTB295" s="3">
        <v>93205</v>
      </c>
      <c r="JTC295" s="3">
        <v>93205</v>
      </c>
      <c r="JTD295" s="3">
        <v>93205</v>
      </c>
      <c r="JTE295" s="3">
        <v>93205</v>
      </c>
      <c r="JTF295" s="3">
        <v>93205</v>
      </c>
      <c r="JTG295" s="3">
        <v>93205</v>
      </c>
      <c r="JTH295" s="3">
        <v>93205</v>
      </c>
      <c r="JTI295" s="3">
        <v>93205</v>
      </c>
      <c r="JTJ295" s="3">
        <v>93205</v>
      </c>
      <c r="JTK295" s="3">
        <v>93205</v>
      </c>
      <c r="JTL295" s="3">
        <v>93205</v>
      </c>
      <c r="JTM295" s="3">
        <v>93205</v>
      </c>
      <c r="JTN295" s="3">
        <v>93205</v>
      </c>
      <c r="JTO295" s="3">
        <v>93205</v>
      </c>
      <c r="JTP295" s="3">
        <v>93205</v>
      </c>
      <c r="JTQ295" s="3">
        <v>93205</v>
      </c>
      <c r="JTR295" s="3">
        <v>93205</v>
      </c>
      <c r="JTS295" s="3">
        <v>93205</v>
      </c>
      <c r="JTT295" s="3">
        <v>93205</v>
      </c>
      <c r="JTU295" s="3">
        <v>93205</v>
      </c>
      <c r="JTV295" s="3">
        <v>93205</v>
      </c>
      <c r="JTW295" s="3">
        <v>93205</v>
      </c>
      <c r="JTX295" s="3">
        <v>93205</v>
      </c>
      <c r="JTY295" s="3">
        <v>93205</v>
      </c>
      <c r="JTZ295" s="3">
        <v>93205</v>
      </c>
      <c r="JUA295" s="3">
        <v>93205</v>
      </c>
      <c r="JUB295" s="3">
        <v>93205</v>
      </c>
      <c r="JUC295" s="3">
        <v>93205</v>
      </c>
      <c r="JUD295" s="3">
        <v>93205</v>
      </c>
      <c r="JUE295" s="3">
        <v>93205</v>
      </c>
      <c r="JUF295" s="3">
        <v>93205</v>
      </c>
      <c r="JUG295" s="3">
        <v>93205</v>
      </c>
      <c r="JUH295" s="3">
        <v>93205</v>
      </c>
      <c r="JUI295" s="3">
        <v>93205</v>
      </c>
      <c r="JUJ295" s="3">
        <v>93205</v>
      </c>
      <c r="JUK295" s="3">
        <v>93205</v>
      </c>
      <c r="JUL295" s="3">
        <v>93205</v>
      </c>
      <c r="JUM295" s="3">
        <v>93205</v>
      </c>
      <c r="JUN295" s="3">
        <v>93205</v>
      </c>
      <c r="JUO295" s="3">
        <v>93205</v>
      </c>
      <c r="JUP295" s="3">
        <v>93205</v>
      </c>
      <c r="JUQ295" s="3">
        <v>93205</v>
      </c>
      <c r="JUR295" s="3">
        <v>93205</v>
      </c>
      <c r="JUS295" s="3">
        <v>93205</v>
      </c>
      <c r="JUT295" s="3">
        <v>93205</v>
      </c>
      <c r="JUU295" s="3">
        <v>93205</v>
      </c>
      <c r="JUV295" s="3">
        <v>93205</v>
      </c>
      <c r="JUW295" s="3">
        <v>93205</v>
      </c>
      <c r="JUX295" s="3">
        <v>93205</v>
      </c>
      <c r="JUY295" s="3">
        <v>93205</v>
      </c>
      <c r="JUZ295" s="3">
        <v>93205</v>
      </c>
      <c r="JVA295" s="3">
        <v>93205</v>
      </c>
      <c r="JVB295" s="3">
        <v>93205</v>
      </c>
      <c r="JVC295" s="3">
        <v>93205</v>
      </c>
      <c r="JVD295" s="3">
        <v>93205</v>
      </c>
      <c r="JVE295" s="3">
        <v>93205</v>
      </c>
      <c r="JVF295" s="3">
        <v>93205</v>
      </c>
      <c r="JVG295" s="3">
        <v>93205</v>
      </c>
      <c r="JVH295" s="3">
        <v>93205</v>
      </c>
      <c r="JVI295" s="3">
        <v>93205</v>
      </c>
      <c r="JVJ295" s="3">
        <v>93205</v>
      </c>
      <c r="JVK295" s="3">
        <v>93205</v>
      </c>
      <c r="JVL295" s="3">
        <v>93205</v>
      </c>
      <c r="JVM295" s="3">
        <v>93205</v>
      </c>
      <c r="JVN295" s="3">
        <v>93205</v>
      </c>
      <c r="JVO295" s="3">
        <v>93205</v>
      </c>
      <c r="JVP295" s="3">
        <v>93205</v>
      </c>
      <c r="JVQ295" s="3">
        <v>93205</v>
      </c>
      <c r="JVR295" s="3">
        <v>93205</v>
      </c>
      <c r="JVS295" s="3">
        <v>93205</v>
      </c>
      <c r="JVT295" s="3">
        <v>93205</v>
      </c>
      <c r="JVU295" s="3">
        <v>93205</v>
      </c>
      <c r="JVV295" s="3">
        <v>93205</v>
      </c>
      <c r="JVW295" s="3">
        <v>93205</v>
      </c>
      <c r="JVX295" s="3">
        <v>93205</v>
      </c>
      <c r="JVY295" s="3">
        <v>93205</v>
      </c>
      <c r="JVZ295" s="3">
        <v>93205</v>
      </c>
      <c r="JWA295" s="3">
        <v>93205</v>
      </c>
      <c r="JWB295" s="3">
        <v>93205</v>
      </c>
      <c r="JWC295" s="3">
        <v>93205</v>
      </c>
      <c r="JWD295" s="3">
        <v>93205</v>
      </c>
      <c r="JWE295" s="3">
        <v>93205</v>
      </c>
      <c r="JWF295" s="3">
        <v>93205</v>
      </c>
      <c r="JWG295" s="3">
        <v>93205</v>
      </c>
      <c r="JWH295" s="3">
        <v>93205</v>
      </c>
      <c r="JWI295" s="3">
        <v>93205</v>
      </c>
      <c r="JWJ295" s="3">
        <v>93205</v>
      </c>
      <c r="JWK295" s="3">
        <v>93205</v>
      </c>
      <c r="JWL295" s="3">
        <v>93205</v>
      </c>
      <c r="JWM295" s="3">
        <v>93205</v>
      </c>
      <c r="JWN295" s="3">
        <v>93205</v>
      </c>
      <c r="JWO295" s="3">
        <v>93205</v>
      </c>
      <c r="JWP295" s="3">
        <v>93205</v>
      </c>
      <c r="JWQ295" s="3">
        <v>93205</v>
      </c>
      <c r="JWR295" s="3">
        <v>93205</v>
      </c>
      <c r="JWS295" s="3">
        <v>93205</v>
      </c>
      <c r="JWT295" s="3">
        <v>93205</v>
      </c>
      <c r="JWU295" s="3">
        <v>93205</v>
      </c>
      <c r="JWV295" s="3">
        <v>93205</v>
      </c>
      <c r="JWW295" s="3">
        <v>93205</v>
      </c>
      <c r="JWX295" s="3">
        <v>93205</v>
      </c>
      <c r="JWY295" s="3">
        <v>93205</v>
      </c>
      <c r="JWZ295" s="3">
        <v>93205</v>
      </c>
      <c r="JXA295" s="3">
        <v>93205</v>
      </c>
      <c r="JXB295" s="3">
        <v>93205</v>
      </c>
      <c r="JXC295" s="3">
        <v>93205</v>
      </c>
      <c r="JXD295" s="3">
        <v>93205</v>
      </c>
      <c r="JXE295" s="3">
        <v>93205</v>
      </c>
      <c r="JXF295" s="3">
        <v>93205</v>
      </c>
      <c r="JXG295" s="3">
        <v>93205</v>
      </c>
      <c r="JXH295" s="3">
        <v>93205</v>
      </c>
      <c r="JXI295" s="3">
        <v>93205</v>
      </c>
      <c r="JXJ295" s="3">
        <v>93205</v>
      </c>
      <c r="JXK295" s="3">
        <v>93205</v>
      </c>
      <c r="JXL295" s="3">
        <v>93205</v>
      </c>
      <c r="JXM295" s="3">
        <v>93205</v>
      </c>
      <c r="JXN295" s="3">
        <v>93205</v>
      </c>
      <c r="JXO295" s="3">
        <v>93205</v>
      </c>
      <c r="JXP295" s="3">
        <v>93205</v>
      </c>
      <c r="JXQ295" s="3">
        <v>93205</v>
      </c>
      <c r="JXR295" s="3">
        <v>93205</v>
      </c>
      <c r="JXS295" s="3">
        <v>93205</v>
      </c>
      <c r="JXT295" s="3">
        <v>93205</v>
      </c>
      <c r="JXU295" s="3">
        <v>93205</v>
      </c>
      <c r="JXV295" s="3">
        <v>93205</v>
      </c>
      <c r="JXW295" s="3">
        <v>93205</v>
      </c>
      <c r="JXX295" s="3">
        <v>93205</v>
      </c>
      <c r="JXY295" s="3">
        <v>93205</v>
      </c>
      <c r="JXZ295" s="3">
        <v>93205</v>
      </c>
      <c r="JYA295" s="3">
        <v>93205</v>
      </c>
      <c r="JYB295" s="3">
        <v>93205</v>
      </c>
      <c r="JYC295" s="3">
        <v>93205</v>
      </c>
      <c r="JYD295" s="3">
        <v>93205</v>
      </c>
      <c r="JYE295" s="3">
        <v>93205</v>
      </c>
      <c r="JYF295" s="3">
        <v>93205</v>
      </c>
      <c r="JYG295" s="3">
        <v>93205</v>
      </c>
      <c r="JYH295" s="3">
        <v>93205</v>
      </c>
      <c r="JYI295" s="3">
        <v>93205</v>
      </c>
      <c r="JYJ295" s="3">
        <v>93205</v>
      </c>
      <c r="JYK295" s="3">
        <v>93205</v>
      </c>
      <c r="JYL295" s="3">
        <v>93205</v>
      </c>
      <c r="JYM295" s="3">
        <v>93205</v>
      </c>
      <c r="JYN295" s="3">
        <v>93205</v>
      </c>
      <c r="JYO295" s="3">
        <v>93205</v>
      </c>
      <c r="JYP295" s="3">
        <v>93205</v>
      </c>
      <c r="JYQ295" s="3">
        <v>93205</v>
      </c>
      <c r="JYR295" s="3">
        <v>93205</v>
      </c>
      <c r="JYS295" s="3">
        <v>93205</v>
      </c>
      <c r="JYT295" s="3">
        <v>93205</v>
      </c>
      <c r="JYU295" s="3">
        <v>93205</v>
      </c>
      <c r="JYV295" s="3">
        <v>93205</v>
      </c>
      <c r="JYW295" s="3">
        <v>93205</v>
      </c>
      <c r="JYX295" s="3">
        <v>93205</v>
      </c>
      <c r="JYY295" s="3">
        <v>93205</v>
      </c>
      <c r="JYZ295" s="3">
        <v>93205</v>
      </c>
      <c r="JZA295" s="3">
        <v>93205</v>
      </c>
      <c r="JZB295" s="3">
        <v>93205</v>
      </c>
      <c r="JZC295" s="3">
        <v>93205</v>
      </c>
      <c r="JZD295" s="3">
        <v>93205</v>
      </c>
      <c r="JZE295" s="3">
        <v>93205</v>
      </c>
      <c r="JZF295" s="3">
        <v>93205</v>
      </c>
      <c r="JZG295" s="3">
        <v>93205</v>
      </c>
      <c r="JZH295" s="3">
        <v>93205</v>
      </c>
      <c r="JZI295" s="3">
        <v>93205</v>
      </c>
      <c r="JZJ295" s="3">
        <v>93205</v>
      </c>
      <c r="JZK295" s="3">
        <v>93205</v>
      </c>
      <c r="JZL295" s="3">
        <v>93205</v>
      </c>
      <c r="JZM295" s="3">
        <v>93205</v>
      </c>
      <c r="JZN295" s="3">
        <v>93205</v>
      </c>
      <c r="JZO295" s="3">
        <v>93205</v>
      </c>
      <c r="JZP295" s="3">
        <v>93205</v>
      </c>
      <c r="JZQ295" s="3">
        <v>93205</v>
      </c>
      <c r="JZR295" s="3">
        <v>93205</v>
      </c>
      <c r="JZS295" s="3">
        <v>93205</v>
      </c>
      <c r="JZT295" s="3">
        <v>93205</v>
      </c>
      <c r="JZU295" s="3">
        <v>93205</v>
      </c>
      <c r="JZV295" s="3">
        <v>93205</v>
      </c>
      <c r="JZW295" s="3">
        <v>93205</v>
      </c>
      <c r="JZX295" s="3">
        <v>93205</v>
      </c>
      <c r="JZY295" s="3">
        <v>93205</v>
      </c>
      <c r="JZZ295" s="3">
        <v>93205</v>
      </c>
      <c r="KAA295" s="3">
        <v>93205</v>
      </c>
      <c r="KAB295" s="3">
        <v>93205</v>
      </c>
      <c r="KAC295" s="3">
        <v>93205</v>
      </c>
      <c r="KAD295" s="3">
        <v>93205</v>
      </c>
      <c r="KAE295" s="3">
        <v>93205</v>
      </c>
      <c r="KAF295" s="3">
        <v>93205</v>
      </c>
      <c r="KAG295" s="3">
        <v>93205</v>
      </c>
      <c r="KAH295" s="3">
        <v>93205</v>
      </c>
      <c r="KAI295" s="3">
        <v>93205</v>
      </c>
      <c r="KAJ295" s="3">
        <v>93205</v>
      </c>
      <c r="KAK295" s="3">
        <v>93205</v>
      </c>
      <c r="KAL295" s="3">
        <v>93205</v>
      </c>
      <c r="KAM295" s="3">
        <v>93205</v>
      </c>
      <c r="KAN295" s="3">
        <v>93205</v>
      </c>
      <c r="KAO295" s="3">
        <v>93205</v>
      </c>
      <c r="KAP295" s="3">
        <v>93205</v>
      </c>
      <c r="KAQ295" s="3">
        <v>93205</v>
      </c>
      <c r="KAR295" s="3">
        <v>93205</v>
      </c>
      <c r="KAS295" s="3">
        <v>93205</v>
      </c>
      <c r="KAT295" s="3">
        <v>93205</v>
      </c>
      <c r="KAU295" s="3">
        <v>93205</v>
      </c>
      <c r="KAV295" s="3">
        <v>93205</v>
      </c>
      <c r="KAW295" s="3">
        <v>93205</v>
      </c>
      <c r="KAX295" s="3">
        <v>93205</v>
      </c>
      <c r="KAY295" s="3">
        <v>93205</v>
      </c>
      <c r="KAZ295" s="3">
        <v>93205</v>
      </c>
      <c r="KBA295" s="3">
        <v>93205</v>
      </c>
      <c r="KBB295" s="3">
        <v>93205</v>
      </c>
      <c r="KBC295" s="3">
        <v>93205</v>
      </c>
      <c r="KBD295" s="3">
        <v>93205</v>
      </c>
      <c r="KBE295" s="3">
        <v>93205</v>
      </c>
      <c r="KBF295" s="3">
        <v>93205</v>
      </c>
      <c r="KBG295" s="3">
        <v>93205</v>
      </c>
      <c r="KBH295" s="3">
        <v>93205</v>
      </c>
      <c r="KBI295" s="3">
        <v>93205</v>
      </c>
      <c r="KBJ295" s="3">
        <v>93205</v>
      </c>
      <c r="KBK295" s="3">
        <v>93205</v>
      </c>
      <c r="KBL295" s="3">
        <v>93205</v>
      </c>
      <c r="KBM295" s="3">
        <v>93205</v>
      </c>
      <c r="KBN295" s="3">
        <v>93205</v>
      </c>
      <c r="KBO295" s="3">
        <v>93205</v>
      </c>
      <c r="KBP295" s="3">
        <v>93205</v>
      </c>
      <c r="KBQ295" s="3">
        <v>93205</v>
      </c>
      <c r="KBR295" s="3">
        <v>93205</v>
      </c>
      <c r="KBS295" s="3">
        <v>93205</v>
      </c>
      <c r="KBT295" s="3">
        <v>93205</v>
      </c>
      <c r="KBU295" s="3">
        <v>93205</v>
      </c>
      <c r="KBV295" s="3">
        <v>93205</v>
      </c>
      <c r="KBW295" s="3">
        <v>93205</v>
      </c>
      <c r="KBX295" s="3">
        <v>93205</v>
      </c>
      <c r="KBY295" s="3">
        <v>93205</v>
      </c>
      <c r="KBZ295" s="3">
        <v>93205</v>
      </c>
      <c r="KCA295" s="3">
        <v>93205</v>
      </c>
      <c r="KCB295" s="3">
        <v>93205</v>
      </c>
      <c r="KCC295" s="3">
        <v>93205</v>
      </c>
      <c r="KCD295" s="3">
        <v>93205</v>
      </c>
      <c r="KCE295" s="3">
        <v>93205</v>
      </c>
      <c r="KCF295" s="3">
        <v>93205</v>
      </c>
      <c r="KCG295" s="3">
        <v>93205</v>
      </c>
      <c r="KCH295" s="3">
        <v>93205</v>
      </c>
      <c r="KCI295" s="3">
        <v>93205</v>
      </c>
      <c r="KCJ295" s="3">
        <v>93205</v>
      </c>
      <c r="KCK295" s="3">
        <v>93205</v>
      </c>
      <c r="KCL295" s="3">
        <v>93205</v>
      </c>
      <c r="KCM295" s="3">
        <v>93205</v>
      </c>
      <c r="KCN295" s="3">
        <v>93205</v>
      </c>
      <c r="KCO295" s="3">
        <v>93205</v>
      </c>
      <c r="KCP295" s="3">
        <v>93205</v>
      </c>
      <c r="KCQ295" s="3">
        <v>93205</v>
      </c>
      <c r="KCR295" s="3">
        <v>93205</v>
      </c>
      <c r="KCS295" s="3">
        <v>93205</v>
      </c>
      <c r="KCT295" s="3">
        <v>93205</v>
      </c>
      <c r="KCU295" s="3">
        <v>93205</v>
      </c>
      <c r="KCV295" s="3">
        <v>93205</v>
      </c>
      <c r="KCW295" s="3">
        <v>93205</v>
      </c>
      <c r="KCX295" s="3">
        <v>93205</v>
      </c>
      <c r="KCY295" s="3">
        <v>93205</v>
      </c>
      <c r="KCZ295" s="3">
        <v>93205</v>
      </c>
      <c r="KDA295" s="3">
        <v>93205</v>
      </c>
      <c r="KDB295" s="3">
        <v>93205</v>
      </c>
      <c r="KDC295" s="3">
        <v>93205</v>
      </c>
      <c r="KDD295" s="3">
        <v>93205</v>
      </c>
      <c r="KDE295" s="3">
        <v>93205</v>
      </c>
      <c r="KDF295" s="3">
        <v>93205</v>
      </c>
      <c r="KDG295" s="3">
        <v>93205</v>
      </c>
      <c r="KDH295" s="3">
        <v>93205</v>
      </c>
      <c r="KDI295" s="3">
        <v>93205</v>
      </c>
      <c r="KDJ295" s="3">
        <v>93205</v>
      </c>
      <c r="KDK295" s="3">
        <v>93205</v>
      </c>
      <c r="KDL295" s="3">
        <v>93205</v>
      </c>
      <c r="KDM295" s="3">
        <v>93205</v>
      </c>
      <c r="KDN295" s="3">
        <v>93205</v>
      </c>
      <c r="KDO295" s="3">
        <v>93205</v>
      </c>
      <c r="KDP295" s="3">
        <v>93205</v>
      </c>
      <c r="KDQ295" s="3">
        <v>93205</v>
      </c>
      <c r="KDR295" s="3">
        <v>93205</v>
      </c>
      <c r="KDS295" s="3">
        <v>93205</v>
      </c>
      <c r="KDT295" s="3">
        <v>93205</v>
      </c>
      <c r="KDU295" s="3">
        <v>93205</v>
      </c>
      <c r="KDV295" s="3">
        <v>93205</v>
      </c>
      <c r="KDW295" s="3">
        <v>93205</v>
      </c>
      <c r="KDX295" s="3">
        <v>93205</v>
      </c>
      <c r="KDY295" s="3">
        <v>93205</v>
      </c>
      <c r="KDZ295" s="3">
        <v>93205</v>
      </c>
      <c r="KEA295" s="3">
        <v>93205</v>
      </c>
      <c r="KEB295" s="3">
        <v>93205</v>
      </c>
      <c r="KEC295" s="3">
        <v>93205</v>
      </c>
      <c r="KED295" s="3">
        <v>93205</v>
      </c>
      <c r="KEE295" s="3">
        <v>93205</v>
      </c>
      <c r="KEF295" s="3">
        <v>93205</v>
      </c>
      <c r="KEG295" s="3">
        <v>93205</v>
      </c>
      <c r="KEH295" s="3">
        <v>93205</v>
      </c>
      <c r="KEI295" s="3">
        <v>93205</v>
      </c>
      <c r="KEJ295" s="3">
        <v>93205</v>
      </c>
      <c r="KEK295" s="3">
        <v>93205</v>
      </c>
      <c r="KEL295" s="3">
        <v>93205</v>
      </c>
      <c r="KEM295" s="3">
        <v>93205</v>
      </c>
      <c r="KEN295" s="3">
        <v>93205</v>
      </c>
      <c r="KEO295" s="3">
        <v>93205</v>
      </c>
      <c r="KEP295" s="3">
        <v>93205</v>
      </c>
      <c r="KEQ295" s="3">
        <v>93205</v>
      </c>
      <c r="KER295" s="3">
        <v>93205</v>
      </c>
      <c r="KES295" s="3">
        <v>93205</v>
      </c>
      <c r="KET295" s="3">
        <v>93205</v>
      </c>
      <c r="KEU295" s="3">
        <v>93205</v>
      </c>
      <c r="KEV295" s="3">
        <v>93205</v>
      </c>
      <c r="KEW295" s="3">
        <v>93205</v>
      </c>
      <c r="KEX295" s="3">
        <v>93205</v>
      </c>
      <c r="KEY295" s="3">
        <v>93205</v>
      </c>
      <c r="KEZ295" s="3">
        <v>93205</v>
      </c>
      <c r="KFA295" s="3">
        <v>93205</v>
      </c>
      <c r="KFB295" s="3">
        <v>93205</v>
      </c>
      <c r="KFC295" s="3">
        <v>93205</v>
      </c>
      <c r="KFD295" s="3">
        <v>93205</v>
      </c>
      <c r="KFE295" s="3">
        <v>93205</v>
      </c>
      <c r="KFF295" s="3">
        <v>93205</v>
      </c>
      <c r="KFG295" s="3">
        <v>93205</v>
      </c>
      <c r="KFH295" s="3">
        <v>93205</v>
      </c>
      <c r="KFI295" s="3">
        <v>93205</v>
      </c>
      <c r="KFJ295" s="3">
        <v>93205</v>
      </c>
      <c r="KFK295" s="3">
        <v>93205</v>
      </c>
      <c r="KFL295" s="3">
        <v>93205</v>
      </c>
      <c r="KFM295" s="3">
        <v>93205</v>
      </c>
      <c r="KFN295" s="3">
        <v>93205</v>
      </c>
      <c r="KFO295" s="3">
        <v>93205</v>
      </c>
      <c r="KFP295" s="3">
        <v>93205</v>
      </c>
      <c r="KFQ295" s="3">
        <v>93205</v>
      </c>
      <c r="KFR295" s="3">
        <v>93205</v>
      </c>
      <c r="KFS295" s="3">
        <v>93205</v>
      </c>
      <c r="KFT295" s="3">
        <v>93205</v>
      </c>
      <c r="KFU295" s="3">
        <v>93205</v>
      </c>
      <c r="KFV295" s="3">
        <v>93205</v>
      </c>
      <c r="KFW295" s="3">
        <v>93205</v>
      </c>
      <c r="KFX295" s="3">
        <v>93205</v>
      </c>
      <c r="KFY295" s="3">
        <v>93205</v>
      </c>
      <c r="KFZ295" s="3">
        <v>93205</v>
      </c>
      <c r="KGA295" s="3">
        <v>93205</v>
      </c>
      <c r="KGB295" s="3">
        <v>93205</v>
      </c>
      <c r="KGC295" s="3">
        <v>93205</v>
      </c>
      <c r="KGD295" s="3">
        <v>93205</v>
      </c>
      <c r="KGE295" s="3">
        <v>93205</v>
      </c>
      <c r="KGF295" s="3">
        <v>93205</v>
      </c>
      <c r="KGG295" s="3">
        <v>93205</v>
      </c>
      <c r="KGH295" s="3">
        <v>93205</v>
      </c>
      <c r="KGI295" s="3">
        <v>93205</v>
      </c>
      <c r="KGJ295" s="3">
        <v>93205</v>
      </c>
      <c r="KGK295" s="3">
        <v>93205</v>
      </c>
      <c r="KGL295" s="3">
        <v>93205</v>
      </c>
      <c r="KGM295" s="3">
        <v>93205</v>
      </c>
      <c r="KGN295" s="3">
        <v>93205</v>
      </c>
      <c r="KGO295" s="3">
        <v>93205</v>
      </c>
      <c r="KGP295" s="3">
        <v>93205</v>
      </c>
      <c r="KGQ295" s="3">
        <v>93205</v>
      </c>
      <c r="KGR295" s="3">
        <v>93205</v>
      </c>
      <c r="KGS295" s="3">
        <v>93205</v>
      </c>
      <c r="KGT295" s="3">
        <v>93205</v>
      </c>
      <c r="KGU295" s="3">
        <v>93205</v>
      </c>
      <c r="KGV295" s="3">
        <v>93205</v>
      </c>
      <c r="KGW295" s="3">
        <v>93205</v>
      </c>
      <c r="KGX295" s="3">
        <v>93205</v>
      </c>
      <c r="KGY295" s="3">
        <v>93205</v>
      </c>
      <c r="KGZ295" s="3">
        <v>93205</v>
      </c>
      <c r="KHA295" s="3">
        <v>93205</v>
      </c>
      <c r="KHB295" s="3">
        <v>93205</v>
      </c>
      <c r="KHC295" s="3">
        <v>93205</v>
      </c>
      <c r="KHD295" s="3">
        <v>93205</v>
      </c>
      <c r="KHE295" s="3">
        <v>93205</v>
      </c>
      <c r="KHF295" s="3">
        <v>93205</v>
      </c>
      <c r="KHG295" s="3">
        <v>93205</v>
      </c>
      <c r="KHH295" s="3">
        <v>93205</v>
      </c>
      <c r="KHI295" s="3">
        <v>93205</v>
      </c>
      <c r="KHJ295" s="3">
        <v>93205</v>
      </c>
      <c r="KHK295" s="3">
        <v>93205</v>
      </c>
      <c r="KHL295" s="3">
        <v>93205</v>
      </c>
      <c r="KHM295" s="3">
        <v>93205</v>
      </c>
      <c r="KHN295" s="3">
        <v>93205</v>
      </c>
      <c r="KHO295" s="3">
        <v>93205</v>
      </c>
      <c r="KHP295" s="3">
        <v>93205</v>
      </c>
      <c r="KHQ295" s="3">
        <v>93205</v>
      </c>
      <c r="KHR295" s="3">
        <v>93205</v>
      </c>
      <c r="KHS295" s="3">
        <v>93205</v>
      </c>
      <c r="KHT295" s="3">
        <v>93205</v>
      </c>
      <c r="KHU295" s="3">
        <v>93205</v>
      </c>
      <c r="KHV295" s="3">
        <v>93205</v>
      </c>
      <c r="KHW295" s="3">
        <v>93205</v>
      </c>
      <c r="KHX295" s="3">
        <v>93205</v>
      </c>
      <c r="KHY295" s="3">
        <v>93205</v>
      </c>
      <c r="KHZ295" s="3">
        <v>93205</v>
      </c>
      <c r="KIA295" s="3">
        <v>93205</v>
      </c>
      <c r="KIB295" s="3">
        <v>93205</v>
      </c>
      <c r="KIC295" s="3">
        <v>93205</v>
      </c>
      <c r="KID295" s="3">
        <v>93205</v>
      </c>
      <c r="KIE295" s="3">
        <v>93205</v>
      </c>
      <c r="KIF295" s="3">
        <v>93205</v>
      </c>
      <c r="KIG295" s="3">
        <v>93205</v>
      </c>
      <c r="KIH295" s="3">
        <v>93205</v>
      </c>
      <c r="KII295" s="3">
        <v>93205</v>
      </c>
      <c r="KIJ295" s="3">
        <v>93205</v>
      </c>
      <c r="KIK295" s="3">
        <v>93205</v>
      </c>
      <c r="KIL295" s="3">
        <v>93205</v>
      </c>
      <c r="KIM295" s="3">
        <v>93205</v>
      </c>
      <c r="KIN295" s="3">
        <v>93205</v>
      </c>
      <c r="KIO295" s="3">
        <v>93205</v>
      </c>
      <c r="KIP295" s="3">
        <v>93205</v>
      </c>
      <c r="KIQ295" s="3">
        <v>93205</v>
      </c>
      <c r="KIR295" s="3">
        <v>93205</v>
      </c>
      <c r="KIS295" s="3">
        <v>93205</v>
      </c>
      <c r="KIT295" s="3">
        <v>93205</v>
      </c>
      <c r="KIU295" s="3">
        <v>93205</v>
      </c>
      <c r="KIV295" s="3">
        <v>93205</v>
      </c>
      <c r="KIW295" s="3">
        <v>93205</v>
      </c>
      <c r="KIX295" s="3">
        <v>93205</v>
      </c>
      <c r="KIY295" s="3">
        <v>93205</v>
      </c>
      <c r="KIZ295" s="3">
        <v>93205</v>
      </c>
      <c r="KJA295" s="3">
        <v>93205</v>
      </c>
      <c r="KJB295" s="3">
        <v>93205</v>
      </c>
      <c r="KJC295" s="3">
        <v>93205</v>
      </c>
      <c r="KJD295" s="3">
        <v>93205</v>
      </c>
      <c r="KJE295" s="3">
        <v>93205</v>
      </c>
      <c r="KJF295" s="3">
        <v>93205</v>
      </c>
      <c r="KJG295" s="3">
        <v>93205</v>
      </c>
      <c r="KJH295" s="3">
        <v>93205</v>
      </c>
      <c r="KJI295" s="3">
        <v>93205</v>
      </c>
      <c r="KJJ295" s="3">
        <v>93205</v>
      </c>
      <c r="KJK295" s="3">
        <v>93205</v>
      </c>
      <c r="KJL295" s="3">
        <v>93205</v>
      </c>
      <c r="KJM295" s="3">
        <v>93205</v>
      </c>
      <c r="KJN295" s="3">
        <v>93205</v>
      </c>
      <c r="KJO295" s="3">
        <v>93205</v>
      </c>
      <c r="KJP295" s="3">
        <v>93205</v>
      </c>
      <c r="KJQ295" s="3">
        <v>93205</v>
      </c>
      <c r="KJR295" s="3">
        <v>93205</v>
      </c>
      <c r="KJS295" s="3">
        <v>93205</v>
      </c>
      <c r="KJT295" s="3">
        <v>93205</v>
      </c>
      <c r="KJU295" s="3">
        <v>93205</v>
      </c>
      <c r="KJV295" s="3">
        <v>93205</v>
      </c>
      <c r="KJW295" s="3">
        <v>93205</v>
      </c>
      <c r="KJX295" s="3">
        <v>93205</v>
      </c>
      <c r="KJY295" s="3">
        <v>93205</v>
      </c>
      <c r="KJZ295" s="3">
        <v>93205</v>
      </c>
      <c r="KKA295" s="3">
        <v>93205</v>
      </c>
      <c r="KKB295" s="3">
        <v>93205</v>
      </c>
      <c r="KKC295" s="3">
        <v>93205</v>
      </c>
      <c r="KKD295" s="3">
        <v>93205</v>
      </c>
      <c r="KKE295" s="3">
        <v>93205</v>
      </c>
      <c r="KKF295" s="3">
        <v>93205</v>
      </c>
      <c r="KKG295" s="3">
        <v>93205</v>
      </c>
      <c r="KKH295" s="3">
        <v>93205</v>
      </c>
      <c r="KKI295" s="3">
        <v>93205</v>
      </c>
      <c r="KKJ295" s="3">
        <v>93205</v>
      </c>
      <c r="KKK295" s="3">
        <v>93205</v>
      </c>
      <c r="KKL295" s="3">
        <v>93205</v>
      </c>
      <c r="KKM295" s="3">
        <v>93205</v>
      </c>
      <c r="KKN295" s="3">
        <v>93205</v>
      </c>
      <c r="KKO295" s="3">
        <v>93205</v>
      </c>
      <c r="KKP295" s="3">
        <v>93205</v>
      </c>
      <c r="KKQ295" s="3">
        <v>93205</v>
      </c>
      <c r="KKR295" s="3">
        <v>93205</v>
      </c>
      <c r="KKS295" s="3">
        <v>93205</v>
      </c>
      <c r="KKT295" s="3">
        <v>93205</v>
      </c>
      <c r="KKU295" s="3">
        <v>93205</v>
      </c>
      <c r="KKV295" s="3">
        <v>93205</v>
      </c>
      <c r="KKW295" s="3">
        <v>93205</v>
      </c>
      <c r="KKX295" s="3">
        <v>93205</v>
      </c>
      <c r="KKY295" s="3">
        <v>93205</v>
      </c>
      <c r="KKZ295" s="3">
        <v>93205</v>
      </c>
      <c r="KLA295" s="3">
        <v>93205</v>
      </c>
      <c r="KLB295" s="3">
        <v>93205</v>
      </c>
      <c r="KLC295" s="3">
        <v>93205</v>
      </c>
      <c r="KLD295" s="3">
        <v>93205</v>
      </c>
      <c r="KLE295" s="3">
        <v>93205</v>
      </c>
      <c r="KLF295" s="3">
        <v>93205</v>
      </c>
      <c r="KLG295" s="3">
        <v>93205</v>
      </c>
      <c r="KLH295" s="3">
        <v>93205</v>
      </c>
      <c r="KLI295" s="3">
        <v>93205</v>
      </c>
      <c r="KLJ295" s="3">
        <v>93205</v>
      </c>
      <c r="KLK295" s="3">
        <v>93205</v>
      </c>
      <c r="KLL295" s="3">
        <v>93205</v>
      </c>
      <c r="KLM295" s="3">
        <v>93205</v>
      </c>
      <c r="KLN295" s="3">
        <v>93205</v>
      </c>
      <c r="KLO295" s="3">
        <v>93205</v>
      </c>
      <c r="KLP295" s="3">
        <v>93205</v>
      </c>
      <c r="KLQ295" s="3">
        <v>93205</v>
      </c>
      <c r="KLR295" s="3">
        <v>93205</v>
      </c>
      <c r="KLS295" s="3">
        <v>93205</v>
      </c>
      <c r="KLT295" s="3">
        <v>93205</v>
      </c>
      <c r="KLU295" s="3">
        <v>93205</v>
      </c>
      <c r="KLV295" s="3">
        <v>93205</v>
      </c>
      <c r="KLW295" s="3">
        <v>93205</v>
      </c>
      <c r="KLX295" s="3">
        <v>93205</v>
      </c>
      <c r="KLY295" s="3">
        <v>93205</v>
      </c>
      <c r="KLZ295" s="3">
        <v>93205</v>
      </c>
      <c r="KMA295" s="3">
        <v>93205</v>
      </c>
      <c r="KMB295" s="3">
        <v>93205</v>
      </c>
      <c r="KMC295" s="3">
        <v>93205</v>
      </c>
      <c r="KMD295" s="3">
        <v>93205</v>
      </c>
      <c r="KME295" s="3">
        <v>93205</v>
      </c>
      <c r="KMF295" s="3">
        <v>93205</v>
      </c>
      <c r="KMG295" s="3">
        <v>93205</v>
      </c>
      <c r="KMH295" s="3">
        <v>93205</v>
      </c>
      <c r="KMI295" s="3">
        <v>93205</v>
      </c>
      <c r="KMJ295" s="3">
        <v>93205</v>
      </c>
      <c r="KMK295" s="3">
        <v>93205</v>
      </c>
      <c r="KML295" s="3">
        <v>93205</v>
      </c>
      <c r="KMM295" s="3">
        <v>93205</v>
      </c>
      <c r="KMN295" s="3">
        <v>93205</v>
      </c>
      <c r="KMO295" s="3">
        <v>93205</v>
      </c>
      <c r="KMP295" s="3">
        <v>93205</v>
      </c>
      <c r="KMQ295" s="3">
        <v>93205</v>
      </c>
      <c r="KMR295" s="3">
        <v>93205</v>
      </c>
      <c r="KMS295" s="3">
        <v>93205</v>
      </c>
      <c r="KMT295" s="3">
        <v>93205</v>
      </c>
      <c r="KMU295" s="3">
        <v>93205</v>
      </c>
      <c r="KMV295" s="3">
        <v>93205</v>
      </c>
      <c r="KMW295" s="3">
        <v>93205</v>
      </c>
      <c r="KMX295" s="3">
        <v>93205</v>
      </c>
      <c r="KMY295" s="3">
        <v>93205</v>
      </c>
      <c r="KMZ295" s="3">
        <v>93205</v>
      </c>
      <c r="KNA295" s="3">
        <v>93205</v>
      </c>
      <c r="KNB295" s="3">
        <v>93205</v>
      </c>
      <c r="KNC295" s="3">
        <v>93205</v>
      </c>
      <c r="KND295" s="3">
        <v>93205</v>
      </c>
      <c r="KNE295" s="3">
        <v>93205</v>
      </c>
      <c r="KNF295" s="3">
        <v>93205</v>
      </c>
      <c r="KNG295" s="3">
        <v>93205</v>
      </c>
      <c r="KNH295" s="3">
        <v>93205</v>
      </c>
      <c r="KNI295" s="3">
        <v>93205</v>
      </c>
      <c r="KNJ295" s="3">
        <v>93205</v>
      </c>
      <c r="KNK295" s="3">
        <v>93205</v>
      </c>
      <c r="KNL295" s="3">
        <v>93205</v>
      </c>
      <c r="KNM295" s="3">
        <v>93205</v>
      </c>
      <c r="KNN295" s="3">
        <v>93205</v>
      </c>
      <c r="KNO295" s="3">
        <v>93205</v>
      </c>
      <c r="KNP295" s="3">
        <v>93205</v>
      </c>
      <c r="KNQ295" s="3">
        <v>93205</v>
      </c>
      <c r="KNR295" s="3">
        <v>93205</v>
      </c>
      <c r="KNS295" s="3">
        <v>93205</v>
      </c>
      <c r="KNT295" s="3">
        <v>93205</v>
      </c>
      <c r="KNU295" s="3">
        <v>93205</v>
      </c>
      <c r="KNV295" s="3">
        <v>93205</v>
      </c>
      <c r="KNW295" s="3">
        <v>93205</v>
      </c>
      <c r="KNX295" s="3">
        <v>93205</v>
      </c>
      <c r="KNY295" s="3">
        <v>93205</v>
      </c>
      <c r="KNZ295" s="3">
        <v>93205</v>
      </c>
      <c r="KOA295" s="3">
        <v>93205</v>
      </c>
      <c r="KOB295" s="3">
        <v>93205</v>
      </c>
      <c r="KOC295" s="3">
        <v>93205</v>
      </c>
      <c r="KOD295" s="3">
        <v>93205</v>
      </c>
      <c r="KOE295" s="3">
        <v>93205</v>
      </c>
      <c r="KOF295" s="3">
        <v>93205</v>
      </c>
      <c r="KOG295" s="3">
        <v>93205</v>
      </c>
      <c r="KOH295" s="3">
        <v>93205</v>
      </c>
      <c r="KOI295" s="3">
        <v>93205</v>
      </c>
      <c r="KOJ295" s="3">
        <v>93205</v>
      </c>
      <c r="KOK295" s="3">
        <v>93205</v>
      </c>
      <c r="KOL295" s="3">
        <v>93205</v>
      </c>
      <c r="KOM295" s="3">
        <v>93205</v>
      </c>
      <c r="KON295" s="3">
        <v>93205</v>
      </c>
      <c r="KOO295" s="3">
        <v>93205</v>
      </c>
      <c r="KOP295" s="3">
        <v>93205</v>
      </c>
      <c r="KOQ295" s="3">
        <v>93205</v>
      </c>
      <c r="KOR295" s="3">
        <v>93205</v>
      </c>
      <c r="KOS295" s="3">
        <v>93205</v>
      </c>
      <c r="KOT295" s="3">
        <v>93205</v>
      </c>
      <c r="KOU295" s="3">
        <v>93205</v>
      </c>
      <c r="KOV295" s="3">
        <v>93205</v>
      </c>
      <c r="KOW295" s="3">
        <v>93205</v>
      </c>
      <c r="KOX295" s="3">
        <v>93205</v>
      </c>
      <c r="KOY295" s="3">
        <v>93205</v>
      </c>
      <c r="KOZ295" s="3">
        <v>93205</v>
      </c>
      <c r="KPA295" s="3">
        <v>93205</v>
      </c>
      <c r="KPB295" s="3">
        <v>93205</v>
      </c>
      <c r="KPC295" s="3">
        <v>93205</v>
      </c>
      <c r="KPD295" s="3">
        <v>93205</v>
      </c>
      <c r="KPE295" s="3">
        <v>93205</v>
      </c>
      <c r="KPF295" s="3">
        <v>93205</v>
      </c>
      <c r="KPG295" s="3">
        <v>93205</v>
      </c>
      <c r="KPH295" s="3">
        <v>93205</v>
      </c>
      <c r="KPI295" s="3">
        <v>93205</v>
      </c>
      <c r="KPJ295" s="3">
        <v>93205</v>
      </c>
      <c r="KPK295" s="3">
        <v>93205</v>
      </c>
      <c r="KPL295" s="3">
        <v>93205</v>
      </c>
      <c r="KPM295" s="3">
        <v>93205</v>
      </c>
      <c r="KPN295" s="3">
        <v>93205</v>
      </c>
      <c r="KPO295" s="3">
        <v>93205</v>
      </c>
      <c r="KPP295" s="3">
        <v>93205</v>
      </c>
      <c r="KPQ295" s="3">
        <v>93205</v>
      </c>
      <c r="KPR295" s="3">
        <v>93205</v>
      </c>
      <c r="KPS295" s="3">
        <v>93205</v>
      </c>
      <c r="KPT295" s="3">
        <v>93205</v>
      </c>
      <c r="KPU295" s="3">
        <v>93205</v>
      </c>
      <c r="KPV295" s="3">
        <v>93205</v>
      </c>
      <c r="KPW295" s="3">
        <v>93205</v>
      </c>
      <c r="KPX295" s="3">
        <v>93205</v>
      </c>
      <c r="KPY295" s="3">
        <v>93205</v>
      </c>
      <c r="KPZ295" s="3">
        <v>93205</v>
      </c>
      <c r="KQA295" s="3">
        <v>93205</v>
      </c>
      <c r="KQB295" s="3">
        <v>93205</v>
      </c>
      <c r="KQC295" s="3">
        <v>93205</v>
      </c>
      <c r="KQD295" s="3">
        <v>93205</v>
      </c>
      <c r="KQE295" s="3">
        <v>93205</v>
      </c>
      <c r="KQF295" s="3">
        <v>93205</v>
      </c>
      <c r="KQG295" s="3">
        <v>93205</v>
      </c>
      <c r="KQH295" s="3">
        <v>93205</v>
      </c>
      <c r="KQI295" s="3">
        <v>93205</v>
      </c>
      <c r="KQJ295" s="3">
        <v>93205</v>
      </c>
      <c r="KQK295" s="3">
        <v>93205</v>
      </c>
      <c r="KQL295" s="3">
        <v>93205</v>
      </c>
      <c r="KQM295" s="3">
        <v>93205</v>
      </c>
      <c r="KQN295" s="3">
        <v>93205</v>
      </c>
      <c r="KQO295" s="3">
        <v>93205</v>
      </c>
      <c r="KQP295" s="3">
        <v>93205</v>
      </c>
      <c r="KQQ295" s="3">
        <v>93205</v>
      </c>
      <c r="KQR295" s="3">
        <v>93205</v>
      </c>
      <c r="KQS295" s="3">
        <v>93205</v>
      </c>
      <c r="KQT295" s="3">
        <v>93205</v>
      </c>
      <c r="KQU295" s="3">
        <v>93205</v>
      </c>
      <c r="KQV295" s="3">
        <v>93205</v>
      </c>
      <c r="KQW295" s="3">
        <v>93205</v>
      </c>
      <c r="KQX295" s="3">
        <v>93205</v>
      </c>
      <c r="KQY295" s="3">
        <v>93205</v>
      </c>
      <c r="KQZ295" s="3">
        <v>93205</v>
      </c>
      <c r="KRA295" s="3">
        <v>93205</v>
      </c>
      <c r="KRB295" s="3">
        <v>93205</v>
      </c>
      <c r="KRC295" s="3">
        <v>93205</v>
      </c>
      <c r="KRD295" s="3">
        <v>93205</v>
      </c>
      <c r="KRE295" s="3">
        <v>93205</v>
      </c>
      <c r="KRF295" s="3">
        <v>93205</v>
      </c>
      <c r="KRG295" s="3">
        <v>93205</v>
      </c>
      <c r="KRH295" s="3">
        <v>93205</v>
      </c>
      <c r="KRI295" s="3">
        <v>93205</v>
      </c>
      <c r="KRJ295" s="3">
        <v>93205</v>
      </c>
      <c r="KRK295" s="3">
        <v>93205</v>
      </c>
      <c r="KRL295" s="3">
        <v>93205</v>
      </c>
      <c r="KRM295" s="3">
        <v>93205</v>
      </c>
      <c r="KRN295" s="3">
        <v>93205</v>
      </c>
      <c r="KRO295" s="3">
        <v>93205</v>
      </c>
      <c r="KRP295" s="3">
        <v>93205</v>
      </c>
      <c r="KRQ295" s="3">
        <v>93205</v>
      </c>
      <c r="KRR295" s="3">
        <v>93205</v>
      </c>
      <c r="KRS295" s="3">
        <v>93205</v>
      </c>
      <c r="KRT295" s="3">
        <v>93205</v>
      </c>
      <c r="KRU295" s="3">
        <v>93205</v>
      </c>
      <c r="KRV295" s="3">
        <v>93205</v>
      </c>
      <c r="KRW295" s="3">
        <v>93205</v>
      </c>
      <c r="KRX295" s="3">
        <v>93205</v>
      </c>
      <c r="KRY295" s="3">
        <v>93205</v>
      </c>
      <c r="KRZ295" s="3">
        <v>93205</v>
      </c>
      <c r="KSA295" s="3">
        <v>93205</v>
      </c>
      <c r="KSB295" s="3">
        <v>93205</v>
      </c>
      <c r="KSC295" s="3">
        <v>93205</v>
      </c>
      <c r="KSD295" s="3">
        <v>93205</v>
      </c>
      <c r="KSE295" s="3">
        <v>93205</v>
      </c>
      <c r="KSF295" s="3">
        <v>93205</v>
      </c>
      <c r="KSG295" s="3">
        <v>93205</v>
      </c>
      <c r="KSH295" s="3">
        <v>93205</v>
      </c>
      <c r="KSI295" s="3">
        <v>93205</v>
      </c>
      <c r="KSJ295" s="3">
        <v>93205</v>
      </c>
      <c r="KSK295" s="3">
        <v>93205</v>
      </c>
      <c r="KSL295" s="3">
        <v>93205</v>
      </c>
      <c r="KSM295" s="3">
        <v>93205</v>
      </c>
      <c r="KSN295" s="3">
        <v>93205</v>
      </c>
      <c r="KSO295" s="3">
        <v>93205</v>
      </c>
      <c r="KSP295" s="3">
        <v>93205</v>
      </c>
      <c r="KSQ295" s="3">
        <v>93205</v>
      </c>
      <c r="KSR295" s="3">
        <v>93205</v>
      </c>
      <c r="KSS295" s="3">
        <v>93205</v>
      </c>
      <c r="KST295" s="3">
        <v>93205</v>
      </c>
      <c r="KSU295" s="3">
        <v>93205</v>
      </c>
      <c r="KSV295" s="3">
        <v>93205</v>
      </c>
      <c r="KSW295" s="3">
        <v>93205</v>
      </c>
      <c r="KSX295" s="3">
        <v>93205</v>
      </c>
      <c r="KSY295" s="3">
        <v>93205</v>
      </c>
      <c r="KSZ295" s="3">
        <v>93205</v>
      </c>
      <c r="KTA295" s="3">
        <v>93205</v>
      </c>
      <c r="KTB295" s="3">
        <v>93205</v>
      </c>
      <c r="KTC295" s="3">
        <v>93205</v>
      </c>
      <c r="KTD295" s="3">
        <v>93205</v>
      </c>
      <c r="KTE295" s="3">
        <v>93205</v>
      </c>
      <c r="KTF295" s="3">
        <v>93205</v>
      </c>
      <c r="KTG295" s="3">
        <v>93205</v>
      </c>
      <c r="KTH295" s="3">
        <v>93205</v>
      </c>
      <c r="KTI295" s="3">
        <v>93205</v>
      </c>
      <c r="KTJ295" s="3">
        <v>93205</v>
      </c>
      <c r="KTK295" s="3">
        <v>93205</v>
      </c>
      <c r="KTL295" s="3">
        <v>93205</v>
      </c>
      <c r="KTM295" s="3">
        <v>93205</v>
      </c>
      <c r="KTN295" s="3">
        <v>93205</v>
      </c>
      <c r="KTO295" s="3">
        <v>93205</v>
      </c>
      <c r="KTP295" s="3">
        <v>93205</v>
      </c>
      <c r="KTQ295" s="3">
        <v>93205</v>
      </c>
      <c r="KTR295" s="3">
        <v>93205</v>
      </c>
      <c r="KTS295" s="3">
        <v>93205</v>
      </c>
      <c r="KTT295" s="3">
        <v>93205</v>
      </c>
      <c r="KTU295" s="3">
        <v>93205</v>
      </c>
      <c r="KTV295" s="3">
        <v>93205</v>
      </c>
      <c r="KTW295" s="3">
        <v>93205</v>
      </c>
      <c r="KTX295" s="3">
        <v>93205</v>
      </c>
      <c r="KTY295" s="3">
        <v>93205</v>
      </c>
      <c r="KTZ295" s="3">
        <v>93205</v>
      </c>
      <c r="KUA295" s="3">
        <v>93205</v>
      </c>
      <c r="KUB295" s="3">
        <v>93205</v>
      </c>
      <c r="KUC295" s="3">
        <v>93205</v>
      </c>
      <c r="KUD295" s="3">
        <v>93205</v>
      </c>
      <c r="KUE295" s="3">
        <v>93205</v>
      </c>
      <c r="KUF295" s="3">
        <v>93205</v>
      </c>
      <c r="KUG295" s="3">
        <v>93205</v>
      </c>
      <c r="KUH295" s="3">
        <v>93205</v>
      </c>
      <c r="KUI295" s="3">
        <v>93205</v>
      </c>
      <c r="KUJ295" s="3">
        <v>93205</v>
      </c>
      <c r="KUK295" s="3">
        <v>93205</v>
      </c>
      <c r="KUL295" s="3">
        <v>93205</v>
      </c>
      <c r="KUM295" s="3">
        <v>93205</v>
      </c>
      <c r="KUN295" s="3">
        <v>93205</v>
      </c>
      <c r="KUO295" s="3">
        <v>93205</v>
      </c>
      <c r="KUP295" s="3">
        <v>93205</v>
      </c>
      <c r="KUQ295" s="3">
        <v>93205</v>
      </c>
      <c r="KUR295" s="3">
        <v>93205</v>
      </c>
      <c r="KUS295" s="3">
        <v>93205</v>
      </c>
      <c r="KUT295" s="3">
        <v>93205</v>
      </c>
      <c r="KUU295" s="3">
        <v>93205</v>
      </c>
      <c r="KUV295" s="3">
        <v>93205</v>
      </c>
      <c r="KUW295" s="3">
        <v>93205</v>
      </c>
      <c r="KUX295" s="3">
        <v>93205</v>
      </c>
      <c r="KUY295" s="3">
        <v>93205</v>
      </c>
      <c r="KUZ295" s="3">
        <v>93205</v>
      </c>
      <c r="KVA295" s="3">
        <v>93205</v>
      </c>
      <c r="KVB295" s="3">
        <v>93205</v>
      </c>
      <c r="KVC295" s="3">
        <v>93205</v>
      </c>
      <c r="KVD295" s="3">
        <v>93205</v>
      </c>
      <c r="KVE295" s="3">
        <v>93205</v>
      </c>
      <c r="KVF295" s="3">
        <v>93205</v>
      </c>
      <c r="KVG295" s="3">
        <v>93205</v>
      </c>
      <c r="KVH295" s="3">
        <v>93205</v>
      </c>
      <c r="KVI295" s="3">
        <v>93205</v>
      </c>
      <c r="KVJ295" s="3">
        <v>93205</v>
      </c>
      <c r="KVK295" s="3">
        <v>93205</v>
      </c>
      <c r="KVL295" s="3">
        <v>93205</v>
      </c>
      <c r="KVM295" s="3">
        <v>93205</v>
      </c>
      <c r="KVN295" s="3">
        <v>93205</v>
      </c>
      <c r="KVO295" s="3">
        <v>93205</v>
      </c>
      <c r="KVP295" s="3">
        <v>93205</v>
      </c>
      <c r="KVQ295" s="3">
        <v>93205</v>
      </c>
      <c r="KVR295" s="3">
        <v>93205</v>
      </c>
      <c r="KVS295" s="3">
        <v>93205</v>
      </c>
      <c r="KVT295" s="3">
        <v>93205</v>
      </c>
      <c r="KVU295" s="3">
        <v>93205</v>
      </c>
      <c r="KVV295" s="3">
        <v>93205</v>
      </c>
      <c r="KVW295" s="3">
        <v>93205</v>
      </c>
      <c r="KVX295" s="3">
        <v>93205</v>
      </c>
      <c r="KVY295" s="3">
        <v>93205</v>
      </c>
      <c r="KVZ295" s="3">
        <v>93205</v>
      </c>
      <c r="KWA295" s="3">
        <v>93205</v>
      </c>
      <c r="KWB295" s="3">
        <v>93205</v>
      </c>
      <c r="KWC295" s="3">
        <v>93205</v>
      </c>
      <c r="KWD295" s="3">
        <v>93205</v>
      </c>
      <c r="KWE295" s="3">
        <v>93205</v>
      </c>
      <c r="KWF295" s="3">
        <v>93205</v>
      </c>
      <c r="KWG295" s="3">
        <v>93205</v>
      </c>
      <c r="KWH295" s="3">
        <v>93205</v>
      </c>
      <c r="KWI295" s="3">
        <v>93205</v>
      </c>
      <c r="KWJ295" s="3">
        <v>93205</v>
      </c>
      <c r="KWK295" s="3">
        <v>93205</v>
      </c>
      <c r="KWL295" s="3">
        <v>93205</v>
      </c>
      <c r="KWM295" s="3">
        <v>93205</v>
      </c>
      <c r="KWN295" s="3">
        <v>93205</v>
      </c>
      <c r="KWO295" s="3">
        <v>93205</v>
      </c>
      <c r="KWP295" s="3">
        <v>93205</v>
      </c>
      <c r="KWQ295" s="3">
        <v>93205</v>
      </c>
      <c r="KWR295" s="3">
        <v>93205</v>
      </c>
      <c r="KWS295" s="3">
        <v>93205</v>
      </c>
      <c r="KWT295" s="3">
        <v>93205</v>
      </c>
      <c r="KWU295" s="3">
        <v>93205</v>
      </c>
      <c r="KWV295" s="3">
        <v>93205</v>
      </c>
      <c r="KWW295" s="3">
        <v>93205</v>
      </c>
      <c r="KWX295" s="3">
        <v>93205</v>
      </c>
      <c r="KWY295" s="3">
        <v>93205</v>
      </c>
      <c r="KWZ295" s="3">
        <v>93205</v>
      </c>
      <c r="KXA295" s="3">
        <v>93205</v>
      </c>
      <c r="KXB295" s="3">
        <v>93205</v>
      </c>
      <c r="KXC295" s="3">
        <v>93205</v>
      </c>
      <c r="KXD295" s="3">
        <v>93205</v>
      </c>
      <c r="KXE295" s="3">
        <v>93205</v>
      </c>
      <c r="KXF295" s="3">
        <v>93205</v>
      </c>
      <c r="KXG295" s="3">
        <v>93205</v>
      </c>
      <c r="KXH295" s="3">
        <v>93205</v>
      </c>
      <c r="KXI295" s="3">
        <v>93205</v>
      </c>
      <c r="KXJ295" s="3">
        <v>93205</v>
      </c>
      <c r="KXK295" s="3">
        <v>93205</v>
      </c>
      <c r="KXL295" s="3">
        <v>93205</v>
      </c>
      <c r="KXM295" s="3">
        <v>93205</v>
      </c>
      <c r="KXN295" s="3">
        <v>93205</v>
      </c>
      <c r="KXO295" s="3">
        <v>93205</v>
      </c>
      <c r="KXP295" s="3">
        <v>93205</v>
      </c>
      <c r="KXQ295" s="3">
        <v>93205</v>
      </c>
      <c r="KXR295" s="3">
        <v>93205</v>
      </c>
      <c r="KXS295" s="3">
        <v>93205</v>
      </c>
      <c r="KXT295" s="3">
        <v>93205</v>
      </c>
      <c r="KXU295" s="3">
        <v>93205</v>
      </c>
      <c r="KXV295" s="3">
        <v>93205</v>
      </c>
      <c r="KXW295" s="3">
        <v>93205</v>
      </c>
      <c r="KXX295" s="3">
        <v>93205</v>
      </c>
      <c r="KXY295" s="3">
        <v>93205</v>
      </c>
      <c r="KXZ295" s="3">
        <v>93205</v>
      </c>
      <c r="KYA295" s="3">
        <v>93205</v>
      </c>
      <c r="KYB295" s="3">
        <v>93205</v>
      </c>
      <c r="KYC295" s="3">
        <v>93205</v>
      </c>
      <c r="KYD295" s="3">
        <v>93205</v>
      </c>
      <c r="KYE295" s="3">
        <v>93205</v>
      </c>
      <c r="KYF295" s="3">
        <v>93205</v>
      </c>
      <c r="KYG295" s="3">
        <v>93205</v>
      </c>
      <c r="KYH295" s="3">
        <v>93205</v>
      </c>
      <c r="KYI295" s="3">
        <v>93205</v>
      </c>
      <c r="KYJ295" s="3">
        <v>93205</v>
      </c>
      <c r="KYK295" s="3">
        <v>93205</v>
      </c>
      <c r="KYL295" s="3">
        <v>93205</v>
      </c>
      <c r="KYM295" s="3">
        <v>93205</v>
      </c>
      <c r="KYN295" s="3">
        <v>93205</v>
      </c>
      <c r="KYO295" s="3">
        <v>93205</v>
      </c>
      <c r="KYP295" s="3">
        <v>93205</v>
      </c>
      <c r="KYQ295" s="3">
        <v>93205</v>
      </c>
      <c r="KYR295" s="3">
        <v>93205</v>
      </c>
      <c r="KYS295" s="3">
        <v>93205</v>
      </c>
      <c r="KYT295" s="3">
        <v>93205</v>
      </c>
      <c r="KYU295" s="3">
        <v>93205</v>
      </c>
      <c r="KYV295" s="3">
        <v>93205</v>
      </c>
      <c r="KYW295" s="3">
        <v>93205</v>
      </c>
      <c r="KYX295" s="3">
        <v>93205</v>
      </c>
      <c r="KYY295" s="3">
        <v>93205</v>
      </c>
      <c r="KYZ295" s="3">
        <v>93205</v>
      </c>
      <c r="KZA295" s="3">
        <v>93205</v>
      </c>
      <c r="KZB295" s="3">
        <v>93205</v>
      </c>
      <c r="KZC295" s="3">
        <v>93205</v>
      </c>
      <c r="KZD295" s="3">
        <v>93205</v>
      </c>
      <c r="KZE295" s="3">
        <v>93205</v>
      </c>
      <c r="KZF295" s="3">
        <v>93205</v>
      </c>
      <c r="KZG295" s="3">
        <v>93205</v>
      </c>
      <c r="KZH295" s="3">
        <v>93205</v>
      </c>
      <c r="KZI295" s="3">
        <v>93205</v>
      </c>
      <c r="KZJ295" s="3">
        <v>93205</v>
      </c>
      <c r="KZK295" s="3">
        <v>93205</v>
      </c>
      <c r="KZL295" s="3">
        <v>93205</v>
      </c>
      <c r="KZM295" s="3">
        <v>93205</v>
      </c>
      <c r="KZN295" s="3">
        <v>93205</v>
      </c>
      <c r="KZO295" s="3">
        <v>93205</v>
      </c>
      <c r="KZP295" s="3">
        <v>93205</v>
      </c>
      <c r="KZQ295" s="3">
        <v>93205</v>
      </c>
      <c r="KZR295" s="3">
        <v>93205</v>
      </c>
      <c r="KZS295" s="3">
        <v>93205</v>
      </c>
      <c r="KZT295" s="3">
        <v>93205</v>
      </c>
      <c r="KZU295" s="3">
        <v>93205</v>
      </c>
      <c r="KZV295" s="3">
        <v>93205</v>
      </c>
      <c r="KZW295" s="3">
        <v>93205</v>
      </c>
      <c r="KZX295" s="3">
        <v>93205</v>
      </c>
      <c r="KZY295" s="3">
        <v>93205</v>
      </c>
      <c r="KZZ295" s="3">
        <v>93205</v>
      </c>
      <c r="LAA295" s="3">
        <v>93205</v>
      </c>
      <c r="LAB295" s="3">
        <v>93205</v>
      </c>
      <c r="LAC295" s="3">
        <v>93205</v>
      </c>
      <c r="LAD295" s="3">
        <v>93205</v>
      </c>
      <c r="LAE295" s="3">
        <v>93205</v>
      </c>
      <c r="LAF295" s="3">
        <v>93205</v>
      </c>
      <c r="LAG295" s="3">
        <v>93205</v>
      </c>
      <c r="LAH295" s="3">
        <v>93205</v>
      </c>
      <c r="LAI295" s="3">
        <v>93205</v>
      </c>
      <c r="LAJ295" s="3">
        <v>93205</v>
      </c>
      <c r="LAK295" s="3">
        <v>93205</v>
      </c>
      <c r="LAL295" s="3">
        <v>93205</v>
      </c>
      <c r="LAM295" s="3">
        <v>93205</v>
      </c>
      <c r="LAN295" s="3">
        <v>93205</v>
      </c>
      <c r="LAO295" s="3">
        <v>93205</v>
      </c>
      <c r="LAP295" s="3">
        <v>93205</v>
      </c>
      <c r="LAQ295" s="3">
        <v>93205</v>
      </c>
      <c r="LAR295" s="3">
        <v>93205</v>
      </c>
      <c r="LAS295" s="3">
        <v>93205</v>
      </c>
      <c r="LAT295" s="3">
        <v>93205</v>
      </c>
      <c r="LAU295" s="3">
        <v>93205</v>
      </c>
      <c r="LAV295" s="3">
        <v>93205</v>
      </c>
      <c r="LAW295" s="3">
        <v>93205</v>
      </c>
      <c r="LAX295" s="3">
        <v>93205</v>
      </c>
      <c r="LAY295" s="3">
        <v>93205</v>
      </c>
      <c r="LAZ295" s="3">
        <v>93205</v>
      </c>
      <c r="LBA295" s="3">
        <v>93205</v>
      </c>
      <c r="LBB295" s="3">
        <v>93205</v>
      </c>
      <c r="LBC295" s="3">
        <v>93205</v>
      </c>
      <c r="LBD295" s="3">
        <v>93205</v>
      </c>
      <c r="LBE295" s="3">
        <v>93205</v>
      </c>
      <c r="LBF295" s="3">
        <v>93205</v>
      </c>
      <c r="LBG295" s="3">
        <v>93205</v>
      </c>
      <c r="LBH295" s="3">
        <v>93205</v>
      </c>
      <c r="LBI295" s="3">
        <v>93205</v>
      </c>
      <c r="LBJ295" s="3">
        <v>93205</v>
      </c>
      <c r="LBK295" s="3">
        <v>93205</v>
      </c>
      <c r="LBL295" s="3">
        <v>93205</v>
      </c>
      <c r="LBM295" s="3">
        <v>93205</v>
      </c>
      <c r="LBN295" s="3">
        <v>93205</v>
      </c>
      <c r="LBO295" s="3">
        <v>93205</v>
      </c>
      <c r="LBP295" s="3">
        <v>93205</v>
      </c>
      <c r="LBQ295" s="3">
        <v>93205</v>
      </c>
      <c r="LBR295" s="3">
        <v>93205</v>
      </c>
      <c r="LBS295" s="3">
        <v>93205</v>
      </c>
      <c r="LBT295" s="3">
        <v>93205</v>
      </c>
      <c r="LBU295" s="3">
        <v>93205</v>
      </c>
      <c r="LBV295" s="3">
        <v>93205</v>
      </c>
      <c r="LBW295" s="3">
        <v>93205</v>
      </c>
      <c r="LBX295" s="3">
        <v>93205</v>
      </c>
      <c r="LBY295" s="3">
        <v>93205</v>
      </c>
      <c r="LBZ295" s="3">
        <v>93205</v>
      </c>
      <c r="LCA295" s="3">
        <v>93205</v>
      </c>
      <c r="LCB295" s="3">
        <v>93205</v>
      </c>
      <c r="LCC295" s="3">
        <v>93205</v>
      </c>
      <c r="LCD295" s="3">
        <v>93205</v>
      </c>
      <c r="LCE295" s="3">
        <v>93205</v>
      </c>
      <c r="LCF295" s="3">
        <v>93205</v>
      </c>
      <c r="LCG295" s="3">
        <v>93205</v>
      </c>
      <c r="LCH295" s="3">
        <v>93205</v>
      </c>
      <c r="LCI295" s="3">
        <v>93205</v>
      </c>
      <c r="LCJ295" s="3">
        <v>93205</v>
      </c>
      <c r="LCK295" s="3">
        <v>93205</v>
      </c>
      <c r="LCL295" s="3">
        <v>93205</v>
      </c>
      <c r="LCM295" s="3">
        <v>93205</v>
      </c>
      <c r="LCN295" s="3">
        <v>93205</v>
      </c>
      <c r="LCO295" s="3">
        <v>93205</v>
      </c>
      <c r="LCP295" s="3">
        <v>93205</v>
      </c>
      <c r="LCQ295" s="3">
        <v>93205</v>
      </c>
      <c r="LCR295" s="3">
        <v>93205</v>
      </c>
      <c r="LCS295" s="3">
        <v>93205</v>
      </c>
      <c r="LCT295" s="3">
        <v>93205</v>
      </c>
      <c r="LCU295" s="3">
        <v>93205</v>
      </c>
      <c r="LCV295" s="3">
        <v>93205</v>
      </c>
      <c r="LCW295" s="3">
        <v>93205</v>
      </c>
      <c r="LCX295" s="3">
        <v>93205</v>
      </c>
      <c r="LCY295" s="3">
        <v>93205</v>
      </c>
      <c r="LCZ295" s="3">
        <v>93205</v>
      </c>
      <c r="LDA295" s="3">
        <v>93205</v>
      </c>
      <c r="LDB295" s="3">
        <v>93205</v>
      </c>
      <c r="LDC295" s="3">
        <v>93205</v>
      </c>
      <c r="LDD295" s="3">
        <v>93205</v>
      </c>
      <c r="LDE295" s="3">
        <v>93205</v>
      </c>
      <c r="LDF295" s="3">
        <v>93205</v>
      </c>
      <c r="LDG295" s="3">
        <v>93205</v>
      </c>
      <c r="LDH295" s="3">
        <v>93205</v>
      </c>
      <c r="LDI295" s="3">
        <v>93205</v>
      </c>
      <c r="LDJ295" s="3">
        <v>93205</v>
      </c>
      <c r="LDK295" s="3">
        <v>93205</v>
      </c>
      <c r="LDL295" s="3">
        <v>93205</v>
      </c>
      <c r="LDM295" s="3">
        <v>93205</v>
      </c>
      <c r="LDN295" s="3">
        <v>93205</v>
      </c>
      <c r="LDO295" s="3">
        <v>93205</v>
      </c>
      <c r="LDP295" s="3">
        <v>93205</v>
      </c>
      <c r="LDQ295" s="3">
        <v>93205</v>
      </c>
      <c r="LDR295" s="3">
        <v>93205</v>
      </c>
      <c r="LDS295" s="3">
        <v>93205</v>
      </c>
      <c r="LDT295" s="3">
        <v>93205</v>
      </c>
      <c r="LDU295" s="3">
        <v>93205</v>
      </c>
      <c r="LDV295" s="3">
        <v>93205</v>
      </c>
      <c r="LDW295" s="3">
        <v>93205</v>
      </c>
      <c r="LDX295" s="3">
        <v>93205</v>
      </c>
      <c r="LDY295" s="3">
        <v>93205</v>
      </c>
      <c r="LDZ295" s="3">
        <v>93205</v>
      </c>
      <c r="LEA295" s="3">
        <v>93205</v>
      </c>
      <c r="LEB295" s="3">
        <v>93205</v>
      </c>
      <c r="LEC295" s="3">
        <v>93205</v>
      </c>
      <c r="LED295" s="3">
        <v>93205</v>
      </c>
      <c r="LEE295" s="3">
        <v>93205</v>
      </c>
      <c r="LEF295" s="3">
        <v>93205</v>
      </c>
      <c r="LEG295" s="3">
        <v>93205</v>
      </c>
      <c r="LEH295" s="3">
        <v>93205</v>
      </c>
      <c r="LEI295" s="3">
        <v>93205</v>
      </c>
      <c r="LEJ295" s="3">
        <v>93205</v>
      </c>
      <c r="LEK295" s="3">
        <v>93205</v>
      </c>
      <c r="LEL295" s="3">
        <v>93205</v>
      </c>
      <c r="LEM295" s="3">
        <v>93205</v>
      </c>
      <c r="LEN295" s="3">
        <v>93205</v>
      </c>
      <c r="LEO295" s="3">
        <v>93205</v>
      </c>
      <c r="LEP295" s="3">
        <v>93205</v>
      </c>
      <c r="LEQ295" s="3">
        <v>93205</v>
      </c>
      <c r="LER295" s="3">
        <v>93205</v>
      </c>
      <c r="LES295" s="3">
        <v>93205</v>
      </c>
      <c r="LET295" s="3">
        <v>93205</v>
      </c>
      <c r="LEU295" s="3">
        <v>93205</v>
      </c>
      <c r="LEV295" s="3">
        <v>93205</v>
      </c>
      <c r="LEW295" s="3">
        <v>93205</v>
      </c>
      <c r="LEX295" s="3">
        <v>93205</v>
      </c>
      <c r="LEY295" s="3">
        <v>93205</v>
      </c>
      <c r="LEZ295" s="3">
        <v>93205</v>
      </c>
      <c r="LFA295" s="3">
        <v>93205</v>
      </c>
      <c r="LFB295" s="3">
        <v>93205</v>
      </c>
      <c r="LFC295" s="3">
        <v>93205</v>
      </c>
      <c r="LFD295" s="3">
        <v>93205</v>
      </c>
      <c r="LFE295" s="3">
        <v>93205</v>
      </c>
      <c r="LFF295" s="3">
        <v>93205</v>
      </c>
      <c r="LFG295" s="3">
        <v>93205</v>
      </c>
      <c r="LFH295" s="3">
        <v>93205</v>
      </c>
      <c r="LFI295" s="3">
        <v>93205</v>
      </c>
      <c r="LFJ295" s="3">
        <v>93205</v>
      </c>
      <c r="LFK295" s="3">
        <v>93205</v>
      </c>
      <c r="LFL295" s="3">
        <v>93205</v>
      </c>
      <c r="LFM295" s="3">
        <v>93205</v>
      </c>
      <c r="LFN295" s="3">
        <v>93205</v>
      </c>
      <c r="LFO295" s="3">
        <v>93205</v>
      </c>
      <c r="LFP295" s="3">
        <v>93205</v>
      </c>
      <c r="LFQ295" s="3">
        <v>93205</v>
      </c>
      <c r="LFR295" s="3">
        <v>93205</v>
      </c>
      <c r="LFS295" s="3">
        <v>93205</v>
      </c>
      <c r="LFT295" s="3">
        <v>93205</v>
      </c>
      <c r="LFU295" s="3">
        <v>93205</v>
      </c>
      <c r="LFV295" s="3">
        <v>93205</v>
      </c>
      <c r="LFW295" s="3">
        <v>93205</v>
      </c>
      <c r="LFX295" s="3">
        <v>93205</v>
      </c>
      <c r="LFY295" s="3">
        <v>93205</v>
      </c>
      <c r="LFZ295" s="3">
        <v>93205</v>
      </c>
      <c r="LGA295" s="3">
        <v>93205</v>
      </c>
      <c r="LGB295" s="3">
        <v>93205</v>
      </c>
      <c r="LGC295" s="3">
        <v>93205</v>
      </c>
      <c r="LGD295" s="3">
        <v>93205</v>
      </c>
      <c r="LGE295" s="3">
        <v>93205</v>
      </c>
      <c r="LGF295" s="3">
        <v>93205</v>
      </c>
      <c r="LGG295" s="3">
        <v>93205</v>
      </c>
      <c r="LGH295" s="3">
        <v>93205</v>
      </c>
      <c r="LGI295" s="3">
        <v>93205</v>
      </c>
      <c r="LGJ295" s="3">
        <v>93205</v>
      </c>
      <c r="LGK295" s="3">
        <v>93205</v>
      </c>
      <c r="LGL295" s="3">
        <v>93205</v>
      </c>
      <c r="LGM295" s="3">
        <v>93205</v>
      </c>
      <c r="LGN295" s="3">
        <v>93205</v>
      </c>
      <c r="LGO295" s="3">
        <v>93205</v>
      </c>
      <c r="LGP295" s="3">
        <v>93205</v>
      </c>
      <c r="LGQ295" s="3">
        <v>93205</v>
      </c>
      <c r="LGR295" s="3">
        <v>93205</v>
      </c>
      <c r="LGS295" s="3">
        <v>93205</v>
      </c>
      <c r="LGT295" s="3">
        <v>93205</v>
      </c>
      <c r="LGU295" s="3">
        <v>93205</v>
      </c>
      <c r="LGV295" s="3">
        <v>93205</v>
      </c>
      <c r="LGW295" s="3">
        <v>93205</v>
      </c>
      <c r="LGX295" s="3">
        <v>93205</v>
      </c>
      <c r="LGY295" s="3">
        <v>93205</v>
      </c>
      <c r="LGZ295" s="3">
        <v>93205</v>
      </c>
      <c r="LHA295" s="3">
        <v>93205</v>
      </c>
      <c r="LHB295" s="3">
        <v>93205</v>
      </c>
      <c r="LHC295" s="3">
        <v>93205</v>
      </c>
      <c r="LHD295" s="3">
        <v>93205</v>
      </c>
      <c r="LHE295" s="3">
        <v>93205</v>
      </c>
      <c r="LHF295" s="3">
        <v>93205</v>
      </c>
      <c r="LHG295" s="3">
        <v>93205</v>
      </c>
      <c r="LHH295" s="3">
        <v>93205</v>
      </c>
      <c r="LHI295" s="3">
        <v>93205</v>
      </c>
      <c r="LHJ295" s="3">
        <v>93205</v>
      </c>
      <c r="LHK295" s="3">
        <v>93205</v>
      </c>
      <c r="LHL295" s="3">
        <v>93205</v>
      </c>
      <c r="LHM295" s="3">
        <v>93205</v>
      </c>
      <c r="LHN295" s="3">
        <v>93205</v>
      </c>
      <c r="LHO295" s="3">
        <v>93205</v>
      </c>
      <c r="LHP295" s="3">
        <v>93205</v>
      </c>
      <c r="LHQ295" s="3">
        <v>93205</v>
      </c>
      <c r="LHR295" s="3">
        <v>93205</v>
      </c>
      <c r="LHS295" s="3">
        <v>93205</v>
      </c>
      <c r="LHT295" s="3">
        <v>93205</v>
      </c>
      <c r="LHU295" s="3">
        <v>93205</v>
      </c>
      <c r="LHV295" s="3">
        <v>93205</v>
      </c>
      <c r="LHW295" s="3">
        <v>93205</v>
      </c>
      <c r="LHX295" s="3">
        <v>93205</v>
      </c>
      <c r="LHY295" s="3">
        <v>93205</v>
      </c>
      <c r="LHZ295" s="3">
        <v>93205</v>
      </c>
      <c r="LIA295" s="3">
        <v>93205</v>
      </c>
      <c r="LIB295" s="3">
        <v>93205</v>
      </c>
      <c r="LIC295" s="3">
        <v>93205</v>
      </c>
      <c r="LID295" s="3">
        <v>93205</v>
      </c>
      <c r="LIE295" s="3">
        <v>93205</v>
      </c>
      <c r="LIF295" s="3">
        <v>93205</v>
      </c>
      <c r="LIG295" s="3">
        <v>93205</v>
      </c>
      <c r="LIH295" s="3">
        <v>93205</v>
      </c>
      <c r="LII295" s="3">
        <v>93205</v>
      </c>
      <c r="LIJ295" s="3">
        <v>93205</v>
      </c>
      <c r="LIK295" s="3">
        <v>93205</v>
      </c>
      <c r="LIL295" s="3">
        <v>93205</v>
      </c>
      <c r="LIM295" s="3">
        <v>93205</v>
      </c>
      <c r="LIN295" s="3">
        <v>93205</v>
      </c>
      <c r="LIO295" s="3">
        <v>93205</v>
      </c>
      <c r="LIP295" s="3">
        <v>93205</v>
      </c>
      <c r="LIQ295" s="3">
        <v>93205</v>
      </c>
      <c r="LIR295" s="3">
        <v>93205</v>
      </c>
      <c r="LIS295" s="3">
        <v>93205</v>
      </c>
      <c r="LIT295" s="3">
        <v>93205</v>
      </c>
      <c r="LIU295" s="3">
        <v>93205</v>
      </c>
      <c r="LIV295" s="3">
        <v>93205</v>
      </c>
      <c r="LIW295" s="3">
        <v>93205</v>
      </c>
      <c r="LIX295" s="3">
        <v>93205</v>
      </c>
      <c r="LIY295" s="3">
        <v>93205</v>
      </c>
      <c r="LIZ295" s="3">
        <v>93205</v>
      </c>
      <c r="LJA295" s="3">
        <v>93205</v>
      </c>
      <c r="LJB295" s="3">
        <v>93205</v>
      </c>
      <c r="LJC295" s="3">
        <v>93205</v>
      </c>
      <c r="LJD295" s="3">
        <v>93205</v>
      </c>
      <c r="LJE295" s="3">
        <v>93205</v>
      </c>
      <c r="LJF295" s="3">
        <v>93205</v>
      </c>
      <c r="LJG295" s="3">
        <v>93205</v>
      </c>
      <c r="LJH295" s="3">
        <v>93205</v>
      </c>
      <c r="LJI295" s="3">
        <v>93205</v>
      </c>
      <c r="LJJ295" s="3">
        <v>93205</v>
      </c>
      <c r="LJK295" s="3">
        <v>93205</v>
      </c>
      <c r="LJL295" s="3">
        <v>93205</v>
      </c>
      <c r="LJM295" s="3">
        <v>93205</v>
      </c>
      <c r="LJN295" s="3">
        <v>93205</v>
      </c>
      <c r="LJO295" s="3">
        <v>93205</v>
      </c>
      <c r="LJP295" s="3">
        <v>93205</v>
      </c>
      <c r="LJQ295" s="3">
        <v>93205</v>
      </c>
      <c r="LJR295" s="3">
        <v>93205</v>
      </c>
      <c r="LJS295" s="3">
        <v>93205</v>
      </c>
      <c r="LJT295" s="3">
        <v>93205</v>
      </c>
      <c r="LJU295" s="3">
        <v>93205</v>
      </c>
      <c r="LJV295" s="3">
        <v>93205</v>
      </c>
      <c r="LJW295" s="3">
        <v>93205</v>
      </c>
      <c r="LJX295" s="3">
        <v>93205</v>
      </c>
      <c r="LJY295" s="3">
        <v>93205</v>
      </c>
      <c r="LJZ295" s="3">
        <v>93205</v>
      </c>
      <c r="LKA295" s="3">
        <v>93205</v>
      </c>
      <c r="LKB295" s="3">
        <v>93205</v>
      </c>
      <c r="LKC295" s="3">
        <v>93205</v>
      </c>
      <c r="LKD295" s="3">
        <v>93205</v>
      </c>
      <c r="LKE295" s="3">
        <v>93205</v>
      </c>
      <c r="LKF295" s="3">
        <v>93205</v>
      </c>
      <c r="LKG295" s="3">
        <v>93205</v>
      </c>
      <c r="LKH295" s="3">
        <v>93205</v>
      </c>
      <c r="LKI295" s="3">
        <v>93205</v>
      </c>
      <c r="LKJ295" s="3">
        <v>93205</v>
      </c>
      <c r="LKK295" s="3">
        <v>93205</v>
      </c>
      <c r="LKL295" s="3">
        <v>93205</v>
      </c>
      <c r="LKM295" s="3">
        <v>93205</v>
      </c>
      <c r="LKN295" s="3">
        <v>93205</v>
      </c>
      <c r="LKO295" s="3">
        <v>93205</v>
      </c>
      <c r="LKP295" s="3">
        <v>93205</v>
      </c>
      <c r="LKQ295" s="3">
        <v>93205</v>
      </c>
      <c r="LKR295" s="3">
        <v>93205</v>
      </c>
      <c r="LKS295" s="3">
        <v>93205</v>
      </c>
      <c r="LKT295" s="3">
        <v>93205</v>
      </c>
      <c r="LKU295" s="3">
        <v>93205</v>
      </c>
      <c r="LKV295" s="3">
        <v>93205</v>
      </c>
      <c r="LKW295" s="3">
        <v>93205</v>
      </c>
      <c r="LKX295" s="3">
        <v>93205</v>
      </c>
      <c r="LKY295" s="3">
        <v>93205</v>
      </c>
      <c r="LKZ295" s="3">
        <v>93205</v>
      </c>
      <c r="LLA295" s="3">
        <v>93205</v>
      </c>
      <c r="LLB295" s="3">
        <v>93205</v>
      </c>
      <c r="LLC295" s="3">
        <v>93205</v>
      </c>
      <c r="LLD295" s="3">
        <v>93205</v>
      </c>
      <c r="LLE295" s="3">
        <v>93205</v>
      </c>
      <c r="LLF295" s="3">
        <v>93205</v>
      </c>
      <c r="LLG295" s="3">
        <v>93205</v>
      </c>
      <c r="LLH295" s="3">
        <v>93205</v>
      </c>
      <c r="LLI295" s="3">
        <v>93205</v>
      </c>
      <c r="LLJ295" s="3">
        <v>93205</v>
      </c>
      <c r="LLK295" s="3">
        <v>93205</v>
      </c>
      <c r="LLL295" s="3">
        <v>93205</v>
      </c>
      <c r="LLM295" s="3">
        <v>93205</v>
      </c>
      <c r="LLN295" s="3">
        <v>93205</v>
      </c>
      <c r="LLO295" s="3">
        <v>93205</v>
      </c>
      <c r="LLP295" s="3">
        <v>93205</v>
      </c>
      <c r="LLQ295" s="3">
        <v>93205</v>
      </c>
      <c r="LLR295" s="3">
        <v>93205</v>
      </c>
      <c r="LLS295" s="3">
        <v>93205</v>
      </c>
      <c r="LLT295" s="3">
        <v>93205</v>
      </c>
      <c r="LLU295" s="3">
        <v>93205</v>
      </c>
      <c r="LLV295" s="3">
        <v>93205</v>
      </c>
      <c r="LLW295" s="3">
        <v>93205</v>
      </c>
      <c r="LLX295" s="3">
        <v>93205</v>
      </c>
      <c r="LLY295" s="3">
        <v>93205</v>
      </c>
      <c r="LLZ295" s="3">
        <v>93205</v>
      </c>
      <c r="LMA295" s="3">
        <v>93205</v>
      </c>
      <c r="LMB295" s="3">
        <v>93205</v>
      </c>
      <c r="LMC295" s="3">
        <v>93205</v>
      </c>
      <c r="LMD295" s="3">
        <v>93205</v>
      </c>
      <c r="LME295" s="3">
        <v>93205</v>
      </c>
      <c r="LMF295" s="3">
        <v>93205</v>
      </c>
      <c r="LMG295" s="3">
        <v>93205</v>
      </c>
      <c r="LMH295" s="3">
        <v>93205</v>
      </c>
      <c r="LMI295" s="3">
        <v>93205</v>
      </c>
      <c r="LMJ295" s="3">
        <v>93205</v>
      </c>
      <c r="LMK295" s="3">
        <v>93205</v>
      </c>
      <c r="LML295" s="3">
        <v>93205</v>
      </c>
      <c r="LMM295" s="3">
        <v>93205</v>
      </c>
      <c r="LMN295" s="3">
        <v>93205</v>
      </c>
      <c r="LMO295" s="3">
        <v>93205</v>
      </c>
      <c r="LMP295" s="3">
        <v>93205</v>
      </c>
      <c r="LMQ295" s="3">
        <v>93205</v>
      </c>
      <c r="LMR295" s="3">
        <v>93205</v>
      </c>
      <c r="LMS295" s="3">
        <v>93205</v>
      </c>
      <c r="LMT295" s="3">
        <v>93205</v>
      </c>
      <c r="LMU295" s="3">
        <v>93205</v>
      </c>
      <c r="LMV295" s="3">
        <v>93205</v>
      </c>
      <c r="LMW295" s="3">
        <v>93205</v>
      </c>
      <c r="LMX295" s="3">
        <v>93205</v>
      </c>
      <c r="LMY295" s="3">
        <v>93205</v>
      </c>
      <c r="LMZ295" s="3">
        <v>93205</v>
      </c>
      <c r="LNA295" s="3">
        <v>93205</v>
      </c>
      <c r="LNB295" s="3">
        <v>93205</v>
      </c>
      <c r="LNC295" s="3">
        <v>93205</v>
      </c>
      <c r="LND295" s="3">
        <v>93205</v>
      </c>
      <c r="LNE295" s="3">
        <v>93205</v>
      </c>
      <c r="LNF295" s="3">
        <v>93205</v>
      </c>
      <c r="LNG295" s="3">
        <v>93205</v>
      </c>
      <c r="LNH295" s="3">
        <v>93205</v>
      </c>
      <c r="LNI295" s="3">
        <v>93205</v>
      </c>
      <c r="LNJ295" s="3">
        <v>93205</v>
      </c>
      <c r="LNK295" s="3">
        <v>93205</v>
      </c>
      <c r="LNL295" s="3">
        <v>93205</v>
      </c>
      <c r="LNM295" s="3">
        <v>93205</v>
      </c>
      <c r="LNN295" s="3">
        <v>93205</v>
      </c>
      <c r="LNO295" s="3">
        <v>93205</v>
      </c>
      <c r="LNP295" s="3">
        <v>93205</v>
      </c>
      <c r="LNQ295" s="3">
        <v>93205</v>
      </c>
      <c r="LNR295" s="3">
        <v>93205</v>
      </c>
      <c r="LNS295" s="3">
        <v>93205</v>
      </c>
      <c r="LNT295" s="3">
        <v>93205</v>
      </c>
      <c r="LNU295" s="3">
        <v>93205</v>
      </c>
      <c r="LNV295" s="3">
        <v>93205</v>
      </c>
      <c r="LNW295" s="3">
        <v>93205</v>
      </c>
      <c r="LNX295" s="3">
        <v>93205</v>
      </c>
      <c r="LNY295" s="3">
        <v>93205</v>
      </c>
      <c r="LNZ295" s="3">
        <v>93205</v>
      </c>
      <c r="LOA295" s="3">
        <v>93205</v>
      </c>
      <c r="LOB295" s="3">
        <v>93205</v>
      </c>
      <c r="LOC295" s="3">
        <v>93205</v>
      </c>
      <c r="LOD295" s="3">
        <v>93205</v>
      </c>
      <c r="LOE295" s="3">
        <v>93205</v>
      </c>
      <c r="LOF295" s="3">
        <v>93205</v>
      </c>
      <c r="LOG295" s="3">
        <v>93205</v>
      </c>
      <c r="LOH295" s="3">
        <v>93205</v>
      </c>
      <c r="LOI295" s="3">
        <v>93205</v>
      </c>
      <c r="LOJ295" s="3">
        <v>93205</v>
      </c>
      <c r="LOK295" s="3">
        <v>93205</v>
      </c>
      <c r="LOL295" s="3">
        <v>93205</v>
      </c>
      <c r="LOM295" s="3">
        <v>93205</v>
      </c>
      <c r="LON295" s="3">
        <v>93205</v>
      </c>
      <c r="LOO295" s="3">
        <v>93205</v>
      </c>
      <c r="LOP295" s="3">
        <v>93205</v>
      </c>
      <c r="LOQ295" s="3">
        <v>93205</v>
      </c>
      <c r="LOR295" s="3">
        <v>93205</v>
      </c>
      <c r="LOS295" s="3">
        <v>93205</v>
      </c>
      <c r="LOT295" s="3">
        <v>93205</v>
      </c>
      <c r="LOU295" s="3">
        <v>93205</v>
      </c>
      <c r="LOV295" s="3">
        <v>93205</v>
      </c>
      <c r="LOW295" s="3">
        <v>93205</v>
      </c>
      <c r="LOX295" s="3">
        <v>93205</v>
      </c>
      <c r="LOY295" s="3">
        <v>93205</v>
      </c>
      <c r="LOZ295" s="3">
        <v>93205</v>
      </c>
      <c r="LPA295" s="3">
        <v>93205</v>
      </c>
      <c r="LPB295" s="3">
        <v>93205</v>
      </c>
      <c r="LPC295" s="3">
        <v>93205</v>
      </c>
      <c r="LPD295" s="3">
        <v>93205</v>
      </c>
      <c r="LPE295" s="3">
        <v>93205</v>
      </c>
      <c r="LPF295" s="3">
        <v>93205</v>
      </c>
      <c r="LPG295" s="3">
        <v>93205</v>
      </c>
      <c r="LPH295" s="3">
        <v>93205</v>
      </c>
      <c r="LPI295" s="3">
        <v>93205</v>
      </c>
      <c r="LPJ295" s="3">
        <v>93205</v>
      </c>
      <c r="LPK295" s="3">
        <v>93205</v>
      </c>
      <c r="LPL295" s="3">
        <v>93205</v>
      </c>
      <c r="LPM295" s="3">
        <v>93205</v>
      </c>
      <c r="LPN295" s="3">
        <v>93205</v>
      </c>
      <c r="LPO295" s="3">
        <v>93205</v>
      </c>
      <c r="LPP295" s="3">
        <v>93205</v>
      </c>
      <c r="LPQ295" s="3">
        <v>93205</v>
      </c>
      <c r="LPR295" s="3">
        <v>93205</v>
      </c>
      <c r="LPS295" s="3">
        <v>93205</v>
      </c>
      <c r="LPT295" s="3">
        <v>93205</v>
      </c>
      <c r="LPU295" s="3">
        <v>93205</v>
      </c>
      <c r="LPV295" s="3">
        <v>93205</v>
      </c>
      <c r="LPW295" s="3">
        <v>93205</v>
      </c>
      <c r="LPX295" s="3">
        <v>93205</v>
      </c>
      <c r="LPY295" s="3">
        <v>93205</v>
      </c>
      <c r="LPZ295" s="3">
        <v>93205</v>
      </c>
      <c r="LQA295" s="3">
        <v>93205</v>
      </c>
      <c r="LQB295" s="3">
        <v>93205</v>
      </c>
      <c r="LQC295" s="3">
        <v>93205</v>
      </c>
      <c r="LQD295" s="3">
        <v>93205</v>
      </c>
      <c r="LQE295" s="3">
        <v>93205</v>
      </c>
      <c r="LQF295" s="3">
        <v>93205</v>
      </c>
      <c r="LQG295" s="3">
        <v>93205</v>
      </c>
      <c r="LQH295" s="3">
        <v>93205</v>
      </c>
      <c r="LQI295" s="3">
        <v>93205</v>
      </c>
      <c r="LQJ295" s="3">
        <v>93205</v>
      </c>
      <c r="LQK295" s="3">
        <v>93205</v>
      </c>
      <c r="LQL295" s="3">
        <v>93205</v>
      </c>
      <c r="LQM295" s="3">
        <v>93205</v>
      </c>
      <c r="LQN295" s="3">
        <v>93205</v>
      </c>
      <c r="LQO295" s="3">
        <v>93205</v>
      </c>
      <c r="LQP295" s="3">
        <v>93205</v>
      </c>
      <c r="LQQ295" s="3">
        <v>93205</v>
      </c>
      <c r="LQR295" s="3">
        <v>93205</v>
      </c>
      <c r="LQS295" s="3">
        <v>93205</v>
      </c>
      <c r="LQT295" s="3">
        <v>93205</v>
      </c>
      <c r="LQU295" s="3">
        <v>93205</v>
      </c>
      <c r="LQV295" s="3">
        <v>93205</v>
      </c>
      <c r="LQW295" s="3">
        <v>93205</v>
      </c>
      <c r="LQX295" s="3">
        <v>93205</v>
      </c>
      <c r="LQY295" s="3">
        <v>93205</v>
      </c>
      <c r="LQZ295" s="3">
        <v>93205</v>
      </c>
      <c r="LRA295" s="3">
        <v>93205</v>
      </c>
      <c r="LRB295" s="3">
        <v>93205</v>
      </c>
      <c r="LRC295" s="3">
        <v>93205</v>
      </c>
      <c r="LRD295" s="3">
        <v>93205</v>
      </c>
      <c r="LRE295" s="3">
        <v>93205</v>
      </c>
      <c r="LRF295" s="3">
        <v>93205</v>
      </c>
      <c r="LRG295" s="3">
        <v>93205</v>
      </c>
      <c r="LRH295" s="3">
        <v>93205</v>
      </c>
      <c r="LRI295" s="3">
        <v>93205</v>
      </c>
      <c r="LRJ295" s="3">
        <v>93205</v>
      </c>
      <c r="LRK295" s="3">
        <v>93205</v>
      </c>
      <c r="LRL295" s="3">
        <v>93205</v>
      </c>
      <c r="LRM295" s="3">
        <v>93205</v>
      </c>
      <c r="LRN295" s="3">
        <v>93205</v>
      </c>
      <c r="LRO295" s="3">
        <v>93205</v>
      </c>
      <c r="LRP295" s="3">
        <v>93205</v>
      </c>
      <c r="LRQ295" s="3">
        <v>93205</v>
      </c>
      <c r="LRR295" s="3">
        <v>93205</v>
      </c>
      <c r="LRS295" s="3">
        <v>93205</v>
      </c>
      <c r="LRT295" s="3">
        <v>93205</v>
      </c>
      <c r="LRU295" s="3">
        <v>93205</v>
      </c>
      <c r="LRV295" s="3">
        <v>93205</v>
      </c>
      <c r="LRW295" s="3">
        <v>93205</v>
      </c>
      <c r="LRX295" s="3">
        <v>93205</v>
      </c>
      <c r="LRY295" s="3">
        <v>93205</v>
      </c>
      <c r="LRZ295" s="3">
        <v>93205</v>
      </c>
      <c r="LSA295" s="3">
        <v>93205</v>
      </c>
      <c r="LSB295" s="3">
        <v>93205</v>
      </c>
      <c r="LSC295" s="3">
        <v>93205</v>
      </c>
      <c r="LSD295" s="3">
        <v>93205</v>
      </c>
      <c r="LSE295" s="3">
        <v>93205</v>
      </c>
      <c r="LSF295" s="3">
        <v>93205</v>
      </c>
      <c r="LSG295" s="3">
        <v>93205</v>
      </c>
      <c r="LSH295" s="3">
        <v>93205</v>
      </c>
      <c r="LSI295" s="3">
        <v>93205</v>
      </c>
      <c r="LSJ295" s="3">
        <v>93205</v>
      </c>
      <c r="LSK295" s="3">
        <v>93205</v>
      </c>
      <c r="LSL295" s="3">
        <v>93205</v>
      </c>
      <c r="LSM295" s="3">
        <v>93205</v>
      </c>
      <c r="LSN295" s="3">
        <v>93205</v>
      </c>
      <c r="LSO295" s="3">
        <v>93205</v>
      </c>
      <c r="LSP295" s="3">
        <v>93205</v>
      </c>
      <c r="LSQ295" s="3">
        <v>93205</v>
      </c>
      <c r="LSR295" s="3">
        <v>93205</v>
      </c>
      <c r="LSS295" s="3">
        <v>93205</v>
      </c>
      <c r="LST295" s="3">
        <v>93205</v>
      </c>
      <c r="LSU295" s="3">
        <v>93205</v>
      </c>
      <c r="LSV295" s="3">
        <v>93205</v>
      </c>
      <c r="LSW295" s="3">
        <v>93205</v>
      </c>
      <c r="LSX295" s="3">
        <v>93205</v>
      </c>
      <c r="LSY295" s="3">
        <v>93205</v>
      </c>
      <c r="LSZ295" s="3">
        <v>93205</v>
      </c>
      <c r="LTA295" s="3">
        <v>93205</v>
      </c>
      <c r="LTB295" s="3">
        <v>93205</v>
      </c>
      <c r="LTC295" s="3">
        <v>93205</v>
      </c>
      <c r="LTD295" s="3">
        <v>93205</v>
      </c>
      <c r="LTE295" s="3">
        <v>93205</v>
      </c>
      <c r="LTF295" s="3">
        <v>93205</v>
      </c>
      <c r="LTG295" s="3">
        <v>93205</v>
      </c>
      <c r="LTH295" s="3">
        <v>93205</v>
      </c>
      <c r="LTI295" s="3">
        <v>93205</v>
      </c>
      <c r="LTJ295" s="3">
        <v>93205</v>
      </c>
      <c r="LTK295" s="3">
        <v>93205</v>
      </c>
      <c r="LTL295" s="3">
        <v>93205</v>
      </c>
      <c r="LTM295" s="3">
        <v>93205</v>
      </c>
      <c r="LTN295" s="3">
        <v>93205</v>
      </c>
      <c r="LTO295" s="3">
        <v>93205</v>
      </c>
      <c r="LTP295" s="3">
        <v>93205</v>
      </c>
      <c r="LTQ295" s="3">
        <v>93205</v>
      </c>
      <c r="LTR295" s="3">
        <v>93205</v>
      </c>
      <c r="LTS295" s="3">
        <v>93205</v>
      </c>
      <c r="LTT295" s="3">
        <v>93205</v>
      </c>
      <c r="LTU295" s="3">
        <v>93205</v>
      </c>
      <c r="LTV295" s="3">
        <v>93205</v>
      </c>
      <c r="LTW295" s="3">
        <v>93205</v>
      </c>
      <c r="LTX295" s="3">
        <v>93205</v>
      </c>
      <c r="LTY295" s="3">
        <v>93205</v>
      </c>
      <c r="LTZ295" s="3">
        <v>93205</v>
      </c>
      <c r="LUA295" s="3">
        <v>93205</v>
      </c>
      <c r="LUB295" s="3">
        <v>93205</v>
      </c>
      <c r="LUC295" s="3">
        <v>93205</v>
      </c>
      <c r="LUD295" s="3">
        <v>93205</v>
      </c>
      <c r="LUE295" s="3">
        <v>93205</v>
      </c>
      <c r="LUF295" s="3">
        <v>93205</v>
      </c>
      <c r="LUG295" s="3">
        <v>93205</v>
      </c>
      <c r="LUH295" s="3">
        <v>93205</v>
      </c>
      <c r="LUI295" s="3">
        <v>93205</v>
      </c>
      <c r="LUJ295" s="3">
        <v>93205</v>
      </c>
      <c r="LUK295" s="3">
        <v>93205</v>
      </c>
      <c r="LUL295" s="3">
        <v>93205</v>
      </c>
      <c r="LUM295" s="3">
        <v>93205</v>
      </c>
      <c r="LUN295" s="3">
        <v>93205</v>
      </c>
      <c r="LUO295" s="3">
        <v>93205</v>
      </c>
      <c r="LUP295" s="3">
        <v>93205</v>
      </c>
      <c r="LUQ295" s="3">
        <v>93205</v>
      </c>
      <c r="LUR295" s="3">
        <v>93205</v>
      </c>
      <c r="LUS295" s="3">
        <v>93205</v>
      </c>
      <c r="LUT295" s="3">
        <v>93205</v>
      </c>
      <c r="LUU295" s="3">
        <v>93205</v>
      </c>
      <c r="LUV295" s="3">
        <v>93205</v>
      </c>
      <c r="LUW295" s="3">
        <v>93205</v>
      </c>
      <c r="LUX295" s="3">
        <v>93205</v>
      </c>
      <c r="LUY295" s="3">
        <v>93205</v>
      </c>
      <c r="LUZ295" s="3">
        <v>93205</v>
      </c>
      <c r="LVA295" s="3">
        <v>93205</v>
      </c>
      <c r="LVB295" s="3">
        <v>93205</v>
      </c>
      <c r="LVC295" s="3">
        <v>93205</v>
      </c>
      <c r="LVD295" s="3">
        <v>93205</v>
      </c>
      <c r="LVE295" s="3">
        <v>93205</v>
      </c>
      <c r="LVF295" s="3">
        <v>93205</v>
      </c>
      <c r="LVG295" s="3">
        <v>93205</v>
      </c>
      <c r="LVH295" s="3">
        <v>93205</v>
      </c>
      <c r="LVI295" s="3">
        <v>93205</v>
      </c>
      <c r="LVJ295" s="3">
        <v>93205</v>
      </c>
      <c r="LVK295" s="3">
        <v>93205</v>
      </c>
      <c r="LVL295" s="3">
        <v>93205</v>
      </c>
      <c r="LVM295" s="3">
        <v>93205</v>
      </c>
      <c r="LVN295" s="3">
        <v>93205</v>
      </c>
      <c r="LVO295" s="3">
        <v>93205</v>
      </c>
      <c r="LVP295" s="3">
        <v>93205</v>
      </c>
      <c r="LVQ295" s="3">
        <v>93205</v>
      </c>
      <c r="LVR295" s="3">
        <v>93205</v>
      </c>
      <c r="LVS295" s="3">
        <v>93205</v>
      </c>
      <c r="LVT295" s="3">
        <v>93205</v>
      </c>
      <c r="LVU295" s="3">
        <v>93205</v>
      </c>
      <c r="LVV295" s="3">
        <v>93205</v>
      </c>
      <c r="LVW295" s="3">
        <v>93205</v>
      </c>
      <c r="LVX295" s="3">
        <v>93205</v>
      </c>
      <c r="LVY295" s="3">
        <v>93205</v>
      </c>
      <c r="LVZ295" s="3">
        <v>93205</v>
      </c>
      <c r="LWA295" s="3">
        <v>93205</v>
      </c>
      <c r="LWB295" s="3">
        <v>93205</v>
      </c>
      <c r="LWC295" s="3">
        <v>93205</v>
      </c>
      <c r="LWD295" s="3">
        <v>93205</v>
      </c>
      <c r="LWE295" s="3">
        <v>93205</v>
      </c>
      <c r="LWF295" s="3">
        <v>93205</v>
      </c>
      <c r="LWG295" s="3">
        <v>93205</v>
      </c>
      <c r="LWH295" s="3">
        <v>93205</v>
      </c>
      <c r="LWI295" s="3">
        <v>93205</v>
      </c>
      <c r="LWJ295" s="3">
        <v>93205</v>
      </c>
      <c r="LWK295" s="3">
        <v>93205</v>
      </c>
      <c r="LWL295" s="3">
        <v>93205</v>
      </c>
      <c r="LWM295" s="3">
        <v>93205</v>
      </c>
      <c r="LWN295" s="3">
        <v>93205</v>
      </c>
      <c r="LWO295" s="3">
        <v>93205</v>
      </c>
      <c r="LWP295" s="3">
        <v>93205</v>
      </c>
      <c r="LWQ295" s="3">
        <v>93205</v>
      </c>
      <c r="LWR295" s="3">
        <v>93205</v>
      </c>
      <c r="LWS295" s="3">
        <v>93205</v>
      </c>
      <c r="LWT295" s="3">
        <v>93205</v>
      </c>
      <c r="LWU295" s="3">
        <v>93205</v>
      </c>
      <c r="LWV295" s="3">
        <v>93205</v>
      </c>
      <c r="LWW295" s="3">
        <v>93205</v>
      </c>
      <c r="LWX295" s="3">
        <v>93205</v>
      </c>
      <c r="LWY295" s="3">
        <v>93205</v>
      </c>
      <c r="LWZ295" s="3">
        <v>93205</v>
      </c>
      <c r="LXA295" s="3">
        <v>93205</v>
      </c>
      <c r="LXB295" s="3">
        <v>93205</v>
      </c>
      <c r="LXC295" s="3">
        <v>93205</v>
      </c>
      <c r="LXD295" s="3">
        <v>93205</v>
      </c>
      <c r="LXE295" s="3">
        <v>93205</v>
      </c>
      <c r="LXF295" s="3">
        <v>93205</v>
      </c>
      <c r="LXG295" s="3">
        <v>93205</v>
      </c>
      <c r="LXH295" s="3">
        <v>93205</v>
      </c>
      <c r="LXI295" s="3">
        <v>93205</v>
      </c>
      <c r="LXJ295" s="3">
        <v>93205</v>
      </c>
      <c r="LXK295" s="3">
        <v>93205</v>
      </c>
      <c r="LXL295" s="3">
        <v>93205</v>
      </c>
      <c r="LXM295" s="3">
        <v>93205</v>
      </c>
      <c r="LXN295" s="3">
        <v>93205</v>
      </c>
      <c r="LXO295" s="3">
        <v>93205</v>
      </c>
      <c r="LXP295" s="3">
        <v>93205</v>
      </c>
      <c r="LXQ295" s="3">
        <v>93205</v>
      </c>
      <c r="LXR295" s="3">
        <v>93205</v>
      </c>
      <c r="LXS295" s="3">
        <v>93205</v>
      </c>
      <c r="LXT295" s="3">
        <v>93205</v>
      </c>
      <c r="LXU295" s="3">
        <v>93205</v>
      </c>
      <c r="LXV295" s="3">
        <v>93205</v>
      </c>
      <c r="LXW295" s="3">
        <v>93205</v>
      </c>
      <c r="LXX295" s="3">
        <v>93205</v>
      </c>
      <c r="LXY295" s="3">
        <v>93205</v>
      </c>
      <c r="LXZ295" s="3">
        <v>93205</v>
      </c>
      <c r="LYA295" s="3">
        <v>93205</v>
      </c>
      <c r="LYB295" s="3">
        <v>93205</v>
      </c>
      <c r="LYC295" s="3">
        <v>93205</v>
      </c>
      <c r="LYD295" s="3">
        <v>93205</v>
      </c>
      <c r="LYE295" s="3">
        <v>93205</v>
      </c>
      <c r="LYF295" s="3">
        <v>93205</v>
      </c>
      <c r="LYG295" s="3">
        <v>93205</v>
      </c>
      <c r="LYH295" s="3">
        <v>93205</v>
      </c>
      <c r="LYI295" s="3">
        <v>93205</v>
      </c>
      <c r="LYJ295" s="3">
        <v>93205</v>
      </c>
      <c r="LYK295" s="3">
        <v>93205</v>
      </c>
      <c r="LYL295" s="3">
        <v>93205</v>
      </c>
      <c r="LYM295" s="3">
        <v>93205</v>
      </c>
      <c r="LYN295" s="3">
        <v>93205</v>
      </c>
      <c r="LYO295" s="3">
        <v>93205</v>
      </c>
      <c r="LYP295" s="3">
        <v>93205</v>
      </c>
      <c r="LYQ295" s="3">
        <v>93205</v>
      </c>
      <c r="LYR295" s="3">
        <v>93205</v>
      </c>
      <c r="LYS295" s="3">
        <v>93205</v>
      </c>
      <c r="LYT295" s="3">
        <v>93205</v>
      </c>
      <c r="LYU295" s="3">
        <v>93205</v>
      </c>
      <c r="LYV295" s="3">
        <v>93205</v>
      </c>
      <c r="LYW295" s="3">
        <v>93205</v>
      </c>
      <c r="LYX295" s="3">
        <v>93205</v>
      </c>
      <c r="LYY295" s="3">
        <v>93205</v>
      </c>
      <c r="LYZ295" s="3">
        <v>93205</v>
      </c>
      <c r="LZA295" s="3">
        <v>93205</v>
      </c>
      <c r="LZB295" s="3">
        <v>93205</v>
      </c>
      <c r="LZC295" s="3">
        <v>93205</v>
      </c>
      <c r="LZD295" s="3">
        <v>93205</v>
      </c>
      <c r="LZE295" s="3">
        <v>93205</v>
      </c>
      <c r="LZF295" s="3">
        <v>93205</v>
      </c>
      <c r="LZG295" s="3">
        <v>93205</v>
      </c>
      <c r="LZH295" s="3">
        <v>93205</v>
      </c>
      <c r="LZI295" s="3">
        <v>93205</v>
      </c>
      <c r="LZJ295" s="3">
        <v>93205</v>
      </c>
      <c r="LZK295" s="3">
        <v>93205</v>
      </c>
      <c r="LZL295" s="3">
        <v>93205</v>
      </c>
      <c r="LZM295" s="3">
        <v>93205</v>
      </c>
      <c r="LZN295" s="3">
        <v>93205</v>
      </c>
      <c r="LZO295" s="3">
        <v>93205</v>
      </c>
      <c r="LZP295" s="3">
        <v>93205</v>
      </c>
      <c r="LZQ295" s="3">
        <v>93205</v>
      </c>
      <c r="LZR295" s="3">
        <v>93205</v>
      </c>
      <c r="LZS295" s="3">
        <v>93205</v>
      </c>
      <c r="LZT295" s="3">
        <v>93205</v>
      </c>
      <c r="LZU295" s="3">
        <v>93205</v>
      </c>
      <c r="LZV295" s="3">
        <v>93205</v>
      </c>
      <c r="LZW295" s="3">
        <v>93205</v>
      </c>
      <c r="LZX295" s="3">
        <v>93205</v>
      </c>
      <c r="LZY295" s="3">
        <v>93205</v>
      </c>
      <c r="LZZ295" s="3">
        <v>93205</v>
      </c>
      <c r="MAA295" s="3">
        <v>93205</v>
      </c>
      <c r="MAB295" s="3">
        <v>93205</v>
      </c>
      <c r="MAC295" s="3">
        <v>93205</v>
      </c>
      <c r="MAD295" s="3">
        <v>93205</v>
      </c>
      <c r="MAE295" s="3">
        <v>93205</v>
      </c>
      <c r="MAF295" s="3">
        <v>93205</v>
      </c>
      <c r="MAG295" s="3">
        <v>93205</v>
      </c>
      <c r="MAH295" s="3">
        <v>93205</v>
      </c>
      <c r="MAI295" s="3">
        <v>93205</v>
      </c>
      <c r="MAJ295" s="3">
        <v>93205</v>
      </c>
      <c r="MAK295" s="3">
        <v>93205</v>
      </c>
      <c r="MAL295" s="3">
        <v>93205</v>
      </c>
      <c r="MAM295" s="3">
        <v>93205</v>
      </c>
      <c r="MAN295" s="3">
        <v>93205</v>
      </c>
      <c r="MAO295" s="3">
        <v>93205</v>
      </c>
      <c r="MAP295" s="3">
        <v>93205</v>
      </c>
      <c r="MAQ295" s="3">
        <v>93205</v>
      </c>
      <c r="MAR295" s="3">
        <v>93205</v>
      </c>
      <c r="MAS295" s="3">
        <v>93205</v>
      </c>
      <c r="MAT295" s="3">
        <v>93205</v>
      </c>
      <c r="MAU295" s="3">
        <v>93205</v>
      </c>
      <c r="MAV295" s="3">
        <v>93205</v>
      </c>
      <c r="MAW295" s="3">
        <v>93205</v>
      </c>
      <c r="MAX295" s="3">
        <v>93205</v>
      </c>
      <c r="MAY295" s="3">
        <v>93205</v>
      </c>
      <c r="MAZ295" s="3">
        <v>93205</v>
      </c>
      <c r="MBA295" s="3">
        <v>93205</v>
      </c>
      <c r="MBB295" s="3">
        <v>93205</v>
      </c>
      <c r="MBC295" s="3">
        <v>93205</v>
      </c>
      <c r="MBD295" s="3">
        <v>93205</v>
      </c>
      <c r="MBE295" s="3">
        <v>93205</v>
      </c>
      <c r="MBF295" s="3">
        <v>93205</v>
      </c>
      <c r="MBG295" s="3">
        <v>93205</v>
      </c>
      <c r="MBH295" s="3">
        <v>93205</v>
      </c>
      <c r="MBI295" s="3">
        <v>93205</v>
      </c>
      <c r="MBJ295" s="3">
        <v>93205</v>
      </c>
      <c r="MBK295" s="3">
        <v>93205</v>
      </c>
      <c r="MBL295" s="3">
        <v>93205</v>
      </c>
      <c r="MBM295" s="3">
        <v>93205</v>
      </c>
      <c r="MBN295" s="3">
        <v>93205</v>
      </c>
      <c r="MBO295" s="3">
        <v>93205</v>
      </c>
      <c r="MBP295" s="3">
        <v>93205</v>
      </c>
      <c r="MBQ295" s="3">
        <v>93205</v>
      </c>
      <c r="MBR295" s="3">
        <v>93205</v>
      </c>
      <c r="MBS295" s="3">
        <v>93205</v>
      </c>
      <c r="MBT295" s="3">
        <v>93205</v>
      </c>
      <c r="MBU295" s="3">
        <v>93205</v>
      </c>
      <c r="MBV295" s="3">
        <v>93205</v>
      </c>
      <c r="MBW295" s="3">
        <v>93205</v>
      </c>
      <c r="MBX295" s="3">
        <v>93205</v>
      </c>
      <c r="MBY295" s="3">
        <v>93205</v>
      </c>
      <c r="MBZ295" s="3">
        <v>93205</v>
      </c>
      <c r="MCA295" s="3">
        <v>93205</v>
      </c>
      <c r="MCB295" s="3">
        <v>93205</v>
      </c>
      <c r="MCC295" s="3">
        <v>93205</v>
      </c>
      <c r="MCD295" s="3">
        <v>93205</v>
      </c>
      <c r="MCE295" s="3">
        <v>93205</v>
      </c>
      <c r="MCF295" s="3">
        <v>93205</v>
      </c>
      <c r="MCG295" s="3">
        <v>93205</v>
      </c>
      <c r="MCH295" s="3">
        <v>93205</v>
      </c>
      <c r="MCI295" s="3">
        <v>93205</v>
      </c>
      <c r="MCJ295" s="3">
        <v>93205</v>
      </c>
      <c r="MCK295" s="3">
        <v>93205</v>
      </c>
      <c r="MCL295" s="3">
        <v>93205</v>
      </c>
      <c r="MCM295" s="3">
        <v>93205</v>
      </c>
      <c r="MCN295" s="3">
        <v>93205</v>
      </c>
      <c r="MCO295" s="3">
        <v>93205</v>
      </c>
      <c r="MCP295" s="3">
        <v>93205</v>
      </c>
      <c r="MCQ295" s="3">
        <v>93205</v>
      </c>
      <c r="MCR295" s="3">
        <v>93205</v>
      </c>
      <c r="MCS295" s="3">
        <v>93205</v>
      </c>
      <c r="MCT295" s="3">
        <v>93205</v>
      </c>
      <c r="MCU295" s="3">
        <v>93205</v>
      </c>
      <c r="MCV295" s="3">
        <v>93205</v>
      </c>
      <c r="MCW295" s="3">
        <v>93205</v>
      </c>
      <c r="MCX295" s="3">
        <v>93205</v>
      </c>
      <c r="MCY295" s="3">
        <v>93205</v>
      </c>
      <c r="MCZ295" s="3">
        <v>93205</v>
      </c>
      <c r="MDA295" s="3">
        <v>93205</v>
      </c>
      <c r="MDB295" s="3">
        <v>93205</v>
      </c>
      <c r="MDC295" s="3">
        <v>93205</v>
      </c>
      <c r="MDD295" s="3">
        <v>93205</v>
      </c>
      <c r="MDE295" s="3">
        <v>93205</v>
      </c>
      <c r="MDF295" s="3">
        <v>93205</v>
      </c>
      <c r="MDG295" s="3">
        <v>93205</v>
      </c>
      <c r="MDH295" s="3">
        <v>93205</v>
      </c>
      <c r="MDI295" s="3">
        <v>93205</v>
      </c>
      <c r="MDJ295" s="3">
        <v>93205</v>
      </c>
      <c r="MDK295" s="3">
        <v>93205</v>
      </c>
      <c r="MDL295" s="3">
        <v>93205</v>
      </c>
      <c r="MDM295" s="3">
        <v>93205</v>
      </c>
      <c r="MDN295" s="3">
        <v>93205</v>
      </c>
      <c r="MDO295" s="3">
        <v>93205</v>
      </c>
      <c r="MDP295" s="3">
        <v>93205</v>
      </c>
      <c r="MDQ295" s="3">
        <v>93205</v>
      </c>
      <c r="MDR295" s="3">
        <v>93205</v>
      </c>
      <c r="MDS295" s="3">
        <v>93205</v>
      </c>
      <c r="MDT295" s="3">
        <v>93205</v>
      </c>
      <c r="MDU295" s="3">
        <v>93205</v>
      </c>
      <c r="MDV295" s="3">
        <v>93205</v>
      </c>
      <c r="MDW295" s="3">
        <v>93205</v>
      </c>
      <c r="MDX295" s="3">
        <v>93205</v>
      </c>
      <c r="MDY295" s="3">
        <v>93205</v>
      </c>
      <c r="MDZ295" s="3">
        <v>93205</v>
      </c>
      <c r="MEA295" s="3">
        <v>93205</v>
      </c>
      <c r="MEB295" s="3">
        <v>93205</v>
      </c>
      <c r="MEC295" s="3">
        <v>93205</v>
      </c>
      <c r="MED295" s="3">
        <v>93205</v>
      </c>
      <c r="MEE295" s="3">
        <v>93205</v>
      </c>
      <c r="MEF295" s="3">
        <v>93205</v>
      </c>
      <c r="MEG295" s="3">
        <v>93205</v>
      </c>
      <c r="MEH295" s="3">
        <v>93205</v>
      </c>
      <c r="MEI295" s="3">
        <v>93205</v>
      </c>
      <c r="MEJ295" s="3">
        <v>93205</v>
      </c>
      <c r="MEK295" s="3">
        <v>93205</v>
      </c>
      <c r="MEL295" s="3">
        <v>93205</v>
      </c>
      <c r="MEM295" s="3">
        <v>93205</v>
      </c>
      <c r="MEN295" s="3">
        <v>93205</v>
      </c>
      <c r="MEO295" s="3">
        <v>93205</v>
      </c>
      <c r="MEP295" s="3">
        <v>93205</v>
      </c>
      <c r="MEQ295" s="3">
        <v>93205</v>
      </c>
      <c r="MER295" s="3">
        <v>93205</v>
      </c>
      <c r="MES295" s="3">
        <v>93205</v>
      </c>
      <c r="MET295" s="3">
        <v>93205</v>
      </c>
      <c r="MEU295" s="3">
        <v>93205</v>
      </c>
      <c r="MEV295" s="3">
        <v>93205</v>
      </c>
      <c r="MEW295" s="3">
        <v>93205</v>
      </c>
      <c r="MEX295" s="3">
        <v>93205</v>
      </c>
      <c r="MEY295" s="3">
        <v>93205</v>
      </c>
      <c r="MEZ295" s="3">
        <v>93205</v>
      </c>
      <c r="MFA295" s="3">
        <v>93205</v>
      </c>
      <c r="MFB295" s="3">
        <v>93205</v>
      </c>
      <c r="MFC295" s="3">
        <v>93205</v>
      </c>
      <c r="MFD295" s="3">
        <v>93205</v>
      </c>
      <c r="MFE295" s="3">
        <v>93205</v>
      </c>
      <c r="MFF295" s="3">
        <v>93205</v>
      </c>
      <c r="MFG295" s="3">
        <v>93205</v>
      </c>
      <c r="MFH295" s="3">
        <v>93205</v>
      </c>
      <c r="MFI295" s="3">
        <v>93205</v>
      </c>
      <c r="MFJ295" s="3">
        <v>93205</v>
      </c>
      <c r="MFK295" s="3">
        <v>93205</v>
      </c>
      <c r="MFL295" s="3">
        <v>93205</v>
      </c>
      <c r="MFM295" s="3">
        <v>93205</v>
      </c>
      <c r="MFN295" s="3">
        <v>93205</v>
      </c>
      <c r="MFO295" s="3">
        <v>93205</v>
      </c>
      <c r="MFP295" s="3">
        <v>93205</v>
      </c>
      <c r="MFQ295" s="3">
        <v>93205</v>
      </c>
      <c r="MFR295" s="3">
        <v>93205</v>
      </c>
      <c r="MFS295" s="3">
        <v>93205</v>
      </c>
      <c r="MFT295" s="3">
        <v>93205</v>
      </c>
      <c r="MFU295" s="3">
        <v>93205</v>
      </c>
      <c r="MFV295" s="3">
        <v>93205</v>
      </c>
      <c r="MFW295" s="3">
        <v>93205</v>
      </c>
      <c r="MFX295" s="3">
        <v>93205</v>
      </c>
      <c r="MFY295" s="3">
        <v>93205</v>
      </c>
      <c r="MFZ295" s="3">
        <v>93205</v>
      </c>
      <c r="MGA295" s="3">
        <v>93205</v>
      </c>
      <c r="MGB295" s="3">
        <v>93205</v>
      </c>
      <c r="MGC295" s="3">
        <v>93205</v>
      </c>
      <c r="MGD295" s="3">
        <v>93205</v>
      </c>
      <c r="MGE295" s="3">
        <v>93205</v>
      </c>
      <c r="MGF295" s="3">
        <v>93205</v>
      </c>
      <c r="MGG295" s="3">
        <v>93205</v>
      </c>
      <c r="MGH295" s="3">
        <v>93205</v>
      </c>
      <c r="MGI295" s="3">
        <v>93205</v>
      </c>
      <c r="MGJ295" s="3">
        <v>93205</v>
      </c>
      <c r="MGK295" s="3">
        <v>93205</v>
      </c>
      <c r="MGL295" s="3">
        <v>93205</v>
      </c>
      <c r="MGM295" s="3">
        <v>93205</v>
      </c>
      <c r="MGN295" s="3">
        <v>93205</v>
      </c>
      <c r="MGO295" s="3">
        <v>93205</v>
      </c>
      <c r="MGP295" s="3">
        <v>93205</v>
      </c>
      <c r="MGQ295" s="3">
        <v>93205</v>
      </c>
      <c r="MGR295" s="3">
        <v>93205</v>
      </c>
      <c r="MGS295" s="3">
        <v>93205</v>
      </c>
      <c r="MGT295" s="3">
        <v>93205</v>
      </c>
      <c r="MGU295" s="3">
        <v>93205</v>
      </c>
      <c r="MGV295" s="3">
        <v>93205</v>
      </c>
      <c r="MGW295" s="3">
        <v>93205</v>
      </c>
      <c r="MGX295" s="3">
        <v>93205</v>
      </c>
      <c r="MGY295" s="3">
        <v>93205</v>
      </c>
      <c r="MGZ295" s="3">
        <v>93205</v>
      </c>
      <c r="MHA295" s="3">
        <v>93205</v>
      </c>
      <c r="MHB295" s="3">
        <v>93205</v>
      </c>
      <c r="MHC295" s="3">
        <v>93205</v>
      </c>
      <c r="MHD295" s="3">
        <v>93205</v>
      </c>
      <c r="MHE295" s="3">
        <v>93205</v>
      </c>
      <c r="MHF295" s="3">
        <v>93205</v>
      </c>
      <c r="MHG295" s="3">
        <v>93205</v>
      </c>
      <c r="MHH295" s="3">
        <v>93205</v>
      </c>
      <c r="MHI295" s="3">
        <v>93205</v>
      </c>
      <c r="MHJ295" s="3">
        <v>93205</v>
      </c>
      <c r="MHK295" s="3">
        <v>93205</v>
      </c>
      <c r="MHL295" s="3">
        <v>93205</v>
      </c>
      <c r="MHM295" s="3">
        <v>93205</v>
      </c>
      <c r="MHN295" s="3">
        <v>93205</v>
      </c>
      <c r="MHO295" s="3">
        <v>93205</v>
      </c>
      <c r="MHP295" s="3">
        <v>93205</v>
      </c>
      <c r="MHQ295" s="3">
        <v>93205</v>
      </c>
      <c r="MHR295" s="3">
        <v>93205</v>
      </c>
      <c r="MHS295" s="3">
        <v>93205</v>
      </c>
      <c r="MHT295" s="3">
        <v>93205</v>
      </c>
      <c r="MHU295" s="3">
        <v>93205</v>
      </c>
      <c r="MHV295" s="3">
        <v>93205</v>
      </c>
      <c r="MHW295" s="3">
        <v>93205</v>
      </c>
      <c r="MHX295" s="3">
        <v>93205</v>
      </c>
      <c r="MHY295" s="3">
        <v>93205</v>
      </c>
      <c r="MHZ295" s="3">
        <v>93205</v>
      </c>
      <c r="MIA295" s="3">
        <v>93205</v>
      </c>
      <c r="MIB295" s="3">
        <v>93205</v>
      </c>
      <c r="MIC295" s="3">
        <v>93205</v>
      </c>
      <c r="MID295" s="3">
        <v>93205</v>
      </c>
      <c r="MIE295" s="3">
        <v>93205</v>
      </c>
      <c r="MIF295" s="3">
        <v>93205</v>
      </c>
      <c r="MIG295" s="3">
        <v>93205</v>
      </c>
      <c r="MIH295" s="3">
        <v>93205</v>
      </c>
      <c r="MII295" s="3">
        <v>93205</v>
      </c>
      <c r="MIJ295" s="3">
        <v>93205</v>
      </c>
      <c r="MIK295" s="3">
        <v>93205</v>
      </c>
      <c r="MIL295" s="3">
        <v>93205</v>
      </c>
      <c r="MIM295" s="3">
        <v>93205</v>
      </c>
      <c r="MIN295" s="3">
        <v>93205</v>
      </c>
      <c r="MIO295" s="3">
        <v>93205</v>
      </c>
      <c r="MIP295" s="3">
        <v>93205</v>
      </c>
      <c r="MIQ295" s="3">
        <v>93205</v>
      </c>
      <c r="MIR295" s="3">
        <v>93205</v>
      </c>
      <c r="MIS295" s="3">
        <v>93205</v>
      </c>
      <c r="MIT295" s="3">
        <v>93205</v>
      </c>
      <c r="MIU295" s="3">
        <v>93205</v>
      </c>
      <c r="MIV295" s="3">
        <v>93205</v>
      </c>
      <c r="MIW295" s="3">
        <v>93205</v>
      </c>
      <c r="MIX295" s="3">
        <v>93205</v>
      </c>
      <c r="MIY295" s="3">
        <v>93205</v>
      </c>
      <c r="MIZ295" s="3">
        <v>93205</v>
      </c>
      <c r="MJA295" s="3">
        <v>93205</v>
      </c>
      <c r="MJB295" s="3">
        <v>93205</v>
      </c>
      <c r="MJC295" s="3">
        <v>93205</v>
      </c>
      <c r="MJD295" s="3">
        <v>93205</v>
      </c>
      <c r="MJE295" s="3">
        <v>93205</v>
      </c>
      <c r="MJF295" s="3">
        <v>93205</v>
      </c>
      <c r="MJG295" s="3">
        <v>93205</v>
      </c>
      <c r="MJH295" s="3">
        <v>93205</v>
      </c>
      <c r="MJI295" s="3">
        <v>93205</v>
      </c>
      <c r="MJJ295" s="3">
        <v>93205</v>
      </c>
      <c r="MJK295" s="3">
        <v>93205</v>
      </c>
      <c r="MJL295" s="3">
        <v>93205</v>
      </c>
      <c r="MJM295" s="3">
        <v>93205</v>
      </c>
      <c r="MJN295" s="3">
        <v>93205</v>
      </c>
      <c r="MJO295" s="3">
        <v>93205</v>
      </c>
      <c r="MJP295" s="3">
        <v>93205</v>
      </c>
      <c r="MJQ295" s="3">
        <v>93205</v>
      </c>
      <c r="MJR295" s="3">
        <v>93205</v>
      </c>
      <c r="MJS295" s="3">
        <v>93205</v>
      </c>
      <c r="MJT295" s="3">
        <v>93205</v>
      </c>
      <c r="MJU295" s="3">
        <v>93205</v>
      </c>
      <c r="MJV295" s="3">
        <v>93205</v>
      </c>
      <c r="MJW295" s="3">
        <v>93205</v>
      </c>
      <c r="MJX295" s="3">
        <v>93205</v>
      </c>
      <c r="MJY295" s="3">
        <v>93205</v>
      </c>
      <c r="MJZ295" s="3">
        <v>93205</v>
      </c>
      <c r="MKA295" s="3">
        <v>93205</v>
      </c>
      <c r="MKB295" s="3">
        <v>93205</v>
      </c>
      <c r="MKC295" s="3">
        <v>93205</v>
      </c>
      <c r="MKD295" s="3">
        <v>93205</v>
      </c>
      <c r="MKE295" s="3">
        <v>93205</v>
      </c>
      <c r="MKF295" s="3">
        <v>93205</v>
      </c>
      <c r="MKG295" s="3">
        <v>93205</v>
      </c>
      <c r="MKH295" s="3">
        <v>93205</v>
      </c>
      <c r="MKI295" s="3">
        <v>93205</v>
      </c>
      <c r="MKJ295" s="3">
        <v>93205</v>
      </c>
      <c r="MKK295" s="3">
        <v>93205</v>
      </c>
      <c r="MKL295" s="3">
        <v>93205</v>
      </c>
      <c r="MKM295" s="3">
        <v>93205</v>
      </c>
      <c r="MKN295" s="3">
        <v>93205</v>
      </c>
      <c r="MKO295" s="3">
        <v>93205</v>
      </c>
      <c r="MKP295" s="3">
        <v>93205</v>
      </c>
      <c r="MKQ295" s="3">
        <v>93205</v>
      </c>
      <c r="MKR295" s="3">
        <v>93205</v>
      </c>
      <c r="MKS295" s="3">
        <v>93205</v>
      </c>
      <c r="MKT295" s="3">
        <v>93205</v>
      </c>
      <c r="MKU295" s="3">
        <v>93205</v>
      </c>
      <c r="MKV295" s="3">
        <v>93205</v>
      </c>
      <c r="MKW295" s="3">
        <v>93205</v>
      </c>
      <c r="MKX295" s="3">
        <v>93205</v>
      </c>
      <c r="MKY295" s="3">
        <v>93205</v>
      </c>
      <c r="MKZ295" s="3">
        <v>93205</v>
      </c>
      <c r="MLA295" s="3">
        <v>93205</v>
      </c>
      <c r="MLB295" s="3">
        <v>93205</v>
      </c>
      <c r="MLC295" s="3">
        <v>93205</v>
      </c>
      <c r="MLD295" s="3">
        <v>93205</v>
      </c>
      <c r="MLE295" s="3">
        <v>93205</v>
      </c>
      <c r="MLF295" s="3">
        <v>93205</v>
      </c>
      <c r="MLG295" s="3">
        <v>93205</v>
      </c>
      <c r="MLH295" s="3">
        <v>93205</v>
      </c>
      <c r="MLI295" s="3">
        <v>93205</v>
      </c>
      <c r="MLJ295" s="3">
        <v>93205</v>
      </c>
      <c r="MLK295" s="3">
        <v>93205</v>
      </c>
      <c r="MLL295" s="3">
        <v>93205</v>
      </c>
      <c r="MLM295" s="3">
        <v>93205</v>
      </c>
      <c r="MLN295" s="3">
        <v>93205</v>
      </c>
      <c r="MLO295" s="3">
        <v>93205</v>
      </c>
      <c r="MLP295" s="3">
        <v>93205</v>
      </c>
      <c r="MLQ295" s="3">
        <v>93205</v>
      </c>
      <c r="MLR295" s="3">
        <v>93205</v>
      </c>
      <c r="MLS295" s="3">
        <v>93205</v>
      </c>
      <c r="MLT295" s="3">
        <v>93205</v>
      </c>
      <c r="MLU295" s="3">
        <v>93205</v>
      </c>
      <c r="MLV295" s="3">
        <v>93205</v>
      </c>
      <c r="MLW295" s="3">
        <v>93205</v>
      </c>
      <c r="MLX295" s="3">
        <v>93205</v>
      </c>
      <c r="MLY295" s="3">
        <v>93205</v>
      </c>
      <c r="MLZ295" s="3">
        <v>93205</v>
      </c>
      <c r="MMA295" s="3">
        <v>93205</v>
      </c>
      <c r="MMB295" s="3">
        <v>93205</v>
      </c>
      <c r="MMC295" s="3">
        <v>93205</v>
      </c>
      <c r="MMD295" s="3">
        <v>93205</v>
      </c>
      <c r="MME295" s="3">
        <v>93205</v>
      </c>
      <c r="MMF295" s="3">
        <v>93205</v>
      </c>
      <c r="MMG295" s="3">
        <v>93205</v>
      </c>
      <c r="MMH295" s="3">
        <v>93205</v>
      </c>
      <c r="MMI295" s="3">
        <v>93205</v>
      </c>
      <c r="MMJ295" s="3">
        <v>93205</v>
      </c>
      <c r="MMK295" s="3">
        <v>93205</v>
      </c>
      <c r="MML295" s="3">
        <v>93205</v>
      </c>
      <c r="MMM295" s="3">
        <v>93205</v>
      </c>
      <c r="MMN295" s="3">
        <v>93205</v>
      </c>
      <c r="MMO295" s="3">
        <v>93205</v>
      </c>
      <c r="MMP295" s="3">
        <v>93205</v>
      </c>
      <c r="MMQ295" s="3">
        <v>93205</v>
      </c>
      <c r="MMR295" s="3">
        <v>93205</v>
      </c>
      <c r="MMS295" s="3">
        <v>93205</v>
      </c>
      <c r="MMT295" s="3">
        <v>93205</v>
      </c>
      <c r="MMU295" s="3">
        <v>93205</v>
      </c>
      <c r="MMV295" s="3">
        <v>93205</v>
      </c>
      <c r="MMW295" s="3">
        <v>93205</v>
      </c>
      <c r="MMX295" s="3">
        <v>93205</v>
      </c>
      <c r="MMY295" s="3">
        <v>93205</v>
      </c>
      <c r="MMZ295" s="3">
        <v>93205</v>
      </c>
      <c r="MNA295" s="3">
        <v>93205</v>
      </c>
      <c r="MNB295" s="3">
        <v>93205</v>
      </c>
      <c r="MNC295" s="3">
        <v>93205</v>
      </c>
      <c r="MND295" s="3">
        <v>93205</v>
      </c>
      <c r="MNE295" s="3">
        <v>93205</v>
      </c>
      <c r="MNF295" s="3">
        <v>93205</v>
      </c>
      <c r="MNG295" s="3">
        <v>93205</v>
      </c>
      <c r="MNH295" s="3">
        <v>93205</v>
      </c>
      <c r="MNI295" s="3">
        <v>93205</v>
      </c>
      <c r="MNJ295" s="3">
        <v>93205</v>
      </c>
      <c r="MNK295" s="3">
        <v>93205</v>
      </c>
      <c r="MNL295" s="3">
        <v>93205</v>
      </c>
      <c r="MNM295" s="3">
        <v>93205</v>
      </c>
      <c r="MNN295" s="3">
        <v>93205</v>
      </c>
      <c r="MNO295" s="3">
        <v>93205</v>
      </c>
      <c r="MNP295" s="3">
        <v>93205</v>
      </c>
      <c r="MNQ295" s="3">
        <v>93205</v>
      </c>
      <c r="MNR295" s="3">
        <v>93205</v>
      </c>
      <c r="MNS295" s="3">
        <v>93205</v>
      </c>
      <c r="MNT295" s="3">
        <v>93205</v>
      </c>
      <c r="MNU295" s="3">
        <v>93205</v>
      </c>
      <c r="MNV295" s="3">
        <v>93205</v>
      </c>
      <c r="MNW295" s="3">
        <v>93205</v>
      </c>
      <c r="MNX295" s="3">
        <v>93205</v>
      </c>
      <c r="MNY295" s="3">
        <v>93205</v>
      </c>
      <c r="MNZ295" s="3">
        <v>93205</v>
      </c>
      <c r="MOA295" s="3">
        <v>93205</v>
      </c>
      <c r="MOB295" s="3">
        <v>93205</v>
      </c>
      <c r="MOC295" s="3">
        <v>93205</v>
      </c>
      <c r="MOD295" s="3">
        <v>93205</v>
      </c>
      <c r="MOE295" s="3">
        <v>93205</v>
      </c>
      <c r="MOF295" s="3">
        <v>93205</v>
      </c>
      <c r="MOG295" s="3">
        <v>93205</v>
      </c>
      <c r="MOH295" s="3">
        <v>93205</v>
      </c>
      <c r="MOI295" s="3">
        <v>93205</v>
      </c>
      <c r="MOJ295" s="3">
        <v>93205</v>
      </c>
      <c r="MOK295" s="3">
        <v>93205</v>
      </c>
      <c r="MOL295" s="3">
        <v>93205</v>
      </c>
      <c r="MOM295" s="3">
        <v>93205</v>
      </c>
      <c r="MON295" s="3">
        <v>93205</v>
      </c>
      <c r="MOO295" s="3">
        <v>93205</v>
      </c>
      <c r="MOP295" s="3">
        <v>93205</v>
      </c>
      <c r="MOQ295" s="3">
        <v>93205</v>
      </c>
      <c r="MOR295" s="3">
        <v>93205</v>
      </c>
      <c r="MOS295" s="3">
        <v>93205</v>
      </c>
      <c r="MOT295" s="3">
        <v>93205</v>
      </c>
      <c r="MOU295" s="3">
        <v>93205</v>
      </c>
      <c r="MOV295" s="3">
        <v>93205</v>
      </c>
      <c r="MOW295" s="3">
        <v>93205</v>
      </c>
      <c r="MOX295" s="3">
        <v>93205</v>
      </c>
      <c r="MOY295" s="3">
        <v>93205</v>
      </c>
      <c r="MOZ295" s="3">
        <v>93205</v>
      </c>
      <c r="MPA295" s="3">
        <v>93205</v>
      </c>
      <c r="MPB295" s="3">
        <v>93205</v>
      </c>
      <c r="MPC295" s="3">
        <v>93205</v>
      </c>
      <c r="MPD295" s="3">
        <v>93205</v>
      </c>
      <c r="MPE295" s="3">
        <v>93205</v>
      </c>
      <c r="MPF295" s="3">
        <v>93205</v>
      </c>
      <c r="MPG295" s="3">
        <v>93205</v>
      </c>
      <c r="MPH295" s="3">
        <v>93205</v>
      </c>
      <c r="MPI295" s="3">
        <v>93205</v>
      </c>
      <c r="MPJ295" s="3">
        <v>93205</v>
      </c>
      <c r="MPK295" s="3">
        <v>93205</v>
      </c>
      <c r="MPL295" s="3">
        <v>93205</v>
      </c>
      <c r="MPM295" s="3">
        <v>93205</v>
      </c>
      <c r="MPN295" s="3">
        <v>93205</v>
      </c>
      <c r="MPO295" s="3">
        <v>93205</v>
      </c>
      <c r="MPP295" s="3">
        <v>93205</v>
      </c>
      <c r="MPQ295" s="3">
        <v>93205</v>
      </c>
      <c r="MPR295" s="3">
        <v>93205</v>
      </c>
      <c r="MPS295" s="3">
        <v>93205</v>
      </c>
      <c r="MPT295" s="3">
        <v>93205</v>
      </c>
      <c r="MPU295" s="3">
        <v>93205</v>
      </c>
      <c r="MPV295" s="3">
        <v>93205</v>
      </c>
      <c r="MPW295" s="3">
        <v>93205</v>
      </c>
      <c r="MPX295" s="3">
        <v>93205</v>
      </c>
      <c r="MPY295" s="3">
        <v>93205</v>
      </c>
      <c r="MPZ295" s="3">
        <v>93205</v>
      </c>
      <c r="MQA295" s="3">
        <v>93205</v>
      </c>
      <c r="MQB295" s="3">
        <v>93205</v>
      </c>
      <c r="MQC295" s="3">
        <v>93205</v>
      </c>
      <c r="MQD295" s="3">
        <v>93205</v>
      </c>
      <c r="MQE295" s="3">
        <v>93205</v>
      </c>
      <c r="MQF295" s="3">
        <v>93205</v>
      </c>
      <c r="MQG295" s="3">
        <v>93205</v>
      </c>
      <c r="MQH295" s="3">
        <v>93205</v>
      </c>
      <c r="MQI295" s="3">
        <v>93205</v>
      </c>
      <c r="MQJ295" s="3">
        <v>93205</v>
      </c>
      <c r="MQK295" s="3">
        <v>93205</v>
      </c>
      <c r="MQL295" s="3">
        <v>93205</v>
      </c>
      <c r="MQM295" s="3">
        <v>93205</v>
      </c>
      <c r="MQN295" s="3">
        <v>93205</v>
      </c>
      <c r="MQO295" s="3">
        <v>93205</v>
      </c>
      <c r="MQP295" s="3">
        <v>93205</v>
      </c>
      <c r="MQQ295" s="3">
        <v>93205</v>
      </c>
      <c r="MQR295" s="3">
        <v>93205</v>
      </c>
      <c r="MQS295" s="3">
        <v>93205</v>
      </c>
      <c r="MQT295" s="3">
        <v>93205</v>
      </c>
      <c r="MQU295" s="3">
        <v>93205</v>
      </c>
      <c r="MQV295" s="3">
        <v>93205</v>
      </c>
      <c r="MQW295" s="3">
        <v>93205</v>
      </c>
      <c r="MQX295" s="3">
        <v>93205</v>
      </c>
      <c r="MQY295" s="3">
        <v>93205</v>
      </c>
      <c r="MQZ295" s="3">
        <v>93205</v>
      </c>
      <c r="MRA295" s="3">
        <v>93205</v>
      </c>
      <c r="MRB295" s="3">
        <v>93205</v>
      </c>
      <c r="MRC295" s="3">
        <v>93205</v>
      </c>
      <c r="MRD295" s="3">
        <v>93205</v>
      </c>
      <c r="MRE295" s="3">
        <v>93205</v>
      </c>
      <c r="MRF295" s="3">
        <v>93205</v>
      </c>
      <c r="MRG295" s="3">
        <v>93205</v>
      </c>
      <c r="MRH295" s="3">
        <v>93205</v>
      </c>
      <c r="MRI295" s="3">
        <v>93205</v>
      </c>
      <c r="MRJ295" s="3">
        <v>93205</v>
      </c>
      <c r="MRK295" s="3">
        <v>93205</v>
      </c>
      <c r="MRL295" s="3">
        <v>93205</v>
      </c>
      <c r="MRM295" s="3">
        <v>93205</v>
      </c>
      <c r="MRN295" s="3">
        <v>93205</v>
      </c>
      <c r="MRO295" s="3">
        <v>93205</v>
      </c>
      <c r="MRP295" s="3">
        <v>93205</v>
      </c>
      <c r="MRQ295" s="3">
        <v>93205</v>
      </c>
      <c r="MRR295" s="3">
        <v>93205</v>
      </c>
      <c r="MRS295" s="3">
        <v>93205</v>
      </c>
      <c r="MRT295" s="3">
        <v>93205</v>
      </c>
      <c r="MRU295" s="3">
        <v>93205</v>
      </c>
      <c r="MRV295" s="3">
        <v>93205</v>
      </c>
      <c r="MRW295" s="3">
        <v>93205</v>
      </c>
      <c r="MRX295" s="3">
        <v>93205</v>
      </c>
      <c r="MRY295" s="3">
        <v>93205</v>
      </c>
      <c r="MRZ295" s="3">
        <v>93205</v>
      </c>
      <c r="MSA295" s="3">
        <v>93205</v>
      </c>
      <c r="MSB295" s="3">
        <v>93205</v>
      </c>
      <c r="MSC295" s="3">
        <v>93205</v>
      </c>
      <c r="MSD295" s="3">
        <v>93205</v>
      </c>
      <c r="MSE295" s="3">
        <v>93205</v>
      </c>
      <c r="MSF295" s="3">
        <v>93205</v>
      </c>
      <c r="MSG295" s="3">
        <v>93205</v>
      </c>
      <c r="MSH295" s="3">
        <v>93205</v>
      </c>
      <c r="MSI295" s="3">
        <v>93205</v>
      </c>
      <c r="MSJ295" s="3">
        <v>93205</v>
      </c>
      <c r="MSK295" s="3">
        <v>93205</v>
      </c>
      <c r="MSL295" s="3">
        <v>93205</v>
      </c>
      <c r="MSM295" s="3">
        <v>93205</v>
      </c>
      <c r="MSN295" s="3">
        <v>93205</v>
      </c>
      <c r="MSO295" s="3">
        <v>93205</v>
      </c>
      <c r="MSP295" s="3">
        <v>93205</v>
      </c>
      <c r="MSQ295" s="3">
        <v>93205</v>
      </c>
      <c r="MSR295" s="3">
        <v>93205</v>
      </c>
      <c r="MSS295" s="3">
        <v>93205</v>
      </c>
      <c r="MST295" s="3">
        <v>93205</v>
      </c>
      <c r="MSU295" s="3">
        <v>93205</v>
      </c>
      <c r="MSV295" s="3">
        <v>93205</v>
      </c>
      <c r="MSW295" s="3">
        <v>93205</v>
      </c>
      <c r="MSX295" s="3">
        <v>93205</v>
      </c>
      <c r="MSY295" s="3">
        <v>93205</v>
      </c>
      <c r="MSZ295" s="3">
        <v>93205</v>
      </c>
      <c r="MTA295" s="3">
        <v>93205</v>
      </c>
      <c r="MTB295" s="3">
        <v>93205</v>
      </c>
      <c r="MTC295" s="3">
        <v>93205</v>
      </c>
      <c r="MTD295" s="3">
        <v>93205</v>
      </c>
      <c r="MTE295" s="3">
        <v>93205</v>
      </c>
      <c r="MTF295" s="3">
        <v>93205</v>
      </c>
      <c r="MTG295" s="3">
        <v>93205</v>
      </c>
      <c r="MTH295" s="3">
        <v>93205</v>
      </c>
      <c r="MTI295" s="3">
        <v>93205</v>
      </c>
      <c r="MTJ295" s="3">
        <v>93205</v>
      </c>
      <c r="MTK295" s="3">
        <v>93205</v>
      </c>
      <c r="MTL295" s="3">
        <v>93205</v>
      </c>
      <c r="MTM295" s="3">
        <v>93205</v>
      </c>
      <c r="MTN295" s="3">
        <v>93205</v>
      </c>
      <c r="MTO295" s="3">
        <v>93205</v>
      </c>
      <c r="MTP295" s="3">
        <v>93205</v>
      </c>
      <c r="MTQ295" s="3">
        <v>93205</v>
      </c>
      <c r="MTR295" s="3">
        <v>93205</v>
      </c>
      <c r="MTS295" s="3">
        <v>93205</v>
      </c>
      <c r="MTT295" s="3">
        <v>93205</v>
      </c>
      <c r="MTU295" s="3">
        <v>93205</v>
      </c>
      <c r="MTV295" s="3">
        <v>93205</v>
      </c>
      <c r="MTW295" s="3">
        <v>93205</v>
      </c>
      <c r="MTX295" s="3">
        <v>93205</v>
      </c>
      <c r="MTY295" s="3">
        <v>93205</v>
      </c>
      <c r="MTZ295" s="3">
        <v>93205</v>
      </c>
      <c r="MUA295" s="3">
        <v>93205</v>
      </c>
      <c r="MUB295" s="3">
        <v>93205</v>
      </c>
      <c r="MUC295" s="3">
        <v>93205</v>
      </c>
      <c r="MUD295" s="3">
        <v>93205</v>
      </c>
      <c r="MUE295" s="3">
        <v>93205</v>
      </c>
      <c r="MUF295" s="3">
        <v>93205</v>
      </c>
      <c r="MUG295" s="3">
        <v>93205</v>
      </c>
      <c r="MUH295" s="3">
        <v>93205</v>
      </c>
      <c r="MUI295" s="3">
        <v>93205</v>
      </c>
      <c r="MUJ295" s="3">
        <v>93205</v>
      </c>
      <c r="MUK295" s="3">
        <v>93205</v>
      </c>
      <c r="MUL295" s="3">
        <v>93205</v>
      </c>
      <c r="MUM295" s="3">
        <v>93205</v>
      </c>
      <c r="MUN295" s="3">
        <v>93205</v>
      </c>
      <c r="MUO295" s="3">
        <v>93205</v>
      </c>
      <c r="MUP295" s="3">
        <v>93205</v>
      </c>
      <c r="MUQ295" s="3">
        <v>93205</v>
      </c>
      <c r="MUR295" s="3">
        <v>93205</v>
      </c>
      <c r="MUS295" s="3">
        <v>93205</v>
      </c>
      <c r="MUT295" s="3">
        <v>93205</v>
      </c>
      <c r="MUU295" s="3">
        <v>93205</v>
      </c>
      <c r="MUV295" s="3">
        <v>93205</v>
      </c>
      <c r="MUW295" s="3">
        <v>93205</v>
      </c>
      <c r="MUX295" s="3">
        <v>93205</v>
      </c>
      <c r="MUY295" s="3">
        <v>93205</v>
      </c>
      <c r="MUZ295" s="3">
        <v>93205</v>
      </c>
      <c r="MVA295" s="3">
        <v>93205</v>
      </c>
      <c r="MVB295" s="3">
        <v>93205</v>
      </c>
      <c r="MVC295" s="3">
        <v>93205</v>
      </c>
      <c r="MVD295" s="3">
        <v>93205</v>
      </c>
      <c r="MVE295" s="3">
        <v>93205</v>
      </c>
      <c r="MVF295" s="3">
        <v>93205</v>
      </c>
      <c r="MVG295" s="3">
        <v>93205</v>
      </c>
      <c r="MVH295" s="3">
        <v>93205</v>
      </c>
      <c r="MVI295" s="3">
        <v>93205</v>
      </c>
      <c r="MVJ295" s="3">
        <v>93205</v>
      </c>
      <c r="MVK295" s="3">
        <v>93205</v>
      </c>
      <c r="MVL295" s="3">
        <v>93205</v>
      </c>
      <c r="MVM295" s="3">
        <v>93205</v>
      </c>
      <c r="MVN295" s="3">
        <v>93205</v>
      </c>
      <c r="MVO295" s="3">
        <v>93205</v>
      </c>
      <c r="MVP295" s="3">
        <v>93205</v>
      </c>
      <c r="MVQ295" s="3">
        <v>93205</v>
      </c>
      <c r="MVR295" s="3">
        <v>93205</v>
      </c>
      <c r="MVS295" s="3">
        <v>93205</v>
      </c>
      <c r="MVT295" s="3">
        <v>93205</v>
      </c>
      <c r="MVU295" s="3">
        <v>93205</v>
      </c>
      <c r="MVV295" s="3">
        <v>93205</v>
      </c>
      <c r="MVW295" s="3">
        <v>93205</v>
      </c>
      <c r="MVX295" s="3">
        <v>93205</v>
      </c>
      <c r="MVY295" s="3">
        <v>93205</v>
      </c>
      <c r="MVZ295" s="3">
        <v>93205</v>
      </c>
      <c r="MWA295" s="3">
        <v>93205</v>
      </c>
      <c r="MWB295" s="3">
        <v>93205</v>
      </c>
      <c r="MWC295" s="3">
        <v>93205</v>
      </c>
      <c r="MWD295" s="3">
        <v>93205</v>
      </c>
      <c r="MWE295" s="3">
        <v>93205</v>
      </c>
      <c r="MWF295" s="3">
        <v>93205</v>
      </c>
      <c r="MWG295" s="3">
        <v>93205</v>
      </c>
      <c r="MWH295" s="3">
        <v>93205</v>
      </c>
      <c r="MWI295" s="3">
        <v>93205</v>
      </c>
      <c r="MWJ295" s="3">
        <v>93205</v>
      </c>
      <c r="MWK295" s="3">
        <v>93205</v>
      </c>
      <c r="MWL295" s="3">
        <v>93205</v>
      </c>
      <c r="MWM295" s="3">
        <v>93205</v>
      </c>
      <c r="MWN295" s="3">
        <v>93205</v>
      </c>
      <c r="MWO295" s="3">
        <v>93205</v>
      </c>
      <c r="MWP295" s="3">
        <v>93205</v>
      </c>
      <c r="MWQ295" s="3">
        <v>93205</v>
      </c>
      <c r="MWR295" s="3">
        <v>93205</v>
      </c>
      <c r="MWS295" s="3">
        <v>93205</v>
      </c>
      <c r="MWT295" s="3">
        <v>93205</v>
      </c>
      <c r="MWU295" s="3">
        <v>93205</v>
      </c>
      <c r="MWV295" s="3">
        <v>93205</v>
      </c>
      <c r="MWW295" s="3">
        <v>93205</v>
      </c>
      <c r="MWX295" s="3">
        <v>93205</v>
      </c>
      <c r="MWY295" s="3">
        <v>93205</v>
      </c>
      <c r="MWZ295" s="3">
        <v>93205</v>
      </c>
      <c r="MXA295" s="3">
        <v>93205</v>
      </c>
      <c r="MXB295" s="3">
        <v>93205</v>
      </c>
      <c r="MXC295" s="3">
        <v>93205</v>
      </c>
      <c r="MXD295" s="3">
        <v>93205</v>
      </c>
      <c r="MXE295" s="3">
        <v>93205</v>
      </c>
      <c r="MXF295" s="3">
        <v>93205</v>
      </c>
      <c r="MXG295" s="3">
        <v>93205</v>
      </c>
      <c r="MXH295" s="3">
        <v>93205</v>
      </c>
      <c r="MXI295" s="3">
        <v>93205</v>
      </c>
      <c r="MXJ295" s="3">
        <v>93205</v>
      </c>
      <c r="MXK295" s="3">
        <v>93205</v>
      </c>
      <c r="MXL295" s="3">
        <v>93205</v>
      </c>
      <c r="MXM295" s="3">
        <v>93205</v>
      </c>
      <c r="MXN295" s="3">
        <v>93205</v>
      </c>
      <c r="MXO295" s="3">
        <v>93205</v>
      </c>
      <c r="MXP295" s="3">
        <v>93205</v>
      </c>
      <c r="MXQ295" s="3">
        <v>93205</v>
      </c>
      <c r="MXR295" s="3">
        <v>93205</v>
      </c>
      <c r="MXS295" s="3">
        <v>93205</v>
      </c>
      <c r="MXT295" s="3">
        <v>93205</v>
      </c>
      <c r="MXU295" s="3">
        <v>93205</v>
      </c>
      <c r="MXV295" s="3">
        <v>93205</v>
      </c>
      <c r="MXW295" s="3">
        <v>93205</v>
      </c>
      <c r="MXX295" s="3">
        <v>93205</v>
      </c>
      <c r="MXY295" s="3">
        <v>93205</v>
      </c>
      <c r="MXZ295" s="3">
        <v>93205</v>
      </c>
      <c r="MYA295" s="3">
        <v>93205</v>
      </c>
      <c r="MYB295" s="3">
        <v>93205</v>
      </c>
      <c r="MYC295" s="3">
        <v>93205</v>
      </c>
      <c r="MYD295" s="3">
        <v>93205</v>
      </c>
      <c r="MYE295" s="3">
        <v>93205</v>
      </c>
      <c r="MYF295" s="3">
        <v>93205</v>
      </c>
      <c r="MYG295" s="3">
        <v>93205</v>
      </c>
      <c r="MYH295" s="3">
        <v>93205</v>
      </c>
      <c r="MYI295" s="3">
        <v>93205</v>
      </c>
      <c r="MYJ295" s="3">
        <v>93205</v>
      </c>
      <c r="MYK295" s="3">
        <v>93205</v>
      </c>
      <c r="MYL295" s="3">
        <v>93205</v>
      </c>
      <c r="MYM295" s="3">
        <v>93205</v>
      </c>
      <c r="MYN295" s="3">
        <v>93205</v>
      </c>
      <c r="MYO295" s="3">
        <v>93205</v>
      </c>
      <c r="MYP295" s="3">
        <v>93205</v>
      </c>
      <c r="MYQ295" s="3">
        <v>93205</v>
      </c>
      <c r="MYR295" s="3">
        <v>93205</v>
      </c>
      <c r="MYS295" s="3">
        <v>93205</v>
      </c>
      <c r="MYT295" s="3">
        <v>93205</v>
      </c>
      <c r="MYU295" s="3">
        <v>93205</v>
      </c>
      <c r="MYV295" s="3">
        <v>93205</v>
      </c>
      <c r="MYW295" s="3">
        <v>93205</v>
      </c>
      <c r="MYX295" s="3">
        <v>93205</v>
      </c>
      <c r="MYY295" s="3">
        <v>93205</v>
      </c>
      <c r="MYZ295" s="3">
        <v>93205</v>
      </c>
      <c r="MZA295" s="3">
        <v>93205</v>
      </c>
      <c r="MZB295" s="3">
        <v>93205</v>
      </c>
      <c r="MZC295" s="3">
        <v>93205</v>
      </c>
      <c r="MZD295" s="3">
        <v>93205</v>
      </c>
      <c r="MZE295" s="3">
        <v>93205</v>
      </c>
      <c r="MZF295" s="3">
        <v>93205</v>
      </c>
      <c r="MZG295" s="3">
        <v>93205</v>
      </c>
      <c r="MZH295" s="3">
        <v>93205</v>
      </c>
      <c r="MZI295" s="3">
        <v>93205</v>
      </c>
      <c r="MZJ295" s="3">
        <v>93205</v>
      </c>
      <c r="MZK295" s="3">
        <v>93205</v>
      </c>
      <c r="MZL295" s="3">
        <v>93205</v>
      </c>
      <c r="MZM295" s="3">
        <v>93205</v>
      </c>
      <c r="MZN295" s="3">
        <v>93205</v>
      </c>
      <c r="MZO295" s="3">
        <v>93205</v>
      </c>
      <c r="MZP295" s="3">
        <v>93205</v>
      </c>
      <c r="MZQ295" s="3">
        <v>93205</v>
      </c>
      <c r="MZR295" s="3">
        <v>93205</v>
      </c>
      <c r="MZS295" s="3">
        <v>93205</v>
      </c>
      <c r="MZT295" s="3">
        <v>93205</v>
      </c>
      <c r="MZU295" s="3">
        <v>93205</v>
      </c>
      <c r="MZV295" s="3">
        <v>93205</v>
      </c>
      <c r="MZW295" s="3">
        <v>93205</v>
      </c>
      <c r="MZX295" s="3">
        <v>93205</v>
      </c>
      <c r="MZY295" s="3">
        <v>93205</v>
      </c>
      <c r="MZZ295" s="3">
        <v>93205</v>
      </c>
      <c r="NAA295" s="3">
        <v>93205</v>
      </c>
      <c r="NAB295" s="3">
        <v>93205</v>
      </c>
      <c r="NAC295" s="3">
        <v>93205</v>
      </c>
      <c r="NAD295" s="3">
        <v>93205</v>
      </c>
      <c r="NAE295" s="3">
        <v>93205</v>
      </c>
      <c r="NAF295" s="3">
        <v>93205</v>
      </c>
      <c r="NAG295" s="3">
        <v>93205</v>
      </c>
      <c r="NAH295" s="3">
        <v>93205</v>
      </c>
      <c r="NAI295" s="3">
        <v>93205</v>
      </c>
      <c r="NAJ295" s="3">
        <v>93205</v>
      </c>
      <c r="NAK295" s="3">
        <v>93205</v>
      </c>
      <c r="NAL295" s="3">
        <v>93205</v>
      </c>
      <c r="NAM295" s="3">
        <v>93205</v>
      </c>
      <c r="NAN295" s="3">
        <v>93205</v>
      </c>
      <c r="NAO295" s="3">
        <v>93205</v>
      </c>
      <c r="NAP295" s="3">
        <v>93205</v>
      </c>
      <c r="NAQ295" s="3">
        <v>93205</v>
      </c>
      <c r="NAR295" s="3">
        <v>93205</v>
      </c>
      <c r="NAS295" s="3">
        <v>93205</v>
      </c>
      <c r="NAT295" s="3">
        <v>93205</v>
      </c>
      <c r="NAU295" s="3">
        <v>93205</v>
      </c>
      <c r="NAV295" s="3">
        <v>93205</v>
      </c>
      <c r="NAW295" s="3">
        <v>93205</v>
      </c>
      <c r="NAX295" s="3">
        <v>93205</v>
      </c>
      <c r="NAY295" s="3">
        <v>93205</v>
      </c>
      <c r="NAZ295" s="3">
        <v>93205</v>
      </c>
      <c r="NBA295" s="3">
        <v>93205</v>
      </c>
      <c r="NBB295" s="3">
        <v>93205</v>
      </c>
      <c r="NBC295" s="3">
        <v>93205</v>
      </c>
      <c r="NBD295" s="3">
        <v>93205</v>
      </c>
      <c r="NBE295" s="3">
        <v>93205</v>
      </c>
      <c r="NBF295" s="3">
        <v>93205</v>
      </c>
      <c r="NBG295" s="3">
        <v>93205</v>
      </c>
      <c r="NBH295" s="3">
        <v>93205</v>
      </c>
      <c r="NBI295" s="3">
        <v>93205</v>
      </c>
      <c r="NBJ295" s="3">
        <v>93205</v>
      </c>
      <c r="NBK295" s="3">
        <v>93205</v>
      </c>
      <c r="NBL295" s="3">
        <v>93205</v>
      </c>
      <c r="NBM295" s="3">
        <v>93205</v>
      </c>
      <c r="NBN295" s="3">
        <v>93205</v>
      </c>
      <c r="NBO295" s="3">
        <v>93205</v>
      </c>
      <c r="NBP295" s="3">
        <v>93205</v>
      </c>
      <c r="NBQ295" s="3">
        <v>93205</v>
      </c>
      <c r="NBR295" s="3">
        <v>93205</v>
      </c>
      <c r="NBS295" s="3">
        <v>93205</v>
      </c>
      <c r="NBT295" s="3">
        <v>93205</v>
      </c>
      <c r="NBU295" s="3">
        <v>93205</v>
      </c>
      <c r="NBV295" s="3">
        <v>93205</v>
      </c>
      <c r="NBW295" s="3">
        <v>93205</v>
      </c>
      <c r="NBX295" s="3">
        <v>93205</v>
      </c>
      <c r="NBY295" s="3">
        <v>93205</v>
      </c>
      <c r="NBZ295" s="3">
        <v>93205</v>
      </c>
      <c r="NCA295" s="3">
        <v>93205</v>
      </c>
      <c r="NCB295" s="3">
        <v>93205</v>
      </c>
      <c r="NCC295" s="3">
        <v>93205</v>
      </c>
      <c r="NCD295" s="3">
        <v>93205</v>
      </c>
      <c r="NCE295" s="3">
        <v>93205</v>
      </c>
      <c r="NCF295" s="3">
        <v>93205</v>
      </c>
      <c r="NCG295" s="3">
        <v>93205</v>
      </c>
      <c r="NCH295" s="3">
        <v>93205</v>
      </c>
      <c r="NCI295" s="3">
        <v>93205</v>
      </c>
      <c r="NCJ295" s="3">
        <v>93205</v>
      </c>
      <c r="NCK295" s="3">
        <v>93205</v>
      </c>
      <c r="NCL295" s="3">
        <v>93205</v>
      </c>
      <c r="NCM295" s="3">
        <v>93205</v>
      </c>
      <c r="NCN295" s="3">
        <v>93205</v>
      </c>
      <c r="NCO295" s="3">
        <v>93205</v>
      </c>
      <c r="NCP295" s="3">
        <v>93205</v>
      </c>
      <c r="NCQ295" s="3">
        <v>93205</v>
      </c>
      <c r="NCR295" s="3">
        <v>93205</v>
      </c>
      <c r="NCS295" s="3">
        <v>93205</v>
      </c>
      <c r="NCT295" s="3">
        <v>93205</v>
      </c>
      <c r="NCU295" s="3">
        <v>93205</v>
      </c>
      <c r="NCV295" s="3">
        <v>93205</v>
      </c>
      <c r="NCW295" s="3">
        <v>93205</v>
      </c>
      <c r="NCX295" s="3">
        <v>93205</v>
      </c>
      <c r="NCY295" s="3">
        <v>93205</v>
      </c>
      <c r="NCZ295" s="3">
        <v>93205</v>
      </c>
      <c r="NDA295" s="3">
        <v>93205</v>
      </c>
      <c r="NDB295" s="3">
        <v>93205</v>
      </c>
      <c r="NDC295" s="3">
        <v>93205</v>
      </c>
      <c r="NDD295" s="3">
        <v>93205</v>
      </c>
      <c r="NDE295" s="3">
        <v>93205</v>
      </c>
      <c r="NDF295" s="3">
        <v>93205</v>
      </c>
      <c r="NDG295" s="3">
        <v>93205</v>
      </c>
      <c r="NDH295" s="3">
        <v>93205</v>
      </c>
      <c r="NDI295" s="3">
        <v>93205</v>
      </c>
      <c r="NDJ295" s="3">
        <v>93205</v>
      </c>
      <c r="NDK295" s="3">
        <v>93205</v>
      </c>
      <c r="NDL295" s="3">
        <v>93205</v>
      </c>
      <c r="NDM295" s="3">
        <v>93205</v>
      </c>
      <c r="NDN295" s="3">
        <v>93205</v>
      </c>
      <c r="NDO295" s="3">
        <v>93205</v>
      </c>
      <c r="NDP295" s="3">
        <v>93205</v>
      </c>
      <c r="NDQ295" s="3">
        <v>93205</v>
      </c>
      <c r="NDR295" s="3">
        <v>93205</v>
      </c>
      <c r="NDS295" s="3">
        <v>93205</v>
      </c>
      <c r="NDT295" s="3">
        <v>93205</v>
      </c>
      <c r="NDU295" s="3">
        <v>93205</v>
      </c>
      <c r="NDV295" s="3">
        <v>93205</v>
      </c>
      <c r="NDW295" s="3">
        <v>93205</v>
      </c>
      <c r="NDX295" s="3">
        <v>93205</v>
      </c>
      <c r="NDY295" s="3">
        <v>93205</v>
      </c>
      <c r="NDZ295" s="3">
        <v>93205</v>
      </c>
      <c r="NEA295" s="3">
        <v>93205</v>
      </c>
      <c r="NEB295" s="3">
        <v>93205</v>
      </c>
      <c r="NEC295" s="3">
        <v>93205</v>
      </c>
      <c r="NED295" s="3">
        <v>93205</v>
      </c>
      <c r="NEE295" s="3">
        <v>93205</v>
      </c>
      <c r="NEF295" s="3">
        <v>93205</v>
      </c>
      <c r="NEG295" s="3">
        <v>93205</v>
      </c>
      <c r="NEH295" s="3">
        <v>93205</v>
      </c>
      <c r="NEI295" s="3">
        <v>93205</v>
      </c>
      <c r="NEJ295" s="3">
        <v>93205</v>
      </c>
      <c r="NEK295" s="3">
        <v>93205</v>
      </c>
      <c r="NEL295" s="3">
        <v>93205</v>
      </c>
      <c r="NEM295" s="3">
        <v>93205</v>
      </c>
      <c r="NEN295" s="3">
        <v>93205</v>
      </c>
      <c r="NEO295" s="3">
        <v>93205</v>
      </c>
      <c r="NEP295" s="3">
        <v>93205</v>
      </c>
      <c r="NEQ295" s="3">
        <v>93205</v>
      </c>
      <c r="NER295" s="3">
        <v>93205</v>
      </c>
      <c r="NES295" s="3">
        <v>93205</v>
      </c>
      <c r="NET295" s="3">
        <v>93205</v>
      </c>
      <c r="NEU295" s="3">
        <v>93205</v>
      </c>
      <c r="NEV295" s="3">
        <v>93205</v>
      </c>
      <c r="NEW295" s="3">
        <v>93205</v>
      </c>
      <c r="NEX295" s="3">
        <v>93205</v>
      </c>
      <c r="NEY295" s="3">
        <v>93205</v>
      </c>
      <c r="NEZ295" s="3">
        <v>93205</v>
      </c>
      <c r="NFA295" s="3">
        <v>93205</v>
      </c>
      <c r="NFB295" s="3">
        <v>93205</v>
      </c>
      <c r="NFC295" s="3">
        <v>93205</v>
      </c>
      <c r="NFD295" s="3">
        <v>93205</v>
      </c>
      <c r="NFE295" s="3">
        <v>93205</v>
      </c>
      <c r="NFF295" s="3">
        <v>93205</v>
      </c>
      <c r="NFG295" s="3">
        <v>93205</v>
      </c>
      <c r="NFH295" s="3">
        <v>93205</v>
      </c>
      <c r="NFI295" s="3">
        <v>93205</v>
      </c>
      <c r="NFJ295" s="3">
        <v>93205</v>
      </c>
      <c r="NFK295" s="3">
        <v>93205</v>
      </c>
      <c r="NFL295" s="3">
        <v>93205</v>
      </c>
      <c r="NFM295" s="3">
        <v>93205</v>
      </c>
      <c r="NFN295" s="3">
        <v>93205</v>
      </c>
      <c r="NFO295" s="3">
        <v>93205</v>
      </c>
      <c r="NFP295" s="3">
        <v>93205</v>
      </c>
      <c r="NFQ295" s="3">
        <v>93205</v>
      </c>
      <c r="NFR295" s="3">
        <v>93205</v>
      </c>
      <c r="NFS295" s="3">
        <v>93205</v>
      </c>
      <c r="NFT295" s="3">
        <v>93205</v>
      </c>
      <c r="NFU295" s="3">
        <v>93205</v>
      </c>
      <c r="NFV295" s="3">
        <v>93205</v>
      </c>
      <c r="NFW295" s="3">
        <v>93205</v>
      </c>
      <c r="NFX295" s="3">
        <v>93205</v>
      </c>
      <c r="NFY295" s="3">
        <v>93205</v>
      </c>
      <c r="NFZ295" s="3">
        <v>93205</v>
      </c>
      <c r="NGA295" s="3">
        <v>93205</v>
      </c>
      <c r="NGB295" s="3">
        <v>93205</v>
      </c>
      <c r="NGC295" s="3">
        <v>93205</v>
      </c>
      <c r="NGD295" s="3">
        <v>93205</v>
      </c>
      <c r="NGE295" s="3">
        <v>93205</v>
      </c>
      <c r="NGF295" s="3">
        <v>93205</v>
      </c>
      <c r="NGG295" s="3">
        <v>93205</v>
      </c>
      <c r="NGH295" s="3">
        <v>93205</v>
      </c>
      <c r="NGI295" s="3">
        <v>93205</v>
      </c>
      <c r="NGJ295" s="3">
        <v>93205</v>
      </c>
      <c r="NGK295" s="3">
        <v>93205</v>
      </c>
      <c r="NGL295" s="3">
        <v>93205</v>
      </c>
      <c r="NGM295" s="3">
        <v>93205</v>
      </c>
      <c r="NGN295" s="3">
        <v>93205</v>
      </c>
      <c r="NGO295" s="3">
        <v>93205</v>
      </c>
      <c r="NGP295" s="3">
        <v>93205</v>
      </c>
      <c r="NGQ295" s="3">
        <v>93205</v>
      </c>
      <c r="NGR295" s="3">
        <v>93205</v>
      </c>
      <c r="NGS295" s="3">
        <v>93205</v>
      </c>
      <c r="NGT295" s="3">
        <v>93205</v>
      </c>
      <c r="NGU295" s="3">
        <v>93205</v>
      </c>
      <c r="NGV295" s="3">
        <v>93205</v>
      </c>
      <c r="NGW295" s="3">
        <v>93205</v>
      </c>
      <c r="NGX295" s="3">
        <v>93205</v>
      </c>
      <c r="NGY295" s="3">
        <v>93205</v>
      </c>
      <c r="NGZ295" s="3">
        <v>93205</v>
      </c>
      <c r="NHA295" s="3">
        <v>93205</v>
      </c>
      <c r="NHB295" s="3">
        <v>93205</v>
      </c>
      <c r="NHC295" s="3">
        <v>93205</v>
      </c>
      <c r="NHD295" s="3">
        <v>93205</v>
      </c>
      <c r="NHE295" s="3">
        <v>93205</v>
      </c>
      <c r="NHF295" s="3">
        <v>93205</v>
      </c>
      <c r="NHG295" s="3">
        <v>93205</v>
      </c>
      <c r="NHH295" s="3">
        <v>93205</v>
      </c>
      <c r="NHI295" s="3">
        <v>93205</v>
      </c>
      <c r="NHJ295" s="3">
        <v>93205</v>
      </c>
      <c r="NHK295" s="3">
        <v>93205</v>
      </c>
      <c r="NHL295" s="3">
        <v>93205</v>
      </c>
      <c r="NHM295" s="3">
        <v>93205</v>
      </c>
      <c r="NHN295" s="3">
        <v>93205</v>
      </c>
      <c r="NHO295" s="3">
        <v>93205</v>
      </c>
      <c r="NHP295" s="3">
        <v>93205</v>
      </c>
      <c r="NHQ295" s="3">
        <v>93205</v>
      </c>
      <c r="NHR295" s="3">
        <v>93205</v>
      </c>
      <c r="NHS295" s="3">
        <v>93205</v>
      </c>
      <c r="NHT295" s="3">
        <v>93205</v>
      </c>
      <c r="NHU295" s="3">
        <v>93205</v>
      </c>
      <c r="NHV295" s="3">
        <v>93205</v>
      </c>
      <c r="NHW295" s="3">
        <v>93205</v>
      </c>
      <c r="NHX295" s="3">
        <v>93205</v>
      </c>
      <c r="NHY295" s="3">
        <v>93205</v>
      </c>
      <c r="NHZ295" s="3">
        <v>93205</v>
      </c>
      <c r="NIA295" s="3">
        <v>93205</v>
      </c>
      <c r="NIB295" s="3">
        <v>93205</v>
      </c>
      <c r="NIC295" s="3">
        <v>93205</v>
      </c>
      <c r="NID295" s="3">
        <v>93205</v>
      </c>
      <c r="NIE295" s="3">
        <v>93205</v>
      </c>
      <c r="NIF295" s="3">
        <v>93205</v>
      </c>
      <c r="NIG295" s="3">
        <v>93205</v>
      </c>
      <c r="NIH295" s="3">
        <v>93205</v>
      </c>
      <c r="NII295" s="3">
        <v>93205</v>
      </c>
      <c r="NIJ295" s="3">
        <v>93205</v>
      </c>
      <c r="NIK295" s="3">
        <v>93205</v>
      </c>
      <c r="NIL295" s="3">
        <v>93205</v>
      </c>
      <c r="NIM295" s="3">
        <v>93205</v>
      </c>
      <c r="NIN295" s="3">
        <v>93205</v>
      </c>
      <c r="NIO295" s="3">
        <v>93205</v>
      </c>
      <c r="NIP295" s="3">
        <v>93205</v>
      </c>
      <c r="NIQ295" s="3">
        <v>93205</v>
      </c>
      <c r="NIR295" s="3">
        <v>93205</v>
      </c>
      <c r="NIS295" s="3">
        <v>93205</v>
      </c>
      <c r="NIT295" s="3">
        <v>93205</v>
      </c>
      <c r="NIU295" s="3">
        <v>93205</v>
      </c>
      <c r="NIV295" s="3">
        <v>93205</v>
      </c>
      <c r="NIW295" s="3">
        <v>93205</v>
      </c>
      <c r="NIX295" s="3">
        <v>93205</v>
      </c>
      <c r="NIY295" s="3">
        <v>93205</v>
      </c>
      <c r="NIZ295" s="3">
        <v>93205</v>
      </c>
      <c r="NJA295" s="3">
        <v>93205</v>
      </c>
      <c r="NJB295" s="3">
        <v>93205</v>
      </c>
      <c r="NJC295" s="3">
        <v>93205</v>
      </c>
      <c r="NJD295" s="3">
        <v>93205</v>
      </c>
      <c r="NJE295" s="3">
        <v>93205</v>
      </c>
      <c r="NJF295" s="3">
        <v>93205</v>
      </c>
      <c r="NJG295" s="3">
        <v>93205</v>
      </c>
      <c r="NJH295" s="3">
        <v>93205</v>
      </c>
      <c r="NJI295" s="3">
        <v>93205</v>
      </c>
      <c r="NJJ295" s="3">
        <v>93205</v>
      </c>
      <c r="NJK295" s="3">
        <v>93205</v>
      </c>
      <c r="NJL295" s="3">
        <v>93205</v>
      </c>
      <c r="NJM295" s="3">
        <v>93205</v>
      </c>
      <c r="NJN295" s="3">
        <v>93205</v>
      </c>
      <c r="NJO295" s="3">
        <v>93205</v>
      </c>
      <c r="NJP295" s="3">
        <v>93205</v>
      </c>
      <c r="NJQ295" s="3">
        <v>93205</v>
      </c>
      <c r="NJR295" s="3">
        <v>93205</v>
      </c>
      <c r="NJS295" s="3">
        <v>93205</v>
      </c>
      <c r="NJT295" s="3">
        <v>93205</v>
      </c>
      <c r="NJU295" s="3">
        <v>93205</v>
      </c>
      <c r="NJV295" s="3">
        <v>93205</v>
      </c>
      <c r="NJW295" s="3">
        <v>93205</v>
      </c>
      <c r="NJX295" s="3">
        <v>93205</v>
      </c>
      <c r="NJY295" s="3">
        <v>93205</v>
      </c>
      <c r="NJZ295" s="3">
        <v>93205</v>
      </c>
      <c r="NKA295" s="3">
        <v>93205</v>
      </c>
      <c r="NKB295" s="3">
        <v>93205</v>
      </c>
      <c r="NKC295" s="3">
        <v>93205</v>
      </c>
      <c r="NKD295" s="3">
        <v>93205</v>
      </c>
      <c r="NKE295" s="3">
        <v>93205</v>
      </c>
      <c r="NKF295" s="3">
        <v>93205</v>
      </c>
      <c r="NKG295" s="3">
        <v>93205</v>
      </c>
      <c r="NKH295" s="3">
        <v>93205</v>
      </c>
      <c r="NKI295" s="3">
        <v>93205</v>
      </c>
      <c r="NKJ295" s="3">
        <v>93205</v>
      </c>
      <c r="NKK295" s="3">
        <v>93205</v>
      </c>
      <c r="NKL295" s="3">
        <v>93205</v>
      </c>
      <c r="NKM295" s="3">
        <v>93205</v>
      </c>
      <c r="NKN295" s="3">
        <v>93205</v>
      </c>
      <c r="NKO295" s="3">
        <v>93205</v>
      </c>
      <c r="NKP295" s="3">
        <v>93205</v>
      </c>
      <c r="NKQ295" s="3">
        <v>93205</v>
      </c>
      <c r="NKR295" s="3">
        <v>93205</v>
      </c>
      <c r="NKS295" s="3">
        <v>93205</v>
      </c>
      <c r="NKT295" s="3">
        <v>93205</v>
      </c>
      <c r="NKU295" s="3">
        <v>93205</v>
      </c>
      <c r="NKV295" s="3">
        <v>93205</v>
      </c>
      <c r="NKW295" s="3">
        <v>93205</v>
      </c>
      <c r="NKX295" s="3">
        <v>93205</v>
      </c>
      <c r="NKY295" s="3">
        <v>93205</v>
      </c>
      <c r="NKZ295" s="3">
        <v>93205</v>
      </c>
      <c r="NLA295" s="3">
        <v>93205</v>
      </c>
      <c r="NLB295" s="3">
        <v>93205</v>
      </c>
      <c r="NLC295" s="3">
        <v>93205</v>
      </c>
      <c r="NLD295" s="3">
        <v>93205</v>
      </c>
      <c r="NLE295" s="3">
        <v>93205</v>
      </c>
      <c r="NLF295" s="3">
        <v>93205</v>
      </c>
      <c r="NLG295" s="3">
        <v>93205</v>
      </c>
      <c r="NLH295" s="3">
        <v>93205</v>
      </c>
      <c r="NLI295" s="3">
        <v>93205</v>
      </c>
      <c r="NLJ295" s="3">
        <v>93205</v>
      </c>
      <c r="NLK295" s="3">
        <v>93205</v>
      </c>
      <c r="NLL295" s="3">
        <v>93205</v>
      </c>
      <c r="NLM295" s="3">
        <v>93205</v>
      </c>
      <c r="NLN295" s="3">
        <v>93205</v>
      </c>
      <c r="NLO295" s="3">
        <v>93205</v>
      </c>
      <c r="NLP295" s="3">
        <v>93205</v>
      </c>
      <c r="NLQ295" s="3">
        <v>93205</v>
      </c>
      <c r="NLR295" s="3">
        <v>93205</v>
      </c>
      <c r="NLS295" s="3">
        <v>93205</v>
      </c>
      <c r="NLT295" s="3">
        <v>93205</v>
      </c>
      <c r="NLU295" s="3">
        <v>93205</v>
      </c>
      <c r="NLV295" s="3">
        <v>93205</v>
      </c>
      <c r="NLW295" s="3">
        <v>93205</v>
      </c>
      <c r="NLX295" s="3">
        <v>93205</v>
      </c>
      <c r="NLY295" s="3">
        <v>93205</v>
      </c>
      <c r="NLZ295" s="3">
        <v>93205</v>
      </c>
      <c r="NMA295" s="3">
        <v>93205</v>
      </c>
      <c r="NMB295" s="3">
        <v>93205</v>
      </c>
      <c r="NMC295" s="3">
        <v>93205</v>
      </c>
      <c r="NMD295" s="3">
        <v>93205</v>
      </c>
      <c r="NME295" s="3">
        <v>93205</v>
      </c>
      <c r="NMF295" s="3">
        <v>93205</v>
      </c>
      <c r="NMG295" s="3">
        <v>93205</v>
      </c>
      <c r="NMH295" s="3">
        <v>93205</v>
      </c>
      <c r="NMI295" s="3">
        <v>93205</v>
      </c>
      <c r="NMJ295" s="3">
        <v>93205</v>
      </c>
      <c r="NMK295" s="3">
        <v>93205</v>
      </c>
      <c r="NML295" s="3">
        <v>93205</v>
      </c>
      <c r="NMM295" s="3">
        <v>93205</v>
      </c>
      <c r="NMN295" s="3">
        <v>93205</v>
      </c>
      <c r="NMO295" s="3">
        <v>93205</v>
      </c>
      <c r="NMP295" s="3">
        <v>93205</v>
      </c>
      <c r="NMQ295" s="3">
        <v>93205</v>
      </c>
      <c r="NMR295" s="3">
        <v>93205</v>
      </c>
      <c r="NMS295" s="3">
        <v>93205</v>
      </c>
      <c r="NMT295" s="3">
        <v>93205</v>
      </c>
      <c r="NMU295" s="3">
        <v>93205</v>
      </c>
      <c r="NMV295" s="3">
        <v>93205</v>
      </c>
      <c r="NMW295" s="3">
        <v>93205</v>
      </c>
      <c r="NMX295" s="3">
        <v>93205</v>
      </c>
      <c r="NMY295" s="3">
        <v>93205</v>
      </c>
      <c r="NMZ295" s="3">
        <v>93205</v>
      </c>
      <c r="NNA295" s="3">
        <v>93205</v>
      </c>
      <c r="NNB295" s="3">
        <v>93205</v>
      </c>
      <c r="NNC295" s="3">
        <v>93205</v>
      </c>
      <c r="NND295" s="3">
        <v>93205</v>
      </c>
      <c r="NNE295" s="3">
        <v>93205</v>
      </c>
      <c r="NNF295" s="3">
        <v>93205</v>
      </c>
      <c r="NNG295" s="3">
        <v>93205</v>
      </c>
      <c r="NNH295" s="3">
        <v>93205</v>
      </c>
      <c r="NNI295" s="3">
        <v>93205</v>
      </c>
      <c r="NNJ295" s="3">
        <v>93205</v>
      </c>
      <c r="NNK295" s="3">
        <v>93205</v>
      </c>
      <c r="NNL295" s="3">
        <v>93205</v>
      </c>
      <c r="NNM295" s="3">
        <v>93205</v>
      </c>
      <c r="NNN295" s="3">
        <v>93205</v>
      </c>
      <c r="NNO295" s="3">
        <v>93205</v>
      </c>
      <c r="NNP295" s="3">
        <v>93205</v>
      </c>
      <c r="NNQ295" s="3">
        <v>93205</v>
      </c>
      <c r="NNR295" s="3">
        <v>93205</v>
      </c>
      <c r="NNS295" s="3">
        <v>93205</v>
      </c>
      <c r="NNT295" s="3">
        <v>93205</v>
      </c>
      <c r="NNU295" s="3">
        <v>93205</v>
      </c>
      <c r="NNV295" s="3">
        <v>93205</v>
      </c>
      <c r="NNW295" s="3">
        <v>93205</v>
      </c>
      <c r="NNX295" s="3">
        <v>93205</v>
      </c>
      <c r="NNY295" s="3">
        <v>93205</v>
      </c>
      <c r="NNZ295" s="3">
        <v>93205</v>
      </c>
      <c r="NOA295" s="3">
        <v>93205</v>
      </c>
      <c r="NOB295" s="3">
        <v>93205</v>
      </c>
      <c r="NOC295" s="3">
        <v>93205</v>
      </c>
      <c r="NOD295" s="3">
        <v>93205</v>
      </c>
      <c r="NOE295" s="3">
        <v>93205</v>
      </c>
      <c r="NOF295" s="3">
        <v>93205</v>
      </c>
      <c r="NOG295" s="3">
        <v>93205</v>
      </c>
      <c r="NOH295" s="3">
        <v>93205</v>
      </c>
      <c r="NOI295" s="3">
        <v>93205</v>
      </c>
      <c r="NOJ295" s="3">
        <v>93205</v>
      </c>
      <c r="NOK295" s="3">
        <v>93205</v>
      </c>
      <c r="NOL295" s="3">
        <v>93205</v>
      </c>
      <c r="NOM295" s="3">
        <v>93205</v>
      </c>
      <c r="NON295" s="3">
        <v>93205</v>
      </c>
      <c r="NOO295" s="3">
        <v>93205</v>
      </c>
      <c r="NOP295" s="3">
        <v>93205</v>
      </c>
      <c r="NOQ295" s="3">
        <v>93205</v>
      </c>
      <c r="NOR295" s="3">
        <v>93205</v>
      </c>
      <c r="NOS295" s="3">
        <v>93205</v>
      </c>
      <c r="NOT295" s="3">
        <v>93205</v>
      </c>
      <c r="NOU295" s="3">
        <v>93205</v>
      </c>
      <c r="NOV295" s="3">
        <v>93205</v>
      </c>
      <c r="NOW295" s="3">
        <v>93205</v>
      </c>
      <c r="NOX295" s="3">
        <v>93205</v>
      </c>
      <c r="NOY295" s="3">
        <v>93205</v>
      </c>
      <c r="NOZ295" s="3">
        <v>93205</v>
      </c>
      <c r="NPA295" s="3">
        <v>93205</v>
      </c>
      <c r="NPB295" s="3">
        <v>93205</v>
      </c>
      <c r="NPC295" s="3">
        <v>93205</v>
      </c>
      <c r="NPD295" s="3">
        <v>93205</v>
      </c>
      <c r="NPE295" s="3">
        <v>93205</v>
      </c>
      <c r="NPF295" s="3">
        <v>93205</v>
      </c>
      <c r="NPG295" s="3">
        <v>93205</v>
      </c>
      <c r="NPH295" s="3">
        <v>93205</v>
      </c>
      <c r="NPI295" s="3">
        <v>93205</v>
      </c>
      <c r="NPJ295" s="3">
        <v>93205</v>
      </c>
      <c r="NPK295" s="3">
        <v>93205</v>
      </c>
      <c r="NPL295" s="3">
        <v>93205</v>
      </c>
      <c r="NPM295" s="3">
        <v>93205</v>
      </c>
      <c r="NPN295" s="3">
        <v>93205</v>
      </c>
      <c r="NPO295" s="3">
        <v>93205</v>
      </c>
      <c r="NPP295" s="3">
        <v>93205</v>
      </c>
      <c r="NPQ295" s="3">
        <v>93205</v>
      </c>
      <c r="NPR295" s="3">
        <v>93205</v>
      </c>
      <c r="NPS295" s="3">
        <v>93205</v>
      </c>
      <c r="NPT295" s="3">
        <v>93205</v>
      </c>
      <c r="NPU295" s="3">
        <v>93205</v>
      </c>
      <c r="NPV295" s="3">
        <v>93205</v>
      </c>
      <c r="NPW295" s="3">
        <v>93205</v>
      </c>
      <c r="NPX295" s="3">
        <v>93205</v>
      </c>
      <c r="NPY295" s="3">
        <v>93205</v>
      </c>
      <c r="NPZ295" s="3">
        <v>93205</v>
      </c>
      <c r="NQA295" s="3">
        <v>93205</v>
      </c>
      <c r="NQB295" s="3">
        <v>93205</v>
      </c>
      <c r="NQC295" s="3">
        <v>93205</v>
      </c>
      <c r="NQD295" s="3">
        <v>93205</v>
      </c>
      <c r="NQE295" s="3">
        <v>93205</v>
      </c>
      <c r="NQF295" s="3">
        <v>93205</v>
      </c>
      <c r="NQG295" s="3">
        <v>93205</v>
      </c>
      <c r="NQH295" s="3">
        <v>93205</v>
      </c>
      <c r="NQI295" s="3">
        <v>93205</v>
      </c>
      <c r="NQJ295" s="3">
        <v>93205</v>
      </c>
      <c r="NQK295" s="3">
        <v>93205</v>
      </c>
      <c r="NQL295" s="3">
        <v>93205</v>
      </c>
      <c r="NQM295" s="3">
        <v>93205</v>
      </c>
      <c r="NQN295" s="3">
        <v>93205</v>
      </c>
      <c r="NQO295" s="3">
        <v>93205</v>
      </c>
      <c r="NQP295" s="3">
        <v>93205</v>
      </c>
      <c r="NQQ295" s="3">
        <v>93205</v>
      </c>
      <c r="NQR295" s="3">
        <v>93205</v>
      </c>
      <c r="NQS295" s="3">
        <v>93205</v>
      </c>
      <c r="NQT295" s="3">
        <v>93205</v>
      </c>
      <c r="NQU295" s="3">
        <v>93205</v>
      </c>
      <c r="NQV295" s="3">
        <v>93205</v>
      </c>
      <c r="NQW295" s="3">
        <v>93205</v>
      </c>
      <c r="NQX295" s="3">
        <v>93205</v>
      </c>
      <c r="NQY295" s="3">
        <v>93205</v>
      </c>
      <c r="NQZ295" s="3">
        <v>93205</v>
      </c>
      <c r="NRA295" s="3">
        <v>93205</v>
      </c>
      <c r="NRB295" s="3">
        <v>93205</v>
      </c>
      <c r="NRC295" s="3">
        <v>93205</v>
      </c>
      <c r="NRD295" s="3">
        <v>93205</v>
      </c>
      <c r="NRE295" s="3">
        <v>93205</v>
      </c>
      <c r="NRF295" s="3">
        <v>93205</v>
      </c>
      <c r="NRG295" s="3">
        <v>93205</v>
      </c>
      <c r="NRH295" s="3">
        <v>93205</v>
      </c>
      <c r="NRI295" s="3">
        <v>93205</v>
      </c>
      <c r="NRJ295" s="3">
        <v>93205</v>
      </c>
      <c r="NRK295" s="3">
        <v>93205</v>
      </c>
      <c r="NRL295" s="3">
        <v>93205</v>
      </c>
      <c r="NRM295" s="3">
        <v>93205</v>
      </c>
      <c r="NRN295" s="3">
        <v>93205</v>
      </c>
      <c r="NRO295" s="3">
        <v>93205</v>
      </c>
      <c r="NRP295" s="3">
        <v>93205</v>
      </c>
      <c r="NRQ295" s="3">
        <v>93205</v>
      </c>
      <c r="NRR295" s="3">
        <v>93205</v>
      </c>
      <c r="NRS295" s="3">
        <v>93205</v>
      </c>
      <c r="NRT295" s="3">
        <v>93205</v>
      </c>
      <c r="NRU295" s="3">
        <v>93205</v>
      </c>
      <c r="NRV295" s="3">
        <v>93205</v>
      </c>
      <c r="NRW295" s="3">
        <v>93205</v>
      </c>
      <c r="NRX295" s="3">
        <v>93205</v>
      </c>
      <c r="NRY295" s="3">
        <v>93205</v>
      </c>
      <c r="NRZ295" s="3">
        <v>93205</v>
      </c>
      <c r="NSA295" s="3">
        <v>93205</v>
      </c>
      <c r="NSB295" s="3">
        <v>93205</v>
      </c>
      <c r="NSC295" s="3">
        <v>93205</v>
      </c>
      <c r="NSD295" s="3">
        <v>93205</v>
      </c>
      <c r="NSE295" s="3">
        <v>93205</v>
      </c>
      <c r="NSF295" s="3">
        <v>93205</v>
      </c>
      <c r="NSG295" s="3">
        <v>93205</v>
      </c>
      <c r="NSH295" s="3">
        <v>93205</v>
      </c>
      <c r="NSI295" s="3">
        <v>93205</v>
      </c>
      <c r="NSJ295" s="3">
        <v>93205</v>
      </c>
      <c r="NSK295" s="3">
        <v>93205</v>
      </c>
      <c r="NSL295" s="3">
        <v>93205</v>
      </c>
      <c r="NSM295" s="3">
        <v>93205</v>
      </c>
      <c r="NSN295" s="3">
        <v>93205</v>
      </c>
      <c r="NSO295" s="3">
        <v>93205</v>
      </c>
      <c r="NSP295" s="3">
        <v>93205</v>
      </c>
      <c r="NSQ295" s="3">
        <v>93205</v>
      </c>
      <c r="NSR295" s="3">
        <v>93205</v>
      </c>
      <c r="NSS295" s="3">
        <v>93205</v>
      </c>
      <c r="NST295" s="3">
        <v>93205</v>
      </c>
      <c r="NSU295" s="3">
        <v>93205</v>
      </c>
      <c r="NSV295" s="3">
        <v>93205</v>
      </c>
      <c r="NSW295" s="3">
        <v>93205</v>
      </c>
      <c r="NSX295" s="3">
        <v>93205</v>
      </c>
      <c r="NSY295" s="3">
        <v>93205</v>
      </c>
      <c r="NSZ295" s="3">
        <v>93205</v>
      </c>
      <c r="NTA295" s="3">
        <v>93205</v>
      </c>
      <c r="NTB295" s="3">
        <v>93205</v>
      </c>
      <c r="NTC295" s="3">
        <v>93205</v>
      </c>
      <c r="NTD295" s="3">
        <v>93205</v>
      </c>
      <c r="NTE295" s="3">
        <v>93205</v>
      </c>
      <c r="NTF295" s="3">
        <v>93205</v>
      </c>
      <c r="NTG295" s="3">
        <v>93205</v>
      </c>
      <c r="NTH295" s="3">
        <v>93205</v>
      </c>
      <c r="NTI295" s="3">
        <v>93205</v>
      </c>
      <c r="NTJ295" s="3">
        <v>93205</v>
      </c>
      <c r="NTK295" s="3">
        <v>93205</v>
      </c>
      <c r="NTL295" s="3">
        <v>93205</v>
      </c>
      <c r="NTM295" s="3">
        <v>93205</v>
      </c>
      <c r="NTN295" s="3">
        <v>93205</v>
      </c>
      <c r="NTO295" s="3">
        <v>93205</v>
      </c>
      <c r="NTP295" s="3">
        <v>93205</v>
      </c>
      <c r="NTQ295" s="3">
        <v>93205</v>
      </c>
      <c r="NTR295" s="3">
        <v>93205</v>
      </c>
      <c r="NTS295" s="3">
        <v>93205</v>
      </c>
      <c r="NTT295" s="3">
        <v>93205</v>
      </c>
      <c r="NTU295" s="3">
        <v>93205</v>
      </c>
      <c r="NTV295" s="3">
        <v>93205</v>
      </c>
      <c r="NTW295" s="3">
        <v>93205</v>
      </c>
      <c r="NTX295" s="3">
        <v>93205</v>
      </c>
      <c r="NTY295" s="3">
        <v>93205</v>
      </c>
      <c r="NTZ295" s="3">
        <v>93205</v>
      </c>
      <c r="NUA295" s="3">
        <v>93205</v>
      </c>
      <c r="NUB295" s="3">
        <v>93205</v>
      </c>
      <c r="NUC295" s="3">
        <v>93205</v>
      </c>
      <c r="NUD295" s="3">
        <v>93205</v>
      </c>
      <c r="NUE295" s="3">
        <v>93205</v>
      </c>
      <c r="NUF295" s="3">
        <v>93205</v>
      </c>
      <c r="NUG295" s="3">
        <v>93205</v>
      </c>
      <c r="NUH295" s="3">
        <v>93205</v>
      </c>
      <c r="NUI295" s="3">
        <v>93205</v>
      </c>
      <c r="NUJ295" s="3">
        <v>93205</v>
      </c>
      <c r="NUK295" s="3">
        <v>93205</v>
      </c>
      <c r="NUL295" s="3">
        <v>93205</v>
      </c>
      <c r="NUM295" s="3">
        <v>93205</v>
      </c>
      <c r="NUN295" s="3">
        <v>93205</v>
      </c>
      <c r="NUO295" s="3">
        <v>93205</v>
      </c>
      <c r="NUP295" s="3">
        <v>93205</v>
      </c>
      <c r="NUQ295" s="3">
        <v>93205</v>
      </c>
      <c r="NUR295" s="3">
        <v>93205</v>
      </c>
      <c r="NUS295" s="3">
        <v>93205</v>
      </c>
      <c r="NUT295" s="3">
        <v>93205</v>
      </c>
      <c r="NUU295" s="3">
        <v>93205</v>
      </c>
      <c r="NUV295" s="3">
        <v>93205</v>
      </c>
      <c r="NUW295" s="3">
        <v>93205</v>
      </c>
      <c r="NUX295" s="3">
        <v>93205</v>
      </c>
      <c r="NUY295" s="3">
        <v>93205</v>
      </c>
      <c r="NUZ295" s="3">
        <v>93205</v>
      </c>
      <c r="NVA295" s="3">
        <v>93205</v>
      </c>
      <c r="NVB295" s="3">
        <v>93205</v>
      </c>
      <c r="NVC295" s="3">
        <v>93205</v>
      </c>
      <c r="NVD295" s="3">
        <v>93205</v>
      </c>
      <c r="NVE295" s="3">
        <v>93205</v>
      </c>
      <c r="NVF295" s="3">
        <v>93205</v>
      </c>
      <c r="NVG295" s="3">
        <v>93205</v>
      </c>
      <c r="NVH295" s="3">
        <v>93205</v>
      </c>
      <c r="NVI295" s="3">
        <v>93205</v>
      </c>
      <c r="NVJ295" s="3">
        <v>93205</v>
      </c>
      <c r="NVK295" s="3">
        <v>93205</v>
      </c>
      <c r="NVL295" s="3">
        <v>93205</v>
      </c>
      <c r="NVM295" s="3">
        <v>93205</v>
      </c>
      <c r="NVN295" s="3">
        <v>93205</v>
      </c>
      <c r="NVO295" s="3">
        <v>93205</v>
      </c>
      <c r="NVP295" s="3">
        <v>93205</v>
      </c>
      <c r="NVQ295" s="3">
        <v>93205</v>
      </c>
      <c r="NVR295" s="3">
        <v>93205</v>
      </c>
      <c r="NVS295" s="3">
        <v>93205</v>
      </c>
      <c r="NVT295" s="3">
        <v>93205</v>
      </c>
      <c r="NVU295" s="3">
        <v>93205</v>
      </c>
      <c r="NVV295" s="3">
        <v>93205</v>
      </c>
      <c r="NVW295" s="3">
        <v>93205</v>
      </c>
      <c r="NVX295" s="3">
        <v>93205</v>
      </c>
      <c r="NVY295" s="3">
        <v>93205</v>
      </c>
      <c r="NVZ295" s="3">
        <v>93205</v>
      </c>
      <c r="NWA295" s="3">
        <v>93205</v>
      </c>
      <c r="NWB295" s="3">
        <v>93205</v>
      </c>
      <c r="NWC295" s="3">
        <v>93205</v>
      </c>
      <c r="NWD295" s="3">
        <v>93205</v>
      </c>
      <c r="NWE295" s="3">
        <v>93205</v>
      </c>
      <c r="NWF295" s="3">
        <v>93205</v>
      </c>
      <c r="NWG295" s="3">
        <v>93205</v>
      </c>
      <c r="NWH295" s="3">
        <v>93205</v>
      </c>
      <c r="NWI295" s="3">
        <v>93205</v>
      </c>
      <c r="NWJ295" s="3">
        <v>93205</v>
      </c>
      <c r="NWK295" s="3">
        <v>93205</v>
      </c>
      <c r="NWL295" s="3">
        <v>93205</v>
      </c>
      <c r="NWM295" s="3">
        <v>93205</v>
      </c>
      <c r="NWN295" s="3">
        <v>93205</v>
      </c>
      <c r="NWO295" s="3">
        <v>93205</v>
      </c>
      <c r="NWP295" s="3">
        <v>93205</v>
      </c>
      <c r="NWQ295" s="3">
        <v>93205</v>
      </c>
      <c r="NWR295" s="3">
        <v>93205</v>
      </c>
      <c r="NWS295" s="3">
        <v>93205</v>
      </c>
      <c r="NWT295" s="3">
        <v>93205</v>
      </c>
      <c r="NWU295" s="3">
        <v>93205</v>
      </c>
      <c r="NWV295" s="3">
        <v>93205</v>
      </c>
      <c r="NWW295" s="3">
        <v>93205</v>
      </c>
      <c r="NWX295" s="3">
        <v>93205</v>
      </c>
      <c r="NWY295" s="3">
        <v>93205</v>
      </c>
      <c r="NWZ295" s="3">
        <v>93205</v>
      </c>
      <c r="NXA295" s="3">
        <v>93205</v>
      </c>
      <c r="NXB295" s="3">
        <v>93205</v>
      </c>
      <c r="NXC295" s="3">
        <v>93205</v>
      </c>
      <c r="NXD295" s="3">
        <v>93205</v>
      </c>
      <c r="NXE295" s="3">
        <v>93205</v>
      </c>
      <c r="NXF295" s="3">
        <v>93205</v>
      </c>
      <c r="NXG295" s="3">
        <v>93205</v>
      </c>
      <c r="NXH295" s="3">
        <v>93205</v>
      </c>
      <c r="NXI295" s="3">
        <v>93205</v>
      </c>
      <c r="NXJ295" s="3">
        <v>93205</v>
      </c>
      <c r="NXK295" s="3">
        <v>93205</v>
      </c>
      <c r="NXL295" s="3">
        <v>93205</v>
      </c>
      <c r="NXM295" s="3">
        <v>93205</v>
      </c>
      <c r="NXN295" s="3">
        <v>93205</v>
      </c>
      <c r="NXO295" s="3">
        <v>93205</v>
      </c>
      <c r="NXP295" s="3">
        <v>93205</v>
      </c>
      <c r="NXQ295" s="3">
        <v>93205</v>
      </c>
      <c r="NXR295" s="3">
        <v>93205</v>
      </c>
      <c r="NXS295" s="3">
        <v>93205</v>
      </c>
      <c r="NXT295" s="3">
        <v>93205</v>
      </c>
      <c r="NXU295" s="3">
        <v>93205</v>
      </c>
      <c r="NXV295" s="3">
        <v>93205</v>
      </c>
      <c r="NXW295" s="3">
        <v>93205</v>
      </c>
      <c r="NXX295" s="3">
        <v>93205</v>
      </c>
      <c r="NXY295" s="3">
        <v>93205</v>
      </c>
      <c r="NXZ295" s="3">
        <v>93205</v>
      </c>
      <c r="NYA295" s="3">
        <v>93205</v>
      </c>
      <c r="NYB295" s="3">
        <v>93205</v>
      </c>
      <c r="NYC295" s="3">
        <v>93205</v>
      </c>
      <c r="NYD295" s="3">
        <v>93205</v>
      </c>
      <c r="NYE295" s="3">
        <v>93205</v>
      </c>
      <c r="NYF295" s="3">
        <v>93205</v>
      </c>
      <c r="NYG295" s="3">
        <v>93205</v>
      </c>
      <c r="NYH295" s="3">
        <v>93205</v>
      </c>
      <c r="NYI295" s="3">
        <v>93205</v>
      </c>
      <c r="NYJ295" s="3">
        <v>93205</v>
      </c>
      <c r="NYK295" s="3">
        <v>93205</v>
      </c>
      <c r="NYL295" s="3">
        <v>93205</v>
      </c>
      <c r="NYM295" s="3">
        <v>93205</v>
      </c>
      <c r="NYN295" s="3">
        <v>93205</v>
      </c>
      <c r="NYO295" s="3">
        <v>93205</v>
      </c>
      <c r="NYP295" s="3">
        <v>93205</v>
      </c>
      <c r="NYQ295" s="3">
        <v>93205</v>
      </c>
      <c r="NYR295" s="3">
        <v>93205</v>
      </c>
      <c r="NYS295" s="3">
        <v>93205</v>
      </c>
      <c r="NYT295" s="3">
        <v>93205</v>
      </c>
      <c r="NYU295" s="3">
        <v>93205</v>
      </c>
      <c r="NYV295" s="3">
        <v>93205</v>
      </c>
      <c r="NYW295" s="3">
        <v>93205</v>
      </c>
      <c r="NYX295" s="3">
        <v>93205</v>
      </c>
      <c r="NYY295" s="3">
        <v>93205</v>
      </c>
      <c r="NYZ295" s="3">
        <v>93205</v>
      </c>
      <c r="NZA295" s="3">
        <v>93205</v>
      </c>
      <c r="NZB295" s="3">
        <v>93205</v>
      </c>
      <c r="NZC295" s="3">
        <v>93205</v>
      </c>
      <c r="NZD295" s="3">
        <v>93205</v>
      </c>
      <c r="NZE295" s="3">
        <v>93205</v>
      </c>
      <c r="NZF295" s="3">
        <v>93205</v>
      </c>
      <c r="NZG295" s="3">
        <v>93205</v>
      </c>
      <c r="NZH295" s="3">
        <v>93205</v>
      </c>
      <c r="NZI295" s="3">
        <v>93205</v>
      </c>
      <c r="NZJ295" s="3">
        <v>93205</v>
      </c>
      <c r="NZK295" s="3">
        <v>93205</v>
      </c>
      <c r="NZL295" s="3">
        <v>93205</v>
      </c>
      <c r="NZM295" s="3">
        <v>93205</v>
      </c>
      <c r="NZN295" s="3">
        <v>93205</v>
      </c>
      <c r="NZO295" s="3">
        <v>93205</v>
      </c>
      <c r="NZP295" s="3">
        <v>93205</v>
      </c>
      <c r="NZQ295" s="3">
        <v>93205</v>
      </c>
      <c r="NZR295" s="3">
        <v>93205</v>
      </c>
      <c r="NZS295" s="3">
        <v>93205</v>
      </c>
      <c r="NZT295" s="3">
        <v>93205</v>
      </c>
      <c r="NZU295" s="3">
        <v>93205</v>
      </c>
      <c r="NZV295" s="3">
        <v>93205</v>
      </c>
      <c r="NZW295" s="3">
        <v>93205</v>
      </c>
      <c r="NZX295" s="3">
        <v>93205</v>
      </c>
      <c r="NZY295" s="3">
        <v>93205</v>
      </c>
      <c r="NZZ295" s="3">
        <v>93205</v>
      </c>
      <c r="OAA295" s="3">
        <v>93205</v>
      </c>
      <c r="OAB295" s="3">
        <v>93205</v>
      </c>
      <c r="OAC295" s="3">
        <v>93205</v>
      </c>
      <c r="OAD295" s="3">
        <v>93205</v>
      </c>
      <c r="OAE295" s="3">
        <v>93205</v>
      </c>
      <c r="OAF295" s="3">
        <v>93205</v>
      </c>
      <c r="OAG295" s="3">
        <v>93205</v>
      </c>
      <c r="OAH295" s="3">
        <v>93205</v>
      </c>
      <c r="OAI295" s="3">
        <v>93205</v>
      </c>
      <c r="OAJ295" s="3">
        <v>93205</v>
      </c>
      <c r="OAK295" s="3">
        <v>93205</v>
      </c>
      <c r="OAL295" s="3">
        <v>93205</v>
      </c>
      <c r="OAM295" s="3">
        <v>93205</v>
      </c>
      <c r="OAN295" s="3">
        <v>93205</v>
      </c>
      <c r="OAO295" s="3">
        <v>93205</v>
      </c>
      <c r="OAP295" s="3">
        <v>93205</v>
      </c>
      <c r="OAQ295" s="3">
        <v>93205</v>
      </c>
      <c r="OAR295" s="3">
        <v>93205</v>
      </c>
      <c r="OAS295" s="3">
        <v>93205</v>
      </c>
      <c r="OAT295" s="3">
        <v>93205</v>
      </c>
      <c r="OAU295" s="3">
        <v>93205</v>
      </c>
      <c r="OAV295" s="3">
        <v>93205</v>
      </c>
      <c r="OAW295" s="3">
        <v>93205</v>
      </c>
      <c r="OAX295" s="3">
        <v>93205</v>
      </c>
      <c r="OAY295" s="3">
        <v>93205</v>
      </c>
      <c r="OAZ295" s="3">
        <v>93205</v>
      </c>
      <c r="OBA295" s="3">
        <v>93205</v>
      </c>
      <c r="OBB295" s="3">
        <v>93205</v>
      </c>
      <c r="OBC295" s="3">
        <v>93205</v>
      </c>
      <c r="OBD295" s="3">
        <v>93205</v>
      </c>
      <c r="OBE295" s="3">
        <v>93205</v>
      </c>
      <c r="OBF295" s="3">
        <v>93205</v>
      </c>
      <c r="OBG295" s="3">
        <v>93205</v>
      </c>
      <c r="OBH295" s="3">
        <v>93205</v>
      </c>
      <c r="OBI295" s="3">
        <v>93205</v>
      </c>
      <c r="OBJ295" s="3">
        <v>93205</v>
      </c>
      <c r="OBK295" s="3">
        <v>93205</v>
      </c>
      <c r="OBL295" s="3">
        <v>93205</v>
      </c>
      <c r="OBM295" s="3">
        <v>93205</v>
      </c>
      <c r="OBN295" s="3">
        <v>93205</v>
      </c>
      <c r="OBO295" s="3">
        <v>93205</v>
      </c>
      <c r="OBP295" s="3">
        <v>93205</v>
      </c>
      <c r="OBQ295" s="3">
        <v>93205</v>
      </c>
      <c r="OBR295" s="3">
        <v>93205</v>
      </c>
      <c r="OBS295" s="3">
        <v>93205</v>
      </c>
      <c r="OBT295" s="3">
        <v>93205</v>
      </c>
      <c r="OBU295" s="3">
        <v>93205</v>
      </c>
      <c r="OBV295" s="3">
        <v>93205</v>
      </c>
      <c r="OBW295" s="3">
        <v>93205</v>
      </c>
      <c r="OBX295" s="3">
        <v>93205</v>
      </c>
      <c r="OBY295" s="3">
        <v>93205</v>
      </c>
      <c r="OBZ295" s="3">
        <v>93205</v>
      </c>
      <c r="OCA295" s="3">
        <v>93205</v>
      </c>
      <c r="OCB295" s="3">
        <v>93205</v>
      </c>
      <c r="OCC295" s="3">
        <v>93205</v>
      </c>
      <c r="OCD295" s="3">
        <v>93205</v>
      </c>
      <c r="OCE295" s="3">
        <v>93205</v>
      </c>
      <c r="OCF295" s="3">
        <v>93205</v>
      </c>
      <c r="OCG295" s="3">
        <v>93205</v>
      </c>
      <c r="OCH295" s="3">
        <v>93205</v>
      </c>
      <c r="OCI295" s="3">
        <v>93205</v>
      </c>
      <c r="OCJ295" s="3">
        <v>93205</v>
      </c>
      <c r="OCK295" s="3">
        <v>93205</v>
      </c>
      <c r="OCL295" s="3">
        <v>93205</v>
      </c>
      <c r="OCM295" s="3">
        <v>93205</v>
      </c>
      <c r="OCN295" s="3">
        <v>93205</v>
      </c>
      <c r="OCO295" s="3">
        <v>93205</v>
      </c>
      <c r="OCP295" s="3">
        <v>93205</v>
      </c>
      <c r="OCQ295" s="3">
        <v>93205</v>
      </c>
      <c r="OCR295" s="3">
        <v>93205</v>
      </c>
      <c r="OCS295" s="3">
        <v>93205</v>
      </c>
      <c r="OCT295" s="3">
        <v>93205</v>
      </c>
      <c r="OCU295" s="3">
        <v>93205</v>
      </c>
      <c r="OCV295" s="3">
        <v>93205</v>
      </c>
      <c r="OCW295" s="3">
        <v>93205</v>
      </c>
      <c r="OCX295" s="3">
        <v>93205</v>
      </c>
      <c r="OCY295" s="3">
        <v>93205</v>
      </c>
      <c r="OCZ295" s="3">
        <v>93205</v>
      </c>
      <c r="ODA295" s="3">
        <v>93205</v>
      </c>
      <c r="ODB295" s="3">
        <v>93205</v>
      </c>
      <c r="ODC295" s="3">
        <v>93205</v>
      </c>
      <c r="ODD295" s="3">
        <v>93205</v>
      </c>
      <c r="ODE295" s="3">
        <v>93205</v>
      </c>
      <c r="ODF295" s="3">
        <v>93205</v>
      </c>
      <c r="ODG295" s="3">
        <v>93205</v>
      </c>
      <c r="ODH295" s="3">
        <v>93205</v>
      </c>
      <c r="ODI295" s="3">
        <v>93205</v>
      </c>
      <c r="ODJ295" s="3">
        <v>93205</v>
      </c>
      <c r="ODK295" s="3">
        <v>93205</v>
      </c>
      <c r="ODL295" s="3">
        <v>93205</v>
      </c>
      <c r="ODM295" s="3">
        <v>93205</v>
      </c>
      <c r="ODN295" s="3">
        <v>93205</v>
      </c>
      <c r="ODO295" s="3">
        <v>93205</v>
      </c>
      <c r="ODP295" s="3">
        <v>93205</v>
      </c>
      <c r="ODQ295" s="3">
        <v>93205</v>
      </c>
      <c r="ODR295" s="3">
        <v>93205</v>
      </c>
      <c r="ODS295" s="3">
        <v>93205</v>
      </c>
      <c r="ODT295" s="3">
        <v>93205</v>
      </c>
      <c r="ODU295" s="3">
        <v>93205</v>
      </c>
      <c r="ODV295" s="3">
        <v>93205</v>
      </c>
      <c r="ODW295" s="3">
        <v>93205</v>
      </c>
      <c r="ODX295" s="3">
        <v>93205</v>
      </c>
      <c r="ODY295" s="3">
        <v>93205</v>
      </c>
      <c r="ODZ295" s="3">
        <v>93205</v>
      </c>
      <c r="OEA295" s="3">
        <v>93205</v>
      </c>
      <c r="OEB295" s="3">
        <v>93205</v>
      </c>
      <c r="OEC295" s="3">
        <v>93205</v>
      </c>
      <c r="OED295" s="3">
        <v>93205</v>
      </c>
      <c r="OEE295" s="3">
        <v>93205</v>
      </c>
      <c r="OEF295" s="3">
        <v>93205</v>
      </c>
      <c r="OEG295" s="3">
        <v>93205</v>
      </c>
      <c r="OEH295" s="3">
        <v>93205</v>
      </c>
      <c r="OEI295" s="3">
        <v>93205</v>
      </c>
      <c r="OEJ295" s="3">
        <v>93205</v>
      </c>
      <c r="OEK295" s="3">
        <v>93205</v>
      </c>
      <c r="OEL295" s="3">
        <v>93205</v>
      </c>
      <c r="OEM295" s="3">
        <v>93205</v>
      </c>
      <c r="OEN295" s="3">
        <v>93205</v>
      </c>
      <c r="OEO295" s="3">
        <v>93205</v>
      </c>
      <c r="OEP295" s="3">
        <v>93205</v>
      </c>
      <c r="OEQ295" s="3">
        <v>93205</v>
      </c>
      <c r="OER295" s="3">
        <v>93205</v>
      </c>
      <c r="OES295" s="3">
        <v>93205</v>
      </c>
      <c r="OET295" s="3">
        <v>93205</v>
      </c>
      <c r="OEU295" s="3">
        <v>93205</v>
      </c>
      <c r="OEV295" s="3">
        <v>93205</v>
      </c>
      <c r="OEW295" s="3">
        <v>93205</v>
      </c>
      <c r="OEX295" s="3">
        <v>93205</v>
      </c>
      <c r="OEY295" s="3">
        <v>93205</v>
      </c>
      <c r="OEZ295" s="3">
        <v>93205</v>
      </c>
      <c r="OFA295" s="3">
        <v>93205</v>
      </c>
      <c r="OFB295" s="3">
        <v>93205</v>
      </c>
      <c r="OFC295" s="3">
        <v>93205</v>
      </c>
      <c r="OFD295" s="3">
        <v>93205</v>
      </c>
      <c r="OFE295" s="3">
        <v>93205</v>
      </c>
      <c r="OFF295" s="3">
        <v>93205</v>
      </c>
      <c r="OFG295" s="3">
        <v>93205</v>
      </c>
      <c r="OFH295" s="3">
        <v>93205</v>
      </c>
      <c r="OFI295" s="3">
        <v>93205</v>
      </c>
      <c r="OFJ295" s="3">
        <v>93205</v>
      </c>
      <c r="OFK295" s="3">
        <v>93205</v>
      </c>
      <c r="OFL295" s="3">
        <v>93205</v>
      </c>
      <c r="OFM295" s="3">
        <v>93205</v>
      </c>
      <c r="OFN295" s="3">
        <v>93205</v>
      </c>
      <c r="OFO295" s="3">
        <v>93205</v>
      </c>
      <c r="OFP295" s="3">
        <v>93205</v>
      </c>
      <c r="OFQ295" s="3">
        <v>93205</v>
      </c>
      <c r="OFR295" s="3">
        <v>93205</v>
      </c>
      <c r="OFS295" s="3">
        <v>93205</v>
      </c>
      <c r="OFT295" s="3">
        <v>93205</v>
      </c>
      <c r="OFU295" s="3">
        <v>93205</v>
      </c>
      <c r="OFV295" s="3">
        <v>93205</v>
      </c>
      <c r="OFW295" s="3">
        <v>93205</v>
      </c>
      <c r="OFX295" s="3">
        <v>93205</v>
      </c>
      <c r="OFY295" s="3">
        <v>93205</v>
      </c>
      <c r="OFZ295" s="3">
        <v>93205</v>
      </c>
      <c r="OGA295" s="3">
        <v>93205</v>
      </c>
      <c r="OGB295" s="3">
        <v>93205</v>
      </c>
      <c r="OGC295" s="3">
        <v>93205</v>
      </c>
      <c r="OGD295" s="3">
        <v>93205</v>
      </c>
      <c r="OGE295" s="3">
        <v>93205</v>
      </c>
      <c r="OGF295" s="3">
        <v>93205</v>
      </c>
      <c r="OGG295" s="3">
        <v>93205</v>
      </c>
      <c r="OGH295" s="3">
        <v>93205</v>
      </c>
      <c r="OGI295" s="3">
        <v>93205</v>
      </c>
      <c r="OGJ295" s="3">
        <v>93205</v>
      </c>
      <c r="OGK295" s="3">
        <v>93205</v>
      </c>
      <c r="OGL295" s="3">
        <v>93205</v>
      </c>
      <c r="OGM295" s="3">
        <v>93205</v>
      </c>
      <c r="OGN295" s="3">
        <v>93205</v>
      </c>
      <c r="OGO295" s="3">
        <v>93205</v>
      </c>
      <c r="OGP295" s="3">
        <v>93205</v>
      </c>
      <c r="OGQ295" s="3">
        <v>93205</v>
      </c>
      <c r="OGR295" s="3">
        <v>93205</v>
      </c>
      <c r="OGS295" s="3">
        <v>93205</v>
      </c>
      <c r="OGT295" s="3">
        <v>93205</v>
      </c>
      <c r="OGU295" s="3">
        <v>93205</v>
      </c>
      <c r="OGV295" s="3">
        <v>93205</v>
      </c>
      <c r="OGW295" s="3">
        <v>93205</v>
      </c>
      <c r="OGX295" s="3">
        <v>93205</v>
      </c>
      <c r="OGY295" s="3">
        <v>93205</v>
      </c>
      <c r="OGZ295" s="3">
        <v>93205</v>
      </c>
      <c r="OHA295" s="3">
        <v>93205</v>
      </c>
      <c r="OHB295" s="3">
        <v>93205</v>
      </c>
      <c r="OHC295" s="3">
        <v>93205</v>
      </c>
      <c r="OHD295" s="3">
        <v>93205</v>
      </c>
      <c r="OHE295" s="3">
        <v>93205</v>
      </c>
      <c r="OHF295" s="3">
        <v>93205</v>
      </c>
      <c r="OHG295" s="3">
        <v>93205</v>
      </c>
      <c r="OHH295" s="3">
        <v>93205</v>
      </c>
      <c r="OHI295" s="3">
        <v>93205</v>
      </c>
      <c r="OHJ295" s="3">
        <v>93205</v>
      </c>
      <c r="OHK295" s="3">
        <v>93205</v>
      </c>
      <c r="OHL295" s="3">
        <v>93205</v>
      </c>
      <c r="OHM295" s="3">
        <v>93205</v>
      </c>
      <c r="OHN295" s="3">
        <v>93205</v>
      </c>
      <c r="OHO295" s="3">
        <v>93205</v>
      </c>
      <c r="OHP295" s="3">
        <v>93205</v>
      </c>
      <c r="OHQ295" s="3">
        <v>93205</v>
      </c>
      <c r="OHR295" s="3">
        <v>93205</v>
      </c>
      <c r="OHS295" s="3">
        <v>93205</v>
      </c>
      <c r="OHT295" s="3">
        <v>93205</v>
      </c>
      <c r="OHU295" s="3">
        <v>93205</v>
      </c>
      <c r="OHV295" s="3">
        <v>93205</v>
      </c>
      <c r="OHW295" s="3">
        <v>93205</v>
      </c>
      <c r="OHX295" s="3">
        <v>93205</v>
      </c>
      <c r="OHY295" s="3">
        <v>93205</v>
      </c>
      <c r="OHZ295" s="3">
        <v>93205</v>
      </c>
      <c r="OIA295" s="3">
        <v>93205</v>
      </c>
      <c r="OIB295" s="3">
        <v>93205</v>
      </c>
      <c r="OIC295" s="3">
        <v>93205</v>
      </c>
      <c r="OID295" s="3">
        <v>93205</v>
      </c>
      <c r="OIE295" s="3">
        <v>93205</v>
      </c>
      <c r="OIF295" s="3">
        <v>93205</v>
      </c>
      <c r="OIG295" s="3">
        <v>93205</v>
      </c>
      <c r="OIH295" s="3">
        <v>93205</v>
      </c>
      <c r="OII295" s="3">
        <v>93205</v>
      </c>
      <c r="OIJ295" s="3">
        <v>93205</v>
      </c>
      <c r="OIK295" s="3">
        <v>93205</v>
      </c>
      <c r="OIL295" s="3">
        <v>93205</v>
      </c>
      <c r="OIM295" s="3">
        <v>93205</v>
      </c>
      <c r="OIN295" s="3">
        <v>93205</v>
      </c>
      <c r="OIO295" s="3">
        <v>93205</v>
      </c>
      <c r="OIP295" s="3">
        <v>93205</v>
      </c>
      <c r="OIQ295" s="3">
        <v>93205</v>
      </c>
      <c r="OIR295" s="3">
        <v>93205</v>
      </c>
      <c r="OIS295" s="3">
        <v>93205</v>
      </c>
      <c r="OIT295" s="3">
        <v>93205</v>
      </c>
      <c r="OIU295" s="3">
        <v>93205</v>
      </c>
      <c r="OIV295" s="3">
        <v>93205</v>
      </c>
      <c r="OIW295" s="3">
        <v>93205</v>
      </c>
      <c r="OIX295" s="3">
        <v>93205</v>
      </c>
      <c r="OIY295" s="3">
        <v>93205</v>
      </c>
      <c r="OIZ295" s="3">
        <v>93205</v>
      </c>
      <c r="OJA295" s="3">
        <v>93205</v>
      </c>
      <c r="OJB295" s="3">
        <v>93205</v>
      </c>
      <c r="OJC295" s="3">
        <v>93205</v>
      </c>
      <c r="OJD295" s="3">
        <v>93205</v>
      </c>
      <c r="OJE295" s="3">
        <v>93205</v>
      </c>
      <c r="OJF295" s="3">
        <v>93205</v>
      </c>
      <c r="OJG295" s="3">
        <v>93205</v>
      </c>
      <c r="OJH295" s="3">
        <v>93205</v>
      </c>
      <c r="OJI295" s="3">
        <v>93205</v>
      </c>
      <c r="OJJ295" s="3">
        <v>93205</v>
      </c>
      <c r="OJK295" s="3">
        <v>93205</v>
      </c>
      <c r="OJL295" s="3">
        <v>93205</v>
      </c>
      <c r="OJM295" s="3">
        <v>93205</v>
      </c>
      <c r="OJN295" s="3">
        <v>93205</v>
      </c>
      <c r="OJO295" s="3">
        <v>93205</v>
      </c>
      <c r="OJP295" s="3">
        <v>93205</v>
      </c>
      <c r="OJQ295" s="3">
        <v>93205</v>
      </c>
      <c r="OJR295" s="3">
        <v>93205</v>
      </c>
      <c r="OJS295" s="3">
        <v>93205</v>
      </c>
      <c r="OJT295" s="3">
        <v>93205</v>
      </c>
      <c r="OJU295" s="3">
        <v>93205</v>
      </c>
      <c r="OJV295" s="3">
        <v>93205</v>
      </c>
      <c r="OJW295" s="3">
        <v>93205</v>
      </c>
      <c r="OJX295" s="3">
        <v>93205</v>
      </c>
      <c r="OJY295" s="3">
        <v>93205</v>
      </c>
      <c r="OJZ295" s="3">
        <v>93205</v>
      </c>
      <c r="OKA295" s="3">
        <v>93205</v>
      </c>
      <c r="OKB295" s="3">
        <v>93205</v>
      </c>
      <c r="OKC295" s="3">
        <v>93205</v>
      </c>
      <c r="OKD295" s="3">
        <v>93205</v>
      </c>
      <c r="OKE295" s="3">
        <v>93205</v>
      </c>
      <c r="OKF295" s="3">
        <v>93205</v>
      </c>
      <c r="OKG295" s="3">
        <v>93205</v>
      </c>
      <c r="OKH295" s="3">
        <v>93205</v>
      </c>
      <c r="OKI295" s="3">
        <v>93205</v>
      </c>
      <c r="OKJ295" s="3">
        <v>93205</v>
      </c>
      <c r="OKK295" s="3">
        <v>93205</v>
      </c>
      <c r="OKL295" s="3">
        <v>93205</v>
      </c>
      <c r="OKM295" s="3">
        <v>93205</v>
      </c>
      <c r="OKN295" s="3">
        <v>93205</v>
      </c>
      <c r="OKO295" s="3">
        <v>93205</v>
      </c>
      <c r="OKP295" s="3">
        <v>93205</v>
      </c>
      <c r="OKQ295" s="3">
        <v>93205</v>
      </c>
      <c r="OKR295" s="3">
        <v>93205</v>
      </c>
      <c r="OKS295" s="3">
        <v>93205</v>
      </c>
      <c r="OKT295" s="3">
        <v>93205</v>
      </c>
      <c r="OKU295" s="3">
        <v>93205</v>
      </c>
      <c r="OKV295" s="3">
        <v>93205</v>
      </c>
      <c r="OKW295" s="3">
        <v>93205</v>
      </c>
      <c r="OKX295" s="3">
        <v>93205</v>
      </c>
      <c r="OKY295" s="3">
        <v>93205</v>
      </c>
      <c r="OKZ295" s="3">
        <v>93205</v>
      </c>
      <c r="OLA295" s="3">
        <v>93205</v>
      </c>
      <c r="OLB295" s="3">
        <v>93205</v>
      </c>
      <c r="OLC295" s="3">
        <v>93205</v>
      </c>
      <c r="OLD295" s="3">
        <v>93205</v>
      </c>
      <c r="OLE295" s="3">
        <v>93205</v>
      </c>
      <c r="OLF295" s="3">
        <v>93205</v>
      </c>
      <c r="OLG295" s="3">
        <v>93205</v>
      </c>
      <c r="OLH295" s="3">
        <v>93205</v>
      </c>
      <c r="OLI295" s="3">
        <v>93205</v>
      </c>
      <c r="OLJ295" s="3">
        <v>93205</v>
      </c>
      <c r="OLK295" s="3">
        <v>93205</v>
      </c>
      <c r="OLL295" s="3">
        <v>93205</v>
      </c>
      <c r="OLM295" s="3">
        <v>93205</v>
      </c>
      <c r="OLN295" s="3">
        <v>93205</v>
      </c>
      <c r="OLO295" s="3">
        <v>93205</v>
      </c>
      <c r="OLP295" s="3">
        <v>93205</v>
      </c>
      <c r="OLQ295" s="3">
        <v>93205</v>
      </c>
      <c r="OLR295" s="3">
        <v>93205</v>
      </c>
      <c r="OLS295" s="3">
        <v>93205</v>
      </c>
      <c r="OLT295" s="3">
        <v>93205</v>
      </c>
      <c r="OLU295" s="3">
        <v>93205</v>
      </c>
      <c r="OLV295" s="3">
        <v>93205</v>
      </c>
      <c r="OLW295" s="3">
        <v>93205</v>
      </c>
      <c r="OLX295" s="3">
        <v>93205</v>
      </c>
      <c r="OLY295" s="3">
        <v>93205</v>
      </c>
      <c r="OLZ295" s="3">
        <v>93205</v>
      </c>
      <c r="OMA295" s="3">
        <v>93205</v>
      </c>
      <c r="OMB295" s="3">
        <v>93205</v>
      </c>
      <c r="OMC295" s="3">
        <v>93205</v>
      </c>
      <c r="OMD295" s="3">
        <v>93205</v>
      </c>
      <c r="OME295" s="3">
        <v>93205</v>
      </c>
      <c r="OMF295" s="3">
        <v>93205</v>
      </c>
      <c r="OMG295" s="3">
        <v>93205</v>
      </c>
      <c r="OMH295" s="3">
        <v>93205</v>
      </c>
      <c r="OMI295" s="3">
        <v>93205</v>
      </c>
      <c r="OMJ295" s="3">
        <v>93205</v>
      </c>
      <c r="OMK295" s="3">
        <v>93205</v>
      </c>
      <c r="OML295" s="3">
        <v>93205</v>
      </c>
      <c r="OMM295" s="3">
        <v>93205</v>
      </c>
      <c r="OMN295" s="3">
        <v>93205</v>
      </c>
      <c r="OMO295" s="3">
        <v>93205</v>
      </c>
      <c r="OMP295" s="3">
        <v>93205</v>
      </c>
      <c r="OMQ295" s="3">
        <v>93205</v>
      </c>
      <c r="OMR295" s="3">
        <v>93205</v>
      </c>
      <c r="OMS295" s="3">
        <v>93205</v>
      </c>
      <c r="OMT295" s="3">
        <v>93205</v>
      </c>
      <c r="OMU295" s="3">
        <v>93205</v>
      </c>
      <c r="OMV295" s="3">
        <v>93205</v>
      </c>
      <c r="OMW295" s="3">
        <v>93205</v>
      </c>
      <c r="OMX295" s="3">
        <v>93205</v>
      </c>
      <c r="OMY295" s="3">
        <v>93205</v>
      </c>
      <c r="OMZ295" s="3">
        <v>93205</v>
      </c>
      <c r="ONA295" s="3">
        <v>93205</v>
      </c>
      <c r="ONB295" s="3">
        <v>93205</v>
      </c>
      <c r="ONC295" s="3">
        <v>93205</v>
      </c>
      <c r="OND295" s="3">
        <v>93205</v>
      </c>
      <c r="ONE295" s="3">
        <v>93205</v>
      </c>
      <c r="ONF295" s="3">
        <v>93205</v>
      </c>
      <c r="ONG295" s="3">
        <v>93205</v>
      </c>
      <c r="ONH295" s="3">
        <v>93205</v>
      </c>
      <c r="ONI295" s="3">
        <v>93205</v>
      </c>
      <c r="ONJ295" s="3">
        <v>93205</v>
      </c>
      <c r="ONK295" s="3">
        <v>93205</v>
      </c>
      <c r="ONL295" s="3">
        <v>93205</v>
      </c>
      <c r="ONM295" s="3">
        <v>93205</v>
      </c>
      <c r="ONN295" s="3">
        <v>93205</v>
      </c>
      <c r="ONO295" s="3">
        <v>93205</v>
      </c>
      <c r="ONP295" s="3">
        <v>93205</v>
      </c>
      <c r="ONQ295" s="3">
        <v>93205</v>
      </c>
      <c r="ONR295" s="3">
        <v>93205</v>
      </c>
      <c r="ONS295" s="3">
        <v>93205</v>
      </c>
      <c r="ONT295" s="3">
        <v>93205</v>
      </c>
      <c r="ONU295" s="3">
        <v>93205</v>
      </c>
      <c r="ONV295" s="3">
        <v>93205</v>
      </c>
      <c r="ONW295" s="3">
        <v>93205</v>
      </c>
      <c r="ONX295" s="3">
        <v>93205</v>
      </c>
      <c r="ONY295" s="3">
        <v>93205</v>
      </c>
      <c r="ONZ295" s="3">
        <v>93205</v>
      </c>
      <c r="OOA295" s="3">
        <v>93205</v>
      </c>
      <c r="OOB295" s="3">
        <v>93205</v>
      </c>
      <c r="OOC295" s="3">
        <v>93205</v>
      </c>
      <c r="OOD295" s="3">
        <v>93205</v>
      </c>
      <c r="OOE295" s="3">
        <v>93205</v>
      </c>
      <c r="OOF295" s="3">
        <v>93205</v>
      </c>
      <c r="OOG295" s="3">
        <v>93205</v>
      </c>
      <c r="OOH295" s="3">
        <v>93205</v>
      </c>
      <c r="OOI295" s="3">
        <v>93205</v>
      </c>
      <c r="OOJ295" s="3">
        <v>93205</v>
      </c>
      <c r="OOK295" s="3">
        <v>93205</v>
      </c>
      <c r="OOL295" s="3">
        <v>93205</v>
      </c>
      <c r="OOM295" s="3">
        <v>93205</v>
      </c>
      <c r="OON295" s="3">
        <v>93205</v>
      </c>
      <c r="OOO295" s="3">
        <v>93205</v>
      </c>
      <c r="OOP295" s="3">
        <v>93205</v>
      </c>
      <c r="OOQ295" s="3">
        <v>93205</v>
      </c>
      <c r="OOR295" s="3">
        <v>93205</v>
      </c>
      <c r="OOS295" s="3">
        <v>93205</v>
      </c>
      <c r="OOT295" s="3">
        <v>93205</v>
      </c>
      <c r="OOU295" s="3">
        <v>93205</v>
      </c>
      <c r="OOV295" s="3">
        <v>93205</v>
      </c>
      <c r="OOW295" s="3">
        <v>93205</v>
      </c>
      <c r="OOX295" s="3">
        <v>93205</v>
      </c>
      <c r="OOY295" s="3">
        <v>93205</v>
      </c>
      <c r="OOZ295" s="3">
        <v>93205</v>
      </c>
      <c r="OPA295" s="3">
        <v>93205</v>
      </c>
      <c r="OPB295" s="3">
        <v>93205</v>
      </c>
      <c r="OPC295" s="3">
        <v>93205</v>
      </c>
      <c r="OPD295" s="3">
        <v>93205</v>
      </c>
      <c r="OPE295" s="3">
        <v>93205</v>
      </c>
      <c r="OPF295" s="3">
        <v>93205</v>
      </c>
      <c r="OPG295" s="3">
        <v>93205</v>
      </c>
      <c r="OPH295" s="3">
        <v>93205</v>
      </c>
      <c r="OPI295" s="3">
        <v>93205</v>
      </c>
      <c r="OPJ295" s="3">
        <v>93205</v>
      </c>
      <c r="OPK295" s="3">
        <v>93205</v>
      </c>
      <c r="OPL295" s="3">
        <v>93205</v>
      </c>
      <c r="OPM295" s="3">
        <v>93205</v>
      </c>
      <c r="OPN295" s="3">
        <v>93205</v>
      </c>
      <c r="OPO295" s="3">
        <v>93205</v>
      </c>
      <c r="OPP295" s="3">
        <v>93205</v>
      </c>
      <c r="OPQ295" s="3">
        <v>93205</v>
      </c>
      <c r="OPR295" s="3">
        <v>93205</v>
      </c>
      <c r="OPS295" s="3">
        <v>93205</v>
      </c>
      <c r="OPT295" s="3">
        <v>93205</v>
      </c>
      <c r="OPU295" s="3">
        <v>93205</v>
      </c>
      <c r="OPV295" s="3">
        <v>93205</v>
      </c>
      <c r="OPW295" s="3">
        <v>93205</v>
      </c>
      <c r="OPX295" s="3">
        <v>93205</v>
      </c>
      <c r="OPY295" s="3">
        <v>93205</v>
      </c>
      <c r="OPZ295" s="3">
        <v>93205</v>
      </c>
      <c r="OQA295" s="3">
        <v>93205</v>
      </c>
      <c r="OQB295" s="3">
        <v>93205</v>
      </c>
      <c r="OQC295" s="3">
        <v>93205</v>
      </c>
      <c r="OQD295" s="3">
        <v>93205</v>
      </c>
      <c r="OQE295" s="3">
        <v>93205</v>
      </c>
      <c r="OQF295" s="3">
        <v>93205</v>
      </c>
      <c r="OQG295" s="3">
        <v>93205</v>
      </c>
      <c r="OQH295" s="3">
        <v>93205</v>
      </c>
      <c r="OQI295" s="3">
        <v>93205</v>
      </c>
      <c r="OQJ295" s="3">
        <v>93205</v>
      </c>
      <c r="OQK295" s="3">
        <v>93205</v>
      </c>
      <c r="OQL295" s="3">
        <v>93205</v>
      </c>
      <c r="OQM295" s="3">
        <v>93205</v>
      </c>
      <c r="OQN295" s="3">
        <v>93205</v>
      </c>
      <c r="OQO295" s="3">
        <v>93205</v>
      </c>
      <c r="OQP295" s="3">
        <v>93205</v>
      </c>
      <c r="OQQ295" s="3">
        <v>93205</v>
      </c>
      <c r="OQR295" s="3">
        <v>93205</v>
      </c>
      <c r="OQS295" s="3">
        <v>93205</v>
      </c>
      <c r="OQT295" s="3">
        <v>93205</v>
      </c>
      <c r="OQU295" s="3">
        <v>93205</v>
      </c>
      <c r="OQV295" s="3">
        <v>93205</v>
      </c>
      <c r="OQW295" s="3">
        <v>93205</v>
      </c>
      <c r="OQX295" s="3">
        <v>93205</v>
      </c>
      <c r="OQY295" s="3">
        <v>93205</v>
      </c>
      <c r="OQZ295" s="3">
        <v>93205</v>
      </c>
      <c r="ORA295" s="3">
        <v>93205</v>
      </c>
      <c r="ORB295" s="3">
        <v>93205</v>
      </c>
      <c r="ORC295" s="3">
        <v>93205</v>
      </c>
      <c r="ORD295" s="3">
        <v>93205</v>
      </c>
      <c r="ORE295" s="3">
        <v>93205</v>
      </c>
      <c r="ORF295" s="3">
        <v>93205</v>
      </c>
      <c r="ORG295" s="3">
        <v>93205</v>
      </c>
      <c r="ORH295" s="3">
        <v>93205</v>
      </c>
      <c r="ORI295" s="3">
        <v>93205</v>
      </c>
      <c r="ORJ295" s="3">
        <v>93205</v>
      </c>
      <c r="ORK295" s="3">
        <v>93205</v>
      </c>
      <c r="ORL295" s="3">
        <v>93205</v>
      </c>
      <c r="ORM295" s="3">
        <v>93205</v>
      </c>
      <c r="ORN295" s="3">
        <v>93205</v>
      </c>
      <c r="ORO295" s="3">
        <v>93205</v>
      </c>
      <c r="ORP295" s="3">
        <v>93205</v>
      </c>
      <c r="ORQ295" s="3">
        <v>93205</v>
      </c>
      <c r="ORR295" s="3">
        <v>93205</v>
      </c>
      <c r="ORS295" s="3">
        <v>93205</v>
      </c>
      <c r="ORT295" s="3">
        <v>93205</v>
      </c>
      <c r="ORU295" s="3">
        <v>93205</v>
      </c>
      <c r="ORV295" s="3">
        <v>93205</v>
      </c>
      <c r="ORW295" s="3">
        <v>93205</v>
      </c>
      <c r="ORX295" s="3">
        <v>93205</v>
      </c>
      <c r="ORY295" s="3">
        <v>93205</v>
      </c>
      <c r="ORZ295" s="3">
        <v>93205</v>
      </c>
      <c r="OSA295" s="3">
        <v>93205</v>
      </c>
      <c r="OSB295" s="3">
        <v>93205</v>
      </c>
      <c r="OSC295" s="3">
        <v>93205</v>
      </c>
      <c r="OSD295" s="3">
        <v>93205</v>
      </c>
      <c r="OSE295" s="3">
        <v>93205</v>
      </c>
      <c r="OSF295" s="3">
        <v>93205</v>
      </c>
      <c r="OSG295" s="3">
        <v>93205</v>
      </c>
      <c r="OSH295" s="3">
        <v>93205</v>
      </c>
      <c r="OSI295" s="3">
        <v>93205</v>
      </c>
      <c r="OSJ295" s="3">
        <v>93205</v>
      </c>
      <c r="OSK295" s="3">
        <v>93205</v>
      </c>
      <c r="OSL295" s="3">
        <v>93205</v>
      </c>
      <c r="OSM295" s="3">
        <v>93205</v>
      </c>
      <c r="OSN295" s="3">
        <v>93205</v>
      </c>
      <c r="OSO295" s="3">
        <v>93205</v>
      </c>
      <c r="OSP295" s="3">
        <v>93205</v>
      </c>
      <c r="OSQ295" s="3">
        <v>93205</v>
      </c>
      <c r="OSR295" s="3">
        <v>93205</v>
      </c>
      <c r="OSS295" s="3">
        <v>93205</v>
      </c>
      <c r="OST295" s="3">
        <v>93205</v>
      </c>
      <c r="OSU295" s="3">
        <v>93205</v>
      </c>
      <c r="OSV295" s="3">
        <v>93205</v>
      </c>
      <c r="OSW295" s="3">
        <v>93205</v>
      </c>
      <c r="OSX295" s="3">
        <v>93205</v>
      </c>
      <c r="OSY295" s="3">
        <v>93205</v>
      </c>
      <c r="OSZ295" s="3">
        <v>93205</v>
      </c>
      <c r="OTA295" s="3">
        <v>93205</v>
      </c>
      <c r="OTB295" s="3">
        <v>93205</v>
      </c>
      <c r="OTC295" s="3">
        <v>93205</v>
      </c>
      <c r="OTD295" s="3">
        <v>93205</v>
      </c>
      <c r="OTE295" s="3">
        <v>93205</v>
      </c>
      <c r="OTF295" s="3">
        <v>93205</v>
      </c>
      <c r="OTG295" s="3">
        <v>93205</v>
      </c>
      <c r="OTH295" s="3">
        <v>93205</v>
      </c>
      <c r="OTI295" s="3">
        <v>93205</v>
      </c>
      <c r="OTJ295" s="3">
        <v>93205</v>
      </c>
      <c r="OTK295" s="3">
        <v>93205</v>
      </c>
      <c r="OTL295" s="3">
        <v>93205</v>
      </c>
      <c r="OTM295" s="3">
        <v>93205</v>
      </c>
      <c r="OTN295" s="3">
        <v>93205</v>
      </c>
      <c r="OTO295" s="3">
        <v>93205</v>
      </c>
      <c r="OTP295" s="3">
        <v>93205</v>
      </c>
      <c r="OTQ295" s="3">
        <v>93205</v>
      </c>
      <c r="OTR295" s="3">
        <v>93205</v>
      </c>
      <c r="OTS295" s="3">
        <v>93205</v>
      </c>
      <c r="OTT295" s="3">
        <v>93205</v>
      </c>
      <c r="OTU295" s="3">
        <v>93205</v>
      </c>
      <c r="OTV295" s="3">
        <v>93205</v>
      </c>
      <c r="OTW295" s="3">
        <v>93205</v>
      </c>
      <c r="OTX295" s="3">
        <v>93205</v>
      </c>
      <c r="OTY295" s="3">
        <v>93205</v>
      </c>
      <c r="OTZ295" s="3">
        <v>93205</v>
      </c>
      <c r="OUA295" s="3">
        <v>93205</v>
      </c>
      <c r="OUB295" s="3">
        <v>93205</v>
      </c>
      <c r="OUC295" s="3">
        <v>93205</v>
      </c>
      <c r="OUD295" s="3">
        <v>93205</v>
      </c>
      <c r="OUE295" s="3">
        <v>93205</v>
      </c>
      <c r="OUF295" s="3">
        <v>93205</v>
      </c>
      <c r="OUG295" s="3">
        <v>93205</v>
      </c>
      <c r="OUH295" s="3">
        <v>93205</v>
      </c>
      <c r="OUI295" s="3">
        <v>93205</v>
      </c>
      <c r="OUJ295" s="3">
        <v>93205</v>
      </c>
      <c r="OUK295" s="3">
        <v>93205</v>
      </c>
      <c r="OUL295" s="3">
        <v>93205</v>
      </c>
      <c r="OUM295" s="3">
        <v>93205</v>
      </c>
      <c r="OUN295" s="3">
        <v>93205</v>
      </c>
      <c r="OUO295" s="3">
        <v>93205</v>
      </c>
      <c r="OUP295" s="3">
        <v>93205</v>
      </c>
      <c r="OUQ295" s="3">
        <v>93205</v>
      </c>
      <c r="OUR295" s="3">
        <v>93205</v>
      </c>
      <c r="OUS295" s="3">
        <v>93205</v>
      </c>
      <c r="OUT295" s="3">
        <v>93205</v>
      </c>
      <c r="OUU295" s="3">
        <v>93205</v>
      </c>
      <c r="OUV295" s="3">
        <v>93205</v>
      </c>
      <c r="OUW295" s="3">
        <v>93205</v>
      </c>
      <c r="OUX295" s="3">
        <v>93205</v>
      </c>
      <c r="OUY295" s="3">
        <v>93205</v>
      </c>
      <c r="OUZ295" s="3">
        <v>93205</v>
      </c>
      <c r="OVA295" s="3">
        <v>93205</v>
      </c>
      <c r="OVB295" s="3">
        <v>93205</v>
      </c>
      <c r="OVC295" s="3">
        <v>93205</v>
      </c>
      <c r="OVD295" s="3">
        <v>93205</v>
      </c>
      <c r="OVE295" s="3">
        <v>93205</v>
      </c>
      <c r="OVF295" s="3">
        <v>93205</v>
      </c>
      <c r="OVG295" s="3">
        <v>93205</v>
      </c>
      <c r="OVH295" s="3">
        <v>93205</v>
      </c>
      <c r="OVI295" s="3">
        <v>93205</v>
      </c>
      <c r="OVJ295" s="3">
        <v>93205</v>
      </c>
      <c r="OVK295" s="3">
        <v>93205</v>
      </c>
      <c r="OVL295" s="3">
        <v>93205</v>
      </c>
      <c r="OVM295" s="3">
        <v>93205</v>
      </c>
      <c r="OVN295" s="3">
        <v>93205</v>
      </c>
      <c r="OVO295" s="3">
        <v>93205</v>
      </c>
      <c r="OVP295" s="3">
        <v>93205</v>
      </c>
      <c r="OVQ295" s="3">
        <v>93205</v>
      </c>
      <c r="OVR295" s="3">
        <v>93205</v>
      </c>
      <c r="OVS295" s="3">
        <v>93205</v>
      </c>
      <c r="OVT295" s="3">
        <v>93205</v>
      </c>
      <c r="OVU295" s="3">
        <v>93205</v>
      </c>
      <c r="OVV295" s="3">
        <v>93205</v>
      </c>
      <c r="OVW295" s="3">
        <v>93205</v>
      </c>
      <c r="OVX295" s="3">
        <v>93205</v>
      </c>
      <c r="OVY295" s="3">
        <v>93205</v>
      </c>
      <c r="OVZ295" s="3">
        <v>93205</v>
      </c>
      <c r="OWA295" s="3">
        <v>93205</v>
      </c>
      <c r="OWB295" s="3">
        <v>93205</v>
      </c>
      <c r="OWC295" s="3">
        <v>93205</v>
      </c>
      <c r="OWD295" s="3">
        <v>93205</v>
      </c>
      <c r="OWE295" s="3">
        <v>93205</v>
      </c>
      <c r="OWF295" s="3">
        <v>93205</v>
      </c>
      <c r="OWG295" s="3">
        <v>93205</v>
      </c>
      <c r="OWH295" s="3">
        <v>93205</v>
      </c>
      <c r="OWI295" s="3">
        <v>93205</v>
      </c>
      <c r="OWJ295" s="3">
        <v>93205</v>
      </c>
      <c r="OWK295" s="3">
        <v>93205</v>
      </c>
      <c r="OWL295" s="3">
        <v>93205</v>
      </c>
      <c r="OWM295" s="3">
        <v>93205</v>
      </c>
      <c r="OWN295" s="3">
        <v>93205</v>
      </c>
      <c r="OWO295" s="3">
        <v>93205</v>
      </c>
      <c r="OWP295" s="3">
        <v>93205</v>
      </c>
      <c r="OWQ295" s="3">
        <v>93205</v>
      </c>
      <c r="OWR295" s="3">
        <v>93205</v>
      </c>
      <c r="OWS295" s="3">
        <v>93205</v>
      </c>
      <c r="OWT295" s="3">
        <v>93205</v>
      </c>
      <c r="OWU295" s="3">
        <v>93205</v>
      </c>
      <c r="OWV295" s="3">
        <v>93205</v>
      </c>
      <c r="OWW295" s="3">
        <v>93205</v>
      </c>
      <c r="OWX295" s="3">
        <v>93205</v>
      </c>
      <c r="OWY295" s="3">
        <v>93205</v>
      </c>
      <c r="OWZ295" s="3">
        <v>93205</v>
      </c>
      <c r="OXA295" s="3">
        <v>93205</v>
      </c>
      <c r="OXB295" s="3">
        <v>93205</v>
      </c>
      <c r="OXC295" s="3">
        <v>93205</v>
      </c>
      <c r="OXD295" s="3">
        <v>93205</v>
      </c>
      <c r="OXE295" s="3">
        <v>93205</v>
      </c>
      <c r="OXF295" s="3">
        <v>93205</v>
      </c>
      <c r="OXG295" s="3">
        <v>93205</v>
      </c>
      <c r="OXH295" s="3">
        <v>93205</v>
      </c>
      <c r="OXI295" s="3">
        <v>93205</v>
      </c>
      <c r="OXJ295" s="3">
        <v>93205</v>
      </c>
      <c r="OXK295" s="3">
        <v>93205</v>
      </c>
      <c r="OXL295" s="3">
        <v>93205</v>
      </c>
      <c r="OXM295" s="3">
        <v>93205</v>
      </c>
      <c r="OXN295" s="3">
        <v>93205</v>
      </c>
      <c r="OXO295" s="3">
        <v>93205</v>
      </c>
      <c r="OXP295" s="3">
        <v>93205</v>
      </c>
      <c r="OXQ295" s="3">
        <v>93205</v>
      </c>
      <c r="OXR295" s="3">
        <v>93205</v>
      </c>
      <c r="OXS295" s="3">
        <v>93205</v>
      </c>
      <c r="OXT295" s="3">
        <v>93205</v>
      </c>
      <c r="OXU295" s="3">
        <v>93205</v>
      </c>
      <c r="OXV295" s="3">
        <v>93205</v>
      </c>
      <c r="OXW295" s="3">
        <v>93205</v>
      </c>
      <c r="OXX295" s="3">
        <v>93205</v>
      </c>
      <c r="OXY295" s="3">
        <v>93205</v>
      </c>
      <c r="OXZ295" s="3">
        <v>93205</v>
      </c>
      <c r="OYA295" s="3">
        <v>93205</v>
      </c>
      <c r="OYB295" s="3">
        <v>93205</v>
      </c>
      <c r="OYC295" s="3">
        <v>93205</v>
      </c>
      <c r="OYD295" s="3">
        <v>93205</v>
      </c>
      <c r="OYE295" s="3">
        <v>93205</v>
      </c>
      <c r="OYF295" s="3">
        <v>93205</v>
      </c>
      <c r="OYG295" s="3">
        <v>93205</v>
      </c>
      <c r="OYH295" s="3">
        <v>93205</v>
      </c>
      <c r="OYI295" s="3">
        <v>93205</v>
      </c>
      <c r="OYJ295" s="3">
        <v>93205</v>
      </c>
      <c r="OYK295" s="3">
        <v>93205</v>
      </c>
      <c r="OYL295" s="3">
        <v>93205</v>
      </c>
      <c r="OYM295" s="3">
        <v>93205</v>
      </c>
      <c r="OYN295" s="3">
        <v>93205</v>
      </c>
      <c r="OYO295" s="3">
        <v>93205</v>
      </c>
      <c r="OYP295" s="3">
        <v>93205</v>
      </c>
      <c r="OYQ295" s="3">
        <v>93205</v>
      </c>
      <c r="OYR295" s="3">
        <v>93205</v>
      </c>
      <c r="OYS295" s="3">
        <v>93205</v>
      </c>
      <c r="OYT295" s="3">
        <v>93205</v>
      </c>
      <c r="OYU295" s="3">
        <v>93205</v>
      </c>
      <c r="OYV295" s="3">
        <v>93205</v>
      </c>
      <c r="OYW295" s="3">
        <v>93205</v>
      </c>
      <c r="OYX295" s="3">
        <v>93205</v>
      </c>
      <c r="OYY295" s="3">
        <v>93205</v>
      </c>
      <c r="OYZ295" s="3">
        <v>93205</v>
      </c>
      <c r="OZA295" s="3">
        <v>93205</v>
      </c>
      <c r="OZB295" s="3">
        <v>93205</v>
      </c>
      <c r="OZC295" s="3">
        <v>93205</v>
      </c>
      <c r="OZD295" s="3">
        <v>93205</v>
      </c>
      <c r="OZE295" s="3">
        <v>93205</v>
      </c>
      <c r="OZF295" s="3">
        <v>93205</v>
      </c>
      <c r="OZG295" s="3">
        <v>93205</v>
      </c>
      <c r="OZH295" s="3">
        <v>93205</v>
      </c>
      <c r="OZI295" s="3">
        <v>93205</v>
      </c>
      <c r="OZJ295" s="3">
        <v>93205</v>
      </c>
      <c r="OZK295" s="3">
        <v>93205</v>
      </c>
      <c r="OZL295" s="3">
        <v>93205</v>
      </c>
      <c r="OZM295" s="3">
        <v>93205</v>
      </c>
      <c r="OZN295" s="3">
        <v>93205</v>
      </c>
      <c r="OZO295" s="3">
        <v>93205</v>
      </c>
      <c r="OZP295" s="3">
        <v>93205</v>
      </c>
      <c r="OZQ295" s="3">
        <v>93205</v>
      </c>
      <c r="OZR295" s="3">
        <v>93205</v>
      </c>
      <c r="OZS295" s="3">
        <v>93205</v>
      </c>
      <c r="OZT295" s="3">
        <v>93205</v>
      </c>
      <c r="OZU295" s="3">
        <v>93205</v>
      </c>
      <c r="OZV295" s="3">
        <v>93205</v>
      </c>
      <c r="OZW295" s="3">
        <v>93205</v>
      </c>
      <c r="OZX295" s="3">
        <v>93205</v>
      </c>
      <c r="OZY295" s="3">
        <v>93205</v>
      </c>
      <c r="OZZ295" s="3">
        <v>93205</v>
      </c>
      <c r="PAA295" s="3">
        <v>93205</v>
      </c>
      <c r="PAB295" s="3">
        <v>93205</v>
      </c>
      <c r="PAC295" s="3">
        <v>93205</v>
      </c>
      <c r="PAD295" s="3">
        <v>93205</v>
      </c>
      <c r="PAE295" s="3">
        <v>93205</v>
      </c>
      <c r="PAF295" s="3">
        <v>93205</v>
      </c>
      <c r="PAG295" s="3">
        <v>93205</v>
      </c>
      <c r="PAH295" s="3">
        <v>93205</v>
      </c>
      <c r="PAI295" s="3">
        <v>93205</v>
      </c>
      <c r="PAJ295" s="3">
        <v>93205</v>
      </c>
      <c r="PAK295" s="3">
        <v>93205</v>
      </c>
      <c r="PAL295" s="3">
        <v>93205</v>
      </c>
      <c r="PAM295" s="3">
        <v>93205</v>
      </c>
      <c r="PAN295" s="3">
        <v>93205</v>
      </c>
      <c r="PAO295" s="3">
        <v>93205</v>
      </c>
      <c r="PAP295" s="3">
        <v>93205</v>
      </c>
      <c r="PAQ295" s="3">
        <v>93205</v>
      </c>
      <c r="PAR295" s="3">
        <v>93205</v>
      </c>
      <c r="PAS295" s="3">
        <v>93205</v>
      </c>
      <c r="PAT295" s="3">
        <v>93205</v>
      </c>
      <c r="PAU295" s="3">
        <v>93205</v>
      </c>
      <c r="PAV295" s="3">
        <v>93205</v>
      </c>
      <c r="PAW295" s="3">
        <v>93205</v>
      </c>
      <c r="PAX295" s="3">
        <v>93205</v>
      </c>
      <c r="PAY295" s="3">
        <v>93205</v>
      </c>
      <c r="PAZ295" s="3">
        <v>93205</v>
      </c>
      <c r="PBA295" s="3">
        <v>93205</v>
      </c>
      <c r="PBB295" s="3">
        <v>93205</v>
      </c>
      <c r="PBC295" s="3">
        <v>93205</v>
      </c>
      <c r="PBD295" s="3">
        <v>93205</v>
      </c>
      <c r="PBE295" s="3">
        <v>93205</v>
      </c>
      <c r="PBF295" s="3">
        <v>93205</v>
      </c>
      <c r="PBG295" s="3">
        <v>93205</v>
      </c>
      <c r="PBH295" s="3">
        <v>93205</v>
      </c>
      <c r="PBI295" s="3">
        <v>93205</v>
      </c>
      <c r="PBJ295" s="3">
        <v>93205</v>
      </c>
      <c r="PBK295" s="3">
        <v>93205</v>
      </c>
      <c r="PBL295" s="3">
        <v>93205</v>
      </c>
      <c r="PBM295" s="3">
        <v>93205</v>
      </c>
      <c r="PBN295" s="3">
        <v>93205</v>
      </c>
      <c r="PBO295" s="3">
        <v>93205</v>
      </c>
      <c r="PBP295" s="3">
        <v>93205</v>
      </c>
      <c r="PBQ295" s="3">
        <v>93205</v>
      </c>
      <c r="PBR295" s="3">
        <v>93205</v>
      </c>
      <c r="PBS295" s="3">
        <v>93205</v>
      </c>
      <c r="PBT295" s="3">
        <v>93205</v>
      </c>
      <c r="PBU295" s="3">
        <v>93205</v>
      </c>
      <c r="PBV295" s="3">
        <v>93205</v>
      </c>
      <c r="PBW295" s="3">
        <v>93205</v>
      </c>
      <c r="PBX295" s="3">
        <v>93205</v>
      </c>
      <c r="PBY295" s="3">
        <v>93205</v>
      </c>
      <c r="PBZ295" s="3">
        <v>93205</v>
      </c>
      <c r="PCA295" s="3">
        <v>93205</v>
      </c>
      <c r="PCB295" s="3">
        <v>93205</v>
      </c>
      <c r="PCC295" s="3">
        <v>93205</v>
      </c>
      <c r="PCD295" s="3">
        <v>93205</v>
      </c>
      <c r="PCE295" s="3">
        <v>93205</v>
      </c>
      <c r="PCF295" s="3">
        <v>93205</v>
      </c>
      <c r="PCG295" s="3">
        <v>93205</v>
      </c>
      <c r="PCH295" s="3">
        <v>93205</v>
      </c>
      <c r="PCI295" s="3">
        <v>93205</v>
      </c>
      <c r="PCJ295" s="3">
        <v>93205</v>
      </c>
      <c r="PCK295" s="3">
        <v>93205</v>
      </c>
      <c r="PCL295" s="3">
        <v>93205</v>
      </c>
      <c r="PCM295" s="3">
        <v>93205</v>
      </c>
      <c r="PCN295" s="3">
        <v>93205</v>
      </c>
      <c r="PCO295" s="3">
        <v>93205</v>
      </c>
      <c r="PCP295" s="3">
        <v>93205</v>
      </c>
      <c r="PCQ295" s="3">
        <v>93205</v>
      </c>
      <c r="PCR295" s="3">
        <v>93205</v>
      </c>
      <c r="PCS295" s="3">
        <v>93205</v>
      </c>
      <c r="PCT295" s="3">
        <v>93205</v>
      </c>
      <c r="PCU295" s="3">
        <v>93205</v>
      </c>
      <c r="PCV295" s="3">
        <v>93205</v>
      </c>
      <c r="PCW295" s="3">
        <v>93205</v>
      </c>
      <c r="PCX295" s="3">
        <v>93205</v>
      </c>
      <c r="PCY295" s="3">
        <v>93205</v>
      </c>
      <c r="PCZ295" s="3">
        <v>93205</v>
      </c>
      <c r="PDA295" s="3">
        <v>93205</v>
      </c>
      <c r="PDB295" s="3">
        <v>93205</v>
      </c>
      <c r="PDC295" s="3">
        <v>93205</v>
      </c>
      <c r="PDD295" s="3">
        <v>93205</v>
      </c>
      <c r="PDE295" s="3">
        <v>93205</v>
      </c>
      <c r="PDF295" s="3">
        <v>93205</v>
      </c>
      <c r="PDG295" s="3">
        <v>93205</v>
      </c>
      <c r="PDH295" s="3">
        <v>93205</v>
      </c>
      <c r="PDI295" s="3">
        <v>93205</v>
      </c>
      <c r="PDJ295" s="3">
        <v>93205</v>
      </c>
      <c r="PDK295" s="3">
        <v>93205</v>
      </c>
      <c r="PDL295" s="3">
        <v>93205</v>
      </c>
      <c r="PDM295" s="3">
        <v>93205</v>
      </c>
      <c r="PDN295" s="3">
        <v>93205</v>
      </c>
      <c r="PDO295" s="3">
        <v>93205</v>
      </c>
      <c r="PDP295" s="3">
        <v>93205</v>
      </c>
      <c r="PDQ295" s="3">
        <v>93205</v>
      </c>
      <c r="PDR295" s="3">
        <v>93205</v>
      </c>
      <c r="PDS295" s="3">
        <v>93205</v>
      </c>
      <c r="PDT295" s="3">
        <v>93205</v>
      </c>
      <c r="PDU295" s="3">
        <v>93205</v>
      </c>
      <c r="PDV295" s="3">
        <v>93205</v>
      </c>
      <c r="PDW295" s="3">
        <v>93205</v>
      </c>
      <c r="PDX295" s="3">
        <v>93205</v>
      </c>
      <c r="PDY295" s="3">
        <v>93205</v>
      </c>
      <c r="PDZ295" s="3">
        <v>93205</v>
      </c>
      <c r="PEA295" s="3">
        <v>93205</v>
      </c>
      <c r="PEB295" s="3">
        <v>93205</v>
      </c>
      <c r="PEC295" s="3">
        <v>93205</v>
      </c>
      <c r="PED295" s="3">
        <v>93205</v>
      </c>
      <c r="PEE295" s="3">
        <v>93205</v>
      </c>
      <c r="PEF295" s="3">
        <v>93205</v>
      </c>
      <c r="PEG295" s="3">
        <v>93205</v>
      </c>
      <c r="PEH295" s="3">
        <v>93205</v>
      </c>
      <c r="PEI295" s="3">
        <v>93205</v>
      </c>
      <c r="PEJ295" s="3">
        <v>93205</v>
      </c>
      <c r="PEK295" s="3">
        <v>93205</v>
      </c>
      <c r="PEL295" s="3">
        <v>93205</v>
      </c>
      <c r="PEM295" s="3">
        <v>93205</v>
      </c>
      <c r="PEN295" s="3">
        <v>93205</v>
      </c>
      <c r="PEO295" s="3">
        <v>93205</v>
      </c>
      <c r="PEP295" s="3">
        <v>93205</v>
      </c>
      <c r="PEQ295" s="3">
        <v>93205</v>
      </c>
      <c r="PER295" s="3">
        <v>93205</v>
      </c>
      <c r="PES295" s="3">
        <v>93205</v>
      </c>
      <c r="PET295" s="3">
        <v>93205</v>
      </c>
      <c r="PEU295" s="3">
        <v>93205</v>
      </c>
      <c r="PEV295" s="3">
        <v>93205</v>
      </c>
      <c r="PEW295" s="3">
        <v>93205</v>
      </c>
      <c r="PEX295" s="3">
        <v>93205</v>
      </c>
      <c r="PEY295" s="3">
        <v>93205</v>
      </c>
      <c r="PEZ295" s="3">
        <v>93205</v>
      </c>
      <c r="PFA295" s="3">
        <v>93205</v>
      </c>
      <c r="PFB295" s="3">
        <v>93205</v>
      </c>
      <c r="PFC295" s="3">
        <v>93205</v>
      </c>
      <c r="PFD295" s="3">
        <v>93205</v>
      </c>
      <c r="PFE295" s="3">
        <v>93205</v>
      </c>
      <c r="PFF295" s="3">
        <v>93205</v>
      </c>
      <c r="PFG295" s="3">
        <v>93205</v>
      </c>
      <c r="PFH295" s="3">
        <v>93205</v>
      </c>
      <c r="PFI295" s="3">
        <v>93205</v>
      </c>
      <c r="PFJ295" s="3">
        <v>93205</v>
      </c>
      <c r="PFK295" s="3">
        <v>93205</v>
      </c>
      <c r="PFL295" s="3">
        <v>93205</v>
      </c>
      <c r="PFM295" s="3">
        <v>93205</v>
      </c>
      <c r="PFN295" s="3">
        <v>93205</v>
      </c>
      <c r="PFO295" s="3">
        <v>93205</v>
      </c>
      <c r="PFP295" s="3">
        <v>93205</v>
      </c>
      <c r="PFQ295" s="3">
        <v>93205</v>
      </c>
      <c r="PFR295" s="3">
        <v>93205</v>
      </c>
      <c r="PFS295" s="3">
        <v>93205</v>
      </c>
      <c r="PFT295" s="3">
        <v>93205</v>
      </c>
      <c r="PFU295" s="3">
        <v>93205</v>
      </c>
      <c r="PFV295" s="3">
        <v>93205</v>
      </c>
      <c r="PFW295" s="3">
        <v>93205</v>
      </c>
      <c r="PFX295" s="3">
        <v>93205</v>
      </c>
      <c r="PFY295" s="3">
        <v>93205</v>
      </c>
      <c r="PFZ295" s="3">
        <v>93205</v>
      </c>
      <c r="PGA295" s="3">
        <v>93205</v>
      </c>
      <c r="PGB295" s="3">
        <v>93205</v>
      </c>
      <c r="PGC295" s="3">
        <v>93205</v>
      </c>
      <c r="PGD295" s="3">
        <v>93205</v>
      </c>
      <c r="PGE295" s="3">
        <v>93205</v>
      </c>
      <c r="PGF295" s="3">
        <v>93205</v>
      </c>
      <c r="PGG295" s="3">
        <v>93205</v>
      </c>
      <c r="PGH295" s="3">
        <v>93205</v>
      </c>
      <c r="PGI295" s="3">
        <v>93205</v>
      </c>
      <c r="PGJ295" s="3">
        <v>93205</v>
      </c>
      <c r="PGK295" s="3">
        <v>93205</v>
      </c>
      <c r="PGL295" s="3">
        <v>93205</v>
      </c>
      <c r="PGM295" s="3">
        <v>93205</v>
      </c>
      <c r="PGN295" s="3">
        <v>93205</v>
      </c>
      <c r="PGO295" s="3">
        <v>93205</v>
      </c>
      <c r="PGP295" s="3">
        <v>93205</v>
      </c>
      <c r="PGQ295" s="3">
        <v>93205</v>
      </c>
      <c r="PGR295" s="3">
        <v>93205</v>
      </c>
      <c r="PGS295" s="3">
        <v>93205</v>
      </c>
      <c r="PGT295" s="3">
        <v>93205</v>
      </c>
      <c r="PGU295" s="3">
        <v>93205</v>
      </c>
      <c r="PGV295" s="3">
        <v>93205</v>
      </c>
      <c r="PGW295" s="3">
        <v>93205</v>
      </c>
      <c r="PGX295" s="3">
        <v>93205</v>
      </c>
      <c r="PGY295" s="3">
        <v>93205</v>
      </c>
      <c r="PGZ295" s="3">
        <v>93205</v>
      </c>
      <c r="PHA295" s="3">
        <v>93205</v>
      </c>
      <c r="PHB295" s="3">
        <v>93205</v>
      </c>
      <c r="PHC295" s="3">
        <v>93205</v>
      </c>
      <c r="PHD295" s="3">
        <v>93205</v>
      </c>
      <c r="PHE295" s="3">
        <v>93205</v>
      </c>
      <c r="PHF295" s="3">
        <v>93205</v>
      </c>
      <c r="PHG295" s="3">
        <v>93205</v>
      </c>
      <c r="PHH295" s="3">
        <v>93205</v>
      </c>
      <c r="PHI295" s="3">
        <v>93205</v>
      </c>
      <c r="PHJ295" s="3">
        <v>93205</v>
      </c>
      <c r="PHK295" s="3">
        <v>93205</v>
      </c>
      <c r="PHL295" s="3">
        <v>93205</v>
      </c>
      <c r="PHM295" s="3">
        <v>93205</v>
      </c>
      <c r="PHN295" s="3">
        <v>93205</v>
      </c>
      <c r="PHO295" s="3">
        <v>93205</v>
      </c>
      <c r="PHP295" s="3">
        <v>93205</v>
      </c>
      <c r="PHQ295" s="3">
        <v>93205</v>
      </c>
      <c r="PHR295" s="3">
        <v>93205</v>
      </c>
      <c r="PHS295" s="3">
        <v>93205</v>
      </c>
      <c r="PHT295" s="3">
        <v>93205</v>
      </c>
      <c r="PHU295" s="3">
        <v>93205</v>
      </c>
      <c r="PHV295" s="3">
        <v>93205</v>
      </c>
      <c r="PHW295" s="3">
        <v>93205</v>
      </c>
      <c r="PHX295" s="3">
        <v>93205</v>
      </c>
      <c r="PHY295" s="3">
        <v>93205</v>
      </c>
      <c r="PHZ295" s="3">
        <v>93205</v>
      </c>
      <c r="PIA295" s="3">
        <v>93205</v>
      </c>
      <c r="PIB295" s="3">
        <v>93205</v>
      </c>
      <c r="PIC295" s="3">
        <v>93205</v>
      </c>
      <c r="PID295" s="3">
        <v>93205</v>
      </c>
      <c r="PIE295" s="3">
        <v>93205</v>
      </c>
      <c r="PIF295" s="3">
        <v>93205</v>
      </c>
      <c r="PIG295" s="3">
        <v>93205</v>
      </c>
      <c r="PIH295" s="3">
        <v>93205</v>
      </c>
      <c r="PII295" s="3">
        <v>93205</v>
      </c>
      <c r="PIJ295" s="3">
        <v>93205</v>
      </c>
      <c r="PIK295" s="3">
        <v>93205</v>
      </c>
      <c r="PIL295" s="3">
        <v>93205</v>
      </c>
      <c r="PIM295" s="3">
        <v>93205</v>
      </c>
      <c r="PIN295" s="3">
        <v>93205</v>
      </c>
      <c r="PIO295" s="3">
        <v>93205</v>
      </c>
      <c r="PIP295" s="3">
        <v>93205</v>
      </c>
      <c r="PIQ295" s="3">
        <v>93205</v>
      </c>
      <c r="PIR295" s="3">
        <v>93205</v>
      </c>
      <c r="PIS295" s="3">
        <v>93205</v>
      </c>
      <c r="PIT295" s="3">
        <v>93205</v>
      </c>
      <c r="PIU295" s="3">
        <v>93205</v>
      </c>
      <c r="PIV295" s="3">
        <v>93205</v>
      </c>
      <c r="PIW295" s="3">
        <v>93205</v>
      </c>
      <c r="PIX295" s="3">
        <v>93205</v>
      </c>
      <c r="PIY295" s="3">
        <v>93205</v>
      </c>
      <c r="PIZ295" s="3">
        <v>93205</v>
      </c>
      <c r="PJA295" s="3">
        <v>93205</v>
      </c>
      <c r="PJB295" s="3">
        <v>93205</v>
      </c>
      <c r="PJC295" s="3">
        <v>93205</v>
      </c>
      <c r="PJD295" s="3">
        <v>93205</v>
      </c>
      <c r="PJE295" s="3">
        <v>93205</v>
      </c>
      <c r="PJF295" s="3">
        <v>93205</v>
      </c>
      <c r="PJG295" s="3">
        <v>93205</v>
      </c>
      <c r="PJH295" s="3">
        <v>93205</v>
      </c>
      <c r="PJI295" s="3">
        <v>93205</v>
      </c>
      <c r="PJJ295" s="3">
        <v>93205</v>
      </c>
      <c r="PJK295" s="3">
        <v>93205</v>
      </c>
      <c r="PJL295" s="3">
        <v>93205</v>
      </c>
      <c r="PJM295" s="3">
        <v>93205</v>
      </c>
      <c r="PJN295" s="3">
        <v>93205</v>
      </c>
      <c r="PJO295" s="3">
        <v>93205</v>
      </c>
      <c r="PJP295" s="3">
        <v>93205</v>
      </c>
      <c r="PJQ295" s="3">
        <v>93205</v>
      </c>
      <c r="PJR295" s="3">
        <v>93205</v>
      </c>
      <c r="PJS295" s="3">
        <v>93205</v>
      </c>
      <c r="PJT295" s="3">
        <v>93205</v>
      </c>
      <c r="PJU295" s="3">
        <v>93205</v>
      </c>
      <c r="PJV295" s="3">
        <v>93205</v>
      </c>
      <c r="PJW295" s="3">
        <v>93205</v>
      </c>
      <c r="PJX295" s="3">
        <v>93205</v>
      </c>
      <c r="PJY295" s="3">
        <v>93205</v>
      </c>
      <c r="PJZ295" s="3">
        <v>93205</v>
      </c>
      <c r="PKA295" s="3">
        <v>93205</v>
      </c>
      <c r="PKB295" s="3">
        <v>93205</v>
      </c>
      <c r="PKC295" s="3">
        <v>93205</v>
      </c>
      <c r="PKD295" s="3">
        <v>93205</v>
      </c>
      <c r="PKE295" s="3">
        <v>93205</v>
      </c>
      <c r="PKF295" s="3">
        <v>93205</v>
      </c>
      <c r="PKG295" s="3">
        <v>93205</v>
      </c>
      <c r="PKH295" s="3">
        <v>93205</v>
      </c>
      <c r="PKI295" s="3">
        <v>93205</v>
      </c>
      <c r="PKJ295" s="3">
        <v>93205</v>
      </c>
      <c r="PKK295" s="3">
        <v>93205</v>
      </c>
      <c r="PKL295" s="3">
        <v>93205</v>
      </c>
      <c r="PKM295" s="3">
        <v>93205</v>
      </c>
      <c r="PKN295" s="3">
        <v>93205</v>
      </c>
      <c r="PKO295" s="3">
        <v>93205</v>
      </c>
      <c r="PKP295" s="3">
        <v>93205</v>
      </c>
      <c r="PKQ295" s="3">
        <v>93205</v>
      </c>
      <c r="PKR295" s="3">
        <v>93205</v>
      </c>
      <c r="PKS295" s="3">
        <v>93205</v>
      </c>
      <c r="PKT295" s="3">
        <v>93205</v>
      </c>
      <c r="PKU295" s="3">
        <v>93205</v>
      </c>
      <c r="PKV295" s="3">
        <v>93205</v>
      </c>
      <c r="PKW295" s="3">
        <v>93205</v>
      </c>
      <c r="PKX295" s="3">
        <v>93205</v>
      </c>
      <c r="PKY295" s="3">
        <v>93205</v>
      </c>
      <c r="PKZ295" s="3">
        <v>93205</v>
      </c>
      <c r="PLA295" s="3">
        <v>93205</v>
      </c>
      <c r="PLB295" s="3">
        <v>93205</v>
      </c>
      <c r="PLC295" s="3">
        <v>93205</v>
      </c>
      <c r="PLD295" s="3">
        <v>93205</v>
      </c>
      <c r="PLE295" s="3">
        <v>93205</v>
      </c>
      <c r="PLF295" s="3">
        <v>93205</v>
      </c>
      <c r="PLG295" s="3">
        <v>93205</v>
      </c>
      <c r="PLH295" s="3">
        <v>93205</v>
      </c>
      <c r="PLI295" s="3">
        <v>93205</v>
      </c>
      <c r="PLJ295" s="3">
        <v>93205</v>
      </c>
      <c r="PLK295" s="3">
        <v>93205</v>
      </c>
      <c r="PLL295" s="3">
        <v>93205</v>
      </c>
      <c r="PLM295" s="3">
        <v>93205</v>
      </c>
      <c r="PLN295" s="3">
        <v>93205</v>
      </c>
      <c r="PLO295" s="3">
        <v>93205</v>
      </c>
      <c r="PLP295" s="3">
        <v>93205</v>
      </c>
      <c r="PLQ295" s="3">
        <v>93205</v>
      </c>
      <c r="PLR295" s="3">
        <v>93205</v>
      </c>
      <c r="PLS295" s="3">
        <v>93205</v>
      </c>
      <c r="PLT295" s="3">
        <v>93205</v>
      </c>
      <c r="PLU295" s="3">
        <v>93205</v>
      </c>
      <c r="PLV295" s="3">
        <v>93205</v>
      </c>
      <c r="PLW295" s="3">
        <v>93205</v>
      </c>
      <c r="PLX295" s="3">
        <v>93205</v>
      </c>
      <c r="PLY295" s="3">
        <v>93205</v>
      </c>
      <c r="PLZ295" s="3">
        <v>93205</v>
      </c>
      <c r="PMA295" s="3">
        <v>93205</v>
      </c>
      <c r="PMB295" s="3">
        <v>93205</v>
      </c>
      <c r="PMC295" s="3">
        <v>93205</v>
      </c>
      <c r="PMD295" s="3">
        <v>93205</v>
      </c>
      <c r="PME295" s="3">
        <v>93205</v>
      </c>
      <c r="PMF295" s="3">
        <v>93205</v>
      </c>
      <c r="PMG295" s="3">
        <v>93205</v>
      </c>
      <c r="PMH295" s="3">
        <v>93205</v>
      </c>
      <c r="PMI295" s="3">
        <v>93205</v>
      </c>
      <c r="PMJ295" s="3">
        <v>93205</v>
      </c>
      <c r="PMK295" s="3">
        <v>93205</v>
      </c>
      <c r="PML295" s="3">
        <v>93205</v>
      </c>
      <c r="PMM295" s="3">
        <v>93205</v>
      </c>
      <c r="PMN295" s="3">
        <v>93205</v>
      </c>
      <c r="PMO295" s="3">
        <v>93205</v>
      </c>
      <c r="PMP295" s="3">
        <v>93205</v>
      </c>
      <c r="PMQ295" s="3">
        <v>93205</v>
      </c>
      <c r="PMR295" s="3">
        <v>93205</v>
      </c>
      <c r="PMS295" s="3">
        <v>93205</v>
      </c>
      <c r="PMT295" s="3">
        <v>93205</v>
      </c>
      <c r="PMU295" s="3">
        <v>93205</v>
      </c>
      <c r="PMV295" s="3">
        <v>93205</v>
      </c>
      <c r="PMW295" s="3">
        <v>93205</v>
      </c>
      <c r="PMX295" s="3">
        <v>93205</v>
      </c>
      <c r="PMY295" s="3">
        <v>93205</v>
      </c>
      <c r="PMZ295" s="3">
        <v>93205</v>
      </c>
      <c r="PNA295" s="3">
        <v>93205</v>
      </c>
      <c r="PNB295" s="3">
        <v>93205</v>
      </c>
      <c r="PNC295" s="3">
        <v>93205</v>
      </c>
      <c r="PND295" s="3">
        <v>93205</v>
      </c>
      <c r="PNE295" s="3">
        <v>93205</v>
      </c>
      <c r="PNF295" s="3">
        <v>93205</v>
      </c>
      <c r="PNG295" s="3">
        <v>93205</v>
      </c>
      <c r="PNH295" s="3">
        <v>93205</v>
      </c>
      <c r="PNI295" s="3">
        <v>93205</v>
      </c>
      <c r="PNJ295" s="3">
        <v>93205</v>
      </c>
      <c r="PNK295" s="3">
        <v>93205</v>
      </c>
      <c r="PNL295" s="3">
        <v>93205</v>
      </c>
      <c r="PNM295" s="3">
        <v>93205</v>
      </c>
      <c r="PNN295" s="3">
        <v>93205</v>
      </c>
      <c r="PNO295" s="3">
        <v>93205</v>
      </c>
      <c r="PNP295" s="3">
        <v>93205</v>
      </c>
      <c r="PNQ295" s="3">
        <v>93205</v>
      </c>
      <c r="PNR295" s="3">
        <v>93205</v>
      </c>
      <c r="PNS295" s="3">
        <v>93205</v>
      </c>
      <c r="PNT295" s="3">
        <v>93205</v>
      </c>
      <c r="PNU295" s="3">
        <v>93205</v>
      </c>
      <c r="PNV295" s="3">
        <v>93205</v>
      </c>
      <c r="PNW295" s="3">
        <v>93205</v>
      </c>
      <c r="PNX295" s="3">
        <v>93205</v>
      </c>
      <c r="PNY295" s="3">
        <v>93205</v>
      </c>
      <c r="PNZ295" s="3">
        <v>93205</v>
      </c>
      <c r="POA295" s="3">
        <v>93205</v>
      </c>
      <c r="POB295" s="3">
        <v>93205</v>
      </c>
      <c r="POC295" s="3">
        <v>93205</v>
      </c>
      <c r="POD295" s="3">
        <v>93205</v>
      </c>
      <c r="POE295" s="3">
        <v>93205</v>
      </c>
      <c r="POF295" s="3">
        <v>93205</v>
      </c>
      <c r="POG295" s="3">
        <v>93205</v>
      </c>
      <c r="POH295" s="3">
        <v>93205</v>
      </c>
      <c r="POI295" s="3">
        <v>93205</v>
      </c>
      <c r="POJ295" s="3">
        <v>93205</v>
      </c>
      <c r="POK295" s="3">
        <v>93205</v>
      </c>
      <c r="POL295" s="3">
        <v>93205</v>
      </c>
      <c r="POM295" s="3">
        <v>93205</v>
      </c>
      <c r="PON295" s="3">
        <v>93205</v>
      </c>
      <c r="POO295" s="3">
        <v>93205</v>
      </c>
      <c r="POP295" s="3">
        <v>93205</v>
      </c>
      <c r="POQ295" s="3">
        <v>93205</v>
      </c>
      <c r="POR295" s="3">
        <v>93205</v>
      </c>
      <c r="POS295" s="3">
        <v>93205</v>
      </c>
      <c r="POT295" s="3">
        <v>93205</v>
      </c>
      <c r="POU295" s="3">
        <v>93205</v>
      </c>
      <c r="POV295" s="3">
        <v>93205</v>
      </c>
      <c r="POW295" s="3">
        <v>93205</v>
      </c>
      <c r="POX295" s="3">
        <v>93205</v>
      </c>
      <c r="POY295" s="3">
        <v>93205</v>
      </c>
      <c r="POZ295" s="3">
        <v>93205</v>
      </c>
      <c r="PPA295" s="3">
        <v>93205</v>
      </c>
      <c r="PPB295" s="3">
        <v>93205</v>
      </c>
      <c r="PPC295" s="3">
        <v>93205</v>
      </c>
      <c r="PPD295" s="3">
        <v>93205</v>
      </c>
      <c r="PPE295" s="3">
        <v>93205</v>
      </c>
      <c r="PPF295" s="3">
        <v>93205</v>
      </c>
      <c r="PPG295" s="3">
        <v>93205</v>
      </c>
      <c r="PPH295" s="3">
        <v>93205</v>
      </c>
      <c r="PPI295" s="3">
        <v>93205</v>
      </c>
      <c r="PPJ295" s="3">
        <v>93205</v>
      </c>
      <c r="PPK295" s="3">
        <v>93205</v>
      </c>
      <c r="PPL295" s="3">
        <v>93205</v>
      </c>
      <c r="PPM295" s="3">
        <v>93205</v>
      </c>
      <c r="PPN295" s="3">
        <v>93205</v>
      </c>
      <c r="PPO295" s="3">
        <v>93205</v>
      </c>
      <c r="PPP295" s="3">
        <v>93205</v>
      </c>
      <c r="PPQ295" s="3">
        <v>93205</v>
      </c>
      <c r="PPR295" s="3">
        <v>93205</v>
      </c>
      <c r="PPS295" s="3">
        <v>93205</v>
      </c>
      <c r="PPT295" s="3">
        <v>93205</v>
      </c>
      <c r="PPU295" s="3">
        <v>93205</v>
      </c>
      <c r="PPV295" s="3">
        <v>93205</v>
      </c>
      <c r="PPW295" s="3">
        <v>93205</v>
      </c>
      <c r="PPX295" s="3">
        <v>93205</v>
      </c>
      <c r="PPY295" s="3">
        <v>93205</v>
      </c>
      <c r="PPZ295" s="3">
        <v>93205</v>
      </c>
      <c r="PQA295" s="3">
        <v>93205</v>
      </c>
      <c r="PQB295" s="3">
        <v>93205</v>
      </c>
      <c r="PQC295" s="3">
        <v>93205</v>
      </c>
      <c r="PQD295" s="3">
        <v>93205</v>
      </c>
      <c r="PQE295" s="3">
        <v>93205</v>
      </c>
      <c r="PQF295" s="3">
        <v>93205</v>
      </c>
      <c r="PQG295" s="3">
        <v>93205</v>
      </c>
      <c r="PQH295" s="3">
        <v>93205</v>
      </c>
      <c r="PQI295" s="3">
        <v>93205</v>
      </c>
      <c r="PQJ295" s="3">
        <v>93205</v>
      </c>
      <c r="PQK295" s="3">
        <v>93205</v>
      </c>
      <c r="PQL295" s="3">
        <v>93205</v>
      </c>
      <c r="PQM295" s="3">
        <v>93205</v>
      </c>
      <c r="PQN295" s="3">
        <v>93205</v>
      </c>
      <c r="PQO295" s="3">
        <v>93205</v>
      </c>
      <c r="PQP295" s="3">
        <v>93205</v>
      </c>
      <c r="PQQ295" s="3">
        <v>93205</v>
      </c>
      <c r="PQR295" s="3">
        <v>93205</v>
      </c>
      <c r="PQS295" s="3">
        <v>93205</v>
      </c>
      <c r="PQT295" s="3">
        <v>93205</v>
      </c>
      <c r="PQU295" s="3">
        <v>93205</v>
      </c>
      <c r="PQV295" s="3">
        <v>93205</v>
      </c>
      <c r="PQW295" s="3">
        <v>93205</v>
      </c>
      <c r="PQX295" s="3">
        <v>93205</v>
      </c>
      <c r="PQY295" s="3">
        <v>93205</v>
      </c>
      <c r="PQZ295" s="3">
        <v>93205</v>
      </c>
      <c r="PRA295" s="3">
        <v>93205</v>
      </c>
      <c r="PRB295" s="3">
        <v>93205</v>
      </c>
      <c r="PRC295" s="3">
        <v>93205</v>
      </c>
      <c r="PRD295" s="3">
        <v>93205</v>
      </c>
      <c r="PRE295" s="3">
        <v>93205</v>
      </c>
      <c r="PRF295" s="3">
        <v>93205</v>
      </c>
      <c r="PRG295" s="3">
        <v>93205</v>
      </c>
      <c r="PRH295" s="3">
        <v>93205</v>
      </c>
      <c r="PRI295" s="3">
        <v>93205</v>
      </c>
      <c r="PRJ295" s="3">
        <v>93205</v>
      </c>
      <c r="PRK295" s="3">
        <v>93205</v>
      </c>
      <c r="PRL295" s="3">
        <v>93205</v>
      </c>
      <c r="PRM295" s="3">
        <v>93205</v>
      </c>
      <c r="PRN295" s="3">
        <v>93205</v>
      </c>
      <c r="PRO295" s="3">
        <v>93205</v>
      </c>
      <c r="PRP295" s="3">
        <v>93205</v>
      </c>
      <c r="PRQ295" s="3">
        <v>93205</v>
      </c>
      <c r="PRR295" s="3">
        <v>93205</v>
      </c>
      <c r="PRS295" s="3">
        <v>93205</v>
      </c>
      <c r="PRT295" s="3">
        <v>93205</v>
      </c>
      <c r="PRU295" s="3">
        <v>93205</v>
      </c>
      <c r="PRV295" s="3">
        <v>93205</v>
      </c>
      <c r="PRW295" s="3">
        <v>93205</v>
      </c>
      <c r="PRX295" s="3">
        <v>93205</v>
      </c>
      <c r="PRY295" s="3">
        <v>93205</v>
      </c>
      <c r="PRZ295" s="3">
        <v>93205</v>
      </c>
      <c r="PSA295" s="3">
        <v>93205</v>
      </c>
      <c r="PSB295" s="3">
        <v>93205</v>
      </c>
      <c r="PSC295" s="3">
        <v>93205</v>
      </c>
      <c r="PSD295" s="3">
        <v>93205</v>
      </c>
      <c r="PSE295" s="3">
        <v>93205</v>
      </c>
      <c r="PSF295" s="3">
        <v>93205</v>
      </c>
      <c r="PSG295" s="3">
        <v>93205</v>
      </c>
      <c r="PSH295" s="3">
        <v>93205</v>
      </c>
      <c r="PSI295" s="3">
        <v>93205</v>
      </c>
      <c r="PSJ295" s="3">
        <v>93205</v>
      </c>
      <c r="PSK295" s="3">
        <v>93205</v>
      </c>
      <c r="PSL295" s="3">
        <v>93205</v>
      </c>
      <c r="PSM295" s="3">
        <v>93205</v>
      </c>
      <c r="PSN295" s="3">
        <v>93205</v>
      </c>
      <c r="PSO295" s="3">
        <v>93205</v>
      </c>
      <c r="PSP295" s="3">
        <v>93205</v>
      </c>
      <c r="PSQ295" s="3">
        <v>93205</v>
      </c>
      <c r="PSR295" s="3">
        <v>93205</v>
      </c>
      <c r="PSS295" s="3">
        <v>93205</v>
      </c>
      <c r="PST295" s="3">
        <v>93205</v>
      </c>
      <c r="PSU295" s="3">
        <v>93205</v>
      </c>
      <c r="PSV295" s="3">
        <v>93205</v>
      </c>
      <c r="PSW295" s="3">
        <v>93205</v>
      </c>
      <c r="PSX295" s="3">
        <v>93205</v>
      </c>
      <c r="PSY295" s="3">
        <v>93205</v>
      </c>
      <c r="PSZ295" s="3">
        <v>93205</v>
      </c>
      <c r="PTA295" s="3">
        <v>93205</v>
      </c>
      <c r="PTB295" s="3">
        <v>93205</v>
      </c>
      <c r="PTC295" s="3">
        <v>93205</v>
      </c>
      <c r="PTD295" s="3">
        <v>93205</v>
      </c>
      <c r="PTE295" s="3">
        <v>93205</v>
      </c>
      <c r="PTF295" s="3">
        <v>93205</v>
      </c>
      <c r="PTG295" s="3">
        <v>93205</v>
      </c>
      <c r="PTH295" s="3">
        <v>93205</v>
      </c>
      <c r="PTI295" s="3">
        <v>93205</v>
      </c>
      <c r="PTJ295" s="3">
        <v>93205</v>
      </c>
      <c r="PTK295" s="3">
        <v>93205</v>
      </c>
      <c r="PTL295" s="3">
        <v>93205</v>
      </c>
      <c r="PTM295" s="3">
        <v>93205</v>
      </c>
      <c r="PTN295" s="3">
        <v>93205</v>
      </c>
      <c r="PTO295" s="3">
        <v>93205</v>
      </c>
      <c r="PTP295" s="3">
        <v>93205</v>
      </c>
      <c r="PTQ295" s="3">
        <v>93205</v>
      </c>
      <c r="PTR295" s="3">
        <v>93205</v>
      </c>
      <c r="PTS295" s="3">
        <v>93205</v>
      </c>
      <c r="PTT295" s="3">
        <v>93205</v>
      </c>
      <c r="PTU295" s="3">
        <v>93205</v>
      </c>
      <c r="PTV295" s="3">
        <v>93205</v>
      </c>
      <c r="PTW295" s="3">
        <v>93205</v>
      </c>
      <c r="PTX295" s="3">
        <v>93205</v>
      </c>
      <c r="PTY295" s="3">
        <v>93205</v>
      </c>
      <c r="PTZ295" s="3">
        <v>93205</v>
      </c>
      <c r="PUA295" s="3">
        <v>93205</v>
      </c>
      <c r="PUB295" s="3">
        <v>93205</v>
      </c>
      <c r="PUC295" s="3">
        <v>93205</v>
      </c>
      <c r="PUD295" s="3">
        <v>93205</v>
      </c>
      <c r="PUE295" s="3">
        <v>93205</v>
      </c>
      <c r="PUF295" s="3">
        <v>93205</v>
      </c>
      <c r="PUG295" s="3">
        <v>93205</v>
      </c>
      <c r="PUH295" s="3">
        <v>93205</v>
      </c>
      <c r="PUI295" s="3">
        <v>93205</v>
      </c>
      <c r="PUJ295" s="3">
        <v>93205</v>
      </c>
      <c r="PUK295" s="3">
        <v>93205</v>
      </c>
      <c r="PUL295" s="3">
        <v>93205</v>
      </c>
      <c r="PUM295" s="3">
        <v>93205</v>
      </c>
      <c r="PUN295" s="3">
        <v>93205</v>
      </c>
      <c r="PUO295" s="3">
        <v>93205</v>
      </c>
      <c r="PUP295" s="3">
        <v>93205</v>
      </c>
      <c r="PUQ295" s="3">
        <v>93205</v>
      </c>
      <c r="PUR295" s="3">
        <v>93205</v>
      </c>
      <c r="PUS295" s="3">
        <v>93205</v>
      </c>
      <c r="PUT295" s="3">
        <v>93205</v>
      </c>
      <c r="PUU295" s="3">
        <v>93205</v>
      </c>
      <c r="PUV295" s="3">
        <v>93205</v>
      </c>
      <c r="PUW295" s="3">
        <v>93205</v>
      </c>
      <c r="PUX295" s="3">
        <v>93205</v>
      </c>
      <c r="PUY295" s="3">
        <v>93205</v>
      </c>
      <c r="PUZ295" s="3">
        <v>93205</v>
      </c>
      <c r="PVA295" s="3">
        <v>93205</v>
      </c>
      <c r="PVB295" s="3">
        <v>93205</v>
      </c>
      <c r="PVC295" s="3">
        <v>93205</v>
      </c>
      <c r="PVD295" s="3">
        <v>93205</v>
      </c>
      <c r="PVE295" s="3">
        <v>93205</v>
      </c>
      <c r="PVF295" s="3">
        <v>93205</v>
      </c>
      <c r="PVG295" s="3">
        <v>93205</v>
      </c>
      <c r="PVH295" s="3">
        <v>93205</v>
      </c>
      <c r="PVI295" s="3">
        <v>93205</v>
      </c>
      <c r="PVJ295" s="3">
        <v>93205</v>
      </c>
      <c r="PVK295" s="3">
        <v>93205</v>
      </c>
      <c r="PVL295" s="3">
        <v>93205</v>
      </c>
      <c r="PVM295" s="3">
        <v>93205</v>
      </c>
      <c r="PVN295" s="3">
        <v>93205</v>
      </c>
      <c r="PVO295" s="3">
        <v>93205</v>
      </c>
      <c r="PVP295" s="3">
        <v>93205</v>
      </c>
      <c r="PVQ295" s="3">
        <v>93205</v>
      </c>
      <c r="PVR295" s="3">
        <v>93205</v>
      </c>
      <c r="PVS295" s="3">
        <v>93205</v>
      </c>
      <c r="PVT295" s="3">
        <v>93205</v>
      </c>
      <c r="PVU295" s="3">
        <v>93205</v>
      </c>
      <c r="PVV295" s="3">
        <v>93205</v>
      </c>
      <c r="PVW295" s="3">
        <v>93205</v>
      </c>
      <c r="PVX295" s="3">
        <v>93205</v>
      </c>
      <c r="PVY295" s="3">
        <v>93205</v>
      </c>
      <c r="PVZ295" s="3">
        <v>93205</v>
      </c>
      <c r="PWA295" s="3">
        <v>93205</v>
      </c>
      <c r="PWB295" s="3">
        <v>93205</v>
      </c>
      <c r="PWC295" s="3">
        <v>93205</v>
      </c>
      <c r="PWD295" s="3">
        <v>93205</v>
      </c>
      <c r="PWE295" s="3">
        <v>93205</v>
      </c>
      <c r="PWF295" s="3">
        <v>93205</v>
      </c>
      <c r="PWG295" s="3">
        <v>93205</v>
      </c>
      <c r="PWH295" s="3">
        <v>93205</v>
      </c>
      <c r="PWI295" s="3">
        <v>93205</v>
      </c>
      <c r="PWJ295" s="3">
        <v>93205</v>
      </c>
      <c r="PWK295" s="3">
        <v>93205</v>
      </c>
      <c r="PWL295" s="3">
        <v>93205</v>
      </c>
      <c r="PWM295" s="3">
        <v>93205</v>
      </c>
      <c r="PWN295" s="3">
        <v>93205</v>
      </c>
      <c r="PWO295" s="3">
        <v>93205</v>
      </c>
      <c r="PWP295" s="3">
        <v>93205</v>
      </c>
      <c r="PWQ295" s="3">
        <v>93205</v>
      </c>
      <c r="PWR295" s="3">
        <v>93205</v>
      </c>
      <c r="PWS295" s="3">
        <v>93205</v>
      </c>
      <c r="PWT295" s="3">
        <v>93205</v>
      </c>
      <c r="PWU295" s="3">
        <v>93205</v>
      </c>
      <c r="PWV295" s="3">
        <v>93205</v>
      </c>
      <c r="PWW295" s="3">
        <v>93205</v>
      </c>
      <c r="PWX295" s="3">
        <v>93205</v>
      </c>
      <c r="PWY295" s="3">
        <v>93205</v>
      </c>
      <c r="PWZ295" s="3">
        <v>93205</v>
      </c>
      <c r="PXA295" s="3">
        <v>93205</v>
      </c>
      <c r="PXB295" s="3">
        <v>93205</v>
      </c>
      <c r="PXC295" s="3">
        <v>93205</v>
      </c>
      <c r="PXD295" s="3">
        <v>93205</v>
      </c>
      <c r="PXE295" s="3">
        <v>93205</v>
      </c>
      <c r="PXF295" s="3">
        <v>93205</v>
      </c>
      <c r="PXG295" s="3">
        <v>93205</v>
      </c>
      <c r="PXH295" s="3">
        <v>93205</v>
      </c>
      <c r="PXI295" s="3">
        <v>93205</v>
      </c>
      <c r="PXJ295" s="3">
        <v>93205</v>
      </c>
      <c r="PXK295" s="3">
        <v>93205</v>
      </c>
      <c r="PXL295" s="3">
        <v>93205</v>
      </c>
      <c r="PXM295" s="3">
        <v>93205</v>
      </c>
      <c r="PXN295" s="3">
        <v>93205</v>
      </c>
      <c r="PXO295" s="3">
        <v>93205</v>
      </c>
      <c r="PXP295" s="3">
        <v>93205</v>
      </c>
      <c r="PXQ295" s="3">
        <v>93205</v>
      </c>
      <c r="PXR295" s="3">
        <v>93205</v>
      </c>
      <c r="PXS295" s="3">
        <v>93205</v>
      </c>
      <c r="PXT295" s="3">
        <v>93205</v>
      </c>
      <c r="PXU295" s="3">
        <v>93205</v>
      </c>
      <c r="PXV295" s="3">
        <v>93205</v>
      </c>
      <c r="PXW295" s="3">
        <v>93205</v>
      </c>
      <c r="PXX295" s="3">
        <v>93205</v>
      </c>
      <c r="PXY295" s="3">
        <v>93205</v>
      </c>
      <c r="PXZ295" s="3">
        <v>93205</v>
      </c>
      <c r="PYA295" s="3">
        <v>93205</v>
      </c>
      <c r="PYB295" s="3">
        <v>93205</v>
      </c>
      <c r="PYC295" s="3">
        <v>93205</v>
      </c>
      <c r="PYD295" s="3">
        <v>93205</v>
      </c>
      <c r="PYE295" s="3">
        <v>93205</v>
      </c>
      <c r="PYF295" s="3">
        <v>93205</v>
      </c>
      <c r="PYG295" s="3">
        <v>93205</v>
      </c>
      <c r="PYH295" s="3">
        <v>93205</v>
      </c>
      <c r="PYI295" s="3">
        <v>93205</v>
      </c>
      <c r="PYJ295" s="3">
        <v>93205</v>
      </c>
      <c r="PYK295" s="3">
        <v>93205</v>
      </c>
      <c r="PYL295" s="3">
        <v>93205</v>
      </c>
      <c r="PYM295" s="3">
        <v>93205</v>
      </c>
      <c r="PYN295" s="3">
        <v>93205</v>
      </c>
      <c r="PYO295" s="3">
        <v>93205</v>
      </c>
      <c r="PYP295" s="3">
        <v>93205</v>
      </c>
      <c r="PYQ295" s="3">
        <v>93205</v>
      </c>
      <c r="PYR295" s="3">
        <v>93205</v>
      </c>
      <c r="PYS295" s="3">
        <v>93205</v>
      </c>
      <c r="PYT295" s="3">
        <v>93205</v>
      </c>
      <c r="PYU295" s="3">
        <v>93205</v>
      </c>
      <c r="PYV295" s="3">
        <v>93205</v>
      </c>
      <c r="PYW295" s="3">
        <v>93205</v>
      </c>
      <c r="PYX295" s="3">
        <v>93205</v>
      </c>
      <c r="PYY295" s="3">
        <v>93205</v>
      </c>
      <c r="PYZ295" s="3">
        <v>93205</v>
      </c>
      <c r="PZA295" s="3">
        <v>93205</v>
      </c>
      <c r="PZB295" s="3">
        <v>93205</v>
      </c>
      <c r="PZC295" s="3">
        <v>93205</v>
      </c>
      <c r="PZD295" s="3">
        <v>93205</v>
      </c>
      <c r="PZE295" s="3">
        <v>93205</v>
      </c>
      <c r="PZF295" s="3">
        <v>93205</v>
      </c>
      <c r="PZG295" s="3">
        <v>93205</v>
      </c>
      <c r="PZH295" s="3">
        <v>93205</v>
      </c>
      <c r="PZI295" s="3">
        <v>93205</v>
      </c>
      <c r="PZJ295" s="3">
        <v>93205</v>
      </c>
      <c r="PZK295" s="3">
        <v>93205</v>
      </c>
      <c r="PZL295" s="3">
        <v>93205</v>
      </c>
      <c r="PZM295" s="3">
        <v>93205</v>
      </c>
      <c r="PZN295" s="3">
        <v>93205</v>
      </c>
      <c r="PZO295" s="3">
        <v>93205</v>
      </c>
      <c r="PZP295" s="3">
        <v>93205</v>
      </c>
      <c r="PZQ295" s="3">
        <v>93205</v>
      </c>
      <c r="PZR295" s="3">
        <v>93205</v>
      </c>
      <c r="PZS295" s="3">
        <v>93205</v>
      </c>
      <c r="PZT295" s="3">
        <v>93205</v>
      </c>
      <c r="PZU295" s="3">
        <v>93205</v>
      </c>
      <c r="PZV295" s="3">
        <v>93205</v>
      </c>
      <c r="PZW295" s="3">
        <v>93205</v>
      </c>
      <c r="PZX295" s="3">
        <v>93205</v>
      </c>
      <c r="PZY295" s="3">
        <v>93205</v>
      </c>
      <c r="PZZ295" s="3">
        <v>93205</v>
      </c>
      <c r="QAA295" s="3">
        <v>93205</v>
      </c>
      <c r="QAB295" s="3">
        <v>93205</v>
      </c>
      <c r="QAC295" s="3">
        <v>93205</v>
      </c>
      <c r="QAD295" s="3">
        <v>93205</v>
      </c>
      <c r="QAE295" s="3">
        <v>93205</v>
      </c>
      <c r="QAF295" s="3">
        <v>93205</v>
      </c>
      <c r="QAG295" s="3">
        <v>93205</v>
      </c>
      <c r="QAH295" s="3">
        <v>93205</v>
      </c>
      <c r="QAI295" s="3">
        <v>93205</v>
      </c>
      <c r="QAJ295" s="3">
        <v>93205</v>
      </c>
      <c r="QAK295" s="3">
        <v>93205</v>
      </c>
      <c r="QAL295" s="3">
        <v>93205</v>
      </c>
      <c r="QAM295" s="3">
        <v>93205</v>
      </c>
      <c r="QAN295" s="3">
        <v>93205</v>
      </c>
      <c r="QAO295" s="3">
        <v>93205</v>
      </c>
      <c r="QAP295" s="3">
        <v>93205</v>
      </c>
      <c r="QAQ295" s="3">
        <v>93205</v>
      </c>
      <c r="QAR295" s="3">
        <v>93205</v>
      </c>
      <c r="QAS295" s="3">
        <v>93205</v>
      </c>
      <c r="QAT295" s="3">
        <v>93205</v>
      </c>
      <c r="QAU295" s="3">
        <v>93205</v>
      </c>
      <c r="QAV295" s="3">
        <v>93205</v>
      </c>
      <c r="QAW295" s="3">
        <v>93205</v>
      </c>
      <c r="QAX295" s="3">
        <v>93205</v>
      </c>
      <c r="QAY295" s="3">
        <v>93205</v>
      </c>
      <c r="QAZ295" s="3">
        <v>93205</v>
      </c>
      <c r="QBA295" s="3">
        <v>93205</v>
      </c>
      <c r="QBB295" s="3">
        <v>93205</v>
      </c>
      <c r="QBC295" s="3">
        <v>93205</v>
      </c>
      <c r="QBD295" s="3">
        <v>93205</v>
      </c>
      <c r="QBE295" s="3">
        <v>93205</v>
      </c>
      <c r="QBF295" s="3">
        <v>93205</v>
      </c>
      <c r="QBG295" s="3">
        <v>93205</v>
      </c>
      <c r="QBH295" s="3">
        <v>93205</v>
      </c>
      <c r="QBI295" s="3">
        <v>93205</v>
      </c>
      <c r="QBJ295" s="3">
        <v>93205</v>
      </c>
      <c r="QBK295" s="3">
        <v>93205</v>
      </c>
      <c r="QBL295" s="3">
        <v>93205</v>
      </c>
      <c r="QBM295" s="3">
        <v>93205</v>
      </c>
      <c r="QBN295" s="3">
        <v>93205</v>
      </c>
      <c r="QBO295" s="3">
        <v>93205</v>
      </c>
      <c r="QBP295" s="3">
        <v>93205</v>
      </c>
      <c r="QBQ295" s="3">
        <v>93205</v>
      </c>
      <c r="QBR295" s="3">
        <v>93205</v>
      </c>
      <c r="QBS295" s="3">
        <v>93205</v>
      </c>
      <c r="QBT295" s="3">
        <v>93205</v>
      </c>
      <c r="QBU295" s="3">
        <v>93205</v>
      </c>
      <c r="QBV295" s="3">
        <v>93205</v>
      </c>
      <c r="QBW295" s="3">
        <v>93205</v>
      </c>
      <c r="QBX295" s="3">
        <v>93205</v>
      </c>
      <c r="QBY295" s="3">
        <v>93205</v>
      </c>
      <c r="QBZ295" s="3">
        <v>93205</v>
      </c>
      <c r="QCA295" s="3">
        <v>93205</v>
      </c>
      <c r="QCB295" s="3">
        <v>93205</v>
      </c>
      <c r="QCC295" s="3">
        <v>93205</v>
      </c>
      <c r="QCD295" s="3">
        <v>93205</v>
      </c>
      <c r="QCE295" s="3">
        <v>93205</v>
      </c>
      <c r="QCF295" s="3">
        <v>93205</v>
      </c>
      <c r="QCG295" s="3">
        <v>93205</v>
      </c>
      <c r="QCH295" s="3">
        <v>93205</v>
      </c>
      <c r="QCI295" s="3">
        <v>93205</v>
      </c>
      <c r="QCJ295" s="3">
        <v>93205</v>
      </c>
      <c r="QCK295" s="3">
        <v>93205</v>
      </c>
      <c r="QCL295" s="3">
        <v>93205</v>
      </c>
      <c r="QCM295" s="3">
        <v>93205</v>
      </c>
      <c r="QCN295" s="3">
        <v>93205</v>
      </c>
      <c r="QCO295" s="3">
        <v>93205</v>
      </c>
      <c r="QCP295" s="3">
        <v>93205</v>
      </c>
      <c r="QCQ295" s="3">
        <v>93205</v>
      </c>
      <c r="QCR295" s="3">
        <v>93205</v>
      </c>
      <c r="QCS295" s="3">
        <v>93205</v>
      </c>
      <c r="QCT295" s="3">
        <v>93205</v>
      </c>
      <c r="QCU295" s="3">
        <v>93205</v>
      </c>
      <c r="QCV295" s="3">
        <v>93205</v>
      </c>
      <c r="QCW295" s="3">
        <v>93205</v>
      </c>
      <c r="QCX295" s="3">
        <v>93205</v>
      </c>
      <c r="QCY295" s="3">
        <v>93205</v>
      </c>
      <c r="QCZ295" s="3">
        <v>93205</v>
      </c>
      <c r="QDA295" s="3">
        <v>93205</v>
      </c>
      <c r="QDB295" s="3">
        <v>93205</v>
      </c>
      <c r="QDC295" s="3">
        <v>93205</v>
      </c>
      <c r="QDD295" s="3">
        <v>93205</v>
      </c>
      <c r="QDE295" s="3">
        <v>93205</v>
      </c>
      <c r="QDF295" s="3">
        <v>93205</v>
      </c>
      <c r="QDG295" s="3">
        <v>93205</v>
      </c>
      <c r="QDH295" s="3">
        <v>93205</v>
      </c>
      <c r="QDI295" s="3">
        <v>93205</v>
      </c>
      <c r="QDJ295" s="3">
        <v>93205</v>
      </c>
      <c r="QDK295" s="3">
        <v>93205</v>
      </c>
      <c r="QDL295" s="3">
        <v>93205</v>
      </c>
      <c r="QDM295" s="3">
        <v>93205</v>
      </c>
      <c r="QDN295" s="3">
        <v>93205</v>
      </c>
      <c r="QDO295" s="3">
        <v>93205</v>
      </c>
      <c r="QDP295" s="3">
        <v>93205</v>
      </c>
      <c r="QDQ295" s="3">
        <v>93205</v>
      </c>
      <c r="QDR295" s="3">
        <v>93205</v>
      </c>
      <c r="QDS295" s="3">
        <v>93205</v>
      </c>
      <c r="QDT295" s="3">
        <v>93205</v>
      </c>
      <c r="QDU295" s="3">
        <v>93205</v>
      </c>
      <c r="QDV295" s="3">
        <v>93205</v>
      </c>
      <c r="QDW295" s="3">
        <v>93205</v>
      </c>
      <c r="QDX295" s="3">
        <v>93205</v>
      </c>
      <c r="QDY295" s="3">
        <v>93205</v>
      </c>
      <c r="QDZ295" s="3">
        <v>93205</v>
      </c>
      <c r="QEA295" s="3">
        <v>93205</v>
      </c>
      <c r="QEB295" s="3">
        <v>93205</v>
      </c>
      <c r="QEC295" s="3">
        <v>93205</v>
      </c>
      <c r="QED295" s="3">
        <v>93205</v>
      </c>
      <c r="QEE295" s="3">
        <v>93205</v>
      </c>
      <c r="QEF295" s="3">
        <v>93205</v>
      </c>
      <c r="QEG295" s="3">
        <v>93205</v>
      </c>
      <c r="QEH295" s="3">
        <v>93205</v>
      </c>
      <c r="QEI295" s="3">
        <v>93205</v>
      </c>
      <c r="QEJ295" s="3">
        <v>93205</v>
      </c>
      <c r="QEK295" s="3">
        <v>93205</v>
      </c>
      <c r="QEL295" s="3">
        <v>93205</v>
      </c>
      <c r="QEM295" s="3">
        <v>93205</v>
      </c>
      <c r="QEN295" s="3">
        <v>93205</v>
      </c>
      <c r="QEO295" s="3">
        <v>93205</v>
      </c>
      <c r="QEP295" s="3">
        <v>93205</v>
      </c>
      <c r="QEQ295" s="3">
        <v>93205</v>
      </c>
      <c r="QER295" s="3">
        <v>93205</v>
      </c>
      <c r="QES295" s="3">
        <v>93205</v>
      </c>
      <c r="QET295" s="3">
        <v>93205</v>
      </c>
      <c r="QEU295" s="3">
        <v>93205</v>
      </c>
      <c r="QEV295" s="3">
        <v>93205</v>
      </c>
      <c r="QEW295" s="3">
        <v>93205</v>
      </c>
      <c r="QEX295" s="3">
        <v>93205</v>
      </c>
      <c r="QEY295" s="3">
        <v>93205</v>
      </c>
      <c r="QEZ295" s="3">
        <v>93205</v>
      </c>
      <c r="QFA295" s="3">
        <v>93205</v>
      </c>
      <c r="QFB295" s="3">
        <v>93205</v>
      </c>
      <c r="QFC295" s="3">
        <v>93205</v>
      </c>
      <c r="QFD295" s="3">
        <v>93205</v>
      </c>
      <c r="QFE295" s="3">
        <v>93205</v>
      </c>
      <c r="QFF295" s="3">
        <v>93205</v>
      </c>
      <c r="QFG295" s="3">
        <v>93205</v>
      </c>
      <c r="QFH295" s="3">
        <v>93205</v>
      </c>
      <c r="QFI295" s="3">
        <v>93205</v>
      </c>
      <c r="QFJ295" s="3">
        <v>93205</v>
      </c>
      <c r="QFK295" s="3">
        <v>93205</v>
      </c>
      <c r="QFL295" s="3">
        <v>93205</v>
      </c>
      <c r="QFM295" s="3">
        <v>93205</v>
      </c>
      <c r="QFN295" s="3">
        <v>93205</v>
      </c>
      <c r="QFO295" s="3">
        <v>93205</v>
      </c>
      <c r="QFP295" s="3">
        <v>93205</v>
      </c>
      <c r="QFQ295" s="3">
        <v>93205</v>
      </c>
      <c r="QFR295" s="3">
        <v>93205</v>
      </c>
      <c r="QFS295" s="3">
        <v>93205</v>
      </c>
      <c r="QFT295" s="3">
        <v>93205</v>
      </c>
      <c r="QFU295" s="3">
        <v>93205</v>
      </c>
      <c r="QFV295" s="3">
        <v>93205</v>
      </c>
      <c r="QFW295" s="3">
        <v>93205</v>
      </c>
      <c r="QFX295" s="3">
        <v>93205</v>
      </c>
      <c r="QFY295" s="3">
        <v>93205</v>
      </c>
      <c r="QFZ295" s="3">
        <v>93205</v>
      </c>
      <c r="QGA295" s="3">
        <v>93205</v>
      </c>
      <c r="QGB295" s="3">
        <v>93205</v>
      </c>
      <c r="QGC295" s="3">
        <v>93205</v>
      </c>
      <c r="QGD295" s="3">
        <v>93205</v>
      </c>
      <c r="QGE295" s="3">
        <v>93205</v>
      </c>
      <c r="QGF295" s="3">
        <v>93205</v>
      </c>
      <c r="QGG295" s="3">
        <v>93205</v>
      </c>
      <c r="QGH295" s="3">
        <v>93205</v>
      </c>
      <c r="QGI295" s="3">
        <v>93205</v>
      </c>
      <c r="QGJ295" s="3">
        <v>93205</v>
      </c>
      <c r="QGK295" s="3">
        <v>93205</v>
      </c>
      <c r="QGL295" s="3">
        <v>93205</v>
      </c>
      <c r="QGM295" s="3">
        <v>93205</v>
      </c>
      <c r="QGN295" s="3">
        <v>93205</v>
      </c>
      <c r="QGO295" s="3">
        <v>93205</v>
      </c>
      <c r="QGP295" s="3">
        <v>93205</v>
      </c>
      <c r="QGQ295" s="3">
        <v>93205</v>
      </c>
      <c r="QGR295" s="3">
        <v>93205</v>
      </c>
      <c r="QGS295" s="3">
        <v>93205</v>
      </c>
      <c r="QGT295" s="3">
        <v>93205</v>
      </c>
      <c r="QGU295" s="3">
        <v>93205</v>
      </c>
      <c r="QGV295" s="3">
        <v>93205</v>
      </c>
      <c r="QGW295" s="3">
        <v>93205</v>
      </c>
      <c r="QGX295" s="3">
        <v>93205</v>
      </c>
      <c r="QGY295" s="3">
        <v>93205</v>
      </c>
      <c r="QGZ295" s="3">
        <v>93205</v>
      </c>
      <c r="QHA295" s="3">
        <v>93205</v>
      </c>
      <c r="QHB295" s="3">
        <v>93205</v>
      </c>
      <c r="QHC295" s="3">
        <v>93205</v>
      </c>
      <c r="QHD295" s="3">
        <v>93205</v>
      </c>
      <c r="QHE295" s="3">
        <v>93205</v>
      </c>
      <c r="QHF295" s="3">
        <v>93205</v>
      </c>
      <c r="QHG295" s="3">
        <v>93205</v>
      </c>
      <c r="QHH295" s="3">
        <v>93205</v>
      </c>
      <c r="QHI295" s="3">
        <v>93205</v>
      </c>
      <c r="QHJ295" s="3">
        <v>93205</v>
      </c>
      <c r="QHK295" s="3">
        <v>93205</v>
      </c>
      <c r="QHL295" s="3">
        <v>93205</v>
      </c>
      <c r="QHM295" s="3">
        <v>93205</v>
      </c>
      <c r="QHN295" s="3">
        <v>93205</v>
      </c>
      <c r="QHO295" s="3">
        <v>93205</v>
      </c>
      <c r="QHP295" s="3">
        <v>93205</v>
      </c>
      <c r="QHQ295" s="3">
        <v>93205</v>
      </c>
      <c r="QHR295" s="3">
        <v>93205</v>
      </c>
      <c r="QHS295" s="3">
        <v>93205</v>
      </c>
      <c r="QHT295" s="3">
        <v>93205</v>
      </c>
      <c r="QHU295" s="3">
        <v>93205</v>
      </c>
      <c r="QHV295" s="3">
        <v>93205</v>
      </c>
      <c r="QHW295" s="3">
        <v>93205</v>
      </c>
      <c r="QHX295" s="3">
        <v>93205</v>
      </c>
      <c r="QHY295" s="3">
        <v>93205</v>
      </c>
      <c r="QHZ295" s="3">
        <v>93205</v>
      </c>
      <c r="QIA295" s="3">
        <v>93205</v>
      </c>
      <c r="QIB295" s="3">
        <v>93205</v>
      </c>
      <c r="QIC295" s="3">
        <v>93205</v>
      </c>
      <c r="QID295" s="3">
        <v>93205</v>
      </c>
      <c r="QIE295" s="3">
        <v>93205</v>
      </c>
      <c r="QIF295" s="3">
        <v>93205</v>
      </c>
      <c r="QIG295" s="3">
        <v>93205</v>
      </c>
      <c r="QIH295" s="3">
        <v>93205</v>
      </c>
      <c r="QII295" s="3">
        <v>93205</v>
      </c>
      <c r="QIJ295" s="3">
        <v>93205</v>
      </c>
      <c r="QIK295" s="3">
        <v>93205</v>
      </c>
      <c r="QIL295" s="3">
        <v>93205</v>
      </c>
      <c r="QIM295" s="3">
        <v>93205</v>
      </c>
      <c r="QIN295" s="3">
        <v>93205</v>
      </c>
      <c r="QIO295" s="3">
        <v>93205</v>
      </c>
      <c r="QIP295" s="3">
        <v>93205</v>
      </c>
      <c r="QIQ295" s="3">
        <v>93205</v>
      </c>
      <c r="QIR295" s="3">
        <v>93205</v>
      </c>
      <c r="QIS295" s="3">
        <v>93205</v>
      </c>
      <c r="QIT295" s="3">
        <v>93205</v>
      </c>
      <c r="QIU295" s="3">
        <v>93205</v>
      </c>
      <c r="QIV295" s="3">
        <v>93205</v>
      </c>
      <c r="QIW295" s="3">
        <v>93205</v>
      </c>
      <c r="QIX295" s="3">
        <v>93205</v>
      </c>
      <c r="QIY295" s="3">
        <v>93205</v>
      </c>
      <c r="QIZ295" s="3">
        <v>93205</v>
      </c>
      <c r="QJA295" s="3">
        <v>93205</v>
      </c>
      <c r="QJB295" s="3">
        <v>93205</v>
      </c>
      <c r="QJC295" s="3">
        <v>93205</v>
      </c>
      <c r="QJD295" s="3">
        <v>93205</v>
      </c>
      <c r="QJE295" s="3">
        <v>93205</v>
      </c>
      <c r="QJF295" s="3">
        <v>93205</v>
      </c>
      <c r="QJG295" s="3">
        <v>93205</v>
      </c>
      <c r="QJH295" s="3">
        <v>93205</v>
      </c>
      <c r="QJI295" s="3">
        <v>93205</v>
      </c>
      <c r="QJJ295" s="3">
        <v>93205</v>
      </c>
      <c r="QJK295" s="3">
        <v>93205</v>
      </c>
      <c r="QJL295" s="3">
        <v>93205</v>
      </c>
      <c r="QJM295" s="3">
        <v>93205</v>
      </c>
      <c r="QJN295" s="3">
        <v>93205</v>
      </c>
      <c r="QJO295" s="3">
        <v>93205</v>
      </c>
      <c r="QJP295" s="3">
        <v>93205</v>
      </c>
      <c r="QJQ295" s="3">
        <v>93205</v>
      </c>
      <c r="QJR295" s="3">
        <v>93205</v>
      </c>
      <c r="QJS295" s="3">
        <v>93205</v>
      </c>
      <c r="QJT295" s="3">
        <v>93205</v>
      </c>
      <c r="QJU295" s="3">
        <v>93205</v>
      </c>
      <c r="QJV295" s="3">
        <v>93205</v>
      </c>
      <c r="QJW295" s="3">
        <v>93205</v>
      </c>
      <c r="QJX295" s="3">
        <v>93205</v>
      </c>
      <c r="QJY295" s="3">
        <v>93205</v>
      </c>
      <c r="QJZ295" s="3">
        <v>93205</v>
      </c>
      <c r="QKA295" s="3">
        <v>93205</v>
      </c>
      <c r="QKB295" s="3">
        <v>93205</v>
      </c>
      <c r="QKC295" s="3">
        <v>93205</v>
      </c>
      <c r="QKD295" s="3">
        <v>93205</v>
      </c>
      <c r="QKE295" s="3">
        <v>93205</v>
      </c>
      <c r="QKF295" s="3">
        <v>93205</v>
      </c>
      <c r="QKG295" s="3">
        <v>93205</v>
      </c>
      <c r="QKH295" s="3">
        <v>93205</v>
      </c>
      <c r="QKI295" s="3">
        <v>93205</v>
      </c>
      <c r="QKJ295" s="3">
        <v>93205</v>
      </c>
      <c r="QKK295" s="3">
        <v>93205</v>
      </c>
      <c r="QKL295" s="3">
        <v>93205</v>
      </c>
      <c r="QKM295" s="3">
        <v>93205</v>
      </c>
      <c r="QKN295" s="3">
        <v>93205</v>
      </c>
      <c r="QKO295" s="3">
        <v>93205</v>
      </c>
      <c r="QKP295" s="3">
        <v>93205</v>
      </c>
      <c r="QKQ295" s="3">
        <v>93205</v>
      </c>
      <c r="QKR295" s="3">
        <v>93205</v>
      </c>
      <c r="QKS295" s="3">
        <v>93205</v>
      </c>
      <c r="QKT295" s="3">
        <v>93205</v>
      </c>
      <c r="QKU295" s="3">
        <v>93205</v>
      </c>
      <c r="QKV295" s="3">
        <v>93205</v>
      </c>
      <c r="QKW295" s="3">
        <v>93205</v>
      </c>
      <c r="QKX295" s="3">
        <v>93205</v>
      </c>
      <c r="QKY295" s="3">
        <v>93205</v>
      </c>
      <c r="QKZ295" s="3">
        <v>93205</v>
      </c>
      <c r="QLA295" s="3">
        <v>93205</v>
      </c>
      <c r="QLB295" s="3">
        <v>93205</v>
      </c>
      <c r="QLC295" s="3">
        <v>93205</v>
      </c>
      <c r="QLD295" s="3">
        <v>93205</v>
      </c>
      <c r="QLE295" s="3">
        <v>93205</v>
      </c>
      <c r="QLF295" s="3">
        <v>93205</v>
      </c>
      <c r="QLG295" s="3">
        <v>93205</v>
      </c>
      <c r="QLH295" s="3">
        <v>93205</v>
      </c>
      <c r="QLI295" s="3">
        <v>93205</v>
      </c>
      <c r="QLJ295" s="3">
        <v>93205</v>
      </c>
      <c r="QLK295" s="3">
        <v>93205</v>
      </c>
      <c r="QLL295" s="3">
        <v>93205</v>
      </c>
      <c r="QLM295" s="3">
        <v>93205</v>
      </c>
      <c r="QLN295" s="3">
        <v>93205</v>
      </c>
      <c r="QLO295" s="3">
        <v>93205</v>
      </c>
      <c r="QLP295" s="3">
        <v>93205</v>
      </c>
      <c r="QLQ295" s="3">
        <v>93205</v>
      </c>
      <c r="QLR295" s="3">
        <v>93205</v>
      </c>
      <c r="QLS295" s="3">
        <v>93205</v>
      </c>
      <c r="QLT295" s="3">
        <v>93205</v>
      </c>
      <c r="QLU295" s="3">
        <v>93205</v>
      </c>
      <c r="QLV295" s="3">
        <v>93205</v>
      </c>
      <c r="QLW295" s="3">
        <v>93205</v>
      </c>
      <c r="QLX295" s="3">
        <v>93205</v>
      </c>
      <c r="QLY295" s="3">
        <v>93205</v>
      </c>
      <c r="QLZ295" s="3">
        <v>93205</v>
      </c>
      <c r="QMA295" s="3">
        <v>93205</v>
      </c>
      <c r="QMB295" s="3">
        <v>93205</v>
      </c>
      <c r="QMC295" s="3">
        <v>93205</v>
      </c>
      <c r="QMD295" s="3">
        <v>93205</v>
      </c>
      <c r="QME295" s="3">
        <v>93205</v>
      </c>
      <c r="QMF295" s="3">
        <v>93205</v>
      </c>
      <c r="QMG295" s="3">
        <v>93205</v>
      </c>
      <c r="QMH295" s="3">
        <v>93205</v>
      </c>
      <c r="QMI295" s="3">
        <v>93205</v>
      </c>
      <c r="QMJ295" s="3">
        <v>93205</v>
      </c>
      <c r="QMK295" s="3">
        <v>93205</v>
      </c>
      <c r="QML295" s="3">
        <v>93205</v>
      </c>
      <c r="QMM295" s="3">
        <v>93205</v>
      </c>
      <c r="QMN295" s="3">
        <v>93205</v>
      </c>
      <c r="QMO295" s="3">
        <v>93205</v>
      </c>
      <c r="QMP295" s="3">
        <v>93205</v>
      </c>
      <c r="QMQ295" s="3">
        <v>93205</v>
      </c>
      <c r="QMR295" s="3">
        <v>93205</v>
      </c>
      <c r="QMS295" s="3">
        <v>93205</v>
      </c>
      <c r="QMT295" s="3">
        <v>93205</v>
      </c>
      <c r="QMU295" s="3">
        <v>93205</v>
      </c>
      <c r="QMV295" s="3">
        <v>93205</v>
      </c>
      <c r="QMW295" s="3">
        <v>93205</v>
      </c>
      <c r="QMX295" s="3">
        <v>93205</v>
      </c>
      <c r="QMY295" s="3">
        <v>93205</v>
      </c>
      <c r="QMZ295" s="3">
        <v>93205</v>
      </c>
      <c r="QNA295" s="3">
        <v>93205</v>
      </c>
      <c r="QNB295" s="3">
        <v>93205</v>
      </c>
      <c r="QNC295" s="3">
        <v>93205</v>
      </c>
      <c r="QND295" s="3">
        <v>93205</v>
      </c>
      <c r="QNE295" s="3">
        <v>93205</v>
      </c>
      <c r="QNF295" s="3">
        <v>93205</v>
      </c>
      <c r="QNG295" s="3">
        <v>93205</v>
      </c>
      <c r="QNH295" s="3">
        <v>93205</v>
      </c>
      <c r="QNI295" s="3">
        <v>93205</v>
      </c>
      <c r="QNJ295" s="3">
        <v>93205</v>
      </c>
      <c r="QNK295" s="3">
        <v>93205</v>
      </c>
      <c r="QNL295" s="3">
        <v>93205</v>
      </c>
      <c r="QNM295" s="3">
        <v>93205</v>
      </c>
      <c r="QNN295" s="3">
        <v>93205</v>
      </c>
      <c r="QNO295" s="3">
        <v>93205</v>
      </c>
      <c r="QNP295" s="3">
        <v>93205</v>
      </c>
      <c r="QNQ295" s="3">
        <v>93205</v>
      </c>
      <c r="QNR295" s="3">
        <v>93205</v>
      </c>
      <c r="QNS295" s="3">
        <v>93205</v>
      </c>
      <c r="QNT295" s="3">
        <v>93205</v>
      </c>
      <c r="QNU295" s="3">
        <v>93205</v>
      </c>
      <c r="QNV295" s="3">
        <v>93205</v>
      </c>
      <c r="QNW295" s="3">
        <v>93205</v>
      </c>
      <c r="QNX295" s="3">
        <v>93205</v>
      </c>
      <c r="QNY295" s="3">
        <v>93205</v>
      </c>
      <c r="QNZ295" s="3">
        <v>93205</v>
      </c>
      <c r="QOA295" s="3">
        <v>93205</v>
      </c>
      <c r="QOB295" s="3">
        <v>93205</v>
      </c>
      <c r="QOC295" s="3">
        <v>93205</v>
      </c>
      <c r="QOD295" s="3">
        <v>93205</v>
      </c>
      <c r="QOE295" s="3">
        <v>93205</v>
      </c>
      <c r="QOF295" s="3">
        <v>93205</v>
      </c>
      <c r="QOG295" s="3">
        <v>93205</v>
      </c>
      <c r="QOH295" s="3">
        <v>93205</v>
      </c>
      <c r="QOI295" s="3">
        <v>93205</v>
      </c>
      <c r="QOJ295" s="3">
        <v>93205</v>
      </c>
      <c r="QOK295" s="3">
        <v>93205</v>
      </c>
      <c r="QOL295" s="3">
        <v>93205</v>
      </c>
      <c r="QOM295" s="3">
        <v>93205</v>
      </c>
      <c r="QON295" s="3">
        <v>93205</v>
      </c>
      <c r="QOO295" s="3">
        <v>93205</v>
      </c>
      <c r="QOP295" s="3">
        <v>93205</v>
      </c>
      <c r="QOQ295" s="3">
        <v>93205</v>
      </c>
      <c r="QOR295" s="3">
        <v>93205</v>
      </c>
      <c r="QOS295" s="3">
        <v>93205</v>
      </c>
      <c r="QOT295" s="3">
        <v>93205</v>
      </c>
      <c r="QOU295" s="3">
        <v>93205</v>
      </c>
      <c r="QOV295" s="3">
        <v>93205</v>
      </c>
      <c r="QOW295" s="3">
        <v>93205</v>
      </c>
      <c r="QOX295" s="3">
        <v>93205</v>
      </c>
      <c r="QOY295" s="3">
        <v>93205</v>
      </c>
      <c r="QOZ295" s="3">
        <v>93205</v>
      </c>
      <c r="QPA295" s="3">
        <v>93205</v>
      </c>
      <c r="QPB295" s="3">
        <v>93205</v>
      </c>
      <c r="QPC295" s="3">
        <v>93205</v>
      </c>
      <c r="QPD295" s="3">
        <v>93205</v>
      </c>
      <c r="QPE295" s="3">
        <v>93205</v>
      </c>
      <c r="QPF295" s="3">
        <v>93205</v>
      </c>
      <c r="QPG295" s="3">
        <v>93205</v>
      </c>
      <c r="QPH295" s="3">
        <v>93205</v>
      </c>
      <c r="QPI295" s="3">
        <v>93205</v>
      </c>
      <c r="QPJ295" s="3">
        <v>93205</v>
      </c>
      <c r="QPK295" s="3">
        <v>93205</v>
      </c>
      <c r="QPL295" s="3">
        <v>93205</v>
      </c>
      <c r="QPM295" s="3">
        <v>93205</v>
      </c>
      <c r="QPN295" s="3">
        <v>93205</v>
      </c>
      <c r="QPO295" s="3">
        <v>93205</v>
      </c>
      <c r="QPP295" s="3">
        <v>93205</v>
      </c>
      <c r="QPQ295" s="3">
        <v>93205</v>
      </c>
      <c r="QPR295" s="3">
        <v>93205</v>
      </c>
      <c r="QPS295" s="3">
        <v>93205</v>
      </c>
      <c r="QPT295" s="3">
        <v>93205</v>
      </c>
      <c r="QPU295" s="3">
        <v>93205</v>
      </c>
      <c r="QPV295" s="3">
        <v>93205</v>
      </c>
      <c r="QPW295" s="3">
        <v>93205</v>
      </c>
      <c r="QPX295" s="3">
        <v>93205</v>
      </c>
      <c r="QPY295" s="3">
        <v>93205</v>
      </c>
      <c r="QPZ295" s="3">
        <v>93205</v>
      </c>
      <c r="QQA295" s="3">
        <v>93205</v>
      </c>
      <c r="QQB295" s="3">
        <v>93205</v>
      </c>
      <c r="QQC295" s="3">
        <v>93205</v>
      </c>
      <c r="QQD295" s="3">
        <v>93205</v>
      </c>
      <c r="QQE295" s="3">
        <v>93205</v>
      </c>
      <c r="QQF295" s="3">
        <v>93205</v>
      </c>
      <c r="QQG295" s="3">
        <v>93205</v>
      </c>
      <c r="QQH295" s="3">
        <v>93205</v>
      </c>
      <c r="QQI295" s="3">
        <v>93205</v>
      </c>
      <c r="QQJ295" s="3">
        <v>93205</v>
      </c>
      <c r="QQK295" s="3">
        <v>93205</v>
      </c>
      <c r="QQL295" s="3">
        <v>93205</v>
      </c>
      <c r="QQM295" s="3">
        <v>93205</v>
      </c>
      <c r="QQN295" s="3">
        <v>93205</v>
      </c>
      <c r="QQO295" s="3">
        <v>93205</v>
      </c>
      <c r="QQP295" s="3">
        <v>93205</v>
      </c>
      <c r="QQQ295" s="3">
        <v>93205</v>
      </c>
      <c r="QQR295" s="3">
        <v>93205</v>
      </c>
      <c r="QQS295" s="3">
        <v>93205</v>
      </c>
      <c r="QQT295" s="3">
        <v>93205</v>
      </c>
      <c r="QQU295" s="3">
        <v>93205</v>
      </c>
      <c r="QQV295" s="3">
        <v>93205</v>
      </c>
      <c r="QQW295" s="3">
        <v>93205</v>
      </c>
      <c r="QQX295" s="3">
        <v>93205</v>
      </c>
      <c r="QQY295" s="3">
        <v>93205</v>
      </c>
      <c r="QQZ295" s="3">
        <v>93205</v>
      </c>
      <c r="QRA295" s="3">
        <v>93205</v>
      </c>
      <c r="QRB295" s="3">
        <v>93205</v>
      </c>
      <c r="QRC295" s="3">
        <v>93205</v>
      </c>
      <c r="QRD295" s="3">
        <v>93205</v>
      </c>
      <c r="QRE295" s="3">
        <v>93205</v>
      </c>
      <c r="QRF295" s="3">
        <v>93205</v>
      </c>
      <c r="QRG295" s="3">
        <v>93205</v>
      </c>
      <c r="QRH295" s="3">
        <v>93205</v>
      </c>
      <c r="QRI295" s="3">
        <v>93205</v>
      </c>
      <c r="QRJ295" s="3">
        <v>93205</v>
      </c>
      <c r="QRK295" s="3">
        <v>93205</v>
      </c>
      <c r="QRL295" s="3">
        <v>93205</v>
      </c>
      <c r="QRM295" s="3">
        <v>93205</v>
      </c>
      <c r="QRN295" s="3">
        <v>93205</v>
      </c>
      <c r="QRO295" s="3">
        <v>93205</v>
      </c>
      <c r="QRP295" s="3">
        <v>93205</v>
      </c>
      <c r="QRQ295" s="3">
        <v>93205</v>
      </c>
      <c r="QRR295" s="3">
        <v>93205</v>
      </c>
      <c r="QRS295" s="3">
        <v>93205</v>
      </c>
      <c r="QRT295" s="3">
        <v>93205</v>
      </c>
      <c r="QRU295" s="3">
        <v>93205</v>
      </c>
      <c r="QRV295" s="3">
        <v>93205</v>
      </c>
      <c r="QRW295" s="3">
        <v>93205</v>
      </c>
      <c r="QRX295" s="3">
        <v>93205</v>
      </c>
      <c r="QRY295" s="3">
        <v>93205</v>
      </c>
      <c r="QRZ295" s="3">
        <v>93205</v>
      </c>
      <c r="QSA295" s="3">
        <v>93205</v>
      </c>
      <c r="QSB295" s="3">
        <v>93205</v>
      </c>
      <c r="QSC295" s="3">
        <v>93205</v>
      </c>
      <c r="QSD295" s="3">
        <v>93205</v>
      </c>
      <c r="QSE295" s="3">
        <v>93205</v>
      </c>
      <c r="QSF295" s="3">
        <v>93205</v>
      </c>
      <c r="QSG295" s="3">
        <v>93205</v>
      </c>
      <c r="QSH295" s="3">
        <v>93205</v>
      </c>
      <c r="QSI295" s="3">
        <v>93205</v>
      </c>
      <c r="QSJ295" s="3">
        <v>93205</v>
      </c>
      <c r="QSK295" s="3">
        <v>93205</v>
      </c>
      <c r="QSL295" s="3">
        <v>93205</v>
      </c>
      <c r="QSM295" s="3">
        <v>93205</v>
      </c>
      <c r="QSN295" s="3">
        <v>93205</v>
      </c>
      <c r="QSO295" s="3">
        <v>93205</v>
      </c>
      <c r="QSP295" s="3">
        <v>93205</v>
      </c>
      <c r="QSQ295" s="3">
        <v>93205</v>
      </c>
      <c r="QSR295" s="3">
        <v>93205</v>
      </c>
      <c r="QSS295" s="3">
        <v>93205</v>
      </c>
      <c r="QST295" s="3">
        <v>93205</v>
      </c>
      <c r="QSU295" s="3">
        <v>93205</v>
      </c>
      <c r="QSV295" s="3">
        <v>93205</v>
      </c>
      <c r="QSW295" s="3">
        <v>93205</v>
      </c>
      <c r="QSX295" s="3">
        <v>93205</v>
      </c>
      <c r="QSY295" s="3">
        <v>93205</v>
      </c>
      <c r="QSZ295" s="3">
        <v>93205</v>
      </c>
      <c r="QTA295" s="3">
        <v>93205</v>
      </c>
      <c r="QTB295" s="3">
        <v>93205</v>
      </c>
      <c r="QTC295" s="3">
        <v>93205</v>
      </c>
      <c r="QTD295" s="3">
        <v>93205</v>
      </c>
      <c r="QTE295" s="3">
        <v>93205</v>
      </c>
      <c r="QTF295" s="3">
        <v>93205</v>
      </c>
      <c r="QTG295" s="3">
        <v>93205</v>
      </c>
      <c r="QTH295" s="3">
        <v>93205</v>
      </c>
      <c r="QTI295" s="3">
        <v>93205</v>
      </c>
      <c r="QTJ295" s="3">
        <v>93205</v>
      </c>
      <c r="QTK295" s="3">
        <v>93205</v>
      </c>
      <c r="QTL295" s="3">
        <v>93205</v>
      </c>
      <c r="QTM295" s="3">
        <v>93205</v>
      </c>
      <c r="QTN295" s="3">
        <v>93205</v>
      </c>
      <c r="QTO295" s="3">
        <v>93205</v>
      </c>
      <c r="QTP295" s="3">
        <v>93205</v>
      </c>
      <c r="QTQ295" s="3">
        <v>93205</v>
      </c>
      <c r="QTR295" s="3">
        <v>93205</v>
      </c>
      <c r="QTS295" s="3">
        <v>93205</v>
      </c>
      <c r="QTT295" s="3">
        <v>93205</v>
      </c>
      <c r="QTU295" s="3">
        <v>93205</v>
      </c>
      <c r="QTV295" s="3">
        <v>93205</v>
      </c>
      <c r="QTW295" s="3">
        <v>93205</v>
      </c>
      <c r="QTX295" s="3">
        <v>93205</v>
      </c>
      <c r="QTY295" s="3">
        <v>93205</v>
      </c>
      <c r="QTZ295" s="3">
        <v>93205</v>
      </c>
      <c r="QUA295" s="3">
        <v>93205</v>
      </c>
      <c r="QUB295" s="3">
        <v>93205</v>
      </c>
      <c r="QUC295" s="3">
        <v>93205</v>
      </c>
      <c r="QUD295" s="3">
        <v>93205</v>
      </c>
      <c r="QUE295" s="3">
        <v>93205</v>
      </c>
      <c r="QUF295" s="3">
        <v>93205</v>
      </c>
      <c r="QUG295" s="3">
        <v>93205</v>
      </c>
      <c r="QUH295" s="3">
        <v>93205</v>
      </c>
      <c r="QUI295" s="3">
        <v>93205</v>
      </c>
      <c r="QUJ295" s="3">
        <v>93205</v>
      </c>
      <c r="QUK295" s="3">
        <v>93205</v>
      </c>
      <c r="QUL295" s="3">
        <v>93205</v>
      </c>
      <c r="QUM295" s="3">
        <v>93205</v>
      </c>
      <c r="QUN295" s="3">
        <v>93205</v>
      </c>
      <c r="QUO295" s="3">
        <v>93205</v>
      </c>
      <c r="QUP295" s="3">
        <v>93205</v>
      </c>
      <c r="QUQ295" s="3">
        <v>93205</v>
      </c>
      <c r="QUR295" s="3">
        <v>93205</v>
      </c>
      <c r="QUS295" s="3">
        <v>93205</v>
      </c>
      <c r="QUT295" s="3">
        <v>93205</v>
      </c>
      <c r="QUU295" s="3">
        <v>93205</v>
      </c>
      <c r="QUV295" s="3">
        <v>93205</v>
      </c>
      <c r="QUW295" s="3">
        <v>93205</v>
      </c>
      <c r="QUX295" s="3">
        <v>93205</v>
      </c>
      <c r="QUY295" s="3">
        <v>93205</v>
      </c>
      <c r="QUZ295" s="3">
        <v>93205</v>
      </c>
      <c r="QVA295" s="3">
        <v>93205</v>
      </c>
      <c r="QVB295" s="3">
        <v>93205</v>
      </c>
      <c r="QVC295" s="3">
        <v>93205</v>
      </c>
      <c r="QVD295" s="3">
        <v>93205</v>
      </c>
      <c r="QVE295" s="3">
        <v>93205</v>
      </c>
      <c r="QVF295" s="3">
        <v>93205</v>
      </c>
      <c r="QVG295" s="3">
        <v>93205</v>
      </c>
      <c r="QVH295" s="3">
        <v>93205</v>
      </c>
      <c r="QVI295" s="3">
        <v>93205</v>
      </c>
      <c r="QVJ295" s="3">
        <v>93205</v>
      </c>
      <c r="QVK295" s="3">
        <v>93205</v>
      </c>
      <c r="QVL295" s="3">
        <v>93205</v>
      </c>
      <c r="QVM295" s="3">
        <v>93205</v>
      </c>
      <c r="QVN295" s="3">
        <v>93205</v>
      </c>
      <c r="QVO295" s="3">
        <v>93205</v>
      </c>
      <c r="QVP295" s="3">
        <v>93205</v>
      </c>
      <c r="QVQ295" s="3">
        <v>93205</v>
      </c>
      <c r="QVR295" s="3">
        <v>93205</v>
      </c>
      <c r="QVS295" s="3">
        <v>93205</v>
      </c>
      <c r="QVT295" s="3">
        <v>93205</v>
      </c>
      <c r="QVU295" s="3">
        <v>93205</v>
      </c>
      <c r="QVV295" s="3">
        <v>93205</v>
      </c>
      <c r="QVW295" s="3">
        <v>93205</v>
      </c>
      <c r="QVX295" s="3">
        <v>93205</v>
      </c>
      <c r="QVY295" s="3">
        <v>93205</v>
      </c>
      <c r="QVZ295" s="3">
        <v>93205</v>
      </c>
      <c r="QWA295" s="3">
        <v>93205</v>
      </c>
      <c r="QWB295" s="3">
        <v>93205</v>
      </c>
      <c r="QWC295" s="3">
        <v>93205</v>
      </c>
      <c r="QWD295" s="3">
        <v>93205</v>
      </c>
      <c r="QWE295" s="3">
        <v>93205</v>
      </c>
      <c r="QWF295" s="3">
        <v>93205</v>
      </c>
      <c r="QWG295" s="3">
        <v>93205</v>
      </c>
      <c r="QWH295" s="3">
        <v>93205</v>
      </c>
      <c r="QWI295" s="3">
        <v>93205</v>
      </c>
      <c r="QWJ295" s="3">
        <v>93205</v>
      </c>
      <c r="QWK295" s="3">
        <v>93205</v>
      </c>
      <c r="QWL295" s="3">
        <v>93205</v>
      </c>
      <c r="QWM295" s="3">
        <v>93205</v>
      </c>
      <c r="QWN295" s="3">
        <v>93205</v>
      </c>
      <c r="QWO295" s="3">
        <v>93205</v>
      </c>
      <c r="QWP295" s="3">
        <v>93205</v>
      </c>
      <c r="QWQ295" s="3">
        <v>93205</v>
      </c>
      <c r="QWR295" s="3">
        <v>93205</v>
      </c>
      <c r="QWS295" s="3">
        <v>93205</v>
      </c>
      <c r="QWT295" s="3">
        <v>93205</v>
      </c>
      <c r="QWU295" s="3">
        <v>93205</v>
      </c>
      <c r="QWV295" s="3">
        <v>93205</v>
      </c>
      <c r="QWW295" s="3">
        <v>93205</v>
      </c>
      <c r="QWX295" s="3">
        <v>93205</v>
      </c>
      <c r="QWY295" s="3">
        <v>93205</v>
      </c>
      <c r="QWZ295" s="3">
        <v>93205</v>
      </c>
      <c r="QXA295" s="3">
        <v>93205</v>
      </c>
      <c r="QXB295" s="3">
        <v>93205</v>
      </c>
      <c r="QXC295" s="3">
        <v>93205</v>
      </c>
      <c r="QXD295" s="3">
        <v>93205</v>
      </c>
      <c r="QXE295" s="3">
        <v>93205</v>
      </c>
      <c r="QXF295" s="3">
        <v>93205</v>
      </c>
      <c r="QXG295" s="3">
        <v>93205</v>
      </c>
      <c r="QXH295" s="3">
        <v>93205</v>
      </c>
      <c r="QXI295" s="3">
        <v>93205</v>
      </c>
      <c r="QXJ295" s="3">
        <v>93205</v>
      </c>
      <c r="QXK295" s="3">
        <v>93205</v>
      </c>
      <c r="QXL295" s="3">
        <v>93205</v>
      </c>
      <c r="QXM295" s="3">
        <v>93205</v>
      </c>
      <c r="QXN295" s="3">
        <v>93205</v>
      </c>
      <c r="QXO295" s="3">
        <v>93205</v>
      </c>
      <c r="QXP295" s="3">
        <v>93205</v>
      </c>
      <c r="QXQ295" s="3">
        <v>93205</v>
      </c>
      <c r="QXR295" s="3">
        <v>93205</v>
      </c>
      <c r="QXS295" s="3">
        <v>93205</v>
      </c>
      <c r="QXT295" s="3">
        <v>93205</v>
      </c>
      <c r="QXU295" s="3">
        <v>93205</v>
      </c>
      <c r="QXV295" s="3">
        <v>93205</v>
      </c>
      <c r="QXW295" s="3">
        <v>93205</v>
      </c>
      <c r="QXX295" s="3">
        <v>93205</v>
      </c>
      <c r="QXY295" s="3">
        <v>93205</v>
      </c>
      <c r="QXZ295" s="3">
        <v>93205</v>
      </c>
      <c r="QYA295" s="3">
        <v>93205</v>
      </c>
      <c r="QYB295" s="3">
        <v>93205</v>
      </c>
      <c r="QYC295" s="3">
        <v>93205</v>
      </c>
      <c r="QYD295" s="3">
        <v>93205</v>
      </c>
      <c r="QYE295" s="3">
        <v>93205</v>
      </c>
      <c r="QYF295" s="3">
        <v>93205</v>
      </c>
      <c r="QYG295" s="3">
        <v>93205</v>
      </c>
      <c r="QYH295" s="3">
        <v>93205</v>
      </c>
      <c r="QYI295" s="3">
        <v>93205</v>
      </c>
      <c r="QYJ295" s="3">
        <v>93205</v>
      </c>
      <c r="QYK295" s="3">
        <v>93205</v>
      </c>
      <c r="QYL295" s="3">
        <v>93205</v>
      </c>
      <c r="QYM295" s="3">
        <v>93205</v>
      </c>
      <c r="QYN295" s="3">
        <v>93205</v>
      </c>
      <c r="QYO295" s="3">
        <v>93205</v>
      </c>
      <c r="QYP295" s="3">
        <v>93205</v>
      </c>
      <c r="QYQ295" s="3">
        <v>93205</v>
      </c>
      <c r="QYR295" s="3">
        <v>93205</v>
      </c>
      <c r="QYS295" s="3">
        <v>93205</v>
      </c>
      <c r="QYT295" s="3">
        <v>93205</v>
      </c>
      <c r="QYU295" s="3">
        <v>93205</v>
      </c>
      <c r="QYV295" s="3">
        <v>93205</v>
      </c>
      <c r="QYW295" s="3">
        <v>93205</v>
      </c>
      <c r="QYX295" s="3">
        <v>93205</v>
      </c>
      <c r="QYY295" s="3">
        <v>93205</v>
      </c>
      <c r="QYZ295" s="3">
        <v>93205</v>
      </c>
      <c r="QZA295" s="3">
        <v>93205</v>
      </c>
      <c r="QZB295" s="3">
        <v>93205</v>
      </c>
      <c r="QZC295" s="3">
        <v>93205</v>
      </c>
      <c r="QZD295" s="3">
        <v>93205</v>
      </c>
      <c r="QZE295" s="3">
        <v>93205</v>
      </c>
      <c r="QZF295" s="3">
        <v>93205</v>
      </c>
      <c r="QZG295" s="3">
        <v>93205</v>
      </c>
      <c r="QZH295" s="3">
        <v>93205</v>
      </c>
      <c r="QZI295" s="3">
        <v>93205</v>
      </c>
      <c r="QZJ295" s="3">
        <v>93205</v>
      </c>
      <c r="QZK295" s="3">
        <v>93205</v>
      </c>
      <c r="QZL295" s="3">
        <v>93205</v>
      </c>
      <c r="QZM295" s="3">
        <v>93205</v>
      </c>
      <c r="QZN295" s="3">
        <v>93205</v>
      </c>
      <c r="QZO295" s="3">
        <v>93205</v>
      </c>
      <c r="QZP295" s="3">
        <v>93205</v>
      </c>
      <c r="QZQ295" s="3">
        <v>93205</v>
      </c>
      <c r="QZR295" s="3">
        <v>93205</v>
      </c>
      <c r="QZS295" s="3">
        <v>93205</v>
      </c>
      <c r="QZT295" s="3">
        <v>93205</v>
      </c>
      <c r="QZU295" s="3">
        <v>93205</v>
      </c>
      <c r="QZV295" s="3">
        <v>93205</v>
      </c>
      <c r="QZW295" s="3">
        <v>93205</v>
      </c>
      <c r="QZX295" s="3">
        <v>93205</v>
      </c>
      <c r="QZY295" s="3">
        <v>93205</v>
      </c>
      <c r="QZZ295" s="3">
        <v>93205</v>
      </c>
      <c r="RAA295" s="3">
        <v>93205</v>
      </c>
      <c r="RAB295" s="3">
        <v>93205</v>
      </c>
      <c r="RAC295" s="3">
        <v>93205</v>
      </c>
      <c r="RAD295" s="3">
        <v>93205</v>
      </c>
      <c r="RAE295" s="3">
        <v>93205</v>
      </c>
      <c r="RAF295" s="3">
        <v>93205</v>
      </c>
      <c r="RAG295" s="3">
        <v>93205</v>
      </c>
      <c r="RAH295" s="3">
        <v>93205</v>
      </c>
      <c r="RAI295" s="3">
        <v>93205</v>
      </c>
      <c r="RAJ295" s="3">
        <v>93205</v>
      </c>
      <c r="RAK295" s="3">
        <v>93205</v>
      </c>
      <c r="RAL295" s="3">
        <v>93205</v>
      </c>
      <c r="RAM295" s="3">
        <v>93205</v>
      </c>
      <c r="RAN295" s="3">
        <v>93205</v>
      </c>
      <c r="RAO295" s="3">
        <v>93205</v>
      </c>
      <c r="RAP295" s="3">
        <v>93205</v>
      </c>
      <c r="RAQ295" s="3">
        <v>93205</v>
      </c>
      <c r="RAR295" s="3">
        <v>93205</v>
      </c>
      <c r="RAS295" s="3">
        <v>93205</v>
      </c>
      <c r="RAT295" s="3">
        <v>93205</v>
      </c>
      <c r="RAU295" s="3">
        <v>93205</v>
      </c>
      <c r="RAV295" s="3">
        <v>93205</v>
      </c>
      <c r="RAW295" s="3">
        <v>93205</v>
      </c>
      <c r="RAX295" s="3">
        <v>93205</v>
      </c>
      <c r="RAY295" s="3">
        <v>93205</v>
      </c>
      <c r="RAZ295" s="3">
        <v>93205</v>
      </c>
      <c r="RBA295" s="3">
        <v>93205</v>
      </c>
      <c r="RBB295" s="3">
        <v>93205</v>
      </c>
      <c r="RBC295" s="3">
        <v>93205</v>
      </c>
      <c r="RBD295" s="3">
        <v>93205</v>
      </c>
      <c r="RBE295" s="3">
        <v>93205</v>
      </c>
      <c r="RBF295" s="3">
        <v>93205</v>
      </c>
      <c r="RBG295" s="3">
        <v>93205</v>
      </c>
      <c r="RBH295" s="3">
        <v>93205</v>
      </c>
      <c r="RBI295" s="3">
        <v>93205</v>
      </c>
      <c r="RBJ295" s="3">
        <v>93205</v>
      </c>
      <c r="RBK295" s="3">
        <v>93205</v>
      </c>
      <c r="RBL295" s="3">
        <v>93205</v>
      </c>
      <c r="RBM295" s="3">
        <v>93205</v>
      </c>
      <c r="RBN295" s="3">
        <v>93205</v>
      </c>
      <c r="RBO295" s="3">
        <v>93205</v>
      </c>
      <c r="RBP295" s="3">
        <v>93205</v>
      </c>
      <c r="RBQ295" s="3">
        <v>93205</v>
      </c>
      <c r="RBR295" s="3">
        <v>93205</v>
      </c>
      <c r="RBS295" s="3">
        <v>93205</v>
      </c>
      <c r="RBT295" s="3">
        <v>93205</v>
      </c>
      <c r="RBU295" s="3">
        <v>93205</v>
      </c>
      <c r="RBV295" s="3">
        <v>93205</v>
      </c>
      <c r="RBW295" s="3">
        <v>93205</v>
      </c>
      <c r="RBX295" s="3">
        <v>93205</v>
      </c>
      <c r="RBY295" s="3">
        <v>93205</v>
      </c>
      <c r="RBZ295" s="3">
        <v>93205</v>
      </c>
      <c r="RCA295" s="3">
        <v>93205</v>
      </c>
      <c r="RCB295" s="3">
        <v>93205</v>
      </c>
      <c r="RCC295" s="3">
        <v>93205</v>
      </c>
      <c r="RCD295" s="3">
        <v>93205</v>
      </c>
      <c r="RCE295" s="3">
        <v>93205</v>
      </c>
      <c r="RCF295" s="3">
        <v>93205</v>
      </c>
      <c r="RCG295" s="3">
        <v>93205</v>
      </c>
      <c r="RCH295" s="3">
        <v>93205</v>
      </c>
      <c r="RCI295" s="3">
        <v>93205</v>
      </c>
      <c r="RCJ295" s="3">
        <v>93205</v>
      </c>
      <c r="RCK295" s="3">
        <v>93205</v>
      </c>
      <c r="RCL295" s="3">
        <v>93205</v>
      </c>
      <c r="RCM295" s="3">
        <v>93205</v>
      </c>
      <c r="RCN295" s="3">
        <v>93205</v>
      </c>
      <c r="RCO295" s="3">
        <v>93205</v>
      </c>
      <c r="RCP295" s="3">
        <v>93205</v>
      </c>
      <c r="RCQ295" s="3">
        <v>93205</v>
      </c>
      <c r="RCR295" s="3">
        <v>93205</v>
      </c>
      <c r="RCS295" s="3">
        <v>93205</v>
      </c>
      <c r="RCT295" s="3">
        <v>93205</v>
      </c>
      <c r="RCU295" s="3">
        <v>93205</v>
      </c>
      <c r="RCV295" s="3">
        <v>93205</v>
      </c>
      <c r="RCW295" s="3">
        <v>93205</v>
      </c>
      <c r="RCX295" s="3">
        <v>93205</v>
      </c>
      <c r="RCY295" s="3">
        <v>93205</v>
      </c>
      <c r="RCZ295" s="3">
        <v>93205</v>
      </c>
      <c r="RDA295" s="3">
        <v>93205</v>
      </c>
      <c r="RDB295" s="3">
        <v>93205</v>
      </c>
      <c r="RDC295" s="3">
        <v>93205</v>
      </c>
      <c r="RDD295" s="3">
        <v>93205</v>
      </c>
      <c r="RDE295" s="3">
        <v>93205</v>
      </c>
      <c r="RDF295" s="3">
        <v>93205</v>
      </c>
      <c r="RDG295" s="3">
        <v>93205</v>
      </c>
      <c r="RDH295" s="3">
        <v>93205</v>
      </c>
      <c r="RDI295" s="3">
        <v>93205</v>
      </c>
      <c r="RDJ295" s="3">
        <v>93205</v>
      </c>
      <c r="RDK295" s="3">
        <v>93205</v>
      </c>
      <c r="RDL295" s="3">
        <v>93205</v>
      </c>
      <c r="RDM295" s="3">
        <v>93205</v>
      </c>
      <c r="RDN295" s="3">
        <v>93205</v>
      </c>
      <c r="RDO295" s="3">
        <v>93205</v>
      </c>
      <c r="RDP295" s="3">
        <v>93205</v>
      </c>
      <c r="RDQ295" s="3">
        <v>93205</v>
      </c>
      <c r="RDR295" s="3">
        <v>93205</v>
      </c>
      <c r="RDS295" s="3">
        <v>93205</v>
      </c>
      <c r="RDT295" s="3">
        <v>93205</v>
      </c>
      <c r="RDU295" s="3">
        <v>93205</v>
      </c>
      <c r="RDV295" s="3">
        <v>93205</v>
      </c>
      <c r="RDW295" s="3">
        <v>93205</v>
      </c>
      <c r="RDX295" s="3">
        <v>93205</v>
      </c>
      <c r="RDY295" s="3">
        <v>93205</v>
      </c>
      <c r="RDZ295" s="3">
        <v>93205</v>
      </c>
      <c r="REA295" s="3">
        <v>93205</v>
      </c>
      <c r="REB295" s="3">
        <v>93205</v>
      </c>
      <c r="REC295" s="3">
        <v>93205</v>
      </c>
      <c r="RED295" s="3">
        <v>93205</v>
      </c>
      <c r="REE295" s="3">
        <v>93205</v>
      </c>
      <c r="REF295" s="3">
        <v>93205</v>
      </c>
      <c r="REG295" s="3">
        <v>93205</v>
      </c>
      <c r="REH295" s="3">
        <v>93205</v>
      </c>
      <c r="REI295" s="3">
        <v>93205</v>
      </c>
      <c r="REJ295" s="3">
        <v>93205</v>
      </c>
      <c r="REK295" s="3">
        <v>93205</v>
      </c>
      <c r="REL295" s="3">
        <v>93205</v>
      </c>
      <c r="REM295" s="3">
        <v>93205</v>
      </c>
      <c r="REN295" s="3">
        <v>93205</v>
      </c>
      <c r="REO295" s="3">
        <v>93205</v>
      </c>
      <c r="REP295" s="3">
        <v>93205</v>
      </c>
      <c r="REQ295" s="3">
        <v>93205</v>
      </c>
      <c r="RER295" s="3">
        <v>93205</v>
      </c>
      <c r="RES295" s="3">
        <v>93205</v>
      </c>
      <c r="RET295" s="3">
        <v>93205</v>
      </c>
      <c r="REU295" s="3">
        <v>93205</v>
      </c>
      <c r="REV295" s="3">
        <v>93205</v>
      </c>
      <c r="REW295" s="3">
        <v>93205</v>
      </c>
      <c r="REX295" s="3">
        <v>93205</v>
      </c>
      <c r="REY295" s="3">
        <v>93205</v>
      </c>
      <c r="REZ295" s="3">
        <v>93205</v>
      </c>
      <c r="RFA295" s="3">
        <v>93205</v>
      </c>
      <c r="RFB295" s="3">
        <v>93205</v>
      </c>
      <c r="RFC295" s="3">
        <v>93205</v>
      </c>
      <c r="RFD295" s="3">
        <v>93205</v>
      </c>
      <c r="RFE295" s="3">
        <v>93205</v>
      </c>
      <c r="RFF295" s="3">
        <v>93205</v>
      </c>
      <c r="RFG295" s="3">
        <v>93205</v>
      </c>
      <c r="RFH295" s="3">
        <v>93205</v>
      </c>
      <c r="RFI295" s="3">
        <v>93205</v>
      </c>
      <c r="RFJ295" s="3">
        <v>93205</v>
      </c>
      <c r="RFK295" s="3">
        <v>93205</v>
      </c>
      <c r="RFL295" s="3">
        <v>93205</v>
      </c>
      <c r="RFM295" s="3">
        <v>93205</v>
      </c>
      <c r="RFN295" s="3">
        <v>93205</v>
      </c>
      <c r="RFO295" s="3">
        <v>93205</v>
      </c>
      <c r="RFP295" s="3">
        <v>93205</v>
      </c>
      <c r="RFQ295" s="3">
        <v>93205</v>
      </c>
      <c r="RFR295" s="3">
        <v>93205</v>
      </c>
      <c r="RFS295" s="3">
        <v>93205</v>
      </c>
      <c r="RFT295" s="3">
        <v>93205</v>
      </c>
      <c r="RFU295" s="3">
        <v>93205</v>
      </c>
      <c r="RFV295" s="3">
        <v>93205</v>
      </c>
      <c r="RFW295" s="3">
        <v>93205</v>
      </c>
      <c r="RFX295" s="3">
        <v>93205</v>
      </c>
      <c r="RFY295" s="3">
        <v>93205</v>
      </c>
      <c r="RFZ295" s="3">
        <v>93205</v>
      </c>
      <c r="RGA295" s="3">
        <v>93205</v>
      </c>
      <c r="RGB295" s="3">
        <v>93205</v>
      </c>
      <c r="RGC295" s="3">
        <v>93205</v>
      </c>
      <c r="RGD295" s="3">
        <v>93205</v>
      </c>
      <c r="RGE295" s="3">
        <v>93205</v>
      </c>
      <c r="RGF295" s="3">
        <v>93205</v>
      </c>
      <c r="RGG295" s="3">
        <v>93205</v>
      </c>
      <c r="RGH295" s="3">
        <v>93205</v>
      </c>
      <c r="RGI295" s="3">
        <v>93205</v>
      </c>
      <c r="RGJ295" s="3">
        <v>93205</v>
      </c>
      <c r="RGK295" s="3">
        <v>93205</v>
      </c>
      <c r="RGL295" s="3">
        <v>93205</v>
      </c>
      <c r="RGM295" s="3">
        <v>93205</v>
      </c>
      <c r="RGN295" s="3">
        <v>93205</v>
      </c>
      <c r="RGO295" s="3">
        <v>93205</v>
      </c>
      <c r="RGP295" s="3">
        <v>93205</v>
      </c>
      <c r="RGQ295" s="3">
        <v>93205</v>
      </c>
      <c r="RGR295" s="3">
        <v>93205</v>
      </c>
      <c r="RGS295" s="3">
        <v>93205</v>
      </c>
      <c r="RGT295" s="3">
        <v>93205</v>
      </c>
      <c r="RGU295" s="3">
        <v>93205</v>
      </c>
      <c r="RGV295" s="3">
        <v>93205</v>
      </c>
      <c r="RGW295" s="3">
        <v>93205</v>
      </c>
      <c r="RGX295" s="3">
        <v>93205</v>
      </c>
      <c r="RGY295" s="3">
        <v>93205</v>
      </c>
      <c r="RGZ295" s="3">
        <v>93205</v>
      </c>
      <c r="RHA295" s="3">
        <v>93205</v>
      </c>
      <c r="RHB295" s="3">
        <v>93205</v>
      </c>
      <c r="RHC295" s="3">
        <v>93205</v>
      </c>
      <c r="RHD295" s="3">
        <v>93205</v>
      </c>
      <c r="RHE295" s="3">
        <v>93205</v>
      </c>
      <c r="RHF295" s="3">
        <v>93205</v>
      </c>
      <c r="RHG295" s="3">
        <v>93205</v>
      </c>
      <c r="RHH295" s="3">
        <v>93205</v>
      </c>
      <c r="RHI295" s="3">
        <v>93205</v>
      </c>
      <c r="RHJ295" s="3">
        <v>93205</v>
      </c>
      <c r="RHK295" s="3">
        <v>93205</v>
      </c>
      <c r="RHL295" s="3">
        <v>93205</v>
      </c>
      <c r="RHM295" s="3">
        <v>93205</v>
      </c>
      <c r="RHN295" s="3">
        <v>93205</v>
      </c>
      <c r="RHO295" s="3">
        <v>93205</v>
      </c>
      <c r="RHP295" s="3">
        <v>93205</v>
      </c>
      <c r="RHQ295" s="3">
        <v>93205</v>
      </c>
      <c r="RHR295" s="3">
        <v>93205</v>
      </c>
      <c r="RHS295" s="3">
        <v>93205</v>
      </c>
      <c r="RHT295" s="3">
        <v>93205</v>
      </c>
      <c r="RHU295" s="3">
        <v>93205</v>
      </c>
      <c r="RHV295" s="3">
        <v>93205</v>
      </c>
      <c r="RHW295" s="3">
        <v>93205</v>
      </c>
      <c r="RHX295" s="3">
        <v>93205</v>
      </c>
      <c r="RHY295" s="3">
        <v>93205</v>
      </c>
      <c r="RHZ295" s="3">
        <v>93205</v>
      </c>
      <c r="RIA295" s="3">
        <v>93205</v>
      </c>
      <c r="RIB295" s="3">
        <v>93205</v>
      </c>
      <c r="RIC295" s="3">
        <v>93205</v>
      </c>
      <c r="RID295" s="3">
        <v>93205</v>
      </c>
      <c r="RIE295" s="3">
        <v>93205</v>
      </c>
      <c r="RIF295" s="3">
        <v>93205</v>
      </c>
      <c r="RIG295" s="3">
        <v>93205</v>
      </c>
      <c r="RIH295" s="3">
        <v>93205</v>
      </c>
      <c r="RII295" s="3">
        <v>93205</v>
      </c>
      <c r="RIJ295" s="3">
        <v>93205</v>
      </c>
      <c r="RIK295" s="3">
        <v>93205</v>
      </c>
      <c r="RIL295" s="3">
        <v>93205</v>
      </c>
      <c r="RIM295" s="3">
        <v>93205</v>
      </c>
      <c r="RIN295" s="3">
        <v>93205</v>
      </c>
      <c r="RIO295" s="3">
        <v>93205</v>
      </c>
      <c r="RIP295" s="3">
        <v>93205</v>
      </c>
      <c r="RIQ295" s="3">
        <v>93205</v>
      </c>
      <c r="RIR295" s="3">
        <v>93205</v>
      </c>
      <c r="RIS295" s="3">
        <v>93205</v>
      </c>
      <c r="RIT295" s="3">
        <v>93205</v>
      </c>
      <c r="RIU295" s="3">
        <v>93205</v>
      </c>
      <c r="RIV295" s="3">
        <v>93205</v>
      </c>
      <c r="RIW295" s="3">
        <v>93205</v>
      </c>
      <c r="RIX295" s="3">
        <v>93205</v>
      </c>
      <c r="RIY295" s="3">
        <v>93205</v>
      </c>
      <c r="RIZ295" s="3">
        <v>93205</v>
      </c>
      <c r="RJA295" s="3">
        <v>93205</v>
      </c>
      <c r="RJB295" s="3">
        <v>93205</v>
      </c>
      <c r="RJC295" s="3">
        <v>93205</v>
      </c>
      <c r="RJD295" s="3">
        <v>93205</v>
      </c>
      <c r="RJE295" s="3">
        <v>93205</v>
      </c>
      <c r="RJF295" s="3">
        <v>93205</v>
      </c>
      <c r="RJG295" s="3">
        <v>93205</v>
      </c>
      <c r="RJH295" s="3">
        <v>93205</v>
      </c>
      <c r="RJI295" s="3">
        <v>93205</v>
      </c>
      <c r="RJJ295" s="3">
        <v>93205</v>
      </c>
      <c r="RJK295" s="3">
        <v>93205</v>
      </c>
      <c r="RJL295" s="3">
        <v>93205</v>
      </c>
      <c r="RJM295" s="3">
        <v>93205</v>
      </c>
      <c r="RJN295" s="3">
        <v>93205</v>
      </c>
      <c r="RJO295" s="3">
        <v>93205</v>
      </c>
      <c r="RJP295" s="3">
        <v>93205</v>
      </c>
      <c r="RJQ295" s="3">
        <v>93205</v>
      </c>
      <c r="RJR295" s="3">
        <v>93205</v>
      </c>
      <c r="RJS295" s="3">
        <v>93205</v>
      </c>
      <c r="RJT295" s="3">
        <v>93205</v>
      </c>
      <c r="RJU295" s="3">
        <v>93205</v>
      </c>
      <c r="RJV295" s="3">
        <v>93205</v>
      </c>
      <c r="RJW295" s="3">
        <v>93205</v>
      </c>
      <c r="RJX295" s="3">
        <v>93205</v>
      </c>
      <c r="RJY295" s="3">
        <v>93205</v>
      </c>
      <c r="RJZ295" s="3">
        <v>93205</v>
      </c>
      <c r="RKA295" s="3">
        <v>93205</v>
      </c>
      <c r="RKB295" s="3">
        <v>93205</v>
      </c>
      <c r="RKC295" s="3">
        <v>93205</v>
      </c>
      <c r="RKD295" s="3">
        <v>93205</v>
      </c>
      <c r="RKE295" s="3">
        <v>93205</v>
      </c>
      <c r="RKF295" s="3">
        <v>93205</v>
      </c>
      <c r="RKG295" s="3">
        <v>93205</v>
      </c>
      <c r="RKH295" s="3">
        <v>93205</v>
      </c>
      <c r="RKI295" s="3">
        <v>93205</v>
      </c>
      <c r="RKJ295" s="3">
        <v>93205</v>
      </c>
      <c r="RKK295" s="3">
        <v>93205</v>
      </c>
      <c r="RKL295" s="3">
        <v>93205</v>
      </c>
      <c r="RKM295" s="3">
        <v>93205</v>
      </c>
      <c r="RKN295" s="3">
        <v>93205</v>
      </c>
      <c r="RKO295" s="3">
        <v>93205</v>
      </c>
      <c r="RKP295" s="3">
        <v>93205</v>
      </c>
      <c r="RKQ295" s="3">
        <v>93205</v>
      </c>
      <c r="RKR295" s="3">
        <v>93205</v>
      </c>
      <c r="RKS295" s="3">
        <v>93205</v>
      </c>
      <c r="RKT295" s="3">
        <v>93205</v>
      </c>
      <c r="RKU295" s="3">
        <v>93205</v>
      </c>
      <c r="RKV295" s="3">
        <v>93205</v>
      </c>
      <c r="RKW295" s="3">
        <v>93205</v>
      </c>
      <c r="RKX295" s="3">
        <v>93205</v>
      </c>
      <c r="RKY295" s="3">
        <v>93205</v>
      </c>
      <c r="RKZ295" s="3">
        <v>93205</v>
      </c>
      <c r="RLA295" s="3">
        <v>93205</v>
      </c>
      <c r="RLB295" s="3">
        <v>93205</v>
      </c>
      <c r="RLC295" s="3">
        <v>93205</v>
      </c>
      <c r="RLD295" s="3">
        <v>93205</v>
      </c>
      <c r="RLE295" s="3">
        <v>93205</v>
      </c>
      <c r="RLF295" s="3">
        <v>93205</v>
      </c>
      <c r="RLG295" s="3">
        <v>93205</v>
      </c>
      <c r="RLH295" s="3">
        <v>93205</v>
      </c>
      <c r="RLI295" s="3">
        <v>93205</v>
      </c>
      <c r="RLJ295" s="3">
        <v>93205</v>
      </c>
      <c r="RLK295" s="3">
        <v>93205</v>
      </c>
      <c r="RLL295" s="3">
        <v>93205</v>
      </c>
      <c r="RLM295" s="3">
        <v>93205</v>
      </c>
      <c r="RLN295" s="3">
        <v>93205</v>
      </c>
      <c r="RLO295" s="3">
        <v>93205</v>
      </c>
      <c r="RLP295" s="3">
        <v>93205</v>
      </c>
      <c r="RLQ295" s="3">
        <v>93205</v>
      </c>
      <c r="RLR295" s="3">
        <v>93205</v>
      </c>
      <c r="RLS295" s="3">
        <v>93205</v>
      </c>
      <c r="RLT295" s="3">
        <v>93205</v>
      </c>
      <c r="RLU295" s="3">
        <v>93205</v>
      </c>
      <c r="RLV295" s="3">
        <v>93205</v>
      </c>
      <c r="RLW295" s="3">
        <v>93205</v>
      </c>
      <c r="RLX295" s="3">
        <v>93205</v>
      </c>
      <c r="RLY295" s="3">
        <v>93205</v>
      </c>
      <c r="RLZ295" s="3">
        <v>93205</v>
      </c>
      <c r="RMA295" s="3">
        <v>93205</v>
      </c>
      <c r="RMB295" s="3">
        <v>93205</v>
      </c>
      <c r="RMC295" s="3">
        <v>93205</v>
      </c>
      <c r="RMD295" s="3">
        <v>93205</v>
      </c>
      <c r="RME295" s="3">
        <v>93205</v>
      </c>
      <c r="RMF295" s="3">
        <v>93205</v>
      </c>
      <c r="RMG295" s="3">
        <v>93205</v>
      </c>
      <c r="RMH295" s="3">
        <v>93205</v>
      </c>
      <c r="RMI295" s="3">
        <v>93205</v>
      </c>
      <c r="RMJ295" s="3">
        <v>93205</v>
      </c>
      <c r="RMK295" s="3">
        <v>93205</v>
      </c>
      <c r="RML295" s="3">
        <v>93205</v>
      </c>
      <c r="RMM295" s="3">
        <v>93205</v>
      </c>
      <c r="RMN295" s="3">
        <v>93205</v>
      </c>
      <c r="RMO295" s="3">
        <v>93205</v>
      </c>
      <c r="RMP295" s="3">
        <v>93205</v>
      </c>
      <c r="RMQ295" s="3">
        <v>93205</v>
      </c>
      <c r="RMR295" s="3">
        <v>93205</v>
      </c>
      <c r="RMS295" s="3">
        <v>93205</v>
      </c>
      <c r="RMT295" s="3">
        <v>93205</v>
      </c>
      <c r="RMU295" s="3">
        <v>93205</v>
      </c>
      <c r="RMV295" s="3">
        <v>93205</v>
      </c>
      <c r="RMW295" s="3">
        <v>93205</v>
      </c>
      <c r="RMX295" s="3">
        <v>93205</v>
      </c>
      <c r="RMY295" s="3">
        <v>93205</v>
      </c>
      <c r="RMZ295" s="3">
        <v>93205</v>
      </c>
      <c r="RNA295" s="3">
        <v>93205</v>
      </c>
      <c r="RNB295" s="3">
        <v>93205</v>
      </c>
      <c r="RNC295" s="3">
        <v>93205</v>
      </c>
      <c r="RND295" s="3">
        <v>93205</v>
      </c>
      <c r="RNE295" s="3">
        <v>93205</v>
      </c>
      <c r="RNF295" s="3">
        <v>93205</v>
      </c>
      <c r="RNG295" s="3">
        <v>93205</v>
      </c>
      <c r="RNH295" s="3">
        <v>93205</v>
      </c>
      <c r="RNI295" s="3">
        <v>93205</v>
      </c>
      <c r="RNJ295" s="3">
        <v>93205</v>
      </c>
      <c r="RNK295" s="3">
        <v>93205</v>
      </c>
      <c r="RNL295" s="3">
        <v>93205</v>
      </c>
      <c r="RNM295" s="3">
        <v>93205</v>
      </c>
      <c r="RNN295" s="3">
        <v>93205</v>
      </c>
      <c r="RNO295" s="3">
        <v>93205</v>
      </c>
      <c r="RNP295" s="3">
        <v>93205</v>
      </c>
      <c r="RNQ295" s="3">
        <v>93205</v>
      </c>
      <c r="RNR295" s="3">
        <v>93205</v>
      </c>
      <c r="RNS295" s="3">
        <v>93205</v>
      </c>
      <c r="RNT295" s="3">
        <v>93205</v>
      </c>
      <c r="RNU295" s="3">
        <v>93205</v>
      </c>
      <c r="RNV295" s="3">
        <v>93205</v>
      </c>
      <c r="RNW295" s="3">
        <v>93205</v>
      </c>
      <c r="RNX295" s="3">
        <v>93205</v>
      </c>
      <c r="RNY295" s="3">
        <v>93205</v>
      </c>
      <c r="RNZ295" s="3">
        <v>93205</v>
      </c>
      <c r="ROA295" s="3">
        <v>93205</v>
      </c>
      <c r="ROB295" s="3">
        <v>93205</v>
      </c>
      <c r="ROC295" s="3">
        <v>93205</v>
      </c>
      <c r="ROD295" s="3">
        <v>93205</v>
      </c>
      <c r="ROE295" s="3">
        <v>93205</v>
      </c>
      <c r="ROF295" s="3">
        <v>93205</v>
      </c>
      <c r="ROG295" s="3">
        <v>93205</v>
      </c>
      <c r="ROH295" s="3">
        <v>93205</v>
      </c>
      <c r="ROI295" s="3">
        <v>93205</v>
      </c>
      <c r="ROJ295" s="3">
        <v>93205</v>
      </c>
      <c r="ROK295" s="3">
        <v>93205</v>
      </c>
      <c r="ROL295" s="3">
        <v>93205</v>
      </c>
      <c r="ROM295" s="3">
        <v>93205</v>
      </c>
      <c r="RON295" s="3">
        <v>93205</v>
      </c>
      <c r="ROO295" s="3">
        <v>93205</v>
      </c>
      <c r="ROP295" s="3">
        <v>93205</v>
      </c>
      <c r="ROQ295" s="3">
        <v>93205</v>
      </c>
      <c r="ROR295" s="3">
        <v>93205</v>
      </c>
      <c r="ROS295" s="3">
        <v>93205</v>
      </c>
      <c r="ROT295" s="3">
        <v>93205</v>
      </c>
      <c r="ROU295" s="3">
        <v>93205</v>
      </c>
      <c r="ROV295" s="3">
        <v>93205</v>
      </c>
      <c r="ROW295" s="3">
        <v>93205</v>
      </c>
      <c r="ROX295" s="3">
        <v>93205</v>
      </c>
      <c r="ROY295" s="3">
        <v>93205</v>
      </c>
      <c r="ROZ295" s="3">
        <v>93205</v>
      </c>
      <c r="RPA295" s="3">
        <v>93205</v>
      </c>
      <c r="RPB295" s="3">
        <v>93205</v>
      </c>
      <c r="RPC295" s="3">
        <v>93205</v>
      </c>
      <c r="RPD295" s="3">
        <v>93205</v>
      </c>
      <c r="RPE295" s="3">
        <v>93205</v>
      </c>
      <c r="RPF295" s="3">
        <v>93205</v>
      </c>
      <c r="RPG295" s="3">
        <v>93205</v>
      </c>
      <c r="RPH295" s="3">
        <v>93205</v>
      </c>
      <c r="RPI295" s="3">
        <v>93205</v>
      </c>
      <c r="RPJ295" s="3">
        <v>93205</v>
      </c>
      <c r="RPK295" s="3">
        <v>93205</v>
      </c>
      <c r="RPL295" s="3">
        <v>93205</v>
      </c>
      <c r="RPM295" s="3">
        <v>93205</v>
      </c>
      <c r="RPN295" s="3">
        <v>93205</v>
      </c>
      <c r="RPO295" s="3">
        <v>93205</v>
      </c>
      <c r="RPP295" s="3">
        <v>93205</v>
      </c>
      <c r="RPQ295" s="3">
        <v>93205</v>
      </c>
      <c r="RPR295" s="3">
        <v>93205</v>
      </c>
      <c r="RPS295" s="3">
        <v>93205</v>
      </c>
      <c r="RPT295" s="3">
        <v>93205</v>
      </c>
      <c r="RPU295" s="3">
        <v>93205</v>
      </c>
      <c r="RPV295" s="3">
        <v>93205</v>
      </c>
      <c r="RPW295" s="3">
        <v>93205</v>
      </c>
      <c r="RPX295" s="3">
        <v>93205</v>
      </c>
      <c r="RPY295" s="3">
        <v>93205</v>
      </c>
      <c r="RPZ295" s="3">
        <v>93205</v>
      </c>
      <c r="RQA295" s="3">
        <v>93205</v>
      </c>
      <c r="RQB295" s="3">
        <v>93205</v>
      </c>
      <c r="RQC295" s="3">
        <v>93205</v>
      </c>
      <c r="RQD295" s="3">
        <v>93205</v>
      </c>
      <c r="RQE295" s="3">
        <v>93205</v>
      </c>
      <c r="RQF295" s="3">
        <v>93205</v>
      </c>
      <c r="RQG295" s="3">
        <v>93205</v>
      </c>
      <c r="RQH295" s="3">
        <v>93205</v>
      </c>
      <c r="RQI295" s="3">
        <v>93205</v>
      </c>
      <c r="RQJ295" s="3">
        <v>93205</v>
      </c>
      <c r="RQK295" s="3">
        <v>93205</v>
      </c>
      <c r="RQL295" s="3">
        <v>93205</v>
      </c>
      <c r="RQM295" s="3">
        <v>93205</v>
      </c>
      <c r="RQN295" s="3">
        <v>93205</v>
      </c>
      <c r="RQO295" s="3">
        <v>93205</v>
      </c>
      <c r="RQP295" s="3">
        <v>93205</v>
      </c>
      <c r="RQQ295" s="3">
        <v>93205</v>
      </c>
      <c r="RQR295" s="3">
        <v>93205</v>
      </c>
      <c r="RQS295" s="3">
        <v>93205</v>
      </c>
      <c r="RQT295" s="3">
        <v>93205</v>
      </c>
      <c r="RQU295" s="3">
        <v>93205</v>
      </c>
      <c r="RQV295" s="3">
        <v>93205</v>
      </c>
      <c r="RQW295" s="3">
        <v>93205</v>
      </c>
      <c r="RQX295" s="3">
        <v>93205</v>
      </c>
      <c r="RQY295" s="3">
        <v>93205</v>
      </c>
      <c r="RQZ295" s="3">
        <v>93205</v>
      </c>
      <c r="RRA295" s="3">
        <v>93205</v>
      </c>
      <c r="RRB295" s="3">
        <v>93205</v>
      </c>
      <c r="RRC295" s="3">
        <v>93205</v>
      </c>
      <c r="RRD295" s="3">
        <v>93205</v>
      </c>
      <c r="RRE295" s="3">
        <v>93205</v>
      </c>
      <c r="RRF295" s="3">
        <v>93205</v>
      </c>
      <c r="RRG295" s="3">
        <v>93205</v>
      </c>
      <c r="RRH295" s="3">
        <v>93205</v>
      </c>
      <c r="RRI295" s="3">
        <v>93205</v>
      </c>
      <c r="RRJ295" s="3">
        <v>93205</v>
      </c>
      <c r="RRK295" s="3">
        <v>93205</v>
      </c>
      <c r="RRL295" s="3">
        <v>93205</v>
      </c>
      <c r="RRM295" s="3">
        <v>93205</v>
      </c>
      <c r="RRN295" s="3">
        <v>93205</v>
      </c>
      <c r="RRO295" s="3">
        <v>93205</v>
      </c>
      <c r="RRP295" s="3">
        <v>93205</v>
      </c>
      <c r="RRQ295" s="3">
        <v>93205</v>
      </c>
      <c r="RRR295" s="3">
        <v>93205</v>
      </c>
      <c r="RRS295" s="3">
        <v>93205</v>
      </c>
      <c r="RRT295" s="3">
        <v>93205</v>
      </c>
      <c r="RRU295" s="3">
        <v>93205</v>
      </c>
      <c r="RRV295" s="3">
        <v>93205</v>
      </c>
      <c r="RRW295" s="3">
        <v>93205</v>
      </c>
      <c r="RRX295" s="3">
        <v>93205</v>
      </c>
      <c r="RRY295" s="3">
        <v>93205</v>
      </c>
      <c r="RRZ295" s="3">
        <v>93205</v>
      </c>
      <c r="RSA295" s="3">
        <v>93205</v>
      </c>
      <c r="RSB295" s="3">
        <v>93205</v>
      </c>
      <c r="RSC295" s="3">
        <v>93205</v>
      </c>
      <c r="RSD295" s="3">
        <v>93205</v>
      </c>
      <c r="RSE295" s="3">
        <v>93205</v>
      </c>
      <c r="RSF295" s="3">
        <v>93205</v>
      </c>
      <c r="RSG295" s="3">
        <v>93205</v>
      </c>
      <c r="RSH295" s="3">
        <v>93205</v>
      </c>
      <c r="RSI295" s="3">
        <v>93205</v>
      </c>
      <c r="RSJ295" s="3">
        <v>93205</v>
      </c>
      <c r="RSK295" s="3">
        <v>93205</v>
      </c>
      <c r="RSL295" s="3">
        <v>93205</v>
      </c>
      <c r="RSM295" s="3">
        <v>93205</v>
      </c>
      <c r="RSN295" s="3">
        <v>93205</v>
      </c>
      <c r="RSO295" s="3">
        <v>93205</v>
      </c>
      <c r="RSP295" s="3">
        <v>93205</v>
      </c>
      <c r="RSQ295" s="3">
        <v>93205</v>
      </c>
      <c r="RSR295" s="3">
        <v>93205</v>
      </c>
      <c r="RSS295" s="3">
        <v>93205</v>
      </c>
      <c r="RST295" s="3">
        <v>93205</v>
      </c>
      <c r="RSU295" s="3">
        <v>93205</v>
      </c>
      <c r="RSV295" s="3">
        <v>93205</v>
      </c>
      <c r="RSW295" s="3">
        <v>93205</v>
      </c>
      <c r="RSX295" s="3">
        <v>93205</v>
      </c>
      <c r="RSY295" s="3">
        <v>93205</v>
      </c>
      <c r="RSZ295" s="3">
        <v>93205</v>
      </c>
      <c r="RTA295" s="3">
        <v>93205</v>
      </c>
      <c r="RTB295" s="3">
        <v>93205</v>
      </c>
      <c r="RTC295" s="3">
        <v>93205</v>
      </c>
      <c r="RTD295" s="3">
        <v>93205</v>
      </c>
      <c r="RTE295" s="3">
        <v>93205</v>
      </c>
      <c r="RTF295" s="3">
        <v>93205</v>
      </c>
      <c r="RTG295" s="3">
        <v>93205</v>
      </c>
      <c r="RTH295" s="3">
        <v>93205</v>
      </c>
      <c r="RTI295" s="3">
        <v>93205</v>
      </c>
      <c r="RTJ295" s="3">
        <v>93205</v>
      </c>
      <c r="RTK295" s="3">
        <v>93205</v>
      </c>
      <c r="RTL295" s="3">
        <v>93205</v>
      </c>
      <c r="RTM295" s="3">
        <v>93205</v>
      </c>
      <c r="RTN295" s="3">
        <v>93205</v>
      </c>
      <c r="RTO295" s="3">
        <v>93205</v>
      </c>
      <c r="RTP295" s="3">
        <v>93205</v>
      </c>
      <c r="RTQ295" s="3">
        <v>93205</v>
      </c>
      <c r="RTR295" s="3">
        <v>93205</v>
      </c>
      <c r="RTS295" s="3">
        <v>93205</v>
      </c>
      <c r="RTT295" s="3">
        <v>93205</v>
      </c>
      <c r="RTU295" s="3">
        <v>93205</v>
      </c>
      <c r="RTV295" s="3">
        <v>93205</v>
      </c>
      <c r="RTW295" s="3">
        <v>93205</v>
      </c>
      <c r="RTX295" s="3">
        <v>93205</v>
      </c>
      <c r="RTY295" s="3">
        <v>93205</v>
      </c>
      <c r="RTZ295" s="3">
        <v>93205</v>
      </c>
      <c r="RUA295" s="3">
        <v>93205</v>
      </c>
      <c r="RUB295" s="3">
        <v>93205</v>
      </c>
      <c r="RUC295" s="3">
        <v>93205</v>
      </c>
      <c r="RUD295" s="3">
        <v>93205</v>
      </c>
      <c r="RUE295" s="3">
        <v>93205</v>
      </c>
      <c r="RUF295" s="3">
        <v>93205</v>
      </c>
      <c r="RUG295" s="3">
        <v>93205</v>
      </c>
      <c r="RUH295" s="3">
        <v>93205</v>
      </c>
      <c r="RUI295" s="3">
        <v>93205</v>
      </c>
      <c r="RUJ295" s="3">
        <v>93205</v>
      </c>
      <c r="RUK295" s="3">
        <v>93205</v>
      </c>
      <c r="RUL295" s="3">
        <v>93205</v>
      </c>
      <c r="RUM295" s="3">
        <v>93205</v>
      </c>
      <c r="RUN295" s="3">
        <v>93205</v>
      </c>
      <c r="RUO295" s="3">
        <v>93205</v>
      </c>
      <c r="RUP295" s="3">
        <v>93205</v>
      </c>
      <c r="RUQ295" s="3">
        <v>93205</v>
      </c>
      <c r="RUR295" s="3">
        <v>93205</v>
      </c>
      <c r="RUS295" s="3">
        <v>93205</v>
      </c>
      <c r="RUT295" s="3">
        <v>93205</v>
      </c>
      <c r="RUU295" s="3">
        <v>93205</v>
      </c>
      <c r="RUV295" s="3">
        <v>93205</v>
      </c>
      <c r="RUW295" s="3">
        <v>93205</v>
      </c>
      <c r="RUX295" s="3">
        <v>93205</v>
      </c>
      <c r="RUY295" s="3">
        <v>93205</v>
      </c>
      <c r="RUZ295" s="3">
        <v>93205</v>
      </c>
      <c r="RVA295" s="3">
        <v>93205</v>
      </c>
      <c r="RVB295" s="3">
        <v>93205</v>
      </c>
      <c r="RVC295" s="3">
        <v>93205</v>
      </c>
      <c r="RVD295" s="3">
        <v>93205</v>
      </c>
      <c r="RVE295" s="3">
        <v>93205</v>
      </c>
      <c r="RVF295" s="3">
        <v>93205</v>
      </c>
      <c r="RVG295" s="3">
        <v>93205</v>
      </c>
      <c r="RVH295" s="3">
        <v>93205</v>
      </c>
      <c r="RVI295" s="3">
        <v>93205</v>
      </c>
      <c r="RVJ295" s="3">
        <v>93205</v>
      </c>
      <c r="RVK295" s="3">
        <v>93205</v>
      </c>
      <c r="RVL295" s="3">
        <v>93205</v>
      </c>
      <c r="RVM295" s="3">
        <v>93205</v>
      </c>
      <c r="RVN295" s="3">
        <v>93205</v>
      </c>
      <c r="RVO295" s="3">
        <v>93205</v>
      </c>
      <c r="RVP295" s="3">
        <v>93205</v>
      </c>
      <c r="RVQ295" s="3">
        <v>93205</v>
      </c>
      <c r="RVR295" s="3">
        <v>93205</v>
      </c>
      <c r="RVS295" s="3">
        <v>93205</v>
      </c>
      <c r="RVT295" s="3">
        <v>93205</v>
      </c>
      <c r="RVU295" s="3">
        <v>93205</v>
      </c>
      <c r="RVV295" s="3">
        <v>93205</v>
      </c>
      <c r="RVW295" s="3">
        <v>93205</v>
      </c>
      <c r="RVX295" s="3">
        <v>93205</v>
      </c>
      <c r="RVY295" s="3">
        <v>93205</v>
      </c>
      <c r="RVZ295" s="3">
        <v>93205</v>
      </c>
      <c r="RWA295" s="3">
        <v>93205</v>
      </c>
      <c r="RWB295" s="3">
        <v>93205</v>
      </c>
      <c r="RWC295" s="3">
        <v>93205</v>
      </c>
      <c r="RWD295" s="3">
        <v>93205</v>
      </c>
      <c r="RWE295" s="3">
        <v>93205</v>
      </c>
      <c r="RWF295" s="3">
        <v>93205</v>
      </c>
      <c r="RWG295" s="3">
        <v>93205</v>
      </c>
      <c r="RWH295" s="3">
        <v>93205</v>
      </c>
      <c r="RWI295" s="3">
        <v>93205</v>
      </c>
      <c r="RWJ295" s="3">
        <v>93205</v>
      </c>
      <c r="RWK295" s="3">
        <v>93205</v>
      </c>
      <c r="RWL295" s="3">
        <v>93205</v>
      </c>
      <c r="RWM295" s="3">
        <v>93205</v>
      </c>
      <c r="RWN295" s="3">
        <v>93205</v>
      </c>
      <c r="RWO295" s="3">
        <v>93205</v>
      </c>
      <c r="RWP295" s="3">
        <v>93205</v>
      </c>
      <c r="RWQ295" s="3">
        <v>93205</v>
      </c>
      <c r="RWR295" s="3">
        <v>93205</v>
      </c>
      <c r="RWS295" s="3">
        <v>93205</v>
      </c>
      <c r="RWT295" s="3">
        <v>93205</v>
      </c>
      <c r="RWU295" s="3">
        <v>93205</v>
      </c>
      <c r="RWV295" s="3">
        <v>93205</v>
      </c>
      <c r="RWW295" s="3">
        <v>93205</v>
      </c>
      <c r="RWX295" s="3">
        <v>93205</v>
      </c>
      <c r="RWY295" s="3">
        <v>93205</v>
      </c>
      <c r="RWZ295" s="3">
        <v>93205</v>
      </c>
      <c r="RXA295" s="3">
        <v>93205</v>
      </c>
      <c r="RXB295" s="3">
        <v>93205</v>
      </c>
      <c r="RXC295" s="3">
        <v>93205</v>
      </c>
      <c r="RXD295" s="3">
        <v>93205</v>
      </c>
      <c r="RXE295" s="3">
        <v>93205</v>
      </c>
      <c r="RXF295" s="3">
        <v>93205</v>
      </c>
      <c r="RXG295" s="3">
        <v>93205</v>
      </c>
      <c r="RXH295" s="3">
        <v>93205</v>
      </c>
      <c r="RXI295" s="3">
        <v>93205</v>
      </c>
      <c r="RXJ295" s="3">
        <v>93205</v>
      </c>
      <c r="RXK295" s="3">
        <v>93205</v>
      </c>
      <c r="RXL295" s="3">
        <v>93205</v>
      </c>
      <c r="RXM295" s="3">
        <v>93205</v>
      </c>
      <c r="RXN295" s="3">
        <v>93205</v>
      </c>
      <c r="RXO295" s="3">
        <v>93205</v>
      </c>
      <c r="RXP295" s="3">
        <v>93205</v>
      </c>
      <c r="RXQ295" s="3">
        <v>93205</v>
      </c>
      <c r="RXR295" s="3">
        <v>93205</v>
      </c>
      <c r="RXS295" s="3">
        <v>93205</v>
      </c>
      <c r="RXT295" s="3">
        <v>93205</v>
      </c>
      <c r="RXU295" s="3">
        <v>93205</v>
      </c>
      <c r="RXV295" s="3">
        <v>93205</v>
      </c>
      <c r="RXW295" s="3">
        <v>93205</v>
      </c>
      <c r="RXX295" s="3">
        <v>93205</v>
      </c>
      <c r="RXY295" s="3">
        <v>93205</v>
      </c>
      <c r="RXZ295" s="3">
        <v>93205</v>
      </c>
      <c r="RYA295" s="3">
        <v>93205</v>
      </c>
      <c r="RYB295" s="3">
        <v>93205</v>
      </c>
      <c r="RYC295" s="3">
        <v>93205</v>
      </c>
      <c r="RYD295" s="3">
        <v>93205</v>
      </c>
      <c r="RYE295" s="3">
        <v>93205</v>
      </c>
      <c r="RYF295" s="3">
        <v>93205</v>
      </c>
      <c r="RYG295" s="3">
        <v>93205</v>
      </c>
      <c r="RYH295" s="3">
        <v>93205</v>
      </c>
      <c r="RYI295" s="3">
        <v>93205</v>
      </c>
      <c r="RYJ295" s="3">
        <v>93205</v>
      </c>
      <c r="RYK295" s="3">
        <v>93205</v>
      </c>
      <c r="RYL295" s="3">
        <v>93205</v>
      </c>
      <c r="RYM295" s="3">
        <v>93205</v>
      </c>
      <c r="RYN295" s="3">
        <v>93205</v>
      </c>
      <c r="RYO295" s="3">
        <v>93205</v>
      </c>
      <c r="RYP295" s="3">
        <v>93205</v>
      </c>
      <c r="RYQ295" s="3">
        <v>93205</v>
      </c>
      <c r="RYR295" s="3">
        <v>93205</v>
      </c>
      <c r="RYS295" s="3">
        <v>93205</v>
      </c>
      <c r="RYT295" s="3">
        <v>93205</v>
      </c>
      <c r="RYU295" s="3">
        <v>93205</v>
      </c>
      <c r="RYV295" s="3">
        <v>93205</v>
      </c>
      <c r="RYW295" s="3">
        <v>93205</v>
      </c>
      <c r="RYX295" s="3">
        <v>93205</v>
      </c>
      <c r="RYY295" s="3">
        <v>93205</v>
      </c>
      <c r="RYZ295" s="3">
        <v>93205</v>
      </c>
      <c r="RZA295" s="3">
        <v>93205</v>
      </c>
      <c r="RZB295" s="3">
        <v>93205</v>
      </c>
      <c r="RZC295" s="3">
        <v>93205</v>
      </c>
      <c r="RZD295" s="3">
        <v>93205</v>
      </c>
      <c r="RZE295" s="3">
        <v>93205</v>
      </c>
      <c r="RZF295" s="3">
        <v>93205</v>
      </c>
      <c r="RZG295" s="3">
        <v>93205</v>
      </c>
      <c r="RZH295" s="3">
        <v>93205</v>
      </c>
      <c r="RZI295" s="3">
        <v>93205</v>
      </c>
      <c r="RZJ295" s="3">
        <v>93205</v>
      </c>
      <c r="RZK295" s="3">
        <v>93205</v>
      </c>
      <c r="RZL295" s="3">
        <v>93205</v>
      </c>
      <c r="RZM295" s="3">
        <v>93205</v>
      </c>
      <c r="RZN295" s="3">
        <v>93205</v>
      </c>
      <c r="RZO295" s="3">
        <v>93205</v>
      </c>
      <c r="RZP295" s="3">
        <v>93205</v>
      </c>
      <c r="RZQ295" s="3">
        <v>93205</v>
      </c>
      <c r="RZR295" s="3">
        <v>93205</v>
      </c>
      <c r="RZS295" s="3">
        <v>93205</v>
      </c>
      <c r="RZT295" s="3">
        <v>93205</v>
      </c>
      <c r="RZU295" s="3">
        <v>93205</v>
      </c>
      <c r="RZV295" s="3">
        <v>93205</v>
      </c>
      <c r="RZW295" s="3">
        <v>93205</v>
      </c>
      <c r="RZX295" s="3">
        <v>93205</v>
      </c>
      <c r="RZY295" s="3">
        <v>93205</v>
      </c>
      <c r="RZZ295" s="3">
        <v>93205</v>
      </c>
      <c r="SAA295" s="3">
        <v>93205</v>
      </c>
      <c r="SAB295" s="3">
        <v>93205</v>
      </c>
      <c r="SAC295" s="3">
        <v>93205</v>
      </c>
      <c r="SAD295" s="3">
        <v>93205</v>
      </c>
      <c r="SAE295" s="3">
        <v>93205</v>
      </c>
      <c r="SAF295" s="3">
        <v>93205</v>
      </c>
      <c r="SAG295" s="3">
        <v>93205</v>
      </c>
      <c r="SAH295" s="3">
        <v>93205</v>
      </c>
      <c r="SAI295" s="3">
        <v>93205</v>
      </c>
      <c r="SAJ295" s="3">
        <v>93205</v>
      </c>
      <c r="SAK295" s="3">
        <v>93205</v>
      </c>
      <c r="SAL295" s="3">
        <v>93205</v>
      </c>
      <c r="SAM295" s="3">
        <v>93205</v>
      </c>
      <c r="SAN295" s="3">
        <v>93205</v>
      </c>
      <c r="SAO295" s="3">
        <v>93205</v>
      </c>
      <c r="SAP295" s="3">
        <v>93205</v>
      </c>
      <c r="SAQ295" s="3">
        <v>93205</v>
      </c>
      <c r="SAR295" s="3">
        <v>93205</v>
      </c>
      <c r="SAS295" s="3">
        <v>93205</v>
      </c>
      <c r="SAT295" s="3">
        <v>93205</v>
      </c>
      <c r="SAU295" s="3">
        <v>93205</v>
      </c>
      <c r="SAV295" s="3">
        <v>93205</v>
      </c>
      <c r="SAW295" s="3">
        <v>93205</v>
      </c>
      <c r="SAX295" s="3">
        <v>93205</v>
      </c>
      <c r="SAY295" s="3">
        <v>93205</v>
      </c>
      <c r="SAZ295" s="3">
        <v>93205</v>
      </c>
      <c r="SBA295" s="3">
        <v>93205</v>
      </c>
      <c r="SBB295" s="3">
        <v>93205</v>
      </c>
      <c r="SBC295" s="3">
        <v>93205</v>
      </c>
      <c r="SBD295" s="3">
        <v>93205</v>
      </c>
      <c r="SBE295" s="3">
        <v>93205</v>
      </c>
      <c r="SBF295" s="3">
        <v>93205</v>
      </c>
      <c r="SBG295" s="3">
        <v>93205</v>
      </c>
      <c r="SBH295" s="3">
        <v>93205</v>
      </c>
      <c r="SBI295" s="3">
        <v>93205</v>
      </c>
      <c r="SBJ295" s="3">
        <v>93205</v>
      </c>
      <c r="SBK295" s="3">
        <v>93205</v>
      </c>
      <c r="SBL295" s="3">
        <v>93205</v>
      </c>
      <c r="SBM295" s="3">
        <v>93205</v>
      </c>
      <c r="SBN295" s="3">
        <v>93205</v>
      </c>
      <c r="SBO295" s="3">
        <v>93205</v>
      </c>
      <c r="SBP295" s="3">
        <v>93205</v>
      </c>
      <c r="SBQ295" s="3">
        <v>93205</v>
      </c>
      <c r="SBR295" s="3">
        <v>93205</v>
      </c>
      <c r="SBS295" s="3">
        <v>93205</v>
      </c>
      <c r="SBT295" s="3">
        <v>93205</v>
      </c>
      <c r="SBU295" s="3">
        <v>93205</v>
      </c>
      <c r="SBV295" s="3">
        <v>93205</v>
      </c>
      <c r="SBW295" s="3">
        <v>93205</v>
      </c>
      <c r="SBX295" s="3">
        <v>93205</v>
      </c>
      <c r="SBY295" s="3">
        <v>93205</v>
      </c>
      <c r="SBZ295" s="3">
        <v>93205</v>
      </c>
      <c r="SCA295" s="3">
        <v>93205</v>
      </c>
      <c r="SCB295" s="3">
        <v>93205</v>
      </c>
      <c r="SCC295" s="3">
        <v>93205</v>
      </c>
      <c r="SCD295" s="3">
        <v>93205</v>
      </c>
      <c r="SCE295" s="3">
        <v>93205</v>
      </c>
      <c r="SCF295" s="3">
        <v>93205</v>
      </c>
      <c r="SCG295" s="3">
        <v>93205</v>
      </c>
      <c r="SCH295" s="3">
        <v>93205</v>
      </c>
      <c r="SCI295" s="3">
        <v>93205</v>
      </c>
      <c r="SCJ295" s="3">
        <v>93205</v>
      </c>
      <c r="SCK295" s="3">
        <v>93205</v>
      </c>
      <c r="SCL295" s="3">
        <v>93205</v>
      </c>
      <c r="SCM295" s="3">
        <v>93205</v>
      </c>
      <c r="SCN295" s="3">
        <v>93205</v>
      </c>
      <c r="SCO295" s="3">
        <v>93205</v>
      </c>
      <c r="SCP295" s="3">
        <v>93205</v>
      </c>
      <c r="SCQ295" s="3">
        <v>93205</v>
      </c>
      <c r="SCR295" s="3">
        <v>93205</v>
      </c>
      <c r="SCS295" s="3">
        <v>93205</v>
      </c>
      <c r="SCT295" s="3">
        <v>93205</v>
      </c>
      <c r="SCU295" s="3">
        <v>93205</v>
      </c>
      <c r="SCV295" s="3">
        <v>93205</v>
      </c>
      <c r="SCW295" s="3">
        <v>93205</v>
      </c>
      <c r="SCX295" s="3">
        <v>93205</v>
      </c>
      <c r="SCY295" s="3">
        <v>93205</v>
      </c>
      <c r="SCZ295" s="3">
        <v>93205</v>
      </c>
      <c r="SDA295" s="3">
        <v>93205</v>
      </c>
      <c r="SDB295" s="3">
        <v>93205</v>
      </c>
      <c r="SDC295" s="3">
        <v>93205</v>
      </c>
      <c r="SDD295" s="3">
        <v>93205</v>
      </c>
      <c r="SDE295" s="3">
        <v>93205</v>
      </c>
      <c r="SDF295" s="3">
        <v>93205</v>
      </c>
      <c r="SDG295" s="3">
        <v>93205</v>
      </c>
      <c r="SDH295" s="3">
        <v>93205</v>
      </c>
      <c r="SDI295" s="3">
        <v>93205</v>
      </c>
      <c r="SDJ295" s="3">
        <v>93205</v>
      </c>
      <c r="SDK295" s="3">
        <v>93205</v>
      </c>
      <c r="SDL295" s="3">
        <v>93205</v>
      </c>
      <c r="SDM295" s="3">
        <v>93205</v>
      </c>
      <c r="SDN295" s="3">
        <v>93205</v>
      </c>
      <c r="SDO295" s="3">
        <v>93205</v>
      </c>
      <c r="SDP295" s="3">
        <v>93205</v>
      </c>
      <c r="SDQ295" s="3">
        <v>93205</v>
      </c>
      <c r="SDR295" s="3">
        <v>93205</v>
      </c>
      <c r="SDS295" s="3">
        <v>93205</v>
      </c>
      <c r="SDT295" s="3">
        <v>93205</v>
      </c>
      <c r="SDU295" s="3">
        <v>93205</v>
      </c>
      <c r="SDV295" s="3">
        <v>93205</v>
      </c>
      <c r="SDW295" s="3">
        <v>93205</v>
      </c>
      <c r="SDX295" s="3">
        <v>93205</v>
      </c>
      <c r="SDY295" s="3">
        <v>93205</v>
      </c>
      <c r="SDZ295" s="3">
        <v>93205</v>
      </c>
      <c r="SEA295" s="3">
        <v>93205</v>
      </c>
      <c r="SEB295" s="3">
        <v>93205</v>
      </c>
      <c r="SEC295" s="3">
        <v>93205</v>
      </c>
      <c r="SED295" s="3">
        <v>93205</v>
      </c>
      <c r="SEE295" s="3">
        <v>93205</v>
      </c>
      <c r="SEF295" s="3">
        <v>93205</v>
      </c>
      <c r="SEG295" s="3">
        <v>93205</v>
      </c>
      <c r="SEH295" s="3">
        <v>93205</v>
      </c>
      <c r="SEI295" s="3">
        <v>93205</v>
      </c>
      <c r="SEJ295" s="3">
        <v>93205</v>
      </c>
      <c r="SEK295" s="3">
        <v>93205</v>
      </c>
      <c r="SEL295" s="3">
        <v>93205</v>
      </c>
      <c r="SEM295" s="3">
        <v>93205</v>
      </c>
      <c r="SEN295" s="3">
        <v>93205</v>
      </c>
      <c r="SEO295" s="3">
        <v>93205</v>
      </c>
      <c r="SEP295" s="3">
        <v>93205</v>
      </c>
      <c r="SEQ295" s="3">
        <v>93205</v>
      </c>
      <c r="SER295" s="3">
        <v>93205</v>
      </c>
      <c r="SES295" s="3">
        <v>93205</v>
      </c>
      <c r="SET295" s="3">
        <v>93205</v>
      </c>
      <c r="SEU295" s="3">
        <v>93205</v>
      </c>
      <c r="SEV295" s="3">
        <v>93205</v>
      </c>
      <c r="SEW295" s="3">
        <v>93205</v>
      </c>
      <c r="SEX295" s="3">
        <v>93205</v>
      </c>
      <c r="SEY295" s="3">
        <v>93205</v>
      </c>
      <c r="SEZ295" s="3">
        <v>93205</v>
      </c>
      <c r="SFA295" s="3">
        <v>93205</v>
      </c>
      <c r="SFB295" s="3">
        <v>93205</v>
      </c>
      <c r="SFC295" s="3">
        <v>93205</v>
      </c>
      <c r="SFD295" s="3">
        <v>93205</v>
      </c>
      <c r="SFE295" s="3">
        <v>93205</v>
      </c>
      <c r="SFF295" s="3">
        <v>93205</v>
      </c>
      <c r="SFG295" s="3">
        <v>93205</v>
      </c>
      <c r="SFH295" s="3">
        <v>93205</v>
      </c>
      <c r="SFI295" s="3">
        <v>93205</v>
      </c>
      <c r="SFJ295" s="3">
        <v>93205</v>
      </c>
      <c r="SFK295" s="3">
        <v>93205</v>
      </c>
      <c r="SFL295" s="3">
        <v>93205</v>
      </c>
      <c r="SFM295" s="3">
        <v>93205</v>
      </c>
      <c r="SFN295" s="3">
        <v>93205</v>
      </c>
      <c r="SFO295" s="3">
        <v>93205</v>
      </c>
      <c r="SFP295" s="3">
        <v>93205</v>
      </c>
      <c r="SFQ295" s="3">
        <v>93205</v>
      </c>
      <c r="SFR295" s="3">
        <v>93205</v>
      </c>
      <c r="SFS295" s="3">
        <v>93205</v>
      </c>
      <c r="SFT295" s="3">
        <v>93205</v>
      </c>
      <c r="SFU295" s="3">
        <v>93205</v>
      </c>
      <c r="SFV295" s="3">
        <v>93205</v>
      </c>
      <c r="SFW295" s="3">
        <v>93205</v>
      </c>
      <c r="SFX295" s="3">
        <v>93205</v>
      </c>
      <c r="SFY295" s="3">
        <v>93205</v>
      </c>
      <c r="SFZ295" s="3">
        <v>93205</v>
      </c>
      <c r="SGA295" s="3">
        <v>93205</v>
      </c>
      <c r="SGB295" s="3">
        <v>93205</v>
      </c>
      <c r="SGC295" s="3">
        <v>93205</v>
      </c>
      <c r="SGD295" s="3">
        <v>93205</v>
      </c>
      <c r="SGE295" s="3">
        <v>93205</v>
      </c>
      <c r="SGF295" s="3">
        <v>93205</v>
      </c>
      <c r="SGG295" s="3">
        <v>93205</v>
      </c>
      <c r="SGH295" s="3">
        <v>93205</v>
      </c>
      <c r="SGI295" s="3">
        <v>93205</v>
      </c>
      <c r="SGJ295" s="3">
        <v>93205</v>
      </c>
      <c r="SGK295" s="3">
        <v>93205</v>
      </c>
      <c r="SGL295" s="3">
        <v>93205</v>
      </c>
      <c r="SGM295" s="3">
        <v>93205</v>
      </c>
      <c r="SGN295" s="3">
        <v>93205</v>
      </c>
      <c r="SGO295" s="3">
        <v>93205</v>
      </c>
      <c r="SGP295" s="3">
        <v>93205</v>
      </c>
      <c r="SGQ295" s="3">
        <v>93205</v>
      </c>
      <c r="SGR295" s="3">
        <v>93205</v>
      </c>
      <c r="SGS295" s="3">
        <v>93205</v>
      </c>
      <c r="SGT295" s="3">
        <v>93205</v>
      </c>
      <c r="SGU295" s="3">
        <v>93205</v>
      </c>
      <c r="SGV295" s="3">
        <v>93205</v>
      </c>
      <c r="SGW295" s="3">
        <v>93205</v>
      </c>
      <c r="SGX295" s="3">
        <v>93205</v>
      </c>
      <c r="SGY295" s="3">
        <v>93205</v>
      </c>
      <c r="SGZ295" s="3">
        <v>93205</v>
      </c>
      <c r="SHA295" s="3">
        <v>93205</v>
      </c>
      <c r="SHB295" s="3">
        <v>93205</v>
      </c>
      <c r="SHC295" s="3">
        <v>93205</v>
      </c>
      <c r="SHD295" s="3">
        <v>93205</v>
      </c>
      <c r="SHE295" s="3">
        <v>93205</v>
      </c>
      <c r="SHF295" s="3">
        <v>93205</v>
      </c>
      <c r="SHG295" s="3">
        <v>93205</v>
      </c>
      <c r="SHH295" s="3">
        <v>93205</v>
      </c>
      <c r="SHI295" s="3">
        <v>93205</v>
      </c>
      <c r="SHJ295" s="3">
        <v>93205</v>
      </c>
      <c r="SHK295" s="3">
        <v>93205</v>
      </c>
      <c r="SHL295" s="3">
        <v>93205</v>
      </c>
      <c r="SHM295" s="3">
        <v>93205</v>
      </c>
      <c r="SHN295" s="3">
        <v>93205</v>
      </c>
      <c r="SHO295" s="3">
        <v>93205</v>
      </c>
      <c r="SHP295" s="3">
        <v>93205</v>
      </c>
      <c r="SHQ295" s="3">
        <v>93205</v>
      </c>
      <c r="SHR295" s="3">
        <v>93205</v>
      </c>
      <c r="SHS295" s="3">
        <v>93205</v>
      </c>
      <c r="SHT295" s="3">
        <v>93205</v>
      </c>
      <c r="SHU295" s="3">
        <v>93205</v>
      </c>
      <c r="SHV295" s="3">
        <v>93205</v>
      </c>
      <c r="SHW295" s="3">
        <v>93205</v>
      </c>
      <c r="SHX295" s="3">
        <v>93205</v>
      </c>
      <c r="SHY295" s="3">
        <v>93205</v>
      </c>
      <c r="SHZ295" s="3">
        <v>93205</v>
      </c>
      <c r="SIA295" s="3">
        <v>93205</v>
      </c>
      <c r="SIB295" s="3">
        <v>93205</v>
      </c>
      <c r="SIC295" s="3">
        <v>93205</v>
      </c>
      <c r="SID295" s="3">
        <v>93205</v>
      </c>
      <c r="SIE295" s="3">
        <v>93205</v>
      </c>
      <c r="SIF295" s="3">
        <v>93205</v>
      </c>
      <c r="SIG295" s="3">
        <v>93205</v>
      </c>
      <c r="SIH295" s="3">
        <v>93205</v>
      </c>
      <c r="SII295" s="3">
        <v>93205</v>
      </c>
      <c r="SIJ295" s="3">
        <v>93205</v>
      </c>
      <c r="SIK295" s="3">
        <v>93205</v>
      </c>
      <c r="SIL295" s="3">
        <v>93205</v>
      </c>
      <c r="SIM295" s="3">
        <v>93205</v>
      </c>
      <c r="SIN295" s="3">
        <v>93205</v>
      </c>
      <c r="SIO295" s="3">
        <v>93205</v>
      </c>
      <c r="SIP295" s="3">
        <v>93205</v>
      </c>
      <c r="SIQ295" s="3">
        <v>93205</v>
      </c>
      <c r="SIR295" s="3">
        <v>93205</v>
      </c>
      <c r="SIS295" s="3">
        <v>93205</v>
      </c>
      <c r="SIT295" s="3">
        <v>93205</v>
      </c>
      <c r="SIU295" s="3">
        <v>93205</v>
      </c>
      <c r="SIV295" s="3">
        <v>93205</v>
      </c>
      <c r="SIW295" s="3">
        <v>93205</v>
      </c>
      <c r="SIX295" s="3">
        <v>93205</v>
      </c>
      <c r="SIY295" s="3">
        <v>93205</v>
      </c>
      <c r="SIZ295" s="3">
        <v>93205</v>
      </c>
      <c r="SJA295" s="3">
        <v>93205</v>
      </c>
      <c r="SJB295" s="3">
        <v>93205</v>
      </c>
      <c r="SJC295" s="3">
        <v>93205</v>
      </c>
      <c r="SJD295" s="3">
        <v>93205</v>
      </c>
      <c r="SJE295" s="3">
        <v>93205</v>
      </c>
      <c r="SJF295" s="3">
        <v>93205</v>
      </c>
      <c r="SJG295" s="3">
        <v>93205</v>
      </c>
      <c r="SJH295" s="3">
        <v>93205</v>
      </c>
      <c r="SJI295" s="3">
        <v>93205</v>
      </c>
      <c r="SJJ295" s="3">
        <v>93205</v>
      </c>
      <c r="SJK295" s="3">
        <v>93205</v>
      </c>
      <c r="SJL295" s="3">
        <v>93205</v>
      </c>
      <c r="SJM295" s="3">
        <v>93205</v>
      </c>
      <c r="SJN295" s="3">
        <v>93205</v>
      </c>
      <c r="SJO295" s="3">
        <v>93205</v>
      </c>
      <c r="SJP295" s="3">
        <v>93205</v>
      </c>
      <c r="SJQ295" s="3">
        <v>93205</v>
      </c>
      <c r="SJR295" s="3">
        <v>93205</v>
      </c>
      <c r="SJS295" s="3">
        <v>93205</v>
      </c>
      <c r="SJT295" s="3">
        <v>93205</v>
      </c>
      <c r="SJU295" s="3">
        <v>93205</v>
      </c>
      <c r="SJV295" s="3">
        <v>93205</v>
      </c>
      <c r="SJW295" s="3">
        <v>93205</v>
      </c>
      <c r="SJX295" s="3">
        <v>93205</v>
      </c>
      <c r="SJY295" s="3">
        <v>93205</v>
      </c>
      <c r="SJZ295" s="3">
        <v>93205</v>
      </c>
      <c r="SKA295" s="3">
        <v>93205</v>
      </c>
      <c r="SKB295" s="3">
        <v>93205</v>
      </c>
      <c r="SKC295" s="3">
        <v>93205</v>
      </c>
      <c r="SKD295" s="3">
        <v>93205</v>
      </c>
      <c r="SKE295" s="3">
        <v>93205</v>
      </c>
      <c r="SKF295" s="3">
        <v>93205</v>
      </c>
      <c r="SKG295" s="3">
        <v>93205</v>
      </c>
      <c r="SKH295" s="3">
        <v>93205</v>
      </c>
      <c r="SKI295" s="3">
        <v>93205</v>
      </c>
      <c r="SKJ295" s="3">
        <v>93205</v>
      </c>
      <c r="SKK295" s="3">
        <v>93205</v>
      </c>
      <c r="SKL295" s="3">
        <v>93205</v>
      </c>
      <c r="SKM295" s="3">
        <v>93205</v>
      </c>
      <c r="SKN295" s="3">
        <v>93205</v>
      </c>
      <c r="SKO295" s="3">
        <v>93205</v>
      </c>
      <c r="SKP295" s="3">
        <v>93205</v>
      </c>
      <c r="SKQ295" s="3">
        <v>93205</v>
      </c>
      <c r="SKR295" s="3">
        <v>93205</v>
      </c>
      <c r="SKS295" s="3">
        <v>93205</v>
      </c>
      <c r="SKT295" s="3">
        <v>93205</v>
      </c>
      <c r="SKU295" s="3">
        <v>93205</v>
      </c>
      <c r="SKV295" s="3">
        <v>93205</v>
      </c>
      <c r="SKW295" s="3">
        <v>93205</v>
      </c>
      <c r="SKX295" s="3">
        <v>93205</v>
      </c>
      <c r="SKY295" s="3">
        <v>93205</v>
      </c>
      <c r="SKZ295" s="3">
        <v>93205</v>
      </c>
      <c r="SLA295" s="3">
        <v>93205</v>
      </c>
      <c r="SLB295" s="3">
        <v>93205</v>
      </c>
      <c r="SLC295" s="3">
        <v>93205</v>
      </c>
      <c r="SLD295" s="3">
        <v>93205</v>
      </c>
      <c r="SLE295" s="3">
        <v>93205</v>
      </c>
      <c r="SLF295" s="3">
        <v>93205</v>
      </c>
      <c r="SLG295" s="3">
        <v>93205</v>
      </c>
      <c r="SLH295" s="3">
        <v>93205</v>
      </c>
      <c r="SLI295" s="3">
        <v>93205</v>
      </c>
      <c r="SLJ295" s="3">
        <v>93205</v>
      </c>
      <c r="SLK295" s="3">
        <v>93205</v>
      </c>
      <c r="SLL295" s="3">
        <v>93205</v>
      </c>
      <c r="SLM295" s="3">
        <v>93205</v>
      </c>
      <c r="SLN295" s="3">
        <v>93205</v>
      </c>
      <c r="SLO295" s="3">
        <v>93205</v>
      </c>
      <c r="SLP295" s="3">
        <v>93205</v>
      </c>
      <c r="SLQ295" s="3">
        <v>93205</v>
      </c>
      <c r="SLR295" s="3">
        <v>93205</v>
      </c>
      <c r="SLS295" s="3">
        <v>93205</v>
      </c>
      <c r="SLT295" s="3">
        <v>93205</v>
      </c>
      <c r="SLU295" s="3">
        <v>93205</v>
      </c>
      <c r="SLV295" s="3">
        <v>93205</v>
      </c>
      <c r="SLW295" s="3">
        <v>93205</v>
      </c>
      <c r="SLX295" s="3">
        <v>93205</v>
      </c>
      <c r="SLY295" s="3">
        <v>93205</v>
      </c>
      <c r="SLZ295" s="3">
        <v>93205</v>
      </c>
      <c r="SMA295" s="3">
        <v>93205</v>
      </c>
      <c r="SMB295" s="3">
        <v>93205</v>
      </c>
      <c r="SMC295" s="3">
        <v>93205</v>
      </c>
      <c r="SMD295" s="3">
        <v>93205</v>
      </c>
      <c r="SME295" s="3">
        <v>93205</v>
      </c>
      <c r="SMF295" s="3">
        <v>93205</v>
      </c>
      <c r="SMG295" s="3">
        <v>93205</v>
      </c>
      <c r="SMH295" s="3">
        <v>93205</v>
      </c>
      <c r="SMI295" s="3">
        <v>93205</v>
      </c>
      <c r="SMJ295" s="3">
        <v>93205</v>
      </c>
      <c r="SMK295" s="3">
        <v>93205</v>
      </c>
      <c r="SML295" s="3">
        <v>93205</v>
      </c>
      <c r="SMM295" s="3">
        <v>93205</v>
      </c>
      <c r="SMN295" s="3">
        <v>93205</v>
      </c>
      <c r="SMO295" s="3">
        <v>93205</v>
      </c>
      <c r="SMP295" s="3">
        <v>93205</v>
      </c>
      <c r="SMQ295" s="3">
        <v>93205</v>
      </c>
      <c r="SMR295" s="3">
        <v>93205</v>
      </c>
      <c r="SMS295" s="3">
        <v>93205</v>
      </c>
      <c r="SMT295" s="3">
        <v>93205</v>
      </c>
      <c r="SMU295" s="3">
        <v>93205</v>
      </c>
      <c r="SMV295" s="3">
        <v>93205</v>
      </c>
      <c r="SMW295" s="3">
        <v>93205</v>
      </c>
      <c r="SMX295" s="3">
        <v>93205</v>
      </c>
      <c r="SMY295" s="3">
        <v>93205</v>
      </c>
      <c r="SMZ295" s="3">
        <v>93205</v>
      </c>
      <c r="SNA295" s="3">
        <v>93205</v>
      </c>
      <c r="SNB295" s="3">
        <v>93205</v>
      </c>
      <c r="SNC295" s="3">
        <v>93205</v>
      </c>
      <c r="SND295" s="3">
        <v>93205</v>
      </c>
      <c r="SNE295" s="3">
        <v>93205</v>
      </c>
      <c r="SNF295" s="3">
        <v>93205</v>
      </c>
      <c r="SNG295" s="3">
        <v>93205</v>
      </c>
      <c r="SNH295" s="3">
        <v>93205</v>
      </c>
      <c r="SNI295" s="3">
        <v>93205</v>
      </c>
      <c r="SNJ295" s="3">
        <v>93205</v>
      </c>
      <c r="SNK295" s="3">
        <v>93205</v>
      </c>
      <c r="SNL295" s="3">
        <v>93205</v>
      </c>
      <c r="SNM295" s="3">
        <v>93205</v>
      </c>
      <c r="SNN295" s="3">
        <v>93205</v>
      </c>
      <c r="SNO295" s="3">
        <v>93205</v>
      </c>
      <c r="SNP295" s="3">
        <v>93205</v>
      </c>
      <c r="SNQ295" s="3">
        <v>93205</v>
      </c>
      <c r="SNR295" s="3">
        <v>93205</v>
      </c>
      <c r="SNS295" s="3">
        <v>93205</v>
      </c>
      <c r="SNT295" s="3">
        <v>93205</v>
      </c>
      <c r="SNU295" s="3">
        <v>93205</v>
      </c>
      <c r="SNV295" s="3">
        <v>93205</v>
      </c>
      <c r="SNW295" s="3">
        <v>93205</v>
      </c>
      <c r="SNX295" s="3">
        <v>93205</v>
      </c>
      <c r="SNY295" s="3">
        <v>93205</v>
      </c>
      <c r="SNZ295" s="3">
        <v>93205</v>
      </c>
      <c r="SOA295" s="3">
        <v>93205</v>
      </c>
      <c r="SOB295" s="3">
        <v>93205</v>
      </c>
      <c r="SOC295" s="3">
        <v>93205</v>
      </c>
      <c r="SOD295" s="3">
        <v>93205</v>
      </c>
      <c r="SOE295" s="3">
        <v>93205</v>
      </c>
      <c r="SOF295" s="3">
        <v>93205</v>
      </c>
      <c r="SOG295" s="3">
        <v>93205</v>
      </c>
      <c r="SOH295" s="3">
        <v>93205</v>
      </c>
      <c r="SOI295" s="3">
        <v>93205</v>
      </c>
      <c r="SOJ295" s="3">
        <v>93205</v>
      </c>
      <c r="SOK295" s="3">
        <v>93205</v>
      </c>
      <c r="SOL295" s="3">
        <v>93205</v>
      </c>
      <c r="SOM295" s="3">
        <v>93205</v>
      </c>
      <c r="SON295" s="3">
        <v>93205</v>
      </c>
      <c r="SOO295" s="3">
        <v>93205</v>
      </c>
      <c r="SOP295" s="3">
        <v>93205</v>
      </c>
      <c r="SOQ295" s="3">
        <v>93205</v>
      </c>
      <c r="SOR295" s="3">
        <v>93205</v>
      </c>
      <c r="SOS295" s="3">
        <v>93205</v>
      </c>
      <c r="SOT295" s="3">
        <v>93205</v>
      </c>
      <c r="SOU295" s="3">
        <v>93205</v>
      </c>
      <c r="SOV295" s="3">
        <v>93205</v>
      </c>
      <c r="SOW295" s="3">
        <v>93205</v>
      </c>
      <c r="SOX295" s="3">
        <v>93205</v>
      </c>
      <c r="SOY295" s="3">
        <v>93205</v>
      </c>
      <c r="SOZ295" s="3">
        <v>93205</v>
      </c>
      <c r="SPA295" s="3">
        <v>93205</v>
      </c>
      <c r="SPB295" s="3">
        <v>93205</v>
      </c>
      <c r="SPC295" s="3">
        <v>93205</v>
      </c>
      <c r="SPD295" s="3">
        <v>93205</v>
      </c>
      <c r="SPE295" s="3">
        <v>93205</v>
      </c>
      <c r="SPF295" s="3">
        <v>93205</v>
      </c>
      <c r="SPG295" s="3">
        <v>93205</v>
      </c>
      <c r="SPH295" s="3">
        <v>93205</v>
      </c>
      <c r="SPI295" s="3">
        <v>93205</v>
      </c>
      <c r="SPJ295" s="3">
        <v>93205</v>
      </c>
      <c r="SPK295" s="3">
        <v>93205</v>
      </c>
      <c r="SPL295" s="3">
        <v>93205</v>
      </c>
      <c r="SPM295" s="3">
        <v>93205</v>
      </c>
      <c r="SPN295" s="3">
        <v>93205</v>
      </c>
      <c r="SPO295" s="3">
        <v>93205</v>
      </c>
      <c r="SPP295" s="3">
        <v>93205</v>
      </c>
      <c r="SPQ295" s="3">
        <v>93205</v>
      </c>
      <c r="SPR295" s="3">
        <v>93205</v>
      </c>
      <c r="SPS295" s="3">
        <v>93205</v>
      </c>
      <c r="SPT295" s="3">
        <v>93205</v>
      </c>
      <c r="SPU295" s="3">
        <v>93205</v>
      </c>
      <c r="SPV295" s="3">
        <v>93205</v>
      </c>
      <c r="SPW295" s="3">
        <v>93205</v>
      </c>
      <c r="SPX295" s="3">
        <v>93205</v>
      </c>
      <c r="SPY295" s="3">
        <v>93205</v>
      </c>
      <c r="SPZ295" s="3">
        <v>93205</v>
      </c>
      <c r="SQA295" s="3">
        <v>93205</v>
      </c>
      <c r="SQB295" s="3">
        <v>93205</v>
      </c>
      <c r="SQC295" s="3">
        <v>93205</v>
      </c>
      <c r="SQD295" s="3">
        <v>93205</v>
      </c>
      <c r="SQE295" s="3">
        <v>93205</v>
      </c>
      <c r="SQF295" s="3">
        <v>93205</v>
      </c>
      <c r="SQG295" s="3">
        <v>93205</v>
      </c>
      <c r="SQH295" s="3">
        <v>93205</v>
      </c>
      <c r="SQI295" s="3">
        <v>93205</v>
      </c>
      <c r="SQJ295" s="3">
        <v>93205</v>
      </c>
      <c r="SQK295" s="3">
        <v>93205</v>
      </c>
      <c r="SQL295" s="3">
        <v>93205</v>
      </c>
      <c r="SQM295" s="3">
        <v>93205</v>
      </c>
      <c r="SQN295" s="3">
        <v>93205</v>
      </c>
      <c r="SQO295" s="3">
        <v>93205</v>
      </c>
      <c r="SQP295" s="3">
        <v>93205</v>
      </c>
      <c r="SQQ295" s="3">
        <v>93205</v>
      </c>
      <c r="SQR295" s="3">
        <v>93205</v>
      </c>
      <c r="SQS295" s="3">
        <v>93205</v>
      </c>
      <c r="SQT295" s="3">
        <v>93205</v>
      </c>
      <c r="SQU295" s="3">
        <v>93205</v>
      </c>
      <c r="SQV295" s="3">
        <v>93205</v>
      </c>
      <c r="SQW295" s="3">
        <v>93205</v>
      </c>
      <c r="SQX295" s="3">
        <v>93205</v>
      </c>
      <c r="SQY295" s="3">
        <v>93205</v>
      </c>
      <c r="SQZ295" s="3">
        <v>93205</v>
      </c>
      <c r="SRA295" s="3">
        <v>93205</v>
      </c>
      <c r="SRB295" s="3">
        <v>93205</v>
      </c>
      <c r="SRC295" s="3">
        <v>93205</v>
      </c>
      <c r="SRD295" s="3">
        <v>93205</v>
      </c>
      <c r="SRE295" s="3">
        <v>93205</v>
      </c>
      <c r="SRF295" s="3">
        <v>93205</v>
      </c>
      <c r="SRG295" s="3">
        <v>93205</v>
      </c>
      <c r="SRH295" s="3">
        <v>93205</v>
      </c>
      <c r="SRI295" s="3">
        <v>93205</v>
      </c>
      <c r="SRJ295" s="3">
        <v>93205</v>
      </c>
      <c r="SRK295" s="3">
        <v>93205</v>
      </c>
      <c r="SRL295" s="3">
        <v>93205</v>
      </c>
      <c r="SRM295" s="3">
        <v>93205</v>
      </c>
      <c r="SRN295" s="3">
        <v>93205</v>
      </c>
      <c r="SRO295" s="3">
        <v>93205</v>
      </c>
      <c r="SRP295" s="3">
        <v>93205</v>
      </c>
      <c r="SRQ295" s="3">
        <v>93205</v>
      </c>
      <c r="SRR295" s="3">
        <v>93205</v>
      </c>
      <c r="SRS295" s="3">
        <v>93205</v>
      </c>
      <c r="SRT295" s="3">
        <v>93205</v>
      </c>
      <c r="SRU295" s="3">
        <v>93205</v>
      </c>
      <c r="SRV295" s="3">
        <v>93205</v>
      </c>
      <c r="SRW295" s="3">
        <v>93205</v>
      </c>
      <c r="SRX295" s="3">
        <v>93205</v>
      </c>
      <c r="SRY295" s="3">
        <v>93205</v>
      </c>
      <c r="SRZ295" s="3">
        <v>93205</v>
      </c>
      <c r="SSA295" s="3">
        <v>93205</v>
      </c>
      <c r="SSB295" s="3">
        <v>93205</v>
      </c>
      <c r="SSC295" s="3">
        <v>93205</v>
      </c>
      <c r="SSD295" s="3">
        <v>93205</v>
      </c>
      <c r="SSE295" s="3">
        <v>93205</v>
      </c>
      <c r="SSF295" s="3">
        <v>93205</v>
      </c>
      <c r="SSG295" s="3">
        <v>93205</v>
      </c>
      <c r="SSH295" s="3">
        <v>93205</v>
      </c>
      <c r="SSI295" s="3">
        <v>93205</v>
      </c>
      <c r="SSJ295" s="3">
        <v>93205</v>
      </c>
      <c r="SSK295" s="3">
        <v>93205</v>
      </c>
      <c r="SSL295" s="3">
        <v>93205</v>
      </c>
      <c r="SSM295" s="3">
        <v>93205</v>
      </c>
      <c r="SSN295" s="3">
        <v>93205</v>
      </c>
      <c r="SSO295" s="3">
        <v>93205</v>
      </c>
      <c r="SSP295" s="3">
        <v>93205</v>
      </c>
      <c r="SSQ295" s="3">
        <v>93205</v>
      </c>
      <c r="SSR295" s="3">
        <v>93205</v>
      </c>
      <c r="SSS295" s="3">
        <v>93205</v>
      </c>
      <c r="SST295" s="3">
        <v>93205</v>
      </c>
      <c r="SSU295" s="3">
        <v>93205</v>
      </c>
      <c r="SSV295" s="3">
        <v>93205</v>
      </c>
      <c r="SSW295" s="3">
        <v>93205</v>
      </c>
      <c r="SSX295" s="3">
        <v>93205</v>
      </c>
      <c r="SSY295" s="3">
        <v>93205</v>
      </c>
      <c r="SSZ295" s="3">
        <v>93205</v>
      </c>
      <c r="STA295" s="3">
        <v>93205</v>
      </c>
      <c r="STB295" s="3">
        <v>93205</v>
      </c>
      <c r="STC295" s="3">
        <v>93205</v>
      </c>
      <c r="STD295" s="3">
        <v>93205</v>
      </c>
      <c r="STE295" s="3">
        <v>93205</v>
      </c>
      <c r="STF295" s="3">
        <v>93205</v>
      </c>
      <c r="STG295" s="3">
        <v>93205</v>
      </c>
      <c r="STH295" s="3">
        <v>93205</v>
      </c>
      <c r="STI295" s="3">
        <v>93205</v>
      </c>
      <c r="STJ295" s="3">
        <v>93205</v>
      </c>
      <c r="STK295" s="3">
        <v>93205</v>
      </c>
      <c r="STL295" s="3">
        <v>93205</v>
      </c>
      <c r="STM295" s="3">
        <v>93205</v>
      </c>
      <c r="STN295" s="3">
        <v>93205</v>
      </c>
      <c r="STO295" s="3">
        <v>93205</v>
      </c>
      <c r="STP295" s="3">
        <v>93205</v>
      </c>
      <c r="STQ295" s="3">
        <v>93205</v>
      </c>
      <c r="STR295" s="3">
        <v>93205</v>
      </c>
      <c r="STS295" s="3">
        <v>93205</v>
      </c>
      <c r="STT295" s="3">
        <v>93205</v>
      </c>
      <c r="STU295" s="3">
        <v>93205</v>
      </c>
      <c r="STV295" s="3">
        <v>93205</v>
      </c>
      <c r="STW295" s="3">
        <v>93205</v>
      </c>
      <c r="STX295" s="3">
        <v>93205</v>
      </c>
      <c r="STY295" s="3">
        <v>93205</v>
      </c>
      <c r="STZ295" s="3">
        <v>93205</v>
      </c>
      <c r="SUA295" s="3">
        <v>93205</v>
      </c>
      <c r="SUB295" s="3">
        <v>93205</v>
      </c>
      <c r="SUC295" s="3">
        <v>93205</v>
      </c>
      <c r="SUD295" s="3">
        <v>93205</v>
      </c>
      <c r="SUE295" s="3">
        <v>93205</v>
      </c>
      <c r="SUF295" s="3">
        <v>93205</v>
      </c>
      <c r="SUG295" s="3">
        <v>93205</v>
      </c>
      <c r="SUH295" s="3">
        <v>93205</v>
      </c>
      <c r="SUI295" s="3">
        <v>93205</v>
      </c>
      <c r="SUJ295" s="3">
        <v>93205</v>
      </c>
      <c r="SUK295" s="3">
        <v>93205</v>
      </c>
      <c r="SUL295" s="3">
        <v>93205</v>
      </c>
      <c r="SUM295" s="3">
        <v>93205</v>
      </c>
      <c r="SUN295" s="3">
        <v>93205</v>
      </c>
      <c r="SUO295" s="3">
        <v>93205</v>
      </c>
      <c r="SUP295" s="3">
        <v>93205</v>
      </c>
      <c r="SUQ295" s="3">
        <v>93205</v>
      </c>
      <c r="SUR295" s="3">
        <v>93205</v>
      </c>
      <c r="SUS295" s="3">
        <v>93205</v>
      </c>
      <c r="SUT295" s="3">
        <v>93205</v>
      </c>
      <c r="SUU295" s="3">
        <v>93205</v>
      </c>
      <c r="SUV295" s="3">
        <v>93205</v>
      </c>
      <c r="SUW295" s="3">
        <v>93205</v>
      </c>
      <c r="SUX295" s="3">
        <v>93205</v>
      </c>
      <c r="SUY295" s="3">
        <v>93205</v>
      </c>
      <c r="SUZ295" s="3">
        <v>93205</v>
      </c>
      <c r="SVA295" s="3">
        <v>93205</v>
      </c>
      <c r="SVB295" s="3">
        <v>93205</v>
      </c>
      <c r="SVC295" s="3">
        <v>93205</v>
      </c>
      <c r="SVD295" s="3">
        <v>93205</v>
      </c>
      <c r="SVE295" s="3">
        <v>93205</v>
      </c>
      <c r="SVF295" s="3">
        <v>93205</v>
      </c>
      <c r="SVG295" s="3">
        <v>93205</v>
      </c>
      <c r="SVH295" s="3">
        <v>93205</v>
      </c>
      <c r="SVI295" s="3">
        <v>93205</v>
      </c>
      <c r="SVJ295" s="3">
        <v>93205</v>
      </c>
      <c r="SVK295" s="3">
        <v>93205</v>
      </c>
      <c r="SVL295" s="3">
        <v>93205</v>
      </c>
      <c r="SVM295" s="3">
        <v>93205</v>
      </c>
      <c r="SVN295" s="3">
        <v>93205</v>
      </c>
      <c r="SVO295" s="3">
        <v>93205</v>
      </c>
      <c r="SVP295" s="3">
        <v>93205</v>
      </c>
      <c r="SVQ295" s="3">
        <v>93205</v>
      </c>
      <c r="SVR295" s="3">
        <v>93205</v>
      </c>
      <c r="SVS295" s="3">
        <v>93205</v>
      </c>
      <c r="SVT295" s="3">
        <v>93205</v>
      </c>
      <c r="SVU295" s="3">
        <v>93205</v>
      </c>
      <c r="SVV295" s="3">
        <v>93205</v>
      </c>
      <c r="SVW295" s="3">
        <v>93205</v>
      </c>
      <c r="SVX295" s="3">
        <v>93205</v>
      </c>
      <c r="SVY295" s="3">
        <v>93205</v>
      </c>
      <c r="SVZ295" s="3">
        <v>93205</v>
      </c>
      <c r="SWA295" s="3">
        <v>93205</v>
      </c>
      <c r="SWB295" s="3">
        <v>93205</v>
      </c>
      <c r="SWC295" s="3">
        <v>93205</v>
      </c>
      <c r="SWD295" s="3">
        <v>93205</v>
      </c>
      <c r="SWE295" s="3">
        <v>93205</v>
      </c>
      <c r="SWF295" s="3">
        <v>93205</v>
      </c>
      <c r="SWG295" s="3">
        <v>93205</v>
      </c>
      <c r="SWH295" s="3">
        <v>93205</v>
      </c>
      <c r="SWI295" s="3">
        <v>93205</v>
      </c>
      <c r="SWJ295" s="3">
        <v>93205</v>
      </c>
      <c r="SWK295" s="3">
        <v>93205</v>
      </c>
      <c r="SWL295" s="3">
        <v>93205</v>
      </c>
      <c r="SWM295" s="3">
        <v>93205</v>
      </c>
      <c r="SWN295" s="3">
        <v>93205</v>
      </c>
      <c r="SWO295" s="3">
        <v>93205</v>
      </c>
      <c r="SWP295" s="3">
        <v>93205</v>
      </c>
      <c r="SWQ295" s="3">
        <v>93205</v>
      </c>
      <c r="SWR295" s="3">
        <v>93205</v>
      </c>
      <c r="SWS295" s="3">
        <v>93205</v>
      </c>
      <c r="SWT295" s="3">
        <v>93205</v>
      </c>
      <c r="SWU295" s="3">
        <v>93205</v>
      </c>
      <c r="SWV295" s="3">
        <v>93205</v>
      </c>
      <c r="SWW295" s="3">
        <v>93205</v>
      </c>
      <c r="SWX295" s="3">
        <v>93205</v>
      </c>
      <c r="SWY295" s="3">
        <v>93205</v>
      </c>
      <c r="SWZ295" s="3">
        <v>93205</v>
      </c>
      <c r="SXA295" s="3">
        <v>93205</v>
      </c>
      <c r="SXB295" s="3">
        <v>93205</v>
      </c>
      <c r="SXC295" s="3">
        <v>93205</v>
      </c>
      <c r="SXD295" s="3">
        <v>93205</v>
      </c>
      <c r="SXE295" s="3">
        <v>93205</v>
      </c>
      <c r="SXF295" s="3">
        <v>93205</v>
      </c>
      <c r="SXG295" s="3">
        <v>93205</v>
      </c>
      <c r="SXH295" s="3">
        <v>93205</v>
      </c>
      <c r="SXI295" s="3">
        <v>93205</v>
      </c>
      <c r="SXJ295" s="3">
        <v>93205</v>
      </c>
      <c r="SXK295" s="3">
        <v>93205</v>
      </c>
      <c r="SXL295" s="3">
        <v>93205</v>
      </c>
      <c r="SXM295" s="3">
        <v>93205</v>
      </c>
      <c r="SXN295" s="3">
        <v>93205</v>
      </c>
      <c r="SXO295" s="3">
        <v>93205</v>
      </c>
      <c r="SXP295" s="3">
        <v>93205</v>
      </c>
      <c r="SXQ295" s="3">
        <v>93205</v>
      </c>
      <c r="SXR295" s="3">
        <v>93205</v>
      </c>
      <c r="SXS295" s="3">
        <v>93205</v>
      </c>
      <c r="SXT295" s="3">
        <v>93205</v>
      </c>
      <c r="SXU295" s="3">
        <v>93205</v>
      </c>
      <c r="SXV295" s="3">
        <v>93205</v>
      </c>
      <c r="SXW295" s="3">
        <v>93205</v>
      </c>
      <c r="SXX295" s="3">
        <v>93205</v>
      </c>
      <c r="SXY295" s="3">
        <v>93205</v>
      </c>
      <c r="SXZ295" s="3">
        <v>93205</v>
      </c>
      <c r="SYA295" s="3">
        <v>93205</v>
      </c>
      <c r="SYB295" s="3">
        <v>93205</v>
      </c>
      <c r="SYC295" s="3">
        <v>93205</v>
      </c>
      <c r="SYD295" s="3">
        <v>93205</v>
      </c>
      <c r="SYE295" s="3">
        <v>93205</v>
      </c>
      <c r="SYF295" s="3">
        <v>93205</v>
      </c>
      <c r="SYG295" s="3">
        <v>93205</v>
      </c>
      <c r="SYH295" s="3">
        <v>93205</v>
      </c>
      <c r="SYI295" s="3">
        <v>93205</v>
      </c>
      <c r="SYJ295" s="3">
        <v>93205</v>
      </c>
      <c r="SYK295" s="3">
        <v>93205</v>
      </c>
      <c r="SYL295" s="3">
        <v>93205</v>
      </c>
      <c r="SYM295" s="3">
        <v>93205</v>
      </c>
      <c r="SYN295" s="3">
        <v>93205</v>
      </c>
      <c r="SYO295" s="3">
        <v>93205</v>
      </c>
      <c r="SYP295" s="3">
        <v>93205</v>
      </c>
      <c r="SYQ295" s="3">
        <v>93205</v>
      </c>
      <c r="SYR295" s="3">
        <v>93205</v>
      </c>
      <c r="SYS295" s="3">
        <v>93205</v>
      </c>
      <c r="SYT295" s="3">
        <v>93205</v>
      </c>
      <c r="SYU295" s="3">
        <v>93205</v>
      </c>
      <c r="SYV295" s="3">
        <v>93205</v>
      </c>
      <c r="SYW295" s="3">
        <v>93205</v>
      </c>
      <c r="SYX295" s="3">
        <v>93205</v>
      </c>
      <c r="SYY295" s="3">
        <v>93205</v>
      </c>
      <c r="SYZ295" s="3">
        <v>93205</v>
      </c>
      <c r="SZA295" s="3">
        <v>93205</v>
      </c>
      <c r="SZB295" s="3">
        <v>93205</v>
      </c>
      <c r="SZC295" s="3">
        <v>93205</v>
      </c>
      <c r="SZD295" s="3">
        <v>93205</v>
      </c>
      <c r="SZE295" s="3">
        <v>93205</v>
      </c>
      <c r="SZF295" s="3">
        <v>93205</v>
      </c>
      <c r="SZG295" s="3">
        <v>93205</v>
      </c>
      <c r="SZH295" s="3">
        <v>93205</v>
      </c>
      <c r="SZI295" s="3">
        <v>93205</v>
      </c>
      <c r="SZJ295" s="3">
        <v>93205</v>
      </c>
      <c r="SZK295" s="3">
        <v>93205</v>
      </c>
      <c r="SZL295" s="3">
        <v>93205</v>
      </c>
      <c r="SZM295" s="3">
        <v>93205</v>
      </c>
      <c r="SZN295" s="3">
        <v>93205</v>
      </c>
      <c r="SZO295" s="3">
        <v>93205</v>
      </c>
      <c r="SZP295" s="3">
        <v>93205</v>
      </c>
      <c r="SZQ295" s="3">
        <v>93205</v>
      </c>
      <c r="SZR295" s="3">
        <v>93205</v>
      </c>
      <c r="SZS295" s="3">
        <v>93205</v>
      </c>
      <c r="SZT295" s="3">
        <v>93205</v>
      </c>
      <c r="SZU295" s="3">
        <v>93205</v>
      </c>
      <c r="SZV295" s="3">
        <v>93205</v>
      </c>
      <c r="SZW295" s="3">
        <v>93205</v>
      </c>
      <c r="SZX295" s="3">
        <v>93205</v>
      </c>
      <c r="SZY295" s="3">
        <v>93205</v>
      </c>
      <c r="SZZ295" s="3">
        <v>93205</v>
      </c>
      <c r="TAA295" s="3">
        <v>93205</v>
      </c>
      <c r="TAB295" s="3">
        <v>93205</v>
      </c>
      <c r="TAC295" s="3">
        <v>93205</v>
      </c>
      <c r="TAD295" s="3">
        <v>93205</v>
      </c>
      <c r="TAE295" s="3">
        <v>93205</v>
      </c>
      <c r="TAF295" s="3">
        <v>93205</v>
      </c>
      <c r="TAG295" s="3">
        <v>93205</v>
      </c>
      <c r="TAH295" s="3">
        <v>93205</v>
      </c>
      <c r="TAI295" s="3">
        <v>93205</v>
      </c>
      <c r="TAJ295" s="3">
        <v>93205</v>
      </c>
      <c r="TAK295" s="3">
        <v>93205</v>
      </c>
      <c r="TAL295" s="3">
        <v>93205</v>
      </c>
      <c r="TAM295" s="3">
        <v>93205</v>
      </c>
      <c r="TAN295" s="3">
        <v>93205</v>
      </c>
      <c r="TAO295" s="3">
        <v>93205</v>
      </c>
      <c r="TAP295" s="3">
        <v>93205</v>
      </c>
      <c r="TAQ295" s="3">
        <v>93205</v>
      </c>
      <c r="TAR295" s="3">
        <v>93205</v>
      </c>
      <c r="TAS295" s="3">
        <v>93205</v>
      </c>
      <c r="TAT295" s="3">
        <v>93205</v>
      </c>
      <c r="TAU295" s="3">
        <v>93205</v>
      </c>
      <c r="TAV295" s="3">
        <v>93205</v>
      </c>
      <c r="TAW295" s="3">
        <v>93205</v>
      </c>
      <c r="TAX295" s="3">
        <v>93205</v>
      </c>
      <c r="TAY295" s="3">
        <v>93205</v>
      </c>
      <c r="TAZ295" s="3">
        <v>93205</v>
      </c>
      <c r="TBA295" s="3">
        <v>93205</v>
      </c>
      <c r="TBB295" s="3">
        <v>93205</v>
      </c>
      <c r="TBC295" s="3">
        <v>93205</v>
      </c>
      <c r="TBD295" s="3">
        <v>93205</v>
      </c>
      <c r="TBE295" s="3">
        <v>93205</v>
      </c>
      <c r="TBF295" s="3">
        <v>93205</v>
      </c>
      <c r="TBG295" s="3">
        <v>93205</v>
      </c>
      <c r="TBH295" s="3">
        <v>93205</v>
      </c>
      <c r="TBI295" s="3">
        <v>93205</v>
      </c>
      <c r="TBJ295" s="3">
        <v>93205</v>
      </c>
      <c r="TBK295" s="3">
        <v>93205</v>
      </c>
      <c r="TBL295" s="3">
        <v>93205</v>
      </c>
      <c r="TBM295" s="3">
        <v>93205</v>
      </c>
      <c r="TBN295" s="3">
        <v>93205</v>
      </c>
      <c r="TBO295" s="3">
        <v>93205</v>
      </c>
      <c r="TBP295" s="3">
        <v>93205</v>
      </c>
      <c r="TBQ295" s="3">
        <v>93205</v>
      </c>
      <c r="TBR295" s="3">
        <v>93205</v>
      </c>
      <c r="TBS295" s="3">
        <v>93205</v>
      </c>
      <c r="TBT295" s="3">
        <v>93205</v>
      </c>
      <c r="TBU295" s="3">
        <v>93205</v>
      </c>
      <c r="TBV295" s="3">
        <v>93205</v>
      </c>
      <c r="TBW295" s="3">
        <v>93205</v>
      </c>
      <c r="TBX295" s="3">
        <v>93205</v>
      </c>
      <c r="TBY295" s="3">
        <v>93205</v>
      </c>
      <c r="TBZ295" s="3">
        <v>93205</v>
      </c>
      <c r="TCA295" s="3">
        <v>93205</v>
      </c>
      <c r="TCB295" s="3">
        <v>93205</v>
      </c>
      <c r="TCC295" s="3">
        <v>93205</v>
      </c>
      <c r="TCD295" s="3">
        <v>93205</v>
      </c>
      <c r="TCE295" s="3">
        <v>93205</v>
      </c>
      <c r="TCF295" s="3">
        <v>93205</v>
      </c>
      <c r="TCG295" s="3">
        <v>93205</v>
      </c>
      <c r="TCH295" s="3">
        <v>93205</v>
      </c>
      <c r="TCI295" s="3">
        <v>93205</v>
      </c>
      <c r="TCJ295" s="3">
        <v>93205</v>
      </c>
      <c r="TCK295" s="3">
        <v>93205</v>
      </c>
      <c r="TCL295" s="3">
        <v>93205</v>
      </c>
      <c r="TCM295" s="3">
        <v>93205</v>
      </c>
      <c r="TCN295" s="3">
        <v>93205</v>
      </c>
      <c r="TCO295" s="3">
        <v>93205</v>
      </c>
      <c r="TCP295" s="3">
        <v>93205</v>
      </c>
      <c r="TCQ295" s="3">
        <v>93205</v>
      </c>
      <c r="TCR295" s="3">
        <v>93205</v>
      </c>
      <c r="TCS295" s="3">
        <v>93205</v>
      </c>
      <c r="TCT295" s="3">
        <v>93205</v>
      </c>
      <c r="TCU295" s="3">
        <v>93205</v>
      </c>
      <c r="TCV295" s="3">
        <v>93205</v>
      </c>
      <c r="TCW295" s="3">
        <v>93205</v>
      </c>
      <c r="TCX295" s="3">
        <v>93205</v>
      </c>
      <c r="TCY295" s="3">
        <v>93205</v>
      </c>
      <c r="TCZ295" s="3">
        <v>93205</v>
      </c>
      <c r="TDA295" s="3">
        <v>93205</v>
      </c>
      <c r="TDB295" s="3">
        <v>93205</v>
      </c>
      <c r="TDC295" s="3">
        <v>93205</v>
      </c>
      <c r="TDD295" s="3">
        <v>93205</v>
      </c>
      <c r="TDE295" s="3">
        <v>93205</v>
      </c>
      <c r="TDF295" s="3">
        <v>93205</v>
      </c>
      <c r="TDG295" s="3">
        <v>93205</v>
      </c>
      <c r="TDH295" s="3">
        <v>93205</v>
      </c>
      <c r="TDI295" s="3">
        <v>93205</v>
      </c>
      <c r="TDJ295" s="3">
        <v>93205</v>
      </c>
      <c r="TDK295" s="3">
        <v>93205</v>
      </c>
      <c r="TDL295" s="3">
        <v>93205</v>
      </c>
      <c r="TDM295" s="3">
        <v>93205</v>
      </c>
      <c r="TDN295" s="3">
        <v>93205</v>
      </c>
      <c r="TDO295" s="3">
        <v>93205</v>
      </c>
      <c r="TDP295" s="3">
        <v>93205</v>
      </c>
      <c r="TDQ295" s="3">
        <v>93205</v>
      </c>
      <c r="TDR295" s="3">
        <v>93205</v>
      </c>
      <c r="TDS295" s="3">
        <v>93205</v>
      </c>
      <c r="TDT295" s="3">
        <v>93205</v>
      </c>
      <c r="TDU295" s="3">
        <v>93205</v>
      </c>
      <c r="TDV295" s="3">
        <v>93205</v>
      </c>
      <c r="TDW295" s="3">
        <v>93205</v>
      </c>
      <c r="TDX295" s="3">
        <v>93205</v>
      </c>
      <c r="TDY295" s="3">
        <v>93205</v>
      </c>
      <c r="TDZ295" s="3">
        <v>93205</v>
      </c>
      <c r="TEA295" s="3">
        <v>93205</v>
      </c>
      <c r="TEB295" s="3">
        <v>93205</v>
      </c>
      <c r="TEC295" s="3">
        <v>93205</v>
      </c>
      <c r="TED295" s="3">
        <v>93205</v>
      </c>
      <c r="TEE295" s="3">
        <v>93205</v>
      </c>
      <c r="TEF295" s="3">
        <v>93205</v>
      </c>
      <c r="TEG295" s="3">
        <v>93205</v>
      </c>
      <c r="TEH295" s="3">
        <v>93205</v>
      </c>
      <c r="TEI295" s="3">
        <v>93205</v>
      </c>
      <c r="TEJ295" s="3">
        <v>93205</v>
      </c>
      <c r="TEK295" s="3">
        <v>93205</v>
      </c>
      <c r="TEL295" s="3">
        <v>93205</v>
      </c>
      <c r="TEM295" s="3">
        <v>93205</v>
      </c>
      <c r="TEN295" s="3">
        <v>93205</v>
      </c>
      <c r="TEO295" s="3">
        <v>93205</v>
      </c>
      <c r="TEP295" s="3">
        <v>93205</v>
      </c>
      <c r="TEQ295" s="3">
        <v>93205</v>
      </c>
      <c r="TER295" s="3">
        <v>93205</v>
      </c>
      <c r="TES295" s="3">
        <v>93205</v>
      </c>
      <c r="TET295" s="3">
        <v>93205</v>
      </c>
      <c r="TEU295" s="3">
        <v>93205</v>
      </c>
      <c r="TEV295" s="3">
        <v>93205</v>
      </c>
      <c r="TEW295" s="3">
        <v>93205</v>
      </c>
      <c r="TEX295" s="3">
        <v>93205</v>
      </c>
      <c r="TEY295" s="3">
        <v>93205</v>
      </c>
      <c r="TEZ295" s="3">
        <v>93205</v>
      </c>
      <c r="TFA295" s="3">
        <v>93205</v>
      </c>
      <c r="TFB295" s="3">
        <v>93205</v>
      </c>
      <c r="TFC295" s="3">
        <v>93205</v>
      </c>
      <c r="TFD295" s="3">
        <v>93205</v>
      </c>
      <c r="TFE295" s="3">
        <v>93205</v>
      </c>
      <c r="TFF295" s="3">
        <v>93205</v>
      </c>
      <c r="TFG295" s="3">
        <v>93205</v>
      </c>
      <c r="TFH295" s="3">
        <v>93205</v>
      </c>
      <c r="TFI295" s="3">
        <v>93205</v>
      </c>
      <c r="TFJ295" s="3">
        <v>93205</v>
      </c>
      <c r="TFK295" s="3">
        <v>93205</v>
      </c>
      <c r="TFL295" s="3">
        <v>93205</v>
      </c>
      <c r="TFM295" s="3">
        <v>93205</v>
      </c>
      <c r="TFN295" s="3">
        <v>93205</v>
      </c>
      <c r="TFO295" s="3">
        <v>93205</v>
      </c>
      <c r="TFP295" s="3">
        <v>93205</v>
      </c>
      <c r="TFQ295" s="3">
        <v>93205</v>
      </c>
      <c r="TFR295" s="3">
        <v>93205</v>
      </c>
      <c r="TFS295" s="3">
        <v>93205</v>
      </c>
      <c r="TFT295" s="3">
        <v>93205</v>
      </c>
      <c r="TFU295" s="3">
        <v>93205</v>
      </c>
      <c r="TFV295" s="3">
        <v>93205</v>
      </c>
      <c r="TFW295" s="3">
        <v>93205</v>
      </c>
      <c r="TFX295" s="3">
        <v>93205</v>
      </c>
      <c r="TFY295" s="3">
        <v>93205</v>
      </c>
      <c r="TFZ295" s="3">
        <v>93205</v>
      </c>
      <c r="TGA295" s="3">
        <v>93205</v>
      </c>
      <c r="TGB295" s="3">
        <v>93205</v>
      </c>
      <c r="TGC295" s="3">
        <v>93205</v>
      </c>
      <c r="TGD295" s="3">
        <v>93205</v>
      </c>
      <c r="TGE295" s="3">
        <v>93205</v>
      </c>
      <c r="TGF295" s="3">
        <v>93205</v>
      </c>
      <c r="TGG295" s="3">
        <v>93205</v>
      </c>
      <c r="TGH295" s="3">
        <v>93205</v>
      </c>
      <c r="TGI295" s="3">
        <v>93205</v>
      </c>
      <c r="TGJ295" s="3">
        <v>93205</v>
      </c>
      <c r="TGK295" s="3">
        <v>93205</v>
      </c>
      <c r="TGL295" s="3">
        <v>93205</v>
      </c>
      <c r="TGM295" s="3">
        <v>93205</v>
      </c>
      <c r="TGN295" s="3">
        <v>93205</v>
      </c>
      <c r="TGO295" s="3">
        <v>93205</v>
      </c>
      <c r="TGP295" s="3">
        <v>93205</v>
      </c>
      <c r="TGQ295" s="3">
        <v>93205</v>
      </c>
      <c r="TGR295" s="3">
        <v>93205</v>
      </c>
      <c r="TGS295" s="3">
        <v>93205</v>
      </c>
      <c r="TGT295" s="3">
        <v>93205</v>
      </c>
      <c r="TGU295" s="3">
        <v>93205</v>
      </c>
      <c r="TGV295" s="3">
        <v>93205</v>
      </c>
      <c r="TGW295" s="3">
        <v>93205</v>
      </c>
      <c r="TGX295" s="3">
        <v>93205</v>
      </c>
      <c r="TGY295" s="3">
        <v>93205</v>
      </c>
      <c r="TGZ295" s="3">
        <v>93205</v>
      </c>
      <c r="THA295" s="3">
        <v>93205</v>
      </c>
      <c r="THB295" s="3">
        <v>93205</v>
      </c>
      <c r="THC295" s="3">
        <v>93205</v>
      </c>
      <c r="THD295" s="3">
        <v>93205</v>
      </c>
      <c r="THE295" s="3">
        <v>93205</v>
      </c>
      <c r="THF295" s="3">
        <v>93205</v>
      </c>
      <c r="THG295" s="3">
        <v>93205</v>
      </c>
      <c r="THH295" s="3">
        <v>93205</v>
      </c>
      <c r="THI295" s="3">
        <v>93205</v>
      </c>
      <c r="THJ295" s="3">
        <v>93205</v>
      </c>
      <c r="THK295" s="3">
        <v>93205</v>
      </c>
      <c r="THL295" s="3">
        <v>93205</v>
      </c>
      <c r="THM295" s="3">
        <v>93205</v>
      </c>
      <c r="THN295" s="3">
        <v>93205</v>
      </c>
      <c r="THO295" s="3">
        <v>93205</v>
      </c>
      <c r="THP295" s="3">
        <v>93205</v>
      </c>
      <c r="THQ295" s="3">
        <v>93205</v>
      </c>
      <c r="THR295" s="3">
        <v>93205</v>
      </c>
      <c r="THS295" s="3">
        <v>93205</v>
      </c>
      <c r="THT295" s="3">
        <v>93205</v>
      </c>
      <c r="THU295" s="3">
        <v>93205</v>
      </c>
      <c r="THV295" s="3">
        <v>93205</v>
      </c>
      <c r="THW295" s="3">
        <v>93205</v>
      </c>
      <c r="THX295" s="3">
        <v>93205</v>
      </c>
      <c r="THY295" s="3">
        <v>93205</v>
      </c>
      <c r="THZ295" s="3">
        <v>93205</v>
      </c>
      <c r="TIA295" s="3">
        <v>93205</v>
      </c>
      <c r="TIB295" s="3">
        <v>93205</v>
      </c>
      <c r="TIC295" s="3">
        <v>93205</v>
      </c>
      <c r="TID295" s="3">
        <v>93205</v>
      </c>
      <c r="TIE295" s="3">
        <v>93205</v>
      </c>
      <c r="TIF295" s="3">
        <v>93205</v>
      </c>
      <c r="TIG295" s="3">
        <v>93205</v>
      </c>
      <c r="TIH295" s="3">
        <v>93205</v>
      </c>
      <c r="TII295" s="3">
        <v>93205</v>
      </c>
      <c r="TIJ295" s="3">
        <v>93205</v>
      </c>
      <c r="TIK295" s="3">
        <v>93205</v>
      </c>
      <c r="TIL295" s="3">
        <v>93205</v>
      </c>
      <c r="TIM295" s="3">
        <v>93205</v>
      </c>
      <c r="TIN295" s="3">
        <v>93205</v>
      </c>
      <c r="TIO295" s="3">
        <v>93205</v>
      </c>
      <c r="TIP295" s="3">
        <v>93205</v>
      </c>
      <c r="TIQ295" s="3">
        <v>93205</v>
      </c>
      <c r="TIR295" s="3">
        <v>93205</v>
      </c>
      <c r="TIS295" s="3">
        <v>93205</v>
      </c>
      <c r="TIT295" s="3">
        <v>93205</v>
      </c>
      <c r="TIU295" s="3">
        <v>93205</v>
      </c>
      <c r="TIV295" s="3">
        <v>93205</v>
      </c>
      <c r="TIW295" s="3">
        <v>93205</v>
      </c>
      <c r="TIX295" s="3">
        <v>93205</v>
      </c>
      <c r="TIY295" s="3">
        <v>93205</v>
      </c>
      <c r="TIZ295" s="3">
        <v>93205</v>
      </c>
      <c r="TJA295" s="3">
        <v>93205</v>
      </c>
      <c r="TJB295" s="3">
        <v>93205</v>
      </c>
      <c r="TJC295" s="3">
        <v>93205</v>
      </c>
      <c r="TJD295" s="3">
        <v>93205</v>
      </c>
      <c r="TJE295" s="3">
        <v>93205</v>
      </c>
      <c r="TJF295" s="3">
        <v>93205</v>
      </c>
      <c r="TJG295" s="3">
        <v>93205</v>
      </c>
      <c r="TJH295" s="3">
        <v>93205</v>
      </c>
      <c r="TJI295" s="3">
        <v>93205</v>
      </c>
      <c r="TJJ295" s="3">
        <v>93205</v>
      </c>
      <c r="TJK295" s="3">
        <v>93205</v>
      </c>
      <c r="TJL295" s="3">
        <v>93205</v>
      </c>
      <c r="TJM295" s="3">
        <v>93205</v>
      </c>
      <c r="TJN295" s="3">
        <v>93205</v>
      </c>
      <c r="TJO295" s="3">
        <v>93205</v>
      </c>
      <c r="TJP295" s="3">
        <v>93205</v>
      </c>
      <c r="TJQ295" s="3">
        <v>93205</v>
      </c>
      <c r="TJR295" s="3">
        <v>93205</v>
      </c>
      <c r="TJS295" s="3">
        <v>93205</v>
      </c>
      <c r="TJT295" s="3">
        <v>93205</v>
      </c>
      <c r="TJU295" s="3">
        <v>93205</v>
      </c>
      <c r="TJV295" s="3">
        <v>93205</v>
      </c>
      <c r="TJW295" s="3">
        <v>93205</v>
      </c>
      <c r="TJX295" s="3">
        <v>93205</v>
      </c>
      <c r="TJY295" s="3">
        <v>93205</v>
      </c>
      <c r="TJZ295" s="3">
        <v>93205</v>
      </c>
      <c r="TKA295" s="3">
        <v>93205</v>
      </c>
      <c r="TKB295" s="3">
        <v>93205</v>
      </c>
      <c r="TKC295" s="3">
        <v>93205</v>
      </c>
      <c r="TKD295" s="3">
        <v>93205</v>
      </c>
      <c r="TKE295" s="3">
        <v>93205</v>
      </c>
      <c r="TKF295" s="3">
        <v>93205</v>
      </c>
      <c r="TKG295" s="3">
        <v>93205</v>
      </c>
      <c r="TKH295" s="3">
        <v>93205</v>
      </c>
      <c r="TKI295" s="3">
        <v>93205</v>
      </c>
      <c r="TKJ295" s="3">
        <v>93205</v>
      </c>
      <c r="TKK295" s="3">
        <v>93205</v>
      </c>
      <c r="TKL295" s="3">
        <v>93205</v>
      </c>
      <c r="TKM295" s="3">
        <v>93205</v>
      </c>
      <c r="TKN295" s="3">
        <v>93205</v>
      </c>
      <c r="TKO295" s="3">
        <v>93205</v>
      </c>
      <c r="TKP295" s="3">
        <v>93205</v>
      </c>
      <c r="TKQ295" s="3">
        <v>93205</v>
      </c>
      <c r="TKR295" s="3">
        <v>93205</v>
      </c>
      <c r="TKS295" s="3">
        <v>93205</v>
      </c>
      <c r="TKT295" s="3">
        <v>93205</v>
      </c>
      <c r="TKU295" s="3">
        <v>93205</v>
      </c>
      <c r="TKV295" s="3">
        <v>93205</v>
      </c>
      <c r="TKW295" s="3">
        <v>93205</v>
      </c>
      <c r="TKX295" s="3">
        <v>93205</v>
      </c>
      <c r="TKY295" s="3">
        <v>93205</v>
      </c>
      <c r="TKZ295" s="3">
        <v>93205</v>
      </c>
      <c r="TLA295" s="3">
        <v>93205</v>
      </c>
      <c r="TLB295" s="3">
        <v>93205</v>
      </c>
      <c r="TLC295" s="3">
        <v>93205</v>
      </c>
      <c r="TLD295" s="3">
        <v>93205</v>
      </c>
      <c r="TLE295" s="3">
        <v>93205</v>
      </c>
      <c r="TLF295" s="3">
        <v>93205</v>
      </c>
      <c r="TLG295" s="3">
        <v>93205</v>
      </c>
      <c r="TLH295" s="3">
        <v>93205</v>
      </c>
      <c r="TLI295" s="3">
        <v>93205</v>
      </c>
      <c r="TLJ295" s="3">
        <v>93205</v>
      </c>
      <c r="TLK295" s="3">
        <v>93205</v>
      </c>
      <c r="TLL295" s="3">
        <v>93205</v>
      </c>
      <c r="TLM295" s="3">
        <v>93205</v>
      </c>
      <c r="TLN295" s="3">
        <v>93205</v>
      </c>
      <c r="TLO295" s="3">
        <v>93205</v>
      </c>
      <c r="TLP295" s="3">
        <v>93205</v>
      </c>
      <c r="TLQ295" s="3">
        <v>93205</v>
      </c>
      <c r="TLR295" s="3">
        <v>93205</v>
      </c>
      <c r="TLS295" s="3">
        <v>93205</v>
      </c>
      <c r="TLT295" s="3">
        <v>93205</v>
      </c>
      <c r="TLU295" s="3">
        <v>93205</v>
      </c>
      <c r="TLV295" s="3">
        <v>93205</v>
      </c>
      <c r="TLW295" s="3">
        <v>93205</v>
      </c>
      <c r="TLX295" s="3">
        <v>93205</v>
      </c>
      <c r="TLY295" s="3">
        <v>93205</v>
      </c>
      <c r="TLZ295" s="3">
        <v>93205</v>
      </c>
      <c r="TMA295" s="3">
        <v>93205</v>
      </c>
      <c r="TMB295" s="3">
        <v>93205</v>
      </c>
      <c r="TMC295" s="3">
        <v>93205</v>
      </c>
      <c r="TMD295" s="3">
        <v>93205</v>
      </c>
      <c r="TME295" s="3">
        <v>93205</v>
      </c>
      <c r="TMF295" s="3">
        <v>93205</v>
      </c>
      <c r="TMG295" s="3">
        <v>93205</v>
      </c>
      <c r="TMH295" s="3">
        <v>93205</v>
      </c>
      <c r="TMI295" s="3">
        <v>93205</v>
      </c>
      <c r="TMJ295" s="3">
        <v>93205</v>
      </c>
      <c r="TMK295" s="3">
        <v>93205</v>
      </c>
      <c r="TML295" s="3">
        <v>93205</v>
      </c>
      <c r="TMM295" s="3">
        <v>93205</v>
      </c>
      <c r="TMN295" s="3">
        <v>93205</v>
      </c>
      <c r="TMO295" s="3">
        <v>93205</v>
      </c>
      <c r="TMP295" s="3">
        <v>93205</v>
      </c>
      <c r="TMQ295" s="3">
        <v>93205</v>
      </c>
      <c r="TMR295" s="3">
        <v>93205</v>
      </c>
      <c r="TMS295" s="3">
        <v>93205</v>
      </c>
      <c r="TMT295" s="3">
        <v>93205</v>
      </c>
      <c r="TMU295" s="3">
        <v>93205</v>
      </c>
      <c r="TMV295" s="3">
        <v>93205</v>
      </c>
      <c r="TMW295" s="3">
        <v>93205</v>
      </c>
      <c r="TMX295" s="3">
        <v>93205</v>
      </c>
      <c r="TMY295" s="3">
        <v>93205</v>
      </c>
      <c r="TMZ295" s="3">
        <v>93205</v>
      </c>
      <c r="TNA295" s="3">
        <v>93205</v>
      </c>
      <c r="TNB295" s="3">
        <v>93205</v>
      </c>
      <c r="TNC295" s="3">
        <v>93205</v>
      </c>
      <c r="TND295" s="3">
        <v>93205</v>
      </c>
      <c r="TNE295" s="3">
        <v>93205</v>
      </c>
      <c r="TNF295" s="3">
        <v>93205</v>
      </c>
      <c r="TNG295" s="3">
        <v>93205</v>
      </c>
      <c r="TNH295" s="3">
        <v>93205</v>
      </c>
      <c r="TNI295" s="3">
        <v>93205</v>
      </c>
      <c r="TNJ295" s="3">
        <v>93205</v>
      </c>
      <c r="TNK295" s="3">
        <v>93205</v>
      </c>
      <c r="TNL295" s="3">
        <v>93205</v>
      </c>
      <c r="TNM295" s="3">
        <v>93205</v>
      </c>
      <c r="TNN295" s="3">
        <v>93205</v>
      </c>
      <c r="TNO295" s="3">
        <v>93205</v>
      </c>
      <c r="TNP295" s="3">
        <v>93205</v>
      </c>
      <c r="TNQ295" s="3">
        <v>93205</v>
      </c>
      <c r="TNR295" s="3">
        <v>93205</v>
      </c>
      <c r="TNS295" s="3">
        <v>93205</v>
      </c>
      <c r="TNT295" s="3">
        <v>93205</v>
      </c>
      <c r="TNU295" s="3">
        <v>93205</v>
      </c>
      <c r="TNV295" s="3">
        <v>93205</v>
      </c>
      <c r="TNW295" s="3">
        <v>93205</v>
      </c>
      <c r="TNX295" s="3">
        <v>93205</v>
      </c>
      <c r="TNY295" s="3">
        <v>93205</v>
      </c>
      <c r="TNZ295" s="3">
        <v>93205</v>
      </c>
      <c r="TOA295" s="3">
        <v>93205</v>
      </c>
      <c r="TOB295" s="3">
        <v>93205</v>
      </c>
      <c r="TOC295" s="3">
        <v>93205</v>
      </c>
      <c r="TOD295" s="3">
        <v>93205</v>
      </c>
      <c r="TOE295" s="3">
        <v>93205</v>
      </c>
      <c r="TOF295" s="3">
        <v>93205</v>
      </c>
      <c r="TOG295" s="3">
        <v>93205</v>
      </c>
      <c r="TOH295" s="3">
        <v>93205</v>
      </c>
      <c r="TOI295" s="3">
        <v>93205</v>
      </c>
      <c r="TOJ295" s="3">
        <v>93205</v>
      </c>
      <c r="TOK295" s="3">
        <v>93205</v>
      </c>
      <c r="TOL295" s="3">
        <v>93205</v>
      </c>
      <c r="TOM295" s="3">
        <v>93205</v>
      </c>
      <c r="TON295" s="3">
        <v>93205</v>
      </c>
      <c r="TOO295" s="3">
        <v>93205</v>
      </c>
      <c r="TOP295" s="3">
        <v>93205</v>
      </c>
      <c r="TOQ295" s="3">
        <v>93205</v>
      </c>
      <c r="TOR295" s="3">
        <v>93205</v>
      </c>
      <c r="TOS295" s="3">
        <v>93205</v>
      </c>
      <c r="TOT295" s="3">
        <v>93205</v>
      </c>
      <c r="TOU295" s="3">
        <v>93205</v>
      </c>
      <c r="TOV295" s="3">
        <v>93205</v>
      </c>
      <c r="TOW295" s="3">
        <v>93205</v>
      </c>
      <c r="TOX295" s="3">
        <v>93205</v>
      </c>
      <c r="TOY295" s="3">
        <v>93205</v>
      </c>
      <c r="TOZ295" s="3">
        <v>93205</v>
      </c>
      <c r="TPA295" s="3">
        <v>93205</v>
      </c>
      <c r="TPB295" s="3">
        <v>93205</v>
      </c>
      <c r="TPC295" s="3">
        <v>93205</v>
      </c>
      <c r="TPD295" s="3">
        <v>93205</v>
      </c>
      <c r="TPE295" s="3">
        <v>93205</v>
      </c>
      <c r="TPF295" s="3">
        <v>93205</v>
      </c>
      <c r="TPG295" s="3">
        <v>93205</v>
      </c>
      <c r="TPH295" s="3">
        <v>93205</v>
      </c>
      <c r="TPI295" s="3">
        <v>93205</v>
      </c>
      <c r="TPJ295" s="3">
        <v>93205</v>
      </c>
      <c r="TPK295" s="3">
        <v>93205</v>
      </c>
      <c r="TPL295" s="3">
        <v>93205</v>
      </c>
      <c r="TPM295" s="3">
        <v>93205</v>
      </c>
      <c r="TPN295" s="3">
        <v>93205</v>
      </c>
      <c r="TPO295" s="3">
        <v>93205</v>
      </c>
      <c r="TPP295" s="3">
        <v>93205</v>
      </c>
      <c r="TPQ295" s="3">
        <v>93205</v>
      </c>
      <c r="TPR295" s="3">
        <v>93205</v>
      </c>
      <c r="TPS295" s="3">
        <v>93205</v>
      </c>
      <c r="TPT295" s="3">
        <v>93205</v>
      </c>
      <c r="TPU295" s="3">
        <v>93205</v>
      </c>
      <c r="TPV295" s="3">
        <v>93205</v>
      </c>
      <c r="TPW295" s="3">
        <v>93205</v>
      </c>
      <c r="TPX295" s="3">
        <v>93205</v>
      </c>
      <c r="TPY295" s="3">
        <v>93205</v>
      </c>
      <c r="TPZ295" s="3">
        <v>93205</v>
      </c>
      <c r="TQA295" s="3">
        <v>93205</v>
      </c>
      <c r="TQB295" s="3">
        <v>93205</v>
      </c>
      <c r="TQC295" s="3">
        <v>93205</v>
      </c>
      <c r="TQD295" s="3">
        <v>93205</v>
      </c>
      <c r="TQE295" s="3">
        <v>93205</v>
      </c>
      <c r="TQF295" s="3">
        <v>93205</v>
      </c>
      <c r="TQG295" s="3">
        <v>93205</v>
      </c>
      <c r="TQH295" s="3">
        <v>93205</v>
      </c>
      <c r="TQI295" s="3">
        <v>93205</v>
      </c>
      <c r="TQJ295" s="3">
        <v>93205</v>
      </c>
      <c r="TQK295" s="3">
        <v>93205</v>
      </c>
      <c r="TQL295" s="3">
        <v>93205</v>
      </c>
      <c r="TQM295" s="3">
        <v>93205</v>
      </c>
      <c r="TQN295" s="3">
        <v>93205</v>
      </c>
      <c r="TQO295" s="3">
        <v>93205</v>
      </c>
      <c r="TQP295" s="3">
        <v>93205</v>
      </c>
      <c r="TQQ295" s="3">
        <v>93205</v>
      </c>
      <c r="TQR295" s="3">
        <v>93205</v>
      </c>
      <c r="TQS295" s="3">
        <v>93205</v>
      </c>
      <c r="TQT295" s="3">
        <v>93205</v>
      </c>
      <c r="TQU295" s="3">
        <v>93205</v>
      </c>
      <c r="TQV295" s="3">
        <v>93205</v>
      </c>
      <c r="TQW295" s="3">
        <v>93205</v>
      </c>
      <c r="TQX295" s="3">
        <v>93205</v>
      </c>
      <c r="TQY295" s="3">
        <v>93205</v>
      </c>
      <c r="TQZ295" s="3">
        <v>93205</v>
      </c>
      <c r="TRA295" s="3">
        <v>93205</v>
      </c>
      <c r="TRB295" s="3">
        <v>93205</v>
      </c>
      <c r="TRC295" s="3">
        <v>93205</v>
      </c>
      <c r="TRD295" s="3">
        <v>93205</v>
      </c>
      <c r="TRE295" s="3">
        <v>93205</v>
      </c>
      <c r="TRF295" s="3">
        <v>93205</v>
      </c>
      <c r="TRG295" s="3">
        <v>93205</v>
      </c>
      <c r="TRH295" s="3">
        <v>93205</v>
      </c>
      <c r="TRI295" s="3">
        <v>93205</v>
      </c>
      <c r="TRJ295" s="3">
        <v>93205</v>
      </c>
      <c r="TRK295" s="3">
        <v>93205</v>
      </c>
      <c r="TRL295" s="3">
        <v>93205</v>
      </c>
      <c r="TRM295" s="3">
        <v>93205</v>
      </c>
      <c r="TRN295" s="3">
        <v>93205</v>
      </c>
      <c r="TRO295" s="3">
        <v>93205</v>
      </c>
      <c r="TRP295" s="3">
        <v>93205</v>
      </c>
      <c r="TRQ295" s="3">
        <v>93205</v>
      </c>
      <c r="TRR295" s="3">
        <v>93205</v>
      </c>
      <c r="TRS295" s="3">
        <v>93205</v>
      </c>
      <c r="TRT295" s="3">
        <v>93205</v>
      </c>
      <c r="TRU295" s="3">
        <v>93205</v>
      </c>
      <c r="TRV295" s="3">
        <v>93205</v>
      </c>
      <c r="TRW295" s="3">
        <v>93205</v>
      </c>
      <c r="TRX295" s="3">
        <v>93205</v>
      </c>
      <c r="TRY295" s="3">
        <v>93205</v>
      </c>
      <c r="TRZ295" s="3">
        <v>93205</v>
      </c>
      <c r="TSA295" s="3">
        <v>93205</v>
      </c>
      <c r="TSB295" s="3">
        <v>93205</v>
      </c>
      <c r="TSC295" s="3">
        <v>93205</v>
      </c>
      <c r="TSD295" s="3">
        <v>93205</v>
      </c>
      <c r="TSE295" s="3">
        <v>93205</v>
      </c>
      <c r="TSF295" s="3">
        <v>93205</v>
      </c>
      <c r="TSG295" s="3">
        <v>93205</v>
      </c>
      <c r="TSH295" s="3">
        <v>93205</v>
      </c>
      <c r="TSI295" s="3">
        <v>93205</v>
      </c>
      <c r="TSJ295" s="3">
        <v>93205</v>
      </c>
      <c r="TSK295" s="3">
        <v>93205</v>
      </c>
      <c r="TSL295" s="3">
        <v>93205</v>
      </c>
      <c r="TSM295" s="3">
        <v>93205</v>
      </c>
      <c r="TSN295" s="3">
        <v>93205</v>
      </c>
      <c r="TSO295" s="3">
        <v>93205</v>
      </c>
      <c r="TSP295" s="3">
        <v>93205</v>
      </c>
      <c r="TSQ295" s="3">
        <v>93205</v>
      </c>
      <c r="TSR295" s="3">
        <v>93205</v>
      </c>
      <c r="TSS295" s="3">
        <v>93205</v>
      </c>
      <c r="TST295" s="3">
        <v>93205</v>
      </c>
      <c r="TSU295" s="3">
        <v>93205</v>
      </c>
      <c r="TSV295" s="3">
        <v>93205</v>
      </c>
      <c r="TSW295" s="3">
        <v>93205</v>
      </c>
      <c r="TSX295" s="3">
        <v>93205</v>
      </c>
      <c r="TSY295" s="3">
        <v>93205</v>
      </c>
      <c r="TSZ295" s="3">
        <v>93205</v>
      </c>
      <c r="TTA295" s="3">
        <v>93205</v>
      </c>
      <c r="TTB295" s="3">
        <v>93205</v>
      </c>
      <c r="TTC295" s="3">
        <v>93205</v>
      </c>
      <c r="TTD295" s="3">
        <v>93205</v>
      </c>
      <c r="TTE295" s="3">
        <v>93205</v>
      </c>
      <c r="TTF295" s="3">
        <v>93205</v>
      </c>
      <c r="TTG295" s="3">
        <v>93205</v>
      </c>
      <c r="TTH295" s="3">
        <v>93205</v>
      </c>
      <c r="TTI295" s="3">
        <v>93205</v>
      </c>
      <c r="TTJ295" s="3">
        <v>93205</v>
      </c>
      <c r="TTK295" s="3">
        <v>93205</v>
      </c>
      <c r="TTL295" s="3">
        <v>93205</v>
      </c>
      <c r="TTM295" s="3">
        <v>93205</v>
      </c>
      <c r="TTN295" s="3">
        <v>93205</v>
      </c>
      <c r="TTO295" s="3">
        <v>93205</v>
      </c>
      <c r="TTP295" s="3">
        <v>93205</v>
      </c>
      <c r="TTQ295" s="3">
        <v>93205</v>
      </c>
      <c r="TTR295" s="3">
        <v>93205</v>
      </c>
      <c r="TTS295" s="3">
        <v>93205</v>
      </c>
      <c r="TTT295" s="3">
        <v>93205</v>
      </c>
      <c r="TTU295" s="3">
        <v>93205</v>
      </c>
      <c r="TTV295" s="3">
        <v>93205</v>
      </c>
      <c r="TTW295" s="3">
        <v>93205</v>
      </c>
      <c r="TTX295" s="3">
        <v>93205</v>
      </c>
      <c r="TTY295" s="3">
        <v>93205</v>
      </c>
      <c r="TTZ295" s="3">
        <v>93205</v>
      </c>
      <c r="TUA295" s="3">
        <v>93205</v>
      </c>
      <c r="TUB295" s="3">
        <v>93205</v>
      </c>
      <c r="TUC295" s="3">
        <v>93205</v>
      </c>
      <c r="TUD295" s="3">
        <v>93205</v>
      </c>
      <c r="TUE295" s="3">
        <v>93205</v>
      </c>
      <c r="TUF295" s="3">
        <v>93205</v>
      </c>
      <c r="TUG295" s="3">
        <v>93205</v>
      </c>
      <c r="TUH295" s="3">
        <v>93205</v>
      </c>
      <c r="TUI295" s="3">
        <v>93205</v>
      </c>
      <c r="TUJ295" s="3">
        <v>93205</v>
      </c>
      <c r="TUK295" s="3">
        <v>93205</v>
      </c>
      <c r="TUL295" s="3">
        <v>93205</v>
      </c>
      <c r="TUM295" s="3">
        <v>93205</v>
      </c>
      <c r="TUN295" s="3">
        <v>93205</v>
      </c>
      <c r="TUO295" s="3">
        <v>93205</v>
      </c>
      <c r="TUP295" s="3">
        <v>93205</v>
      </c>
      <c r="TUQ295" s="3">
        <v>93205</v>
      </c>
      <c r="TUR295" s="3">
        <v>93205</v>
      </c>
      <c r="TUS295" s="3">
        <v>93205</v>
      </c>
      <c r="TUT295" s="3">
        <v>93205</v>
      </c>
      <c r="TUU295" s="3">
        <v>93205</v>
      </c>
      <c r="TUV295" s="3">
        <v>93205</v>
      </c>
      <c r="TUW295" s="3">
        <v>93205</v>
      </c>
      <c r="TUX295" s="3">
        <v>93205</v>
      </c>
      <c r="TUY295" s="3">
        <v>93205</v>
      </c>
      <c r="TUZ295" s="3">
        <v>93205</v>
      </c>
      <c r="TVA295" s="3">
        <v>93205</v>
      </c>
      <c r="TVB295" s="3">
        <v>93205</v>
      </c>
      <c r="TVC295" s="3">
        <v>93205</v>
      </c>
      <c r="TVD295" s="3">
        <v>93205</v>
      </c>
      <c r="TVE295" s="3">
        <v>93205</v>
      </c>
      <c r="TVF295" s="3">
        <v>93205</v>
      </c>
      <c r="TVG295" s="3">
        <v>93205</v>
      </c>
      <c r="TVH295" s="3">
        <v>93205</v>
      </c>
      <c r="TVI295" s="3">
        <v>93205</v>
      </c>
      <c r="TVJ295" s="3">
        <v>93205</v>
      </c>
      <c r="TVK295" s="3">
        <v>93205</v>
      </c>
      <c r="TVL295" s="3">
        <v>93205</v>
      </c>
      <c r="TVM295" s="3">
        <v>93205</v>
      </c>
      <c r="TVN295" s="3">
        <v>93205</v>
      </c>
      <c r="TVO295" s="3">
        <v>93205</v>
      </c>
      <c r="TVP295" s="3">
        <v>93205</v>
      </c>
      <c r="TVQ295" s="3">
        <v>93205</v>
      </c>
      <c r="TVR295" s="3">
        <v>93205</v>
      </c>
      <c r="TVS295" s="3">
        <v>93205</v>
      </c>
      <c r="TVT295" s="3">
        <v>93205</v>
      </c>
      <c r="TVU295" s="3">
        <v>93205</v>
      </c>
      <c r="TVV295" s="3">
        <v>93205</v>
      </c>
      <c r="TVW295" s="3">
        <v>93205</v>
      </c>
      <c r="TVX295" s="3">
        <v>93205</v>
      </c>
      <c r="TVY295" s="3">
        <v>93205</v>
      </c>
      <c r="TVZ295" s="3">
        <v>93205</v>
      </c>
      <c r="TWA295" s="3">
        <v>93205</v>
      </c>
      <c r="TWB295" s="3">
        <v>93205</v>
      </c>
      <c r="TWC295" s="3">
        <v>93205</v>
      </c>
      <c r="TWD295" s="3">
        <v>93205</v>
      </c>
      <c r="TWE295" s="3">
        <v>93205</v>
      </c>
      <c r="TWF295" s="3">
        <v>93205</v>
      </c>
      <c r="TWG295" s="3">
        <v>93205</v>
      </c>
      <c r="TWH295" s="3">
        <v>93205</v>
      </c>
      <c r="TWI295" s="3">
        <v>93205</v>
      </c>
      <c r="TWJ295" s="3">
        <v>93205</v>
      </c>
      <c r="TWK295" s="3">
        <v>93205</v>
      </c>
      <c r="TWL295" s="3">
        <v>93205</v>
      </c>
      <c r="TWM295" s="3">
        <v>93205</v>
      </c>
      <c r="TWN295" s="3">
        <v>93205</v>
      </c>
      <c r="TWO295" s="3">
        <v>93205</v>
      </c>
      <c r="TWP295" s="3">
        <v>93205</v>
      </c>
      <c r="TWQ295" s="3">
        <v>93205</v>
      </c>
      <c r="TWR295" s="3">
        <v>93205</v>
      </c>
      <c r="TWS295" s="3">
        <v>93205</v>
      </c>
      <c r="TWT295" s="3">
        <v>93205</v>
      </c>
      <c r="TWU295" s="3">
        <v>93205</v>
      </c>
      <c r="TWV295" s="3">
        <v>93205</v>
      </c>
      <c r="TWW295" s="3">
        <v>93205</v>
      </c>
      <c r="TWX295" s="3">
        <v>93205</v>
      </c>
      <c r="TWY295" s="3">
        <v>93205</v>
      </c>
      <c r="TWZ295" s="3">
        <v>93205</v>
      </c>
      <c r="TXA295" s="3">
        <v>93205</v>
      </c>
      <c r="TXB295" s="3">
        <v>93205</v>
      </c>
      <c r="TXC295" s="3">
        <v>93205</v>
      </c>
      <c r="TXD295" s="3">
        <v>93205</v>
      </c>
      <c r="TXE295" s="3">
        <v>93205</v>
      </c>
      <c r="TXF295" s="3">
        <v>93205</v>
      </c>
      <c r="TXG295" s="3">
        <v>93205</v>
      </c>
      <c r="TXH295" s="3">
        <v>93205</v>
      </c>
      <c r="TXI295" s="3">
        <v>93205</v>
      </c>
      <c r="TXJ295" s="3">
        <v>93205</v>
      </c>
      <c r="TXK295" s="3">
        <v>93205</v>
      </c>
      <c r="TXL295" s="3">
        <v>93205</v>
      </c>
      <c r="TXM295" s="3">
        <v>93205</v>
      </c>
      <c r="TXN295" s="3">
        <v>93205</v>
      </c>
      <c r="TXO295" s="3">
        <v>93205</v>
      </c>
      <c r="TXP295" s="3">
        <v>93205</v>
      </c>
      <c r="TXQ295" s="3">
        <v>93205</v>
      </c>
      <c r="TXR295" s="3">
        <v>93205</v>
      </c>
      <c r="TXS295" s="3">
        <v>93205</v>
      </c>
      <c r="TXT295" s="3">
        <v>93205</v>
      </c>
      <c r="TXU295" s="3">
        <v>93205</v>
      </c>
      <c r="TXV295" s="3">
        <v>93205</v>
      </c>
      <c r="TXW295" s="3">
        <v>93205</v>
      </c>
      <c r="TXX295" s="3">
        <v>93205</v>
      </c>
      <c r="TXY295" s="3">
        <v>93205</v>
      </c>
      <c r="TXZ295" s="3">
        <v>93205</v>
      </c>
      <c r="TYA295" s="3">
        <v>93205</v>
      </c>
      <c r="TYB295" s="3">
        <v>93205</v>
      </c>
      <c r="TYC295" s="3">
        <v>93205</v>
      </c>
      <c r="TYD295" s="3">
        <v>93205</v>
      </c>
      <c r="TYE295" s="3">
        <v>93205</v>
      </c>
      <c r="TYF295" s="3">
        <v>93205</v>
      </c>
      <c r="TYG295" s="3">
        <v>93205</v>
      </c>
      <c r="TYH295" s="3">
        <v>93205</v>
      </c>
      <c r="TYI295" s="3">
        <v>93205</v>
      </c>
      <c r="TYJ295" s="3">
        <v>93205</v>
      </c>
      <c r="TYK295" s="3">
        <v>93205</v>
      </c>
      <c r="TYL295" s="3">
        <v>93205</v>
      </c>
      <c r="TYM295" s="3">
        <v>93205</v>
      </c>
      <c r="TYN295" s="3">
        <v>93205</v>
      </c>
      <c r="TYO295" s="3">
        <v>93205</v>
      </c>
      <c r="TYP295" s="3">
        <v>93205</v>
      </c>
      <c r="TYQ295" s="3">
        <v>93205</v>
      </c>
      <c r="TYR295" s="3">
        <v>93205</v>
      </c>
      <c r="TYS295" s="3">
        <v>93205</v>
      </c>
      <c r="TYT295" s="3">
        <v>93205</v>
      </c>
      <c r="TYU295" s="3">
        <v>93205</v>
      </c>
      <c r="TYV295" s="3">
        <v>93205</v>
      </c>
      <c r="TYW295" s="3">
        <v>93205</v>
      </c>
      <c r="TYX295" s="3">
        <v>93205</v>
      </c>
      <c r="TYY295" s="3">
        <v>93205</v>
      </c>
      <c r="TYZ295" s="3">
        <v>93205</v>
      </c>
      <c r="TZA295" s="3">
        <v>93205</v>
      </c>
      <c r="TZB295" s="3">
        <v>93205</v>
      </c>
      <c r="TZC295" s="3">
        <v>93205</v>
      </c>
      <c r="TZD295" s="3">
        <v>93205</v>
      </c>
      <c r="TZE295" s="3">
        <v>93205</v>
      </c>
      <c r="TZF295" s="3">
        <v>93205</v>
      </c>
      <c r="TZG295" s="3">
        <v>93205</v>
      </c>
      <c r="TZH295" s="3">
        <v>93205</v>
      </c>
      <c r="TZI295" s="3">
        <v>93205</v>
      </c>
      <c r="TZJ295" s="3">
        <v>93205</v>
      </c>
      <c r="TZK295" s="3">
        <v>93205</v>
      </c>
      <c r="TZL295" s="3">
        <v>93205</v>
      </c>
      <c r="TZM295" s="3">
        <v>93205</v>
      </c>
      <c r="TZN295" s="3">
        <v>93205</v>
      </c>
      <c r="TZO295" s="3">
        <v>93205</v>
      </c>
      <c r="TZP295" s="3">
        <v>93205</v>
      </c>
      <c r="TZQ295" s="3">
        <v>93205</v>
      </c>
      <c r="TZR295" s="3">
        <v>93205</v>
      </c>
      <c r="TZS295" s="3">
        <v>93205</v>
      </c>
      <c r="TZT295" s="3">
        <v>93205</v>
      </c>
      <c r="TZU295" s="3">
        <v>93205</v>
      </c>
      <c r="TZV295" s="3">
        <v>93205</v>
      </c>
      <c r="TZW295" s="3">
        <v>93205</v>
      </c>
      <c r="TZX295" s="3">
        <v>93205</v>
      </c>
      <c r="TZY295" s="3">
        <v>93205</v>
      </c>
      <c r="TZZ295" s="3">
        <v>93205</v>
      </c>
      <c r="UAA295" s="3">
        <v>93205</v>
      </c>
      <c r="UAB295" s="3">
        <v>93205</v>
      </c>
      <c r="UAC295" s="3">
        <v>93205</v>
      </c>
      <c r="UAD295" s="3">
        <v>93205</v>
      </c>
      <c r="UAE295" s="3">
        <v>93205</v>
      </c>
      <c r="UAF295" s="3">
        <v>93205</v>
      </c>
      <c r="UAG295" s="3">
        <v>93205</v>
      </c>
      <c r="UAH295" s="3">
        <v>93205</v>
      </c>
      <c r="UAI295" s="3">
        <v>93205</v>
      </c>
      <c r="UAJ295" s="3">
        <v>93205</v>
      </c>
      <c r="UAK295" s="3">
        <v>93205</v>
      </c>
      <c r="UAL295" s="3">
        <v>93205</v>
      </c>
      <c r="UAM295" s="3">
        <v>93205</v>
      </c>
      <c r="UAN295" s="3">
        <v>93205</v>
      </c>
      <c r="UAO295" s="3">
        <v>93205</v>
      </c>
      <c r="UAP295" s="3">
        <v>93205</v>
      </c>
      <c r="UAQ295" s="3">
        <v>93205</v>
      </c>
      <c r="UAR295" s="3">
        <v>93205</v>
      </c>
      <c r="UAS295" s="3">
        <v>93205</v>
      </c>
      <c r="UAT295" s="3">
        <v>93205</v>
      </c>
      <c r="UAU295" s="3">
        <v>93205</v>
      </c>
      <c r="UAV295" s="3">
        <v>93205</v>
      </c>
      <c r="UAW295" s="3">
        <v>93205</v>
      </c>
      <c r="UAX295" s="3">
        <v>93205</v>
      </c>
      <c r="UAY295" s="3">
        <v>93205</v>
      </c>
      <c r="UAZ295" s="3">
        <v>93205</v>
      </c>
      <c r="UBA295" s="3">
        <v>93205</v>
      </c>
      <c r="UBB295" s="3">
        <v>93205</v>
      </c>
      <c r="UBC295" s="3">
        <v>93205</v>
      </c>
      <c r="UBD295" s="3">
        <v>93205</v>
      </c>
      <c r="UBE295" s="3">
        <v>93205</v>
      </c>
      <c r="UBF295" s="3">
        <v>93205</v>
      </c>
      <c r="UBG295" s="3">
        <v>93205</v>
      </c>
      <c r="UBH295" s="3">
        <v>93205</v>
      </c>
      <c r="UBI295" s="3">
        <v>93205</v>
      </c>
      <c r="UBJ295" s="3">
        <v>93205</v>
      </c>
      <c r="UBK295" s="3">
        <v>93205</v>
      </c>
      <c r="UBL295" s="3">
        <v>93205</v>
      </c>
      <c r="UBM295" s="3">
        <v>93205</v>
      </c>
      <c r="UBN295" s="3">
        <v>93205</v>
      </c>
      <c r="UBO295" s="3">
        <v>93205</v>
      </c>
      <c r="UBP295" s="3">
        <v>93205</v>
      </c>
      <c r="UBQ295" s="3">
        <v>93205</v>
      </c>
      <c r="UBR295" s="3">
        <v>93205</v>
      </c>
      <c r="UBS295" s="3">
        <v>93205</v>
      </c>
      <c r="UBT295" s="3">
        <v>93205</v>
      </c>
      <c r="UBU295" s="3">
        <v>93205</v>
      </c>
      <c r="UBV295" s="3">
        <v>93205</v>
      </c>
      <c r="UBW295" s="3">
        <v>93205</v>
      </c>
      <c r="UBX295" s="3">
        <v>93205</v>
      </c>
      <c r="UBY295" s="3">
        <v>93205</v>
      </c>
      <c r="UBZ295" s="3">
        <v>93205</v>
      </c>
      <c r="UCA295" s="3">
        <v>93205</v>
      </c>
      <c r="UCB295" s="3">
        <v>93205</v>
      </c>
      <c r="UCC295" s="3">
        <v>93205</v>
      </c>
      <c r="UCD295" s="3">
        <v>93205</v>
      </c>
      <c r="UCE295" s="3">
        <v>93205</v>
      </c>
      <c r="UCF295" s="3">
        <v>93205</v>
      </c>
      <c r="UCG295" s="3">
        <v>93205</v>
      </c>
      <c r="UCH295" s="3">
        <v>93205</v>
      </c>
      <c r="UCI295" s="3">
        <v>93205</v>
      </c>
      <c r="UCJ295" s="3">
        <v>93205</v>
      </c>
      <c r="UCK295" s="3">
        <v>93205</v>
      </c>
      <c r="UCL295" s="3">
        <v>93205</v>
      </c>
      <c r="UCM295" s="3">
        <v>93205</v>
      </c>
      <c r="UCN295" s="3">
        <v>93205</v>
      </c>
      <c r="UCO295" s="3">
        <v>93205</v>
      </c>
      <c r="UCP295" s="3">
        <v>93205</v>
      </c>
      <c r="UCQ295" s="3">
        <v>93205</v>
      </c>
      <c r="UCR295" s="3">
        <v>93205</v>
      </c>
      <c r="UCS295" s="3">
        <v>93205</v>
      </c>
      <c r="UCT295" s="3">
        <v>93205</v>
      </c>
      <c r="UCU295" s="3">
        <v>93205</v>
      </c>
      <c r="UCV295" s="3">
        <v>93205</v>
      </c>
      <c r="UCW295" s="3">
        <v>93205</v>
      </c>
      <c r="UCX295" s="3">
        <v>93205</v>
      </c>
      <c r="UCY295" s="3">
        <v>93205</v>
      </c>
      <c r="UCZ295" s="3">
        <v>93205</v>
      </c>
      <c r="UDA295" s="3">
        <v>93205</v>
      </c>
      <c r="UDB295" s="3">
        <v>93205</v>
      </c>
      <c r="UDC295" s="3">
        <v>93205</v>
      </c>
      <c r="UDD295" s="3">
        <v>93205</v>
      </c>
      <c r="UDE295" s="3">
        <v>93205</v>
      </c>
      <c r="UDF295" s="3">
        <v>93205</v>
      </c>
      <c r="UDG295" s="3">
        <v>93205</v>
      </c>
      <c r="UDH295" s="3">
        <v>93205</v>
      </c>
      <c r="UDI295" s="3">
        <v>93205</v>
      </c>
      <c r="UDJ295" s="3">
        <v>93205</v>
      </c>
      <c r="UDK295" s="3">
        <v>93205</v>
      </c>
      <c r="UDL295" s="3">
        <v>93205</v>
      </c>
      <c r="UDM295" s="3">
        <v>93205</v>
      </c>
      <c r="UDN295" s="3">
        <v>93205</v>
      </c>
      <c r="UDO295" s="3">
        <v>93205</v>
      </c>
      <c r="UDP295" s="3">
        <v>93205</v>
      </c>
      <c r="UDQ295" s="3">
        <v>93205</v>
      </c>
      <c r="UDR295" s="3">
        <v>93205</v>
      </c>
      <c r="UDS295" s="3">
        <v>93205</v>
      </c>
      <c r="UDT295" s="3">
        <v>93205</v>
      </c>
      <c r="UDU295" s="3">
        <v>93205</v>
      </c>
      <c r="UDV295" s="3">
        <v>93205</v>
      </c>
      <c r="UDW295" s="3">
        <v>93205</v>
      </c>
      <c r="UDX295" s="3">
        <v>93205</v>
      </c>
      <c r="UDY295" s="3">
        <v>93205</v>
      </c>
      <c r="UDZ295" s="3">
        <v>93205</v>
      </c>
      <c r="UEA295" s="3">
        <v>93205</v>
      </c>
      <c r="UEB295" s="3">
        <v>93205</v>
      </c>
      <c r="UEC295" s="3">
        <v>93205</v>
      </c>
      <c r="UED295" s="3">
        <v>93205</v>
      </c>
      <c r="UEE295" s="3">
        <v>93205</v>
      </c>
      <c r="UEF295" s="3">
        <v>93205</v>
      </c>
      <c r="UEG295" s="3">
        <v>93205</v>
      </c>
      <c r="UEH295" s="3">
        <v>93205</v>
      </c>
      <c r="UEI295" s="3">
        <v>93205</v>
      </c>
      <c r="UEJ295" s="3">
        <v>93205</v>
      </c>
      <c r="UEK295" s="3">
        <v>93205</v>
      </c>
      <c r="UEL295" s="3">
        <v>93205</v>
      </c>
      <c r="UEM295" s="3">
        <v>93205</v>
      </c>
      <c r="UEN295" s="3">
        <v>93205</v>
      </c>
      <c r="UEO295" s="3">
        <v>93205</v>
      </c>
      <c r="UEP295" s="3">
        <v>93205</v>
      </c>
      <c r="UEQ295" s="3">
        <v>93205</v>
      </c>
      <c r="UER295" s="3">
        <v>93205</v>
      </c>
      <c r="UES295" s="3">
        <v>93205</v>
      </c>
      <c r="UET295" s="3">
        <v>93205</v>
      </c>
      <c r="UEU295" s="3">
        <v>93205</v>
      </c>
      <c r="UEV295" s="3">
        <v>93205</v>
      </c>
      <c r="UEW295" s="3">
        <v>93205</v>
      </c>
      <c r="UEX295" s="3">
        <v>93205</v>
      </c>
      <c r="UEY295" s="3">
        <v>93205</v>
      </c>
      <c r="UEZ295" s="3">
        <v>93205</v>
      </c>
      <c r="UFA295" s="3">
        <v>93205</v>
      </c>
      <c r="UFB295" s="3">
        <v>93205</v>
      </c>
      <c r="UFC295" s="3">
        <v>93205</v>
      </c>
      <c r="UFD295" s="3">
        <v>93205</v>
      </c>
      <c r="UFE295" s="3">
        <v>93205</v>
      </c>
      <c r="UFF295" s="3">
        <v>93205</v>
      </c>
      <c r="UFG295" s="3">
        <v>93205</v>
      </c>
      <c r="UFH295" s="3">
        <v>93205</v>
      </c>
      <c r="UFI295" s="3">
        <v>93205</v>
      </c>
      <c r="UFJ295" s="3">
        <v>93205</v>
      </c>
      <c r="UFK295" s="3">
        <v>93205</v>
      </c>
      <c r="UFL295" s="3">
        <v>93205</v>
      </c>
      <c r="UFM295" s="3">
        <v>93205</v>
      </c>
      <c r="UFN295" s="3">
        <v>93205</v>
      </c>
      <c r="UFO295" s="3">
        <v>93205</v>
      </c>
      <c r="UFP295" s="3">
        <v>93205</v>
      </c>
      <c r="UFQ295" s="3">
        <v>93205</v>
      </c>
      <c r="UFR295" s="3">
        <v>93205</v>
      </c>
      <c r="UFS295" s="3">
        <v>93205</v>
      </c>
      <c r="UFT295" s="3">
        <v>93205</v>
      </c>
      <c r="UFU295" s="3">
        <v>93205</v>
      </c>
      <c r="UFV295" s="3">
        <v>93205</v>
      </c>
      <c r="UFW295" s="3">
        <v>93205</v>
      </c>
      <c r="UFX295" s="3">
        <v>93205</v>
      </c>
      <c r="UFY295" s="3">
        <v>93205</v>
      </c>
      <c r="UFZ295" s="3">
        <v>93205</v>
      </c>
      <c r="UGA295" s="3">
        <v>93205</v>
      </c>
      <c r="UGB295" s="3">
        <v>93205</v>
      </c>
      <c r="UGC295" s="3">
        <v>93205</v>
      </c>
      <c r="UGD295" s="3">
        <v>93205</v>
      </c>
      <c r="UGE295" s="3">
        <v>93205</v>
      </c>
      <c r="UGF295" s="3">
        <v>93205</v>
      </c>
      <c r="UGG295" s="3">
        <v>93205</v>
      </c>
      <c r="UGH295" s="3">
        <v>93205</v>
      </c>
      <c r="UGI295" s="3">
        <v>93205</v>
      </c>
      <c r="UGJ295" s="3">
        <v>93205</v>
      </c>
      <c r="UGK295" s="3">
        <v>93205</v>
      </c>
      <c r="UGL295" s="3">
        <v>93205</v>
      </c>
      <c r="UGM295" s="3">
        <v>93205</v>
      </c>
      <c r="UGN295" s="3">
        <v>93205</v>
      </c>
      <c r="UGO295" s="3">
        <v>93205</v>
      </c>
      <c r="UGP295" s="3">
        <v>93205</v>
      </c>
      <c r="UGQ295" s="3">
        <v>93205</v>
      </c>
      <c r="UGR295" s="3">
        <v>93205</v>
      </c>
      <c r="UGS295" s="3">
        <v>93205</v>
      </c>
      <c r="UGT295" s="3">
        <v>93205</v>
      </c>
      <c r="UGU295" s="3">
        <v>93205</v>
      </c>
      <c r="UGV295" s="3">
        <v>93205</v>
      </c>
      <c r="UGW295" s="3">
        <v>93205</v>
      </c>
      <c r="UGX295" s="3">
        <v>93205</v>
      </c>
      <c r="UGY295" s="3">
        <v>93205</v>
      </c>
      <c r="UGZ295" s="3">
        <v>93205</v>
      </c>
      <c r="UHA295" s="3">
        <v>93205</v>
      </c>
      <c r="UHB295" s="3">
        <v>93205</v>
      </c>
      <c r="UHC295" s="3">
        <v>93205</v>
      </c>
      <c r="UHD295" s="3">
        <v>93205</v>
      </c>
      <c r="UHE295" s="3">
        <v>93205</v>
      </c>
      <c r="UHF295" s="3">
        <v>93205</v>
      </c>
      <c r="UHG295" s="3">
        <v>93205</v>
      </c>
      <c r="UHH295" s="3">
        <v>93205</v>
      </c>
      <c r="UHI295" s="3">
        <v>93205</v>
      </c>
      <c r="UHJ295" s="3">
        <v>93205</v>
      </c>
      <c r="UHK295" s="3">
        <v>93205</v>
      </c>
      <c r="UHL295" s="3">
        <v>93205</v>
      </c>
      <c r="UHM295" s="3">
        <v>93205</v>
      </c>
      <c r="UHN295" s="3">
        <v>93205</v>
      </c>
      <c r="UHO295" s="3">
        <v>93205</v>
      </c>
      <c r="UHP295" s="3">
        <v>93205</v>
      </c>
      <c r="UHQ295" s="3">
        <v>93205</v>
      </c>
      <c r="UHR295" s="3">
        <v>93205</v>
      </c>
      <c r="UHS295" s="3">
        <v>93205</v>
      </c>
      <c r="UHT295" s="3">
        <v>93205</v>
      </c>
      <c r="UHU295" s="3">
        <v>93205</v>
      </c>
      <c r="UHV295" s="3">
        <v>93205</v>
      </c>
      <c r="UHW295" s="3">
        <v>93205</v>
      </c>
      <c r="UHX295" s="3">
        <v>93205</v>
      </c>
      <c r="UHY295" s="3">
        <v>93205</v>
      </c>
      <c r="UHZ295" s="3">
        <v>93205</v>
      </c>
      <c r="UIA295" s="3">
        <v>93205</v>
      </c>
      <c r="UIB295" s="3">
        <v>93205</v>
      </c>
      <c r="UIC295" s="3">
        <v>93205</v>
      </c>
      <c r="UID295" s="3">
        <v>93205</v>
      </c>
      <c r="UIE295" s="3">
        <v>93205</v>
      </c>
      <c r="UIF295" s="3">
        <v>93205</v>
      </c>
      <c r="UIG295" s="3">
        <v>93205</v>
      </c>
      <c r="UIH295" s="3">
        <v>93205</v>
      </c>
      <c r="UII295" s="3">
        <v>93205</v>
      </c>
      <c r="UIJ295" s="3">
        <v>93205</v>
      </c>
      <c r="UIK295" s="3">
        <v>93205</v>
      </c>
      <c r="UIL295" s="3">
        <v>93205</v>
      </c>
      <c r="UIM295" s="3">
        <v>93205</v>
      </c>
      <c r="UIN295" s="3">
        <v>93205</v>
      </c>
      <c r="UIO295" s="3">
        <v>93205</v>
      </c>
      <c r="UIP295" s="3">
        <v>93205</v>
      </c>
      <c r="UIQ295" s="3">
        <v>93205</v>
      </c>
      <c r="UIR295" s="3">
        <v>93205</v>
      </c>
      <c r="UIS295" s="3">
        <v>93205</v>
      </c>
      <c r="UIT295" s="3">
        <v>93205</v>
      </c>
      <c r="UIU295" s="3">
        <v>93205</v>
      </c>
      <c r="UIV295" s="3">
        <v>93205</v>
      </c>
      <c r="UIW295" s="3">
        <v>93205</v>
      </c>
      <c r="UIX295" s="3">
        <v>93205</v>
      </c>
      <c r="UIY295" s="3">
        <v>93205</v>
      </c>
      <c r="UIZ295" s="3">
        <v>93205</v>
      </c>
      <c r="UJA295" s="3">
        <v>93205</v>
      </c>
      <c r="UJB295" s="3">
        <v>93205</v>
      </c>
      <c r="UJC295" s="3">
        <v>93205</v>
      </c>
      <c r="UJD295" s="3">
        <v>93205</v>
      </c>
      <c r="UJE295" s="3">
        <v>93205</v>
      </c>
      <c r="UJF295" s="3">
        <v>93205</v>
      </c>
      <c r="UJG295" s="3">
        <v>93205</v>
      </c>
      <c r="UJH295" s="3">
        <v>93205</v>
      </c>
      <c r="UJI295" s="3">
        <v>93205</v>
      </c>
      <c r="UJJ295" s="3">
        <v>93205</v>
      </c>
      <c r="UJK295" s="3">
        <v>93205</v>
      </c>
      <c r="UJL295" s="3">
        <v>93205</v>
      </c>
      <c r="UJM295" s="3">
        <v>93205</v>
      </c>
      <c r="UJN295" s="3">
        <v>93205</v>
      </c>
      <c r="UJO295" s="3">
        <v>93205</v>
      </c>
      <c r="UJP295" s="3">
        <v>93205</v>
      </c>
      <c r="UJQ295" s="3">
        <v>93205</v>
      </c>
      <c r="UJR295" s="3">
        <v>93205</v>
      </c>
      <c r="UJS295" s="3">
        <v>93205</v>
      </c>
      <c r="UJT295" s="3">
        <v>93205</v>
      </c>
      <c r="UJU295" s="3">
        <v>93205</v>
      </c>
      <c r="UJV295" s="3">
        <v>93205</v>
      </c>
      <c r="UJW295" s="3">
        <v>93205</v>
      </c>
      <c r="UJX295" s="3">
        <v>93205</v>
      </c>
      <c r="UJY295" s="3">
        <v>93205</v>
      </c>
      <c r="UJZ295" s="3">
        <v>93205</v>
      </c>
      <c r="UKA295" s="3">
        <v>93205</v>
      </c>
      <c r="UKB295" s="3">
        <v>93205</v>
      </c>
      <c r="UKC295" s="3">
        <v>93205</v>
      </c>
      <c r="UKD295" s="3">
        <v>93205</v>
      </c>
      <c r="UKE295" s="3">
        <v>93205</v>
      </c>
      <c r="UKF295" s="3">
        <v>93205</v>
      </c>
      <c r="UKG295" s="3">
        <v>93205</v>
      </c>
      <c r="UKH295" s="3">
        <v>93205</v>
      </c>
      <c r="UKI295" s="3">
        <v>93205</v>
      </c>
      <c r="UKJ295" s="3">
        <v>93205</v>
      </c>
      <c r="UKK295" s="3">
        <v>93205</v>
      </c>
      <c r="UKL295" s="3">
        <v>93205</v>
      </c>
      <c r="UKM295" s="3">
        <v>93205</v>
      </c>
      <c r="UKN295" s="3">
        <v>93205</v>
      </c>
      <c r="UKO295" s="3">
        <v>93205</v>
      </c>
      <c r="UKP295" s="3">
        <v>93205</v>
      </c>
      <c r="UKQ295" s="3">
        <v>93205</v>
      </c>
      <c r="UKR295" s="3">
        <v>93205</v>
      </c>
      <c r="UKS295" s="3">
        <v>93205</v>
      </c>
      <c r="UKT295" s="3">
        <v>93205</v>
      </c>
      <c r="UKU295" s="3">
        <v>93205</v>
      </c>
      <c r="UKV295" s="3">
        <v>93205</v>
      </c>
      <c r="UKW295" s="3">
        <v>93205</v>
      </c>
      <c r="UKX295" s="3">
        <v>93205</v>
      </c>
      <c r="UKY295" s="3">
        <v>93205</v>
      </c>
      <c r="UKZ295" s="3">
        <v>93205</v>
      </c>
      <c r="ULA295" s="3">
        <v>93205</v>
      </c>
      <c r="ULB295" s="3">
        <v>93205</v>
      </c>
      <c r="ULC295" s="3">
        <v>93205</v>
      </c>
      <c r="ULD295" s="3">
        <v>93205</v>
      </c>
      <c r="ULE295" s="3">
        <v>93205</v>
      </c>
      <c r="ULF295" s="3">
        <v>93205</v>
      </c>
      <c r="ULG295" s="3">
        <v>93205</v>
      </c>
      <c r="ULH295" s="3">
        <v>93205</v>
      </c>
      <c r="ULI295" s="3">
        <v>93205</v>
      </c>
      <c r="ULJ295" s="3">
        <v>93205</v>
      </c>
      <c r="ULK295" s="3">
        <v>93205</v>
      </c>
      <c r="ULL295" s="3">
        <v>93205</v>
      </c>
      <c r="ULM295" s="3">
        <v>93205</v>
      </c>
      <c r="ULN295" s="3">
        <v>93205</v>
      </c>
      <c r="ULO295" s="3">
        <v>93205</v>
      </c>
      <c r="ULP295" s="3">
        <v>93205</v>
      </c>
      <c r="ULQ295" s="3">
        <v>93205</v>
      </c>
      <c r="ULR295" s="3">
        <v>93205</v>
      </c>
      <c r="ULS295" s="3">
        <v>93205</v>
      </c>
      <c r="ULT295" s="3">
        <v>93205</v>
      </c>
      <c r="ULU295" s="3">
        <v>93205</v>
      </c>
      <c r="ULV295" s="3">
        <v>93205</v>
      </c>
      <c r="ULW295" s="3">
        <v>93205</v>
      </c>
      <c r="ULX295" s="3">
        <v>93205</v>
      </c>
      <c r="ULY295" s="3">
        <v>93205</v>
      </c>
      <c r="ULZ295" s="3">
        <v>93205</v>
      </c>
      <c r="UMA295" s="3">
        <v>93205</v>
      </c>
      <c r="UMB295" s="3">
        <v>93205</v>
      </c>
      <c r="UMC295" s="3">
        <v>93205</v>
      </c>
      <c r="UMD295" s="3">
        <v>93205</v>
      </c>
      <c r="UME295" s="3">
        <v>93205</v>
      </c>
      <c r="UMF295" s="3">
        <v>93205</v>
      </c>
      <c r="UMG295" s="3">
        <v>93205</v>
      </c>
      <c r="UMH295" s="3">
        <v>93205</v>
      </c>
      <c r="UMI295" s="3">
        <v>93205</v>
      </c>
      <c r="UMJ295" s="3">
        <v>93205</v>
      </c>
      <c r="UMK295" s="3">
        <v>93205</v>
      </c>
      <c r="UML295" s="3">
        <v>93205</v>
      </c>
      <c r="UMM295" s="3">
        <v>93205</v>
      </c>
      <c r="UMN295" s="3">
        <v>93205</v>
      </c>
      <c r="UMO295" s="3">
        <v>93205</v>
      </c>
      <c r="UMP295" s="3">
        <v>93205</v>
      </c>
      <c r="UMQ295" s="3">
        <v>93205</v>
      </c>
      <c r="UMR295" s="3">
        <v>93205</v>
      </c>
      <c r="UMS295" s="3">
        <v>93205</v>
      </c>
      <c r="UMT295" s="3">
        <v>93205</v>
      </c>
      <c r="UMU295" s="3">
        <v>93205</v>
      </c>
      <c r="UMV295" s="3">
        <v>93205</v>
      </c>
      <c r="UMW295" s="3">
        <v>93205</v>
      </c>
      <c r="UMX295" s="3">
        <v>93205</v>
      </c>
      <c r="UMY295" s="3">
        <v>93205</v>
      </c>
      <c r="UMZ295" s="3">
        <v>93205</v>
      </c>
      <c r="UNA295" s="3">
        <v>93205</v>
      </c>
      <c r="UNB295" s="3">
        <v>93205</v>
      </c>
      <c r="UNC295" s="3">
        <v>93205</v>
      </c>
      <c r="UND295" s="3">
        <v>93205</v>
      </c>
      <c r="UNE295" s="3">
        <v>93205</v>
      </c>
      <c r="UNF295" s="3">
        <v>93205</v>
      </c>
      <c r="UNG295" s="3">
        <v>93205</v>
      </c>
      <c r="UNH295" s="3">
        <v>93205</v>
      </c>
      <c r="UNI295" s="3">
        <v>93205</v>
      </c>
      <c r="UNJ295" s="3">
        <v>93205</v>
      </c>
      <c r="UNK295" s="3">
        <v>93205</v>
      </c>
      <c r="UNL295" s="3">
        <v>93205</v>
      </c>
      <c r="UNM295" s="3">
        <v>93205</v>
      </c>
      <c r="UNN295" s="3">
        <v>93205</v>
      </c>
      <c r="UNO295" s="3">
        <v>93205</v>
      </c>
      <c r="UNP295" s="3">
        <v>93205</v>
      </c>
      <c r="UNQ295" s="3">
        <v>93205</v>
      </c>
      <c r="UNR295" s="3">
        <v>93205</v>
      </c>
      <c r="UNS295" s="3">
        <v>93205</v>
      </c>
      <c r="UNT295" s="3">
        <v>93205</v>
      </c>
      <c r="UNU295" s="3">
        <v>93205</v>
      </c>
      <c r="UNV295" s="3">
        <v>93205</v>
      </c>
      <c r="UNW295" s="3">
        <v>93205</v>
      </c>
      <c r="UNX295" s="3">
        <v>93205</v>
      </c>
      <c r="UNY295" s="3">
        <v>93205</v>
      </c>
      <c r="UNZ295" s="3">
        <v>93205</v>
      </c>
      <c r="UOA295" s="3">
        <v>93205</v>
      </c>
      <c r="UOB295" s="3">
        <v>93205</v>
      </c>
      <c r="UOC295" s="3">
        <v>93205</v>
      </c>
      <c r="UOD295" s="3">
        <v>93205</v>
      </c>
      <c r="UOE295" s="3">
        <v>93205</v>
      </c>
      <c r="UOF295" s="3">
        <v>93205</v>
      </c>
      <c r="UOG295" s="3">
        <v>93205</v>
      </c>
      <c r="UOH295" s="3">
        <v>93205</v>
      </c>
      <c r="UOI295" s="3">
        <v>93205</v>
      </c>
      <c r="UOJ295" s="3">
        <v>93205</v>
      </c>
      <c r="UOK295" s="3">
        <v>93205</v>
      </c>
      <c r="UOL295" s="3">
        <v>93205</v>
      </c>
      <c r="UOM295" s="3">
        <v>93205</v>
      </c>
      <c r="UON295" s="3">
        <v>93205</v>
      </c>
      <c r="UOO295" s="3">
        <v>93205</v>
      </c>
      <c r="UOP295" s="3">
        <v>93205</v>
      </c>
      <c r="UOQ295" s="3">
        <v>93205</v>
      </c>
      <c r="UOR295" s="3">
        <v>93205</v>
      </c>
      <c r="UOS295" s="3">
        <v>93205</v>
      </c>
      <c r="UOT295" s="3">
        <v>93205</v>
      </c>
      <c r="UOU295" s="3">
        <v>93205</v>
      </c>
      <c r="UOV295" s="3">
        <v>93205</v>
      </c>
      <c r="UOW295" s="3">
        <v>93205</v>
      </c>
      <c r="UOX295" s="3">
        <v>93205</v>
      </c>
      <c r="UOY295" s="3">
        <v>93205</v>
      </c>
      <c r="UOZ295" s="3">
        <v>93205</v>
      </c>
      <c r="UPA295" s="3">
        <v>93205</v>
      </c>
      <c r="UPB295" s="3">
        <v>93205</v>
      </c>
      <c r="UPC295" s="3">
        <v>93205</v>
      </c>
      <c r="UPD295" s="3">
        <v>93205</v>
      </c>
      <c r="UPE295" s="3">
        <v>93205</v>
      </c>
      <c r="UPF295" s="3">
        <v>93205</v>
      </c>
      <c r="UPG295" s="3">
        <v>93205</v>
      </c>
      <c r="UPH295" s="3">
        <v>93205</v>
      </c>
      <c r="UPI295" s="3">
        <v>93205</v>
      </c>
      <c r="UPJ295" s="3">
        <v>93205</v>
      </c>
      <c r="UPK295" s="3">
        <v>93205</v>
      </c>
      <c r="UPL295" s="3">
        <v>93205</v>
      </c>
      <c r="UPM295" s="3">
        <v>93205</v>
      </c>
      <c r="UPN295" s="3">
        <v>93205</v>
      </c>
      <c r="UPO295" s="3">
        <v>93205</v>
      </c>
      <c r="UPP295" s="3">
        <v>93205</v>
      </c>
      <c r="UPQ295" s="3">
        <v>93205</v>
      </c>
      <c r="UPR295" s="3">
        <v>93205</v>
      </c>
      <c r="UPS295" s="3">
        <v>93205</v>
      </c>
      <c r="UPT295" s="3">
        <v>93205</v>
      </c>
      <c r="UPU295" s="3">
        <v>93205</v>
      </c>
      <c r="UPV295" s="3">
        <v>93205</v>
      </c>
      <c r="UPW295" s="3">
        <v>93205</v>
      </c>
      <c r="UPX295" s="3">
        <v>93205</v>
      </c>
      <c r="UPY295" s="3">
        <v>93205</v>
      </c>
      <c r="UPZ295" s="3">
        <v>93205</v>
      </c>
      <c r="UQA295" s="3">
        <v>93205</v>
      </c>
      <c r="UQB295" s="3">
        <v>93205</v>
      </c>
      <c r="UQC295" s="3">
        <v>93205</v>
      </c>
      <c r="UQD295" s="3">
        <v>93205</v>
      </c>
      <c r="UQE295" s="3">
        <v>93205</v>
      </c>
      <c r="UQF295" s="3">
        <v>93205</v>
      </c>
      <c r="UQG295" s="3">
        <v>93205</v>
      </c>
      <c r="UQH295" s="3">
        <v>93205</v>
      </c>
      <c r="UQI295" s="3">
        <v>93205</v>
      </c>
      <c r="UQJ295" s="3">
        <v>93205</v>
      </c>
      <c r="UQK295" s="3">
        <v>93205</v>
      </c>
      <c r="UQL295" s="3">
        <v>93205</v>
      </c>
      <c r="UQM295" s="3">
        <v>93205</v>
      </c>
      <c r="UQN295" s="3">
        <v>93205</v>
      </c>
      <c r="UQO295" s="3">
        <v>93205</v>
      </c>
      <c r="UQP295" s="3">
        <v>93205</v>
      </c>
      <c r="UQQ295" s="3">
        <v>93205</v>
      </c>
      <c r="UQR295" s="3">
        <v>93205</v>
      </c>
      <c r="UQS295" s="3">
        <v>93205</v>
      </c>
      <c r="UQT295" s="3">
        <v>93205</v>
      </c>
      <c r="UQU295" s="3">
        <v>93205</v>
      </c>
      <c r="UQV295" s="3">
        <v>93205</v>
      </c>
      <c r="UQW295" s="3">
        <v>93205</v>
      </c>
      <c r="UQX295" s="3">
        <v>93205</v>
      </c>
      <c r="UQY295" s="3">
        <v>93205</v>
      </c>
      <c r="UQZ295" s="3">
        <v>93205</v>
      </c>
      <c r="URA295" s="3">
        <v>93205</v>
      </c>
      <c r="URB295" s="3">
        <v>93205</v>
      </c>
      <c r="URC295" s="3">
        <v>93205</v>
      </c>
      <c r="URD295" s="3">
        <v>93205</v>
      </c>
      <c r="URE295" s="3">
        <v>93205</v>
      </c>
      <c r="URF295" s="3">
        <v>93205</v>
      </c>
      <c r="URG295" s="3">
        <v>93205</v>
      </c>
      <c r="URH295" s="3">
        <v>93205</v>
      </c>
      <c r="URI295" s="3">
        <v>93205</v>
      </c>
      <c r="URJ295" s="3">
        <v>93205</v>
      </c>
      <c r="URK295" s="3">
        <v>93205</v>
      </c>
      <c r="URL295" s="3">
        <v>93205</v>
      </c>
      <c r="URM295" s="3">
        <v>93205</v>
      </c>
      <c r="URN295" s="3">
        <v>93205</v>
      </c>
      <c r="URO295" s="3">
        <v>93205</v>
      </c>
      <c r="URP295" s="3">
        <v>93205</v>
      </c>
      <c r="URQ295" s="3">
        <v>93205</v>
      </c>
      <c r="URR295" s="3">
        <v>93205</v>
      </c>
      <c r="URS295" s="3">
        <v>93205</v>
      </c>
      <c r="URT295" s="3">
        <v>93205</v>
      </c>
      <c r="URU295" s="3">
        <v>93205</v>
      </c>
      <c r="URV295" s="3">
        <v>93205</v>
      </c>
      <c r="URW295" s="3">
        <v>93205</v>
      </c>
      <c r="URX295" s="3">
        <v>93205</v>
      </c>
      <c r="URY295" s="3">
        <v>93205</v>
      </c>
      <c r="URZ295" s="3">
        <v>93205</v>
      </c>
      <c r="USA295" s="3">
        <v>93205</v>
      </c>
      <c r="USB295" s="3">
        <v>93205</v>
      </c>
      <c r="USC295" s="3">
        <v>93205</v>
      </c>
      <c r="USD295" s="3">
        <v>93205</v>
      </c>
      <c r="USE295" s="3">
        <v>93205</v>
      </c>
      <c r="USF295" s="3">
        <v>93205</v>
      </c>
      <c r="USG295" s="3">
        <v>93205</v>
      </c>
      <c r="USH295" s="3">
        <v>93205</v>
      </c>
      <c r="USI295" s="3">
        <v>93205</v>
      </c>
      <c r="USJ295" s="3">
        <v>93205</v>
      </c>
      <c r="USK295" s="3">
        <v>93205</v>
      </c>
      <c r="USL295" s="3">
        <v>93205</v>
      </c>
      <c r="USM295" s="3">
        <v>93205</v>
      </c>
      <c r="USN295" s="3">
        <v>93205</v>
      </c>
      <c r="USO295" s="3">
        <v>93205</v>
      </c>
      <c r="USP295" s="3">
        <v>93205</v>
      </c>
      <c r="USQ295" s="3">
        <v>93205</v>
      </c>
      <c r="USR295" s="3">
        <v>93205</v>
      </c>
      <c r="USS295" s="3">
        <v>93205</v>
      </c>
      <c r="UST295" s="3">
        <v>93205</v>
      </c>
      <c r="USU295" s="3">
        <v>93205</v>
      </c>
      <c r="USV295" s="3">
        <v>93205</v>
      </c>
      <c r="USW295" s="3">
        <v>93205</v>
      </c>
      <c r="USX295" s="3">
        <v>93205</v>
      </c>
      <c r="USY295" s="3">
        <v>93205</v>
      </c>
      <c r="USZ295" s="3">
        <v>93205</v>
      </c>
      <c r="UTA295" s="3">
        <v>93205</v>
      </c>
      <c r="UTB295" s="3">
        <v>93205</v>
      </c>
      <c r="UTC295" s="3">
        <v>93205</v>
      </c>
      <c r="UTD295" s="3">
        <v>93205</v>
      </c>
      <c r="UTE295" s="3">
        <v>93205</v>
      </c>
      <c r="UTF295" s="3">
        <v>93205</v>
      </c>
      <c r="UTG295" s="3">
        <v>93205</v>
      </c>
      <c r="UTH295" s="3">
        <v>93205</v>
      </c>
      <c r="UTI295" s="3">
        <v>93205</v>
      </c>
      <c r="UTJ295" s="3">
        <v>93205</v>
      </c>
      <c r="UTK295" s="3">
        <v>93205</v>
      </c>
      <c r="UTL295" s="3">
        <v>93205</v>
      </c>
      <c r="UTM295" s="3">
        <v>93205</v>
      </c>
      <c r="UTN295" s="3">
        <v>93205</v>
      </c>
      <c r="UTO295" s="3">
        <v>93205</v>
      </c>
      <c r="UTP295" s="3">
        <v>93205</v>
      </c>
      <c r="UTQ295" s="3">
        <v>93205</v>
      </c>
      <c r="UTR295" s="3">
        <v>93205</v>
      </c>
      <c r="UTS295" s="3">
        <v>93205</v>
      </c>
      <c r="UTT295" s="3">
        <v>93205</v>
      </c>
      <c r="UTU295" s="3">
        <v>93205</v>
      </c>
      <c r="UTV295" s="3">
        <v>93205</v>
      </c>
      <c r="UTW295" s="3">
        <v>93205</v>
      </c>
      <c r="UTX295" s="3">
        <v>93205</v>
      </c>
      <c r="UTY295" s="3">
        <v>93205</v>
      </c>
      <c r="UTZ295" s="3">
        <v>93205</v>
      </c>
      <c r="UUA295" s="3">
        <v>93205</v>
      </c>
      <c r="UUB295" s="3">
        <v>93205</v>
      </c>
      <c r="UUC295" s="3">
        <v>93205</v>
      </c>
      <c r="UUD295" s="3">
        <v>93205</v>
      </c>
      <c r="UUE295" s="3">
        <v>93205</v>
      </c>
      <c r="UUF295" s="3">
        <v>93205</v>
      </c>
      <c r="UUG295" s="3">
        <v>93205</v>
      </c>
      <c r="UUH295" s="3">
        <v>93205</v>
      </c>
      <c r="UUI295" s="3">
        <v>93205</v>
      </c>
      <c r="UUJ295" s="3">
        <v>93205</v>
      </c>
      <c r="UUK295" s="3">
        <v>93205</v>
      </c>
      <c r="UUL295" s="3">
        <v>93205</v>
      </c>
      <c r="UUM295" s="3">
        <v>93205</v>
      </c>
      <c r="UUN295" s="3">
        <v>93205</v>
      </c>
      <c r="UUO295" s="3">
        <v>93205</v>
      </c>
      <c r="UUP295" s="3">
        <v>93205</v>
      </c>
      <c r="UUQ295" s="3">
        <v>93205</v>
      </c>
      <c r="UUR295" s="3">
        <v>93205</v>
      </c>
      <c r="UUS295" s="3">
        <v>93205</v>
      </c>
      <c r="UUT295" s="3">
        <v>93205</v>
      </c>
      <c r="UUU295" s="3">
        <v>93205</v>
      </c>
      <c r="UUV295" s="3">
        <v>93205</v>
      </c>
      <c r="UUW295" s="3">
        <v>93205</v>
      </c>
      <c r="UUX295" s="3">
        <v>93205</v>
      </c>
      <c r="UUY295" s="3">
        <v>93205</v>
      </c>
      <c r="UUZ295" s="3">
        <v>93205</v>
      </c>
      <c r="UVA295" s="3">
        <v>93205</v>
      </c>
      <c r="UVB295" s="3">
        <v>93205</v>
      </c>
      <c r="UVC295" s="3">
        <v>93205</v>
      </c>
      <c r="UVD295" s="3">
        <v>93205</v>
      </c>
      <c r="UVE295" s="3">
        <v>93205</v>
      </c>
      <c r="UVF295" s="3">
        <v>93205</v>
      </c>
      <c r="UVG295" s="3">
        <v>93205</v>
      </c>
      <c r="UVH295" s="3">
        <v>93205</v>
      </c>
      <c r="UVI295" s="3">
        <v>93205</v>
      </c>
      <c r="UVJ295" s="3">
        <v>93205</v>
      </c>
      <c r="UVK295" s="3">
        <v>93205</v>
      </c>
      <c r="UVL295" s="3">
        <v>93205</v>
      </c>
      <c r="UVM295" s="3">
        <v>93205</v>
      </c>
      <c r="UVN295" s="3">
        <v>93205</v>
      </c>
      <c r="UVO295" s="3">
        <v>93205</v>
      </c>
      <c r="UVP295" s="3">
        <v>93205</v>
      </c>
      <c r="UVQ295" s="3">
        <v>93205</v>
      </c>
      <c r="UVR295" s="3">
        <v>93205</v>
      </c>
      <c r="UVS295" s="3">
        <v>93205</v>
      </c>
      <c r="UVT295" s="3">
        <v>93205</v>
      </c>
      <c r="UVU295" s="3">
        <v>93205</v>
      </c>
      <c r="UVV295" s="3">
        <v>93205</v>
      </c>
      <c r="UVW295" s="3">
        <v>93205</v>
      </c>
      <c r="UVX295" s="3">
        <v>93205</v>
      </c>
      <c r="UVY295" s="3">
        <v>93205</v>
      </c>
      <c r="UVZ295" s="3">
        <v>93205</v>
      </c>
      <c r="UWA295" s="3">
        <v>93205</v>
      </c>
      <c r="UWB295" s="3">
        <v>93205</v>
      </c>
      <c r="UWC295" s="3">
        <v>93205</v>
      </c>
      <c r="UWD295" s="3">
        <v>93205</v>
      </c>
      <c r="UWE295" s="3">
        <v>93205</v>
      </c>
      <c r="UWF295" s="3">
        <v>93205</v>
      </c>
      <c r="UWG295" s="3">
        <v>93205</v>
      </c>
      <c r="UWH295" s="3">
        <v>93205</v>
      </c>
      <c r="UWI295" s="3">
        <v>93205</v>
      </c>
      <c r="UWJ295" s="3">
        <v>93205</v>
      </c>
      <c r="UWK295" s="3">
        <v>93205</v>
      </c>
      <c r="UWL295" s="3">
        <v>93205</v>
      </c>
      <c r="UWM295" s="3">
        <v>93205</v>
      </c>
      <c r="UWN295" s="3">
        <v>93205</v>
      </c>
      <c r="UWO295" s="3">
        <v>93205</v>
      </c>
      <c r="UWP295" s="3">
        <v>93205</v>
      </c>
      <c r="UWQ295" s="3">
        <v>93205</v>
      </c>
      <c r="UWR295" s="3">
        <v>93205</v>
      </c>
      <c r="UWS295" s="3">
        <v>93205</v>
      </c>
      <c r="UWT295" s="3">
        <v>93205</v>
      </c>
      <c r="UWU295" s="3">
        <v>93205</v>
      </c>
      <c r="UWV295" s="3">
        <v>93205</v>
      </c>
      <c r="UWW295" s="3">
        <v>93205</v>
      </c>
      <c r="UWX295" s="3">
        <v>93205</v>
      </c>
      <c r="UWY295" s="3">
        <v>93205</v>
      </c>
      <c r="UWZ295" s="3">
        <v>93205</v>
      </c>
      <c r="UXA295" s="3">
        <v>93205</v>
      </c>
      <c r="UXB295" s="3">
        <v>93205</v>
      </c>
      <c r="UXC295" s="3">
        <v>93205</v>
      </c>
      <c r="UXD295" s="3">
        <v>93205</v>
      </c>
      <c r="UXE295" s="3">
        <v>93205</v>
      </c>
      <c r="UXF295" s="3">
        <v>93205</v>
      </c>
      <c r="UXG295" s="3">
        <v>93205</v>
      </c>
      <c r="UXH295" s="3">
        <v>93205</v>
      </c>
      <c r="UXI295" s="3">
        <v>93205</v>
      </c>
      <c r="UXJ295" s="3">
        <v>93205</v>
      </c>
      <c r="UXK295" s="3">
        <v>93205</v>
      </c>
      <c r="UXL295" s="3">
        <v>93205</v>
      </c>
      <c r="UXM295" s="3">
        <v>93205</v>
      </c>
      <c r="UXN295" s="3">
        <v>93205</v>
      </c>
      <c r="UXO295" s="3">
        <v>93205</v>
      </c>
      <c r="UXP295" s="3">
        <v>93205</v>
      </c>
      <c r="UXQ295" s="3">
        <v>93205</v>
      </c>
      <c r="UXR295" s="3">
        <v>93205</v>
      </c>
      <c r="UXS295" s="3">
        <v>93205</v>
      </c>
      <c r="UXT295" s="3">
        <v>93205</v>
      </c>
      <c r="UXU295" s="3">
        <v>93205</v>
      </c>
      <c r="UXV295" s="3">
        <v>93205</v>
      </c>
      <c r="UXW295" s="3">
        <v>93205</v>
      </c>
      <c r="UXX295" s="3">
        <v>93205</v>
      </c>
      <c r="UXY295" s="3">
        <v>93205</v>
      </c>
      <c r="UXZ295" s="3">
        <v>93205</v>
      </c>
      <c r="UYA295" s="3">
        <v>93205</v>
      </c>
      <c r="UYB295" s="3">
        <v>93205</v>
      </c>
      <c r="UYC295" s="3">
        <v>93205</v>
      </c>
      <c r="UYD295" s="3">
        <v>93205</v>
      </c>
      <c r="UYE295" s="3">
        <v>93205</v>
      </c>
      <c r="UYF295" s="3">
        <v>93205</v>
      </c>
      <c r="UYG295" s="3">
        <v>93205</v>
      </c>
      <c r="UYH295" s="3">
        <v>93205</v>
      </c>
      <c r="UYI295" s="3">
        <v>93205</v>
      </c>
      <c r="UYJ295" s="3">
        <v>93205</v>
      </c>
      <c r="UYK295" s="3">
        <v>93205</v>
      </c>
      <c r="UYL295" s="3">
        <v>93205</v>
      </c>
      <c r="UYM295" s="3">
        <v>93205</v>
      </c>
      <c r="UYN295" s="3">
        <v>93205</v>
      </c>
      <c r="UYO295" s="3">
        <v>93205</v>
      </c>
      <c r="UYP295" s="3">
        <v>93205</v>
      </c>
      <c r="UYQ295" s="3">
        <v>93205</v>
      </c>
      <c r="UYR295" s="3">
        <v>93205</v>
      </c>
      <c r="UYS295" s="3">
        <v>93205</v>
      </c>
      <c r="UYT295" s="3">
        <v>93205</v>
      </c>
      <c r="UYU295" s="3">
        <v>93205</v>
      </c>
      <c r="UYV295" s="3">
        <v>93205</v>
      </c>
      <c r="UYW295" s="3">
        <v>93205</v>
      </c>
      <c r="UYX295" s="3">
        <v>93205</v>
      </c>
      <c r="UYY295" s="3">
        <v>93205</v>
      </c>
      <c r="UYZ295" s="3">
        <v>93205</v>
      </c>
      <c r="UZA295" s="3">
        <v>93205</v>
      </c>
      <c r="UZB295" s="3">
        <v>93205</v>
      </c>
      <c r="UZC295" s="3">
        <v>93205</v>
      </c>
      <c r="UZD295" s="3">
        <v>93205</v>
      </c>
      <c r="UZE295" s="3">
        <v>93205</v>
      </c>
      <c r="UZF295" s="3">
        <v>93205</v>
      </c>
      <c r="UZG295" s="3">
        <v>93205</v>
      </c>
      <c r="UZH295" s="3">
        <v>93205</v>
      </c>
      <c r="UZI295" s="3">
        <v>93205</v>
      </c>
      <c r="UZJ295" s="3">
        <v>93205</v>
      </c>
      <c r="UZK295" s="3">
        <v>93205</v>
      </c>
      <c r="UZL295" s="3">
        <v>93205</v>
      </c>
      <c r="UZM295" s="3">
        <v>93205</v>
      </c>
      <c r="UZN295" s="3">
        <v>93205</v>
      </c>
      <c r="UZO295" s="3">
        <v>93205</v>
      </c>
      <c r="UZP295" s="3">
        <v>93205</v>
      </c>
      <c r="UZQ295" s="3">
        <v>93205</v>
      </c>
      <c r="UZR295" s="3">
        <v>93205</v>
      </c>
      <c r="UZS295" s="3">
        <v>93205</v>
      </c>
      <c r="UZT295" s="3">
        <v>93205</v>
      </c>
      <c r="UZU295" s="3">
        <v>93205</v>
      </c>
      <c r="UZV295" s="3">
        <v>93205</v>
      </c>
      <c r="UZW295" s="3">
        <v>93205</v>
      </c>
      <c r="UZX295" s="3">
        <v>93205</v>
      </c>
      <c r="UZY295" s="3">
        <v>93205</v>
      </c>
      <c r="UZZ295" s="3">
        <v>93205</v>
      </c>
      <c r="VAA295" s="3">
        <v>93205</v>
      </c>
      <c r="VAB295" s="3">
        <v>93205</v>
      </c>
      <c r="VAC295" s="3">
        <v>93205</v>
      </c>
      <c r="VAD295" s="3">
        <v>93205</v>
      </c>
      <c r="VAE295" s="3">
        <v>93205</v>
      </c>
      <c r="VAF295" s="3">
        <v>93205</v>
      </c>
      <c r="VAG295" s="3">
        <v>93205</v>
      </c>
      <c r="VAH295" s="3">
        <v>93205</v>
      </c>
      <c r="VAI295" s="3">
        <v>93205</v>
      </c>
      <c r="VAJ295" s="3">
        <v>93205</v>
      </c>
      <c r="VAK295" s="3">
        <v>93205</v>
      </c>
      <c r="VAL295" s="3">
        <v>93205</v>
      </c>
      <c r="VAM295" s="3">
        <v>93205</v>
      </c>
      <c r="VAN295" s="3">
        <v>93205</v>
      </c>
      <c r="VAO295" s="3">
        <v>93205</v>
      </c>
      <c r="VAP295" s="3">
        <v>93205</v>
      </c>
      <c r="VAQ295" s="3">
        <v>93205</v>
      </c>
      <c r="VAR295" s="3">
        <v>93205</v>
      </c>
      <c r="VAS295" s="3">
        <v>93205</v>
      </c>
      <c r="VAT295" s="3">
        <v>93205</v>
      </c>
      <c r="VAU295" s="3">
        <v>93205</v>
      </c>
      <c r="VAV295" s="3">
        <v>93205</v>
      </c>
      <c r="VAW295" s="3">
        <v>93205</v>
      </c>
      <c r="VAX295" s="3">
        <v>93205</v>
      </c>
      <c r="VAY295" s="3">
        <v>93205</v>
      </c>
      <c r="VAZ295" s="3">
        <v>93205</v>
      </c>
      <c r="VBA295" s="3">
        <v>93205</v>
      </c>
      <c r="VBB295" s="3">
        <v>93205</v>
      </c>
      <c r="VBC295" s="3">
        <v>93205</v>
      </c>
      <c r="VBD295" s="3">
        <v>93205</v>
      </c>
      <c r="VBE295" s="3">
        <v>93205</v>
      </c>
      <c r="VBF295" s="3">
        <v>93205</v>
      </c>
      <c r="VBG295" s="3">
        <v>93205</v>
      </c>
      <c r="VBH295" s="3">
        <v>93205</v>
      </c>
      <c r="VBI295" s="3">
        <v>93205</v>
      </c>
      <c r="VBJ295" s="3">
        <v>93205</v>
      </c>
      <c r="VBK295" s="3">
        <v>93205</v>
      </c>
      <c r="VBL295" s="3">
        <v>93205</v>
      </c>
      <c r="VBM295" s="3">
        <v>93205</v>
      </c>
      <c r="VBN295" s="3">
        <v>93205</v>
      </c>
      <c r="VBO295" s="3">
        <v>93205</v>
      </c>
      <c r="VBP295" s="3">
        <v>93205</v>
      </c>
      <c r="VBQ295" s="3">
        <v>93205</v>
      </c>
      <c r="VBR295" s="3">
        <v>93205</v>
      </c>
      <c r="VBS295" s="3">
        <v>93205</v>
      </c>
      <c r="VBT295" s="3">
        <v>93205</v>
      </c>
      <c r="VBU295" s="3">
        <v>93205</v>
      </c>
      <c r="VBV295" s="3">
        <v>93205</v>
      </c>
      <c r="VBW295" s="3">
        <v>93205</v>
      </c>
      <c r="VBX295" s="3">
        <v>93205</v>
      </c>
      <c r="VBY295" s="3">
        <v>93205</v>
      </c>
      <c r="VBZ295" s="3">
        <v>93205</v>
      </c>
      <c r="VCA295" s="3">
        <v>93205</v>
      </c>
      <c r="VCB295" s="3">
        <v>93205</v>
      </c>
      <c r="VCC295" s="3">
        <v>93205</v>
      </c>
      <c r="VCD295" s="3">
        <v>93205</v>
      </c>
      <c r="VCE295" s="3">
        <v>93205</v>
      </c>
      <c r="VCF295" s="3">
        <v>93205</v>
      </c>
      <c r="VCG295" s="3">
        <v>93205</v>
      </c>
      <c r="VCH295" s="3">
        <v>93205</v>
      </c>
      <c r="VCI295" s="3">
        <v>93205</v>
      </c>
      <c r="VCJ295" s="3">
        <v>93205</v>
      </c>
      <c r="VCK295" s="3">
        <v>93205</v>
      </c>
      <c r="VCL295" s="3">
        <v>93205</v>
      </c>
      <c r="VCM295" s="3">
        <v>93205</v>
      </c>
      <c r="VCN295" s="3">
        <v>93205</v>
      </c>
      <c r="VCO295" s="3">
        <v>93205</v>
      </c>
      <c r="VCP295" s="3">
        <v>93205</v>
      </c>
      <c r="VCQ295" s="3">
        <v>93205</v>
      </c>
      <c r="VCR295" s="3">
        <v>93205</v>
      </c>
      <c r="VCS295" s="3">
        <v>93205</v>
      </c>
      <c r="VCT295" s="3">
        <v>93205</v>
      </c>
      <c r="VCU295" s="3">
        <v>93205</v>
      </c>
      <c r="VCV295" s="3">
        <v>93205</v>
      </c>
      <c r="VCW295" s="3">
        <v>93205</v>
      </c>
      <c r="VCX295" s="3">
        <v>93205</v>
      </c>
      <c r="VCY295" s="3">
        <v>93205</v>
      </c>
      <c r="VCZ295" s="3">
        <v>93205</v>
      </c>
      <c r="VDA295" s="3">
        <v>93205</v>
      </c>
      <c r="VDB295" s="3">
        <v>93205</v>
      </c>
      <c r="VDC295" s="3">
        <v>93205</v>
      </c>
      <c r="VDD295" s="3">
        <v>93205</v>
      </c>
      <c r="VDE295" s="3">
        <v>93205</v>
      </c>
      <c r="VDF295" s="3">
        <v>93205</v>
      </c>
      <c r="VDG295" s="3">
        <v>93205</v>
      </c>
      <c r="VDH295" s="3">
        <v>93205</v>
      </c>
      <c r="VDI295" s="3">
        <v>93205</v>
      </c>
      <c r="VDJ295" s="3">
        <v>93205</v>
      </c>
      <c r="VDK295" s="3">
        <v>93205</v>
      </c>
      <c r="VDL295" s="3">
        <v>93205</v>
      </c>
      <c r="VDM295" s="3">
        <v>93205</v>
      </c>
      <c r="VDN295" s="3">
        <v>93205</v>
      </c>
      <c r="VDO295" s="3">
        <v>93205</v>
      </c>
      <c r="VDP295" s="3">
        <v>93205</v>
      </c>
      <c r="VDQ295" s="3">
        <v>93205</v>
      </c>
      <c r="VDR295" s="3">
        <v>93205</v>
      </c>
      <c r="VDS295" s="3">
        <v>93205</v>
      </c>
      <c r="VDT295" s="3">
        <v>93205</v>
      </c>
      <c r="VDU295" s="3">
        <v>93205</v>
      </c>
      <c r="VDV295" s="3">
        <v>93205</v>
      </c>
      <c r="VDW295" s="3">
        <v>93205</v>
      </c>
      <c r="VDX295" s="3">
        <v>93205</v>
      </c>
      <c r="VDY295" s="3">
        <v>93205</v>
      </c>
      <c r="VDZ295" s="3">
        <v>93205</v>
      </c>
      <c r="VEA295" s="3">
        <v>93205</v>
      </c>
      <c r="VEB295" s="3">
        <v>93205</v>
      </c>
      <c r="VEC295" s="3">
        <v>93205</v>
      </c>
      <c r="VED295" s="3">
        <v>93205</v>
      </c>
      <c r="VEE295" s="3">
        <v>93205</v>
      </c>
      <c r="VEF295" s="3">
        <v>93205</v>
      </c>
      <c r="VEG295" s="3">
        <v>93205</v>
      </c>
      <c r="VEH295" s="3">
        <v>93205</v>
      </c>
      <c r="VEI295" s="3">
        <v>93205</v>
      </c>
      <c r="VEJ295" s="3">
        <v>93205</v>
      </c>
      <c r="VEK295" s="3">
        <v>93205</v>
      </c>
      <c r="VEL295" s="3">
        <v>93205</v>
      </c>
      <c r="VEM295" s="3">
        <v>93205</v>
      </c>
      <c r="VEN295" s="3">
        <v>93205</v>
      </c>
      <c r="VEO295" s="3">
        <v>93205</v>
      </c>
      <c r="VEP295" s="3">
        <v>93205</v>
      </c>
      <c r="VEQ295" s="3">
        <v>93205</v>
      </c>
      <c r="VER295" s="3">
        <v>93205</v>
      </c>
      <c r="VES295" s="3">
        <v>93205</v>
      </c>
      <c r="VET295" s="3">
        <v>93205</v>
      </c>
      <c r="VEU295" s="3">
        <v>93205</v>
      </c>
      <c r="VEV295" s="3">
        <v>93205</v>
      </c>
      <c r="VEW295" s="3">
        <v>93205</v>
      </c>
      <c r="VEX295" s="3">
        <v>93205</v>
      </c>
      <c r="VEY295" s="3">
        <v>93205</v>
      </c>
      <c r="VEZ295" s="3">
        <v>93205</v>
      </c>
      <c r="VFA295" s="3">
        <v>93205</v>
      </c>
      <c r="VFB295" s="3">
        <v>93205</v>
      </c>
      <c r="VFC295" s="3">
        <v>93205</v>
      </c>
      <c r="VFD295" s="3">
        <v>93205</v>
      </c>
      <c r="VFE295" s="3">
        <v>93205</v>
      </c>
      <c r="VFF295" s="3">
        <v>93205</v>
      </c>
      <c r="VFG295" s="3">
        <v>93205</v>
      </c>
      <c r="VFH295" s="3">
        <v>93205</v>
      </c>
      <c r="VFI295" s="3">
        <v>93205</v>
      </c>
      <c r="VFJ295" s="3">
        <v>93205</v>
      </c>
      <c r="VFK295" s="3">
        <v>93205</v>
      </c>
      <c r="VFL295" s="3">
        <v>93205</v>
      </c>
      <c r="VFM295" s="3">
        <v>93205</v>
      </c>
      <c r="VFN295" s="3">
        <v>93205</v>
      </c>
      <c r="VFO295" s="3">
        <v>93205</v>
      </c>
      <c r="VFP295" s="3">
        <v>93205</v>
      </c>
      <c r="VFQ295" s="3">
        <v>93205</v>
      </c>
      <c r="VFR295" s="3">
        <v>93205</v>
      </c>
      <c r="VFS295" s="3">
        <v>93205</v>
      </c>
      <c r="VFT295" s="3">
        <v>93205</v>
      </c>
      <c r="VFU295" s="3">
        <v>93205</v>
      </c>
      <c r="VFV295" s="3">
        <v>93205</v>
      </c>
      <c r="VFW295" s="3">
        <v>93205</v>
      </c>
      <c r="VFX295" s="3">
        <v>93205</v>
      </c>
      <c r="VFY295" s="3">
        <v>93205</v>
      </c>
      <c r="VFZ295" s="3">
        <v>93205</v>
      </c>
      <c r="VGA295" s="3">
        <v>93205</v>
      </c>
      <c r="VGB295" s="3">
        <v>93205</v>
      </c>
      <c r="VGC295" s="3">
        <v>93205</v>
      </c>
      <c r="VGD295" s="3">
        <v>93205</v>
      </c>
      <c r="VGE295" s="3">
        <v>93205</v>
      </c>
      <c r="VGF295" s="3">
        <v>93205</v>
      </c>
      <c r="VGG295" s="3">
        <v>93205</v>
      </c>
      <c r="VGH295" s="3">
        <v>93205</v>
      </c>
      <c r="VGI295" s="3">
        <v>93205</v>
      </c>
      <c r="VGJ295" s="3">
        <v>93205</v>
      </c>
      <c r="VGK295" s="3">
        <v>93205</v>
      </c>
      <c r="VGL295" s="3">
        <v>93205</v>
      </c>
      <c r="VGM295" s="3">
        <v>93205</v>
      </c>
      <c r="VGN295" s="3">
        <v>93205</v>
      </c>
      <c r="VGO295" s="3">
        <v>93205</v>
      </c>
      <c r="VGP295" s="3">
        <v>93205</v>
      </c>
      <c r="VGQ295" s="3">
        <v>93205</v>
      </c>
      <c r="VGR295" s="3">
        <v>93205</v>
      </c>
      <c r="VGS295" s="3">
        <v>93205</v>
      </c>
      <c r="VGT295" s="3">
        <v>93205</v>
      </c>
      <c r="VGU295" s="3">
        <v>93205</v>
      </c>
      <c r="VGV295" s="3">
        <v>93205</v>
      </c>
      <c r="VGW295" s="3">
        <v>93205</v>
      </c>
      <c r="VGX295" s="3">
        <v>93205</v>
      </c>
      <c r="VGY295" s="3">
        <v>93205</v>
      </c>
      <c r="VGZ295" s="3">
        <v>93205</v>
      </c>
      <c r="VHA295" s="3">
        <v>93205</v>
      </c>
      <c r="VHB295" s="3">
        <v>93205</v>
      </c>
      <c r="VHC295" s="3">
        <v>93205</v>
      </c>
      <c r="VHD295" s="3">
        <v>93205</v>
      </c>
      <c r="VHE295" s="3">
        <v>93205</v>
      </c>
      <c r="VHF295" s="3">
        <v>93205</v>
      </c>
      <c r="VHG295" s="3">
        <v>93205</v>
      </c>
      <c r="VHH295" s="3">
        <v>93205</v>
      </c>
      <c r="VHI295" s="3">
        <v>93205</v>
      </c>
      <c r="VHJ295" s="3">
        <v>93205</v>
      </c>
      <c r="VHK295" s="3">
        <v>93205</v>
      </c>
      <c r="VHL295" s="3">
        <v>93205</v>
      </c>
      <c r="VHM295" s="3">
        <v>93205</v>
      </c>
      <c r="VHN295" s="3">
        <v>93205</v>
      </c>
      <c r="VHO295" s="3">
        <v>93205</v>
      </c>
      <c r="VHP295" s="3">
        <v>93205</v>
      </c>
      <c r="VHQ295" s="3">
        <v>93205</v>
      </c>
      <c r="VHR295" s="3">
        <v>93205</v>
      </c>
      <c r="VHS295" s="3">
        <v>93205</v>
      </c>
      <c r="VHT295" s="3">
        <v>93205</v>
      </c>
      <c r="VHU295" s="3">
        <v>93205</v>
      </c>
      <c r="VHV295" s="3">
        <v>93205</v>
      </c>
      <c r="VHW295" s="3">
        <v>93205</v>
      </c>
      <c r="VHX295" s="3">
        <v>93205</v>
      </c>
      <c r="VHY295" s="3">
        <v>93205</v>
      </c>
      <c r="VHZ295" s="3">
        <v>93205</v>
      </c>
      <c r="VIA295" s="3">
        <v>93205</v>
      </c>
      <c r="VIB295" s="3">
        <v>93205</v>
      </c>
      <c r="VIC295" s="3">
        <v>93205</v>
      </c>
      <c r="VID295" s="3">
        <v>93205</v>
      </c>
      <c r="VIE295" s="3">
        <v>93205</v>
      </c>
      <c r="VIF295" s="3">
        <v>93205</v>
      </c>
      <c r="VIG295" s="3">
        <v>93205</v>
      </c>
      <c r="VIH295" s="3">
        <v>93205</v>
      </c>
      <c r="VII295" s="3">
        <v>93205</v>
      </c>
      <c r="VIJ295" s="3">
        <v>93205</v>
      </c>
      <c r="VIK295" s="3">
        <v>93205</v>
      </c>
      <c r="VIL295" s="3">
        <v>93205</v>
      </c>
      <c r="VIM295" s="3">
        <v>93205</v>
      </c>
      <c r="VIN295" s="3">
        <v>93205</v>
      </c>
      <c r="VIO295" s="3">
        <v>93205</v>
      </c>
      <c r="VIP295" s="3">
        <v>93205</v>
      </c>
      <c r="VIQ295" s="3">
        <v>93205</v>
      </c>
      <c r="VIR295" s="3">
        <v>93205</v>
      </c>
      <c r="VIS295" s="3">
        <v>93205</v>
      </c>
      <c r="VIT295" s="3">
        <v>93205</v>
      </c>
      <c r="VIU295" s="3">
        <v>93205</v>
      </c>
      <c r="VIV295" s="3">
        <v>93205</v>
      </c>
      <c r="VIW295" s="3">
        <v>93205</v>
      </c>
      <c r="VIX295" s="3">
        <v>93205</v>
      </c>
      <c r="VIY295" s="3">
        <v>93205</v>
      </c>
      <c r="VIZ295" s="3">
        <v>93205</v>
      </c>
      <c r="VJA295" s="3">
        <v>93205</v>
      </c>
      <c r="VJB295" s="3">
        <v>93205</v>
      </c>
      <c r="VJC295" s="3">
        <v>93205</v>
      </c>
      <c r="VJD295" s="3">
        <v>93205</v>
      </c>
      <c r="VJE295" s="3">
        <v>93205</v>
      </c>
      <c r="VJF295" s="3">
        <v>93205</v>
      </c>
      <c r="VJG295" s="3">
        <v>93205</v>
      </c>
      <c r="VJH295" s="3">
        <v>93205</v>
      </c>
      <c r="VJI295" s="3">
        <v>93205</v>
      </c>
      <c r="VJJ295" s="3">
        <v>93205</v>
      </c>
      <c r="VJK295" s="3">
        <v>93205</v>
      </c>
      <c r="VJL295" s="3">
        <v>93205</v>
      </c>
      <c r="VJM295" s="3">
        <v>93205</v>
      </c>
      <c r="VJN295" s="3">
        <v>93205</v>
      </c>
      <c r="VJO295" s="3">
        <v>93205</v>
      </c>
      <c r="VJP295" s="3">
        <v>93205</v>
      </c>
      <c r="VJQ295" s="3">
        <v>93205</v>
      </c>
      <c r="VJR295" s="3">
        <v>93205</v>
      </c>
      <c r="VJS295" s="3">
        <v>93205</v>
      </c>
      <c r="VJT295" s="3">
        <v>93205</v>
      </c>
      <c r="VJU295" s="3">
        <v>93205</v>
      </c>
      <c r="VJV295" s="3">
        <v>93205</v>
      </c>
      <c r="VJW295" s="3">
        <v>93205</v>
      </c>
      <c r="VJX295" s="3">
        <v>93205</v>
      </c>
      <c r="VJY295" s="3">
        <v>93205</v>
      </c>
      <c r="VJZ295" s="3">
        <v>93205</v>
      </c>
      <c r="VKA295" s="3">
        <v>93205</v>
      </c>
      <c r="VKB295" s="3">
        <v>93205</v>
      </c>
      <c r="VKC295" s="3">
        <v>93205</v>
      </c>
      <c r="VKD295" s="3">
        <v>93205</v>
      </c>
      <c r="VKE295" s="3">
        <v>93205</v>
      </c>
      <c r="VKF295" s="3">
        <v>93205</v>
      </c>
      <c r="VKG295" s="3">
        <v>93205</v>
      </c>
      <c r="VKH295" s="3">
        <v>93205</v>
      </c>
      <c r="VKI295" s="3">
        <v>93205</v>
      </c>
      <c r="VKJ295" s="3">
        <v>93205</v>
      </c>
      <c r="VKK295" s="3">
        <v>93205</v>
      </c>
      <c r="VKL295" s="3">
        <v>93205</v>
      </c>
      <c r="VKM295" s="3">
        <v>93205</v>
      </c>
      <c r="VKN295" s="3">
        <v>93205</v>
      </c>
      <c r="VKO295" s="3">
        <v>93205</v>
      </c>
      <c r="VKP295" s="3">
        <v>93205</v>
      </c>
      <c r="VKQ295" s="3">
        <v>93205</v>
      </c>
      <c r="VKR295" s="3">
        <v>93205</v>
      </c>
      <c r="VKS295" s="3">
        <v>93205</v>
      </c>
      <c r="VKT295" s="3">
        <v>93205</v>
      </c>
      <c r="VKU295" s="3">
        <v>93205</v>
      </c>
      <c r="VKV295" s="3">
        <v>93205</v>
      </c>
      <c r="VKW295" s="3">
        <v>93205</v>
      </c>
      <c r="VKX295" s="3">
        <v>93205</v>
      </c>
      <c r="VKY295" s="3">
        <v>93205</v>
      </c>
      <c r="VKZ295" s="3">
        <v>93205</v>
      </c>
      <c r="VLA295" s="3">
        <v>93205</v>
      </c>
      <c r="VLB295" s="3">
        <v>93205</v>
      </c>
      <c r="VLC295" s="3">
        <v>93205</v>
      </c>
      <c r="VLD295" s="3">
        <v>93205</v>
      </c>
      <c r="VLE295" s="3">
        <v>93205</v>
      </c>
      <c r="VLF295" s="3">
        <v>93205</v>
      </c>
      <c r="VLG295" s="3">
        <v>93205</v>
      </c>
      <c r="VLH295" s="3">
        <v>93205</v>
      </c>
      <c r="VLI295" s="3">
        <v>93205</v>
      </c>
      <c r="VLJ295" s="3">
        <v>93205</v>
      </c>
      <c r="VLK295" s="3">
        <v>93205</v>
      </c>
      <c r="VLL295" s="3">
        <v>93205</v>
      </c>
      <c r="VLM295" s="3">
        <v>93205</v>
      </c>
      <c r="VLN295" s="3">
        <v>93205</v>
      </c>
      <c r="VLO295" s="3">
        <v>93205</v>
      </c>
      <c r="VLP295" s="3">
        <v>93205</v>
      </c>
      <c r="VLQ295" s="3">
        <v>93205</v>
      </c>
      <c r="VLR295" s="3">
        <v>93205</v>
      </c>
      <c r="VLS295" s="3">
        <v>93205</v>
      </c>
      <c r="VLT295" s="3">
        <v>93205</v>
      </c>
      <c r="VLU295" s="3">
        <v>93205</v>
      </c>
      <c r="VLV295" s="3">
        <v>93205</v>
      </c>
      <c r="VLW295" s="3">
        <v>93205</v>
      </c>
      <c r="VLX295" s="3">
        <v>93205</v>
      </c>
      <c r="VLY295" s="3">
        <v>93205</v>
      </c>
      <c r="VLZ295" s="3">
        <v>93205</v>
      </c>
      <c r="VMA295" s="3">
        <v>93205</v>
      </c>
      <c r="VMB295" s="3">
        <v>93205</v>
      </c>
      <c r="VMC295" s="3">
        <v>93205</v>
      </c>
      <c r="VMD295" s="3">
        <v>93205</v>
      </c>
      <c r="VME295" s="3">
        <v>93205</v>
      </c>
      <c r="VMF295" s="3">
        <v>93205</v>
      </c>
      <c r="VMG295" s="3">
        <v>93205</v>
      </c>
      <c r="VMH295" s="3">
        <v>93205</v>
      </c>
      <c r="VMI295" s="3">
        <v>93205</v>
      </c>
      <c r="VMJ295" s="3">
        <v>93205</v>
      </c>
      <c r="VMK295" s="3">
        <v>93205</v>
      </c>
      <c r="VML295" s="3">
        <v>93205</v>
      </c>
      <c r="VMM295" s="3">
        <v>93205</v>
      </c>
      <c r="VMN295" s="3">
        <v>93205</v>
      </c>
      <c r="VMO295" s="3">
        <v>93205</v>
      </c>
      <c r="VMP295" s="3">
        <v>93205</v>
      </c>
      <c r="VMQ295" s="3">
        <v>93205</v>
      </c>
      <c r="VMR295" s="3">
        <v>93205</v>
      </c>
      <c r="VMS295" s="3">
        <v>93205</v>
      </c>
      <c r="VMT295" s="3">
        <v>93205</v>
      </c>
      <c r="VMU295" s="3">
        <v>93205</v>
      </c>
      <c r="VMV295" s="3">
        <v>93205</v>
      </c>
      <c r="VMW295" s="3">
        <v>93205</v>
      </c>
      <c r="VMX295" s="3">
        <v>93205</v>
      </c>
      <c r="VMY295" s="3">
        <v>93205</v>
      </c>
      <c r="VMZ295" s="3">
        <v>93205</v>
      </c>
      <c r="VNA295" s="3">
        <v>93205</v>
      </c>
      <c r="VNB295" s="3">
        <v>93205</v>
      </c>
      <c r="VNC295" s="3">
        <v>93205</v>
      </c>
      <c r="VND295" s="3">
        <v>93205</v>
      </c>
      <c r="VNE295" s="3">
        <v>93205</v>
      </c>
      <c r="VNF295" s="3">
        <v>93205</v>
      </c>
      <c r="VNG295" s="3">
        <v>93205</v>
      </c>
      <c r="VNH295" s="3">
        <v>93205</v>
      </c>
      <c r="VNI295" s="3">
        <v>93205</v>
      </c>
      <c r="VNJ295" s="3">
        <v>93205</v>
      </c>
      <c r="VNK295" s="3">
        <v>93205</v>
      </c>
      <c r="VNL295" s="3">
        <v>93205</v>
      </c>
      <c r="VNM295" s="3">
        <v>93205</v>
      </c>
      <c r="VNN295" s="3">
        <v>93205</v>
      </c>
      <c r="VNO295" s="3">
        <v>93205</v>
      </c>
      <c r="VNP295" s="3">
        <v>93205</v>
      </c>
      <c r="VNQ295" s="3">
        <v>93205</v>
      </c>
      <c r="VNR295" s="3">
        <v>93205</v>
      </c>
      <c r="VNS295" s="3">
        <v>93205</v>
      </c>
      <c r="VNT295" s="3">
        <v>93205</v>
      </c>
      <c r="VNU295" s="3">
        <v>93205</v>
      </c>
      <c r="VNV295" s="3">
        <v>93205</v>
      </c>
      <c r="VNW295" s="3">
        <v>93205</v>
      </c>
      <c r="VNX295" s="3">
        <v>93205</v>
      </c>
      <c r="VNY295" s="3">
        <v>93205</v>
      </c>
      <c r="VNZ295" s="3">
        <v>93205</v>
      </c>
      <c r="VOA295" s="3">
        <v>93205</v>
      </c>
      <c r="VOB295" s="3">
        <v>93205</v>
      </c>
      <c r="VOC295" s="3">
        <v>93205</v>
      </c>
      <c r="VOD295" s="3">
        <v>93205</v>
      </c>
      <c r="VOE295" s="3">
        <v>93205</v>
      </c>
      <c r="VOF295" s="3">
        <v>93205</v>
      </c>
      <c r="VOG295" s="3">
        <v>93205</v>
      </c>
      <c r="VOH295" s="3">
        <v>93205</v>
      </c>
      <c r="VOI295" s="3">
        <v>93205</v>
      </c>
      <c r="VOJ295" s="3">
        <v>93205</v>
      </c>
      <c r="VOK295" s="3">
        <v>93205</v>
      </c>
      <c r="VOL295" s="3">
        <v>93205</v>
      </c>
      <c r="VOM295" s="3">
        <v>93205</v>
      </c>
      <c r="VON295" s="3">
        <v>93205</v>
      </c>
      <c r="VOO295" s="3">
        <v>93205</v>
      </c>
      <c r="VOP295" s="3">
        <v>93205</v>
      </c>
      <c r="VOQ295" s="3">
        <v>93205</v>
      </c>
      <c r="VOR295" s="3">
        <v>93205</v>
      </c>
      <c r="VOS295" s="3">
        <v>93205</v>
      </c>
      <c r="VOT295" s="3">
        <v>93205</v>
      </c>
      <c r="VOU295" s="3">
        <v>93205</v>
      </c>
      <c r="VOV295" s="3">
        <v>93205</v>
      </c>
      <c r="VOW295" s="3">
        <v>93205</v>
      </c>
      <c r="VOX295" s="3">
        <v>93205</v>
      </c>
      <c r="VOY295" s="3">
        <v>93205</v>
      </c>
      <c r="VOZ295" s="3">
        <v>93205</v>
      </c>
      <c r="VPA295" s="3">
        <v>93205</v>
      </c>
      <c r="VPB295" s="3">
        <v>93205</v>
      </c>
      <c r="VPC295" s="3">
        <v>93205</v>
      </c>
      <c r="VPD295" s="3">
        <v>93205</v>
      </c>
      <c r="VPE295" s="3">
        <v>93205</v>
      </c>
      <c r="VPF295" s="3">
        <v>93205</v>
      </c>
      <c r="VPG295" s="3">
        <v>93205</v>
      </c>
      <c r="VPH295" s="3">
        <v>93205</v>
      </c>
      <c r="VPI295" s="3">
        <v>93205</v>
      </c>
      <c r="VPJ295" s="3">
        <v>93205</v>
      </c>
      <c r="VPK295" s="3">
        <v>93205</v>
      </c>
      <c r="VPL295" s="3">
        <v>93205</v>
      </c>
      <c r="VPM295" s="3">
        <v>93205</v>
      </c>
      <c r="VPN295" s="3">
        <v>93205</v>
      </c>
      <c r="VPO295" s="3">
        <v>93205</v>
      </c>
      <c r="VPP295" s="3">
        <v>93205</v>
      </c>
      <c r="VPQ295" s="3">
        <v>93205</v>
      </c>
      <c r="VPR295" s="3">
        <v>93205</v>
      </c>
      <c r="VPS295" s="3">
        <v>93205</v>
      </c>
      <c r="VPT295" s="3">
        <v>93205</v>
      </c>
      <c r="VPU295" s="3">
        <v>93205</v>
      </c>
      <c r="VPV295" s="3">
        <v>93205</v>
      </c>
      <c r="VPW295" s="3">
        <v>93205</v>
      </c>
      <c r="VPX295" s="3">
        <v>93205</v>
      </c>
      <c r="VPY295" s="3">
        <v>93205</v>
      </c>
      <c r="VPZ295" s="3">
        <v>93205</v>
      </c>
      <c r="VQA295" s="3">
        <v>93205</v>
      </c>
      <c r="VQB295" s="3">
        <v>93205</v>
      </c>
      <c r="VQC295" s="3">
        <v>93205</v>
      </c>
      <c r="VQD295" s="3">
        <v>93205</v>
      </c>
      <c r="VQE295" s="3">
        <v>93205</v>
      </c>
      <c r="VQF295" s="3">
        <v>93205</v>
      </c>
      <c r="VQG295" s="3">
        <v>93205</v>
      </c>
      <c r="VQH295" s="3">
        <v>93205</v>
      </c>
      <c r="VQI295" s="3">
        <v>93205</v>
      </c>
      <c r="VQJ295" s="3">
        <v>93205</v>
      </c>
      <c r="VQK295" s="3">
        <v>93205</v>
      </c>
      <c r="VQL295" s="3">
        <v>93205</v>
      </c>
      <c r="VQM295" s="3">
        <v>93205</v>
      </c>
      <c r="VQN295" s="3">
        <v>93205</v>
      </c>
      <c r="VQO295" s="3">
        <v>93205</v>
      </c>
      <c r="VQP295" s="3">
        <v>93205</v>
      </c>
      <c r="VQQ295" s="3">
        <v>93205</v>
      </c>
      <c r="VQR295" s="3">
        <v>93205</v>
      </c>
      <c r="VQS295" s="3">
        <v>93205</v>
      </c>
      <c r="VQT295" s="3">
        <v>93205</v>
      </c>
      <c r="VQU295" s="3">
        <v>93205</v>
      </c>
      <c r="VQV295" s="3">
        <v>93205</v>
      </c>
      <c r="VQW295" s="3">
        <v>93205</v>
      </c>
      <c r="VQX295" s="3">
        <v>93205</v>
      </c>
      <c r="VQY295" s="3">
        <v>93205</v>
      </c>
      <c r="VQZ295" s="3">
        <v>93205</v>
      </c>
      <c r="VRA295" s="3">
        <v>93205</v>
      </c>
      <c r="VRB295" s="3">
        <v>93205</v>
      </c>
      <c r="VRC295" s="3">
        <v>93205</v>
      </c>
      <c r="VRD295" s="3">
        <v>93205</v>
      </c>
      <c r="VRE295" s="3">
        <v>93205</v>
      </c>
      <c r="VRF295" s="3">
        <v>93205</v>
      </c>
      <c r="VRG295" s="3">
        <v>93205</v>
      </c>
      <c r="VRH295" s="3">
        <v>93205</v>
      </c>
      <c r="VRI295" s="3">
        <v>93205</v>
      </c>
      <c r="VRJ295" s="3">
        <v>93205</v>
      </c>
      <c r="VRK295" s="3">
        <v>93205</v>
      </c>
      <c r="VRL295" s="3">
        <v>93205</v>
      </c>
      <c r="VRM295" s="3">
        <v>93205</v>
      </c>
      <c r="VRN295" s="3">
        <v>93205</v>
      </c>
      <c r="VRO295" s="3">
        <v>93205</v>
      </c>
      <c r="VRP295" s="3">
        <v>93205</v>
      </c>
      <c r="VRQ295" s="3">
        <v>93205</v>
      </c>
      <c r="VRR295" s="3">
        <v>93205</v>
      </c>
      <c r="VRS295" s="3">
        <v>93205</v>
      </c>
      <c r="VRT295" s="3">
        <v>93205</v>
      </c>
      <c r="VRU295" s="3">
        <v>93205</v>
      </c>
      <c r="VRV295" s="3">
        <v>93205</v>
      </c>
      <c r="VRW295" s="3">
        <v>93205</v>
      </c>
      <c r="VRX295" s="3">
        <v>93205</v>
      </c>
      <c r="VRY295" s="3">
        <v>93205</v>
      </c>
      <c r="VRZ295" s="3">
        <v>93205</v>
      </c>
      <c r="VSA295" s="3">
        <v>93205</v>
      </c>
      <c r="VSB295" s="3">
        <v>93205</v>
      </c>
      <c r="VSC295" s="3">
        <v>93205</v>
      </c>
      <c r="VSD295" s="3">
        <v>93205</v>
      </c>
      <c r="VSE295" s="3">
        <v>93205</v>
      </c>
      <c r="VSF295" s="3">
        <v>93205</v>
      </c>
      <c r="VSG295" s="3">
        <v>93205</v>
      </c>
      <c r="VSH295" s="3">
        <v>93205</v>
      </c>
      <c r="VSI295" s="3">
        <v>93205</v>
      </c>
      <c r="VSJ295" s="3">
        <v>93205</v>
      </c>
      <c r="VSK295" s="3">
        <v>93205</v>
      </c>
      <c r="VSL295" s="3">
        <v>93205</v>
      </c>
      <c r="VSM295" s="3">
        <v>93205</v>
      </c>
      <c r="VSN295" s="3">
        <v>93205</v>
      </c>
      <c r="VSO295" s="3">
        <v>93205</v>
      </c>
      <c r="VSP295" s="3">
        <v>93205</v>
      </c>
      <c r="VSQ295" s="3">
        <v>93205</v>
      </c>
      <c r="VSR295" s="3">
        <v>93205</v>
      </c>
      <c r="VSS295" s="3">
        <v>93205</v>
      </c>
      <c r="VST295" s="3">
        <v>93205</v>
      </c>
      <c r="VSU295" s="3">
        <v>93205</v>
      </c>
      <c r="VSV295" s="3">
        <v>93205</v>
      </c>
      <c r="VSW295" s="3">
        <v>93205</v>
      </c>
      <c r="VSX295" s="3">
        <v>93205</v>
      </c>
      <c r="VSY295" s="3">
        <v>93205</v>
      </c>
      <c r="VSZ295" s="3">
        <v>93205</v>
      </c>
      <c r="VTA295" s="3">
        <v>93205</v>
      </c>
      <c r="VTB295" s="3">
        <v>93205</v>
      </c>
      <c r="VTC295" s="3">
        <v>93205</v>
      </c>
      <c r="VTD295" s="3">
        <v>93205</v>
      </c>
      <c r="VTE295" s="3">
        <v>93205</v>
      </c>
      <c r="VTF295" s="3">
        <v>93205</v>
      </c>
      <c r="VTG295" s="3">
        <v>93205</v>
      </c>
      <c r="VTH295" s="3">
        <v>93205</v>
      </c>
      <c r="VTI295" s="3">
        <v>93205</v>
      </c>
      <c r="VTJ295" s="3">
        <v>93205</v>
      </c>
      <c r="VTK295" s="3">
        <v>93205</v>
      </c>
      <c r="VTL295" s="3">
        <v>93205</v>
      </c>
      <c r="VTM295" s="3">
        <v>93205</v>
      </c>
      <c r="VTN295" s="3">
        <v>93205</v>
      </c>
      <c r="VTO295" s="3">
        <v>93205</v>
      </c>
      <c r="VTP295" s="3">
        <v>93205</v>
      </c>
      <c r="VTQ295" s="3">
        <v>93205</v>
      </c>
      <c r="VTR295" s="3">
        <v>93205</v>
      </c>
      <c r="VTS295" s="3">
        <v>93205</v>
      </c>
      <c r="VTT295" s="3">
        <v>93205</v>
      </c>
      <c r="VTU295" s="3">
        <v>93205</v>
      </c>
      <c r="VTV295" s="3">
        <v>93205</v>
      </c>
      <c r="VTW295" s="3">
        <v>93205</v>
      </c>
      <c r="VTX295" s="3">
        <v>93205</v>
      </c>
      <c r="VTY295" s="3">
        <v>93205</v>
      </c>
      <c r="VTZ295" s="3">
        <v>93205</v>
      </c>
      <c r="VUA295" s="3">
        <v>93205</v>
      </c>
      <c r="VUB295" s="3">
        <v>93205</v>
      </c>
      <c r="VUC295" s="3">
        <v>93205</v>
      </c>
      <c r="VUD295" s="3">
        <v>93205</v>
      </c>
      <c r="VUE295" s="3">
        <v>93205</v>
      </c>
      <c r="VUF295" s="3">
        <v>93205</v>
      </c>
      <c r="VUG295" s="3">
        <v>93205</v>
      </c>
      <c r="VUH295" s="3">
        <v>93205</v>
      </c>
      <c r="VUI295" s="3">
        <v>93205</v>
      </c>
      <c r="VUJ295" s="3">
        <v>93205</v>
      </c>
      <c r="VUK295" s="3">
        <v>93205</v>
      </c>
      <c r="VUL295" s="3">
        <v>93205</v>
      </c>
      <c r="VUM295" s="3">
        <v>93205</v>
      </c>
      <c r="VUN295" s="3">
        <v>93205</v>
      </c>
      <c r="VUO295" s="3">
        <v>93205</v>
      </c>
      <c r="VUP295" s="3">
        <v>93205</v>
      </c>
      <c r="VUQ295" s="3">
        <v>93205</v>
      </c>
      <c r="VUR295" s="3">
        <v>93205</v>
      </c>
      <c r="VUS295" s="3">
        <v>93205</v>
      </c>
      <c r="VUT295" s="3">
        <v>93205</v>
      </c>
      <c r="VUU295" s="3">
        <v>93205</v>
      </c>
      <c r="VUV295" s="3">
        <v>93205</v>
      </c>
      <c r="VUW295" s="3">
        <v>93205</v>
      </c>
      <c r="VUX295" s="3">
        <v>93205</v>
      </c>
      <c r="VUY295" s="3">
        <v>93205</v>
      </c>
      <c r="VUZ295" s="3">
        <v>93205</v>
      </c>
      <c r="VVA295" s="3">
        <v>93205</v>
      </c>
      <c r="VVB295" s="3">
        <v>93205</v>
      </c>
      <c r="VVC295" s="3">
        <v>93205</v>
      </c>
      <c r="VVD295" s="3">
        <v>93205</v>
      </c>
      <c r="VVE295" s="3">
        <v>93205</v>
      </c>
      <c r="VVF295" s="3">
        <v>93205</v>
      </c>
      <c r="VVG295" s="3">
        <v>93205</v>
      </c>
      <c r="VVH295" s="3">
        <v>93205</v>
      </c>
      <c r="VVI295" s="3">
        <v>93205</v>
      </c>
      <c r="VVJ295" s="3">
        <v>93205</v>
      </c>
      <c r="VVK295" s="3">
        <v>93205</v>
      </c>
      <c r="VVL295" s="3">
        <v>93205</v>
      </c>
      <c r="VVM295" s="3">
        <v>93205</v>
      </c>
      <c r="VVN295" s="3">
        <v>93205</v>
      </c>
      <c r="VVO295" s="3">
        <v>93205</v>
      </c>
      <c r="VVP295" s="3">
        <v>93205</v>
      </c>
      <c r="VVQ295" s="3">
        <v>93205</v>
      </c>
      <c r="VVR295" s="3">
        <v>93205</v>
      </c>
      <c r="VVS295" s="3">
        <v>93205</v>
      </c>
      <c r="VVT295" s="3">
        <v>93205</v>
      </c>
      <c r="VVU295" s="3">
        <v>93205</v>
      </c>
      <c r="VVV295" s="3">
        <v>93205</v>
      </c>
      <c r="VVW295" s="3">
        <v>93205</v>
      </c>
      <c r="VVX295" s="3">
        <v>93205</v>
      </c>
      <c r="VVY295" s="3">
        <v>93205</v>
      </c>
      <c r="VVZ295" s="3">
        <v>93205</v>
      </c>
      <c r="VWA295" s="3">
        <v>93205</v>
      </c>
      <c r="VWB295" s="3">
        <v>93205</v>
      </c>
      <c r="VWC295" s="3">
        <v>93205</v>
      </c>
      <c r="VWD295" s="3">
        <v>93205</v>
      </c>
      <c r="VWE295" s="3">
        <v>93205</v>
      </c>
      <c r="VWF295" s="3">
        <v>93205</v>
      </c>
      <c r="VWG295" s="3">
        <v>93205</v>
      </c>
      <c r="VWH295" s="3">
        <v>93205</v>
      </c>
      <c r="VWI295" s="3">
        <v>93205</v>
      </c>
      <c r="VWJ295" s="3">
        <v>93205</v>
      </c>
      <c r="VWK295" s="3">
        <v>93205</v>
      </c>
      <c r="VWL295" s="3">
        <v>93205</v>
      </c>
      <c r="VWM295" s="3">
        <v>93205</v>
      </c>
      <c r="VWN295" s="3">
        <v>93205</v>
      </c>
      <c r="VWO295" s="3">
        <v>93205</v>
      </c>
      <c r="VWP295" s="3">
        <v>93205</v>
      </c>
      <c r="VWQ295" s="3">
        <v>93205</v>
      </c>
      <c r="VWR295" s="3">
        <v>93205</v>
      </c>
      <c r="VWS295" s="3">
        <v>93205</v>
      </c>
      <c r="VWT295" s="3">
        <v>93205</v>
      </c>
      <c r="VWU295" s="3">
        <v>93205</v>
      </c>
      <c r="VWV295" s="3">
        <v>93205</v>
      </c>
      <c r="VWW295" s="3">
        <v>93205</v>
      </c>
      <c r="VWX295" s="3">
        <v>93205</v>
      </c>
      <c r="VWY295" s="3">
        <v>93205</v>
      </c>
      <c r="VWZ295" s="3">
        <v>93205</v>
      </c>
      <c r="VXA295" s="3">
        <v>93205</v>
      </c>
      <c r="VXB295" s="3">
        <v>93205</v>
      </c>
      <c r="VXC295" s="3">
        <v>93205</v>
      </c>
      <c r="VXD295" s="3">
        <v>93205</v>
      </c>
      <c r="VXE295" s="3">
        <v>93205</v>
      </c>
      <c r="VXF295" s="3">
        <v>93205</v>
      </c>
      <c r="VXG295" s="3">
        <v>93205</v>
      </c>
      <c r="VXH295" s="3">
        <v>93205</v>
      </c>
      <c r="VXI295" s="3">
        <v>93205</v>
      </c>
      <c r="VXJ295" s="3">
        <v>93205</v>
      </c>
      <c r="VXK295" s="3">
        <v>93205</v>
      </c>
      <c r="VXL295" s="3">
        <v>93205</v>
      </c>
      <c r="VXM295" s="3">
        <v>93205</v>
      </c>
      <c r="VXN295" s="3">
        <v>93205</v>
      </c>
      <c r="VXO295" s="3">
        <v>93205</v>
      </c>
      <c r="VXP295" s="3">
        <v>93205</v>
      </c>
      <c r="VXQ295" s="3">
        <v>93205</v>
      </c>
      <c r="VXR295" s="3">
        <v>93205</v>
      </c>
      <c r="VXS295" s="3">
        <v>93205</v>
      </c>
      <c r="VXT295" s="3">
        <v>93205</v>
      </c>
      <c r="VXU295" s="3">
        <v>93205</v>
      </c>
      <c r="VXV295" s="3">
        <v>93205</v>
      </c>
      <c r="VXW295" s="3">
        <v>93205</v>
      </c>
      <c r="VXX295" s="3">
        <v>93205</v>
      </c>
      <c r="VXY295" s="3">
        <v>93205</v>
      </c>
      <c r="VXZ295" s="3">
        <v>93205</v>
      </c>
      <c r="VYA295" s="3">
        <v>93205</v>
      </c>
      <c r="VYB295" s="3">
        <v>93205</v>
      </c>
      <c r="VYC295" s="3">
        <v>93205</v>
      </c>
      <c r="VYD295" s="3">
        <v>93205</v>
      </c>
      <c r="VYE295" s="3">
        <v>93205</v>
      </c>
      <c r="VYF295" s="3">
        <v>93205</v>
      </c>
      <c r="VYG295" s="3">
        <v>93205</v>
      </c>
      <c r="VYH295" s="3">
        <v>93205</v>
      </c>
      <c r="VYI295" s="3">
        <v>93205</v>
      </c>
      <c r="VYJ295" s="3">
        <v>93205</v>
      </c>
      <c r="VYK295" s="3">
        <v>93205</v>
      </c>
      <c r="VYL295" s="3">
        <v>93205</v>
      </c>
      <c r="VYM295" s="3">
        <v>93205</v>
      </c>
      <c r="VYN295" s="3">
        <v>93205</v>
      </c>
      <c r="VYO295" s="3">
        <v>93205</v>
      </c>
      <c r="VYP295" s="3">
        <v>93205</v>
      </c>
      <c r="VYQ295" s="3">
        <v>93205</v>
      </c>
      <c r="VYR295" s="3">
        <v>93205</v>
      </c>
      <c r="VYS295" s="3">
        <v>93205</v>
      </c>
      <c r="VYT295" s="3">
        <v>93205</v>
      </c>
      <c r="VYU295" s="3">
        <v>93205</v>
      </c>
      <c r="VYV295" s="3">
        <v>93205</v>
      </c>
      <c r="VYW295" s="3">
        <v>93205</v>
      </c>
      <c r="VYX295" s="3">
        <v>93205</v>
      </c>
      <c r="VYY295" s="3">
        <v>93205</v>
      </c>
      <c r="VYZ295" s="3">
        <v>93205</v>
      </c>
      <c r="VZA295" s="3">
        <v>93205</v>
      </c>
      <c r="VZB295" s="3">
        <v>93205</v>
      </c>
      <c r="VZC295" s="3">
        <v>93205</v>
      </c>
      <c r="VZD295" s="3">
        <v>93205</v>
      </c>
      <c r="VZE295" s="3">
        <v>93205</v>
      </c>
      <c r="VZF295" s="3">
        <v>93205</v>
      </c>
      <c r="VZG295" s="3">
        <v>93205</v>
      </c>
      <c r="VZH295" s="3">
        <v>93205</v>
      </c>
      <c r="VZI295" s="3">
        <v>93205</v>
      </c>
      <c r="VZJ295" s="3">
        <v>93205</v>
      </c>
      <c r="VZK295" s="3">
        <v>93205</v>
      </c>
      <c r="VZL295" s="3">
        <v>93205</v>
      </c>
      <c r="VZM295" s="3">
        <v>93205</v>
      </c>
      <c r="VZN295" s="3">
        <v>93205</v>
      </c>
      <c r="VZO295" s="3">
        <v>93205</v>
      </c>
      <c r="VZP295" s="3">
        <v>93205</v>
      </c>
      <c r="VZQ295" s="3">
        <v>93205</v>
      </c>
      <c r="VZR295" s="3">
        <v>93205</v>
      </c>
      <c r="VZS295" s="3">
        <v>93205</v>
      </c>
      <c r="VZT295" s="3">
        <v>93205</v>
      </c>
      <c r="VZU295" s="3">
        <v>93205</v>
      </c>
      <c r="VZV295" s="3">
        <v>93205</v>
      </c>
      <c r="VZW295" s="3">
        <v>93205</v>
      </c>
      <c r="VZX295" s="3">
        <v>93205</v>
      </c>
      <c r="VZY295" s="3">
        <v>93205</v>
      </c>
      <c r="VZZ295" s="3">
        <v>93205</v>
      </c>
      <c r="WAA295" s="3">
        <v>93205</v>
      </c>
      <c r="WAB295" s="3">
        <v>93205</v>
      </c>
      <c r="WAC295" s="3">
        <v>93205</v>
      </c>
      <c r="WAD295" s="3">
        <v>93205</v>
      </c>
      <c r="WAE295" s="3">
        <v>93205</v>
      </c>
      <c r="WAF295" s="3">
        <v>93205</v>
      </c>
      <c r="WAG295" s="3">
        <v>93205</v>
      </c>
      <c r="WAH295" s="3">
        <v>93205</v>
      </c>
      <c r="WAI295" s="3">
        <v>93205</v>
      </c>
      <c r="WAJ295" s="3">
        <v>93205</v>
      </c>
      <c r="WAK295" s="3">
        <v>93205</v>
      </c>
      <c r="WAL295" s="3">
        <v>93205</v>
      </c>
      <c r="WAM295" s="3">
        <v>93205</v>
      </c>
      <c r="WAN295" s="3">
        <v>93205</v>
      </c>
      <c r="WAO295" s="3">
        <v>93205</v>
      </c>
      <c r="WAP295" s="3">
        <v>93205</v>
      </c>
      <c r="WAQ295" s="3">
        <v>93205</v>
      </c>
      <c r="WAR295" s="3">
        <v>93205</v>
      </c>
      <c r="WAS295" s="3">
        <v>93205</v>
      </c>
      <c r="WAT295" s="3">
        <v>93205</v>
      </c>
      <c r="WAU295" s="3">
        <v>93205</v>
      </c>
      <c r="WAV295" s="3">
        <v>93205</v>
      </c>
      <c r="WAW295" s="3">
        <v>93205</v>
      </c>
      <c r="WAX295" s="3">
        <v>93205</v>
      </c>
      <c r="WAY295" s="3">
        <v>93205</v>
      </c>
      <c r="WAZ295" s="3">
        <v>93205</v>
      </c>
      <c r="WBA295" s="3">
        <v>93205</v>
      </c>
      <c r="WBB295" s="3">
        <v>93205</v>
      </c>
      <c r="WBC295" s="3">
        <v>93205</v>
      </c>
      <c r="WBD295" s="3">
        <v>93205</v>
      </c>
      <c r="WBE295" s="3">
        <v>93205</v>
      </c>
      <c r="WBF295" s="3">
        <v>93205</v>
      </c>
      <c r="WBG295" s="3">
        <v>93205</v>
      </c>
      <c r="WBH295" s="3">
        <v>93205</v>
      </c>
      <c r="WBI295" s="3">
        <v>93205</v>
      </c>
      <c r="WBJ295" s="3">
        <v>93205</v>
      </c>
      <c r="WBK295" s="3">
        <v>93205</v>
      </c>
      <c r="WBL295" s="3">
        <v>93205</v>
      </c>
      <c r="WBM295" s="3">
        <v>93205</v>
      </c>
      <c r="WBN295" s="3">
        <v>93205</v>
      </c>
      <c r="WBO295" s="3">
        <v>93205</v>
      </c>
      <c r="WBP295" s="3">
        <v>93205</v>
      </c>
      <c r="WBQ295" s="3">
        <v>93205</v>
      </c>
      <c r="WBR295" s="3">
        <v>93205</v>
      </c>
      <c r="WBS295" s="3">
        <v>93205</v>
      </c>
      <c r="WBT295" s="3">
        <v>93205</v>
      </c>
      <c r="WBU295" s="3">
        <v>93205</v>
      </c>
      <c r="WBV295" s="3">
        <v>93205</v>
      </c>
      <c r="WBW295" s="3">
        <v>93205</v>
      </c>
      <c r="WBX295" s="3">
        <v>93205</v>
      </c>
      <c r="WBY295" s="3">
        <v>93205</v>
      </c>
      <c r="WBZ295" s="3">
        <v>93205</v>
      </c>
      <c r="WCA295" s="3">
        <v>93205</v>
      </c>
      <c r="WCB295" s="3">
        <v>93205</v>
      </c>
      <c r="WCC295" s="3">
        <v>93205</v>
      </c>
      <c r="WCD295" s="3">
        <v>93205</v>
      </c>
      <c r="WCE295" s="3">
        <v>93205</v>
      </c>
      <c r="WCF295" s="3">
        <v>93205</v>
      </c>
      <c r="WCG295" s="3">
        <v>93205</v>
      </c>
      <c r="WCH295" s="3">
        <v>93205</v>
      </c>
      <c r="WCI295" s="3">
        <v>93205</v>
      </c>
      <c r="WCJ295" s="3">
        <v>93205</v>
      </c>
      <c r="WCK295" s="3">
        <v>93205</v>
      </c>
      <c r="WCL295" s="3">
        <v>93205</v>
      </c>
      <c r="WCM295" s="3">
        <v>93205</v>
      </c>
      <c r="WCN295" s="3">
        <v>93205</v>
      </c>
      <c r="WCO295" s="3">
        <v>93205</v>
      </c>
      <c r="WCP295" s="3">
        <v>93205</v>
      </c>
      <c r="WCQ295" s="3">
        <v>93205</v>
      </c>
      <c r="WCR295" s="3">
        <v>93205</v>
      </c>
      <c r="WCS295" s="3">
        <v>93205</v>
      </c>
      <c r="WCT295" s="3">
        <v>93205</v>
      </c>
      <c r="WCU295" s="3">
        <v>93205</v>
      </c>
      <c r="WCV295" s="3">
        <v>93205</v>
      </c>
      <c r="WCW295" s="3">
        <v>93205</v>
      </c>
      <c r="WCX295" s="3">
        <v>93205</v>
      </c>
      <c r="WCY295" s="3">
        <v>93205</v>
      </c>
      <c r="WCZ295" s="3">
        <v>93205</v>
      </c>
      <c r="WDA295" s="3">
        <v>93205</v>
      </c>
      <c r="WDB295" s="3">
        <v>93205</v>
      </c>
      <c r="WDC295" s="3">
        <v>93205</v>
      </c>
      <c r="WDD295" s="3">
        <v>93205</v>
      </c>
      <c r="WDE295" s="3">
        <v>93205</v>
      </c>
      <c r="WDF295" s="3">
        <v>93205</v>
      </c>
      <c r="WDG295" s="3">
        <v>93205</v>
      </c>
      <c r="WDH295" s="3">
        <v>93205</v>
      </c>
      <c r="WDI295" s="3">
        <v>93205</v>
      </c>
      <c r="WDJ295" s="3">
        <v>93205</v>
      </c>
      <c r="WDK295" s="3">
        <v>93205</v>
      </c>
      <c r="WDL295" s="3">
        <v>93205</v>
      </c>
      <c r="WDM295" s="3">
        <v>93205</v>
      </c>
      <c r="WDN295" s="3">
        <v>93205</v>
      </c>
      <c r="WDO295" s="3">
        <v>93205</v>
      </c>
      <c r="WDP295" s="3">
        <v>93205</v>
      </c>
      <c r="WDQ295" s="3">
        <v>93205</v>
      </c>
      <c r="WDR295" s="3">
        <v>93205</v>
      </c>
      <c r="WDS295" s="3">
        <v>93205</v>
      </c>
      <c r="WDT295" s="3">
        <v>93205</v>
      </c>
      <c r="WDU295" s="3">
        <v>93205</v>
      </c>
      <c r="WDV295" s="3">
        <v>93205</v>
      </c>
      <c r="WDW295" s="3">
        <v>93205</v>
      </c>
      <c r="WDX295" s="3">
        <v>93205</v>
      </c>
      <c r="WDY295" s="3">
        <v>93205</v>
      </c>
      <c r="WDZ295" s="3">
        <v>93205</v>
      </c>
      <c r="WEA295" s="3">
        <v>93205</v>
      </c>
      <c r="WEB295" s="3">
        <v>93205</v>
      </c>
      <c r="WEC295" s="3">
        <v>93205</v>
      </c>
      <c r="WED295" s="3">
        <v>93205</v>
      </c>
      <c r="WEE295" s="3">
        <v>93205</v>
      </c>
      <c r="WEF295" s="3">
        <v>93205</v>
      </c>
      <c r="WEG295" s="3">
        <v>93205</v>
      </c>
      <c r="WEH295" s="3">
        <v>93205</v>
      </c>
      <c r="WEI295" s="3">
        <v>93205</v>
      </c>
      <c r="WEJ295" s="3">
        <v>93205</v>
      </c>
      <c r="WEK295" s="3">
        <v>93205</v>
      </c>
      <c r="WEL295" s="3">
        <v>93205</v>
      </c>
      <c r="WEM295" s="3">
        <v>93205</v>
      </c>
      <c r="WEN295" s="3">
        <v>93205</v>
      </c>
      <c r="WEO295" s="3">
        <v>93205</v>
      </c>
      <c r="WEP295" s="3">
        <v>93205</v>
      </c>
      <c r="WEQ295" s="3">
        <v>93205</v>
      </c>
      <c r="WER295" s="3">
        <v>93205</v>
      </c>
      <c r="WES295" s="3">
        <v>93205</v>
      </c>
      <c r="WET295" s="3">
        <v>93205</v>
      </c>
      <c r="WEU295" s="3">
        <v>93205</v>
      </c>
      <c r="WEV295" s="3">
        <v>93205</v>
      </c>
      <c r="WEW295" s="3">
        <v>93205</v>
      </c>
      <c r="WEX295" s="3">
        <v>93205</v>
      </c>
      <c r="WEY295" s="3">
        <v>93205</v>
      </c>
      <c r="WEZ295" s="3">
        <v>93205</v>
      </c>
      <c r="WFA295" s="3">
        <v>93205</v>
      </c>
      <c r="WFB295" s="3">
        <v>93205</v>
      </c>
      <c r="WFC295" s="3">
        <v>93205</v>
      </c>
      <c r="WFD295" s="3">
        <v>93205</v>
      </c>
      <c r="WFE295" s="3">
        <v>93205</v>
      </c>
      <c r="WFF295" s="3">
        <v>93205</v>
      </c>
      <c r="WFG295" s="3">
        <v>93205</v>
      </c>
      <c r="WFH295" s="3">
        <v>93205</v>
      </c>
      <c r="WFI295" s="3">
        <v>93205</v>
      </c>
      <c r="WFJ295" s="3">
        <v>93205</v>
      </c>
      <c r="WFK295" s="3">
        <v>93205</v>
      </c>
      <c r="WFL295" s="3">
        <v>93205</v>
      </c>
      <c r="WFM295" s="3">
        <v>93205</v>
      </c>
      <c r="WFN295" s="3">
        <v>93205</v>
      </c>
      <c r="WFO295" s="3">
        <v>93205</v>
      </c>
      <c r="WFP295" s="3">
        <v>93205</v>
      </c>
      <c r="WFQ295" s="3">
        <v>93205</v>
      </c>
      <c r="WFR295" s="3">
        <v>93205</v>
      </c>
      <c r="WFS295" s="3">
        <v>93205</v>
      </c>
      <c r="WFT295" s="3">
        <v>93205</v>
      </c>
      <c r="WFU295" s="3">
        <v>93205</v>
      </c>
      <c r="WFV295" s="3">
        <v>93205</v>
      </c>
      <c r="WFW295" s="3">
        <v>93205</v>
      </c>
      <c r="WFX295" s="3">
        <v>93205</v>
      </c>
      <c r="WFY295" s="3">
        <v>93205</v>
      </c>
      <c r="WFZ295" s="3">
        <v>93205</v>
      </c>
      <c r="WGA295" s="3">
        <v>93205</v>
      </c>
      <c r="WGB295" s="3">
        <v>93205</v>
      </c>
      <c r="WGC295" s="3">
        <v>93205</v>
      </c>
      <c r="WGD295" s="3">
        <v>93205</v>
      </c>
      <c r="WGE295" s="3">
        <v>93205</v>
      </c>
      <c r="WGF295" s="3">
        <v>93205</v>
      </c>
      <c r="WGG295" s="3">
        <v>93205</v>
      </c>
      <c r="WGH295" s="3">
        <v>93205</v>
      </c>
      <c r="WGI295" s="3">
        <v>93205</v>
      </c>
      <c r="WGJ295" s="3">
        <v>93205</v>
      </c>
      <c r="WGK295" s="3">
        <v>93205</v>
      </c>
      <c r="WGL295" s="3">
        <v>93205</v>
      </c>
      <c r="WGM295" s="3">
        <v>93205</v>
      </c>
      <c r="WGN295" s="3">
        <v>93205</v>
      </c>
      <c r="WGO295" s="3">
        <v>93205</v>
      </c>
      <c r="WGP295" s="3">
        <v>93205</v>
      </c>
      <c r="WGQ295" s="3">
        <v>93205</v>
      </c>
      <c r="WGR295" s="3">
        <v>93205</v>
      </c>
      <c r="WGS295" s="3">
        <v>93205</v>
      </c>
      <c r="WGT295" s="3">
        <v>93205</v>
      </c>
      <c r="WGU295" s="3">
        <v>93205</v>
      </c>
      <c r="WGV295" s="3">
        <v>93205</v>
      </c>
      <c r="WGW295" s="3">
        <v>93205</v>
      </c>
      <c r="WGX295" s="3">
        <v>93205</v>
      </c>
      <c r="WGY295" s="3">
        <v>93205</v>
      </c>
      <c r="WGZ295" s="3">
        <v>93205</v>
      </c>
      <c r="WHA295" s="3">
        <v>93205</v>
      </c>
      <c r="WHB295" s="3">
        <v>93205</v>
      </c>
      <c r="WHC295" s="3">
        <v>93205</v>
      </c>
      <c r="WHD295" s="3">
        <v>93205</v>
      </c>
      <c r="WHE295" s="3">
        <v>93205</v>
      </c>
      <c r="WHF295" s="3">
        <v>93205</v>
      </c>
      <c r="WHG295" s="3">
        <v>93205</v>
      </c>
      <c r="WHH295" s="3">
        <v>93205</v>
      </c>
      <c r="WHI295" s="3">
        <v>93205</v>
      </c>
      <c r="WHJ295" s="3">
        <v>93205</v>
      </c>
      <c r="WHK295" s="3">
        <v>93205</v>
      </c>
      <c r="WHL295" s="3">
        <v>93205</v>
      </c>
      <c r="WHM295" s="3">
        <v>93205</v>
      </c>
      <c r="WHN295" s="3">
        <v>93205</v>
      </c>
      <c r="WHO295" s="3">
        <v>93205</v>
      </c>
      <c r="WHP295" s="3">
        <v>93205</v>
      </c>
      <c r="WHQ295" s="3">
        <v>93205</v>
      </c>
      <c r="WHR295" s="3">
        <v>93205</v>
      </c>
      <c r="WHS295" s="3">
        <v>93205</v>
      </c>
      <c r="WHT295" s="3">
        <v>93205</v>
      </c>
      <c r="WHU295" s="3">
        <v>93205</v>
      </c>
      <c r="WHV295" s="3">
        <v>93205</v>
      </c>
      <c r="WHW295" s="3">
        <v>93205</v>
      </c>
      <c r="WHX295" s="3">
        <v>93205</v>
      </c>
      <c r="WHY295" s="3">
        <v>93205</v>
      </c>
      <c r="WHZ295" s="3">
        <v>93205</v>
      </c>
      <c r="WIA295" s="3">
        <v>93205</v>
      </c>
      <c r="WIB295" s="3">
        <v>93205</v>
      </c>
      <c r="WIC295" s="3">
        <v>93205</v>
      </c>
      <c r="WID295" s="3">
        <v>93205</v>
      </c>
      <c r="WIE295" s="3">
        <v>93205</v>
      </c>
      <c r="WIF295" s="3">
        <v>93205</v>
      </c>
      <c r="WIG295" s="3">
        <v>93205</v>
      </c>
      <c r="WIH295" s="3">
        <v>93205</v>
      </c>
      <c r="WII295" s="3">
        <v>93205</v>
      </c>
      <c r="WIJ295" s="3">
        <v>93205</v>
      </c>
      <c r="WIK295" s="3">
        <v>93205</v>
      </c>
      <c r="WIL295" s="3">
        <v>93205</v>
      </c>
      <c r="WIM295" s="3">
        <v>93205</v>
      </c>
      <c r="WIN295" s="3">
        <v>93205</v>
      </c>
      <c r="WIO295" s="3">
        <v>93205</v>
      </c>
      <c r="WIP295" s="3">
        <v>93205</v>
      </c>
      <c r="WIQ295" s="3">
        <v>93205</v>
      </c>
      <c r="WIR295" s="3">
        <v>93205</v>
      </c>
      <c r="WIS295" s="3">
        <v>93205</v>
      </c>
      <c r="WIT295" s="3">
        <v>93205</v>
      </c>
      <c r="WIU295" s="3">
        <v>93205</v>
      </c>
      <c r="WIV295" s="3">
        <v>93205</v>
      </c>
      <c r="WIW295" s="3">
        <v>93205</v>
      </c>
      <c r="WIX295" s="3">
        <v>93205</v>
      </c>
      <c r="WIY295" s="3">
        <v>93205</v>
      </c>
      <c r="WIZ295" s="3">
        <v>93205</v>
      </c>
      <c r="WJA295" s="3">
        <v>93205</v>
      </c>
      <c r="WJB295" s="3">
        <v>93205</v>
      </c>
      <c r="WJC295" s="3">
        <v>93205</v>
      </c>
      <c r="WJD295" s="3">
        <v>93205</v>
      </c>
      <c r="WJE295" s="3">
        <v>93205</v>
      </c>
      <c r="WJF295" s="3">
        <v>93205</v>
      </c>
      <c r="WJG295" s="3">
        <v>93205</v>
      </c>
      <c r="WJH295" s="3">
        <v>93205</v>
      </c>
      <c r="WJI295" s="3">
        <v>93205</v>
      </c>
      <c r="WJJ295" s="3">
        <v>93205</v>
      </c>
      <c r="WJK295" s="3">
        <v>93205</v>
      </c>
      <c r="WJL295" s="3">
        <v>93205</v>
      </c>
      <c r="WJM295" s="3">
        <v>93205</v>
      </c>
      <c r="WJN295" s="3">
        <v>93205</v>
      </c>
      <c r="WJO295" s="3">
        <v>93205</v>
      </c>
      <c r="WJP295" s="3">
        <v>93205</v>
      </c>
      <c r="WJQ295" s="3">
        <v>93205</v>
      </c>
      <c r="WJR295" s="3">
        <v>93205</v>
      </c>
      <c r="WJS295" s="3">
        <v>93205</v>
      </c>
      <c r="WJT295" s="3">
        <v>93205</v>
      </c>
      <c r="WJU295" s="3">
        <v>93205</v>
      </c>
      <c r="WJV295" s="3">
        <v>93205</v>
      </c>
      <c r="WJW295" s="3">
        <v>93205</v>
      </c>
      <c r="WJX295" s="3">
        <v>93205</v>
      </c>
      <c r="WJY295" s="3">
        <v>93205</v>
      </c>
      <c r="WJZ295" s="3">
        <v>93205</v>
      </c>
      <c r="WKA295" s="3">
        <v>93205</v>
      </c>
      <c r="WKB295" s="3">
        <v>93205</v>
      </c>
      <c r="WKC295" s="3">
        <v>93205</v>
      </c>
      <c r="WKD295" s="3">
        <v>93205</v>
      </c>
      <c r="WKE295" s="3">
        <v>93205</v>
      </c>
      <c r="WKF295" s="3">
        <v>93205</v>
      </c>
      <c r="WKG295" s="3">
        <v>93205</v>
      </c>
      <c r="WKH295" s="3">
        <v>93205</v>
      </c>
      <c r="WKI295" s="3">
        <v>93205</v>
      </c>
      <c r="WKJ295" s="3">
        <v>93205</v>
      </c>
      <c r="WKK295" s="3">
        <v>93205</v>
      </c>
      <c r="WKL295" s="3">
        <v>93205</v>
      </c>
      <c r="WKM295" s="3">
        <v>93205</v>
      </c>
      <c r="WKN295" s="3">
        <v>93205</v>
      </c>
      <c r="WKO295" s="3">
        <v>93205</v>
      </c>
      <c r="WKP295" s="3">
        <v>93205</v>
      </c>
      <c r="WKQ295" s="3">
        <v>93205</v>
      </c>
      <c r="WKR295" s="3">
        <v>93205</v>
      </c>
      <c r="WKS295" s="3">
        <v>93205</v>
      </c>
      <c r="WKT295" s="3">
        <v>93205</v>
      </c>
      <c r="WKU295" s="3">
        <v>93205</v>
      </c>
      <c r="WKV295" s="3">
        <v>93205</v>
      </c>
      <c r="WKW295" s="3">
        <v>93205</v>
      </c>
      <c r="WKX295" s="3">
        <v>93205</v>
      </c>
      <c r="WKY295" s="3">
        <v>93205</v>
      </c>
      <c r="WKZ295" s="3">
        <v>93205</v>
      </c>
      <c r="WLA295" s="3">
        <v>93205</v>
      </c>
      <c r="WLB295" s="3">
        <v>93205</v>
      </c>
      <c r="WLC295" s="3">
        <v>93205</v>
      </c>
      <c r="WLD295" s="3">
        <v>93205</v>
      </c>
      <c r="WLE295" s="3">
        <v>93205</v>
      </c>
      <c r="WLF295" s="3">
        <v>93205</v>
      </c>
      <c r="WLG295" s="3">
        <v>93205</v>
      </c>
      <c r="WLH295" s="3">
        <v>93205</v>
      </c>
      <c r="WLI295" s="3">
        <v>93205</v>
      </c>
      <c r="WLJ295" s="3">
        <v>93205</v>
      </c>
      <c r="WLK295" s="3">
        <v>93205</v>
      </c>
      <c r="WLL295" s="3">
        <v>93205</v>
      </c>
      <c r="WLM295" s="3">
        <v>93205</v>
      </c>
      <c r="WLN295" s="3">
        <v>93205</v>
      </c>
      <c r="WLO295" s="3">
        <v>93205</v>
      </c>
      <c r="WLP295" s="3">
        <v>93205</v>
      </c>
      <c r="WLQ295" s="3">
        <v>93205</v>
      </c>
      <c r="WLR295" s="3">
        <v>93205</v>
      </c>
      <c r="WLS295" s="3">
        <v>93205</v>
      </c>
      <c r="WLT295" s="3">
        <v>93205</v>
      </c>
      <c r="WLU295" s="3">
        <v>93205</v>
      </c>
      <c r="WLV295" s="3">
        <v>93205</v>
      </c>
      <c r="WLW295" s="3">
        <v>93205</v>
      </c>
      <c r="WLX295" s="3">
        <v>93205</v>
      </c>
      <c r="WLY295" s="3">
        <v>93205</v>
      </c>
      <c r="WLZ295" s="3">
        <v>93205</v>
      </c>
      <c r="WMA295" s="3">
        <v>93205</v>
      </c>
      <c r="WMB295" s="3">
        <v>93205</v>
      </c>
      <c r="WMC295" s="3">
        <v>93205</v>
      </c>
      <c r="WMD295" s="3">
        <v>93205</v>
      </c>
      <c r="WME295" s="3">
        <v>93205</v>
      </c>
      <c r="WMF295" s="3">
        <v>93205</v>
      </c>
      <c r="WMG295" s="3">
        <v>93205</v>
      </c>
      <c r="WMH295" s="3">
        <v>93205</v>
      </c>
      <c r="WMI295" s="3">
        <v>93205</v>
      </c>
      <c r="WMJ295" s="3">
        <v>93205</v>
      </c>
      <c r="WMK295" s="3">
        <v>93205</v>
      </c>
      <c r="WML295" s="3">
        <v>93205</v>
      </c>
      <c r="WMM295" s="3">
        <v>93205</v>
      </c>
      <c r="WMN295" s="3">
        <v>93205</v>
      </c>
      <c r="WMO295" s="3">
        <v>93205</v>
      </c>
      <c r="WMP295" s="3">
        <v>93205</v>
      </c>
      <c r="WMQ295" s="3">
        <v>93205</v>
      </c>
      <c r="WMR295" s="3">
        <v>93205</v>
      </c>
      <c r="WMS295" s="3">
        <v>93205</v>
      </c>
      <c r="WMT295" s="3">
        <v>93205</v>
      </c>
      <c r="WMU295" s="3">
        <v>93205</v>
      </c>
      <c r="WMV295" s="3">
        <v>93205</v>
      </c>
      <c r="WMW295" s="3">
        <v>93205</v>
      </c>
      <c r="WMX295" s="3">
        <v>93205</v>
      </c>
      <c r="WMY295" s="3">
        <v>93205</v>
      </c>
      <c r="WMZ295" s="3">
        <v>93205</v>
      </c>
      <c r="WNA295" s="3">
        <v>93205</v>
      </c>
      <c r="WNB295" s="3">
        <v>93205</v>
      </c>
      <c r="WNC295" s="3">
        <v>93205</v>
      </c>
      <c r="WND295" s="3">
        <v>93205</v>
      </c>
      <c r="WNE295" s="3">
        <v>93205</v>
      </c>
      <c r="WNF295" s="3">
        <v>93205</v>
      </c>
      <c r="WNG295" s="3">
        <v>93205</v>
      </c>
      <c r="WNH295" s="3">
        <v>93205</v>
      </c>
      <c r="WNI295" s="3">
        <v>93205</v>
      </c>
      <c r="WNJ295" s="3">
        <v>93205</v>
      </c>
      <c r="WNK295" s="3">
        <v>93205</v>
      </c>
      <c r="WNL295" s="3">
        <v>93205</v>
      </c>
      <c r="WNM295" s="3">
        <v>93205</v>
      </c>
      <c r="WNN295" s="3">
        <v>93205</v>
      </c>
      <c r="WNO295" s="3">
        <v>93205</v>
      </c>
      <c r="WNP295" s="3">
        <v>93205</v>
      </c>
      <c r="WNQ295" s="3">
        <v>93205</v>
      </c>
      <c r="WNR295" s="3">
        <v>93205</v>
      </c>
      <c r="WNS295" s="3">
        <v>93205</v>
      </c>
      <c r="WNT295" s="3">
        <v>93205</v>
      </c>
      <c r="WNU295" s="3">
        <v>93205</v>
      </c>
      <c r="WNV295" s="3">
        <v>93205</v>
      </c>
      <c r="WNW295" s="3">
        <v>93205</v>
      </c>
      <c r="WNX295" s="3">
        <v>93205</v>
      </c>
      <c r="WNY295" s="3">
        <v>93205</v>
      </c>
      <c r="WNZ295" s="3">
        <v>93205</v>
      </c>
      <c r="WOA295" s="3">
        <v>93205</v>
      </c>
      <c r="WOB295" s="3">
        <v>93205</v>
      </c>
      <c r="WOC295" s="3">
        <v>93205</v>
      </c>
      <c r="WOD295" s="3">
        <v>93205</v>
      </c>
      <c r="WOE295" s="3">
        <v>93205</v>
      </c>
      <c r="WOF295" s="3">
        <v>93205</v>
      </c>
      <c r="WOG295" s="3">
        <v>93205</v>
      </c>
      <c r="WOH295" s="3">
        <v>93205</v>
      </c>
      <c r="WOI295" s="3">
        <v>93205</v>
      </c>
      <c r="WOJ295" s="3">
        <v>93205</v>
      </c>
      <c r="WOK295" s="3">
        <v>93205</v>
      </c>
      <c r="WOL295" s="3">
        <v>93205</v>
      </c>
      <c r="WOM295" s="3">
        <v>93205</v>
      </c>
      <c r="WON295" s="3">
        <v>93205</v>
      </c>
      <c r="WOO295" s="3">
        <v>93205</v>
      </c>
      <c r="WOP295" s="3">
        <v>93205</v>
      </c>
      <c r="WOQ295" s="3">
        <v>93205</v>
      </c>
      <c r="WOR295" s="3">
        <v>93205</v>
      </c>
      <c r="WOS295" s="3">
        <v>93205</v>
      </c>
      <c r="WOT295" s="3">
        <v>93205</v>
      </c>
      <c r="WOU295" s="3">
        <v>93205</v>
      </c>
      <c r="WOV295" s="3">
        <v>93205</v>
      </c>
      <c r="WOW295" s="3">
        <v>93205</v>
      </c>
      <c r="WOX295" s="3">
        <v>93205</v>
      </c>
      <c r="WOY295" s="3">
        <v>93205</v>
      </c>
      <c r="WOZ295" s="3">
        <v>93205</v>
      </c>
      <c r="WPA295" s="3">
        <v>93205</v>
      </c>
      <c r="WPB295" s="3">
        <v>93205</v>
      </c>
      <c r="WPC295" s="3">
        <v>93205</v>
      </c>
      <c r="WPD295" s="3">
        <v>93205</v>
      </c>
      <c r="WPE295" s="3">
        <v>93205</v>
      </c>
      <c r="WPF295" s="3">
        <v>93205</v>
      </c>
      <c r="WPG295" s="3">
        <v>93205</v>
      </c>
      <c r="WPH295" s="3">
        <v>93205</v>
      </c>
      <c r="WPI295" s="3">
        <v>93205</v>
      </c>
      <c r="WPJ295" s="3">
        <v>93205</v>
      </c>
      <c r="WPK295" s="3">
        <v>93205</v>
      </c>
      <c r="WPL295" s="3">
        <v>93205</v>
      </c>
      <c r="WPM295" s="3">
        <v>93205</v>
      </c>
      <c r="WPN295" s="3">
        <v>93205</v>
      </c>
      <c r="WPO295" s="3">
        <v>93205</v>
      </c>
      <c r="WPP295" s="3">
        <v>93205</v>
      </c>
      <c r="WPQ295" s="3">
        <v>93205</v>
      </c>
      <c r="WPR295" s="3">
        <v>93205</v>
      </c>
      <c r="WPS295" s="3">
        <v>93205</v>
      </c>
      <c r="WPT295" s="3">
        <v>93205</v>
      </c>
      <c r="WPU295" s="3">
        <v>93205</v>
      </c>
      <c r="WPV295" s="3">
        <v>93205</v>
      </c>
      <c r="WPW295" s="3">
        <v>93205</v>
      </c>
      <c r="WPX295" s="3">
        <v>93205</v>
      </c>
      <c r="WPY295" s="3">
        <v>93205</v>
      </c>
      <c r="WPZ295" s="3">
        <v>93205</v>
      </c>
      <c r="WQA295" s="3">
        <v>93205</v>
      </c>
      <c r="WQB295" s="3">
        <v>93205</v>
      </c>
      <c r="WQC295" s="3">
        <v>93205</v>
      </c>
      <c r="WQD295" s="3">
        <v>93205</v>
      </c>
      <c r="WQE295" s="3">
        <v>93205</v>
      </c>
      <c r="WQF295" s="3">
        <v>93205</v>
      </c>
      <c r="WQG295" s="3">
        <v>93205</v>
      </c>
      <c r="WQH295" s="3">
        <v>93205</v>
      </c>
      <c r="WQI295" s="3">
        <v>93205</v>
      </c>
      <c r="WQJ295" s="3">
        <v>93205</v>
      </c>
      <c r="WQK295" s="3">
        <v>93205</v>
      </c>
      <c r="WQL295" s="3">
        <v>93205</v>
      </c>
      <c r="WQM295" s="3">
        <v>93205</v>
      </c>
      <c r="WQN295" s="3">
        <v>93205</v>
      </c>
      <c r="WQO295" s="3">
        <v>93205</v>
      </c>
      <c r="WQP295" s="3">
        <v>93205</v>
      </c>
      <c r="WQQ295" s="3">
        <v>93205</v>
      </c>
      <c r="WQR295" s="3">
        <v>93205</v>
      </c>
      <c r="WQS295" s="3">
        <v>93205</v>
      </c>
      <c r="WQT295" s="3">
        <v>93205</v>
      </c>
      <c r="WQU295" s="3">
        <v>93205</v>
      </c>
      <c r="WQV295" s="3">
        <v>93205</v>
      </c>
      <c r="WQW295" s="3">
        <v>93205</v>
      </c>
      <c r="WQX295" s="3">
        <v>93205</v>
      </c>
      <c r="WQY295" s="3">
        <v>93205</v>
      </c>
      <c r="WQZ295" s="3">
        <v>93205</v>
      </c>
      <c r="WRA295" s="3">
        <v>93205</v>
      </c>
      <c r="WRB295" s="3">
        <v>93205</v>
      </c>
      <c r="WRC295" s="3">
        <v>93205</v>
      </c>
      <c r="WRD295" s="3">
        <v>93205</v>
      </c>
      <c r="WRE295" s="3">
        <v>93205</v>
      </c>
      <c r="WRF295" s="3">
        <v>93205</v>
      </c>
      <c r="WRG295" s="3">
        <v>93205</v>
      </c>
      <c r="WRH295" s="3">
        <v>93205</v>
      </c>
      <c r="WRI295" s="3">
        <v>93205</v>
      </c>
      <c r="WRJ295" s="3">
        <v>93205</v>
      </c>
      <c r="WRK295" s="3">
        <v>93205</v>
      </c>
      <c r="WRL295" s="3">
        <v>93205</v>
      </c>
      <c r="WRM295" s="3">
        <v>93205</v>
      </c>
      <c r="WRN295" s="3">
        <v>93205</v>
      </c>
      <c r="WRO295" s="3">
        <v>93205</v>
      </c>
      <c r="WRP295" s="3">
        <v>93205</v>
      </c>
      <c r="WRQ295" s="3">
        <v>93205</v>
      </c>
      <c r="WRR295" s="3">
        <v>93205</v>
      </c>
      <c r="WRS295" s="3">
        <v>93205</v>
      </c>
      <c r="WRT295" s="3">
        <v>93205</v>
      </c>
      <c r="WRU295" s="3">
        <v>93205</v>
      </c>
      <c r="WRV295" s="3">
        <v>93205</v>
      </c>
      <c r="WRW295" s="3">
        <v>93205</v>
      </c>
      <c r="WRX295" s="3">
        <v>93205</v>
      </c>
      <c r="WRY295" s="3">
        <v>93205</v>
      </c>
      <c r="WRZ295" s="3">
        <v>93205</v>
      </c>
      <c r="WSA295" s="3">
        <v>93205</v>
      </c>
      <c r="WSB295" s="3">
        <v>93205</v>
      </c>
      <c r="WSC295" s="3">
        <v>93205</v>
      </c>
      <c r="WSD295" s="3">
        <v>93205</v>
      </c>
      <c r="WSE295" s="3">
        <v>93205</v>
      </c>
      <c r="WSF295" s="3">
        <v>93205</v>
      </c>
      <c r="WSG295" s="3">
        <v>93205</v>
      </c>
      <c r="WSH295" s="3">
        <v>93205</v>
      </c>
      <c r="WSI295" s="3">
        <v>93205</v>
      </c>
      <c r="WSJ295" s="3">
        <v>93205</v>
      </c>
      <c r="WSK295" s="3">
        <v>93205</v>
      </c>
      <c r="WSL295" s="3">
        <v>93205</v>
      </c>
      <c r="WSM295" s="3">
        <v>93205</v>
      </c>
      <c r="WSN295" s="3">
        <v>93205</v>
      </c>
      <c r="WSO295" s="3">
        <v>93205</v>
      </c>
      <c r="WSP295" s="3">
        <v>93205</v>
      </c>
      <c r="WSQ295" s="3">
        <v>93205</v>
      </c>
      <c r="WSR295" s="3">
        <v>93205</v>
      </c>
      <c r="WSS295" s="3">
        <v>93205</v>
      </c>
      <c r="WST295" s="3">
        <v>93205</v>
      </c>
      <c r="WSU295" s="3">
        <v>93205</v>
      </c>
      <c r="WSV295" s="3">
        <v>93205</v>
      </c>
      <c r="WSW295" s="3">
        <v>93205</v>
      </c>
      <c r="WSX295" s="3">
        <v>93205</v>
      </c>
      <c r="WSY295" s="3">
        <v>93205</v>
      </c>
      <c r="WSZ295" s="3">
        <v>93205</v>
      </c>
      <c r="WTA295" s="3">
        <v>93205</v>
      </c>
      <c r="WTB295" s="3">
        <v>93205</v>
      </c>
      <c r="WTC295" s="3">
        <v>93205</v>
      </c>
      <c r="WTD295" s="3">
        <v>93205</v>
      </c>
      <c r="WTE295" s="3">
        <v>93205</v>
      </c>
      <c r="WTF295" s="3">
        <v>93205</v>
      </c>
      <c r="WTG295" s="3">
        <v>93205</v>
      </c>
      <c r="WTH295" s="3">
        <v>93205</v>
      </c>
      <c r="WTI295" s="3">
        <v>93205</v>
      </c>
      <c r="WTJ295" s="3">
        <v>93205</v>
      </c>
      <c r="WTK295" s="3">
        <v>93205</v>
      </c>
      <c r="WTL295" s="3">
        <v>93205</v>
      </c>
      <c r="WTM295" s="3">
        <v>93205</v>
      </c>
      <c r="WTN295" s="3">
        <v>93205</v>
      </c>
      <c r="WTO295" s="3">
        <v>93205</v>
      </c>
      <c r="WTP295" s="3">
        <v>93205</v>
      </c>
      <c r="WTQ295" s="3">
        <v>93205</v>
      </c>
      <c r="WTR295" s="3">
        <v>93205</v>
      </c>
      <c r="WTS295" s="3">
        <v>93205</v>
      </c>
      <c r="WTT295" s="3">
        <v>93205</v>
      </c>
      <c r="WTU295" s="3">
        <v>93205</v>
      </c>
      <c r="WTV295" s="3">
        <v>93205</v>
      </c>
      <c r="WTW295" s="3">
        <v>93205</v>
      </c>
      <c r="WTX295" s="3">
        <v>93205</v>
      </c>
      <c r="WTY295" s="3">
        <v>93205</v>
      </c>
      <c r="WTZ295" s="3">
        <v>93205</v>
      </c>
      <c r="WUA295" s="3">
        <v>93205</v>
      </c>
      <c r="WUB295" s="3">
        <v>93205</v>
      </c>
      <c r="WUC295" s="3">
        <v>93205</v>
      </c>
      <c r="WUD295" s="3">
        <v>93205</v>
      </c>
      <c r="WUE295" s="3">
        <v>93205</v>
      </c>
      <c r="WUF295" s="3">
        <v>93205</v>
      </c>
      <c r="WUG295" s="3">
        <v>93205</v>
      </c>
      <c r="WUH295" s="3">
        <v>93205</v>
      </c>
      <c r="WUI295" s="3">
        <v>93205</v>
      </c>
      <c r="WUJ295" s="3">
        <v>93205</v>
      </c>
      <c r="WUK295" s="3">
        <v>93205</v>
      </c>
      <c r="WUL295" s="3">
        <v>93205</v>
      </c>
      <c r="WUM295" s="3">
        <v>93205</v>
      </c>
      <c r="WUN295" s="3">
        <v>93205</v>
      </c>
      <c r="WUO295" s="3">
        <v>93205</v>
      </c>
      <c r="WUP295" s="3">
        <v>93205</v>
      </c>
      <c r="WUQ295" s="3">
        <v>93205</v>
      </c>
      <c r="WUR295" s="3">
        <v>93205</v>
      </c>
      <c r="WUS295" s="3">
        <v>93205</v>
      </c>
      <c r="WUT295" s="3">
        <v>93205</v>
      </c>
      <c r="WUU295" s="3">
        <v>93205</v>
      </c>
      <c r="WUV295" s="3">
        <v>93205</v>
      </c>
      <c r="WUW295" s="3">
        <v>93205</v>
      </c>
      <c r="WUX295" s="3">
        <v>93205</v>
      </c>
      <c r="WUY295" s="3">
        <v>93205</v>
      </c>
      <c r="WUZ295" s="3">
        <v>93205</v>
      </c>
      <c r="WVA295" s="3">
        <v>93205</v>
      </c>
      <c r="WVB295" s="3">
        <v>93205</v>
      </c>
      <c r="WVC295" s="3">
        <v>93205</v>
      </c>
      <c r="WVD295" s="3">
        <v>93205</v>
      </c>
      <c r="WVE295" s="3">
        <v>93205</v>
      </c>
      <c r="WVF295" s="3">
        <v>93205</v>
      </c>
      <c r="WVG295" s="3">
        <v>93205</v>
      </c>
      <c r="WVH295" s="3">
        <v>93205</v>
      </c>
      <c r="WVI295" s="3">
        <v>93205</v>
      </c>
      <c r="WVJ295" s="3">
        <v>93205</v>
      </c>
      <c r="WVK295" s="3">
        <v>93205</v>
      </c>
      <c r="WVL295" s="3">
        <v>93205</v>
      </c>
      <c r="WVM295" s="3">
        <v>93205</v>
      </c>
      <c r="WVN295" s="3">
        <v>93205</v>
      </c>
      <c r="WVO295" s="3">
        <v>93205</v>
      </c>
      <c r="WVP295" s="3">
        <v>93205</v>
      </c>
      <c r="WVQ295" s="3">
        <v>93205</v>
      </c>
      <c r="WVR295" s="3">
        <v>93205</v>
      </c>
      <c r="WVS295" s="3">
        <v>93205</v>
      </c>
      <c r="WVT295" s="3">
        <v>93205</v>
      </c>
      <c r="WVU295" s="3">
        <v>93205</v>
      </c>
      <c r="WVV295" s="3">
        <v>93205</v>
      </c>
      <c r="WVW295" s="3">
        <v>93205</v>
      </c>
      <c r="WVX295" s="3">
        <v>93205</v>
      </c>
      <c r="WVY295" s="3">
        <v>93205</v>
      </c>
      <c r="WVZ295" s="3">
        <v>93205</v>
      </c>
      <c r="WWA295" s="3">
        <v>93205</v>
      </c>
      <c r="WWB295" s="3">
        <v>93205</v>
      </c>
      <c r="WWC295" s="3">
        <v>93205</v>
      </c>
      <c r="WWD295" s="3">
        <v>93205</v>
      </c>
      <c r="WWE295" s="3">
        <v>93205</v>
      </c>
      <c r="WWF295" s="3">
        <v>93205</v>
      </c>
      <c r="WWG295" s="3">
        <v>93205</v>
      </c>
      <c r="WWH295" s="3">
        <v>93205</v>
      </c>
      <c r="WWI295" s="3">
        <v>93205</v>
      </c>
      <c r="WWJ295" s="3">
        <v>93205</v>
      </c>
      <c r="WWK295" s="3">
        <v>93205</v>
      </c>
      <c r="WWL295" s="3">
        <v>93205</v>
      </c>
      <c r="WWM295" s="3">
        <v>93205</v>
      </c>
      <c r="WWN295" s="3">
        <v>93205</v>
      </c>
      <c r="WWO295" s="3">
        <v>93205</v>
      </c>
      <c r="WWP295" s="3">
        <v>93205</v>
      </c>
      <c r="WWQ295" s="3">
        <v>93205</v>
      </c>
      <c r="WWR295" s="3">
        <v>93205</v>
      </c>
      <c r="WWS295" s="3">
        <v>93205</v>
      </c>
      <c r="WWT295" s="3">
        <v>93205</v>
      </c>
      <c r="WWU295" s="3">
        <v>93205</v>
      </c>
      <c r="WWV295" s="3">
        <v>93205</v>
      </c>
      <c r="WWW295" s="3">
        <v>93205</v>
      </c>
      <c r="WWX295" s="3">
        <v>93205</v>
      </c>
      <c r="WWY295" s="3">
        <v>93205</v>
      </c>
      <c r="WWZ295" s="3">
        <v>93205</v>
      </c>
      <c r="WXA295" s="3">
        <v>93205</v>
      </c>
      <c r="WXB295" s="3">
        <v>93205</v>
      </c>
      <c r="WXC295" s="3">
        <v>93205</v>
      </c>
      <c r="WXD295" s="3">
        <v>93205</v>
      </c>
      <c r="WXE295" s="3">
        <v>93205</v>
      </c>
      <c r="WXF295" s="3">
        <v>93205</v>
      </c>
      <c r="WXG295" s="3">
        <v>93205</v>
      </c>
      <c r="WXH295" s="3">
        <v>93205</v>
      </c>
      <c r="WXI295" s="3">
        <v>93205</v>
      </c>
      <c r="WXJ295" s="3">
        <v>93205</v>
      </c>
      <c r="WXK295" s="3">
        <v>93205</v>
      </c>
      <c r="WXL295" s="3">
        <v>93205</v>
      </c>
      <c r="WXM295" s="3">
        <v>93205</v>
      </c>
      <c r="WXN295" s="3">
        <v>93205</v>
      </c>
      <c r="WXO295" s="3">
        <v>93205</v>
      </c>
      <c r="WXP295" s="3">
        <v>93205</v>
      </c>
      <c r="WXQ295" s="3">
        <v>93205</v>
      </c>
      <c r="WXR295" s="3">
        <v>93205</v>
      </c>
      <c r="WXS295" s="3">
        <v>93205</v>
      </c>
      <c r="WXT295" s="3">
        <v>93205</v>
      </c>
      <c r="WXU295" s="3">
        <v>93205</v>
      </c>
      <c r="WXV295" s="3">
        <v>93205</v>
      </c>
      <c r="WXW295" s="3">
        <v>93205</v>
      </c>
      <c r="WXX295" s="3">
        <v>93205</v>
      </c>
      <c r="WXY295" s="3">
        <v>93205</v>
      </c>
      <c r="WXZ295" s="3">
        <v>93205</v>
      </c>
      <c r="WYA295" s="3">
        <v>93205</v>
      </c>
      <c r="WYB295" s="3">
        <v>93205</v>
      </c>
      <c r="WYC295" s="3">
        <v>93205</v>
      </c>
      <c r="WYD295" s="3">
        <v>93205</v>
      </c>
      <c r="WYE295" s="3">
        <v>93205</v>
      </c>
      <c r="WYF295" s="3">
        <v>93205</v>
      </c>
      <c r="WYG295" s="3">
        <v>93205</v>
      </c>
      <c r="WYH295" s="3">
        <v>93205</v>
      </c>
      <c r="WYI295" s="3">
        <v>93205</v>
      </c>
      <c r="WYJ295" s="3">
        <v>93205</v>
      </c>
      <c r="WYK295" s="3">
        <v>93205</v>
      </c>
      <c r="WYL295" s="3">
        <v>93205</v>
      </c>
      <c r="WYM295" s="3">
        <v>93205</v>
      </c>
      <c r="WYN295" s="3">
        <v>93205</v>
      </c>
      <c r="WYO295" s="3">
        <v>93205</v>
      </c>
      <c r="WYP295" s="3">
        <v>93205</v>
      </c>
      <c r="WYQ295" s="3">
        <v>93205</v>
      </c>
      <c r="WYR295" s="3">
        <v>93205</v>
      </c>
      <c r="WYS295" s="3">
        <v>93205</v>
      </c>
      <c r="WYT295" s="3">
        <v>93205</v>
      </c>
      <c r="WYU295" s="3">
        <v>93205</v>
      </c>
      <c r="WYV295" s="3">
        <v>93205</v>
      </c>
      <c r="WYW295" s="3">
        <v>93205</v>
      </c>
      <c r="WYX295" s="3">
        <v>93205</v>
      </c>
      <c r="WYY295" s="3">
        <v>93205</v>
      </c>
      <c r="WYZ295" s="3">
        <v>93205</v>
      </c>
      <c r="WZA295" s="3">
        <v>93205</v>
      </c>
      <c r="WZB295" s="3">
        <v>93205</v>
      </c>
      <c r="WZC295" s="3">
        <v>93205</v>
      </c>
      <c r="WZD295" s="3">
        <v>93205</v>
      </c>
      <c r="WZE295" s="3">
        <v>93205</v>
      </c>
      <c r="WZF295" s="3">
        <v>93205</v>
      </c>
      <c r="WZG295" s="3">
        <v>93205</v>
      </c>
      <c r="WZH295" s="3">
        <v>93205</v>
      </c>
      <c r="WZI295" s="3">
        <v>93205</v>
      </c>
      <c r="WZJ295" s="3">
        <v>93205</v>
      </c>
      <c r="WZK295" s="3">
        <v>93205</v>
      </c>
      <c r="WZL295" s="3">
        <v>93205</v>
      </c>
      <c r="WZM295" s="3">
        <v>93205</v>
      </c>
      <c r="WZN295" s="3">
        <v>93205</v>
      </c>
      <c r="WZO295" s="3">
        <v>93205</v>
      </c>
      <c r="WZP295" s="3">
        <v>93205</v>
      </c>
      <c r="WZQ295" s="3">
        <v>93205</v>
      </c>
      <c r="WZR295" s="3">
        <v>93205</v>
      </c>
      <c r="WZS295" s="3">
        <v>93205</v>
      </c>
      <c r="WZT295" s="3">
        <v>93205</v>
      </c>
      <c r="WZU295" s="3">
        <v>93205</v>
      </c>
      <c r="WZV295" s="3">
        <v>93205</v>
      </c>
      <c r="WZW295" s="3">
        <v>93205</v>
      </c>
      <c r="WZX295" s="3">
        <v>93205</v>
      </c>
      <c r="WZY295" s="3">
        <v>93205</v>
      </c>
      <c r="WZZ295" s="3">
        <v>93205</v>
      </c>
      <c r="XAA295" s="3">
        <v>93205</v>
      </c>
      <c r="XAB295" s="3">
        <v>93205</v>
      </c>
      <c r="XAC295" s="3">
        <v>93205</v>
      </c>
      <c r="XAD295" s="3">
        <v>93205</v>
      </c>
      <c r="XAE295" s="3">
        <v>93205</v>
      </c>
      <c r="XAF295" s="3">
        <v>93205</v>
      </c>
      <c r="XAG295" s="3">
        <v>93205</v>
      </c>
      <c r="XAH295" s="3">
        <v>93205</v>
      </c>
      <c r="XAI295" s="3">
        <v>93205</v>
      </c>
      <c r="XAJ295" s="3">
        <v>93205</v>
      </c>
      <c r="XAK295" s="3">
        <v>93205</v>
      </c>
      <c r="XAL295" s="3">
        <v>93205</v>
      </c>
      <c r="XAM295" s="3">
        <v>93205</v>
      </c>
      <c r="XAN295" s="3">
        <v>93205</v>
      </c>
      <c r="XAO295" s="3">
        <v>93205</v>
      </c>
      <c r="XAP295" s="3">
        <v>93205</v>
      </c>
      <c r="XAQ295" s="3">
        <v>93205</v>
      </c>
      <c r="XAR295" s="3">
        <v>93205</v>
      </c>
      <c r="XAS295" s="3">
        <v>93205</v>
      </c>
      <c r="XAT295" s="3">
        <v>93205</v>
      </c>
      <c r="XAU295" s="3">
        <v>93205</v>
      </c>
      <c r="XAV295" s="3">
        <v>93205</v>
      </c>
      <c r="XAW295" s="3">
        <v>93205</v>
      </c>
      <c r="XAX295" s="3">
        <v>93205</v>
      </c>
      <c r="XAY295" s="3">
        <v>93205</v>
      </c>
      <c r="XAZ295" s="3">
        <v>93205</v>
      </c>
      <c r="XBA295" s="3">
        <v>93205</v>
      </c>
      <c r="XBB295" s="3">
        <v>93205</v>
      </c>
      <c r="XBC295" s="3">
        <v>93205</v>
      </c>
      <c r="XBD295" s="3">
        <v>93205</v>
      </c>
      <c r="XBE295" s="3">
        <v>93205</v>
      </c>
      <c r="XBF295" s="3">
        <v>93205</v>
      </c>
      <c r="XBG295" s="3">
        <v>93205</v>
      </c>
      <c r="XBH295" s="3">
        <v>93205</v>
      </c>
      <c r="XBI295" s="3">
        <v>93205</v>
      </c>
      <c r="XBJ295" s="3">
        <v>93205</v>
      </c>
      <c r="XBK295" s="3">
        <v>93205</v>
      </c>
      <c r="XBL295" s="3">
        <v>93205</v>
      </c>
      <c r="XBM295" s="3">
        <v>93205</v>
      </c>
      <c r="XBN295" s="3">
        <v>93205</v>
      </c>
      <c r="XBO295" s="3">
        <v>93205</v>
      </c>
      <c r="XBP295" s="3">
        <v>93205</v>
      </c>
      <c r="XBQ295" s="3">
        <v>93205</v>
      </c>
      <c r="XBR295" s="3">
        <v>93205</v>
      </c>
      <c r="XBS295" s="3">
        <v>93205</v>
      </c>
      <c r="XBT295" s="3">
        <v>93205</v>
      </c>
      <c r="XBU295" s="3">
        <v>93205</v>
      </c>
      <c r="XBV295" s="3">
        <v>93205</v>
      </c>
      <c r="XBW295" s="3">
        <v>93205</v>
      </c>
      <c r="XBX295" s="3">
        <v>93205</v>
      </c>
      <c r="XBY295" s="3">
        <v>93205</v>
      </c>
      <c r="XBZ295" s="3">
        <v>93205</v>
      </c>
      <c r="XCA295" s="3">
        <v>93205</v>
      </c>
      <c r="XCB295" s="3">
        <v>93205</v>
      </c>
      <c r="XCC295" s="3">
        <v>93205</v>
      </c>
      <c r="XCD295" s="3">
        <v>93205</v>
      </c>
      <c r="XCE295" s="3">
        <v>93205</v>
      </c>
      <c r="XCF295" s="3">
        <v>93205</v>
      </c>
      <c r="XCG295" s="3">
        <v>93205</v>
      </c>
      <c r="XCH295" s="3">
        <v>93205</v>
      </c>
      <c r="XCI295" s="3">
        <v>93205</v>
      </c>
      <c r="XCJ295" s="3">
        <v>93205</v>
      </c>
      <c r="XCK295" s="3">
        <v>93205</v>
      </c>
      <c r="XCL295" s="3">
        <v>93205</v>
      </c>
      <c r="XCM295" s="3">
        <v>93205</v>
      </c>
      <c r="XCN295" s="3">
        <v>93205</v>
      </c>
      <c r="XCO295" s="3">
        <v>93205</v>
      </c>
      <c r="XCP295" s="3">
        <v>93205</v>
      </c>
      <c r="XCQ295" s="3">
        <v>93205</v>
      </c>
      <c r="XCR295" s="3">
        <v>93205</v>
      </c>
      <c r="XCS295" s="3">
        <v>93205</v>
      </c>
      <c r="XCT295" s="3">
        <v>93205</v>
      </c>
      <c r="XCU295" s="3">
        <v>93205</v>
      </c>
      <c r="XCV295" s="3">
        <v>93205</v>
      </c>
      <c r="XCW295" s="3">
        <v>93205</v>
      </c>
      <c r="XCX295" s="3">
        <v>93205</v>
      </c>
      <c r="XCY295" s="3">
        <v>93205</v>
      </c>
      <c r="XCZ295" s="3">
        <v>93205</v>
      </c>
      <c r="XDA295" s="3">
        <v>93205</v>
      </c>
      <c r="XDB295" s="3">
        <v>93205</v>
      </c>
      <c r="XDC295" s="3">
        <v>93205</v>
      </c>
      <c r="XDD295" s="3">
        <v>93205</v>
      </c>
      <c r="XDE295" s="3">
        <v>93205</v>
      </c>
      <c r="XDF295" s="3">
        <v>93205</v>
      </c>
      <c r="XDG295" s="3">
        <v>93205</v>
      </c>
      <c r="XDH295" s="3">
        <v>93205</v>
      </c>
      <c r="XDI295" s="3">
        <v>93205</v>
      </c>
      <c r="XDJ295" s="3">
        <v>93205</v>
      </c>
      <c r="XDK295" s="3">
        <v>93205</v>
      </c>
      <c r="XDL295" s="3">
        <v>93205</v>
      </c>
      <c r="XDM295" s="3">
        <v>93205</v>
      </c>
      <c r="XDN295" s="3">
        <v>93205</v>
      </c>
      <c r="XDO295" s="3">
        <v>93205</v>
      </c>
      <c r="XDP295" s="3">
        <v>93205</v>
      </c>
      <c r="XDQ295" s="3">
        <v>93205</v>
      </c>
      <c r="XDR295" s="3">
        <v>93205</v>
      </c>
      <c r="XDS295" s="3">
        <v>93205</v>
      </c>
      <c r="XDT295" s="3">
        <v>93205</v>
      </c>
      <c r="XDU295" s="3">
        <v>93205</v>
      </c>
      <c r="XDV295" s="3">
        <v>93205</v>
      </c>
      <c r="XDW295" s="3">
        <v>93205</v>
      </c>
      <c r="XDX295" s="3">
        <v>93205</v>
      </c>
      <c r="XDY295" s="3">
        <v>93205</v>
      </c>
      <c r="XDZ295" s="3">
        <v>93205</v>
      </c>
      <c r="XEA295" s="3">
        <v>93205</v>
      </c>
      <c r="XEB295" s="3">
        <v>93205</v>
      </c>
      <c r="XEC295" s="3">
        <v>93205</v>
      </c>
      <c r="XED295" s="3">
        <v>93205</v>
      </c>
      <c r="XEE295" s="3">
        <v>93205</v>
      </c>
      <c r="XEF295" s="3">
        <v>93205</v>
      </c>
      <c r="XEG295" s="3">
        <v>93205</v>
      </c>
      <c r="XEH295" s="3">
        <v>93205</v>
      </c>
      <c r="XEI295" s="3">
        <v>93205</v>
      </c>
      <c r="XEJ295" s="3">
        <v>93205</v>
      </c>
      <c r="XEK295" s="3">
        <v>93205</v>
      </c>
      <c r="XEL295" s="3">
        <v>93205</v>
      </c>
      <c r="XEM295" s="3">
        <v>93205</v>
      </c>
      <c r="XEN295" s="3">
        <v>93205</v>
      </c>
      <c r="XEO295" s="3">
        <v>93205</v>
      </c>
      <c r="XEP295" s="3">
        <v>93205</v>
      </c>
      <c r="XEQ295" s="3">
        <v>93205</v>
      </c>
      <c r="XER295" s="3">
        <v>93205</v>
      </c>
      <c r="XES295" s="3">
        <v>93205</v>
      </c>
      <c r="XET295" s="3">
        <v>93205</v>
      </c>
      <c r="XEU295" s="3">
        <v>93205</v>
      </c>
      <c r="XEV295" s="3">
        <v>93205</v>
      </c>
      <c r="XEW295" s="3">
        <v>93205</v>
      </c>
      <c r="XEX295" s="3">
        <v>93205</v>
      </c>
      <c r="XEY295" s="3">
        <v>93205</v>
      </c>
      <c r="XEZ295" s="3">
        <v>93205</v>
      </c>
      <c r="XFA295" s="3">
        <v>93205</v>
      </c>
      <c r="XFB295" s="3">
        <v>93205</v>
      </c>
      <c r="XFC295" s="3">
        <v>93205</v>
      </c>
      <c r="XFD295" s="3">
        <v>93205</v>
      </c>
    </row>
    <row r="310" spans="9:9" x14ac:dyDescent="0.25">
      <c r="I310" s="135"/>
    </row>
    <row r="319" spans="9:9" ht="30" customHeight="1" x14ac:dyDescent="0.25"/>
    <row r="329" spans="9:10" x14ac:dyDescent="0.25">
      <c r="I329" s="80"/>
      <c r="J329" s="115"/>
    </row>
    <row r="342" ht="14.25" customHeight="1" x14ac:dyDescent="0.25"/>
    <row r="362" ht="15" customHeight="1" x14ac:dyDescent="0.25"/>
    <row r="381" ht="27.75" customHeight="1" x14ac:dyDescent="0.25"/>
    <row r="383" ht="28.5" customHeight="1" x14ac:dyDescent="0.25"/>
    <row r="414" spans="2:7" s="56" customFormat="1" x14ac:dyDescent="0.25">
      <c r="B414" s="1"/>
      <c r="C414" s="8"/>
      <c r="D414" s="2"/>
      <c r="E414" s="8"/>
      <c r="F414" s="63"/>
      <c r="G414" s="67"/>
    </row>
    <row r="415" spans="2:7" s="56" customFormat="1" x14ac:dyDescent="0.25">
      <c r="B415" s="1"/>
      <c r="C415" s="8"/>
      <c r="D415" s="2"/>
      <c r="E415" s="8"/>
      <c r="F415" s="63"/>
      <c r="G415" s="67"/>
    </row>
  </sheetData>
  <mergeCells count="9">
    <mergeCell ref="B96:F96"/>
    <mergeCell ref="C7:G7"/>
    <mergeCell ref="C8:G8"/>
    <mergeCell ref="B2:B4"/>
    <mergeCell ref="C2:F2"/>
    <mergeCell ref="C3:F3"/>
    <mergeCell ref="C4:F4"/>
    <mergeCell ref="D5:G5"/>
    <mergeCell ref="C6:G6"/>
  </mergeCells>
  <conditionalFormatting sqref="C1:C4 C97:C1048576 C9">
    <cfRule type="containsText" dxfId="45" priority="46" operator="containsText" text="CÓDIGO NÃO ENCONTRADO">
      <formula>NOT(ISERROR(SEARCH("CÓDIGO NÃO ENCONTRADO",C1)))</formula>
    </cfRule>
  </conditionalFormatting>
  <conditionalFormatting sqref="C54:D57 F54:F57 C75:D75 F75 C48:D51 F48:F51 F87:F92 C87:D92 C78:D81 F78:F81 C17:D26 F17:F26 C30:D46 F30:F46 C61:D64 F61:F64 C66:D68 F66:F68 C72:D73 F72:F73">
    <cfRule type="containsText" dxfId="21" priority="22" operator="containsText" text="CÓDIGO NÃO ENCONTRADO">
      <formula>NOT(ISERROR(SEARCH("CÓDIGO NÃO ENCONTRADO",C17)))</formula>
    </cfRule>
  </conditionalFormatting>
  <conditionalFormatting sqref="G54:G58 G75:G76 G48:G51 G87:G92 G78:G82 G17:G26 G30:G46 G61:G64 G66:G69 G72:G73">
    <cfRule type="containsText" dxfId="20" priority="21" operator="containsText" text="CÓDIGO NÃO ENCONTRADO">
      <formula>NOT(ISERROR(SEARCH("CÓDIGO NÃO ENCONTRADO",G17)))</formula>
    </cfRule>
  </conditionalFormatting>
  <conditionalFormatting sqref="C95">
    <cfRule type="containsText" dxfId="19" priority="20" operator="containsText" text="CÓDIGO NÃO ENCONTRADO">
      <formula>NOT(ISERROR(SEARCH("CÓDIGO NÃO ENCONTRADO",C95)))</formula>
    </cfRule>
  </conditionalFormatting>
  <conditionalFormatting sqref="B27:C27">
    <cfRule type="containsText" dxfId="18" priority="19" operator="containsText" text="CÓDIGO NÃO ENCONTRADO">
      <formula>NOT(ISERROR(SEARCH("CÓDIGO NÃO ENCONTRADO",B27)))</formula>
    </cfRule>
  </conditionalFormatting>
  <conditionalFormatting sqref="C52">
    <cfRule type="containsText" dxfId="17" priority="18" operator="containsText" text="CÓDIGO NÃO ENCONTRADO">
      <formula>NOT(ISERROR(SEARCH("CÓDIGO NÃO ENCONTRADO",C52)))</formula>
    </cfRule>
  </conditionalFormatting>
  <conditionalFormatting sqref="C10:C11">
    <cfRule type="containsText" dxfId="16" priority="17" operator="containsText" text="CÓDIGO NÃO ENCONTRADO">
      <formula>NOT(ISERROR(SEARCH("CÓDIGO NÃO ENCONTRADO",C10)))</formula>
    </cfRule>
  </conditionalFormatting>
  <conditionalFormatting sqref="C15">
    <cfRule type="containsText" dxfId="15" priority="16" operator="containsText" text="CÓDIGO NÃO ENCONTRADO">
      <formula>NOT(ISERROR(SEARCH("CÓDIGO NÃO ENCONTRADO",C15)))</formula>
    </cfRule>
  </conditionalFormatting>
  <conditionalFormatting sqref="C58">
    <cfRule type="containsText" dxfId="14" priority="15" operator="containsText" text="CÓDIGO NÃO ENCONTRADO">
      <formula>NOT(ISERROR(SEARCH("CÓDIGO NÃO ENCONTRADO",C58)))</formula>
    </cfRule>
  </conditionalFormatting>
  <conditionalFormatting sqref="C13:D14 D12 F12:F14">
    <cfRule type="containsText" dxfId="13" priority="14" operator="containsText" text="CÓDIGO NÃO ENCONTRADO">
      <formula>NOT(ISERROR(SEARCH("CÓDIGO NÃO ENCONTRADO",C12)))</formula>
    </cfRule>
  </conditionalFormatting>
  <conditionalFormatting sqref="G12:G14">
    <cfRule type="containsText" dxfId="12" priority="13" operator="containsText" text="CÓDIGO NÃO ENCONTRADO">
      <formula>NOT(ISERROR(SEARCH("CÓDIGO NÃO ENCONTRADO",G12)))</formula>
    </cfRule>
  </conditionalFormatting>
  <conditionalFormatting sqref="C12">
    <cfRule type="containsText" dxfId="11" priority="12" operator="containsText" text="CÓDIGO NÃO ENCONTRADO">
      <formula>NOT(ISERROR(SEARCH("CÓDIGO NÃO ENCONTRADO",C12)))</formula>
    </cfRule>
  </conditionalFormatting>
  <conditionalFormatting sqref="C69">
    <cfRule type="containsText" dxfId="10" priority="11" operator="containsText" text="CÓDIGO NÃO ENCONTRADO">
      <formula>NOT(ISERROR(SEARCH("CÓDIGO NÃO ENCONTRADO",C69)))</formula>
    </cfRule>
  </conditionalFormatting>
  <conditionalFormatting sqref="C76">
    <cfRule type="containsText" dxfId="9" priority="10" operator="containsText" text="CÓDIGO NÃO ENCONTRADO">
      <formula>NOT(ISERROR(SEARCH("CÓDIGO NÃO ENCONTRADO",C76)))</formula>
    </cfRule>
  </conditionalFormatting>
  <conditionalFormatting sqref="C82">
    <cfRule type="containsText" dxfId="8" priority="9" operator="containsText" text="CÓDIGO NÃO ENCONTRADO">
      <formula>NOT(ISERROR(SEARCH("CÓDIGO NÃO ENCONTRADO",C82)))</formula>
    </cfRule>
  </conditionalFormatting>
  <conditionalFormatting sqref="C84">
    <cfRule type="containsText" dxfId="7" priority="8" operator="containsText" text="CÓDIGO NÃO ENCONTRADO">
      <formula>NOT(ISERROR(SEARCH("CÓDIGO NÃO ENCONTRADO",C84)))</formula>
    </cfRule>
  </conditionalFormatting>
  <conditionalFormatting sqref="G85">
    <cfRule type="containsText" dxfId="6" priority="7" operator="containsText" text="CÓDIGO NÃO ENCONTRADO">
      <formula>NOT(ISERROR(SEARCH("CÓDIGO NÃO ENCONTRADO",G85)))</formula>
    </cfRule>
  </conditionalFormatting>
  <conditionalFormatting sqref="C85">
    <cfRule type="containsText" dxfId="5" priority="6" operator="containsText" text="CÓDIGO NÃO ENCONTRADO">
      <formula>NOT(ISERROR(SEARCH("CÓDIGO NÃO ENCONTRADO",C85)))</formula>
    </cfRule>
  </conditionalFormatting>
  <conditionalFormatting sqref="G93">
    <cfRule type="containsText" dxfId="4" priority="5" operator="containsText" text="CÓDIGO NÃO ENCONTRADO">
      <formula>NOT(ISERROR(SEARCH("CÓDIGO NÃO ENCONTRADO",G93)))</formula>
    </cfRule>
  </conditionalFormatting>
  <conditionalFormatting sqref="C93">
    <cfRule type="containsText" dxfId="3" priority="4" operator="containsText" text="CÓDIGO NÃO ENCONTRADO">
      <formula>NOT(ISERROR(SEARCH("CÓDIGO NÃO ENCONTRADO",C93)))</formula>
    </cfRule>
  </conditionalFormatting>
  <conditionalFormatting sqref="G84">
    <cfRule type="containsText" dxfId="2" priority="3" operator="containsText" text="CÓDIGO NÃO ENCONTRADO">
      <formula>NOT(ISERROR(SEARCH("CÓDIGO NÃO ENCONTRADO",G84)))</formula>
    </cfRule>
  </conditionalFormatting>
  <conditionalFormatting sqref="C47">
    <cfRule type="containsText" dxfId="1" priority="2" operator="containsText" text="CÓDIGO NÃO ENCONTRADO">
      <formula>NOT(ISERROR(SEARCH("CÓDIGO NÃO ENCONTRADO",C47)))</formula>
    </cfRule>
  </conditionalFormatting>
  <conditionalFormatting sqref="C29">
    <cfRule type="containsText" dxfId="0" priority="1" operator="containsText" text="CÓDIGO NÃO ENCONTRADO">
      <formula>NOT(ISERROR(SEARCH("CÓDIGO NÃO ENCONTRADO",C29)))</formula>
    </cfRule>
  </conditionalFormatting>
  <pageMargins left="0.25" right="0.25" top="0.75" bottom="0.75" header="0.3" footer="0.3"/>
  <pageSetup paperSize="9" scale="5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8"/>
  </sheetPr>
  <dimension ref="A1:M7515"/>
  <sheetViews>
    <sheetView topLeftCell="H447" zoomScale="115" zoomScaleNormal="115" workbookViewId="0">
      <selection activeCell="H462" sqref="H462"/>
    </sheetView>
  </sheetViews>
  <sheetFormatPr defaultRowHeight="15" x14ac:dyDescent="0.25"/>
  <cols>
    <col min="1" max="1" width="70.28515625" customWidth="1"/>
    <col min="2" max="2" width="17.5703125" customWidth="1"/>
    <col min="3" max="3" width="70.28515625" customWidth="1"/>
    <col min="4" max="4" width="17.5703125" customWidth="1"/>
    <col min="5" max="5" width="15.28515625" customWidth="1"/>
    <col min="6" max="6" width="48.7109375" customWidth="1"/>
    <col min="7" max="7" width="24.5703125" customWidth="1"/>
    <col min="8" max="8" width="249.85546875" customWidth="1"/>
    <col min="9" max="9" width="8.140625" customWidth="1"/>
    <col min="10" max="10" width="38.7109375" customWidth="1"/>
    <col min="11" max="11" width="21.140625"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5" customHeight="1" x14ac:dyDescent="0.25">
      <c r="A1" s="383" t="s">
        <v>13909</v>
      </c>
      <c r="B1" s="384"/>
      <c r="C1" s="384"/>
      <c r="D1" s="384"/>
      <c r="E1" s="384"/>
      <c r="F1" s="384"/>
      <c r="G1" s="384"/>
      <c r="H1" s="384"/>
      <c r="I1" s="384"/>
      <c r="J1" s="384"/>
      <c r="K1" s="384"/>
      <c r="L1" s="384"/>
      <c r="M1" s="384"/>
    </row>
    <row r="2" spans="1:13" ht="15" customHeight="1" x14ac:dyDescent="0.25">
      <c r="A2" s="383" t="s">
        <v>13130</v>
      </c>
      <c r="B2" s="384"/>
      <c r="C2" s="384"/>
      <c r="D2" s="384"/>
      <c r="E2" s="384"/>
      <c r="F2" s="384"/>
      <c r="G2" s="384"/>
      <c r="H2" s="384"/>
      <c r="I2" s="384"/>
      <c r="J2" s="384"/>
      <c r="K2" s="384"/>
      <c r="L2" s="384"/>
      <c r="M2" s="384"/>
    </row>
    <row r="3" spans="1:13" ht="15" customHeight="1" x14ac:dyDescent="0.25">
      <c r="A3" s="383" t="s">
        <v>13910</v>
      </c>
      <c r="B3" s="384"/>
      <c r="C3" s="384"/>
      <c r="D3" s="384"/>
      <c r="E3" s="384"/>
      <c r="F3" s="384"/>
      <c r="G3" s="384"/>
      <c r="H3" s="384"/>
      <c r="I3" s="384"/>
      <c r="J3" s="384"/>
      <c r="K3" s="384"/>
      <c r="L3" s="384"/>
      <c r="M3" s="384"/>
    </row>
    <row r="5" spans="1:13" x14ac:dyDescent="0.25">
      <c r="A5" s="256" t="s">
        <v>2529</v>
      </c>
      <c r="B5" s="256" t="s">
        <v>2530</v>
      </c>
      <c r="C5" s="256" t="s">
        <v>2531</v>
      </c>
      <c r="D5" s="256" t="s">
        <v>2532</v>
      </c>
      <c r="E5" s="256" t="s">
        <v>2533</v>
      </c>
      <c r="F5" s="256" t="s">
        <v>2534</v>
      </c>
      <c r="G5" s="256" t="s">
        <v>2507</v>
      </c>
      <c r="H5" s="256" t="s">
        <v>26</v>
      </c>
      <c r="I5" s="256" t="s">
        <v>27</v>
      </c>
      <c r="J5" s="256" t="s">
        <v>2535</v>
      </c>
      <c r="K5" s="256" t="s">
        <v>28</v>
      </c>
      <c r="L5" s="256" t="s">
        <v>2536</v>
      </c>
    </row>
    <row r="7" spans="1:13" x14ac:dyDescent="0.25">
      <c r="A7" s="256" t="s">
        <v>2537</v>
      </c>
      <c r="B7" s="256" t="s">
        <v>2538</v>
      </c>
      <c r="C7" s="256" t="s">
        <v>2539</v>
      </c>
      <c r="D7" s="256" t="s">
        <v>3175</v>
      </c>
      <c r="E7" s="257" t="s">
        <v>2540</v>
      </c>
      <c r="F7" s="256" t="s">
        <v>2540</v>
      </c>
      <c r="G7" s="256">
        <v>97141</v>
      </c>
      <c r="H7" s="256" t="s">
        <v>29</v>
      </c>
      <c r="I7" s="256" t="s">
        <v>7</v>
      </c>
      <c r="J7" s="256" t="s">
        <v>2541</v>
      </c>
      <c r="K7" s="257" t="s">
        <v>13265</v>
      </c>
      <c r="L7" s="256" t="s">
        <v>2542</v>
      </c>
    </row>
    <row r="8" spans="1:13" x14ac:dyDescent="0.25">
      <c r="A8" s="256" t="s">
        <v>2537</v>
      </c>
      <c r="B8" s="256" t="s">
        <v>2538</v>
      </c>
      <c r="C8" s="256" t="s">
        <v>2539</v>
      </c>
      <c r="D8" s="256" t="s">
        <v>3175</v>
      </c>
      <c r="E8" s="257" t="s">
        <v>2540</v>
      </c>
      <c r="F8" s="256" t="s">
        <v>2540</v>
      </c>
      <c r="G8" s="256">
        <v>97142</v>
      </c>
      <c r="H8" s="256" t="s">
        <v>30</v>
      </c>
      <c r="I8" s="256" t="s">
        <v>7</v>
      </c>
      <c r="J8" s="256" t="s">
        <v>2541</v>
      </c>
      <c r="K8" s="257" t="s">
        <v>13911</v>
      </c>
      <c r="L8" s="256" t="s">
        <v>2542</v>
      </c>
    </row>
    <row r="9" spans="1:13" x14ac:dyDescent="0.25">
      <c r="A9" s="256" t="s">
        <v>2537</v>
      </c>
      <c r="B9" s="256" t="s">
        <v>2538</v>
      </c>
      <c r="C9" s="256" t="s">
        <v>2539</v>
      </c>
      <c r="D9" s="256" t="s">
        <v>3175</v>
      </c>
      <c r="E9" s="257" t="s">
        <v>2540</v>
      </c>
      <c r="F9" s="256" t="s">
        <v>2540</v>
      </c>
      <c r="G9" s="256">
        <v>97143</v>
      </c>
      <c r="H9" s="256" t="s">
        <v>31</v>
      </c>
      <c r="I9" s="256" t="s">
        <v>7</v>
      </c>
      <c r="J9" s="256" t="s">
        <v>2541</v>
      </c>
      <c r="K9" s="257" t="s">
        <v>13912</v>
      </c>
      <c r="L9" s="256" t="s">
        <v>2542</v>
      </c>
    </row>
    <row r="10" spans="1:13" x14ac:dyDescent="0.25">
      <c r="A10" s="256" t="s">
        <v>2537</v>
      </c>
      <c r="B10" s="256" t="s">
        <v>2538</v>
      </c>
      <c r="C10" s="256" t="s">
        <v>2539</v>
      </c>
      <c r="D10" s="256" t="s">
        <v>3175</v>
      </c>
      <c r="E10" s="257" t="s">
        <v>2540</v>
      </c>
      <c r="F10" s="256" t="s">
        <v>2540</v>
      </c>
      <c r="G10" s="256">
        <v>97144</v>
      </c>
      <c r="H10" s="256" t="s">
        <v>32</v>
      </c>
      <c r="I10" s="256" t="s">
        <v>7</v>
      </c>
      <c r="J10" s="256" t="s">
        <v>2541</v>
      </c>
      <c r="K10" s="257" t="s">
        <v>13361</v>
      </c>
      <c r="L10" s="256" t="s">
        <v>2542</v>
      </c>
    </row>
    <row r="11" spans="1:13" x14ac:dyDescent="0.25">
      <c r="A11" s="256" t="s">
        <v>2537</v>
      </c>
      <c r="B11" s="256" t="s">
        <v>2538</v>
      </c>
      <c r="C11" s="256" t="s">
        <v>2539</v>
      </c>
      <c r="D11" s="256" t="s">
        <v>3175</v>
      </c>
      <c r="E11" s="257" t="s">
        <v>2540</v>
      </c>
      <c r="F11" s="256" t="s">
        <v>2540</v>
      </c>
      <c r="G11" s="256">
        <v>97145</v>
      </c>
      <c r="H11" s="256" t="s">
        <v>33</v>
      </c>
      <c r="I11" s="256" t="s">
        <v>7</v>
      </c>
      <c r="J11" s="256" t="s">
        <v>2541</v>
      </c>
      <c r="K11" s="257" t="s">
        <v>13913</v>
      </c>
      <c r="L11" s="256" t="s">
        <v>2542</v>
      </c>
    </row>
    <row r="12" spans="1:13" x14ac:dyDescent="0.25">
      <c r="A12" s="256" t="s">
        <v>2537</v>
      </c>
      <c r="B12" s="256" t="s">
        <v>2538</v>
      </c>
      <c r="C12" s="256" t="s">
        <v>2539</v>
      </c>
      <c r="D12" s="256" t="s">
        <v>3175</v>
      </c>
      <c r="E12" s="257" t="s">
        <v>2540</v>
      </c>
      <c r="F12" s="256" t="s">
        <v>2540</v>
      </c>
      <c r="G12" s="256">
        <v>97146</v>
      </c>
      <c r="H12" s="256" t="s">
        <v>34</v>
      </c>
      <c r="I12" s="256" t="s">
        <v>7</v>
      </c>
      <c r="J12" s="256" t="s">
        <v>2541</v>
      </c>
      <c r="K12" s="257" t="s">
        <v>13331</v>
      </c>
      <c r="L12" s="256" t="s">
        <v>2542</v>
      </c>
    </row>
    <row r="13" spans="1:13" x14ac:dyDescent="0.25">
      <c r="A13" s="256" t="s">
        <v>2537</v>
      </c>
      <c r="B13" s="256" t="s">
        <v>2538</v>
      </c>
      <c r="C13" s="256" t="s">
        <v>2539</v>
      </c>
      <c r="D13" s="256" t="s">
        <v>3175</v>
      </c>
      <c r="E13" s="257" t="s">
        <v>2540</v>
      </c>
      <c r="F13" s="256" t="s">
        <v>2540</v>
      </c>
      <c r="G13" s="256">
        <v>97147</v>
      </c>
      <c r="H13" s="256" t="s">
        <v>35</v>
      </c>
      <c r="I13" s="256" t="s">
        <v>7</v>
      </c>
      <c r="J13" s="256" t="s">
        <v>2541</v>
      </c>
      <c r="K13" s="257" t="s">
        <v>13697</v>
      </c>
      <c r="L13" s="256" t="s">
        <v>2542</v>
      </c>
    </row>
    <row r="14" spans="1:13" x14ac:dyDescent="0.25">
      <c r="A14" s="256" t="s">
        <v>2537</v>
      </c>
      <c r="B14" s="256" t="s">
        <v>2538</v>
      </c>
      <c r="C14" s="256" t="s">
        <v>2539</v>
      </c>
      <c r="D14" s="256" t="s">
        <v>3175</v>
      </c>
      <c r="E14" s="257" t="s">
        <v>2540</v>
      </c>
      <c r="F14" s="256" t="s">
        <v>2540</v>
      </c>
      <c r="G14" s="256">
        <v>97148</v>
      </c>
      <c r="H14" s="256" t="s">
        <v>36</v>
      </c>
      <c r="I14" s="256" t="s">
        <v>7</v>
      </c>
      <c r="J14" s="256" t="s">
        <v>2541</v>
      </c>
      <c r="K14" s="257" t="s">
        <v>13914</v>
      </c>
      <c r="L14" s="256" t="s">
        <v>2542</v>
      </c>
    </row>
    <row r="15" spans="1:13" x14ac:dyDescent="0.25">
      <c r="A15" s="256" t="s">
        <v>2537</v>
      </c>
      <c r="B15" s="256" t="s">
        <v>2538</v>
      </c>
      <c r="C15" s="256" t="s">
        <v>2539</v>
      </c>
      <c r="D15" s="256" t="s">
        <v>3175</v>
      </c>
      <c r="E15" s="257" t="s">
        <v>2540</v>
      </c>
      <c r="F15" s="256" t="s">
        <v>2540</v>
      </c>
      <c r="G15" s="256">
        <v>97149</v>
      </c>
      <c r="H15" s="256" t="s">
        <v>37</v>
      </c>
      <c r="I15" s="256" t="s">
        <v>7</v>
      </c>
      <c r="J15" s="256" t="s">
        <v>2541</v>
      </c>
      <c r="K15" s="257" t="s">
        <v>13915</v>
      </c>
      <c r="L15" s="256" t="s">
        <v>2542</v>
      </c>
    </row>
    <row r="16" spans="1:13" x14ac:dyDescent="0.25">
      <c r="A16" s="256" t="s">
        <v>2537</v>
      </c>
      <c r="B16" s="256" t="s">
        <v>2538</v>
      </c>
      <c r="C16" s="256" t="s">
        <v>2539</v>
      </c>
      <c r="D16" s="256" t="s">
        <v>3175</v>
      </c>
      <c r="E16" s="257" t="s">
        <v>2540</v>
      </c>
      <c r="F16" s="256" t="s">
        <v>2540</v>
      </c>
      <c r="G16" s="256">
        <v>97150</v>
      </c>
      <c r="H16" s="256" t="s">
        <v>38</v>
      </c>
      <c r="I16" s="256" t="s">
        <v>7</v>
      </c>
      <c r="J16" s="256" t="s">
        <v>2541</v>
      </c>
      <c r="K16" s="257" t="s">
        <v>4733</v>
      </c>
      <c r="L16" s="256" t="s">
        <v>2542</v>
      </c>
    </row>
    <row r="17" spans="1:12" x14ac:dyDescent="0.25">
      <c r="A17" s="256" t="s">
        <v>2537</v>
      </c>
      <c r="B17" s="256" t="s">
        <v>2538</v>
      </c>
      <c r="C17" s="256" t="s">
        <v>2539</v>
      </c>
      <c r="D17" s="256" t="s">
        <v>3175</v>
      </c>
      <c r="E17" s="257" t="s">
        <v>2540</v>
      </c>
      <c r="F17" s="256" t="s">
        <v>2540</v>
      </c>
      <c r="G17" s="256">
        <v>97151</v>
      </c>
      <c r="H17" s="256" t="s">
        <v>39</v>
      </c>
      <c r="I17" s="256" t="s">
        <v>7</v>
      </c>
      <c r="J17" s="256" t="s">
        <v>2541</v>
      </c>
      <c r="K17" s="257" t="s">
        <v>13916</v>
      </c>
      <c r="L17" s="256" t="s">
        <v>2542</v>
      </c>
    </row>
    <row r="18" spans="1:12" x14ac:dyDescent="0.25">
      <c r="A18" s="256" t="s">
        <v>2537</v>
      </c>
      <c r="B18" s="256" t="s">
        <v>2538</v>
      </c>
      <c r="C18" s="256" t="s">
        <v>2539</v>
      </c>
      <c r="D18" s="256" t="s">
        <v>3175</v>
      </c>
      <c r="E18" s="257" t="s">
        <v>2540</v>
      </c>
      <c r="F18" s="256" t="s">
        <v>2540</v>
      </c>
      <c r="G18" s="256">
        <v>97152</v>
      </c>
      <c r="H18" s="256" t="s">
        <v>40</v>
      </c>
      <c r="I18" s="256" t="s">
        <v>7</v>
      </c>
      <c r="J18" s="256" t="s">
        <v>2541</v>
      </c>
      <c r="K18" s="257" t="s">
        <v>7808</v>
      </c>
      <c r="L18" s="256" t="s">
        <v>2542</v>
      </c>
    </row>
    <row r="19" spans="1:12" x14ac:dyDescent="0.25">
      <c r="A19" s="256" t="s">
        <v>2537</v>
      </c>
      <c r="B19" s="256" t="s">
        <v>2538</v>
      </c>
      <c r="C19" s="256" t="s">
        <v>2539</v>
      </c>
      <c r="D19" s="256" t="s">
        <v>3175</v>
      </c>
      <c r="E19" s="257" t="s">
        <v>2540</v>
      </c>
      <c r="F19" s="256" t="s">
        <v>2540</v>
      </c>
      <c r="G19" s="256">
        <v>97153</v>
      </c>
      <c r="H19" s="256" t="s">
        <v>41</v>
      </c>
      <c r="I19" s="256" t="s">
        <v>7</v>
      </c>
      <c r="J19" s="256" t="s">
        <v>2541</v>
      </c>
      <c r="K19" s="257" t="s">
        <v>13917</v>
      </c>
      <c r="L19" s="256" t="s">
        <v>2542</v>
      </c>
    </row>
    <row r="20" spans="1:12" x14ac:dyDescent="0.25">
      <c r="A20" s="256" t="s">
        <v>2537</v>
      </c>
      <c r="B20" s="256" t="s">
        <v>2538</v>
      </c>
      <c r="C20" s="256" t="s">
        <v>2539</v>
      </c>
      <c r="D20" s="256" t="s">
        <v>3175</v>
      </c>
      <c r="E20" s="257" t="s">
        <v>2540</v>
      </c>
      <c r="F20" s="256" t="s">
        <v>2540</v>
      </c>
      <c r="G20" s="256">
        <v>97154</v>
      </c>
      <c r="H20" s="256" t="s">
        <v>42</v>
      </c>
      <c r="I20" s="256" t="s">
        <v>7</v>
      </c>
      <c r="J20" s="256" t="s">
        <v>2541</v>
      </c>
      <c r="K20" s="257" t="s">
        <v>13918</v>
      </c>
      <c r="L20" s="256" t="s">
        <v>2542</v>
      </c>
    </row>
    <row r="21" spans="1:12" x14ac:dyDescent="0.25">
      <c r="A21" s="256" t="s">
        <v>2537</v>
      </c>
      <c r="B21" s="256" t="s">
        <v>2538</v>
      </c>
      <c r="C21" s="256" t="s">
        <v>2539</v>
      </c>
      <c r="D21" s="256" t="s">
        <v>3175</v>
      </c>
      <c r="E21" s="257" t="s">
        <v>2540</v>
      </c>
      <c r="F21" s="256" t="s">
        <v>2540</v>
      </c>
      <c r="G21" s="256">
        <v>97155</v>
      </c>
      <c r="H21" s="256" t="s">
        <v>43</v>
      </c>
      <c r="I21" s="256" t="s">
        <v>7</v>
      </c>
      <c r="J21" s="256" t="s">
        <v>2541</v>
      </c>
      <c r="K21" s="257" t="s">
        <v>13919</v>
      </c>
      <c r="L21" s="256" t="s">
        <v>2542</v>
      </c>
    </row>
    <row r="22" spans="1:12" x14ac:dyDescent="0.25">
      <c r="A22" s="256" t="s">
        <v>2537</v>
      </c>
      <c r="B22" s="256" t="s">
        <v>2538</v>
      </c>
      <c r="C22" s="256" t="s">
        <v>2539</v>
      </c>
      <c r="D22" s="256" t="s">
        <v>3175</v>
      </c>
      <c r="E22" s="257" t="s">
        <v>2540</v>
      </c>
      <c r="F22" s="256" t="s">
        <v>2540</v>
      </c>
      <c r="G22" s="256">
        <v>97156</v>
      </c>
      <c r="H22" s="256" t="s">
        <v>44</v>
      </c>
      <c r="I22" s="256" t="s">
        <v>7</v>
      </c>
      <c r="J22" s="256" t="s">
        <v>2541</v>
      </c>
      <c r="K22" s="257" t="s">
        <v>13920</v>
      </c>
      <c r="L22" s="256" t="s">
        <v>2542</v>
      </c>
    </row>
    <row r="23" spans="1:12" x14ac:dyDescent="0.25">
      <c r="A23" s="256" t="s">
        <v>2537</v>
      </c>
      <c r="B23" s="256" t="s">
        <v>2538</v>
      </c>
      <c r="C23" s="256" t="s">
        <v>2539</v>
      </c>
      <c r="D23" s="256" t="s">
        <v>3175</v>
      </c>
      <c r="E23" s="257" t="s">
        <v>2540</v>
      </c>
      <c r="F23" s="256" t="s">
        <v>2540</v>
      </c>
      <c r="G23" s="256">
        <v>97157</v>
      </c>
      <c r="H23" s="256" t="s">
        <v>45</v>
      </c>
      <c r="I23" s="256" t="s">
        <v>7</v>
      </c>
      <c r="J23" s="256" t="s">
        <v>2541</v>
      </c>
      <c r="K23" s="257" t="s">
        <v>13156</v>
      </c>
      <c r="L23" s="256" t="s">
        <v>2542</v>
      </c>
    </row>
    <row r="24" spans="1:12" x14ac:dyDescent="0.25">
      <c r="A24" s="256" t="s">
        <v>2537</v>
      </c>
      <c r="B24" s="256" t="s">
        <v>2538</v>
      </c>
      <c r="C24" s="256" t="s">
        <v>2539</v>
      </c>
      <c r="D24" s="256" t="s">
        <v>3175</v>
      </c>
      <c r="E24" s="257" t="s">
        <v>2540</v>
      </c>
      <c r="F24" s="256" t="s">
        <v>2540</v>
      </c>
      <c r="G24" s="256">
        <v>97158</v>
      </c>
      <c r="H24" s="256" t="s">
        <v>46</v>
      </c>
      <c r="I24" s="256" t="s">
        <v>7</v>
      </c>
      <c r="J24" s="256" t="s">
        <v>2541</v>
      </c>
      <c r="K24" s="257" t="s">
        <v>8183</v>
      </c>
      <c r="L24" s="256" t="s">
        <v>2542</v>
      </c>
    </row>
    <row r="25" spans="1:12" x14ac:dyDescent="0.25">
      <c r="A25" s="256" t="s">
        <v>2537</v>
      </c>
      <c r="B25" s="256" t="s">
        <v>2538</v>
      </c>
      <c r="C25" s="256" t="s">
        <v>2539</v>
      </c>
      <c r="D25" s="256" t="s">
        <v>3175</v>
      </c>
      <c r="E25" s="257" t="s">
        <v>2540</v>
      </c>
      <c r="F25" s="256" t="s">
        <v>2540</v>
      </c>
      <c r="G25" s="256">
        <v>97159</v>
      </c>
      <c r="H25" s="256" t="s">
        <v>47</v>
      </c>
      <c r="I25" s="256" t="s">
        <v>7</v>
      </c>
      <c r="J25" s="256" t="s">
        <v>2541</v>
      </c>
      <c r="K25" s="257" t="s">
        <v>4846</v>
      </c>
      <c r="L25" s="256" t="s">
        <v>2542</v>
      </c>
    </row>
    <row r="26" spans="1:12" x14ac:dyDescent="0.25">
      <c r="A26" s="256" t="s">
        <v>2537</v>
      </c>
      <c r="B26" s="256" t="s">
        <v>2538</v>
      </c>
      <c r="C26" s="256" t="s">
        <v>2539</v>
      </c>
      <c r="D26" s="256" t="s">
        <v>3175</v>
      </c>
      <c r="E26" s="257" t="s">
        <v>2540</v>
      </c>
      <c r="F26" s="256" t="s">
        <v>2540</v>
      </c>
      <c r="G26" s="256">
        <v>97160</v>
      </c>
      <c r="H26" s="256" t="s">
        <v>48</v>
      </c>
      <c r="I26" s="256" t="s">
        <v>7</v>
      </c>
      <c r="J26" s="256" t="s">
        <v>2541</v>
      </c>
      <c r="K26" s="257" t="s">
        <v>7558</v>
      </c>
      <c r="L26" s="256" t="s">
        <v>2542</v>
      </c>
    </row>
    <row r="27" spans="1:12" x14ac:dyDescent="0.25">
      <c r="A27" s="256" t="s">
        <v>2537</v>
      </c>
      <c r="B27" s="256" t="s">
        <v>2538</v>
      </c>
      <c r="C27" s="256" t="s">
        <v>2539</v>
      </c>
      <c r="D27" s="256" t="s">
        <v>3175</v>
      </c>
      <c r="E27" s="257" t="s">
        <v>2540</v>
      </c>
      <c r="F27" s="256" t="s">
        <v>2540</v>
      </c>
      <c r="G27" s="256">
        <v>97161</v>
      </c>
      <c r="H27" s="256" t="s">
        <v>49</v>
      </c>
      <c r="I27" s="256" t="s">
        <v>7</v>
      </c>
      <c r="J27" s="256" t="s">
        <v>2541</v>
      </c>
      <c r="K27" s="257" t="s">
        <v>5031</v>
      </c>
      <c r="L27" s="256" t="s">
        <v>2542</v>
      </c>
    </row>
    <row r="28" spans="1:12" x14ac:dyDescent="0.25">
      <c r="A28" s="256" t="s">
        <v>2537</v>
      </c>
      <c r="B28" s="256" t="s">
        <v>2538</v>
      </c>
      <c r="C28" s="256" t="s">
        <v>2539</v>
      </c>
      <c r="D28" s="256" t="s">
        <v>3175</v>
      </c>
      <c r="E28" s="257" t="s">
        <v>2540</v>
      </c>
      <c r="F28" s="256" t="s">
        <v>2540</v>
      </c>
      <c r="G28" s="256">
        <v>97162</v>
      </c>
      <c r="H28" s="256" t="s">
        <v>50</v>
      </c>
      <c r="I28" s="256" t="s">
        <v>7</v>
      </c>
      <c r="J28" s="256" t="s">
        <v>2541</v>
      </c>
      <c r="K28" s="257" t="s">
        <v>13921</v>
      </c>
      <c r="L28" s="256" t="s">
        <v>2542</v>
      </c>
    </row>
    <row r="29" spans="1:12" x14ac:dyDescent="0.25">
      <c r="A29" s="256" t="s">
        <v>2537</v>
      </c>
      <c r="B29" s="256" t="s">
        <v>2538</v>
      </c>
      <c r="C29" s="256" t="s">
        <v>2539</v>
      </c>
      <c r="D29" s="256" t="s">
        <v>3175</v>
      </c>
      <c r="E29" s="257" t="s">
        <v>2540</v>
      </c>
      <c r="F29" s="256" t="s">
        <v>2540</v>
      </c>
      <c r="G29" s="256">
        <v>97163</v>
      </c>
      <c r="H29" s="256" t="s">
        <v>51</v>
      </c>
      <c r="I29" s="256" t="s">
        <v>7</v>
      </c>
      <c r="J29" s="256" t="s">
        <v>2541</v>
      </c>
      <c r="K29" s="257" t="s">
        <v>13922</v>
      </c>
      <c r="L29" s="256" t="s">
        <v>2542</v>
      </c>
    </row>
    <row r="30" spans="1:12" x14ac:dyDescent="0.25">
      <c r="A30" s="256" t="s">
        <v>2537</v>
      </c>
      <c r="B30" s="256" t="s">
        <v>2538</v>
      </c>
      <c r="C30" s="256" t="s">
        <v>2539</v>
      </c>
      <c r="D30" s="256" t="s">
        <v>3175</v>
      </c>
      <c r="E30" s="257" t="s">
        <v>2540</v>
      </c>
      <c r="F30" s="256" t="s">
        <v>2540</v>
      </c>
      <c r="G30" s="256">
        <v>97164</v>
      </c>
      <c r="H30" s="256" t="s">
        <v>52</v>
      </c>
      <c r="I30" s="256" t="s">
        <v>7</v>
      </c>
      <c r="J30" s="256" t="s">
        <v>2541</v>
      </c>
      <c r="K30" s="257" t="s">
        <v>13675</v>
      </c>
      <c r="L30" s="256" t="s">
        <v>2542</v>
      </c>
    </row>
    <row r="31" spans="1:12" x14ac:dyDescent="0.25">
      <c r="A31" s="256" t="s">
        <v>2537</v>
      </c>
      <c r="B31" s="256" t="s">
        <v>2538</v>
      </c>
      <c r="C31" s="256" t="s">
        <v>2539</v>
      </c>
      <c r="D31" s="256" t="s">
        <v>3175</v>
      </c>
      <c r="E31" s="257" t="s">
        <v>2540</v>
      </c>
      <c r="F31" s="256" t="s">
        <v>2540</v>
      </c>
      <c r="G31" s="256">
        <v>97165</v>
      </c>
      <c r="H31" s="256" t="s">
        <v>53</v>
      </c>
      <c r="I31" s="256" t="s">
        <v>7</v>
      </c>
      <c r="J31" s="256" t="s">
        <v>2541</v>
      </c>
      <c r="K31" s="257" t="s">
        <v>13514</v>
      </c>
      <c r="L31" s="256" t="s">
        <v>2542</v>
      </c>
    </row>
    <row r="32" spans="1:12" x14ac:dyDescent="0.25">
      <c r="A32" s="256" t="s">
        <v>2537</v>
      </c>
      <c r="B32" s="256" t="s">
        <v>2538</v>
      </c>
      <c r="C32" s="256" t="s">
        <v>2539</v>
      </c>
      <c r="D32" s="256" t="s">
        <v>3175</v>
      </c>
      <c r="E32" s="257" t="s">
        <v>2540</v>
      </c>
      <c r="F32" s="256" t="s">
        <v>2540</v>
      </c>
      <c r="G32" s="256">
        <v>97166</v>
      </c>
      <c r="H32" s="256" t="s">
        <v>54</v>
      </c>
      <c r="I32" s="256" t="s">
        <v>7</v>
      </c>
      <c r="J32" s="256" t="s">
        <v>2541</v>
      </c>
      <c r="K32" s="257" t="s">
        <v>4874</v>
      </c>
      <c r="L32" s="256" t="s">
        <v>2542</v>
      </c>
    </row>
    <row r="33" spans="1:12" x14ac:dyDescent="0.25">
      <c r="A33" s="256" t="s">
        <v>2537</v>
      </c>
      <c r="B33" s="256" t="s">
        <v>2538</v>
      </c>
      <c r="C33" s="256" t="s">
        <v>2539</v>
      </c>
      <c r="D33" s="256" t="s">
        <v>3175</v>
      </c>
      <c r="E33" s="257" t="s">
        <v>2540</v>
      </c>
      <c r="F33" s="256" t="s">
        <v>2540</v>
      </c>
      <c r="G33" s="256">
        <v>97167</v>
      </c>
      <c r="H33" s="256" t="s">
        <v>55</v>
      </c>
      <c r="I33" s="256" t="s">
        <v>7</v>
      </c>
      <c r="J33" s="256" t="s">
        <v>2541</v>
      </c>
      <c r="K33" s="257" t="s">
        <v>7692</v>
      </c>
      <c r="L33" s="256" t="s">
        <v>2542</v>
      </c>
    </row>
    <row r="34" spans="1:12" x14ac:dyDescent="0.25">
      <c r="A34" s="256" t="s">
        <v>2537</v>
      </c>
      <c r="B34" s="256" t="s">
        <v>2538</v>
      </c>
      <c r="C34" s="256" t="s">
        <v>2539</v>
      </c>
      <c r="D34" s="256" t="s">
        <v>3175</v>
      </c>
      <c r="E34" s="257" t="s">
        <v>2540</v>
      </c>
      <c r="F34" s="256" t="s">
        <v>2540</v>
      </c>
      <c r="G34" s="256">
        <v>97168</v>
      </c>
      <c r="H34" s="256" t="s">
        <v>56</v>
      </c>
      <c r="I34" s="256" t="s">
        <v>7</v>
      </c>
      <c r="J34" s="256" t="s">
        <v>2541</v>
      </c>
      <c r="K34" s="257" t="s">
        <v>5407</v>
      </c>
      <c r="L34" s="256" t="s">
        <v>2542</v>
      </c>
    </row>
    <row r="35" spans="1:12" x14ac:dyDescent="0.25">
      <c r="A35" s="256" t="s">
        <v>2537</v>
      </c>
      <c r="B35" s="256" t="s">
        <v>2538</v>
      </c>
      <c r="C35" s="256" t="s">
        <v>2539</v>
      </c>
      <c r="D35" s="256" t="s">
        <v>3175</v>
      </c>
      <c r="E35" s="257" t="s">
        <v>2540</v>
      </c>
      <c r="F35" s="256" t="s">
        <v>2540</v>
      </c>
      <c r="G35" s="256">
        <v>97169</v>
      </c>
      <c r="H35" s="256" t="s">
        <v>57</v>
      </c>
      <c r="I35" s="256" t="s">
        <v>7</v>
      </c>
      <c r="J35" s="256" t="s">
        <v>2541</v>
      </c>
      <c r="K35" s="257" t="s">
        <v>7284</v>
      </c>
      <c r="L35" s="256" t="s">
        <v>2542</v>
      </c>
    </row>
    <row r="36" spans="1:12" x14ac:dyDescent="0.25">
      <c r="A36" s="256" t="s">
        <v>2537</v>
      </c>
      <c r="B36" s="256" t="s">
        <v>2538</v>
      </c>
      <c r="C36" s="256" t="s">
        <v>2539</v>
      </c>
      <c r="D36" s="256" t="s">
        <v>3175</v>
      </c>
      <c r="E36" s="257" t="s">
        <v>2540</v>
      </c>
      <c r="F36" s="256" t="s">
        <v>2540</v>
      </c>
      <c r="G36" s="256">
        <v>97170</v>
      </c>
      <c r="H36" s="256" t="s">
        <v>58</v>
      </c>
      <c r="I36" s="256" t="s">
        <v>7</v>
      </c>
      <c r="J36" s="256" t="s">
        <v>2541</v>
      </c>
      <c r="K36" s="257" t="s">
        <v>13923</v>
      </c>
      <c r="L36" s="256" t="s">
        <v>2542</v>
      </c>
    </row>
    <row r="37" spans="1:12" x14ac:dyDescent="0.25">
      <c r="A37" s="256" t="s">
        <v>2537</v>
      </c>
      <c r="B37" s="256" t="s">
        <v>2538</v>
      </c>
      <c r="C37" s="256" t="s">
        <v>2539</v>
      </c>
      <c r="D37" s="256" t="s">
        <v>3175</v>
      </c>
      <c r="E37" s="257" t="s">
        <v>2540</v>
      </c>
      <c r="F37" s="256" t="s">
        <v>2540</v>
      </c>
      <c r="G37" s="256">
        <v>97171</v>
      </c>
      <c r="H37" s="256" t="s">
        <v>59</v>
      </c>
      <c r="I37" s="256" t="s">
        <v>7</v>
      </c>
      <c r="J37" s="256" t="s">
        <v>2541</v>
      </c>
      <c r="K37" s="257" t="s">
        <v>13924</v>
      </c>
      <c r="L37" s="256" t="s">
        <v>2542</v>
      </c>
    </row>
    <row r="38" spans="1:12" x14ac:dyDescent="0.25">
      <c r="A38" s="256" t="s">
        <v>2537</v>
      </c>
      <c r="B38" s="256" t="s">
        <v>2538</v>
      </c>
      <c r="C38" s="256" t="s">
        <v>2539</v>
      </c>
      <c r="D38" s="256" t="s">
        <v>3175</v>
      </c>
      <c r="E38" s="257" t="s">
        <v>2540</v>
      </c>
      <c r="F38" s="256" t="s">
        <v>2540</v>
      </c>
      <c r="G38" s="256">
        <v>97172</v>
      </c>
      <c r="H38" s="256" t="s">
        <v>60</v>
      </c>
      <c r="I38" s="256" t="s">
        <v>7</v>
      </c>
      <c r="J38" s="256" t="s">
        <v>2541</v>
      </c>
      <c r="K38" s="257" t="s">
        <v>13925</v>
      </c>
      <c r="L38" s="256" t="s">
        <v>2542</v>
      </c>
    </row>
    <row r="39" spans="1:12" x14ac:dyDescent="0.25">
      <c r="A39" s="256" t="s">
        <v>2537</v>
      </c>
      <c r="B39" s="256" t="s">
        <v>2538</v>
      </c>
      <c r="C39" s="256" t="s">
        <v>2543</v>
      </c>
      <c r="D39" s="256" t="s">
        <v>3176</v>
      </c>
      <c r="E39" s="257" t="s">
        <v>2540</v>
      </c>
      <c r="F39" s="256" t="s">
        <v>2540</v>
      </c>
      <c r="G39" s="256">
        <v>97173</v>
      </c>
      <c r="H39" s="256" t="s">
        <v>61</v>
      </c>
      <c r="I39" s="256" t="s">
        <v>7</v>
      </c>
      <c r="J39" s="256" t="s">
        <v>2541</v>
      </c>
      <c r="K39" s="257" t="s">
        <v>13926</v>
      </c>
      <c r="L39" s="256" t="s">
        <v>2542</v>
      </c>
    </row>
    <row r="40" spans="1:12" x14ac:dyDescent="0.25">
      <c r="A40" s="256" t="s">
        <v>2537</v>
      </c>
      <c r="B40" s="256" t="s">
        <v>2538</v>
      </c>
      <c r="C40" s="256" t="s">
        <v>2543</v>
      </c>
      <c r="D40" s="256" t="s">
        <v>3176</v>
      </c>
      <c r="E40" s="257" t="s">
        <v>2540</v>
      </c>
      <c r="F40" s="256" t="s">
        <v>2540</v>
      </c>
      <c r="G40" s="256">
        <v>97174</v>
      </c>
      <c r="H40" s="256" t="s">
        <v>62</v>
      </c>
      <c r="I40" s="256" t="s">
        <v>7</v>
      </c>
      <c r="J40" s="256" t="s">
        <v>2541</v>
      </c>
      <c r="K40" s="257" t="s">
        <v>13341</v>
      </c>
      <c r="L40" s="256" t="s">
        <v>2542</v>
      </c>
    </row>
    <row r="41" spans="1:12" x14ac:dyDescent="0.25">
      <c r="A41" s="256" t="s">
        <v>2537</v>
      </c>
      <c r="B41" s="256" t="s">
        <v>2538</v>
      </c>
      <c r="C41" s="256" t="s">
        <v>2543</v>
      </c>
      <c r="D41" s="256" t="s">
        <v>3176</v>
      </c>
      <c r="E41" s="257" t="s">
        <v>2540</v>
      </c>
      <c r="F41" s="256" t="s">
        <v>2540</v>
      </c>
      <c r="G41" s="256">
        <v>97175</v>
      </c>
      <c r="H41" s="256" t="s">
        <v>63</v>
      </c>
      <c r="I41" s="256" t="s">
        <v>7</v>
      </c>
      <c r="J41" s="256" t="s">
        <v>2541</v>
      </c>
      <c r="K41" s="257" t="s">
        <v>13927</v>
      </c>
      <c r="L41" s="256" t="s">
        <v>2542</v>
      </c>
    </row>
    <row r="42" spans="1:12" x14ac:dyDescent="0.25">
      <c r="A42" s="256" t="s">
        <v>2537</v>
      </c>
      <c r="B42" s="256" t="s">
        <v>2538</v>
      </c>
      <c r="C42" s="256" t="s">
        <v>2543</v>
      </c>
      <c r="D42" s="256" t="s">
        <v>3176</v>
      </c>
      <c r="E42" s="257" t="s">
        <v>2540</v>
      </c>
      <c r="F42" s="256" t="s">
        <v>2540</v>
      </c>
      <c r="G42" s="256">
        <v>97176</v>
      </c>
      <c r="H42" s="256" t="s">
        <v>64</v>
      </c>
      <c r="I42" s="256" t="s">
        <v>7</v>
      </c>
      <c r="J42" s="256" t="s">
        <v>2541</v>
      </c>
      <c r="K42" s="257" t="s">
        <v>13199</v>
      </c>
      <c r="L42" s="256" t="s">
        <v>2542</v>
      </c>
    </row>
    <row r="43" spans="1:12" x14ac:dyDescent="0.25">
      <c r="A43" s="256" t="s">
        <v>2537</v>
      </c>
      <c r="B43" s="256" t="s">
        <v>2538</v>
      </c>
      <c r="C43" s="256" t="s">
        <v>2543</v>
      </c>
      <c r="D43" s="256" t="s">
        <v>3176</v>
      </c>
      <c r="E43" s="257" t="s">
        <v>2540</v>
      </c>
      <c r="F43" s="256" t="s">
        <v>2540</v>
      </c>
      <c r="G43" s="256">
        <v>97177</v>
      </c>
      <c r="H43" s="256" t="s">
        <v>65</v>
      </c>
      <c r="I43" s="256" t="s">
        <v>7</v>
      </c>
      <c r="J43" s="256" t="s">
        <v>2541</v>
      </c>
      <c r="K43" s="257" t="s">
        <v>13928</v>
      </c>
      <c r="L43" s="256" t="s">
        <v>2542</v>
      </c>
    </row>
    <row r="44" spans="1:12" x14ac:dyDescent="0.25">
      <c r="A44" s="256" t="s">
        <v>2537</v>
      </c>
      <c r="B44" s="256" t="s">
        <v>2538</v>
      </c>
      <c r="C44" s="256" t="s">
        <v>2543</v>
      </c>
      <c r="D44" s="256" t="s">
        <v>3176</v>
      </c>
      <c r="E44" s="257" t="s">
        <v>2540</v>
      </c>
      <c r="F44" s="256" t="s">
        <v>2540</v>
      </c>
      <c r="G44" s="256">
        <v>97178</v>
      </c>
      <c r="H44" s="256" t="s">
        <v>66</v>
      </c>
      <c r="I44" s="256" t="s">
        <v>7</v>
      </c>
      <c r="J44" s="256" t="s">
        <v>2541</v>
      </c>
      <c r="K44" s="257" t="s">
        <v>13929</v>
      </c>
      <c r="L44" s="256" t="s">
        <v>2542</v>
      </c>
    </row>
    <row r="45" spans="1:12" x14ac:dyDescent="0.25">
      <c r="A45" s="256" t="s">
        <v>2537</v>
      </c>
      <c r="B45" s="256" t="s">
        <v>2538</v>
      </c>
      <c r="C45" s="256" t="s">
        <v>2543</v>
      </c>
      <c r="D45" s="256" t="s">
        <v>3176</v>
      </c>
      <c r="E45" s="257" t="s">
        <v>2540</v>
      </c>
      <c r="F45" s="256" t="s">
        <v>2540</v>
      </c>
      <c r="G45" s="256">
        <v>97179</v>
      </c>
      <c r="H45" s="256" t="s">
        <v>67</v>
      </c>
      <c r="I45" s="256" t="s">
        <v>7</v>
      </c>
      <c r="J45" s="256" t="s">
        <v>2541</v>
      </c>
      <c r="K45" s="257" t="s">
        <v>13930</v>
      </c>
      <c r="L45" s="256" t="s">
        <v>2542</v>
      </c>
    </row>
    <row r="46" spans="1:12" x14ac:dyDescent="0.25">
      <c r="A46" s="256" t="s">
        <v>2537</v>
      </c>
      <c r="B46" s="256" t="s">
        <v>2538</v>
      </c>
      <c r="C46" s="256" t="s">
        <v>2543</v>
      </c>
      <c r="D46" s="256" t="s">
        <v>3176</v>
      </c>
      <c r="E46" s="257" t="s">
        <v>2540</v>
      </c>
      <c r="F46" s="256" t="s">
        <v>2540</v>
      </c>
      <c r="G46" s="256">
        <v>97180</v>
      </c>
      <c r="H46" s="256" t="s">
        <v>68</v>
      </c>
      <c r="I46" s="256" t="s">
        <v>7</v>
      </c>
      <c r="J46" s="256" t="s">
        <v>2541</v>
      </c>
      <c r="K46" s="257" t="s">
        <v>13931</v>
      </c>
      <c r="L46" s="256" t="s">
        <v>2542</v>
      </c>
    </row>
    <row r="47" spans="1:12" x14ac:dyDescent="0.25">
      <c r="A47" s="256" t="s">
        <v>2537</v>
      </c>
      <c r="B47" s="256" t="s">
        <v>2538</v>
      </c>
      <c r="C47" s="256" t="s">
        <v>2543</v>
      </c>
      <c r="D47" s="256" t="s">
        <v>3176</v>
      </c>
      <c r="E47" s="257" t="s">
        <v>2540</v>
      </c>
      <c r="F47" s="256" t="s">
        <v>2540</v>
      </c>
      <c r="G47" s="256">
        <v>97181</v>
      </c>
      <c r="H47" s="256" t="s">
        <v>69</v>
      </c>
      <c r="I47" s="256" t="s">
        <v>7</v>
      </c>
      <c r="J47" s="256" t="s">
        <v>2541</v>
      </c>
      <c r="K47" s="257" t="s">
        <v>13932</v>
      </c>
      <c r="L47" s="256" t="s">
        <v>2542</v>
      </c>
    </row>
    <row r="48" spans="1:12" x14ac:dyDescent="0.25">
      <c r="A48" s="256" t="s">
        <v>2537</v>
      </c>
      <c r="B48" s="256" t="s">
        <v>2538</v>
      </c>
      <c r="C48" s="256" t="s">
        <v>2543</v>
      </c>
      <c r="D48" s="256" t="s">
        <v>3176</v>
      </c>
      <c r="E48" s="257" t="s">
        <v>2540</v>
      </c>
      <c r="F48" s="256" t="s">
        <v>2540</v>
      </c>
      <c r="G48" s="256">
        <v>97182</v>
      </c>
      <c r="H48" s="256" t="s">
        <v>70</v>
      </c>
      <c r="I48" s="256" t="s">
        <v>7</v>
      </c>
      <c r="J48" s="256" t="s">
        <v>2541</v>
      </c>
      <c r="K48" s="257" t="s">
        <v>13933</v>
      </c>
      <c r="L48" s="256" t="s">
        <v>2542</v>
      </c>
    </row>
    <row r="49" spans="1:12" x14ac:dyDescent="0.25">
      <c r="A49" s="256" t="s">
        <v>2537</v>
      </c>
      <c r="B49" s="256" t="s">
        <v>2538</v>
      </c>
      <c r="C49" s="256" t="s">
        <v>2543</v>
      </c>
      <c r="D49" s="256" t="s">
        <v>3176</v>
      </c>
      <c r="E49" s="257" t="s">
        <v>2540</v>
      </c>
      <c r="F49" s="256" t="s">
        <v>2540</v>
      </c>
      <c r="G49" s="256">
        <v>97183</v>
      </c>
      <c r="H49" s="256" t="s">
        <v>71</v>
      </c>
      <c r="I49" s="256" t="s">
        <v>7</v>
      </c>
      <c r="J49" s="256" t="s">
        <v>2541</v>
      </c>
      <c r="K49" s="257" t="s">
        <v>13141</v>
      </c>
      <c r="L49" s="256" t="s">
        <v>2542</v>
      </c>
    </row>
    <row r="50" spans="1:12" x14ac:dyDescent="0.25">
      <c r="A50" s="256" t="s">
        <v>2537</v>
      </c>
      <c r="B50" s="256" t="s">
        <v>2538</v>
      </c>
      <c r="C50" s="256" t="s">
        <v>2543</v>
      </c>
      <c r="D50" s="256" t="s">
        <v>3176</v>
      </c>
      <c r="E50" s="257" t="s">
        <v>2540</v>
      </c>
      <c r="F50" s="256" t="s">
        <v>2540</v>
      </c>
      <c r="G50" s="256">
        <v>97184</v>
      </c>
      <c r="H50" s="256" t="s">
        <v>72</v>
      </c>
      <c r="I50" s="256" t="s">
        <v>7</v>
      </c>
      <c r="J50" s="256" t="s">
        <v>2541</v>
      </c>
      <c r="K50" s="257" t="s">
        <v>13142</v>
      </c>
      <c r="L50" s="256" t="s">
        <v>2542</v>
      </c>
    </row>
    <row r="51" spans="1:12" x14ac:dyDescent="0.25">
      <c r="A51" s="256" t="s">
        <v>2537</v>
      </c>
      <c r="B51" s="256" t="s">
        <v>2538</v>
      </c>
      <c r="C51" s="256" t="s">
        <v>2543</v>
      </c>
      <c r="D51" s="256" t="s">
        <v>3176</v>
      </c>
      <c r="E51" s="257" t="s">
        <v>2540</v>
      </c>
      <c r="F51" s="256" t="s">
        <v>2540</v>
      </c>
      <c r="G51" s="256">
        <v>97185</v>
      </c>
      <c r="H51" s="256" t="s">
        <v>73</v>
      </c>
      <c r="I51" s="256" t="s">
        <v>7</v>
      </c>
      <c r="J51" s="256" t="s">
        <v>2541</v>
      </c>
      <c r="K51" s="257" t="s">
        <v>5351</v>
      </c>
      <c r="L51" s="256" t="s">
        <v>2542</v>
      </c>
    </row>
    <row r="52" spans="1:12" x14ac:dyDescent="0.25">
      <c r="A52" s="256" t="s">
        <v>2537</v>
      </c>
      <c r="B52" s="256" t="s">
        <v>2538</v>
      </c>
      <c r="C52" s="256" t="s">
        <v>2543</v>
      </c>
      <c r="D52" s="256" t="s">
        <v>3176</v>
      </c>
      <c r="E52" s="257" t="s">
        <v>2540</v>
      </c>
      <c r="F52" s="256" t="s">
        <v>2540</v>
      </c>
      <c r="G52" s="256">
        <v>97186</v>
      </c>
      <c r="H52" s="256" t="s">
        <v>74</v>
      </c>
      <c r="I52" s="256" t="s">
        <v>7</v>
      </c>
      <c r="J52" s="256" t="s">
        <v>2541</v>
      </c>
      <c r="K52" s="257" t="s">
        <v>6432</v>
      </c>
      <c r="L52" s="256" t="s">
        <v>2542</v>
      </c>
    </row>
    <row r="53" spans="1:12" x14ac:dyDescent="0.25">
      <c r="A53" s="256" t="s">
        <v>2537</v>
      </c>
      <c r="B53" s="256" t="s">
        <v>2538</v>
      </c>
      <c r="C53" s="256" t="s">
        <v>2543</v>
      </c>
      <c r="D53" s="256" t="s">
        <v>3176</v>
      </c>
      <c r="E53" s="257" t="s">
        <v>2540</v>
      </c>
      <c r="F53" s="256" t="s">
        <v>2540</v>
      </c>
      <c r="G53" s="256">
        <v>97187</v>
      </c>
      <c r="H53" s="256" t="s">
        <v>75</v>
      </c>
      <c r="I53" s="256" t="s">
        <v>7</v>
      </c>
      <c r="J53" s="256" t="s">
        <v>2541</v>
      </c>
      <c r="K53" s="257" t="s">
        <v>13934</v>
      </c>
      <c r="L53" s="256" t="s">
        <v>2542</v>
      </c>
    </row>
    <row r="54" spans="1:12" x14ac:dyDescent="0.25">
      <c r="A54" s="256" t="s">
        <v>2537</v>
      </c>
      <c r="B54" s="256" t="s">
        <v>2538</v>
      </c>
      <c r="C54" s="256" t="s">
        <v>2543</v>
      </c>
      <c r="D54" s="256" t="s">
        <v>3176</v>
      </c>
      <c r="E54" s="257" t="s">
        <v>2540</v>
      </c>
      <c r="F54" s="256" t="s">
        <v>2540</v>
      </c>
      <c r="G54" s="256">
        <v>97188</v>
      </c>
      <c r="H54" s="256" t="s">
        <v>76</v>
      </c>
      <c r="I54" s="256" t="s">
        <v>7</v>
      </c>
      <c r="J54" s="256" t="s">
        <v>2541</v>
      </c>
      <c r="K54" s="257" t="s">
        <v>13935</v>
      </c>
      <c r="L54" s="256" t="s">
        <v>2542</v>
      </c>
    </row>
    <row r="55" spans="1:12" x14ac:dyDescent="0.25">
      <c r="A55" s="256" t="s">
        <v>2537</v>
      </c>
      <c r="B55" s="256" t="s">
        <v>2538</v>
      </c>
      <c r="C55" s="256" t="s">
        <v>2543</v>
      </c>
      <c r="D55" s="256" t="s">
        <v>3176</v>
      </c>
      <c r="E55" s="257" t="s">
        <v>2540</v>
      </c>
      <c r="F55" s="256" t="s">
        <v>2540</v>
      </c>
      <c r="G55" s="256">
        <v>97189</v>
      </c>
      <c r="H55" s="256" t="s">
        <v>77</v>
      </c>
      <c r="I55" s="256" t="s">
        <v>7</v>
      </c>
      <c r="J55" s="256" t="s">
        <v>2541</v>
      </c>
      <c r="K55" s="257" t="s">
        <v>13936</v>
      </c>
      <c r="L55" s="256" t="s">
        <v>2542</v>
      </c>
    </row>
    <row r="56" spans="1:12" x14ac:dyDescent="0.25">
      <c r="A56" s="256" t="s">
        <v>2537</v>
      </c>
      <c r="B56" s="256" t="s">
        <v>2538</v>
      </c>
      <c r="C56" s="256" t="s">
        <v>2543</v>
      </c>
      <c r="D56" s="256" t="s">
        <v>3176</v>
      </c>
      <c r="E56" s="257" t="s">
        <v>2540</v>
      </c>
      <c r="F56" s="256" t="s">
        <v>2540</v>
      </c>
      <c r="G56" s="256">
        <v>97190</v>
      </c>
      <c r="H56" s="256" t="s">
        <v>78</v>
      </c>
      <c r="I56" s="256" t="s">
        <v>7</v>
      </c>
      <c r="J56" s="256" t="s">
        <v>2541</v>
      </c>
      <c r="K56" s="257" t="s">
        <v>13143</v>
      </c>
      <c r="L56" s="256" t="s">
        <v>2542</v>
      </c>
    </row>
    <row r="57" spans="1:12" x14ac:dyDescent="0.25">
      <c r="A57" s="256" t="s">
        <v>2537</v>
      </c>
      <c r="B57" s="256" t="s">
        <v>2538</v>
      </c>
      <c r="C57" s="256" t="s">
        <v>2543</v>
      </c>
      <c r="D57" s="256" t="s">
        <v>3176</v>
      </c>
      <c r="E57" s="257" t="s">
        <v>2540</v>
      </c>
      <c r="F57" s="256" t="s">
        <v>2540</v>
      </c>
      <c r="G57" s="256">
        <v>97191</v>
      </c>
      <c r="H57" s="256" t="s">
        <v>79</v>
      </c>
      <c r="I57" s="256" t="s">
        <v>7</v>
      </c>
      <c r="J57" s="256" t="s">
        <v>2541</v>
      </c>
      <c r="K57" s="257" t="s">
        <v>13937</v>
      </c>
      <c r="L57" s="256" t="s">
        <v>2542</v>
      </c>
    </row>
    <row r="58" spans="1:12" x14ac:dyDescent="0.25">
      <c r="A58" s="256" t="s">
        <v>2537</v>
      </c>
      <c r="B58" s="256" t="s">
        <v>2538</v>
      </c>
      <c r="C58" s="256" t="s">
        <v>2543</v>
      </c>
      <c r="D58" s="256" t="s">
        <v>3176</v>
      </c>
      <c r="E58" s="257" t="s">
        <v>2540</v>
      </c>
      <c r="F58" s="256" t="s">
        <v>2540</v>
      </c>
      <c r="G58" s="256">
        <v>97192</v>
      </c>
      <c r="H58" s="256" t="s">
        <v>80</v>
      </c>
      <c r="I58" s="256" t="s">
        <v>7</v>
      </c>
      <c r="J58" s="256" t="s">
        <v>2541</v>
      </c>
      <c r="K58" s="257" t="s">
        <v>13938</v>
      </c>
      <c r="L58" s="256" t="s">
        <v>2542</v>
      </c>
    </row>
    <row r="59" spans="1:12" x14ac:dyDescent="0.25">
      <c r="A59" s="256" t="s">
        <v>2537</v>
      </c>
      <c r="B59" s="256" t="s">
        <v>2538</v>
      </c>
      <c r="C59" s="256" t="s">
        <v>2544</v>
      </c>
      <c r="D59" s="256" t="s">
        <v>3177</v>
      </c>
      <c r="E59" s="257" t="s">
        <v>2540</v>
      </c>
      <c r="F59" s="256" t="s">
        <v>2540</v>
      </c>
      <c r="G59" s="256">
        <v>90694</v>
      </c>
      <c r="H59" s="256" t="s">
        <v>4661</v>
      </c>
      <c r="I59" s="256" t="s">
        <v>7</v>
      </c>
      <c r="J59" s="256" t="s">
        <v>2545</v>
      </c>
      <c r="K59" s="257" t="s">
        <v>13939</v>
      </c>
      <c r="L59" s="256" t="s">
        <v>2542</v>
      </c>
    </row>
    <row r="60" spans="1:12" x14ac:dyDescent="0.25">
      <c r="A60" s="256" t="s">
        <v>2537</v>
      </c>
      <c r="B60" s="256" t="s">
        <v>2538</v>
      </c>
      <c r="C60" s="256" t="s">
        <v>2544</v>
      </c>
      <c r="D60" s="256" t="s">
        <v>3177</v>
      </c>
      <c r="E60" s="257" t="s">
        <v>2540</v>
      </c>
      <c r="F60" s="256" t="s">
        <v>2540</v>
      </c>
      <c r="G60" s="256">
        <v>90695</v>
      </c>
      <c r="H60" s="256" t="s">
        <v>4662</v>
      </c>
      <c r="I60" s="256" t="s">
        <v>7</v>
      </c>
      <c r="J60" s="256" t="s">
        <v>2545</v>
      </c>
      <c r="K60" s="257" t="s">
        <v>13639</v>
      </c>
      <c r="L60" s="256" t="s">
        <v>2542</v>
      </c>
    </row>
    <row r="61" spans="1:12" x14ac:dyDescent="0.25">
      <c r="A61" s="256" t="s">
        <v>2537</v>
      </c>
      <c r="B61" s="256" t="s">
        <v>2538</v>
      </c>
      <c r="C61" s="256" t="s">
        <v>2544</v>
      </c>
      <c r="D61" s="256" t="s">
        <v>3177</v>
      </c>
      <c r="E61" s="257" t="s">
        <v>2540</v>
      </c>
      <c r="F61" s="256" t="s">
        <v>2540</v>
      </c>
      <c r="G61" s="256">
        <v>90696</v>
      </c>
      <c r="H61" s="256" t="s">
        <v>4663</v>
      </c>
      <c r="I61" s="256" t="s">
        <v>7</v>
      </c>
      <c r="J61" s="256" t="s">
        <v>2545</v>
      </c>
      <c r="K61" s="257" t="s">
        <v>13940</v>
      </c>
      <c r="L61" s="256" t="s">
        <v>2542</v>
      </c>
    </row>
    <row r="62" spans="1:12" x14ac:dyDescent="0.25">
      <c r="A62" s="256" t="s">
        <v>2537</v>
      </c>
      <c r="B62" s="256" t="s">
        <v>2538</v>
      </c>
      <c r="C62" s="256" t="s">
        <v>2544</v>
      </c>
      <c r="D62" s="256" t="s">
        <v>3177</v>
      </c>
      <c r="E62" s="257" t="s">
        <v>2540</v>
      </c>
      <c r="F62" s="256" t="s">
        <v>2540</v>
      </c>
      <c r="G62" s="256">
        <v>90697</v>
      </c>
      <c r="H62" s="256" t="s">
        <v>4664</v>
      </c>
      <c r="I62" s="256" t="s">
        <v>7</v>
      </c>
      <c r="J62" s="256" t="s">
        <v>2545</v>
      </c>
      <c r="K62" s="257" t="s">
        <v>13941</v>
      </c>
      <c r="L62" s="256" t="s">
        <v>2542</v>
      </c>
    </row>
    <row r="63" spans="1:12" x14ac:dyDescent="0.25">
      <c r="A63" s="256" t="s">
        <v>2537</v>
      </c>
      <c r="B63" s="256" t="s">
        <v>2538</v>
      </c>
      <c r="C63" s="256" t="s">
        <v>2544</v>
      </c>
      <c r="D63" s="256" t="s">
        <v>3177</v>
      </c>
      <c r="E63" s="257" t="s">
        <v>2540</v>
      </c>
      <c r="F63" s="256" t="s">
        <v>2540</v>
      </c>
      <c r="G63" s="256">
        <v>90698</v>
      </c>
      <c r="H63" s="256" t="s">
        <v>4665</v>
      </c>
      <c r="I63" s="256" t="s">
        <v>7</v>
      </c>
      <c r="J63" s="256" t="s">
        <v>2545</v>
      </c>
      <c r="K63" s="257" t="s">
        <v>13942</v>
      </c>
      <c r="L63" s="256" t="s">
        <v>2542</v>
      </c>
    </row>
    <row r="64" spans="1:12" x14ac:dyDescent="0.25">
      <c r="A64" s="256" t="s">
        <v>2537</v>
      </c>
      <c r="B64" s="256" t="s">
        <v>2538</v>
      </c>
      <c r="C64" s="256" t="s">
        <v>2544</v>
      </c>
      <c r="D64" s="256" t="s">
        <v>3177</v>
      </c>
      <c r="E64" s="257" t="s">
        <v>2540</v>
      </c>
      <c r="F64" s="256" t="s">
        <v>2540</v>
      </c>
      <c r="G64" s="256">
        <v>90699</v>
      </c>
      <c r="H64" s="256" t="s">
        <v>4666</v>
      </c>
      <c r="I64" s="256" t="s">
        <v>7</v>
      </c>
      <c r="J64" s="256" t="s">
        <v>2545</v>
      </c>
      <c r="K64" s="257" t="s">
        <v>13943</v>
      </c>
      <c r="L64" s="256" t="s">
        <v>2542</v>
      </c>
    </row>
    <row r="65" spans="1:12" x14ac:dyDescent="0.25">
      <c r="A65" s="256" t="s">
        <v>2537</v>
      </c>
      <c r="B65" s="256" t="s">
        <v>2538</v>
      </c>
      <c r="C65" s="256" t="s">
        <v>2544</v>
      </c>
      <c r="D65" s="256" t="s">
        <v>3177</v>
      </c>
      <c r="E65" s="257" t="s">
        <v>2540</v>
      </c>
      <c r="F65" s="256" t="s">
        <v>2540</v>
      </c>
      <c r="G65" s="256">
        <v>90700</v>
      </c>
      <c r="H65" s="256" t="s">
        <v>4667</v>
      </c>
      <c r="I65" s="256" t="s">
        <v>7</v>
      </c>
      <c r="J65" s="256" t="s">
        <v>2541</v>
      </c>
      <c r="K65" s="257" t="s">
        <v>13944</v>
      </c>
      <c r="L65" s="256" t="s">
        <v>2542</v>
      </c>
    </row>
    <row r="66" spans="1:12" x14ac:dyDescent="0.25">
      <c r="A66" s="256" t="s">
        <v>2537</v>
      </c>
      <c r="B66" s="256" t="s">
        <v>2538</v>
      </c>
      <c r="C66" s="256" t="s">
        <v>2544</v>
      </c>
      <c r="D66" s="256" t="s">
        <v>3177</v>
      </c>
      <c r="E66" s="257" t="s">
        <v>2540</v>
      </c>
      <c r="F66" s="256" t="s">
        <v>2540</v>
      </c>
      <c r="G66" s="256">
        <v>90701</v>
      </c>
      <c r="H66" s="256" t="s">
        <v>4668</v>
      </c>
      <c r="I66" s="256" t="s">
        <v>7</v>
      </c>
      <c r="J66" s="256" t="s">
        <v>2545</v>
      </c>
      <c r="K66" s="257" t="s">
        <v>13945</v>
      </c>
      <c r="L66" s="256" t="s">
        <v>2542</v>
      </c>
    </row>
    <row r="67" spans="1:12" x14ac:dyDescent="0.25">
      <c r="A67" s="256" t="s">
        <v>2537</v>
      </c>
      <c r="B67" s="256" t="s">
        <v>2538</v>
      </c>
      <c r="C67" s="256" t="s">
        <v>2544</v>
      </c>
      <c r="D67" s="256" t="s">
        <v>3177</v>
      </c>
      <c r="E67" s="257" t="s">
        <v>2540</v>
      </c>
      <c r="F67" s="256" t="s">
        <v>2540</v>
      </c>
      <c r="G67" s="256">
        <v>90702</v>
      </c>
      <c r="H67" s="256" t="s">
        <v>4669</v>
      </c>
      <c r="I67" s="256" t="s">
        <v>7</v>
      </c>
      <c r="J67" s="256" t="s">
        <v>2545</v>
      </c>
      <c r="K67" s="257" t="s">
        <v>13946</v>
      </c>
      <c r="L67" s="256" t="s">
        <v>2542</v>
      </c>
    </row>
    <row r="68" spans="1:12" x14ac:dyDescent="0.25">
      <c r="A68" s="256" t="s">
        <v>2537</v>
      </c>
      <c r="B68" s="256" t="s">
        <v>2538</v>
      </c>
      <c r="C68" s="256" t="s">
        <v>2544</v>
      </c>
      <c r="D68" s="256" t="s">
        <v>3177</v>
      </c>
      <c r="E68" s="257" t="s">
        <v>2540</v>
      </c>
      <c r="F68" s="256" t="s">
        <v>2540</v>
      </c>
      <c r="G68" s="256">
        <v>90703</v>
      </c>
      <c r="H68" s="256" t="s">
        <v>4670</v>
      </c>
      <c r="I68" s="256" t="s">
        <v>7</v>
      </c>
      <c r="J68" s="256" t="s">
        <v>2545</v>
      </c>
      <c r="K68" s="257" t="s">
        <v>13947</v>
      </c>
      <c r="L68" s="256" t="s">
        <v>2542</v>
      </c>
    </row>
    <row r="69" spans="1:12" x14ac:dyDescent="0.25">
      <c r="A69" s="256" t="s">
        <v>2537</v>
      </c>
      <c r="B69" s="256" t="s">
        <v>2538</v>
      </c>
      <c r="C69" s="256" t="s">
        <v>2544</v>
      </c>
      <c r="D69" s="256" t="s">
        <v>3177</v>
      </c>
      <c r="E69" s="257" t="s">
        <v>2540</v>
      </c>
      <c r="F69" s="256" t="s">
        <v>2540</v>
      </c>
      <c r="G69" s="256">
        <v>90704</v>
      </c>
      <c r="H69" s="256" t="s">
        <v>4671</v>
      </c>
      <c r="I69" s="256" t="s">
        <v>7</v>
      </c>
      <c r="J69" s="256" t="s">
        <v>2545</v>
      </c>
      <c r="K69" s="257" t="s">
        <v>13948</v>
      </c>
      <c r="L69" s="256" t="s">
        <v>2542</v>
      </c>
    </row>
    <row r="70" spans="1:12" x14ac:dyDescent="0.25">
      <c r="A70" s="256" t="s">
        <v>2537</v>
      </c>
      <c r="B70" s="256" t="s">
        <v>2538</v>
      </c>
      <c r="C70" s="256" t="s">
        <v>2544</v>
      </c>
      <c r="D70" s="256" t="s">
        <v>3177</v>
      </c>
      <c r="E70" s="257" t="s">
        <v>2540</v>
      </c>
      <c r="F70" s="256" t="s">
        <v>2540</v>
      </c>
      <c r="G70" s="256">
        <v>90705</v>
      </c>
      <c r="H70" s="256" t="s">
        <v>4672</v>
      </c>
      <c r="I70" s="256" t="s">
        <v>7</v>
      </c>
      <c r="J70" s="256" t="s">
        <v>2545</v>
      </c>
      <c r="K70" s="257" t="s">
        <v>13949</v>
      </c>
      <c r="L70" s="256" t="s">
        <v>2542</v>
      </c>
    </row>
    <row r="71" spans="1:12" x14ac:dyDescent="0.25">
      <c r="A71" s="256" t="s">
        <v>2537</v>
      </c>
      <c r="B71" s="256" t="s">
        <v>2538</v>
      </c>
      <c r="C71" s="256" t="s">
        <v>2544</v>
      </c>
      <c r="D71" s="256" t="s">
        <v>3177</v>
      </c>
      <c r="E71" s="257" t="s">
        <v>2540</v>
      </c>
      <c r="F71" s="256" t="s">
        <v>2540</v>
      </c>
      <c r="G71" s="256">
        <v>90706</v>
      </c>
      <c r="H71" s="256" t="s">
        <v>4673</v>
      </c>
      <c r="I71" s="256" t="s">
        <v>7</v>
      </c>
      <c r="J71" s="256" t="s">
        <v>2541</v>
      </c>
      <c r="K71" s="257" t="s">
        <v>13950</v>
      </c>
      <c r="L71" s="256" t="s">
        <v>2542</v>
      </c>
    </row>
    <row r="72" spans="1:12" x14ac:dyDescent="0.25">
      <c r="A72" s="256" t="s">
        <v>2537</v>
      </c>
      <c r="B72" s="256" t="s">
        <v>2538</v>
      </c>
      <c r="C72" s="256" t="s">
        <v>2544</v>
      </c>
      <c r="D72" s="256" t="s">
        <v>3177</v>
      </c>
      <c r="E72" s="257" t="s">
        <v>2540</v>
      </c>
      <c r="F72" s="256" t="s">
        <v>2540</v>
      </c>
      <c r="G72" s="256">
        <v>90708</v>
      </c>
      <c r="H72" s="256" t="s">
        <v>4674</v>
      </c>
      <c r="I72" s="256" t="s">
        <v>7</v>
      </c>
      <c r="J72" s="256" t="s">
        <v>2541</v>
      </c>
      <c r="K72" s="257" t="s">
        <v>13951</v>
      </c>
      <c r="L72" s="256" t="s">
        <v>2542</v>
      </c>
    </row>
    <row r="73" spans="1:12" x14ac:dyDescent="0.25">
      <c r="A73" s="256" t="s">
        <v>2537</v>
      </c>
      <c r="B73" s="256" t="s">
        <v>2538</v>
      </c>
      <c r="C73" s="256" t="s">
        <v>2544</v>
      </c>
      <c r="D73" s="256" t="s">
        <v>3177</v>
      </c>
      <c r="E73" s="257" t="s">
        <v>2540</v>
      </c>
      <c r="F73" s="256" t="s">
        <v>2540</v>
      </c>
      <c r="G73" s="256">
        <v>90724</v>
      </c>
      <c r="H73" s="256" t="s">
        <v>4675</v>
      </c>
      <c r="I73" s="256" t="s">
        <v>12</v>
      </c>
      <c r="J73" s="256" t="s">
        <v>2545</v>
      </c>
      <c r="K73" s="257" t="s">
        <v>13517</v>
      </c>
      <c r="L73" s="256" t="s">
        <v>2542</v>
      </c>
    </row>
    <row r="74" spans="1:12" x14ac:dyDescent="0.25">
      <c r="A74" s="256" t="s">
        <v>2537</v>
      </c>
      <c r="B74" s="256" t="s">
        <v>2538</v>
      </c>
      <c r="C74" s="256" t="s">
        <v>2544</v>
      </c>
      <c r="D74" s="256" t="s">
        <v>3177</v>
      </c>
      <c r="E74" s="257" t="s">
        <v>2540</v>
      </c>
      <c r="F74" s="256" t="s">
        <v>2540</v>
      </c>
      <c r="G74" s="256">
        <v>90725</v>
      </c>
      <c r="H74" s="256" t="s">
        <v>4676</v>
      </c>
      <c r="I74" s="256" t="s">
        <v>12</v>
      </c>
      <c r="J74" s="256" t="s">
        <v>2545</v>
      </c>
      <c r="K74" s="257" t="s">
        <v>13837</v>
      </c>
      <c r="L74" s="256" t="s">
        <v>2542</v>
      </c>
    </row>
    <row r="75" spans="1:12" x14ac:dyDescent="0.25">
      <c r="A75" s="256" t="s">
        <v>2537</v>
      </c>
      <c r="B75" s="256" t="s">
        <v>2538</v>
      </c>
      <c r="C75" s="256" t="s">
        <v>2544</v>
      </c>
      <c r="D75" s="256" t="s">
        <v>3177</v>
      </c>
      <c r="E75" s="257" t="s">
        <v>2540</v>
      </c>
      <c r="F75" s="256" t="s">
        <v>2540</v>
      </c>
      <c r="G75" s="256">
        <v>90726</v>
      </c>
      <c r="H75" s="256" t="s">
        <v>4677</v>
      </c>
      <c r="I75" s="256" t="s">
        <v>12</v>
      </c>
      <c r="J75" s="256" t="s">
        <v>2545</v>
      </c>
      <c r="K75" s="257" t="s">
        <v>13952</v>
      </c>
      <c r="L75" s="256" t="s">
        <v>2542</v>
      </c>
    </row>
    <row r="76" spans="1:12" x14ac:dyDescent="0.25">
      <c r="A76" s="256" t="s">
        <v>2537</v>
      </c>
      <c r="B76" s="256" t="s">
        <v>2538</v>
      </c>
      <c r="C76" s="256" t="s">
        <v>2544</v>
      </c>
      <c r="D76" s="256" t="s">
        <v>3177</v>
      </c>
      <c r="E76" s="257" t="s">
        <v>2540</v>
      </c>
      <c r="F76" s="256" t="s">
        <v>2540</v>
      </c>
      <c r="G76" s="256">
        <v>90727</v>
      </c>
      <c r="H76" s="256" t="s">
        <v>4678</v>
      </c>
      <c r="I76" s="256" t="s">
        <v>12</v>
      </c>
      <c r="J76" s="256" t="s">
        <v>2545</v>
      </c>
      <c r="K76" s="257" t="s">
        <v>13953</v>
      </c>
      <c r="L76" s="256" t="s">
        <v>2542</v>
      </c>
    </row>
    <row r="77" spans="1:12" x14ac:dyDescent="0.25">
      <c r="A77" s="256" t="s">
        <v>2537</v>
      </c>
      <c r="B77" s="256" t="s">
        <v>2538</v>
      </c>
      <c r="C77" s="256" t="s">
        <v>2544</v>
      </c>
      <c r="D77" s="256" t="s">
        <v>3177</v>
      </c>
      <c r="E77" s="257" t="s">
        <v>2540</v>
      </c>
      <c r="F77" s="256" t="s">
        <v>2540</v>
      </c>
      <c r="G77" s="256">
        <v>90728</v>
      </c>
      <c r="H77" s="256" t="s">
        <v>4679</v>
      </c>
      <c r="I77" s="256" t="s">
        <v>12</v>
      </c>
      <c r="J77" s="256" t="s">
        <v>2545</v>
      </c>
      <c r="K77" s="257" t="s">
        <v>13954</v>
      </c>
      <c r="L77" s="256" t="s">
        <v>2542</v>
      </c>
    </row>
    <row r="78" spans="1:12" x14ac:dyDescent="0.25">
      <c r="A78" s="256" t="s">
        <v>2537</v>
      </c>
      <c r="B78" s="256" t="s">
        <v>2538</v>
      </c>
      <c r="C78" s="256" t="s">
        <v>2544</v>
      </c>
      <c r="D78" s="256" t="s">
        <v>3177</v>
      </c>
      <c r="E78" s="257" t="s">
        <v>2540</v>
      </c>
      <c r="F78" s="256" t="s">
        <v>2540</v>
      </c>
      <c r="G78" s="256">
        <v>90729</v>
      </c>
      <c r="H78" s="256" t="s">
        <v>4680</v>
      </c>
      <c r="I78" s="256" t="s">
        <v>12</v>
      </c>
      <c r="J78" s="256" t="s">
        <v>2545</v>
      </c>
      <c r="K78" s="257" t="s">
        <v>6239</v>
      </c>
      <c r="L78" s="256" t="s">
        <v>2542</v>
      </c>
    </row>
    <row r="79" spans="1:12" x14ac:dyDescent="0.25">
      <c r="A79" s="256" t="s">
        <v>2537</v>
      </c>
      <c r="B79" s="256" t="s">
        <v>2538</v>
      </c>
      <c r="C79" s="256" t="s">
        <v>2544</v>
      </c>
      <c r="D79" s="256" t="s">
        <v>3177</v>
      </c>
      <c r="E79" s="257" t="s">
        <v>2540</v>
      </c>
      <c r="F79" s="256" t="s">
        <v>2540</v>
      </c>
      <c r="G79" s="256">
        <v>90730</v>
      </c>
      <c r="H79" s="256" t="s">
        <v>4681</v>
      </c>
      <c r="I79" s="256" t="s">
        <v>12</v>
      </c>
      <c r="J79" s="256" t="s">
        <v>2545</v>
      </c>
      <c r="K79" s="257" t="s">
        <v>13442</v>
      </c>
      <c r="L79" s="256" t="s">
        <v>2542</v>
      </c>
    </row>
    <row r="80" spans="1:12" x14ac:dyDescent="0.25">
      <c r="A80" s="256" t="s">
        <v>2537</v>
      </c>
      <c r="B80" s="256" t="s">
        <v>2538</v>
      </c>
      <c r="C80" s="256" t="s">
        <v>2544</v>
      </c>
      <c r="D80" s="256" t="s">
        <v>3177</v>
      </c>
      <c r="E80" s="257" t="s">
        <v>2540</v>
      </c>
      <c r="F80" s="256" t="s">
        <v>2540</v>
      </c>
      <c r="G80" s="256">
        <v>90731</v>
      </c>
      <c r="H80" s="256" t="s">
        <v>4682</v>
      </c>
      <c r="I80" s="256" t="s">
        <v>12</v>
      </c>
      <c r="J80" s="256" t="s">
        <v>2545</v>
      </c>
      <c r="K80" s="257" t="s">
        <v>13955</v>
      </c>
      <c r="L80" s="256" t="s">
        <v>2542</v>
      </c>
    </row>
    <row r="81" spans="1:12" x14ac:dyDescent="0.25">
      <c r="A81" s="256" t="s">
        <v>2537</v>
      </c>
      <c r="B81" s="256" t="s">
        <v>2538</v>
      </c>
      <c r="C81" s="256" t="s">
        <v>2544</v>
      </c>
      <c r="D81" s="256" t="s">
        <v>3177</v>
      </c>
      <c r="E81" s="257" t="s">
        <v>2540</v>
      </c>
      <c r="F81" s="256" t="s">
        <v>2540</v>
      </c>
      <c r="G81" s="256">
        <v>90732</v>
      </c>
      <c r="H81" s="256" t="s">
        <v>4683</v>
      </c>
      <c r="I81" s="256" t="s">
        <v>12</v>
      </c>
      <c r="J81" s="256" t="s">
        <v>2545</v>
      </c>
      <c r="K81" s="257" t="s">
        <v>13956</v>
      </c>
      <c r="L81" s="256" t="s">
        <v>2542</v>
      </c>
    </row>
    <row r="82" spans="1:12" x14ac:dyDescent="0.25">
      <c r="A82" s="256" t="s">
        <v>2537</v>
      </c>
      <c r="B82" s="256" t="s">
        <v>2538</v>
      </c>
      <c r="C82" s="256" t="s">
        <v>2544</v>
      </c>
      <c r="D82" s="256" t="s">
        <v>3177</v>
      </c>
      <c r="E82" s="257" t="s">
        <v>2540</v>
      </c>
      <c r="F82" s="256" t="s">
        <v>2540</v>
      </c>
      <c r="G82" s="256">
        <v>90733</v>
      </c>
      <c r="H82" s="256" t="s">
        <v>4684</v>
      </c>
      <c r="I82" s="256" t="s">
        <v>7</v>
      </c>
      <c r="J82" s="256" t="s">
        <v>2545</v>
      </c>
      <c r="K82" s="257" t="s">
        <v>6264</v>
      </c>
      <c r="L82" s="256" t="s">
        <v>2542</v>
      </c>
    </row>
    <row r="83" spans="1:12" x14ac:dyDescent="0.25">
      <c r="A83" s="256" t="s">
        <v>2537</v>
      </c>
      <c r="B83" s="256" t="s">
        <v>2538</v>
      </c>
      <c r="C83" s="256" t="s">
        <v>2544</v>
      </c>
      <c r="D83" s="256" t="s">
        <v>3177</v>
      </c>
      <c r="E83" s="257" t="s">
        <v>2540</v>
      </c>
      <c r="F83" s="256" t="s">
        <v>2540</v>
      </c>
      <c r="G83" s="256">
        <v>90734</v>
      </c>
      <c r="H83" s="256" t="s">
        <v>4685</v>
      </c>
      <c r="I83" s="256" t="s">
        <v>7</v>
      </c>
      <c r="J83" s="256" t="s">
        <v>2545</v>
      </c>
      <c r="K83" s="257" t="s">
        <v>5429</v>
      </c>
      <c r="L83" s="256" t="s">
        <v>2542</v>
      </c>
    </row>
    <row r="84" spans="1:12" x14ac:dyDescent="0.25">
      <c r="A84" s="256" t="s">
        <v>2537</v>
      </c>
      <c r="B84" s="256" t="s">
        <v>2538</v>
      </c>
      <c r="C84" s="256" t="s">
        <v>2544</v>
      </c>
      <c r="D84" s="256" t="s">
        <v>3177</v>
      </c>
      <c r="E84" s="257" t="s">
        <v>2540</v>
      </c>
      <c r="F84" s="256" t="s">
        <v>2540</v>
      </c>
      <c r="G84" s="256">
        <v>90735</v>
      </c>
      <c r="H84" s="256" t="s">
        <v>4687</v>
      </c>
      <c r="I84" s="256" t="s">
        <v>7</v>
      </c>
      <c r="J84" s="256" t="s">
        <v>2545</v>
      </c>
      <c r="K84" s="257" t="s">
        <v>4696</v>
      </c>
      <c r="L84" s="256" t="s">
        <v>2542</v>
      </c>
    </row>
    <row r="85" spans="1:12" x14ac:dyDescent="0.25">
      <c r="A85" s="256" t="s">
        <v>2537</v>
      </c>
      <c r="B85" s="256" t="s">
        <v>2538</v>
      </c>
      <c r="C85" s="256" t="s">
        <v>2544</v>
      </c>
      <c r="D85" s="256" t="s">
        <v>3177</v>
      </c>
      <c r="E85" s="257" t="s">
        <v>2540</v>
      </c>
      <c r="F85" s="256" t="s">
        <v>2540</v>
      </c>
      <c r="G85" s="256">
        <v>90736</v>
      </c>
      <c r="H85" s="256" t="s">
        <v>4689</v>
      </c>
      <c r="I85" s="256" t="s">
        <v>7</v>
      </c>
      <c r="J85" s="256" t="s">
        <v>2545</v>
      </c>
      <c r="K85" s="257" t="s">
        <v>13957</v>
      </c>
      <c r="L85" s="256" t="s">
        <v>2542</v>
      </c>
    </row>
    <row r="86" spans="1:12" x14ac:dyDescent="0.25">
      <c r="A86" s="256" t="s">
        <v>2537</v>
      </c>
      <c r="B86" s="256" t="s">
        <v>2538</v>
      </c>
      <c r="C86" s="256" t="s">
        <v>2544</v>
      </c>
      <c r="D86" s="256" t="s">
        <v>3177</v>
      </c>
      <c r="E86" s="257" t="s">
        <v>2540</v>
      </c>
      <c r="F86" s="256" t="s">
        <v>2540</v>
      </c>
      <c r="G86" s="256">
        <v>90737</v>
      </c>
      <c r="H86" s="256" t="s">
        <v>4690</v>
      </c>
      <c r="I86" s="256" t="s">
        <v>7</v>
      </c>
      <c r="J86" s="256" t="s">
        <v>2545</v>
      </c>
      <c r="K86" s="257" t="s">
        <v>8002</v>
      </c>
      <c r="L86" s="256" t="s">
        <v>2542</v>
      </c>
    </row>
    <row r="87" spans="1:12" x14ac:dyDescent="0.25">
      <c r="A87" s="256" t="s">
        <v>2537</v>
      </c>
      <c r="B87" s="256" t="s">
        <v>2538</v>
      </c>
      <c r="C87" s="256" t="s">
        <v>2544</v>
      </c>
      <c r="D87" s="256" t="s">
        <v>3177</v>
      </c>
      <c r="E87" s="257" t="s">
        <v>2540</v>
      </c>
      <c r="F87" s="256" t="s">
        <v>2540</v>
      </c>
      <c r="G87" s="256">
        <v>90738</v>
      </c>
      <c r="H87" s="256" t="s">
        <v>4691</v>
      </c>
      <c r="I87" s="256" t="s">
        <v>7</v>
      </c>
      <c r="J87" s="256" t="s">
        <v>2545</v>
      </c>
      <c r="K87" s="257" t="s">
        <v>13958</v>
      </c>
      <c r="L87" s="256" t="s">
        <v>2542</v>
      </c>
    </row>
    <row r="88" spans="1:12" x14ac:dyDescent="0.25">
      <c r="A88" s="256" t="s">
        <v>2537</v>
      </c>
      <c r="B88" s="256" t="s">
        <v>2538</v>
      </c>
      <c r="C88" s="256" t="s">
        <v>2544</v>
      </c>
      <c r="D88" s="256" t="s">
        <v>3177</v>
      </c>
      <c r="E88" s="257" t="s">
        <v>2540</v>
      </c>
      <c r="F88" s="256" t="s">
        <v>2540</v>
      </c>
      <c r="G88" s="256">
        <v>90739</v>
      </c>
      <c r="H88" s="256" t="s">
        <v>4692</v>
      </c>
      <c r="I88" s="256" t="s">
        <v>7</v>
      </c>
      <c r="J88" s="256" t="s">
        <v>2541</v>
      </c>
      <c r="K88" s="257" t="s">
        <v>4650</v>
      </c>
      <c r="L88" s="256" t="s">
        <v>2542</v>
      </c>
    </row>
    <row r="89" spans="1:12" x14ac:dyDescent="0.25">
      <c r="A89" s="256" t="s">
        <v>2537</v>
      </c>
      <c r="B89" s="256" t="s">
        <v>2538</v>
      </c>
      <c r="C89" s="256" t="s">
        <v>2544</v>
      </c>
      <c r="D89" s="256" t="s">
        <v>3177</v>
      </c>
      <c r="E89" s="257" t="s">
        <v>2540</v>
      </c>
      <c r="F89" s="256" t="s">
        <v>2540</v>
      </c>
      <c r="G89" s="256">
        <v>90740</v>
      </c>
      <c r="H89" s="256" t="s">
        <v>4693</v>
      </c>
      <c r="I89" s="256" t="s">
        <v>7</v>
      </c>
      <c r="J89" s="256" t="s">
        <v>2545</v>
      </c>
      <c r="K89" s="257" t="s">
        <v>13144</v>
      </c>
      <c r="L89" s="256" t="s">
        <v>2542</v>
      </c>
    </row>
    <row r="90" spans="1:12" x14ac:dyDescent="0.25">
      <c r="A90" s="256" t="s">
        <v>2537</v>
      </c>
      <c r="B90" s="256" t="s">
        <v>2538</v>
      </c>
      <c r="C90" s="256" t="s">
        <v>2544</v>
      </c>
      <c r="D90" s="256" t="s">
        <v>3177</v>
      </c>
      <c r="E90" s="257" t="s">
        <v>2540</v>
      </c>
      <c r="F90" s="256" t="s">
        <v>2540</v>
      </c>
      <c r="G90" s="256">
        <v>90741</v>
      </c>
      <c r="H90" s="256" t="s">
        <v>4694</v>
      </c>
      <c r="I90" s="256" t="s">
        <v>7</v>
      </c>
      <c r="J90" s="256" t="s">
        <v>2545</v>
      </c>
      <c r="K90" s="257" t="s">
        <v>13218</v>
      </c>
      <c r="L90" s="256" t="s">
        <v>2542</v>
      </c>
    </row>
    <row r="91" spans="1:12" x14ac:dyDescent="0.25">
      <c r="A91" s="256" t="s">
        <v>2537</v>
      </c>
      <c r="B91" s="256" t="s">
        <v>2538</v>
      </c>
      <c r="C91" s="256" t="s">
        <v>2544</v>
      </c>
      <c r="D91" s="256" t="s">
        <v>3177</v>
      </c>
      <c r="E91" s="257" t="s">
        <v>2540</v>
      </c>
      <c r="F91" s="256" t="s">
        <v>2540</v>
      </c>
      <c r="G91" s="256">
        <v>90742</v>
      </c>
      <c r="H91" s="256" t="s">
        <v>4695</v>
      </c>
      <c r="I91" s="256" t="s">
        <v>7</v>
      </c>
      <c r="J91" s="256" t="s">
        <v>2545</v>
      </c>
      <c r="K91" s="257" t="s">
        <v>13145</v>
      </c>
      <c r="L91" s="256" t="s">
        <v>2542</v>
      </c>
    </row>
    <row r="92" spans="1:12" x14ac:dyDescent="0.25">
      <c r="A92" s="256" t="s">
        <v>2537</v>
      </c>
      <c r="B92" s="256" t="s">
        <v>2538</v>
      </c>
      <c r="C92" s="256" t="s">
        <v>2544</v>
      </c>
      <c r="D92" s="256" t="s">
        <v>3177</v>
      </c>
      <c r="E92" s="257" t="s">
        <v>2540</v>
      </c>
      <c r="F92" s="256" t="s">
        <v>2540</v>
      </c>
      <c r="G92" s="256">
        <v>90743</v>
      </c>
      <c r="H92" s="256" t="s">
        <v>4697</v>
      </c>
      <c r="I92" s="256" t="s">
        <v>7</v>
      </c>
      <c r="J92" s="256" t="s">
        <v>2545</v>
      </c>
      <c r="K92" s="257" t="s">
        <v>13146</v>
      </c>
      <c r="L92" s="256" t="s">
        <v>2542</v>
      </c>
    </row>
    <row r="93" spans="1:12" x14ac:dyDescent="0.25">
      <c r="A93" s="256" t="s">
        <v>2537</v>
      </c>
      <c r="B93" s="256" t="s">
        <v>2538</v>
      </c>
      <c r="C93" s="256" t="s">
        <v>2544</v>
      </c>
      <c r="D93" s="256" t="s">
        <v>3177</v>
      </c>
      <c r="E93" s="257" t="s">
        <v>2540</v>
      </c>
      <c r="F93" s="256" t="s">
        <v>2540</v>
      </c>
      <c r="G93" s="256">
        <v>90744</v>
      </c>
      <c r="H93" s="256" t="s">
        <v>4698</v>
      </c>
      <c r="I93" s="256" t="s">
        <v>7</v>
      </c>
      <c r="J93" s="256" t="s">
        <v>2545</v>
      </c>
      <c r="K93" s="257" t="s">
        <v>5093</v>
      </c>
      <c r="L93" s="256" t="s">
        <v>2542</v>
      </c>
    </row>
    <row r="94" spans="1:12" x14ac:dyDescent="0.25">
      <c r="A94" s="256" t="s">
        <v>2537</v>
      </c>
      <c r="B94" s="256" t="s">
        <v>2538</v>
      </c>
      <c r="C94" s="256" t="s">
        <v>2544</v>
      </c>
      <c r="D94" s="256" t="s">
        <v>3177</v>
      </c>
      <c r="E94" s="257" t="s">
        <v>2540</v>
      </c>
      <c r="F94" s="256" t="s">
        <v>2540</v>
      </c>
      <c r="G94" s="256">
        <v>90745</v>
      </c>
      <c r="H94" s="256" t="s">
        <v>4699</v>
      </c>
      <c r="I94" s="256" t="s">
        <v>7</v>
      </c>
      <c r="J94" s="256" t="s">
        <v>2541</v>
      </c>
      <c r="K94" s="257" t="s">
        <v>7633</v>
      </c>
      <c r="L94" s="256" t="s">
        <v>2542</v>
      </c>
    </row>
    <row r="95" spans="1:12" x14ac:dyDescent="0.25">
      <c r="A95" s="256" t="s">
        <v>2537</v>
      </c>
      <c r="B95" s="256" t="s">
        <v>2538</v>
      </c>
      <c r="C95" s="256" t="s">
        <v>2544</v>
      </c>
      <c r="D95" s="256" t="s">
        <v>3177</v>
      </c>
      <c r="E95" s="257" t="s">
        <v>2540</v>
      </c>
      <c r="F95" s="256" t="s">
        <v>2540</v>
      </c>
      <c r="G95" s="256">
        <v>90746</v>
      </c>
      <c r="H95" s="256" t="s">
        <v>4701</v>
      </c>
      <c r="I95" s="256" t="s">
        <v>7</v>
      </c>
      <c r="J95" s="256" t="s">
        <v>2545</v>
      </c>
      <c r="K95" s="257" t="s">
        <v>4741</v>
      </c>
      <c r="L95" s="256" t="s">
        <v>2542</v>
      </c>
    </row>
    <row r="96" spans="1:12" x14ac:dyDescent="0.25">
      <c r="A96" s="256" t="s">
        <v>2537</v>
      </c>
      <c r="B96" s="256" t="s">
        <v>2538</v>
      </c>
      <c r="C96" s="256" t="s">
        <v>2544</v>
      </c>
      <c r="D96" s="256" t="s">
        <v>3177</v>
      </c>
      <c r="E96" s="257" t="s">
        <v>2540</v>
      </c>
      <c r="F96" s="256" t="s">
        <v>2540</v>
      </c>
      <c r="G96" s="256">
        <v>90747</v>
      </c>
      <c r="H96" s="256" t="s">
        <v>4702</v>
      </c>
      <c r="I96" s="256" t="s">
        <v>7</v>
      </c>
      <c r="J96" s="256" t="s">
        <v>2541</v>
      </c>
      <c r="K96" s="257" t="s">
        <v>13959</v>
      </c>
      <c r="L96" s="256" t="s">
        <v>2542</v>
      </c>
    </row>
    <row r="97" spans="1:12" x14ac:dyDescent="0.25">
      <c r="A97" s="256" t="s">
        <v>2537</v>
      </c>
      <c r="B97" s="256" t="s">
        <v>2538</v>
      </c>
      <c r="C97" s="256" t="s">
        <v>2544</v>
      </c>
      <c r="D97" s="256" t="s">
        <v>3177</v>
      </c>
      <c r="E97" s="257" t="s">
        <v>2540</v>
      </c>
      <c r="F97" s="256" t="s">
        <v>2540</v>
      </c>
      <c r="G97" s="256">
        <v>94869</v>
      </c>
      <c r="H97" s="256" t="s">
        <v>4703</v>
      </c>
      <c r="I97" s="256" t="s">
        <v>7</v>
      </c>
      <c r="J97" s="256" t="s">
        <v>2545</v>
      </c>
      <c r="K97" s="257" t="s">
        <v>13960</v>
      </c>
      <c r="L97" s="256" t="s">
        <v>2542</v>
      </c>
    </row>
    <row r="98" spans="1:12" x14ac:dyDescent="0.25">
      <c r="A98" s="256" t="s">
        <v>2537</v>
      </c>
      <c r="B98" s="256" t="s">
        <v>2538</v>
      </c>
      <c r="C98" s="256" t="s">
        <v>2544</v>
      </c>
      <c r="D98" s="256" t="s">
        <v>3177</v>
      </c>
      <c r="E98" s="257" t="s">
        <v>2540</v>
      </c>
      <c r="F98" s="256" t="s">
        <v>2540</v>
      </c>
      <c r="G98" s="256">
        <v>94870</v>
      </c>
      <c r="H98" s="256" t="s">
        <v>4704</v>
      </c>
      <c r="I98" s="256" t="s">
        <v>7</v>
      </c>
      <c r="J98" s="256" t="s">
        <v>2545</v>
      </c>
      <c r="K98" s="257" t="s">
        <v>8158</v>
      </c>
      <c r="L98" s="256" t="s">
        <v>2542</v>
      </c>
    </row>
    <row r="99" spans="1:12" x14ac:dyDescent="0.25">
      <c r="A99" s="256" t="s">
        <v>2537</v>
      </c>
      <c r="B99" s="256" t="s">
        <v>2538</v>
      </c>
      <c r="C99" s="256" t="s">
        <v>2544</v>
      </c>
      <c r="D99" s="256" t="s">
        <v>3177</v>
      </c>
      <c r="E99" s="257" t="s">
        <v>2540</v>
      </c>
      <c r="F99" s="256" t="s">
        <v>2540</v>
      </c>
      <c r="G99" s="256">
        <v>94871</v>
      </c>
      <c r="H99" s="256" t="s">
        <v>4705</v>
      </c>
      <c r="I99" s="256" t="s">
        <v>7</v>
      </c>
      <c r="J99" s="256" t="s">
        <v>2545</v>
      </c>
      <c r="K99" s="257" t="s">
        <v>13961</v>
      </c>
      <c r="L99" s="256" t="s">
        <v>2542</v>
      </c>
    </row>
    <row r="100" spans="1:12" x14ac:dyDescent="0.25">
      <c r="A100" s="256" t="s">
        <v>2537</v>
      </c>
      <c r="B100" s="256" t="s">
        <v>2538</v>
      </c>
      <c r="C100" s="256" t="s">
        <v>2544</v>
      </c>
      <c r="D100" s="256" t="s">
        <v>3177</v>
      </c>
      <c r="E100" s="257" t="s">
        <v>2540</v>
      </c>
      <c r="F100" s="256" t="s">
        <v>2540</v>
      </c>
      <c r="G100" s="256">
        <v>94872</v>
      </c>
      <c r="H100" s="256" t="s">
        <v>4706</v>
      </c>
      <c r="I100" s="256" t="s">
        <v>7</v>
      </c>
      <c r="J100" s="256" t="s">
        <v>2545</v>
      </c>
      <c r="K100" s="257" t="s">
        <v>4798</v>
      </c>
      <c r="L100" s="256" t="s">
        <v>2542</v>
      </c>
    </row>
    <row r="101" spans="1:12" x14ac:dyDescent="0.25">
      <c r="A101" s="256" t="s">
        <v>2537</v>
      </c>
      <c r="B101" s="256" t="s">
        <v>2538</v>
      </c>
      <c r="C101" s="256" t="s">
        <v>2544</v>
      </c>
      <c r="D101" s="256" t="s">
        <v>3177</v>
      </c>
      <c r="E101" s="257" t="s">
        <v>2540</v>
      </c>
      <c r="F101" s="256" t="s">
        <v>2540</v>
      </c>
      <c r="G101" s="256">
        <v>94875</v>
      </c>
      <c r="H101" s="256" t="s">
        <v>4707</v>
      </c>
      <c r="I101" s="256" t="s">
        <v>7</v>
      </c>
      <c r="J101" s="256" t="s">
        <v>2541</v>
      </c>
      <c r="K101" s="257" t="s">
        <v>13962</v>
      </c>
      <c r="L101" s="256" t="s">
        <v>2542</v>
      </c>
    </row>
    <row r="102" spans="1:12" x14ac:dyDescent="0.25">
      <c r="A102" s="256" t="s">
        <v>2537</v>
      </c>
      <c r="B102" s="256" t="s">
        <v>2538</v>
      </c>
      <c r="C102" s="256" t="s">
        <v>2544</v>
      </c>
      <c r="D102" s="256" t="s">
        <v>3177</v>
      </c>
      <c r="E102" s="257" t="s">
        <v>2540</v>
      </c>
      <c r="F102" s="256" t="s">
        <v>2540</v>
      </c>
      <c r="G102" s="256">
        <v>94876</v>
      </c>
      <c r="H102" s="256" t="s">
        <v>4708</v>
      </c>
      <c r="I102" s="256" t="s">
        <v>7</v>
      </c>
      <c r="J102" s="256" t="s">
        <v>2541</v>
      </c>
      <c r="K102" s="257" t="s">
        <v>13673</v>
      </c>
      <c r="L102" s="256" t="s">
        <v>2542</v>
      </c>
    </row>
    <row r="103" spans="1:12" x14ac:dyDescent="0.25">
      <c r="A103" s="256" t="s">
        <v>2537</v>
      </c>
      <c r="B103" s="256" t="s">
        <v>2538</v>
      </c>
      <c r="C103" s="256" t="s">
        <v>2544</v>
      </c>
      <c r="D103" s="256" t="s">
        <v>3177</v>
      </c>
      <c r="E103" s="257" t="s">
        <v>2540</v>
      </c>
      <c r="F103" s="256" t="s">
        <v>2540</v>
      </c>
      <c r="G103" s="256">
        <v>94878</v>
      </c>
      <c r="H103" s="256" t="s">
        <v>5242</v>
      </c>
      <c r="I103" s="256" t="s">
        <v>7</v>
      </c>
      <c r="J103" s="256" t="s">
        <v>2541</v>
      </c>
      <c r="K103" s="257" t="s">
        <v>13963</v>
      </c>
      <c r="L103" s="256" t="s">
        <v>2542</v>
      </c>
    </row>
    <row r="104" spans="1:12" x14ac:dyDescent="0.25">
      <c r="A104" s="256" t="s">
        <v>2537</v>
      </c>
      <c r="B104" s="256" t="s">
        <v>2538</v>
      </c>
      <c r="C104" s="256" t="s">
        <v>2544</v>
      </c>
      <c r="D104" s="256" t="s">
        <v>3177</v>
      </c>
      <c r="E104" s="257" t="s">
        <v>2540</v>
      </c>
      <c r="F104" s="256" t="s">
        <v>2540</v>
      </c>
      <c r="G104" s="256">
        <v>94879</v>
      </c>
      <c r="H104" s="256" t="s">
        <v>5243</v>
      </c>
      <c r="I104" s="256" t="s">
        <v>7</v>
      </c>
      <c r="J104" s="256" t="s">
        <v>2541</v>
      </c>
      <c r="K104" s="257" t="s">
        <v>13964</v>
      </c>
      <c r="L104" s="256" t="s">
        <v>2542</v>
      </c>
    </row>
    <row r="105" spans="1:12" x14ac:dyDescent="0.25">
      <c r="A105" s="256" t="s">
        <v>2537</v>
      </c>
      <c r="B105" s="256" t="s">
        <v>2538</v>
      </c>
      <c r="C105" s="256" t="s">
        <v>2544</v>
      </c>
      <c r="D105" s="256" t="s">
        <v>3177</v>
      </c>
      <c r="E105" s="257" t="s">
        <v>2540</v>
      </c>
      <c r="F105" s="256" t="s">
        <v>2540</v>
      </c>
      <c r="G105" s="256">
        <v>94880</v>
      </c>
      <c r="H105" s="256" t="s">
        <v>5244</v>
      </c>
      <c r="I105" s="256" t="s">
        <v>7</v>
      </c>
      <c r="J105" s="256" t="s">
        <v>2541</v>
      </c>
      <c r="K105" s="257" t="s">
        <v>8222</v>
      </c>
      <c r="L105" s="256" t="s">
        <v>2542</v>
      </c>
    </row>
    <row r="106" spans="1:12" x14ac:dyDescent="0.25">
      <c r="A106" s="256" t="s">
        <v>2537</v>
      </c>
      <c r="B106" s="256" t="s">
        <v>2538</v>
      </c>
      <c r="C106" s="256" t="s">
        <v>2544</v>
      </c>
      <c r="D106" s="256" t="s">
        <v>3177</v>
      </c>
      <c r="E106" s="257" t="s">
        <v>2540</v>
      </c>
      <c r="F106" s="256" t="s">
        <v>2540</v>
      </c>
      <c r="G106" s="256">
        <v>94881</v>
      </c>
      <c r="H106" s="256" t="s">
        <v>5245</v>
      </c>
      <c r="I106" s="256" t="s">
        <v>7</v>
      </c>
      <c r="J106" s="256" t="s">
        <v>2541</v>
      </c>
      <c r="K106" s="257" t="s">
        <v>13965</v>
      </c>
      <c r="L106" s="256" t="s">
        <v>2542</v>
      </c>
    </row>
    <row r="107" spans="1:12" x14ac:dyDescent="0.25">
      <c r="A107" s="256" t="s">
        <v>2537</v>
      </c>
      <c r="B107" s="256" t="s">
        <v>2538</v>
      </c>
      <c r="C107" s="256" t="s">
        <v>2544</v>
      </c>
      <c r="D107" s="256" t="s">
        <v>3177</v>
      </c>
      <c r="E107" s="257" t="s">
        <v>2540</v>
      </c>
      <c r="F107" s="256" t="s">
        <v>2540</v>
      </c>
      <c r="G107" s="256">
        <v>94882</v>
      </c>
      <c r="H107" s="256" t="s">
        <v>5246</v>
      </c>
      <c r="I107" s="256" t="s">
        <v>7</v>
      </c>
      <c r="J107" s="256" t="s">
        <v>2541</v>
      </c>
      <c r="K107" s="257" t="s">
        <v>13311</v>
      </c>
      <c r="L107" s="256" t="s">
        <v>2542</v>
      </c>
    </row>
    <row r="108" spans="1:12" x14ac:dyDescent="0.25">
      <c r="A108" s="256" t="s">
        <v>2537</v>
      </c>
      <c r="B108" s="256" t="s">
        <v>2538</v>
      </c>
      <c r="C108" s="256" t="s">
        <v>2544</v>
      </c>
      <c r="D108" s="256" t="s">
        <v>3177</v>
      </c>
      <c r="E108" s="257" t="s">
        <v>2540</v>
      </c>
      <c r="F108" s="256" t="s">
        <v>2540</v>
      </c>
      <c r="G108" s="256">
        <v>94884</v>
      </c>
      <c r="H108" s="256" t="s">
        <v>5247</v>
      </c>
      <c r="I108" s="256" t="s">
        <v>7</v>
      </c>
      <c r="J108" s="256" t="s">
        <v>2541</v>
      </c>
      <c r="K108" s="257" t="s">
        <v>13966</v>
      </c>
      <c r="L108" s="256" t="s">
        <v>2542</v>
      </c>
    </row>
    <row r="109" spans="1:12" x14ac:dyDescent="0.25">
      <c r="A109" s="256" t="s">
        <v>2537</v>
      </c>
      <c r="B109" s="256" t="s">
        <v>2538</v>
      </c>
      <c r="C109" s="256" t="s">
        <v>2544</v>
      </c>
      <c r="D109" s="256" t="s">
        <v>3177</v>
      </c>
      <c r="E109" s="257" t="s">
        <v>2540</v>
      </c>
      <c r="F109" s="256" t="s">
        <v>2540</v>
      </c>
      <c r="G109" s="256">
        <v>97121</v>
      </c>
      <c r="H109" s="256" t="s">
        <v>81</v>
      </c>
      <c r="I109" s="256" t="s">
        <v>7</v>
      </c>
      <c r="J109" s="256" t="s">
        <v>2545</v>
      </c>
      <c r="K109" s="257" t="s">
        <v>4721</v>
      </c>
      <c r="L109" s="256" t="s">
        <v>2542</v>
      </c>
    </row>
    <row r="110" spans="1:12" x14ac:dyDescent="0.25">
      <c r="A110" s="256" t="s">
        <v>2537</v>
      </c>
      <c r="B110" s="256" t="s">
        <v>2538</v>
      </c>
      <c r="C110" s="256" t="s">
        <v>2544</v>
      </c>
      <c r="D110" s="256" t="s">
        <v>3177</v>
      </c>
      <c r="E110" s="257" t="s">
        <v>2540</v>
      </c>
      <c r="F110" s="256" t="s">
        <v>2540</v>
      </c>
      <c r="G110" s="256">
        <v>97122</v>
      </c>
      <c r="H110" s="256" t="s">
        <v>82</v>
      </c>
      <c r="I110" s="256" t="s">
        <v>7</v>
      </c>
      <c r="J110" s="256" t="s">
        <v>2545</v>
      </c>
      <c r="K110" s="257" t="s">
        <v>13967</v>
      </c>
      <c r="L110" s="256" t="s">
        <v>2542</v>
      </c>
    </row>
    <row r="111" spans="1:12" x14ac:dyDescent="0.25">
      <c r="A111" s="256" t="s">
        <v>2537</v>
      </c>
      <c r="B111" s="256" t="s">
        <v>2538</v>
      </c>
      <c r="C111" s="256" t="s">
        <v>2544</v>
      </c>
      <c r="D111" s="256" t="s">
        <v>3177</v>
      </c>
      <c r="E111" s="257" t="s">
        <v>2540</v>
      </c>
      <c r="F111" s="256" t="s">
        <v>2540</v>
      </c>
      <c r="G111" s="256">
        <v>97123</v>
      </c>
      <c r="H111" s="256" t="s">
        <v>83</v>
      </c>
      <c r="I111" s="256" t="s">
        <v>7</v>
      </c>
      <c r="J111" s="256" t="s">
        <v>2545</v>
      </c>
      <c r="K111" s="257" t="s">
        <v>5102</v>
      </c>
      <c r="L111" s="256" t="s">
        <v>2542</v>
      </c>
    </row>
    <row r="112" spans="1:12" x14ac:dyDescent="0.25">
      <c r="A112" s="256" t="s">
        <v>2537</v>
      </c>
      <c r="B112" s="256" t="s">
        <v>2538</v>
      </c>
      <c r="C112" s="256" t="s">
        <v>2544</v>
      </c>
      <c r="D112" s="256" t="s">
        <v>3177</v>
      </c>
      <c r="E112" s="257" t="s">
        <v>2540</v>
      </c>
      <c r="F112" s="256" t="s">
        <v>2540</v>
      </c>
      <c r="G112" s="256">
        <v>97124</v>
      </c>
      <c r="H112" s="256" t="s">
        <v>84</v>
      </c>
      <c r="I112" s="256" t="s">
        <v>7</v>
      </c>
      <c r="J112" s="256" t="s">
        <v>2545</v>
      </c>
      <c r="K112" s="257" t="s">
        <v>13968</v>
      </c>
      <c r="L112" s="256" t="s">
        <v>2542</v>
      </c>
    </row>
    <row r="113" spans="1:12" x14ac:dyDescent="0.25">
      <c r="A113" s="256" t="s">
        <v>2537</v>
      </c>
      <c r="B113" s="256" t="s">
        <v>2538</v>
      </c>
      <c r="C113" s="256" t="s">
        <v>2544</v>
      </c>
      <c r="D113" s="256" t="s">
        <v>3177</v>
      </c>
      <c r="E113" s="257" t="s">
        <v>2540</v>
      </c>
      <c r="F113" s="256" t="s">
        <v>2540</v>
      </c>
      <c r="G113" s="256">
        <v>97125</v>
      </c>
      <c r="H113" s="256" t="s">
        <v>85</v>
      </c>
      <c r="I113" s="256" t="s">
        <v>7</v>
      </c>
      <c r="J113" s="256" t="s">
        <v>2545</v>
      </c>
      <c r="K113" s="257" t="s">
        <v>5115</v>
      </c>
      <c r="L113" s="256" t="s">
        <v>2542</v>
      </c>
    </row>
    <row r="114" spans="1:12" x14ac:dyDescent="0.25">
      <c r="A114" s="256" t="s">
        <v>2537</v>
      </c>
      <c r="B114" s="256" t="s">
        <v>2538</v>
      </c>
      <c r="C114" s="256" t="s">
        <v>2544</v>
      </c>
      <c r="D114" s="256" t="s">
        <v>3177</v>
      </c>
      <c r="E114" s="257" t="s">
        <v>2540</v>
      </c>
      <c r="F114" s="256" t="s">
        <v>2540</v>
      </c>
      <c r="G114" s="256">
        <v>97126</v>
      </c>
      <c r="H114" s="256" t="s">
        <v>86</v>
      </c>
      <c r="I114" s="256" t="s">
        <v>7</v>
      </c>
      <c r="J114" s="256" t="s">
        <v>2545</v>
      </c>
      <c r="K114" s="257" t="s">
        <v>4862</v>
      </c>
      <c r="L114" s="256" t="s">
        <v>2542</v>
      </c>
    </row>
    <row r="115" spans="1:12" x14ac:dyDescent="0.25">
      <c r="A115" s="256" t="s">
        <v>2537</v>
      </c>
      <c r="B115" s="256" t="s">
        <v>2538</v>
      </c>
      <c r="C115" s="256" t="s">
        <v>2544</v>
      </c>
      <c r="D115" s="256" t="s">
        <v>3177</v>
      </c>
      <c r="E115" s="257" t="s">
        <v>2540</v>
      </c>
      <c r="F115" s="256" t="s">
        <v>2540</v>
      </c>
      <c r="G115" s="256">
        <v>102264</v>
      </c>
      <c r="H115" s="256" t="s">
        <v>4711</v>
      </c>
      <c r="I115" s="256" t="s">
        <v>7</v>
      </c>
      <c r="J115" s="256" t="s">
        <v>2545</v>
      </c>
      <c r="K115" s="257" t="s">
        <v>13587</v>
      </c>
      <c r="L115" s="256" t="s">
        <v>2542</v>
      </c>
    </row>
    <row r="116" spans="1:12" x14ac:dyDescent="0.25">
      <c r="A116" s="256" t="s">
        <v>2537</v>
      </c>
      <c r="B116" s="256" t="s">
        <v>2538</v>
      </c>
      <c r="C116" s="256" t="s">
        <v>2544</v>
      </c>
      <c r="D116" s="256" t="s">
        <v>3177</v>
      </c>
      <c r="E116" s="257" t="s">
        <v>2540</v>
      </c>
      <c r="F116" s="256" t="s">
        <v>2540</v>
      </c>
      <c r="G116" s="256">
        <v>102265</v>
      </c>
      <c r="H116" s="256" t="s">
        <v>4712</v>
      </c>
      <c r="I116" s="256" t="s">
        <v>12</v>
      </c>
      <c r="J116" s="256" t="s">
        <v>2545</v>
      </c>
      <c r="K116" s="257" t="s">
        <v>13969</v>
      </c>
      <c r="L116" s="256" t="s">
        <v>2542</v>
      </c>
    </row>
    <row r="117" spans="1:12" x14ac:dyDescent="0.25">
      <c r="A117" s="256" t="s">
        <v>2537</v>
      </c>
      <c r="B117" s="256" t="s">
        <v>2538</v>
      </c>
      <c r="C117" s="256" t="s">
        <v>2544</v>
      </c>
      <c r="D117" s="256" t="s">
        <v>3177</v>
      </c>
      <c r="E117" s="257" t="s">
        <v>2540</v>
      </c>
      <c r="F117" s="256" t="s">
        <v>2540</v>
      </c>
      <c r="G117" s="256">
        <v>102266</v>
      </c>
      <c r="H117" s="256" t="s">
        <v>4713</v>
      </c>
      <c r="I117" s="256" t="s">
        <v>12</v>
      </c>
      <c r="J117" s="256" t="s">
        <v>2545</v>
      </c>
      <c r="K117" s="257" t="s">
        <v>13781</v>
      </c>
      <c r="L117" s="256" t="s">
        <v>2542</v>
      </c>
    </row>
    <row r="118" spans="1:12" x14ac:dyDescent="0.25">
      <c r="A118" s="256" t="s">
        <v>2537</v>
      </c>
      <c r="B118" s="256" t="s">
        <v>2538</v>
      </c>
      <c r="C118" s="256" t="s">
        <v>2544</v>
      </c>
      <c r="D118" s="256" t="s">
        <v>3177</v>
      </c>
      <c r="E118" s="257" t="s">
        <v>2540</v>
      </c>
      <c r="F118" s="256" t="s">
        <v>2540</v>
      </c>
      <c r="G118" s="256">
        <v>102267</v>
      </c>
      <c r="H118" s="256" t="s">
        <v>4714</v>
      </c>
      <c r="I118" s="256" t="s">
        <v>12</v>
      </c>
      <c r="J118" s="256" t="s">
        <v>2545</v>
      </c>
      <c r="K118" s="257" t="s">
        <v>13970</v>
      </c>
      <c r="L118" s="256" t="s">
        <v>2542</v>
      </c>
    </row>
    <row r="119" spans="1:12" x14ac:dyDescent="0.25">
      <c r="A119" s="256" t="s">
        <v>2537</v>
      </c>
      <c r="B119" s="256" t="s">
        <v>2538</v>
      </c>
      <c r="C119" s="256" t="s">
        <v>2544</v>
      </c>
      <c r="D119" s="256" t="s">
        <v>3177</v>
      </c>
      <c r="E119" s="257" t="s">
        <v>2540</v>
      </c>
      <c r="F119" s="256" t="s">
        <v>2540</v>
      </c>
      <c r="G119" s="256">
        <v>102268</v>
      </c>
      <c r="H119" s="256" t="s">
        <v>4715</v>
      </c>
      <c r="I119" s="256" t="s">
        <v>12</v>
      </c>
      <c r="J119" s="256" t="s">
        <v>2545</v>
      </c>
      <c r="K119" s="257" t="s">
        <v>13971</v>
      </c>
      <c r="L119" s="256" t="s">
        <v>2542</v>
      </c>
    </row>
    <row r="120" spans="1:12" x14ac:dyDescent="0.25">
      <c r="A120" s="256" t="s">
        <v>2537</v>
      </c>
      <c r="B120" s="256" t="s">
        <v>2538</v>
      </c>
      <c r="C120" s="256" t="s">
        <v>2544</v>
      </c>
      <c r="D120" s="256" t="s">
        <v>3177</v>
      </c>
      <c r="E120" s="257" t="s">
        <v>2540</v>
      </c>
      <c r="F120" s="256" t="s">
        <v>2540</v>
      </c>
      <c r="G120" s="256">
        <v>102269</v>
      </c>
      <c r="H120" s="256" t="s">
        <v>4716</v>
      </c>
      <c r="I120" s="256" t="s">
        <v>12</v>
      </c>
      <c r="J120" s="256" t="s">
        <v>2545</v>
      </c>
      <c r="K120" s="257" t="s">
        <v>13972</v>
      </c>
      <c r="L120" s="256" t="s">
        <v>2542</v>
      </c>
    </row>
    <row r="121" spans="1:12" x14ac:dyDescent="0.25">
      <c r="A121" s="256" t="s">
        <v>2537</v>
      </c>
      <c r="B121" s="256" t="s">
        <v>2538</v>
      </c>
      <c r="C121" s="256" t="s">
        <v>2546</v>
      </c>
      <c r="D121" s="256" t="s">
        <v>3178</v>
      </c>
      <c r="E121" s="257" t="s">
        <v>2540</v>
      </c>
      <c r="F121" s="256" t="s">
        <v>2540</v>
      </c>
      <c r="G121" s="256">
        <v>92833</v>
      </c>
      <c r="H121" s="256" t="s">
        <v>87</v>
      </c>
      <c r="I121" s="256" t="s">
        <v>7</v>
      </c>
      <c r="J121" s="256" t="s">
        <v>2541</v>
      </c>
      <c r="K121" s="257" t="s">
        <v>13973</v>
      </c>
      <c r="L121" s="256" t="s">
        <v>2542</v>
      </c>
    </row>
    <row r="122" spans="1:12" x14ac:dyDescent="0.25">
      <c r="A122" s="256" t="s">
        <v>2537</v>
      </c>
      <c r="B122" s="256" t="s">
        <v>2538</v>
      </c>
      <c r="C122" s="256" t="s">
        <v>2546</v>
      </c>
      <c r="D122" s="256" t="s">
        <v>3178</v>
      </c>
      <c r="E122" s="257" t="s">
        <v>2540</v>
      </c>
      <c r="F122" s="256" t="s">
        <v>2540</v>
      </c>
      <c r="G122" s="256">
        <v>92834</v>
      </c>
      <c r="H122" s="256" t="s">
        <v>88</v>
      </c>
      <c r="I122" s="256" t="s">
        <v>7</v>
      </c>
      <c r="J122" s="256" t="s">
        <v>2541</v>
      </c>
      <c r="K122" s="257" t="s">
        <v>13171</v>
      </c>
      <c r="L122" s="256" t="s">
        <v>2542</v>
      </c>
    </row>
    <row r="123" spans="1:12" x14ac:dyDescent="0.25">
      <c r="A123" s="256" t="s">
        <v>2537</v>
      </c>
      <c r="B123" s="256" t="s">
        <v>2538</v>
      </c>
      <c r="C123" s="256" t="s">
        <v>2546</v>
      </c>
      <c r="D123" s="256" t="s">
        <v>3178</v>
      </c>
      <c r="E123" s="257" t="s">
        <v>2540</v>
      </c>
      <c r="F123" s="256" t="s">
        <v>2540</v>
      </c>
      <c r="G123" s="256">
        <v>92835</v>
      </c>
      <c r="H123" s="256" t="s">
        <v>89</v>
      </c>
      <c r="I123" s="256" t="s">
        <v>7</v>
      </c>
      <c r="J123" s="256" t="s">
        <v>2541</v>
      </c>
      <c r="K123" s="257" t="s">
        <v>13974</v>
      </c>
      <c r="L123" s="256" t="s">
        <v>2542</v>
      </c>
    </row>
    <row r="124" spans="1:12" x14ac:dyDescent="0.25">
      <c r="A124" s="256" t="s">
        <v>2537</v>
      </c>
      <c r="B124" s="256" t="s">
        <v>2538</v>
      </c>
      <c r="C124" s="256" t="s">
        <v>2546</v>
      </c>
      <c r="D124" s="256" t="s">
        <v>3178</v>
      </c>
      <c r="E124" s="257" t="s">
        <v>2540</v>
      </c>
      <c r="F124" s="256" t="s">
        <v>2540</v>
      </c>
      <c r="G124" s="256">
        <v>92836</v>
      </c>
      <c r="H124" s="256" t="s">
        <v>90</v>
      </c>
      <c r="I124" s="256" t="s">
        <v>7</v>
      </c>
      <c r="J124" s="256" t="s">
        <v>2541</v>
      </c>
      <c r="K124" s="257" t="s">
        <v>13975</v>
      </c>
      <c r="L124" s="256" t="s">
        <v>2542</v>
      </c>
    </row>
    <row r="125" spans="1:12" x14ac:dyDescent="0.25">
      <c r="A125" s="256" t="s">
        <v>2537</v>
      </c>
      <c r="B125" s="256" t="s">
        <v>2538</v>
      </c>
      <c r="C125" s="256" t="s">
        <v>2546</v>
      </c>
      <c r="D125" s="256" t="s">
        <v>3178</v>
      </c>
      <c r="E125" s="257" t="s">
        <v>2540</v>
      </c>
      <c r="F125" s="256" t="s">
        <v>2540</v>
      </c>
      <c r="G125" s="256">
        <v>92837</v>
      </c>
      <c r="H125" s="256" t="s">
        <v>91</v>
      </c>
      <c r="I125" s="256" t="s">
        <v>7</v>
      </c>
      <c r="J125" s="256" t="s">
        <v>2541</v>
      </c>
      <c r="K125" s="257" t="s">
        <v>13976</v>
      </c>
      <c r="L125" s="256" t="s">
        <v>2542</v>
      </c>
    </row>
    <row r="126" spans="1:12" x14ac:dyDescent="0.25">
      <c r="A126" s="256" t="s">
        <v>2537</v>
      </c>
      <c r="B126" s="256" t="s">
        <v>2538</v>
      </c>
      <c r="C126" s="256" t="s">
        <v>2546</v>
      </c>
      <c r="D126" s="256" t="s">
        <v>3178</v>
      </c>
      <c r="E126" s="257" t="s">
        <v>2540</v>
      </c>
      <c r="F126" s="256" t="s">
        <v>2540</v>
      </c>
      <c r="G126" s="256">
        <v>92838</v>
      </c>
      <c r="H126" s="256" t="s">
        <v>92</v>
      </c>
      <c r="I126" s="256" t="s">
        <v>7</v>
      </c>
      <c r="J126" s="256" t="s">
        <v>2541</v>
      </c>
      <c r="K126" s="257" t="s">
        <v>13977</v>
      </c>
      <c r="L126" s="256" t="s">
        <v>2542</v>
      </c>
    </row>
    <row r="127" spans="1:12" x14ac:dyDescent="0.25">
      <c r="A127" s="256" t="s">
        <v>2537</v>
      </c>
      <c r="B127" s="256" t="s">
        <v>2538</v>
      </c>
      <c r="C127" s="256" t="s">
        <v>2546</v>
      </c>
      <c r="D127" s="256" t="s">
        <v>3178</v>
      </c>
      <c r="E127" s="257" t="s">
        <v>2540</v>
      </c>
      <c r="F127" s="256" t="s">
        <v>2540</v>
      </c>
      <c r="G127" s="256">
        <v>92839</v>
      </c>
      <c r="H127" s="256" t="s">
        <v>93</v>
      </c>
      <c r="I127" s="256" t="s">
        <v>7</v>
      </c>
      <c r="J127" s="256" t="s">
        <v>2541</v>
      </c>
      <c r="K127" s="257" t="s">
        <v>13978</v>
      </c>
      <c r="L127" s="256" t="s">
        <v>2542</v>
      </c>
    </row>
    <row r="128" spans="1:12" x14ac:dyDescent="0.25">
      <c r="A128" s="256" t="s">
        <v>2537</v>
      </c>
      <c r="B128" s="256" t="s">
        <v>2538</v>
      </c>
      <c r="C128" s="256" t="s">
        <v>2546</v>
      </c>
      <c r="D128" s="256" t="s">
        <v>3178</v>
      </c>
      <c r="E128" s="257" t="s">
        <v>2540</v>
      </c>
      <c r="F128" s="256" t="s">
        <v>2540</v>
      </c>
      <c r="G128" s="256">
        <v>92840</v>
      </c>
      <c r="H128" s="256" t="s">
        <v>94</v>
      </c>
      <c r="I128" s="256" t="s">
        <v>7</v>
      </c>
      <c r="J128" s="256" t="s">
        <v>2541</v>
      </c>
      <c r="K128" s="257" t="s">
        <v>13979</v>
      </c>
      <c r="L128" s="256" t="s">
        <v>2542</v>
      </c>
    </row>
    <row r="129" spans="1:12" x14ac:dyDescent="0.25">
      <c r="A129" s="256" t="s">
        <v>2537</v>
      </c>
      <c r="B129" s="256" t="s">
        <v>2538</v>
      </c>
      <c r="C129" s="256" t="s">
        <v>2546</v>
      </c>
      <c r="D129" s="256" t="s">
        <v>3178</v>
      </c>
      <c r="E129" s="257" t="s">
        <v>2540</v>
      </c>
      <c r="F129" s="256" t="s">
        <v>2540</v>
      </c>
      <c r="G129" s="256">
        <v>92841</v>
      </c>
      <c r="H129" s="256" t="s">
        <v>95</v>
      </c>
      <c r="I129" s="256" t="s">
        <v>7</v>
      </c>
      <c r="J129" s="256" t="s">
        <v>2541</v>
      </c>
      <c r="K129" s="257" t="s">
        <v>13980</v>
      </c>
      <c r="L129" s="256" t="s">
        <v>2542</v>
      </c>
    </row>
    <row r="130" spans="1:12" x14ac:dyDescent="0.25">
      <c r="A130" s="256" t="s">
        <v>2537</v>
      </c>
      <c r="B130" s="256" t="s">
        <v>2538</v>
      </c>
      <c r="C130" s="256" t="s">
        <v>2546</v>
      </c>
      <c r="D130" s="256" t="s">
        <v>3178</v>
      </c>
      <c r="E130" s="257" t="s">
        <v>2540</v>
      </c>
      <c r="F130" s="256" t="s">
        <v>2540</v>
      </c>
      <c r="G130" s="256">
        <v>92842</v>
      </c>
      <c r="H130" s="256" t="s">
        <v>96</v>
      </c>
      <c r="I130" s="256" t="s">
        <v>7</v>
      </c>
      <c r="J130" s="256" t="s">
        <v>2541</v>
      </c>
      <c r="K130" s="257" t="s">
        <v>13981</v>
      </c>
      <c r="L130" s="256" t="s">
        <v>2542</v>
      </c>
    </row>
    <row r="131" spans="1:12" x14ac:dyDescent="0.25">
      <c r="A131" s="256" t="s">
        <v>2537</v>
      </c>
      <c r="B131" s="256" t="s">
        <v>2538</v>
      </c>
      <c r="C131" s="256" t="s">
        <v>2546</v>
      </c>
      <c r="D131" s="256" t="s">
        <v>3178</v>
      </c>
      <c r="E131" s="257" t="s">
        <v>2540</v>
      </c>
      <c r="F131" s="256" t="s">
        <v>2540</v>
      </c>
      <c r="G131" s="256">
        <v>92843</v>
      </c>
      <c r="H131" s="256" t="s">
        <v>3551</v>
      </c>
      <c r="I131" s="256" t="s">
        <v>7</v>
      </c>
      <c r="J131" s="256" t="s">
        <v>2541</v>
      </c>
      <c r="K131" s="257" t="s">
        <v>13982</v>
      </c>
      <c r="L131" s="256" t="s">
        <v>2542</v>
      </c>
    </row>
    <row r="132" spans="1:12" x14ac:dyDescent="0.25">
      <c r="A132" s="256" t="s">
        <v>2537</v>
      </c>
      <c r="B132" s="256" t="s">
        <v>2538</v>
      </c>
      <c r="C132" s="256" t="s">
        <v>2546</v>
      </c>
      <c r="D132" s="256" t="s">
        <v>3178</v>
      </c>
      <c r="E132" s="257" t="s">
        <v>2540</v>
      </c>
      <c r="F132" s="256" t="s">
        <v>2540</v>
      </c>
      <c r="G132" s="256">
        <v>92844</v>
      </c>
      <c r="H132" s="256" t="s">
        <v>97</v>
      </c>
      <c r="I132" s="256" t="s">
        <v>7</v>
      </c>
      <c r="J132" s="256" t="s">
        <v>2541</v>
      </c>
      <c r="K132" s="257" t="s">
        <v>13983</v>
      </c>
      <c r="L132" s="256" t="s">
        <v>2542</v>
      </c>
    </row>
    <row r="133" spans="1:12" x14ac:dyDescent="0.25">
      <c r="A133" s="256" t="s">
        <v>2537</v>
      </c>
      <c r="B133" s="256" t="s">
        <v>2538</v>
      </c>
      <c r="C133" s="256" t="s">
        <v>2546</v>
      </c>
      <c r="D133" s="256" t="s">
        <v>3178</v>
      </c>
      <c r="E133" s="257" t="s">
        <v>2540</v>
      </c>
      <c r="F133" s="256" t="s">
        <v>2540</v>
      </c>
      <c r="G133" s="256">
        <v>92845</v>
      </c>
      <c r="H133" s="256" t="s">
        <v>3552</v>
      </c>
      <c r="I133" s="256" t="s">
        <v>7</v>
      </c>
      <c r="J133" s="256" t="s">
        <v>2541</v>
      </c>
      <c r="K133" s="257" t="s">
        <v>13984</v>
      </c>
      <c r="L133" s="256" t="s">
        <v>2542</v>
      </c>
    </row>
    <row r="134" spans="1:12" x14ac:dyDescent="0.25">
      <c r="A134" s="256" t="s">
        <v>2537</v>
      </c>
      <c r="B134" s="256" t="s">
        <v>2538</v>
      </c>
      <c r="C134" s="256" t="s">
        <v>2546</v>
      </c>
      <c r="D134" s="256" t="s">
        <v>3178</v>
      </c>
      <c r="E134" s="257" t="s">
        <v>2540</v>
      </c>
      <c r="F134" s="256" t="s">
        <v>2540</v>
      </c>
      <c r="G134" s="256">
        <v>92846</v>
      </c>
      <c r="H134" s="256" t="s">
        <v>98</v>
      </c>
      <c r="I134" s="256" t="s">
        <v>7</v>
      </c>
      <c r="J134" s="256" t="s">
        <v>2541</v>
      </c>
      <c r="K134" s="257" t="s">
        <v>13985</v>
      </c>
      <c r="L134" s="256" t="s">
        <v>2542</v>
      </c>
    </row>
    <row r="135" spans="1:12" x14ac:dyDescent="0.25">
      <c r="A135" s="256" t="s">
        <v>2537</v>
      </c>
      <c r="B135" s="256" t="s">
        <v>2538</v>
      </c>
      <c r="C135" s="256" t="s">
        <v>2546</v>
      </c>
      <c r="D135" s="256" t="s">
        <v>3178</v>
      </c>
      <c r="E135" s="257" t="s">
        <v>2540</v>
      </c>
      <c r="F135" s="256" t="s">
        <v>2540</v>
      </c>
      <c r="G135" s="256">
        <v>92847</v>
      </c>
      <c r="H135" s="256" t="s">
        <v>99</v>
      </c>
      <c r="I135" s="256" t="s">
        <v>7</v>
      </c>
      <c r="J135" s="256" t="s">
        <v>2541</v>
      </c>
      <c r="K135" s="257" t="s">
        <v>13986</v>
      </c>
      <c r="L135" s="256" t="s">
        <v>2542</v>
      </c>
    </row>
    <row r="136" spans="1:12" x14ac:dyDescent="0.25">
      <c r="A136" s="256" t="s">
        <v>2537</v>
      </c>
      <c r="B136" s="256" t="s">
        <v>2538</v>
      </c>
      <c r="C136" s="256" t="s">
        <v>2546</v>
      </c>
      <c r="D136" s="256" t="s">
        <v>3178</v>
      </c>
      <c r="E136" s="257" t="s">
        <v>2540</v>
      </c>
      <c r="F136" s="256" t="s">
        <v>2540</v>
      </c>
      <c r="G136" s="256">
        <v>92848</v>
      </c>
      <c r="H136" s="256" t="s">
        <v>100</v>
      </c>
      <c r="I136" s="256" t="s">
        <v>7</v>
      </c>
      <c r="J136" s="256" t="s">
        <v>2541</v>
      </c>
      <c r="K136" s="257" t="s">
        <v>13247</v>
      </c>
      <c r="L136" s="256" t="s">
        <v>2542</v>
      </c>
    </row>
    <row r="137" spans="1:12" x14ac:dyDescent="0.25">
      <c r="A137" s="256" t="s">
        <v>2537</v>
      </c>
      <c r="B137" s="256" t="s">
        <v>2538</v>
      </c>
      <c r="C137" s="256" t="s">
        <v>2546</v>
      </c>
      <c r="D137" s="256" t="s">
        <v>3178</v>
      </c>
      <c r="E137" s="257" t="s">
        <v>2540</v>
      </c>
      <c r="F137" s="256" t="s">
        <v>2540</v>
      </c>
      <c r="G137" s="256">
        <v>92849</v>
      </c>
      <c r="H137" s="256" t="s">
        <v>101</v>
      </c>
      <c r="I137" s="256" t="s">
        <v>7</v>
      </c>
      <c r="J137" s="256" t="s">
        <v>2541</v>
      </c>
      <c r="K137" s="257" t="s">
        <v>13987</v>
      </c>
      <c r="L137" s="256" t="s">
        <v>2542</v>
      </c>
    </row>
    <row r="138" spans="1:12" x14ac:dyDescent="0.25">
      <c r="A138" s="256" t="s">
        <v>2537</v>
      </c>
      <c r="B138" s="256" t="s">
        <v>2538</v>
      </c>
      <c r="C138" s="256" t="s">
        <v>2546</v>
      </c>
      <c r="D138" s="256" t="s">
        <v>3178</v>
      </c>
      <c r="E138" s="257" t="s">
        <v>2540</v>
      </c>
      <c r="F138" s="256" t="s">
        <v>2540</v>
      </c>
      <c r="G138" s="256">
        <v>92850</v>
      </c>
      <c r="H138" s="256" t="s">
        <v>102</v>
      </c>
      <c r="I138" s="256" t="s">
        <v>7</v>
      </c>
      <c r="J138" s="256" t="s">
        <v>2541</v>
      </c>
      <c r="K138" s="257" t="s">
        <v>13327</v>
      </c>
      <c r="L138" s="256" t="s">
        <v>2542</v>
      </c>
    </row>
    <row r="139" spans="1:12" x14ac:dyDescent="0.25">
      <c r="A139" s="256" t="s">
        <v>2537</v>
      </c>
      <c r="B139" s="256" t="s">
        <v>2538</v>
      </c>
      <c r="C139" s="256" t="s">
        <v>2546</v>
      </c>
      <c r="D139" s="256" t="s">
        <v>3178</v>
      </c>
      <c r="E139" s="257" t="s">
        <v>2540</v>
      </c>
      <c r="F139" s="256" t="s">
        <v>2540</v>
      </c>
      <c r="G139" s="256">
        <v>92851</v>
      </c>
      <c r="H139" s="256" t="s">
        <v>103</v>
      </c>
      <c r="I139" s="256" t="s">
        <v>7</v>
      </c>
      <c r="J139" s="256" t="s">
        <v>2541</v>
      </c>
      <c r="K139" s="257" t="s">
        <v>13988</v>
      </c>
      <c r="L139" s="256" t="s">
        <v>2542</v>
      </c>
    </row>
    <row r="140" spans="1:12" x14ac:dyDescent="0.25">
      <c r="A140" s="256" t="s">
        <v>2537</v>
      </c>
      <c r="B140" s="256" t="s">
        <v>2538</v>
      </c>
      <c r="C140" s="256" t="s">
        <v>2546</v>
      </c>
      <c r="D140" s="256" t="s">
        <v>3178</v>
      </c>
      <c r="E140" s="257" t="s">
        <v>2540</v>
      </c>
      <c r="F140" s="256" t="s">
        <v>2540</v>
      </c>
      <c r="G140" s="256">
        <v>92852</v>
      </c>
      <c r="H140" s="256" t="s">
        <v>104</v>
      </c>
      <c r="I140" s="256" t="s">
        <v>7</v>
      </c>
      <c r="J140" s="256" t="s">
        <v>2541</v>
      </c>
      <c r="K140" s="257" t="s">
        <v>13989</v>
      </c>
      <c r="L140" s="256" t="s">
        <v>2542</v>
      </c>
    </row>
    <row r="141" spans="1:12" x14ac:dyDescent="0.25">
      <c r="A141" s="256" t="s">
        <v>2537</v>
      </c>
      <c r="B141" s="256" t="s">
        <v>2538</v>
      </c>
      <c r="C141" s="256" t="s">
        <v>2546</v>
      </c>
      <c r="D141" s="256" t="s">
        <v>3178</v>
      </c>
      <c r="E141" s="257" t="s">
        <v>2540</v>
      </c>
      <c r="F141" s="256" t="s">
        <v>2540</v>
      </c>
      <c r="G141" s="256">
        <v>92853</v>
      </c>
      <c r="H141" s="256" t="s">
        <v>105</v>
      </c>
      <c r="I141" s="256" t="s">
        <v>7</v>
      </c>
      <c r="J141" s="256" t="s">
        <v>2541</v>
      </c>
      <c r="K141" s="257" t="s">
        <v>13990</v>
      </c>
      <c r="L141" s="256" t="s">
        <v>2542</v>
      </c>
    </row>
    <row r="142" spans="1:12" x14ac:dyDescent="0.25">
      <c r="A142" s="256" t="s">
        <v>2537</v>
      </c>
      <c r="B142" s="256" t="s">
        <v>2538</v>
      </c>
      <c r="C142" s="256" t="s">
        <v>2546</v>
      </c>
      <c r="D142" s="256" t="s">
        <v>3178</v>
      </c>
      <c r="E142" s="257" t="s">
        <v>2540</v>
      </c>
      <c r="F142" s="256" t="s">
        <v>2540</v>
      </c>
      <c r="G142" s="256">
        <v>92854</v>
      </c>
      <c r="H142" s="256" t="s">
        <v>106</v>
      </c>
      <c r="I142" s="256" t="s">
        <v>7</v>
      </c>
      <c r="J142" s="256" t="s">
        <v>2541</v>
      </c>
      <c r="K142" s="257" t="s">
        <v>13991</v>
      </c>
      <c r="L142" s="256" t="s">
        <v>2542</v>
      </c>
    </row>
    <row r="143" spans="1:12" x14ac:dyDescent="0.25">
      <c r="A143" s="256" t="s">
        <v>2537</v>
      </c>
      <c r="B143" s="256" t="s">
        <v>2538</v>
      </c>
      <c r="C143" s="256" t="s">
        <v>2546</v>
      </c>
      <c r="D143" s="256" t="s">
        <v>3178</v>
      </c>
      <c r="E143" s="257" t="s">
        <v>2540</v>
      </c>
      <c r="F143" s="256" t="s">
        <v>2540</v>
      </c>
      <c r="G143" s="256">
        <v>92855</v>
      </c>
      <c r="H143" s="256" t="s">
        <v>107</v>
      </c>
      <c r="I143" s="256" t="s">
        <v>7</v>
      </c>
      <c r="J143" s="256" t="s">
        <v>2541</v>
      </c>
      <c r="K143" s="257" t="s">
        <v>13992</v>
      </c>
      <c r="L143" s="256" t="s">
        <v>2542</v>
      </c>
    </row>
    <row r="144" spans="1:12" x14ac:dyDescent="0.25">
      <c r="A144" s="256" t="s">
        <v>2537</v>
      </c>
      <c r="B144" s="256" t="s">
        <v>2538</v>
      </c>
      <c r="C144" s="256" t="s">
        <v>2546</v>
      </c>
      <c r="D144" s="256" t="s">
        <v>3178</v>
      </c>
      <c r="E144" s="257" t="s">
        <v>2540</v>
      </c>
      <c r="F144" s="256" t="s">
        <v>2540</v>
      </c>
      <c r="G144" s="256">
        <v>92856</v>
      </c>
      <c r="H144" s="256" t="s">
        <v>108</v>
      </c>
      <c r="I144" s="256" t="s">
        <v>7</v>
      </c>
      <c r="J144" s="256" t="s">
        <v>2541</v>
      </c>
      <c r="K144" s="257" t="s">
        <v>13844</v>
      </c>
      <c r="L144" s="256" t="s">
        <v>2542</v>
      </c>
    </row>
    <row r="145" spans="1:12" x14ac:dyDescent="0.25">
      <c r="A145" s="256" t="s">
        <v>2537</v>
      </c>
      <c r="B145" s="256" t="s">
        <v>2538</v>
      </c>
      <c r="C145" s="256" t="s">
        <v>2546</v>
      </c>
      <c r="D145" s="256" t="s">
        <v>3178</v>
      </c>
      <c r="E145" s="257" t="s">
        <v>2540</v>
      </c>
      <c r="F145" s="256" t="s">
        <v>2540</v>
      </c>
      <c r="G145" s="256">
        <v>92857</v>
      </c>
      <c r="H145" s="256" t="s">
        <v>109</v>
      </c>
      <c r="I145" s="256" t="s">
        <v>7</v>
      </c>
      <c r="J145" s="256" t="s">
        <v>2541</v>
      </c>
      <c r="K145" s="257" t="s">
        <v>13993</v>
      </c>
      <c r="L145" s="256" t="s">
        <v>2542</v>
      </c>
    </row>
    <row r="146" spans="1:12" x14ac:dyDescent="0.25">
      <c r="A146" s="256" t="s">
        <v>2537</v>
      </c>
      <c r="B146" s="256" t="s">
        <v>2538</v>
      </c>
      <c r="C146" s="256" t="s">
        <v>2546</v>
      </c>
      <c r="D146" s="256" t="s">
        <v>3178</v>
      </c>
      <c r="E146" s="257" t="s">
        <v>2540</v>
      </c>
      <c r="F146" s="256" t="s">
        <v>2540</v>
      </c>
      <c r="G146" s="256">
        <v>92858</v>
      </c>
      <c r="H146" s="256" t="s">
        <v>110</v>
      </c>
      <c r="I146" s="256" t="s">
        <v>7</v>
      </c>
      <c r="J146" s="256" t="s">
        <v>2541</v>
      </c>
      <c r="K146" s="257" t="s">
        <v>13646</v>
      </c>
      <c r="L146" s="256" t="s">
        <v>2542</v>
      </c>
    </row>
    <row r="147" spans="1:12" x14ac:dyDescent="0.25">
      <c r="A147" s="256" t="s">
        <v>2537</v>
      </c>
      <c r="B147" s="256" t="s">
        <v>2538</v>
      </c>
      <c r="C147" s="256" t="s">
        <v>2546</v>
      </c>
      <c r="D147" s="256" t="s">
        <v>3178</v>
      </c>
      <c r="E147" s="257" t="s">
        <v>2540</v>
      </c>
      <c r="F147" s="256" t="s">
        <v>2540</v>
      </c>
      <c r="G147" s="256">
        <v>92859</v>
      </c>
      <c r="H147" s="256" t="s">
        <v>3553</v>
      </c>
      <c r="I147" s="256" t="s">
        <v>7</v>
      </c>
      <c r="J147" s="256" t="s">
        <v>2541</v>
      </c>
      <c r="K147" s="257" t="s">
        <v>13994</v>
      </c>
      <c r="L147" s="256" t="s">
        <v>2542</v>
      </c>
    </row>
    <row r="148" spans="1:12" x14ac:dyDescent="0.25">
      <c r="A148" s="256" t="s">
        <v>2537</v>
      </c>
      <c r="B148" s="256" t="s">
        <v>2538</v>
      </c>
      <c r="C148" s="256" t="s">
        <v>2546</v>
      </c>
      <c r="D148" s="256" t="s">
        <v>3178</v>
      </c>
      <c r="E148" s="257" t="s">
        <v>2540</v>
      </c>
      <c r="F148" s="256" t="s">
        <v>2540</v>
      </c>
      <c r="G148" s="256">
        <v>92860</v>
      </c>
      <c r="H148" s="256" t="s">
        <v>111</v>
      </c>
      <c r="I148" s="256" t="s">
        <v>7</v>
      </c>
      <c r="J148" s="256" t="s">
        <v>2541</v>
      </c>
      <c r="K148" s="257" t="s">
        <v>13490</v>
      </c>
      <c r="L148" s="256" t="s">
        <v>2542</v>
      </c>
    </row>
    <row r="149" spans="1:12" x14ac:dyDescent="0.25">
      <c r="A149" s="256" t="s">
        <v>2537</v>
      </c>
      <c r="B149" s="256" t="s">
        <v>2538</v>
      </c>
      <c r="C149" s="256" t="s">
        <v>2546</v>
      </c>
      <c r="D149" s="256" t="s">
        <v>3178</v>
      </c>
      <c r="E149" s="257" t="s">
        <v>2540</v>
      </c>
      <c r="F149" s="256" t="s">
        <v>2540</v>
      </c>
      <c r="G149" s="256">
        <v>92861</v>
      </c>
      <c r="H149" s="256" t="s">
        <v>3554</v>
      </c>
      <c r="I149" s="256" t="s">
        <v>7</v>
      </c>
      <c r="J149" s="256" t="s">
        <v>2541</v>
      </c>
      <c r="K149" s="257" t="s">
        <v>13995</v>
      </c>
      <c r="L149" s="256" t="s">
        <v>2542</v>
      </c>
    </row>
    <row r="150" spans="1:12" x14ac:dyDescent="0.25">
      <c r="A150" s="256" t="s">
        <v>2537</v>
      </c>
      <c r="B150" s="256" t="s">
        <v>2538</v>
      </c>
      <c r="C150" s="256" t="s">
        <v>2546</v>
      </c>
      <c r="D150" s="256" t="s">
        <v>3178</v>
      </c>
      <c r="E150" s="257" t="s">
        <v>2540</v>
      </c>
      <c r="F150" s="256" t="s">
        <v>2540</v>
      </c>
      <c r="G150" s="256">
        <v>92862</v>
      </c>
      <c r="H150" s="256" t="s">
        <v>112</v>
      </c>
      <c r="I150" s="256" t="s">
        <v>7</v>
      </c>
      <c r="J150" s="256" t="s">
        <v>2541</v>
      </c>
      <c r="K150" s="257" t="s">
        <v>13996</v>
      </c>
      <c r="L150" s="256" t="s">
        <v>2542</v>
      </c>
    </row>
    <row r="151" spans="1:12" x14ac:dyDescent="0.25">
      <c r="A151" s="256" t="s">
        <v>2537</v>
      </c>
      <c r="B151" s="256" t="s">
        <v>2538</v>
      </c>
      <c r="C151" s="256" t="s">
        <v>2546</v>
      </c>
      <c r="D151" s="256" t="s">
        <v>3178</v>
      </c>
      <c r="E151" s="257" t="s">
        <v>2540</v>
      </c>
      <c r="F151" s="256" t="s">
        <v>2540</v>
      </c>
      <c r="G151" s="256">
        <v>92863</v>
      </c>
      <c r="H151" s="256" t="s">
        <v>113</v>
      </c>
      <c r="I151" s="256" t="s">
        <v>7</v>
      </c>
      <c r="J151" s="256" t="s">
        <v>2541</v>
      </c>
      <c r="K151" s="257" t="s">
        <v>13997</v>
      </c>
      <c r="L151" s="256" t="s">
        <v>2542</v>
      </c>
    </row>
    <row r="152" spans="1:12" x14ac:dyDescent="0.25">
      <c r="A152" s="256" t="s">
        <v>2537</v>
      </c>
      <c r="B152" s="256" t="s">
        <v>2538</v>
      </c>
      <c r="C152" s="256" t="s">
        <v>2546</v>
      </c>
      <c r="D152" s="256" t="s">
        <v>3178</v>
      </c>
      <c r="E152" s="257" t="s">
        <v>2540</v>
      </c>
      <c r="F152" s="256" t="s">
        <v>2540</v>
      </c>
      <c r="G152" s="256">
        <v>92864</v>
      </c>
      <c r="H152" s="256" t="s">
        <v>114</v>
      </c>
      <c r="I152" s="256" t="s">
        <v>7</v>
      </c>
      <c r="J152" s="256" t="s">
        <v>2541</v>
      </c>
      <c r="K152" s="257" t="s">
        <v>13998</v>
      </c>
      <c r="L152" s="256" t="s">
        <v>2542</v>
      </c>
    </row>
    <row r="153" spans="1:12" x14ac:dyDescent="0.25">
      <c r="A153" s="256" t="s">
        <v>2537</v>
      </c>
      <c r="B153" s="256" t="s">
        <v>2538</v>
      </c>
      <c r="C153" s="256" t="s">
        <v>2547</v>
      </c>
      <c r="D153" s="256" t="s">
        <v>3179</v>
      </c>
      <c r="E153" s="257" t="s">
        <v>2540</v>
      </c>
      <c r="F153" s="256" t="s">
        <v>2540</v>
      </c>
      <c r="G153" s="256">
        <v>92210</v>
      </c>
      <c r="H153" s="256" t="s">
        <v>115</v>
      </c>
      <c r="I153" s="256" t="s">
        <v>7</v>
      </c>
      <c r="J153" s="256" t="s">
        <v>2541</v>
      </c>
      <c r="K153" s="257" t="s">
        <v>13999</v>
      </c>
      <c r="L153" s="256" t="s">
        <v>2542</v>
      </c>
    </row>
    <row r="154" spans="1:12" x14ac:dyDescent="0.25">
      <c r="A154" s="256" t="s">
        <v>2537</v>
      </c>
      <c r="B154" s="256" t="s">
        <v>2538</v>
      </c>
      <c r="C154" s="256" t="s">
        <v>2547</v>
      </c>
      <c r="D154" s="256" t="s">
        <v>3179</v>
      </c>
      <c r="E154" s="257" t="s">
        <v>2540</v>
      </c>
      <c r="F154" s="256" t="s">
        <v>2540</v>
      </c>
      <c r="G154" s="256">
        <v>92211</v>
      </c>
      <c r="H154" s="256" t="s">
        <v>116</v>
      </c>
      <c r="I154" s="256" t="s">
        <v>7</v>
      </c>
      <c r="J154" s="256" t="s">
        <v>2541</v>
      </c>
      <c r="K154" s="257" t="s">
        <v>14000</v>
      </c>
      <c r="L154" s="256" t="s">
        <v>2542</v>
      </c>
    </row>
    <row r="155" spans="1:12" x14ac:dyDescent="0.25">
      <c r="A155" s="256" t="s">
        <v>2537</v>
      </c>
      <c r="B155" s="256" t="s">
        <v>2538</v>
      </c>
      <c r="C155" s="256" t="s">
        <v>2547</v>
      </c>
      <c r="D155" s="256" t="s">
        <v>3179</v>
      </c>
      <c r="E155" s="257" t="s">
        <v>2540</v>
      </c>
      <c r="F155" s="256" t="s">
        <v>2540</v>
      </c>
      <c r="G155" s="256">
        <v>92212</v>
      </c>
      <c r="H155" s="256" t="s">
        <v>117</v>
      </c>
      <c r="I155" s="256" t="s">
        <v>7</v>
      </c>
      <c r="J155" s="256" t="s">
        <v>2541</v>
      </c>
      <c r="K155" s="257" t="s">
        <v>14001</v>
      </c>
      <c r="L155" s="256" t="s">
        <v>2542</v>
      </c>
    </row>
    <row r="156" spans="1:12" x14ac:dyDescent="0.25">
      <c r="A156" s="256" t="s">
        <v>2537</v>
      </c>
      <c r="B156" s="256" t="s">
        <v>2538</v>
      </c>
      <c r="C156" s="256" t="s">
        <v>2547</v>
      </c>
      <c r="D156" s="256" t="s">
        <v>3179</v>
      </c>
      <c r="E156" s="257" t="s">
        <v>2540</v>
      </c>
      <c r="F156" s="256" t="s">
        <v>2540</v>
      </c>
      <c r="G156" s="256">
        <v>92213</v>
      </c>
      <c r="H156" s="256" t="s">
        <v>118</v>
      </c>
      <c r="I156" s="256" t="s">
        <v>7</v>
      </c>
      <c r="J156" s="256" t="s">
        <v>2541</v>
      </c>
      <c r="K156" s="257" t="s">
        <v>13661</v>
      </c>
      <c r="L156" s="256" t="s">
        <v>2542</v>
      </c>
    </row>
    <row r="157" spans="1:12" x14ac:dyDescent="0.25">
      <c r="A157" s="256" t="s">
        <v>2537</v>
      </c>
      <c r="B157" s="256" t="s">
        <v>2538</v>
      </c>
      <c r="C157" s="256" t="s">
        <v>2547</v>
      </c>
      <c r="D157" s="256" t="s">
        <v>3179</v>
      </c>
      <c r="E157" s="257" t="s">
        <v>2540</v>
      </c>
      <c r="F157" s="256" t="s">
        <v>2540</v>
      </c>
      <c r="G157" s="256">
        <v>92214</v>
      </c>
      <c r="H157" s="256" t="s">
        <v>119</v>
      </c>
      <c r="I157" s="256" t="s">
        <v>7</v>
      </c>
      <c r="J157" s="256" t="s">
        <v>2541</v>
      </c>
      <c r="K157" s="257" t="s">
        <v>14002</v>
      </c>
      <c r="L157" s="256" t="s">
        <v>2542</v>
      </c>
    </row>
    <row r="158" spans="1:12" x14ac:dyDescent="0.25">
      <c r="A158" s="256" t="s">
        <v>2537</v>
      </c>
      <c r="B158" s="256" t="s">
        <v>2538</v>
      </c>
      <c r="C158" s="256" t="s">
        <v>2547</v>
      </c>
      <c r="D158" s="256" t="s">
        <v>3179</v>
      </c>
      <c r="E158" s="257" t="s">
        <v>2540</v>
      </c>
      <c r="F158" s="256" t="s">
        <v>2540</v>
      </c>
      <c r="G158" s="256">
        <v>92215</v>
      </c>
      <c r="H158" s="256" t="s">
        <v>120</v>
      </c>
      <c r="I158" s="256" t="s">
        <v>7</v>
      </c>
      <c r="J158" s="256" t="s">
        <v>2541</v>
      </c>
      <c r="K158" s="257" t="s">
        <v>14003</v>
      </c>
      <c r="L158" s="256" t="s">
        <v>2542</v>
      </c>
    </row>
    <row r="159" spans="1:12" x14ac:dyDescent="0.25">
      <c r="A159" s="256" t="s">
        <v>2537</v>
      </c>
      <c r="B159" s="256" t="s">
        <v>2538</v>
      </c>
      <c r="C159" s="256" t="s">
        <v>2547</v>
      </c>
      <c r="D159" s="256" t="s">
        <v>3179</v>
      </c>
      <c r="E159" s="257" t="s">
        <v>2540</v>
      </c>
      <c r="F159" s="256" t="s">
        <v>2540</v>
      </c>
      <c r="G159" s="256">
        <v>92216</v>
      </c>
      <c r="H159" s="256" t="s">
        <v>121</v>
      </c>
      <c r="I159" s="256" t="s">
        <v>7</v>
      </c>
      <c r="J159" s="256" t="s">
        <v>2541</v>
      </c>
      <c r="K159" s="257" t="s">
        <v>14004</v>
      </c>
      <c r="L159" s="256" t="s">
        <v>2542</v>
      </c>
    </row>
    <row r="160" spans="1:12" x14ac:dyDescent="0.25">
      <c r="A160" s="256" t="s">
        <v>2537</v>
      </c>
      <c r="B160" s="256" t="s">
        <v>2538</v>
      </c>
      <c r="C160" s="256" t="s">
        <v>2547</v>
      </c>
      <c r="D160" s="256" t="s">
        <v>3179</v>
      </c>
      <c r="E160" s="257" t="s">
        <v>2540</v>
      </c>
      <c r="F160" s="256" t="s">
        <v>2540</v>
      </c>
      <c r="G160" s="256">
        <v>92219</v>
      </c>
      <c r="H160" s="256" t="s">
        <v>122</v>
      </c>
      <c r="I160" s="256" t="s">
        <v>7</v>
      </c>
      <c r="J160" s="256" t="s">
        <v>2541</v>
      </c>
      <c r="K160" s="257" t="s">
        <v>14005</v>
      </c>
      <c r="L160" s="256" t="s">
        <v>2542</v>
      </c>
    </row>
    <row r="161" spans="1:12" x14ac:dyDescent="0.25">
      <c r="A161" s="256" t="s">
        <v>2537</v>
      </c>
      <c r="B161" s="256" t="s">
        <v>2538</v>
      </c>
      <c r="C161" s="256" t="s">
        <v>2547</v>
      </c>
      <c r="D161" s="256" t="s">
        <v>3179</v>
      </c>
      <c r="E161" s="257" t="s">
        <v>2540</v>
      </c>
      <c r="F161" s="256" t="s">
        <v>2540</v>
      </c>
      <c r="G161" s="256">
        <v>92220</v>
      </c>
      <c r="H161" s="256" t="s">
        <v>123</v>
      </c>
      <c r="I161" s="256" t="s">
        <v>7</v>
      </c>
      <c r="J161" s="256" t="s">
        <v>2541</v>
      </c>
      <c r="K161" s="257" t="s">
        <v>14006</v>
      </c>
      <c r="L161" s="256" t="s">
        <v>2542</v>
      </c>
    </row>
    <row r="162" spans="1:12" x14ac:dyDescent="0.25">
      <c r="A162" s="256" t="s">
        <v>2537</v>
      </c>
      <c r="B162" s="256" t="s">
        <v>2538</v>
      </c>
      <c r="C162" s="256" t="s">
        <v>2547</v>
      </c>
      <c r="D162" s="256" t="s">
        <v>3179</v>
      </c>
      <c r="E162" s="257" t="s">
        <v>2540</v>
      </c>
      <c r="F162" s="256" t="s">
        <v>2540</v>
      </c>
      <c r="G162" s="256">
        <v>92221</v>
      </c>
      <c r="H162" s="256" t="s">
        <v>124</v>
      </c>
      <c r="I162" s="256" t="s">
        <v>7</v>
      </c>
      <c r="J162" s="256" t="s">
        <v>2541</v>
      </c>
      <c r="K162" s="257" t="s">
        <v>14007</v>
      </c>
      <c r="L162" s="256" t="s">
        <v>2542</v>
      </c>
    </row>
    <row r="163" spans="1:12" x14ac:dyDescent="0.25">
      <c r="A163" s="256" t="s">
        <v>2537</v>
      </c>
      <c r="B163" s="256" t="s">
        <v>2538</v>
      </c>
      <c r="C163" s="256" t="s">
        <v>2547</v>
      </c>
      <c r="D163" s="256" t="s">
        <v>3179</v>
      </c>
      <c r="E163" s="257" t="s">
        <v>2540</v>
      </c>
      <c r="F163" s="256" t="s">
        <v>2540</v>
      </c>
      <c r="G163" s="256">
        <v>92222</v>
      </c>
      <c r="H163" s="256" t="s">
        <v>125</v>
      </c>
      <c r="I163" s="256" t="s">
        <v>7</v>
      </c>
      <c r="J163" s="256" t="s">
        <v>2541</v>
      </c>
      <c r="K163" s="257" t="s">
        <v>14008</v>
      </c>
      <c r="L163" s="256" t="s">
        <v>2542</v>
      </c>
    </row>
    <row r="164" spans="1:12" x14ac:dyDescent="0.25">
      <c r="A164" s="256" t="s">
        <v>2537</v>
      </c>
      <c r="B164" s="256" t="s">
        <v>2538</v>
      </c>
      <c r="C164" s="256" t="s">
        <v>2547</v>
      </c>
      <c r="D164" s="256" t="s">
        <v>3179</v>
      </c>
      <c r="E164" s="257" t="s">
        <v>2540</v>
      </c>
      <c r="F164" s="256" t="s">
        <v>2540</v>
      </c>
      <c r="G164" s="256">
        <v>92223</v>
      </c>
      <c r="H164" s="256" t="s">
        <v>126</v>
      </c>
      <c r="I164" s="256" t="s">
        <v>7</v>
      </c>
      <c r="J164" s="256" t="s">
        <v>2541</v>
      </c>
      <c r="K164" s="257" t="s">
        <v>14009</v>
      </c>
      <c r="L164" s="256" t="s">
        <v>2542</v>
      </c>
    </row>
    <row r="165" spans="1:12" x14ac:dyDescent="0.25">
      <c r="A165" s="256" t="s">
        <v>2537</v>
      </c>
      <c r="B165" s="256" t="s">
        <v>2538</v>
      </c>
      <c r="C165" s="256" t="s">
        <v>2547</v>
      </c>
      <c r="D165" s="256" t="s">
        <v>3179</v>
      </c>
      <c r="E165" s="257" t="s">
        <v>2540</v>
      </c>
      <c r="F165" s="256" t="s">
        <v>2540</v>
      </c>
      <c r="G165" s="256">
        <v>92224</v>
      </c>
      <c r="H165" s="256" t="s">
        <v>127</v>
      </c>
      <c r="I165" s="256" t="s">
        <v>7</v>
      </c>
      <c r="J165" s="256" t="s">
        <v>2541</v>
      </c>
      <c r="K165" s="257" t="s">
        <v>14010</v>
      </c>
      <c r="L165" s="256" t="s">
        <v>2542</v>
      </c>
    </row>
    <row r="166" spans="1:12" x14ac:dyDescent="0.25">
      <c r="A166" s="256" t="s">
        <v>2537</v>
      </c>
      <c r="B166" s="256" t="s">
        <v>2538</v>
      </c>
      <c r="C166" s="256" t="s">
        <v>2547</v>
      </c>
      <c r="D166" s="256" t="s">
        <v>3179</v>
      </c>
      <c r="E166" s="257" t="s">
        <v>2540</v>
      </c>
      <c r="F166" s="256" t="s">
        <v>2540</v>
      </c>
      <c r="G166" s="256">
        <v>92226</v>
      </c>
      <c r="H166" s="256" t="s">
        <v>128</v>
      </c>
      <c r="I166" s="256" t="s">
        <v>7</v>
      </c>
      <c r="J166" s="256" t="s">
        <v>2541</v>
      </c>
      <c r="K166" s="257" t="s">
        <v>14011</v>
      </c>
      <c r="L166" s="256" t="s">
        <v>2542</v>
      </c>
    </row>
    <row r="167" spans="1:12" x14ac:dyDescent="0.25">
      <c r="A167" s="256" t="s">
        <v>2537</v>
      </c>
      <c r="B167" s="256" t="s">
        <v>2538</v>
      </c>
      <c r="C167" s="256" t="s">
        <v>2547</v>
      </c>
      <c r="D167" s="256" t="s">
        <v>3179</v>
      </c>
      <c r="E167" s="257" t="s">
        <v>2540</v>
      </c>
      <c r="F167" s="256" t="s">
        <v>2540</v>
      </c>
      <c r="G167" s="256">
        <v>92808</v>
      </c>
      <c r="H167" s="256" t="s">
        <v>129</v>
      </c>
      <c r="I167" s="256" t="s">
        <v>7</v>
      </c>
      <c r="J167" s="256" t="s">
        <v>2541</v>
      </c>
      <c r="K167" s="257" t="s">
        <v>4880</v>
      </c>
      <c r="L167" s="256" t="s">
        <v>2542</v>
      </c>
    </row>
    <row r="168" spans="1:12" x14ac:dyDescent="0.25">
      <c r="A168" s="256" t="s">
        <v>2537</v>
      </c>
      <c r="B168" s="256" t="s">
        <v>2538</v>
      </c>
      <c r="C168" s="256" t="s">
        <v>2547</v>
      </c>
      <c r="D168" s="256" t="s">
        <v>3179</v>
      </c>
      <c r="E168" s="257" t="s">
        <v>2540</v>
      </c>
      <c r="F168" s="256" t="s">
        <v>2540</v>
      </c>
      <c r="G168" s="256">
        <v>92809</v>
      </c>
      <c r="H168" s="256" t="s">
        <v>130</v>
      </c>
      <c r="I168" s="256" t="s">
        <v>7</v>
      </c>
      <c r="J168" s="256" t="s">
        <v>2541</v>
      </c>
      <c r="K168" s="257" t="s">
        <v>7894</v>
      </c>
      <c r="L168" s="256" t="s">
        <v>2542</v>
      </c>
    </row>
    <row r="169" spans="1:12" x14ac:dyDescent="0.25">
      <c r="A169" s="256" t="s">
        <v>2537</v>
      </c>
      <c r="B169" s="256" t="s">
        <v>2538</v>
      </c>
      <c r="C169" s="256" t="s">
        <v>2547</v>
      </c>
      <c r="D169" s="256" t="s">
        <v>3179</v>
      </c>
      <c r="E169" s="257" t="s">
        <v>2540</v>
      </c>
      <c r="F169" s="256" t="s">
        <v>2540</v>
      </c>
      <c r="G169" s="256">
        <v>92810</v>
      </c>
      <c r="H169" s="256" t="s">
        <v>131</v>
      </c>
      <c r="I169" s="256" t="s">
        <v>7</v>
      </c>
      <c r="J169" s="256" t="s">
        <v>2541</v>
      </c>
      <c r="K169" s="257" t="s">
        <v>13398</v>
      </c>
      <c r="L169" s="256" t="s">
        <v>2542</v>
      </c>
    </row>
    <row r="170" spans="1:12" x14ac:dyDescent="0.25">
      <c r="A170" s="256" t="s">
        <v>2537</v>
      </c>
      <c r="B170" s="256" t="s">
        <v>2538</v>
      </c>
      <c r="C170" s="256" t="s">
        <v>2547</v>
      </c>
      <c r="D170" s="256" t="s">
        <v>3179</v>
      </c>
      <c r="E170" s="257" t="s">
        <v>2540</v>
      </c>
      <c r="F170" s="256" t="s">
        <v>2540</v>
      </c>
      <c r="G170" s="256">
        <v>92811</v>
      </c>
      <c r="H170" s="256" t="s">
        <v>132</v>
      </c>
      <c r="I170" s="256" t="s">
        <v>7</v>
      </c>
      <c r="J170" s="256" t="s">
        <v>2541</v>
      </c>
      <c r="K170" s="257" t="s">
        <v>13722</v>
      </c>
      <c r="L170" s="256" t="s">
        <v>2542</v>
      </c>
    </row>
    <row r="171" spans="1:12" x14ac:dyDescent="0.25">
      <c r="A171" s="256" t="s">
        <v>2537</v>
      </c>
      <c r="B171" s="256" t="s">
        <v>2538</v>
      </c>
      <c r="C171" s="256" t="s">
        <v>2547</v>
      </c>
      <c r="D171" s="256" t="s">
        <v>3179</v>
      </c>
      <c r="E171" s="257" t="s">
        <v>2540</v>
      </c>
      <c r="F171" s="256" t="s">
        <v>2540</v>
      </c>
      <c r="G171" s="256">
        <v>92812</v>
      </c>
      <c r="H171" s="256" t="s">
        <v>133</v>
      </c>
      <c r="I171" s="256" t="s">
        <v>7</v>
      </c>
      <c r="J171" s="256" t="s">
        <v>2541</v>
      </c>
      <c r="K171" s="257" t="s">
        <v>14012</v>
      </c>
      <c r="L171" s="256" t="s">
        <v>2542</v>
      </c>
    </row>
    <row r="172" spans="1:12" x14ac:dyDescent="0.25">
      <c r="A172" s="256" t="s">
        <v>2537</v>
      </c>
      <c r="B172" s="256" t="s">
        <v>2538</v>
      </c>
      <c r="C172" s="256" t="s">
        <v>2547</v>
      </c>
      <c r="D172" s="256" t="s">
        <v>3179</v>
      </c>
      <c r="E172" s="257" t="s">
        <v>2540</v>
      </c>
      <c r="F172" s="256" t="s">
        <v>2540</v>
      </c>
      <c r="G172" s="256">
        <v>92813</v>
      </c>
      <c r="H172" s="256" t="s">
        <v>134</v>
      </c>
      <c r="I172" s="256" t="s">
        <v>7</v>
      </c>
      <c r="J172" s="256" t="s">
        <v>2541</v>
      </c>
      <c r="K172" s="257" t="s">
        <v>14013</v>
      </c>
      <c r="L172" s="256" t="s">
        <v>2542</v>
      </c>
    </row>
    <row r="173" spans="1:12" x14ac:dyDescent="0.25">
      <c r="A173" s="256" t="s">
        <v>2537</v>
      </c>
      <c r="B173" s="256" t="s">
        <v>2538</v>
      </c>
      <c r="C173" s="256" t="s">
        <v>2547</v>
      </c>
      <c r="D173" s="256" t="s">
        <v>3179</v>
      </c>
      <c r="E173" s="257" t="s">
        <v>2540</v>
      </c>
      <c r="F173" s="256" t="s">
        <v>2540</v>
      </c>
      <c r="G173" s="256">
        <v>92814</v>
      </c>
      <c r="H173" s="256" t="s">
        <v>135</v>
      </c>
      <c r="I173" s="256" t="s">
        <v>7</v>
      </c>
      <c r="J173" s="256" t="s">
        <v>2541</v>
      </c>
      <c r="K173" s="257" t="s">
        <v>14014</v>
      </c>
      <c r="L173" s="256" t="s">
        <v>2542</v>
      </c>
    </row>
    <row r="174" spans="1:12" x14ac:dyDescent="0.25">
      <c r="A174" s="256" t="s">
        <v>2537</v>
      </c>
      <c r="B174" s="256" t="s">
        <v>2538</v>
      </c>
      <c r="C174" s="256" t="s">
        <v>2547</v>
      </c>
      <c r="D174" s="256" t="s">
        <v>3179</v>
      </c>
      <c r="E174" s="257" t="s">
        <v>2540</v>
      </c>
      <c r="F174" s="256" t="s">
        <v>2540</v>
      </c>
      <c r="G174" s="256">
        <v>92815</v>
      </c>
      <c r="H174" s="256" t="s">
        <v>136</v>
      </c>
      <c r="I174" s="256" t="s">
        <v>7</v>
      </c>
      <c r="J174" s="256" t="s">
        <v>2541</v>
      </c>
      <c r="K174" s="257" t="s">
        <v>14015</v>
      </c>
      <c r="L174" s="256" t="s">
        <v>2542</v>
      </c>
    </row>
    <row r="175" spans="1:12" x14ac:dyDescent="0.25">
      <c r="A175" s="256" t="s">
        <v>2537</v>
      </c>
      <c r="B175" s="256" t="s">
        <v>2538</v>
      </c>
      <c r="C175" s="256" t="s">
        <v>2547</v>
      </c>
      <c r="D175" s="256" t="s">
        <v>3179</v>
      </c>
      <c r="E175" s="257" t="s">
        <v>2540</v>
      </c>
      <c r="F175" s="256" t="s">
        <v>2540</v>
      </c>
      <c r="G175" s="256">
        <v>92816</v>
      </c>
      <c r="H175" s="256" t="s">
        <v>8</v>
      </c>
      <c r="I175" s="256" t="s">
        <v>7</v>
      </c>
      <c r="J175" s="256" t="s">
        <v>2541</v>
      </c>
      <c r="K175" s="257" t="s">
        <v>14016</v>
      </c>
      <c r="L175" s="256" t="s">
        <v>2542</v>
      </c>
    </row>
    <row r="176" spans="1:12" x14ac:dyDescent="0.25">
      <c r="A176" s="256" t="s">
        <v>2537</v>
      </c>
      <c r="B176" s="256" t="s">
        <v>2538</v>
      </c>
      <c r="C176" s="256" t="s">
        <v>2547</v>
      </c>
      <c r="D176" s="256" t="s">
        <v>3179</v>
      </c>
      <c r="E176" s="257" t="s">
        <v>2540</v>
      </c>
      <c r="F176" s="256" t="s">
        <v>2540</v>
      </c>
      <c r="G176" s="256">
        <v>92817</v>
      </c>
      <c r="H176" s="256" t="s">
        <v>9</v>
      </c>
      <c r="I176" s="256" t="s">
        <v>7</v>
      </c>
      <c r="J176" s="256" t="s">
        <v>2541</v>
      </c>
      <c r="K176" s="257" t="s">
        <v>14017</v>
      </c>
      <c r="L176" s="256" t="s">
        <v>2542</v>
      </c>
    </row>
    <row r="177" spans="1:12" x14ac:dyDescent="0.25">
      <c r="A177" s="256" t="s">
        <v>2537</v>
      </c>
      <c r="B177" s="256" t="s">
        <v>2538</v>
      </c>
      <c r="C177" s="256" t="s">
        <v>2547</v>
      </c>
      <c r="D177" s="256" t="s">
        <v>3179</v>
      </c>
      <c r="E177" s="257" t="s">
        <v>2540</v>
      </c>
      <c r="F177" s="256" t="s">
        <v>2540</v>
      </c>
      <c r="G177" s="256">
        <v>92818</v>
      </c>
      <c r="H177" s="256" t="s">
        <v>137</v>
      </c>
      <c r="I177" s="256" t="s">
        <v>7</v>
      </c>
      <c r="J177" s="256" t="s">
        <v>2541</v>
      </c>
      <c r="K177" s="257" t="s">
        <v>14018</v>
      </c>
      <c r="L177" s="256" t="s">
        <v>2542</v>
      </c>
    </row>
    <row r="178" spans="1:12" x14ac:dyDescent="0.25">
      <c r="A178" s="256" t="s">
        <v>2537</v>
      </c>
      <c r="B178" s="256" t="s">
        <v>2538</v>
      </c>
      <c r="C178" s="256" t="s">
        <v>2547</v>
      </c>
      <c r="D178" s="256" t="s">
        <v>3179</v>
      </c>
      <c r="E178" s="257" t="s">
        <v>2540</v>
      </c>
      <c r="F178" s="256" t="s">
        <v>2540</v>
      </c>
      <c r="G178" s="256">
        <v>92819</v>
      </c>
      <c r="H178" s="256" t="s">
        <v>138</v>
      </c>
      <c r="I178" s="256" t="s">
        <v>7</v>
      </c>
      <c r="J178" s="256" t="s">
        <v>2541</v>
      </c>
      <c r="K178" s="257" t="s">
        <v>14019</v>
      </c>
      <c r="L178" s="256" t="s">
        <v>2542</v>
      </c>
    </row>
    <row r="179" spans="1:12" x14ac:dyDescent="0.25">
      <c r="A179" s="256" t="s">
        <v>2537</v>
      </c>
      <c r="B179" s="256" t="s">
        <v>2538</v>
      </c>
      <c r="C179" s="256" t="s">
        <v>2547</v>
      </c>
      <c r="D179" s="256" t="s">
        <v>3179</v>
      </c>
      <c r="E179" s="257" t="s">
        <v>2540</v>
      </c>
      <c r="F179" s="256" t="s">
        <v>2540</v>
      </c>
      <c r="G179" s="256">
        <v>92820</v>
      </c>
      <c r="H179" s="256" t="s">
        <v>139</v>
      </c>
      <c r="I179" s="256" t="s">
        <v>7</v>
      </c>
      <c r="J179" s="256" t="s">
        <v>2541</v>
      </c>
      <c r="K179" s="257" t="s">
        <v>14020</v>
      </c>
      <c r="L179" s="256" t="s">
        <v>2542</v>
      </c>
    </row>
    <row r="180" spans="1:12" x14ac:dyDescent="0.25">
      <c r="A180" s="256" t="s">
        <v>2537</v>
      </c>
      <c r="B180" s="256" t="s">
        <v>2538</v>
      </c>
      <c r="C180" s="256" t="s">
        <v>2547</v>
      </c>
      <c r="D180" s="256" t="s">
        <v>3179</v>
      </c>
      <c r="E180" s="257" t="s">
        <v>2540</v>
      </c>
      <c r="F180" s="256" t="s">
        <v>2540</v>
      </c>
      <c r="G180" s="256">
        <v>92821</v>
      </c>
      <c r="H180" s="256" t="s">
        <v>140</v>
      </c>
      <c r="I180" s="256" t="s">
        <v>7</v>
      </c>
      <c r="J180" s="256" t="s">
        <v>2541</v>
      </c>
      <c r="K180" s="257" t="s">
        <v>14021</v>
      </c>
      <c r="L180" s="256" t="s">
        <v>2542</v>
      </c>
    </row>
    <row r="181" spans="1:12" x14ac:dyDescent="0.25">
      <c r="A181" s="256" t="s">
        <v>2537</v>
      </c>
      <c r="B181" s="256" t="s">
        <v>2538</v>
      </c>
      <c r="C181" s="256" t="s">
        <v>2547</v>
      </c>
      <c r="D181" s="256" t="s">
        <v>3179</v>
      </c>
      <c r="E181" s="257" t="s">
        <v>2540</v>
      </c>
      <c r="F181" s="256" t="s">
        <v>2540</v>
      </c>
      <c r="G181" s="256">
        <v>92822</v>
      </c>
      <c r="H181" s="256" t="s">
        <v>141</v>
      </c>
      <c r="I181" s="256" t="s">
        <v>7</v>
      </c>
      <c r="J181" s="256" t="s">
        <v>2541</v>
      </c>
      <c r="K181" s="257" t="s">
        <v>13182</v>
      </c>
      <c r="L181" s="256" t="s">
        <v>2542</v>
      </c>
    </row>
    <row r="182" spans="1:12" x14ac:dyDescent="0.25">
      <c r="A182" s="256" t="s">
        <v>2537</v>
      </c>
      <c r="B182" s="256" t="s">
        <v>2538</v>
      </c>
      <c r="C182" s="256" t="s">
        <v>2547</v>
      </c>
      <c r="D182" s="256" t="s">
        <v>3179</v>
      </c>
      <c r="E182" s="257" t="s">
        <v>2540</v>
      </c>
      <c r="F182" s="256" t="s">
        <v>2540</v>
      </c>
      <c r="G182" s="256">
        <v>92824</v>
      </c>
      <c r="H182" s="256" t="s">
        <v>142</v>
      </c>
      <c r="I182" s="256" t="s">
        <v>7</v>
      </c>
      <c r="J182" s="256" t="s">
        <v>2541</v>
      </c>
      <c r="K182" s="257" t="s">
        <v>14022</v>
      </c>
      <c r="L182" s="256" t="s">
        <v>2542</v>
      </c>
    </row>
    <row r="183" spans="1:12" x14ac:dyDescent="0.25">
      <c r="A183" s="256" t="s">
        <v>2537</v>
      </c>
      <c r="B183" s="256" t="s">
        <v>2538</v>
      </c>
      <c r="C183" s="256" t="s">
        <v>2547</v>
      </c>
      <c r="D183" s="256" t="s">
        <v>3179</v>
      </c>
      <c r="E183" s="257" t="s">
        <v>2540</v>
      </c>
      <c r="F183" s="256" t="s">
        <v>2540</v>
      </c>
      <c r="G183" s="256">
        <v>92825</v>
      </c>
      <c r="H183" s="256" t="s">
        <v>143</v>
      </c>
      <c r="I183" s="256" t="s">
        <v>7</v>
      </c>
      <c r="J183" s="256" t="s">
        <v>2541</v>
      </c>
      <c r="K183" s="257" t="s">
        <v>14023</v>
      </c>
      <c r="L183" s="256" t="s">
        <v>2542</v>
      </c>
    </row>
    <row r="184" spans="1:12" x14ac:dyDescent="0.25">
      <c r="A184" s="256" t="s">
        <v>2537</v>
      </c>
      <c r="B184" s="256" t="s">
        <v>2538</v>
      </c>
      <c r="C184" s="256" t="s">
        <v>2547</v>
      </c>
      <c r="D184" s="256" t="s">
        <v>3179</v>
      </c>
      <c r="E184" s="257" t="s">
        <v>2540</v>
      </c>
      <c r="F184" s="256" t="s">
        <v>2540</v>
      </c>
      <c r="G184" s="256">
        <v>92826</v>
      </c>
      <c r="H184" s="256" t="s">
        <v>144</v>
      </c>
      <c r="I184" s="256" t="s">
        <v>7</v>
      </c>
      <c r="J184" s="256" t="s">
        <v>2541</v>
      </c>
      <c r="K184" s="257" t="s">
        <v>14024</v>
      </c>
      <c r="L184" s="256" t="s">
        <v>2542</v>
      </c>
    </row>
    <row r="185" spans="1:12" x14ac:dyDescent="0.25">
      <c r="A185" s="256" t="s">
        <v>2537</v>
      </c>
      <c r="B185" s="256" t="s">
        <v>2538</v>
      </c>
      <c r="C185" s="256" t="s">
        <v>2547</v>
      </c>
      <c r="D185" s="256" t="s">
        <v>3179</v>
      </c>
      <c r="E185" s="257" t="s">
        <v>2540</v>
      </c>
      <c r="F185" s="256" t="s">
        <v>2540</v>
      </c>
      <c r="G185" s="256">
        <v>92827</v>
      </c>
      <c r="H185" s="256" t="s">
        <v>145</v>
      </c>
      <c r="I185" s="256" t="s">
        <v>7</v>
      </c>
      <c r="J185" s="256" t="s">
        <v>2541</v>
      </c>
      <c r="K185" s="257" t="s">
        <v>14025</v>
      </c>
      <c r="L185" s="256" t="s">
        <v>2542</v>
      </c>
    </row>
    <row r="186" spans="1:12" x14ac:dyDescent="0.25">
      <c r="A186" s="256" t="s">
        <v>2537</v>
      </c>
      <c r="B186" s="256" t="s">
        <v>2538</v>
      </c>
      <c r="C186" s="256" t="s">
        <v>2547</v>
      </c>
      <c r="D186" s="256" t="s">
        <v>3179</v>
      </c>
      <c r="E186" s="257" t="s">
        <v>2540</v>
      </c>
      <c r="F186" s="256" t="s">
        <v>2540</v>
      </c>
      <c r="G186" s="256">
        <v>92828</v>
      </c>
      <c r="H186" s="256" t="s">
        <v>146</v>
      </c>
      <c r="I186" s="256" t="s">
        <v>7</v>
      </c>
      <c r="J186" s="256" t="s">
        <v>2541</v>
      </c>
      <c r="K186" s="257" t="s">
        <v>14026</v>
      </c>
      <c r="L186" s="256" t="s">
        <v>2542</v>
      </c>
    </row>
    <row r="187" spans="1:12" x14ac:dyDescent="0.25">
      <c r="A187" s="256" t="s">
        <v>2537</v>
      </c>
      <c r="B187" s="256" t="s">
        <v>2538</v>
      </c>
      <c r="C187" s="256" t="s">
        <v>2547</v>
      </c>
      <c r="D187" s="256" t="s">
        <v>3179</v>
      </c>
      <c r="E187" s="257" t="s">
        <v>2540</v>
      </c>
      <c r="F187" s="256" t="s">
        <v>2540</v>
      </c>
      <c r="G187" s="256">
        <v>92829</v>
      </c>
      <c r="H187" s="256" t="s">
        <v>147</v>
      </c>
      <c r="I187" s="256" t="s">
        <v>7</v>
      </c>
      <c r="J187" s="256" t="s">
        <v>2541</v>
      </c>
      <c r="K187" s="257" t="s">
        <v>14027</v>
      </c>
      <c r="L187" s="256" t="s">
        <v>2542</v>
      </c>
    </row>
    <row r="188" spans="1:12" x14ac:dyDescent="0.25">
      <c r="A188" s="256" t="s">
        <v>2537</v>
      </c>
      <c r="B188" s="256" t="s">
        <v>2538</v>
      </c>
      <c r="C188" s="256" t="s">
        <v>2547</v>
      </c>
      <c r="D188" s="256" t="s">
        <v>3179</v>
      </c>
      <c r="E188" s="257" t="s">
        <v>2540</v>
      </c>
      <c r="F188" s="256" t="s">
        <v>2540</v>
      </c>
      <c r="G188" s="256">
        <v>92830</v>
      </c>
      <c r="H188" s="256" t="s">
        <v>148</v>
      </c>
      <c r="I188" s="256" t="s">
        <v>7</v>
      </c>
      <c r="J188" s="256" t="s">
        <v>2541</v>
      </c>
      <c r="K188" s="257" t="s">
        <v>14028</v>
      </c>
      <c r="L188" s="256" t="s">
        <v>2542</v>
      </c>
    </row>
    <row r="189" spans="1:12" x14ac:dyDescent="0.25">
      <c r="A189" s="256" t="s">
        <v>2537</v>
      </c>
      <c r="B189" s="256" t="s">
        <v>2538</v>
      </c>
      <c r="C189" s="256" t="s">
        <v>2547</v>
      </c>
      <c r="D189" s="256" t="s">
        <v>3179</v>
      </c>
      <c r="E189" s="257" t="s">
        <v>2540</v>
      </c>
      <c r="F189" s="256" t="s">
        <v>2540</v>
      </c>
      <c r="G189" s="256">
        <v>92831</v>
      </c>
      <c r="H189" s="256" t="s">
        <v>149</v>
      </c>
      <c r="I189" s="256" t="s">
        <v>7</v>
      </c>
      <c r="J189" s="256" t="s">
        <v>2541</v>
      </c>
      <c r="K189" s="257" t="s">
        <v>14029</v>
      </c>
      <c r="L189" s="256" t="s">
        <v>2542</v>
      </c>
    </row>
    <row r="190" spans="1:12" x14ac:dyDescent="0.25">
      <c r="A190" s="256" t="s">
        <v>2537</v>
      </c>
      <c r="B190" s="256" t="s">
        <v>2538</v>
      </c>
      <c r="C190" s="256" t="s">
        <v>2547</v>
      </c>
      <c r="D190" s="256" t="s">
        <v>3179</v>
      </c>
      <c r="E190" s="257" t="s">
        <v>2540</v>
      </c>
      <c r="F190" s="256" t="s">
        <v>2540</v>
      </c>
      <c r="G190" s="256">
        <v>92832</v>
      </c>
      <c r="H190" s="256" t="s">
        <v>150</v>
      </c>
      <c r="I190" s="256" t="s">
        <v>7</v>
      </c>
      <c r="J190" s="256" t="s">
        <v>2541</v>
      </c>
      <c r="K190" s="257" t="s">
        <v>14030</v>
      </c>
      <c r="L190" s="256" t="s">
        <v>2542</v>
      </c>
    </row>
    <row r="191" spans="1:12" x14ac:dyDescent="0.25">
      <c r="A191" s="256" t="s">
        <v>2537</v>
      </c>
      <c r="B191" s="256" t="s">
        <v>2538</v>
      </c>
      <c r="C191" s="256" t="s">
        <v>2547</v>
      </c>
      <c r="D191" s="256" t="s">
        <v>3179</v>
      </c>
      <c r="E191" s="257" t="s">
        <v>2540</v>
      </c>
      <c r="F191" s="256" t="s">
        <v>2540</v>
      </c>
      <c r="G191" s="256">
        <v>95565</v>
      </c>
      <c r="H191" s="256" t="s">
        <v>151</v>
      </c>
      <c r="I191" s="256" t="s">
        <v>7</v>
      </c>
      <c r="J191" s="256" t="s">
        <v>2541</v>
      </c>
      <c r="K191" s="257" t="s">
        <v>14031</v>
      </c>
      <c r="L191" s="256" t="s">
        <v>2542</v>
      </c>
    </row>
    <row r="192" spans="1:12" x14ac:dyDescent="0.25">
      <c r="A192" s="256" t="s">
        <v>2537</v>
      </c>
      <c r="B192" s="256" t="s">
        <v>2538</v>
      </c>
      <c r="C192" s="256" t="s">
        <v>2547</v>
      </c>
      <c r="D192" s="256" t="s">
        <v>3179</v>
      </c>
      <c r="E192" s="257" t="s">
        <v>2540</v>
      </c>
      <c r="F192" s="256" t="s">
        <v>2540</v>
      </c>
      <c r="G192" s="256">
        <v>95566</v>
      </c>
      <c r="H192" s="256" t="s">
        <v>152</v>
      </c>
      <c r="I192" s="256" t="s">
        <v>7</v>
      </c>
      <c r="J192" s="256" t="s">
        <v>2541</v>
      </c>
      <c r="K192" s="257" t="s">
        <v>14032</v>
      </c>
      <c r="L192" s="256" t="s">
        <v>2542</v>
      </c>
    </row>
    <row r="193" spans="1:12" x14ac:dyDescent="0.25">
      <c r="A193" s="256" t="s">
        <v>2537</v>
      </c>
      <c r="B193" s="256" t="s">
        <v>2538</v>
      </c>
      <c r="C193" s="256" t="s">
        <v>2547</v>
      </c>
      <c r="D193" s="256" t="s">
        <v>3179</v>
      </c>
      <c r="E193" s="257" t="s">
        <v>2540</v>
      </c>
      <c r="F193" s="256" t="s">
        <v>2540</v>
      </c>
      <c r="G193" s="256">
        <v>95567</v>
      </c>
      <c r="H193" s="256" t="s">
        <v>153</v>
      </c>
      <c r="I193" s="256" t="s">
        <v>7</v>
      </c>
      <c r="J193" s="256" t="s">
        <v>2541</v>
      </c>
      <c r="K193" s="257" t="s">
        <v>14033</v>
      </c>
      <c r="L193" s="256" t="s">
        <v>2542</v>
      </c>
    </row>
    <row r="194" spans="1:12" x14ac:dyDescent="0.25">
      <c r="A194" s="256" t="s">
        <v>2537</v>
      </c>
      <c r="B194" s="256" t="s">
        <v>2538</v>
      </c>
      <c r="C194" s="256" t="s">
        <v>2547</v>
      </c>
      <c r="D194" s="256" t="s">
        <v>3179</v>
      </c>
      <c r="E194" s="257" t="s">
        <v>2540</v>
      </c>
      <c r="F194" s="256" t="s">
        <v>2540</v>
      </c>
      <c r="G194" s="256">
        <v>95568</v>
      </c>
      <c r="H194" s="256" t="s">
        <v>154</v>
      </c>
      <c r="I194" s="256" t="s">
        <v>7</v>
      </c>
      <c r="J194" s="256" t="s">
        <v>2541</v>
      </c>
      <c r="K194" s="257" t="s">
        <v>14034</v>
      </c>
      <c r="L194" s="256" t="s">
        <v>2542</v>
      </c>
    </row>
    <row r="195" spans="1:12" x14ac:dyDescent="0.25">
      <c r="A195" s="256" t="s">
        <v>2537</v>
      </c>
      <c r="B195" s="256" t="s">
        <v>2538</v>
      </c>
      <c r="C195" s="256" t="s">
        <v>2547</v>
      </c>
      <c r="D195" s="256" t="s">
        <v>3179</v>
      </c>
      <c r="E195" s="257" t="s">
        <v>2540</v>
      </c>
      <c r="F195" s="256" t="s">
        <v>2540</v>
      </c>
      <c r="G195" s="256">
        <v>95569</v>
      </c>
      <c r="H195" s="256" t="s">
        <v>155</v>
      </c>
      <c r="I195" s="256" t="s">
        <v>7</v>
      </c>
      <c r="J195" s="256" t="s">
        <v>2541</v>
      </c>
      <c r="K195" s="257" t="s">
        <v>14035</v>
      </c>
      <c r="L195" s="256" t="s">
        <v>2542</v>
      </c>
    </row>
    <row r="196" spans="1:12" x14ac:dyDescent="0.25">
      <c r="A196" s="256" t="s">
        <v>2537</v>
      </c>
      <c r="B196" s="256" t="s">
        <v>2538</v>
      </c>
      <c r="C196" s="256" t="s">
        <v>2547</v>
      </c>
      <c r="D196" s="256" t="s">
        <v>3179</v>
      </c>
      <c r="E196" s="257" t="s">
        <v>2540</v>
      </c>
      <c r="F196" s="256" t="s">
        <v>2540</v>
      </c>
      <c r="G196" s="256">
        <v>95570</v>
      </c>
      <c r="H196" s="256" t="s">
        <v>156</v>
      </c>
      <c r="I196" s="256" t="s">
        <v>7</v>
      </c>
      <c r="J196" s="256" t="s">
        <v>2541</v>
      </c>
      <c r="K196" s="257" t="s">
        <v>14036</v>
      </c>
      <c r="L196" s="256" t="s">
        <v>2542</v>
      </c>
    </row>
    <row r="197" spans="1:12" x14ac:dyDescent="0.25">
      <c r="A197" s="256" t="s">
        <v>2537</v>
      </c>
      <c r="B197" s="256" t="s">
        <v>2538</v>
      </c>
      <c r="C197" s="256" t="s">
        <v>2547</v>
      </c>
      <c r="D197" s="256" t="s">
        <v>3179</v>
      </c>
      <c r="E197" s="257" t="s">
        <v>2540</v>
      </c>
      <c r="F197" s="256" t="s">
        <v>2540</v>
      </c>
      <c r="G197" s="256">
        <v>95571</v>
      </c>
      <c r="H197" s="256" t="s">
        <v>157</v>
      </c>
      <c r="I197" s="256" t="s">
        <v>7</v>
      </c>
      <c r="J197" s="256" t="s">
        <v>2541</v>
      </c>
      <c r="K197" s="257" t="s">
        <v>14037</v>
      </c>
      <c r="L197" s="256" t="s">
        <v>2542</v>
      </c>
    </row>
    <row r="198" spans="1:12" x14ac:dyDescent="0.25">
      <c r="A198" s="256" t="s">
        <v>2537</v>
      </c>
      <c r="B198" s="256" t="s">
        <v>2538</v>
      </c>
      <c r="C198" s="256" t="s">
        <v>2547</v>
      </c>
      <c r="D198" s="256" t="s">
        <v>3179</v>
      </c>
      <c r="E198" s="257" t="s">
        <v>2540</v>
      </c>
      <c r="F198" s="256" t="s">
        <v>2540</v>
      </c>
      <c r="G198" s="256">
        <v>95572</v>
      </c>
      <c r="H198" s="256" t="s">
        <v>158</v>
      </c>
      <c r="I198" s="256" t="s">
        <v>7</v>
      </c>
      <c r="J198" s="256" t="s">
        <v>2541</v>
      </c>
      <c r="K198" s="257" t="s">
        <v>14038</v>
      </c>
      <c r="L198" s="256" t="s">
        <v>2542</v>
      </c>
    </row>
    <row r="199" spans="1:12" x14ac:dyDescent="0.25">
      <c r="A199" s="256" t="s">
        <v>2537</v>
      </c>
      <c r="B199" s="256" t="s">
        <v>2538</v>
      </c>
      <c r="C199" s="256" t="s">
        <v>2548</v>
      </c>
      <c r="D199" s="256" t="s">
        <v>3180</v>
      </c>
      <c r="E199" s="257" t="s">
        <v>2540</v>
      </c>
      <c r="F199" s="256" t="s">
        <v>2540</v>
      </c>
      <c r="G199" s="256">
        <v>97127</v>
      </c>
      <c r="H199" s="256" t="s">
        <v>160</v>
      </c>
      <c r="I199" s="256" t="s">
        <v>7</v>
      </c>
      <c r="J199" s="256" t="s">
        <v>2545</v>
      </c>
      <c r="K199" s="257" t="s">
        <v>14039</v>
      </c>
      <c r="L199" s="256" t="s">
        <v>2542</v>
      </c>
    </row>
    <row r="200" spans="1:12" x14ac:dyDescent="0.25">
      <c r="A200" s="256" t="s">
        <v>2537</v>
      </c>
      <c r="B200" s="256" t="s">
        <v>2538</v>
      </c>
      <c r="C200" s="256" t="s">
        <v>2548</v>
      </c>
      <c r="D200" s="256" t="s">
        <v>3180</v>
      </c>
      <c r="E200" s="257" t="s">
        <v>2540</v>
      </c>
      <c r="F200" s="256" t="s">
        <v>2540</v>
      </c>
      <c r="G200" s="256">
        <v>97128</v>
      </c>
      <c r="H200" s="256" t="s">
        <v>161</v>
      </c>
      <c r="I200" s="256" t="s">
        <v>7</v>
      </c>
      <c r="J200" s="256" t="s">
        <v>2541</v>
      </c>
      <c r="K200" s="257" t="s">
        <v>13753</v>
      </c>
      <c r="L200" s="256" t="s">
        <v>2542</v>
      </c>
    </row>
    <row r="201" spans="1:12" x14ac:dyDescent="0.25">
      <c r="A201" s="256" t="s">
        <v>2537</v>
      </c>
      <c r="B201" s="256" t="s">
        <v>2538</v>
      </c>
      <c r="C201" s="256" t="s">
        <v>2548</v>
      </c>
      <c r="D201" s="256" t="s">
        <v>3180</v>
      </c>
      <c r="E201" s="257" t="s">
        <v>2540</v>
      </c>
      <c r="F201" s="256" t="s">
        <v>2540</v>
      </c>
      <c r="G201" s="256">
        <v>97129</v>
      </c>
      <c r="H201" s="256" t="s">
        <v>162</v>
      </c>
      <c r="I201" s="256" t="s">
        <v>7</v>
      </c>
      <c r="J201" s="256" t="s">
        <v>2541</v>
      </c>
      <c r="K201" s="257" t="s">
        <v>4944</v>
      </c>
      <c r="L201" s="256" t="s">
        <v>2542</v>
      </c>
    </row>
    <row r="202" spans="1:12" x14ac:dyDescent="0.25">
      <c r="A202" s="256" t="s">
        <v>2537</v>
      </c>
      <c r="B202" s="256" t="s">
        <v>2538</v>
      </c>
      <c r="C202" s="256" t="s">
        <v>2548</v>
      </c>
      <c r="D202" s="256" t="s">
        <v>3180</v>
      </c>
      <c r="E202" s="257" t="s">
        <v>2540</v>
      </c>
      <c r="F202" s="256" t="s">
        <v>2540</v>
      </c>
      <c r="G202" s="256">
        <v>97130</v>
      </c>
      <c r="H202" s="256" t="s">
        <v>163</v>
      </c>
      <c r="I202" s="256" t="s">
        <v>7</v>
      </c>
      <c r="J202" s="256" t="s">
        <v>2541</v>
      </c>
      <c r="K202" s="257" t="s">
        <v>14040</v>
      </c>
      <c r="L202" s="256" t="s">
        <v>2542</v>
      </c>
    </row>
    <row r="203" spans="1:12" x14ac:dyDescent="0.25">
      <c r="A203" s="256" t="s">
        <v>2537</v>
      </c>
      <c r="B203" s="256" t="s">
        <v>2538</v>
      </c>
      <c r="C203" s="256" t="s">
        <v>2548</v>
      </c>
      <c r="D203" s="256" t="s">
        <v>3180</v>
      </c>
      <c r="E203" s="257" t="s">
        <v>2540</v>
      </c>
      <c r="F203" s="256" t="s">
        <v>2540</v>
      </c>
      <c r="G203" s="256">
        <v>97131</v>
      </c>
      <c r="H203" s="256" t="s">
        <v>164</v>
      </c>
      <c r="I203" s="256" t="s">
        <v>7</v>
      </c>
      <c r="J203" s="256" t="s">
        <v>2541</v>
      </c>
      <c r="K203" s="257" t="s">
        <v>14041</v>
      </c>
      <c r="L203" s="256" t="s">
        <v>2542</v>
      </c>
    </row>
    <row r="204" spans="1:12" x14ac:dyDescent="0.25">
      <c r="A204" s="256" t="s">
        <v>2537</v>
      </c>
      <c r="B204" s="256" t="s">
        <v>2538</v>
      </c>
      <c r="C204" s="256" t="s">
        <v>2548</v>
      </c>
      <c r="D204" s="256" t="s">
        <v>3180</v>
      </c>
      <c r="E204" s="257" t="s">
        <v>2540</v>
      </c>
      <c r="F204" s="256" t="s">
        <v>2540</v>
      </c>
      <c r="G204" s="256">
        <v>97132</v>
      </c>
      <c r="H204" s="256" t="s">
        <v>165</v>
      </c>
      <c r="I204" s="256" t="s">
        <v>7</v>
      </c>
      <c r="J204" s="256" t="s">
        <v>2541</v>
      </c>
      <c r="K204" s="257" t="s">
        <v>14042</v>
      </c>
      <c r="L204" s="256" t="s">
        <v>2542</v>
      </c>
    </row>
    <row r="205" spans="1:12" x14ac:dyDescent="0.25">
      <c r="A205" s="256" t="s">
        <v>2537</v>
      </c>
      <c r="B205" s="256" t="s">
        <v>2538</v>
      </c>
      <c r="C205" s="256" t="s">
        <v>2548</v>
      </c>
      <c r="D205" s="256" t="s">
        <v>3180</v>
      </c>
      <c r="E205" s="257" t="s">
        <v>2540</v>
      </c>
      <c r="F205" s="256" t="s">
        <v>2540</v>
      </c>
      <c r="G205" s="256">
        <v>97133</v>
      </c>
      <c r="H205" s="256" t="s">
        <v>166</v>
      </c>
      <c r="I205" s="256" t="s">
        <v>7</v>
      </c>
      <c r="J205" s="256" t="s">
        <v>2541</v>
      </c>
      <c r="K205" s="257" t="s">
        <v>5252</v>
      </c>
      <c r="L205" s="256" t="s">
        <v>2542</v>
      </c>
    </row>
    <row r="206" spans="1:12" x14ac:dyDescent="0.25">
      <c r="A206" s="256" t="s">
        <v>2537</v>
      </c>
      <c r="B206" s="256" t="s">
        <v>2538</v>
      </c>
      <c r="C206" s="256" t="s">
        <v>2548</v>
      </c>
      <c r="D206" s="256" t="s">
        <v>3180</v>
      </c>
      <c r="E206" s="257" t="s">
        <v>2540</v>
      </c>
      <c r="F206" s="256" t="s">
        <v>2540</v>
      </c>
      <c r="G206" s="256">
        <v>97134</v>
      </c>
      <c r="H206" s="256" t="s">
        <v>167</v>
      </c>
      <c r="I206" s="256" t="s">
        <v>7</v>
      </c>
      <c r="J206" s="256" t="s">
        <v>2545</v>
      </c>
      <c r="K206" s="257" t="s">
        <v>6265</v>
      </c>
      <c r="L206" s="256" t="s">
        <v>2542</v>
      </c>
    </row>
    <row r="207" spans="1:12" x14ac:dyDescent="0.25">
      <c r="A207" s="256" t="s">
        <v>2537</v>
      </c>
      <c r="B207" s="256" t="s">
        <v>2538</v>
      </c>
      <c r="C207" s="256" t="s">
        <v>2548</v>
      </c>
      <c r="D207" s="256" t="s">
        <v>3180</v>
      </c>
      <c r="E207" s="257" t="s">
        <v>2540</v>
      </c>
      <c r="F207" s="256" t="s">
        <v>2540</v>
      </c>
      <c r="G207" s="256">
        <v>97135</v>
      </c>
      <c r="H207" s="256" t="s">
        <v>168</v>
      </c>
      <c r="I207" s="256" t="s">
        <v>7</v>
      </c>
      <c r="J207" s="256" t="s">
        <v>2541</v>
      </c>
      <c r="K207" s="257" t="s">
        <v>13750</v>
      </c>
      <c r="L207" s="256" t="s">
        <v>2542</v>
      </c>
    </row>
    <row r="208" spans="1:12" x14ac:dyDescent="0.25">
      <c r="A208" s="256" t="s">
        <v>2537</v>
      </c>
      <c r="B208" s="256" t="s">
        <v>2538</v>
      </c>
      <c r="C208" s="256" t="s">
        <v>2548</v>
      </c>
      <c r="D208" s="256" t="s">
        <v>3180</v>
      </c>
      <c r="E208" s="257" t="s">
        <v>2540</v>
      </c>
      <c r="F208" s="256" t="s">
        <v>2540</v>
      </c>
      <c r="G208" s="256">
        <v>97136</v>
      </c>
      <c r="H208" s="256" t="s">
        <v>169</v>
      </c>
      <c r="I208" s="256" t="s">
        <v>7</v>
      </c>
      <c r="J208" s="256" t="s">
        <v>2541</v>
      </c>
      <c r="K208" s="257" t="s">
        <v>5086</v>
      </c>
      <c r="L208" s="256" t="s">
        <v>2542</v>
      </c>
    </row>
    <row r="209" spans="1:12" x14ac:dyDescent="0.25">
      <c r="A209" s="256" t="s">
        <v>2537</v>
      </c>
      <c r="B209" s="256" t="s">
        <v>2538</v>
      </c>
      <c r="C209" s="256" t="s">
        <v>2548</v>
      </c>
      <c r="D209" s="256" t="s">
        <v>3180</v>
      </c>
      <c r="E209" s="257" t="s">
        <v>2540</v>
      </c>
      <c r="F209" s="256" t="s">
        <v>2540</v>
      </c>
      <c r="G209" s="256">
        <v>97137</v>
      </c>
      <c r="H209" s="256" t="s">
        <v>170</v>
      </c>
      <c r="I209" s="256" t="s">
        <v>7</v>
      </c>
      <c r="J209" s="256" t="s">
        <v>2541</v>
      </c>
      <c r="K209" s="257" t="s">
        <v>5411</v>
      </c>
      <c r="L209" s="256" t="s">
        <v>2542</v>
      </c>
    </row>
    <row r="210" spans="1:12" x14ac:dyDescent="0.25">
      <c r="A210" s="256" t="s">
        <v>2537</v>
      </c>
      <c r="B210" s="256" t="s">
        <v>2538</v>
      </c>
      <c r="C210" s="256" t="s">
        <v>2548</v>
      </c>
      <c r="D210" s="256" t="s">
        <v>3180</v>
      </c>
      <c r="E210" s="257" t="s">
        <v>2540</v>
      </c>
      <c r="F210" s="256" t="s">
        <v>2540</v>
      </c>
      <c r="G210" s="256">
        <v>97138</v>
      </c>
      <c r="H210" s="256" t="s">
        <v>171</v>
      </c>
      <c r="I210" s="256" t="s">
        <v>7</v>
      </c>
      <c r="J210" s="256" t="s">
        <v>2541</v>
      </c>
      <c r="K210" s="257" t="s">
        <v>5081</v>
      </c>
      <c r="L210" s="256" t="s">
        <v>2542</v>
      </c>
    </row>
    <row r="211" spans="1:12" x14ac:dyDescent="0.25">
      <c r="A211" s="256" t="s">
        <v>2537</v>
      </c>
      <c r="B211" s="256" t="s">
        <v>2538</v>
      </c>
      <c r="C211" s="256" t="s">
        <v>2548</v>
      </c>
      <c r="D211" s="256" t="s">
        <v>3180</v>
      </c>
      <c r="E211" s="257" t="s">
        <v>2540</v>
      </c>
      <c r="F211" s="256" t="s">
        <v>2540</v>
      </c>
      <c r="G211" s="256">
        <v>97139</v>
      </c>
      <c r="H211" s="256" t="s">
        <v>172</v>
      </c>
      <c r="I211" s="256" t="s">
        <v>7</v>
      </c>
      <c r="J211" s="256" t="s">
        <v>2541</v>
      </c>
      <c r="K211" s="257" t="s">
        <v>14043</v>
      </c>
      <c r="L211" s="256" t="s">
        <v>2542</v>
      </c>
    </row>
    <row r="212" spans="1:12" x14ac:dyDescent="0.25">
      <c r="A212" s="256" t="s">
        <v>2537</v>
      </c>
      <c r="B212" s="256" t="s">
        <v>2538</v>
      </c>
      <c r="C212" s="256" t="s">
        <v>2548</v>
      </c>
      <c r="D212" s="256" t="s">
        <v>3180</v>
      </c>
      <c r="E212" s="257" t="s">
        <v>2540</v>
      </c>
      <c r="F212" s="256" t="s">
        <v>2540</v>
      </c>
      <c r="G212" s="256">
        <v>97140</v>
      </c>
      <c r="H212" s="256" t="s">
        <v>173</v>
      </c>
      <c r="I212" s="256" t="s">
        <v>7</v>
      </c>
      <c r="J212" s="256" t="s">
        <v>2541</v>
      </c>
      <c r="K212" s="257" t="s">
        <v>13371</v>
      </c>
      <c r="L212" s="256" t="s">
        <v>2542</v>
      </c>
    </row>
    <row r="213" spans="1:12" x14ac:dyDescent="0.25">
      <c r="A213" s="256" t="s">
        <v>2537</v>
      </c>
      <c r="B213" s="256" t="s">
        <v>2538</v>
      </c>
      <c r="C213" s="256" t="s">
        <v>5256</v>
      </c>
      <c r="D213" s="256" t="s">
        <v>5257</v>
      </c>
      <c r="E213" s="257" t="s">
        <v>2540</v>
      </c>
      <c r="F213" s="256" t="s">
        <v>2540</v>
      </c>
      <c r="G213" s="256">
        <v>103089</v>
      </c>
      <c r="H213" s="256" t="s">
        <v>5258</v>
      </c>
      <c r="I213" s="256" t="s">
        <v>7</v>
      </c>
      <c r="J213" s="256" t="s">
        <v>2541</v>
      </c>
      <c r="K213" s="257" t="s">
        <v>4655</v>
      </c>
      <c r="L213" s="256" t="s">
        <v>2542</v>
      </c>
    </row>
    <row r="214" spans="1:12" x14ac:dyDescent="0.25">
      <c r="A214" s="256" t="s">
        <v>2537</v>
      </c>
      <c r="B214" s="256" t="s">
        <v>2538</v>
      </c>
      <c r="C214" s="256" t="s">
        <v>5256</v>
      </c>
      <c r="D214" s="256" t="s">
        <v>5257</v>
      </c>
      <c r="E214" s="257" t="s">
        <v>2540</v>
      </c>
      <c r="F214" s="256" t="s">
        <v>2540</v>
      </c>
      <c r="G214" s="256">
        <v>103090</v>
      </c>
      <c r="H214" s="256" t="s">
        <v>5259</v>
      </c>
      <c r="I214" s="256" t="s">
        <v>7</v>
      </c>
      <c r="J214" s="256" t="s">
        <v>2541</v>
      </c>
      <c r="K214" s="257" t="s">
        <v>5114</v>
      </c>
      <c r="L214" s="256" t="s">
        <v>2542</v>
      </c>
    </row>
    <row r="215" spans="1:12" x14ac:dyDescent="0.25">
      <c r="A215" s="256" t="s">
        <v>2537</v>
      </c>
      <c r="B215" s="256" t="s">
        <v>2538</v>
      </c>
      <c r="C215" s="256" t="s">
        <v>5256</v>
      </c>
      <c r="D215" s="256" t="s">
        <v>5257</v>
      </c>
      <c r="E215" s="257" t="s">
        <v>2540</v>
      </c>
      <c r="F215" s="256" t="s">
        <v>2540</v>
      </c>
      <c r="G215" s="256">
        <v>103091</v>
      </c>
      <c r="H215" s="256" t="s">
        <v>5260</v>
      </c>
      <c r="I215" s="256" t="s">
        <v>7</v>
      </c>
      <c r="J215" s="256" t="s">
        <v>2541</v>
      </c>
      <c r="K215" s="257" t="s">
        <v>5458</v>
      </c>
      <c r="L215" s="256" t="s">
        <v>2542</v>
      </c>
    </row>
    <row r="216" spans="1:12" x14ac:dyDescent="0.25">
      <c r="A216" s="256" t="s">
        <v>2537</v>
      </c>
      <c r="B216" s="256" t="s">
        <v>2538</v>
      </c>
      <c r="C216" s="256" t="s">
        <v>5256</v>
      </c>
      <c r="D216" s="256" t="s">
        <v>5257</v>
      </c>
      <c r="E216" s="257" t="s">
        <v>2540</v>
      </c>
      <c r="F216" s="256" t="s">
        <v>2540</v>
      </c>
      <c r="G216" s="256">
        <v>103092</v>
      </c>
      <c r="H216" s="256" t="s">
        <v>5261</v>
      </c>
      <c r="I216" s="256" t="s">
        <v>7</v>
      </c>
      <c r="J216" s="256" t="s">
        <v>2541</v>
      </c>
      <c r="K216" s="257" t="s">
        <v>13482</v>
      </c>
      <c r="L216" s="256" t="s">
        <v>2542</v>
      </c>
    </row>
    <row r="217" spans="1:12" x14ac:dyDescent="0.25">
      <c r="A217" s="256" t="s">
        <v>2537</v>
      </c>
      <c r="B217" s="256" t="s">
        <v>2538</v>
      </c>
      <c r="C217" s="256" t="s">
        <v>5256</v>
      </c>
      <c r="D217" s="256" t="s">
        <v>5257</v>
      </c>
      <c r="E217" s="257" t="s">
        <v>2540</v>
      </c>
      <c r="F217" s="256" t="s">
        <v>2540</v>
      </c>
      <c r="G217" s="256">
        <v>103093</v>
      </c>
      <c r="H217" s="256" t="s">
        <v>5262</v>
      </c>
      <c r="I217" s="256" t="s">
        <v>7</v>
      </c>
      <c r="J217" s="256" t="s">
        <v>2541</v>
      </c>
      <c r="K217" s="257" t="s">
        <v>14044</v>
      </c>
      <c r="L217" s="256" t="s">
        <v>2542</v>
      </c>
    </row>
    <row r="218" spans="1:12" x14ac:dyDescent="0.25">
      <c r="A218" s="256" t="s">
        <v>2537</v>
      </c>
      <c r="B218" s="256" t="s">
        <v>2538</v>
      </c>
      <c r="C218" s="256" t="s">
        <v>5256</v>
      </c>
      <c r="D218" s="256" t="s">
        <v>5257</v>
      </c>
      <c r="E218" s="257" t="s">
        <v>2540</v>
      </c>
      <c r="F218" s="256" t="s">
        <v>2540</v>
      </c>
      <c r="G218" s="256">
        <v>103094</v>
      </c>
      <c r="H218" s="256" t="s">
        <v>5263</v>
      </c>
      <c r="I218" s="256" t="s">
        <v>7</v>
      </c>
      <c r="J218" s="256" t="s">
        <v>2541</v>
      </c>
      <c r="K218" s="257" t="s">
        <v>13644</v>
      </c>
      <c r="L218" s="256" t="s">
        <v>2542</v>
      </c>
    </row>
    <row r="219" spans="1:12" x14ac:dyDescent="0.25">
      <c r="A219" s="256" t="s">
        <v>2537</v>
      </c>
      <c r="B219" s="256" t="s">
        <v>2538</v>
      </c>
      <c r="C219" s="256" t="s">
        <v>5256</v>
      </c>
      <c r="D219" s="256" t="s">
        <v>5257</v>
      </c>
      <c r="E219" s="257" t="s">
        <v>2540</v>
      </c>
      <c r="F219" s="256" t="s">
        <v>2540</v>
      </c>
      <c r="G219" s="256">
        <v>103095</v>
      </c>
      <c r="H219" s="256" t="s">
        <v>5264</v>
      </c>
      <c r="I219" s="256" t="s">
        <v>7</v>
      </c>
      <c r="J219" s="256" t="s">
        <v>2541</v>
      </c>
      <c r="K219" s="257" t="s">
        <v>14045</v>
      </c>
      <c r="L219" s="256" t="s">
        <v>2542</v>
      </c>
    </row>
    <row r="220" spans="1:12" x14ac:dyDescent="0.25">
      <c r="A220" s="256" t="s">
        <v>2537</v>
      </c>
      <c r="B220" s="256" t="s">
        <v>2538</v>
      </c>
      <c r="C220" s="256" t="s">
        <v>5256</v>
      </c>
      <c r="D220" s="256" t="s">
        <v>5257</v>
      </c>
      <c r="E220" s="257" t="s">
        <v>2540</v>
      </c>
      <c r="F220" s="256" t="s">
        <v>2540</v>
      </c>
      <c r="G220" s="256">
        <v>103096</v>
      </c>
      <c r="H220" s="256" t="s">
        <v>5265</v>
      </c>
      <c r="I220" s="256" t="s">
        <v>7</v>
      </c>
      <c r="J220" s="256" t="s">
        <v>2541</v>
      </c>
      <c r="K220" s="257" t="s">
        <v>14046</v>
      </c>
      <c r="L220" s="256" t="s">
        <v>2542</v>
      </c>
    </row>
    <row r="221" spans="1:12" x14ac:dyDescent="0.25">
      <c r="A221" s="256" t="s">
        <v>2537</v>
      </c>
      <c r="B221" s="256" t="s">
        <v>2538</v>
      </c>
      <c r="C221" s="256" t="s">
        <v>5256</v>
      </c>
      <c r="D221" s="256" t="s">
        <v>5257</v>
      </c>
      <c r="E221" s="257" t="s">
        <v>2540</v>
      </c>
      <c r="F221" s="256" t="s">
        <v>2540</v>
      </c>
      <c r="G221" s="256">
        <v>103097</v>
      </c>
      <c r="H221" s="256" t="s">
        <v>5266</v>
      </c>
      <c r="I221" s="256" t="s">
        <v>7</v>
      </c>
      <c r="J221" s="256" t="s">
        <v>2541</v>
      </c>
      <c r="K221" s="257" t="s">
        <v>14047</v>
      </c>
      <c r="L221" s="256" t="s">
        <v>2542</v>
      </c>
    </row>
    <row r="222" spans="1:12" x14ac:dyDescent="0.25">
      <c r="A222" s="256" t="s">
        <v>2537</v>
      </c>
      <c r="B222" s="256" t="s">
        <v>2538</v>
      </c>
      <c r="C222" s="256" t="s">
        <v>5256</v>
      </c>
      <c r="D222" s="256" t="s">
        <v>5257</v>
      </c>
      <c r="E222" s="257" t="s">
        <v>2540</v>
      </c>
      <c r="F222" s="256" t="s">
        <v>2540</v>
      </c>
      <c r="G222" s="256">
        <v>103098</v>
      </c>
      <c r="H222" s="256" t="s">
        <v>5267</v>
      </c>
      <c r="I222" s="256" t="s">
        <v>7</v>
      </c>
      <c r="J222" s="256" t="s">
        <v>2541</v>
      </c>
      <c r="K222" s="257" t="s">
        <v>14048</v>
      </c>
      <c r="L222" s="256" t="s">
        <v>2542</v>
      </c>
    </row>
    <row r="223" spans="1:12" x14ac:dyDescent="0.25">
      <c r="A223" s="256" t="s">
        <v>2537</v>
      </c>
      <c r="B223" s="256" t="s">
        <v>2538</v>
      </c>
      <c r="C223" s="256" t="s">
        <v>5256</v>
      </c>
      <c r="D223" s="256" t="s">
        <v>5257</v>
      </c>
      <c r="E223" s="257" t="s">
        <v>2540</v>
      </c>
      <c r="F223" s="256" t="s">
        <v>2540</v>
      </c>
      <c r="G223" s="256">
        <v>103099</v>
      </c>
      <c r="H223" s="256" t="s">
        <v>5268</v>
      </c>
      <c r="I223" s="256" t="s">
        <v>7</v>
      </c>
      <c r="J223" s="256" t="s">
        <v>2541</v>
      </c>
      <c r="K223" s="257" t="s">
        <v>14049</v>
      </c>
      <c r="L223" s="256" t="s">
        <v>2542</v>
      </c>
    </row>
    <row r="224" spans="1:12" x14ac:dyDescent="0.25">
      <c r="A224" s="256" t="s">
        <v>2537</v>
      </c>
      <c r="B224" s="256" t="s">
        <v>2538</v>
      </c>
      <c r="C224" s="256" t="s">
        <v>5256</v>
      </c>
      <c r="D224" s="256" t="s">
        <v>5257</v>
      </c>
      <c r="E224" s="257" t="s">
        <v>2540</v>
      </c>
      <c r="F224" s="256" t="s">
        <v>2540</v>
      </c>
      <c r="G224" s="256">
        <v>103100</v>
      </c>
      <c r="H224" s="256" t="s">
        <v>5269</v>
      </c>
      <c r="I224" s="256" t="s">
        <v>7</v>
      </c>
      <c r="J224" s="256" t="s">
        <v>2541</v>
      </c>
      <c r="K224" s="257" t="s">
        <v>14050</v>
      </c>
      <c r="L224" s="256" t="s">
        <v>2542</v>
      </c>
    </row>
    <row r="225" spans="1:12" x14ac:dyDescent="0.25">
      <c r="A225" s="256" t="s">
        <v>2537</v>
      </c>
      <c r="B225" s="256" t="s">
        <v>2538</v>
      </c>
      <c r="C225" s="256" t="s">
        <v>5256</v>
      </c>
      <c r="D225" s="256" t="s">
        <v>5257</v>
      </c>
      <c r="E225" s="257" t="s">
        <v>2540</v>
      </c>
      <c r="F225" s="256" t="s">
        <v>2540</v>
      </c>
      <c r="G225" s="256">
        <v>103101</v>
      </c>
      <c r="H225" s="256" t="s">
        <v>5270</v>
      </c>
      <c r="I225" s="256" t="s">
        <v>7</v>
      </c>
      <c r="J225" s="256" t="s">
        <v>2541</v>
      </c>
      <c r="K225" s="257" t="s">
        <v>14051</v>
      </c>
      <c r="L225" s="256" t="s">
        <v>2542</v>
      </c>
    </row>
    <row r="226" spans="1:12" x14ac:dyDescent="0.25">
      <c r="A226" s="256" t="s">
        <v>2537</v>
      </c>
      <c r="B226" s="256" t="s">
        <v>2538</v>
      </c>
      <c r="C226" s="256" t="s">
        <v>5256</v>
      </c>
      <c r="D226" s="256" t="s">
        <v>5257</v>
      </c>
      <c r="E226" s="257" t="s">
        <v>2540</v>
      </c>
      <c r="F226" s="256" t="s">
        <v>2540</v>
      </c>
      <c r="G226" s="256">
        <v>103102</v>
      </c>
      <c r="H226" s="256" t="s">
        <v>5271</v>
      </c>
      <c r="I226" s="256" t="s">
        <v>7</v>
      </c>
      <c r="J226" s="256" t="s">
        <v>2541</v>
      </c>
      <c r="K226" s="257" t="s">
        <v>14052</v>
      </c>
      <c r="L226" s="256" t="s">
        <v>2542</v>
      </c>
    </row>
    <row r="227" spans="1:12" x14ac:dyDescent="0.25">
      <c r="A227" s="256" t="s">
        <v>2537</v>
      </c>
      <c r="B227" s="256" t="s">
        <v>2538</v>
      </c>
      <c r="C227" s="256" t="s">
        <v>5256</v>
      </c>
      <c r="D227" s="256" t="s">
        <v>5257</v>
      </c>
      <c r="E227" s="257" t="s">
        <v>2540</v>
      </c>
      <c r="F227" s="256" t="s">
        <v>2540</v>
      </c>
      <c r="G227" s="256">
        <v>103103</v>
      </c>
      <c r="H227" s="256" t="s">
        <v>5272</v>
      </c>
      <c r="I227" s="256" t="s">
        <v>7</v>
      </c>
      <c r="J227" s="256" t="s">
        <v>2541</v>
      </c>
      <c r="K227" s="257" t="s">
        <v>13810</v>
      </c>
      <c r="L227" s="256" t="s">
        <v>2542</v>
      </c>
    </row>
    <row r="228" spans="1:12" x14ac:dyDescent="0.25">
      <c r="A228" s="256" t="s">
        <v>2537</v>
      </c>
      <c r="B228" s="256" t="s">
        <v>2538</v>
      </c>
      <c r="C228" s="256" t="s">
        <v>5256</v>
      </c>
      <c r="D228" s="256" t="s">
        <v>5257</v>
      </c>
      <c r="E228" s="257" t="s">
        <v>2540</v>
      </c>
      <c r="F228" s="256" t="s">
        <v>2540</v>
      </c>
      <c r="G228" s="256">
        <v>103104</v>
      </c>
      <c r="H228" s="256" t="s">
        <v>5273</v>
      </c>
      <c r="I228" s="256" t="s">
        <v>7</v>
      </c>
      <c r="J228" s="256" t="s">
        <v>2541</v>
      </c>
      <c r="K228" s="257" t="s">
        <v>14053</v>
      </c>
      <c r="L228" s="256" t="s">
        <v>2542</v>
      </c>
    </row>
    <row r="229" spans="1:12" x14ac:dyDescent="0.25">
      <c r="A229" s="256" t="s">
        <v>2537</v>
      </c>
      <c r="B229" s="256" t="s">
        <v>2538</v>
      </c>
      <c r="C229" s="256" t="s">
        <v>5256</v>
      </c>
      <c r="D229" s="256" t="s">
        <v>5257</v>
      </c>
      <c r="E229" s="257" t="s">
        <v>2540</v>
      </c>
      <c r="F229" s="256" t="s">
        <v>2540</v>
      </c>
      <c r="G229" s="256">
        <v>103105</v>
      </c>
      <c r="H229" s="256" t="s">
        <v>5274</v>
      </c>
      <c r="I229" s="256" t="s">
        <v>12</v>
      </c>
      <c r="J229" s="256" t="s">
        <v>2541</v>
      </c>
      <c r="K229" s="257" t="s">
        <v>14054</v>
      </c>
      <c r="L229" s="256" t="s">
        <v>2542</v>
      </c>
    </row>
    <row r="230" spans="1:12" x14ac:dyDescent="0.25">
      <c r="A230" s="256" t="s">
        <v>2537</v>
      </c>
      <c r="B230" s="256" t="s">
        <v>2538</v>
      </c>
      <c r="C230" s="256" t="s">
        <v>5256</v>
      </c>
      <c r="D230" s="256" t="s">
        <v>5257</v>
      </c>
      <c r="E230" s="257" t="s">
        <v>2540</v>
      </c>
      <c r="F230" s="256" t="s">
        <v>2540</v>
      </c>
      <c r="G230" s="256">
        <v>103106</v>
      </c>
      <c r="H230" s="256" t="s">
        <v>5276</v>
      </c>
      <c r="I230" s="256" t="s">
        <v>12</v>
      </c>
      <c r="J230" s="256" t="s">
        <v>2541</v>
      </c>
      <c r="K230" s="257" t="s">
        <v>14055</v>
      </c>
      <c r="L230" s="256" t="s">
        <v>2542</v>
      </c>
    </row>
    <row r="231" spans="1:12" x14ac:dyDescent="0.25">
      <c r="A231" s="256" t="s">
        <v>2537</v>
      </c>
      <c r="B231" s="256" t="s">
        <v>2538</v>
      </c>
      <c r="C231" s="256" t="s">
        <v>5256</v>
      </c>
      <c r="D231" s="256" t="s">
        <v>5257</v>
      </c>
      <c r="E231" s="257" t="s">
        <v>2540</v>
      </c>
      <c r="F231" s="256" t="s">
        <v>2540</v>
      </c>
      <c r="G231" s="256">
        <v>103107</v>
      </c>
      <c r="H231" s="256" t="s">
        <v>5277</v>
      </c>
      <c r="I231" s="256" t="s">
        <v>12</v>
      </c>
      <c r="J231" s="256" t="s">
        <v>2541</v>
      </c>
      <c r="K231" s="257" t="s">
        <v>13437</v>
      </c>
      <c r="L231" s="256" t="s">
        <v>2542</v>
      </c>
    </row>
    <row r="232" spans="1:12" x14ac:dyDescent="0.25">
      <c r="A232" s="256" t="s">
        <v>2537</v>
      </c>
      <c r="B232" s="256" t="s">
        <v>2538</v>
      </c>
      <c r="C232" s="256" t="s">
        <v>5256</v>
      </c>
      <c r="D232" s="256" t="s">
        <v>5257</v>
      </c>
      <c r="E232" s="257" t="s">
        <v>2540</v>
      </c>
      <c r="F232" s="256" t="s">
        <v>2540</v>
      </c>
      <c r="G232" s="256">
        <v>103108</v>
      </c>
      <c r="H232" s="256" t="s">
        <v>5278</v>
      </c>
      <c r="I232" s="256" t="s">
        <v>12</v>
      </c>
      <c r="J232" s="256" t="s">
        <v>2541</v>
      </c>
      <c r="K232" s="257" t="s">
        <v>13207</v>
      </c>
      <c r="L232" s="256" t="s">
        <v>2542</v>
      </c>
    </row>
    <row r="233" spans="1:12" x14ac:dyDescent="0.25">
      <c r="A233" s="256" t="s">
        <v>2537</v>
      </c>
      <c r="B233" s="256" t="s">
        <v>2538</v>
      </c>
      <c r="C233" s="256" t="s">
        <v>5256</v>
      </c>
      <c r="D233" s="256" t="s">
        <v>5257</v>
      </c>
      <c r="E233" s="257" t="s">
        <v>2540</v>
      </c>
      <c r="F233" s="256" t="s">
        <v>2540</v>
      </c>
      <c r="G233" s="256">
        <v>103109</v>
      </c>
      <c r="H233" s="256" t="s">
        <v>5279</v>
      </c>
      <c r="I233" s="256" t="s">
        <v>12</v>
      </c>
      <c r="J233" s="256" t="s">
        <v>2541</v>
      </c>
      <c r="K233" s="257" t="s">
        <v>14056</v>
      </c>
      <c r="L233" s="256" t="s">
        <v>2542</v>
      </c>
    </row>
    <row r="234" spans="1:12" x14ac:dyDescent="0.25">
      <c r="A234" s="256" t="s">
        <v>2537</v>
      </c>
      <c r="B234" s="256" t="s">
        <v>2538</v>
      </c>
      <c r="C234" s="256" t="s">
        <v>5256</v>
      </c>
      <c r="D234" s="256" t="s">
        <v>5257</v>
      </c>
      <c r="E234" s="257" t="s">
        <v>2540</v>
      </c>
      <c r="F234" s="256" t="s">
        <v>2540</v>
      </c>
      <c r="G234" s="256">
        <v>103110</v>
      </c>
      <c r="H234" s="256" t="s">
        <v>5280</v>
      </c>
      <c r="I234" s="256" t="s">
        <v>12</v>
      </c>
      <c r="J234" s="256" t="s">
        <v>2541</v>
      </c>
      <c r="K234" s="257" t="s">
        <v>14057</v>
      </c>
      <c r="L234" s="256" t="s">
        <v>2542</v>
      </c>
    </row>
    <row r="235" spans="1:12" x14ac:dyDescent="0.25">
      <c r="A235" s="256" t="s">
        <v>2537</v>
      </c>
      <c r="B235" s="256" t="s">
        <v>2538</v>
      </c>
      <c r="C235" s="256" t="s">
        <v>5256</v>
      </c>
      <c r="D235" s="256" t="s">
        <v>5257</v>
      </c>
      <c r="E235" s="257" t="s">
        <v>2540</v>
      </c>
      <c r="F235" s="256" t="s">
        <v>2540</v>
      </c>
      <c r="G235" s="256">
        <v>103111</v>
      </c>
      <c r="H235" s="256" t="s">
        <v>5281</v>
      </c>
      <c r="I235" s="256" t="s">
        <v>12</v>
      </c>
      <c r="J235" s="256" t="s">
        <v>2541</v>
      </c>
      <c r="K235" s="257" t="s">
        <v>14058</v>
      </c>
      <c r="L235" s="256" t="s">
        <v>2542</v>
      </c>
    </row>
    <row r="236" spans="1:12" x14ac:dyDescent="0.25">
      <c r="A236" s="256" t="s">
        <v>2537</v>
      </c>
      <c r="B236" s="256" t="s">
        <v>2538</v>
      </c>
      <c r="C236" s="256" t="s">
        <v>5256</v>
      </c>
      <c r="D236" s="256" t="s">
        <v>5257</v>
      </c>
      <c r="E236" s="257" t="s">
        <v>2540</v>
      </c>
      <c r="F236" s="256" t="s">
        <v>2540</v>
      </c>
      <c r="G236" s="256">
        <v>103112</v>
      </c>
      <c r="H236" s="256" t="s">
        <v>5282</v>
      </c>
      <c r="I236" s="256" t="s">
        <v>12</v>
      </c>
      <c r="J236" s="256" t="s">
        <v>2541</v>
      </c>
      <c r="K236" s="257" t="s">
        <v>14059</v>
      </c>
      <c r="L236" s="256" t="s">
        <v>2542</v>
      </c>
    </row>
    <row r="237" spans="1:12" x14ac:dyDescent="0.25">
      <c r="A237" s="256" t="s">
        <v>2537</v>
      </c>
      <c r="B237" s="256" t="s">
        <v>2538</v>
      </c>
      <c r="C237" s="256" t="s">
        <v>5256</v>
      </c>
      <c r="D237" s="256" t="s">
        <v>5257</v>
      </c>
      <c r="E237" s="257" t="s">
        <v>2540</v>
      </c>
      <c r="F237" s="256" t="s">
        <v>2540</v>
      </c>
      <c r="G237" s="256">
        <v>103113</v>
      </c>
      <c r="H237" s="256" t="s">
        <v>5283</v>
      </c>
      <c r="I237" s="256" t="s">
        <v>12</v>
      </c>
      <c r="J237" s="256" t="s">
        <v>2541</v>
      </c>
      <c r="K237" s="257" t="s">
        <v>14060</v>
      </c>
      <c r="L237" s="256" t="s">
        <v>2542</v>
      </c>
    </row>
    <row r="238" spans="1:12" x14ac:dyDescent="0.25">
      <c r="A238" s="256" t="s">
        <v>2537</v>
      </c>
      <c r="B238" s="256" t="s">
        <v>2538</v>
      </c>
      <c r="C238" s="256" t="s">
        <v>5256</v>
      </c>
      <c r="D238" s="256" t="s">
        <v>5257</v>
      </c>
      <c r="E238" s="257" t="s">
        <v>2540</v>
      </c>
      <c r="F238" s="256" t="s">
        <v>2540</v>
      </c>
      <c r="G238" s="256">
        <v>103114</v>
      </c>
      <c r="H238" s="256" t="s">
        <v>5284</v>
      </c>
      <c r="I238" s="256" t="s">
        <v>12</v>
      </c>
      <c r="J238" s="256" t="s">
        <v>2541</v>
      </c>
      <c r="K238" s="257" t="s">
        <v>14061</v>
      </c>
      <c r="L238" s="256" t="s">
        <v>2542</v>
      </c>
    </row>
    <row r="239" spans="1:12" x14ac:dyDescent="0.25">
      <c r="A239" s="256" t="s">
        <v>2537</v>
      </c>
      <c r="B239" s="256" t="s">
        <v>2538</v>
      </c>
      <c r="C239" s="256" t="s">
        <v>5256</v>
      </c>
      <c r="D239" s="256" t="s">
        <v>5257</v>
      </c>
      <c r="E239" s="257" t="s">
        <v>2540</v>
      </c>
      <c r="F239" s="256" t="s">
        <v>2540</v>
      </c>
      <c r="G239" s="256">
        <v>103115</v>
      </c>
      <c r="H239" s="256" t="s">
        <v>5285</v>
      </c>
      <c r="I239" s="256" t="s">
        <v>12</v>
      </c>
      <c r="J239" s="256" t="s">
        <v>2541</v>
      </c>
      <c r="K239" s="257" t="s">
        <v>14062</v>
      </c>
      <c r="L239" s="256" t="s">
        <v>2542</v>
      </c>
    </row>
    <row r="240" spans="1:12" x14ac:dyDescent="0.25">
      <c r="A240" s="256" t="s">
        <v>2537</v>
      </c>
      <c r="B240" s="256" t="s">
        <v>2538</v>
      </c>
      <c r="C240" s="256" t="s">
        <v>5256</v>
      </c>
      <c r="D240" s="256" t="s">
        <v>5257</v>
      </c>
      <c r="E240" s="257" t="s">
        <v>2540</v>
      </c>
      <c r="F240" s="256" t="s">
        <v>2540</v>
      </c>
      <c r="G240" s="256">
        <v>103116</v>
      </c>
      <c r="H240" s="256" t="s">
        <v>5286</v>
      </c>
      <c r="I240" s="256" t="s">
        <v>12</v>
      </c>
      <c r="J240" s="256" t="s">
        <v>2541</v>
      </c>
      <c r="K240" s="257" t="s">
        <v>14063</v>
      </c>
      <c r="L240" s="256" t="s">
        <v>2542</v>
      </c>
    </row>
    <row r="241" spans="1:12" x14ac:dyDescent="0.25">
      <c r="A241" s="256" t="s">
        <v>2537</v>
      </c>
      <c r="B241" s="256" t="s">
        <v>2538</v>
      </c>
      <c r="C241" s="256" t="s">
        <v>5256</v>
      </c>
      <c r="D241" s="256" t="s">
        <v>5257</v>
      </c>
      <c r="E241" s="257" t="s">
        <v>2540</v>
      </c>
      <c r="F241" s="256" t="s">
        <v>2540</v>
      </c>
      <c r="G241" s="256">
        <v>103117</v>
      </c>
      <c r="H241" s="256" t="s">
        <v>5287</v>
      </c>
      <c r="I241" s="256" t="s">
        <v>12</v>
      </c>
      <c r="J241" s="256" t="s">
        <v>2541</v>
      </c>
      <c r="K241" s="257" t="s">
        <v>14064</v>
      </c>
      <c r="L241" s="256" t="s">
        <v>2542</v>
      </c>
    </row>
    <row r="242" spans="1:12" x14ac:dyDescent="0.25">
      <c r="A242" s="256" t="s">
        <v>2537</v>
      </c>
      <c r="B242" s="256" t="s">
        <v>2538</v>
      </c>
      <c r="C242" s="256" t="s">
        <v>5256</v>
      </c>
      <c r="D242" s="256" t="s">
        <v>5257</v>
      </c>
      <c r="E242" s="257" t="s">
        <v>2540</v>
      </c>
      <c r="F242" s="256" t="s">
        <v>2540</v>
      </c>
      <c r="G242" s="256">
        <v>103118</v>
      </c>
      <c r="H242" s="256" t="s">
        <v>5288</v>
      </c>
      <c r="I242" s="256" t="s">
        <v>12</v>
      </c>
      <c r="J242" s="256" t="s">
        <v>2541</v>
      </c>
      <c r="K242" s="257" t="s">
        <v>14065</v>
      </c>
      <c r="L242" s="256" t="s">
        <v>2542</v>
      </c>
    </row>
    <row r="243" spans="1:12" x14ac:dyDescent="0.25">
      <c r="A243" s="256" t="s">
        <v>2537</v>
      </c>
      <c r="B243" s="256" t="s">
        <v>2538</v>
      </c>
      <c r="C243" s="256" t="s">
        <v>5256</v>
      </c>
      <c r="D243" s="256" t="s">
        <v>5257</v>
      </c>
      <c r="E243" s="257" t="s">
        <v>2540</v>
      </c>
      <c r="F243" s="256" t="s">
        <v>2540</v>
      </c>
      <c r="G243" s="256">
        <v>103119</v>
      </c>
      <c r="H243" s="256" t="s">
        <v>5289</v>
      </c>
      <c r="I243" s="256" t="s">
        <v>12</v>
      </c>
      <c r="J243" s="256" t="s">
        <v>2541</v>
      </c>
      <c r="K243" s="257" t="s">
        <v>14066</v>
      </c>
      <c r="L243" s="256" t="s">
        <v>2542</v>
      </c>
    </row>
    <row r="244" spans="1:12" x14ac:dyDescent="0.25">
      <c r="A244" s="256" t="s">
        <v>2537</v>
      </c>
      <c r="B244" s="256" t="s">
        <v>2538</v>
      </c>
      <c r="C244" s="256" t="s">
        <v>5256</v>
      </c>
      <c r="D244" s="256" t="s">
        <v>5257</v>
      </c>
      <c r="E244" s="257" t="s">
        <v>2540</v>
      </c>
      <c r="F244" s="256" t="s">
        <v>2540</v>
      </c>
      <c r="G244" s="256">
        <v>103120</v>
      </c>
      <c r="H244" s="256" t="s">
        <v>5290</v>
      </c>
      <c r="I244" s="256" t="s">
        <v>12</v>
      </c>
      <c r="J244" s="256" t="s">
        <v>2541</v>
      </c>
      <c r="K244" s="257" t="s">
        <v>14067</v>
      </c>
      <c r="L244" s="256" t="s">
        <v>2542</v>
      </c>
    </row>
    <row r="245" spans="1:12" x14ac:dyDescent="0.25">
      <c r="A245" s="256" t="s">
        <v>2537</v>
      </c>
      <c r="B245" s="256" t="s">
        <v>2538</v>
      </c>
      <c r="C245" s="256" t="s">
        <v>5256</v>
      </c>
      <c r="D245" s="256" t="s">
        <v>5257</v>
      </c>
      <c r="E245" s="257" t="s">
        <v>2540</v>
      </c>
      <c r="F245" s="256" t="s">
        <v>2540</v>
      </c>
      <c r="G245" s="256">
        <v>103121</v>
      </c>
      <c r="H245" s="256" t="s">
        <v>5291</v>
      </c>
      <c r="I245" s="256" t="s">
        <v>12</v>
      </c>
      <c r="J245" s="256" t="s">
        <v>2541</v>
      </c>
      <c r="K245" s="257" t="s">
        <v>14068</v>
      </c>
      <c r="L245" s="256" t="s">
        <v>2542</v>
      </c>
    </row>
    <row r="246" spans="1:12" x14ac:dyDescent="0.25">
      <c r="A246" s="256" t="s">
        <v>2537</v>
      </c>
      <c r="B246" s="256" t="s">
        <v>2538</v>
      </c>
      <c r="C246" s="256" t="s">
        <v>5256</v>
      </c>
      <c r="D246" s="256" t="s">
        <v>5257</v>
      </c>
      <c r="E246" s="257" t="s">
        <v>2540</v>
      </c>
      <c r="F246" s="256" t="s">
        <v>2540</v>
      </c>
      <c r="G246" s="256">
        <v>103122</v>
      </c>
      <c r="H246" s="256" t="s">
        <v>5292</v>
      </c>
      <c r="I246" s="256" t="s">
        <v>12</v>
      </c>
      <c r="J246" s="256" t="s">
        <v>2541</v>
      </c>
      <c r="K246" s="257" t="s">
        <v>14069</v>
      </c>
      <c r="L246" s="256" t="s">
        <v>2542</v>
      </c>
    </row>
    <row r="247" spans="1:12" x14ac:dyDescent="0.25">
      <c r="A247" s="256" t="s">
        <v>2537</v>
      </c>
      <c r="B247" s="256" t="s">
        <v>2538</v>
      </c>
      <c r="C247" s="256" t="s">
        <v>5256</v>
      </c>
      <c r="D247" s="256" t="s">
        <v>5257</v>
      </c>
      <c r="E247" s="257" t="s">
        <v>2540</v>
      </c>
      <c r="F247" s="256" t="s">
        <v>2540</v>
      </c>
      <c r="G247" s="256">
        <v>103123</v>
      </c>
      <c r="H247" s="256" t="s">
        <v>5293</v>
      </c>
      <c r="I247" s="256" t="s">
        <v>12</v>
      </c>
      <c r="J247" s="256" t="s">
        <v>2541</v>
      </c>
      <c r="K247" s="257" t="s">
        <v>14070</v>
      </c>
      <c r="L247" s="256" t="s">
        <v>2542</v>
      </c>
    </row>
    <row r="248" spans="1:12" x14ac:dyDescent="0.25">
      <c r="A248" s="256" t="s">
        <v>2537</v>
      </c>
      <c r="B248" s="256" t="s">
        <v>2538</v>
      </c>
      <c r="C248" s="256" t="s">
        <v>5256</v>
      </c>
      <c r="D248" s="256" t="s">
        <v>5257</v>
      </c>
      <c r="E248" s="257" t="s">
        <v>2540</v>
      </c>
      <c r="F248" s="256" t="s">
        <v>2540</v>
      </c>
      <c r="G248" s="256">
        <v>103124</v>
      </c>
      <c r="H248" s="256" t="s">
        <v>5294</v>
      </c>
      <c r="I248" s="256" t="s">
        <v>12</v>
      </c>
      <c r="J248" s="256" t="s">
        <v>2541</v>
      </c>
      <c r="K248" s="257" t="s">
        <v>14071</v>
      </c>
      <c r="L248" s="256" t="s">
        <v>2542</v>
      </c>
    </row>
    <row r="249" spans="1:12" x14ac:dyDescent="0.25">
      <c r="A249" s="256" t="s">
        <v>2537</v>
      </c>
      <c r="B249" s="256" t="s">
        <v>2538</v>
      </c>
      <c r="C249" s="256" t="s">
        <v>5256</v>
      </c>
      <c r="D249" s="256" t="s">
        <v>5257</v>
      </c>
      <c r="E249" s="257" t="s">
        <v>2540</v>
      </c>
      <c r="F249" s="256" t="s">
        <v>2540</v>
      </c>
      <c r="G249" s="256">
        <v>103125</v>
      </c>
      <c r="H249" s="256" t="s">
        <v>5295</v>
      </c>
      <c r="I249" s="256" t="s">
        <v>12</v>
      </c>
      <c r="J249" s="256" t="s">
        <v>2541</v>
      </c>
      <c r="K249" s="257" t="s">
        <v>14072</v>
      </c>
      <c r="L249" s="256" t="s">
        <v>2542</v>
      </c>
    </row>
    <row r="250" spans="1:12" x14ac:dyDescent="0.25">
      <c r="A250" s="256" t="s">
        <v>2537</v>
      </c>
      <c r="B250" s="256" t="s">
        <v>2538</v>
      </c>
      <c r="C250" s="256" t="s">
        <v>5256</v>
      </c>
      <c r="D250" s="256" t="s">
        <v>5257</v>
      </c>
      <c r="E250" s="257" t="s">
        <v>2540</v>
      </c>
      <c r="F250" s="256" t="s">
        <v>2540</v>
      </c>
      <c r="G250" s="256">
        <v>103126</v>
      </c>
      <c r="H250" s="256" t="s">
        <v>5296</v>
      </c>
      <c r="I250" s="256" t="s">
        <v>12</v>
      </c>
      <c r="J250" s="256" t="s">
        <v>2541</v>
      </c>
      <c r="K250" s="257" t="s">
        <v>14073</v>
      </c>
      <c r="L250" s="256" t="s">
        <v>2542</v>
      </c>
    </row>
    <row r="251" spans="1:12" x14ac:dyDescent="0.25">
      <c r="A251" s="256" t="s">
        <v>2537</v>
      </c>
      <c r="B251" s="256" t="s">
        <v>2538</v>
      </c>
      <c r="C251" s="256" t="s">
        <v>5256</v>
      </c>
      <c r="D251" s="256" t="s">
        <v>5257</v>
      </c>
      <c r="E251" s="257" t="s">
        <v>2540</v>
      </c>
      <c r="F251" s="256" t="s">
        <v>2540</v>
      </c>
      <c r="G251" s="256">
        <v>103127</v>
      </c>
      <c r="H251" s="256" t="s">
        <v>5297</v>
      </c>
      <c r="I251" s="256" t="s">
        <v>12</v>
      </c>
      <c r="J251" s="256" t="s">
        <v>2541</v>
      </c>
      <c r="K251" s="257" t="s">
        <v>14074</v>
      </c>
      <c r="L251" s="256" t="s">
        <v>2542</v>
      </c>
    </row>
    <row r="252" spans="1:12" x14ac:dyDescent="0.25">
      <c r="A252" s="256" t="s">
        <v>2537</v>
      </c>
      <c r="B252" s="256" t="s">
        <v>2538</v>
      </c>
      <c r="C252" s="256" t="s">
        <v>5256</v>
      </c>
      <c r="D252" s="256" t="s">
        <v>5257</v>
      </c>
      <c r="E252" s="257" t="s">
        <v>2540</v>
      </c>
      <c r="F252" s="256" t="s">
        <v>2540</v>
      </c>
      <c r="G252" s="256">
        <v>103128</v>
      </c>
      <c r="H252" s="256" t="s">
        <v>5298</v>
      </c>
      <c r="I252" s="256" t="s">
        <v>12</v>
      </c>
      <c r="J252" s="256" t="s">
        <v>2541</v>
      </c>
      <c r="K252" s="257" t="s">
        <v>14075</v>
      </c>
      <c r="L252" s="256" t="s">
        <v>2542</v>
      </c>
    </row>
    <row r="253" spans="1:12" x14ac:dyDescent="0.25">
      <c r="A253" s="256" t="s">
        <v>2537</v>
      </c>
      <c r="B253" s="256" t="s">
        <v>2538</v>
      </c>
      <c r="C253" s="256" t="s">
        <v>5256</v>
      </c>
      <c r="D253" s="256" t="s">
        <v>5257</v>
      </c>
      <c r="E253" s="257" t="s">
        <v>2540</v>
      </c>
      <c r="F253" s="256" t="s">
        <v>2540</v>
      </c>
      <c r="G253" s="256">
        <v>103129</v>
      </c>
      <c r="H253" s="256" t="s">
        <v>5299</v>
      </c>
      <c r="I253" s="256" t="s">
        <v>12</v>
      </c>
      <c r="J253" s="256" t="s">
        <v>2541</v>
      </c>
      <c r="K253" s="257" t="s">
        <v>14076</v>
      </c>
      <c r="L253" s="256" t="s">
        <v>2542</v>
      </c>
    </row>
    <row r="254" spans="1:12" x14ac:dyDescent="0.25">
      <c r="A254" s="256" t="s">
        <v>2537</v>
      </c>
      <c r="B254" s="256" t="s">
        <v>2538</v>
      </c>
      <c r="C254" s="256" t="s">
        <v>5256</v>
      </c>
      <c r="D254" s="256" t="s">
        <v>5257</v>
      </c>
      <c r="E254" s="257" t="s">
        <v>2540</v>
      </c>
      <c r="F254" s="256" t="s">
        <v>2540</v>
      </c>
      <c r="G254" s="256">
        <v>103130</v>
      </c>
      <c r="H254" s="256" t="s">
        <v>5300</v>
      </c>
      <c r="I254" s="256" t="s">
        <v>12</v>
      </c>
      <c r="J254" s="256" t="s">
        <v>2541</v>
      </c>
      <c r="K254" s="257" t="s">
        <v>14077</v>
      </c>
      <c r="L254" s="256" t="s">
        <v>2542</v>
      </c>
    </row>
    <row r="255" spans="1:12" x14ac:dyDescent="0.25">
      <c r="A255" s="256" t="s">
        <v>2537</v>
      </c>
      <c r="B255" s="256" t="s">
        <v>2538</v>
      </c>
      <c r="C255" s="256" t="s">
        <v>5256</v>
      </c>
      <c r="D255" s="256" t="s">
        <v>5257</v>
      </c>
      <c r="E255" s="257" t="s">
        <v>2540</v>
      </c>
      <c r="F255" s="256" t="s">
        <v>2540</v>
      </c>
      <c r="G255" s="256">
        <v>103131</v>
      </c>
      <c r="H255" s="256" t="s">
        <v>5301</v>
      </c>
      <c r="I255" s="256" t="s">
        <v>12</v>
      </c>
      <c r="J255" s="256" t="s">
        <v>2541</v>
      </c>
      <c r="K255" s="257" t="s">
        <v>14078</v>
      </c>
      <c r="L255" s="256" t="s">
        <v>2542</v>
      </c>
    </row>
    <row r="256" spans="1:12" x14ac:dyDescent="0.25">
      <c r="A256" s="256" t="s">
        <v>2537</v>
      </c>
      <c r="B256" s="256" t="s">
        <v>2538</v>
      </c>
      <c r="C256" s="256" t="s">
        <v>5256</v>
      </c>
      <c r="D256" s="256" t="s">
        <v>5257</v>
      </c>
      <c r="E256" s="257" t="s">
        <v>2540</v>
      </c>
      <c r="F256" s="256" t="s">
        <v>2540</v>
      </c>
      <c r="G256" s="256">
        <v>103132</v>
      </c>
      <c r="H256" s="256" t="s">
        <v>5302</v>
      </c>
      <c r="I256" s="256" t="s">
        <v>12</v>
      </c>
      <c r="J256" s="256" t="s">
        <v>2541</v>
      </c>
      <c r="K256" s="257" t="s">
        <v>14079</v>
      </c>
      <c r="L256" s="256" t="s">
        <v>2542</v>
      </c>
    </row>
    <row r="257" spans="1:12" x14ac:dyDescent="0.25">
      <c r="A257" s="256" t="s">
        <v>2537</v>
      </c>
      <c r="B257" s="256" t="s">
        <v>2538</v>
      </c>
      <c r="C257" s="256" t="s">
        <v>5256</v>
      </c>
      <c r="D257" s="256" t="s">
        <v>5257</v>
      </c>
      <c r="E257" s="257" t="s">
        <v>2540</v>
      </c>
      <c r="F257" s="256" t="s">
        <v>2540</v>
      </c>
      <c r="G257" s="256">
        <v>103133</v>
      </c>
      <c r="H257" s="256" t="s">
        <v>5303</v>
      </c>
      <c r="I257" s="256" t="s">
        <v>12</v>
      </c>
      <c r="J257" s="256" t="s">
        <v>2541</v>
      </c>
      <c r="K257" s="257" t="s">
        <v>14080</v>
      </c>
      <c r="L257" s="256" t="s">
        <v>2542</v>
      </c>
    </row>
    <row r="258" spans="1:12" x14ac:dyDescent="0.25">
      <c r="A258" s="256" t="s">
        <v>2537</v>
      </c>
      <c r="B258" s="256" t="s">
        <v>2538</v>
      </c>
      <c r="C258" s="256" t="s">
        <v>5256</v>
      </c>
      <c r="D258" s="256" t="s">
        <v>5257</v>
      </c>
      <c r="E258" s="257" t="s">
        <v>2540</v>
      </c>
      <c r="F258" s="256" t="s">
        <v>2540</v>
      </c>
      <c r="G258" s="256">
        <v>103134</v>
      </c>
      <c r="H258" s="256" t="s">
        <v>5304</v>
      </c>
      <c r="I258" s="256" t="s">
        <v>12</v>
      </c>
      <c r="J258" s="256" t="s">
        <v>2541</v>
      </c>
      <c r="K258" s="257" t="s">
        <v>14081</v>
      </c>
      <c r="L258" s="256" t="s">
        <v>2542</v>
      </c>
    </row>
    <row r="259" spans="1:12" x14ac:dyDescent="0.25">
      <c r="A259" s="256" t="s">
        <v>2537</v>
      </c>
      <c r="B259" s="256" t="s">
        <v>2538</v>
      </c>
      <c r="C259" s="256" t="s">
        <v>5256</v>
      </c>
      <c r="D259" s="256" t="s">
        <v>5257</v>
      </c>
      <c r="E259" s="257" t="s">
        <v>2540</v>
      </c>
      <c r="F259" s="256" t="s">
        <v>2540</v>
      </c>
      <c r="G259" s="256">
        <v>103135</v>
      </c>
      <c r="H259" s="256" t="s">
        <v>5305</v>
      </c>
      <c r="I259" s="256" t="s">
        <v>12</v>
      </c>
      <c r="J259" s="256" t="s">
        <v>2541</v>
      </c>
      <c r="K259" s="257" t="s">
        <v>14082</v>
      </c>
      <c r="L259" s="256" t="s">
        <v>2542</v>
      </c>
    </row>
    <row r="260" spans="1:12" x14ac:dyDescent="0.25">
      <c r="A260" s="256" t="s">
        <v>2537</v>
      </c>
      <c r="B260" s="256" t="s">
        <v>2538</v>
      </c>
      <c r="C260" s="256" t="s">
        <v>5256</v>
      </c>
      <c r="D260" s="256" t="s">
        <v>5257</v>
      </c>
      <c r="E260" s="257" t="s">
        <v>2540</v>
      </c>
      <c r="F260" s="256" t="s">
        <v>2540</v>
      </c>
      <c r="G260" s="256">
        <v>103136</v>
      </c>
      <c r="H260" s="256" t="s">
        <v>5306</v>
      </c>
      <c r="I260" s="256" t="s">
        <v>12</v>
      </c>
      <c r="J260" s="256" t="s">
        <v>2541</v>
      </c>
      <c r="K260" s="257" t="s">
        <v>14083</v>
      </c>
      <c r="L260" s="256" t="s">
        <v>2542</v>
      </c>
    </row>
    <row r="261" spans="1:12" x14ac:dyDescent="0.25">
      <c r="A261" s="256" t="s">
        <v>2537</v>
      </c>
      <c r="B261" s="256" t="s">
        <v>2538</v>
      </c>
      <c r="C261" s="256" t="s">
        <v>5256</v>
      </c>
      <c r="D261" s="256" t="s">
        <v>5257</v>
      </c>
      <c r="E261" s="257" t="s">
        <v>2540</v>
      </c>
      <c r="F261" s="256" t="s">
        <v>2540</v>
      </c>
      <c r="G261" s="256">
        <v>103137</v>
      </c>
      <c r="H261" s="256" t="s">
        <v>5307</v>
      </c>
      <c r="I261" s="256" t="s">
        <v>12</v>
      </c>
      <c r="J261" s="256" t="s">
        <v>2541</v>
      </c>
      <c r="K261" s="257" t="s">
        <v>14084</v>
      </c>
      <c r="L261" s="256" t="s">
        <v>2542</v>
      </c>
    </row>
    <row r="262" spans="1:12" x14ac:dyDescent="0.25">
      <c r="A262" s="256" t="s">
        <v>2537</v>
      </c>
      <c r="B262" s="256" t="s">
        <v>2538</v>
      </c>
      <c r="C262" s="256" t="s">
        <v>5256</v>
      </c>
      <c r="D262" s="256" t="s">
        <v>5257</v>
      </c>
      <c r="E262" s="257" t="s">
        <v>2540</v>
      </c>
      <c r="F262" s="256" t="s">
        <v>2540</v>
      </c>
      <c r="G262" s="256">
        <v>103138</v>
      </c>
      <c r="H262" s="256" t="s">
        <v>5308</v>
      </c>
      <c r="I262" s="256" t="s">
        <v>12</v>
      </c>
      <c r="J262" s="256" t="s">
        <v>2541</v>
      </c>
      <c r="K262" s="257" t="s">
        <v>14085</v>
      </c>
      <c r="L262" s="256" t="s">
        <v>2542</v>
      </c>
    </row>
    <row r="263" spans="1:12" x14ac:dyDescent="0.25">
      <c r="A263" s="256" t="s">
        <v>2537</v>
      </c>
      <c r="B263" s="256" t="s">
        <v>2538</v>
      </c>
      <c r="C263" s="256" t="s">
        <v>5256</v>
      </c>
      <c r="D263" s="256" t="s">
        <v>5257</v>
      </c>
      <c r="E263" s="257" t="s">
        <v>2540</v>
      </c>
      <c r="F263" s="256" t="s">
        <v>2540</v>
      </c>
      <c r="G263" s="256">
        <v>103139</v>
      </c>
      <c r="H263" s="256" t="s">
        <v>5309</v>
      </c>
      <c r="I263" s="256" t="s">
        <v>12</v>
      </c>
      <c r="J263" s="256" t="s">
        <v>2541</v>
      </c>
      <c r="K263" s="257" t="s">
        <v>13434</v>
      </c>
      <c r="L263" s="256" t="s">
        <v>2542</v>
      </c>
    </row>
    <row r="264" spans="1:12" x14ac:dyDescent="0.25">
      <c r="A264" s="256" t="s">
        <v>2537</v>
      </c>
      <c r="B264" s="256" t="s">
        <v>2538</v>
      </c>
      <c r="C264" s="256" t="s">
        <v>5256</v>
      </c>
      <c r="D264" s="256" t="s">
        <v>5257</v>
      </c>
      <c r="E264" s="257" t="s">
        <v>2540</v>
      </c>
      <c r="F264" s="256" t="s">
        <v>2540</v>
      </c>
      <c r="G264" s="256">
        <v>103140</v>
      </c>
      <c r="H264" s="256" t="s">
        <v>5310</v>
      </c>
      <c r="I264" s="256" t="s">
        <v>12</v>
      </c>
      <c r="J264" s="256" t="s">
        <v>2541</v>
      </c>
      <c r="K264" s="257" t="s">
        <v>14086</v>
      </c>
      <c r="L264" s="256" t="s">
        <v>2542</v>
      </c>
    </row>
    <row r="265" spans="1:12" x14ac:dyDescent="0.25">
      <c r="A265" s="256" t="s">
        <v>2537</v>
      </c>
      <c r="B265" s="256" t="s">
        <v>2538</v>
      </c>
      <c r="C265" s="256" t="s">
        <v>5256</v>
      </c>
      <c r="D265" s="256" t="s">
        <v>5257</v>
      </c>
      <c r="E265" s="257" t="s">
        <v>2540</v>
      </c>
      <c r="F265" s="256" t="s">
        <v>2540</v>
      </c>
      <c r="G265" s="256">
        <v>103141</v>
      </c>
      <c r="H265" s="256" t="s">
        <v>5311</v>
      </c>
      <c r="I265" s="256" t="s">
        <v>12</v>
      </c>
      <c r="J265" s="256" t="s">
        <v>2541</v>
      </c>
      <c r="K265" s="257" t="s">
        <v>14087</v>
      </c>
      <c r="L265" s="256" t="s">
        <v>2542</v>
      </c>
    </row>
    <row r="266" spans="1:12" x14ac:dyDescent="0.25">
      <c r="A266" s="256" t="s">
        <v>2537</v>
      </c>
      <c r="B266" s="256" t="s">
        <v>2538</v>
      </c>
      <c r="C266" s="256" t="s">
        <v>5256</v>
      </c>
      <c r="D266" s="256" t="s">
        <v>5257</v>
      </c>
      <c r="E266" s="257" t="s">
        <v>2540</v>
      </c>
      <c r="F266" s="256" t="s">
        <v>2540</v>
      </c>
      <c r="G266" s="256">
        <v>103142</v>
      </c>
      <c r="H266" s="256" t="s">
        <v>5312</v>
      </c>
      <c r="I266" s="256" t="s">
        <v>12</v>
      </c>
      <c r="J266" s="256" t="s">
        <v>2541</v>
      </c>
      <c r="K266" s="257" t="s">
        <v>14088</v>
      </c>
      <c r="L266" s="256" t="s">
        <v>2542</v>
      </c>
    </row>
    <row r="267" spans="1:12" x14ac:dyDescent="0.25">
      <c r="A267" s="256" t="s">
        <v>2537</v>
      </c>
      <c r="B267" s="256" t="s">
        <v>2538</v>
      </c>
      <c r="C267" s="256" t="s">
        <v>5256</v>
      </c>
      <c r="D267" s="256" t="s">
        <v>5257</v>
      </c>
      <c r="E267" s="257" t="s">
        <v>2540</v>
      </c>
      <c r="F267" s="256" t="s">
        <v>2540</v>
      </c>
      <c r="G267" s="256">
        <v>103143</v>
      </c>
      <c r="H267" s="256" t="s">
        <v>5313</v>
      </c>
      <c r="I267" s="256" t="s">
        <v>12</v>
      </c>
      <c r="J267" s="256" t="s">
        <v>2541</v>
      </c>
      <c r="K267" s="257" t="s">
        <v>14089</v>
      </c>
      <c r="L267" s="256" t="s">
        <v>2542</v>
      </c>
    </row>
    <row r="268" spans="1:12" x14ac:dyDescent="0.25">
      <c r="A268" s="256" t="s">
        <v>2537</v>
      </c>
      <c r="B268" s="256" t="s">
        <v>2538</v>
      </c>
      <c r="C268" s="256" t="s">
        <v>5256</v>
      </c>
      <c r="D268" s="256" t="s">
        <v>5257</v>
      </c>
      <c r="E268" s="257" t="s">
        <v>2540</v>
      </c>
      <c r="F268" s="256" t="s">
        <v>2540</v>
      </c>
      <c r="G268" s="256">
        <v>103144</v>
      </c>
      <c r="H268" s="256" t="s">
        <v>5314</v>
      </c>
      <c r="I268" s="256" t="s">
        <v>12</v>
      </c>
      <c r="J268" s="256" t="s">
        <v>2541</v>
      </c>
      <c r="K268" s="257" t="s">
        <v>14090</v>
      </c>
      <c r="L268" s="256" t="s">
        <v>2542</v>
      </c>
    </row>
    <row r="269" spans="1:12" x14ac:dyDescent="0.25">
      <c r="A269" s="256" t="s">
        <v>2537</v>
      </c>
      <c r="B269" s="256" t="s">
        <v>2538</v>
      </c>
      <c r="C269" s="256" t="s">
        <v>5256</v>
      </c>
      <c r="D269" s="256" t="s">
        <v>5257</v>
      </c>
      <c r="E269" s="257" t="s">
        <v>2540</v>
      </c>
      <c r="F269" s="256" t="s">
        <v>2540</v>
      </c>
      <c r="G269" s="256">
        <v>103145</v>
      </c>
      <c r="H269" s="256" t="s">
        <v>5316</v>
      </c>
      <c r="I269" s="256" t="s">
        <v>12</v>
      </c>
      <c r="J269" s="256" t="s">
        <v>2541</v>
      </c>
      <c r="K269" s="257" t="s">
        <v>14091</v>
      </c>
      <c r="L269" s="256" t="s">
        <v>2542</v>
      </c>
    </row>
    <row r="270" spans="1:12" x14ac:dyDescent="0.25">
      <c r="A270" s="256" t="s">
        <v>2537</v>
      </c>
      <c r="B270" s="256" t="s">
        <v>2538</v>
      </c>
      <c r="C270" s="256" t="s">
        <v>5256</v>
      </c>
      <c r="D270" s="256" t="s">
        <v>5257</v>
      </c>
      <c r="E270" s="257" t="s">
        <v>2540</v>
      </c>
      <c r="F270" s="256" t="s">
        <v>2540</v>
      </c>
      <c r="G270" s="256">
        <v>103146</v>
      </c>
      <c r="H270" s="256" t="s">
        <v>5317</v>
      </c>
      <c r="I270" s="256" t="s">
        <v>12</v>
      </c>
      <c r="J270" s="256" t="s">
        <v>2541</v>
      </c>
      <c r="K270" s="257" t="s">
        <v>14092</v>
      </c>
      <c r="L270" s="256" t="s">
        <v>2542</v>
      </c>
    </row>
    <row r="271" spans="1:12" x14ac:dyDescent="0.25">
      <c r="A271" s="256" t="s">
        <v>2537</v>
      </c>
      <c r="B271" s="256" t="s">
        <v>2538</v>
      </c>
      <c r="C271" s="256" t="s">
        <v>5256</v>
      </c>
      <c r="D271" s="256" t="s">
        <v>5257</v>
      </c>
      <c r="E271" s="257" t="s">
        <v>2540</v>
      </c>
      <c r="F271" s="256" t="s">
        <v>2540</v>
      </c>
      <c r="G271" s="256">
        <v>103147</v>
      </c>
      <c r="H271" s="256" t="s">
        <v>5318</v>
      </c>
      <c r="I271" s="256" t="s">
        <v>12</v>
      </c>
      <c r="J271" s="256" t="s">
        <v>2541</v>
      </c>
      <c r="K271" s="257" t="s">
        <v>14093</v>
      </c>
      <c r="L271" s="256" t="s">
        <v>2542</v>
      </c>
    </row>
    <row r="272" spans="1:12" x14ac:dyDescent="0.25">
      <c r="A272" s="256" t="s">
        <v>2537</v>
      </c>
      <c r="B272" s="256" t="s">
        <v>2538</v>
      </c>
      <c r="C272" s="256" t="s">
        <v>5256</v>
      </c>
      <c r="D272" s="256" t="s">
        <v>5257</v>
      </c>
      <c r="E272" s="257" t="s">
        <v>2540</v>
      </c>
      <c r="F272" s="256" t="s">
        <v>2540</v>
      </c>
      <c r="G272" s="256">
        <v>103148</v>
      </c>
      <c r="H272" s="256" t="s">
        <v>5319</v>
      </c>
      <c r="I272" s="256" t="s">
        <v>12</v>
      </c>
      <c r="J272" s="256" t="s">
        <v>2541</v>
      </c>
      <c r="K272" s="257" t="s">
        <v>14094</v>
      </c>
      <c r="L272" s="256" t="s">
        <v>2542</v>
      </c>
    </row>
    <row r="273" spans="1:12" x14ac:dyDescent="0.25">
      <c r="A273" s="256" t="s">
        <v>2537</v>
      </c>
      <c r="B273" s="256" t="s">
        <v>2538</v>
      </c>
      <c r="C273" s="256" t="s">
        <v>5256</v>
      </c>
      <c r="D273" s="256" t="s">
        <v>5257</v>
      </c>
      <c r="E273" s="257" t="s">
        <v>2540</v>
      </c>
      <c r="F273" s="256" t="s">
        <v>2540</v>
      </c>
      <c r="G273" s="256">
        <v>103149</v>
      </c>
      <c r="H273" s="256" t="s">
        <v>5320</v>
      </c>
      <c r="I273" s="256" t="s">
        <v>12</v>
      </c>
      <c r="J273" s="256" t="s">
        <v>2541</v>
      </c>
      <c r="K273" s="257" t="s">
        <v>14095</v>
      </c>
      <c r="L273" s="256" t="s">
        <v>2542</v>
      </c>
    </row>
    <row r="274" spans="1:12" x14ac:dyDescent="0.25">
      <c r="A274" s="256" t="s">
        <v>2537</v>
      </c>
      <c r="B274" s="256" t="s">
        <v>2538</v>
      </c>
      <c r="C274" s="256" t="s">
        <v>5256</v>
      </c>
      <c r="D274" s="256" t="s">
        <v>5257</v>
      </c>
      <c r="E274" s="257" t="s">
        <v>2540</v>
      </c>
      <c r="F274" s="256" t="s">
        <v>2540</v>
      </c>
      <c r="G274" s="256">
        <v>103150</v>
      </c>
      <c r="H274" s="256" t="s">
        <v>5321</v>
      </c>
      <c r="I274" s="256" t="s">
        <v>12</v>
      </c>
      <c r="J274" s="256" t="s">
        <v>2541</v>
      </c>
      <c r="K274" s="257" t="s">
        <v>14096</v>
      </c>
      <c r="L274" s="256" t="s">
        <v>2542</v>
      </c>
    </row>
    <row r="275" spans="1:12" x14ac:dyDescent="0.25">
      <c r="A275" s="256" t="s">
        <v>2537</v>
      </c>
      <c r="B275" s="256" t="s">
        <v>2538</v>
      </c>
      <c r="C275" s="256" t="s">
        <v>5256</v>
      </c>
      <c r="D275" s="256" t="s">
        <v>5257</v>
      </c>
      <c r="E275" s="257" t="s">
        <v>2540</v>
      </c>
      <c r="F275" s="256" t="s">
        <v>2540</v>
      </c>
      <c r="G275" s="256">
        <v>103151</v>
      </c>
      <c r="H275" s="256" t="s">
        <v>5322</v>
      </c>
      <c r="I275" s="256" t="s">
        <v>12</v>
      </c>
      <c r="J275" s="256" t="s">
        <v>2541</v>
      </c>
      <c r="K275" s="257" t="s">
        <v>14097</v>
      </c>
      <c r="L275" s="256" t="s">
        <v>2542</v>
      </c>
    </row>
    <row r="276" spans="1:12" x14ac:dyDescent="0.25">
      <c r="A276" s="256" t="s">
        <v>2537</v>
      </c>
      <c r="B276" s="256" t="s">
        <v>2538</v>
      </c>
      <c r="C276" s="256" t="s">
        <v>5256</v>
      </c>
      <c r="D276" s="256" t="s">
        <v>5257</v>
      </c>
      <c r="E276" s="257" t="s">
        <v>2540</v>
      </c>
      <c r="F276" s="256" t="s">
        <v>2540</v>
      </c>
      <c r="G276" s="256">
        <v>103152</v>
      </c>
      <c r="H276" s="256" t="s">
        <v>5323</v>
      </c>
      <c r="I276" s="256" t="s">
        <v>12</v>
      </c>
      <c r="J276" s="256" t="s">
        <v>2541</v>
      </c>
      <c r="K276" s="257" t="s">
        <v>14098</v>
      </c>
      <c r="L276" s="256" t="s">
        <v>2542</v>
      </c>
    </row>
    <row r="277" spans="1:12" x14ac:dyDescent="0.25">
      <c r="A277" s="256" t="s">
        <v>2537</v>
      </c>
      <c r="B277" s="256" t="s">
        <v>2538</v>
      </c>
      <c r="C277" s="256" t="s">
        <v>5324</v>
      </c>
      <c r="D277" s="256" t="s">
        <v>5325</v>
      </c>
      <c r="E277" s="257" t="s">
        <v>2540</v>
      </c>
      <c r="F277" s="256" t="s">
        <v>2540</v>
      </c>
      <c r="G277" s="256">
        <v>103372</v>
      </c>
      <c r="H277" s="256" t="s">
        <v>5326</v>
      </c>
      <c r="I277" s="256" t="s">
        <v>7</v>
      </c>
      <c r="J277" s="256" t="s">
        <v>2541</v>
      </c>
      <c r="K277" s="257" t="s">
        <v>6310</v>
      </c>
      <c r="L277" s="256" t="s">
        <v>2542</v>
      </c>
    </row>
    <row r="278" spans="1:12" x14ac:dyDescent="0.25">
      <c r="A278" s="256" t="s">
        <v>2537</v>
      </c>
      <c r="B278" s="256" t="s">
        <v>2538</v>
      </c>
      <c r="C278" s="256" t="s">
        <v>5324</v>
      </c>
      <c r="D278" s="256" t="s">
        <v>5325</v>
      </c>
      <c r="E278" s="257" t="s">
        <v>2540</v>
      </c>
      <c r="F278" s="256" t="s">
        <v>2540</v>
      </c>
      <c r="G278" s="256">
        <v>103373</v>
      </c>
      <c r="H278" s="256" t="s">
        <v>5327</v>
      </c>
      <c r="I278" s="256" t="s">
        <v>7</v>
      </c>
      <c r="J278" s="256" t="s">
        <v>2541</v>
      </c>
      <c r="K278" s="257" t="s">
        <v>13475</v>
      </c>
      <c r="L278" s="256" t="s">
        <v>2542</v>
      </c>
    </row>
    <row r="279" spans="1:12" x14ac:dyDescent="0.25">
      <c r="A279" s="256" t="s">
        <v>2537</v>
      </c>
      <c r="B279" s="256" t="s">
        <v>2538</v>
      </c>
      <c r="C279" s="256" t="s">
        <v>5324</v>
      </c>
      <c r="D279" s="256" t="s">
        <v>5325</v>
      </c>
      <c r="E279" s="257" t="s">
        <v>2540</v>
      </c>
      <c r="F279" s="256" t="s">
        <v>2540</v>
      </c>
      <c r="G279" s="256">
        <v>103376</v>
      </c>
      <c r="H279" s="256" t="s">
        <v>5328</v>
      </c>
      <c r="I279" s="256" t="s">
        <v>7</v>
      </c>
      <c r="J279" s="256" t="s">
        <v>2541</v>
      </c>
      <c r="K279" s="257" t="s">
        <v>14099</v>
      </c>
      <c r="L279" s="256" t="s">
        <v>2542</v>
      </c>
    </row>
    <row r="280" spans="1:12" x14ac:dyDescent="0.25">
      <c r="A280" s="256" t="s">
        <v>2537</v>
      </c>
      <c r="B280" s="256" t="s">
        <v>2538</v>
      </c>
      <c r="C280" s="256" t="s">
        <v>5324</v>
      </c>
      <c r="D280" s="256" t="s">
        <v>5325</v>
      </c>
      <c r="E280" s="257" t="s">
        <v>2540</v>
      </c>
      <c r="F280" s="256" t="s">
        <v>2540</v>
      </c>
      <c r="G280" s="256">
        <v>103377</v>
      </c>
      <c r="H280" s="256" t="s">
        <v>5329</v>
      </c>
      <c r="I280" s="256" t="s">
        <v>7</v>
      </c>
      <c r="J280" s="256" t="s">
        <v>2541</v>
      </c>
      <c r="K280" s="257" t="s">
        <v>14100</v>
      </c>
      <c r="L280" s="256" t="s">
        <v>2542</v>
      </c>
    </row>
    <row r="281" spans="1:12" x14ac:dyDescent="0.25">
      <c r="A281" s="256" t="s">
        <v>2537</v>
      </c>
      <c r="B281" s="256" t="s">
        <v>2538</v>
      </c>
      <c r="C281" s="256" t="s">
        <v>5324</v>
      </c>
      <c r="D281" s="256" t="s">
        <v>5325</v>
      </c>
      <c r="E281" s="257" t="s">
        <v>2540</v>
      </c>
      <c r="F281" s="256" t="s">
        <v>2540</v>
      </c>
      <c r="G281" s="256">
        <v>103379</v>
      </c>
      <c r="H281" s="256" t="s">
        <v>5330</v>
      </c>
      <c r="I281" s="256" t="s">
        <v>7</v>
      </c>
      <c r="J281" s="256" t="s">
        <v>2541</v>
      </c>
      <c r="K281" s="257" t="s">
        <v>14101</v>
      </c>
      <c r="L281" s="256" t="s">
        <v>2542</v>
      </c>
    </row>
    <row r="282" spans="1:12" x14ac:dyDescent="0.25">
      <c r="A282" s="256" t="s">
        <v>2537</v>
      </c>
      <c r="B282" s="256" t="s">
        <v>2538</v>
      </c>
      <c r="C282" s="256" t="s">
        <v>5324</v>
      </c>
      <c r="D282" s="256" t="s">
        <v>5325</v>
      </c>
      <c r="E282" s="257" t="s">
        <v>2540</v>
      </c>
      <c r="F282" s="256" t="s">
        <v>2540</v>
      </c>
      <c r="G282" s="256">
        <v>103383</v>
      </c>
      <c r="H282" s="256" t="s">
        <v>5331</v>
      </c>
      <c r="I282" s="256" t="s">
        <v>7</v>
      </c>
      <c r="J282" s="256" t="s">
        <v>2541</v>
      </c>
      <c r="K282" s="257" t="s">
        <v>14102</v>
      </c>
      <c r="L282" s="256" t="s">
        <v>2542</v>
      </c>
    </row>
    <row r="283" spans="1:12" x14ac:dyDescent="0.25">
      <c r="A283" s="256" t="s">
        <v>2537</v>
      </c>
      <c r="B283" s="256" t="s">
        <v>2538</v>
      </c>
      <c r="C283" s="256" t="s">
        <v>5324</v>
      </c>
      <c r="D283" s="256" t="s">
        <v>5325</v>
      </c>
      <c r="E283" s="257" t="s">
        <v>2540</v>
      </c>
      <c r="F283" s="256" t="s">
        <v>2540</v>
      </c>
      <c r="G283" s="256">
        <v>103385</v>
      </c>
      <c r="H283" s="256" t="s">
        <v>5332</v>
      </c>
      <c r="I283" s="256" t="s">
        <v>7</v>
      </c>
      <c r="J283" s="256" t="s">
        <v>2541</v>
      </c>
      <c r="K283" s="257" t="s">
        <v>14103</v>
      </c>
      <c r="L283" s="256" t="s">
        <v>2542</v>
      </c>
    </row>
    <row r="284" spans="1:12" x14ac:dyDescent="0.25">
      <c r="A284" s="256" t="s">
        <v>2537</v>
      </c>
      <c r="B284" s="256" t="s">
        <v>2538</v>
      </c>
      <c r="C284" s="256" t="s">
        <v>5324</v>
      </c>
      <c r="D284" s="256" t="s">
        <v>5325</v>
      </c>
      <c r="E284" s="257" t="s">
        <v>2540</v>
      </c>
      <c r="F284" s="256" t="s">
        <v>2540</v>
      </c>
      <c r="G284" s="256">
        <v>103387</v>
      </c>
      <c r="H284" s="256" t="s">
        <v>5333</v>
      </c>
      <c r="I284" s="256" t="s">
        <v>7</v>
      </c>
      <c r="J284" s="256" t="s">
        <v>2541</v>
      </c>
      <c r="K284" s="257" t="s">
        <v>14104</v>
      </c>
      <c r="L284" s="256" t="s">
        <v>2542</v>
      </c>
    </row>
    <row r="285" spans="1:12" x14ac:dyDescent="0.25">
      <c r="A285" s="256" t="s">
        <v>2537</v>
      </c>
      <c r="B285" s="256" t="s">
        <v>2538</v>
      </c>
      <c r="C285" s="256" t="s">
        <v>5324</v>
      </c>
      <c r="D285" s="256" t="s">
        <v>5325</v>
      </c>
      <c r="E285" s="257" t="s">
        <v>2540</v>
      </c>
      <c r="F285" s="256" t="s">
        <v>2540</v>
      </c>
      <c r="G285" s="256">
        <v>103389</v>
      </c>
      <c r="H285" s="256" t="s">
        <v>5334</v>
      </c>
      <c r="I285" s="256" t="s">
        <v>7</v>
      </c>
      <c r="J285" s="256" t="s">
        <v>2541</v>
      </c>
      <c r="K285" s="257" t="s">
        <v>14105</v>
      </c>
      <c r="L285" s="256" t="s">
        <v>2542</v>
      </c>
    </row>
    <row r="286" spans="1:12" x14ac:dyDescent="0.25">
      <c r="A286" s="256" t="s">
        <v>2537</v>
      </c>
      <c r="B286" s="256" t="s">
        <v>2538</v>
      </c>
      <c r="C286" s="256" t="s">
        <v>5324</v>
      </c>
      <c r="D286" s="256" t="s">
        <v>5325</v>
      </c>
      <c r="E286" s="257" t="s">
        <v>2540</v>
      </c>
      <c r="F286" s="256" t="s">
        <v>2540</v>
      </c>
      <c r="G286" s="256">
        <v>103391</v>
      </c>
      <c r="H286" s="256" t="s">
        <v>5335</v>
      </c>
      <c r="I286" s="256" t="s">
        <v>7</v>
      </c>
      <c r="J286" s="256" t="s">
        <v>2541</v>
      </c>
      <c r="K286" s="257" t="s">
        <v>14106</v>
      </c>
      <c r="L286" s="256" t="s">
        <v>2542</v>
      </c>
    </row>
    <row r="287" spans="1:12" x14ac:dyDescent="0.25">
      <c r="A287" s="256" t="s">
        <v>2537</v>
      </c>
      <c r="B287" s="256" t="s">
        <v>2538</v>
      </c>
      <c r="C287" s="256" t="s">
        <v>5324</v>
      </c>
      <c r="D287" s="256" t="s">
        <v>5325</v>
      </c>
      <c r="E287" s="257" t="s">
        <v>2540</v>
      </c>
      <c r="F287" s="256" t="s">
        <v>2540</v>
      </c>
      <c r="G287" s="256">
        <v>103392</v>
      </c>
      <c r="H287" s="256" t="s">
        <v>5336</v>
      </c>
      <c r="I287" s="256" t="s">
        <v>7</v>
      </c>
      <c r="J287" s="256" t="s">
        <v>2541</v>
      </c>
      <c r="K287" s="257" t="s">
        <v>14107</v>
      </c>
      <c r="L287" s="256" t="s">
        <v>2542</v>
      </c>
    </row>
    <row r="288" spans="1:12" x14ac:dyDescent="0.25">
      <c r="A288" s="256" t="s">
        <v>2537</v>
      </c>
      <c r="B288" s="256" t="s">
        <v>2538</v>
      </c>
      <c r="C288" s="256" t="s">
        <v>5324</v>
      </c>
      <c r="D288" s="256" t="s">
        <v>5325</v>
      </c>
      <c r="E288" s="257" t="s">
        <v>2540</v>
      </c>
      <c r="F288" s="256" t="s">
        <v>2540</v>
      </c>
      <c r="G288" s="256">
        <v>103393</v>
      </c>
      <c r="H288" s="256" t="s">
        <v>5337</v>
      </c>
      <c r="I288" s="256" t="s">
        <v>7</v>
      </c>
      <c r="J288" s="256" t="s">
        <v>2541</v>
      </c>
      <c r="K288" s="257" t="s">
        <v>14108</v>
      </c>
      <c r="L288" s="256" t="s">
        <v>2542</v>
      </c>
    </row>
    <row r="289" spans="1:12" x14ac:dyDescent="0.25">
      <c r="A289" s="256" t="s">
        <v>2537</v>
      </c>
      <c r="B289" s="256" t="s">
        <v>2538</v>
      </c>
      <c r="C289" s="256" t="s">
        <v>5324</v>
      </c>
      <c r="D289" s="256" t="s">
        <v>5325</v>
      </c>
      <c r="E289" s="257" t="s">
        <v>2540</v>
      </c>
      <c r="F289" s="256" t="s">
        <v>2540</v>
      </c>
      <c r="G289" s="256">
        <v>103394</v>
      </c>
      <c r="H289" s="256" t="s">
        <v>5338</v>
      </c>
      <c r="I289" s="256" t="s">
        <v>7</v>
      </c>
      <c r="J289" s="256" t="s">
        <v>2541</v>
      </c>
      <c r="K289" s="257" t="s">
        <v>14109</v>
      </c>
      <c r="L289" s="256" t="s">
        <v>2542</v>
      </c>
    </row>
    <row r="290" spans="1:12" x14ac:dyDescent="0.25">
      <c r="A290" s="256" t="s">
        <v>2537</v>
      </c>
      <c r="B290" s="256" t="s">
        <v>2538</v>
      </c>
      <c r="C290" s="256" t="s">
        <v>5324</v>
      </c>
      <c r="D290" s="256" t="s">
        <v>5325</v>
      </c>
      <c r="E290" s="257" t="s">
        <v>2540</v>
      </c>
      <c r="F290" s="256" t="s">
        <v>2540</v>
      </c>
      <c r="G290" s="256">
        <v>103395</v>
      </c>
      <c r="H290" s="256" t="s">
        <v>5339</v>
      </c>
      <c r="I290" s="256" t="s">
        <v>7</v>
      </c>
      <c r="J290" s="256" t="s">
        <v>2541</v>
      </c>
      <c r="K290" s="257" t="s">
        <v>14110</v>
      </c>
      <c r="L290" s="256" t="s">
        <v>2542</v>
      </c>
    </row>
    <row r="291" spans="1:12" x14ac:dyDescent="0.25">
      <c r="A291" s="256" t="s">
        <v>2537</v>
      </c>
      <c r="B291" s="256" t="s">
        <v>2538</v>
      </c>
      <c r="C291" s="256" t="s">
        <v>5324</v>
      </c>
      <c r="D291" s="256" t="s">
        <v>5325</v>
      </c>
      <c r="E291" s="257" t="s">
        <v>2540</v>
      </c>
      <c r="F291" s="256" t="s">
        <v>2540</v>
      </c>
      <c r="G291" s="256">
        <v>103396</v>
      </c>
      <c r="H291" s="256" t="s">
        <v>5340</v>
      </c>
      <c r="I291" s="256" t="s">
        <v>7</v>
      </c>
      <c r="J291" s="256" t="s">
        <v>2541</v>
      </c>
      <c r="K291" s="257" t="s">
        <v>14111</v>
      </c>
      <c r="L291" s="256" t="s">
        <v>2542</v>
      </c>
    </row>
    <row r="292" spans="1:12" x14ac:dyDescent="0.25">
      <c r="A292" s="256" t="s">
        <v>2537</v>
      </c>
      <c r="B292" s="256" t="s">
        <v>2538</v>
      </c>
      <c r="C292" s="256" t="s">
        <v>5324</v>
      </c>
      <c r="D292" s="256" t="s">
        <v>5325</v>
      </c>
      <c r="E292" s="257" t="s">
        <v>2540</v>
      </c>
      <c r="F292" s="256" t="s">
        <v>2540</v>
      </c>
      <c r="G292" s="256">
        <v>103397</v>
      </c>
      <c r="H292" s="256" t="s">
        <v>5341</v>
      </c>
      <c r="I292" s="256" t="s">
        <v>12</v>
      </c>
      <c r="J292" s="256" t="s">
        <v>2545</v>
      </c>
      <c r="K292" s="257" t="s">
        <v>13164</v>
      </c>
      <c r="L292" s="256" t="s">
        <v>2542</v>
      </c>
    </row>
    <row r="293" spans="1:12" x14ac:dyDescent="0.25">
      <c r="A293" s="256" t="s">
        <v>2537</v>
      </c>
      <c r="B293" s="256" t="s">
        <v>2538</v>
      </c>
      <c r="C293" s="256" t="s">
        <v>5324</v>
      </c>
      <c r="D293" s="256" t="s">
        <v>5325</v>
      </c>
      <c r="E293" s="257" t="s">
        <v>2540</v>
      </c>
      <c r="F293" s="256" t="s">
        <v>2540</v>
      </c>
      <c r="G293" s="256">
        <v>103398</v>
      </c>
      <c r="H293" s="256" t="s">
        <v>5342</v>
      </c>
      <c r="I293" s="256" t="s">
        <v>12</v>
      </c>
      <c r="J293" s="256" t="s">
        <v>2545</v>
      </c>
      <c r="K293" s="257" t="s">
        <v>13165</v>
      </c>
      <c r="L293" s="256" t="s">
        <v>2542</v>
      </c>
    </row>
    <row r="294" spans="1:12" x14ac:dyDescent="0.25">
      <c r="A294" s="256" t="s">
        <v>2537</v>
      </c>
      <c r="B294" s="256" t="s">
        <v>2538</v>
      </c>
      <c r="C294" s="256" t="s">
        <v>5324</v>
      </c>
      <c r="D294" s="256" t="s">
        <v>5325</v>
      </c>
      <c r="E294" s="257" t="s">
        <v>2540</v>
      </c>
      <c r="F294" s="256" t="s">
        <v>2540</v>
      </c>
      <c r="G294" s="256">
        <v>103399</v>
      </c>
      <c r="H294" s="256" t="s">
        <v>5343</v>
      </c>
      <c r="I294" s="256" t="s">
        <v>12</v>
      </c>
      <c r="J294" s="256" t="s">
        <v>2545</v>
      </c>
      <c r="K294" s="257" t="s">
        <v>5926</v>
      </c>
      <c r="L294" s="256" t="s">
        <v>2542</v>
      </c>
    </row>
    <row r="295" spans="1:12" x14ac:dyDescent="0.25">
      <c r="A295" s="256" t="s">
        <v>2537</v>
      </c>
      <c r="B295" s="256" t="s">
        <v>2538</v>
      </c>
      <c r="C295" s="256" t="s">
        <v>5324</v>
      </c>
      <c r="D295" s="256" t="s">
        <v>5325</v>
      </c>
      <c r="E295" s="257" t="s">
        <v>2540</v>
      </c>
      <c r="F295" s="256" t="s">
        <v>2540</v>
      </c>
      <c r="G295" s="256">
        <v>103400</v>
      </c>
      <c r="H295" s="256" t="s">
        <v>5344</v>
      </c>
      <c r="I295" s="256" t="s">
        <v>12</v>
      </c>
      <c r="J295" s="256" t="s">
        <v>2545</v>
      </c>
      <c r="K295" s="257" t="s">
        <v>14112</v>
      </c>
      <c r="L295" s="256" t="s">
        <v>2542</v>
      </c>
    </row>
    <row r="296" spans="1:12" x14ac:dyDescent="0.25">
      <c r="A296" s="256" t="s">
        <v>2537</v>
      </c>
      <c r="B296" s="256" t="s">
        <v>2538</v>
      </c>
      <c r="C296" s="256" t="s">
        <v>5324</v>
      </c>
      <c r="D296" s="256" t="s">
        <v>5325</v>
      </c>
      <c r="E296" s="257" t="s">
        <v>2540</v>
      </c>
      <c r="F296" s="256" t="s">
        <v>2540</v>
      </c>
      <c r="G296" s="256">
        <v>103401</v>
      </c>
      <c r="H296" s="256" t="s">
        <v>5345</v>
      </c>
      <c r="I296" s="256" t="s">
        <v>12</v>
      </c>
      <c r="J296" s="256" t="s">
        <v>2545</v>
      </c>
      <c r="K296" s="257" t="s">
        <v>13697</v>
      </c>
      <c r="L296" s="256" t="s">
        <v>2542</v>
      </c>
    </row>
    <row r="297" spans="1:12" x14ac:dyDescent="0.25">
      <c r="A297" s="256" t="s">
        <v>2537</v>
      </c>
      <c r="B297" s="256" t="s">
        <v>2538</v>
      </c>
      <c r="C297" s="256" t="s">
        <v>5324</v>
      </c>
      <c r="D297" s="256" t="s">
        <v>5325</v>
      </c>
      <c r="E297" s="257" t="s">
        <v>2540</v>
      </c>
      <c r="F297" s="256" t="s">
        <v>2540</v>
      </c>
      <c r="G297" s="256">
        <v>103402</v>
      </c>
      <c r="H297" s="256" t="s">
        <v>5346</v>
      </c>
      <c r="I297" s="256" t="s">
        <v>12</v>
      </c>
      <c r="J297" s="256" t="s">
        <v>2545</v>
      </c>
      <c r="K297" s="257" t="s">
        <v>14113</v>
      </c>
      <c r="L297" s="256" t="s">
        <v>2542</v>
      </c>
    </row>
    <row r="298" spans="1:12" x14ac:dyDescent="0.25">
      <c r="A298" s="256" t="s">
        <v>2537</v>
      </c>
      <c r="B298" s="256" t="s">
        <v>2538</v>
      </c>
      <c r="C298" s="256" t="s">
        <v>5324</v>
      </c>
      <c r="D298" s="256" t="s">
        <v>5325</v>
      </c>
      <c r="E298" s="257" t="s">
        <v>2540</v>
      </c>
      <c r="F298" s="256" t="s">
        <v>2540</v>
      </c>
      <c r="G298" s="256">
        <v>103403</v>
      </c>
      <c r="H298" s="256" t="s">
        <v>5348</v>
      </c>
      <c r="I298" s="256" t="s">
        <v>12</v>
      </c>
      <c r="J298" s="256" t="s">
        <v>2545</v>
      </c>
      <c r="K298" s="257" t="s">
        <v>13233</v>
      </c>
      <c r="L298" s="256" t="s">
        <v>2542</v>
      </c>
    </row>
    <row r="299" spans="1:12" x14ac:dyDescent="0.25">
      <c r="A299" s="256" t="s">
        <v>2537</v>
      </c>
      <c r="B299" s="256" t="s">
        <v>2538</v>
      </c>
      <c r="C299" s="256" t="s">
        <v>5324</v>
      </c>
      <c r="D299" s="256" t="s">
        <v>5325</v>
      </c>
      <c r="E299" s="257" t="s">
        <v>2540</v>
      </c>
      <c r="F299" s="256" t="s">
        <v>2540</v>
      </c>
      <c r="G299" s="256">
        <v>103404</v>
      </c>
      <c r="H299" s="256" t="s">
        <v>5349</v>
      </c>
      <c r="I299" s="256" t="s">
        <v>12</v>
      </c>
      <c r="J299" s="256" t="s">
        <v>2545</v>
      </c>
      <c r="K299" s="257" t="s">
        <v>14114</v>
      </c>
      <c r="L299" s="256" t="s">
        <v>2542</v>
      </c>
    </row>
    <row r="300" spans="1:12" x14ac:dyDescent="0.25">
      <c r="A300" s="256" t="s">
        <v>2537</v>
      </c>
      <c r="B300" s="256" t="s">
        <v>2538</v>
      </c>
      <c r="C300" s="256" t="s">
        <v>5324</v>
      </c>
      <c r="D300" s="256" t="s">
        <v>5325</v>
      </c>
      <c r="E300" s="257" t="s">
        <v>2540</v>
      </c>
      <c r="F300" s="256" t="s">
        <v>2540</v>
      </c>
      <c r="G300" s="256">
        <v>103405</v>
      </c>
      <c r="H300" s="256" t="s">
        <v>5350</v>
      </c>
      <c r="I300" s="256" t="s">
        <v>12</v>
      </c>
      <c r="J300" s="256" t="s">
        <v>2545</v>
      </c>
      <c r="K300" s="257" t="s">
        <v>14115</v>
      </c>
      <c r="L300" s="256" t="s">
        <v>2542</v>
      </c>
    </row>
    <row r="301" spans="1:12" x14ac:dyDescent="0.25">
      <c r="A301" s="256" t="s">
        <v>2537</v>
      </c>
      <c r="B301" s="256" t="s">
        <v>2538</v>
      </c>
      <c r="C301" s="256" t="s">
        <v>5324</v>
      </c>
      <c r="D301" s="256" t="s">
        <v>5325</v>
      </c>
      <c r="E301" s="257" t="s">
        <v>2540</v>
      </c>
      <c r="F301" s="256" t="s">
        <v>2540</v>
      </c>
      <c r="G301" s="256">
        <v>103406</v>
      </c>
      <c r="H301" s="256" t="s">
        <v>5352</v>
      </c>
      <c r="I301" s="256" t="s">
        <v>12</v>
      </c>
      <c r="J301" s="256" t="s">
        <v>2545</v>
      </c>
      <c r="K301" s="257" t="s">
        <v>14116</v>
      </c>
      <c r="L301" s="256" t="s">
        <v>2542</v>
      </c>
    </row>
    <row r="302" spans="1:12" x14ac:dyDescent="0.25">
      <c r="A302" s="256" t="s">
        <v>2537</v>
      </c>
      <c r="B302" s="256" t="s">
        <v>2538</v>
      </c>
      <c r="C302" s="256" t="s">
        <v>5324</v>
      </c>
      <c r="D302" s="256" t="s">
        <v>5325</v>
      </c>
      <c r="E302" s="257" t="s">
        <v>2540</v>
      </c>
      <c r="F302" s="256" t="s">
        <v>2540</v>
      </c>
      <c r="G302" s="256">
        <v>103407</v>
      </c>
      <c r="H302" s="256" t="s">
        <v>5353</v>
      </c>
      <c r="I302" s="256" t="s">
        <v>12</v>
      </c>
      <c r="J302" s="256" t="s">
        <v>2545</v>
      </c>
      <c r="K302" s="257" t="s">
        <v>14117</v>
      </c>
      <c r="L302" s="256" t="s">
        <v>2542</v>
      </c>
    </row>
    <row r="303" spans="1:12" x14ac:dyDescent="0.25">
      <c r="A303" s="256" t="s">
        <v>2537</v>
      </c>
      <c r="B303" s="256" t="s">
        <v>2538</v>
      </c>
      <c r="C303" s="256" t="s">
        <v>5324</v>
      </c>
      <c r="D303" s="256" t="s">
        <v>5325</v>
      </c>
      <c r="E303" s="257" t="s">
        <v>2540</v>
      </c>
      <c r="F303" s="256" t="s">
        <v>2540</v>
      </c>
      <c r="G303" s="256">
        <v>103408</v>
      </c>
      <c r="H303" s="256" t="s">
        <v>5354</v>
      </c>
      <c r="I303" s="256" t="s">
        <v>12</v>
      </c>
      <c r="J303" s="256" t="s">
        <v>2545</v>
      </c>
      <c r="K303" s="257" t="s">
        <v>14118</v>
      </c>
      <c r="L303" s="256" t="s">
        <v>2542</v>
      </c>
    </row>
    <row r="304" spans="1:12" x14ac:dyDescent="0.25">
      <c r="A304" s="256" t="s">
        <v>2537</v>
      </c>
      <c r="B304" s="256" t="s">
        <v>2538</v>
      </c>
      <c r="C304" s="256" t="s">
        <v>5324</v>
      </c>
      <c r="D304" s="256" t="s">
        <v>5325</v>
      </c>
      <c r="E304" s="257" t="s">
        <v>2540</v>
      </c>
      <c r="F304" s="256" t="s">
        <v>2540</v>
      </c>
      <c r="G304" s="256">
        <v>103409</v>
      </c>
      <c r="H304" s="256" t="s">
        <v>5355</v>
      </c>
      <c r="I304" s="256" t="s">
        <v>12</v>
      </c>
      <c r="J304" s="256" t="s">
        <v>2545</v>
      </c>
      <c r="K304" s="257" t="s">
        <v>14119</v>
      </c>
      <c r="L304" s="256" t="s">
        <v>2542</v>
      </c>
    </row>
    <row r="305" spans="1:12" x14ac:dyDescent="0.25">
      <c r="A305" s="256" t="s">
        <v>2537</v>
      </c>
      <c r="B305" s="256" t="s">
        <v>2538</v>
      </c>
      <c r="C305" s="256" t="s">
        <v>5324</v>
      </c>
      <c r="D305" s="256" t="s">
        <v>5325</v>
      </c>
      <c r="E305" s="257" t="s">
        <v>2540</v>
      </c>
      <c r="F305" s="256" t="s">
        <v>2540</v>
      </c>
      <c r="G305" s="256">
        <v>103410</v>
      </c>
      <c r="H305" s="256" t="s">
        <v>5356</v>
      </c>
      <c r="I305" s="256" t="s">
        <v>12</v>
      </c>
      <c r="J305" s="256" t="s">
        <v>2545</v>
      </c>
      <c r="K305" s="257" t="s">
        <v>14120</v>
      </c>
      <c r="L305" s="256" t="s">
        <v>2542</v>
      </c>
    </row>
    <row r="306" spans="1:12" x14ac:dyDescent="0.25">
      <c r="A306" s="256" t="s">
        <v>2537</v>
      </c>
      <c r="B306" s="256" t="s">
        <v>2538</v>
      </c>
      <c r="C306" s="256" t="s">
        <v>5324</v>
      </c>
      <c r="D306" s="256" t="s">
        <v>5325</v>
      </c>
      <c r="E306" s="257" t="s">
        <v>2540</v>
      </c>
      <c r="F306" s="256" t="s">
        <v>2540</v>
      </c>
      <c r="G306" s="256">
        <v>103411</v>
      </c>
      <c r="H306" s="256" t="s">
        <v>5357</v>
      </c>
      <c r="I306" s="256" t="s">
        <v>12</v>
      </c>
      <c r="J306" s="256" t="s">
        <v>2545</v>
      </c>
      <c r="K306" s="257" t="s">
        <v>5173</v>
      </c>
      <c r="L306" s="256" t="s">
        <v>2542</v>
      </c>
    </row>
    <row r="307" spans="1:12" x14ac:dyDescent="0.25">
      <c r="A307" s="256" t="s">
        <v>2537</v>
      </c>
      <c r="B307" s="256" t="s">
        <v>2538</v>
      </c>
      <c r="C307" s="256" t="s">
        <v>5324</v>
      </c>
      <c r="D307" s="256" t="s">
        <v>5325</v>
      </c>
      <c r="E307" s="257" t="s">
        <v>2540</v>
      </c>
      <c r="F307" s="256" t="s">
        <v>2540</v>
      </c>
      <c r="G307" s="256">
        <v>103412</v>
      </c>
      <c r="H307" s="256" t="s">
        <v>5359</v>
      </c>
      <c r="I307" s="256" t="s">
        <v>12</v>
      </c>
      <c r="J307" s="256" t="s">
        <v>2545</v>
      </c>
      <c r="K307" s="257" t="s">
        <v>4962</v>
      </c>
      <c r="L307" s="256" t="s">
        <v>2542</v>
      </c>
    </row>
    <row r="308" spans="1:12" x14ac:dyDescent="0.25">
      <c r="A308" s="256" t="s">
        <v>2537</v>
      </c>
      <c r="B308" s="256" t="s">
        <v>2538</v>
      </c>
      <c r="C308" s="256" t="s">
        <v>5324</v>
      </c>
      <c r="D308" s="256" t="s">
        <v>5325</v>
      </c>
      <c r="E308" s="257" t="s">
        <v>2540</v>
      </c>
      <c r="F308" s="256" t="s">
        <v>2540</v>
      </c>
      <c r="G308" s="256">
        <v>103413</v>
      </c>
      <c r="H308" s="256" t="s">
        <v>5360</v>
      </c>
      <c r="I308" s="256" t="s">
        <v>12</v>
      </c>
      <c r="J308" s="256" t="s">
        <v>2545</v>
      </c>
      <c r="K308" s="257" t="s">
        <v>14121</v>
      </c>
      <c r="L308" s="256" t="s">
        <v>2542</v>
      </c>
    </row>
    <row r="309" spans="1:12" x14ac:dyDescent="0.25">
      <c r="A309" s="256" t="s">
        <v>2537</v>
      </c>
      <c r="B309" s="256" t="s">
        <v>2538</v>
      </c>
      <c r="C309" s="256" t="s">
        <v>5324</v>
      </c>
      <c r="D309" s="256" t="s">
        <v>5325</v>
      </c>
      <c r="E309" s="257" t="s">
        <v>2540</v>
      </c>
      <c r="F309" s="256" t="s">
        <v>2540</v>
      </c>
      <c r="G309" s="256">
        <v>103414</v>
      </c>
      <c r="H309" s="256" t="s">
        <v>5361</v>
      </c>
      <c r="I309" s="256" t="s">
        <v>12</v>
      </c>
      <c r="J309" s="256" t="s">
        <v>2545</v>
      </c>
      <c r="K309" s="257" t="s">
        <v>13233</v>
      </c>
      <c r="L309" s="256" t="s">
        <v>2542</v>
      </c>
    </row>
    <row r="310" spans="1:12" x14ac:dyDescent="0.25">
      <c r="A310" s="256" t="s">
        <v>2537</v>
      </c>
      <c r="B310" s="256" t="s">
        <v>2538</v>
      </c>
      <c r="C310" s="256" t="s">
        <v>5324</v>
      </c>
      <c r="D310" s="256" t="s">
        <v>5325</v>
      </c>
      <c r="E310" s="257" t="s">
        <v>2540</v>
      </c>
      <c r="F310" s="256" t="s">
        <v>2540</v>
      </c>
      <c r="G310" s="256">
        <v>103415</v>
      </c>
      <c r="H310" s="256" t="s">
        <v>5362</v>
      </c>
      <c r="I310" s="256" t="s">
        <v>12</v>
      </c>
      <c r="J310" s="256" t="s">
        <v>2545</v>
      </c>
      <c r="K310" s="257" t="s">
        <v>13629</v>
      </c>
      <c r="L310" s="256" t="s">
        <v>2542</v>
      </c>
    </row>
    <row r="311" spans="1:12" x14ac:dyDescent="0.25">
      <c r="A311" s="256" t="s">
        <v>2537</v>
      </c>
      <c r="B311" s="256" t="s">
        <v>2538</v>
      </c>
      <c r="C311" s="256" t="s">
        <v>5324</v>
      </c>
      <c r="D311" s="256" t="s">
        <v>5325</v>
      </c>
      <c r="E311" s="257" t="s">
        <v>2540</v>
      </c>
      <c r="F311" s="256" t="s">
        <v>2540</v>
      </c>
      <c r="G311" s="256">
        <v>103416</v>
      </c>
      <c r="H311" s="256" t="s">
        <v>5363</v>
      </c>
      <c r="I311" s="256" t="s">
        <v>12</v>
      </c>
      <c r="J311" s="256" t="s">
        <v>2545</v>
      </c>
      <c r="K311" s="257" t="s">
        <v>14122</v>
      </c>
      <c r="L311" s="256" t="s">
        <v>2542</v>
      </c>
    </row>
    <row r="312" spans="1:12" x14ac:dyDescent="0.25">
      <c r="A312" s="256" t="s">
        <v>2537</v>
      </c>
      <c r="B312" s="256" t="s">
        <v>2538</v>
      </c>
      <c r="C312" s="256" t="s">
        <v>5324</v>
      </c>
      <c r="D312" s="256" t="s">
        <v>5325</v>
      </c>
      <c r="E312" s="257" t="s">
        <v>2540</v>
      </c>
      <c r="F312" s="256" t="s">
        <v>2540</v>
      </c>
      <c r="G312" s="256">
        <v>103417</v>
      </c>
      <c r="H312" s="256" t="s">
        <v>5365</v>
      </c>
      <c r="I312" s="256" t="s">
        <v>12</v>
      </c>
      <c r="J312" s="256" t="s">
        <v>2545</v>
      </c>
      <c r="K312" s="257" t="s">
        <v>14123</v>
      </c>
      <c r="L312" s="256" t="s">
        <v>2542</v>
      </c>
    </row>
    <row r="313" spans="1:12" x14ac:dyDescent="0.25">
      <c r="A313" s="256" t="s">
        <v>2537</v>
      </c>
      <c r="B313" s="256" t="s">
        <v>2538</v>
      </c>
      <c r="C313" s="256" t="s">
        <v>5324</v>
      </c>
      <c r="D313" s="256" t="s">
        <v>5325</v>
      </c>
      <c r="E313" s="257" t="s">
        <v>2540</v>
      </c>
      <c r="F313" s="256" t="s">
        <v>2540</v>
      </c>
      <c r="G313" s="256">
        <v>103418</v>
      </c>
      <c r="H313" s="256" t="s">
        <v>5366</v>
      </c>
      <c r="I313" s="256" t="s">
        <v>12</v>
      </c>
      <c r="J313" s="256" t="s">
        <v>2545</v>
      </c>
      <c r="K313" s="257" t="s">
        <v>14120</v>
      </c>
      <c r="L313" s="256" t="s">
        <v>2542</v>
      </c>
    </row>
    <row r="314" spans="1:12" x14ac:dyDescent="0.25">
      <c r="A314" s="256" t="s">
        <v>2537</v>
      </c>
      <c r="B314" s="256" t="s">
        <v>2538</v>
      </c>
      <c r="C314" s="256" t="s">
        <v>5324</v>
      </c>
      <c r="D314" s="256" t="s">
        <v>5325</v>
      </c>
      <c r="E314" s="257" t="s">
        <v>2540</v>
      </c>
      <c r="F314" s="256" t="s">
        <v>2540</v>
      </c>
      <c r="G314" s="256">
        <v>103419</v>
      </c>
      <c r="H314" s="256" t="s">
        <v>5367</v>
      </c>
      <c r="I314" s="256" t="s">
        <v>12</v>
      </c>
      <c r="J314" s="256" t="s">
        <v>2545</v>
      </c>
      <c r="K314" s="257" t="s">
        <v>14124</v>
      </c>
      <c r="L314" s="256" t="s">
        <v>2542</v>
      </c>
    </row>
    <row r="315" spans="1:12" x14ac:dyDescent="0.25">
      <c r="A315" s="256" t="s">
        <v>2537</v>
      </c>
      <c r="B315" s="256" t="s">
        <v>2538</v>
      </c>
      <c r="C315" s="256" t="s">
        <v>5324</v>
      </c>
      <c r="D315" s="256" t="s">
        <v>5325</v>
      </c>
      <c r="E315" s="257" t="s">
        <v>2540</v>
      </c>
      <c r="F315" s="256" t="s">
        <v>2540</v>
      </c>
      <c r="G315" s="256">
        <v>103420</v>
      </c>
      <c r="H315" s="256" t="s">
        <v>5368</v>
      </c>
      <c r="I315" s="256" t="s">
        <v>12</v>
      </c>
      <c r="J315" s="256" t="s">
        <v>2545</v>
      </c>
      <c r="K315" s="257" t="s">
        <v>14125</v>
      </c>
      <c r="L315" s="256" t="s">
        <v>2542</v>
      </c>
    </row>
    <row r="316" spans="1:12" x14ac:dyDescent="0.25">
      <c r="A316" s="256" t="s">
        <v>2537</v>
      </c>
      <c r="B316" s="256" t="s">
        <v>2538</v>
      </c>
      <c r="C316" s="256" t="s">
        <v>5324</v>
      </c>
      <c r="D316" s="256" t="s">
        <v>5325</v>
      </c>
      <c r="E316" s="257" t="s">
        <v>2540</v>
      </c>
      <c r="F316" s="256" t="s">
        <v>2540</v>
      </c>
      <c r="G316" s="256">
        <v>103421</v>
      </c>
      <c r="H316" s="256" t="s">
        <v>5369</v>
      </c>
      <c r="I316" s="256" t="s">
        <v>12</v>
      </c>
      <c r="J316" s="256" t="s">
        <v>2545</v>
      </c>
      <c r="K316" s="257" t="s">
        <v>14126</v>
      </c>
      <c r="L316" s="256" t="s">
        <v>2542</v>
      </c>
    </row>
    <row r="317" spans="1:12" x14ac:dyDescent="0.25">
      <c r="A317" s="256" t="s">
        <v>2537</v>
      </c>
      <c r="B317" s="256" t="s">
        <v>2538</v>
      </c>
      <c r="C317" s="256" t="s">
        <v>5324</v>
      </c>
      <c r="D317" s="256" t="s">
        <v>5325</v>
      </c>
      <c r="E317" s="257" t="s">
        <v>2540</v>
      </c>
      <c r="F317" s="256" t="s">
        <v>2540</v>
      </c>
      <c r="G317" s="256">
        <v>103422</v>
      </c>
      <c r="H317" s="256" t="s">
        <v>5370</v>
      </c>
      <c r="I317" s="256" t="s">
        <v>12</v>
      </c>
      <c r="J317" s="256" t="s">
        <v>2545</v>
      </c>
      <c r="K317" s="257" t="s">
        <v>14127</v>
      </c>
      <c r="L317" s="256" t="s">
        <v>2542</v>
      </c>
    </row>
    <row r="318" spans="1:12" x14ac:dyDescent="0.25">
      <c r="A318" s="256" t="s">
        <v>2537</v>
      </c>
      <c r="B318" s="256" t="s">
        <v>2538</v>
      </c>
      <c r="C318" s="256" t="s">
        <v>5324</v>
      </c>
      <c r="D318" s="256" t="s">
        <v>5325</v>
      </c>
      <c r="E318" s="257" t="s">
        <v>2540</v>
      </c>
      <c r="F318" s="256" t="s">
        <v>2540</v>
      </c>
      <c r="G318" s="256">
        <v>103423</v>
      </c>
      <c r="H318" s="256" t="s">
        <v>5371</v>
      </c>
      <c r="I318" s="256" t="s">
        <v>12</v>
      </c>
      <c r="J318" s="256" t="s">
        <v>2545</v>
      </c>
      <c r="K318" s="257" t="s">
        <v>14128</v>
      </c>
      <c r="L318" s="256" t="s">
        <v>2542</v>
      </c>
    </row>
    <row r="319" spans="1:12" x14ac:dyDescent="0.25">
      <c r="A319" s="256" t="s">
        <v>2537</v>
      </c>
      <c r="B319" s="256" t="s">
        <v>2538</v>
      </c>
      <c r="C319" s="256" t="s">
        <v>5324</v>
      </c>
      <c r="D319" s="256" t="s">
        <v>5325</v>
      </c>
      <c r="E319" s="257" t="s">
        <v>2540</v>
      </c>
      <c r="F319" s="256" t="s">
        <v>2540</v>
      </c>
      <c r="G319" s="256">
        <v>103424</v>
      </c>
      <c r="H319" s="256" t="s">
        <v>5372</v>
      </c>
      <c r="I319" s="256" t="s">
        <v>12</v>
      </c>
      <c r="J319" s="256" t="s">
        <v>2545</v>
      </c>
      <c r="K319" s="257" t="s">
        <v>14129</v>
      </c>
      <c r="L319" s="256" t="s">
        <v>2542</v>
      </c>
    </row>
    <row r="320" spans="1:12" x14ac:dyDescent="0.25">
      <c r="A320" s="256" t="s">
        <v>2537</v>
      </c>
      <c r="B320" s="256" t="s">
        <v>2538</v>
      </c>
      <c r="C320" s="256" t="s">
        <v>5324</v>
      </c>
      <c r="D320" s="256" t="s">
        <v>5325</v>
      </c>
      <c r="E320" s="257" t="s">
        <v>2540</v>
      </c>
      <c r="F320" s="256" t="s">
        <v>2540</v>
      </c>
      <c r="G320" s="256">
        <v>103425</v>
      </c>
      <c r="H320" s="256" t="s">
        <v>5373</v>
      </c>
      <c r="I320" s="256" t="s">
        <v>12</v>
      </c>
      <c r="J320" s="256" t="s">
        <v>2541</v>
      </c>
      <c r="K320" s="257" t="s">
        <v>4959</v>
      </c>
      <c r="L320" s="256" t="s">
        <v>2542</v>
      </c>
    </row>
    <row r="321" spans="1:12" x14ac:dyDescent="0.25">
      <c r="A321" s="256" t="s">
        <v>2537</v>
      </c>
      <c r="B321" s="256" t="s">
        <v>2538</v>
      </c>
      <c r="C321" s="256" t="s">
        <v>5324</v>
      </c>
      <c r="D321" s="256" t="s">
        <v>5325</v>
      </c>
      <c r="E321" s="257" t="s">
        <v>2540</v>
      </c>
      <c r="F321" s="256" t="s">
        <v>2540</v>
      </c>
      <c r="G321" s="256">
        <v>103426</v>
      </c>
      <c r="H321" s="256" t="s">
        <v>5374</v>
      </c>
      <c r="I321" s="256" t="s">
        <v>12</v>
      </c>
      <c r="J321" s="256" t="s">
        <v>2541</v>
      </c>
      <c r="K321" s="257" t="s">
        <v>4909</v>
      </c>
      <c r="L321" s="256" t="s">
        <v>2542</v>
      </c>
    </row>
    <row r="322" spans="1:12" x14ac:dyDescent="0.25">
      <c r="A322" s="256" t="s">
        <v>2537</v>
      </c>
      <c r="B322" s="256" t="s">
        <v>2538</v>
      </c>
      <c r="C322" s="256" t="s">
        <v>5324</v>
      </c>
      <c r="D322" s="256" t="s">
        <v>5325</v>
      </c>
      <c r="E322" s="257" t="s">
        <v>2540</v>
      </c>
      <c r="F322" s="256" t="s">
        <v>2540</v>
      </c>
      <c r="G322" s="256">
        <v>103427</v>
      </c>
      <c r="H322" s="256" t="s">
        <v>5375</v>
      </c>
      <c r="I322" s="256" t="s">
        <v>12</v>
      </c>
      <c r="J322" s="256" t="s">
        <v>2541</v>
      </c>
      <c r="K322" s="257" t="s">
        <v>13580</v>
      </c>
      <c r="L322" s="256" t="s">
        <v>2542</v>
      </c>
    </row>
    <row r="323" spans="1:12" x14ac:dyDescent="0.25">
      <c r="A323" s="256" t="s">
        <v>2537</v>
      </c>
      <c r="B323" s="256" t="s">
        <v>2538</v>
      </c>
      <c r="C323" s="256" t="s">
        <v>5324</v>
      </c>
      <c r="D323" s="256" t="s">
        <v>5325</v>
      </c>
      <c r="E323" s="257" t="s">
        <v>2540</v>
      </c>
      <c r="F323" s="256" t="s">
        <v>2540</v>
      </c>
      <c r="G323" s="256">
        <v>103428</v>
      </c>
      <c r="H323" s="256" t="s">
        <v>5376</v>
      </c>
      <c r="I323" s="256" t="s">
        <v>12</v>
      </c>
      <c r="J323" s="256" t="s">
        <v>2541</v>
      </c>
      <c r="K323" s="257" t="s">
        <v>14130</v>
      </c>
      <c r="L323" s="256" t="s">
        <v>2542</v>
      </c>
    </row>
    <row r="324" spans="1:12" x14ac:dyDescent="0.25">
      <c r="A324" s="256" t="s">
        <v>2537</v>
      </c>
      <c r="B324" s="256" t="s">
        <v>2538</v>
      </c>
      <c r="C324" s="256" t="s">
        <v>5324</v>
      </c>
      <c r="D324" s="256" t="s">
        <v>5325</v>
      </c>
      <c r="E324" s="257" t="s">
        <v>2540</v>
      </c>
      <c r="F324" s="256" t="s">
        <v>2540</v>
      </c>
      <c r="G324" s="256">
        <v>103429</v>
      </c>
      <c r="H324" s="256" t="s">
        <v>5377</v>
      </c>
      <c r="I324" s="256" t="s">
        <v>12</v>
      </c>
      <c r="J324" s="256" t="s">
        <v>2541</v>
      </c>
      <c r="K324" s="257" t="s">
        <v>14131</v>
      </c>
      <c r="L324" s="256" t="s">
        <v>2542</v>
      </c>
    </row>
    <row r="325" spans="1:12" x14ac:dyDescent="0.25">
      <c r="A325" s="256" t="s">
        <v>2537</v>
      </c>
      <c r="B325" s="256" t="s">
        <v>2538</v>
      </c>
      <c r="C325" s="256" t="s">
        <v>5324</v>
      </c>
      <c r="D325" s="256" t="s">
        <v>5325</v>
      </c>
      <c r="E325" s="257" t="s">
        <v>2540</v>
      </c>
      <c r="F325" s="256" t="s">
        <v>2540</v>
      </c>
      <c r="G325" s="256">
        <v>103430</v>
      </c>
      <c r="H325" s="256" t="s">
        <v>5378</v>
      </c>
      <c r="I325" s="256" t="s">
        <v>12</v>
      </c>
      <c r="J325" s="256" t="s">
        <v>2541</v>
      </c>
      <c r="K325" s="257" t="s">
        <v>13873</v>
      </c>
      <c r="L325" s="256" t="s">
        <v>2542</v>
      </c>
    </row>
    <row r="326" spans="1:12" x14ac:dyDescent="0.25">
      <c r="A326" s="256" t="s">
        <v>2537</v>
      </c>
      <c r="B326" s="256" t="s">
        <v>2538</v>
      </c>
      <c r="C326" s="256" t="s">
        <v>5324</v>
      </c>
      <c r="D326" s="256" t="s">
        <v>5325</v>
      </c>
      <c r="E326" s="257" t="s">
        <v>2540</v>
      </c>
      <c r="F326" s="256" t="s">
        <v>2540</v>
      </c>
      <c r="G326" s="256">
        <v>103431</v>
      </c>
      <c r="H326" s="256" t="s">
        <v>5379</v>
      </c>
      <c r="I326" s="256" t="s">
        <v>12</v>
      </c>
      <c r="J326" s="256" t="s">
        <v>2541</v>
      </c>
      <c r="K326" s="257" t="s">
        <v>14132</v>
      </c>
      <c r="L326" s="256" t="s">
        <v>2542</v>
      </c>
    </row>
    <row r="327" spans="1:12" x14ac:dyDescent="0.25">
      <c r="A327" s="256" t="s">
        <v>2537</v>
      </c>
      <c r="B327" s="256" t="s">
        <v>2538</v>
      </c>
      <c r="C327" s="256" t="s">
        <v>5324</v>
      </c>
      <c r="D327" s="256" t="s">
        <v>5325</v>
      </c>
      <c r="E327" s="257" t="s">
        <v>2540</v>
      </c>
      <c r="F327" s="256" t="s">
        <v>2540</v>
      </c>
      <c r="G327" s="256">
        <v>103432</v>
      </c>
      <c r="H327" s="256" t="s">
        <v>5380</v>
      </c>
      <c r="I327" s="256" t="s">
        <v>12</v>
      </c>
      <c r="J327" s="256" t="s">
        <v>2541</v>
      </c>
      <c r="K327" s="257" t="s">
        <v>14133</v>
      </c>
      <c r="L327" s="256" t="s">
        <v>2542</v>
      </c>
    </row>
    <row r="328" spans="1:12" x14ac:dyDescent="0.25">
      <c r="A328" s="256" t="s">
        <v>2537</v>
      </c>
      <c r="B328" s="256" t="s">
        <v>2538</v>
      </c>
      <c r="C328" s="256" t="s">
        <v>5324</v>
      </c>
      <c r="D328" s="256" t="s">
        <v>5325</v>
      </c>
      <c r="E328" s="257" t="s">
        <v>2540</v>
      </c>
      <c r="F328" s="256" t="s">
        <v>2540</v>
      </c>
      <c r="G328" s="256">
        <v>103433</v>
      </c>
      <c r="H328" s="256" t="s">
        <v>5381</v>
      </c>
      <c r="I328" s="256" t="s">
        <v>12</v>
      </c>
      <c r="J328" s="256" t="s">
        <v>2541</v>
      </c>
      <c r="K328" s="257" t="s">
        <v>14134</v>
      </c>
      <c r="L328" s="256" t="s">
        <v>2542</v>
      </c>
    </row>
    <row r="329" spans="1:12" x14ac:dyDescent="0.25">
      <c r="A329" s="256" t="s">
        <v>2537</v>
      </c>
      <c r="B329" s="256" t="s">
        <v>2538</v>
      </c>
      <c r="C329" s="256" t="s">
        <v>5324</v>
      </c>
      <c r="D329" s="256" t="s">
        <v>5325</v>
      </c>
      <c r="E329" s="257" t="s">
        <v>2540</v>
      </c>
      <c r="F329" s="256" t="s">
        <v>2540</v>
      </c>
      <c r="G329" s="256">
        <v>103434</v>
      </c>
      <c r="H329" s="256" t="s">
        <v>5382</v>
      </c>
      <c r="I329" s="256" t="s">
        <v>12</v>
      </c>
      <c r="J329" s="256" t="s">
        <v>2541</v>
      </c>
      <c r="K329" s="257" t="s">
        <v>14135</v>
      </c>
      <c r="L329" s="256" t="s">
        <v>2542</v>
      </c>
    </row>
    <row r="330" spans="1:12" x14ac:dyDescent="0.25">
      <c r="A330" s="256" t="s">
        <v>2537</v>
      </c>
      <c r="B330" s="256" t="s">
        <v>2538</v>
      </c>
      <c r="C330" s="256" t="s">
        <v>5324</v>
      </c>
      <c r="D330" s="256" t="s">
        <v>5325</v>
      </c>
      <c r="E330" s="257" t="s">
        <v>2540</v>
      </c>
      <c r="F330" s="256" t="s">
        <v>2540</v>
      </c>
      <c r="G330" s="256">
        <v>103435</v>
      </c>
      <c r="H330" s="256" t="s">
        <v>5383</v>
      </c>
      <c r="I330" s="256" t="s">
        <v>12</v>
      </c>
      <c r="J330" s="256" t="s">
        <v>2541</v>
      </c>
      <c r="K330" s="257" t="s">
        <v>14136</v>
      </c>
      <c r="L330" s="256" t="s">
        <v>2542</v>
      </c>
    </row>
    <row r="331" spans="1:12" x14ac:dyDescent="0.25">
      <c r="A331" s="256" t="s">
        <v>2537</v>
      </c>
      <c r="B331" s="256" t="s">
        <v>2538</v>
      </c>
      <c r="C331" s="256" t="s">
        <v>5324</v>
      </c>
      <c r="D331" s="256" t="s">
        <v>5325</v>
      </c>
      <c r="E331" s="257" t="s">
        <v>2540</v>
      </c>
      <c r="F331" s="256" t="s">
        <v>2540</v>
      </c>
      <c r="G331" s="256">
        <v>103436</v>
      </c>
      <c r="H331" s="256" t="s">
        <v>5384</v>
      </c>
      <c r="I331" s="256" t="s">
        <v>12</v>
      </c>
      <c r="J331" s="256" t="s">
        <v>2541</v>
      </c>
      <c r="K331" s="257" t="s">
        <v>14137</v>
      </c>
      <c r="L331" s="256" t="s">
        <v>2542</v>
      </c>
    </row>
    <row r="332" spans="1:12" x14ac:dyDescent="0.25">
      <c r="A332" s="256" t="s">
        <v>2537</v>
      </c>
      <c r="B332" s="256" t="s">
        <v>2538</v>
      </c>
      <c r="C332" s="256" t="s">
        <v>5324</v>
      </c>
      <c r="D332" s="256" t="s">
        <v>5325</v>
      </c>
      <c r="E332" s="257" t="s">
        <v>2540</v>
      </c>
      <c r="F332" s="256" t="s">
        <v>2540</v>
      </c>
      <c r="G332" s="256">
        <v>103437</v>
      </c>
      <c r="H332" s="256" t="s">
        <v>5385</v>
      </c>
      <c r="I332" s="256" t="s">
        <v>12</v>
      </c>
      <c r="J332" s="256" t="s">
        <v>2541</v>
      </c>
      <c r="K332" s="257" t="s">
        <v>14138</v>
      </c>
      <c r="L332" s="256" t="s">
        <v>2542</v>
      </c>
    </row>
    <row r="333" spans="1:12" x14ac:dyDescent="0.25">
      <c r="A333" s="256" t="s">
        <v>2537</v>
      </c>
      <c r="B333" s="256" t="s">
        <v>2538</v>
      </c>
      <c r="C333" s="256" t="s">
        <v>5324</v>
      </c>
      <c r="D333" s="256" t="s">
        <v>5325</v>
      </c>
      <c r="E333" s="257" t="s">
        <v>2540</v>
      </c>
      <c r="F333" s="256" t="s">
        <v>2540</v>
      </c>
      <c r="G333" s="256">
        <v>103438</v>
      </c>
      <c r="H333" s="256" t="s">
        <v>5386</v>
      </c>
      <c r="I333" s="256" t="s">
        <v>12</v>
      </c>
      <c r="J333" s="256" t="s">
        <v>2541</v>
      </c>
      <c r="K333" s="257" t="s">
        <v>14138</v>
      </c>
      <c r="L333" s="256" t="s">
        <v>2542</v>
      </c>
    </row>
    <row r="334" spans="1:12" x14ac:dyDescent="0.25">
      <c r="A334" s="256" t="s">
        <v>2537</v>
      </c>
      <c r="B334" s="256" t="s">
        <v>2538</v>
      </c>
      <c r="C334" s="256" t="s">
        <v>5324</v>
      </c>
      <c r="D334" s="256" t="s">
        <v>5325</v>
      </c>
      <c r="E334" s="257" t="s">
        <v>2540</v>
      </c>
      <c r="F334" s="256" t="s">
        <v>2540</v>
      </c>
      <c r="G334" s="256">
        <v>103439</v>
      </c>
      <c r="H334" s="256" t="s">
        <v>5387</v>
      </c>
      <c r="I334" s="256" t="s">
        <v>12</v>
      </c>
      <c r="J334" s="256" t="s">
        <v>2541</v>
      </c>
      <c r="K334" s="257" t="s">
        <v>14139</v>
      </c>
      <c r="L334" s="256" t="s">
        <v>2542</v>
      </c>
    </row>
    <row r="335" spans="1:12" x14ac:dyDescent="0.25">
      <c r="A335" s="256" t="s">
        <v>2537</v>
      </c>
      <c r="B335" s="256" t="s">
        <v>2538</v>
      </c>
      <c r="C335" s="256" t="s">
        <v>5324</v>
      </c>
      <c r="D335" s="256" t="s">
        <v>5325</v>
      </c>
      <c r="E335" s="257" t="s">
        <v>2540</v>
      </c>
      <c r="F335" s="256" t="s">
        <v>2540</v>
      </c>
      <c r="G335" s="256">
        <v>103440</v>
      </c>
      <c r="H335" s="256" t="s">
        <v>5388</v>
      </c>
      <c r="I335" s="256" t="s">
        <v>12</v>
      </c>
      <c r="J335" s="256" t="s">
        <v>2541</v>
      </c>
      <c r="K335" s="257" t="s">
        <v>14140</v>
      </c>
      <c r="L335" s="256" t="s">
        <v>2542</v>
      </c>
    </row>
    <row r="336" spans="1:12" x14ac:dyDescent="0.25">
      <c r="A336" s="256" t="s">
        <v>2537</v>
      </c>
      <c r="B336" s="256" t="s">
        <v>2538</v>
      </c>
      <c r="C336" s="256" t="s">
        <v>5324</v>
      </c>
      <c r="D336" s="256" t="s">
        <v>5325</v>
      </c>
      <c r="E336" s="257" t="s">
        <v>2540</v>
      </c>
      <c r="F336" s="256" t="s">
        <v>2540</v>
      </c>
      <c r="G336" s="256">
        <v>103441</v>
      </c>
      <c r="H336" s="256" t="s">
        <v>5389</v>
      </c>
      <c r="I336" s="256" t="s">
        <v>12</v>
      </c>
      <c r="J336" s="256" t="s">
        <v>2541</v>
      </c>
      <c r="K336" s="257" t="s">
        <v>14141</v>
      </c>
      <c r="L336" s="256" t="s">
        <v>2542</v>
      </c>
    </row>
    <row r="337" spans="1:12" x14ac:dyDescent="0.25">
      <c r="A337" s="256" t="s">
        <v>2537</v>
      </c>
      <c r="B337" s="256" t="s">
        <v>2538</v>
      </c>
      <c r="C337" s="256" t="s">
        <v>5324</v>
      </c>
      <c r="D337" s="256" t="s">
        <v>5325</v>
      </c>
      <c r="E337" s="257" t="s">
        <v>2540</v>
      </c>
      <c r="F337" s="256" t="s">
        <v>2540</v>
      </c>
      <c r="G337" s="256">
        <v>103442</v>
      </c>
      <c r="H337" s="256" t="s">
        <v>5390</v>
      </c>
      <c r="I337" s="256" t="s">
        <v>12</v>
      </c>
      <c r="J337" s="256" t="s">
        <v>2541</v>
      </c>
      <c r="K337" s="257" t="s">
        <v>14142</v>
      </c>
      <c r="L337" s="256" t="s">
        <v>2542</v>
      </c>
    </row>
    <row r="338" spans="1:12" x14ac:dyDescent="0.25">
      <c r="A338" s="256" t="s">
        <v>2549</v>
      </c>
      <c r="B338" s="256" t="s">
        <v>2550</v>
      </c>
      <c r="C338" s="256" t="s">
        <v>2551</v>
      </c>
      <c r="D338" s="256" t="s">
        <v>3181</v>
      </c>
      <c r="E338" s="257" t="s">
        <v>2540</v>
      </c>
      <c r="F338" s="256" t="s">
        <v>2540</v>
      </c>
      <c r="G338" s="256">
        <v>93206</v>
      </c>
      <c r="H338" s="256" t="s">
        <v>174</v>
      </c>
      <c r="I338" s="256" t="s">
        <v>14</v>
      </c>
      <c r="J338" s="256" t="s">
        <v>2541</v>
      </c>
      <c r="K338" s="257" t="s">
        <v>14143</v>
      </c>
      <c r="L338" s="256" t="s">
        <v>2542</v>
      </c>
    </row>
    <row r="339" spans="1:12" x14ac:dyDescent="0.25">
      <c r="A339" s="256" t="s">
        <v>2549</v>
      </c>
      <c r="B339" s="256" t="s">
        <v>2550</v>
      </c>
      <c r="C339" s="256" t="s">
        <v>2551</v>
      </c>
      <c r="D339" s="256" t="s">
        <v>3181</v>
      </c>
      <c r="E339" s="257" t="s">
        <v>2540</v>
      </c>
      <c r="F339" s="256" t="s">
        <v>2540</v>
      </c>
      <c r="G339" s="256">
        <v>93207</v>
      </c>
      <c r="H339" s="256" t="s">
        <v>175</v>
      </c>
      <c r="I339" s="256" t="s">
        <v>14</v>
      </c>
      <c r="J339" s="256" t="s">
        <v>2541</v>
      </c>
      <c r="K339" s="257" t="s">
        <v>14144</v>
      </c>
      <c r="L339" s="256" t="s">
        <v>2542</v>
      </c>
    </row>
    <row r="340" spans="1:12" x14ac:dyDescent="0.25">
      <c r="A340" s="256" t="s">
        <v>2549</v>
      </c>
      <c r="B340" s="256" t="s">
        <v>2550</v>
      </c>
      <c r="C340" s="256" t="s">
        <v>2551</v>
      </c>
      <c r="D340" s="256" t="s">
        <v>3181</v>
      </c>
      <c r="E340" s="257" t="s">
        <v>2540</v>
      </c>
      <c r="F340" s="256" t="s">
        <v>2540</v>
      </c>
      <c r="G340" s="256">
        <v>93208</v>
      </c>
      <c r="H340" s="256" t="s">
        <v>176</v>
      </c>
      <c r="I340" s="256" t="s">
        <v>14</v>
      </c>
      <c r="J340" s="256" t="s">
        <v>2541</v>
      </c>
      <c r="K340" s="257" t="s">
        <v>14145</v>
      </c>
      <c r="L340" s="256" t="s">
        <v>2542</v>
      </c>
    </row>
    <row r="341" spans="1:12" x14ac:dyDescent="0.25">
      <c r="A341" s="256" t="s">
        <v>2549</v>
      </c>
      <c r="B341" s="256" t="s">
        <v>2550</v>
      </c>
      <c r="C341" s="256" t="s">
        <v>2551</v>
      </c>
      <c r="D341" s="256" t="s">
        <v>3181</v>
      </c>
      <c r="E341" s="257" t="s">
        <v>2540</v>
      </c>
      <c r="F341" s="256" t="s">
        <v>2540</v>
      </c>
      <c r="G341" s="256">
        <v>93209</v>
      </c>
      <c r="H341" s="256" t="s">
        <v>177</v>
      </c>
      <c r="I341" s="256" t="s">
        <v>14</v>
      </c>
      <c r="J341" s="256" t="s">
        <v>2541</v>
      </c>
      <c r="K341" s="257" t="s">
        <v>14146</v>
      </c>
      <c r="L341" s="256" t="s">
        <v>2542</v>
      </c>
    </row>
    <row r="342" spans="1:12" x14ac:dyDescent="0.25">
      <c r="A342" s="256" t="s">
        <v>2549</v>
      </c>
      <c r="B342" s="256" t="s">
        <v>2550</v>
      </c>
      <c r="C342" s="256" t="s">
        <v>2551</v>
      </c>
      <c r="D342" s="256" t="s">
        <v>3181</v>
      </c>
      <c r="E342" s="257" t="s">
        <v>2540</v>
      </c>
      <c r="F342" s="256" t="s">
        <v>2540</v>
      </c>
      <c r="G342" s="256">
        <v>93210</v>
      </c>
      <c r="H342" s="256" t="s">
        <v>178</v>
      </c>
      <c r="I342" s="256" t="s">
        <v>14</v>
      </c>
      <c r="J342" s="256" t="s">
        <v>2541</v>
      </c>
      <c r="K342" s="257" t="s">
        <v>14147</v>
      </c>
      <c r="L342" s="256" t="s">
        <v>2542</v>
      </c>
    </row>
    <row r="343" spans="1:12" x14ac:dyDescent="0.25">
      <c r="A343" s="256" t="s">
        <v>2549</v>
      </c>
      <c r="B343" s="256" t="s">
        <v>2550</v>
      </c>
      <c r="C343" s="256" t="s">
        <v>2551</v>
      </c>
      <c r="D343" s="256" t="s">
        <v>3181</v>
      </c>
      <c r="E343" s="257" t="s">
        <v>2540</v>
      </c>
      <c r="F343" s="256" t="s">
        <v>2540</v>
      </c>
      <c r="G343" s="256">
        <v>93211</v>
      </c>
      <c r="H343" s="256" t="s">
        <v>179</v>
      </c>
      <c r="I343" s="256" t="s">
        <v>14</v>
      </c>
      <c r="J343" s="256" t="s">
        <v>2541</v>
      </c>
      <c r="K343" s="257" t="s">
        <v>14148</v>
      </c>
      <c r="L343" s="256" t="s">
        <v>2542</v>
      </c>
    </row>
    <row r="344" spans="1:12" x14ac:dyDescent="0.25">
      <c r="A344" s="256" t="s">
        <v>2549</v>
      </c>
      <c r="B344" s="256" t="s">
        <v>2550</v>
      </c>
      <c r="C344" s="256" t="s">
        <v>2551</v>
      </c>
      <c r="D344" s="256" t="s">
        <v>3181</v>
      </c>
      <c r="E344" s="257" t="s">
        <v>2540</v>
      </c>
      <c r="F344" s="256" t="s">
        <v>2540</v>
      </c>
      <c r="G344" s="256">
        <v>93212</v>
      </c>
      <c r="H344" s="256" t="s">
        <v>180</v>
      </c>
      <c r="I344" s="256" t="s">
        <v>14</v>
      </c>
      <c r="J344" s="256" t="s">
        <v>2541</v>
      </c>
      <c r="K344" s="257" t="s">
        <v>14149</v>
      </c>
      <c r="L344" s="256" t="s">
        <v>2542</v>
      </c>
    </row>
    <row r="345" spans="1:12" x14ac:dyDescent="0.25">
      <c r="A345" s="256" t="s">
        <v>2549</v>
      </c>
      <c r="B345" s="256" t="s">
        <v>2550</v>
      </c>
      <c r="C345" s="256" t="s">
        <v>2551</v>
      </c>
      <c r="D345" s="256" t="s">
        <v>3181</v>
      </c>
      <c r="E345" s="257" t="s">
        <v>2540</v>
      </c>
      <c r="F345" s="256" t="s">
        <v>2540</v>
      </c>
      <c r="G345" s="256">
        <v>93213</v>
      </c>
      <c r="H345" s="256" t="s">
        <v>181</v>
      </c>
      <c r="I345" s="256" t="s">
        <v>14</v>
      </c>
      <c r="J345" s="256" t="s">
        <v>2541</v>
      </c>
      <c r="K345" s="257" t="s">
        <v>14150</v>
      </c>
      <c r="L345" s="256" t="s">
        <v>2542</v>
      </c>
    </row>
    <row r="346" spans="1:12" x14ac:dyDescent="0.25">
      <c r="A346" s="256" t="s">
        <v>2549</v>
      </c>
      <c r="B346" s="256" t="s">
        <v>2550</v>
      </c>
      <c r="C346" s="256" t="s">
        <v>2551</v>
      </c>
      <c r="D346" s="256" t="s">
        <v>3181</v>
      </c>
      <c r="E346" s="257" t="s">
        <v>2540</v>
      </c>
      <c r="F346" s="256" t="s">
        <v>2540</v>
      </c>
      <c r="G346" s="256">
        <v>93214</v>
      </c>
      <c r="H346" s="256" t="s">
        <v>5391</v>
      </c>
      <c r="I346" s="256" t="s">
        <v>12</v>
      </c>
      <c r="J346" s="256" t="s">
        <v>2545</v>
      </c>
      <c r="K346" s="257" t="s">
        <v>14151</v>
      </c>
      <c r="L346" s="256" t="s">
        <v>2542</v>
      </c>
    </row>
    <row r="347" spans="1:12" x14ac:dyDescent="0.25">
      <c r="A347" s="256" t="s">
        <v>2549</v>
      </c>
      <c r="B347" s="256" t="s">
        <v>2550</v>
      </c>
      <c r="C347" s="256" t="s">
        <v>2551</v>
      </c>
      <c r="D347" s="256" t="s">
        <v>3181</v>
      </c>
      <c r="E347" s="257" t="s">
        <v>2540</v>
      </c>
      <c r="F347" s="256" t="s">
        <v>2540</v>
      </c>
      <c r="G347" s="256">
        <v>93243</v>
      </c>
      <c r="H347" s="256" t="s">
        <v>5392</v>
      </c>
      <c r="I347" s="256" t="s">
        <v>12</v>
      </c>
      <c r="J347" s="256" t="s">
        <v>2545</v>
      </c>
      <c r="K347" s="257" t="s">
        <v>14152</v>
      </c>
      <c r="L347" s="256" t="s">
        <v>2542</v>
      </c>
    </row>
    <row r="348" spans="1:12" x14ac:dyDescent="0.25">
      <c r="A348" s="256" t="s">
        <v>2549</v>
      </c>
      <c r="B348" s="256" t="s">
        <v>2550</v>
      </c>
      <c r="C348" s="256" t="s">
        <v>2551</v>
      </c>
      <c r="D348" s="256" t="s">
        <v>3181</v>
      </c>
      <c r="E348" s="257" t="s">
        <v>2540</v>
      </c>
      <c r="F348" s="256" t="s">
        <v>2540</v>
      </c>
      <c r="G348" s="256">
        <v>93582</v>
      </c>
      <c r="H348" s="256" t="s">
        <v>182</v>
      </c>
      <c r="I348" s="256" t="s">
        <v>14</v>
      </c>
      <c r="J348" s="256" t="s">
        <v>2541</v>
      </c>
      <c r="K348" s="257" t="s">
        <v>14153</v>
      </c>
      <c r="L348" s="256" t="s">
        <v>2542</v>
      </c>
    </row>
    <row r="349" spans="1:12" x14ac:dyDescent="0.25">
      <c r="A349" s="256" t="s">
        <v>2549</v>
      </c>
      <c r="B349" s="256" t="s">
        <v>2550</v>
      </c>
      <c r="C349" s="256" t="s">
        <v>2551</v>
      </c>
      <c r="D349" s="256" t="s">
        <v>3181</v>
      </c>
      <c r="E349" s="257" t="s">
        <v>2540</v>
      </c>
      <c r="F349" s="256" t="s">
        <v>2540</v>
      </c>
      <c r="G349" s="256">
        <v>93583</v>
      </c>
      <c r="H349" s="256" t="s">
        <v>183</v>
      </c>
      <c r="I349" s="256" t="s">
        <v>14</v>
      </c>
      <c r="J349" s="256" t="s">
        <v>2541</v>
      </c>
      <c r="K349" s="257" t="s">
        <v>14154</v>
      </c>
      <c r="L349" s="256" t="s">
        <v>2542</v>
      </c>
    </row>
    <row r="350" spans="1:12" x14ac:dyDescent="0.25">
      <c r="A350" s="256" t="s">
        <v>2549</v>
      </c>
      <c r="B350" s="256" t="s">
        <v>2550</v>
      </c>
      <c r="C350" s="256" t="s">
        <v>2551</v>
      </c>
      <c r="D350" s="256" t="s">
        <v>3181</v>
      </c>
      <c r="E350" s="257" t="s">
        <v>2540</v>
      </c>
      <c r="F350" s="256" t="s">
        <v>2540</v>
      </c>
      <c r="G350" s="256">
        <v>93584</v>
      </c>
      <c r="H350" s="256" t="s">
        <v>184</v>
      </c>
      <c r="I350" s="256" t="s">
        <v>14</v>
      </c>
      <c r="J350" s="256" t="s">
        <v>2541</v>
      </c>
      <c r="K350" s="257" t="s">
        <v>14155</v>
      </c>
      <c r="L350" s="256" t="s">
        <v>2542</v>
      </c>
    </row>
    <row r="351" spans="1:12" x14ac:dyDescent="0.25">
      <c r="A351" s="256" t="s">
        <v>2549</v>
      </c>
      <c r="B351" s="256" t="s">
        <v>2550</v>
      </c>
      <c r="C351" s="256" t="s">
        <v>2551</v>
      </c>
      <c r="D351" s="256" t="s">
        <v>3181</v>
      </c>
      <c r="E351" s="257" t="s">
        <v>2540</v>
      </c>
      <c r="F351" s="256" t="s">
        <v>2540</v>
      </c>
      <c r="G351" s="256">
        <v>93585</v>
      </c>
      <c r="H351" s="256" t="s">
        <v>185</v>
      </c>
      <c r="I351" s="256" t="s">
        <v>14</v>
      </c>
      <c r="J351" s="256" t="s">
        <v>2541</v>
      </c>
      <c r="K351" s="257" t="s">
        <v>14156</v>
      </c>
      <c r="L351" s="256" t="s">
        <v>2542</v>
      </c>
    </row>
    <row r="352" spans="1:12" x14ac:dyDescent="0.25">
      <c r="A352" s="256" t="s">
        <v>2549</v>
      </c>
      <c r="B352" s="256" t="s">
        <v>2550</v>
      </c>
      <c r="C352" s="256" t="s">
        <v>2551</v>
      </c>
      <c r="D352" s="256" t="s">
        <v>3181</v>
      </c>
      <c r="E352" s="257" t="s">
        <v>2540</v>
      </c>
      <c r="F352" s="256" t="s">
        <v>2540</v>
      </c>
      <c r="G352" s="256">
        <v>98441</v>
      </c>
      <c r="H352" s="256" t="s">
        <v>186</v>
      </c>
      <c r="I352" s="256" t="s">
        <v>14</v>
      </c>
      <c r="J352" s="256" t="s">
        <v>2545</v>
      </c>
      <c r="K352" s="257" t="s">
        <v>14157</v>
      </c>
      <c r="L352" s="256" t="s">
        <v>2542</v>
      </c>
    </row>
    <row r="353" spans="1:12" x14ac:dyDescent="0.25">
      <c r="A353" s="256" t="s">
        <v>2549</v>
      </c>
      <c r="B353" s="256" t="s">
        <v>2550</v>
      </c>
      <c r="C353" s="256" t="s">
        <v>2551</v>
      </c>
      <c r="D353" s="256" t="s">
        <v>3181</v>
      </c>
      <c r="E353" s="257" t="s">
        <v>2540</v>
      </c>
      <c r="F353" s="256" t="s">
        <v>2540</v>
      </c>
      <c r="G353" s="256">
        <v>98442</v>
      </c>
      <c r="H353" s="256" t="s">
        <v>187</v>
      </c>
      <c r="I353" s="256" t="s">
        <v>14</v>
      </c>
      <c r="J353" s="256" t="s">
        <v>2545</v>
      </c>
      <c r="K353" s="257" t="s">
        <v>14158</v>
      </c>
      <c r="L353" s="256" t="s">
        <v>2542</v>
      </c>
    </row>
    <row r="354" spans="1:12" x14ac:dyDescent="0.25">
      <c r="A354" s="256" t="s">
        <v>2549</v>
      </c>
      <c r="B354" s="256" t="s">
        <v>2550</v>
      </c>
      <c r="C354" s="256" t="s">
        <v>2551</v>
      </c>
      <c r="D354" s="256" t="s">
        <v>3181</v>
      </c>
      <c r="E354" s="257" t="s">
        <v>2540</v>
      </c>
      <c r="F354" s="256" t="s">
        <v>2540</v>
      </c>
      <c r="G354" s="256">
        <v>98443</v>
      </c>
      <c r="H354" s="256" t="s">
        <v>188</v>
      </c>
      <c r="I354" s="256" t="s">
        <v>14</v>
      </c>
      <c r="J354" s="256" t="s">
        <v>2545</v>
      </c>
      <c r="K354" s="257" t="s">
        <v>14159</v>
      </c>
      <c r="L354" s="256" t="s">
        <v>2542</v>
      </c>
    </row>
    <row r="355" spans="1:12" x14ac:dyDescent="0.25">
      <c r="A355" s="256" t="s">
        <v>2549</v>
      </c>
      <c r="B355" s="256" t="s">
        <v>2550</v>
      </c>
      <c r="C355" s="256" t="s">
        <v>2551</v>
      </c>
      <c r="D355" s="256" t="s">
        <v>3181</v>
      </c>
      <c r="E355" s="257" t="s">
        <v>2540</v>
      </c>
      <c r="F355" s="256" t="s">
        <v>2540</v>
      </c>
      <c r="G355" s="256">
        <v>98444</v>
      </c>
      <c r="H355" s="256" t="s">
        <v>189</v>
      </c>
      <c r="I355" s="256" t="s">
        <v>14</v>
      </c>
      <c r="J355" s="256" t="s">
        <v>2545</v>
      </c>
      <c r="K355" s="257" t="s">
        <v>14160</v>
      </c>
      <c r="L355" s="256" t="s">
        <v>2542</v>
      </c>
    </row>
    <row r="356" spans="1:12" x14ac:dyDescent="0.25">
      <c r="A356" s="256" t="s">
        <v>2549</v>
      </c>
      <c r="B356" s="256" t="s">
        <v>2550</v>
      </c>
      <c r="C356" s="256" t="s">
        <v>2551</v>
      </c>
      <c r="D356" s="256" t="s">
        <v>3181</v>
      </c>
      <c r="E356" s="257" t="s">
        <v>2540</v>
      </c>
      <c r="F356" s="256" t="s">
        <v>2540</v>
      </c>
      <c r="G356" s="256">
        <v>98445</v>
      </c>
      <c r="H356" s="256" t="s">
        <v>190</v>
      </c>
      <c r="I356" s="256" t="s">
        <v>14</v>
      </c>
      <c r="J356" s="256" t="s">
        <v>2545</v>
      </c>
      <c r="K356" s="257" t="s">
        <v>14161</v>
      </c>
      <c r="L356" s="256" t="s">
        <v>2542</v>
      </c>
    </row>
    <row r="357" spans="1:12" x14ac:dyDescent="0.25">
      <c r="A357" s="256" t="s">
        <v>2549</v>
      </c>
      <c r="B357" s="256" t="s">
        <v>2550</v>
      </c>
      <c r="C357" s="256" t="s">
        <v>2551</v>
      </c>
      <c r="D357" s="256" t="s">
        <v>3181</v>
      </c>
      <c r="E357" s="257" t="s">
        <v>2540</v>
      </c>
      <c r="F357" s="256" t="s">
        <v>2540</v>
      </c>
      <c r="G357" s="256">
        <v>98446</v>
      </c>
      <c r="H357" s="256" t="s">
        <v>191</v>
      </c>
      <c r="I357" s="256" t="s">
        <v>14</v>
      </c>
      <c r="J357" s="256" t="s">
        <v>2545</v>
      </c>
      <c r="K357" s="257" t="s">
        <v>14162</v>
      </c>
      <c r="L357" s="256" t="s">
        <v>2542</v>
      </c>
    </row>
    <row r="358" spans="1:12" x14ac:dyDescent="0.25">
      <c r="A358" s="256" t="s">
        <v>2549</v>
      </c>
      <c r="B358" s="256" t="s">
        <v>2550</v>
      </c>
      <c r="C358" s="256" t="s">
        <v>2551</v>
      </c>
      <c r="D358" s="256" t="s">
        <v>3181</v>
      </c>
      <c r="E358" s="257" t="s">
        <v>2540</v>
      </c>
      <c r="F358" s="256" t="s">
        <v>2540</v>
      </c>
      <c r="G358" s="256">
        <v>98447</v>
      </c>
      <c r="H358" s="256" t="s">
        <v>192</v>
      </c>
      <c r="I358" s="256" t="s">
        <v>14</v>
      </c>
      <c r="J358" s="256" t="s">
        <v>2545</v>
      </c>
      <c r="K358" s="257" t="s">
        <v>13648</v>
      </c>
      <c r="L358" s="256" t="s">
        <v>2542</v>
      </c>
    </row>
    <row r="359" spans="1:12" x14ac:dyDescent="0.25">
      <c r="A359" s="256" t="s">
        <v>2549</v>
      </c>
      <c r="B359" s="256" t="s">
        <v>2550</v>
      </c>
      <c r="C359" s="256" t="s">
        <v>2551</v>
      </c>
      <c r="D359" s="256" t="s">
        <v>3181</v>
      </c>
      <c r="E359" s="257" t="s">
        <v>2540</v>
      </c>
      <c r="F359" s="256" t="s">
        <v>2540</v>
      </c>
      <c r="G359" s="256">
        <v>98448</v>
      </c>
      <c r="H359" s="256" t="s">
        <v>193</v>
      </c>
      <c r="I359" s="256" t="s">
        <v>14</v>
      </c>
      <c r="J359" s="256" t="s">
        <v>2545</v>
      </c>
      <c r="K359" s="257" t="s">
        <v>14163</v>
      </c>
      <c r="L359" s="256" t="s">
        <v>2542</v>
      </c>
    </row>
    <row r="360" spans="1:12" x14ac:dyDescent="0.25">
      <c r="A360" s="256" t="s">
        <v>2549</v>
      </c>
      <c r="B360" s="256" t="s">
        <v>2550</v>
      </c>
      <c r="C360" s="256" t="s">
        <v>2551</v>
      </c>
      <c r="D360" s="256" t="s">
        <v>3181</v>
      </c>
      <c r="E360" s="257" t="s">
        <v>2540</v>
      </c>
      <c r="F360" s="256" t="s">
        <v>2540</v>
      </c>
      <c r="G360" s="256">
        <v>98449</v>
      </c>
      <c r="H360" s="256" t="s">
        <v>194</v>
      </c>
      <c r="I360" s="256" t="s">
        <v>14</v>
      </c>
      <c r="J360" s="256" t="s">
        <v>2545</v>
      </c>
      <c r="K360" s="257" t="s">
        <v>14164</v>
      </c>
      <c r="L360" s="256" t="s">
        <v>2542</v>
      </c>
    </row>
    <row r="361" spans="1:12" x14ac:dyDescent="0.25">
      <c r="A361" s="256" t="s">
        <v>2549</v>
      </c>
      <c r="B361" s="256" t="s">
        <v>2550</v>
      </c>
      <c r="C361" s="256" t="s">
        <v>2551</v>
      </c>
      <c r="D361" s="256" t="s">
        <v>3181</v>
      </c>
      <c r="E361" s="257" t="s">
        <v>2540</v>
      </c>
      <c r="F361" s="256" t="s">
        <v>2540</v>
      </c>
      <c r="G361" s="256">
        <v>98450</v>
      </c>
      <c r="H361" s="256" t="s">
        <v>195</v>
      </c>
      <c r="I361" s="256" t="s">
        <v>14</v>
      </c>
      <c r="J361" s="256" t="s">
        <v>2545</v>
      </c>
      <c r="K361" s="257" t="s">
        <v>14165</v>
      </c>
      <c r="L361" s="256" t="s">
        <v>2542</v>
      </c>
    </row>
    <row r="362" spans="1:12" x14ac:dyDescent="0.25">
      <c r="A362" s="256" t="s">
        <v>2549</v>
      </c>
      <c r="B362" s="256" t="s">
        <v>2550</v>
      </c>
      <c r="C362" s="256" t="s">
        <v>2551</v>
      </c>
      <c r="D362" s="256" t="s">
        <v>3181</v>
      </c>
      <c r="E362" s="257" t="s">
        <v>2540</v>
      </c>
      <c r="F362" s="256" t="s">
        <v>2540</v>
      </c>
      <c r="G362" s="256">
        <v>98451</v>
      </c>
      <c r="H362" s="256" t="s">
        <v>196</v>
      </c>
      <c r="I362" s="256" t="s">
        <v>14</v>
      </c>
      <c r="J362" s="256" t="s">
        <v>2545</v>
      </c>
      <c r="K362" s="257" t="s">
        <v>14166</v>
      </c>
      <c r="L362" s="256" t="s">
        <v>2542</v>
      </c>
    </row>
    <row r="363" spans="1:12" x14ac:dyDescent="0.25">
      <c r="A363" s="256" t="s">
        <v>2549</v>
      </c>
      <c r="B363" s="256" t="s">
        <v>2550</v>
      </c>
      <c r="C363" s="256" t="s">
        <v>2551</v>
      </c>
      <c r="D363" s="256" t="s">
        <v>3181</v>
      </c>
      <c r="E363" s="257" t="s">
        <v>2540</v>
      </c>
      <c r="F363" s="256" t="s">
        <v>2540</v>
      </c>
      <c r="G363" s="256">
        <v>98452</v>
      </c>
      <c r="H363" s="256" t="s">
        <v>197</v>
      </c>
      <c r="I363" s="256" t="s">
        <v>14</v>
      </c>
      <c r="J363" s="256" t="s">
        <v>2545</v>
      </c>
      <c r="K363" s="257" t="s">
        <v>14167</v>
      </c>
      <c r="L363" s="256" t="s">
        <v>2542</v>
      </c>
    </row>
    <row r="364" spans="1:12" x14ac:dyDescent="0.25">
      <c r="A364" s="256" t="s">
        <v>2549</v>
      </c>
      <c r="B364" s="256" t="s">
        <v>2550</v>
      </c>
      <c r="C364" s="256" t="s">
        <v>2551</v>
      </c>
      <c r="D364" s="256" t="s">
        <v>3181</v>
      </c>
      <c r="E364" s="257" t="s">
        <v>2540</v>
      </c>
      <c r="F364" s="256" t="s">
        <v>2540</v>
      </c>
      <c r="G364" s="256">
        <v>98453</v>
      </c>
      <c r="H364" s="256" t="s">
        <v>198</v>
      </c>
      <c r="I364" s="256" t="s">
        <v>14</v>
      </c>
      <c r="J364" s="256" t="s">
        <v>2545</v>
      </c>
      <c r="K364" s="257" t="s">
        <v>14168</v>
      </c>
      <c r="L364" s="256" t="s">
        <v>2542</v>
      </c>
    </row>
    <row r="365" spans="1:12" x14ac:dyDescent="0.25">
      <c r="A365" s="256" t="s">
        <v>2549</v>
      </c>
      <c r="B365" s="256" t="s">
        <v>2550</v>
      </c>
      <c r="C365" s="256" t="s">
        <v>2551</v>
      </c>
      <c r="D365" s="256" t="s">
        <v>3181</v>
      </c>
      <c r="E365" s="257" t="s">
        <v>2540</v>
      </c>
      <c r="F365" s="256" t="s">
        <v>2540</v>
      </c>
      <c r="G365" s="256">
        <v>98454</v>
      </c>
      <c r="H365" s="256" t="s">
        <v>199</v>
      </c>
      <c r="I365" s="256" t="s">
        <v>14</v>
      </c>
      <c r="J365" s="256" t="s">
        <v>2545</v>
      </c>
      <c r="K365" s="257" t="s">
        <v>13294</v>
      </c>
      <c r="L365" s="256" t="s">
        <v>2542</v>
      </c>
    </row>
    <row r="366" spans="1:12" x14ac:dyDescent="0.25">
      <c r="A366" s="256" t="s">
        <v>2549</v>
      </c>
      <c r="B366" s="256" t="s">
        <v>2550</v>
      </c>
      <c r="C366" s="256" t="s">
        <v>2551</v>
      </c>
      <c r="D366" s="256" t="s">
        <v>3181</v>
      </c>
      <c r="E366" s="257" t="s">
        <v>2540</v>
      </c>
      <c r="F366" s="256" t="s">
        <v>2540</v>
      </c>
      <c r="G366" s="256">
        <v>98455</v>
      </c>
      <c r="H366" s="256" t="s">
        <v>200</v>
      </c>
      <c r="I366" s="256" t="s">
        <v>14</v>
      </c>
      <c r="J366" s="256" t="s">
        <v>2545</v>
      </c>
      <c r="K366" s="257" t="s">
        <v>14169</v>
      </c>
      <c r="L366" s="256" t="s">
        <v>2542</v>
      </c>
    </row>
    <row r="367" spans="1:12" x14ac:dyDescent="0.25">
      <c r="A367" s="256" t="s">
        <v>2549</v>
      </c>
      <c r="B367" s="256" t="s">
        <v>2550</v>
      </c>
      <c r="C367" s="256" t="s">
        <v>2551</v>
      </c>
      <c r="D367" s="256" t="s">
        <v>3181</v>
      </c>
      <c r="E367" s="257" t="s">
        <v>2540</v>
      </c>
      <c r="F367" s="256" t="s">
        <v>2540</v>
      </c>
      <c r="G367" s="256">
        <v>98456</v>
      </c>
      <c r="H367" s="256" t="s">
        <v>201</v>
      </c>
      <c r="I367" s="256" t="s">
        <v>14</v>
      </c>
      <c r="J367" s="256" t="s">
        <v>2545</v>
      </c>
      <c r="K367" s="257" t="s">
        <v>14170</v>
      </c>
      <c r="L367" s="256" t="s">
        <v>2542</v>
      </c>
    </row>
    <row r="368" spans="1:12" x14ac:dyDescent="0.25">
      <c r="A368" s="256" t="s">
        <v>2549</v>
      </c>
      <c r="B368" s="256" t="s">
        <v>2550</v>
      </c>
      <c r="C368" s="256" t="s">
        <v>2551</v>
      </c>
      <c r="D368" s="256" t="s">
        <v>3181</v>
      </c>
      <c r="E368" s="257" t="s">
        <v>2540</v>
      </c>
      <c r="F368" s="256" t="s">
        <v>2540</v>
      </c>
      <c r="G368" s="256">
        <v>98458</v>
      </c>
      <c r="H368" s="256" t="s">
        <v>202</v>
      </c>
      <c r="I368" s="256" t="s">
        <v>14</v>
      </c>
      <c r="J368" s="256" t="s">
        <v>2545</v>
      </c>
      <c r="K368" s="257" t="s">
        <v>14171</v>
      </c>
      <c r="L368" s="256" t="s">
        <v>2542</v>
      </c>
    </row>
    <row r="369" spans="1:12" x14ac:dyDescent="0.25">
      <c r="A369" s="256" t="s">
        <v>2549</v>
      </c>
      <c r="B369" s="256" t="s">
        <v>2550</v>
      </c>
      <c r="C369" s="256" t="s">
        <v>2551</v>
      </c>
      <c r="D369" s="256" t="s">
        <v>3181</v>
      </c>
      <c r="E369" s="257" t="s">
        <v>2540</v>
      </c>
      <c r="F369" s="256" t="s">
        <v>2540</v>
      </c>
      <c r="G369" s="256">
        <v>98459</v>
      </c>
      <c r="H369" s="256" t="s">
        <v>203</v>
      </c>
      <c r="I369" s="256" t="s">
        <v>14</v>
      </c>
      <c r="J369" s="256" t="s">
        <v>2545</v>
      </c>
      <c r="K369" s="257" t="s">
        <v>14172</v>
      </c>
      <c r="L369" s="256" t="s">
        <v>2542</v>
      </c>
    </row>
    <row r="370" spans="1:12" x14ac:dyDescent="0.25">
      <c r="A370" s="256" t="s">
        <v>2549</v>
      </c>
      <c r="B370" s="256" t="s">
        <v>2550</v>
      </c>
      <c r="C370" s="256" t="s">
        <v>2551</v>
      </c>
      <c r="D370" s="256" t="s">
        <v>3181</v>
      </c>
      <c r="E370" s="257" t="s">
        <v>2540</v>
      </c>
      <c r="F370" s="256" t="s">
        <v>2540</v>
      </c>
      <c r="G370" s="256">
        <v>98460</v>
      </c>
      <c r="H370" s="256" t="s">
        <v>204</v>
      </c>
      <c r="I370" s="256" t="s">
        <v>14</v>
      </c>
      <c r="J370" s="256" t="s">
        <v>2545</v>
      </c>
      <c r="K370" s="257" t="s">
        <v>14173</v>
      </c>
      <c r="L370" s="256" t="s">
        <v>2542</v>
      </c>
    </row>
    <row r="371" spans="1:12" x14ac:dyDescent="0.25">
      <c r="A371" s="256" t="s">
        <v>2549</v>
      </c>
      <c r="B371" s="256" t="s">
        <v>2550</v>
      </c>
      <c r="C371" s="256" t="s">
        <v>2551</v>
      </c>
      <c r="D371" s="256" t="s">
        <v>3181</v>
      </c>
      <c r="E371" s="257" t="s">
        <v>2540</v>
      </c>
      <c r="F371" s="256" t="s">
        <v>2540</v>
      </c>
      <c r="G371" s="256">
        <v>98461</v>
      </c>
      <c r="H371" s="256" t="s">
        <v>5393</v>
      </c>
      <c r="I371" s="256" t="s">
        <v>12</v>
      </c>
      <c r="J371" s="256" t="s">
        <v>2545</v>
      </c>
      <c r="K371" s="257" t="s">
        <v>14174</v>
      </c>
      <c r="L371" s="256" t="s">
        <v>2542</v>
      </c>
    </row>
    <row r="372" spans="1:12" x14ac:dyDescent="0.25">
      <c r="A372" s="256" t="s">
        <v>2549</v>
      </c>
      <c r="B372" s="256" t="s">
        <v>2550</v>
      </c>
      <c r="C372" s="256" t="s">
        <v>2551</v>
      </c>
      <c r="D372" s="256" t="s">
        <v>3181</v>
      </c>
      <c r="E372" s="257" t="s">
        <v>2540</v>
      </c>
      <c r="F372" s="256" t="s">
        <v>2540</v>
      </c>
      <c r="G372" s="256">
        <v>98462</v>
      </c>
      <c r="H372" s="256" t="s">
        <v>5394</v>
      </c>
      <c r="I372" s="256" t="s">
        <v>12</v>
      </c>
      <c r="J372" s="256" t="s">
        <v>2545</v>
      </c>
      <c r="K372" s="257" t="s">
        <v>14175</v>
      </c>
      <c r="L372" s="256" t="s">
        <v>2542</v>
      </c>
    </row>
    <row r="373" spans="1:12" x14ac:dyDescent="0.25">
      <c r="A373" s="256" t="s">
        <v>2552</v>
      </c>
      <c r="B373" s="256" t="s">
        <v>2553</v>
      </c>
      <c r="C373" s="256" t="s">
        <v>2554</v>
      </c>
      <c r="D373" s="256" t="s">
        <v>3182</v>
      </c>
      <c r="E373" s="257" t="s">
        <v>2540</v>
      </c>
      <c r="F373" s="256" t="s">
        <v>2540</v>
      </c>
      <c r="G373" s="256">
        <v>5631</v>
      </c>
      <c r="H373" s="256" t="s">
        <v>205</v>
      </c>
      <c r="I373" s="256" t="s">
        <v>206</v>
      </c>
      <c r="J373" s="256" t="s">
        <v>2541</v>
      </c>
      <c r="K373" s="257" t="s">
        <v>14176</v>
      </c>
      <c r="L373" s="256" t="s">
        <v>2542</v>
      </c>
    </row>
    <row r="374" spans="1:12" x14ac:dyDescent="0.25">
      <c r="A374" s="256" t="s">
        <v>2552</v>
      </c>
      <c r="B374" s="256" t="s">
        <v>2553</v>
      </c>
      <c r="C374" s="256" t="s">
        <v>2554</v>
      </c>
      <c r="D374" s="256" t="s">
        <v>3182</v>
      </c>
      <c r="E374" s="257" t="s">
        <v>2540</v>
      </c>
      <c r="F374" s="256" t="s">
        <v>2540</v>
      </c>
      <c r="G374" s="256">
        <v>5678</v>
      </c>
      <c r="H374" s="256" t="s">
        <v>207</v>
      </c>
      <c r="I374" s="256" t="s">
        <v>206</v>
      </c>
      <c r="J374" s="256" t="s">
        <v>2541</v>
      </c>
      <c r="K374" s="257" t="s">
        <v>14177</v>
      </c>
      <c r="L374" s="256" t="s">
        <v>2542</v>
      </c>
    </row>
    <row r="375" spans="1:12" x14ac:dyDescent="0.25">
      <c r="A375" s="256" t="s">
        <v>2552</v>
      </c>
      <c r="B375" s="256" t="s">
        <v>2553</v>
      </c>
      <c r="C375" s="256" t="s">
        <v>2554</v>
      </c>
      <c r="D375" s="256" t="s">
        <v>3182</v>
      </c>
      <c r="E375" s="257" t="s">
        <v>2540</v>
      </c>
      <c r="F375" s="256" t="s">
        <v>2540</v>
      </c>
      <c r="G375" s="256">
        <v>5680</v>
      </c>
      <c r="H375" s="256" t="s">
        <v>208</v>
      </c>
      <c r="I375" s="256" t="s">
        <v>206</v>
      </c>
      <c r="J375" s="256" t="s">
        <v>2541</v>
      </c>
      <c r="K375" s="257" t="s">
        <v>14178</v>
      </c>
      <c r="L375" s="256" t="s">
        <v>2542</v>
      </c>
    </row>
    <row r="376" spans="1:12" x14ac:dyDescent="0.25">
      <c r="A376" s="256" t="s">
        <v>2552</v>
      </c>
      <c r="B376" s="256" t="s">
        <v>2553</v>
      </c>
      <c r="C376" s="256" t="s">
        <v>2554</v>
      </c>
      <c r="D376" s="256" t="s">
        <v>3182</v>
      </c>
      <c r="E376" s="257" t="s">
        <v>2540</v>
      </c>
      <c r="F376" s="256" t="s">
        <v>2540</v>
      </c>
      <c r="G376" s="256">
        <v>5684</v>
      </c>
      <c r="H376" s="256" t="s">
        <v>209</v>
      </c>
      <c r="I376" s="256" t="s">
        <v>206</v>
      </c>
      <c r="J376" s="256" t="s">
        <v>2541</v>
      </c>
      <c r="K376" s="257" t="s">
        <v>14179</v>
      </c>
      <c r="L376" s="256" t="s">
        <v>2542</v>
      </c>
    </row>
    <row r="377" spans="1:12" x14ac:dyDescent="0.25">
      <c r="A377" s="256" t="s">
        <v>2552</v>
      </c>
      <c r="B377" s="256" t="s">
        <v>2553</v>
      </c>
      <c r="C377" s="256" t="s">
        <v>2554</v>
      </c>
      <c r="D377" s="256" t="s">
        <v>3182</v>
      </c>
      <c r="E377" s="257" t="s">
        <v>2540</v>
      </c>
      <c r="F377" s="256" t="s">
        <v>2540</v>
      </c>
      <c r="G377" s="256">
        <v>5689</v>
      </c>
      <c r="H377" s="256" t="s">
        <v>210</v>
      </c>
      <c r="I377" s="256" t="s">
        <v>206</v>
      </c>
      <c r="J377" s="256" t="s">
        <v>2541</v>
      </c>
      <c r="K377" s="257" t="s">
        <v>13767</v>
      </c>
      <c r="L377" s="256" t="s">
        <v>2542</v>
      </c>
    </row>
    <row r="378" spans="1:12" x14ac:dyDescent="0.25">
      <c r="A378" s="256" t="s">
        <v>2552</v>
      </c>
      <c r="B378" s="256" t="s">
        <v>2553</v>
      </c>
      <c r="C378" s="256" t="s">
        <v>2554</v>
      </c>
      <c r="D378" s="256" t="s">
        <v>3182</v>
      </c>
      <c r="E378" s="257" t="s">
        <v>2540</v>
      </c>
      <c r="F378" s="256" t="s">
        <v>2540</v>
      </c>
      <c r="G378" s="256">
        <v>5795</v>
      </c>
      <c r="H378" s="256" t="s">
        <v>211</v>
      </c>
      <c r="I378" s="256" t="s">
        <v>206</v>
      </c>
      <c r="J378" s="256" t="s">
        <v>2541</v>
      </c>
      <c r="K378" s="257" t="s">
        <v>13609</v>
      </c>
      <c r="L378" s="256" t="s">
        <v>2542</v>
      </c>
    </row>
    <row r="379" spans="1:12" x14ac:dyDescent="0.25">
      <c r="A379" s="256" t="s">
        <v>2552</v>
      </c>
      <c r="B379" s="256" t="s">
        <v>2553</v>
      </c>
      <c r="C379" s="256" t="s">
        <v>2554</v>
      </c>
      <c r="D379" s="256" t="s">
        <v>3182</v>
      </c>
      <c r="E379" s="257" t="s">
        <v>2540</v>
      </c>
      <c r="F379" s="256" t="s">
        <v>2540</v>
      </c>
      <c r="G379" s="256">
        <v>5811</v>
      </c>
      <c r="H379" s="256" t="s">
        <v>212</v>
      </c>
      <c r="I379" s="256" t="s">
        <v>206</v>
      </c>
      <c r="J379" s="256" t="s">
        <v>2541</v>
      </c>
      <c r="K379" s="257" t="s">
        <v>14180</v>
      </c>
      <c r="L379" s="256" t="s">
        <v>2542</v>
      </c>
    </row>
    <row r="380" spans="1:12" x14ac:dyDescent="0.25">
      <c r="A380" s="256" t="s">
        <v>2552</v>
      </c>
      <c r="B380" s="256" t="s">
        <v>2553</v>
      </c>
      <c r="C380" s="256" t="s">
        <v>2554</v>
      </c>
      <c r="D380" s="256" t="s">
        <v>3182</v>
      </c>
      <c r="E380" s="257" t="s">
        <v>2540</v>
      </c>
      <c r="F380" s="256" t="s">
        <v>2540</v>
      </c>
      <c r="G380" s="256">
        <v>5823</v>
      </c>
      <c r="H380" s="256" t="s">
        <v>213</v>
      </c>
      <c r="I380" s="256" t="s">
        <v>206</v>
      </c>
      <c r="J380" s="256" t="s">
        <v>2541</v>
      </c>
      <c r="K380" s="257" t="s">
        <v>14181</v>
      </c>
      <c r="L380" s="256" t="s">
        <v>2542</v>
      </c>
    </row>
    <row r="381" spans="1:12" x14ac:dyDescent="0.25">
      <c r="A381" s="256" t="s">
        <v>2552</v>
      </c>
      <c r="B381" s="256" t="s">
        <v>2553</v>
      </c>
      <c r="C381" s="256" t="s">
        <v>2554</v>
      </c>
      <c r="D381" s="256" t="s">
        <v>3182</v>
      </c>
      <c r="E381" s="257" t="s">
        <v>2540</v>
      </c>
      <c r="F381" s="256" t="s">
        <v>2540</v>
      </c>
      <c r="G381" s="256">
        <v>5824</v>
      </c>
      <c r="H381" s="256" t="s">
        <v>214</v>
      </c>
      <c r="I381" s="256" t="s">
        <v>206</v>
      </c>
      <c r="J381" s="256" t="s">
        <v>2541</v>
      </c>
      <c r="K381" s="257" t="s">
        <v>14182</v>
      </c>
      <c r="L381" s="256" t="s">
        <v>2542</v>
      </c>
    </row>
    <row r="382" spans="1:12" x14ac:dyDescent="0.25">
      <c r="A382" s="256" t="s">
        <v>2552</v>
      </c>
      <c r="B382" s="256" t="s">
        <v>2553</v>
      </c>
      <c r="C382" s="256" t="s">
        <v>2554</v>
      </c>
      <c r="D382" s="256" t="s">
        <v>3182</v>
      </c>
      <c r="E382" s="257" t="s">
        <v>2540</v>
      </c>
      <c r="F382" s="256" t="s">
        <v>2540</v>
      </c>
      <c r="G382" s="256">
        <v>5835</v>
      </c>
      <c r="H382" s="256" t="s">
        <v>215</v>
      </c>
      <c r="I382" s="256" t="s">
        <v>206</v>
      </c>
      <c r="J382" s="256" t="s">
        <v>2541</v>
      </c>
      <c r="K382" s="257" t="s">
        <v>14183</v>
      </c>
      <c r="L382" s="256" t="s">
        <v>2542</v>
      </c>
    </row>
    <row r="383" spans="1:12" x14ac:dyDescent="0.25">
      <c r="A383" s="256" t="s">
        <v>2552</v>
      </c>
      <c r="B383" s="256" t="s">
        <v>2553</v>
      </c>
      <c r="C383" s="256" t="s">
        <v>2554</v>
      </c>
      <c r="D383" s="256" t="s">
        <v>3182</v>
      </c>
      <c r="E383" s="257" t="s">
        <v>2540</v>
      </c>
      <c r="F383" s="256" t="s">
        <v>2540</v>
      </c>
      <c r="G383" s="256">
        <v>5839</v>
      </c>
      <c r="H383" s="256" t="s">
        <v>216</v>
      </c>
      <c r="I383" s="256" t="s">
        <v>206</v>
      </c>
      <c r="J383" s="256" t="s">
        <v>2541</v>
      </c>
      <c r="K383" s="257" t="s">
        <v>6472</v>
      </c>
      <c r="L383" s="256" t="s">
        <v>2542</v>
      </c>
    </row>
    <row r="384" spans="1:12" x14ac:dyDescent="0.25">
      <c r="A384" s="256" t="s">
        <v>2552</v>
      </c>
      <c r="B384" s="256" t="s">
        <v>2553</v>
      </c>
      <c r="C384" s="256" t="s">
        <v>2554</v>
      </c>
      <c r="D384" s="256" t="s">
        <v>3182</v>
      </c>
      <c r="E384" s="257" t="s">
        <v>2540</v>
      </c>
      <c r="F384" s="256" t="s">
        <v>2540</v>
      </c>
      <c r="G384" s="256">
        <v>5843</v>
      </c>
      <c r="H384" s="256" t="s">
        <v>217</v>
      </c>
      <c r="I384" s="256" t="s">
        <v>206</v>
      </c>
      <c r="J384" s="256" t="s">
        <v>2541</v>
      </c>
      <c r="K384" s="257" t="s">
        <v>14184</v>
      </c>
      <c r="L384" s="256" t="s">
        <v>2542</v>
      </c>
    </row>
    <row r="385" spans="1:12" x14ac:dyDescent="0.25">
      <c r="A385" s="256" t="s">
        <v>2552</v>
      </c>
      <c r="B385" s="256" t="s">
        <v>2553</v>
      </c>
      <c r="C385" s="256" t="s">
        <v>2554</v>
      </c>
      <c r="D385" s="256" t="s">
        <v>3182</v>
      </c>
      <c r="E385" s="257" t="s">
        <v>2540</v>
      </c>
      <c r="F385" s="256" t="s">
        <v>2540</v>
      </c>
      <c r="G385" s="256">
        <v>5847</v>
      </c>
      <c r="H385" s="256" t="s">
        <v>218</v>
      </c>
      <c r="I385" s="256" t="s">
        <v>206</v>
      </c>
      <c r="J385" s="256" t="s">
        <v>2541</v>
      </c>
      <c r="K385" s="257" t="s">
        <v>14185</v>
      </c>
      <c r="L385" s="256" t="s">
        <v>2542</v>
      </c>
    </row>
    <row r="386" spans="1:12" x14ac:dyDescent="0.25">
      <c r="A386" s="256" t="s">
        <v>2552</v>
      </c>
      <c r="B386" s="256" t="s">
        <v>2553</v>
      </c>
      <c r="C386" s="256" t="s">
        <v>2554</v>
      </c>
      <c r="D386" s="256" t="s">
        <v>3182</v>
      </c>
      <c r="E386" s="257" t="s">
        <v>2540</v>
      </c>
      <c r="F386" s="256" t="s">
        <v>2540</v>
      </c>
      <c r="G386" s="256">
        <v>5851</v>
      </c>
      <c r="H386" s="256" t="s">
        <v>219</v>
      </c>
      <c r="I386" s="256" t="s">
        <v>206</v>
      </c>
      <c r="J386" s="256" t="s">
        <v>2541</v>
      </c>
      <c r="K386" s="257" t="s">
        <v>14186</v>
      </c>
      <c r="L386" s="256" t="s">
        <v>2542</v>
      </c>
    </row>
    <row r="387" spans="1:12" x14ac:dyDescent="0.25">
      <c r="A387" s="256" t="s">
        <v>2552</v>
      </c>
      <c r="B387" s="256" t="s">
        <v>2553</v>
      </c>
      <c r="C387" s="256" t="s">
        <v>2554</v>
      </c>
      <c r="D387" s="256" t="s">
        <v>3182</v>
      </c>
      <c r="E387" s="257" t="s">
        <v>2540</v>
      </c>
      <c r="F387" s="256" t="s">
        <v>2540</v>
      </c>
      <c r="G387" s="256">
        <v>5855</v>
      </c>
      <c r="H387" s="256" t="s">
        <v>220</v>
      </c>
      <c r="I387" s="256" t="s">
        <v>206</v>
      </c>
      <c r="J387" s="256" t="s">
        <v>2541</v>
      </c>
      <c r="K387" s="257" t="s">
        <v>14187</v>
      </c>
      <c r="L387" s="256" t="s">
        <v>2542</v>
      </c>
    </row>
    <row r="388" spans="1:12" x14ac:dyDescent="0.25">
      <c r="A388" s="256" t="s">
        <v>2552</v>
      </c>
      <c r="B388" s="256" t="s">
        <v>2553</v>
      </c>
      <c r="C388" s="256" t="s">
        <v>2554</v>
      </c>
      <c r="D388" s="256" t="s">
        <v>3182</v>
      </c>
      <c r="E388" s="257" t="s">
        <v>2540</v>
      </c>
      <c r="F388" s="256" t="s">
        <v>2540</v>
      </c>
      <c r="G388" s="256">
        <v>5863</v>
      </c>
      <c r="H388" s="256" t="s">
        <v>221</v>
      </c>
      <c r="I388" s="256" t="s">
        <v>206</v>
      </c>
      <c r="J388" s="256" t="s">
        <v>2541</v>
      </c>
      <c r="K388" s="257" t="s">
        <v>14188</v>
      </c>
      <c r="L388" s="256" t="s">
        <v>2542</v>
      </c>
    </row>
    <row r="389" spans="1:12" x14ac:dyDescent="0.25">
      <c r="A389" s="256" t="s">
        <v>2552</v>
      </c>
      <c r="B389" s="256" t="s">
        <v>2553</v>
      </c>
      <c r="C389" s="256" t="s">
        <v>2554</v>
      </c>
      <c r="D389" s="256" t="s">
        <v>3182</v>
      </c>
      <c r="E389" s="257" t="s">
        <v>2540</v>
      </c>
      <c r="F389" s="256" t="s">
        <v>2540</v>
      </c>
      <c r="G389" s="256">
        <v>5867</v>
      </c>
      <c r="H389" s="256" t="s">
        <v>222</v>
      </c>
      <c r="I389" s="256" t="s">
        <v>206</v>
      </c>
      <c r="J389" s="256" t="s">
        <v>2541</v>
      </c>
      <c r="K389" s="257" t="s">
        <v>14189</v>
      </c>
      <c r="L389" s="256" t="s">
        <v>2542</v>
      </c>
    </row>
    <row r="390" spans="1:12" x14ac:dyDescent="0.25">
      <c r="A390" s="256" t="s">
        <v>2552</v>
      </c>
      <c r="B390" s="256" t="s">
        <v>2553</v>
      </c>
      <c r="C390" s="256" t="s">
        <v>2554</v>
      </c>
      <c r="D390" s="256" t="s">
        <v>3182</v>
      </c>
      <c r="E390" s="257" t="s">
        <v>2540</v>
      </c>
      <c r="F390" s="256" t="s">
        <v>2540</v>
      </c>
      <c r="G390" s="256">
        <v>5875</v>
      </c>
      <c r="H390" s="256" t="s">
        <v>223</v>
      </c>
      <c r="I390" s="256" t="s">
        <v>206</v>
      </c>
      <c r="J390" s="256" t="s">
        <v>2541</v>
      </c>
      <c r="K390" s="257" t="s">
        <v>14190</v>
      </c>
      <c r="L390" s="256" t="s">
        <v>2542</v>
      </c>
    </row>
    <row r="391" spans="1:12" x14ac:dyDescent="0.25">
      <c r="A391" s="256" t="s">
        <v>2552</v>
      </c>
      <c r="B391" s="256" t="s">
        <v>2553</v>
      </c>
      <c r="C391" s="256" t="s">
        <v>2554</v>
      </c>
      <c r="D391" s="256" t="s">
        <v>3182</v>
      </c>
      <c r="E391" s="257" t="s">
        <v>2540</v>
      </c>
      <c r="F391" s="256" t="s">
        <v>2540</v>
      </c>
      <c r="G391" s="256">
        <v>5879</v>
      </c>
      <c r="H391" s="256" t="s">
        <v>224</v>
      </c>
      <c r="I391" s="256" t="s">
        <v>206</v>
      </c>
      <c r="J391" s="256" t="s">
        <v>2541</v>
      </c>
      <c r="K391" s="257" t="s">
        <v>14191</v>
      </c>
      <c r="L391" s="256" t="s">
        <v>2542</v>
      </c>
    </row>
    <row r="392" spans="1:12" x14ac:dyDescent="0.25">
      <c r="A392" s="256" t="s">
        <v>2552</v>
      </c>
      <c r="B392" s="256" t="s">
        <v>2553</v>
      </c>
      <c r="C392" s="256" t="s">
        <v>2554</v>
      </c>
      <c r="D392" s="256" t="s">
        <v>3182</v>
      </c>
      <c r="E392" s="257" t="s">
        <v>2540</v>
      </c>
      <c r="F392" s="256" t="s">
        <v>2540</v>
      </c>
      <c r="G392" s="256">
        <v>5882</v>
      </c>
      <c r="H392" s="256" t="s">
        <v>225</v>
      </c>
      <c r="I392" s="256" t="s">
        <v>206</v>
      </c>
      <c r="J392" s="256" t="s">
        <v>2541</v>
      </c>
      <c r="K392" s="257" t="s">
        <v>14192</v>
      </c>
      <c r="L392" s="256" t="s">
        <v>2542</v>
      </c>
    </row>
    <row r="393" spans="1:12" x14ac:dyDescent="0.25">
      <c r="A393" s="256" t="s">
        <v>2552</v>
      </c>
      <c r="B393" s="256" t="s">
        <v>2553</v>
      </c>
      <c r="C393" s="256" t="s">
        <v>2554</v>
      </c>
      <c r="D393" s="256" t="s">
        <v>3182</v>
      </c>
      <c r="E393" s="257" t="s">
        <v>2540</v>
      </c>
      <c r="F393" s="256" t="s">
        <v>2540</v>
      </c>
      <c r="G393" s="256">
        <v>5890</v>
      </c>
      <c r="H393" s="256" t="s">
        <v>226</v>
      </c>
      <c r="I393" s="256" t="s">
        <v>206</v>
      </c>
      <c r="J393" s="256" t="s">
        <v>2541</v>
      </c>
      <c r="K393" s="257" t="s">
        <v>14193</v>
      </c>
      <c r="L393" s="256" t="s">
        <v>2542</v>
      </c>
    </row>
    <row r="394" spans="1:12" x14ac:dyDescent="0.25">
      <c r="A394" s="256" t="s">
        <v>2552</v>
      </c>
      <c r="B394" s="256" t="s">
        <v>2553</v>
      </c>
      <c r="C394" s="256" t="s">
        <v>2554</v>
      </c>
      <c r="D394" s="256" t="s">
        <v>3182</v>
      </c>
      <c r="E394" s="257" t="s">
        <v>2540</v>
      </c>
      <c r="F394" s="256" t="s">
        <v>2540</v>
      </c>
      <c r="G394" s="256">
        <v>5894</v>
      </c>
      <c r="H394" s="256" t="s">
        <v>227</v>
      </c>
      <c r="I394" s="256" t="s">
        <v>206</v>
      </c>
      <c r="J394" s="256" t="s">
        <v>2541</v>
      </c>
      <c r="K394" s="257" t="s">
        <v>14194</v>
      </c>
      <c r="L394" s="256" t="s">
        <v>2542</v>
      </c>
    </row>
    <row r="395" spans="1:12" x14ac:dyDescent="0.25">
      <c r="A395" s="256" t="s">
        <v>2552</v>
      </c>
      <c r="B395" s="256" t="s">
        <v>2553</v>
      </c>
      <c r="C395" s="256" t="s">
        <v>2554</v>
      </c>
      <c r="D395" s="256" t="s">
        <v>3182</v>
      </c>
      <c r="E395" s="257" t="s">
        <v>2540</v>
      </c>
      <c r="F395" s="256" t="s">
        <v>2540</v>
      </c>
      <c r="G395" s="256">
        <v>5901</v>
      </c>
      <c r="H395" s="256" t="s">
        <v>228</v>
      </c>
      <c r="I395" s="256" t="s">
        <v>206</v>
      </c>
      <c r="J395" s="256" t="s">
        <v>2541</v>
      </c>
      <c r="K395" s="257" t="s">
        <v>14195</v>
      </c>
      <c r="L395" s="256" t="s">
        <v>2542</v>
      </c>
    </row>
    <row r="396" spans="1:12" x14ac:dyDescent="0.25">
      <c r="A396" s="256" t="s">
        <v>2552</v>
      </c>
      <c r="B396" s="256" t="s">
        <v>2553</v>
      </c>
      <c r="C396" s="256" t="s">
        <v>2554</v>
      </c>
      <c r="D396" s="256" t="s">
        <v>3182</v>
      </c>
      <c r="E396" s="257" t="s">
        <v>2540</v>
      </c>
      <c r="F396" s="256" t="s">
        <v>2540</v>
      </c>
      <c r="G396" s="256">
        <v>5909</v>
      </c>
      <c r="H396" s="256" t="s">
        <v>229</v>
      </c>
      <c r="I396" s="256" t="s">
        <v>206</v>
      </c>
      <c r="J396" s="256" t="s">
        <v>2541</v>
      </c>
      <c r="K396" s="257" t="s">
        <v>13387</v>
      </c>
      <c r="L396" s="256" t="s">
        <v>2542</v>
      </c>
    </row>
    <row r="397" spans="1:12" x14ac:dyDescent="0.25">
      <c r="A397" s="256" t="s">
        <v>2552</v>
      </c>
      <c r="B397" s="256" t="s">
        <v>2553</v>
      </c>
      <c r="C397" s="256" t="s">
        <v>2554</v>
      </c>
      <c r="D397" s="256" t="s">
        <v>3182</v>
      </c>
      <c r="E397" s="257" t="s">
        <v>2540</v>
      </c>
      <c r="F397" s="256" t="s">
        <v>2540</v>
      </c>
      <c r="G397" s="256">
        <v>5921</v>
      </c>
      <c r="H397" s="256" t="s">
        <v>230</v>
      </c>
      <c r="I397" s="256" t="s">
        <v>206</v>
      </c>
      <c r="J397" s="256" t="s">
        <v>2541</v>
      </c>
      <c r="K397" s="257" t="s">
        <v>4804</v>
      </c>
      <c r="L397" s="256" t="s">
        <v>2542</v>
      </c>
    </row>
    <row r="398" spans="1:12" x14ac:dyDescent="0.25">
      <c r="A398" s="256" t="s">
        <v>2552</v>
      </c>
      <c r="B398" s="256" t="s">
        <v>2553</v>
      </c>
      <c r="C398" s="256" t="s">
        <v>2554</v>
      </c>
      <c r="D398" s="256" t="s">
        <v>3182</v>
      </c>
      <c r="E398" s="257" t="s">
        <v>2540</v>
      </c>
      <c r="F398" s="256" t="s">
        <v>2540</v>
      </c>
      <c r="G398" s="256">
        <v>5928</v>
      </c>
      <c r="H398" s="256" t="s">
        <v>231</v>
      </c>
      <c r="I398" s="256" t="s">
        <v>206</v>
      </c>
      <c r="J398" s="256" t="s">
        <v>2541</v>
      </c>
      <c r="K398" s="257" t="s">
        <v>14196</v>
      </c>
      <c r="L398" s="256" t="s">
        <v>2542</v>
      </c>
    </row>
    <row r="399" spans="1:12" x14ac:dyDescent="0.25">
      <c r="A399" s="256" t="s">
        <v>2552</v>
      </c>
      <c r="B399" s="256" t="s">
        <v>2553</v>
      </c>
      <c r="C399" s="256" t="s">
        <v>2554</v>
      </c>
      <c r="D399" s="256" t="s">
        <v>3182</v>
      </c>
      <c r="E399" s="257" t="s">
        <v>2540</v>
      </c>
      <c r="F399" s="256" t="s">
        <v>2540</v>
      </c>
      <c r="G399" s="256">
        <v>5932</v>
      </c>
      <c r="H399" s="256" t="s">
        <v>232</v>
      </c>
      <c r="I399" s="256" t="s">
        <v>206</v>
      </c>
      <c r="J399" s="256" t="s">
        <v>2541</v>
      </c>
      <c r="K399" s="257" t="s">
        <v>14197</v>
      </c>
      <c r="L399" s="256" t="s">
        <v>2542</v>
      </c>
    </row>
    <row r="400" spans="1:12" x14ac:dyDescent="0.25">
      <c r="A400" s="256" t="s">
        <v>2552</v>
      </c>
      <c r="B400" s="256" t="s">
        <v>2553</v>
      </c>
      <c r="C400" s="256" t="s">
        <v>2554</v>
      </c>
      <c r="D400" s="256" t="s">
        <v>3182</v>
      </c>
      <c r="E400" s="257" t="s">
        <v>2540</v>
      </c>
      <c r="F400" s="256" t="s">
        <v>2540</v>
      </c>
      <c r="G400" s="256">
        <v>5940</v>
      </c>
      <c r="H400" s="256" t="s">
        <v>233</v>
      </c>
      <c r="I400" s="256" t="s">
        <v>206</v>
      </c>
      <c r="J400" s="256" t="s">
        <v>2541</v>
      </c>
      <c r="K400" s="257" t="s">
        <v>14198</v>
      </c>
      <c r="L400" s="256" t="s">
        <v>2542</v>
      </c>
    </row>
    <row r="401" spans="1:12" x14ac:dyDescent="0.25">
      <c r="A401" s="256" t="s">
        <v>2552</v>
      </c>
      <c r="B401" s="256" t="s">
        <v>2553</v>
      </c>
      <c r="C401" s="256" t="s">
        <v>2554</v>
      </c>
      <c r="D401" s="256" t="s">
        <v>3182</v>
      </c>
      <c r="E401" s="257" t="s">
        <v>2540</v>
      </c>
      <c r="F401" s="256" t="s">
        <v>2540</v>
      </c>
      <c r="G401" s="256">
        <v>5944</v>
      </c>
      <c r="H401" s="256" t="s">
        <v>234</v>
      </c>
      <c r="I401" s="256" t="s">
        <v>206</v>
      </c>
      <c r="J401" s="256" t="s">
        <v>2541</v>
      </c>
      <c r="K401" s="257" t="s">
        <v>14199</v>
      </c>
      <c r="L401" s="256" t="s">
        <v>2542</v>
      </c>
    </row>
    <row r="402" spans="1:12" x14ac:dyDescent="0.25">
      <c r="A402" s="256" t="s">
        <v>2552</v>
      </c>
      <c r="B402" s="256" t="s">
        <v>2553</v>
      </c>
      <c r="C402" s="256" t="s">
        <v>2554</v>
      </c>
      <c r="D402" s="256" t="s">
        <v>3182</v>
      </c>
      <c r="E402" s="257" t="s">
        <v>2540</v>
      </c>
      <c r="F402" s="256" t="s">
        <v>2540</v>
      </c>
      <c r="G402" s="256">
        <v>5953</v>
      </c>
      <c r="H402" s="256" t="s">
        <v>235</v>
      </c>
      <c r="I402" s="256" t="s">
        <v>206</v>
      </c>
      <c r="J402" s="256" t="s">
        <v>2541</v>
      </c>
      <c r="K402" s="257" t="s">
        <v>14200</v>
      </c>
      <c r="L402" s="256" t="s">
        <v>2542</v>
      </c>
    </row>
    <row r="403" spans="1:12" x14ac:dyDescent="0.25">
      <c r="A403" s="256" t="s">
        <v>2552</v>
      </c>
      <c r="B403" s="256" t="s">
        <v>2553</v>
      </c>
      <c r="C403" s="256" t="s">
        <v>2554</v>
      </c>
      <c r="D403" s="256" t="s">
        <v>3182</v>
      </c>
      <c r="E403" s="257" t="s">
        <v>2540</v>
      </c>
      <c r="F403" s="256" t="s">
        <v>2540</v>
      </c>
      <c r="G403" s="256">
        <v>6259</v>
      </c>
      <c r="H403" s="256" t="s">
        <v>236</v>
      </c>
      <c r="I403" s="256" t="s">
        <v>206</v>
      </c>
      <c r="J403" s="256" t="s">
        <v>2541</v>
      </c>
      <c r="K403" s="257" t="s">
        <v>14201</v>
      </c>
      <c r="L403" s="256" t="s">
        <v>2542</v>
      </c>
    </row>
    <row r="404" spans="1:12" x14ac:dyDescent="0.25">
      <c r="A404" s="256" t="s">
        <v>2552</v>
      </c>
      <c r="B404" s="256" t="s">
        <v>2553</v>
      </c>
      <c r="C404" s="256" t="s">
        <v>2554</v>
      </c>
      <c r="D404" s="256" t="s">
        <v>3182</v>
      </c>
      <c r="E404" s="257" t="s">
        <v>2540</v>
      </c>
      <c r="F404" s="256" t="s">
        <v>2540</v>
      </c>
      <c r="G404" s="256">
        <v>6879</v>
      </c>
      <c r="H404" s="256" t="s">
        <v>237</v>
      </c>
      <c r="I404" s="256" t="s">
        <v>206</v>
      </c>
      <c r="J404" s="256" t="s">
        <v>2541</v>
      </c>
      <c r="K404" s="257" t="s">
        <v>14202</v>
      </c>
      <c r="L404" s="256" t="s">
        <v>2542</v>
      </c>
    </row>
    <row r="405" spans="1:12" x14ac:dyDescent="0.25">
      <c r="A405" s="256" t="s">
        <v>2552</v>
      </c>
      <c r="B405" s="256" t="s">
        <v>2553</v>
      </c>
      <c r="C405" s="256" t="s">
        <v>2554</v>
      </c>
      <c r="D405" s="256" t="s">
        <v>3182</v>
      </c>
      <c r="E405" s="257" t="s">
        <v>2540</v>
      </c>
      <c r="F405" s="256" t="s">
        <v>2540</v>
      </c>
      <c r="G405" s="256">
        <v>7030</v>
      </c>
      <c r="H405" s="256" t="s">
        <v>238</v>
      </c>
      <c r="I405" s="256" t="s">
        <v>206</v>
      </c>
      <c r="J405" s="256" t="s">
        <v>2541</v>
      </c>
      <c r="K405" s="257" t="s">
        <v>14203</v>
      </c>
      <c r="L405" s="256" t="s">
        <v>2542</v>
      </c>
    </row>
    <row r="406" spans="1:12" x14ac:dyDescent="0.25">
      <c r="A406" s="256" t="s">
        <v>2552</v>
      </c>
      <c r="B406" s="256" t="s">
        <v>2553</v>
      </c>
      <c r="C406" s="256" t="s">
        <v>2554</v>
      </c>
      <c r="D406" s="256" t="s">
        <v>3182</v>
      </c>
      <c r="E406" s="257" t="s">
        <v>2540</v>
      </c>
      <c r="F406" s="256" t="s">
        <v>2540</v>
      </c>
      <c r="G406" s="256">
        <v>7042</v>
      </c>
      <c r="H406" s="256" t="s">
        <v>239</v>
      </c>
      <c r="I406" s="256" t="s">
        <v>206</v>
      </c>
      <c r="J406" s="256" t="s">
        <v>2545</v>
      </c>
      <c r="K406" s="257" t="s">
        <v>14204</v>
      </c>
      <c r="L406" s="256" t="s">
        <v>2542</v>
      </c>
    </row>
    <row r="407" spans="1:12" x14ac:dyDescent="0.25">
      <c r="A407" s="256" t="s">
        <v>2552</v>
      </c>
      <c r="B407" s="256" t="s">
        <v>2553</v>
      </c>
      <c r="C407" s="256" t="s">
        <v>2554</v>
      </c>
      <c r="D407" s="256" t="s">
        <v>3182</v>
      </c>
      <c r="E407" s="257" t="s">
        <v>2540</v>
      </c>
      <c r="F407" s="256" t="s">
        <v>2540</v>
      </c>
      <c r="G407" s="256">
        <v>7049</v>
      </c>
      <c r="H407" s="256" t="s">
        <v>240</v>
      </c>
      <c r="I407" s="256" t="s">
        <v>206</v>
      </c>
      <c r="J407" s="256" t="s">
        <v>2541</v>
      </c>
      <c r="K407" s="257" t="s">
        <v>14205</v>
      </c>
      <c r="L407" s="256" t="s">
        <v>2542</v>
      </c>
    </row>
    <row r="408" spans="1:12" x14ac:dyDescent="0.25">
      <c r="A408" s="256" t="s">
        <v>2552</v>
      </c>
      <c r="B408" s="256" t="s">
        <v>2553</v>
      </c>
      <c r="C408" s="256" t="s">
        <v>2554</v>
      </c>
      <c r="D408" s="256" t="s">
        <v>3182</v>
      </c>
      <c r="E408" s="257" t="s">
        <v>2540</v>
      </c>
      <c r="F408" s="256" t="s">
        <v>2540</v>
      </c>
      <c r="G408" s="256">
        <v>67826</v>
      </c>
      <c r="H408" s="256" t="s">
        <v>241</v>
      </c>
      <c r="I408" s="256" t="s">
        <v>206</v>
      </c>
      <c r="J408" s="256" t="s">
        <v>2541</v>
      </c>
      <c r="K408" s="257" t="s">
        <v>14206</v>
      </c>
      <c r="L408" s="256" t="s">
        <v>2542</v>
      </c>
    </row>
    <row r="409" spans="1:12" x14ac:dyDescent="0.25">
      <c r="A409" s="256" t="s">
        <v>2552</v>
      </c>
      <c r="B409" s="256" t="s">
        <v>2553</v>
      </c>
      <c r="C409" s="256" t="s">
        <v>2554</v>
      </c>
      <c r="D409" s="256" t="s">
        <v>3182</v>
      </c>
      <c r="E409" s="257" t="s">
        <v>2540</v>
      </c>
      <c r="F409" s="256" t="s">
        <v>2540</v>
      </c>
      <c r="G409" s="256">
        <v>73417</v>
      </c>
      <c r="H409" s="256" t="s">
        <v>242</v>
      </c>
      <c r="I409" s="256" t="s">
        <v>206</v>
      </c>
      <c r="J409" s="256" t="s">
        <v>2541</v>
      </c>
      <c r="K409" s="257" t="s">
        <v>14207</v>
      </c>
      <c r="L409" s="256" t="s">
        <v>2542</v>
      </c>
    </row>
    <row r="410" spans="1:12" x14ac:dyDescent="0.25">
      <c r="A410" s="256" t="s">
        <v>2552</v>
      </c>
      <c r="B410" s="256" t="s">
        <v>2553</v>
      </c>
      <c r="C410" s="256" t="s">
        <v>2554</v>
      </c>
      <c r="D410" s="256" t="s">
        <v>3182</v>
      </c>
      <c r="E410" s="257" t="s">
        <v>2540</v>
      </c>
      <c r="F410" s="256" t="s">
        <v>2540</v>
      </c>
      <c r="G410" s="256">
        <v>73436</v>
      </c>
      <c r="H410" s="256" t="s">
        <v>243</v>
      </c>
      <c r="I410" s="256" t="s">
        <v>206</v>
      </c>
      <c r="J410" s="256" t="s">
        <v>2541</v>
      </c>
      <c r="K410" s="257" t="s">
        <v>14208</v>
      </c>
      <c r="L410" s="256" t="s">
        <v>2542</v>
      </c>
    </row>
    <row r="411" spans="1:12" x14ac:dyDescent="0.25">
      <c r="A411" s="256" t="s">
        <v>2552</v>
      </c>
      <c r="B411" s="256" t="s">
        <v>2553</v>
      </c>
      <c r="C411" s="256" t="s">
        <v>2554</v>
      </c>
      <c r="D411" s="256" t="s">
        <v>3182</v>
      </c>
      <c r="E411" s="257" t="s">
        <v>2540</v>
      </c>
      <c r="F411" s="256" t="s">
        <v>2540</v>
      </c>
      <c r="G411" s="256">
        <v>73467</v>
      </c>
      <c r="H411" s="256" t="s">
        <v>244</v>
      </c>
      <c r="I411" s="256" t="s">
        <v>206</v>
      </c>
      <c r="J411" s="256" t="s">
        <v>2541</v>
      </c>
      <c r="K411" s="257" t="s">
        <v>14209</v>
      </c>
      <c r="L411" s="256" t="s">
        <v>2542</v>
      </c>
    </row>
    <row r="412" spans="1:12" x14ac:dyDescent="0.25">
      <c r="A412" s="256" t="s">
        <v>2552</v>
      </c>
      <c r="B412" s="256" t="s">
        <v>2553</v>
      </c>
      <c r="C412" s="256" t="s">
        <v>2554</v>
      </c>
      <c r="D412" s="256" t="s">
        <v>3182</v>
      </c>
      <c r="E412" s="257" t="s">
        <v>2540</v>
      </c>
      <c r="F412" s="256" t="s">
        <v>2540</v>
      </c>
      <c r="G412" s="256">
        <v>73536</v>
      </c>
      <c r="H412" s="256" t="s">
        <v>245</v>
      </c>
      <c r="I412" s="256" t="s">
        <v>206</v>
      </c>
      <c r="J412" s="256" t="s">
        <v>2545</v>
      </c>
      <c r="K412" s="257" t="s">
        <v>4750</v>
      </c>
      <c r="L412" s="256" t="s">
        <v>2542</v>
      </c>
    </row>
    <row r="413" spans="1:12" x14ac:dyDescent="0.25">
      <c r="A413" s="256" t="s">
        <v>2552</v>
      </c>
      <c r="B413" s="256" t="s">
        <v>2553</v>
      </c>
      <c r="C413" s="256" t="s">
        <v>2554</v>
      </c>
      <c r="D413" s="256" t="s">
        <v>3182</v>
      </c>
      <c r="E413" s="257" t="s">
        <v>2540</v>
      </c>
      <c r="F413" s="256" t="s">
        <v>2540</v>
      </c>
      <c r="G413" s="256">
        <v>83362</v>
      </c>
      <c r="H413" s="256" t="s">
        <v>246</v>
      </c>
      <c r="I413" s="256" t="s">
        <v>206</v>
      </c>
      <c r="J413" s="256" t="s">
        <v>2541</v>
      </c>
      <c r="K413" s="257" t="s">
        <v>14210</v>
      </c>
      <c r="L413" s="256" t="s">
        <v>2542</v>
      </c>
    </row>
    <row r="414" spans="1:12" x14ac:dyDescent="0.25">
      <c r="A414" s="256" t="s">
        <v>2552</v>
      </c>
      <c r="B414" s="256" t="s">
        <v>2553</v>
      </c>
      <c r="C414" s="256" t="s">
        <v>2554</v>
      </c>
      <c r="D414" s="256" t="s">
        <v>3182</v>
      </c>
      <c r="E414" s="257" t="s">
        <v>2540</v>
      </c>
      <c r="F414" s="256" t="s">
        <v>2540</v>
      </c>
      <c r="G414" s="256">
        <v>83765</v>
      </c>
      <c r="H414" s="256" t="s">
        <v>247</v>
      </c>
      <c r="I414" s="256" t="s">
        <v>206</v>
      </c>
      <c r="J414" s="256" t="s">
        <v>2541</v>
      </c>
      <c r="K414" s="257" t="s">
        <v>13308</v>
      </c>
      <c r="L414" s="256" t="s">
        <v>2542</v>
      </c>
    </row>
    <row r="415" spans="1:12" x14ac:dyDescent="0.25">
      <c r="A415" s="256" t="s">
        <v>2552</v>
      </c>
      <c r="B415" s="256" t="s">
        <v>2553</v>
      </c>
      <c r="C415" s="256" t="s">
        <v>2554</v>
      </c>
      <c r="D415" s="256" t="s">
        <v>3182</v>
      </c>
      <c r="E415" s="257" t="s">
        <v>2540</v>
      </c>
      <c r="F415" s="256" t="s">
        <v>2540</v>
      </c>
      <c r="G415" s="256">
        <v>87445</v>
      </c>
      <c r="H415" s="256" t="s">
        <v>248</v>
      </c>
      <c r="I415" s="256" t="s">
        <v>206</v>
      </c>
      <c r="J415" s="256" t="s">
        <v>2545</v>
      </c>
      <c r="K415" s="257" t="s">
        <v>14211</v>
      </c>
      <c r="L415" s="256" t="s">
        <v>2542</v>
      </c>
    </row>
    <row r="416" spans="1:12" x14ac:dyDescent="0.25">
      <c r="A416" s="256" t="s">
        <v>2552</v>
      </c>
      <c r="B416" s="256" t="s">
        <v>2553</v>
      </c>
      <c r="C416" s="256" t="s">
        <v>2554</v>
      </c>
      <c r="D416" s="256" t="s">
        <v>3182</v>
      </c>
      <c r="E416" s="257" t="s">
        <v>2540</v>
      </c>
      <c r="F416" s="256" t="s">
        <v>2540</v>
      </c>
      <c r="G416" s="256">
        <v>88386</v>
      </c>
      <c r="H416" s="256" t="s">
        <v>249</v>
      </c>
      <c r="I416" s="256" t="s">
        <v>206</v>
      </c>
      <c r="J416" s="256" t="s">
        <v>2545</v>
      </c>
      <c r="K416" s="257" t="s">
        <v>5240</v>
      </c>
      <c r="L416" s="256" t="s">
        <v>2542</v>
      </c>
    </row>
    <row r="417" spans="1:12" x14ac:dyDescent="0.25">
      <c r="A417" s="256" t="s">
        <v>2552</v>
      </c>
      <c r="B417" s="256" t="s">
        <v>2553</v>
      </c>
      <c r="C417" s="256" t="s">
        <v>2554</v>
      </c>
      <c r="D417" s="256" t="s">
        <v>3182</v>
      </c>
      <c r="E417" s="257" t="s">
        <v>2540</v>
      </c>
      <c r="F417" s="256" t="s">
        <v>2540</v>
      </c>
      <c r="G417" s="256">
        <v>88393</v>
      </c>
      <c r="H417" s="256" t="s">
        <v>250</v>
      </c>
      <c r="I417" s="256" t="s">
        <v>206</v>
      </c>
      <c r="J417" s="256" t="s">
        <v>2545</v>
      </c>
      <c r="K417" s="257" t="s">
        <v>6310</v>
      </c>
      <c r="L417" s="256" t="s">
        <v>2542</v>
      </c>
    </row>
    <row r="418" spans="1:12" x14ac:dyDescent="0.25">
      <c r="A418" s="256" t="s">
        <v>2552</v>
      </c>
      <c r="B418" s="256" t="s">
        <v>2553</v>
      </c>
      <c r="C418" s="256" t="s">
        <v>2554</v>
      </c>
      <c r="D418" s="256" t="s">
        <v>3182</v>
      </c>
      <c r="E418" s="257" t="s">
        <v>2540</v>
      </c>
      <c r="F418" s="256" t="s">
        <v>2540</v>
      </c>
      <c r="G418" s="256">
        <v>88399</v>
      </c>
      <c r="H418" s="256" t="s">
        <v>251</v>
      </c>
      <c r="I418" s="256" t="s">
        <v>206</v>
      </c>
      <c r="J418" s="256" t="s">
        <v>2545</v>
      </c>
      <c r="K418" s="257" t="s">
        <v>14212</v>
      </c>
      <c r="L418" s="256" t="s">
        <v>2542</v>
      </c>
    </row>
    <row r="419" spans="1:12" x14ac:dyDescent="0.25">
      <c r="A419" s="256" t="s">
        <v>2552</v>
      </c>
      <c r="B419" s="256" t="s">
        <v>2553</v>
      </c>
      <c r="C419" s="256" t="s">
        <v>2554</v>
      </c>
      <c r="D419" s="256" t="s">
        <v>3182</v>
      </c>
      <c r="E419" s="257" t="s">
        <v>2540</v>
      </c>
      <c r="F419" s="256" t="s">
        <v>2540</v>
      </c>
      <c r="G419" s="256">
        <v>88418</v>
      </c>
      <c r="H419" s="256" t="s">
        <v>252</v>
      </c>
      <c r="I419" s="256" t="s">
        <v>206</v>
      </c>
      <c r="J419" s="256" t="s">
        <v>2545</v>
      </c>
      <c r="K419" s="257" t="s">
        <v>5097</v>
      </c>
      <c r="L419" s="256" t="s">
        <v>2542</v>
      </c>
    </row>
    <row r="420" spans="1:12" x14ac:dyDescent="0.25">
      <c r="A420" s="256" t="s">
        <v>2552</v>
      </c>
      <c r="B420" s="256" t="s">
        <v>2553</v>
      </c>
      <c r="C420" s="256" t="s">
        <v>2554</v>
      </c>
      <c r="D420" s="256" t="s">
        <v>3182</v>
      </c>
      <c r="E420" s="257" t="s">
        <v>2540</v>
      </c>
      <c r="F420" s="256" t="s">
        <v>2540</v>
      </c>
      <c r="G420" s="256">
        <v>88433</v>
      </c>
      <c r="H420" s="256" t="s">
        <v>253</v>
      </c>
      <c r="I420" s="256" t="s">
        <v>206</v>
      </c>
      <c r="J420" s="256" t="s">
        <v>2545</v>
      </c>
      <c r="K420" s="257" t="s">
        <v>6500</v>
      </c>
      <c r="L420" s="256" t="s">
        <v>2542</v>
      </c>
    </row>
    <row r="421" spans="1:12" x14ac:dyDescent="0.25">
      <c r="A421" s="256" t="s">
        <v>2552</v>
      </c>
      <c r="B421" s="256" t="s">
        <v>2553</v>
      </c>
      <c r="C421" s="256" t="s">
        <v>2554</v>
      </c>
      <c r="D421" s="256" t="s">
        <v>3182</v>
      </c>
      <c r="E421" s="257" t="s">
        <v>2540</v>
      </c>
      <c r="F421" s="256" t="s">
        <v>2540</v>
      </c>
      <c r="G421" s="256">
        <v>88830</v>
      </c>
      <c r="H421" s="256" t="s">
        <v>254</v>
      </c>
      <c r="I421" s="256" t="s">
        <v>206</v>
      </c>
      <c r="J421" s="256" t="s">
        <v>2545</v>
      </c>
      <c r="K421" s="257" t="s">
        <v>13751</v>
      </c>
      <c r="L421" s="256" t="s">
        <v>2542</v>
      </c>
    </row>
    <row r="422" spans="1:12" x14ac:dyDescent="0.25">
      <c r="A422" s="256" t="s">
        <v>2552</v>
      </c>
      <c r="B422" s="256" t="s">
        <v>2553</v>
      </c>
      <c r="C422" s="256" t="s">
        <v>2554</v>
      </c>
      <c r="D422" s="256" t="s">
        <v>3182</v>
      </c>
      <c r="E422" s="257" t="s">
        <v>2540</v>
      </c>
      <c r="F422" s="256" t="s">
        <v>2540</v>
      </c>
      <c r="G422" s="256">
        <v>88843</v>
      </c>
      <c r="H422" s="256" t="s">
        <v>255</v>
      </c>
      <c r="I422" s="256" t="s">
        <v>206</v>
      </c>
      <c r="J422" s="256" t="s">
        <v>2541</v>
      </c>
      <c r="K422" s="257" t="s">
        <v>14213</v>
      </c>
      <c r="L422" s="256" t="s">
        <v>2542</v>
      </c>
    </row>
    <row r="423" spans="1:12" x14ac:dyDescent="0.25">
      <c r="A423" s="256" t="s">
        <v>2552</v>
      </c>
      <c r="B423" s="256" t="s">
        <v>2553</v>
      </c>
      <c r="C423" s="256" t="s">
        <v>2554</v>
      </c>
      <c r="D423" s="256" t="s">
        <v>3182</v>
      </c>
      <c r="E423" s="257" t="s">
        <v>2540</v>
      </c>
      <c r="F423" s="256" t="s">
        <v>2540</v>
      </c>
      <c r="G423" s="256">
        <v>88907</v>
      </c>
      <c r="H423" s="256" t="s">
        <v>256</v>
      </c>
      <c r="I423" s="256" t="s">
        <v>206</v>
      </c>
      <c r="J423" s="256" t="s">
        <v>2541</v>
      </c>
      <c r="K423" s="257" t="s">
        <v>14214</v>
      </c>
      <c r="L423" s="256" t="s">
        <v>2542</v>
      </c>
    </row>
    <row r="424" spans="1:12" x14ac:dyDescent="0.25">
      <c r="A424" s="256" t="s">
        <v>2552</v>
      </c>
      <c r="B424" s="256" t="s">
        <v>2553</v>
      </c>
      <c r="C424" s="256" t="s">
        <v>2554</v>
      </c>
      <c r="D424" s="256" t="s">
        <v>3182</v>
      </c>
      <c r="E424" s="257" t="s">
        <v>2540</v>
      </c>
      <c r="F424" s="256" t="s">
        <v>2540</v>
      </c>
      <c r="G424" s="256">
        <v>89021</v>
      </c>
      <c r="H424" s="256" t="s">
        <v>257</v>
      </c>
      <c r="I424" s="256" t="s">
        <v>206</v>
      </c>
      <c r="J424" s="256" t="s">
        <v>2541</v>
      </c>
      <c r="K424" s="257" t="s">
        <v>5204</v>
      </c>
      <c r="L424" s="256" t="s">
        <v>2542</v>
      </c>
    </row>
    <row r="425" spans="1:12" x14ac:dyDescent="0.25">
      <c r="A425" s="256" t="s">
        <v>2552</v>
      </c>
      <c r="B425" s="256" t="s">
        <v>2553</v>
      </c>
      <c r="C425" s="256" t="s">
        <v>2554</v>
      </c>
      <c r="D425" s="256" t="s">
        <v>3182</v>
      </c>
      <c r="E425" s="257" t="s">
        <v>2540</v>
      </c>
      <c r="F425" s="256" t="s">
        <v>2540</v>
      </c>
      <c r="G425" s="256">
        <v>89028</v>
      </c>
      <c r="H425" s="256" t="s">
        <v>258</v>
      </c>
      <c r="I425" s="256" t="s">
        <v>206</v>
      </c>
      <c r="J425" s="256" t="s">
        <v>2541</v>
      </c>
      <c r="K425" s="257" t="s">
        <v>14215</v>
      </c>
      <c r="L425" s="256" t="s">
        <v>2542</v>
      </c>
    </row>
    <row r="426" spans="1:12" x14ac:dyDescent="0.25">
      <c r="A426" s="256" t="s">
        <v>2552</v>
      </c>
      <c r="B426" s="256" t="s">
        <v>2553</v>
      </c>
      <c r="C426" s="256" t="s">
        <v>2554</v>
      </c>
      <c r="D426" s="256" t="s">
        <v>3182</v>
      </c>
      <c r="E426" s="257" t="s">
        <v>2540</v>
      </c>
      <c r="F426" s="256" t="s">
        <v>2540</v>
      </c>
      <c r="G426" s="256">
        <v>89032</v>
      </c>
      <c r="H426" s="256" t="s">
        <v>259</v>
      </c>
      <c r="I426" s="256" t="s">
        <v>206</v>
      </c>
      <c r="J426" s="256" t="s">
        <v>2541</v>
      </c>
      <c r="K426" s="257" t="s">
        <v>14216</v>
      </c>
      <c r="L426" s="256" t="s">
        <v>2542</v>
      </c>
    </row>
    <row r="427" spans="1:12" x14ac:dyDescent="0.25">
      <c r="A427" s="256" t="s">
        <v>2552</v>
      </c>
      <c r="B427" s="256" t="s">
        <v>2553</v>
      </c>
      <c r="C427" s="256" t="s">
        <v>2554</v>
      </c>
      <c r="D427" s="256" t="s">
        <v>3182</v>
      </c>
      <c r="E427" s="257" t="s">
        <v>2540</v>
      </c>
      <c r="F427" s="256" t="s">
        <v>2540</v>
      </c>
      <c r="G427" s="256">
        <v>89035</v>
      </c>
      <c r="H427" s="256" t="s">
        <v>260</v>
      </c>
      <c r="I427" s="256" t="s">
        <v>206</v>
      </c>
      <c r="J427" s="256" t="s">
        <v>2541</v>
      </c>
      <c r="K427" s="257" t="s">
        <v>14217</v>
      </c>
      <c r="L427" s="256" t="s">
        <v>2542</v>
      </c>
    </row>
    <row r="428" spans="1:12" x14ac:dyDescent="0.25">
      <c r="A428" s="256" t="s">
        <v>2552</v>
      </c>
      <c r="B428" s="256" t="s">
        <v>2553</v>
      </c>
      <c r="C428" s="256" t="s">
        <v>2554</v>
      </c>
      <c r="D428" s="256" t="s">
        <v>3182</v>
      </c>
      <c r="E428" s="257" t="s">
        <v>2540</v>
      </c>
      <c r="F428" s="256" t="s">
        <v>2540</v>
      </c>
      <c r="G428" s="256">
        <v>89225</v>
      </c>
      <c r="H428" s="256" t="s">
        <v>261</v>
      </c>
      <c r="I428" s="256" t="s">
        <v>206</v>
      </c>
      <c r="J428" s="256" t="s">
        <v>2545</v>
      </c>
      <c r="K428" s="257" t="s">
        <v>7298</v>
      </c>
      <c r="L428" s="256" t="s">
        <v>2542</v>
      </c>
    </row>
    <row r="429" spans="1:12" x14ac:dyDescent="0.25">
      <c r="A429" s="256" t="s">
        <v>2552</v>
      </c>
      <c r="B429" s="256" t="s">
        <v>2553</v>
      </c>
      <c r="C429" s="256" t="s">
        <v>2554</v>
      </c>
      <c r="D429" s="256" t="s">
        <v>3182</v>
      </c>
      <c r="E429" s="257" t="s">
        <v>2540</v>
      </c>
      <c r="F429" s="256" t="s">
        <v>2540</v>
      </c>
      <c r="G429" s="256">
        <v>89234</v>
      </c>
      <c r="H429" s="256" t="s">
        <v>262</v>
      </c>
      <c r="I429" s="256" t="s">
        <v>206</v>
      </c>
      <c r="J429" s="256" t="s">
        <v>2541</v>
      </c>
      <c r="K429" s="257" t="s">
        <v>14218</v>
      </c>
      <c r="L429" s="256" t="s">
        <v>2542</v>
      </c>
    </row>
    <row r="430" spans="1:12" x14ac:dyDescent="0.25">
      <c r="A430" s="256" t="s">
        <v>2552</v>
      </c>
      <c r="B430" s="256" t="s">
        <v>2553</v>
      </c>
      <c r="C430" s="256" t="s">
        <v>2554</v>
      </c>
      <c r="D430" s="256" t="s">
        <v>3182</v>
      </c>
      <c r="E430" s="257" t="s">
        <v>2540</v>
      </c>
      <c r="F430" s="256" t="s">
        <v>2540</v>
      </c>
      <c r="G430" s="256">
        <v>89242</v>
      </c>
      <c r="H430" s="256" t="s">
        <v>263</v>
      </c>
      <c r="I430" s="256" t="s">
        <v>206</v>
      </c>
      <c r="J430" s="256" t="s">
        <v>2541</v>
      </c>
      <c r="K430" s="257" t="s">
        <v>14219</v>
      </c>
      <c r="L430" s="256" t="s">
        <v>2542</v>
      </c>
    </row>
    <row r="431" spans="1:12" x14ac:dyDescent="0.25">
      <c r="A431" s="256" t="s">
        <v>2552</v>
      </c>
      <c r="B431" s="256" t="s">
        <v>2553</v>
      </c>
      <c r="C431" s="256" t="s">
        <v>2554</v>
      </c>
      <c r="D431" s="256" t="s">
        <v>3182</v>
      </c>
      <c r="E431" s="257" t="s">
        <v>2540</v>
      </c>
      <c r="F431" s="256" t="s">
        <v>2540</v>
      </c>
      <c r="G431" s="256">
        <v>89250</v>
      </c>
      <c r="H431" s="256" t="s">
        <v>264</v>
      </c>
      <c r="I431" s="256" t="s">
        <v>206</v>
      </c>
      <c r="J431" s="256" t="s">
        <v>2541</v>
      </c>
      <c r="K431" s="257" t="s">
        <v>14220</v>
      </c>
      <c r="L431" s="256" t="s">
        <v>2542</v>
      </c>
    </row>
    <row r="432" spans="1:12" x14ac:dyDescent="0.25">
      <c r="A432" s="256" t="s">
        <v>2552</v>
      </c>
      <c r="B432" s="256" t="s">
        <v>2553</v>
      </c>
      <c r="C432" s="256" t="s">
        <v>2554</v>
      </c>
      <c r="D432" s="256" t="s">
        <v>3182</v>
      </c>
      <c r="E432" s="257" t="s">
        <v>2540</v>
      </c>
      <c r="F432" s="256" t="s">
        <v>2540</v>
      </c>
      <c r="G432" s="256">
        <v>89257</v>
      </c>
      <c r="H432" s="256" t="s">
        <v>265</v>
      </c>
      <c r="I432" s="256" t="s">
        <v>206</v>
      </c>
      <c r="J432" s="256" t="s">
        <v>2541</v>
      </c>
      <c r="K432" s="257" t="s">
        <v>14221</v>
      </c>
      <c r="L432" s="256" t="s">
        <v>2542</v>
      </c>
    </row>
    <row r="433" spans="1:12" x14ac:dyDescent="0.25">
      <c r="A433" s="256" t="s">
        <v>2552</v>
      </c>
      <c r="B433" s="256" t="s">
        <v>2553</v>
      </c>
      <c r="C433" s="256" t="s">
        <v>2554</v>
      </c>
      <c r="D433" s="256" t="s">
        <v>3182</v>
      </c>
      <c r="E433" s="257" t="s">
        <v>2540</v>
      </c>
      <c r="F433" s="256" t="s">
        <v>2540</v>
      </c>
      <c r="G433" s="256">
        <v>89272</v>
      </c>
      <c r="H433" s="256" t="s">
        <v>266</v>
      </c>
      <c r="I433" s="256" t="s">
        <v>206</v>
      </c>
      <c r="J433" s="256" t="s">
        <v>2541</v>
      </c>
      <c r="K433" s="257" t="s">
        <v>14222</v>
      </c>
      <c r="L433" s="256" t="s">
        <v>2542</v>
      </c>
    </row>
    <row r="434" spans="1:12" x14ac:dyDescent="0.25">
      <c r="A434" s="256" t="s">
        <v>2552</v>
      </c>
      <c r="B434" s="256" t="s">
        <v>2553</v>
      </c>
      <c r="C434" s="256" t="s">
        <v>2554</v>
      </c>
      <c r="D434" s="256" t="s">
        <v>3182</v>
      </c>
      <c r="E434" s="257" t="s">
        <v>2540</v>
      </c>
      <c r="F434" s="256" t="s">
        <v>2540</v>
      </c>
      <c r="G434" s="256">
        <v>89278</v>
      </c>
      <c r="H434" s="256" t="s">
        <v>267</v>
      </c>
      <c r="I434" s="256" t="s">
        <v>206</v>
      </c>
      <c r="J434" s="256" t="s">
        <v>2545</v>
      </c>
      <c r="K434" s="257" t="s">
        <v>5080</v>
      </c>
      <c r="L434" s="256" t="s">
        <v>2542</v>
      </c>
    </row>
    <row r="435" spans="1:12" x14ac:dyDescent="0.25">
      <c r="A435" s="256" t="s">
        <v>2552</v>
      </c>
      <c r="B435" s="256" t="s">
        <v>2553</v>
      </c>
      <c r="C435" s="256" t="s">
        <v>2554</v>
      </c>
      <c r="D435" s="256" t="s">
        <v>3182</v>
      </c>
      <c r="E435" s="257" t="s">
        <v>2540</v>
      </c>
      <c r="F435" s="256" t="s">
        <v>2540</v>
      </c>
      <c r="G435" s="256">
        <v>89843</v>
      </c>
      <c r="H435" s="256" t="s">
        <v>268</v>
      </c>
      <c r="I435" s="256" t="s">
        <v>206</v>
      </c>
      <c r="J435" s="256" t="s">
        <v>2541</v>
      </c>
      <c r="K435" s="257" t="s">
        <v>14223</v>
      </c>
      <c r="L435" s="256" t="s">
        <v>2542</v>
      </c>
    </row>
    <row r="436" spans="1:12" x14ac:dyDescent="0.25">
      <c r="A436" s="256" t="s">
        <v>2552</v>
      </c>
      <c r="B436" s="256" t="s">
        <v>2553</v>
      </c>
      <c r="C436" s="256" t="s">
        <v>2554</v>
      </c>
      <c r="D436" s="256" t="s">
        <v>3182</v>
      </c>
      <c r="E436" s="257" t="s">
        <v>2540</v>
      </c>
      <c r="F436" s="256" t="s">
        <v>2540</v>
      </c>
      <c r="G436" s="256">
        <v>89876</v>
      </c>
      <c r="H436" s="256" t="s">
        <v>269</v>
      </c>
      <c r="I436" s="256" t="s">
        <v>206</v>
      </c>
      <c r="J436" s="256" t="s">
        <v>2541</v>
      </c>
      <c r="K436" s="257" t="s">
        <v>14224</v>
      </c>
      <c r="L436" s="256" t="s">
        <v>2542</v>
      </c>
    </row>
    <row r="437" spans="1:12" x14ac:dyDescent="0.25">
      <c r="A437" s="256" t="s">
        <v>2552</v>
      </c>
      <c r="B437" s="256" t="s">
        <v>2553</v>
      </c>
      <c r="C437" s="256" t="s">
        <v>2554</v>
      </c>
      <c r="D437" s="256" t="s">
        <v>3182</v>
      </c>
      <c r="E437" s="257" t="s">
        <v>2540</v>
      </c>
      <c r="F437" s="256" t="s">
        <v>2540</v>
      </c>
      <c r="G437" s="256">
        <v>89883</v>
      </c>
      <c r="H437" s="256" t="s">
        <v>270</v>
      </c>
      <c r="I437" s="256" t="s">
        <v>206</v>
      </c>
      <c r="J437" s="256" t="s">
        <v>2541</v>
      </c>
      <c r="K437" s="257" t="s">
        <v>14225</v>
      </c>
      <c r="L437" s="256" t="s">
        <v>2542</v>
      </c>
    </row>
    <row r="438" spans="1:12" x14ac:dyDescent="0.25">
      <c r="A438" s="256" t="s">
        <v>2552</v>
      </c>
      <c r="B438" s="256" t="s">
        <v>2553</v>
      </c>
      <c r="C438" s="256" t="s">
        <v>2554</v>
      </c>
      <c r="D438" s="256" t="s">
        <v>3182</v>
      </c>
      <c r="E438" s="257" t="s">
        <v>2540</v>
      </c>
      <c r="F438" s="256" t="s">
        <v>2540</v>
      </c>
      <c r="G438" s="256">
        <v>90586</v>
      </c>
      <c r="H438" s="256" t="s">
        <v>271</v>
      </c>
      <c r="I438" s="256" t="s">
        <v>206</v>
      </c>
      <c r="J438" s="256" t="s">
        <v>2541</v>
      </c>
      <c r="K438" s="257" t="s">
        <v>5425</v>
      </c>
      <c r="L438" s="256" t="s">
        <v>2542</v>
      </c>
    </row>
    <row r="439" spans="1:12" x14ac:dyDescent="0.25">
      <c r="A439" s="256" t="s">
        <v>2552</v>
      </c>
      <c r="B439" s="256" t="s">
        <v>2553</v>
      </c>
      <c r="C439" s="256" t="s">
        <v>2554</v>
      </c>
      <c r="D439" s="256" t="s">
        <v>3182</v>
      </c>
      <c r="E439" s="257" t="s">
        <v>2540</v>
      </c>
      <c r="F439" s="256" t="s">
        <v>2540</v>
      </c>
      <c r="G439" s="256">
        <v>90625</v>
      </c>
      <c r="H439" s="256" t="s">
        <v>272</v>
      </c>
      <c r="I439" s="256" t="s">
        <v>206</v>
      </c>
      <c r="J439" s="256" t="s">
        <v>2541</v>
      </c>
      <c r="K439" s="257" t="s">
        <v>6522</v>
      </c>
      <c r="L439" s="256" t="s">
        <v>2542</v>
      </c>
    </row>
    <row r="440" spans="1:12" x14ac:dyDescent="0.25">
      <c r="A440" s="256" t="s">
        <v>2552</v>
      </c>
      <c r="B440" s="256" t="s">
        <v>2553</v>
      </c>
      <c r="C440" s="256" t="s">
        <v>2554</v>
      </c>
      <c r="D440" s="256" t="s">
        <v>3182</v>
      </c>
      <c r="E440" s="257" t="s">
        <v>2540</v>
      </c>
      <c r="F440" s="256" t="s">
        <v>2540</v>
      </c>
      <c r="G440" s="256">
        <v>90631</v>
      </c>
      <c r="H440" s="256" t="s">
        <v>273</v>
      </c>
      <c r="I440" s="256" t="s">
        <v>206</v>
      </c>
      <c r="J440" s="256" t="s">
        <v>2541</v>
      </c>
      <c r="K440" s="257" t="s">
        <v>14226</v>
      </c>
      <c r="L440" s="256" t="s">
        <v>2542</v>
      </c>
    </row>
    <row r="441" spans="1:12" x14ac:dyDescent="0.25">
      <c r="A441" s="256" t="s">
        <v>2552</v>
      </c>
      <c r="B441" s="256" t="s">
        <v>2553</v>
      </c>
      <c r="C441" s="256" t="s">
        <v>2554</v>
      </c>
      <c r="D441" s="256" t="s">
        <v>3182</v>
      </c>
      <c r="E441" s="257" t="s">
        <v>2540</v>
      </c>
      <c r="F441" s="256" t="s">
        <v>2540</v>
      </c>
      <c r="G441" s="256">
        <v>90637</v>
      </c>
      <c r="H441" s="256" t="s">
        <v>274</v>
      </c>
      <c r="I441" s="256" t="s">
        <v>206</v>
      </c>
      <c r="J441" s="256" t="s">
        <v>2545</v>
      </c>
      <c r="K441" s="257" t="s">
        <v>6481</v>
      </c>
      <c r="L441" s="256" t="s">
        <v>2542</v>
      </c>
    </row>
    <row r="442" spans="1:12" x14ac:dyDescent="0.25">
      <c r="A442" s="256" t="s">
        <v>2552</v>
      </c>
      <c r="B442" s="256" t="s">
        <v>2553</v>
      </c>
      <c r="C442" s="256" t="s">
        <v>2554</v>
      </c>
      <c r="D442" s="256" t="s">
        <v>3182</v>
      </c>
      <c r="E442" s="257" t="s">
        <v>2540</v>
      </c>
      <c r="F442" s="256" t="s">
        <v>2540</v>
      </c>
      <c r="G442" s="256">
        <v>90643</v>
      </c>
      <c r="H442" s="256" t="s">
        <v>275</v>
      </c>
      <c r="I442" s="256" t="s">
        <v>206</v>
      </c>
      <c r="J442" s="256" t="s">
        <v>2545</v>
      </c>
      <c r="K442" s="257" t="s">
        <v>14227</v>
      </c>
      <c r="L442" s="256" t="s">
        <v>2542</v>
      </c>
    </row>
    <row r="443" spans="1:12" x14ac:dyDescent="0.25">
      <c r="A443" s="256" t="s">
        <v>2552</v>
      </c>
      <c r="B443" s="256" t="s">
        <v>2553</v>
      </c>
      <c r="C443" s="256" t="s">
        <v>2554</v>
      </c>
      <c r="D443" s="256" t="s">
        <v>3182</v>
      </c>
      <c r="E443" s="257" t="s">
        <v>2540</v>
      </c>
      <c r="F443" s="256" t="s">
        <v>2540</v>
      </c>
      <c r="G443" s="256">
        <v>90650</v>
      </c>
      <c r="H443" s="256" t="s">
        <v>276</v>
      </c>
      <c r="I443" s="256" t="s">
        <v>206</v>
      </c>
      <c r="J443" s="256" t="s">
        <v>2545</v>
      </c>
      <c r="K443" s="257" t="s">
        <v>5420</v>
      </c>
      <c r="L443" s="256" t="s">
        <v>2542</v>
      </c>
    </row>
    <row r="444" spans="1:12" x14ac:dyDescent="0.25">
      <c r="A444" s="256" t="s">
        <v>2552</v>
      </c>
      <c r="B444" s="256" t="s">
        <v>2553</v>
      </c>
      <c r="C444" s="256" t="s">
        <v>2554</v>
      </c>
      <c r="D444" s="256" t="s">
        <v>3182</v>
      </c>
      <c r="E444" s="257" t="s">
        <v>2540</v>
      </c>
      <c r="F444" s="256" t="s">
        <v>2540</v>
      </c>
      <c r="G444" s="256">
        <v>90656</v>
      </c>
      <c r="H444" s="256" t="s">
        <v>277</v>
      </c>
      <c r="I444" s="256" t="s">
        <v>206</v>
      </c>
      <c r="J444" s="256" t="s">
        <v>2545</v>
      </c>
      <c r="K444" s="257" t="s">
        <v>6801</v>
      </c>
      <c r="L444" s="256" t="s">
        <v>2542</v>
      </c>
    </row>
    <row r="445" spans="1:12" x14ac:dyDescent="0.25">
      <c r="A445" s="256" t="s">
        <v>2552</v>
      </c>
      <c r="B445" s="256" t="s">
        <v>2553</v>
      </c>
      <c r="C445" s="256" t="s">
        <v>2554</v>
      </c>
      <c r="D445" s="256" t="s">
        <v>3182</v>
      </c>
      <c r="E445" s="257" t="s">
        <v>2540</v>
      </c>
      <c r="F445" s="256" t="s">
        <v>2540</v>
      </c>
      <c r="G445" s="256">
        <v>90662</v>
      </c>
      <c r="H445" s="256" t="s">
        <v>278</v>
      </c>
      <c r="I445" s="256" t="s">
        <v>206</v>
      </c>
      <c r="J445" s="256" t="s">
        <v>2545</v>
      </c>
      <c r="K445" s="257" t="s">
        <v>13465</v>
      </c>
      <c r="L445" s="256" t="s">
        <v>2542</v>
      </c>
    </row>
    <row r="446" spans="1:12" x14ac:dyDescent="0.25">
      <c r="A446" s="256" t="s">
        <v>2552</v>
      </c>
      <c r="B446" s="256" t="s">
        <v>2553</v>
      </c>
      <c r="C446" s="256" t="s">
        <v>2554</v>
      </c>
      <c r="D446" s="256" t="s">
        <v>3182</v>
      </c>
      <c r="E446" s="257" t="s">
        <v>2540</v>
      </c>
      <c r="F446" s="256" t="s">
        <v>2540</v>
      </c>
      <c r="G446" s="256">
        <v>90668</v>
      </c>
      <c r="H446" s="256" t="s">
        <v>279</v>
      </c>
      <c r="I446" s="256" t="s">
        <v>206</v>
      </c>
      <c r="J446" s="256" t="s">
        <v>2541</v>
      </c>
      <c r="K446" s="257" t="s">
        <v>14228</v>
      </c>
      <c r="L446" s="256" t="s">
        <v>2542</v>
      </c>
    </row>
    <row r="447" spans="1:12" x14ac:dyDescent="0.25">
      <c r="A447" s="256" t="s">
        <v>2552</v>
      </c>
      <c r="B447" s="256" t="s">
        <v>2553</v>
      </c>
      <c r="C447" s="256" t="s">
        <v>2554</v>
      </c>
      <c r="D447" s="256" t="s">
        <v>3182</v>
      </c>
      <c r="E447" s="257" t="s">
        <v>2540</v>
      </c>
      <c r="F447" s="256" t="s">
        <v>2540</v>
      </c>
      <c r="G447" s="256">
        <v>90674</v>
      </c>
      <c r="H447" s="256" t="s">
        <v>280</v>
      </c>
      <c r="I447" s="256" t="s">
        <v>206</v>
      </c>
      <c r="J447" s="256" t="s">
        <v>2541</v>
      </c>
      <c r="K447" s="257" t="s">
        <v>14229</v>
      </c>
      <c r="L447" s="256" t="s">
        <v>2542</v>
      </c>
    </row>
    <row r="448" spans="1:12" x14ac:dyDescent="0.25">
      <c r="A448" s="256" t="s">
        <v>2552</v>
      </c>
      <c r="B448" s="256" t="s">
        <v>2553</v>
      </c>
      <c r="C448" s="256" t="s">
        <v>2554</v>
      </c>
      <c r="D448" s="256" t="s">
        <v>3182</v>
      </c>
      <c r="E448" s="257" t="s">
        <v>2540</v>
      </c>
      <c r="F448" s="256" t="s">
        <v>2540</v>
      </c>
      <c r="G448" s="256">
        <v>90680</v>
      </c>
      <c r="H448" s="256" t="s">
        <v>281</v>
      </c>
      <c r="I448" s="256" t="s">
        <v>206</v>
      </c>
      <c r="J448" s="256" t="s">
        <v>2541</v>
      </c>
      <c r="K448" s="257" t="s">
        <v>14230</v>
      </c>
      <c r="L448" s="256" t="s">
        <v>2542</v>
      </c>
    </row>
    <row r="449" spans="1:12" x14ac:dyDescent="0.25">
      <c r="A449" s="256" t="s">
        <v>2552</v>
      </c>
      <c r="B449" s="256" t="s">
        <v>2553</v>
      </c>
      <c r="C449" s="256" t="s">
        <v>2554</v>
      </c>
      <c r="D449" s="256" t="s">
        <v>3182</v>
      </c>
      <c r="E449" s="257" t="s">
        <v>2540</v>
      </c>
      <c r="F449" s="256" t="s">
        <v>2540</v>
      </c>
      <c r="G449" s="256">
        <v>90686</v>
      </c>
      <c r="H449" s="256" t="s">
        <v>282</v>
      </c>
      <c r="I449" s="256" t="s">
        <v>206</v>
      </c>
      <c r="J449" s="256" t="s">
        <v>2541</v>
      </c>
      <c r="K449" s="257" t="s">
        <v>14231</v>
      </c>
      <c r="L449" s="256" t="s">
        <v>2542</v>
      </c>
    </row>
    <row r="450" spans="1:12" x14ac:dyDescent="0.25">
      <c r="A450" s="256" t="s">
        <v>2552</v>
      </c>
      <c r="B450" s="256" t="s">
        <v>2553</v>
      </c>
      <c r="C450" s="256" t="s">
        <v>2554</v>
      </c>
      <c r="D450" s="256" t="s">
        <v>3182</v>
      </c>
      <c r="E450" s="257" t="s">
        <v>2540</v>
      </c>
      <c r="F450" s="256" t="s">
        <v>2540</v>
      </c>
      <c r="G450" s="256">
        <v>90692</v>
      </c>
      <c r="H450" s="256" t="s">
        <v>283</v>
      </c>
      <c r="I450" s="256" t="s">
        <v>206</v>
      </c>
      <c r="J450" s="256" t="s">
        <v>2541</v>
      </c>
      <c r="K450" s="257" t="s">
        <v>14232</v>
      </c>
      <c r="L450" s="256" t="s">
        <v>2542</v>
      </c>
    </row>
    <row r="451" spans="1:12" x14ac:dyDescent="0.25">
      <c r="A451" s="256" t="s">
        <v>2552</v>
      </c>
      <c r="B451" s="256" t="s">
        <v>2553</v>
      </c>
      <c r="C451" s="256" t="s">
        <v>2554</v>
      </c>
      <c r="D451" s="256" t="s">
        <v>3182</v>
      </c>
      <c r="E451" s="257" t="s">
        <v>2540</v>
      </c>
      <c r="F451" s="256" t="s">
        <v>2540</v>
      </c>
      <c r="G451" s="256">
        <v>90964</v>
      </c>
      <c r="H451" s="256" t="s">
        <v>284</v>
      </c>
      <c r="I451" s="256" t="s">
        <v>206</v>
      </c>
      <c r="J451" s="256" t="s">
        <v>2541</v>
      </c>
      <c r="K451" s="257" t="s">
        <v>14233</v>
      </c>
      <c r="L451" s="256" t="s">
        <v>2542</v>
      </c>
    </row>
    <row r="452" spans="1:12" x14ac:dyDescent="0.25">
      <c r="A452" s="256" t="s">
        <v>2552</v>
      </c>
      <c r="B452" s="256" t="s">
        <v>2553</v>
      </c>
      <c r="C452" s="256" t="s">
        <v>2554</v>
      </c>
      <c r="D452" s="256" t="s">
        <v>3182</v>
      </c>
      <c r="E452" s="257" t="s">
        <v>2540</v>
      </c>
      <c r="F452" s="256" t="s">
        <v>2540</v>
      </c>
      <c r="G452" s="256">
        <v>90972</v>
      </c>
      <c r="H452" s="256" t="s">
        <v>285</v>
      </c>
      <c r="I452" s="256" t="s">
        <v>206</v>
      </c>
      <c r="J452" s="256" t="s">
        <v>2541</v>
      </c>
      <c r="K452" s="257" t="s">
        <v>14234</v>
      </c>
      <c r="L452" s="256" t="s">
        <v>2542</v>
      </c>
    </row>
    <row r="453" spans="1:12" x14ac:dyDescent="0.25">
      <c r="A453" s="256" t="s">
        <v>2552</v>
      </c>
      <c r="B453" s="256" t="s">
        <v>2553</v>
      </c>
      <c r="C453" s="256" t="s">
        <v>2554</v>
      </c>
      <c r="D453" s="256" t="s">
        <v>3182</v>
      </c>
      <c r="E453" s="257" t="s">
        <v>2540</v>
      </c>
      <c r="F453" s="256" t="s">
        <v>2540</v>
      </c>
      <c r="G453" s="256">
        <v>90979</v>
      </c>
      <c r="H453" s="256" t="s">
        <v>286</v>
      </c>
      <c r="I453" s="256" t="s">
        <v>206</v>
      </c>
      <c r="J453" s="256" t="s">
        <v>2541</v>
      </c>
      <c r="K453" s="257" t="s">
        <v>14235</v>
      </c>
      <c r="L453" s="256" t="s">
        <v>2542</v>
      </c>
    </row>
    <row r="454" spans="1:12" x14ac:dyDescent="0.25">
      <c r="A454" s="256" t="s">
        <v>2552</v>
      </c>
      <c r="B454" s="256" t="s">
        <v>2553</v>
      </c>
      <c r="C454" s="256" t="s">
        <v>2554</v>
      </c>
      <c r="D454" s="256" t="s">
        <v>3182</v>
      </c>
      <c r="E454" s="257" t="s">
        <v>2540</v>
      </c>
      <c r="F454" s="256" t="s">
        <v>2540</v>
      </c>
      <c r="G454" s="256">
        <v>90991</v>
      </c>
      <c r="H454" s="256" t="s">
        <v>287</v>
      </c>
      <c r="I454" s="256" t="s">
        <v>206</v>
      </c>
      <c r="J454" s="256" t="s">
        <v>2541</v>
      </c>
      <c r="K454" s="257" t="s">
        <v>14236</v>
      </c>
      <c r="L454" s="256" t="s">
        <v>2542</v>
      </c>
    </row>
    <row r="455" spans="1:12" x14ac:dyDescent="0.25">
      <c r="A455" s="256" t="s">
        <v>2552</v>
      </c>
      <c r="B455" s="256" t="s">
        <v>2553</v>
      </c>
      <c r="C455" s="256" t="s">
        <v>2554</v>
      </c>
      <c r="D455" s="256" t="s">
        <v>3182</v>
      </c>
      <c r="E455" s="257" t="s">
        <v>2540</v>
      </c>
      <c r="F455" s="256" t="s">
        <v>2540</v>
      </c>
      <c r="G455" s="256">
        <v>90999</v>
      </c>
      <c r="H455" s="256" t="s">
        <v>288</v>
      </c>
      <c r="I455" s="256" t="s">
        <v>206</v>
      </c>
      <c r="J455" s="256" t="s">
        <v>2541</v>
      </c>
      <c r="K455" s="257" t="s">
        <v>13207</v>
      </c>
      <c r="L455" s="256" t="s">
        <v>2542</v>
      </c>
    </row>
    <row r="456" spans="1:12" x14ac:dyDescent="0.25">
      <c r="A456" s="256" t="s">
        <v>2552</v>
      </c>
      <c r="B456" s="256" t="s">
        <v>2553</v>
      </c>
      <c r="C456" s="256" t="s">
        <v>2554</v>
      </c>
      <c r="D456" s="256" t="s">
        <v>3182</v>
      </c>
      <c r="E456" s="257" t="s">
        <v>2540</v>
      </c>
      <c r="F456" s="256" t="s">
        <v>2540</v>
      </c>
      <c r="G456" s="256">
        <v>91031</v>
      </c>
      <c r="H456" s="256" t="s">
        <v>289</v>
      </c>
      <c r="I456" s="256" t="s">
        <v>206</v>
      </c>
      <c r="J456" s="256" t="s">
        <v>2541</v>
      </c>
      <c r="K456" s="257" t="s">
        <v>14237</v>
      </c>
      <c r="L456" s="256" t="s">
        <v>2542</v>
      </c>
    </row>
    <row r="457" spans="1:12" x14ac:dyDescent="0.25">
      <c r="A457" s="256" t="s">
        <v>2552</v>
      </c>
      <c r="B457" s="256" t="s">
        <v>2553</v>
      </c>
      <c r="C457" s="256" t="s">
        <v>2554</v>
      </c>
      <c r="D457" s="256" t="s">
        <v>3182</v>
      </c>
      <c r="E457" s="257" t="s">
        <v>2540</v>
      </c>
      <c r="F457" s="256" t="s">
        <v>2540</v>
      </c>
      <c r="G457" s="256">
        <v>91277</v>
      </c>
      <c r="H457" s="256" t="s">
        <v>290</v>
      </c>
      <c r="I457" s="256" t="s">
        <v>206</v>
      </c>
      <c r="J457" s="256" t="s">
        <v>2541</v>
      </c>
      <c r="K457" s="257" t="s">
        <v>14238</v>
      </c>
      <c r="L457" s="256" t="s">
        <v>2542</v>
      </c>
    </row>
    <row r="458" spans="1:12" x14ac:dyDescent="0.25">
      <c r="A458" s="256" t="s">
        <v>2552</v>
      </c>
      <c r="B458" s="256" t="s">
        <v>2553</v>
      </c>
      <c r="C458" s="256" t="s">
        <v>2554</v>
      </c>
      <c r="D458" s="256" t="s">
        <v>3182</v>
      </c>
      <c r="E458" s="257" t="s">
        <v>2540</v>
      </c>
      <c r="F458" s="256" t="s">
        <v>2540</v>
      </c>
      <c r="G458" s="256">
        <v>91283</v>
      </c>
      <c r="H458" s="256" t="s">
        <v>291</v>
      </c>
      <c r="I458" s="256" t="s">
        <v>206</v>
      </c>
      <c r="J458" s="256" t="s">
        <v>2545</v>
      </c>
      <c r="K458" s="257" t="s">
        <v>4766</v>
      </c>
      <c r="L458" s="256" t="s">
        <v>2542</v>
      </c>
    </row>
    <row r="459" spans="1:12" x14ac:dyDescent="0.25">
      <c r="A459" s="256" t="s">
        <v>2552</v>
      </c>
      <c r="B459" s="256" t="s">
        <v>2553</v>
      </c>
      <c r="C459" s="256" t="s">
        <v>2554</v>
      </c>
      <c r="D459" s="256" t="s">
        <v>3182</v>
      </c>
      <c r="E459" s="257" t="s">
        <v>2540</v>
      </c>
      <c r="F459" s="256" t="s">
        <v>2540</v>
      </c>
      <c r="G459" s="256">
        <v>91386</v>
      </c>
      <c r="H459" s="256" t="s">
        <v>292</v>
      </c>
      <c r="I459" s="256" t="s">
        <v>206</v>
      </c>
      <c r="J459" s="256" t="s">
        <v>2541</v>
      </c>
      <c r="K459" s="257" t="s">
        <v>14239</v>
      </c>
      <c r="L459" s="256" t="s">
        <v>2542</v>
      </c>
    </row>
    <row r="460" spans="1:12" x14ac:dyDescent="0.25">
      <c r="A460" s="256" t="s">
        <v>2552</v>
      </c>
      <c r="B460" s="256" t="s">
        <v>2553</v>
      </c>
      <c r="C460" s="256" t="s">
        <v>2554</v>
      </c>
      <c r="D460" s="256" t="s">
        <v>3182</v>
      </c>
      <c r="E460" s="257" t="s">
        <v>2540</v>
      </c>
      <c r="F460" s="256" t="s">
        <v>2540</v>
      </c>
      <c r="G460" s="256">
        <v>91533</v>
      </c>
      <c r="H460" s="256" t="s">
        <v>293</v>
      </c>
      <c r="I460" s="256" t="s">
        <v>206</v>
      </c>
      <c r="J460" s="256" t="s">
        <v>2541</v>
      </c>
      <c r="K460" s="257" t="s">
        <v>14240</v>
      </c>
      <c r="L460" s="256" t="s">
        <v>2542</v>
      </c>
    </row>
    <row r="461" spans="1:12" x14ac:dyDescent="0.25">
      <c r="A461" s="256" t="s">
        <v>2552</v>
      </c>
      <c r="B461" s="256" t="s">
        <v>2553</v>
      </c>
      <c r="C461" s="256" t="s">
        <v>2554</v>
      </c>
      <c r="D461" s="256" t="s">
        <v>3182</v>
      </c>
      <c r="E461" s="257" t="s">
        <v>2540</v>
      </c>
      <c r="F461" s="256" t="s">
        <v>2540</v>
      </c>
      <c r="G461" s="256">
        <v>91634</v>
      </c>
      <c r="H461" s="256" t="s">
        <v>294</v>
      </c>
      <c r="I461" s="256" t="s">
        <v>206</v>
      </c>
      <c r="J461" s="256" t="s">
        <v>2541</v>
      </c>
      <c r="K461" s="257" t="s">
        <v>14241</v>
      </c>
      <c r="L461" s="256" t="s">
        <v>2542</v>
      </c>
    </row>
    <row r="462" spans="1:12" x14ac:dyDescent="0.25">
      <c r="A462" s="256" t="s">
        <v>2552</v>
      </c>
      <c r="B462" s="256" t="s">
        <v>2553</v>
      </c>
      <c r="C462" s="256" t="s">
        <v>2554</v>
      </c>
      <c r="D462" s="256" t="s">
        <v>3182</v>
      </c>
      <c r="E462" s="257" t="s">
        <v>2540</v>
      </c>
      <c r="F462" s="256" t="s">
        <v>2540</v>
      </c>
      <c r="G462" s="256">
        <v>91645</v>
      </c>
      <c r="H462" s="256" t="s">
        <v>295</v>
      </c>
      <c r="I462" s="256" t="s">
        <v>206</v>
      </c>
      <c r="J462" s="256" t="s">
        <v>2541</v>
      </c>
      <c r="K462" s="257" t="s">
        <v>14242</v>
      </c>
      <c r="L462" s="256" t="s">
        <v>2542</v>
      </c>
    </row>
    <row r="463" spans="1:12" x14ac:dyDescent="0.25">
      <c r="A463" s="256" t="s">
        <v>2552</v>
      </c>
      <c r="B463" s="256" t="s">
        <v>2553</v>
      </c>
      <c r="C463" s="256" t="s">
        <v>2554</v>
      </c>
      <c r="D463" s="256" t="s">
        <v>3182</v>
      </c>
      <c r="E463" s="257" t="s">
        <v>2540</v>
      </c>
      <c r="F463" s="256" t="s">
        <v>2540</v>
      </c>
      <c r="G463" s="256">
        <v>91692</v>
      </c>
      <c r="H463" s="256" t="s">
        <v>296</v>
      </c>
      <c r="I463" s="256" t="s">
        <v>206</v>
      </c>
      <c r="J463" s="256" t="s">
        <v>2545</v>
      </c>
      <c r="K463" s="257" t="s">
        <v>6084</v>
      </c>
      <c r="L463" s="256" t="s">
        <v>2542</v>
      </c>
    </row>
    <row r="464" spans="1:12" x14ac:dyDescent="0.25">
      <c r="A464" s="256" t="s">
        <v>2552</v>
      </c>
      <c r="B464" s="256" t="s">
        <v>2553</v>
      </c>
      <c r="C464" s="256" t="s">
        <v>2554</v>
      </c>
      <c r="D464" s="256" t="s">
        <v>3182</v>
      </c>
      <c r="E464" s="257" t="s">
        <v>2540</v>
      </c>
      <c r="F464" s="256" t="s">
        <v>2540</v>
      </c>
      <c r="G464" s="256">
        <v>92043</v>
      </c>
      <c r="H464" s="256" t="s">
        <v>297</v>
      </c>
      <c r="I464" s="256" t="s">
        <v>206</v>
      </c>
      <c r="J464" s="256" t="s">
        <v>2541</v>
      </c>
      <c r="K464" s="257" t="s">
        <v>4827</v>
      </c>
      <c r="L464" s="256" t="s">
        <v>2542</v>
      </c>
    </row>
    <row r="465" spans="1:12" x14ac:dyDescent="0.25">
      <c r="A465" s="256" t="s">
        <v>2552</v>
      </c>
      <c r="B465" s="256" t="s">
        <v>2553</v>
      </c>
      <c r="C465" s="256" t="s">
        <v>2554</v>
      </c>
      <c r="D465" s="256" t="s">
        <v>3182</v>
      </c>
      <c r="E465" s="257" t="s">
        <v>2540</v>
      </c>
      <c r="F465" s="256" t="s">
        <v>2540</v>
      </c>
      <c r="G465" s="256">
        <v>92106</v>
      </c>
      <c r="H465" s="256" t="s">
        <v>298</v>
      </c>
      <c r="I465" s="256" t="s">
        <v>206</v>
      </c>
      <c r="J465" s="256" t="s">
        <v>2541</v>
      </c>
      <c r="K465" s="257" t="s">
        <v>14243</v>
      </c>
      <c r="L465" s="256" t="s">
        <v>2542</v>
      </c>
    </row>
    <row r="466" spans="1:12" x14ac:dyDescent="0.25">
      <c r="A466" s="256" t="s">
        <v>2552</v>
      </c>
      <c r="B466" s="256" t="s">
        <v>2553</v>
      </c>
      <c r="C466" s="256" t="s">
        <v>2554</v>
      </c>
      <c r="D466" s="256" t="s">
        <v>3182</v>
      </c>
      <c r="E466" s="257" t="s">
        <v>2540</v>
      </c>
      <c r="F466" s="256" t="s">
        <v>2540</v>
      </c>
      <c r="G466" s="256">
        <v>92112</v>
      </c>
      <c r="H466" s="256" t="s">
        <v>299</v>
      </c>
      <c r="I466" s="256" t="s">
        <v>206</v>
      </c>
      <c r="J466" s="256" t="s">
        <v>2545</v>
      </c>
      <c r="K466" s="257" t="s">
        <v>4744</v>
      </c>
      <c r="L466" s="256" t="s">
        <v>2542</v>
      </c>
    </row>
    <row r="467" spans="1:12" x14ac:dyDescent="0.25">
      <c r="A467" s="256" t="s">
        <v>2552</v>
      </c>
      <c r="B467" s="256" t="s">
        <v>2553</v>
      </c>
      <c r="C467" s="256" t="s">
        <v>2554</v>
      </c>
      <c r="D467" s="256" t="s">
        <v>3182</v>
      </c>
      <c r="E467" s="257" t="s">
        <v>2540</v>
      </c>
      <c r="F467" s="256" t="s">
        <v>2540</v>
      </c>
      <c r="G467" s="256">
        <v>92118</v>
      </c>
      <c r="H467" s="256" t="s">
        <v>300</v>
      </c>
      <c r="I467" s="256" t="s">
        <v>206</v>
      </c>
      <c r="J467" s="256" t="s">
        <v>2545</v>
      </c>
      <c r="K467" s="257" t="s">
        <v>4758</v>
      </c>
      <c r="L467" s="256" t="s">
        <v>2542</v>
      </c>
    </row>
    <row r="468" spans="1:12" x14ac:dyDescent="0.25">
      <c r="A468" s="256" t="s">
        <v>2552</v>
      </c>
      <c r="B468" s="256" t="s">
        <v>2553</v>
      </c>
      <c r="C468" s="256" t="s">
        <v>2554</v>
      </c>
      <c r="D468" s="256" t="s">
        <v>3182</v>
      </c>
      <c r="E468" s="257" t="s">
        <v>2540</v>
      </c>
      <c r="F468" s="256" t="s">
        <v>2540</v>
      </c>
      <c r="G468" s="256">
        <v>92138</v>
      </c>
      <c r="H468" s="256" t="s">
        <v>301</v>
      </c>
      <c r="I468" s="256" t="s">
        <v>206</v>
      </c>
      <c r="J468" s="256" t="s">
        <v>2545</v>
      </c>
      <c r="K468" s="257" t="s">
        <v>14244</v>
      </c>
      <c r="L468" s="256" t="s">
        <v>2542</v>
      </c>
    </row>
    <row r="469" spans="1:12" x14ac:dyDescent="0.25">
      <c r="A469" s="256" t="s">
        <v>2552</v>
      </c>
      <c r="B469" s="256" t="s">
        <v>2553</v>
      </c>
      <c r="C469" s="256" t="s">
        <v>2554</v>
      </c>
      <c r="D469" s="256" t="s">
        <v>3182</v>
      </c>
      <c r="E469" s="257" t="s">
        <v>2540</v>
      </c>
      <c r="F469" s="256" t="s">
        <v>2540</v>
      </c>
      <c r="G469" s="256">
        <v>92145</v>
      </c>
      <c r="H469" s="256" t="s">
        <v>302</v>
      </c>
      <c r="I469" s="256" t="s">
        <v>206</v>
      </c>
      <c r="J469" s="256" t="s">
        <v>2545</v>
      </c>
      <c r="K469" s="257" t="s">
        <v>14245</v>
      </c>
      <c r="L469" s="256" t="s">
        <v>2542</v>
      </c>
    </row>
    <row r="470" spans="1:12" x14ac:dyDescent="0.25">
      <c r="A470" s="256" t="s">
        <v>2552</v>
      </c>
      <c r="B470" s="256" t="s">
        <v>2553</v>
      </c>
      <c r="C470" s="256" t="s">
        <v>2554</v>
      </c>
      <c r="D470" s="256" t="s">
        <v>3182</v>
      </c>
      <c r="E470" s="257" t="s">
        <v>2540</v>
      </c>
      <c r="F470" s="256" t="s">
        <v>2540</v>
      </c>
      <c r="G470" s="256">
        <v>92242</v>
      </c>
      <c r="H470" s="256" t="s">
        <v>303</v>
      </c>
      <c r="I470" s="256" t="s">
        <v>206</v>
      </c>
      <c r="J470" s="256" t="s">
        <v>2541</v>
      </c>
      <c r="K470" s="257" t="s">
        <v>14246</v>
      </c>
      <c r="L470" s="256" t="s">
        <v>2542</v>
      </c>
    </row>
    <row r="471" spans="1:12" x14ac:dyDescent="0.25">
      <c r="A471" s="256" t="s">
        <v>2552</v>
      </c>
      <c r="B471" s="256" t="s">
        <v>2553</v>
      </c>
      <c r="C471" s="256" t="s">
        <v>2554</v>
      </c>
      <c r="D471" s="256" t="s">
        <v>3182</v>
      </c>
      <c r="E471" s="257" t="s">
        <v>2540</v>
      </c>
      <c r="F471" s="256" t="s">
        <v>2540</v>
      </c>
      <c r="G471" s="256">
        <v>92716</v>
      </c>
      <c r="H471" s="256" t="s">
        <v>304</v>
      </c>
      <c r="I471" s="256" t="s">
        <v>206</v>
      </c>
      <c r="J471" s="256" t="s">
        <v>2541</v>
      </c>
      <c r="K471" s="257" t="s">
        <v>14247</v>
      </c>
      <c r="L471" s="256" t="s">
        <v>2542</v>
      </c>
    </row>
    <row r="472" spans="1:12" x14ac:dyDescent="0.25">
      <c r="A472" s="256" t="s">
        <v>2552</v>
      </c>
      <c r="B472" s="256" t="s">
        <v>2553</v>
      </c>
      <c r="C472" s="256" t="s">
        <v>2554</v>
      </c>
      <c r="D472" s="256" t="s">
        <v>3182</v>
      </c>
      <c r="E472" s="257" t="s">
        <v>2540</v>
      </c>
      <c r="F472" s="256" t="s">
        <v>2540</v>
      </c>
      <c r="G472" s="256">
        <v>92960</v>
      </c>
      <c r="H472" s="256" t="s">
        <v>305</v>
      </c>
      <c r="I472" s="256" t="s">
        <v>206</v>
      </c>
      <c r="J472" s="256" t="s">
        <v>2541</v>
      </c>
      <c r="K472" s="257" t="s">
        <v>14248</v>
      </c>
      <c r="L472" s="256" t="s">
        <v>2542</v>
      </c>
    </row>
    <row r="473" spans="1:12" x14ac:dyDescent="0.25">
      <c r="A473" s="256" t="s">
        <v>2552</v>
      </c>
      <c r="B473" s="256" t="s">
        <v>2553</v>
      </c>
      <c r="C473" s="256" t="s">
        <v>2554</v>
      </c>
      <c r="D473" s="256" t="s">
        <v>3182</v>
      </c>
      <c r="E473" s="257" t="s">
        <v>2540</v>
      </c>
      <c r="F473" s="256" t="s">
        <v>2540</v>
      </c>
      <c r="G473" s="256">
        <v>92966</v>
      </c>
      <c r="H473" s="256" t="s">
        <v>306</v>
      </c>
      <c r="I473" s="256" t="s">
        <v>206</v>
      </c>
      <c r="J473" s="256" t="s">
        <v>2541</v>
      </c>
      <c r="K473" s="257" t="s">
        <v>5004</v>
      </c>
      <c r="L473" s="256" t="s">
        <v>2542</v>
      </c>
    </row>
    <row r="474" spans="1:12" x14ac:dyDescent="0.25">
      <c r="A474" s="256" t="s">
        <v>2552</v>
      </c>
      <c r="B474" s="256" t="s">
        <v>2553</v>
      </c>
      <c r="C474" s="256" t="s">
        <v>2554</v>
      </c>
      <c r="D474" s="256" t="s">
        <v>3182</v>
      </c>
      <c r="E474" s="257" t="s">
        <v>2540</v>
      </c>
      <c r="F474" s="256" t="s">
        <v>2540</v>
      </c>
      <c r="G474" s="256">
        <v>93224</v>
      </c>
      <c r="H474" s="256" t="s">
        <v>307</v>
      </c>
      <c r="I474" s="256" t="s">
        <v>206</v>
      </c>
      <c r="J474" s="256" t="s">
        <v>2541</v>
      </c>
      <c r="K474" s="257" t="s">
        <v>14249</v>
      </c>
      <c r="L474" s="256" t="s">
        <v>2542</v>
      </c>
    </row>
    <row r="475" spans="1:12" x14ac:dyDescent="0.25">
      <c r="A475" s="256" t="s">
        <v>2552</v>
      </c>
      <c r="B475" s="256" t="s">
        <v>2553</v>
      </c>
      <c r="C475" s="256" t="s">
        <v>2554</v>
      </c>
      <c r="D475" s="256" t="s">
        <v>3182</v>
      </c>
      <c r="E475" s="257" t="s">
        <v>2540</v>
      </c>
      <c r="F475" s="256" t="s">
        <v>2540</v>
      </c>
      <c r="G475" s="256">
        <v>93233</v>
      </c>
      <c r="H475" s="256" t="s">
        <v>308</v>
      </c>
      <c r="I475" s="256" t="s">
        <v>206</v>
      </c>
      <c r="J475" s="256" t="s">
        <v>2545</v>
      </c>
      <c r="K475" s="257" t="s">
        <v>14250</v>
      </c>
      <c r="L475" s="256" t="s">
        <v>2542</v>
      </c>
    </row>
    <row r="476" spans="1:12" x14ac:dyDescent="0.25">
      <c r="A476" s="256" t="s">
        <v>2552</v>
      </c>
      <c r="B476" s="256" t="s">
        <v>2553</v>
      </c>
      <c r="C476" s="256" t="s">
        <v>2554</v>
      </c>
      <c r="D476" s="256" t="s">
        <v>3182</v>
      </c>
      <c r="E476" s="257" t="s">
        <v>2540</v>
      </c>
      <c r="F476" s="256" t="s">
        <v>2540</v>
      </c>
      <c r="G476" s="256">
        <v>93272</v>
      </c>
      <c r="H476" s="256" t="s">
        <v>309</v>
      </c>
      <c r="I476" s="256" t="s">
        <v>206</v>
      </c>
      <c r="J476" s="256" t="s">
        <v>2541</v>
      </c>
      <c r="K476" s="257" t="s">
        <v>14251</v>
      </c>
      <c r="L476" s="256" t="s">
        <v>2542</v>
      </c>
    </row>
    <row r="477" spans="1:12" x14ac:dyDescent="0.25">
      <c r="A477" s="256" t="s">
        <v>2552</v>
      </c>
      <c r="B477" s="256" t="s">
        <v>2553</v>
      </c>
      <c r="C477" s="256" t="s">
        <v>2554</v>
      </c>
      <c r="D477" s="256" t="s">
        <v>3182</v>
      </c>
      <c r="E477" s="257" t="s">
        <v>2540</v>
      </c>
      <c r="F477" s="256" t="s">
        <v>2540</v>
      </c>
      <c r="G477" s="256">
        <v>93281</v>
      </c>
      <c r="H477" s="256" t="s">
        <v>310</v>
      </c>
      <c r="I477" s="256" t="s">
        <v>206</v>
      </c>
      <c r="J477" s="256" t="s">
        <v>2541</v>
      </c>
      <c r="K477" s="257" t="s">
        <v>7156</v>
      </c>
      <c r="L477" s="256" t="s">
        <v>2542</v>
      </c>
    </row>
    <row r="478" spans="1:12" x14ac:dyDescent="0.25">
      <c r="A478" s="256" t="s">
        <v>2552</v>
      </c>
      <c r="B478" s="256" t="s">
        <v>2553</v>
      </c>
      <c r="C478" s="256" t="s">
        <v>2554</v>
      </c>
      <c r="D478" s="256" t="s">
        <v>3182</v>
      </c>
      <c r="E478" s="257" t="s">
        <v>2540</v>
      </c>
      <c r="F478" s="256" t="s">
        <v>2540</v>
      </c>
      <c r="G478" s="256">
        <v>93287</v>
      </c>
      <c r="H478" s="256" t="s">
        <v>311</v>
      </c>
      <c r="I478" s="256" t="s">
        <v>206</v>
      </c>
      <c r="J478" s="256" t="s">
        <v>2541</v>
      </c>
      <c r="K478" s="257" t="s">
        <v>14252</v>
      </c>
      <c r="L478" s="256" t="s">
        <v>2542</v>
      </c>
    </row>
    <row r="479" spans="1:12" x14ac:dyDescent="0.25">
      <c r="A479" s="256" t="s">
        <v>2552</v>
      </c>
      <c r="B479" s="256" t="s">
        <v>2553</v>
      </c>
      <c r="C479" s="256" t="s">
        <v>2554</v>
      </c>
      <c r="D479" s="256" t="s">
        <v>3182</v>
      </c>
      <c r="E479" s="257" t="s">
        <v>2540</v>
      </c>
      <c r="F479" s="256" t="s">
        <v>2540</v>
      </c>
      <c r="G479" s="256">
        <v>93402</v>
      </c>
      <c r="H479" s="256" t="s">
        <v>312</v>
      </c>
      <c r="I479" s="256" t="s">
        <v>206</v>
      </c>
      <c r="J479" s="256" t="s">
        <v>2541</v>
      </c>
      <c r="K479" s="257" t="s">
        <v>14253</v>
      </c>
      <c r="L479" s="256" t="s">
        <v>2542</v>
      </c>
    </row>
    <row r="480" spans="1:12" x14ac:dyDescent="0.25">
      <c r="A480" s="256" t="s">
        <v>2552</v>
      </c>
      <c r="B480" s="256" t="s">
        <v>2553</v>
      </c>
      <c r="C480" s="256" t="s">
        <v>2554</v>
      </c>
      <c r="D480" s="256" t="s">
        <v>3182</v>
      </c>
      <c r="E480" s="257" t="s">
        <v>2540</v>
      </c>
      <c r="F480" s="256" t="s">
        <v>2540</v>
      </c>
      <c r="G480" s="256">
        <v>93408</v>
      </c>
      <c r="H480" s="256" t="s">
        <v>3035</v>
      </c>
      <c r="I480" s="256" t="s">
        <v>206</v>
      </c>
      <c r="J480" s="256" t="s">
        <v>2541</v>
      </c>
      <c r="K480" s="257" t="s">
        <v>13718</v>
      </c>
      <c r="L480" s="256" t="s">
        <v>2542</v>
      </c>
    </row>
    <row r="481" spans="1:12" x14ac:dyDescent="0.25">
      <c r="A481" s="256" t="s">
        <v>2552</v>
      </c>
      <c r="B481" s="256" t="s">
        <v>2553</v>
      </c>
      <c r="C481" s="256" t="s">
        <v>2554</v>
      </c>
      <c r="D481" s="256" t="s">
        <v>3182</v>
      </c>
      <c r="E481" s="257" t="s">
        <v>2540</v>
      </c>
      <c r="F481" s="256" t="s">
        <v>2540</v>
      </c>
      <c r="G481" s="256">
        <v>93415</v>
      </c>
      <c r="H481" s="256" t="s">
        <v>313</v>
      </c>
      <c r="I481" s="256" t="s">
        <v>206</v>
      </c>
      <c r="J481" s="256" t="s">
        <v>2541</v>
      </c>
      <c r="K481" s="257" t="s">
        <v>13252</v>
      </c>
      <c r="L481" s="256" t="s">
        <v>2542</v>
      </c>
    </row>
    <row r="482" spans="1:12" x14ac:dyDescent="0.25">
      <c r="A482" s="256" t="s">
        <v>2552</v>
      </c>
      <c r="B482" s="256" t="s">
        <v>2553</v>
      </c>
      <c r="C482" s="256" t="s">
        <v>2554</v>
      </c>
      <c r="D482" s="256" t="s">
        <v>3182</v>
      </c>
      <c r="E482" s="257" t="s">
        <v>2540</v>
      </c>
      <c r="F482" s="256" t="s">
        <v>2540</v>
      </c>
      <c r="G482" s="256">
        <v>93421</v>
      </c>
      <c r="H482" s="256" t="s">
        <v>314</v>
      </c>
      <c r="I482" s="256" t="s">
        <v>206</v>
      </c>
      <c r="J482" s="256" t="s">
        <v>2541</v>
      </c>
      <c r="K482" s="257" t="s">
        <v>14254</v>
      </c>
      <c r="L482" s="256" t="s">
        <v>2542</v>
      </c>
    </row>
    <row r="483" spans="1:12" x14ac:dyDescent="0.25">
      <c r="A483" s="256" t="s">
        <v>2552</v>
      </c>
      <c r="B483" s="256" t="s">
        <v>2553</v>
      </c>
      <c r="C483" s="256" t="s">
        <v>2554</v>
      </c>
      <c r="D483" s="256" t="s">
        <v>3182</v>
      </c>
      <c r="E483" s="257" t="s">
        <v>2540</v>
      </c>
      <c r="F483" s="256" t="s">
        <v>2540</v>
      </c>
      <c r="G483" s="256">
        <v>93427</v>
      </c>
      <c r="H483" s="256" t="s">
        <v>315</v>
      </c>
      <c r="I483" s="256" t="s">
        <v>206</v>
      </c>
      <c r="J483" s="256" t="s">
        <v>2541</v>
      </c>
      <c r="K483" s="257" t="s">
        <v>14255</v>
      </c>
      <c r="L483" s="256" t="s">
        <v>2542</v>
      </c>
    </row>
    <row r="484" spans="1:12" x14ac:dyDescent="0.25">
      <c r="A484" s="256" t="s">
        <v>2552</v>
      </c>
      <c r="B484" s="256" t="s">
        <v>2553</v>
      </c>
      <c r="C484" s="256" t="s">
        <v>2554</v>
      </c>
      <c r="D484" s="256" t="s">
        <v>3182</v>
      </c>
      <c r="E484" s="257" t="s">
        <v>2540</v>
      </c>
      <c r="F484" s="256" t="s">
        <v>2540</v>
      </c>
      <c r="G484" s="256">
        <v>93433</v>
      </c>
      <c r="H484" s="256" t="s">
        <v>316</v>
      </c>
      <c r="I484" s="256" t="s">
        <v>206</v>
      </c>
      <c r="J484" s="256" t="s">
        <v>2541</v>
      </c>
      <c r="K484" s="257" t="s">
        <v>14256</v>
      </c>
      <c r="L484" s="256" t="s">
        <v>2542</v>
      </c>
    </row>
    <row r="485" spans="1:12" x14ac:dyDescent="0.25">
      <c r="A485" s="256" t="s">
        <v>2552</v>
      </c>
      <c r="B485" s="256" t="s">
        <v>2553</v>
      </c>
      <c r="C485" s="256" t="s">
        <v>2554</v>
      </c>
      <c r="D485" s="256" t="s">
        <v>3182</v>
      </c>
      <c r="E485" s="257" t="s">
        <v>2540</v>
      </c>
      <c r="F485" s="256" t="s">
        <v>2540</v>
      </c>
      <c r="G485" s="256">
        <v>93439</v>
      </c>
      <c r="H485" s="256" t="s">
        <v>317</v>
      </c>
      <c r="I485" s="256" t="s">
        <v>206</v>
      </c>
      <c r="J485" s="256" t="s">
        <v>2541</v>
      </c>
      <c r="K485" s="257" t="s">
        <v>14257</v>
      </c>
      <c r="L485" s="256" t="s">
        <v>2542</v>
      </c>
    </row>
    <row r="486" spans="1:12" x14ac:dyDescent="0.25">
      <c r="A486" s="256" t="s">
        <v>2552</v>
      </c>
      <c r="B486" s="256" t="s">
        <v>2553</v>
      </c>
      <c r="C486" s="256" t="s">
        <v>2554</v>
      </c>
      <c r="D486" s="256" t="s">
        <v>3182</v>
      </c>
      <c r="E486" s="257" t="s">
        <v>2540</v>
      </c>
      <c r="F486" s="256" t="s">
        <v>2540</v>
      </c>
      <c r="G486" s="256">
        <v>95121</v>
      </c>
      <c r="H486" s="256" t="s">
        <v>318</v>
      </c>
      <c r="I486" s="256" t="s">
        <v>206</v>
      </c>
      <c r="J486" s="256" t="s">
        <v>2541</v>
      </c>
      <c r="K486" s="257" t="s">
        <v>14258</v>
      </c>
      <c r="L486" s="256" t="s">
        <v>2542</v>
      </c>
    </row>
    <row r="487" spans="1:12" x14ac:dyDescent="0.25">
      <c r="A487" s="256" t="s">
        <v>2552</v>
      </c>
      <c r="B487" s="256" t="s">
        <v>2553</v>
      </c>
      <c r="C487" s="256" t="s">
        <v>2554</v>
      </c>
      <c r="D487" s="256" t="s">
        <v>3182</v>
      </c>
      <c r="E487" s="257" t="s">
        <v>2540</v>
      </c>
      <c r="F487" s="256" t="s">
        <v>2540</v>
      </c>
      <c r="G487" s="256">
        <v>95127</v>
      </c>
      <c r="H487" s="256" t="s">
        <v>319</v>
      </c>
      <c r="I487" s="256" t="s">
        <v>206</v>
      </c>
      <c r="J487" s="256" t="s">
        <v>2541</v>
      </c>
      <c r="K487" s="257" t="s">
        <v>14259</v>
      </c>
      <c r="L487" s="256" t="s">
        <v>2542</v>
      </c>
    </row>
    <row r="488" spans="1:12" x14ac:dyDescent="0.25">
      <c r="A488" s="256" t="s">
        <v>2552</v>
      </c>
      <c r="B488" s="256" t="s">
        <v>2553</v>
      </c>
      <c r="C488" s="256" t="s">
        <v>2554</v>
      </c>
      <c r="D488" s="256" t="s">
        <v>3182</v>
      </c>
      <c r="E488" s="257" t="s">
        <v>2540</v>
      </c>
      <c r="F488" s="256" t="s">
        <v>2540</v>
      </c>
      <c r="G488" s="256">
        <v>95133</v>
      </c>
      <c r="H488" s="256" t="s">
        <v>320</v>
      </c>
      <c r="I488" s="256" t="s">
        <v>206</v>
      </c>
      <c r="J488" s="256" t="s">
        <v>2541</v>
      </c>
      <c r="K488" s="257" t="s">
        <v>14260</v>
      </c>
      <c r="L488" s="256" t="s">
        <v>2542</v>
      </c>
    </row>
    <row r="489" spans="1:12" x14ac:dyDescent="0.25">
      <c r="A489" s="256" t="s">
        <v>2552</v>
      </c>
      <c r="B489" s="256" t="s">
        <v>2553</v>
      </c>
      <c r="C489" s="256" t="s">
        <v>2554</v>
      </c>
      <c r="D489" s="256" t="s">
        <v>3182</v>
      </c>
      <c r="E489" s="257" t="s">
        <v>2540</v>
      </c>
      <c r="F489" s="256" t="s">
        <v>2540</v>
      </c>
      <c r="G489" s="256">
        <v>95139</v>
      </c>
      <c r="H489" s="256" t="s">
        <v>321</v>
      </c>
      <c r="I489" s="256" t="s">
        <v>206</v>
      </c>
      <c r="J489" s="256" t="s">
        <v>2541</v>
      </c>
      <c r="K489" s="257" t="s">
        <v>4834</v>
      </c>
      <c r="L489" s="256" t="s">
        <v>2542</v>
      </c>
    </row>
    <row r="490" spans="1:12" x14ac:dyDescent="0.25">
      <c r="A490" s="256" t="s">
        <v>2552</v>
      </c>
      <c r="B490" s="256" t="s">
        <v>2553</v>
      </c>
      <c r="C490" s="256" t="s">
        <v>2554</v>
      </c>
      <c r="D490" s="256" t="s">
        <v>3182</v>
      </c>
      <c r="E490" s="257" t="s">
        <v>2540</v>
      </c>
      <c r="F490" s="256" t="s">
        <v>2540</v>
      </c>
      <c r="G490" s="256">
        <v>95212</v>
      </c>
      <c r="H490" s="256" t="s">
        <v>322</v>
      </c>
      <c r="I490" s="256" t="s">
        <v>206</v>
      </c>
      <c r="J490" s="256" t="s">
        <v>2541</v>
      </c>
      <c r="K490" s="257" t="s">
        <v>14261</v>
      </c>
      <c r="L490" s="256" t="s">
        <v>2542</v>
      </c>
    </row>
    <row r="491" spans="1:12" x14ac:dyDescent="0.25">
      <c r="A491" s="256" t="s">
        <v>2552</v>
      </c>
      <c r="B491" s="256" t="s">
        <v>2553</v>
      </c>
      <c r="C491" s="256" t="s">
        <v>2554</v>
      </c>
      <c r="D491" s="256" t="s">
        <v>3182</v>
      </c>
      <c r="E491" s="257" t="s">
        <v>2540</v>
      </c>
      <c r="F491" s="256" t="s">
        <v>2540</v>
      </c>
      <c r="G491" s="256">
        <v>95258</v>
      </c>
      <c r="H491" s="256" t="s">
        <v>323</v>
      </c>
      <c r="I491" s="256" t="s">
        <v>206</v>
      </c>
      <c r="J491" s="256" t="s">
        <v>2541</v>
      </c>
      <c r="K491" s="257" t="s">
        <v>13181</v>
      </c>
      <c r="L491" s="256" t="s">
        <v>2542</v>
      </c>
    </row>
    <row r="492" spans="1:12" x14ac:dyDescent="0.25">
      <c r="A492" s="256" t="s">
        <v>2552</v>
      </c>
      <c r="B492" s="256" t="s">
        <v>2553</v>
      </c>
      <c r="C492" s="256" t="s">
        <v>2554</v>
      </c>
      <c r="D492" s="256" t="s">
        <v>3182</v>
      </c>
      <c r="E492" s="257" t="s">
        <v>2540</v>
      </c>
      <c r="F492" s="256" t="s">
        <v>2540</v>
      </c>
      <c r="G492" s="256">
        <v>95264</v>
      </c>
      <c r="H492" s="256" t="s">
        <v>324</v>
      </c>
      <c r="I492" s="256" t="s">
        <v>206</v>
      </c>
      <c r="J492" s="256" t="s">
        <v>2541</v>
      </c>
      <c r="K492" s="257" t="s">
        <v>4970</v>
      </c>
      <c r="L492" s="256" t="s">
        <v>2542</v>
      </c>
    </row>
    <row r="493" spans="1:12" x14ac:dyDescent="0.25">
      <c r="A493" s="256" t="s">
        <v>2552</v>
      </c>
      <c r="B493" s="256" t="s">
        <v>2553</v>
      </c>
      <c r="C493" s="256" t="s">
        <v>2554</v>
      </c>
      <c r="D493" s="256" t="s">
        <v>3182</v>
      </c>
      <c r="E493" s="257" t="s">
        <v>2540</v>
      </c>
      <c r="F493" s="256" t="s">
        <v>2540</v>
      </c>
      <c r="G493" s="256">
        <v>95270</v>
      </c>
      <c r="H493" s="256" t="s">
        <v>325</v>
      </c>
      <c r="I493" s="256" t="s">
        <v>206</v>
      </c>
      <c r="J493" s="256" t="s">
        <v>2541</v>
      </c>
      <c r="K493" s="257" t="s">
        <v>14262</v>
      </c>
      <c r="L493" s="256" t="s">
        <v>2542</v>
      </c>
    </row>
    <row r="494" spans="1:12" x14ac:dyDescent="0.25">
      <c r="A494" s="256" t="s">
        <v>2552</v>
      </c>
      <c r="B494" s="256" t="s">
        <v>2553</v>
      </c>
      <c r="C494" s="256" t="s">
        <v>2554</v>
      </c>
      <c r="D494" s="256" t="s">
        <v>3182</v>
      </c>
      <c r="E494" s="257" t="s">
        <v>2540</v>
      </c>
      <c r="F494" s="256" t="s">
        <v>2540</v>
      </c>
      <c r="G494" s="256">
        <v>95276</v>
      </c>
      <c r="H494" s="256" t="s">
        <v>326</v>
      </c>
      <c r="I494" s="256" t="s">
        <v>206</v>
      </c>
      <c r="J494" s="256" t="s">
        <v>2541</v>
      </c>
      <c r="K494" s="257" t="s">
        <v>4876</v>
      </c>
      <c r="L494" s="256" t="s">
        <v>2542</v>
      </c>
    </row>
    <row r="495" spans="1:12" x14ac:dyDescent="0.25">
      <c r="A495" s="256" t="s">
        <v>2552</v>
      </c>
      <c r="B495" s="256" t="s">
        <v>2553</v>
      </c>
      <c r="C495" s="256" t="s">
        <v>2554</v>
      </c>
      <c r="D495" s="256" t="s">
        <v>3182</v>
      </c>
      <c r="E495" s="257" t="s">
        <v>2540</v>
      </c>
      <c r="F495" s="256" t="s">
        <v>2540</v>
      </c>
      <c r="G495" s="256">
        <v>95282</v>
      </c>
      <c r="H495" s="256" t="s">
        <v>5402</v>
      </c>
      <c r="I495" s="256" t="s">
        <v>206</v>
      </c>
      <c r="J495" s="256" t="s">
        <v>2541</v>
      </c>
      <c r="K495" s="257" t="s">
        <v>13381</v>
      </c>
      <c r="L495" s="256" t="s">
        <v>2542</v>
      </c>
    </row>
    <row r="496" spans="1:12" x14ac:dyDescent="0.25">
      <c r="A496" s="256" t="s">
        <v>2552</v>
      </c>
      <c r="B496" s="256" t="s">
        <v>2553</v>
      </c>
      <c r="C496" s="256" t="s">
        <v>2554</v>
      </c>
      <c r="D496" s="256" t="s">
        <v>3182</v>
      </c>
      <c r="E496" s="257" t="s">
        <v>2540</v>
      </c>
      <c r="F496" s="256" t="s">
        <v>2540</v>
      </c>
      <c r="G496" s="256">
        <v>95620</v>
      </c>
      <c r="H496" s="256" t="s">
        <v>327</v>
      </c>
      <c r="I496" s="256" t="s">
        <v>206</v>
      </c>
      <c r="J496" s="256" t="s">
        <v>2541</v>
      </c>
      <c r="K496" s="257" t="s">
        <v>14263</v>
      </c>
      <c r="L496" s="256" t="s">
        <v>2542</v>
      </c>
    </row>
    <row r="497" spans="1:12" x14ac:dyDescent="0.25">
      <c r="A497" s="256" t="s">
        <v>2552</v>
      </c>
      <c r="B497" s="256" t="s">
        <v>2553</v>
      </c>
      <c r="C497" s="256" t="s">
        <v>2554</v>
      </c>
      <c r="D497" s="256" t="s">
        <v>3182</v>
      </c>
      <c r="E497" s="257" t="s">
        <v>2540</v>
      </c>
      <c r="F497" s="256" t="s">
        <v>2540</v>
      </c>
      <c r="G497" s="256">
        <v>95631</v>
      </c>
      <c r="H497" s="256" t="s">
        <v>328</v>
      </c>
      <c r="I497" s="256" t="s">
        <v>206</v>
      </c>
      <c r="J497" s="256" t="s">
        <v>2541</v>
      </c>
      <c r="K497" s="257" t="s">
        <v>14264</v>
      </c>
      <c r="L497" s="256" t="s">
        <v>2542</v>
      </c>
    </row>
    <row r="498" spans="1:12" x14ac:dyDescent="0.25">
      <c r="A498" s="256" t="s">
        <v>2552</v>
      </c>
      <c r="B498" s="256" t="s">
        <v>2553</v>
      </c>
      <c r="C498" s="256" t="s">
        <v>2554</v>
      </c>
      <c r="D498" s="256" t="s">
        <v>3182</v>
      </c>
      <c r="E498" s="257" t="s">
        <v>2540</v>
      </c>
      <c r="F498" s="256" t="s">
        <v>2540</v>
      </c>
      <c r="G498" s="256">
        <v>95702</v>
      </c>
      <c r="H498" s="256" t="s">
        <v>329</v>
      </c>
      <c r="I498" s="256" t="s">
        <v>206</v>
      </c>
      <c r="J498" s="256" t="s">
        <v>2541</v>
      </c>
      <c r="K498" s="257" t="s">
        <v>13401</v>
      </c>
      <c r="L498" s="256" t="s">
        <v>2542</v>
      </c>
    </row>
    <row r="499" spans="1:12" x14ac:dyDescent="0.25">
      <c r="A499" s="256" t="s">
        <v>2552</v>
      </c>
      <c r="B499" s="256" t="s">
        <v>2553</v>
      </c>
      <c r="C499" s="256" t="s">
        <v>2554</v>
      </c>
      <c r="D499" s="256" t="s">
        <v>3182</v>
      </c>
      <c r="E499" s="257" t="s">
        <v>2540</v>
      </c>
      <c r="F499" s="256" t="s">
        <v>2540</v>
      </c>
      <c r="G499" s="256">
        <v>95708</v>
      </c>
      <c r="H499" s="256" t="s">
        <v>330</v>
      </c>
      <c r="I499" s="256" t="s">
        <v>206</v>
      </c>
      <c r="J499" s="256" t="s">
        <v>2541</v>
      </c>
      <c r="K499" s="257" t="s">
        <v>14265</v>
      </c>
      <c r="L499" s="256" t="s">
        <v>2542</v>
      </c>
    </row>
    <row r="500" spans="1:12" x14ac:dyDescent="0.25">
      <c r="A500" s="256" t="s">
        <v>2552</v>
      </c>
      <c r="B500" s="256" t="s">
        <v>2553</v>
      </c>
      <c r="C500" s="256" t="s">
        <v>2554</v>
      </c>
      <c r="D500" s="256" t="s">
        <v>3182</v>
      </c>
      <c r="E500" s="257" t="s">
        <v>2540</v>
      </c>
      <c r="F500" s="256" t="s">
        <v>2540</v>
      </c>
      <c r="G500" s="256">
        <v>95714</v>
      </c>
      <c r="H500" s="256" t="s">
        <v>331</v>
      </c>
      <c r="I500" s="256" t="s">
        <v>206</v>
      </c>
      <c r="J500" s="256" t="s">
        <v>2541</v>
      </c>
      <c r="K500" s="257" t="s">
        <v>14266</v>
      </c>
      <c r="L500" s="256" t="s">
        <v>2542</v>
      </c>
    </row>
    <row r="501" spans="1:12" x14ac:dyDescent="0.25">
      <c r="A501" s="256" t="s">
        <v>2552</v>
      </c>
      <c r="B501" s="256" t="s">
        <v>2553</v>
      </c>
      <c r="C501" s="256" t="s">
        <v>2554</v>
      </c>
      <c r="D501" s="256" t="s">
        <v>3182</v>
      </c>
      <c r="E501" s="257" t="s">
        <v>2540</v>
      </c>
      <c r="F501" s="256" t="s">
        <v>2540</v>
      </c>
      <c r="G501" s="256">
        <v>95720</v>
      </c>
      <c r="H501" s="256" t="s">
        <v>332</v>
      </c>
      <c r="I501" s="256" t="s">
        <v>206</v>
      </c>
      <c r="J501" s="256" t="s">
        <v>2541</v>
      </c>
      <c r="K501" s="257" t="s">
        <v>14267</v>
      </c>
      <c r="L501" s="256" t="s">
        <v>2542</v>
      </c>
    </row>
    <row r="502" spans="1:12" x14ac:dyDescent="0.25">
      <c r="A502" s="256" t="s">
        <v>2552</v>
      </c>
      <c r="B502" s="256" t="s">
        <v>2553</v>
      </c>
      <c r="C502" s="256" t="s">
        <v>2554</v>
      </c>
      <c r="D502" s="256" t="s">
        <v>3182</v>
      </c>
      <c r="E502" s="257" t="s">
        <v>2540</v>
      </c>
      <c r="F502" s="256" t="s">
        <v>2540</v>
      </c>
      <c r="G502" s="256">
        <v>95872</v>
      </c>
      <c r="H502" s="256" t="s">
        <v>333</v>
      </c>
      <c r="I502" s="256" t="s">
        <v>206</v>
      </c>
      <c r="J502" s="256" t="s">
        <v>2541</v>
      </c>
      <c r="K502" s="257" t="s">
        <v>14268</v>
      </c>
      <c r="L502" s="256" t="s">
        <v>2542</v>
      </c>
    </row>
    <row r="503" spans="1:12" x14ac:dyDescent="0.25">
      <c r="A503" s="256" t="s">
        <v>2552</v>
      </c>
      <c r="B503" s="256" t="s">
        <v>2553</v>
      </c>
      <c r="C503" s="256" t="s">
        <v>2554</v>
      </c>
      <c r="D503" s="256" t="s">
        <v>3182</v>
      </c>
      <c r="E503" s="257" t="s">
        <v>2540</v>
      </c>
      <c r="F503" s="256" t="s">
        <v>2540</v>
      </c>
      <c r="G503" s="256">
        <v>96013</v>
      </c>
      <c r="H503" s="256" t="s">
        <v>334</v>
      </c>
      <c r="I503" s="256" t="s">
        <v>206</v>
      </c>
      <c r="J503" s="256" t="s">
        <v>2541</v>
      </c>
      <c r="K503" s="257" t="s">
        <v>14269</v>
      </c>
      <c r="L503" s="256" t="s">
        <v>2542</v>
      </c>
    </row>
    <row r="504" spans="1:12" x14ac:dyDescent="0.25">
      <c r="A504" s="256" t="s">
        <v>2552</v>
      </c>
      <c r="B504" s="256" t="s">
        <v>2553</v>
      </c>
      <c r="C504" s="256" t="s">
        <v>2554</v>
      </c>
      <c r="D504" s="256" t="s">
        <v>3182</v>
      </c>
      <c r="E504" s="257" t="s">
        <v>2540</v>
      </c>
      <c r="F504" s="256" t="s">
        <v>2540</v>
      </c>
      <c r="G504" s="256">
        <v>96020</v>
      </c>
      <c r="H504" s="256" t="s">
        <v>335</v>
      </c>
      <c r="I504" s="256" t="s">
        <v>206</v>
      </c>
      <c r="J504" s="256" t="s">
        <v>2541</v>
      </c>
      <c r="K504" s="257" t="s">
        <v>14270</v>
      </c>
      <c r="L504" s="256" t="s">
        <v>2542</v>
      </c>
    </row>
    <row r="505" spans="1:12" x14ac:dyDescent="0.25">
      <c r="A505" s="256" t="s">
        <v>2552</v>
      </c>
      <c r="B505" s="256" t="s">
        <v>2553</v>
      </c>
      <c r="C505" s="256" t="s">
        <v>2554</v>
      </c>
      <c r="D505" s="256" t="s">
        <v>3182</v>
      </c>
      <c r="E505" s="257" t="s">
        <v>2540</v>
      </c>
      <c r="F505" s="256" t="s">
        <v>2540</v>
      </c>
      <c r="G505" s="256">
        <v>96028</v>
      </c>
      <c r="H505" s="256" t="s">
        <v>336</v>
      </c>
      <c r="I505" s="256" t="s">
        <v>206</v>
      </c>
      <c r="J505" s="256" t="s">
        <v>2541</v>
      </c>
      <c r="K505" s="257" t="s">
        <v>14271</v>
      </c>
      <c r="L505" s="256" t="s">
        <v>2542</v>
      </c>
    </row>
    <row r="506" spans="1:12" x14ac:dyDescent="0.25">
      <c r="A506" s="256" t="s">
        <v>2552</v>
      </c>
      <c r="B506" s="256" t="s">
        <v>2553</v>
      </c>
      <c r="C506" s="256" t="s">
        <v>2554</v>
      </c>
      <c r="D506" s="256" t="s">
        <v>3182</v>
      </c>
      <c r="E506" s="257" t="s">
        <v>2540</v>
      </c>
      <c r="F506" s="256" t="s">
        <v>2540</v>
      </c>
      <c r="G506" s="256">
        <v>96035</v>
      </c>
      <c r="H506" s="256" t="s">
        <v>337</v>
      </c>
      <c r="I506" s="256" t="s">
        <v>206</v>
      </c>
      <c r="J506" s="256" t="s">
        <v>2541</v>
      </c>
      <c r="K506" s="257" t="s">
        <v>14272</v>
      </c>
      <c r="L506" s="256" t="s">
        <v>2542</v>
      </c>
    </row>
    <row r="507" spans="1:12" x14ac:dyDescent="0.25">
      <c r="A507" s="256" t="s">
        <v>2552</v>
      </c>
      <c r="B507" s="256" t="s">
        <v>2553</v>
      </c>
      <c r="C507" s="256" t="s">
        <v>2554</v>
      </c>
      <c r="D507" s="256" t="s">
        <v>3182</v>
      </c>
      <c r="E507" s="257" t="s">
        <v>2540</v>
      </c>
      <c r="F507" s="256" t="s">
        <v>2540</v>
      </c>
      <c r="G507" s="256">
        <v>96157</v>
      </c>
      <c r="H507" s="256" t="s">
        <v>338</v>
      </c>
      <c r="I507" s="256" t="s">
        <v>206</v>
      </c>
      <c r="J507" s="256" t="s">
        <v>2541</v>
      </c>
      <c r="K507" s="257" t="s">
        <v>13292</v>
      </c>
      <c r="L507" s="256" t="s">
        <v>2542</v>
      </c>
    </row>
    <row r="508" spans="1:12" x14ac:dyDescent="0.25">
      <c r="A508" s="256" t="s">
        <v>2552</v>
      </c>
      <c r="B508" s="256" t="s">
        <v>2553</v>
      </c>
      <c r="C508" s="256" t="s">
        <v>2554</v>
      </c>
      <c r="D508" s="256" t="s">
        <v>3182</v>
      </c>
      <c r="E508" s="257" t="s">
        <v>2540</v>
      </c>
      <c r="F508" s="256" t="s">
        <v>2540</v>
      </c>
      <c r="G508" s="256">
        <v>96158</v>
      </c>
      <c r="H508" s="256" t="s">
        <v>339</v>
      </c>
      <c r="I508" s="256" t="s">
        <v>206</v>
      </c>
      <c r="J508" s="256" t="s">
        <v>2541</v>
      </c>
      <c r="K508" s="257" t="s">
        <v>14273</v>
      </c>
      <c r="L508" s="256" t="s">
        <v>2542</v>
      </c>
    </row>
    <row r="509" spans="1:12" x14ac:dyDescent="0.25">
      <c r="A509" s="256" t="s">
        <v>2552</v>
      </c>
      <c r="B509" s="256" t="s">
        <v>2553</v>
      </c>
      <c r="C509" s="256" t="s">
        <v>2554</v>
      </c>
      <c r="D509" s="256" t="s">
        <v>3182</v>
      </c>
      <c r="E509" s="257" t="s">
        <v>2540</v>
      </c>
      <c r="F509" s="256" t="s">
        <v>2540</v>
      </c>
      <c r="G509" s="256">
        <v>96245</v>
      </c>
      <c r="H509" s="256" t="s">
        <v>340</v>
      </c>
      <c r="I509" s="256" t="s">
        <v>206</v>
      </c>
      <c r="J509" s="256" t="s">
        <v>2541</v>
      </c>
      <c r="K509" s="257" t="s">
        <v>14274</v>
      </c>
      <c r="L509" s="256" t="s">
        <v>2542</v>
      </c>
    </row>
    <row r="510" spans="1:12" x14ac:dyDescent="0.25">
      <c r="A510" s="256" t="s">
        <v>2552</v>
      </c>
      <c r="B510" s="256" t="s">
        <v>2553</v>
      </c>
      <c r="C510" s="256" t="s">
        <v>2554</v>
      </c>
      <c r="D510" s="256" t="s">
        <v>3182</v>
      </c>
      <c r="E510" s="257" t="s">
        <v>2540</v>
      </c>
      <c r="F510" s="256" t="s">
        <v>2540</v>
      </c>
      <c r="G510" s="256">
        <v>96463</v>
      </c>
      <c r="H510" s="256" t="s">
        <v>341</v>
      </c>
      <c r="I510" s="256" t="s">
        <v>206</v>
      </c>
      <c r="J510" s="256" t="s">
        <v>2541</v>
      </c>
      <c r="K510" s="257" t="s">
        <v>14275</v>
      </c>
      <c r="L510" s="256" t="s">
        <v>2542</v>
      </c>
    </row>
    <row r="511" spans="1:12" x14ac:dyDescent="0.25">
      <c r="A511" s="256" t="s">
        <v>2552</v>
      </c>
      <c r="B511" s="256" t="s">
        <v>2553</v>
      </c>
      <c r="C511" s="256" t="s">
        <v>2554</v>
      </c>
      <c r="D511" s="256" t="s">
        <v>3182</v>
      </c>
      <c r="E511" s="257" t="s">
        <v>2540</v>
      </c>
      <c r="F511" s="256" t="s">
        <v>2540</v>
      </c>
      <c r="G511" s="256">
        <v>98764</v>
      </c>
      <c r="H511" s="256" t="s">
        <v>342</v>
      </c>
      <c r="I511" s="256" t="s">
        <v>206</v>
      </c>
      <c r="J511" s="256" t="s">
        <v>2545</v>
      </c>
      <c r="K511" s="257" t="s">
        <v>14276</v>
      </c>
      <c r="L511" s="256" t="s">
        <v>2542</v>
      </c>
    </row>
    <row r="512" spans="1:12" x14ac:dyDescent="0.25">
      <c r="A512" s="256" t="s">
        <v>2552</v>
      </c>
      <c r="B512" s="256" t="s">
        <v>2553</v>
      </c>
      <c r="C512" s="256" t="s">
        <v>2554</v>
      </c>
      <c r="D512" s="256" t="s">
        <v>3182</v>
      </c>
      <c r="E512" s="257" t="s">
        <v>2540</v>
      </c>
      <c r="F512" s="256" t="s">
        <v>2540</v>
      </c>
      <c r="G512" s="256">
        <v>99833</v>
      </c>
      <c r="H512" s="256" t="s">
        <v>343</v>
      </c>
      <c r="I512" s="256" t="s">
        <v>206</v>
      </c>
      <c r="J512" s="256" t="s">
        <v>2541</v>
      </c>
      <c r="K512" s="257" t="s">
        <v>5100</v>
      </c>
      <c r="L512" s="256" t="s">
        <v>2542</v>
      </c>
    </row>
    <row r="513" spans="1:12" x14ac:dyDescent="0.25">
      <c r="A513" s="256" t="s">
        <v>2552</v>
      </c>
      <c r="B513" s="256" t="s">
        <v>2553</v>
      </c>
      <c r="C513" s="256" t="s">
        <v>2554</v>
      </c>
      <c r="D513" s="256" t="s">
        <v>3182</v>
      </c>
      <c r="E513" s="257" t="s">
        <v>2540</v>
      </c>
      <c r="F513" s="256" t="s">
        <v>2540</v>
      </c>
      <c r="G513" s="256">
        <v>100641</v>
      </c>
      <c r="H513" s="256" t="s">
        <v>2771</v>
      </c>
      <c r="I513" s="256" t="s">
        <v>206</v>
      </c>
      <c r="J513" s="256" t="s">
        <v>2541</v>
      </c>
      <c r="K513" s="257" t="s">
        <v>14277</v>
      </c>
      <c r="L513" s="256" t="s">
        <v>2542</v>
      </c>
    </row>
    <row r="514" spans="1:12" x14ac:dyDescent="0.25">
      <c r="A514" s="256" t="s">
        <v>2552</v>
      </c>
      <c r="B514" s="256" t="s">
        <v>2553</v>
      </c>
      <c r="C514" s="256" t="s">
        <v>2554</v>
      </c>
      <c r="D514" s="256" t="s">
        <v>3182</v>
      </c>
      <c r="E514" s="257" t="s">
        <v>2540</v>
      </c>
      <c r="F514" s="256" t="s">
        <v>2540</v>
      </c>
      <c r="G514" s="256">
        <v>100647</v>
      </c>
      <c r="H514" s="256" t="s">
        <v>2772</v>
      </c>
      <c r="I514" s="256" t="s">
        <v>206</v>
      </c>
      <c r="J514" s="256" t="s">
        <v>2541</v>
      </c>
      <c r="K514" s="257" t="s">
        <v>14278</v>
      </c>
      <c r="L514" s="256" t="s">
        <v>2542</v>
      </c>
    </row>
    <row r="515" spans="1:12" x14ac:dyDescent="0.25">
      <c r="A515" s="256" t="s">
        <v>2552</v>
      </c>
      <c r="B515" s="256" t="s">
        <v>2553</v>
      </c>
      <c r="C515" s="256" t="s">
        <v>2554</v>
      </c>
      <c r="D515" s="256" t="s">
        <v>3182</v>
      </c>
      <c r="E515" s="257" t="s">
        <v>2540</v>
      </c>
      <c r="F515" s="256" t="s">
        <v>2540</v>
      </c>
      <c r="G515" s="256">
        <v>102275</v>
      </c>
      <c r="H515" s="256" t="s">
        <v>4731</v>
      </c>
      <c r="I515" s="256" t="s">
        <v>206</v>
      </c>
      <c r="J515" s="256" t="s">
        <v>2541</v>
      </c>
      <c r="K515" s="257" t="s">
        <v>14279</v>
      </c>
      <c r="L515" s="256" t="s">
        <v>2542</v>
      </c>
    </row>
    <row r="516" spans="1:12" x14ac:dyDescent="0.25">
      <c r="A516" s="256" t="s">
        <v>2552</v>
      </c>
      <c r="B516" s="256" t="s">
        <v>2553</v>
      </c>
      <c r="C516" s="256" t="s">
        <v>2554</v>
      </c>
      <c r="D516" s="256" t="s">
        <v>3182</v>
      </c>
      <c r="E516" s="257" t="s">
        <v>2540</v>
      </c>
      <c r="F516" s="256" t="s">
        <v>2540</v>
      </c>
      <c r="G516" s="256">
        <v>104091</v>
      </c>
      <c r="H516" s="256" t="s">
        <v>5404</v>
      </c>
      <c r="I516" s="256" t="s">
        <v>206</v>
      </c>
      <c r="J516" s="256" t="s">
        <v>2545</v>
      </c>
      <c r="K516" s="257" t="s">
        <v>5435</v>
      </c>
      <c r="L516" s="256" t="s">
        <v>2542</v>
      </c>
    </row>
    <row r="517" spans="1:12" x14ac:dyDescent="0.25">
      <c r="A517" s="256" t="s">
        <v>2552</v>
      </c>
      <c r="B517" s="256" t="s">
        <v>2553</v>
      </c>
      <c r="C517" s="256" t="s">
        <v>2554</v>
      </c>
      <c r="D517" s="256" t="s">
        <v>3182</v>
      </c>
      <c r="E517" s="257" t="s">
        <v>2540</v>
      </c>
      <c r="F517" s="256" t="s">
        <v>2540</v>
      </c>
      <c r="G517" s="256">
        <v>104097</v>
      </c>
      <c r="H517" s="256" t="s">
        <v>5405</v>
      </c>
      <c r="I517" s="256" t="s">
        <v>206</v>
      </c>
      <c r="J517" s="256" t="s">
        <v>2545</v>
      </c>
      <c r="K517" s="257" t="s">
        <v>13817</v>
      </c>
      <c r="L517" s="256" t="s">
        <v>2542</v>
      </c>
    </row>
    <row r="518" spans="1:12" x14ac:dyDescent="0.25">
      <c r="A518" s="256" t="s">
        <v>2552</v>
      </c>
      <c r="B518" s="256" t="s">
        <v>2553</v>
      </c>
      <c r="C518" s="256" t="s">
        <v>2555</v>
      </c>
      <c r="D518" s="256" t="s">
        <v>3183</v>
      </c>
      <c r="E518" s="257" t="s">
        <v>2540</v>
      </c>
      <c r="F518" s="256" t="s">
        <v>2540</v>
      </c>
      <c r="G518" s="256">
        <v>5632</v>
      </c>
      <c r="H518" s="256" t="s">
        <v>344</v>
      </c>
      <c r="I518" s="256" t="s">
        <v>345</v>
      </c>
      <c r="J518" s="256" t="s">
        <v>2541</v>
      </c>
      <c r="K518" s="257" t="s">
        <v>14280</v>
      </c>
      <c r="L518" s="256" t="s">
        <v>2542</v>
      </c>
    </row>
    <row r="519" spans="1:12" x14ac:dyDescent="0.25">
      <c r="A519" s="256" t="s">
        <v>2552</v>
      </c>
      <c r="B519" s="256" t="s">
        <v>2553</v>
      </c>
      <c r="C519" s="256" t="s">
        <v>2555</v>
      </c>
      <c r="D519" s="256" t="s">
        <v>3183</v>
      </c>
      <c r="E519" s="257" t="s">
        <v>2540</v>
      </c>
      <c r="F519" s="256" t="s">
        <v>2540</v>
      </c>
      <c r="G519" s="256">
        <v>5679</v>
      </c>
      <c r="H519" s="256" t="s">
        <v>346</v>
      </c>
      <c r="I519" s="256" t="s">
        <v>345</v>
      </c>
      <c r="J519" s="256" t="s">
        <v>2541</v>
      </c>
      <c r="K519" s="257" t="s">
        <v>13456</v>
      </c>
      <c r="L519" s="256" t="s">
        <v>2542</v>
      </c>
    </row>
    <row r="520" spans="1:12" x14ac:dyDescent="0.25">
      <c r="A520" s="256" t="s">
        <v>2552</v>
      </c>
      <c r="B520" s="256" t="s">
        <v>2553</v>
      </c>
      <c r="C520" s="256" t="s">
        <v>2555</v>
      </c>
      <c r="D520" s="256" t="s">
        <v>3183</v>
      </c>
      <c r="E520" s="257" t="s">
        <v>2540</v>
      </c>
      <c r="F520" s="256" t="s">
        <v>2540</v>
      </c>
      <c r="G520" s="256">
        <v>5681</v>
      </c>
      <c r="H520" s="256" t="s">
        <v>347</v>
      </c>
      <c r="I520" s="256" t="s">
        <v>345</v>
      </c>
      <c r="J520" s="256" t="s">
        <v>2541</v>
      </c>
      <c r="K520" s="257" t="s">
        <v>14281</v>
      </c>
      <c r="L520" s="256" t="s">
        <v>2542</v>
      </c>
    </row>
    <row r="521" spans="1:12" x14ac:dyDescent="0.25">
      <c r="A521" s="256" t="s">
        <v>2552</v>
      </c>
      <c r="B521" s="256" t="s">
        <v>2553</v>
      </c>
      <c r="C521" s="256" t="s">
        <v>2555</v>
      </c>
      <c r="D521" s="256" t="s">
        <v>3183</v>
      </c>
      <c r="E521" s="257" t="s">
        <v>2540</v>
      </c>
      <c r="F521" s="256" t="s">
        <v>2540</v>
      </c>
      <c r="G521" s="256">
        <v>5685</v>
      </c>
      <c r="H521" s="256" t="s">
        <v>348</v>
      </c>
      <c r="I521" s="256" t="s">
        <v>345</v>
      </c>
      <c r="J521" s="256" t="s">
        <v>2541</v>
      </c>
      <c r="K521" s="257" t="s">
        <v>13246</v>
      </c>
      <c r="L521" s="256" t="s">
        <v>2542</v>
      </c>
    </row>
    <row r="522" spans="1:12" x14ac:dyDescent="0.25">
      <c r="A522" s="256" t="s">
        <v>2552</v>
      </c>
      <c r="B522" s="256" t="s">
        <v>2553</v>
      </c>
      <c r="C522" s="256" t="s">
        <v>2555</v>
      </c>
      <c r="D522" s="256" t="s">
        <v>3183</v>
      </c>
      <c r="E522" s="257" t="s">
        <v>2540</v>
      </c>
      <c r="F522" s="256" t="s">
        <v>2540</v>
      </c>
      <c r="G522" s="256">
        <v>5690</v>
      </c>
      <c r="H522" s="256" t="s">
        <v>349</v>
      </c>
      <c r="I522" s="256" t="s">
        <v>345</v>
      </c>
      <c r="J522" s="256" t="s">
        <v>2541</v>
      </c>
      <c r="K522" s="257" t="s">
        <v>13431</v>
      </c>
      <c r="L522" s="256" t="s">
        <v>2542</v>
      </c>
    </row>
    <row r="523" spans="1:12" x14ac:dyDescent="0.25">
      <c r="A523" s="256" t="s">
        <v>2552</v>
      </c>
      <c r="B523" s="256" t="s">
        <v>2553</v>
      </c>
      <c r="C523" s="256" t="s">
        <v>2555</v>
      </c>
      <c r="D523" s="256" t="s">
        <v>3183</v>
      </c>
      <c r="E523" s="257" t="s">
        <v>2540</v>
      </c>
      <c r="F523" s="256" t="s">
        <v>2540</v>
      </c>
      <c r="G523" s="256">
        <v>5806</v>
      </c>
      <c r="H523" s="256" t="s">
        <v>350</v>
      </c>
      <c r="I523" s="256" t="s">
        <v>345</v>
      </c>
      <c r="J523" s="256" t="s">
        <v>2545</v>
      </c>
      <c r="K523" s="257" t="s">
        <v>4778</v>
      </c>
      <c r="L523" s="256" t="s">
        <v>2542</v>
      </c>
    </row>
    <row r="524" spans="1:12" x14ac:dyDescent="0.25">
      <c r="A524" s="256" t="s">
        <v>2552</v>
      </c>
      <c r="B524" s="256" t="s">
        <v>2553</v>
      </c>
      <c r="C524" s="256" t="s">
        <v>2555</v>
      </c>
      <c r="D524" s="256" t="s">
        <v>3183</v>
      </c>
      <c r="E524" s="257" t="s">
        <v>2540</v>
      </c>
      <c r="F524" s="256" t="s">
        <v>2540</v>
      </c>
      <c r="G524" s="256">
        <v>5826</v>
      </c>
      <c r="H524" s="256" t="s">
        <v>351</v>
      </c>
      <c r="I524" s="256" t="s">
        <v>345</v>
      </c>
      <c r="J524" s="256" t="s">
        <v>2541</v>
      </c>
      <c r="K524" s="257" t="s">
        <v>14282</v>
      </c>
      <c r="L524" s="256" t="s">
        <v>2542</v>
      </c>
    </row>
    <row r="525" spans="1:12" x14ac:dyDescent="0.25">
      <c r="A525" s="256" t="s">
        <v>2552</v>
      </c>
      <c r="B525" s="256" t="s">
        <v>2553</v>
      </c>
      <c r="C525" s="256" t="s">
        <v>2555</v>
      </c>
      <c r="D525" s="256" t="s">
        <v>3183</v>
      </c>
      <c r="E525" s="257" t="s">
        <v>2540</v>
      </c>
      <c r="F525" s="256" t="s">
        <v>2540</v>
      </c>
      <c r="G525" s="256">
        <v>5829</v>
      </c>
      <c r="H525" s="256" t="s">
        <v>352</v>
      </c>
      <c r="I525" s="256" t="s">
        <v>345</v>
      </c>
      <c r="J525" s="256" t="s">
        <v>2541</v>
      </c>
      <c r="K525" s="257" t="s">
        <v>14283</v>
      </c>
      <c r="L525" s="256" t="s">
        <v>2542</v>
      </c>
    </row>
    <row r="526" spans="1:12" x14ac:dyDescent="0.25">
      <c r="A526" s="256" t="s">
        <v>2552</v>
      </c>
      <c r="B526" s="256" t="s">
        <v>2553</v>
      </c>
      <c r="C526" s="256" t="s">
        <v>2555</v>
      </c>
      <c r="D526" s="256" t="s">
        <v>3183</v>
      </c>
      <c r="E526" s="257" t="s">
        <v>2540</v>
      </c>
      <c r="F526" s="256" t="s">
        <v>2540</v>
      </c>
      <c r="G526" s="256">
        <v>5837</v>
      </c>
      <c r="H526" s="256" t="s">
        <v>353</v>
      </c>
      <c r="I526" s="256" t="s">
        <v>345</v>
      </c>
      <c r="J526" s="256" t="s">
        <v>2541</v>
      </c>
      <c r="K526" s="257" t="s">
        <v>14284</v>
      </c>
      <c r="L526" s="256" t="s">
        <v>2542</v>
      </c>
    </row>
    <row r="527" spans="1:12" x14ac:dyDescent="0.25">
      <c r="A527" s="256" t="s">
        <v>2552</v>
      </c>
      <c r="B527" s="256" t="s">
        <v>2553</v>
      </c>
      <c r="C527" s="256" t="s">
        <v>2555</v>
      </c>
      <c r="D527" s="256" t="s">
        <v>3183</v>
      </c>
      <c r="E527" s="257" t="s">
        <v>2540</v>
      </c>
      <c r="F527" s="256" t="s">
        <v>2540</v>
      </c>
      <c r="G527" s="256">
        <v>5841</v>
      </c>
      <c r="H527" s="256" t="s">
        <v>354</v>
      </c>
      <c r="I527" s="256" t="s">
        <v>345</v>
      </c>
      <c r="J527" s="256" t="s">
        <v>2541</v>
      </c>
      <c r="K527" s="257" t="s">
        <v>5208</v>
      </c>
      <c r="L527" s="256" t="s">
        <v>2542</v>
      </c>
    </row>
    <row r="528" spans="1:12" x14ac:dyDescent="0.25">
      <c r="A528" s="256" t="s">
        <v>2552</v>
      </c>
      <c r="B528" s="256" t="s">
        <v>2553</v>
      </c>
      <c r="C528" s="256" t="s">
        <v>2555</v>
      </c>
      <c r="D528" s="256" t="s">
        <v>3183</v>
      </c>
      <c r="E528" s="257" t="s">
        <v>2540</v>
      </c>
      <c r="F528" s="256" t="s">
        <v>2540</v>
      </c>
      <c r="G528" s="256">
        <v>5845</v>
      </c>
      <c r="H528" s="256" t="s">
        <v>355</v>
      </c>
      <c r="I528" s="256" t="s">
        <v>345</v>
      </c>
      <c r="J528" s="256" t="s">
        <v>2541</v>
      </c>
      <c r="K528" s="257" t="s">
        <v>5238</v>
      </c>
      <c r="L528" s="256" t="s">
        <v>2542</v>
      </c>
    </row>
    <row r="529" spans="1:12" x14ac:dyDescent="0.25">
      <c r="A529" s="256" t="s">
        <v>2552</v>
      </c>
      <c r="B529" s="256" t="s">
        <v>2553</v>
      </c>
      <c r="C529" s="256" t="s">
        <v>2555</v>
      </c>
      <c r="D529" s="256" t="s">
        <v>3183</v>
      </c>
      <c r="E529" s="257" t="s">
        <v>2540</v>
      </c>
      <c r="F529" s="256" t="s">
        <v>2540</v>
      </c>
      <c r="G529" s="256">
        <v>5849</v>
      </c>
      <c r="H529" s="256" t="s">
        <v>356</v>
      </c>
      <c r="I529" s="256" t="s">
        <v>345</v>
      </c>
      <c r="J529" s="256" t="s">
        <v>2541</v>
      </c>
      <c r="K529" s="257" t="s">
        <v>14285</v>
      </c>
      <c r="L529" s="256" t="s">
        <v>2542</v>
      </c>
    </row>
    <row r="530" spans="1:12" x14ac:dyDescent="0.25">
      <c r="A530" s="256" t="s">
        <v>2552</v>
      </c>
      <c r="B530" s="256" t="s">
        <v>2553</v>
      </c>
      <c r="C530" s="256" t="s">
        <v>2555</v>
      </c>
      <c r="D530" s="256" t="s">
        <v>3183</v>
      </c>
      <c r="E530" s="257" t="s">
        <v>2540</v>
      </c>
      <c r="F530" s="256" t="s">
        <v>2540</v>
      </c>
      <c r="G530" s="256">
        <v>5853</v>
      </c>
      <c r="H530" s="256" t="s">
        <v>357</v>
      </c>
      <c r="I530" s="256" t="s">
        <v>345</v>
      </c>
      <c r="J530" s="256" t="s">
        <v>2541</v>
      </c>
      <c r="K530" s="257" t="s">
        <v>14286</v>
      </c>
      <c r="L530" s="256" t="s">
        <v>2542</v>
      </c>
    </row>
    <row r="531" spans="1:12" x14ac:dyDescent="0.25">
      <c r="A531" s="256" t="s">
        <v>2552</v>
      </c>
      <c r="B531" s="256" t="s">
        <v>2553</v>
      </c>
      <c r="C531" s="256" t="s">
        <v>2555</v>
      </c>
      <c r="D531" s="256" t="s">
        <v>3183</v>
      </c>
      <c r="E531" s="257" t="s">
        <v>2540</v>
      </c>
      <c r="F531" s="256" t="s">
        <v>2540</v>
      </c>
      <c r="G531" s="256">
        <v>5857</v>
      </c>
      <c r="H531" s="256" t="s">
        <v>358</v>
      </c>
      <c r="I531" s="256" t="s">
        <v>345</v>
      </c>
      <c r="J531" s="256" t="s">
        <v>2541</v>
      </c>
      <c r="K531" s="257" t="s">
        <v>14287</v>
      </c>
      <c r="L531" s="256" t="s">
        <v>2542</v>
      </c>
    </row>
    <row r="532" spans="1:12" x14ac:dyDescent="0.25">
      <c r="A532" s="256" t="s">
        <v>2552</v>
      </c>
      <c r="B532" s="256" t="s">
        <v>2553</v>
      </c>
      <c r="C532" s="256" t="s">
        <v>2555</v>
      </c>
      <c r="D532" s="256" t="s">
        <v>3183</v>
      </c>
      <c r="E532" s="257" t="s">
        <v>2540</v>
      </c>
      <c r="F532" s="256" t="s">
        <v>2540</v>
      </c>
      <c r="G532" s="256">
        <v>5865</v>
      </c>
      <c r="H532" s="256" t="s">
        <v>359</v>
      </c>
      <c r="I532" s="256" t="s">
        <v>345</v>
      </c>
      <c r="J532" s="256" t="s">
        <v>2541</v>
      </c>
      <c r="K532" s="257" t="s">
        <v>13321</v>
      </c>
      <c r="L532" s="256" t="s">
        <v>2542</v>
      </c>
    </row>
    <row r="533" spans="1:12" x14ac:dyDescent="0.25">
      <c r="A533" s="256" t="s">
        <v>2552</v>
      </c>
      <c r="B533" s="256" t="s">
        <v>2553</v>
      </c>
      <c r="C533" s="256" t="s">
        <v>2555</v>
      </c>
      <c r="D533" s="256" t="s">
        <v>3183</v>
      </c>
      <c r="E533" s="257" t="s">
        <v>2540</v>
      </c>
      <c r="F533" s="256" t="s">
        <v>2540</v>
      </c>
      <c r="G533" s="256">
        <v>5869</v>
      </c>
      <c r="H533" s="256" t="s">
        <v>360</v>
      </c>
      <c r="I533" s="256" t="s">
        <v>345</v>
      </c>
      <c r="J533" s="256" t="s">
        <v>2541</v>
      </c>
      <c r="K533" s="257" t="s">
        <v>14288</v>
      </c>
      <c r="L533" s="256" t="s">
        <v>2542</v>
      </c>
    </row>
    <row r="534" spans="1:12" x14ac:dyDescent="0.25">
      <c r="A534" s="256" t="s">
        <v>2552</v>
      </c>
      <c r="B534" s="256" t="s">
        <v>2553</v>
      </c>
      <c r="C534" s="256" t="s">
        <v>2555</v>
      </c>
      <c r="D534" s="256" t="s">
        <v>3183</v>
      </c>
      <c r="E534" s="257" t="s">
        <v>2540</v>
      </c>
      <c r="F534" s="256" t="s">
        <v>2540</v>
      </c>
      <c r="G534" s="256">
        <v>5877</v>
      </c>
      <c r="H534" s="256" t="s">
        <v>361</v>
      </c>
      <c r="I534" s="256" t="s">
        <v>345</v>
      </c>
      <c r="J534" s="256" t="s">
        <v>2541</v>
      </c>
      <c r="K534" s="257" t="s">
        <v>13540</v>
      </c>
      <c r="L534" s="256" t="s">
        <v>2542</v>
      </c>
    </row>
    <row r="535" spans="1:12" x14ac:dyDescent="0.25">
      <c r="A535" s="256" t="s">
        <v>2552</v>
      </c>
      <c r="B535" s="256" t="s">
        <v>2553</v>
      </c>
      <c r="C535" s="256" t="s">
        <v>2555</v>
      </c>
      <c r="D535" s="256" t="s">
        <v>3183</v>
      </c>
      <c r="E535" s="257" t="s">
        <v>2540</v>
      </c>
      <c r="F535" s="256" t="s">
        <v>2540</v>
      </c>
      <c r="G535" s="256">
        <v>5881</v>
      </c>
      <c r="H535" s="256" t="s">
        <v>362</v>
      </c>
      <c r="I535" s="256" t="s">
        <v>345</v>
      </c>
      <c r="J535" s="256" t="s">
        <v>2541</v>
      </c>
      <c r="K535" s="257" t="s">
        <v>14289</v>
      </c>
      <c r="L535" s="256" t="s">
        <v>2542</v>
      </c>
    </row>
    <row r="536" spans="1:12" x14ac:dyDescent="0.25">
      <c r="A536" s="256" t="s">
        <v>2552</v>
      </c>
      <c r="B536" s="256" t="s">
        <v>2553</v>
      </c>
      <c r="C536" s="256" t="s">
        <v>2555</v>
      </c>
      <c r="D536" s="256" t="s">
        <v>3183</v>
      </c>
      <c r="E536" s="257" t="s">
        <v>2540</v>
      </c>
      <c r="F536" s="256" t="s">
        <v>2540</v>
      </c>
      <c r="G536" s="256">
        <v>5884</v>
      </c>
      <c r="H536" s="256" t="s">
        <v>363</v>
      </c>
      <c r="I536" s="256" t="s">
        <v>345</v>
      </c>
      <c r="J536" s="256" t="s">
        <v>2541</v>
      </c>
      <c r="K536" s="257" t="s">
        <v>13574</v>
      </c>
      <c r="L536" s="256" t="s">
        <v>2542</v>
      </c>
    </row>
    <row r="537" spans="1:12" x14ac:dyDescent="0.25">
      <c r="A537" s="256" t="s">
        <v>2552</v>
      </c>
      <c r="B537" s="256" t="s">
        <v>2553</v>
      </c>
      <c r="C537" s="256" t="s">
        <v>2555</v>
      </c>
      <c r="D537" s="256" t="s">
        <v>3183</v>
      </c>
      <c r="E537" s="257" t="s">
        <v>2540</v>
      </c>
      <c r="F537" s="256" t="s">
        <v>2540</v>
      </c>
      <c r="G537" s="256">
        <v>5892</v>
      </c>
      <c r="H537" s="256" t="s">
        <v>364</v>
      </c>
      <c r="I537" s="256" t="s">
        <v>345</v>
      </c>
      <c r="J537" s="256" t="s">
        <v>2541</v>
      </c>
      <c r="K537" s="257" t="s">
        <v>14290</v>
      </c>
      <c r="L537" s="256" t="s">
        <v>2542</v>
      </c>
    </row>
    <row r="538" spans="1:12" x14ac:dyDescent="0.25">
      <c r="A538" s="256" t="s">
        <v>2552</v>
      </c>
      <c r="B538" s="256" t="s">
        <v>2553</v>
      </c>
      <c r="C538" s="256" t="s">
        <v>2555</v>
      </c>
      <c r="D538" s="256" t="s">
        <v>3183</v>
      </c>
      <c r="E538" s="257" t="s">
        <v>2540</v>
      </c>
      <c r="F538" s="256" t="s">
        <v>2540</v>
      </c>
      <c r="G538" s="256">
        <v>5896</v>
      </c>
      <c r="H538" s="256" t="s">
        <v>365</v>
      </c>
      <c r="I538" s="256" t="s">
        <v>345</v>
      </c>
      <c r="J538" s="256" t="s">
        <v>2541</v>
      </c>
      <c r="K538" s="257" t="s">
        <v>13389</v>
      </c>
      <c r="L538" s="256" t="s">
        <v>2542</v>
      </c>
    </row>
    <row r="539" spans="1:12" x14ac:dyDescent="0.25">
      <c r="A539" s="256" t="s">
        <v>2552</v>
      </c>
      <c r="B539" s="256" t="s">
        <v>2553</v>
      </c>
      <c r="C539" s="256" t="s">
        <v>2555</v>
      </c>
      <c r="D539" s="256" t="s">
        <v>3183</v>
      </c>
      <c r="E539" s="257" t="s">
        <v>2540</v>
      </c>
      <c r="F539" s="256" t="s">
        <v>2540</v>
      </c>
      <c r="G539" s="256">
        <v>5903</v>
      </c>
      <c r="H539" s="256" t="s">
        <v>366</v>
      </c>
      <c r="I539" s="256" t="s">
        <v>345</v>
      </c>
      <c r="J539" s="256" t="s">
        <v>2541</v>
      </c>
      <c r="K539" s="257" t="s">
        <v>14291</v>
      </c>
      <c r="L539" s="256" t="s">
        <v>2542</v>
      </c>
    </row>
    <row r="540" spans="1:12" x14ac:dyDescent="0.25">
      <c r="A540" s="256" t="s">
        <v>2552</v>
      </c>
      <c r="B540" s="256" t="s">
        <v>2553</v>
      </c>
      <c r="C540" s="256" t="s">
        <v>2555</v>
      </c>
      <c r="D540" s="256" t="s">
        <v>3183</v>
      </c>
      <c r="E540" s="257" t="s">
        <v>2540</v>
      </c>
      <c r="F540" s="256" t="s">
        <v>2540</v>
      </c>
      <c r="G540" s="256">
        <v>5911</v>
      </c>
      <c r="H540" s="256" t="s">
        <v>367</v>
      </c>
      <c r="I540" s="256" t="s">
        <v>345</v>
      </c>
      <c r="J540" s="256" t="s">
        <v>2541</v>
      </c>
      <c r="K540" s="257" t="s">
        <v>4967</v>
      </c>
      <c r="L540" s="256" t="s">
        <v>2542</v>
      </c>
    </row>
    <row r="541" spans="1:12" x14ac:dyDescent="0.25">
      <c r="A541" s="256" t="s">
        <v>2552</v>
      </c>
      <c r="B541" s="256" t="s">
        <v>2553</v>
      </c>
      <c r="C541" s="256" t="s">
        <v>2555</v>
      </c>
      <c r="D541" s="256" t="s">
        <v>3183</v>
      </c>
      <c r="E541" s="257" t="s">
        <v>2540</v>
      </c>
      <c r="F541" s="256" t="s">
        <v>2540</v>
      </c>
      <c r="G541" s="256">
        <v>5923</v>
      </c>
      <c r="H541" s="256" t="s">
        <v>368</v>
      </c>
      <c r="I541" s="256" t="s">
        <v>345</v>
      </c>
      <c r="J541" s="256" t="s">
        <v>2541</v>
      </c>
      <c r="K541" s="257" t="s">
        <v>14212</v>
      </c>
      <c r="L541" s="256" t="s">
        <v>2542</v>
      </c>
    </row>
    <row r="542" spans="1:12" x14ac:dyDescent="0.25">
      <c r="A542" s="256" t="s">
        <v>2552</v>
      </c>
      <c r="B542" s="256" t="s">
        <v>2553</v>
      </c>
      <c r="C542" s="256" t="s">
        <v>2555</v>
      </c>
      <c r="D542" s="256" t="s">
        <v>3183</v>
      </c>
      <c r="E542" s="257" t="s">
        <v>2540</v>
      </c>
      <c r="F542" s="256" t="s">
        <v>2540</v>
      </c>
      <c r="G542" s="256">
        <v>5930</v>
      </c>
      <c r="H542" s="256" t="s">
        <v>369</v>
      </c>
      <c r="I542" s="256" t="s">
        <v>345</v>
      </c>
      <c r="J542" s="256" t="s">
        <v>2541</v>
      </c>
      <c r="K542" s="257" t="s">
        <v>14292</v>
      </c>
      <c r="L542" s="256" t="s">
        <v>2542</v>
      </c>
    </row>
    <row r="543" spans="1:12" x14ac:dyDescent="0.25">
      <c r="A543" s="256" t="s">
        <v>2552</v>
      </c>
      <c r="B543" s="256" t="s">
        <v>2553</v>
      </c>
      <c r="C543" s="256" t="s">
        <v>2555</v>
      </c>
      <c r="D543" s="256" t="s">
        <v>3183</v>
      </c>
      <c r="E543" s="257" t="s">
        <v>2540</v>
      </c>
      <c r="F543" s="256" t="s">
        <v>2540</v>
      </c>
      <c r="G543" s="256">
        <v>5934</v>
      </c>
      <c r="H543" s="256" t="s">
        <v>370</v>
      </c>
      <c r="I543" s="256" t="s">
        <v>345</v>
      </c>
      <c r="J543" s="256" t="s">
        <v>2541</v>
      </c>
      <c r="K543" s="257" t="s">
        <v>14293</v>
      </c>
      <c r="L543" s="256" t="s">
        <v>2542</v>
      </c>
    </row>
    <row r="544" spans="1:12" x14ac:dyDescent="0.25">
      <c r="A544" s="256" t="s">
        <v>2552</v>
      </c>
      <c r="B544" s="256" t="s">
        <v>2553</v>
      </c>
      <c r="C544" s="256" t="s">
        <v>2555</v>
      </c>
      <c r="D544" s="256" t="s">
        <v>3183</v>
      </c>
      <c r="E544" s="257" t="s">
        <v>2540</v>
      </c>
      <c r="F544" s="256" t="s">
        <v>2540</v>
      </c>
      <c r="G544" s="256">
        <v>5942</v>
      </c>
      <c r="H544" s="256" t="s">
        <v>371</v>
      </c>
      <c r="I544" s="256" t="s">
        <v>345</v>
      </c>
      <c r="J544" s="256" t="s">
        <v>2541</v>
      </c>
      <c r="K544" s="257" t="s">
        <v>13541</v>
      </c>
      <c r="L544" s="256" t="s">
        <v>2542</v>
      </c>
    </row>
    <row r="545" spans="1:12" x14ac:dyDescent="0.25">
      <c r="A545" s="256" t="s">
        <v>2552</v>
      </c>
      <c r="B545" s="256" t="s">
        <v>2553</v>
      </c>
      <c r="C545" s="256" t="s">
        <v>2555</v>
      </c>
      <c r="D545" s="256" t="s">
        <v>3183</v>
      </c>
      <c r="E545" s="257" t="s">
        <v>2540</v>
      </c>
      <c r="F545" s="256" t="s">
        <v>2540</v>
      </c>
      <c r="G545" s="256">
        <v>5946</v>
      </c>
      <c r="H545" s="256" t="s">
        <v>372</v>
      </c>
      <c r="I545" s="256" t="s">
        <v>345</v>
      </c>
      <c r="J545" s="256" t="s">
        <v>2541</v>
      </c>
      <c r="K545" s="257" t="s">
        <v>14294</v>
      </c>
      <c r="L545" s="256" t="s">
        <v>2542</v>
      </c>
    </row>
    <row r="546" spans="1:12" x14ac:dyDescent="0.25">
      <c r="A546" s="256" t="s">
        <v>2552</v>
      </c>
      <c r="B546" s="256" t="s">
        <v>2553</v>
      </c>
      <c r="C546" s="256" t="s">
        <v>2555</v>
      </c>
      <c r="D546" s="256" t="s">
        <v>3183</v>
      </c>
      <c r="E546" s="257" t="s">
        <v>2540</v>
      </c>
      <c r="F546" s="256" t="s">
        <v>2540</v>
      </c>
      <c r="G546" s="256">
        <v>5952</v>
      </c>
      <c r="H546" s="256" t="s">
        <v>373</v>
      </c>
      <c r="I546" s="256" t="s">
        <v>345</v>
      </c>
      <c r="J546" s="256" t="s">
        <v>2541</v>
      </c>
      <c r="K546" s="257" t="s">
        <v>14295</v>
      </c>
      <c r="L546" s="256" t="s">
        <v>2542</v>
      </c>
    </row>
    <row r="547" spans="1:12" x14ac:dyDescent="0.25">
      <c r="A547" s="256" t="s">
        <v>2552</v>
      </c>
      <c r="B547" s="256" t="s">
        <v>2553</v>
      </c>
      <c r="C547" s="256" t="s">
        <v>2555</v>
      </c>
      <c r="D547" s="256" t="s">
        <v>3183</v>
      </c>
      <c r="E547" s="257" t="s">
        <v>2540</v>
      </c>
      <c r="F547" s="256" t="s">
        <v>2540</v>
      </c>
      <c r="G547" s="256">
        <v>5954</v>
      </c>
      <c r="H547" s="256" t="s">
        <v>374</v>
      </c>
      <c r="I547" s="256" t="s">
        <v>345</v>
      </c>
      <c r="J547" s="256" t="s">
        <v>2541</v>
      </c>
      <c r="K547" s="257" t="s">
        <v>14296</v>
      </c>
      <c r="L547" s="256" t="s">
        <v>2542</v>
      </c>
    </row>
    <row r="548" spans="1:12" x14ac:dyDescent="0.25">
      <c r="A548" s="256" t="s">
        <v>2552</v>
      </c>
      <c r="B548" s="256" t="s">
        <v>2553</v>
      </c>
      <c r="C548" s="256" t="s">
        <v>2555</v>
      </c>
      <c r="D548" s="256" t="s">
        <v>3183</v>
      </c>
      <c r="E548" s="257" t="s">
        <v>2540</v>
      </c>
      <c r="F548" s="256" t="s">
        <v>2540</v>
      </c>
      <c r="G548" s="256">
        <v>5961</v>
      </c>
      <c r="H548" s="256" t="s">
        <v>375</v>
      </c>
      <c r="I548" s="256" t="s">
        <v>345</v>
      </c>
      <c r="J548" s="256" t="s">
        <v>2541</v>
      </c>
      <c r="K548" s="257" t="s">
        <v>14297</v>
      </c>
      <c r="L548" s="256" t="s">
        <v>2542</v>
      </c>
    </row>
    <row r="549" spans="1:12" x14ac:dyDescent="0.25">
      <c r="A549" s="256" t="s">
        <v>2552</v>
      </c>
      <c r="B549" s="256" t="s">
        <v>2553</v>
      </c>
      <c r="C549" s="256" t="s">
        <v>2555</v>
      </c>
      <c r="D549" s="256" t="s">
        <v>3183</v>
      </c>
      <c r="E549" s="257" t="s">
        <v>2540</v>
      </c>
      <c r="F549" s="256" t="s">
        <v>2540</v>
      </c>
      <c r="G549" s="256">
        <v>6260</v>
      </c>
      <c r="H549" s="256" t="s">
        <v>376</v>
      </c>
      <c r="I549" s="256" t="s">
        <v>345</v>
      </c>
      <c r="J549" s="256" t="s">
        <v>2541</v>
      </c>
      <c r="K549" s="257" t="s">
        <v>14298</v>
      </c>
      <c r="L549" s="256" t="s">
        <v>2542</v>
      </c>
    </row>
    <row r="550" spans="1:12" x14ac:dyDescent="0.25">
      <c r="A550" s="256" t="s">
        <v>2552</v>
      </c>
      <c r="B550" s="256" t="s">
        <v>2553</v>
      </c>
      <c r="C550" s="256" t="s">
        <v>2555</v>
      </c>
      <c r="D550" s="256" t="s">
        <v>3183</v>
      </c>
      <c r="E550" s="257" t="s">
        <v>2540</v>
      </c>
      <c r="F550" s="256" t="s">
        <v>2540</v>
      </c>
      <c r="G550" s="256">
        <v>6880</v>
      </c>
      <c r="H550" s="256" t="s">
        <v>377</v>
      </c>
      <c r="I550" s="256" t="s">
        <v>345</v>
      </c>
      <c r="J550" s="256" t="s">
        <v>2541</v>
      </c>
      <c r="K550" s="257" t="s">
        <v>14299</v>
      </c>
      <c r="L550" s="256" t="s">
        <v>2542</v>
      </c>
    </row>
    <row r="551" spans="1:12" x14ac:dyDescent="0.25">
      <c r="A551" s="256" t="s">
        <v>2552</v>
      </c>
      <c r="B551" s="256" t="s">
        <v>2553</v>
      </c>
      <c r="C551" s="256" t="s">
        <v>2555</v>
      </c>
      <c r="D551" s="256" t="s">
        <v>3183</v>
      </c>
      <c r="E551" s="257" t="s">
        <v>2540</v>
      </c>
      <c r="F551" s="256" t="s">
        <v>2540</v>
      </c>
      <c r="G551" s="256">
        <v>7031</v>
      </c>
      <c r="H551" s="256" t="s">
        <v>378</v>
      </c>
      <c r="I551" s="256" t="s">
        <v>345</v>
      </c>
      <c r="J551" s="256" t="s">
        <v>2541</v>
      </c>
      <c r="K551" s="257" t="s">
        <v>14300</v>
      </c>
      <c r="L551" s="256" t="s">
        <v>2542</v>
      </c>
    </row>
    <row r="552" spans="1:12" x14ac:dyDescent="0.25">
      <c r="A552" s="256" t="s">
        <v>2552</v>
      </c>
      <c r="B552" s="256" t="s">
        <v>2553</v>
      </c>
      <c r="C552" s="256" t="s">
        <v>2555</v>
      </c>
      <c r="D552" s="256" t="s">
        <v>3183</v>
      </c>
      <c r="E552" s="257" t="s">
        <v>2540</v>
      </c>
      <c r="F552" s="256" t="s">
        <v>2540</v>
      </c>
      <c r="G552" s="256">
        <v>7043</v>
      </c>
      <c r="H552" s="256" t="s">
        <v>379</v>
      </c>
      <c r="I552" s="256" t="s">
        <v>345</v>
      </c>
      <c r="J552" s="256" t="s">
        <v>2545</v>
      </c>
      <c r="K552" s="257" t="s">
        <v>4814</v>
      </c>
      <c r="L552" s="256" t="s">
        <v>2542</v>
      </c>
    </row>
    <row r="553" spans="1:12" x14ac:dyDescent="0.25">
      <c r="A553" s="256" t="s">
        <v>2552</v>
      </c>
      <c r="B553" s="256" t="s">
        <v>2553</v>
      </c>
      <c r="C553" s="256" t="s">
        <v>2555</v>
      </c>
      <c r="D553" s="256" t="s">
        <v>3183</v>
      </c>
      <c r="E553" s="257" t="s">
        <v>2540</v>
      </c>
      <c r="F553" s="256" t="s">
        <v>2540</v>
      </c>
      <c r="G553" s="256">
        <v>7050</v>
      </c>
      <c r="H553" s="256" t="s">
        <v>380</v>
      </c>
      <c r="I553" s="256" t="s">
        <v>345</v>
      </c>
      <c r="J553" s="256" t="s">
        <v>2541</v>
      </c>
      <c r="K553" s="257" t="s">
        <v>14301</v>
      </c>
      <c r="L553" s="256" t="s">
        <v>2542</v>
      </c>
    </row>
    <row r="554" spans="1:12" x14ac:dyDescent="0.25">
      <c r="A554" s="256" t="s">
        <v>2552</v>
      </c>
      <c r="B554" s="256" t="s">
        <v>2553</v>
      </c>
      <c r="C554" s="256" t="s">
        <v>2555</v>
      </c>
      <c r="D554" s="256" t="s">
        <v>3183</v>
      </c>
      <c r="E554" s="257" t="s">
        <v>2540</v>
      </c>
      <c r="F554" s="256" t="s">
        <v>2540</v>
      </c>
      <c r="G554" s="256">
        <v>67827</v>
      </c>
      <c r="H554" s="256" t="s">
        <v>381</v>
      </c>
      <c r="I554" s="256" t="s">
        <v>345</v>
      </c>
      <c r="J554" s="256" t="s">
        <v>2541</v>
      </c>
      <c r="K554" s="257" t="s">
        <v>14302</v>
      </c>
      <c r="L554" s="256" t="s">
        <v>2542</v>
      </c>
    </row>
    <row r="555" spans="1:12" x14ac:dyDescent="0.25">
      <c r="A555" s="256" t="s">
        <v>2552</v>
      </c>
      <c r="B555" s="256" t="s">
        <v>2553</v>
      </c>
      <c r="C555" s="256" t="s">
        <v>2555</v>
      </c>
      <c r="D555" s="256" t="s">
        <v>3183</v>
      </c>
      <c r="E555" s="257" t="s">
        <v>2540</v>
      </c>
      <c r="F555" s="256" t="s">
        <v>2540</v>
      </c>
      <c r="G555" s="256">
        <v>73395</v>
      </c>
      <c r="H555" s="256" t="s">
        <v>382</v>
      </c>
      <c r="I555" s="256" t="s">
        <v>345</v>
      </c>
      <c r="J555" s="256" t="s">
        <v>2541</v>
      </c>
      <c r="K555" s="257" t="s">
        <v>5130</v>
      </c>
      <c r="L555" s="256" t="s">
        <v>2542</v>
      </c>
    </row>
    <row r="556" spans="1:12" x14ac:dyDescent="0.25">
      <c r="A556" s="256" t="s">
        <v>2552</v>
      </c>
      <c r="B556" s="256" t="s">
        <v>2553</v>
      </c>
      <c r="C556" s="256" t="s">
        <v>2555</v>
      </c>
      <c r="D556" s="256" t="s">
        <v>3183</v>
      </c>
      <c r="E556" s="257" t="s">
        <v>2540</v>
      </c>
      <c r="F556" s="256" t="s">
        <v>2540</v>
      </c>
      <c r="G556" s="256">
        <v>83766</v>
      </c>
      <c r="H556" s="256" t="s">
        <v>383</v>
      </c>
      <c r="I556" s="256" t="s">
        <v>345</v>
      </c>
      <c r="J556" s="256" t="s">
        <v>2541</v>
      </c>
      <c r="K556" s="257" t="s">
        <v>14303</v>
      </c>
      <c r="L556" s="256" t="s">
        <v>2542</v>
      </c>
    </row>
    <row r="557" spans="1:12" x14ac:dyDescent="0.25">
      <c r="A557" s="256" t="s">
        <v>2552</v>
      </c>
      <c r="B557" s="256" t="s">
        <v>2553</v>
      </c>
      <c r="C557" s="256" t="s">
        <v>2555</v>
      </c>
      <c r="D557" s="256" t="s">
        <v>3183</v>
      </c>
      <c r="E557" s="257" t="s">
        <v>2540</v>
      </c>
      <c r="F557" s="256" t="s">
        <v>2540</v>
      </c>
      <c r="G557" s="256">
        <v>84013</v>
      </c>
      <c r="H557" s="256" t="s">
        <v>384</v>
      </c>
      <c r="I557" s="256" t="s">
        <v>345</v>
      </c>
      <c r="J557" s="256" t="s">
        <v>2541</v>
      </c>
      <c r="K557" s="257" t="s">
        <v>14304</v>
      </c>
      <c r="L557" s="256" t="s">
        <v>2542</v>
      </c>
    </row>
    <row r="558" spans="1:12" x14ac:dyDescent="0.25">
      <c r="A558" s="256" t="s">
        <v>2552</v>
      </c>
      <c r="B558" s="256" t="s">
        <v>2553</v>
      </c>
      <c r="C558" s="256" t="s">
        <v>2555</v>
      </c>
      <c r="D558" s="256" t="s">
        <v>3183</v>
      </c>
      <c r="E558" s="257" t="s">
        <v>2540</v>
      </c>
      <c r="F558" s="256" t="s">
        <v>2540</v>
      </c>
      <c r="G558" s="256">
        <v>87446</v>
      </c>
      <c r="H558" s="256" t="s">
        <v>385</v>
      </c>
      <c r="I558" s="256" t="s">
        <v>345</v>
      </c>
      <c r="J558" s="256" t="s">
        <v>2545</v>
      </c>
      <c r="K558" s="257" t="s">
        <v>4836</v>
      </c>
      <c r="L558" s="256" t="s">
        <v>2542</v>
      </c>
    </row>
    <row r="559" spans="1:12" x14ac:dyDescent="0.25">
      <c r="A559" s="256" t="s">
        <v>2552</v>
      </c>
      <c r="B559" s="256" t="s">
        <v>2553</v>
      </c>
      <c r="C559" s="256" t="s">
        <v>2555</v>
      </c>
      <c r="D559" s="256" t="s">
        <v>3183</v>
      </c>
      <c r="E559" s="257" t="s">
        <v>2540</v>
      </c>
      <c r="F559" s="256" t="s">
        <v>2540</v>
      </c>
      <c r="G559" s="256">
        <v>88392</v>
      </c>
      <c r="H559" s="256" t="s">
        <v>386</v>
      </c>
      <c r="I559" s="256" t="s">
        <v>345</v>
      </c>
      <c r="J559" s="256" t="s">
        <v>2545</v>
      </c>
      <c r="K559" s="257" t="s">
        <v>4821</v>
      </c>
      <c r="L559" s="256" t="s">
        <v>2542</v>
      </c>
    </row>
    <row r="560" spans="1:12" x14ac:dyDescent="0.25">
      <c r="A560" s="256" t="s">
        <v>2552</v>
      </c>
      <c r="B560" s="256" t="s">
        <v>2553</v>
      </c>
      <c r="C560" s="256" t="s">
        <v>2555</v>
      </c>
      <c r="D560" s="256" t="s">
        <v>3183</v>
      </c>
      <c r="E560" s="257" t="s">
        <v>2540</v>
      </c>
      <c r="F560" s="256" t="s">
        <v>2540</v>
      </c>
      <c r="G560" s="256">
        <v>88398</v>
      </c>
      <c r="H560" s="256" t="s">
        <v>387</v>
      </c>
      <c r="I560" s="256" t="s">
        <v>345</v>
      </c>
      <c r="J560" s="256" t="s">
        <v>2545</v>
      </c>
      <c r="K560" s="257" t="s">
        <v>4724</v>
      </c>
      <c r="L560" s="256" t="s">
        <v>2542</v>
      </c>
    </row>
    <row r="561" spans="1:12" x14ac:dyDescent="0.25">
      <c r="A561" s="256" t="s">
        <v>2552</v>
      </c>
      <c r="B561" s="256" t="s">
        <v>2553</v>
      </c>
      <c r="C561" s="256" t="s">
        <v>2555</v>
      </c>
      <c r="D561" s="256" t="s">
        <v>3183</v>
      </c>
      <c r="E561" s="257" t="s">
        <v>2540</v>
      </c>
      <c r="F561" s="256" t="s">
        <v>2540</v>
      </c>
      <c r="G561" s="256">
        <v>88404</v>
      </c>
      <c r="H561" s="256" t="s">
        <v>388</v>
      </c>
      <c r="I561" s="256" t="s">
        <v>345</v>
      </c>
      <c r="J561" s="256" t="s">
        <v>2545</v>
      </c>
      <c r="K561" s="257" t="s">
        <v>14305</v>
      </c>
      <c r="L561" s="256" t="s">
        <v>2542</v>
      </c>
    </row>
    <row r="562" spans="1:12" x14ac:dyDescent="0.25">
      <c r="A562" s="256" t="s">
        <v>2552</v>
      </c>
      <c r="B562" s="256" t="s">
        <v>2553</v>
      </c>
      <c r="C562" s="256" t="s">
        <v>2555</v>
      </c>
      <c r="D562" s="256" t="s">
        <v>3183</v>
      </c>
      <c r="E562" s="257" t="s">
        <v>2540</v>
      </c>
      <c r="F562" s="256" t="s">
        <v>2540</v>
      </c>
      <c r="G562" s="256">
        <v>88430</v>
      </c>
      <c r="H562" s="256" t="s">
        <v>389</v>
      </c>
      <c r="I562" s="256" t="s">
        <v>345</v>
      </c>
      <c r="J562" s="256" t="s">
        <v>2545</v>
      </c>
      <c r="K562" s="257" t="s">
        <v>14306</v>
      </c>
      <c r="L562" s="256" t="s">
        <v>2542</v>
      </c>
    </row>
    <row r="563" spans="1:12" x14ac:dyDescent="0.25">
      <c r="A563" s="256" t="s">
        <v>2552</v>
      </c>
      <c r="B563" s="256" t="s">
        <v>2553</v>
      </c>
      <c r="C563" s="256" t="s">
        <v>2555</v>
      </c>
      <c r="D563" s="256" t="s">
        <v>3183</v>
      </c>
      <c r="E563" s="257" t="s">
        <v>2540</v>
      </c>
      <c r="F563" s="256" t="s">
        <v>2540</v>
      </c>
      <c r="G563" s="256">
        <v>88438</v>
      </c>
      <c r="H563" s="256" t="s">
        <v>390</v>
      </c>
      <c r="I563" s="256" t="s">
        <v>345</v>
      </c>
      <c r="J563" s="256" t="s">
        <v>2545</v>
      </c>
      <c r="K563" s="257" t="s">
        <v>14307</v>
      </c>
      <c r="L563" s="256" t="s">
        <v>2542</v>
      </c>
    </row>
    <row r="564" spans="1:12" x14ac:dyDescent="0.25">
      <c r="A564" s="256" t="s">
        <v>2552</v>
      </c>
      <c r="B564" s="256" t="s">
        <v>2553</v>
      </c>
      <c r="C564" s="256" t="s">
        <v>2555</v>
      </c>
      <c r="D564" s="256" t="s">
        <v>3183</v>
      </c>
      <c r="E564" s="257" t="s">
        <v>2540</v>
      </c>
      <c r="F564" s="256" t="s">
        <v>2540</v>
      </c>
      <c r="G564" s="256">
        <v>88831</v>
      </c>
      <c r="H564" s="256" t="s">
        <v>391</v>
      </c>
      <c r="I564" s="256" t="s">
        <v>345</v>
      </c>
      <c r="J564" s="256" t="s">
        <v>2556</v>
      </c>
      <c r="K564" s="257" t="s">
        <v>4854</v>
      </c>
      <c r="L564" s="256" t="s">
        <v>2542</v>
      </c>
    </row>
    <row r="565" spans="1:12" x14ac:dyDescent="0.25">
      <c r="A565" s="256" t="s">
        <v>2552</v>
      </c>
      <c r="B565" s="256" t="s">
        <v>2553</v>
      </c>
      <c r="C565" s="256" t="s">
        <v>2555</v>
      </c>
      <c r="D565" s="256" t="s">
        <v>3183</v>
      </c>
      <c r="E565" s="257" t="s">
        <v>2540</v>
      </c>
      <c r="F565" s="256" t="s">
        <v>2540</v>
      </c>
      <c r="G565" s="256">
        <v>88844</v>
      </c>
      <c r="H565" s="256" t="s">
        <v>392</v>
      </c>
      <c r="I565" s="256" t="s">
        <v>345</v>
      </c>
      <c r="J565" s="256" t="s">
        <v>2541</v>
      </c>
      <c r="K565" s="257" t="s">
        <v>4794</v>
      </c>
      <c r="L565" s="256" t="s">
        <v>2542</v>
      </c>
    </row>
    <row r="566" spans="1:12" x14ac:dyDescent="0.25">
      <c r="A566" s="256" t="s">
        <v>2552</v>
      </c>
      <c r="B566" s="256" t="s">
        <v>2553</v>
      </c>
      <c r="C566" s="256" t="s">
        <v>2555</v>
      </c>
      <c r="D566" s="256" t="s">
        <v>3183</v>
      </c>
      <c r="E566" s="257" t="s">
        <v>2540</v>
      </c>
      <c r="F566" s="256" t="s">
        <v>2540</v>
      </c>
      <c r="G566" s="256">
        <v>88908</v>
      </c>
      <c r="H566" s="256" t="s">
        <v>393</v>
      </c>
      <c r="I566" s="256" t="s">
        <v>345</v>
      </c>
      <c r="J566" s="256" t="s">
        <v>2541</v>
      </c>
      <c r="K566" s="257" t="s">
        <v>13613</v>
      </c>
      <c r="L566" s="256" t="s">
        <v>2542</v>
      </c>
    </row>
    <row r="567" spans="1:12" x14ac:dyDescent="0.25">
      <c r="A567" s="256" t="s">
        <v>2552</v>
      </c>
      <c r="B567" s="256" t="s">
        <v>2553</v>
      </c>
      <c r="C567" s="256" t="s">
        <v>2555</v>
      </c>
      <c r="D567" s="256" t="s">
        <v>3183</v>
      </c>
      <c r="E567" s="257" t="s">
        <v>2540</v>
      </c>
      <c r="F567" s="256" t="s">
        <v>2540</v>
      </c>
      <c r="G567" s="256">
        <v>89022</v>
      </c>
      <c r="H567" s="256" t="s">
        <v>394</v>
      </c>
      <c r="I567" s="256" t="s">
        <v>345</v>
      </c>
      <c r="J567" s="256" t="s">
        <v>2541</v>
      </c>
      <c r="K567" s="257" t="s">
        <v>8227</v>
      </c>
      <c r="L567" s="256" t="s">
        <v>2542</v>
      </c>
    </row>
    <row r="568" spans="1:12" x14ac:dyDescent="0.25">
      <c r="A568" s="256" t="s">
        <v>2552</v>
      </c>
      <c r="B568" s="256" t="s">
        <v>2553</v>
      </c>
      <c r="C568" s="256" t="s">
        <v>2555</v>
      </c>
      <c r="D568" s="256" t="s">
        <v>3183</v>
      </c>
      <c r="E568" s="257" t="s">
        <v>2540</v>
      </c>
      <c r="F568" s="256" t="s">
        <v>2540</v>
      </c>
      <c r="G568" s="256">
        <v>89027</v>
      </c>
      <c r="H568" s="256" t="s">
        <v>395</v>
      </c>
      <c r="I568" s="256" t="s">
        <v>345</v>
      </c>
      <c r="J568" s="256" t="s">
        <v>2541</v>
      </c>
      <c r="K568" s="257" t="s">
        <v>14308</v>
      </c>
      <c r="L568" s="256" t="s">
        <v>2542</v>
      </c>
    </row>
    <row r="569" spans="1:12" x14ac:dyDescent="0.25">
      <c r="A569" s="256" t="s">
        <v>2552</v>
      </c>
      <c r="B569" s="256" t="s">
        <v>2553</v>
      </c>
      <c r="C569" s="256" t="s">
        <v>2555</v>
      </c>
      <c r="D569" s="256" t="s">
        <v>3183</v>
      </c>
      <c r="E569" s="257" t="s">
        <v>2540</v>
      </c>
      <c r="F569" s="256" t="s">
        <v>2540</v>
      </c>
      <c r="G569" s="256">
        <v>89031</v>
      </c>
      <c r="H569" s="256" t="s">
        <v>396</v>
      </c>
      <c r="I569" s="256" t="s">
        <v>345</v>
      </c>
      <c r="J569" s="256" t="s">
        <v>2541</v>
      </c>
      <c r="K569" s="257" t="s">
        <v>14309</v>
      </c>
      <c r="L569" s="256" t="s">
        <v>2542</v>
      </c>
    </row>
    <row r="570" spans="1:12" x14ac:dyDescent="0.25">
      <c r="A570" s="256" t="s">
        <v>2552</v>
      </c>
      <c r="B570" s="256" t="s">
        <v>2553</v>
      </c>
      <c r="C570" s="256" t="s">
        <v>2555</v>
      </c>
      <c r="D570" s="256" t="s">
        <v>3183</v>
      </c>
      <c r="E570" s="257" t="s">
        <v>2540</v>
      </c>
      <c r="F570" s="256" t="s">
        <v>2540</v>
      </c>
      <c r="G570" s="256">
        <v>89036</v>
      </c>
      <c r="H570" s="256" t="s">
        <v>397</v>
      </c>
      <c r="I570" s="256" t="s">
        <v>345</v>
      </c>
      <c r="J570" s="256" t="s">
        <v>2541</v>
      </c>
      <c r="K570" s="257" t="s">
        <v>14310</v>
      </c>
      <c r="L570" s="256" t="s">
        <v>2542</v>
      </c>
    </row>
    <row r="571" spans="1:12" x14ac:dyDescent="0.25">
      <c r="A571" s="256" t="s">
        <v>2552</v>
      </c>
      <c r="B571" s="256" t="s">
        <v>2553</v>
      </c>
      <c r="C571" s="256" t="s">
        <v>2555</v>
      </c>
      <c r="D571" s="256" t="s">
        <v>3183</v>
      </c>
      <c r="E571" s="257" t="s">
        <v>2540</v>
      </c>
      <c r="F571" s="256" t="s">
        <v>2540</v>
      </c>
      <c r="G571" s="256">
        <v>89218</v>
      </c>
      <c r="H571" s="256" t="s">
        <v>398</v>
      </c>
      <c r="I571" s="256" t="s">
        <v>345</v>
      </c>
      <c r="J571" s="256" t="s">
        <v>2541</v>
      </c>
      <c r="K571" s="257" t="s">
        <v>14294</v>
      </c>
      <c r="L571" s="256" t="s">
        <v>2542</v>
      </c>
    </row>
    <row r="572" spans="1:12" x14ac:dyDescent="0.25">
      <c r="A572" s="256" t="s">
        <v>2552</v>
      </c>
      <c r="B572" s="256" t="s">
        <v>2553</v>
      </c>
      <c r="C572" s="256" t="s">
        <v>2555</v>
      </c>
      <c r="D572" s="256" t="s">
        <v>3183</v>
      </c>
      <c r="E572" s="257" t="s">
        <v>2540</v>
      </c>
      <c r="F572" s="256" t="s">
        <v>2540</v>
      </c>
      <c r="G572" s="256">
        <v>89226</v>
      </c>
      <c r="H572" s="256" t="s">
        <v>399</v>
      </c>
      <c r="I572" s="256" t="s">
        <v>345</v>
      </c>
      <c r="J572" s="256" t="s">
        <v>2545</v>
      </c>
      <c r="K572" s="257" t="s">
        <v>14311</v>
      </c>
      <c r="L572" s="256" t="s">
        <v>2542</v>
      </c>
    </row>
    <row r="573" spans="1:12" x14ac:dyDescent="0.25">
      <c r="A573" s="256" t="s">
        <v>2552</v>
      </c>
      <c r="B573" s="256" t="s">
        <v>2553</v>
      </c>
      <c r="C573" s="256" t="s">
        <v>2555</v>
      </c>
      <c r="D573" s="256" t="s">
        <v>3183</v>
      </c>
      <c r="E573" s="257" t="s">
        <v>2540</v>
      </c>
      <c r="F573" s="256" t="s">
        <v>2540</v>
      </c>
      <c r="G573" s="256">
        <v>89235</v>
      </c>
      <c r="H573" s="256" t="s">
        <v>400</v>
      </c>
      <c r="I573" s="256" t="s">
        <v>345</v>
      </c>
      <c r="J573" s="256" t="s">
        <v>2541</v>
      </c>
      <c r="K573" s="257" t="s">
        <v>14312</v>
      </c>
      <c r="L573" s="256" t="s">
        <v>2542</v>
      </c>
    </row>
    <row r="574" spans="1:12" x14ac:dyDescent="0.25">
      <c r="A574" s="256" t="s">
        <v>2552</v>
      </c>
      <c r="B574" s="256" t="s">
        <v>2553</v>
      </c>
      <c r="C574" s="256" t="s">
        <v>2555</v>
      </c>
      <c r="D574" s="256" t="s">
        <v>3183</v>
      </c>
      <c r="E574" s="257" t="s">
        <v>2540</v>
      </c>
      <c r="F574" s="256" t="s">
        <v>2540</v>
      </c>
      <c r="G574" s="256">
        <v>89243</v>
      </c>
      <c r="H574" s="256" t="s">
        <v>401</v>
      </c>
      <c r="I574" s="256" t="s">
        <v>345</v>
      </c>
      <c r="J574" s="256" t="s">
        <v>2541</v>
      </c>
      <c r="K574" s="257" t="s">
        <v>14313</v>
      </c>
      <c r="L574" s="256" t="s">
        <v>2542</v>
      </c>
    </row>
    <row r="575" spans="1:12" x14ac:dyDescent="0.25">
      <c r="A575" s="256" t="s">
        <v>2552</v>
      </c>
      <c r="B575" s="256" t="s">
        <v>2553</v>
      </c>
      <c r="C575" s="256" t="s">
        <v>2555</v>
      </c>
      <c r="D575" s="256" t="s">
        <v>3183</v>
      </c>
      <c r="E575" s="257" t="s">
        <v>2540</v>
      </c>
      <c r="F575" s="256" t="s">
        <v>2540</v>
      </c>
      <c r="G575" s="256">
        <v>89251</v>
      </c>
      <c r="H575" s="256" t="s">
        <v>402</v>
      </c>
      <c r="I575" s="256" t="s">
        <v>345</v>
      </c>
      <c r="J575" s="256" t="s">
        <v>2541</v>
      </c>
      <c r="K575" s="257" t="s">
        <v>14314</v>
      </c>
      <c r="L575" s="256" t="s">
        <v>2542</v>
      </c>
    </row>
    <row r="576" spans="1:12" x14ac:dyDescent="0.25">
      <c r="A576" s="256" t="s">
        <v>2552</v>
      </c>
      <c r="B576" s="256" t="s">
        <v>2553</v>
      </c>
      <c r="C576" s="256" t="s">
        <v>2555</v>
      </c>
      <c r="D576" s="256" t="s">
        <v>3183</v>
      </c>
      <c r="E576" s="257" t="s">
        <v>2540</v>
      </c>
      <c r="F576" s="256" t="s">
        <v>2540</v>
      </c>
      <c r="G576" s="256">
        <v>89258</v>
      </c>
      <c r="H576" s="256" t="s">
        <v>403</v>
      </c>
      <c r="I576" s="256" t="s">
        <v>345</v>
      </c>
      <c r="J576" s="256" t="s">
        <v>2541</v>
      </c>
      <c r="K576" s="257" t="s">
        <v>14315</v>
      </c>
      <c r="L576" s="256" t="s">
        <v>2542</v>
      </c>
    </row>
    <row r="577" spans="1:12" x14ac:dyDescent="0.25">
      <c r="A577" s="256" t="s">
        <v>2552</v>
      </c>
      <c r="B577" s="256" t="s">
        <v>2553</v>
      </c>
      <c r="C577" s="256" t="s">
        <v>2555</v>
      </c>
      <c r="D577" s="256" t="s">
        <v>3183</v>
      </c>
      <c r="E577" s="257" t="s">
        <v>2540</v>
      </c>
      <c r="F577" s="256" t="s">
        <v>2540</v>
      </c>
      <c r="G577" s="256">
        <v>89273</v>
      </c>
      <c r="H577" s="256" t="s">
        <v>404</v>
      </c>
      <c r="I577" s="256" t="s">
        <v>345</v>
      </c>
      <c r="J577" s="256" t="s">
        <v>2541</v>
      </c>
      <c r="K577" s="257" t="s">
        <v>14316</v>
      </c>
      <c r="L577" s="256" t="s">
        <v>2542</v>
      </c>
    </row>
    <row r="578" spans="1:12" x14ac:dyDescent="0.25">
      <c r="A578" s="256" t="s">
        <v>2552</v>
      </c>
      <c r="B578" s="256" t="s">
        <v>2553</v>
      </c>
      <c r="C578" s="256" t="s">
        <v>2555</v>
      </c>
      <c r="D578" s="256" t="s">
        <v>3183</v>
      </c>
      <c r="E578" s="257" t="s">
        <v>2540</v>
      </c>
      <c r="F578" s="256" t="s">
        <v>2540</v>
      </c>
      <c r="G578" s="256">
        <v>89279</v>
      </c>
      <c r="H578" s="256" t="s">
        <v>405</v>
      </c>
      <c r="I578" s="256" t="s">
        <v>345</v>
      </c>
      <c r="J578" s="256" t="s">
        <v>2545</v>
      </c>
      <c r="K578" s="257" t="s">
        <v>14317</v>
      </c>
      <c r="L578" s="256" t="s">
        <v>2542</v>
      </c>
    </row>
    <row r="579" spans="1:12" x14ac:dyDescent="0.25">
      <c r="A579" s="256" t="s">
        <v>2552</v>
      </c>
      <c r="B579" s="256" t="s">
        <v>2553</v>
      </c>
      <c r="C579" s="256" t="s">
        <v>2555</v>
      </c>
      <c r="D579" s="256" t="s">
        <v>3183</v>
      </c>
      <c r="E579" s="257" t="s">
        <v>2540</v>
      </c>
      <c r="F579" s="256" t="s">
        <v>2540</v>
      </c>
      <c r="G579" s="256">
        <v>89877</v>
      </c>
      <c r="H579" s="256" t="s">
        <v>406</v>
      </c>
      <c r="I579" s="256" t="s">
        <v>345</v>
      </c>
      <c r="J579" s="256" t="s">
        <v>2541</v>
      </c>
      <c r="K579" s="257" t="s">
        <v>5486</v>
      </c>
      <c r="L579" s="256" t="s">
        <v>2542</v>
      </c>
    </row>
    <row r="580" spans="1:12" x14ac:dyDescent="0.25">
      <c r="A580" s="256" t="s">
        <v>2552</v>
      </c>
      <c r="B580" s="256" t="s">
        <v>2553</v>
      </c>
      <c r="C580" s="256" t="s">
        <v>2555</v>
      </c>
      <c r="D580" s="256" t="s">
        <v>3183</v>
      </c>
      <c r="E580" s="257" t="s">
        <v>2540</v>
      </c>
      <c r="F580" s="256" t="s">
        <v>2540</v>
      </c>
      <c r="G580" s="256">
        <v>89884</v>
      </c>
      <c r="H580" s="256" t="s">
        <v>407</v>
      </c>
      <c r="I580" s="256" t="s">
        <v>345</v>
      </c>
      <c r="J580" s="256" t="s">
        <v>2541</v>
      </c>
      <c r="K580" s="257" t="s">
        <v>14318</v>
      </c>
      <c r="L580" s="256" t="s">
        <v>2542</v>
      </c>
    </row>
    <row r="581" spans="1:12" x14ac:dyDescent="0.25">
      <c r="A581" s="256" t="s">
        <v>2552</v>
      </c>
      <c r="B581" s="256" t="s">
        <v>2553</v>
      </c>
      <c r="C581" s="256" t="s">
        <v>2555</v>
      </c>
      <c r="D581" s="256" t="s">
        <v>3183</v>
      </c>
      <c r="E581" s="257" t="s">
        <v>2540</v>
      </c>
      <c r="F581" s="256" t="s">
        <v>2540</v>
      </c>
      <c r="G581" s="256">
        <v>90587</v>
      </c>
      <c r="H581" s="256" t="s">
        <v>408</v>
      </c>
      <c r="I581" s="256" t="s">
        <v>345</v>
      </c>
      <c r="J581" s="256" t="s">
        <v>2541</v>
      </c>
      <c r="K581" s="257" t="s">
        <v>5413</v>
      </c>
      <c r="L581" s="256" t="s">
        <v>2542</v>
      </c>
    </row>
    <row r="582" spans="1:12" x14ac:dyDescent="0.25">
      <c r="A582" s="256" t="s">
        <v>2552</v>
      </c>
      <c r="B582" s="256" t="s">
        <v>2553</v>
      </c>
      <c r="C582" s="256" t="s">
        <v>2555</v>
      </c>
      <c r="D582" s="256" t="s">
        <v>3183</v>
      </c>
      <c r="E582" s="257" t="s">
        <v>2540</v>
      </c>
      <c r="F582" s="256" t="s">
        <v>2540</v>
      </c>
      <c r="G582" s="256">
        <v>90626</v>
      </c>
      <c r="H582" s="256" t="s">
        <v>409</v>
      </c>
      <c r="I582" s="256" t="s">
        <v>345</v>
      </c>
      <c r="J582" s="256" t="s">
        <v>2541</v>
      </c>
      <c r="K582" s="257" t="s">
        <v>5127</v>
      </c>
      <c r="L582" s="256" t="s">
        <v>2542</v>
      </c>
    </row>
    <row r="583" spans="1:12" x14ac:dyDescent="0.25">
      <c r="A583" s="256" t="s">
        <v>2552</v>
      </c>
      <c r="B583" s="256" t="s">
        <v>2553</v>
      </c>
      <c r="C583" s="256" t="s">
        <v>2555</v>
      </c>
      <c r="D583" s="256" t="s">
        <v>3183</v>
      </c>
      <c r="E583" s="257" t="s">
        <v>2540</v>
      </c>
      <c r="F583" s="256" t="s">
        <v>2540</v>
      </c>
      <c r="G583" s="256">
        <v>90632</v>
      </c>
      <c r="H583" s="256" t="s">
        <v>410</v>
      </c>
      <c r="I583" s="256" t="s">
        <v>345</v>
      </c>
      <c r="J583" s="256" t="s">
        <v>2541</v>
      </c>
      <c r="K583" s="257" t="s">
        <v>14319</v>
      </c>
      <c r="L583" s="256" t="s">
        <v>2542</v>
      </c>
    </row>
    <row r="584" spans="1:12" x14ac:dyDescent="0.25">
      <c r="A584" s="256" t="s">
        <v>2552</v>
      </c>
      <c r="B584" s="256" t="s">
        <v>2553</v>
      </c>
      <c r="C584" s="256" t="s">
        <v>2555</v>
      </c>
      <c r="D584" s="256" t="s">
        <v>3183</v>
      </c>
      <c r="E584" s="257" t="s">
        <v>2540</v>
      </c>
      <c r="F584" s="256" t="s">
        <v>2540</v>
      </c>
      <c r="G584" s="256">
        <v>90638</v>
      </c>
      <c r="H584" s="256" t="s">
        <v>411</v>
      </c>
      <c r="I584" s="256" t="s">
        <v>345</v>
      </c>
      <c r="J584" s="256" t="s">
        <v>2545</v>
      </c>
      <c r="K584" s="257" t="s">
        <v>4742</v>
      </c>
      <c r="L584" s="256" t="s">
        <v>2542</v>
      </c>
    </row>
    <row r="585" spans="1:12" x14ac:dyDescent="0.25">
      <c r="A585" s="256" t="s">
        <v>2552</v>
      </c>
      <c r="B585" s="256" t="s">
        <v>2553</v>
      </c>
      <c r="C585" s="256" t="s">
        <v>2555</v>
      </c>
      <c r="D585" s="256" t="s">
        <v>3183</v>
      </c>
      <c r="E585" s="257" t="s">
        <v>2540</v>
      </c>
      <c r="F585" s="256" t="s">
        <v>2540</v>
      </c>
      <c r="G585" s="256">
        <v>90644</v>
      </c>
      <c r="H585" s="256" t="s">
        <v>412</v>
      </c>
      <c r="I585" s="256" t="s">
        <v>345</v>
      </c>
      <c r="J585" s="256" t="s">
        <v>2545</v>
      </c>
      <c r="K585" s="257" t="s">
        <v>14320</v>
      </c>
      <c r="L585" s="256" t="s">
        <v>2542</v>
      </c>
    </row>
    <row r="586" spans="1:12" x14ac:dyDescent="0.25">
      <c r="A586" s="256" t="s">
        <v>2552</v>
      </c>
      <c r="B586" s="256" t="s">
        <v>2553</v>
      </c>
      <c r="C586" s="256" t="s">
        <v>2555</v>
      </c>
      <c r="D586" s="256" t="s">
        <v>3183</v>
      </c>
      <c r="E586" s="257" t="s">
        <v>2540</v>
      </c>
      <c r="F586" s="256" t="s">
        <v>2540</v>
      </c>
      <c r="G586" s="256">
        <v>90651</v>
      </c>
      <c r="H586" s="256" t="s">
        <v>413</v>
      </c>
      <c r="I586" s="256" t="s">
        <v>345</v>
      </c>
      <c r="J586" s="256" t="s">
        <v>2545</v>
      </c>
      <c r="K586" s="257" t="s">
        <v>13184</v>
      </c>
      <c r="L586" s="256" t="s">
        <v>2542</v>
      </c>
    </row>
    <row r="587" spans="1:12" x14ac:dyDescent="0.25">
      <c r="A587" s="256" t="s">
        <v>2552</v>
      </c>
      <c r="B587" s="256" t="s">
        <v>2553</v>
      </c>
      <c r="C587" s="256" t="s">
        <v>2555</v>
      </c>
      <c r="D587" s="256" t="s">
        <v>3183</v>
      </c>
      <c r="E587" s="257" t="s">
        <v>2540</v>
      </c>
      <c r="F587" s="256" t="s">
        <v>2540</v>
      </c>
      <c r="G587" s="256">
        <v>90657</v>
      </c>
      <c r="H587" s="256" t="s">
        <v>414</v>
      </c>
      <c r="I587" s="256" t="s">
        <v>345</v>
      </c>
      <c r="J587" s="256" t="s">
        <v>2545</v>
      </c>
      <c r="K587" s="257" t="s">
        <v>14321</v>
      </c>
      <c r="L587" s="256" t="s">
        <v>2542</v>
      </c>
    </row>
    <row r="588" spans="1:12" x14ac:dyDescent="0.25">
      <c r="A588" s="256" t="s">
        <v>2552</v>
      </c>
      <c r="B588" s="256" t="s">
        <v>2553</v>
      </c>
      <c r="C588" s="256" t="s">
        <v>2555</v>
      </c>
      <c r="D588" s="256" t="s">
        <v>3183</v>
      </c>
      <c r="E588" s="257" t="s">
        <v>2540</v>
      </c>
      <c r="F588" s="256" t="s">
        <v>2540</v>
      </c>
      <c r="G588" s="256">
        <v>90663</v>
      </c>
      <c r="H588" s="256" t="s">
        <v>415</v>
      </c>
      <c r="I588" s="256" t="s">
        <v>345</v>
      </c>
      <c r="J588" s="256" t="s">
        <v>2545</v>
      </c>
      <c r="K588" s="257" t="s">
        <v>14322</v>
      </c>
      <c r="L588" s="256" t="s">
        <v>2542</v>
      </c>
    </row>
    <row r="589" spans="1:12" x14ac:dyDescent="0.25">
      <c r="A589" s="256" t="s">
        <v>2552</v>
      </c>
      <c r="B589" s="256" t="s">
        <v>2553</v>
      </c>
      <c r="C589" s="256" t="s">
        <v>2555</v>
      </c>
      <c r="D589" s="256" t="s">
        <v>3183</v>
      </c>
      <c r="E589" s="257" t="s">
        <v>2540</v>
      </c>
      <c r="F589" s="256" t="s">
        <v>2540</v>
      </c>
      <c r="G589" s="256">
        <v>90669</v>
      </c>
      <c r="H589" s="256" t="s">
        <v>416</v>
      </c>
      <c r="I589" s="256" t="s">
        <v>345</v>
      </c>
      <c r="J589" s="256" t="s">
        <v>2541</v>
      </c>
      <c r="K589" s="257" t="s">
        <v>13656</v>
      </c>
      <c r="L589" s="256" t="s">
        <v>2542</v>
      </c>
    </row>
    <row r="590" spans="1:12" x14ac:dyDescent="0.25">
      <c r="A590" s="256" t="s">
        <v>2552</v>
      </c>
      <c r="B590" s="256" t="s">
        <v>2553</v>
      </c>
      <c r="C590" s="256" t="s">
        <v>2555</v>
      </c>
      <c r="D590" s="256" t="s">
        <v>3183</v>
      </c>
      <c r="E590" s="257" t="s">
        <v>2540</v>
      </c>
      <c r="F590" s="256" t="s">
        <v>2540</v>
      </c>
      <c r="G590" s="256">
        <v>90675</v>
      </c>
      <c r="H590" s="256" t="s">
        <v>417</v>
      </c>
      <c r="I590" s="256" t="s">
        <v>345</v>
      </c>
      <c r="J590" s="256" t="s">
        <v>2541</v>
      </c>
      <c r="K590" s="257" t="s">
        <v>14323</v>
      </c>
      <c r="L590" s="256" t="s">
        <v>2542</v>
      </c>
    </row>
    <row r="591" spans="1:12" x14ac:dyDescent="0.25">
      <c r="A591" s="256" t="s">
        <v>2552</v>
      </c>
      <c r="B591" s="256" t="s">
        <v>2553</v>
      </c>
      <c r="C591" s="256" t="s">
        <v>2555</v>
      </c>
      <c r="D591" s="256" t="s">
        <v>3183</v>
      </c>
      <c r="E591" s="257" t="s">
        <v>2540</v>
      </c>
      <c r="F591" s="256" t="s">
        <v>2540</v>
      </c>
      <c r="G591" s="256">
        <v>90681</v>
      </c>
      <c r="H591" s="256" t="s">
        <v>418</v>
      </c>
      <c r="I591" s="256" t="s">
        <v>345</v>
      </c>
      <c r="J591" s="256" t="s">
        <v>2541</v>
      </c>
      <c r="K591" s="257" t="s">
        <v>14324</v>
      </c>
      <c r="L591" s="256" t="s">
        <v>2542</v>
      </c>
    </row>
    <row r="592" spans="1:12" x14ac:dyDescent="0.25">
      <c r="A592" s="256" t="s">
        <v>2552</v>
      </c>
      <c r="B592" s="256" t="s">
        <v>2553</v>
      </c>
      <c r="C592" s="256" t="s">
        <v>2555</v>
      </c>
      <c r="D592" s="256" t="s">
        <v>3183</v>
      </c>
      <c r="E592" s="257" t="s">
        <v>2540</v>
      </c>
      <c r="F592" s="256" t="s">
        <v>2540</v>
      </c>
      <c r="G592" s="256">
        <v>90687</v>
      </c>
      <c r="H592" s="256" t="s">
        <v>419</v>
      </c>
      <c r="I592" s="256" t="s">
        <v>345</v>
      </c>
      <c r="J592" s="256" t="s">
        <v>2541</v>
      </c>
      <c r="K592" s="257" t="s">
        <v>14325</v>
      </c>
      <c r="L592" s="256" t="s">
        <v>2542</v>
      </c>
    </row>
    <row r="593" spans="1:12" x14ac:dyDescent="0.25">
      <c r="A593" s="256" t="s">
        <v>2552</v>
      </c>
      <c r="B593" s="256" t="s">
        <v>2553</v>
      </c>
      <c r="C593" s="256" t="s">
        <v>2555</v>
      </c>
      <c r="D593" s="256" t="s">
        <v>3183</v>
      </c>
      <c r="E593" s="257" t="s">
        <v>2540</v>
      </c>
      <c r="F593" s="256" t="s">
        <v>2540</v>
      </c>
      <c r="G593" s="256">
        <v>90693</v>
      </c>
      <c r="H593" s="256" t="s">
        <v>420</v>
      </c>
      <c r="I593" s="256" t="s">
        <v>345</v>
      </c>
      <c r="J593" s="256" t="s">
        <v>2541</v>
      </c>
      <c r="K593" s="257" t="s">
        <v>14326</v>
      </c>
      <c r="L593" s="256" t="s">
        <v>2542</v>
      </c>
    </row>
    <row r="594" spans="1:12" x14ac:dyDescent="0.25">
      <c r="A594" s="256" t="s">
        <v>2552</v>
      </c>
      <c r="B594" s="256" t="s">
        <v>2553</v>
      </c>
      <c r="C594" s="256" t="s">
        <v>2555</v>
      </c>
      <c r="D594" s="256" t="s">
        <v>3183</v>
      </c>
      <c r="E594" s="257" t="s">
        <v>2540</v>
      </c>
      <c r="F594" s="256" t="s">
        <v>2540</v>
      </c>
      <c r="G594" s="256">
        <v>90965</v>
      </c>
      <c r="H594" s="256" t="s">
        <v>421</v>
      </c>
      <c r="I594" s="256" t="s">
        <v>345</v>
      </c>
      <c r="J594" s="256" t="s">
        <v>2541</v>
      </c>
      <c r="K594" s="257" t="s">
        <v>14327</v>
      </c>
      <c r="L594" s="256" t="s">
        <v>2542</v>
      </c>
    </row>
    <row r="595" spans="1:12" x14ac:dyDescent="0.25">
      <c r="A595" s="256" t="s">
        <v>2552</v>
      </c>
      <c r="B595" s="256" t="s">
        <v>2553</v>
      </c>
      <c r="C595" s="256" t="s">
        <v>2555</v>
      </c>
      <c r="D595" s="256" t="s">
        <v>3183</v>
      </c>
      <c r="E595" s="257" t="s">
        <v>2540</v>
      </c>
      <c r="F595" s="256" t="s">
        <v>2540</v>
      </c>
      <c r="G595" s="256">
        <v>90973</v>
      </c>
      <c r="H595" s="256" t="s">
        <v>422</v>
      </c>
      <c r="I595" s="256" t="s">
        <v>345</v>
      </c>
      <c r="J595" s="256" t="s">
        <v>2541</v>
      </c>
      <c r="K595" s="257" t="s">
        <v>5130</v>
      </c>
      <c r="L595" s="256" t="s">
        <v>2542</v>
      </c>
    </row>
    <row r="596" spans="1:12" x14ac:dyDescent="0.25">
      <c r="A596" s="256" t="s">
        <v>2552</v>
      </c>
      <c r="B596" s="256" t="s">
        <v>2553</v>
      </c>
      <c r="C596" s="256" t="s">
        <v>2555</v>
      </c>
      <c r="D596" s="256" t="s">
        <v>3183</v>
      </c>
      <c r="E596" s="257" t="s">
        <v>2540</v>
      </c>
      <c r="F596" s="256" t="s">
        <v>2540</v>
      </c>
      <c r="G596" s="256">
        <v>90982</v>
      </c>
      <c r="H596" s="256" t="s">
        <v>423</v>
      </c>
      <c r="I596" s="256" t="s">
        <v>345</v>
      </c>
      <c r="J596" s="256" t="s">
        <v>2541</v>
      </c>
      <c r="K596" s="257" t="s">
        <v>14328</v>
      </c>
      <c r="L596" s="256" t="s">
        <v>2542</v>
      </c>
    </row>
    <row r="597" spans="1:12" x14ac:dyDescent="0.25">
      <c r="A597" s="256" t="s">
        <v>2552</v>
      </c>
      <c r="B597" s="256" t="s">
        <v>2553</v>
      </c>
      <c r="C597" s="256" t="s">
        <v>2555</v>
      </c>
      <c r="D597" s="256" t="s">
        <v>3183</v>
      </c>
      <c r="E597" s="257" t="s">
        <v>2540</v>
      </c>
      <c r="F597" s="256" t="s">
        <v>2540</v>
      </c>
      <c r="G597" s="256">
        <v>91001</v>
      </c>
      <c r="H597" s="256" t="s">
        <v>424</v>
      </c>
      <c r="I597" s="256" t="s">
        <v>345</v>
      </c>
      <c r="J597" s="256" t="s">
        <v>2541</v>
      </c>
      <c r="K597" s="257" t="s">
        <v>14329</v>
      </c>
      <c r="L597" s="256" t="s">
        <v>2542</v>
      </c>
    </row>
    <row r="598" spans="1:12" x14ac:dyDescent="0.25">
      <c r="A598" s="256" t="s">
        <v>2552</v>
      </c>
      <c r="B598" s="256" t="s">
        <v>2553</v>
      </c>
      <c r="C598" s="256" t="s">
        <v>2555</v>
      </c>
      <c r="D598" s="256" t="s">
        <v>3183</v>
      </c>
      <c r="E598" s="257" t="s">
        <v>2540</v>
      </c>
      <c r="F598" s="256" t="s">
        <v>2540</v>
      </c>
      <c r="G598" s="256">
        <v>91032</v>
      </c>
      <c r="H598" s="256" t="s">
        <v>425</v>
      </c>
      <c r="I598" s="256" t="s">
        <v>345</v>
      </c>
      <c r="J598" s="256" t="s">
        <v>2541</v>
      </c>
      <c r="K598" s="257" t="s">
        <v>14330</v>
      </c>
      <c r="L598" s="256" t="s">
        <v>2542</v>
      </c>
    </row>
    <row r="599" spans="1:12" x14ac:dyDescent="0.25">
      <c r="A599" s="256" t="s">
        <v>2552</v>
      </c>
      <c r="B599" s="256" t="s">
        <v>2553</v>
      </c>
      <c r="C599" s="256" t="s">
        <v>2555</v>
      </c>
      <c r="D599" s="256" t="s">
        <v>3183</v>
      </c>
      <c r="E599" s="257" t="s">
        <v>2540</v>
      </c>
      <c r="F599" s="256" t="s">
        <v>2540</v>
      </c>
      <c r="G599" s="256">
        <v>91278</v>
      </c>
      <c r="H599" s="256" t="s">
        <v>426</v>
      </c>
      <c r="I599" s="256" t="s">
        <v>345</v>
      </c>
      <c r="J599" s="256" t="s">
        <v>2541</v>
      </c>
      <c r="K599" s="257" t="s">
        <v>4836</v>
      </c>
      <c r="L599" s="256" t="s">
        <v>2542</v>
      </c>
    </row>
    <row r="600" spans="1:12" x14ac:dyDescent="0.25">
      <c r="A600" s="256" t="s">
        <v>2552</v>
      </c>
      <c r="B600" s="256" t="s">
        <v>2553</v>
      </c>
      <c r="C600" s="256" t="s">
        <v>2555</v>
      </c>
      <c r="D600" s="256" t="s">
        <v>3183</v>
      </c>
      <c r="E600" s="257" t="s">
        <v>2540</v>
      </c>
      <c r="F600" s="256" t="s">
        <v>2540</v>
      </c>
      <c r="G600" s="256">
        <v>91285</v>
      </c>
      <c r="H600" s="256" t="s">
        <v>427</v>
      </c>
      <c r="I600" s="256" t="s">
        <v>345</v>
      </c>
      <c r="J600" s="256" t="s">
        <v>2545</v>
      </c>
      <c r="K600" s="257" t="s">
        <v>13968</v>
      </c>
      <c r="L600" s="256" t="s">
        <v>2542</v>
      </c>
    </row>
    <row r="601" spans="1:12" x14ac:dyDescent="0.25">
      <c r="A601" s="256" t="s">
        <v>2552</v>
      </c>
      <c r="B601" s="256" t="s">
        <v>2553</v>
      </c>
      <c r="C601" s="256" t="s">
        <v>2555</v>
      </c>
      <c r="D601" s="256" t="s">
        <v>3183</v>
      </c>
      <c r="E601" s="257" t="s">
        <v>2540</v>
      </c>
      <c r="F601" s="256" t="s">
        <v>2540</v>
      </c>
      <c r="G601" s="256">
        <v>91387</v>
      </c>
      <c r="H601" s="256" t="s">
        <v>428</v>
      </c>
      <c r="I601" s="256" t="s">
        <v>345</v>
      </c>
      <c r="J601" s="256" t="s">
        <v>2541</v>
      </c>
      <c r="K601" s="257" t="s">
        <v>14331</v>
      </c>
      <c r="L601" s="256" t="s">
        <v>2542</v>
      </c>
    </row>
    <row r="602" spans="1:12" x14ac:dyDescent="0.25">
      <c r="A602" s="256" t="s">
        <v>2552</v>
      </c>
      <c r="B602" s="256" t="s">
        <v>2553</v>
      </c>
      <c r="C602" s="256" t="s">
        <v>2555</v>
      </c>
      <c r="D602" s="256" t="s">
        <v>3183</v>
      </c>
      <c r="E602" s="257" t="s">
        <v>2540</v>
      </c>
      <c r="F602" s="256" t="s">
        <v>2540</v>
      </c>
      <c r="G602" s="256">
        <v>91395</v>
      </c>
      <c r="H602" s="256" t="s">
        <v>429</v>
      </c>
      <c r="I602" s="256" t="s">
        <v>345</v>
      </c>
      <c r="J602" s="256" t="s">
        <v>2541</v>
      </c>
      <c r="K602" s="257" t="s">
        <v>14332</v>
      </c>
      <c r="L602" s="256" t="s">
        <v>2542</v>
      </c>
    </row>
    <row r="603" spans="1:12" x14ac:dyDescent="0.25">
      <c r="A603" s="256" t="s">
        <v>2552</v>
      </c>
      <c r="B603" s="256" t="s">
        <v>2553</v>
      </c>
      <c r="C603" s="256" t="s">
        <v>2555</v>
      </c>
      <c r="D603" s="256" t="s">
        <v>3183</v>
      </c>
      <c r="E603" s="257" t="s">
        <v>2540</v>
      </c>
      <c r="F603" s="256" t="s">
        <v>2540</v>
      </c>
      <c r="G603" s="256">
        <v>91486</v>
      </c>
      <c r="H603" s="256" t="s">
        <v>430</v>
      </c>
      <c r="I603" s="256" t="s">
        <v>345</v>
      </c>
      <c r="J603" s="256" t="s">
        <v>2541</v>
      </c>
      <c r="K603" s="257" t="s">
        <v>14333</v>
      </c>
      <c r="L603" s="256" t="s">
        <v>2542</v>
      </c>
    </row>
    <row r="604" spans="1:12" x14ac:dyDescent="0.25">
      <c r="A604" s="256" t="s">
        <v>2552</v>
      </c>
      <c r="B604" s="256" t="s">
        <v>2553</v>
      </c>
      <c r="C604" s="256" t="s">
        <v>2555</v>
      </c>
      <c r="D604" s="256" t="s">
        <v>3183</v>
      </c>
      <c r="E604" s="257" t="s">
        <v>2540</v>
      </c>
      <c r="F604" s="256" t="s">
        <v>2540</v>
      </c>
      <c r="G604" s="256">
        <v>91534</v>
      </c>
      <c r="H604" s="256" t="s">
        <v>431</v>
      </c>
      <c r="I604" s="256" t="s">
        <v>345</v>
      </c>
      <c r="J604" s="256" t="s">
        <v>2541</v>
      </c>
      <c r="K604" s="257" t="s">
        <v>5043</v>
      </c>
      <c r="L604" s="256" t="s">
        <v>2542</v>
      </c>
    </row>
    <row r="605" spans="1:12" x14ac:dyDescent="0.25">
      <c r="A605" s="256" t="s">
        <v>2552</v>
      </c>
      <c r="B605" s="256" t="s">
        <v>2553</v>
      </c>
      <c r="C605" s="256" t="s">
        <v>2555</v>
      </c>
      <c r="D605" s="256" t="s">
        <v>3183</v>
      </c>
      <c r="E605" s="257" t="s">
        <v>2540</v>
      </c>
      <c r="F605" s="256" t="s">
        <v>2540</v>
      </c>
      <c r="G605" s="256">
        <v>91635</v>
      </c>
      <c r="H605" s="256" t="s">
        <v>432</v>
      </c>
      <c r="I605" s="256" t="s">
        <v>345</v>
      </c>
      <c r="J605" s="256" t="s">
        <v>2541</v>
      </c>
      <c r="K605" s="257" t="s">
        <v>14334</v>
      </c>
      <c r="L605" s="256" t="s">
        <v>2542</v>
      </c>
    </row>
    <row r="606" spans="1:12" x14ac:dyDescent="0.25">
      <c r="A606" s="256" t="s">
        <v>2552</v>
      </c>
      <c r="B606" s="256" t="s">
        <v>2553</v>
      </c>
      <c r="C606" s="256" t="s">
        <v>2555</v>
      </c>
      <c r="D606" s="256" t="s">
        <v>3183</v>
      </c>
      <c r="E606" s="257" t="s">
        <v>2540</v>
      </c>
      <c r="F606" s="256" t="s">
        <v>2540</v>
      </c>
      <c r="G606" s="256">
        <v>91646</v>
      </c>
      <c r="H606" s="256" t="s">
        <v>433</v>
      </c>
      <c r="I606" s="256" t="s">
        <v>345</v>
      </c>
      <c r="J606" s="256" t="s">
        <v>2541</v>
      </c>
      <c r="K606" s="257" t="s">
        <v>14335</v>
      </c>
      <c r="L606" s="256" t="s">
        <v>2542</v>
      </c>
    </row>
    <row r="607" spans="1:12" x14ac:dyDescent="0.25">
      <c r="A607" s="256" t="s">
        <v>2552</v>
      </c>
      <c r="B607" s="256" t="s">
        <v>2553</v>
      </c>
      <c r="C607" s="256" t="s">
        <v>2555</v>
      </c>
      <c r="D607" s="256" t="s">
        <v>3183</v>
      </c>
      <c r="E607" s="257" t="s">
        <v>2540</v>
      </c>
      <c r="F607" s="256" t="s">
        <v>2540</v>
      </c>
      <c r="G607" s="256">
        <v>91693</v>
      </c>
      <c r="H607" s="256" t="s">
        <v>434</v>
      </c>
      <c r="I607" s="256" t="s">
        <v>345</v>
      </c>
      <c r="J607" s="256" t="s">
        <v>2545</v>
      </c>
      <c r="K607" s="257" t="s">
        <v>8179</v>
      </c>
      <c r="L607" s="256" t="s">
        <v>2542</v>
      </c>
    </row>
    <row r="608" spans="1:12" x14ac:dyDescent="0.25">
      <c r="A608" s="256" t="s">
        <v>2552</v>
      </c>
      <c r="B608" s="256" t="s">
        <v>2553</v>
      </c>
      <c r="C608" s="256" t="s">
        <v>2555</v>
      </c>
      <c r="D608" s="256" t="s">
        <v>3183</v>
      </c>
      <c r="E608" s="257" t="s">
        <v>2540</v>
      </c>
      <c r="F608" s="256" t="s">
        <v>2540</v>
      </c>
      <c r="G608" s="256">
        <v>92044</v>
      </c>
      <c r="H608" s="256" t="s">
        <v>435</v>
      </c>
      <c r="I608" s="256" t="s">
        <v>345</v>
      </c>
      <c r="J608" s="256" t="s">
        <v>2541</v>
      </c>
      <c r="K608" s="257" t="s">
        <v>5104</v>
      </c>
      <c r="L608" s="256" t="s">
        <v>2542</v>
      </c>
    </row>
    <row r="609" spans="1:12" x14ac:dyDescent="0.25">
      <c r="A609" s="256" t="s">
        <v>2552</v>
      </c>
      <c r="B609" s="256" t="s">
        <v>2553</v>
      </c>
      <c r="C609" s="256" t="s">
        <v>2555</v>
      </c>
      <c r="D609" s="256" t="s">
        <v>3183</v>
      </c>
      <c r="E609" s="257" t="s">
        <v>2540</v>
      </c>
      <c r="F609" s="256" t="s">
        <v>2540</v>
      </c>
      <c r="G609" s="256">
        <v>92107</v>
      </c>
      <c r="H609" s="256" t="s">
        <v>436</v>
      </c>
      <c r="I609" s="256" t="s">
        <v>345</v>
      </c>
      <c r="J609" s="256" t="s">
        <v>2541</v>
      </c>
      <c r="K609" s="257" t="s">
        <v>14336</v>
      </c>
      <c r="L609" s="256" t="s">
        <v>2542</v>
      </c>
    </row>
    <row r="610" spans="1:12" x14ac:dyDescent="0.25">
      <c r="A610" s="256" t="s">
        <v>2552</v>
      </c>
      <c r="B610" s="256" t="s">
        <v>2553</v>
      </c>
      <c r="C610" s="256" t="s">
        <v>2555</v>
      </c>
      <c r="D610" s="256" t="s">
        <v>3183</v>
      </c>
      <c r="E610" s="257" t="s">
        <v>2540</v>
      </c>
      <c r="F610" s="256" t="s">
        <v>2540</v>
      </c>
      <c r="G610" s="256">
        <v>92113</v>
      </c>
      <c r="H610" s="256" t="s">
        <v>437</v>
      </c>
      <c r="I610" s="256" t="s">
        <v>345</v>
      </c>
      <c r="J610" s="256" t="s">
        <v>2545</v>
      </c>
      <c r="K610" s="257" t="s">
        <v>5075</v>
      </c>
      <c r="L610" s="256" t="s">
        <v>2542</v>
      </c>
    </row>
    <row r="611" spans="1:12" x14ac:dyDescent="0.25">
      <c r="A611" s="256" t="s">
        <v>2552</v>
      </c>
      <c r="B611" s="256" t="s">
        <v>2553</v>
      </c>
      <c r="C611" s="256" t="s">
        <v>2555</v>
      </c>
      <c r="D611" s="256" t="s">
        <v>3183</v>
      </c>
      <c r="E611" s="257" t="s">
        <v>2540</v>
      </c>
      <c r="F611" s="256" t="s">
        <v>2540</v>
      </c>
      <c r="G611" s="256">
        <v>92119</v>
      </c>
      <c r="H611" s="256" t="s">
        <v>438</v>
      </c>
      <c r="I611" s="256" t="s">
        <v>345</v>
      </c>
      <c r="J611" s="256" t="s">
        <v>2545</v>
      </c>
      <c r="K611" s="257" t="s">
        <v>4844</v>
      </c>
      <c r="L611" s="256" t="s">
        <v>2542</v>
      </c>
    </row>
    <row r="612" spans="1:12" x14ac:dyDescent="0.25">
      <c r="A612" s="256" t="s">
        <v>2552</v>
      </c>
      <c r="B612" s="256" t="s">
        <v>2553</v>
      </c>
      <c r="C612" s="256" t="s">
        <v>2555</v>
      </c>
      <c r="D612" s="256" t="s">
        <v>3183</v>
      </c>
      <c r="E612" s="257" t="s">
        <v>2540</v>
      </c>
      <c r="F612" s="256" t="s">
        <v>2540</v>
      </c>
      <c r="G612" s="256">
        <v>92139</v>
      </c>
      <c r="H612" s="256" t="s">
        <v>439</v>
      </c>
      <c r="I612" s="256" t="s">
        <v>345</v>
      </c>
      <c r="J612" s="256" t="s">
        <v>2545</v>
      </c>
      <c r="K612" s="257" t="s">
        <v>14337</v>
      </c>
      <c r="L612" s="256" t="s">
        <v>2542</v>
      </c>
    </row>
    <row r="613" spans="1:12" x14ac:dyDescent="0.25">
      <c r="A613" s="256" t="s">
        <v>2552</v>
      </c>
      <c r="B613" s="256" t="s">
        <v>2553</v>
      </c>
      <c r="C613" s="256" t="s">
        <v>2555</v>
      </c>
      <c r="D613" s="256" t="s">
        <v>3183</v>
      </c>
      <c r="E613" s="257" t="s">
        <v>2540</v>
      </c>
      <c r="F613" s="256" t="s">
        <v>2540</v>
      </c>
      <c r="G613" s="256">
        <v>92146</v>
      </c>
      <c r="H613" s="256" t="s">
        <v>440</v>
      </c>
      <c r="I613" s="256" t="s">
        <v>345</v>
      </c>
      <c r="J613" s="256" t="s">
        <v>2545</v>
      </c>
      <c r="K613" s="257" t="s">
        <v>5048</v>
      </c>
      <c r="L613" s="256" t="s">
        <v>2542</v>
      </c>
    </row>
    <row r="614" spans="1:12" x14ac:dyDescent="0.25">
      <c r="A614" s="256" t="s">
        <v>2552</v>
      </c>
      <c r="B614" s="256" t="s">
        <v>2553</v>
      </c>
      <c r="C614" s="256" t="s">
        <v>2555</v>
      </c>
      <c r="D614" s="256" t="s">
        <v>3183</v>
      </c>
      <c r="E614" s="257" t="s">
        <v>2540</v>
      </c>
      <c r="F614" s="256" t="s">
        <v>2540</v>
      </c>
      <c r="G614" s="256">
        <v>92243</v>
      </c>
      <c r="H614" s="256" t="s">
        <v>441</v>
      </c>
      <c r="I614" s="256" t="s">
        <v>345</v>
      </c>
      <c r="J614" s="256" t="s">
        <v>2541</v>
      </c>
      <c r="K614" s="257" t="s">
        <v>13202</v>
      </c>
      <c r="L614" s="256" t="s">
        <v>2542</v>
      </c>
    </row>
    <row r="615" spans="1:12" x14ac:dyDescent="0.25">
      <c r="A615" s="256" t="s">
        <v>2552</v>
      </c>
      <c r="B615" s="256" t="s">
        <v>2553</v>
      </c>
      <c r="C615" s="256" t="s">
        <v>2555</v>
      </c>
      <c r="D615" s="256" t="s">
        <v>3183</v>
      </c>
      <c r="E615" s="257" t="s">
        <v>2540</v>
      </c>
      <c r="F615" s="256" t="s">
        <v>2540</v>
      </c>
      <c r="G615" s="256">
        <v>92717</v>
      </c>
      <c r="H615" s="256" t="s">
        <v>442</v>
      </c>
      <c r="I615" s="256" t="s">
        <v>345</v>
      </c>
      <c r="J615" s="256" t="s">
        <v>2545</v>
      </c>
      <c r="K615" s="257" t="s">
        <v>5224</v>
      </c>
      <c r="L615" s="256" t="s">
        <v>2542</v>
      </c>
    </row>
    <row r="616" spans="1:12" x14ac:dyDescent="0.25">
      <c r="A616" s="256" t="s">
        <v>2552</v>
      </c>
      <c r="B616" s="256" t="s">
        <v>2553</v>
      </c>
      <c r="C616" s="256" t="s">
        <v>2555</v>
      </c>
      <c r="D616" s="256" t="s">
        <v>3183</v>
      </c>
      <c r="E616" s="257" t="s">
        <v>2540</v>
      </c>
      <c r="F616" s="256" t="s">
        <v>2540</v>
      </c>
      <c r="G616" s="256">
        <v>92961</v>
      </c>
      <c r="H616" s="256" t="s">
        <v>443</v>
      </c>
      <c r="I616" s="256" t="s">
        <v>345</v>
      </c>
      <c r="J616" s="256" t="s">
        <v>2541</v>
      </c>
      <c r="K616" s="257" t="s">
        <v>14338</v>
      </c>
      <c r="L616" s="256" t="s">
        <v>2542</v>
      </c>
    </row>
    <row r="617" spans="1:12" x14ac:dyDescent="0.25">
      <c r="A617" s="256" t="s">
        <v>2552</v>
      </c>
      <c r="B617" s="256" t="s">
        <v>2553</v>
      </c>
      <c r="C617" s="256" t="s">
        <v>2555</v>
      </c>
      <c r="D617" s="256" t="s">
        <v>3183</v>
      </c>
      <c r="E617" s="257" t="s">
        <v>2540</v>
      </c>
      <c r="F617" s="256" t="s">
        <v>2540</v>
      </c>
      <c r="G617" s="256">
        <v>92967</v>
      </c>
      <c r="H617" s="256" t="s">
        <v>444</v>
      </c>
      <c r="I617" s="256" t="s">
        <v>345</v>
      </c>
      <c r="J617" s="256" t="s">
        <v>2541</v>
      </c>
      <c r="K617" s="257" t="s">
        <v>13408</v>
      </c>
      <c r="L617" s="256" t="s">
        <v>2542</v>
      </c>
    </row>
    <row r="618" spans="1:12" x14ac:dyDescent="0.25">
      <c r="A618" s="256" t="s">
        <v>2552</v>
      </c>
      <c r="B618" s="256" t="s">
        <v>2553</v>
      </c>
      <c r="C618" s="256" t="s">
        <v>2555</v>
      </c>
      <c r="D618" s="256" t="s">
        <v>3183</v>
      </c>
      <c r="E618" s="257" t="s">
        <v>2540</v>
      </c>
      <c r="F618" s="256" t="s">
        <v>2540</v>
      </c>
      <c r="G618" s="256">
        <v>93225</v>
      </c>
      <c r="H618" s="256" t="s">
        <v>445</v>
      </c>
      <c r="I618" s="256" t="s">
        <v>345</v>
      </c>
      <c r="J618" s="256" t="s">
        <v>2541</v>
      </c>
      <c r="K618" s="257" t="s">
        <v>14339</v>
      </c>
      <c r="L618" s="256" t="s">
        <v>2542</v>
      </c>
    </row>
    <row r="619" spans="1:12" x14ac:dyDescent="0.25">
      <c r="A619" s="256" t="s">
        <v>2552</v>
      </c>
      <c r="B619" s="256" t="s">
        <v>2553</v>
      </c>
      <c r="C619" s="256" t="s">
        <v>2555</v>
      </c>
      <c r="D619" s="256" t="s">
        <v>3183</v>
      </c>
      <c r="E619" s="257" t="s">
        <v>2540</v>
      </c>
      <c r="F619" s="256" t="s">
        <v>2540</v>
      </c>
      <c r="G619" s="256">
        <v>93234</v>
      </c>
      <c r="H619" s="256" t="s">
        <v>446</v>
      </c>
      <c r="I619" s="256" t="s">
        <v>345</v>
      </c>
      <c r="J619" s="256" t="s">
        <v>2545</v>
      </c>
      <c r="K619" s="257" t="s">
        <v>5207</v>
      </c>
      <c r="L619" s="256" t="s">
        <v>2542</v>
      </c>
    </row>
    <row r="620" spans="1:12" x14ac:dyDescent="0.25">
      <c r="A620" s="256" t="s">
        <v>2552</v>
      </c>
      <c r="B620" s="256" t="s">
        <v>2553</v>
      </c>
      <c r="C620" s="256" t="s">
        <v>2555</v>
      </c>
      <c r="D620" s="256" t="s">
        <v>3183</v>
      </c>
      <c r="E620" s="257" t="s">
        <v>2540</v>
      </c>
      <c r="F620" s="256" t="s">
        <v>2540</v>
      </c>
      <c r="G620" s="256">
        <v>93244</v>
      </c>
      <c r="H620" s="256" t="s">
        <v>447</v>
      </c>
      <c r="I620" s="256" t="s">
        <v>345</v>
      </c>
      <c r="J620" s="256" t="s">
        <v>2541</v>
      </c>
      <c r="K620" s="257" t="s">
        <v>14340</v>
      </c>
      <c r="L620" s="256" t="s">
        <v>2542</v>
      </c>
    </row>
    <row r="621" spans="1:12" x14ac:dyDescent="0.25">
      <c r="A621" s="256" t="s">
        <v>2552</v>
      </c>
      <c r="B621" s="256" t="s">
        <v>2553</v>
      </c>
      <c r="C621" s="256" t="s">
        <v>2555</v>
      </c>
      <c r="D621" s="256" t="s">
        <v>3183</v>
      </c>
      <c r="E621" s="257" t="s">
        <v>2540</v>
      </c>
      <c r="F621" s="256" t="s">
        <v>2540</v>
      </c>
      <c r="G621" s="256">
        <v>93274</v>
      </c>
      <c r="H621" s="256" t="s">
        <v>448</v>
      </c>
      <c r="I621" s="256" t="s">
        <v>345</v>
      </c>
      <c r="J621" s="256" t="s">
        <v>2541</v>
      </c>
      <c r="K621" s="257" t="s">
        <v>14341</v>
      </c>
      <c r="L621" s="256" t="s">
        <v>2542</v>
      </c>
    </row>
    <row r="622" spans="1:12" x14ac:dyDescent="0.25">
      <c r="A622" s="256" t="s">
        <v>2552</v>
      </c>
      <c r="B622" s="256" t="s">
        <v>2553</v>
      </c>
      <c r="C622" s="256" t="s">
        <v>2555</v>
      </c>
      <c r="D622" s="256" t="s">
        <v>3183</v>
      </c>
      <c r="E622" s="257" t="s">
        <v>2540</v>
      </c>
      <c r="F622" s="256" t="s">
        <v>2540</v>
      </c>
      <c r="G622" s="256">
        <v>93282</v>
      </c>
      <c r="H622" s="256" t="s">
        <v>449</v>
      </c>
      <c r="I622" s="256" t="s">
        <v>345</v>
      </c>
      <c r="J622" s="256" t="s">
        <v>2541</v>
      </c>
      <c r="K622" s="257" t="s">
        <v>13703</v>
      </c>
      <c r="L622" s="256" t="s">
        <v>2542</v>
      </c>
    </row>
    <row r="623" spans="1:12" x14ac:dyDescent="0.25">
      <c r="A623" s="256" t="s">
        <v>2552</v>
      </c>
      <c r="B623" s="256" t="s">
        <v>2553</v>
      </c>
      <c r="C623" s="256" t="s">
        <v>2555</v>
      </c>
      <c r="D623" s="256" t="s">
        <v>3183</v>
      </c>
      <c r="E623" s="257" t="s">
        <v>2540</v>
      </c>
      <c r="F623" s="256" t="s">
        <v>2540</v>
      </c>
      <c r="G623" s="256">
        <v>93288</v>
      </c>
      <c r="H623" s="256" t="s">
        <v>450</v>
      </c>
      <c r="I623" s="256" t="s">
        <v>345</v>
      </c>
      <c r="J623" s="256" t="s">
        <v>2541</v>
      </c>
      <c r="K623" s="257" t="s">
        <v>13681</v>
      </c>
      <c r="L623" s="256" t="s">
        <v>2542</v>
      </c>
    </row>
    <row r="624" spans="1:12" x14ac:dyDescent="0.25">
      <c r="A624" s="256" t="s">
        <v>2552</v>
      </c>
      <c r="B624" s="256" t="s">
        <v>2553</v>
      </c>
      <c r="C624" s="256" t="s">
        <v>2555</v>
      </c>
      <c r="D624" s="256" t="s">
        <v>3183</v>
      </c>
      <c r="E624" s="257" t="s">
        <v>2540</v>
      </c>
      <c r="F624" s="256" t="s">
        <v>2540</v>
      </c>
      <c r="G624" s="256">
        <v>93403</v>
      </c>
      <c r="H624" s="256" t="s">
        <v>451</v>
      </c>
      <c r="I624" s="256" t="s">
        <v>345</v>
      </c>
      <c r="J624" s="256" t="s">
        <v>2541</v>
      </c>
      <c r="K624" s="257" t="s">
        <v>14342</v>
      </c>
      <c r="L624" s="256" t="s">
        <v>2542</v>
      </c>
    </row>
    <row r="625" spans="1:12" x14ac:dyDescent="0.25">
      <c r="A625" s="256" t="s">
        <v>2552</v>
      </c>
      <c r="B625" s="256" t="s">
        <v>2553</v>
      </c>
      <c r="C625" s="256" t="s">
        <v>2555</v>
      </c>
      <c r="D625" s="256" t="s">
        <v>3183</v>
      </c>
      <c r="E625" s="257" t="s">
        <v>2540</v>
      </c>
      <c r="F625" s="256" t="s">
        <v>2540</v>
      </c>
      <c r="G625" s="256">
        <v>93409</v>
      </c>
      <c r="H625" s="256" t="s">
        <v>3036</v>
      </c>
      <c r="I625" s="256" t="s">
        <v>345</v>
      </c>
      <c r="J625" s="256" t="s">
        <v>2541</v>
      </c>
      <c r="K625" s="257" t="s">
        <v>14343</v>
      </c>
      <c r="L625" s="256" t="s">
        <v>2542</v>
      </c>
    </row>
    <row r="626" spans="1:12" x14ac:dyDescent="0.25">
      <c r="A626" s="256" t="s">
        <v>2552</v>
      </c>
      <c r="B626" s="256" t="s">
        <v>2553</v>
      </c>
      <c r="C626" s="256" t="s">
        <v>2555</v>
      </c>
      <c r="D626" s="256" t="s">
        <v>3183</v>
      </c>
      <c r="E626" s="257" t="s">
        <v>2540</v>
      </c>
      <c r="F626" s="256" t="s">
        <v>2540</v>
      </c>
      <c r="G626" s="256">
        <v>93416</v>
      </c>
      <c r="H626" s="256" t="s">
        <v>452</v>
      </c>
      <c r="I626" s="256" t="s">
        <v>345</v>
      </c>
      <c r="J626" s="256" t="s">
        <v>2541</v>
      </c>
      <c r="K626" s="257" t="s">
        <v>4736</v>
      </c>
      <c r="L626" s="256" t="s">
        <v>2542</v>
      </c>
    </row>
    <row r="627" spans="1:12" x14ac:dyDescent="0.25">
      <c r="A627" s="256" t="s">
        <v>2552</v>
      </c>
      <c r="B627" s="256" t="s">
        <v>2553</v>
      </c>
      <c r="C627" s="256" t="s">
        <v>2555</v>
      </c>
      <c r="D627" s="256" t="s">
        <v>3183</v>
      </c>
      <c r="E627" s="257" t="s">
        <v>2540</v>
      </c>
      <c r="F627" s="256" t="s">
        <v>2540</v>
      </c>
      <c r="G627" s="256">
        <v>93422</v>
      </c>
      <c r="H627" s="256" t="s">
        <v>453</v>
      </c>
      <c r="I627" s="256" t="s">
        <v>345</v>
      </c>
      <c r="J627" s="256" t="s">
        <v>2541</v>
      </c>
      <c r="K627" s="257" t="s">
        <v>5484</v>
      </c>
      <c r="L627" s="256" t="s">
        <v>2542</v>
      </c>
    </row>
    <row r="628" spans="1:12" x14ac:dyDescent="0.25">
      <c r="A628" s="256" t="s">
        <v>2552</v>
      </c>
      <c r="B628" s="256" t="s">
        <v>2553</v>
      </c>
      <c r="C628" s="256" t="s">
        <v>2555</v>
      </c>
      <c r="D628" s="256" t="s">
        <v>3183</v>
      </c>
      <c r="E628" s="257" t="s">
        <v>2540</v>
      </c>
      <c r="F628" s="256" t="s">
        <v>2540</v>
      </c>
      <c r="G628" s="256">
        <v>93428</v>
      </c>
      <c r="H628" s="256" t="s">
        <v>454</v>
      </c>
      <c r="I628" s="256" t="s">
        <v>345</v>
      </c>
      <c r="J628" s="256" t="s">
        <v>2541</v>
      </c>
      <c r="K628" s="257" t="s">
        <v>14344</v>
      </c>
      <c r="L628" s="256" t="s">
        <v>2542</v>
      </c>
    </row>
    <row r="629" spans="1:12" x14ac:dyDescent="0.25">
      <c r="A629" s="256" t="s">
        <v>2552</v>
      </c>
      <c r="B629" s="256" t="s">
        <v>2553</v>
      </c>
      <c r="C629" s="256" t="s">
        <v>2555</v>
      </c>
      <c r="D629" s="256" t="s">
        <v>3183</v>
      </c>
      <c r="E629" s="257" t="s">
        <v>2540</v>
      </c>
      <c r="F629" s="256" t="s">
        <v>2540</v>
      </c>
      <c r="G629" s="256">
        <v>93434</v>
      </c>
      <c r="H629" s="256" t="s">
        <v>455</v>
      </c>
      <c r="I629" s="256" t="s">
        <v>345</v>
      </c>
      <c r="J629" s="256" t="s">
        <v>2541</v>
      </c>
      <c r="K629" s="257" t="s">
        <v>14345</v>
      </c>
      <c r="L629" s="256" t="s">
        <v>2542</v>
      </c>
    </row>
    <row r="630" spans="1:12" x14ac:dyDescent="0.25">
      <c r="A630" s="256" t="s">
        <v>2552</v>
      </c>
      <c r="B630" s="256" t="s">
        <v>2553</v>
      </c>
      <c r="C630" s="256" t="s">
        <v>2555</v>
      </c>
      <c r="D630" s="256" t="s">
        <v>3183</v>
      </c>
      <c r="E630" s="257" t="s">
        <v>2540</v>
      </c>
      <c r="F630" s="256" t="s">
        <v>2540</v>
      </c>
      <c r="G630" s="256">
        <v>93440</v>
      </c>
      <c r="H630" s="256" t="s">
        <v>456</v>
      </c>
      <c r="I630" s="256" t="s">
        <v>345</v>
      </c>
      <c r="J630" s="256" t="s">
        <v>2541</v>
      </c>
      <c r="K630" s="257" t="s">
        <v>14346</v>
      </c>
      <c r="L630" s="256" t="s">
        <v>2542</v>
      </c>
    </row>
    <row r="631" spans="1:12" x14ac:dyDescent="0.25">
      <c r="A631" s="256" t="s">
        <v>2552</v>
      </c>
      <c r="B631" s="256" t="s">
        <v>2553</v>
      </c>
      <c r="C631" s="256" t="s">
        <v>2555</v>
      </c>
      <c r="D631" s="256" t="s">
        <v>3183</v>
      </c>
      <c r="E631" s="257" t="s">
        <v>2540</v>
      </c>
      <c r="F631" s="256" t="s">
        <v>2540</v>
      </c>
      <c r="G631" s="256">
        <v>95122</v>
      </c>
      <c r="H631" s="256" t="s">
        <v>457</v>
      </c>
      <c r="I631" s="256" t="s">
        <v>345</v>
      </c>
      <c r="J631" s="256" t="s">
        <v>2541</v>
      </c>
      <c r="K631" s="257" t="s">
        <v>14347</v>
      </c>
      <c r="L631" s="256" t="s">
        <v>2542</v>
      </c>
    </row>
    <row r="632" spans="1:12" x14ac:dyDescent="0.25">
      <c r="A632" s="256" t="s">
        <v>2552</v>
      </c>
      <c r="B632" s="256" t="s">
        <v>2553</v>
      </c>
      <c r="C632" s="256" t="s">
        <v>2555</v>
      </c>
      <c r="D632" s="256" t="s">
        <v>3183</v>
      </c>
      <c r="E632" s="257" t="s">
        <v>2540</v>
      </c>
      <c r="F632" s="256" t="s">
        <v>2540</v>
      </c>
      <c r="G632" s="256">
        <v>95128</v>
      </c>
      <c r="H632" s="256" t="s">
        <v>458</v>
      </c>
      <c r="I632" s="256" t="s">
        <v>345</v>
      </c>
      <c r="J632" s="256" t="s">
        <v>2541</v>
      </c>
      <c r="K632" s="257" t="s">
        <v>14348</v>
      </c>
      <c r="L632" s="256" t="s">
        <v>2542</v>
      </c>
    </row>
    <row r="633" spans="1:12" x14ac:dyDescent="0.25">
      <c r="A633" s="256" t="s">
        <v>2552</v>
      </c>
      <c r="B633" s="256" t="s">
        <v>2553</v>
      </c>
      <c r="C633" s="256" t="s">
        <v>2555</v>
      </c>
      <c r="D633" s="256" t="s">
        <v>3183</v>
      </c>
      <c r="E633" s="257" t="s">
        <v>2540</v>
      </c>
      <c r="F633" s="256" t="s">
        <v>2540</v>
      </c>
      <c r="G633" s="256">
        <v>95140</v>
      </c>
      <c r="H633" s="256" t="s">
        <v>459</v>
      </c>
      <c r="I633" s="256" t="s">
        <v>345</v>
      </c>
      <c r="J633" s="256" t="s">
        <v>2541</v>
      </c>
      <c r="K633" s="257" t="s">
        <v>4787</v>
      </c>
      <c r="L633" s="256" t="s">
        <v>2542</v>
      </c>
    </row>
    <row r="634" spans="1:12" x14ac:dyDescent="0.25">
      <c r="A634" s="256" t="s">
        <v>2552</v>
      </c>
      <c r="B634" s="256" t="s">
        <v>2553</v>
      </c>
      <c r="C634" s="256" t="s">
        <v>2555</v>
      </c>
      <c r="D634" s="256" t="s">
        <v>3183</v>
      </c>
      <c r="E634" s="257" t="s">
        <v>2540</v>
      </c>
      <c r="F634" s="256" t="s">
        <v>2540</v>
      </c>
      <c r="G634" s="256">
        <v>95213</v>
      </c>
      <c r="H634" s="256" t="s">
        <v>460</v>
      </c>
      <c r="I634" s="256" t="s">
        <v>345</v>
      </c>
      <c r="J634" s="256" t="s">
        <v>2541</v>
      </c>
      <c r="K634" s="257" t="s">
        <v>14349</v>
      </c>
      <c r="L634" s="256" t="s">
        <v>2542</v>
      </c>
    </row>
    <row r="635" spans="1:12" x14ac:dyDescent="0.25">
      <c r="A635" s="256" t="s">
        <v>2552</v>
      </c>
      <c r="B635" s="256" t="s">
        <v>2553</v>
      </c>
      <c r="C635" s="256" t="s">
        <v>2555</v>
      </c>
      <c r="D635" s="256" t="s">
        <v>3183</v>
      </c>
      <c r="E635" s="257" t="s">
        <v>2540</v>
      </c>
      <c r="F635" s="256" t="s">
        <v>2540</v>
      </c>
      <c r="G635" s="256">
        <v>95259</v>
      </c>
      <c r="H635" s="256" t="s">
        <v>461</v>
      </c>
      <c r="I635" s="256" t="s">
        <v>345</v>
      </c>
      <c r="J635" s="256" t="s">
        <v>2541</v>
      </c>
      <c r="K635" s="257" t="s">
        <v>14350</v>
      </c>
      <c r="L635" s="256" t="s">
        <v>2542</v>
      </c>
    </row>
    <row r="636" spans="1:12" x14ac:dyDescent="0.25">
      <c r="A636" s="256" t="s">
        <v>2552</v>
      </c>
      <c r="B636" s="256" t="s">
        <v>2553</v>
      </c>
      <c r="C636" s="256" t="s">
        <v>2555</v>
      </c>
      <c r="D636" s="256" t="s">
        <v>3183</v>
      </c>
      <c r="E636" s="257" t="s">
        <v>2540</v>
      </c>
      <c r="F636" s="256" t="s">
        <v>2540</v>
      </c>
      <c r="G636" s="256">
        <v>95265</v>
      </c>
      <c r="H636" s="256" t="s">
        <v>462</v>
      </c>
      <c r="I636" s="256" t="s">
        <v>345</v>
      </c>
      <c r="J636" s="256" t="s">
        <v>2541</v>
      </c>
      <c r="K636" s="257" t="s">
        <v>5427</v>
      </c>
      <c r="L636" s="256" t="s">
        <v>2542</v>
      </c>
    </row>
    <row r="637" spans="1:12" x14ac:dyDescent="0.25">
      <c r="A637" s="256" t="s">
        <v>2552</v>
      </c>
      <c r="B637" s="256" t="s">
        <v>2553</v>
      </c>
      <c r="C637" s="256" t="s">
        <v>2555</v>
      </c>
      <c r="D637" s="256" t="s">
        <v>3183</v>
      </c>
      <c r="E637" s="257" t="s">
        <v>2540</v>
      </c>
      <c r="F637" s="256" t="s">
        <v>2540</v>
      </c>
      <c r="G637" s="256">
        <v>95271</v>
      </c>
      <c r="H637" s="256" t="s">
        <v>463</v>
      </c>
      <c r="I637" s="256" t="s">
        <v>345</v>
      </c>
      <c r="J637" s="256" t="s">
        <v>2541</v>
      </c>
      <c r="K637" s="257" t="s">
        <v>5189</v>
      </c>
      <c r="L637" s="256" t="s">
        <v>2542</v>
      </c>
    </row>
    <row r="638" spans="1:12" x14ac:dyDescent="0.25">
      <c r="A638" s="256" t="s">
        <v>2552</v>
      </c>
      <c r="B638" s="256" t="s">
        <v>2553</v>
      </c>
      <c r="C638" s="256" t="s">
        <v>2555</v>
      </c>
      <c r="D638" s="256" t="s">
        <v>3183</v>
      </c>
      <c r="E638" s="257" t="s">
        <v>2540</v>
      </c>
      <c r="F638" s="256" t="s">
        <v>2540</v>
      </c>
      <c r="G638" s="256">
        <v>95277</v>
      </c>
      <c r="H638" s="256" t="s">
        <v>464</v>
      </c>
      <c r="I638" s="256" t="s">
        <v>345</v>
      </c>
      <c r="J638" s="256" t="s">
        <v>2541</v>
      </c>
      <c r="K638" s="257" t="s">
        <v>4815</v>
      </c>
      <c r="L638" s="256" t="s">
        <v>2542</v>
      </c>
    </row>
    <row r="639" spans="1:12" x14ac:dyDescent="0.25">
      <c r="A639" s="256" t="s">
        <v>2552</v>
      </c>
      <c r="B639" s="256" t="s">
        <v>2553</v>
      </c>
      <c r="C639" s="256" t="s">
        <v>2555</v>
      </c>
      <c r="D639" s="256" t="s">
        <v>3183</v>
      </c>
      <c r="E639" s="257" t="s">
        <v>2540</v>
      </c>
      <c r="F639" s="256" t="s">
        <v>2540</v>
      </c>
      <c r="G639" s="256">
        <v>95283</v>
      </c>
      <c r="H639" s="256" t="s">
        <v>5414</v>
      </c>
      <c r="I639" s="256" t="s">
        <v>345</v>
      </c>
      <c r="J639" s="256" t="s">
        <v>2541</v>
      </c>
      <c r="K639" s="257" t="s">
        <v>5193</v>
      </c>
      <c r="L639" s="256" t="s">
        <v>2542</v>
      </c>
    </row>
    <row r="640" spans="1:12" x14ac:dyDescent="0.25">
      <c r="A640" s="256" t="s">
        <v>2552</v>
      </c>
      <c r="B640" s="256" t="s">
        <v>2553</v>
      </c>
      <c r="C640" s="256" t="s">
        <v>2555</v>
      </c>
      <c r="D640" s="256" t="s">
        <v>3183</v>
      </c>
      <c r="E640" s="257" t="s">
        <v>2540</v>
      </c>
      <c r="F640" s="256" t="s">
        <v>2540</v>
      </c>
      <c r="G640" s="256">
        <v>95621</v>
      </c>
      <c r="H640" s="256" t="s">
        <v>465</v>
      </c>
      <c r="I640" s="256" t="s">
        <v>345</v>
      </c>
      <c r="J640" s="256" t="s">
        <v>2541</v>
      </c>
      <c r="K640" s="257" t="s">
        <v>14351</v>
      </c>
      <c r="L640" s="256" t="s">
        <v>2542</v>
      </c>
    </row>
    <row r="641" spans="1:12" x14ac:dyDescent="0.25">
      <c r="A641" s="256" t="s">
        <v>2552</v>
      </c>
      <c r="B641" s="256" t="s">
        <v>2553</v>
      </c>
      <c r="C641" s="256" t="s">
        <v>2555</v>
      </c>
      <c r="D641" s="256" t="s">
        <v>3183</v>
      </c>
      <c r="E641" s="257" t="s">
        <v>2540</v>
      </c>
      <c r="F641" s="256" t="s">
        <v>2540</v>
      </c>
      <c r="G641" s="256">
        <v>95632</v>
      </c>
      <c r="H641" s="256" t="s">
        <v>466</v>
      </c>
      <c r="I641" s="256" t="s">
        <v>345</v>
      </c>
      <c r="J641" s="256" t="s">
        <v>2541</v>
      </c>
      <c r="K641" s="257" t="s">
        <v>13732</v>
      </c>
      <c r="L641" s="256" t="s">
        <v>2542</v>
      </c>
    </row>
    <row r="642" spans="1:12" x14ac:dyDescent="0.25">
      <c r="A642" s="256" t="s">
        <v>2552</v>
      </c>
      <c r="B642" s="256" t="s">
        <v>2553</v>
      </c>
      <c r="C642" s="256" t="s">
        <v>2555</v>
      </c>
      <c r="D642" s="256" t="s">
        <v>3183</v>
      </c>
      <c r="E642" s="257" t="s">
        <v>2540</v>
      </c>
      <c r="F642" s="256" t="s">
        <v>2540</v>
      </c>
      <c r="G642" s="256">
        <v>95703</v>
      </c>
      <c r="H642" s="256" t="s">
        <v>467</v>
      </c>
      <c r="I642" s="256" t="s">
        <v>345</v>
      </c>
      <c r="J642" s="256" t="s">
        <v>2541</v>
      </c>
      <c r="K642" s="257" t="s">
        <v>14352</v>
      </c>
      <c r="L642" s="256" t="s">
        <v>2542</v>
      </c>
    </row>
    <row r="643" spans="1:12" x14ac:dyDescent="0.25">
      <c r="A643" s="256" t="s">
        <v>2552</v>
      </c>
      <c r="B643" s="256" t="s">
        <v>2553</v>
      </c>
      <c r="C643" s="256" t="s">
        <v>2555</v>
      </c>
      <c r="D643" s="256" t="s">
        <v>3183</v>
      </c>
      <c r="E643" s="257" t="s">
        <v>2540</v>
      </c>
      <c r="F643" s="256" t="s">
        <v>2540</v>
      </c>
      <c r="G643" s="256">
        <v>95709</v>
      </c>
      <c r="H643" s="256" t="s">
        <v>468</v>
      </c>
      <c r="I643" s="256" t="s">
        <v>345</v>
      </c>
      <c r="J643" s="256" t="s">
        <v>2541</v>
      </c>
      <c r="K643" s="257" t="s">
        <v>13280</v>
      </c>
      <c r="L643" s="256" t="s">
        <v>2542</v>
      </c>
    </row>
    <row r="644" spans="1:12" x14ac:dyDescent="0.25">
      <c r="A644" s="256" t="s">
        <v>2552</v>
      </c>
      <c r="B644" s="256" t="s">
        <v>2553</v>
      </c>
      <c r="C644" s="256" t="s">
        <v>2555</v>
      </c>
      <c r="D644" s="256" t="s">
        <v>3183</v>
      </c>
      <c r="E644" s="257" t="s">
        <v>2540</v>
      </c>
      <c r="F644" s="256" t="s">
        <v>2540</v>
      </c>
      <c r="G644" s="256">
        <v>95715</v>
      </c>
      <c r="H644" s="256" t="s">
        <v>469</v>
      </c>
      <c r="I644" s="256" t="s">
        <v>345</v>
      </c>
      <c r="J644" s="256" t="s">
        <v>2541</v>
      </c>
      <c r="K644" s="257" t="s">
        <v>14353</v>
      </c>
      <c r="L644" s="256" t="s">
        <v>2542</v>
      </c>
    </row>
    <row r="645" spans="1:12" x14ac:dyDescent="0.25">
      <c r="A645" s="256" t="s">
        <v>2552</v>
      </c>
      <c r="B645" s="256" t="s">
        <v>2553</v>
      </c>
      <c r="C645" s="256" t="s">
        <v>2555</v>
      </c>
      <c r="D645" s="256" t="s">
        <v>3183</v>
      </c>
      <c r="E645" s="257" t="s">
        <v>2540</v>
      </c>
      <c r="F645" s="256" t="s">
        <v>2540</v>
      </c>
      <c r="G645" s="256">
        <v>95721</v>
      </c>
      <c r="H645" s="256" t="s">
        <v>470</v>
      </c>
      <c r="I645" s="256" t="s">
        <v>345</v>
      </c>
      <c r="J645" s="256" t="s">
        <v>2541</v>
      </c>
      <c r="K645" s="257" t="s">
        <v>14354</v>
      </c>
      <c r="L645" s="256" t="s">
        <v>2542</v>
      </c>
    </row>
    <row r="646" spans="1:12" x14ac:dyDescent="0.25">
      <c r="A646" s="256" t="s">
        <v>2552</v>
      </c>
      <c r="B646" s="256" t="s">
        <v>2553</v>
      </c>
      <c r="C646" s="256" t="s">
        <v>2555</v>
      </c>
      <c r="D646" s="256" t="s">
        <v>3183</v>
      </c>
      <c r="E646" s="257" t="s">
        <v>2540</v>
      </c>
      <c r="F646" s="256" t="s">
        <v>2540</v>
      </c>
      <c r="G646" s="256">
        <v>95873</v>
      </c>
      <c r="H646" s="256" t="s">
        <v>471</v>
      </c>
      <c r="I646" s="256" t="s">
        <v>345</v>
      </c>
      <c r="J646" s="256" t="s">
        <v>2541</v>
      </c>
      <c r="K646" s="257" t="s">
        <v>4931</v>
      </c>
      <c r="L646" s="256" t="s">
        <v>2542</v>
      </c>
    </row>
    <row r="647" spans="1:12" x14ac:dyDescent="0.25">
      <c r="A647" s="256" t="s">
        <v>2552</v>
      </c>
      <c r="B647" s="256" t="s">
        <v>2553</v>
      </c>
      <c r="C647" s="256" t="s">
        <v>2555</v>
      </c>
      <c r="D647" s="256" t="s">
        <v>3183</v>
      </c>
      <c r="E647" s="257" t="s">
        <v>2540</v>
      </c>
      <c r="F647" s="256" t="s">
        <v>2540</v>
      </c>
      <c r="G647" s="256">
        <v>96014</v>
      </c>
      <c r="H647" s="256" t="s">
        <v>472</v>
      </c>
      <c r="I647" s="256" t="s">
        <v>345</v>
      </c>
      <c r="J647" s="256" t="s">
        <v>2541</v>
      </c>
      <c r="K647" s="257" t="s">
        <v>13396</v>
      </c>
      <c r="L647" s="256" t="s">
        <v>2542</v>
      </c>
    </row>
    <row r="648" spans="1:12" x14ac:dyDescent="0.25">
      <c r="A648" s="256" t="s">
        <v>2552</v>
      </c>
      <c r="B648" s="256" t="s">
        <v>2553</v>
      </c>
      <c r="C648" s="256" t="s">
        <v>2555</v>
      </c>
      <c r="D648" s="256" t="s">
        <v>3183</v>
      </c>
      <c r="E648" s="257" t="s">
        <v>2540</v>
      </c>
      <c r="F648" s="256" t="s">
        <v>2540</v>
      </c>
      <c r="G648" s="256">
        <v>96021</v>
      </c>
      <c r="H648" s="256" t="s">
        <v>473</v>
      </c>
      <c r="I648" s="256" t="s">
        <v>345</v>
      </c>
      <c r="J648" s="256" t="s">
        <v>2541</v>
      </c>
      <c r="K648" s="257" t="s">
        <v>14355</v>
      </c>
      <c r="L648" s="256" t="s">
        <v>2542</v>
      </c>
    </row>
    <row r="649" spans="1:12" x14ac:dyDescent="0.25">
      <c r="A649" s="256" t="s">
        <v>2552</v>
      </c>
      <c r="B649" s="256" t="s">
        <v>2553</v>
      </c>
      <c r="C649" s="256" t="s">
        <v>2555</v>
      </c>
      <c r="D649" s="256" t="s">
        <v>3183</v>
      </c>
      <c r="E649" s="257" t="s">
        <v>2540</v>
      </c>
      <c r="F649" s="256" t="s">
        <v>2540</v>
      </c>
      <c r="G649" s="256">
        <v>96029</v>
      </c>
      <c r="H649" s="256" t="s">
        <v>474</v>
      </c>
      <c r="I649" s="256" t="s">
        <v>345</v>
      </c>
      <c r="J649" s="256" t="s">
        <v>2541</v>
      </c>
      <c r="K649" s="257" t="s">
        <v>14356</v>
      </c>
      <c r="L649" s="256" t="s">
        <v>2542</v>
      </c>
    </row>
    <row r="650" spans="1:12" x14ac:dyDescent="0.25">
      <c r="A650" s="256" t="s">
        <v>2552</v>
      </c>
      <c r="B650" s="256" t="s">
        <v>2553</v>
      </c>
      <c r="C650" s="256" t="s">
        <v>2555</v>
      </c>
      <c r="D650" s="256" t="s">
        <v>3183</v>
      </c>
      <c r="E650" s="257" t="s">
        <v>2540</v>
      </c>
      <c r="F650" s="256" t="s">
        <v>2540</v>
      </c>
      <c r="G650" s="256">
        <v>96036</v>
      </c>
      <c r="H650" s="256" t="s">
        <v>475</v>
      </c>
      <c r="I650" s="256" t="s">
        <v>345</v>
      </c>
      <c r="J650" s="256" t="s">
        <v>2541</v>
      </c>
      <c r="K650" s="257" t="s">
        <v>13297</v>
      </c>
      <c r="L650" s="256" t="s">
        <v>2542</v>
      </c>
    </row>
    <row r="651" spans="1:12" x14ac:dyDescent="0.25">
      <c r="A651" s="256" t="s">
        <v>2552</v>
      </c>
      <c r="B651" s="256" t="s">
        <v>2553</v>
      </c>
      <c r="C651" s="256" t="s">
        <v>2555</v>
      </c>
      <c r="D651" s="256" t="s">
        <v>3183</v>
      </c>
      <c r="E651" s="257" t="s">
        <v>2540</v>
      </c>
      <c r="F651" s="256" t="s">
        <v>2540</v>
      </c>
      <c r="G651" s="256">
        <v>96155</v>
      </c>
      <c r="H651" s="256" t="s">
        <v>476</v>
      </c>
      <c r="I651" s="256" t="s">
        <v>345</v>
      </c>
      <c r="J651" s="256" t="s">
        <v>2541</v>
      </c>
      <c r="K651" s="257" t="s">
        <v>14357</v>
      </c>
      <c r="L651" s="256" t="s">
        <v>2542</v>
      </c>
    </row>
    <row r="652" spans="1:12" x14ac:dyDescent="0.25">
      <c r="A652" s="256" t="s">
        <v>2552</v>
      </c>
      <c r="B652" s="256" t="s">
        <v>2553</v>
      </c>
      <c r="C652" s="256" t="s">
        <v>2555</v>
      </c>
      <c r="D652" s="256" t="s">
        <v>3183</v>
      </c>
      <c r="E652" s="257" t="s">
        <v>2540</v>
      </c>
      <c r="F652" s="256" t="s">
        <v>2540</v>
      </c>
      <c r="G652" s="256">
        <v>96156</v>
      </c>
      <c r="H652" s="256" t="s">
        <v>477</v>
      </c>
      <c r="I652" s="256" t="s">
        <v>345</v>
      </c>
      <c r="J652" s="256" t="s">
        <v>2541</v>
      </c>
      <c r="K652" s="257" t="s">
        <v>14358</v>
      </c>
      <c r="L652" s="256" t="s">
        <v>2542</v>
      </c>
    </row>
    <row r="653" spans="1:12" x14ac:dyDescent="0.25">
      <c r="A653" s="256" t="s">
        <v>2552</v>
      </c>
      <c r="B653" s="256" t="s">
        <v>2553</v>
      </c>
      <c r="C653" s="256" t="s">
        <v>2555</v>
      </c>
      <c r="D653" s="256" t="s">
        <v>3183</v>
      </c>
      <c r="E653" s="257" t="s">
        <v>2540</v>
      </c>
      <c r="F653" s="256" t="s">
        <v>2540</v>
      </c>
      <c r="G653" s="256">
        <v>96159</v>
      </c>
      <c r="H653" s="256" t="s">
        <v>478</v>
      </c>
      <c r="I653" s="256" t="s">
        <v>345</v>
      </c>
      <c r="J653" s="256" t="s">
        <v>2541</v>
      </c>
      <c r="K653" s="257" t="s">
        <v>13512</v>
      </c>
      <c r="L653" s="256" t="s">
        <v>2542</v>
      </c>
    </row>
    <row r="654" spans="1:12" x14ac:dyDescent="0.25">
      <c r="A654" s="256" t="s">
        <v>2552</v>
      </c>
      <c r="B654" s="256" t="s">
        <v>2553</v>
      </c>
      <c r="C654" s="256" t="s">
        <v>2555</v>
      </c>
      <c r="D654" s="256" t="s">
        <v>3183</v>
      </c>
      <c r="E654" s="257" t="s">
        <v>2540</v>
      </c>
      <c r="F654" s="256" t="s">
        <v>2540</v>
      </c>
      <c r="G654" s="256">
        <v>96246</v>
      </c>
      <c r="H654" s="256" t="s">
        <v>479</v>
      </c>
      <c r="I654" s="256" t="s">
        <v>345</v>
      </c>
      <c r="J654" s="256" t="s">
        <v>2541</v>
      </c>
      <c r="K654" s="257" t="s">
        <v>5047</v>
      </c>
      <c r="L654" s="256" t="s">
        <v>2542</v>
      </c>
    </row>
    <row r="655" spans="1:12" x14ac:dyDescent="0.25">
      <c r="A655" s="256" t="s">
        <v>2552</v>
      </c>
      <c r="B655" s="256" t="s">
        <v>2553</v>
      </c>
      <c r="C655" s="256" t="s">
        <v>2555</v>
      </c>
      <c r="D655" s="256" t="s">
        <v>3183</v>
      </c>
      <c r="E655" s="257" t="s">
        <v>2540</v>
      </c>
      <c r="F655" s="256" t="s">
        <v>2540</v>
      </c>
      <c r="G655" s="256">
        <v>96464</v>
      </c>
      <c r="H655" s="256" t="s">
        <v>480</v>
      </c>
      <c r="I655" s="256" t="s">
        <v>345</v>
      </c>
      <c r="J655" s="256" t="s">
        <v>2541</v>
      </c>
      <c r="K655" s="257" t="s">
        <v>13717</v>
      </c>
      <c r="L655" s="256" t="s">
        <v>2542</v>
      </c>
    </row>
    <row r="656" spans="1:12" x14ac:dyDescent="0.25">
      <c r="A656" s="256" t="s">
        <v>2552</v>
      </c>
      <c r="B656" s="256" t="s">
        <v>2553</v>
      </c>
      <c r="C656" s="256" t="s">
        <v>2555</v>
      </c>
      <c r="D656" s="256" t="s">
        <v>3183</v>
      </c>
      <c r="E656" s="257" t="s">
        <v>2540</v>
      </c>
      <c r="F656" s="256" t="s">
        <v>2540</v>
      </c>
      <c r="G656" s="256">
        <v>98765</v>
      </c>
      <c r="H656" s="256" t="s">
        <v>481</v>
      </c>
      <c r="I656" s="256" t="s">
        <v>345</v>
      </c>
      <c r="J656" s="256" t="s">
        <v>2556</v>
      </c>
      <c r="K656" s="257" t="s">
        <v>4834</v>
      </c>
      <c r="L656" s="256" t="s">
        <v>2542</v>
      </c>
    </row>
    <row r="657" spans="1:12" x14ac:dyDescent="0.25">
      <c r="A657" s="256" t="s">
        <v>2552</v>
      </c>
      <c r="B657" s="256" t="s">
        <v>2553</v>
      </c>
      <c r="C657" s="256" t="s">
        <v>2555</v>
      </c>
      <c r="D657" s="256" t="s">
        <v>3183</v>
      </c>
      <c r="E657" s="257" t="s">
        <v>2540</v>
      </c>
      <c r="F657" s="256" t="s">
        <v>2540</v>
      </c>
      <c r="G657" s="256">
        <v>99834</v>
      </c>
      <c r="H657" s="256" t="s">
        <v>482</v>
      </c>
      <c r="I657" s="256" t="s">
        <v>345</v>
      </c>
      <c r="J657" s="256" t="s">
        <v>2541</v>
      </c>
      <c r="K657" s="257" t="s">
        <v>4732</v>
      </c>
      <c r="L657" s="256" t="s">
        <v>2542</v>
      </c>
    </row>
    <row r="658" spans="1:12" x14ac:dyDescent="0.25">
      <c r="A658" s="256" t="s">
        <v>2552</v>
      </c>
      <c r="B658" s="256" t="s">
        <v>2553</v>
      </c>
      <c r="C658" s="256" t="s">
        <v>2555</v>
      </c>
      <c r="D658" s="256" t="s">
        <v>3183</v>
      </c>
      <c r="E658" s="257" t="s">
        <v>2540</v>
      </c>
      <c r="F658" s="256" t="s">
        <v>2540</v>
      </c>
      <c r="G658" s="256">
        <v>100642</v>
      </c>
      <c r="H658" s="256" t="s">
        <v>2773</v>
      </c>
      <c r="I658" s="256" t="s">
        <v>345</v>
      </c>
      <c r="J658" s="256" t="s">
        <v>2541</v>
      </c>
      <c r="K658" s="257" t="s">
        <v>14359</v>
      </c>
      <c r="L658" s="256" t="s">
        <v>2542</v>
      </c>
    </row>
    <row r="659" spans="1:12" x14ac:dyDescent="0.25">
      <c r="A659" s="256" t="s">
        <v>2552</v>
      </c>
      <c r="B659" s="256" t="s">
        <v>2553</v>
      </c>
      <c r="C659" s="256" t="s">
        <v>2555</v>
      </c>
      <c r="D659" s="256" t="s">
        <v>3183</v>
      </c>
      <c r="E659" s="257" t="s">
        <v>2540</v>
      </c>
      <c r="F659" s="256" t="s">
        <v>2540</v>
      </c>
      <c r="G659" s="256">
        <v>100648</v>
      </c>
      <c r="H659" s="256" t="s">
        <v>2774</v>
      </c>
      <c r="I659" s="256" t="s">
        <v>345</v>
      </c>
      <c r="J659" s="256" t="s">
        <v>2541</v>
      </c>
      <c r="K659" s="257" t="s">
        <v>14360</v>
      </c>
      <c r="L659" s="256" t="s">
        <v>2542</v>
      </c>
    </row>
    <row r="660" spans="1:12" x14ac:dyDescent="0.25">
      <c r="A660" s="256" t="s">
        <v>2552</v>
      </c>
      <c r="B660" s="256" t="s">
        <v>2553</v>
      </c>
      <c r="C660" s="256" t="s">
        <v>2555</v>
      </c>
      <c r="D660" s="256" t="s">
        <v>3183</v>
      </c>
      <c r="E660" s="257" t="s">
        <v>2540</v>
      </c>
      <c r="F660" s="256" t="s">
        <v>2540</v>
      </c>
      <c r="G660" s="256">
        <v>102274</v>
      </c>
      <c r="H660" s="256" t="s">
        <v>4762</v>
      </c>
      <c r="I660" s="256" t="s">
        <v>345</v>
      </c>
      <c r="J660" s="256" t="s">
        <v>2541</v>
      </c>
      <c r="K660" s="257" t="s">
        <v>14361</v>
      </c>
      <c r="L660" s="256" t="s">
        <v>2542</v>
      </c>
    </row>
    <row r="661" spans="1:12" x14ac:dyDescent="0.25">
      <c r="A661" s="256" t="s">
        <v>2552</v>
      </c>
      <c r="B661" s="256" t="s">
        <v>2553</v>
      </c>
      <c r="C661" s="256" t="s">
        <v>2555</v>
      </c>
      <c r="D661" s="256" t="s">
        <v>3183</v>
      </c>
      <c r="E661" s="257" t="s">
        <v>2540</v>
      </c>
      <c r="F661" s="256" t="s">
        <v>2540</v>
      </c>
      <c r="G661" s="256">
        <v>104092</v>
      </c>
      <c r="H661" s="256" t="s">
        <v>5415</v>
      </c>
      <c r="I661" s="256" t="s">
        <v>345</v>
      </c>
      <c r="J661" s="256" t="s">
        <v>2545</v>
      </c>
      <c r="K661" s="257" t="s">
        <v>4761</v>
      </c>
      <c r="L661" s="256" t="s">
        <v>2542</v>
      </c>
    </row>
    <row r="662" spans="1:12" x14ac:dyDescent="0.25">
      <c r="A662" s="256" t="s">
        <v>2552</v>
      </c>
      <c r="B662" s="256" t="s">
        <v>2553</v>
      </c>
      <c r="C662" s="256" t="s">
        <v>2555</v>
      </c>
      <c r="D662" s="256" t="s">
        <v>3183</v>
      </c>
      <c r="E662" s="257" t="s">
        <v>2540</v>
      </c>
      <c r="F662" s="256" t="s">
        <v>2540</v>
      </c>
      <c r="G662" s="256">
        <v>104098</v>
      </c>
      <c r="H662" s="256" t="s">
        <v>5416</v>
      </c>
      <c r="I662" s="256" t="s">
        <v>345</v>
      </c>
      <c r="J662" s="256" t="s">
        <v>2545</v>
      </c>
      <c r="K662" s="257" t="s">
        <v>4727</v>
      </c>
      <c r="L662" s="256" t="s">
        <v>2542</v>
      </c>
    </row>
    <row r="663" spans="1:12" x14ac:dyDescent="0.25">
      <c r="A663" s="256" t="s">
        <v>2552</v>
      </c>
      <c r="B663" s="256" t="s">
        <v>2553</v>
      </c>
      <c r="C663" s="256" t="s">
        <v>2557</v>
      </c>
      <c r="D663" s="256" t="s">
        <v>3184</v>
      </c>
      <c r="E663" s="257" t="s">
        <v>2540</v>
      </c>
      <c r="F663" s="256" t="s">
        <v>2540</v>
      </c>
      <c r="G663" s="256">
        <v>5089</v>
      </c>
      <c r="H663" s="256" t="s">
        <v>483</v>
      </c>
      <c r="I663" s="256" t="s">
        <v>484</v>
      </c>
      <c r="J663" s="256" t="s">
        <v>2541</v>
      </c>
      <c r="K663" s="257" t="s">
        <v>14362</v>
      </c>
      <c r="L663" s="256" t="s">
        <v>2542</v>
      </c>
    </row>
    <row r="664" spans="1:12" x14ac:dyDescent="0.25">
      <c r="A664" s="256" t="s">
        <v>2552</v>
      </c>
      <c r="B664" s="256" t="s">
        <v>2553</v>
      </c>
      <c r="C664" s="256" t="s">
        <v>2557</v>
      </c>
      <c r="D664" s="256" t="s">
        <v>3184</v>
      </c>
      <c r="E664" s="257" t="s">
        <v>2540</v>
      </c>
      <c r="F664" s="256" t="s">
        <v>2540</v>
      </c>
      <c r="G664" s="256">
        <v>5627</v>
      </c>
      <c r="H664" s="256" t="s">
        <v>485</v>
      </c>
      <c r="I664" s="256" t="s">
        <v>484</v>
      </c>
      <c r="J664" s="256" t="s">
        <v>2541</v>
      </c>
      <c r="K664" s="257" t="s">
        <v>14363</v>
      </c>
      <c r="L664" s="256" t="s">
        <v>2542</v>
      </c>
    </row>
    <row r="665" spans="1:12" x14ac:dyDescent="0.25">
      <c r="A665" s="256" t="s">
        <v>2552</v>
      </c>
      <c r="B665" s="256" t="s">
        <v>2553</v>
      </c>
      <c r="C665" s="256" t="s">
        <v>2557</v>
      </c>
      <c r="D665" s="256" t="s">
        <v>3184</v>
      </c>
      <c r="E665" s="257" t="s">
        <v>2540</v>
      </c>
      <c r="F665" s="256" t="s">
        <v>2540</v>
      </c>
      <c r="G665" s="256">
        <v>5628</v>
      </c>
      <c r="H665" s="256" t="s">
        <v>486</v>
      </c>
      <c r="I665" s="256" t="s">
        <v>484</v>
      </c>
      <c r="J665" s="256" t="s">
        <v>2541</v>
      </c>
      <c r="K665" s="257" t="s">
        <v>4795</v>
      </c>
      <c r="L665" s="256" t="s">
        <v>2542</v>
      </c>
    </row>
    <row r="666" spans="1:12" x14ac:dyDescent="0.25">
      <c r="A666" s="256" t="s">
        <v>2552</v>
      </c>
      <c r="B666" s="256" t="s">
        <v>2553</v>
      </c>
      <c r="C666" s="256" t="s">
        <v>2557</v>
      </c>
      <c r="D666" s="256" t="s">
        <v>3184</v>
      </c>
      <c r="E666" s="257" t="s">
        <v>2540</v>
      </c>
      <c r="F666" s="256" t="s">
        <v>2540</v>
      </c>
      <c r="G666" s="256">
        <v>5629</v>
      </c>
      <c r="H666" s="256" t="s">
        <v>487</v>
      </c>
      <c r="I666" s="256" t="s">
        <v>484</v>
      </c>
      <c r="J666" s="256" t="s">
        <v>2541</v>
      </c>
      <c r="K666" s="257" t="s">
        <v>14364</v>
      </c>
      <c r="L666" s="256" t="s">
        <v>2542</v>
      </c>
    </row>
    <row r="667" spans="1:12" x14ac:dyDescent="0.25">
      <c r="A667" s="256" t="s">
        <v>2552</v>
      </c>
      <c r="B667" s="256" t="s">
        <v>2553</v>
      </c>
      <c r="C667" s="256" t="s">
        <v>2557</v>
      </c>
      <c r="D667" s="256" t="s">
        <v>3184</v>
      </c>
      <c r="E667" s="257" t="s">
        <v>2540</v>
      </c>
      <c r="F667" s="256" t="s">
        <v>2540</v>
      </c>
      <c r="G667" s="256">
        <v>5630</v>
      </c>
      <c r="H667" s="256" t="s">
        <v>488</v>
      </c>
      <c r="I667" s="256" t="s">
        <v>484</v>
      </c>
      <c r="J667" s="256" t="s">
        <v>2556</v>
      </c>
      <c r="K667" s="257" t="s">
        <v>14365</v>
      </c>
      <c r="L667" s="256" t="s">
        <v>2542</v>
      </c>
    </row>
    <row r="668" spans="1:12" x14ac:dyDescent="0.25">
      <c r="A668" s="256" t="s">
        <v>2552</v>
      </c>
      <c r="B668" s="256" t="s">
        <v>2553</v>
      </c>
      <c r="C668" s="256" t="s">
        <v>2557</v>
      </c>
      <c r="D668" s="256" t="s">
        <v>3184</v>
      </c>
      <c r="E668" s="257" t="s">
        <v>2540</v>
      </c>
      <c r="F668" s="256" t="s">
        <v>2540</v>
      </c>
      <c r="G668" s="256">
        <v>5658</v>
      </c>
      <c r="H668" s="256" t="s">
        <v>489</v>
      </c>
      <c r="I668" s="256" t="s">
        <v>484</v>
      </c>
      <c r="J668" s="256" t="s">
        <v>2541</v>
      </c>
      <c r="K668" s="257" t="s">
        <v>14366</v>
      </c>
      <c r="L668" s="256" t="s">
        <v>2542</v>
      </c>
    </row>
    <row r="669" spans="1:12" x14ac:dyDescent="0.25">
      <c r="A669" s="256" t="s">
        <v>2552</v>
      </c>
      <c r="B669" s="256" t="s">
        <v>2553</v>
      </c>
      <c r="C669" s="256" t="s">
        <v>2557</v>
      </c>
      <c r="D669" s="256" t="s">
        <v>3184</v>
      </c>
      <c r="E669" s="257" t="s">
        <v>2540</v>
      </c>
      <c r="F669" s="256" t="s">
        <v>2540</v>
      </c>
      <c r="G669" s="256">
        <v>5664</v>
      </c>
      <c r="H669" s="256" t="s">
        <v>490</v>
      </c>
      <c r="I669" s="256" t="s">
        <v>484</v>
      </c>
      <c r="J669" s="256" t="s">
        <v>2541</v>
      </c>
      <c r="K669" s="257" t="s">
        <v>14367</v>
      </c>
      <c r="L669" s="256" t="s">
        <v>2542</v>
      </c>
    </row>
    <row r="670" spans="1:12" x14ac:dyDescent="0.25">
      <c r="A670" s="256" t="s">
        <v>2552</v>
      </c>
      <c r="B670" s="256" t="s">
        <v>2553</v>
      </c>
      <c r="C670" s="256" t="s">
        <v>2557</v>
      </c>
      <c r="D670" s="256" t="s">
        <v>3184</v>
      </c>
      <c r="E670" s="257" t="s">
        <v>2540</v>
      </c>
      <c r="F670" s="256" t="s">
        <v>2540</v>
      </c>
      <c r="G670" s="256">
        <v>5667</v>
      </c>
      <c r="H670" s="256" t="s">
        <v>491</v>
      </c>
      <c r="I670" s="256" t="s">
        <v>484</v>
      </c>
      <c r="J670" s="256" t="s">
        <v>2541</v>
      </c>
      <c r="K670" s="257" t="s">
        <v>14368</v>
      </c>
      <c r="L670" s="256" t="s">
        <v>2542</v>
      </c>
    </row>
    <row r="671" spans="1:12" x14ac:dyDescent="0.25">
      <c r="A671" s="256" t="s">
        <v>2552</v>
      </c>
      <c r="B671" s="256" t="s">
        <v>2553</v>
      </c>
      <c r="C671" s="256" t="s">
        <v>2557</v>
      </c>
      <c r="D671" s="256" t="s">
        <v>3184</v>
      </c>
      <c r="E671" s="257" t="s">
        <v>2540</v>
      </c>
      <c r="F671" s="256" t="s">
        <v>2540</v>
      </c>
      <c r="G671" s="256">
        <v>5668</v>
      </c>
      <c r="H671" s="256" t="s">
        <v>492</v>
      </c>
      <c r="I671" s="256" t="s">
        <v>484</v>
      </c>
      <c r="J671" s="256" t="s">
        <v>2556</v>
      </c>
      <c r="K671" s="257" t="s">
        <v>14369</v>
      </c>
      <c r="L671" s="256" t="s">
        <v>2542</v>
      </c>
    </row>
    <row r="672" spans="1:12" x14ac:dyDescent="0.25">
      <c r="A672" s="256" t="s">
        <v>2552</v>
      </c>
      <c r="B672" s="256" t="s">
        <v>2553</v>
      </c>
      <c r="C672" s="256" t="s">
        <v>2557</v>
      </c>
      <c r="D672" s="256" t="s">
        <v>3184</v>
      </c>
      <c r="E672" s="257" t="s">
        <v>2540</v>
      </c>
      <c r="F672" s="256" t="s">
        <v>2540</v>
      </c>
      <c r="G672" s="256">
        <v>5674</v>
      </c>
      <c r="H672" s="256" t="s">
        <v>493</v>
      </c>
      <c r="I672" s="256" t="s">
        <v>484</v>
      </c>
      <c r="J672" s="256" t="s">
        <v>2541</v>
      </c>
      <c r="K672" s="257" t="s">
        <v>14370</v>
      </c>
      <c r="L672" s="256" t="s">
        <v>2542</v>
      </c>
    </row>
    <row r="673" spans="1:12" x14ac:dyDescent="0.25">
      <c r="A673" s="256" t="s">
        <v>2552</v>
      </c>
      <c r="B673" s="256" t="s">
        <v>2553</v>
      </c>
      <c r="C673" s="256" t="s">
        <v>2557</v>
      </c>
      <c r="D673" s="256" t="s">
        <v>3184</v>
      </c>
      <c r="E673" s="257" t="s">
        <v>2540</v>
      </c>
      <c r="F673" s="256" t="s">
        <v>2540</v>
      </c>
      <c r="G673" s="256">
        <v>5692</v>
      </c>
      <c r="H673" s="256" t="s">
        <v>494</v>
      </c>
      <c r="I673" s="256" t="s">
        <v>484</v>
      </c>
      <c r="J673" s="256" t="s">
        <v>2545</v>
      </c>
      <c r="K673" s="257" t="s">
        <v>4792</v>
      </c>
      <c r="L673" s="256" t="s">
        <v>2542</v>
      </c>
    </row>
    <row r="674" spans="1:12" x14ac:dyDescent="0.25">
      <c r="A674" s="256" t="s">
        <v>2552</v>
      </c>
      <c r="B674" s="256" t="s">
        <v>2553</v>
      </c>
      <c r="C674" s="256" t="s">
        <v>2557</v>
      </c>
      <c r="D674" s="256" t="s">
        <v>3184</v>
      </c>
      <c r="E674" s="257" t="s">
        <v>2540</v>
      </c>
      <c r="F674" s="256" t="s">
        <v>2540</v>
      </c>
      <c r="G674" s="256">
        <v>5693</v>
      </c>
      <c r="H674" s="256" t="s">
        <v>495</v>
      </c>
      <c r="I674" s="256" t="s">
        <v>484</v>
      </c>
      <c r="J674" s="256" t="s">
        <v>2556</v>
      </c>
      <c r="K674" s="257" t="s">
        <v>13607</v>
      </c>
      <c r="L674" s="256" t="s">
        <v>2542</v>
      </c>
    </row>
    <row r="675" spans="1:12" x14ac:dyDescent="0.25">
      <c r="A675" s="256" t="s">
        <v>2552</v>
      </c>
      <c r="B675" s="256" t="s">
        <v>2553</v>
      </c>
      <c r="C675" s="256" t="s">
        <v>2557</v>
      </c>
      <c r="D675" s="256" t="s">
        <v>3184</v>
      </c>
      <c r="E675" s="257" t="s">
        <v>2540</v>
      </c>
      <c r="F675" s="256" t="s">
        <v>2540</v>
      </c>
      <c r="G675" s="256">
        <v>5695</v>
      </c>
      <c r="H675" s="256" t="s">
        <v>496</v>
      </c>
      <c r="I675" s="256" t="s">
        <v>484</v>
      </c>
      <c r="J675" s="256" t="s">
        <v>2541</v>
      </c>
      <c r="K675" s="257" t="s">
        <v>14371</v>
      </c>
      <c r="L675" s="256" t="s">
        <v>2542</v>
      </c>
    </row>
    <row r="676" spans="1:12" x14ac:dyDescent="0.25">
      <c r="A676" s="256" t="s">
        <v>2552</v>
      </c>
      <c r="B676" s="256" t="s">
        <v>2553</v>
      </c>
      <c r="C676" s="256" t="s">
        <v>2557</v>
      </c>
      <c r="D676" s="256" t="s">
        <v>3184</v>
      </c>
      <c r="E676" s="257" t="s">
        <v>2540</v>
      </c>
      <c r="F676" s="256" t="s">
        <v>2540</v>
      </c>
      <c r="G676" s="256">
        <v>5703</v>
      </c>
      <c r="H676" s="256" t="s">
        <v>497</v>
      </c>
      <c r="I676" s="256" t="s">
        <v>484</v>
      </c>
      <c r="J676" s="256" t="s">
        <v>2545</v>
      </c>
      <c r="K676" s="257" t="s">
        <v>4651</v>
      </c>
      <c r="L676" s="256" t="s">
        <v>2542</v>
      </c>
    </row>
    <row r="677" spans="1:12" x14ac:dyDescent="0.25">
      <c r="A677" s="256" t="s">
        <v>2552</v>
      </c>
      <c r="B677" s="256" t="s">
        <v>2553</v>
      </c>
      <c r="C677" s="256" t="s">
        <v>2557</v>
      </c>
      <c r="D677" s="256" t="s">
        <v>3184</v>
      </c>
      <c r="E677" s="257" t="s">
        <v>2540</v>
      </c>
      <c r="F677" s="256" t="s">
        <v>2540</v>
      </c>
      <c r="G677" s="256">
        <v>5705</v>
      </c>
      <c r="H677" s="256" t="s">
        <v>498</v>
      </c>
      <c r="I677" s="256" t="s">
        <v>484</v>
      </c>
      <c r="J677" s="256" t="s">
        <v>2541</v>
      </c>
      <c r="K677" s="257" t="s">
        <v>14372</v>
      </c>
      <c r="L677" s="256" t="s">
        <v>2542</v>
      </c>
    </row>
    <row r="678" spans="1:12" x14ac:dyDescent="0.25">
      <c r="A678" s="256" t="s">
        <v>2552</v>
      </c>
      <c r="B678" s="256" t="s">
        <v>2553</v>
      </c>
      <c r="C678" s="256" t="s">
        <v>2557</v>
      </c>
      <c r="D678" s="256" t="s">
        <v>3184</v>
      </c>
      <c r="E678" s="257" t="s">
        <v>2540</v>
      </c>
      <c r="F678" s="256" t="s">
        <v>2540</v>
      </c>
      <c r="G678" s="256">
        <v>5707</v>
      </c>
      <c r="H678" s="256" t="s">
        <v>499</v>
      </c>
      <c r="I678" s="256" t="s">
        <v>484</v>
      </c>
      <c r="J678" s="256" t="s">
        <v>2541</v>
      </c>
      <c r="K678" s="257" t="s">
        <v>14373</v>
      </c>
      <c r="L678" s="256" t="s">
        <v>2542</v>
      </c>
    </row>
    <row r="679" spans="1:12" x14ac:dyDescent="0.25">
      <c r="A679" s="256" t="s">
        <v>2552</v>
      </c>
      <c r="B679" s="256" t="s">
        <v>2553</v>
      </c>
      <c r="C679" s="256" t="s">
        <v>2557</v>
      </c>
      <c r="D679" s="256" t="s">
        <v>3184</v>
      </c>
      <c r="E679" s="257" t="s">
        <v>2540</v>
      </c>
      <c r="F679" s="256" t="s">
        <v>2540</v>
      </c>
      <c r="G679" s="256">
        <v>5710</v>
      </c>
      <c r="H679" s="256" t="s">
        <v>500</v>
      </c>
      <c r="I679" s="256" t="s">
        <v>484</v>
      </c>
      <c r="J679" s="256" t="s">
        <v>2541</v>
      </c>
      <c r="K679" s="257" t="s">
        <v>14374</v>
      </c>
      <c r="L679" s="256" t="s">
        <v>2542</v>
      </c>
    </row>
    <row r="680" spans="1:12" x14ac:dyDescent="0.25">
      <c r="A680" s="256" t="s">
        <v>2552</v>
      </c>
      <c r="B680" s="256" t="s">
        <v>2553</v>
      </c>
      <c r="C680" s="256" t="s">
        <v>2557</v>
      </c>
      <c r="D680" s="256" t="s">
        <v>3184</v>
      </c>
      <c r="E680" s="257" t="s">
        <v>2540</v>
      </c>
      <c r="F680" s="256" t="s">
        <v>2540</v>
      </c>
      <c r="G680" s="256">
        <v>5711</v>
      </c>
      <c r="H680" s="256" t="s">
        <v>501</v>
      </c>
      <c r="I680" s="256" t="s">
        <v>484</v>
      </c>
      <c r="J680" s="256" t="s">
        <v>2556</v>
      </c>
      <c r="K680" s="257" t="s">
        <v>14375</v>
      </c>
      <c r="L680" s="256" t="s">
        <v>2542</v>
      </c>
    </row>
    <row r="681" spans="1:12" x14ac:dyDescent="0.25">
      <c r="A681" s="256" t="s">
        <v>2552</v>
      </c>
      <c r="B681" s="256" t="s">
        <v>2553</v>
      </c>
      <c r="C681" s="256" t="s">
        <v>2557</v>
      </c>
      <c r="D681" s="256" t="s">
        <v>3184</v>
      </c>
      <c r="E681" s="257" t="s">
        <v>2540</v>
      </c>
      <c r="F681" s="256" t="s">
        <v>2540</v>
      </c>
      <c r="G681" s="256">
        <v>5714</v>
      </c>
      <c r="H681" s="256" t="s">
        <v>502</v>
      </c>
      <c r="I681" s="256" t="s">
        <v>484</v>
      </c>
      <c r="J681" s="256" t="s">
        <v>2541</v>
      </c>
      <c r="K681" s="257" t="s">
        <v>13959</v>
      </c>
      <c r="L681" s="256" t="s">
        <v>2542</v>
      </c>
    </row>
    <row r="682" spans="1:12" x14ac:dyDescent="0.25">
      <c r="A682" s="256" t="s">
        <v>2552</v>
      </c>
      <c r="B682" s="256" t="s">
        <v>2553</v>
      </c>
      <c r="C682" s="256" t="s">
        <v>2557</v>
      </c>
      <c r="D682" s="256" t="s">
        <v>3184</v>
      </c>
      <c r="E682" s="257" t="s">
        <v>2540</v>
      </c>
      <c r="F682" s="256" t="s">
        <v>2540</v>
      </c>
      <c r="G682" s="256">
        <v>5715</v>
      </c>
      <c r="H682" s="256" t="s">
        <v>503</v>
      </c>
      <c r="I682" s="256" t="s">
        <v>484</v>
      </c>
      <c r="J682" s="256" t="s">
        <v>2556</v>
      </c>
      <c r="K682" s="257" t="s">
        <v>14376</v>
      </c>
      <c r="L682" s="256" t="s">
        <v>2542</v>
      </c>
    </row>
    <row r="683" spans="1:12" x14ac:dyDescent="0.25">
      <c r="A683" s="256" t="s">
        <v>2552</v>
      </c>
      <c r="B683" s="256" t="s">
        <v>2553</v>
      </c>
      <c r="C683" s="256" t="s">
        <v>2557</v>
      </c>
      <c r="D683" s="256" t="s">
        <v>3184</v>
      </c>
      <c r="E683" s="257" t="s">
        <v>2540</v>
      </c>
      <c r="F683" s="256" t="s">
        <v>2540</v>
      </c>
      <c r="G683" s="256">
        <v>5718</v>
      </c>
      <c r="H683" s="256" t="s">
        <v>504</v>
      </c>
      <c r="I683" s="256" t="s">
        <v>484</v>
      </c>
      <c r="J683" s="256" t="s">
        <v>2556</v>
      </c>
      <c r="K683" s="257" t="s">
        <v>14377</v>
      </c>
      <c r="L683" s="256" t="s">
        <v>2542</v>
      </c>
    </row>
    <row r="684" spans="1:12" x14ac:dyDescent="0.25">
      <c r="A684" s="256" t="s">
        <v>2552</v>
      </c>
      <c r="B684" s="256" t="s">
        <v>2553</v>
      </c>
      <c r="C684" s="256" t="s">
        <v>2557</v>
      </c>
      <c r="D684" s="256" t="s">
        <v>3184</v>
      </c>
      <c r="E684" s="257" t="s">
        <v>2540</v>
      </c>
      <c r="F684" s="256" t="s">
        <v>2540</v>
      </c>
      <c r="G684" s="256">
        <v>5721</v>
      </c>
      <c r="H684" s="256" t="s">
        <v>505</v>
      </c>
      <c r="I684" s="256" t="s">
        <v>484</v>
      </c>
      <c r="J684" s="256" t="s">
        <v>2556</v>
      </c>
      <c r="K684" s="257" t="s">
        <v>14378</v>
      </c>
      <c r="L684" s="256" t="s">
        <v>2542</v>
      </c>
    </row>
    <row r="685" spans="1:12" x14ac:dyDescent="0.25">
      <c r="A685" s="256" t="s">
        <v>2552</v>
      </c>
      <c r="B685" s="256" t="s">
        <v>2553</v>
      </c>
      <c r="C685" s="256" t="s">
        <v>2557</v>
      </c>
      <c r="D685" s="256" t="s">
        <v>3184</v>
      </c>
      <c r="E685" s="257" t="s">
        <v>2540</v>
      </c>
      <c r="F685" s="256" t="s">
        <v>2540</v>
      </c>
      <c r="G685" s="256">
        <v>5722</v>
      </c>
      <c r="H685" s="256" t="s">
        <v>506</v>
      </c>
      <c r="I685" s="256" t="s">
        <v>484</v>
      </c>
      <c r="J685" s="256" t="s">
        <v>2556</v>
      </c>
      <c r="K685" s="257" t="s">
        <v>14379</v>
      </c>
      <c r="L685" s="256" t="s">
        <v>2542</v>
      </c>
    </row>
    <row r="686" spans="1:12" x14ac:dyDescent="0.25">
      <c r="A686" s="256" t="s">
        <v>2552</v>
      </c>
      <c r="B686" s="256" t="s">
        <v>2553</v>
      </c>
      <c r="C686" s="256" t="s">
        <v>2557</v>
      </c>
      <c r="D686" s="256" t="s">
        <v>3184</v>
      </c>
      <c r="E686" s="257" t="s">
        <v>2540</v>
      </c>
      <c r="F686" s="256" t="s">
        <v>2540</v>
      </c>
      <c r="G686" s="256">
        <v>5724</v>
      </c>
      <c r="H686" s="256" t="s">
        <v>507</v>
      </c>
      <c r="I686" s="256" t="s">
        <v>484</v>
      </c>
      <c r="J686" s="256" t="s">
        <v>2541</v>
      </c>
      <c r="K686" s="257" t="s">
        <v>13766</v>
      </c>
      <c r="L686" s="256" t="s">
        <v>2542</v>
      </c>
    </row>
    <row r="687" spans="1:12" x14ac:dyDescent="0.25">
      <c r="A687" s="256" t="s">
        <v>2552</v>
      </c>
      <c r="B687" s="256" t="s">
        <v>2553</v>
      </c>
      <c r="C687" s="256" t="s">
        <v>2557</v>
      </c>
      <c r="D687" s="256" t="s">
        <v>3184</v>
      </c>
      <c r="E687" s="257" t="s">
        <v>2540</v>
      </c>
      <c r="F687" s="256" t="s">
        <v>2540</v>
      </c>
      <c r="G687" s="256">
        <v>5727</v>
      </c>
      <c r="H687" s="256" t="s">
        <v>508</v>
      </c>
      <c r="I687" s="256" t="s">
        <v>484</v>
      </c>
      <c r="J687" s="256" t="s">
        <v>2541</v>
      </c>
      <c r="K687" s="257" t="s">
        <v>4992</v>
      </c>
      <c r="L687" s="256" t="s">
        <v>2542</v>
      </c>
    </row>
    <row r="688" spans="1:12" x14ac:dyDescent="0.25">
      <c r="A688" s="256" t="s">
        <v>2552</v>
      </c>
      <c r="B688" s="256" t="s">
        <v>2553</v>
      </c>
      <c r="C688" s="256" t="s">
        <v>2557</v>
      </c>
      <c r="D688" s="256" t="s">
        <v>3184</v>
      </c>
      <c r="E688" s="257" t="s">
        <v>2540</v>
      </c>
      <c r="F688" s="256" t="s">
        <v>2540</v>
      </c>
      <c r="G688" s="256">
        <v>5729</v>
      </c>
      <c r="H688" s="256" t="s">
        <v>509</v>
      </c>
      <c r="I688" s="256" t="s">
        <v>484</v>
      </c>
      <c r="J688" s="256" t="s">
        <v>2541</v>
      </c>
      <c r="K688" s="257" t="s">
        <v>14380</v>
      </c>
      <c r="L688" s="256" t="s">
        <v>2542</v>
      </c>
    </row>
    <row r="689" spans="1:12" x14ac:dyDescent="0.25">
      <c r="A689" s="256" t="s">
        <v>2552</v>
      </c>
      <c r="B689" s="256" t="s">
        <v>2553</v>
      </c>
      <c r="C689" s="256" t="s">
        <v>2557</v>
      </c>
      <c r="D689" s="256" t="s">
        <v>3184</v>
      </c>
      <c r="E689" s="257" t="s">
        <v>2540</v>
      </c>
      <c r="F689" s="256" t="s">
        <v>2540</v>
      </c>
      <c r="G689" s="256">
        <v>5730</v>
      </c>
      <c r="H689" s="256" t="s">
        <v>510</v>
      </c>
      <c r="I689" s="256" t="s">
        <v>484</v>
      </c>
      <c r="J689" s="256" t="s">
        <v>2556</v>
      </c>
      <c r="K689" s="257" t="s">
        <v>14381</v>
      </c>
      <c r="L689" s="256" t="s">
        <v>2542</v>
      </c>
    </row>
    <row r="690" spans="1:12" x14ac:dyDescent="0.25">
      <c r="A690" s="256" t="s">
        <v>2552</v>
      </c>
      <c r="B690" s="256" t="s">
        <v>2553</v>
      </c>
      <c r="C690" s="256" t="s">
        <v>2557</v>
      </c>
      <c r="D690" s="256" t="s">
        <v>3184</v>
      </c>
      <c r="E690" s="257" t="s">
        <v>2540</v>
      </c>
      <c r="F690" s="256" t="s">
        <v>2540</v>
      </c>
      <c r="G690" s="256">
        <v>5735</v>
      </c>
      <c r="H690" s="256" t="s">
        <v>511</v>
      </c>
      <c r="I690" s="256" t="s">
        <v>484</v>
      </c>
      <c r="J690" s="256" t="s">
        <v>2541</v>
      </c>
      <c r="K690" s="257" t="s">
        <v>14382</v>
      </c>
      <c r="L690" s="256" t="s">
        <v>2542</v>
      </c>
    </row>
    <row r="691" spans="1:12" x14ac:dyDescent="0.25">
      <c r="A691" s="256" t="s">
        <v>2552</v>
      </c>
      <c r="B691" s="256" t="s">
        <v>2553</v>
      </c>
      <c r="C691" s="256" t="s">
        <v>2557</v>
      </c>
      <c r="D691" s="256" t="s">
        <v>3184</v>
      </c>
      <c r="E691" s="257" t="s">
        <v>2540</v>
      </c>
      <c r="F691" s="256" t="s">
        <v>2540</v>
      </c>
      <c r="G691" s="256">
        <v>5736</v>
      </c>
      <c r="H691" s="256" t="s">
        <v>512</v>
      </c>
      <c r="I691" s="256" t="s">
        <v>484</v>
      </c>
      <c r="J691" s="256" t="s">
        <v>2556</v>
      </c>
      <c r="K691" s="257" t="s">
        <v>14383</v>
      </c>
      <c r="L691" s="256" t="s">
        <v>2542</v>
      </c>
    </row>
    <row r="692" spans="1:12" x14ac:dyDescent="0.25">
      <c r="A692" s="256" t="s">
        <v>2552</v>
      </c>
      <c r="B692" s="256" t="s">
        <v>2553</v>
      </c>
      <c r="C692" s="256" t="s">
        <v>2557</v>
      </c>
      <c r="D692" s="256" t="s">
        <v>3184</v>
      </c>
      <c r="E692" s="257" t="s">
        <v>2540</v>
      </c>
      <c r="F692" s="256" t="s">
        <v>2540</v>
      </c>
      <c r="G692" s="256">
        <v>5738</v>
      </c>
      <c r="H692" s="256" t="s">
        <v>513</v>
      </c>
      <c r="I692" s="256" t="s">
        <v>484</v>
      </c>
      <c r="J692" s="256" t="s">
        <v>2541</v>
      </c>
      <c r="K692" s="257" t="s">
        <v>14384</v>
      </c>
      <c r="L692" s="256" t="s">
        <v>2542</v>
      </c>
    </row>
    <row r="693" spans="1:12" x14ac:dyDescent="0.25">
      <c r="A693" s="256" t="s">
        <v>2552</v>
      </c>
      <c r="B693" s="256" t="s">
        <v>2553</v>
      </c>
      <c r="C693" s="256" t="s">
        <v>2557</v>
      </c>
      <c r="D693" s="256" t="s">
        <v>3184</v>
      </c>
      <c r="E693" s="257" t="s">
        <v>2540</v>
      </c>
      <c r="F693" s="256" t="s">
        <v>2540</v>
      </c>
      <c r="G693" s="256">
        <v>5739</v>
      </c>
      <c r="H693" s="256" t="s">
        <v>514</v>
      </c>
      <c r="I693" s="256" t="s">
        <v>484</v>
      </c>
      <c r="J693" s="256" t="s">
        <v>2541</v>
      </c>
      <c r="K693" s="257" t="s">
        <v>14385</v>
      </c>
      <c r="L693" s="256" t="s">
        <v>2542</v>
      </c>
    </row>
    <row r="694" spans="1:12" x14ac:dyDescent="0.25">
      <c r="A694" s="256" t="s">
        <v>2552</v>
      </c>
      <c r="B694" s="256" t="s">
        <v>2553</v>
      </c>
      <c r="C694" s="256" t="s">
        <v>2557</v>
      </c>
      <c r="D694" s="256" t="s">
        <v>3184</v>
      </c>
      <c r="E694" s="257" t="s">
        <v>2540</v>
      </c>
      <c r="F694" s="256" t="s">
        <v>2540</v>
      </c>
      <c r="G694" s="256">
        <v>5741</v>
      </c>
      <c r="H694" s="256" t="s">
        <v>515</v>
      </c>
      <c r="I694" s="256" t="s">
        <v>484</v>
      </c>
      <c r="J694" s="256" t="s">
        <v>2541</v>
      </c>
      <c r="K694" s="257" t="s">
        <v>13194</v>
      </c>
      <c r="L694" s="256" t="s">
        <v>2542</v>
      </c>
    </row>
    <row r="695" spans="1:12" x14ac:dyDescent="0.25">
      <c r="A695" s="256" t="s">
        <v>2552</v>
      </c>
      <c r="B695" s="256" t="s">
        <v>2553</v>
      </c>
      <c r="C695" s="256" t="s">
        <v>2557</v>
      </c>
      <c r="D695" s="256" t="s">
        <v>3184</v>
      </c>
      <c r="E695" s="257" t="s">
        <v>2540</v>
      </c>
      <c r="F695" s="256" t="s">
        <v>2540</v>
      </c>
      <c r="G695" s="256">
        <v>5742</v>
      </c>
      <c r="H695" s="256" t="s">
        <v>516</v>
      </c>
      <c r="I695" s="256" t="s">
        <v>484</v>
      </c>
      <c r="J695" s="256" t="s">
        <v>2556</v>
      </c>
      <c r="K695" s="257" t="s">
        <v>5549</v>
      </c>
      <c r="L695" s="256" t="s">
        <v>2542</v>
      </c>
    </row>
    <row r="696" spans="1:12" x14ac:dyDescent="0.25">
      <c r="A696" s="256" t="s">
        <v>2552</v>
      </c>
      <c r="B696" s="256" t="s">
        <v>2553</v>
      </c>
      <c r="C696" s="256" t="s">
        <v>2557</v>
      </c>
      <c r="D696" s="256" t="s">
        <v>3184</v>
      </c>
      <c r="E696" s="257" t="s">
        <v>2540</v>
      </c>
      <c r="F696" s="256" t="s">
        <v>2540</v>
      </c>
      <c r="G696" s="256">
        <v>5747</v>
      </c>
      <c r="H696" s="256" t="s">
        <v>517</v>
      </c>
      <c r="I696" s="256" t="s">
        <v>484</v>
      </c>
      <c r="J696" s="256" t="s">
        <v>2556</v>
      </c>
      <c r="K696" s="257" t="s">
        <v>14386</v>
      </c>
      <c r="L696" s="256" t="s">
        <v>2542</v>
      </c>
    </row>
    <row r="697" spans="1:12" x14ac:dyDescent="0.25">
      <c r="A697" s="256" t="s">
        <v>2552</v>
      </c>
      <c r="B697" s="256" t="s">
        <v>2553</v>
      </c>
      <c r="C697" s="256" t="s">
        <v>2557</v>
      </c>
      <c r="D697" s="256" t="s">
        <v>3184</v>
      </c>
      <c r="E697" s="257" t="s">
        <v>2540</v>
      </c>
      <c r="F697" s="256" t="s">
        <v>2540</v>
      </c>
      <c r="G697" s="256">
        <v>5751</v>
      </c>
      <c r="H697" s="256" t="s">
        <v>518</v>
      </c>
      <c r="I697" s="256" t="s">
        <v>484</v>
      </c>
      <c r="J697" s="256" t="s">
        <v>2541</v>
      </c>
      <c r="K697" s="257" t="s">
        <v>14387</v>
      </c>
      <c r="L697" s="256" t="s">
        <v>2542</v>
      </c>
    </row>
    <row r="698" spans="1:12" x14ac:dyDescent="0.25">
      <c r="A698" s="256" t="s">
        <v>2552</v>
      </c>
      <c r="B698" s="256" t="s">
        <v>2553</v>
      </c>
      <c r="C698" s="256" t="s">
        <v>2557</v>
      </c>
      <c r="D698" s="256" t="s">
        <v>3184</v>
      </c>
      <c r="E698" s="257" t="s">
        <v>2540</v>
      </c>
      <c r="F698" s="256" t="s">
        <v>2540</v>
      </c>
      <c r="G698" s="256">
        <v>5754</v>
      </c>
      <c r="H698" s="256" t="s">
        <v>519</v>
      </c>
      <c r="I698" s="256" t="s">
        <v>484</v>
      </c>
      <c r="J698" s="256" t="s">
        <v>2541</v>
      </c>
      <c r="K698" s="257" t="s">
        <v>14388</v>
      </c>
      <c r="L698" s="256" t="s">
        <v>2542</v>
      </c>
    </row>
    <row r="699" spans="1:12" x14ac:dyDescent="0.25">
      <c r="A699" s="256" t="s">
        <v>2552</v>
      </c>
      <c r="B699" s="256" t="s">
        <v>2553</v>
      </c>
      <c r="C699" s="256" t="s">
        <v>2557</v>
      </c>
      <c r="D699" s="256" t="s">
        <v>3184</v>
      </c>
      <c r="E699" s="257" t="s">
        <v>2540</v>
      </c>
      <c r="F699" s="256" t="s">
        <v>2540</v>
      </c>
      <c r="G699" s="256">
        <v>5763</v>
      </c>
      <c r="H699" s="256" t="s">
        <v>520</v>
      </c>
      <c r="I699" s="256" t="s">
        <v>484</v>
      </c>
      <c r="J699" s="256" t="s">
        <v>2541</v>
      </c>
      <c r="K699" s="257" t="s">
        <v>14389</v>
      </c>
      <c r="L699" s="256" t="s">
        <v>2542</v>
      </c>
    </row>
    <row r="700" spans="1:12" x14ac:dyDescent="0.25">
      <c r="A700" s="256" t="s">
        <v>2552</v>
      </c>
      <c r="B700" s="256" t="s">
        <v>2553</v>
      </c>
      <c r="C700" s="256" t="s">
        <v>2557</v>
      </c>
      <c r="D700" s="256" t="s">
        <v>3184</v>
      </c>
      <c r="E700" s="257" t="s">
        <v>2540</v>
      </c>
      <c r="F700" s="256" t="s">
        <v>2540</v>
      </c>
      <c r="G700" s="256">
        <v>5765</v>
      </c>
      <c r="H700" s="256" t="s">
        <v>521</v>
      </c>
      <c r="I700" s="256" t="s">
        <v>484</v>
      </c>
      <c r="J700" s="256" t="s">
        <v>2541</v>
      </c>
      <c r="K700" s="257" t="s">
        <v>5491</v>
      </c>
      <c r="L700" s="256" t="s">
        <v>2542</v>
      </c>
    </row>
    <row r="701" spans="1:12" x14ac:dyDescent="0.25">
      <c r="A701" s="256" t="s">
        <v>2552</v>
      </c>
      <c r="B701" s="256" t="s">
        <v>2553</v>
      </c>
      <c r="C701" s="256" t="s">
        <v>2557</v>
      </c>
      <c r="D701" s="256" t="s">
        <v>3184</v>
      </c>
      <c r="E701" s="257" t="s">
        <v>2540</v>
      </c>
      <c r="F701" s="256" t="s">
        <v>2540</v>
      </c>
      <c r="G701" s="256">
        <v>5766</v>
      </c>
      <c r="H701" s="256" t="s">
        <v>522</v>
      </c>
      <c r="I701" s="256" t="s">
        <v>484</v>
      </c>
      <c r="J701" s="256" t="s">
        <v>2556</v>
      </c>
      <c r="K701" s="257" t="s">
        <v>7862</v>
      </c>
      <c r="L701" s="256" t="s">
        <v>2542</v>
      </c>
    </row>
    <row r="702" spans="1:12" x14ac:dyDescent="0.25">
      <c r="A702" s="256" t="s">
        <v>2552</v>
      </c>
      <c r="B702" s="256" t="s">
        <v>2553</v>
      </c>
      <c r="C702" s="256" t="s">
        <v>2557</v>
      </c>
      <c r="D702" s="256" t="s">
        <v>3184</v>
      </c>
      <c r="E702" s="257" t="s">
        <v>2540</v>
      </c>
      <c r="F702" s="256" t="s">
        <v>2540</v>
      </c>
      <c r="G702" s="256">
        <v>5779</v>
      </c>
      <c r="H702" s="256" t="s">
        <v>523</v>
      </c>
      <c r="I702" s="256" t="s">
        <v>484</v>
      </c>
      <c r="J702" s="256" t="s">
        <v>2541</v>
      </c>
      <c r="K702" s="257" t="s">
        <v>14390</v>
      </c>
      <c r="L702" s="256" t="s">
        <v>2542</v>
      </c>
    </row>
    <row r="703" spans="1:12" x14ac:dyDescent="0.25">
      <c r="A703" s="256" t="s">
        <v>2552</v>
      </c>
      <c r="B703" s="256" t="s">
        <v>2553</v>
      </c>
      <c r="C703" s="256" t="s">
        <v>2557</v>
      </c>
      <c r="D703" s="256" t="s">
        <v>3184</v>
      </c>
      <c r="E703" s="257" t="s">
        <v>2540</v>
      </c>
      <c r="F703" s="256" t="s">
        <v>2540</v>
      </c>
      <c r="G703" s="256">
        <v>5787</v>
      </c>
      <c r="H703" s="256" t="s">
        <v>524</v>
      </c>
      <c r="I703" s="256" t="s">
        <v>484</v>
      </c>
      <c r="J703" s="256" t="s">
        <v>2556</v>
      </c>
      <c r="K703" s="257" t="s">
        <v>14391</v>
      </c>
      <c r="L703" s="256" t="s">
        <v>2542</v>
      </c>
    </row>
    <row r="704" spans="1:12" x14ac:dyDescent="0.25">
      <c r="A704" s="256" t="s">
        <v>2552</v>
      </c>
      <c r="B704" s="256" t="s">
        <v>2553</v>
      </c>
      <c r="C704" s="256" t="s">
        <v>2557</v>
      </c>
      <c r="D704" s="256" t="s">
        <v>3184</v>
      </c>
      <c r="E704" s="257" t="s">
        <v>2540</v>
      </c>
      <c r="F704" s="256" t="s">
        <v>2540</v>
      </c>
      <c r="G704" s="256">
        <v>5797</v>
      </c>
      <c r="H704" s="256" t="s">
        <v>525</v>
      </c>
      <c r="I704" s="256" t="s">
        <v>484</v>
      </c>
      <c r="J704" s="256" t="s">
        <v>2541</v>
      </c>
      <c r="K704" s="257" t="s">
        <v>7678</v>
      </c>
      <c r="L704" s="256" t="s">
        <v>2542</v>
      </c>
    </row>
    <row r="705" spans="1:12" x14ac:dyDescent="0.25">
      <c r="A705" s="256" t="s">
        <v>2552</v>
      </c>
      <c r="B705" s="256" t="s">
        <v>2553</v>
      </c>
      <c r="C705" s="256" t="s">
        <v>2557</v>
      </c>
      <c r="D705" s="256" t="s">
        <v>3184</v>
      </c>
      <c r="E705" s="257" t="s">
        <v>2540</v>
      </c>
      <c r="F705" s="256" t="s">
        <v>2540</v>
      </c>
      <c r="G705" s="256">
        <v>5800</v>
      </c>
      <c r="H705" s="256" t="s">
        <v>526</v>
      </c>
      <c r="I705" s="256" t="s">
        <v>484</v>
      </c>
      <c r="J705" s="256" t="s">
        <v>2541</v>
      </c>
      <c r="K705" s="257" t="s">
        <v>8227</v>
      </c>
      <c r="L705" s="256" t="s">
        <v>2542</v>
      </c>
    </row>
    <row r="706" spans="1:12" x14ac:dyDescent="0.25">
      <c r="A706" s="256" t="s">
        <v>2552</v>
      </c>
      <c r="B706" s="256" t="s">
        <v>2553</v>
      </c>
      <c r="C706" s="256" t="s">
        <v>2557</v>
      </c>
      <c r="D706" s="256" t="s">
        <v>3184</v>
      </c>
      <c r="E706" s="257" t="s">
        <v>2540</v>
      </c>
      <c r="F706" s="256" t="s">
        <v>2540</v>
      </c>
      <c r="G706" s="256">
        <v>7032</v>
      </c>
      <c r="H706" s="256" t="s">
        <v>527</v>
      </c>
      <c r="I706" s="256" t="s">
        <v>484</v>
      </c>
      <c r="J706" s="256" t="s">
        <v>2541</v>
      </c>
      <c r="K706" s="257" t="s">
        <v>5239</v>
      </c>
      <c r="L706" s="256" t="s">
        <v>2542</v>
      </c>
    </row>
    <row r="707" spans="1:12" x14ac:dyDescent="0.25">
      <c r="A707" s="256" t="s">
        <v>2552</v>
      </c>
      <c r="B707" s="256" t="s">
        <v>2553</v>
      </c>
      <c r="C707" s="256" t="s">
        <v>2557</v>
      </c>
      <c r="D707" s="256" t="s">
        <v>3184</v>
      </c>
      <c r="E707" s="257" t="s">
        <v>2540</v>
      </c>
      <c r="F707" s="256" t="s">
        <v>2540</v>
      </c>
      <c r="G707" s="256">
        <v>7033</v>
      </c>
      <c r="H707" s="256" t="s">
        <v>528</v>
      </c>
      <c r="I707" s="256" t="s">
        <v>484</v>
      </c>
      <c r="J707" s="256" t="s">
        <v>2541</v>
      </c>
      <c r="K707" s="257" t="s">
        <v>13817</v>
      </c>
      <c r="L707" s="256" t="s">
        <v>2542</v>
      </c>
    </row>
    <row r="708" spans="1:12" x14ac:dyDescent="0.25">
      <c r="A708" s="256" t="s">
        <v>2552</v>
      </c>
      <c r="B708" s="256" t="s">
        <v>2553</v>
      </c>
      <c r="C708" s="256" t="s">
        <v>2557</v>
      </c>
      <c r="D708" s="256" t="s">
        <v>3184</v>
      </c>
      <c r="E708" s="257" t="s">
        <v>2540</v>
      </c>
      <c r="F708" s="256" t="s">
        <v>2540</v>
      </c>
      <c r="G708" s="256">
        <v>7034</v>
      </c>
      <c r="H708" s="256" t="s">
        <v>529</v>
      </c>
      <c r="I708" s="256" t="s">
        <v>484</v>
      </c>
      <c r="J708" s="256" t="s">
        <v>2541</v>
      </c>
      <c r="K708" s="257" t="s">
        <v>5203</v>
      </c>
      <c r="L708" s="256" t="s">
        <v>2542</v>
      </c>
    </row>
    <row r="709" spans="1:12" x14ac:dyDescent="0.25">
      <c r="A709" s="256" t="s">
        <v>2552</v>
      </c>
      <c r="B709" s="256" t="s">
        <v>2553</v>
      </c>
      <c r="C709" s="256" t="s">
        <v>2557</v>
      </c>
      <c r="D709" s="256" t="s">
        <v>3184</v>
      </c>
      <c r="E709" s="257" t="s">
        <v>2540</v>
      </c>
      <c r="F709" s="256" t="s">
        <v>2540</v>
      </c>
      <c r="G709" s="256">
        <v>7035</v>
      </c>
      <c r="H709" s="256" t="s">
        <v>530</v>
      </c>
      <c r="I709" s="256" t="s">
        <v>484</v>
      </c>
      <c r="J709" s="256" t="s">
        <v>2556</v>
      </c>
      <c r="K709" s="257" t="s">
        <v>14392</v>
      </c>
      <c r="L709" s="256" t="s">
        <v>2542</v>
      </c>
    </row>
    <row r="710" spans="1:12" x14ac:dyDescent="0.25">
      <c r="A710" s="256" t="s">
        <v>2552</v>
      </c>
      <c r="B710" s="256" t="s">
        <v>2553</v>
      </c>
      <c r="C710" s="256" t="s">
        <v>2557</v>
      </c>
      <c r="D710" s="256" t="s">
        <v>3184</v>
      </c>
      <c r="E710" s="257" t="s">
        <v>2540</v>
      </c>
      <c r="F710" s="256" t="s">
        <v>2540</v>
      </c>
      <c r="G710" s="256">
        <v>7038</v>
      </c>
      <c r="H710" s="256" t="s">
        <v>531</v>
      </c>
      <c r="I710" s="256" t="s">
        <v>484</v>
      </c>
      <c r="J710" s="256" t="s">
        <v>2541</v>
      </c>
      <c r="K710" s="257" t="s">
        <v>14393</v>
      </c>
      <c r="L710" s="256" t="s">
        <v>2542</v>
      </c>
    </row>
    <row r="711" spans="1:12" x14ac:dyDescent="0.25">
      <c r="A711" s="256" t="s">
        <v>2552</v>
      </c>
      <c r="B711" s="256" t="s">
        <v>2553</v>
      </c>
      <c r="C711" s="256" t="s">
        <v>2557</v>
      </c>
      <c r="D711" s="256" t="s">
        <v>3184</v>
      </c>
      <c r="E711" s="257" t="s">
        <v>2540</v>
      </c>
      <c r="F711" s="256" t="s">
        <v>2540</v>
      </c>
      <c r="G711" s="256">
        <v>7039</v>
      </c>
      <c r="H711" s="256" t="s">
        <v>532</v>
      </c>
      <c r="I711" s="256" t="s">
        <v>484</v>
      </c>
      <c r="J711" s="256" t="s">
        <v>2541</v>
      </c>
      <c r="K711" s="257" t="s">
        <v>14394</v>
      </c>
      <c r="L711" s="256" t="s">
        <v>2542</v>
      </c>
    </row>
    <row r="712" spans="1:12" x14ac:dyDescent="0.25">
      <c r="A712" s="256" t="s">
        <v>2552</v>
      </c>
      <c r="B712" s="256" t="s">
        <v>2553</v>
      </c>
      <c r="C712" s="256" t="s">
        <v>2557</v>
      </c>
      <c r="D712" s="256" t="s">
        <v>3184</v>
      </c>
      <c r="E712" s="257" t="s">
        <v>2540</v>
      </c>
      <c r="F712" s="256" t="s">
        <v>2540</v>
      </c>
      <c r="G712" s="256">
        <v>7040</v>
      </c>
      <c r="H712" s="256" t="s">
        <v>533</v>
      </c>
      <c r="I712" s="256" t="s">
        <v>484</v>
      </c>
      <c r="J712" s="256" t="s">
        <v>2541</v>
      </c>
      <c r="K712" s="257" t="s">
        <v>14395</v>
      </c>
      <c r="L712" s="256" t="s">
        <v>2542</v>
      </c>
    </row>
    <row r="713" spans="1:12" x14ac:dyDescent="0.25">
      <c r="A713" s="256" t="s">
        <v>2552</v>
      </c>
      <c r="B713" s="256" t="s">
        <v>2553</v>
      </c>
      <c r="C713" s="256" t="s">
        <v>2557</v>
      </c>
      <c r="D713" s="256" t="s">
        <v>3184</v>
      </c>
      <c r="E713" s="257" t="s">
        <v>2540</v>
      </c>
      <c r="F713" s="256" t="s">
        <v>2540</v>
      </c>
      <c r="G713" s="256">
        <v>7044</v>
      </c>
      <c r="H713" s="256" t="s">
        <v>534</v>
      </c>
      <c r="I713" s="256" t="s">
        <v>484</v>
      </c>
      <c r="J713" s="256" t="s">
        <v>2545</v>
      </c>
      <c r="K713" s="257" t="s">
        <v>4738</v>
      </c>
      <c r="L713" s="256" t="s">
        <v>2542</v>
      </c>
    </row>
    <row r="714" spans="1:12" x14ac:dyDescent="0.25">
      <c r="A714" s="256" t="s">
        <v>2552</v>
      </c>
      <c r="B714" s="256" t="s">
        <v>2553</v>
      </c>
      <c r="C714" s="256" t="s">
        <v>2557</v>
      </c>
      <c r="D714" s="256" t="s">
        <v>3184</v>
      </c>
      <c r="E714" s="257" t="s">
        <v>2540</v>
      </c>
      <c r="F714" s="256" t="s">
        <v>2540</v>
      </c>
      <c r="G714" s="256">
        <v>7045</v>
      </c>
      <c r="H714" s="256" t="s">
        <v>535</v>
      </c>
      <c r="I714" s="256" t="s">
        <v>484</v>
      </c>
      <c r="J714" s="256" t="s">
        <v>2545</v>
      </c>
      <c r="K714" s="257" t="s">
        <v>4754</v>
      </c>
      <c r="L714" s="256" t="s">
        <v>2542</v>
      </c>
    </row>
    <row r="715" spans="1:12" x14ac:dyDescent="0.25">
      <c r="A715" s="256" t="s">
        <v>2552</v>
      </c>
      <c r="B715" s="256" t="s">
        <v>2553</v>
      </c>
      <c r="C715" s="256" t="s">
        <v>2557</v>
      </c>
      <c r="D715" s="256" t="s">
        <v>3184</v>
      </c>
      <c r="E715" s="257" t="s">
        <v>2540</v>
      </c>
      <c r="F715" s="256" t="s">
        <v>2540</v>
      </c>
      <c r="G715" s="256">
        <v>7046</v>
      </c>
      <c r="H715" s="256" t="s">
        <v>536</v>
      </c>
      <c r="I715" s="256" t="s">
        <v>484</v>
      </c>
      <c r="J715" s="256" t="s">
        <v>2545</v>
      </c>
      <c r="K715" s="257" t="s">
        <v>4814</v>
      </c>
      <c r="L715" s="256" t="s">
        <v>2542</v>
      </c>
    </row>
    <row r="716" spans="1:12" x14ac:dyDescent="0.25">
      <c r="A716" s="256" t="s">
        <v>2552</v>
      </c>
      <c r="B716" s="256" t="s">
        <v>2553</v>
      </c>
      <c r="C716" s="256" t="s">
        <v>2557</v>
      </c>
      <c r="D716" s="256" t="s">
        <v>3184</v>
      </c>
      <c r="E716" s="257" t="s">
        <v>2540</v>
      </c>
      <c r="F716" s="256" t="s">
        <v>2540</v>
      </c>
      <c r="G716" s="256">
        <v>7047</v>
      </c>
      <c r="H716" s="256" t="s">
        <v>537</v>
      </c>
      <c r="I716" s="256" t="s">
        <v>484</v>
      </c>
      <c r="J716" s="256" t="s">
        <v>2556</v>
      </c>
      <c r="K716" s="257" t="s">
        <v>7692</v>
      </c>
      <c r="L716" s="256" t="s">
        <v>2542</v>
      </c>
    </row>
    <row r="717" spans="1:12" x14ac:dyDescent="0.25">
      <c r="A717" s="256" t="s">
        <v>2552</v>
      </c>
      <c r="B717" s="256" t="s">
        <v>2553</v>
      </c>
      <c r="C717" s="256" t="s">
        <v>2557</v>
      </c>
      <c r="D717" s="256" t="s">
        <v>3184</v>
      </c>
      <c r="E717" s="257" t="s">
        <v>2540</v>
      </c>
      <c r="F717" s="256" t="s">
        <v>2540</v>
      </c>
      <c r="G717" s="256">
        <v>7051</v>
      </c>
      <c r="H717" s="256" t="s">
        <v>538</v>
      </c>
      <c r="I717" s="256" t="s">
        <v>484</v>
      </c>
      <c r="J717" s="256" t="s">
        <v>2541</v>
      </c>
      <c r="K717" s="257" t="s">
        <v>14396</v>
      </c>
      <c r="L717" s="256" t="s">
        <v>2542</v>
      </c>
    </row>
    <row r="718" spans="1:12" x14ac:dyDescent="0.25">
      <c r="A718" s="256" t="s">
        <v>2552</v>
      </c>
      <c r="B718" s="256" t="s">
        <v>2553</v>
      </c>
      <c r="C718" s="256" t="s">
        <v>2557</v>
      </c>
      <c r="D718" s="256" t="s">
        <v>3184</v>
      </c>
      <c r="E718" s="257" t="s">
        <v>2540</v>
      </c>
      <c r="F718" s="256" t="s">
        <v>2540</v>
      </c>
      <c r="G718" s="256">
        <v>7052</v>
      </c>
      <c r="H718" s="256" t="s">
        <v>539</v>
      </c>
      <c r="I718" s="256" t="s">
        <v>484</v>
      </c>
      <c r="J718" s="256" t="s">
        <v>2541</v>
      </c>
      <c r="K718" s="257" t="s">
        <v>5104</v>
      </c>
      <c r="L718" s="256" t="s">
        <v>2542</v>
      </c>
    </row>
    <row r="719" spans="1:12" x14ac:dyDescent="0.25">
      <c r="A719" s="256" t="s">
        <v>2552</v>
      </c>
      <c r="B719" s="256" t="s">
        <v>2553</v>
      </c>
      <c r="C719" s="256" t="s">
        <v>2557</v>
      </c>
      <c r="D719" s="256" t="s">
        <v>3184</v>
      </c>
      <c r="E719" s="257" t="s">
        <v>2540</v>
      </c>
      <c r="F719" s="256" t="s">
        <v>2540</v>
      </c>
      <c r="G719" s="256">
        <v>7053</v>
      </c>
      <c r="H719" s="256" t="s">
        <v>540</v>
      </c>
      <c r="I719" s="256" t="s">
        <v>484</v>
      </c>
      <c r="J719" s="256" t="s">
        <v>2541</v>
      </c>
      <c r="K719" s="257" t="s">
        <v>6924</v>
      </c>
      <c r="L719" s="256" t="s">
        <v>2542</v>
      </c>
    </row>
    <row r="720" spans="1:12" x14ac:dyDescent="0.25">
      <c r="A720" s="256" t="s">
        <v>2552</v>
      </c>
      <c r="B720" s="256" t="s">
        <v>2553</v>
      </c>
      <c r="C720" s="256" t="s">
        <v>2557</v>
      </c>
      <c r="D720" s="256" t="s">
        <v>3184</v>
      </c>
      <c r="E720" s="257" t="s">
        <v>2540</v>
      </c>
      <c r="F720" s="256" t="s">
        <v>2540</v>
      </c>
      <c r="G720" s="256">
        <v>7054</v>
      </c>
      <c r="H720" s="256" t="s">
        <v>541</v>
      </c>
      <c r="I720" s="256" t="s">
        <v>484</v>
      </c>
      <c r="J720" s="256" t="s">
        <v>2556</v>
      </c>
      <c r="K720" s="257" t="s">
        <v>13273</v>
      </c>
      <c r="L720" s="256" t="s">
        <v>2542</v>
      </c>
    </row>
    <row r="721" spans="1:12" x14ac:dyDescent="0.25">
      <c r="A721" s="256" t="s">
        <v>2552</v>
      </c>
      <c r="B721" s="256" t="s">
        <v>2553</v>
      </c>
      <c r="C721" s="256" t="s">
        <v>2557</v>
      </c>
      <c r="D721" s="256" t="s">
        <v>3184</v>
      </c>
      <c r="E721" s="257" t="s">
        <v>2540</v>
      </c>
      <c r="F721" s="256" t="s">
        <v>2540</v>
      </c>
      <c r="G721" s="256">
        <v>7058</v>
      </c>
      <c r="H721" s="256" t="s">
        <v>542</v>
      </c>
      <c r="I721" s="256" t="s">
        <v>484</v>
      </c>
      <c r="J721" s="256" t="s">
        <v>2541</v>
      </c>
      <c r="K721" s="257" t="s">
        <v>13854</v>
      </c>
      <c r="L721" s="256" t="s">
        <v>2542</v>
      </c>
    </row>
    <row r="722" spans="1:12" x14ac:dyDescent="0.25">
      <c r="A722" s="256" t="s">
        <v>2552</v>
      </c>
      <c r="B722" s="256" t="s">
        <v>2553</v>
      </c>
      <c r="C722" s="256" t="s">
        <v>2557</v>
      </c>
      <c r="D722" s="256" t="s">
        <v>3184</v>
      </c>
      <c r="E722" s="257" t="s">
        <v>2540</v>
      </c>
      <c r="F722" s="256" t="s">
        <v>2540</v>
      </c>
      <c r="G722" s="256">
        <v>7059</v>
      </c>
      <c r="H722" s="256" t="s">
        <v>543</v>
      </c>
      <c r="I722" s="256" t="s">
        <v>484</v>
      </c>
      <c r="J722" s="256" t="s">
        <v>2541</v>
      </c>
      <c r="K722" s="257" t="s">
        <v>5078</v>
      </c>
      <c r="L722" s="256" t="s">
        <v>2542</v>
      </c>
    </row>
    <row r="723" spans="1:12" x14ac:dyDescent="0.25">
      <c r="A723" s="256" t="s">
        <v>2552</v>
      </c>
      <c r="B723" s="256" t="s">
        <v>2553</v>
      </c>
      <c r="C723" s="256" t="s">
        <v>2557</v>
      </c>
      <c r="D723" s="256" t="s">
        <v>3184</v>
      </c>
      <c r="E723" s="257" t="s">
        <v>2540</v>
      </c>
      <c r="F723" s="256" t="s">
        <v>2540</v>
      </c>
      <c r="G723" s="256">
        <v>7060</v>
      </c>
      <c r="H723" s="256" t="s">
        <v>544</v>
      </c>
      <c r="I723" s="256" t="s">
        <v>484</v>
      </c>
      <c r="J723" s="256" t="s">
        <v>2541</v>
      </c>
      <c r="K723" s="257" t="s">
        <v>14397</v>
      </c>
      <c r="L723" s="256" t="s">
        <v>2542</v>
      </c>
    </row>
    <row r="724" spans="1:12" x14ac:dyDescent="0.25">
      <c r="A724" s="256" t="s">
        <v>2552</v>
      </c>
      <c r="B724" s="256" t="s">
        <v>2553</v>
      </c>
      <c r="C724" s="256" t="s">
        <v>2557</v>
      </c>
      <c r="D724" s="256" t="s">
        <v>3184</v>
      </c>
      <c r="E724" s="257" t="s">
        <v>2540</v>
      </c>
      <c r="F724" s="256" t="s">
        <v>2540</v>
      </c>
      <c r="G724" s="256">
        <v>7061</v>
      </c>
      <c r="H724" s="256" t="s">
        <v>545</v>
      </c>
      <c r="I724" s="256" t="s">
        <v>484</v>
      </c>
      <c r="J724" s="256" t="s">
        <v>2556</v>
      </c>
      <c r="K724" s="257" t="s">
        <v>14398</v>
      </c>
      <c r="L724" s="256" t="s">
        <v>2542</v>
      </c>
    </row>
    <row r="725" spans="1:12" x14ac:dyDescent="0.25">
      <c r="A725" s="256" t="s">
        <v>2552</v>
      </c>
      <c r="B725" s="256" t="s">
        <v>2553</v>
      </c>
      <c r="C725" s="256" t="s">
        <v>2557</v>
      </c>
      <c r="D725" s="256" t="s">
        <v>3184</v>
      </c>
      <c r="E725" s="257" t="s">
        <v>2540</v>
      </c>
      <c r="F725" s="256" t="s">
        <v>2540</v>
      </c>
      <c r="G725" s="256">
        <v>7063</v>
      </c>
      <c r="H725" s="256" t="s">
        <v>546</v>
      </c>
      <c r="I725" s="256" t="s">
        <v>484</v>
      </c>
      <c r="J725" s="256" t="s">
        <v>2541</v>
      </c>
      <c r="K725" s="257" t="s">
        <v>14399</v>
      </c>
      <c r="L725" s="256" t="s">
        <v>2542</v>
      </c>
    </row>
    <row r="726" spans="1:12" x14ac:dyDescent="0.25">
      <c r="A726" s="256" t="s">
        <v>2552</v>
      </c>
      <c r="B726" s="256" t="s">
        <v>2553</v>
      </c>
      <c r="C726" s="256" t="s">
        <v>2557</v>
      </c>
      <c r="D726" s="256" t="s">
        <v>3184</v>
      </c>
      <c r="E726" s="257" t="s">
        <v>2540</v>
      </c>
      <c r="F726" s="256" t="s">
        <v>2540</v>
      </c>
      <c r="G726" s="256">
        <v>7064</v>
      </c>
      <c r="H726" s="256" t="s">
        <v>547</v>
      </c>
      <c r="I726" s="256" t="s">
        <v>484</v>
      </c>
      <c r="J726" s="256" t="s">
        <v>2541</v>
      </c>
      <c r="K726" s="257" t="s">
        <v>14400</v>
      </c>
      <c r="L726" s="256" t="s">
        <v>2542</v>
      </c>
    </row>
    <row r="727" spans="1:12" x14ac:dyDescent="0.25">
      <c r="A727" s="256" t="s">
        <v>2552</v>
      </c>
      <c r="B727" s="256" t="s">
        <v>2553</v>
      </c>
      <c r="C727" s="256" t="s">
        <v>2557</v>
      </c>
      <c r="D727" s="256" t="s">
        <v>3184</v>
      </c>
      <c r="E727" s="257" t="s">
        <v>2540</v>
      </c>
      <c r="F727" s="256" t="s">
        <v>2540</v>
      </c>
      <c r="G727" s="256">
        <v>7065</v>
      </c>
      <c r="H727" s="256" t="s">
        <v>548</v>
      </c>
      <c r="I727" s="256" t="s">
        <v>484</v>
      </c>
      <c r="J727" s="256" t="s">
        <v>2541</v>
      </c>
      <c r="K727" s="257" t="s">
        <v>4656</v>
      </c>
      <c r="L727" s="256" t="s">
        <v>2542</v>
      </c>
    </row>
    <row r="728" spans="1:12" x14ac:dyDescent="0.25">
      <c r="A728" s="256" t="s">
        <v>2552</v>
      </c>
      <c r="B728" s="256" t="s">
        <v>2553</v>
      </c>
      <c r="C728" s="256" t="s">
        <v>2557</v>
      </c>
      <c r="D728" s="256" t="s">
        <v>3184</v>
      </c>
      <c r="E728" s="257" t="s">
        <v>2540</v>
      </c>
      <c r="F728" s="256" t="s">
        <v>2540</v>
      </c>
      <c r="G728" s="256">
        <v>7066</v>
      </c>
      <c r="H728" s="256" t="s">
        <v>549</v>
      </c>
      <c r="I728" s="256" t="s">
        <v>484</v>
      </c>
      <c r="J728" s="256" t="s">
        <v>2556</v>
      </c>
      <c r="K728" s="257" t="s">
        <v>14401</v>
      </c>
      <c r="L728" s="256" t="s">
        <v>2542</v>
      </c>
    </row>
    <row r="729" spans="1:12" x14ac:dyDescent="0.25">
      <c r="A729" s="256" t="s">
        <v>2552</v>
      </c>
      <c r="B729" s="256" t="s">
        <v>2553</v>
      </c>
      <c r="C729" s="256" t="s">
        <v>2557</v>
      </c>
      <c r="D729" s="256" t="s">
        <v>3184</v>
      </c>
      <c r="E729" s="257" t="s">
        <v>2540</v>
      </c>
      <c r="F729" s="256" t="s">
        <v>2540</v>
      </c>
      <c r="G729" s="256">
        <v>53786</v>
      </c>
      <c r="H729" s="256" t="s">
        <v>550</v>
      </c>
      <c r="I729" s="256" t="s">
        <v>484</v>
      </c>
      <c r="J729" s="256" t="s">
        <v>2556</v>
      </c>
      <c r="K729" s="257" t="s">
        <v>14402</v>
      </c>
      <c r="L729" s="256" t="s">
        <v>2542</v>
      </c>
    </row>
    <row r="730" spans="1:12" x14ac:dyDescent="0.25">
      <c r="A730" s="256" t="s">
        <v>2552</v>
      </c>
      <c r="B730" s="256" t="s">
        <v>2553</v>
      </c>
      <c r="C730" s="256" t="s">
        <v>2557</v>
      </c>
      <c r="D730" s="256" t="s">
        <v>3184</v>
      </c>
      <c r="E730" s="257" t="s">
        <v>2540</v>
      </c>
      <c r="F730" s="256" t="s">
        <v>2540</v>
      </c>
      <c r="G730" s="256">
        <v>53788</v>
      </c>
      <c r="H730" s="256" t="s">
        <v>551</v>
      </c>
      <c r="I730" s="256" t="s">
        <v>484</v>
      </c>
      <c r="J730" s="256" t="s">
        <v>2556</v>
      </c>
      <c r="K730" s="257" t="s">
        <v>14403</v>
      </c>
      <c r="L730" s="256" t="s">
        <v>2542</v>
      </c>
    </row>
    <row r="731" spans="1:12" x14ac:dyDescent="0.25">
      <c r="A731" s="256" t="s">
        <v>2552</v>
      </c>
      <c r="B731" s="256" t="s">
        <v>2553</v>
      </c>
      <c r="C731" s="256" t="s">
        <v>2557</v>
      </c>
      <c r="D731" s="256" t="s">
        <v>3184</v>
      </c>
      <c r="E731" s="257" t="s">
        <v>2540</v>
      </c>
      <c r="F731" s="256" t="s">
        <v>2540</v>
      </c>
      <c r="G731" s="256">
        <v>53792</v>
      </c>
      <c r="H731" s="256" t="s">
        <v>552</v>
      </c>
      <c r="I731" s="256" t="s">
        <v>484</v>
      </c>
      <c r="J731" s="256" t="s">
        <v>2556</v>
      </c>
      <c r="K731" s="257" t="s">
        <v>14404</v>
      </c>
      <c r="L731" s="256" t="s">
        <v>2542</v>
      </c>
    </row>
    <row r="732" spans="1:12" x14ac:dyDescent="0.25">
      <c r="A732" s="256" t="s">
        <v>2552</v>
      </c>
      <c r="B732" s="256" t="s">
        <v>2553</v>
      </c>
      <c r="C732" s="256" t="s">
        <v>2557</v>
      </c>
      <c r="D732" s="256" t="s">
        <v>3184</v>
      </c>
      <c r="E732" s="257" t="s">
        <v>2540</v>
      </c>
      <c r="F732" s="256" t="s">
        <v>2540</v>
      </c>
      <c r="G732" s="256">
        <v>53794</v>
      </c>
      <c r="H732" s="256" t="s">
        <v>553</v>
      </c>
      <c r="I732" s="256" t="s">
        <v>484</v>
      </c>
      <c r="J732" s="256" t="s">
        <v>2541</v>
      </c>
      <c r="K732" s="257" t="s">
        <v>4775</v>
      </c>
      <c r="L732" s="256" t="s">
        <v>2542</v>
      </c>
    </row>
    <row r="733" spans="1:12" x14ac:dyDescent="0.25">
      <c r="A733" s="256" t="s">
        <v>2552</v>
      </c>
      <c r="B733" s="256" t="s">
        <v>2553</v>
      </c>
      <c r="C733" s="256" t="s">
        <v>2557</v>
      </c>
      <c r="D733" s="256" t="s">
        <v>3184</v>
      </c>
      <c r="E733" s="257" t="s">
        <v>2540</v>
      </c>
      <c r="F733" s="256" t="s">
        <v>2540</v>
      </c>
      <c r="G733" s="256">
        <v>53797</v>
      </c>
      <c r="H733" s="256" t="s">
        <v>554</v>
      </c>
      <c r="I733" s="256" t="s">
        <v>484</v>
      </c>
      <c r="J733" s="256" t="s">
        <v>2556</v>
      </c>
      <c r="K733" s="257" t="s">
        <v>14405</v>
      </c>
      <c r="L733" s="256" t="s">
        <v>2542</v>
      </c>
    </row>
    <row r="734" spans="1:12" x14ac:dyDescent="0.25">
      <c r="A734" s="256" t="s">
        <v>2552</v>
      </c>
      <c r="B734" s="256" t="s">
        <v>2553</v>
      </c>
      <c r="C734" s="256" t="s">
        <v>2557</v>
      </c>
      <c r="D734" s="256" t="s">
        <v>3184</v>
      </c>
      <c r="E734" s="257" t="s">
        <v>2540</v>
      </c>
      <c r="F734" s="256" t="s">
        <v>2540</v>
      </c>
      <c r="G734" s="256">
        <v>53804</v>
      </c>
      <c r="H734" s="256" t="s">
        <v>555</v>
      </c>
      <c r="I734" s="256" t="s">
        <v>484</v>
      </c>
      <c r="J734" s="256" t="s">
        <v>2541</v>
      </c>
      <c r="K734" s="257" t="s">
        <v>5076</v>
      </c>
      <c r="L734" s="256" t="s">
        <v>2542</v>
      </c>
    </row>
    <row r="735" spans="1:12" x14ac:dyDescent="0.25">
      <c r="A735" s="256" t="s">
        <v>2552</v>
      </c>
      <c r="B735" s="256" t="s">
        <v>2553</v>
      </c>
      <c r="C735" s="256" t="s">
        <v>2557</v>
      </c>
      <c r="D735" s="256" t="s">
        <v>3184</v>
      </c>
      <c r="E735" s="257" t="s">
        <v>2540</v>
      </c>
      <c r="F735" s="256" t="s">
        <v>2540</v>
      </c>
      <c r="G735" s="256">
        <v>53806</v>
      </c>
      <c r="H735" s="256" t="s">
        <v>556</v>
      </c>
      <c r="I735" s="256" t="s">
        <v>484</v>
      </c>
      <c r="J735" s="256" t="s">
        <v>2541</v>
      </c>
      <c r="K735" s="257" t="s">
        <v>14406</v>
      </c>
      <c r="L735" s="256" t="s">
        <v>2542</v>
      </c>
    </row>
    <row r="736" spans="1:12" x14ac:dyDescent="0.25">
      <c r="A736" s="256" t="s">
        <v>2552</v>
      </c>
      <c r="B736" s="256" t="s">
        <v>2553</v>
      </c>
      <c r="C736" s="256" t="s">
        <v>2557</v>
      </c>
      <c r="D736" s="256" t="s">
        <v>3184</v>
      </c>
      <c r="E736" s="257" t="s">
        <v>2540</v>
      </c>
      <c r="F736" s="256" t="s">
        <v>2540</v>
      </c>
      <c r="G736" s="256">
        <v>53810</v>
      </c>
      <c r="H736" s="256" t="s">
        <v>557</v>
      </c>
      <c r="I736" s="256" t="s">
        <v>484</v>
      </c>
      <c r="J736" s="256" t="s">
        <v>2541</v>
      </c>
      <c r="K736" s="257" t="s">
        <v>14407</v>
      </c>
      <c r="L736" s="256" t="s">
        <v>2542</v>
      </c>
    </row>
    <row r="737" spans="1:12" x14ac:dyDescent="0.25">
      <c r="A737" s="256" t="s">
        <v>2552</v>
      </c>
      <c r="B737" s="256" t="s">
        <v>2553</v>
      </c>
      <c r="C737" s="256" t="s">
        <v>2557</v>
      </c>
      <c r="D737" s="256" t="s">
        <v>3184</v>
      </c>
      <c r="E737" s="257" t="s">
        <v>2540</v>
      </c>
      <c r="F737" s="256" t="s">
        <v>2540</v>
      </c>
      <c r="G737" s="256">
        <v>53814</v>
      </c>
      <c r="H737" s="256" t="s">
        <v>558</v>
      </c>
      <c r="I737" s="256" t="s">
        <v>484</v>
      </c>
      <c r="J737" s="256" t="s">
        <v>2541</v>
      </c>
      <c r="K737" s="257" t="s">
        <v>14408</v>
      </c>
      <c r="L737" s="256" t="s">
        <v>2542</v>
      </c>
    </row>
    <row r="738" spans="1:12" x14ac:dyDescent="0.25">
      <c r="A738" s="256" t="s">
        <v>2552</v>
      </c>
      <c r="B738" s="256" t="s">
        <v>2553</v>
      </c>
      <c r="C738" s="256" t="s">
        <v>2557</v>
      </c>
      <c r="D738" s="256" t="s">
        <v>3184</v>
      </c>
      <c r="E738" s="257" t="s">
        <v>2540</v>
      </c>
      <c r="F738" s="256" t="s">
        <v>2540</v>
      </c>
      <c r="G738" s="256">
        <v>53817</v>
      </c>
      <c r="H738" s="256" t="s">
        <v>559</v>
      </c>
      <c r="I738" s="256" t="s">
        <v>484</v>
      </c>
      <c r="J738" s="256" t="s">
        <v>2556</v>
      </c>
      <c r="K738" s="257" t="s">
        <v>5417</v>
      </c>
      <c r="L738" s="256" t="s">
        <v>2542</v>
      </c>
    </row>
    <row r="739" spans="1:12" x14ac:dyDescent="0.25">
      <c r="A739" s="256" t="s">
        <v>2552</v>
      </c>
      <c r="B739" s="256" t="s">
        <v>2553</v>
      </c>
      <c r="C739" s="256" t="s">
        <v>2557</v>
      </c>
      <c r="D739" s="256" t="s">
        <v>3184</v>
      </c>
      <c r="E739" s="257" t="s">
        <v>2540</v>
      </c>
      <c r="F739" s="256" t="s">
        <v>2540</v>
      </c>
      <c r="G739" s="256">
        <v>53818</v>
      </c>
      <c r="H739" s="256" t="s">
        <v>560</v>
      </c>
      <c r="I739" s="256" t="s">
        <v>484</v>
      </c>
      <c r="J739" s="256" t="s">
        <v>2541</v>
      </c>
      <c r="K739" s="257" t="s">
        <v>14409</v>
      </c>
      <c r="L739" s="256" t="s">
        <v>2542</v>
      </c>
    </row>
    <row r="740" spans="1:12" x14ac:dyDescent="0.25">
      <c r="A740" s="256" t="s">
        <v>2552</v>
      </c>
      <c r="B740" s="256" t="s">
        <v>2553</v>
      </c>
      <c r="C740" s="256" t="s">
        <v>2557</v>
      </c>
      <c r="D740" s="256" t="s">
        <v>3184</v>
      </c>
      <c r="E740" s="257" t="s">
        <v>2540</v>
      </c>
      <c r="F740" s="256" t="s">
        <v>2540</v>
      </c>
      <c r="G740" s="256">
        <v>53827</v>
      </c>
      <c r="H740" s="256" t="s">
        <v>561</v>
      </c>
      <c r="I740" s="256" t="s">
        <v>484</v>
      </c>
      <c r="J740" s="256" t="s">
        <v>2556</v>
      </c>
      <c r="K740" s="257" t="s">
        <v>14410</v>
      </c>
      <c r="L740" s="256" t="s">
        <v>2542</v>
      </c>
    </row>
    <row r="741" spans="1:12" x14ac:dyDescent="0.25">
      <c r="A741" s="256" t="s">
        <v>2552</v>
      </c>
      <c r="B741" s="256" t="s">
        <v>2553</v>
      </c>
      <c r="C741" s="256" t="s">
        <v>2557</v>
      </c>
      <c r="D741" s="256" t="s">
        <v>3184</v>
      </c>
      <c r="E741" s="257" t="s">
        <v>2540</v>
      </c>
      <c r="F741" s="256" t="s">
        <v>2540</v>
      </c>
      <c r="G741" s="256">
        <v>53829</v>
      </c>
      <c r="H741" s="256" t="s">
        <v>562</v>
      </c>
      <c r="I741" s="256" t="s">
        <v>484</v>
      </c>
      <c r="J741" s="256" t="s">
        <v>2556</v>
      </c>
      <c r="K741" s="257" t="s">
        <v>14405</v>
      </c>
      <c r="L741" s="256" t="s">
        <v>2542</v>
      </c>
    </row>
    <row r="742" spans="1:12" x14ac:dyDescent="0.25">
      <c r="A742" s="256" t="s">
        <v>2552</v>
      </c>
      <c r="B742" s="256" t="s">
        <v>2553</v>
      </c>
      <c r="C742" s="256" t="s">
        <v>2557</v>
      </c>
      <c r="D742" s="256" t="s">
        <v>3184</v>
      </c>
      <c r="E742" s="257" t="s">
        <v>2540</v>
      </c>
      <c r="F742" s="256" t="s">
        <v>2540</v>
      </c>
      <c r="G742" s="256">
        <v>53831</v>
      </c>
      <c r="H742" s="256" t="s">
        <v>563</v>
      </c>
      <c r="I742" s="256" t="s">
        <v>484</v>
      </c>
      <c r="J742" s="256" t="s">
        <v>2556</v>
      </c>
      <c r="K742" s="257" t="s">
        <v>13315</v>
      </c>
      <c r="L742" s="256" t="s">
        <v>2542</v>
      </c>
    </row>
    <row r="743" spans="1:12" x14ac:dyDescent="0.25">
      <c r="A743" s="256" t="s">
        <v>2552</v>
      </c>
      <c r="B743" s="256" t="s">
        <v>2553</v>
      </c>
      <c r="C743" s="256" t="s">
        <v>2557</v>
      </c>
      <c r="D743" s="256" t="s">
        <v>3184</v>
      </c>
      <c r="E743" s="257" t="s">
        <v>2540</v>
      </c>
      <c r="F743" s="256" t="s">
        <v>2540</v>
      </c>
      <c r="G743" s="256">
        <v>53840</v>
      </c>
      <c r="H743" s="256" t="s">
        <v>564</v>
      </c>
      <c r="I743" s="256" t="s">
        <v>484</v>
      </c>
      <c r="J743" s="256" t="s">
        <v>2541</v>
      </c>
      <c r="K743" s="257" t="s">
        <v>5529</v>
      </c>
      <c r="L743" s="256" t="s">
        <v>2542</v>
      </c>
    </row>
    <row r="744" spans="1:12" x14ac:dyDescent="0.25">
      <c r="A744" s="256" t="s">
        <v>2552</v>
      </c>
      <c r="B744" s="256" t="s">
        <v>2553</v>
      </c>
      <c r="C744" s="256" t="s">
        <v>2557</v>
      </c>
      <c r="D744" s="256" t="s">
        <v>3184</v>
      </c>
      <c r="E744" s="257" t="s">
        <v>2540</v>
      </c>
      <c r="F744" s="256" t="s">
        <v>2540</v>
      </c>
      <c r="G744" s="256">
        <v>53841</v>
      </c>
      <c r="H744" s="256" t="s">
        <v>565</v>
      </c>
      <c r="I744" s="256" t="s">
        <v>484</v>
      </c>
      <c r="J744" s="256" t="s">
        <v>2541</v>
      </c>
      <c r="K744" s="257" t="s">
        <v>13831</v>
      </c>
      <c r="L744" s="256" t="s">
        <v>2542</v>
      </c>
    </row>
    <row r="745" spans="1:12" x14ac:dyDescent="0.25">
      <c r="A745" s="256" t="s">
        <v>2552</v>
      </c>
      <c r="B745" s="256" t="s">
        <v>2553</v>
      </c>
      <c r="C745" s="256" t="s">
        <v>2557</v>
      </c>
      <c r="D745" s="256" t="s">
        <v>3184</v>
      </c>
      <c r="E745" s="257" t="s">
        <v>2540</v>
      </c>
      <c r="F745" s="256" t="s">
        <v>2540</v>
      </c>
      <c r="G745" s="256">
        <v>53849</v>
      </c>
      <c r="H745" s="256" t="s">
        <v>566</v>
      </c>
      <c r="I745" s="256" t="s">
        <v>484</v>
      </c>
      <c r="J745" s="256" t="s">
        <v>2556</v>
      </c>
      <c r="K745" s="257" t="s">
        <v>14411</v>
      </c>
      <c r="L745" s="256" t="s">
        <v>2542</v>
      </c>
    </row>
    <row r="746" spans="1:12" x14ac:dyDescent="0.25">
      <c r="A746" s="256" t="s">
        <v>2552</v>
      </c>
      <c r="B746" s="256" t="s">
        <v>2553</v>
      </c>
      <c r="C746" s="256" t="s">
        <v>2557</v>
      </c>
      <c r="D746" s="256" t="s">
        <v>3184</v>
      </c>
      <c r="E746" s="257" t="s">
        <v>2540</v>
      </c>
      <c r="F746" s="256" t="s">
        <v>2540</v>
      </c>
      <c r="G746" s="256">
        <v>53857</v>
      </c>
      <c r="H746" s="256" t="s">
        <v>567</v>
      </c>
      <c r="I746" s="256" t="s">
        <v>484</v>
      </c>
      <c r="J746" s="256" t="s">
        <v>2541</v>
      </c>
      <c r="K746" s="257" t="s">
        <v>8126</v>
      </c>
      <c r="L746" s="256" t="s">
        <v>2542</v>
      </c>
    </row>
    <row r="747" spans="1:12" x14ac:dyDescent="0.25">
      <c r="A747" s="256" t="s">
        <v>2552</v>
      </c>
      <c r="B747" s="256" t="s">
        <v>2553</v>
      </c>
      <c r="C747" s="256" t="s">
        <v>2557</v>
      </c>
      <c r="D747" s="256" t="s">
        <v>3184</v>
      </c>
      <c r="E747" s="257" t="s">
        <v>2540</v>
      </c>
      <c r="F747" s="256" t="s">
        <v>2540</v>
      </c>
      <c r="G747" s="256">
        <v>53858</v>
      </c>
      <c r="H747" s="256" t="s">
        <v>568</v>
      </c>
      <c r="I747" s="256" t="s">
        <v>484</v>
      </c>
      <c r="J747" s="256" t="s">
        <v>2556</v>
      </c>
      <c r="K747" s="257" t="s">
        <v>14412</v>
      </c>
      <c r="L747" s="256" t="s">
        <v>2542</v>
      </c>
    </row>
    <row r="748" spans="1:12" x14ac:dyDescent="0.25">
      <c r="A748" s="256" t="s">
        <v>2552</v>
      </c>
      <c r="B748" s="256" t="s">
        <v>2553</v>
      </c>
      <c r="C748" s="256" t="s">
        <v>2557</v>
      </c>
      <c r="D748" s="256" t="s">
        <v>3184</v>
      </c>
      <c r="E748" s="257" t="s">
        <v>2540</v>
      </c>
      <c r="F748" s="256" t="s">
        <v>2540</v>
      </c>
      <c r="G748" s="256">
        <v>53861</v>
      </c>
      <c r="H748" s="256" t="s">
        <v>569</v>
      </c>
      <c r="I748" s="256" t="s">
        <v>484</v>
      </c>
      <c r="J748" s="256" t="s">
        <v>2541</v>
      </c>
      <c r="K748" s="257" t="s">
        <v>14413</v>
      </c>
      <c r="L748" s="256" t="s">
        <v>2542</v>
      </c>
    </row>
    <row r="749" spans="1:12" x14ac:dyDescent="0.25">
      <c r="A749" s="256" t="s">
        <v>2552</v>
      </c>
      <c r="B749" s="256" t="s">
        <v>2553</v>
      </c>
      <c r="C749" s="256" t="s">
        <v>2557</v>
      </c>
      <c r="D749" s="256" t="s">
        <v>3184</v>
      </c>
      <c r="E749" s="257" t="s">
        <v>2540</v>
      </c>
      <c r="F749" s="256" t="s">
        <v>2540</v>
      </c>
      <c r="G749" s="256">
        <v>53863</v>
      </c>
      <c r="H749" s="256" t="s">
        <v>570</v>
      </c>
      <c r="I749" s="256" t="s">
        <v>484</v>
      </c>
      <c r="J749" s="256" t="s">
        <v>2541</v>
      </c>
      <c r="K749" s="257" t="s">
        <v>4864</v>
      </c>
      <c r="L749" s="256" t="s">
        <v>2542</v>
      </c>
    </row>
    <row r="750" spans="1:12" x14ac:dyDescent="0.25">
      <c r="A750" s="256" t="s">
        <v>2552</v>
      </c>
      <c r="B750" s="256" t="s">
        <v>2553</v>
      </c>
      <c r="C750" s="256" t="s">
        <v>2557</v>
      </c>
      <c r="D750" s="256" t="s">
        <v>3184</v>
      </c>
      <c r="E750" s="257" t="s">
        <v>2540</v>
      </c>
      <c r="F750" s="256" t="s">
        <v>2540</v>
      </c>
      <c r="G750" s="256">
        <v>53865</v>
      </c>
      <c r="H750" s="256" t="s">
        <v>571</v>
      </c>
      <c r="I750" s="256" t="s">
        <v>484</v>
      </c>
      <c r="J750" s="256" t="s">
        <v>2556</v>
      </c>
      <c r="K750" s="257" t="s">
        <v>14414</v>
      </c>
      <c r="L750" s="256" t="s">
        <v>2542</v>
      </c>
    </row>
    <row r="751" spans="1:12" x14ac:dyDescent="0.25">
      <c r="A751" s="256" t="s">
        <v>2552</v>
      </c>
      <c r="B751" s="256" t="s">
        <v>2553</v>
      </c>
      <c r="C751" s="256" t="s">
        <v>2557</v>
      </c>
      <c r="D751" s="256" t="s">
        <v>3184</v>
      </c>
      <c r="E751" s="257" t="s">
        <v>2540</v>
      </c>
      <c r="F751" s="256" t="s">
        <v>2540</v>
      </c>
      <c r="G751" s="256">
        <v>53866</v>
      </c>
      <c r="H751" s="256" t="s">
        <v>572</v>
      </c>
      <c r="I751" s="256" t="s">
        <v>484</v>
      </c>
      <c r="J751" s="256" t="s">
        <v>2556</v>
      </c>
      <c r="K751" s="257" t="s">
        <v>4855</v>
      </c>
      <c r="L751" s="256" t="s">
        <v>2542</v>
      </c>
    </row>
    <row r="752" spans="1:12" x14ac:dyDescent="0.25">
      <c r="A752" s="256" t="s">
        <v>2552</v>
      </c>
      <c r="B752" s="256" t="s">
        <v>2553</v>
      </c>
      <c r="C752" s="256" t="s">
        <v>2557</v>
      </c>
      <c r="D752" s="256" t="s">
        <v>3184</v>
      </c>
      <c r="E752" s="257" t="s">
        <v>2540</v>
      </c>
      <c r="F752" s="256" t="s">
        <v>2540</v>
      </c>
      <c r="G752" s="256">
        <v>53882</v>
      </c>
      <c r="H752" s="256" t="s">
        <v>573</v>
      </c>
      <c r="I752" s="256" t="s">
        <v>484</v>
      </c>
      <c r="J752" s="256" t="s">
        <v>2541</v>
      </c>
      <c r="K752" s="257" t="s">
        <v>6335</v>
      </c>
      <c r="L752" s="256" t="s">
        <v>2542</v>
      </c>
    </row>
    <row r="753" spans="1:12" x14ac:dyDescent="0.25">
      <c r="A753" s="256" t="s">
        <v>2552</v>
      </c>
      <c r="B753" s="256" t="s">
        <v>2553</v>
      </c>
      <c r="C753" s="256" t="s">
        <v>2557</v>
      </c>
      <c r="D753" s="256" t="s">
        <v>3184</v>
      </c>
      <c r="E753" s="257" t="s">
        <v>2540</v>
      </c>
      <c r="F753" s="256" t="s">
        <v>2540</v>
      </c>
      <c r="G753" s="256">
        <v>55263</v>
      </c>
      <c r="H753" s="256" t="s">
        <v>574</v>
      </c>
      <c r="I753" s="256" t="s">
        <v>484</v>
      </c>
      <c r="J753" s="256" t="s">
        <v>2556</v>
      </c>
      <c r="K753" s="257" t="s">
        <v>14365</v>
      </c>
      <c r="L753" s="256" t="s">
        <v>2542</v>
      </c>
    </row>
    <row r="754" spans="1:12" x14ac:dyDescent="0.25">
      <c r="A754" s="256" t="s">
        <v>2552</v>
      </c>
      <c r="B754" s="256" t="s">
        <v>2553</v>
      </c>
      <c r="C754" s="256" t="s">
        <v>2557</v>
      </c>
      <c r="D754" s="256" t="s">
        <v>3184</v>
      </c>
      <c r="E754" s="257" t="s">
        <v>2540</v>
      </c>
      <c r="F754" s="256" t="s">
        <v>2540</v>
      </c>
      <c r="G754" s="256">
        <v>73303</v>
      </c>
      <c r="H754" s="256" t="s">
        <v>575</v>
      </c>
      <c r="I754" s="256" t="s">
        <v>484</v>
      </c>
      <c r="J754" s="256" t="s">
        <v>2541</v>
      </c>
      <c r="K754" s="257" t="s">
        <v>14415</v>
      </c>
      <c r="L754" s="256" t="s">
        <v>2542</v>
      </c>
    </row>
    <row r="755" spans="1:12" x14ac:dyDescent="0.25">
      <c r="A755" s="256" t="s">
        <v>2552</v>
      </c>
      <c r="B755" s="256" t="s">
        <v>2553</v>
      </c>
      <c r="C755" s="256" t="s">
        <v>2557</v>
      </c>
      <c r="D755" s="256" t="s">
        <v>3184</v>
      </c>
      <c r="E755" s="257" t="s">
        <v>2540</v>
      </c>
      <c r="F755" s="256" t="s">
        <v>2540</v>
      </c>
      <c r="G755" s="256">
        <v>73307</v>
      </c>
      <c r="H755" s="256" t="s">
        <v>576</v>
      </c>
      <c r="I755" s="256" t="s">
        <v>484</v>
      </c>
      <c r="J755" s="256" t="s">
        <v>2541</v>
      </c>
      <c r="K755" s="257" t="s">
        <v>13222</v>
      </c>
      <c r="L755" s="256" t="s">
        <v>2542</v>
      </c>
    </row>
    <row r="756" spans="1:12" x14ac:dyDescent="0.25">
      <c r="A756" s="256" t="s">
        <v>2552</v>
      </c>
      <c r="B756" s="256" t="s">
        <v>2553</v>
      </c>
      <c r="C756" s="256" t="s">
        <v>2557</v>
      </c>
      <c r="D756" s="256" t="s">
        <v>3184</v>
      </c>
      <c r="E756" s="257" t="s">
        <v>2540</v>
      </c>
      <c r="F756" s="256" t="s">
        <v>2540</v>
      </c>
      <c r="G756" s="256">
        <v>73309</v>
      </c>
      <c r="H756" s="256" t="s">
        <v>577</v>
      </c>
      <c r="I756" s="256" t="s">
        <v>484</v>
      </c>
      <c r="J756" s="256" t="s">
        <v>2541</v>
      </c>
      <c r="K756" s="257" t="s">
        <v>14416</v>
      </c>
      <c r="L756" s="256" t="s">
        <v>2542</v>
      </c>
    </row>
    <row r="757" spans="1:12" x14ac:dyDescent="0.25">
      <c r="A757" s="256" t="s">
        <v>2552</v>
      </c>
      <c r="B757" s="256" t="s">
        <v>2553</v>
      </c>
      <c r="C757" s="256" t="s">
        <v>2557</v>
      </c>
      <c r="D757" s="256" t="s">
        <v>3184</v>
      </c>
      <c r="E757" s="257" t="s">
        <v>2540</v>
      </c>
      <c r="F757" s="256" t="s">
        <v>2540</v>
      </c>
      <c r="G757" s="256">
        <v>73311</v>
      </c>
      <c r="H757" s="256" t="s">
        <v>578</v>
      </c>
      <c r="I757" s="256" t="s">
        <v>484</v>
      </c>
      <c r="J757" s="256" t="s">
        <v>2556</v>
      </c>
      <c r="K757" s="257" t="s">
        <v>14417</v>
      </c>
      <c r="L757" s="256" t="s">
        <v>2542</v>
      </c>
    </row>
    <row r="758" spans="1:12" x14ac:dyDescent="0.25">
      <c r="A758" s="256" t="s">
        <v>2552</v>
      </c>
      <c r="B758" s="256" t="s">
        <v>2553</v>
      </c>
      <c r="C758" s="256" t="s">
        <v>2557</v>
      </c>
      <c r="D758" s="256" t="s">
        <v>3184</v>
      </c>
      <c r="E758" s="257" t="s">
        <v>2540</v>
      </c>
      <c r="F758" s="256" t="s">
        <v>2540</v>
      </c>
      <c r="G758" s="256">
        <v>73313</v>
      </c>
      <c r="H758" s="256" t="s">
        <v>579</v>
      </c>
      <c r="I758" s="256" t="s">
        <v>484</v>
      </c>
      <c r="J758" s="256" t="s">
        <v>2541</v>
      </c>
      <c r="K758" s="257" t="s">
        <v>4818</v>
      </c>
      <c r="L758" s="256" t="s">
        <v>2542</v>
      </c>
    </row>
    <row r="759" spans="1:12" x14ac:dyDescent="0.25">
      <c r="A759" s="256" t="s">
        <v>2552</v>
      </c>
      <c r="B759" s="256" t="s">
        <v>2553</v>
      </c>
      <c r="C759" s="256" t="s">
        <v>2557</v>
      </c>
      <c r="D759" s="256" t="s">
        <v>3184</v>
      </c>
      <c r="E759" s="257" t="s">
        <v>2540</v>
      </c>
      <c r="F759" s="256" t="s">
        <v>2540</v>
      </c>
      <c r="G759" s="256">
        <v>73315</v>
      </c>
      <c r="H759" s="256" t="s">
        <v>580</v>
      </c>
      <c r="I759" s="256" t="s">
        <v>484</v>
      </c>
      <c r="J759" s="256" t="s">
        <v>2556</v>
      </c>
      <c r="K759" s="257" t="s">
        <v>14403</v>
      </c>
      <c r="L759" s="256" t="s">
        <v>2542</v>
      </c>
    </row>
    <row r="760" spans="1:12" x14ac:dyDescent="0.25">
      <c r="A760" s="256" t="s">
        <v>2552</v>
      </c>
      <c r="B760" s="256" t="s">
        <v>2553</v>
      </c>
      <c r="C760" s="256" t="s">
        <v>2557</v>
      </c>
      <c r="D760" s="256" t="s">
        <v>3184</v>
      </c>
      <c r="E760" s="257" t="s">
        <v>2540</v>
      </c>
      <c r="F760" s="256" t="s">
        <v>2540</v>
      </c>
      <c r="G760" s="256">
        <v>73335</v>
      </c>
      <c r="H760" s="256" t="s">
        <v>581</v>
      </c>
      <c r="I760" s="256" t="s">
        <v>484</v>
      </c>
      <c r="J760" s="256" t="s">
        <v>2541</v>
      </c>
      <c r="K760" s="257" t="s">
        <v>13726</v>
      </c>
      <c r="L760" s="256" t="s">
        <v>2542</v>
      </c>
    </row>
    <row r="761" spans="1:12" x14ac:dyDescent="0.25">
      <c r="A761" s="256" t="s">
        <v>2552</v>
      </c>
      <c r="B761" s="256" t="s">
        <v>2553</v>
      </c>
      <c r="C761" s="256" t="s">
        <v>2557</v>
      </c>
      <c r="D761" s="256" t="s">
        <v>3184</v>
      </c>
      <c r="E761" s="257" t="s">
        <v>2540</v>
      </c>
      <c r="F761" s="256" t="s">
        <v>2540</v>
      </c>
      <c r="G761" s="256">
        <v>73340</v>
      </c>
      <c r="H761" s="256" t="s">
        <v>582</v>
      </c>
      <c r="I761" s="256" t="s">
        <v>484</v>
      </c>
      <c r="J761" s="256" t="s">
        <v>2556</v>
      </c>
      <c r="K761" s="257" t="s">
        <v>14418</v>
      </c>
      <c r="L761" s="256" t="s">
        <v>2542</v>
      </c>
    </row>
    <row r="762" spans="1:12" x14ac:dyDescent="0.25">
      <c r="A762" s="256" t="s">
        <v>2552</v>
      </c>
      <c r="B762" s="256" t="s">
        <v>2553</v>
      </c>
      <c r="C762" s="256" t="s">
        <v>2557</v>
      </c>
      <c r="D762" s="256" t="s">
        <v>3184</v>
      </c>
      <c r="E762" s="257" t="s">
        <v>2540</v>
      </c>
      <c r="F762" s="256" t="s">
        <v>2540</v>
      </c>
      <c r="G762" s="256">
        <v>83361</v>
      </c>
      <c r="H762" s="256" t="s">
        <v>583</v>
      </c>
      <c r="I762" s="256" t="s">
        <v>484</v>
      </c>
      <c r="J762" s="256" t="s">
        <v>2541</v>
      </c>
      <c r="K762" s="257" t="s">
        <v>13211</v>
      </c>
      <c r="L762" s="256" t="s">
        <v>2542</v>
      </c>
    </row>
    <row r="763" spans="1:12" x14ac:dyDescent="0.25">
      <c r="A763" s="256" t="s">
        <v>2552</v>
      </c>
      <c r="B763" s="256" t="s">
        <v>2553</v>
      </c>
      <c r="C763" s="256" t="s">
        <v>2557</v>
      </c>
      <c r="D763" s="256" t="s">
        <v>3184</v>
      </c>
      <c r="E763" s="257" t="s">
        <v>2540</v>
      </c>
      <c r="F763" s="256" t="s">
        <v>2540</v>
      </c>
      <c r="G763" s="256">
        <v>83761</v>
      </c>
      <c r="H763" s="256" t="s">
        <v>584</v>
      </c>
      <c r="I763" s="256" t="s">
        <v>484</v>
      </c>
      <c r="J763" s="256" t="s">
        <v>2541</v>
      </c>
      <c r="K763" s="257" t="s">
        <v>6131</v>
      </c>
      <c r="L763" s="256" t="s">
        <v>2542</v>
      </c>
    </row>
    <row r="764" spans="1:12" x14ac:dyDescent="0.25">
      <c r="A764" s="256" t="s">
        <v>2552</v>
      </c>
      <c r="B764" s="256" t="s">
        <v>2553</v>
      </c>
      <c r="C764" s="256" t="s">
        <v>2557</v>
      </c>
      <c r="D764" s="256" t="s">
        <v>3184</v>
      </c>
      <c r="E764" s="257" t="s">
        <v>2540</v>
      </c>
      <c r="F764" s="256" t="s">
        <v>2540</v>
      </c>
      <c r="G764" s="256">
        <v>83762</v>
      </c>
      <c r="H764" s="256" t="s">
        <v>585</v>
      </c>
      <c r="I764" s="256" t="s">
        <v>484</v>
      </c>
      <c r="J764" s="256" t="s">
        <v>2541</v>
      </c>
      <c r="K764" s="257" t="s">
        <v>13535</v>
      </c>
      <c r="L764" s="256" t="s">
        <v>2542</v>
      </c>
    </row>
    <row r="765" spans="1:12" x14ac:dyDescent="0.25">
      <c r="A765" s="256" t="s">
        <v>2552</v>
      </c>
      <c r="B765" s="256" t="s">
        <v>2553</v>
      </c>
      <c r="C765" s="256" t="s">
        <v>2557</v>
      </c>
      <c r="D765" s="256" t="s">
        <v>3184</v>
      </c>
      <c r="E765" s="257" t="s">
        <v>2540</v>
      </c>
      <c r="F765" s="256" t="s">
        <v>2540</v>
      </c>
      <c r="G765" s="256">
        <v>83763</v>
      </c>
      <c r="H765" s="256" t="s">
        <v>586</v>
      </c>
      <c r="I765" s="256" t="s">
        <v>484</v>
      </c>
      <c r="J765" s="256" t="s">
        <v>2556</v>
      </c>
      <c r="K765" s="257" t="s">
        <v>14419</v>
      </c>
      <c r="L765" s="256" t="s">
        <v>2542</v>
      </c>
    </row>
    <row r="766" spans="1:12" x14ac:dyDescent="0.25">
      <c r="A766" s="256" t="s">
        <v>2552</v>
      </c>
      <c r="B766" s="256" t="s">
        <v>2553</v>
      </c>
      <c r="C766" s="256" t="s">
        <v>2557</v>
      </c>
      <c r="D766" s="256" t="s">
        <v>3184</v>
      </c>
      <c r="E766" s="257" t="s">
        <v>2540</v>
      </c>
      <c r="F766" s="256" t="s">
        <v>2540</v>
      </c>
      <c r="G766" s="256">
        <v>83764</v>
      </c>
      <c r="H766" s="256" t="s">
        <v>587</v>
      </c>
      <c r="I766" s="256" t="s">
        <v>484</v>
      </c>
      <c r="J766" s="256" t="s">
        <v>2541</v>
      </c>
      <c r="K766" s="257" t="s">
        <v>13751</v>
      </c>
      <c r="L766" s="256" t="s">
        <v>2542</v>
      </c>
    </row>
    <row r="767" spans="1:12" x14ac:dyDescent="0.25">
      <c r="A767" s="256" t="s">
        <v>2552</v>
      </c>
      <c r="B767" s="256" t="s">
        <v>2553</v>
      </c>
      <c r="C767" s="256" t="s">
        <v>2557</v>
      </c>
      <c r="D767" s="256" t="s">
        <v>3184</v>
      </c>
      <c r="E767" s="257" t="s">
        <v>2540</v>
      </c>
      <c r="F767" s="256" t="s">
        <v>2540</v>
      </c>
      <c r="G767" s="256">
        <v>87026</v>
      </c>
      <c r="H767" s="256" t="s">
        <v>588</v>
      </c>
      <c r="I767" s="256" t="s">
        <v>484</v>
      </c>
      <c r="J767" s="256" t="s">
        <v>2541</v>
      </c>
      <c r="K767" s="257" t="s">
        <v>4854</v>
      </c>
      <c r="L767" s="256" t="s">
        <v>2542</v>
      </c>
    </row>
    <row r="768" spans="1:12" x14ac:dyDescent="0.25">
      <c r="A768" s="256" t="s">
        <v>2552</v>
      </c>
      <c r="B768" s="256" t="s">
        <v>2553</v>
      </c>
      <c r="C768" s="256" t="s">
        <v>2557</v>
      </c>
      <c r="D768" s="256" t="s">
        <v>3184</v>
      </c>
      <c r="E768" s="257" t="s">
        <v>2540</v>
      </c>
      <c r="F768" s="256" t="s">
        <v>2540</v>
      </c>
      <c r="G768" s="256">
        <v>87441</v>
      </c>
      <c r="H768" s="256" t="s">
        <v>5421</v>
      </c>
      <c r="I768" s="256" t="s">
        <v>484</v>
      </c>
      <c r="J768" s="256" t="s">
        <v>2545</v>
      </c>
      <c r="K768" s="257" t="s">
        <v>4845</v>
      </c>
      <c r="L768" s="256" t="s">
        <v>2542</v>
      </c>
    </row>
    <row r="769" spans="1:12" x14ac:dyDescent="0.25">
      <c r="A769" s="256" t="s">
        <v>2552</v>
      </c>
      <c r="B769" s="256" t="s">
        <v>2553</v>
      </c>
      <c r="C769" s="256" t="s">
        <v>2557</v>
      </c>
      <c r="D769" s="256" t="s">
        <v>3184</v>
      </c>
      <c r="E769" s="257" t="s">
        <v>2540</v>
      </c>
      <c r="F769" s="256" t="s">
        <v>2540</v>
      </c>
      <c r="G769" s="256">
        <v>87442</v>
      </c>
      <c r="H769" s="256" t="s">
        <v>5422</v>
      </c>
      <c r="I769" s="256" t="s">
        <v>484</v>
      </c>
      <c r="J769" s="256" t="s">
        <v>2545</v>
      </c>
      <c r="K769" s="257" t="s">
        <v>4729</v>
      </c>
      <c r="L769" s="256" t="s">
        <v>2542</v>
      </c>
    </row>
    <row r="770" spans="1:12" x14ac:dyDescent="0.25">
      <c r="A770" s="256" t="s">
        <v>2552</v>
      </c>
      <c r="B770" s="256" t="s">
        <v>2553</v>
      </c>
      <c r="C770" s="256" t="s">
        <v>2557</v>
      </c>
      <c r="D770" s="256" t="s">
        <v>3184</v>
      </c>
      <c r="E770" s="257" t="s">
        <v>2540</v>
      </c>
      <c r="F770" s="256" t="s">
        <v>2540</v>
      </c>
      <c r="G770" s="256">
        <v>87443</v>
      </c>
      <c r="H770" s="256" t="s">
        <v>5423</v>
      </c>
      <c r="I770" s="256" t="s">
        <v>484</v>
      </c>
      <c r="J770" s="256" t="s">
        <v>2545</v>
      </c>
      <c r="K770" s="257" t="s">
        <v>4785</v>
      </c>
      <c r="L770" s="256" t="s">
        <v>2542</v>
      </c>
    </row>
    <row r="771" spans="1:12" x14ac:dyDescent="0.25">
      <c r="A771" s="256" t="s">
        <v>2552</v>
      </c>
      <c r="B771" s="256" t="s">
        <v>2553</v>
      </c>
      <c r="C771" s="256" t="s">
        <v>2557</v>
      </c>
      <c r="D771" s="256" t="s">
        <v>3184</v>
      </c>
      <c r="E771" s="257" t="s">
        <v>2540</v>
      </c>
      <c r="F771" s="256" t="s">
        <v>2540</v>
      </c>
      <c r="G771" s="256">
        <v>87444</v>
      </c>
      <c r="H771" s="256" t="s">
        <v>5424</v>
      </c>
      <c r="I771" s="256" t="s">
        <v>484</v>
      </c>
      <c r="J771" s="256" t="s">
        <v>2556</v>
      </c>
      <c r="K771" s="257" t="s">
        <v>14420</v>
      </c>
      <c r="L771" s="256" t="s">
        <v>2542</v>
      </c>
    </row>
    <row r="772" spans="1:12" x14ac:dyDescent="0.25">
      <c r="A772" s="256" t="s">
        <v>2552</v>
      </c>
      <c r="B772" s="256" t="s">
        <v>2553</v>
      </c>
      <c r="C772" s="256" t="s">
        <v>2557</v>
      </c>
      <c r="D772" s="256" t="s">
        <v>3184</v>
      </c>
      <c r="E772" s="257" t="s">
        <v>2540</v>
      </c>
      <c r="F772" s="256" t="s">
        <v>2540</v>
      </c>
      <c r="G772" s="256">
        <v>88387</v>
      </c>
      <c r="H772" s="256" t="s">
        <v>589</v>
      </c>
      <c r="I772" s="256" t="s">
        <v>484</v>
      </c>
      <c r="J772" s="256" t="s">
        <v>2545</v>
      </c>
      <c r="K772" s="257" t="s">
        <v>5205</v>
      </c>
      <c r="L772" s="256" t="s">
        <v>2542</v>
      </c>
    </row>
    <row r="773" spans="1:12" x14ac:dyDescent="0.25">
      <c r="A773" s="256" t="s">
        <v>2552</v>
      </c>
      <c r="B773" s="256" t="s">
        <v>2553</v>
      </c>
      <c r="C773" s="256" t="s">
        <v>2557</v>
      </c>
      <c r="D773" s="256" t="s">
        <v>3184</v>
      </c>
      <c r="E773" s="257" t="s">
        <v>2540</v>
      </c>
      <c r="F773" s="256" t="s">
        <v>2540</v>
      </c>
      <c r="G773" s="256">
        <v>88389</v>
      </c>
      <c r="H773" s="256" t="s">
        <v>590</v>
      </c>
      <c r="I773" s="256" t="s">
        <v>484</v>
      </c>
      <c r="J773" s="256" t="s">
        <v>2545</v>
      </c>
      <c r="K773" s="257" t="s">
        <v>4856</v>
      </c>
      <c r="L773" s="256" t="s">
        <v>2542</v>
      </c>
    </row>
    <row r="774" spans="1:12" x14ac:dyDescent="0.25">
      <c r="A774" s="256" t="s">
        <v>2552</v>
      </c>
      <c r="B774" s="256" t="s">
        <v>2553</v>
      </c>
      <c r="C774" s="256" t="s">
        <v>2557</v>
      </c>
      <c r="D774" s="256" t="s">
        <v>3184</v>
      </c>
      <c r="E774" s="257" t="s">
        <v>2540</v>
      </c>
      <c r="F774" s="256" t="s">
        <v>2540</v>
      </c>
      <c r="G774" s="256">
        <v>88390</v>
      </c>
      <c r="H774" s="256" t="s">
        <v>591</v>
      </c>
      <c r="I774" s="256" t="s">
        <v>484</v>
      </c>
      <c r="J774" s="256" t="s">
        <v>2545</v>
      </c>
      <c r="K774" s="257" t="s">
        <v>4730</v>
      </c>
      <c r="L774" s="256" t="s">
        <v>2542</v>
      </c>
    </row>
    <row r="775" spans="1:12" x14ac:dyDescent="0.25">
      <c r="A775" s="256" t="s">
        <v>2552</v>
      </c>
      <c r="B775" s="256" t="s">
        <v>2553</v>
      </c>
      <c r="C775" s="256" t="s">
        <v>2557</v>
      </c>
      <c r="D775" s="256" t="s">
        <v>3184</v>
      </c>
      <c r="E775" s="257" t="s">
        <v>2540</v>
      </c>
      <c r="F775" s="256" t="s">
        <v>2540</v>
      </c>
      <c r="G775" s="256">
        <v>88391</v>
      </c>
      <c r="H775" s="256" t="s">
        <v>592</v>
      </c>
      <c r="I775" s="256" t="s">
        <v>484</v>
      </c>
      <c r="J775" s="256" t="s">
        <v>2545</v>
      </c>
      <c r="K775" s="257" t="s">
        <v>4835</v>
      </c>
      <c r="L775" s="256" t="s">
        <v>2542</v>
      </c>
    </row>
    <row r="776" spans="1:12" x14ac:dyDescent="0.25">
      <c r="A776" s="256" t="s">
        <v>2552</v>
      </c>
      <c r="B776" s="256" t="s">
        <v>2553</v>
      </c>
      <c r="C776" s="256" t="s">
        <v>2557</v>
      </c>
      <c r="D776" s="256" t="s">
        <v>3184</v>
      </c>
      <c r="E776" s="257" t="s">
        <v>2540</v>
      </c>
      <c r="F776" s="256" t="s">
        <v>2540</v>
      </c>
      <c r="G776" s="256">
        <v>88394</v>
      </c>
      <c r="H776" s="256" t="s">
        <v>593</v>
      </c>
      <c r="I776" s="256" t="s">
        <v>484</v>
      </c>
      <c r="J776" s="256" t="s">
        <v>2545</v>
      </c>
      <c r="K776" s="257" t="s">
        <v>5425</v>
      </c>
      <c r="L776" s="256" t="s">
        <v>2542</v>
      </c>
    </row>
    <row r="777" spans="1:12" x14ac:dyDescent="0.25">
      <c r="A777" s="256" t="s">
        <v>2552</v>
      </c>
      <c r="B777" s="256" t="s">
        <v>2553</v>
      </c>
      <c r="C777" s="256" t="s">
        <v>2557</v>
      </c>
      <c r="D777" s="256" t="s">
        <v>3184</v>
      </c>
      <c r="E777" s="257" t="s">
        <v>2540</v>
      </c>
      <c r="F777" s="256" t="s">
        <v>2540</v>
      </c>
      <c r="G777" s="256">
        <v>88395</v>
      </c>
      <c r="H777" s="256" t="s">
        <v>594</v>
      </c>
      <c r="I777" s="256" t="s">
        <v>484</v>
      </c>
      <c r="J777" s="256" t="s">
        <v>2545</v>
      </c>
      <c r="K777" s="257" t="s">
        <v>4806</v>
      </c>
      <c r="L777" s="256" t="s">
        <v>2542</v>
      </c>
    </row>
    <row r="778" spans="1:12" x14ac:dyDescent="0.25">
      <c r="A778" s="256" t="s">
        <v>2552</v>
      </c>
      <c r="B778" s="256" t="s">
        <v>2553</v>
      </c>
      <c r="C778" s="256" t="s">
        <v>2557</v>
      </c>
      <c r="D778" s="256" t="s">
        <v>3184</v>
      </c>
      <c r="E778" s="257" t="s">
        <v>2540</v>
      </c>
      <c r="F778" s="256" t="s">
        <v>2540</v>
      </c>
      <c r="G778" s="256">
        <v>88396</v>
      </c>
      <c r="H778" s="256" t="s">
        <v>595</v>
      </c>
      <c r="I778" s="256" t="s">
        <v>484</v>
      </c>
      <c r="J778" s="256" t="s">
        <v>2545</v>
      </c>
      <c r="K778" s="257" t="s">
        <v>13790</v>
      </c>
      <c r="L778" s="256" t="s">
        <v>2542</v>
      </c>
    </row>
    <row r="779" spans="1:12" x14ac:dyDescent="0.25">
      <c r="A779" s="256" t="s">
        <v>2552</v>
      </c>
      <c r="B779" s="256" t="s">
        <v>2553</v>
      </c>
      <c r="C779" s="256" t="s">
        <v>2557</v>
      </c>
      <c r="D779" s="256" t="s">
        <v>3184</v>
      </c>
      <c r="E779" s="257" t="s">
        <v>2540</v>
      </c>
      <c r="F779" s="256" t="s">
        <v>2540</v>
      </c>
      <c r="G779" s="256">
        <v>88397</v>
      </c>
      <c r="H779" s="256" t="s">
        <v>596</v>
      </c>
      <c r="I779" s="256" t="s">
        <v>484</v>
      </c>
      <c r="J779" s="256" t="s">
        <v>2545</v>
      </c>
      <c r="K779" s="257" t="s">
        <v>4686</v>
      </c>
      <c r="L779" s="256" t="s">
        <v>2542</v>
      </c>
    </row>
    <row r="780" spans="1:12" x14ac:dyDescent="0.25">
      <c r="A780" s="256" t="s">
        <v>2552</v>
      </c>
      <c r="B780" s="256" t="s">
        <v>2553</v>
      </c>
      <c r="C780" s="256" t="s">
        <v>2557</v>
      </c>
      <c r="D780" s="256" t="s">
        <v>3184</v>
      </c>
      <c r="E780" s="257" t="s">
        <v>2540</v>
      </c>
      <c r="F780" s="256" t="s">
        <v>2540</v>
      </c>
      <c r="G780" s="256">
        <v>88400</v>
      </c>
      <c r="H780" s="256" t="s">
        <v>597</v>
      </c>
      <c r="I780" s="256" t="s">
        <v>484</v>
      </c>
      <c r="J780" s="256" t="s">
        <v>2545</v>
      </c>
      <c r="K780" s="257" t="s">
        <v>5125</v>
      </c>
      <c r="L780" s="256" t="s">
        <v>2542</v>
      </c>
    </row>
    <row r="781" spans="1:12" x14ac:dyDescent="0.25">
      <c r="A781" s="256" t="s">
        <v>2552</v>
      </c>
      <c r="B781" s="256" t="s">
        <v>2553</v>
      </c>
      <c r="C781" s="256" t="s">
        <v>2557</v>
      </c>
      <c r="D781" s="256" t="s">
        <v>3184</v>
      </c>
      <c r="E781" s="257" t="s">
        <v>2540</v>
      </c>
      <c r="F781" s="256" t="s">
        <v>2540</v>
      </c>
      <c r="G781" s="256">
        <v>88401</v>
      </c>
      <c r="H781" s="256" t="s">
        <v>598</v>
      </c>
      <c r="I781" s="256" t="s">
        <v>484</v>
      </c>
      <c r="J781" s="256" t="s">
        <v>2545</v>
      </c>
      <c r="K781" s="257" t="s">
        <v>4856</v>
      </c>
      <c r="L781" s="256" t="s">
        <v>2542</v>
      </c>
    </row>
    <row r="782" spans="1:12" x14ac:dyDescent="0.25">
      <c r="A782" s="256" t="s">
        <v>2552</v>
      </c>
      <c r="B782" s="256" t="s">
        <v>2553</v>
      </c>
      <c r="C782" s="256" t="s">
        <v>2557</v>
      </c>
      <c r="D782" s="256" t="s">
        <v>3184</v>
      </c>
      <c r="E782" s="257" t="s">
        <v>2540</v>
      </c>
      <c r="F782" s="256" t="s">
        <v>2540</v>
      </c>
      <c r="G782" s="256">
        <v>88402</v>
      </c>
      <c r="H782" s="256" t="s">
        <v>599</v>
      </c>
      <c r="I782" s="256" t="s">
        <v>484</v>
      </c>
      <c r="J782" s="256" t="s">
        <v>2545</v>
      </c>
      <c r="K782" s="257" t="s">
        <v>14421</v>
      </c>
      <c r="L782" s="256" t="s">
        <v>2542</v>
      </c>
    </row>
    <row r="783" spans="1:12" x14ac:dyDescent="0.25">
      <c r="A783" s="256" t="s">
        <v>2552</v>
      </c>
      <c r="B783" s="256" t="s">
        <v>2553</v>
      </c>
      <c r="C783" s="256" t="s">
        <v>2557</v>
      </c>
      <c r="D783" s="256" t="s">
        <v>3184</v>
      </c>
      <c r="E783" s="257" t="s">
        <v>2540</v>
      </c>
      <c r="F783" s="256" t="s">
        <v>2540</v>
      </c>
      <c r="G783" s="256">
        <v>88403</v>
      </c>
      <c r="H783" s="256" t="s">
        <v>600</v>
      </c>
      <c r="I783" s="256" t="s">
        <v>484</v>
      </c>
      <c r="J783" s="256" t="s">
        <v>2545</v>
      </c>
      <c r="K783" s="257" t="s">
        <v>5115</v>
      </c>
      <c r="L783" s="256" t="s">
        <v>2542</v>
      </c>
    </row>
    <row r="784" spans="1:12" x14ac:dyDescent="0.25">
      <c r="A784" s="256" t="s">
        <v>2552</v>
      </c>
      <c r="B784" s="256" t="s">
        <v>2553</v>
      </c>
      <c r="C784" s="256" t="s">
        <v>2557</v>
      </c>
      <c r="D784" s="256" t="s">
        <v>3184</v>
      </c>
      <c r="E784" s="257" t="s">
        <v>2540</v>
      </c>
      <c r="F784" s="256" t="s">
        <v>2540</v>
      </c>
      <c r="G784" s="256">
        <v>88419</v>
      </c>
      <c r="H784" s="256" t="s">
        <v>601</v>
      </c>
      <c r="I784" s="256" t="s">
        <v>484</v>
      </c>
      <c r="J784" s="256" t="s">
        <v>2545</v>
      </c>
      <c r="K784" s="257" t="s">
        <v>5419</v>
      </c>
      <c r="L784" s="256" t="s">
        <v>2542</v>
      </c>
    </row>
    <row r="785" spans="1:12" x14ac:dyDescent="0.25">
      <c r="A785" s="256" t="s">
        <v>2552</v>
      </c>
      <c r="B785" s="256" t="s">
        <v>2553</v>
      </c>
      <c r="C785" s="256" t="s">
        <v>2557</v>
      </c>
      <c r="D785" s="256" t="s">
        <v>3184</v>
      </c>
      <c r="E785" s="257" t="s">
        <v>2540</v>
      </c>
      <c r="F785" s="256" t="s">
        <v>2540</v>
      </c>
      <c r="G785" s="256">
        <v>88422</v>
      </c>
      <c r="H785" s="256" t="s">
        <v>602</v>
      </c>
      <c r="I785" s="256" t="s">
        <v>484</v>
      </c>
      <c r="J785" s="256" t="s">
        <v>2545</v>
      </c>
      <c r="K785" s="257" t="s">
        <v>5427</v>
      </c>
      <c r="L785" s="256" t="s">
        <v>2542</v>
      </c>
    </row>
    <row r="786" spans="1:12" x14ac:dyDescent="0.25">
      <c r="A786" s="256" t="s">
        <v>2552</v>
      </c>
      <c r="B786" s="256" t="s">
        <v>2553</v>
      </c>
      <c r="C786" s="256" t="s">
        <v>2557</v>
      </c>
      <c r="D786" s="256" t="s">
        <v>3184</v>
      </c>
      <c r="E786" s="257" t="s">
        <v>2540</v>
      </c>
      <c r="F786" s="256" t="s">
        <v>2540</v>
      </c>
      <c r="G786" s="256">
        <v>88425</v>
      </c>
      <c r="H786" s="256" t="s">
        <v>603</v>
      </c>
      <c r="I786" s="256" t="s">
        <v>484</v>
      </c>
      <c r="J786" s="256" t="s">
        <v>2545</v>
      </c>
      <c r="K786" s="257" t="s">
        <v>6548</v>
      </c>
      <c r="L786" s="256" t="s">
        <v>2542</v>
      </c>
    </row>
    <row r="787" spans="1:12" x14ac:dyDescent="0.25">
      <c r="A787" s="256" t="s">
        <v>2552</v>
      </c>
      <c r="B787" s="256" t="s">
        <v>2553</v>
      </c>
      <c r="C787" s="256" t="s">
        <v>2557</v>
      </c>
      <c r="D787" s="256" t="s">
        <v>3184</v>
      </c>
      <c r="E787" s="257" t="s">
        <v>2540</v>
      </c>
      <c r="F787" s="256" t="s">
        <v>2540</v>
      </c>
      <c r="G787" s="256">
        <v>88427</v>
      </c>
      <c r="H787" s="256" t="s">
        <v>604</v>
      </c>
      <c r="I787" s="256" t="s">
        <v>484</v>
      </c>
      <c r="J787" s="256" t="s">
        <v>2545</v>
      </c>
      <c r="K787" s="257" t="s">
        <v>5124</v>
      </c>
      <c r="L787" s="256" t="s">
        <v>2542</v>
      </c>
    </row>
    <row r="788" spans="1:12" x14ac:dyDescent="0.25">
      <c r="A788" s="256" t="s">
        <v>2552</v>
      </c>
      <c r="B788" s="256" t="s">
        <v>2553</v>
      </c>
      <c r="C788" s="256" t="s">
        <v>2557</v>
      </c>
      <c r="D788" s="256" t="s">
        <v>3184</v>
      </c>
      <c r="E788" s="257" t="s">
        <v>2540</v>
      </c>
      <c r="F788" s="256" t="s">
        <v>2540</v>
      </c>
      <c r="G788" s="256">
        <v>88434</v>
      </c>
      <c r="H788" s="256" t="s">
        <v>605</v>
      </c>
      <c r="I788" s="256" t="s">
        <v>484</v>
      </c>
      <c r="J788" s="256" t="s">
        <v>2545</v>
      </c>
      <c r="K788" s="257" t="s">
        <v>13485</v>
      </c>
      <c r="L788" s="256" t="s">
        <v>2542</v>
      </c>
    </row>
    <row r="789" spans="1:12" x14ac:dyDescent="0.25">
      <c r="A789" s="256" t="s">
        <v>2552</v>
      </c>
      <c r="B789" s="256" t="s">
        <v>2553</v>
      </c>
      <c r="C789" s="256" t="s">
        <v>2557</v>
      </c>
      <c r="D789" s="256" t="s">
        <v>3184</v>
      </c>
      <c r="E789" s="257" t="s">
        <v>2540</v>
      </c>
      <c r="F789" s="256" t="s">
        <v>2540</v>
      </c>
      <c r="G789" s="256">
        <v>88435</v>
      </c>
      <c r="H789" s="256" t="s">
        <v>606</v>
      </c>
      <c r="I789" s="256" t="s">
        <v>484</v>
      </c>
      <c r="J789" s="256" t="s">
        <v>2545</v>
      </c>
      <c r="K789" s="257" t="s">
        <v>13795</v>
      </c>
      <c r="L789" s="256" t="s">
        <v>2542</v>
      </c>
    </row>
    <row r="790" spans="1:12" x14ac:dyDescent="0.25">
      <c r="A790" s="256" t="s">
        <v>2552</v>
      </c>
      <c r="B790" s="256" t="s">
        <v>2553</v>
      </c>
      <c r="C790" s="256" t="s">
        <v>2557</v>
      </c>
      <c r="D790" s="256" t="s">
        <v>3184</v>
      </c>
      <c r="E790" s="257" t="s">
        <v>2540</v>
      </c>
      <c r="F790" s="256" t="s">
        <v>2540</v>
      </c>
      <c r="G790" s="256">
        <v>88436</v>
      </c>
      <c r="H790" s="256" t="s">
        <v>607</v>
      </c>
      <c r="I790" s="256" t="s">
        <v>484</v>
      </c>
      <c r="J790" s="256" t="s">
        <v>2545</v>
      </c>
      <c r="K790" s="257" t="s">
        <v>14422</v>
      </c>
      <c r="L790" s="256" t="s">
        <v>2542</v>
      </c>
    </row>
    <row r="791" spans="1:12" x14ac:dyDescent="0.25">
      <c r="A791" s="256" t="s">
        <v>2552</v>
      </c>
      <c r="B791" s="256" t="s">
        <v>2553</v>
      </c>
      <c r="C791" s="256" t="s">
        <v>2557</v>
      </c>
      <c r="D791" s="256" t="s">
        <v>3184</v>
      </c>
      <c r="E791" s="257" t="s">
        <v>2540</v>
      </c>
      <c r="F791" s="256" t="s">
        <v>2540</v>
      </c>
      <c r="G791" s="256">
        <v>88437</v>
      </c>
      <c r="H791" s="256" t="s">
        <v>608</v>
      </c>
      <c r="I791" s="256" t="s">
        <v>484</v>
      </c>
      <c r="J791" s="256" t="s">
        <v>2545</v>
      </c>
      <c r="K791" s="257" t="s">
        <v>5124</v>
      </c>
      <c r="L791" s="256" t="s">
        <v>2542</v>
      </c>
    </row>
    <row r="792" spans="1:12" x14ac:dyDescent="0.25">
      <c r="A792" s="256" t="s">
        <v>2552</v>
      </c>
      <c r="B792" s="256" t="s">
        <v>2553</v>
      </c>
      <c r="C792" s="256" t="s">
        <v>2557</v>
      </c>
      <c r="D792" s="256" t="s">
        <v>3184</v>
      </c>
      <c r="E792" s="257" t="s">
        <v>2540</v>
      </c>
      <c r="F792" s="256" t="s">
        <v>2540</v>
      </c>
      <c r="G792" s="256">
        <v>88569</v>
      </c>
      <c r="H792" s="256" t="s">
        <v>609</v>
      </c>
      <c r="I792" s="256" t="s">
        <v>484</v>
      </c>
      <c r="J792" s="256" t="s">
        <v>2541</v>
      </c>
      <c r="K792" s="257" t="s">
        <v>4688</v>
      </c>
      <c r="L792" s="256" t="s">
        <v>2542</v>
      </c>
    </row>
    <row r="793" spans="1:12" x14ac:dyDescent="0.25">
      <c r="A793" s="256" t="s">
        <v>2552</v>
      </c>
      <c r="B793" s="256" t="s">
        <v>2553</v>
      </c>
      <c r="C793" s="256" t="s">
        <v>2557</v>
      </c>
      <c r="D793" s="256" t="s">
        <v>3184</v>
      </c>
      <c r="E793" s="257" t="s">
        <v>2540</v>
      </c>
      <c r="F793" s="256" t="s">
        <v>2540</v>
      </c>
      <c r="G793" s="256">
        <v>88570</v>
      </c>
      <c r="H793" s="256" t="s">
        <v>610</v>
      </c>
      <c r="I793" s="256" t="s">
        <v>484</v>
      </c>
      <c r="J793" s="256" t="s">
        <v>2541</v>
      </c>
      <c r="K793" s="257" t="s">
        <v>4866</v>
      </c>
      <c r="L793" s="256" t="s">
        <v>2542</v>
      </c>
    </row>
    <row r="794" spans="1:12" x14ac:dyDescent="0.25">
      <c r="A794" s="256" t="s">
        <v>2552</v>
      </c>
      <c r="B794" s="256" t="s">
        <v>2553</v>
      </c>
      <c r="C794" s="256" t="s">
        <v>2557</v>
      </c>
      <c r="D794" s="256" t="s">
        <v>3184</v>
      </c>
      <c r="E794" s="257" t="s">
        <v>2540</v>
      </c>
      <c r="F794" s="256" t="s">
        <v>2540</v>
      </c>
      <c r="G794" s="256">
        <v>88826</v>
      </c>
      <c r="H794" s="256" t="s">
        <v>611</v>
      </c>
      <c r="I794" s="256" t="s">
        <v>484</v>
      </c>
      <c r="J794" s="256" t="s">
        <v>2556</v>
      </c>
      <c r="K794" s="257" t="s">
        <v>4809</v>
      </c>
      <c r="L794" s="256" t="s">
        <v>2542</v>
      </c>
    </row>
    <row r="795" spans="1:12" x14ac:dyDescent="0.25">
      <c r="A795" s="256" t="s">
        <v>2552</v>
      </c>
      <c r="B795" s="256" t="s">
        <v>2553</v>
      </c>
      <c r="C795" s="256" t="s">
        <v>2557</v>
      </c>
      <c r="D795" s="256" t="s">
        <v>3184</v>
      </c>
      <c r="E795" s="257" t="s">
        <v>2540</v>
      </c>
      <c r="F795" s="256" t="s">
        <v>2540</v>
      </c>
      <c r="G795" s="256">
        <v>88827</v>
      </c>
      <c r="H795" s="256" t="s">
        <v>612</v>
      </c>
      <c r="I795" s="256" t="s">
        <v>484</v>
      </c>
      <c r="J795" s="256" t="s">
        <v>2556</v>
      </c>
      <c r="K795" s="257" t="s">
        <v>4754</v>
      </c>
      <c r="L795" s="256" t="s">
        <v>2542</v>
      </c>
    </row>
    <row r="796" spans="1:12" x14ac:dyDescent="0.25">
      <c r="A796" s="256" t="s">
        <v>2552</v>
      </c>
      <c r="B796" s="256" t="s">
        <v>2553</v>
      </c>
      <c r="C796" s="256" t="s">
        <v>2557</v>
      </c>
      <c r="D796" s="256" t="s">
        <v>3184</v>
      </c>
      <c r="E796" s="257" t="s">
        <v>2540</v>
      </c>
      <c r="F796" s="256" t="s">
        <v>2540</v>
      </c>
      <c r="G796" s="256">
        <v>88828</v>
      </c>
      <c r="H796" s="256" t="s">
        <v>613</v>
      </c>
      <c r="I796" s="256" t="s">
        <v>484</v>
      </c>
      <c r="J796" s="256" t="s">
        <v>2556</v>
      </c>
      <c r="K796" s="257" t="s">
        <v>4854</v>
      </c>
      <c r="L796" s="256" t="s">
        <v>2542</v>
      </c>
    </row>
    <row r="797" spans="1:12" x14ac:dyDescent="0.25">
      <c r="A797" s="256" t="s">
        <v>2552</v>
      </c>
      <c r="B797" s="256" t="s">
        <v>2553</v>
      </c>
      <c r="C797" s="256" t="s">
        <v>2557</v>
      </c>
      <c r="D797" s="256" t="s">
        <v>3184</v>
      </c>
      <c r="E797" s="257" t="s">
        <v>2540</v>
      </c>
      <c r="F797" s="256" t="s">
        <v>2540</v>
      </c>
      <c r="G797" s="256">
        <v>88829</v>
      </c>
      <c r="H797" s="256" t="s">
        <v>614</v>
      </c>
      <c r="I797" s="256" t="s">
        <v>484</v>
      </c>
      <c r="J797" s="256" t="s">
        <v>2545</v>
      </c>
      <c r="K797" s="257" t="s">
        <v>4780</v>
      </c>
      <c r="L797" s="256" t="s">
        <v>2542</v>
      </c>
    </row>
    <row r="798" spans="1:12" x14ac:dyDescent="0.25">
      <c r="A798" s="256" t="s">
        <v>2552</v>
      </c>
      <c r="B798" s="256" t="s">
        <v>2553</v>
      </c>
      <c r="C798" s="256" t="s">
        <v>2557</v>
      </c>
      <c r="D798" s="256" t="s">
        <v>3184</v>
      </c>
      <c r="E798" s="257" t="s">
        <v>2540</v>
      </c>
      <c r="F798" s="256" t="s">
        <v>2540</v>
      </c>
      <c r="G798" s="256">
        <v>88832</v>
      </c>
      <c r="H798" s="256" t="s">
        <v>615</v>
      </c>
      <c r="I798" s="256" t="s">
        <v>484</v>
      </c>
      <c r="J798" s="256" t="s">
        <v>2541</v>
      </c>
      <c r="K798" s="257" t="s">
        <v>6721</v>
      </c>
      <c r="L798" s="256" t="s">
        <v>2542</v>
      </c>
    </row>
    <row r="799" spans="1:12" x14ac:dyDescent="0.25">
      <c r="A799" s="256" t="s">
        <v>2552</v>
      </c>
      <c r="B799" s="256" t="s">
        <v>2553</v>
      </c>
      <c r="C799" s="256" t="s">
        <v>2557</v>
      </c>
      <c r="D799" s="256" t="s">
        <v>3184</v>
      </c>
      <c r="E799" s="257" t="s">
        <v>2540</v>
      </c>
      <c r="F799" s="256" t="s">
        <v>2540</v>
      </c>
      <c r="G799" s="256">
        <v>88834</v>
      </c>
      <c r="H799" s="256" t="s">
        <v>616</v>
      </c>
      <c r="I799" s="256" t="s">
        <v>484</v>
      </c>
      <c r="J799" s="256" t="s">
        <v>2541</v>
      </c>
      <c r="K799" s="257" t="s">
        <v>14423</v>
      </c>
      <c r="L799" s="256" t="s">
        <v>2542</v>
      </c>
    </row>
    <row r="800" spans="1:12" x14ac:dyDescent="0.25">
      <c r="A800" s="256" t="s">
        <v>2552</v>
      </c>
      <c r="B800" s="256" t="s">
        <v>2553</v>
      </c>
      <c r="C800" s="256" t="s">
        <v>2557</v>
      </c>
      <c r="D800" s="256" t="s">
        <v>3184</v>
      </c>
      <c r="E800" s="257" t="s">
        <v>2540</v>
      </c>
      <c r="F800" s="256" t="s">
        <v>2540</v>
      </c>
      <c r="G800" s="256">
        <v>88835</v>
      </c>
      <c r="H800" s="256" t="s">
        <v>617</v>
      </c>
      <c r="I800" s="256" t="s">
        <v>484</v>
      </c>
      <c r="J800" s="256" t="s">
        <v>2541</v>
      </c>
      <c r="K800" s="257" t="s">
        <v>14424</v>
      </c>
      <c r="L800" s="256" t="s">
        <v>2542</v>
      </c>
    </row>
    <row r="801" spans="1:12" x14ac:dyDescent="0.25">
      <c r="A801" s="256" t="s">
        <v>2552</v>
      </c>
      <c r="B801" s="256" t="s">
        <v>2553</v>
      </c>
      <c r="C801" s="256" t="s">
        <v>2557</v>
      </c>
      <c r="D801" s="256" t="s">
        <v>3184</v>
      </c>
      <c r="E801" s="257" t="s">
        <v>2540</v>
      </c>
      <c r="F801" s="256" t="s">
        <v>2540</v>
      </c>
      <c r="G801" s="256">
        <v>88836</v>
      </c>
      <c r="H801" s="256" t="s">
        <v>618</v>
      </c>
      <c r="I801" s="256" t="s">
        <v>484</v>
      </c>
      <c r="J801" s="256" t="s">
        <v>2556</v>
      </c>
      <c r="K801" s="257" t="s">
        <v>14425</v>
      </c>
      <c r="L801" s="256" t="s">
        <v>2542</v>
      </c>
    </row>
    <row r="802" spans="1:12" x14ac:dyDescent="0.25">
      <c r="A802" s="256" t="s">
        <v>2552</v>
      </c>
      <c r="B802" s="256" t="s">
        <v>2553</v>
      </c>
      <c r="C802" s="256" t="s">
        <v>2557</v>
      </c>
      <c r="D802" s="256" t="s">
        <v>3184</v>
      </c>
      <c r="E802" s="257" t="s">
        <v>2540</v>
      </c>
      <c r="F802" s="256" t="s">
        <v>2540</v>
      </c>
      <c r="G802" s="256">
        <v>88839</v>
      </c>
      <c r="H802" s="256" t="s">
        <v>619</v>
      </c>
      <c r="I802" s="256" t="s">
        <v>484</v>
      </c>
      <c r="J802" s="256" t="s">
        <v>2541</v>
      </c>
      <c r="K802" s="257" t="s">
        <v>7866</v>
      </c>
      <c r="L802" s="256" t="s">
        <v>2542</v>
      </c>
    </row>
    <row r="803" spans="1:12" x14ac:dyDescent="0.25">
      <c r="A803" s="256" t="s">
        <v>2552</v>
      </c>
      <c r="B803" s="256" t="s">
        <v>2553</v>
      </c>
      <c r="C803" s="256" t="s">
        <v>2557</v>
      </c>
      <c r="D803" s="256" t="s">
        <v>3184</v>
      </c>
      <c r="E803" s="257" t="s">
        <v>2540</v>
      </c>
      <c r="F803" s="256" t="s">
        <v>2540</v>
      </c>
      <c r="G803" s="256">
        <v>88840</v>
      </c>
      <c r="H803" s="256" t="s">
        <v>620</v>
      </c>
      <c r="I803" s="256" t="s">
        <v>484</v>
      </c>
      <c r="J803" s="256" t="s">
        <v>2541</v>
      </c>
      <c r="K803" s="257" t="s">
        <v>13197</v>
      </c>
      <c r="L803" s="256" t="s">
        <v>2542</v>
      </c>
    </row>
    <row r="804" spans="1:12" x14ac:dyDescent="0.25">
      <c r="A804" s="256" t="s">
        <v>2552</v>
      </c>
      <c r="B804" s="256" t="s">
        <v>2553</v>
      </c>
      <c r="C804" s="256" t="s">
        <v>2557</v>
      </c>
      <c r="D804" s="256" t="s">
        <v>3184</v>
      </c>
      <c r="E804" s="257" t="s">
        <v>2540</v>
      </c>
      <c r="F804" s="256" t="s">
        <v>2540</v>
      </c>
      <c r="G804" s="256">
        <v>88841</v>
      </c>
      <c r="H804" s="256" t="s">
        <v>621</v>
      </c>
      <c r="I804" s="256" t="s">
        <v>484</v>
      </c>
      <c r="J804" s="256" t="s">
        <v>2541</v>
      </c>
      <c r="K804" s="257" t="s">
        <v>14426</v>
      </c>
      <c r="L804" s="256" t="s">
        <v>2542</v>
      </c>
    </row>
    <row r="805" spans="1:12" x14ac:dyDescent="0.25">
      <c r="A805" s="256" t="s">
        <v>2552</v>
      </c>
      <c r="B805" s="256" t="s">
        <v>2553</v>
      </c>
      <c r="C805" s="256" t="s">
        <v>2557</v>
      </c>
      <c r="D805" s="256" t="s">
        <v>3184</v>
      </c>
      <c r="E805" s="257" t="s">
        <v>2540</v>
      </c>
      <c r="F805" s="256" t="s">
        <v>2540</v>
      </c>
      <c r="G805" s="256">
        <v>88842</v>
      </c>
      <c r="H805" s="256" t="s">
        <v>622</v>
      </c>
      <c r="I805" s="256" t="s">
        <v>484</v>
      </c>
      <c r="J805" s="256" t="s">
        <v>2556</v>
      </c>
      <c r="K805" s="257" t="s">
        <v>14427</v>
      </c>
      <c r="L805" s="256" t="s">
        <v>2542</v>
      </c>
    </row>
    <row r="806" spans="1:12" x14ac:dyDescent="0.25">
      <c r="A806" s="256" t="s">
        <v>2552</v>
      </c>
      <c r="B806" s="256" t="s">
        <v>2553</v>
      </c>
      <c r="C806" s="256" t="s">
        <v>2557</v>
      </c>
      <c r="D806" s="256" t="s">
        <v>3184</v>
      </c>
      <c r="E806" s="257" t="s">
        <v>2540</v>
      </c>
      <c r="F806" s="256" t="s">
        <v>2540</v>
      </c>
      <c r="G806" s="256">
        <v>88847</v>
      </c>
      <c r="H806" s="256" t="s">
        <v>623</v>
      </c>
      <c r="I806" s="256" t="s">
        <v>484</v>
      </c>
      <c r="J806" s="256" t="s">
        <v>2541</v>
      </c>
      <c r="K806" s="257" t="s">
        <v>13205</v>
      </c>
      <c r="L806" s="256" t="s">
        <v>2542</v>
      </c>
    </row>
    <row r="807" spans="1:12" x14ac:dyDescent="0.25">
      <c r="A807" s="256" t="s">
        <v>2552</v>
      </c>
      <c r="B807" s="256" t="s">
        <v>2553</v>
      </c>
      <c r="C807" s="256" t="s">
        <v>2557</v>
      </c>
      <c r="D807" s="256" t="s">
        <v>3184</v>
      </c>
      <c r="E807" s="257" t="s">
        <v>2540</v>
      </c>
      <c r="F807" s="256" t="s">
        <v>2540</v>
      </c>
      <c r="G807" s="256">
        <v>88848</v>
      </c>
      <c r="H807" s="256" t="s">
        <v>624</v>
      </c>
      <c r="I807" s="256" t="s">
        <v>484</v>
      </c>
      <c r="J807" s="256" t="s">
        <v>2541</v>
      </c>
      <c r="K807" s="257" t="s">
        <v>13206</v>
      </c>
      <c r="L807" s="256" t="s">
        <v>2542</v>
      </c>
    </row>
    <row r="808" spans="1:12" x14ac:dyDescent="0.25">
      <c r="A808" s="256" t="s">
        <v>2552</v>
      </c>
      <c r="B808" s="256" t="s">
        <v>2553</v>
      </c>
      <c r="C808" s="256" t="s">
        <v>2557</v>
      </c>
      <c r="D808" s="256" t="s">
        <v>3184</v>
      </c>
      <c r="E808" s="257" t="s">
        <v>2540</v>
      </c>
      <c r="F808" s="256" t="s">
        <v>2540</v>
      </c>
      <c r="G808" s="256">
        <v>88853</v>
      </c>
      <c r="H808" s="256" t="s">
        <v>625</v>
      </c>
      <c r="I808" s="256" t="s">
        <v>484</v>
      </c>
      <c r="J808" s="256" t="s">
        <v>2545</v>
      </c>
      <c r="K808" s="257" t="s">
        <v>4842</v>
      </c>
      <c r="L808" s="256" t="s">
        <v>2542</v>
      </c>
    </row>
    <row r="809" spans="1:12" x14ac:dyDescent="0.25">
      <c r="A809" s="256" t="s">
        <v>2552</v>
      </c>
      <c r="B809" s="256" t="s">
        <v>2553</v>
      </c>
      <c r="C809" s="256" t="s">
        <v>2557</v>
      </c>
      <c r="D809" s="256" t="s">
        <v>3184</v>
      </c>
      <c r="E809" s="257" t="s">
        <v>2540</v>
      </c>
      <c r="F809" s="256" t="s">
        <v>2540</v>
      </c>
      <c r="G809" s="256">
        <v>88854</v>
      </c>
      <c r="H809" s="256" t="s">
        <v>626</v>
      </c>
      <c r="I809" s="256" t="s">
        <v>484</v>
      </c>
      <c r="J809" s="256" t="s">
        <v>2545</v>
      </c>
      <c r="K809" s="257" t="s">
        <v>4787</v>
      </c>
      <c r="L809" s="256" t="s">
        <v>2542</v>
      </c>
    </row>
    <row r="810" spans="1:12" x14ac:dyDescent="0.25">
      <c r="A810" s="256" t="s">
        <v>2552</v>
      </c>
      <c r="B810" s="256" t="s">
        <v>2553</v>
      </c>
      <c r="C810" s="256" t="s">
        <v>2557</v>
      </c>
      <c r="D810" s="256" t="s">
        <v>3184</v>
      </c>
      <c r="E810" s="257" t="s">
        <v>2540</v>
      </c>
      <c r="F810" s="256" t="s">
        <v>2540</v>
      </c>
      <c r="G810" s="256">
        <v>88855</v>
      </c>
      <c r="H810" s="256" t="s">
        <v>627</v>
      </c>
      <c r="I810" s="256" t="s">
        <v>484</v>
      </c>
      <c r="J810" s="256" t="s">
        <v>2541</v>
      </c>
      <c r="K810" s="257" t="s">
        <v>13164</v>
      </c>
      <c r="L810" s="256" t="s">
        <v>2542</v>
      </c>
    </row>
    <row r="811" spans="1:12" x14ac:dyDescent="0.25">
      <c r="A811" s="256" t="s">
        <v>2552</v>
      </c>
      <c r="B811" s="256" t="s">
        <v>2553</v>
      </c>
      <c r="C811" s="256" t="s">
        <v>2557</v>
      </c>
      <c r="D811" s="256" t="s">
        <v>3184</v>
      </c>
      <c r="E811" s="257" t="s">
        <v>2540</v>
      </c>
      <c r="F811" s="256" t="s">
        <v>2540</v>
      </c>
      <c r="G811" s="256">
        <v>88856</v>
      </c>
      <c r="H811" s="256" t="s">
        <v>628</v>
      </c>
      <c r="I811" s="256" t="s">
        <v>484</v>
      </c>
      <c r="J811" s="256" t="s">
        <v>2541</v>
      </c>
      <c r="K811" s="257" t="s">
        <v>5207</v>
      </c>
      <c r="L811" s="256" t="s">
        <v>2542</v>
      </c>
    </row>
    <row r="812" spans="1:12" x14ac:dyDescent="0.25">
      <c r="A812" s="256" t="s">
        <v>2552</v>
      </c>
      <c r="B812" s="256" t="s">
        <v>2553</v>
      </c>
      <c r="C812" s="256" t="s">
        <v>2557</v>
      </c>
      <c r="D812" s="256" t="s">
        <v>3184</v>
      </c>
      <c r="E812" s="257" t="s">
        <v>2540</v>
      </c>
      <c r="F812" s="256" t="s">
        <v>2540</v>
      </c>
      <c r="G812" s="256">
        <v>88857</v>
      </c>
      <c r="H812" s="256" t="s">
        <v>629</v>
      </c>
      <c r="I812" s="256" t="s">
        <v>484</v>
      </c>
      <c r="J812" s="256" t="s">
        <v>2541</v>
      </c>
      <c r="K812" s="257" t="s">
        <v>14428</v>
      </c>
      <c r="L812" s="256" t="s">
        <v>2542</v>
      </c>
    </row>
    <row r="813" spans="1:12" x14ac:dyDescent="0.25">
      <c r="A813" s="256" t="s">
        <v>2552</v>
      </c>
      <c r="B813" s="256" t="s">
        <v>2553</v>
      </c>
      <c r="C813" s="256" t="s">
        <v>2557</v>
      </c>
      <c r="D813" s="256" t="s">
        <v>3184</v>
      </c>
      <c r="E813" s="257" t="s">
        <v>2540</v>
      </c>
      <c r="F813" s="256" t="s">
        <v>2540</v>
      </c>
      <c r="G813" s="256">
        <v>88858</v>
      </c>
      <c r="H813" s="256" t="s">
        <v>630</v>
      </c>
      <c r="I813" s="256" t="s">
        <v>484</v>
      </c>
      <c r="J813" s="256" t="s">
        <v>2541</v>
      </c>
      <c r="K813" s="257" t="s">
        <v>4741</v>
      </c>
      <c r="L813" s="256" t="s">
        <v>2542</v>
      </c>
    </row>
    <row r="814" spans="1:12" x14ac:dyDescent="0.25">
      <c r="A814" s="256" t="s">
        <v>2552</v>
      </c>
      <c r="B814" s="256" t="s">
        <v>2553</v>
      </c>
      <c r="C814" s="256" t="s">
        <v>2557</v>
      </c>
      <c r="D814" s="256" t="s">
        <v>3184</v>
      </c>
      <c r="E814" s="257" t="s">
        <v>2540</v>
      </c>
      <c r="F814" s="256" t="s">
        <v>2540</v>
      </c>
      <c r="G814" s="256">
        <v>88859</v>
      </c>
      <c r="H814" s="256" t="s">
        <v>631</v>
      </c>
      <c r="I814" s="256" t="s">
        <v>484</v>
      </c>
      <c r="J814" s="256" t="s">
        <v>2541</v>
      </c>
      <c r="K814" s="257" t="s">
        <v>14429</v>
      </c>
      <c r="L814" s="256" t="s">
        <v>2542</v>
      </c>
    </row>
    <row r="815" spans="1:12" x14ac:dyDescent="0.25">
      <c r="A815" s="256" t="s">
        <v>2552</v>
      </c>
      <c r="B815" s="256" t="s">
        <v>2553</v>
      </c>
      <c r="C815" s="256" t="s">
        <v>2557</v>
      </c>
      <c r="D815" s="256" t="s">
        <v>3184</v>
      </c>
      <c r="E815" s="257" t="s">
        <v>2540</v>
      </c>
      <c r="F815" s="256" t="s">
        <v>2540</v>
      </c>
      <c r="G815" s="256">
        <v>88860</v>
      </c>
      <c r="H815" s="256" t="s">
        <v>632</v>
      </c>
      <c r="I815" s="256" t="s">
        <v>484</v>
      </c>
      <c r="J815" s="256" t="s">
        <v>2541</v>
      </c>
      <c r="K815" s="257" t="s">
        <v>14430</v>
      </c>
      <c r="L815" s="256" t="s">
        <v>2542</v>
      </c>
    </row>
    <row r="816" spans="1:12" x14ac:dyDescent="0.25">
      <c r="A816" s="256" t="s">
        <v>2552</v>
      </c>
      <c r="B816" s="256" t="s">
        <v>2553</v>
      </c>
      <c r="C816" s="256" t="s">
        <v>2557</v>
      </c>
      <c r="D816" s="256" t="s">
        <v>3184</v>
      </c>
      <c r="E816" s="257" t="s">
        <v>2540</v>
      </c>
      <c r="F816" s="256" t="s">
        <v>2540</v>
      </c>
      <c r="G816" s="256">
        <v>88900</v>
      </c>
      <c r="H816" s="256" t="s">
        <v>633</v>
      </c>
      <c r="I816" s="256" t="s">
        <v>484</v>
      </c>
      <c r="J816" s="256" t="s">
        <v>2541</v>
      </c>
      <c r="K816" s="257" t="s">
        <v>14431</v>
      </c>
      <c r="L816" s="256" t="s">
        <v>2542</v>
      </c>
    </row>
    <row r="817" spans="1:12" x14ac:dyDescent="0.25">
      <c r="A817" s="256" t="s">
        <v>2552</v>
      </c>
      <c r="B817" s="256" t="s">
        <v>2553</v>
      </c>
      <c r="C817" s="256" t="s">
        <v>2557</v>
      </c>
      <c r="D817" s="256" t="s">
        <v>3184</v>
      </c>
      <c r="E817" s="257" t="s">
        <v>2540</v>
      </c>
      <c r="F817" s="256" t="s">
        <v>2540</v>
      </c>
      <c r="G817" s="256">
        <v>88902</v>
      </c>
      <c r="H817" s="256" t="s">
        <v>634</v>
      </c>
      <c r="I817" s="256" t="s">
        <v>484</v>
      </c>
      <c r="J817" s="256" t="s">
        <v>2541</v>
      </c>
      <c r="K817" s="257" t="s">
        <v>14432</v>
      </c>
      <c r="L817" s="256" t="s">
        <v>2542</v>
      </c>
    </row>
    <row r="818" spans="1:12" x14ac:dyDescent="0.25">
      <c r="A818" s="256" t="s">
        <v>2552</v>
      </c>
      <c r="B818" s="256" t="s">
        <v>2553</v>
      </c>
      <c r="C818" s="256" t="s">
        <v>2557</v>
      </c>
      <c r="D818" s="256" t="s">
        <v>3184</v>
      </c>
      <c r="E818" s="257" t="s">
        <v>2540</v>
      </c>
      <c r="F818" s="256" t="s">
        <v>2540</v>
      </c>
      <c r="G818" s="256">
        <v>88903</v>
      </c>
      <c r="H818" s="256" t="s">
        <v>635</v>
      </c>
      <c r="I818" s="256" t="s">
        <v>484</v>
      </c>
      <c r="J818" s="256" t="s">
        <v>2541</v>
      </c>
      <c r="K818" s="257" t="s">
        <v>14433</v>
      </c>
      <c r="L818" s="256" t="s">
        <v>2542</v>
      </c>
    </row>
    <row r="819" spans="1:12" x14ac:dyDescent="0.25">
      <c r="A819" s="256" t="s">
        <v>2552</v>
      </c>
      <c r="B819" s="256" t="s">
        <v>2553</v>
      </c>
      <c r="C819" s="256" t="s">
        <v>2557</v>
      </c>
      <c r="D819" s="256" t="s">
        <v>3184</v>
      </c>
      <c r="E819" s="257" t="s">
        <v>2540</v>
      </c>
      <c r="F819" s="256" t="s">
        <v>2540</v>
      </c>
      <c r="G819" s="256">
        <v>88904</v>
      </c>
      <c r="H819" s="256" t="s">
        <v>636</v>
      </c>
      <c r="I819" s="256" t="s">
        <v>484</v>
      </c>
      <c r="J819" s="256" t="s">
        <v>2556</v>
      </c>
      <c r="K819" s="257" t="s">
        <v>14434</v>
      </c>
      <c r="L819" s="256" t="s">
        <v>2542</v>
      </c>
    </row>
    <row r="820" spans="1:12" x14ac:dyDescent="0.25">
      <c r="A820" s="256" t="s">
        <v>2552</v>
      </c>
      <c r="B820" s="256" t="s">
        <v>2553</v>
      </c>
      <c r="C820" s="256" t="s">
        <v>2557</v>
      </c>
      <c r="D820" s="256" t="s">
        <v>3184</v>
      </c>
      <c r="E820" s="257" t="s">
        <v>2540</v>
      </c>
      <c r="F820" s="256" t="s">
        <v>2540</v>
      </c>
      <c r="G820" s="256">
        <v>89009</v>
      </c>
      <c r="H820" s="256" t="s">
        <v>637</v>
      </c>
      <c r="I820" s="256" t="s">
        <v>484</v>
      </c>
      <c r="J820" s="256" t="s">
        <v>2541</v>
      </c>
      <c r="K820" s="257" t="s">
        <v>13591</v>
      </c>
      <c r="L820" s="256" t="s">
        <v>2542</v>
      </c>
    </row>
    <row r="821" spans="1:12" x14ac:dyDescent="0.25">
      <c r="A821" s="256" t="s">
        <v>2552</v>
      </c>
      <c r="B821" s="256" t="s">
        <v>2553</v>
      </c>
      <c r="C821" s="256" t="s">
        <v>2557</v>
      </c>
      <c r="D821" s="256" t="s">
        <v>3184</v>
      </c>
      <c r="E821" s="257" t="s">
        <v>2540</v>
      </c>
      <c r="F821" s="256" t="s">
        <v>2540</v>
      </c>
      <c r="G821" s="256">
        <v>89010</v>
      </c>
      <c r="H821" s="256" t="s">
        <v>638</v>
      </c>
      <c r="I821" s="256" t="s">
        <v>484</v>
      </c>
      <c r="J821" s="256" t="s">
        <v>2541</v>
      </c>
      <c r="K821" s="257" t="s">
        <v>5013</v>
      </c>
      <c r="L821" s="256" t="s">
        <v>2542</v>
      </c>
    </row>
    <row r="822" spans="1:12" x14ac:dyDescent="0.25">
      <c r="A822" s="256" t="s">
        <v>2552</v>
      </c>
      <c r="B822" s="256" t="s">
        <v>2553</v>
      </c>
      <c r="C822" s="256" t="s">
        <v>2557</v>
      </c>
      <c r="D822" s="256" t="s">
        <v>3184</v>
      </c>
      <c r="E822" s="257" t="s">
        <v>2540</v>
      </c>
      <c r="F822" s="256" t="s">
        <v>2540</v>
      </c>
      <c r="G822" s="256">
        <v>89011</v>
      </c>
      <c r="H822" s="256" t="s">
        <v>639</v>
      </c>
      <c r="I822" s="256" t="s">
        <v>484</v>
      </c>
      <c r="J822" s="256" t="s">
        <v>2541</v>
      </c>
      <c r="K822" s="257" t="s">
        <v>14435</v>
      </c>
      <c r="L822" s="256" t="s">
        <v>2542</v>
      </c>
    </row>
    <row r="823" spans="1:12" x14ac:dyDescent="0.25">
      <c r="A823" s="256" t="s">
        <v>2552</v>
      </c>
      <c r="B823" s="256" t="s">
        <v>2553</v>
      </c>
      <c r="C823" s="256" t="s">
        <v>2557</v>
      </c>
      <c r="D823" s="256" t="s">
        <v>3184</v>
      </c>
      <c r="E823" s="257" t="s">
        <v>2540</v>
      </c>
      <c r="F823" s="256" t="s">
        <v>2540</v>
      </c>
      <c r="G823" s="256">
        <v>89012</v>
      </c>
      <c r="H823" s="256" t="s">
        <v>640</v>
      </c>
      <c r="I823" s="256" t="s">
        <v>484</v>
      </c>
      <c r="J823" s="256" t="s">
        <v>2541</v>
      </c>
      <c r="K823" s="257" t="s">
        <v>5457</v>
      </c>
      <c r="L823" s="256" t="s">
        <v>2542</v>
      </c>
    </row>
    <row r="824" spans="1:12" x14ac:dyDescent="0.25">
      <c r="A824" s="256" t="s">
        <v>2552</v>
      </c>
      <c r="B824" s="256" t="s">
        <v>2553</v>
      </c>
      <c r="C824" s="256" t="s">
        <v>2557</v>
      </c>
      <c r="D824" s="256" t="s">
        <v>3184</v>
      </c>
      <c r="E824" s="257" t="s">
        <v>2540</v>
      </c>
      <c r="F824" s="256" t="s">
        <v>2540</v>
      </c>
      <c r="G824" s="256">
        <v>89013</v>
      </c>
      <c r="H824" s="256" t="s">
        <v>641</v>
      </c>
      <c r="I824" s="256" t="s">
        <v>484</v>
      </c>
      <c r="J824" s="256" t="s">
        <v>2541</v>
      </c>
      <c r="K824" s="257" t="s">
        <v>14436</v>
      </c>
      <c r="L824" s="256" t="s">
        <v>2542</v>
      </c>
    </row>
    <row r="825" spans="1:12" x14ac:dyDescent="0.25">
      <c r="A825" s="256" t="s">
        <v>2552</v>
      </c>
      <c r="B825" s="256" t="s">
        <v>2553</v>
      </c>
      <c r="C825" s="256" t="s">
        <v>2557</v>
      </c>
      <c r="D825" s="256" t="s">
        <v>3184</v>
      </c>
      <c r="E825" s="257" t="s">
        <v>2540</v>
      </c>
      <c r="F825" s="256" t="s">
        <v>2540</v>
      </c>
      <c r="G825" s="256">
        <v>89014</v>
      </c>
      <c r="H825" s="256" t="s">
        <v>642</v>
      </c>
      <c r="I825" s="256" t="s">
        <v>484</v>
      </c>
      <c r="J825" s="256" t="s">
        <v>2541</v>
      </c>
      <c r="K825" s="257" t="s">
        <v>14437</v>
      </c>
      <c r="L825" s="256" t="s">
        <v>2542</v>
      </c>
    </row>
    <row r="826" spans="1:12" x14ac:dyDescent="0.25">
      <c r="A826" s="256" t="s">
        <v>2552</v>
      </c>
      <c r="B826" s="256" t="s">
        <v>2553</v>
      </c>
      <c r="C826" s="256" t="s">
        <v>2557</v>
      </c>
      <c r="D826" s="256" t="s">
        <v>3184</v>
      </c>
      <c r="E826" s="257" t="s">
        <v>2540</v>
      </c>
      <c r="F826" s="256" t="s">
        <v>2540</v>
      </c>
      <c r="G826" s="256">
        <v>89015</v>
      </c>
      <c r="H826" s="256" t="s">
        <v>643</v>
      </c>
      <c r="I826" s="256" t="s">
        <v>484</v>
      </c>
      <c r="J826" s="256" t="s">
        <v>2541</v>
      </c>
      <c r="K826" s="257" t="s">
        <v>5450</v>
      </c>
      <c r="L826" s="256" t="s">
        <v>2542</v>
      </c>
    </row>
    <row r="827" spans="1:12" x14ac:dyDescent="0.25">
      <c r="A827" s="256" t="s">
        <v>2552</v>
      </c>
      <c r="B827" s="256" t="s">
        <v>2553</v>
      </c>
      <c r="C827" s="256" t="s">
        <v>2557</v>
      </c>
      <c r="D827" s="256" t="s">
        <v>3184</v>
      </c>
      <c r="E827" s="257" t="s">
        <v>2540</v>
      </c>
      <c r="F827" s="256" t="s">
        <v>2540</v>
      </c>
      <c r="G827" s="256">
        <v>89016</v>
      </c>
      <c r="H827" s="256" t="s">
        <v>644</v>
      </c>
      <c r="I827" s="256" t="s">
        <v>484</v>
      </c>
      <c r="J827" s="256" t="s">
        <v>2541</v>
      </c>
      <c r="K827" s="257" t="s">
        <v>4768</v>
      </c>
      <c r="L827" s="256" t="s">
        <v>2542</v>
      </c>
    </row>
    <row r="828" spans="1:12" x14ac:dyDescent="0.25">
      <c r="A828" s="256" t="s">
        <v>2552</v>
      </c>
      <c r="B828" s="256" t="s">
        <v>2553</v>
      </c>
      <c r="C828" s="256" t="s">
        <v>2557</v>
      </c>
      <c r="D828" s="256" t="s">
        <v>3184</v>
      </c>
      <c r="E828" s="257" t="s">
        <v>2540</v>
      </c>
      <c r="F828" s="256" t="s">
        <v>2540</v>
      </c>
      <c r="G828" s="256">
        <v>89017</v>
      </c>
      <c r="H828" s="256" t="s">
        <v>645</v>
      </c>
      <c r="I828" s="256" t="s">
        <v>484</v>
      </c>
      <c r="J828" s="256" t="s">
        <v>2541</v>
      </c>
      <c r="K828" s="257" t="s">
        <v>14438</v>
      </c>
      <c r="L828" s="256" t="s">
        <v>2542</v>
      </c>
    </row>
    <row r="829" spans="1:12" x14ac:dyDescent="0.25">
      <c r="A829" s="256" t="s">
        <v>2552</v>
      </c>
      <c r="B829" s="256" t="s">
        <v>2553</v>
      </c>
      <c r="C829" s="256" t="s">
        <v>2557</v>
      </c>
      <c r="D829" s="256" t="s">
        <v>3184</v>
      </c>
      <c r="E829" s="257" t="s">
        <v>2540</v>
      </c>
      <c r="F829" s="256" t="s">
        <v>2540</v>
      </c>
      <c r="G829" s="256">
        <v>89018</v>
      </c>
      <c r="H829" s="256" t="s">
        <v>646</v>
      </c>
      <c r="I829" s="256" t="s">
        <v>484</v>
      </c>
      <c r="J829" s="256" t="s">
        <v>2541</v>
      </c>
      <c r="K829" s="257" t="s">
        <v>4650</v>
      </c>
      <c r="L829" s="256" t="s">
        <v>2542</v>
      </c>
    </row>
    <row r="830" spans="1:12" x14ac:dyDescent="0.25">
      <c r="A830" s="256" t="s">
        <v>2552</v>
      </c>
      <c r="B830" s="256" t="s">
        <v>2553</v>
      </c>
      <c r="C830" s="256" t="s">
        <v>2557</v>
      </c>
      <c r="D830" s="256" t="s">
        <v>3184</v>
      </c>
      <c r="E830" s="257" t="s">
        <v>2540</v>
      </c>
      <c r="F830" s="256" t="s">
        <v>2540</v>
      </c>
      <c r="G830" s="256">
        <v>89019</v>
      </c>
      <c r="H830" s="256" t="s">
        <v>647</v>
      </c>
      <c r="I830" s="256" t="s">
        <v>484</v>
      </c>
      <c r="J830" s="256" t="s">
        <v>2541</v>
      </c>
      <c r="K830" s="257" t="s">
        <v>4844</v>
      </c>
      <c r="L830" s="256" t="s">
        <v>2542</v>
      </c>
    </row>
    <row r="831" spans="1:12" x14ac:dyDescent="0.25">
      <c r="A831" s="256" t="s">
        <v>2552</v>
      </c>
      <c r="B831" s="256" t="s">
        <v>2553</v>
      </c>
      <c r="C831" s="256" t="s">
        <v>2557</v>
      </c>
      <c r="D831" s="256" t="s">
        <v>3184</v>
      </c>
      <c r="E831" s="257" t="s">
        <v>2540</v>
      </c>
      <c r="F831" s="256" t="s">
        <v>2540</v>
      </c>
      <c r="G831" s="256">
        <v>89020</v>
      </c>
      <c r="H831" s="256" t="s">
        <v>648</v>
      </c>
      <c r="I831" s="256" t="s">
        <v>484</v>
      </c>
      <c r="J831" s="256" t="s">
        <v>2541</v>
      </c>
      <c r="K831" s="257" t="s">
        <v>4787</v>
      </c>
      <c r="L831" s="256" t="s">
        <v>2542</v>
      </c>
    </row>
    <row r="832" spans="1:12" x14ac:dyDescent="0.25">
      <c r="A832" s="256" t="s">
        <v>2552</v>
      </c>
      <c r="B832" s="256" t="s">
        <v>2553</v>
      </c>
      <c r="C832" s="256" t="s">
        <v>2557</v>
      </c>
      <c r="D832" s="256" t="s">
        <v>3184</v>
      </c>
      <c r="E832" s="257" t="s">
        <v>2540</v>
      </c>
      <c r="F832" s="256" t="s">
        <v>2540</v>
      </c>
      <c r="G832" s="256">
        <v>89023</v>
      </c>
      <c r="H832" s="256" t="s">
        <v>649</v>
      </c>
      <c r="I832" s="256" t="s">
        <v>484</v>
      </c>
      <c r="J832" s="256" t="s">
        <v>2541</v>
      </c>
      <c r="K832" s="257" t="s">
        <v>14439</v>
      </c>
      <c r="L832" s="256" t="s">
        <v>2542</v>
      </c>
    </row>
    <row r="833" spans="1:12" x14ac:dyDescent="0.25">
      <c r="A833" s="256" t="s">
        <v>2552</v>
      </c>
      <c r="B833" s="256" t="s">
        <v>2553</v>
      </c>
      <c r="C833" s="256" t="s">
        <v>2557</v>
      </c>
      <c r="D833" s="256" t="s">
        <v>3184</v>
      </c>
      <c r="E833" s="257" t="s">
        <v>2540</v>
      </c>
      <c r="F833" s="256" t="s">
        <v>2540</v>
      </c>
      <c r="G833" s="256">
        <v>89024</v>
      </c>
      <c r="H833" s="256" t="s">
        <v>650</v>
      </c>
      <c r="I833" s="256" t="s">
        <v>484</v>
      </c>
      <c r="J833" s="256" t="s">
        <v>2541</v>
      </c>
      <c r="K833" s="257" t="s">
        <v>5427</v>
      </c>
      <c r="L833" s="256" t="s">
        <v>2542</v>
      </c>
    </row>
    <row r="834" spans="1:12" x14ac:dyDescent="0.25">
      <c r="A834" s="256" t="s">
        <v>2552</v>
      </c>
      <c r="B834" s="256" t="s">
        <v>2553</v>
      </c>
      <c r="C834" s="256" t="s">
        <v>2557</v>
      </c>
      <c r="D834" s="256" t="s">
        <v>3184</v>
      </c>
      <c r="E834" s="257" t="s">
        <v>2540</v>
      </c>
      <c r="F834" s="256" t="s">
        <v>2540</v>
      </c>
      <c r="G834" s="256">
        <v>89025</v>
      </c>
      <c r="H834" s="256" t="s">
        <v>651</v>
      </c>
      <c r="I834" s="256" t="s">
        <v>484</v>
      </c>
      <c r="J834" s="256" t="s">
        <v>2541</v>
      </c>
      <c r="K834" s="257" t="s">
        <v>14321</v>
      </c>
      <c r="L834" s="256" t="s">
        <v>2542</v>
      </c>
    </row>
    <row r="835" spans="1:12" x14ac:dyDescent="0.25">
      <c r="A835" s="256" t="s">
        <v>2552</v>
      </c>
      <c r="B835" s="256" t="s">
        <v>2553</v>
      </c>
      <c r="C835" s="256" t="s">
        <v>2557</v>
      </c>
      <c r="D835" s="256" t="s">
        <v>3184</v>
      </c>
      <c r="E835" s="257" t="s">
        <v>2540</v>
      </c>
      <c r="F835" s="256" t="s">
        <v>2540</v>
      </c>
      <c r="G835" s="256">
        <v>89026</v>
      </c>
      <c r="H835" s="256" t="s">
        <v>652</v>
      </c>
      <c r="I835" s="256" t="s">
        <v>484</v>
      </c>
      <c r="J835" s="256" t="s">
        <v>2556</v>
      </c>
      <c r="K835" s="257" t="s">
        <v>14440</v>
      </c>
      <c r="L835" s="256" t="s">
        <v>2542</v>
      </c>
    </row>
    <row r="836" spans="1:12" x14ac:dyDescent="0.25">
      <c r="A836" s="256" t="s">
        <v>2552</v>
      </c>
      <c r="B836" s="256" t="s">
        <v>2553</v>
      </c>
      <c r="C836" s="256" t="s">
        <v>2557</v>
      </c>
      <c r="D836" s="256" t="s">
        <v>3184</v>
      </c>
      <c r="E836" s="257" t="s">
        <v>2540</v>
      </c>
      <c r="F836" s="256" t="s">
        <v>2540</v>
      </c>
      <c r="G836" s="256">
        <v>89029</v>
      </c>
      <c r="H836" s="256" t="s">
        <v>653</v>
      </c>
      <c r="I836" s="256" t="s">
        <v>484</v>
      </c>
      <c r="J836" s="256" t="s">
        <v>2541</v>
      </c>
      <c r="K836" s="257" t="s">
        <v>14441</v>
      </c>
      <c r="L836" s="256" t="s">
        <v>2542</v>
      </c>
    </row>
    <row r="837" spans="1:12" x14ac:dyDescent="0.25">
      <c r="A837" s="256" t="s">
        <v>2552</v>
      </c>
      <c r="B837" s="256" t="s">
        <v>2553</v>
      </c>
      <c r="C837" s="256" t="s">
        <v>2557</v>
      </c>
      <c r="D837" s="256" t="s">
        <v>3184</v>
      </c>
      <c r="E837" s="257" t="s">
        <v>2540</v>
      </c>
      <c r="F837" s="256" t="s">
        <v>2540</v>
      </c>
      <c r="G837" s="256">
        <v>89030</v>
      </c>
      <c r="H837" s="256" t="s">
        <v>654</v>
      </c>
      <c r="I837" s="256" t="s">
        <v>484</v>
      </c>
      <c r="J837" s="256" t="s">
        <v>2541</v>
      </c>
      <c r="K837" s="257" t="s">
        <v>5093</v>
      </c>
      <c r="L837" s="256" t="s">
        <v>2542</v>
      </c>
    </row>
    <row r="838" spans="1:12" x14ac:dyDescent="0.25">
      <c r="A838" s="256" t="s">
        <v>2552</v>
      </c>
      <c r="B838" s="256" t="s">
        <v>2553</v>
      </c>
      <c r="C838" s="256" t="s">
        <v>2557</v>
      </c>
      <c r="D838" s="256" t="s">
        <v>3184</v>
      </c>
      <c r="E838" s="257" t="s">
        <v>2540</v>
      </c>
      <c r="F838" s="256" t="s">
        <v>2540</v>
      </c>
      <c r="G838" s="256">
        <v>89033</v>
      </c>
      <c r="H838" s="256" t="s">
        <v>655</v>
      </c>
      <c r="I838" s="256" t="s">
        <v>484</v>
      </c>
      <c r="J838" s="256" t="s">
        <v>2541</v>
      </c>
      <c r="K838" s="257" t="s">
        <v>7657</v>
      </c>
      <c r="L838" s="256" t="s">
        <v>2542</v>
      </c>
    </row>
    <row r="839" spans="1:12" x14ac:dyDescent="0.25">
      <c r="A839" s="256" t="s">
        <v>2552</v>
      </c>
      <c r="B839" s="256" t="s">
        <v>2553</v>
      </c>
      <c r="C839" s="256" t="s">
        <v>2557</v>
      </c>
      <c r="D839" s="256" t="s">
        <v>3184</v>
      </c>
      <c r="E839" s="257" t="s">
        <v>2540</v>
      </c>
      <c r="F839" s="256" t="s">
        <v>2540</v>
      </c>
      <c r="G839" s="256">
        <v>89034</v>
      </c>
      <c r="H839" s="256" t="s">
        <v>656</v>
      </c>
      <c r="I839" s="256" t="s">
        <v>484</v>
      </c>
      <c r="J839" s="256" t="s">
        <v>2541</v>
      </c>
      <c r="K839" s="257" t="s">
        <v>13831</v>
      </c>
      <c r="L839" s="256" t="s">
        <v>2542</v>
      </c>
    </row>
    <row r="840" spans="1:12" x14ac:dyDescent="0.25">
      <c r="A840" s="256" t="s">
        <v>2552</v>
      </c>
      <c r="B840" s="256" t="s">
        <v>2553</v>
      </c>
      <c r="C840" s="256" t="s">
        <v>2557</v>
      </c>
      <c r="D840" s="256" t="s">
        <v>3184</v>
      </c>
      <c r="E840" s="257" t="s">
        <v>2540</v>
      </c>
      <c r="F840" s="256" t="s">
        <v>2540</v>
      </c>
      <c r="G840" s="256">
        <v>89128</v>
      </c>
      <c r="H840" s="256" t="s">
        <v>657</v>
      </c>
      <c r="I840" s="256" t="s">
        <v>484</v>
      </c>
      <c r="J840" s="256" t="s">
        <v>2541</v>
      </c>
      <c r="K840" s="257" t="s">
        <v>14044</v>
      </c>
      <c r="L840" s="256" t="s">
        <v>2542</v>
      </c>
    </row>
    <row r="841" spans="1:12" x14ac:dyDescent="0.25">
      <c r="A841" s="256" t="s">
        <v>2552</v>
      </c>
      <c r="B841" s="256" t="s">
        <v>2553</v>
      </c>
      <c r="C841" s="256" t="s">
        <v>2557</v>
      </c>
      <c r="D841" s="256" t="s">
        <v>3184</v>
      </c>
      <c r="E841" s="257" t="s">
        <v>2540</v>
      </c>
      <c r="F841" s="256" t="s">
        <v>2540</v>
      </c>
      <c r="G841" s="256">
        <v>89129</v>
      </c>
      <c r="H841" s="256" t="s">
        <v>658</v>
      </c>
      <c r="I841" s="256" t="s">
        <v>484</v>
      </c>
      <c r="J841" s="256" t="s">
        <v>2541</v>
      </c>
      <c r="K841" s="257" t="s">
        <v>13220</v>
      </c>
      <c r="L841" s="256" t="s">
        <v>2542</v>
      </c>
    </row>
    <row r="842" spans="1:12" x14ac:dyDescent="0.25">
      <c r="A842" s="256" t="s">
        <v>2552</v>
      </c>
      <c r="B842" s="256" t="s">
        <v>2553</v>
      </c>
      <c r="C842" s="256" t="s">
        <v>2557</v>
      </c>
      <c r="D842" s="256" t="s">
        <v>3184</v>
      </c>
      <c r="E842" s="257" t="s">
        <v>2540</v>
      </c>
      <c r="F842" s="256" t="s">
        <v>2540</v>
      </c>
      <c r="G842" s="256">
        <v>89130</v>
      </c>
      <c r="H842" s="256" t="s">
        <v>659</v>
      </c>
      <c r="I842" s="256" t="s">
        <v>484</v>
      </c>
      <c r="J842" s="256" t="s">
        <v>2541</v>
      </c>
      <c r="K842" s="257" t="s">
        <v>13501</v>
      </c>
      <c r="L842" s="256" t="s">
        <v>2542</v>
      </c>
    </row>
    <row r="843" spans="1:12" x14ac:dyDescent="0.25">
      <c r="A843" s="256" t="s">
        <v>2552</v>
      </c>
      <c r="B843" s="256" t="s">
        <v>2553</v>
      </c>
      <c r="C843" s="256" t="s">
        <v>2557</v>
      </c>
      <c r="D843" s="256" t="s">
        <v>3184</v>
      </c>
      <c r="E843" s="257" t="s">
        <v>2540</v>
      </c>
      <c r="F843" s="256" t="s">
        <v>2540</v>
      </c>
      <c r="G843" s="256">
        <v>89131</v>
      </c>
      <c r="H843" s="256" t="s">
        <v>660</v>
      </c>
      <c r="I843" s="256" t="s">
        <v>484</v>
      </c>
      <c r="J843" s="256" t="s">
        <v>2541</v>
      </c>
      <c r="K843" s="257" t="s">
        <v>14432</v>
      </c>
      <c r="L843" s="256" t="s">
        <v>2542</v>
      </c>
    </row>
    <row r="844" spans="1:12" x14ac:dyDescent="0.25">
      <c r="A844" s="256" t="s">
        <v>2552</v>
      </c>
      <c r="B844" s="256" t="s">
        <v>2553</v>
      </c>
      <c r="C844" s="256" t="s">
        <v>2557</v>
      </c>
      <c r="D844" s="256" t="s">
        <v>3184</v>
      </c>
      <c r="E844" s="257" t="s">
        <v>2540</v>
      </c>
      <c r="F844" s="256" t="s">
        <v>2540</v>
      </c>
      <c r="G844" s="256">
        <v>89210</v>
      </c>
      <c r="H844" s="256" t="s">
        <v>661</v>
      </c>
      <c r="I844" s="256" t="s">
        <v>484</v>
      </c>
      <c r="J844" s="256" t="s">
        <v>2541</v>
      </c>
      <c r="K844" s="257" t="s">
        <v>14442</v>
      </c>
      <c r="L844" s="256" t="s">
        <v>2542</v>
      </c>
    </row>
    <row r="845" spans="1:12" x14ac:dyDescent="0.25">
      <c r="A845" s="256" t="s">
        <v>2552</v>
      </c>
      <c r="B845" s="256" t="s">
        <v>2553</v>
      </c>
      <c r="C845" s="256" t="s">
        <v>2557</v>
      </c>
      <c r="D845" s="256" t="s">
        <v>3184</v>
      </c>
      <c r="E845" s="257" t="s">
        <v>2540</v>
      </c>
      <c r="F845" s="256" t="s">
        <v>2540</v>
      </c>
      <c r="G845" s="256">
        <v>89211</v>
      </c>
      <c r="H845" s="256" t="s">
        <v>662</v>
      </c>
      <c r="I845" s="256" t="s">
        <v>484</v>
      </c>
      <c r="J845" s="256" t="s">
        <v>2541</v>
      </c>
      <c r="K845" s="257" t="s">
        <v>14443</v>
      </c>
      <c r="L845" s="256" t="s">
        <v>2542</v>
      </c>
    </row>
    <row r="846" spans="1:12" x14ac:dyDescent="0.25">
      <c r="A846" s="256" t="s">
        <v>2552</v>
      </c>
      <c r="B846" s="256" t="s">
        <v>2553</v>
      </c>
      <c r="C846" s="256" t="s">
        <v>2557</v>
      </c>
      <c r="D846" s="256" t="s">
        <v>3184</v>
      </c>
      <c r="E846" s="257" t="s">
        <v>2540</v>
      </c>
      <c r="F846" s="256" t="s">
        <v>2540</v>
      </c>
      <c r="G846" s="256">
        <v>89212</v>
      </c>
      <c r="H846" s="256" t="s">
        <v>663</v>
      </c>
      <c r="I846" s="256" t="s">
        <v>484</v>
      </c>
      <c r="J846" s="256" t="s">
        <v>2541</v>
      </c>
      <c r="K846" s="257" t="s">
        <v>13837</v>
      </c>
      <c r="L846" s="256" t="s">
        <v>2542</v>
      </c>
    </row>
    <row r="847" spans="1:12" x14ac:dyDescent="0.25">
      <c r="A847" s="256" t="s">
        <v>2552</v>
      </c>
      <c r="B847" s="256" t="s">
        <v>2553</v>
      </c>
      <c r="C847" s="256" t="s">
        <v>2557</v>
      </c>
      <c r="D847" s="256" t="s">
        <v>3184</v>
      </c>
      <c r="E847" s="257" t="s">
        <v>2540</v>
      </c>
      <c r="F847" s="256" t="s">
        <v>2540</v>
      </c>
      <c r="G847" s="256">
        <v>89213</v>
      </c>
      <c r="H847" s="256" t="s">
        <v>664</v>
      </c>
      <c r="I847" s="256" t="s">
        <v>484</v>
      </c>
      <c r="J847" s="256" t="s">
        <v>2541</v>
      </c>
      <c r="K847" s="257" t="s">
        <v>14444</v>
      </c>
      <c r="L847" s="256" t="s">
        <v>2542</v>
      </c>
    </row>
    <row r="848" spans="1:12" x14ac:dyDescent="0.25">
      <c r="A848" s="256" t="s">
        <v>2552</v>
      </c>
      <c r="B848" s="256" t="s">
        <v>2553</v>
      </c>
      <c r="C848" s="256" t="s">
        <v>2557</v>
      </c>
      <c r="D848" s="256" t="s">
        <v>3184</v>
      </c>
      <c r="E848" s="257" t="s">
        <v>2540</v>
      </c>
      <c r="F848" s="256" t="s">
        <v>2540</v>
      </c>
      <c r="G848" s="256">
        <v>89214</v>
      </c>
      <c r="H848" s="256" t="s">
        <v>665</v>
      </c>
      <c r="I848" s="256" t="s">
        <v>484</v>
      </c>
      <c r="J848" s="256" t="s">
        <v>2541</v>
      </c>
      <c r="K848" s="257" t="s">
        <v>13376</v>
      </c>
      <c r="L848" s="256" t="s">
        <v>2542</v>
      </c>
    </row>
    <row r="849" spans="1:12" x14ac:dyDescent="0.25">
      <c r="A849" s="256" t="s">
        <v>2552</v>
      </c>
      <c r="B849" s="256" t="s">
        <v>2553</v>
      </c>
      <c r="C849" s="256" t="s">
        <v>2557</v>
      </c>
      <c r="D849" s="256" t="s">
        <v>3184</v>
      </c>
      <c r="E849" s="257" t="s">
        <v>2540</v>
      </c>
      <c r="F849" s="256" t="s">
        <v>2540</v>
      </c>
      <c r="G849" s="256">
        <v>89215</v>
      </c>
      <c r="H849" s="256" t="s">
        <v>666</v>
      </c>
      <c r="I849" s="256" t="s">
        <v>484</v>
      </c>
      <c r="J849" s="256" t="s">
        <v>2556</v>
      </c>
      <c r="K849" s="257" t="s">
        <v>14445</v>
      </c>
      <c r="L849" s="256" t="s">
        <v>2542</v>
      </c>
    </row>
    <row r="850" spans="1:12" x14ac:dyDescent="0.25">
      <c r="A850" s="256" t="s">
        <v>2552</v>
      </c>
      <c r="B850" s="256" t="s">
        <v>2553</v>
      </c>
      <c r="C850" s="256" t="s">
        <v>2557</v>
      </c>
      <c r="D850" s="256" t="s">
        <v>3184</v>
      </c>
      <c r="E850" s="257" t="s">
        <v>2540</v>
      </c>
      <c r="F850" s="256" t="s">
        <v>2540</v>
      </c>
      <c r="G850" s="256">
        <v>89221</v>
      </c>
      <c r="H850" s="256" t="s">
        <v>667</v>
      </c>
      <c r="I850" s="256" t="s">
        <v>484</v>
      </c>
      <c r="J850" s="256" t="s">
        <v>2545</v>
      </c>
      <c r="K850" s="257" t="s">
        <v>13809</v>
      </c>
      <c r="L850" s="256" t="s">
        <v>2542</v>
      </c>
    </row>
    <row r="851" spans="1:12" x14ac:dyDescent="0.25">
      <c r="A851" s="256" t="s">
        <v>2552</v>
      </c>
      <c r="B851" s="256" t="s">
        <v>2553</v>
      </c>
      <c r="C851" s="256" t="s">
        <v>2557</v>
      </c>
      <c r="D851" s="256" t="s">
        <v>3184</v>
      </c>
      <c r="E851" s="257" t="s">
        <v>2540</v>
      </c>
      <c r="F851" s="256" t="s">
        <v>2540</v>
      </c>
      <c r="G851" s="256">
        <v>89222</v>
      </c>
      <c r="H851" s="256" t="s">
        <v>668</v>
      </c>
      <c r="I851" s="256" t="s">
        <v>484</v>
      </c>
      <c r="J851" s="256" t="s">
        <v>2545</v>
      </c>
      <c r="K851" s="257" t="s">
        <v>4727</v>
      </c>
      <c r="L851" s="256" t="s">
        <v>2542</v>
      </c>
    </row>
    <row r="852" spans="1:12" x14ac:dyDescent="0.25">
      <c r="A852" s="256" t="s">
        <v>2552</v>
      </c>
      <c r="B852" s="256" t="s">
        <v>2553</v>
      </c>
      <c r="C852" s="256" t="s">
        <v>2557</v>
      </c>
      <c r="D852" s="256" t="s">
        <v>3184</v>
      </c>
      <c r="E852" s="257" t="s">
        <v>2540</v>
      </c>
      <c r="F852" s="256" t="s">
        <v>2540</v>
      </c>
      <c r="G852" s="256">
        <v>89223</v>
      </c>
      <c r="H852" s="256" t="s">
        <v>669</v>
      </c>
      <c r="I852" s="256" t="s">
        <v>484</v>
      </c>
      <c r="J852" s="256" t="s">
        <v>2545</v>
      </c>
      <c r="K852" s="257" t="s">
        <v>4857</v>
      </c>
      <c r="L852" s="256" t="s">
        <v>2542</v>
      </c>
    </row>
    <row r="853" spans="1:12" x14ac:dyDescent="0.25">
      <c r="A853" s="256" t="s">
        <v>2552</v>
      </c>
      <c r="B853" s="256" t="s">
        <v>2553</v>
      </c>
      <c r="C853" s="256" t="s">
        <v>2557</v>
      </c>
      <c r="D853" s="256" t="s">
        <v>3184</v>
      </c>
      <c r="E853" s="257" t="s">
        <v>2540</v>
      </c>
      <c r="F853" s="256" t="s">
        <v>2540</v>
      </c>
      <c r="G853" s="256">
        <v>89224</v>
      </c>
      <c r="H853" s="256" t="s">
        <v>670</v>
      </c>
      <c r="I853" s="256" t="s">
        <v>484</v>
      </c>
      <c r="J853" s="256" t="s">
        <v>2545</v>
      </c>
      <c r="K853" s="257" t="s">
        <v>4857</v>
      </c>
      <c r="L853" s="256" t="s">
        <v>2542</v>
      </c>
    </row>
    <row r="854" spans="1:12" x14ac:dyDescent="0.25">
      <c r="A854" s="256" t="s">
        <v>2552</v>
      </c>
      <c r="B854" s="256" t="s">
        <v>2553</v>
      </c>
      <c r="C854" s="256" t="s">
        <v>2557</v>
      </c>
      <c r="D854" s="256" t="s">
        <v>3184</v>
      </c>
      <c r="E854" s="257" t="s">
        <v>2540</v>
      </c>
      <c r="F854" s="256" t="s">
        <v>2540</v>
      </c>
      <c r="G854" s="256">
        <v>89228</v>
      </c>
      <c r="H854" s="256" t="s">
        <v>671</v>
      </c>
      <c r="I854" s="256" t="s">
        <v>484</v>
      </c>
      <c r="J854" s="256" t="s">
        <v>2541</v>
      </c>
      <c r="K854" s="257" t="s">
        <v>14446</v>
      </c>
      <c r="L854" s="256" t="s">
        <v>2542</v>
      </c>
    </row>
    <row r="855" spans="1:12" x14ac:dyDescent="0.25">
      <c r="A855" s="256" t="s">
        <v>2552</v>
      </c>
      <c r="B855" s="256" t="s">
        <v>2553</v>
      </c>
      <c r="C855" s="256" t="s">
        <v>2557</v>
      </c>
      <c r="D855" s="256" t="s">
        <v>3184</v>
      </c>
      <c r="E855" s="257" t="s">
        <v>2540</v>
      </c>
      <c r="F855" s="256" t="s">
        <v>2540</v>
      </c>
      <c r="G855" s="256">
        <v>89229</v>
      </c>
      <c r="H855" s="256" t="s">
        <v>672</v>
      </c>
      <c r="I855" s="256" t="s">
        <v>484</v>
      </c>
      <c r="J855" s="256" t="s">
        <v>2541</v>
      </c>
      <c r="K855" s="257" t="s">
        <v>5106</v>
      </c>
      <c r="L855" s="256" t="s">
        <v>2542</v>
      </c>
    </row>
    <row r="856" spans="1:12" x14ac:dyDescent="0.25">
      <c r="A856" s="256" t="s">
        <v>2552</v>
      </c>
      <c r="B856" s="256" t="s">
        <v>2553</v>
      </c>
      <c r="C856" s="256" t="s">
        <v>2557</v>
      </c>
      <c r="D856" s="256" t="s">
        <v>3184</v>
      </c>
      <c r="E856" s="257" t="s">
        <v>2540</v>
      </c>
      <c r="F856" s="256" t="s">
        <v>2540</v>
      </c>
      <c r="G856" s="256">
        <v>89230</v>
      </c>
      <c r="H856" s="256" t="s">
        <v>673</v>
      </c>
      <c r="I856" s="256" t="s">
        <v>484</v>
      </c>
      <c r="J856" s="256" t="s">
        <v>2541</v>
      </c>
      <c r="K856" s="257" t="s">
        <v>14447</v>
      </c>
      <c r="L856" s="256" t="s">
        <v>2542</v>
      </c>
    </row>
    <row r="857" spans="1:12" x14ac:dyDescent="0.25">
      <c r="A857" s="256" t="s">
        <v>2552</v>
      </c>
      <c r="B857" s="256" t="s">
        <v>2553</v>
      </c>
      <c r="C857" s="256" t="s">
        <v>2557</v>
      </c>
      <c r="D857" s="256" t="s">
        <v>3184</v>
      </c>
      <c r="E857" s="257" t="s">
        <v>2540</v>
      </c>
      <c r="F857" s="256" t="s">
        <v>2540</v>
      </c>
      <c r="G857" s="256">
        <v>89231</v>
      </c>
      <c r="H857" s="256" t="s">
        <v>674</v>
      </c>
      <c r="I857" s="256" t="s">
        <v>484</v>
      </c>
      <c r="J857" s="256" t="s">
        <v>2541</v>
      </c>
      <c r="K857" s="257" t="s">
        <v>13468</v>
      </c>
      <c r="L857" s="256" t="s">
        <v>2542</v>
      </c>
    </row>
    <row r="858" spans="1:12" x14ac:dyDescent="0.25">
      <c r="A858" s="256" t="s">
        <v>2552</v>
      </c>
      <c r="B858" s="256" t="s">
        <v>2553</v>
      </c>
      <c r="C858" s="256" t="s">
        <v>2557</v>
      </c>
      <c r="D858" s="256" t="s">
        <v>3184</v>
      </c>
      <c r="E858" s="257" t="s">
        <v>2540</v>
      </c>
      <c r="F858" s="256" t="s">
        <v>2540</v>
      </c>
      <c r="G858" s="256">
        <v>89232</v>
      </c>
      <c r="H858" s="256" t="s">
        <v>675</v>
      </c>
      <c r="I858" s="256" t="s">
        <v>484</v>
      </c>
      <c r="J858" s="256" t="s">
        <v>2541</v>
      </c>
      <c r="K858" s="257" t="s">
        <v>14448</v>
      </c>
      <c r="L858" s="256" t="s">
        <v>2542</v>
      </c>
    </row>
    <row r="859" spans="1:12" x14ac:dyDescent="0.25">
      <c r="A859" s="256" t="s">
        <v>2552</v>
      </c>
      <c r="B859" s="256" t="s">
        <v>2553</v>
      </c>
      <c r="C859" s="256" t="s">
        <v>2557</v>
      </c>
      <c r="D859" s="256" t="s">
        <v>3184</v>
      </c>
      <c r="E859" s="257" t="s">
        <v>2540</v>
      </c>
      <c r="F859" s="256" t="s">
        <v>2540</v>
      </c>
      <c r="G859" s="256">
        <v>89233</v>
      </c>
      <c r="H859" s="256" t="s">
        <v>676</v>
      </c>
      <c r="I859" s="256" t="s">
        <v>484</v>
      </c>
      <c r="J859" s="256" t="s">
        <v>2556</v>
      </c>
      <c r="K859" s="257" t="s">
        <v>14449</v>
      </c>
      <c r="L859" s="256" t="s">
        <v>2542</v>
      </c>
    </row>
    <row r="860" spans="1:12" x14ac:dyDescent="0.25">
      <c r="A860" s="256" t="s">
        <v>2552</v>
      </c>
      <c r="B860" s="256" t="s">
        <v>2553</v>
      </c>
      <c r="C860" s="256" t="s">
        <v>2557</v>
      </c>
      <c r="D860" s="256" t="s">
        <v>3184</v>
      </c>
      <c r="E860" s="257" t="s">
        <v>2540</v>
      </c>
      <c r="F860" s="256" t="s">
        <v>2540</v>
      </c>
      <c r="G860" s="256">
        <v>89236</v>
      </c>
      <c r="H860" s="256" t="s">
        <v>677</v>
      </c>
      <c r="I860" s="256" t="s">
        <v>484</v>
      </c>
      <c r="J860" s="256" t="s">
        <v>2541</v>
      </c>
      <c r="K860" s="257" t="s">
        <v>14450</v>
      </c>
      <c r="L860" s="256" t="s">
        <v>2542</v>
      </c>
    </row>
    <row r="861" spans="1:12" x14ac:dyDescent="0.25">
      <c r="A861" s="256" t="s">
        <v>2552</v>
      </c>
      <c r="B861" s="256" t="s">
        <v>2553</v>
      </c>
      <c r="C861" s="256" t="s">
        <v>2557</v>
      </c>
      <c r="D861" s="256" t="s">
        <v>3184</v>
      </c>
      <c r="E861" s="257" t="s">
        <v>2540</v>
      </c>
      <c r="F861" s="256" t="s">
        <v>2540</v>
      </c>
      <c r="G861" s="256">
        <v>89237</v>
      </c>
      <c r="H861" s="256" t="s">
        <v>678</v>
      </c>
      <c r="I861" s="256" t="s">
        <v>484</v>
      </c>
      <c r="J861" s="256" t="s">
        <v>2541</v>
      </c>
      <c r="K861" s="257" t="s">
        <v>14451</v>
      </c>
      <c r="L861" s="256" t="s">
        <v>2542</v>
      </c>
    </row>
    <row r="862" spans="1:12" x14ac:dyDescent="0.25">
      <c r="A862" s="256" t="s">
        <v>2552</v>
      </c>
      <c r="B862" s="256" t="s">
        <v>2553</v>
      </c>
      <c r="C862" s="256" t="s">
        <v>2557</v>
      </c>
      <c r="D862" s="256" t="s">
        <v>3184</v>
      </c>
      <c r="E862" s="257" t="s">
        <v>2540</v>
      </c>
      <c r="F862" s="256" t="s">
        <v>2540</v>
      </c>
      <c r="G862" s="256">
        <v>89238</v>
      </c>
      <c r="H862" s="256" t="s">
        <v>679</v>
      </c>
      <c r="I862" s="256" t="s">
        <v>484</v>
      </c>
      <c r="J862" s="256" t="s">
        <v>2541</v>
      </c>
      <c r="K862" s="257" t="s">
        <v>14452</v>
      </c>
      <c r="L862" s="256" t="s">
        <v>2542</v>
      </c>
    </row>
    <row r="863" spans="1:12" x14ac:dyDescent="0.25">
      <c r="A863" s="256" t="s">
        <v>2552</v>
      </c>
      <c r="B863" s="256" t="s">
        <v>2553</v>
      </c>
      <c r="C863" s="256" t="s">
        <v>2557</v>
      </c>
      <c r="D863" s="256" t="s">
        <v>3184</v>
      </c>
      <c r="E863" s="257" t="s">
        <v>2540</v>
      </c>
      <c r="F863" s="256" t="s">
        <v>2540</v>
      </c>
      <c r="G863" s="256">
        <v>89239</v>
      </c>
      <c r="H863" s="256" t="s">
        <v>680</v>
      </c>
      <c r="I863" s="256" t="s">
        <v>484</v>
      </c>
      <c r="J863" s="256" t="s">
        <v>2556</v>
      </c>
      <c r="K863" s="257" t="s">
        <v>14453</v>
      </c>
      <c r="L863" s="256" t="s">
        <v>2542</v>
      </c>
    </row>
    <row r="864" spans="1:12" x14ac:dyDescent="0.25">
      <c r="A864" s="256" t="s">
        <v>2552</v>
      </c>
      <c r="B864" s="256" t="s">
        <v>2553</v>
      </c>
      <c r="C864" s="256" t="s">
        <v>2557</v>
      </c>
      <c r="D864" s="256" t="s">
        <v>3184</v>
      </c>
      <c r="E864" s="257" t="s">
        <v>2540</v>
      </c>
      <c r="F864" s="256" t="s">
        <v>2540</v>
      </c>
      <c r="G864" s="256">
        <v>89240</v>
      </c>
      <c r="H864" s="256" t="s">
        <v>681</v>
      </c>
      <c r="I864" s="256" t="s">
        <v>484</v>
      </c>
      <c r="J864" s="256" t="s">
        <v>2541</v>
      </c>
      <c r="K864" s="257" t="s">
        <v>14454</v>
      </c>
      <c r="L864" s="256" t="s">
        <v>2542</v>
      </c>
    </row>
    <row r="865" spans="1:12" x14ac:dyDescent="0.25">
      <c r="A865" s="256" t="s">
        <v>2552</v>
      </c>
      <c r="B865" s="256" t="s">
        <v>2553</v>
      </c>
      <c r="C865" s="256" t="s">
        <v>2557</v>
      </c>
      <c r="D865" s="256" t="s">
        <v>3184</v>
      </c>
      <c r="E865" s="257" t="s">
        <v>2540</v>
      </c>
      <c r="F865" s="256" t="s">
        <v>2540</v>
      </c>
      <c r="G865" s="256">
        <v>89241</v>
      </c>
      <c r="H865" s="256" t="s">
        <v>682</v>
      </c>
      <c r="I865" s="256" t="s">
        <v>484</v>
      </c>
      <c r="J865" s="256" t="s">
        <v>2541</v>
      </c>
      <c r="K865" s="257" t="s">
        <v>14455</v>
      </c>
      <c r="L865" s="256" t="s">
        <v>2542</v>
      </c>
    </row>
    <row r="866" spans="1:12" x14ac:dyDescent="0.25">
      <c r="A866" s="256" t="s">
        <v>2552</v>
      </c>
      <c r="B866" s="256" t="s">
        <v>2553</v>
      </c>
      <c r="C866" s="256" t="s">
        <v>2557</v>
      </c>
      <c r="D866" s="256" t="s">
        <v>3184</v>
      </c>
      <c r="E866" s="257" t="s">
        <v>2540</v>
      </c>
      <c r="F866" s="256" t="s">
        <v>2540</v>
      </c>
      <c r="G866" s="256">
        <v>89246</v>
      </c>
      <c r="H866" s="256" t="s">
        <v>683</v>
      </c>
      <c r="I866" s="256" t="s">
        <v>484</v>
      </c>
      <c r="J866" s="256" t="s">
        <v>2541</v>
      </c>
      <c r="K866" s="257" t="s">
        <v>14456</v>
      </c>
      <c r="L866" s="256" t="s">
        <v>2542</v>
      </c>
    </row>
    <row r="867" spans="1:12" x14ac:dyDescent="0.25">
      <c r="A867" s="256" t="s">
        <v>2552</v>
      </c>
      <c r="B867" s="256" t="s">
        <v>2553</v>
      </c>
      <c r="C867" s="256" t="s">
        <v>2557</v>
      </c>
      <c r="D867" s="256" t="s">
        <v>3184</v>
      </c>
      <c r="E867" s="257" t="s">
        <v>2540</v>
      </c>
      <c r="F867" s="256" t="s">
        <v>2540</v>
      </c>
      <c r="G867" s="256">
        <v>89247</v>
      </c>
      <c r="H867" s="256" t="s">
        <v>684</v>
      </c>
      <c r="I867" s="256" t="s">
        <v>484</v>
      </c>
      <c r="J867" s="256" t="s">
        <v>2541</v>
      </c>
      <c r="K867" s="257" t="s">
        <v>14357</v>
      </c>
      <c r="L867" s="256" t="s">
        <v>2542</v>
      </c>
    </row>
    <row r="868" spans="1:12" x14ac:dyDescent="0.25">
      <c r="A868" s="256" t="s">
        <v>2552</v>
      </c>
      <c r="B868" s="256" t="s">
        <v>2553</v>
      </c>
      <c r="C868" s="256" t="s">
        <v>2557</v>
      </c>
      <c r="D868" s="256" t="s">
        <v>3184</v>
      </c>
      <c r="E868" s="257" t="s">
        <v>2540</v>
      </c>
      <c r="F868" s="256" t="s">
        <v>2540</v>
      </c>
      <c r="G868" s="256">
        <v>89248</v>
      </c>
      <c r="H868" s="256" t="s">
        <v>685</v>
      </c>
      <c r="I868" s="256" t="s">
        <v>484</v>
      </c>
      <c r="J868" s="256" t="s">
        <v>2541</v>
      </c>
      <c r="K868" s="257" t="s">
        <v>14457</v>
      </c>
      <c r="L868" s="256" t="s">
        <v>2542</v>
      </c>
    </row>
    <row r="869" spans="1:12" x14ac:dyDescent="0.25">
      <c r="A869" s="256" t="s">
        <v>2552</v>
      </c>
      <c r="B869" s="256" t="s">
        <v>2553</v>
      </c>
      <c r="C869" s="256" t="s">
        <v>2557</v>
      </c>
      <c r="D869" s="256" t="s">
        <v>3184</v>
      </c>
      <c r="E869" s="257" t="s">
        <v>2540</v>
      </c>
      <c r="F869" s="256" t="s">
        <v>2540</v>
      </c>
      <c r="G869" s="256">
        <v>89249</v>
      </c>
      <c r="H869" s="256" t="s">
        <v>686</v>
      </c>
      <c r="I869" s="256" t="s">
        <v>484</v>
      </c>
      <c r="J869" s="256" t="s">
        <v>2556</v>
      </c>
      <c r="K869" s="257" t="s">
        <v>14458</v>
      </c>
      <c r="L869" s="256" t="s">
        <v>2542</v>
      </c>
    </row>
    <row r="870" spans="1:12" x14ac:dyDescent="0.25">
      <c r="A870" s="256" t="s">
        <v>2552</v>
      </c>
      <c r="B870" s="256" t="s">
        <v>2553</v>
      </c>
      <c r="C870" s="256" t="s">
        <v>2557</v>
      </c>
      <c r="D870" s="256" t="s">
        <v>3184</v>
      </c>
      <c r="E870" s="257" t="s">
        <v>2540</v>
      </c>
      <c r="F870" s="256" t="s">
        <v>2540</v>
      </c>
      <c r="G870" s="256">
        <v>89253</v>
      </c>
      <c r="H870" s="256" t="s">
        <v>687</v>
      </c>
      <c r="I870" s="256" t="s">
        <v>484</v>
      </c>
      <c r="J870" s="256" t="s">
        <v>2541</v>
      </c>
      <c r="K870" s="257" t="s">
        <v>14459</v>
      </c>
      <c r="L870" s="256" t="s">
        <v>2542</v>
      </c>
    </row>
    <row r="871" spans="1:12" x14ac:dyDescent="0.25">
      <c r="A871" s="256" t="s">
        <v>2552</v>
      </c>
      <c r="B871" s="256" t="s">
        <v>2553</v>
      </c>
      <c r="C871" s="256" t="s">
        <v>2557</v>
      </c>
      <c r="D871" s="256" t="s">
        <v>3184</v>
      </c>
      <c r="E871" s="257" t="s">
        <v>2540</v>
      </c>
      <c r="F871" s="256" t="s">
        <v>2540</v>
      </c>
      <c r="G871" s="256">
        <v>89254</v>
      </c>
      <c r="H871" s="256" t="s">
        <v>688</v>
      </c>
      <c r="I871" s="256" t="s">
        <v>484</v>
      </c>
      <c r="J871" s="256" t="s">
        <v>2541</v>
      </c>
      <c r="K871" s="257" t="s">
        <v>14460</v>
      </c>
      <c r="L871" s="256" t="s">
        <v>2542</v>
      </c>
    </row>
    <row r="872" spans="1:12" x14ac:dyDescent="0.25">
      <c r="A872" s="256" t="s">
        <v>2552</v>
      </c>
      <c r="B872" s="256" t="s">
        <v>2553</v>
      </c>
      <c r="C872" s="256" t="s">
        <v>2557</v>
      </c>
      <c r="D872" s="256" t="s">
        <v>3184</v>
      </c>
      <c r="E872" s="257" t="s">
        <v>2540</v>
      </c>
      <c r="F872" s="256" t="s">
        <v>2540</v>
      </c>
      <c r="G872" s="256">
        <v>89255</v>
      </c>
      <c r="H872" s="256" t="s">
        <v>689</v>
      </c>
      <c r="I872" s="256" t="s">
        <v>484</v>
      </c>
      <c r="J872" s="256" t="s">
        <v>2541</v>
      </c>
      <c r="K872" s="257" t="s">
        <v>14461</v>
      </c>
      <c r="L872" s="256" t="s">
        <v>2542</v>
      </c>
    </row>
    <row r="873" spans="1:12" x14ac:dyDescent="0.25">
      <c r="A873" s="256" t="s">
        <v>2552</v>
      </c>
      <c r="B873" s="256" t="s">
        <v>2553</v>
      </c>
      <c r="C873" s="256" t="s">
        <v>2557</v>
      </c>
      <c r="D873" s="256" t="s">
        <v>3184</v>
      </c>
      <c r="E873" s="257" t="s">
        <v>2540</v>
      </c>
      <c r="F873" s="256" t="s">
        <v>2540</v>
      </c>
      <c r="G873" s="256">
        <v>89256</v>
      </c>
      <c r="H873" s="256" t="s">
        <v>690</v>
      </c>
      <c r="I873" s="256" t="s">
        <v>484</v>
      </c>
      <c r="J873" s="256" t="s">
        <v>2556</v>
      </c>
      <c r="K873" s="257" t="s">
        <v>14462</v>
      </c>
      <c r="L873" s="256" t="s">
        <v>2542</v>
      </c>
    </row>
    <row r="874" spans="1:12" x14ac:dyDescent="0.25">
      <c r="A874" s="256" t="s">
        <v>2552</v>
      </c>
      <c r="B874" s="256" t="s">
        <v>2553</v>
      </c>
      <c r="C874" s="256" t="s">
        <v>2557</v>
      </c>
      <c r="D874" s="256" t="s">
        <v>3184</v>
      </c>
      <c r="E874" s="257" t="s">
        <v>2540</v>
      </c>
      <c r="F874" s="256" t="s">
        <v>2540</v>
      </c>
      <c r="G874" s="256">
        <v>89259</v>
      </c>
      <c r="H874" s="256" t="s">
        <v>691</v>
      </c>
      <c r="I874" s="256" t="s">
        <v>484</v>
      </c>
      <c r="J874" s="256" t="s">
        <v>2541</v>
      </c>
      <c r="K874" s="257" t="s">
        <v>14463</v>
      </c>
      <c r="L874" s="256" t="s">
        <v>2542</v>
      </c>
    </row>
    <row r="875" spans="1:12" x14ac:dyDescent="0.25">
      <c r="A875" s="256" t="s">
        <v>2552</v>
      </c>
      <c r="B875" s="256" t="s">
        <v>2553</v>
      </c>
      <c r="C875" s="256" t="s">
        <v>2557</v>
      </c>
      <c r="D875" s="256" t="s">
        <v>3184</v>
      </c>
      <c r="E875" s="257" t="s">
        <v>2540</v>
      </c>
      <c r="F875" s="256" t="s">
        <v>2540</v>
      </c>
      <c r="G875" s="256">
        <v>89260</v>
      </c>
      <c r="H875" s="256" t="s">
        <v>692</v>
      </c>
      <c r="I875" s="256" t="s">
        <v>484</v>
      </c>
      <c r="J875" s="256" t="s">
        <v>2541</v>
      </c>
      <c r="K875" s="257" t="s">
        <v>14464</v>
      </c>
      <c r="L875" s="256" t="s">
        <v>2542</v>
      </c>
    </row>
    <row r="876" spans="1:12" x14ac:dyDescent="0.25">
      <c r="A876" s="256" t="s">
        <v>2552</v>
      </c>
      <c r="B876" s="256" t="s">
        <v>2553</v>
      </c>
      <c r="C876" s="256" t="s">
        <v>2557</v>
      </c>
      <c r="D876" s="256" t="s">
        <v>3184</v>
      </c>
      <c r="E876" s="257" t="s">
        <v>2540</v>
      </c>
      <c r="F876" s="256" t="s">
        <v>2540</v>
      </c>
      <c r="G876" s="256">
        <v>89262</v>
      </c>
      <c r="H876" s="256" t="s">
        <v>693</v>
      </c>
      <c r="I876" s="256" t="s">
        <v>484</v>
      </c>
      <c r="J876" s="256" t="s">
        <v>2541</v>
      </c>
      <c r="K876" s="257" t="s">
        <v>14465</v>
      </c>
      <c r="L876" s="256" t="s">
        <v>2542</v>
      </c>
    </row>
    <row r="877" spans="1:12" x14ac:dyDescent="0.25">
      <c r="A877" s="256" t="s">
        <v>2552</v>
      </c>
      <c r="B877" s="256" t="s">
        <v>2553</v>
      </c>
      <c r="C877" s="256" t="s">
        <v>2557</v>
      </c>
      <c r="D877" s="256" t="s">
        <v>3184</v>
      </c>
      <c r="E877" s="257" t="s">
        <v>2540</v>
      </c>
      <c r="F877" s="256" t="s">
        <v>2540</v>
      </c>
      <c r="G877" s="256">
        <v>89264</v>
      </c>
      <c r="H877" s="256" t="s">
        <v>694</v>
      </c>
      <c r="I877" s="256" t="s">
        <v>484</v>
      </c>
      <c r="J877" s="256" t="s">
        <v>2541</v>
      </c>
      <c r="K877" s="257" t="s">
        <v>5822</v>
      </c>
      <c r="L877" s="256" t="s">
        <v>2542</v>
      </c>
    </row>
    <row r="878" spans="1:12" x14ac:dyDescent="0.25">
      <c r="A878" s="256" t="s">
        <v>2552</v>
      </c>
      <c r="B878" s="256" t="s">
        <v>2553</v>
      </c>
      <c r="C878" s="256" t="s">
        <v>2557</v>
      </c>
      <c r="D878" s="256" t="s">
        <v>3184</v>
      </c>
      <c r="E878" s="257" t="s">
        <v>2540</v>
      </c>
      <c r="F878" s="256" t="s">
        <v>2540</v>
      </c>
      <c r="G878" s="256">
        <v>89265</v>
      </c>
      <c r="H878" s="256" t="s">
        <v>695</v>
      </c>
      <c r="I878" s="256" t="s">
        <v>484</v>
      </c>
      <c r="J878" s="256" t="s">
        <v>2541</v>
      </c>
      <c r="K878" s="257" t="s">
        <v>14466</v>
      </c>
      <c r="L878" s="256" t="s">
        <v>2542</v>
      </c>
    </row>
    <row r="879" spans="1:12" x14ac:dyDescent="0.25">
      <c r="A879" s="256" t="s">
        <v>2552</v>
      </c>
      <c r="B879" s="256" t="s">
        <v>2553</v>
      </c>
      <c r="C879" s="256" t="s">
        <v>2557</v>
      </c>
      <c r="D879" s="256" t="s">
        <v>3184</v>
      </c>
      <c r="E879" s="257" t="s">
        <v>2540</v>
      </c>
      <c r="F879" s="256" t="s">
        <v>2540</v>
      </c>
      <c r="G879" s="256">
        <v>89266</v>
      </c>
      <c r="H879" s="256" t="s">
        <v>696</v>
      </c>
      <c r="I879" s="256" t="s">
        <v>484</v>
      </c>
      <c r="J879" s="256" t="s">
        <v>2541</v>
      </c>
      <c r="K879" s="257" t="s">
        <v>14467</v>
      </c>
      <c r="L879" s="256" t="s">
        <v>2542</v>
      </c>
    </row>
    <row r="880" spans="1:12" x14ac:dyDescent="0.25">
      <c r="A880" s="256" t="s">
        <v>2552</v>
      </c>
      <c r="B880" s="256" t="s">
        <v>2553</v>
      </c>
      <c r="C880" s="256" t="s">
        <v>2557</v>
      </c>
      <c r="D880" s="256" t="s">
        <v>3184</v>
      </c>
      <c r="E880" s="257" t="s">
        <v>2540</v>
      </c>
      <c r="F880" s="256" t="s">
        <v>2540</v>
      </c>
      <c r="G880" s="256">
        <v>89267</v>
      </c>
      <c r="H880" s="256" t="s">
        <v>697</v>
      </c>
      <c r="I880" s="256" t="s">
        <v>484</v>
      </c>
      <c r="J880" s="256" t="s">
        <v>2541</v>
      </c>
      <c r="K880" s="257" t="s">
        <v>13191</v>
      </c>
      <c r="L880" s="256" t="s">
        <v>2542</v>
      </c>
    </row>
    <row r="881" spans="1:12" x14ac:dyDescent="0.25">
      <c r="A881" s="256" t="s">
        <v>2552</v>
      </c>
      <c r="B881" s="256" t="s">
        <v>2553</v>
      </c>
      <c r="C881" s="256" t="s">
        <v>2557</v>
      </c>
      <c r="D881" s="256" t="s">
        <v>3184</v>
      </c>
      <c r="E881" s="257" t="s">
        <v>2540</v>
      </c>
      <c r="F881" s="256" t="s">
        <v>2540</v>
      </c>
      <c r="G881" s="256">
        <v>89268</v>
      </c>
      <c r="H881" s="256" t="s">
        <v>698</v>
      </c>
      <c r="I881" s="256" t="s">
        <v>484</v>
      </c>
      <c r="J881" s="256" t="s">
        <v>2541</v>
      </c>
      <c r="K881" s="257" t="s">
        <v>13363</v>
      </c>
      <c r="L881" s="256" t="s">
        <v>2542</v>
      </c>
    </row>
    <row r="882" spans="1:12" x14ac:dyDescent="0.25">
      <c r="A882" s="256" t="s">
        <v>2552</v>
      </c>
      <c r="B882" s="256" t="s">
        <v>2553</v>
      </c>
      <c r="C882" s="256" t="s">
        <v>2557</v>
      </c>
      <c r="D882" s="256" t="s">
        <v>3184</v>
      </c>
      <c r="E882" s="257" t="s">
        <v>2540</v>
      </c>
      <c r="F882" s="256" t="s">
        <v>2540</v>
      </c>
      <c r="G882" s="256">
        <v>89269</v>
      </c>
      <c r="H882" s="256" t="s">
        <v>699</v>
      </c>
      <c r="I882" s="256" t="s">
        <v>484</v>
      </c>
      <c r="J882" s="256" t="s">
        <v>2541</v>
      </c>
      <c r="K882" s="257" t="s">
        <v>14468</v>
      </c>
      <c r="L882" s="256" t="s">
        <v>2542</v>
      </c>
    </row>
    <row r="883" spans="1:12" x14ac:dyDescent="0.25">
      <c r="A883" s="256" t="s">
        <v>2552</v>
      </c>
      <c r="B883" s="256" t="s">
        <v>2553</v>
      </c>
      <c r="C883" s="256" t="s">
        <v>2557</v>
      </c>
      <c r="D883" s="256" t="s">
        <v>3184</v>
      </c>
      <c r="E883" s="257" t="s">
        <v>2540</v>
      </c>
      <c r="F883" s="256" t="s">
        <v>2540</v>
      </c>
      <c r="G883" s="256">
        <v>89270</v>
      </c>
      <c r="H883" s="256" t="s">
        <v>700</v>
      </c>
      <c r="I883" s="256" t="s">
        <v>484</v>
      </c>
      <c r="J883" s="256" t="s">
        <v>2541</v>
      </c>
      <c r="K883" s="257" t="s">
        <v>14469</v>
      </c>
      <c r="L883" s="256" t="s">
        <v>2542</v>
      </c>
    </row>
    <row r="884" spans="1:12" x14ac:dyDescent="0.25">
      <c r="A884" s="256" t="s">
        <v>2552</v>
      </c>
      <c r="B884" s="256" t="s">
        <v>2553</v>
      </c>
      <c r="C884" s="256" t="s">
        <v>2557</v>
      </c>
      <c r="D884" s="256" t="s">
        <v>3184</v>
      </c>
      <c r="E884" s="257" t="s">
        <v>2540</v>
      </c>
      <c r="F884" s="256" t="s">
        <v>2540</v>
      </c>
      <c r="G884" s="256">
        <v>89271</v>
      </c>
      <c r="H884" s="256" t="s">
        <v>701</v>
      </c>
      <c r="I884" s="256" t="s">
        <v>484</v>
      </c>
      <c r="J884" s="256" t="s">
        <v>2556</v>
      </c>
      <c r="K884" s="257" t="s">
        <v>13800</v>
      </c>
      <c r="L884" s="256" t="s">
        <v>2542</v>
      </c>
    </row>
    <row r="885" spans="1:12" x14ac:dyDescent="0.25">
      <c r="A885" s="256" t="s">
        <v>2552</v>
      </c>
      <c r="B885" s="256" t="s">
        <v>2553</v>
      </c>
      <c r="C885" s="256" t="s">
        <v>2557</v>
      </c>
      <c r="D885" s="256" t="s">
        <v>3184</v>
      </c>
      <c r="E885" s="257" t="s">
        <v>2540</v>
      </c>
      <c r="F885" s="256" t="s">
        <v>2540</v>
      </c>
      <c r="G885" s="256">
        <v>89274</v>
      </c>
      <c r="H885" s="256" t="s">
        <v>5441</v>
      </c>
      <c r="I885" s="256" t="s">
        <v>484</v>
      </c>
      <c r="J885" s="256" t="s">
        <v>2545</v>
      </c>
      <c r="K885" s="257" t="s">
        <v>14470</v>
      </c>
      <c r="L885" s="256" t="s">
        <v>2542</v>
      </c>
    </row>
    <row r="886" spans="1:12" x14ac:dyDescent="0.25">
      <c r="A886" s="256" t="s">
        <v>2552</v>
      </c>
      <c r="B886" s="256" t="s">
        <v>2553</v>
      </c>
      <c r="C886" s="256" t="s">
        <v>2557</v>
      </c>
      <c r="D886" s="256" t="s">
        <v>3184</v>
      </c>
      <c r="E886" s="257" t="s">
        <v>2540</v>
      </c>
      <c r="F886" s="256" t="s">
        <v>2540</v>
      </c>
      <c r="G886" s="256">
        <v>89275</v>
      </c>
      <c r="H886" s="256" t="s">
        <v>5442</v>
      </c>
      <c r="I886" s="256" t="s">
        <v>484</v>
      </c>
      <c r="J886" s="256" t="s">
        <v>2545</v>
      </c>
      <c r="K886" s="257" t="s">
        <v>4732</v>
      </c>
      <c r="L886" s="256" t="s">
        <v>2542</v>
      </c>
    </row>
    <row r="887" spans="1:12" x14ac:dyDescent="0.25">
      <c r="A887" s="256" t="s">
        <v>2552</v>
      </c>
      <c r="B887" s="256" t="s">
        <v>2553</v>
      </c>
      <c r="C887" s="256" t="s">
        <v>2557</v>
      </c>
      <c r="D887" s="256" t="s">
        <v>3184</v>
      </c>
      <c r="E887" s="257" t="s">
        <v>2540</v>
      </c>
      <c r="F887" s="256" t="s">
        <v>2540</v>
      </c>
      <c r="G887" s="256">
        <v>89276</v>
      </c>
      <c r="H887" s="256" t="s">
        <v>5443</v>
      </c>
      <c r="I887" s="256" t="s">
        <v>484</v>
      </c>
      <c r="J887" s="256" t="s">
        <v>2545</v>
      </c>
      <c r="K887" s="257" t="s">
        <v>13728</v>
      </c>
      <c r="L887" s="256" t="s">
        <v>2542</v>
      </c>
    </row>
    <row r="888" spans="1:12" x14ac:dyDescent="0.25">
      <c r="A888" s="256" t="s">
        <v>2552</v>
      </c>
      <c r="B888" s="256" t="s">
        <v>2553</v>
      </c>
      <c r="C888" s="256" t="s">
        <v>2557</v>
      </c>
      <c r="D888" s="256" t="s">
        <v>3184</v>
      </c>
      <c r="E888" s="257" t="s">
        <v>2540</v>
      </c>
      <c r="F888" s="256" t="s">
        <v>2540</v>
      </c>
      <c r="G888" s="256">
        <v>89277</v>
      </c>
      <c r="H888" s="256" t="s">
        <v>5444</v>
      </c>
      <c r="I888" s="256" t="s">
        <v>484</v>
      </c>
      <c r="J888" s="256" t="s">
        <v>2556</v>
      </c>
      <c r="K888" s="257" t="s">
        <v>13708</v>
      </c>
      <c r="L888" s="256" t="s">
        <v>2542</v>
      </c>
    </row>
    <row r="889" spans="1:12" x14ac:dyDescent="0.25">
      <c r="A889" s="256" t="s">
        <v>2552</v>
      </c>
      <c r="B889" s="256" t="s">
        <v>2553</v>
      </c>
      <c r="C889" s="256" t="s">
        <v>2557</v>
      </c>
      <c r="D889" s="256" t="s">
        <v>3184</v>
      </c>
      <c r="E889" s="257" t="s">
        <v>2540</v>
      </c>
      <c r="F889" s="256" t="s">
        <v>2540</v>
      </c>
      <c r="G889" s="256">
        <v>89280</v>
      </c>
      <c r="H889" s="256" t="s">
        <v>702</v>
      </c>
      <c r="I889" s="256" t="s">
        <v>484</v>
      </c>
      <c r="J889" s="256" t="s">
        <v>2541</v>
      </c>
      <c r="K889" s="257" t="s">
        <v>14471</v>
      </c>
      <c r="L889" s="256" t="s">
        <v>2542</v>
      </c>
    </row>
    <row r="890" spans="1:12" x14ac:dyDescent="0.25">
      <c r="A890" s="256" t="s">
        <v>2552</v>
      </c>
      <c r="B890" s="256" t="s">
        <v>2553</v>
      </c>
      <c r="C890" s="256" t="s">
        <v>2557</v>
      </c>
      <c r="D890" s="256" t="s">
        <v>3184</v>
      </c>
      <c r="E890" s="257" t="s">
        <v>2540</v>
      </c>
      <c r="F890" s="256" t="s">
        <v>2540</v>
      </c>
      <c r="G890" s="256">
        <v>89281</v>
      </c>
      <c r="H890" s="256" t="s">
        <v>703</v>
      </c>
      <c r="I890" s="256" t="s">
        <v>484</v>
      </c>
      <c r="J890" s="256" t="s">
        <v>2541</v>
      </c>
      <c r="K890" s="257" t="s">
        <v>5464</v>
      </c>
      <c r="L890" s="256" t="s">
        <v>2542</v>
      </c>
    </row>
    <row r="891" spans="1:12" x14ac:dyDescent="0.25">
      <c r="A891" s="256" t="s">
        <v>2552</v>
      </c>
      <c r="B891" s="256" t="s">
        <v>2553</v>
      </c>
      <c r="C891" s="256" t="s">
        <v>2557</v>
      </c>
      <c r="D891" s="256" t="s">
        <v>3184</v>
      </c>
      <c r="E891" s="257" t="s">
        <v>2540</v>
      </c>
      <c r="F891" s="256" t="s">
        <v>2540</v>
      </c>
      <c r="G891" s="256">
        <v>89870</v>
      </c>
      <c r="H891" s="256" t="s">
        <v>704</v>
      </c>
      <c r="I891" s="256" t="s">
        <v>484</v>
      </c>
      <c r="J891" s="256" t="s">
        <v>2541</v>
      </c>
      <c r="K891" s="257" t="s">
        <v>14472</v>
      </c>
      <c r="L891" s="256" t="s">
        <v>2542</v>
      </c>
    </row>
    <row r="892" spans="1:12" x14ac:dyDescent="0.25">
      <c r="A892" s="256" t="s">
        <v>2552</v>
      </c>
      <c r="B892" s="256" t="s">
        <v>2553</v>
      </c>
      <c r="C892" s="256" t="s">
        <v>2557</v>
      </c>
      <c r="D892" s="256" t="s">
        <v>3184</v>
      </c>
      <c r="E892" s="257" t="s">
        <v>2540</v>
      </c>
      <c r="F892" s="256" t="s">
        <v>2540</v>
      </c>
      <c r="G892" s="256">
        <v>89871</v>
      </c>
      <c r="H892" s="256" t="s">
        <v>705</v>
      </c>
      <c r="I892" s="256" t="s">
        <v>484</v>
      </c>
      <c r="J892" s="256" t="s">
        <v>2541</v>
      </c>
      <c r="K892" s="257" t="s">
        <v>6522</v>
      </c>
      <c r="L892" s="256" t="s">
        <v>2542</v>
      </c>
    </row>
    <row r="893" spans="1:12" x14ac:dyDescent="0.25">
      <c r="A893" s="256" t="s">
        <v>2552</v>
      </c>
      <c r="B893" s="256" t="s">
        <v>2553</v>
      </c>
      <c r="C893" s="256" t="s">
        <v>2557</v>
      </c>
      <c r="D893" s="256" t="s">
        <v>3184</v>
      </c>
      <c r="E893" s="257" t="s">
        <v>2540</v>
      </c>
      <c r="F893" s="256" t="s">
        <v>2540</v>
      </c>
      <c r="G893" s="256">
        <v>89872</v>
      </c>
      <c r="H893" s="256" t="s">
        <v>706</v>
      </c>
      <c r="I893" s="256" t="s">
        <v>484</v>
      </c>
      <c r="J893" s="256" t="s">
        <v>2541</v>
      </c>
      <c r="K893" s="257" t="s">
        <v>7298</v>
      </c>
      <c r="L893" s="256" t="s">
        <v>2542</v>
      </c>
    </row>
    <row r="894" spans="1:12" x14ac:dyDescent="0.25">
      <c r="A894" s="256" t="s">
        <v>2552</v>
      </c>
      <c r="B894" s="256" t="s">
        <v>2553</v>
      </c>
      <c r="C894" s="256" t="s">
        <v>2557</v>
      </c>
      <c r="D894" s="256" t="s">
        <v>3184</v>
      </c>
      <c r="E894" s="257" t="s">
        <v>2540</v>
      </c>
      <c r="F894" s="256" t="s">
        <v>2540</v>
      </c>
      <c r="G894" s="256">
        <v>89873</v>
      </c>
      <c r="H894" s="256" t="s">
        <v>707</v>
      </c>
      <c r="I894" s="256" t="s">
        <v>484</v>
      </c>
      <c r="J894" s="256" t="s">
        <v>2541</v>
      </c>
      <c r="K894" s="257" t="s">
        <v>14473</v>
      </c>
      <c r="L894" s="256" t="s">
        <v>2542</v>
      </c>
    </row>
    <row r="895" spans="1:12" x14ac:dyDescent="0.25">
      <c r="A895" s="256" t="s">
        <v>2552</v>
      </c>
      <c r="B895" s="256" t="s">
        <v>2553</v>
      </c>
      <c r="C895" s="256" t="s">
        <v>2557</v>
      </c>
      <c r="D895" s="256" t="s">
        <v>3184</v>
      </c>
      <c r="E895" s="257" t="s">
        <v>2540</v>
      </c>
      <c r="F895" s="256" t="s">
        <v>2540</v>
      </c>
      <c r="G895" s="256">
        <v>89874</v>
      </c>
      <c r="H895" s="256" t="s">
        <v>708</v>
      </c>
      <c r="I895" s="256" t="s">
        <v>484</v>
      </c>
      <c r="J895" s="256" t="s">
        <v>2556</v>
      </c>
      <c r="K895" s="257" t="s">
        <v>14474</v>
      </c>
      <c r="L895" s="256" t="s">
        <v>2542</v>
      </c>
    </row>
    <row r="896" spans="1:12" x14ac:dyDescent="0.25">
      <c r="A896" s="256" t="s">
        <v>2552</v>
      </c>
      <c r="B896" s="256" t="s">
        <v>2553</v>
      </c>
      <c r="C896" s="256" t="s">
        <v>2557</v>
      </c>
      <c r="D896" s="256" t="s">
        <v>3184</v>
      </c>
      <c r="E896" s="257" t="s">
        <v>2540</v>
      </c>
      <c r="F896" s="256" t="s">
        <v>2540</v>
      </c>
      <c r="G896" s="256">
        <v>89878</v>
      </c>
      <c r="H896" s="256" t="s">
        <v>709</v>
      </c>
      <c r="I896" s="256" t="s">
        <v>484</v>
      </c>
      <c r="J896" s="256" t="s">
        <v>2541</v>
      </c>
      <c r="K896" s="257" t="s">
        <v>14475</v>
      </c>
      <c r="L896" s="256" t="s">
        <v>2542</v>
      </c>
    </row>
    <row r="897" spans="1:12" x14ac:dyDescent="0.25">
      <c r="A897" s="256" t="s">
        <v>2552</v>
      </c>
      <c r="B897" s="256" t="s">
        <v>2553</v>
      </c>
      <c r="C897" s="256" t="s">
        <v>2557</v>
      </c>
      <c r="D897" s="256" t="s">
        <v>3184</v>
      </c>
      <c r="E897" s="257" t="s">
        <v>2540</v>
      </c>
      <c r="F897" s="256" t="s">
        <v>2540</v>
      </c>
      <c r="G897" s="256">
        <v>89879</v>
      </c>
      <c r="H897" s="256" t="s">
        <v>710</v>
      </c>
      <c r="I897" s="256" t="s">
        <v>484</v>
      </c>
      <c r="J897" s="256" t="s">
        <v>2541</v>
      </c>
      <c r="K897" s="257" t="s">
        <v>13826</v>
      </c>
      <c r="L897" s="256" t="s">
        <v>2542</v>
      </c>
    </row>
    <row r="898" spans="1:12" x14ac:dyDescent="0.25">
      <c r="A898" s="256" t="s">
        <v>2552</v>
      </c>
      <c r="B898" s="256" t="s">
        <v>2553</v>
      </c>
      <c r="C898" s="256" t="s">
        <v>2557</v>
      </c>
      <c r="D898" s="256" t="s">
        <v>3184</v>
      </c>
      <c r="E898" s="257" t="s">
        <v>2540</v>
      </c>
      <c r="F898" s="256" t="s">
        <v>2540</v>
      </c>
      <c r="G898" s="256">
        <v>89880</v>
      </c>
      <c r="H898" s="256" t="s">
        <v>711</v>
      </c>
      <c r="I898" s="256" t="s">
        <v>484</v>
      </c>
      <c r="J898" s="256" t="s">
        <v>2541</v>
      </c>
      <c r="K898" s="257" t="s">
        <v>13805</v>
      </c>
      <c r="L898" s="256" t="s">
        <v>2542</v>
      </c>
    </row>
    <row r="899" spans="1:12" x14ac:dyDescent="0.25">
      <c r="A899" s="256" t="s">
        <v>2552</v>
      </c>
      <c r="B899" s="256" t="s">
        <v>2553</v>
      </c>
      <c r="C899" s="256" t="s">
        <v>2557</v>
      </c>
      <c r="D899" s="256" t="s">
        <v>3184</v>
      </c>
      <c r="E899" s="257" t="s">
        <v>2540</v>
      </c>
      <c r="F899" s="256" t="s">
        <v>2540</v>
      </c>
      <c r="G899" s="256">
        <v>89881</v>
      </c>
      <c r="H899" s="256" t="s">
        <v>712</v>
      </c>
      <c r="I899" s="256" t="s">
        <v>484</v>
      </c>
      <c r="J899" s="256" t="s">
        <v>2541</v>
      </c>
      <c r="K899" s="257" t="s">
        <v>14476</v>
      </c>
      <c r="L899" s="256" t="s">
        <v>2542</v>
      </c>
    </row>
    <row r="900" spans="1:12" x14ac:dyDescent="0.25">
      <c r="A900" s="256" t="s">
        <v>2552</v>
      </c>
      <c r="B900" s="256" t="s">
        <v>2553</v>
      </c>
      <c r="C900" s="256" t="s">
        <v>2557</v>
      </c>
      <c r="D900" s="256" t="s">
        <v>3184</v>
      </c>
      <c r="E900" s="257" t="s">
        <v>2540</v>
      </c>
      <c r="F900" s="256" t="s">
        <v>2540</v>
      </c>
      <c r="G900" s="256">
        <v>89882</v>
      </c>
      <c r="H900" s="256" t="s">
        <v>713</v>
      </c>
      <c r="I900" s="256" t="s">
        <v>484</v>
      </c>
      <c r="J900" s="256" t="s">
        <v>2556</v>
      </c>
      <c r="K900" s="257" t="s">
        <v>14477</v>
      </c>
      <c r="L900" s="256" t="s">
        <v>2542</v>
      </c>
    </row>
    <row r="901" spans="1:12" x14ac:dyDescent="0.25">
      <c r="A901" s="256" t="s">
        <v>2552</v>
      </c>
      <c r="B901" s="256" t="s">
        <v>2553</v>
      </c>
      <c r="C901" s="256" t="s">
        <v>2557</v>
      </c>
      <c r="D901" s="256" t="s">
        <v>3184</v>
      </c>
      <c r="E901" s="257" t="s">
        <v>2540</v>
      </c>
      <c r="F901" s="256" t="s">
        <v>2540</v>
      </c>
      <c r="G901" s="256">
        <v>90582</v>
      </c>
      <c r="H901" s="256" t="s">
        <v>714</v>
      </c>
      <c r="I901" s="256" t="s">
        <v>484</v>
      </c>
      <c r="J901" s="256" t="s">
        <v>2541</v>
      </c>
      <c r="K901" s="257" t="s">
        <v>4756</v>
      </c>
      <c r="L901" s="256" t="s">
        <v>2542</v>
      </c>
    </row>
    <row r="902" spans="1:12" x14ac:dyDescent="0.25">
      <c r="A902" s="256" t="s">
        <v>2552</v>
      </c>
      <c r="B902" s="256" t="s">
        <v>2553</v>
      </c>
      <c r="C902" s="256" t="s">
        <v>2557</v>
      </c>
      <c r="D902" s="256" t="s">
        <v>3184</v>
      </c>
      <c r="E902" s="257" t="s">
        <v>2540</v>
      </c>
      <c r="F902" s="256" t="s">
        <v>2540</v>
      </c>
      <c r="G902" s="256">
        <v>90583</v>
      </c>
      <c r="H902" s="256" t="s">
        <v>715</v>
      </c>
      <c r="I902" s="256" t="s">
        <v>484</v>
      </c>
      <c r="J902" s="256" t="s">
        <v>2541</v>
      </c>
      <c r="K902" s="257" t="s">
        <v>4834</v>
      </c>
      <c r="L902" s="256" t="s">
        <v>2542</v>
      </c>
    </row>
    <row r="903" spans="1:12" x14ac:dyDescent="0.25">
      <c r="A903" s="256" t="s">
        <v>2552</v>
      </c>
      <c r="B903" s="256" t="s">
        <v>2553</v>
      </c>
      <c r="C903" s="256" t="s">
        <v>2557</v>
      </c>
      <c r="D903" s="256" t="s">
        <v>3184</v>
      </c>
      <c r="E903" s="257" t="s">
        <v>2540</v>
      </c>
      <c r="F903" s="256" t="s">
        <v>2540</v>
      </c>
      <c r="G903" s="256">
        <v>90584</v>
      </c>
      <c r="H903" s="256" t="s">
        <v>716</v>
      </c>
      <c r="I903" s="256" t="s">
        <v>484</v>
      </c>
      <c r="J903" s="256" t="s">
        <v>2541</v>
      </c>
      <c r="K903" s="257" t="s">
        <v>4738</v>
      </c>
      <c r="L903" s="256" t="s">
        <v>2542</v>
      </c>
    </row>
    <row r="904" spans="1:12" x14ac:dyDescent="0.25">
      <c r="A904" s="256" t="s">
        <v>2552</v>
      </c>
      <c r="B904" s="256" t="s">
        <v>2553</v>
      </c>
      <c r="C904" s="256" t="s">
        <v>2557</v>
      </c>
      <c r="D904" s="256" t="s">
        <v>3184</v>
      </c>
      <c r="E904" s="257" t="s">
        <v>2540</v>
      </c>
      <c r="F904" s="256" t="s">
        <v>2540</v>
      </c>
      <c r="G904" s="256">
        <v>90585</v>
      </c>
      <c r="H904" s="256" t="s">
        <v>717</v>
      </c>
      <c r="I904" s="256" t="s">
        <v>484</v>
      </c>
      <c r="J904" s="256" t="s">
        <v>2545</v>
      </c>
      <c r="K904" s="257" t="s">
        <v>4751</v>
      </c>
      <c r="L904" s="256" t="s">
        <v>2542</v>
      </c>
    </row>
    <row r="905" spans="1:12" x14ac:dyDescent="0.25">
      <c r="A905" s="256" t="s">
        <v>2552</v>
      </c>
      <c r="B905" s="256" t="s">
        <v>2553</v>
      </c>
      <c r="C905" s="256" t="s">
        <v>2557</v>
      </c>
      <c r="D905" s="256" t="s">
        <v>3184</v>
      </c>
      <c r="E905" s="257" t="s">
        <v>2540</v>
      </c>
      <c r="F905" s="256" t="s">
        <v>2540</v>
      </c>
      <c r="G905" s="256">
        <v>90621</v>
      </c>
      <c r="H905" s="256" t="s">
        <v>718</v>
      </c>
      <c r="I905" s="256" t="s">
        <v>484</v>
      </c>
      <c r="J905" s="256" t="s">
        <v>2541</v>
      </c>
      <c r="K905" s="257" t="s">
        <v>8184</v>
      </c>
      <c r="L905" s="256" t="s">
        <v>2542</v>
      </c>
    </row>
    <row r="906" spans="1:12" x14ac:dyDescent="0.25">
      <c r="A906" s="256" t="s">
        <v>2552</v>
      </c>
      <c r="B906" s="256" t="s">
        <v>2553</v>
      </c>
      <c r="C906" s="256" t="s">
        <v>2557</v>
      </c>
      <c r="D906" s="256" t="s">
        <v>3184</v>
      </c>
      <c r="E906" s="257" t="s">
        <v>2540</v>
      </c>
      <c r="F906" s="256" t="s">
        <v>2540</v>
      </c>
      <c r="G906" s="256">
        <v>90622</v>
      </c>
      <c r="H906" s="256" t="s">
        <v>719</v>
      </c>
      <c r="I906" s="256" t="s">
        <v>484</v>
      </c>
      <c r="J906" s="256" t="s">
        <v>2541</v>
      </c>
      <c r="K906" s="257" t="s">
        <v>5188</v>
      </c>
      <c r="L906" s="256" t="s">
        <v>2542</v>
      </c>
    </row>
    <row r="907" spans="1:12" x14ac:dyDescent="0.25">
      <c r="A907" s="256" t="s">
        <v>2552</v>
      </c>
      <c r="B907" s="256" t="s">
        <v>2553</v>
      </c>
      <c r="C907" s="256" t="s">
        <v>2557</v>
      </c>
      <c r="D907" s="256" t="s">
        <v>3184</v>
      </c>
      <c r="E907" s="257" t="s">
        <v>2540</v>
      </c>
      <c r="F907" s="256" t="s">
        <v>2540</v>
      </c>
      <c r="G907" s="256">
        <v>90623</v>
      </c>
      <c r="H907" s="256" t="s">
        <v>720</v>
      </c>
      <c r="I907" s="256" t="s">
        <v>484</v>
      </c>
      <c r="J907" s="256" t="s">
        <v>2541</v>
      </c>
      <c r="K907" s="257" t="s">
        <v>14478</v>
      </c>
      <c r="L907" s="256" t="s">
        <v>2542</v>
      </c>
    </row>
    <row r="908" spans="1:12" x14ac:dyDescent="0.25">
      <c r="A908" s="256" t="s">
        <v>2552</v>
      </c>
      <c r="B908" s="256" t="s">
        <v>2553</v>
      </c>
      <c r="C908" s="256" t="s">
        <v>2557</v>
      </c>
      <c r="D908" s="256" t="s">
        <v>3184</v>
      </c>
      <c r="E908" s="257" t="s">
        <v>2540</v>
      </c>
      <c r="F908" s="256" t="s">
        <v>2540</v>
      </c>
      <c r="G908" s="256">
        <v>90624</v>
      </c>
      <c r="H908" s="256" t="s">
        <v>721</v>
      </c>
      <c r="I908" s="256" t="s">
        <v>484</v>
      </c>
      <c r="J908" s="256" t="s">
        <v>2545</v>
      </c>
      <c r="K908" s="257" t="s">
        <v>4835</v>
      </c>
      <c r="L908" s="256" t="s">
        <v>2542</v>
      </c>
    </row>
    <row r="909" spans="1:12" x14ac:dyDescent="0.25">
      <c r="A909" s="256" t="s">
        <v>2552</v>
      </c>
      <c r="B909" s="256" t="s">
        <v>2553</v>
      </c>
      <c r="C909" s="256" t="s">
        <v>2557</v>
      </c>
      <c r="D909" s="256" t="s">
        <v>3184</v>
      </c>
      <c r="E909" s="257" t="s">
        <v>2540</v>
      </c>
      <c r="F909" s="256" t="s">
        <v>2540</v>
      </c>
      <c r="G909" s="256">
        <v>90627</v>
      </c>
      <c r="H909" s="256" t="s">
        <v>722</v>
      </c>
      <c r="I909" s="256" t="s">
        <v>484</v>
      </c>
      <c r="J909" s="256" t="s">
        <v>2541</v>
      </c>
      <c r="K909" s="257" t="s">
        <v>14479</v>
      </c>
      <c r="L909" s="256" t="s">
        <v>2542</v>
      </c>
    </row>
    <row r="910" spans="1:12" x14ac:dyDescent="0.25">
      <c r="A910" s="256" t="s">
        <v>2552</v>
      </c>
      <c r="B910" s="256" t="s">
        <v>2553</v>
      </c>
      <c r="C910" s="256" t="s">
        <v>2557</v>
      </c>
      <c r="D910" s="256" t="s">
        <v>3184</v>
      </c>
      <c r="E910" s="257" t="s">
        <v>2540</v>
      </c>
      <c r="F910" s="256" t="s">
        <v>2540</v>
      </c>
      <c r="G910" s="256">
        <v>90628</v>
      </c>
      <c r="H910" s="256" t="s">
        <v>723</v>
      </c>
      <c r="I910" s="256" t="s">
        <v>484</v>
      </c>
      <c r="J910" s="256" t="s">
        <v>2541</v>
      </c>
      <c r="K910" s="257" t="s">
        <v>4970</v>
      </c>
      <c r="L910" s="256" t="s">
        <v>2542</v>
      </c>
    </row>
    <row r="911" spans="1:12" x14ac:dyDescent="0.25">
      <c r="A911" s="256" t="s">
        <v>2552</v>
      </c>
      <c r="B911" s="256" t="s">
        <v>2553</v>
      </c>
      <c r="C911" s="256" t="s">
        <v>2557</v>
      </c>
      <c r="D911" s="256" t="s">
        <v>3184</v>
      </c>
      <c r="E911" s="257" t="s">
        <v>2540</v>
      </c>
      <c r="F911" s="256" t="s">
        <v>2540</v>
      </c>
      <c r="G911" s="256">
        <v>90629</v>
      </c>
      <c r="H911" s="256" t="s">
        <v>724</v>
      </c>
      <c r="I911" s="256" t="s">
        <v>484</v>
      </c>
      <c r="J911" s="256" t="s">
        <v>2541</v>
      </c>
      <c r="K911" s="257" t="s">
        <v>13414</v>
      </c>
      <c r="L911" s="256" t="s">
        <v>2542</v>
      </c>
    </row>
    <row r="912" spans="1:12" x14ac:dyDescent="0.25">
      <c r="A912" s="256" t="s">
        <v>2552</v>
      </c>
      <c r="B912" s="256" t="s">
        <v>2553</v>
      </c>
      <c r="C912" s="256" t="s">
        <v>2557</v>
      </c>
      <c r="D912" s="256" t="s">
        <v>3184</v>
      </c>
      <c r="E912" s="257" t="s">
        <v>2540</v>
      </c>
      <c r="F912" s="256" t="s">
        <v>2540</v>
      </c>
      <c r="G912" s="256">
        <v>90630</v>
      </c>
      <c r="H912" s="256" t="s">
        <v>725</v>
      </c>
      <c r="I912" s="256" t="s">
        <v>484</v>
      </c>
      <c r="J912" s="256" t="s">
        <v>2545</v>
      </c>
      <c r="K912" s="257" t="s">
        <v>4782</v>
      </c>
      <c r="L912" s="256" t="s">
        <v>2542</v>
      </c>
    </row>
    <row r="913" spans="1:12" x14ac:dyDescent="0.25">
      <c r="A913" s="256" t="s">
        <v>2552</v>
      </c>
      <c r="B913" s="256" t="s">
        <v>2553</v>
      </c>
      <c r="C913" s="256" t="s">
        <v>2557</v>
      </c>
      <c r="D913" s="256" t="s">
        <v>3184</v>
      </c>
      <c r="E913" s="257" t="s">
        <v>2540</v>
      </c>
      <c r="F913" s="256" t="s">
        <v>2540</v>
      </c>
      <c r="G913" s="256">
        <v>90633</v>
      </c>
      <c r="H913" s="256" t="s">
        <v>726</v>
      </c>
      <c r="I913" s="256" t="s">
        <v>484</v>
      </c>
      <c r="J913" s="256" t="s">
        <v>2545</v>
      </c>
      <c r="K913" s="257" t="s">
        <v>13677</v>
      </c>
      <c r="L913" s="256" t="s">
        <v>2542</v>
      </c>
    </row>
    <row r="914" spans="1:12" x14ac:dyDescent="0.25">
      <c r="A914" s="256" t="s">
        <v>2552</v>
      </c>
      <c r="B914" s="256" t="s">
        <v>2553</v>
      </c>
      <c r="C914" s="256" t="s">
        <v>2557</v>
      </c>
      <c r="D914" s="256" t="s">
        <v>3184</v>
      </c>
      <c r="E914" s="257" t="s">
        <v>2540</v>
      </c>
      <c r="F914" s="256" t="s">
        <v>2540</v>
      </c>
      <c r="G914" s="256">
        <v>90634</v>
      </c>
      <c r="H914" s="256" t="s">
        <v>727</v>
      </c>
      <c r="I914" s="256" t="s">
        <v>484</v>
      </c>
      <c r="J914" s="256" t="s">
        <v>2545</v>
      </c>
      <c r="K914" s="257" t="s">
        <v>4811</v>
      </c>
      <c r="L914" s="256" t="s">
        <v>2542</v>
      </c>
    </row>
    <row r="915" spans="1:12" x14ac:dyDescent="0.25">
      <c r="A915" s="256" t="s">
        <v>2552</v>
      </c>
      <c r="B915" s="256" t="s">
        <v>2553</v>
      </c>
      <c r="C915" s="256" t="s">
        <v>2557</v>
      </c>
      <c r="D915" s="256" t="s">
        <v>3184</v>
      </c>
      <c r="E915" s="257" t="s">
        <v>2540</v>
      </c>
      <c r="F915" s="256" t="s">
        <v>2540</v>
      </c>
      <c r="G915" s="256">
        <v>90635</v>
      </c>
      <c r="H915" s="256" t="s">
        <v>728</v>
      </c>
      <c r="I915" s="256" t="s">
        <v>484</v>
      </c>
      <c r="J915" s="256" t="s">
        <v>2545</v>
      </c>
      <c r="K915" s="257" t="s">
        <v>4816</v>
      </c>
      <c r="L915" s="256" t="s">
        <v>2542</v>
      </c>
    </row>
    <row r="916" spans="1:12" x14ac:dyDescent="0.25">
      <c r="A916" s="256" t="s">
        <v>2552</v>
      </c>
      <c r="B916" s="256" t="s">
        <v>2553</v>
      </c>
      <c r="C916" s="256" t="s">
        <v>2557</v>
      </c>
      <c r="D916" s="256" t="s">
        <v>3184</v>
      </c>
      <c r="E916" s="257" t="s">
        <v>2540</v>
      </c>
      <c r="F916" s="256" t="s">
        <v>2540</v>
      </c>
      <c r="G916" s="256">
        <v>90636</v>
      </c>
      <c r="H916" s="256" t="s">
        <v>729</v>
      </c>
      <c r="I916" s="256" t="s">
        <v>484</v>
      </c>
      <c r="J916" s="256" t="s">
        <v>2545</v>
      </c>
      <c r="K916" s="257" t="s">
        <v>5206</v>
      </c>
      <c r="L916" s="256" t="s">
        <v>2542</v>
      </c>
    </row>
    <row r="917" spans="1:12" x14ac:dyDescent="0.25">
      <c r="A917" s="256" t="s">
        <v>2552</v>
      </c>
      <c r="B917" s="256" t="s">
        <v>2553</v>
      </c>
      <c r="C917" s="256" t="s">
        <v>2557</v>
      </c>
      <c r="D917" s="256" t="s">
        <v>3184</v>
      </c>
      <c r="E917" s="257" t="s">
        <v>2540</v>
      </c>
      <c r="F917" s="256" t="s">
        <v>2540</v>
      </c>
      <c r="G917" s="256">
        <v>90639</v>
      </c>
      <c r="H917" s="256" t="s">
        <v>730</v>
      </c>
      <c r="I917" s="256" t="s">
        <v>484</v>
      </c>
      <c r="J917" s="256" t="s">
        <v>2545</v>
      </c>
      <c r="K917" s="257" t="s">
        <v>4943</v>
      </c>
      <c r="L917" s="256" t="s">
        <v>2542</v>
      </c>
    </row>
    <row r="918" spans="1:12" x14ac:dyDescent="0.25">
      <c r="A918" s="256" t="s">
        <v>2552</v>
      </c>
      <c r="B918" s="256" t="s">
        <v>2553</v>
      </c>
      <c r="C918" s="256" t="s">
        <v>2557</v>
      </c>
      <c r="D918" s="256" t="s">
        <v>3184</v>
      </c>
      <c r="E918" s="257" t="s">
        <v>2540</v>
      </c>
      <c r="F918" s="256" t="s">
        <v>2540</v>
      </c>
      <c r="G918" s="256">
        <v>90640</v>
      </c>
      <c r="H918" s="256" t="s">
        <v>731</v>
      </c>
      <c r="I918" s="256" t="s">
        <v>484</v>
      </c>
      <c r="J918" s="256" t="s">
        <v>2545</v>
      </c>
      <c r="K918" s="257" t="s">
        <v>4780</v>
      </c>
      <c r="L918" s="256" t="s">
        <v>2542</v>
      </c>
    </row>
    <row r="919" spans="1:12" x14ac:dyDescent="0.25">
      <c r="A919" s="256" t="s">
        <v>2552</v>
      </c>
      <c r="B919" s="256" t="s">
        <v>2553</v>
      </c>
      <c r="C919" s="256" t="s">
        <v>2557</v>
      </c>
      <c r="D919" s="256" t="s">
        <v>3184</v>
      </c>
      <c r="E919" s="257" t="s">
        <v>2540</v>
      </c>
      <c r="F919" s="256" t="s">
        <v>2540</v>
      </c>
      <c r="G919" s="256">
        <v>90641</v>
      </c>
      <c r="H919" s="256" t="s">
        <v>732</v>
      </c>
      <c r="I919" s="256" t="s">
        <v>484</v>
      </c>
      <c r="J919" s="256" t="s">
        <v>2545</v>
      </c>
      <c r="K919" s="257" t="s">
        <v>5474</v>
      </c>
      <c r="L919" s="256" t="s">
        <v>2542</v>
      </c>
    </row>
    <row r="920" spans="1:12" x14ac:dyDescent="0.25">
      <c r="A920" s="256" t="s">
        <v>2552</v>
      </c>
      <c r="B920" s="256" t="s">
        <v>2553</v>
      </c>
      <c r="C920" s="256" t="s">
        <v>2557</v>
      </c>
      <c r="D920" s="256" t="s">
        <v>3184</v>
      </c>
      <c r="E920" s="257" t="s">
        <v>2540</v>
      </c>
      <c r="F920" s="256" t="s">
        <v>2540</v>
      </c>
      <c r="G920" s="256">
        <v>90642</v>
      </c>
      <c r="H920" s="256" t="s">
        <v>733</v>
      </c>
      <c r="I920" s="256" t="s">
        <v>484</v>
      </c>
      <c r="J920" s="256" t="s">
        <v>2556</v>
      </c>
      <c r="K920" s="257" t="s">
        <v>13367</v>
      </c>
      <c r="L920" s="256" t="s">
        <v>2542</v>
      </c>
    </row>
    <row r="921" spans="1:12" x14ac:dyDescent="0.25">
      <c r="A921" s="256" t="s">
        <v>2552</v>
      </c>
      <c r="B921" s="256" t="s">
        <v>2553</v>
      </c>
      <c r="C921" s="256" t="s">
        <v>2557</v>
      </c>
      <c r="D921" s="256" t="s">
        <v>3184</v>
      </c>
      <c r="E921" s="257" t="s">
        <v>2540</v>
      </c>
      <c r="F921" s="256" t="s">
        <v>2540</v>
      </c>
      <c r="G921" s="256">
        <v>90646</v>
      </c>
      <c r="H921" s="256" t="s">
        <v>734</v>
      </c>
      <c r="I921" s="256" t="s">
        <v>484</v>
      </c>
      <c r="J921" s="256" t="s">
        <v>2545</v>
      </c>
      <c r="K921" s="257" t="s">
        <v>4799</v>
      </c>
      <c r="L921" s="256" t="s">
        <v>2542</v>
      </c>
    </row>
    <row r="922" spans="1:12" x14ac:dyDescent="0.25">
      <c r="A922" s="256" t="s">
        <v>2552</v>
      </c>
      <c r="B922" s="256" t="s">
        <v>2553</v>
      </c>
      <c r="C922" s="256" t="s">
        <v>2557</v>
      </c>
      <c r="D922" s="256" t="s">
        <v>3184</v>
      </c>
      <c r="E922" s="257" t="s">
        <v>2540</v>
      </c>
      <c r="F922" s="256" t="s">
        <v>2540</v>
      </c>
      <c r="G922" s="256">
        <v>90647</v>
      </c>
      <c r="H922" s="256" t="s">
        <v>735</v>
      </c>
      <c r="I922" s="256" t="s">
        <v>484</v>
      </c>
      <c r="J922" s="256" t="s">
        <v>2545</v>
      </c>
      <c r="K922" s="257" t="s">
        <v>4800</v>
      </c>
      <c r="L922" s="256" t="s">
        <v>2542</v>
      </c>
    </row>
    <row r="923" spans="1:12" x14ac:dyDescent="0.25">
      <c r="A923" s="256" t="s">
        <v>2552</v>
      </c>
      <c r="B923" s="256" t="s">
        <v>2553</v>
      </c>
      <c r="C923" s="256" t="s">
        <v>2557</v>
      </c>
      <c r="D923" s="256" t="s">
        <v>3184</v>
      </c>
      <c r="E923" s="257" t="s">
        <v>2540</v>
      </c>
      <c r="F923" s="256" t="s">
        <v>2540</v>
      </c>
      <c r="G923" s="256">
        <v>90648</v>
      </c>
      <c r="H923" s="256" t="s">
        <v>736</v>
      </c>
      <c r="I923" s="256" t="s">
        <v>484</v>
      </c>
      <c r="J923" s="256" t="s">
        <v>2545</v>
      </c>
      <c r="K923" s="257" t="s">
        <v>4821</v>
      </c>
      <c r="L923" s="256" t="s">
        <v>2542</v>
      </c>
    </row>
    <row r="924" spans="1:12" x14ac:dyDescent="0.25">
      <c r="A924" s="256" t="s">
        <v>2552</v>
      </c>
      <c r="B924" s="256" t="s">
        <v>2553</v>
      </c>
      <c r="C924" s="256" t="s">
        <v>2557</v>
      </c>
      <c r="D924" s="256" t="s">
        <v>3184</v>
      </c>
      <c r="E924" s="257" t="s">
        <v>2540</v>
      </c>
      <c r="F924" s="256" t="s">
        <v>2540</v>
      </c>
      <c r="G924" s="256">
        <v>90649</v>
      </c>
      <c r="H924" s="256" t="s">
        <v>737</v>
      </c>
      <c r="I924" s="256" t="s">
        <v>484</v>
      </c>
      <c r="J924" s="256" t="s">
        <v>2556</v>
      </c>
      <c r="K924" s="257" t="s">
        <v>5103</v>
      </c>
      <c r="L924" s="256" t="s">
        <v>2542</v>
      </c>
    </row>
    <row r="925" spans="1:12" x14ac:dyDescent="0.25">
      <c r="A925" s="256" t="s">
        <v>2552</v>
      </c>
      <c r="B925" s="256" t="s">
        <v>2553</v>
      </c>
      <c r="C925" s="256" t="s">
        <v>2557</v>
      </c>
      <c r="D925" s="256" t="s">
        <v>3184</v>
      </c>
      <c r="E925" s="257" t="s">
        <v>2540</v>
      </c>
      <c r="F925" s="256" t="s">
        <v>2540</v>
      </c>
      <c r="G925" s="256">
        <v>90652</v>
      </c>
      <c r="H925" s="256" t="s">
        <v>738</v>
      </c>
      <c r="I925" s="256" t="s">
        <v>484</v>
      </c>
      <c r="J925" s="256" t="s">
        <v>2545</v>
      </c>
      <c r="K925" s="257" t="s">
        <v>14480</v>
      </c>
      <c r="L925" s="256" t="s">
        <v>2542</v>
      </c>
    </row>
    <row r="926" spans="1:12" x14ac:dyDescent="0.25">
      <c r="A926" s="256" t="s">
        <v>2552</v>
      </c>
      <c r="B926" s="256" t="s">
        <v>2553</v>
      </c>
      <c r="C926" s="256" t="s">
        <v>2557</v>
      </c>
      <c r="D926" s="256" t="s">
        <v>3184</v>
      </c>
      <c r="E926" s="257" t="s">
        <v>2540</v>
      </c>
      <c r="F926" s="256" t="s">
        <v>2540</v>
      </c>
      <c r="G926" s="256">
        <v>90653</v>
      </c>
      <c r="H926" s="256" t="s">
        <v>739</v>
      </c>
      <c r="I926" s="256" t="s">
        <v>484</v>
      </c>
      <c r="J926" s="256" t="s">
        <v>2545</v>
      </c>
      <c r="K926" s="257" t="s">
        <v>4815</v>
      </c>
      <c r="L926" s="256" t="s">
        <v>2542</v>
      </c>
    </row>
    <row r="927" spans="1:12" x14ac:dyDescent="0.25">
      <c r="A927" s="256" t="s">
        <v>2552</v>
      </c>
      <c r="B927" s="256" t="s">
        <v>2553</v>
      </c>
      <c r="C927" s="256" t="s">
        <v>2557</v>
      </c>
      <c r="D927" s="256" t="s">
        <v>3184</v>
      </c>
      <c r="E927" s="257" t="s">
        <v>2540</v>
      </c>
      <c r="F927" s="256" t="s">
        <v>2540</v>
      </c>
      <c r="G927" s="256">
        <v>90654</v>
      </c>
      <c r="H927" s="256" t="s">
        <v>740</v>
      </c>
      <c r="I927" s="256" t="s">
        <v>484</v>
      </c>
      <c r="J927" s="256" t="s">
        <v>2545</v>
      </c>
      <c r="K927" s="257" t="s">
        <v>7526</v>
      </c>
      <c r="L927" s="256" t="s">
        <v>2542</v>
      </c>
    </row>
    <row r="928" spans="1:12" x14ac:dyDescent="0.25">
      <c r="A928" s="256" t="s">
        <v>2552</v>
      </c>
      <c r="B928" s="256" t="s">
        <v>2553</v>
      </c>
      <c r="C928" s="256" t="s">
        <v>2557</v>
      </c>
      <c r="D928" s="256" t="s">
        <v>3184</v>
      </c>
      <c r="E928" s="257" t="s">
        <v>2540</v>
      </c>
      <c r="F928" s="256" t="s">
        <v>2540</v>
      </c>
      <c r="G928" s="256">
        <v>90655</v>
      </c>
      <c r="H928" s="256" t="s">
        <v>741</v>
      </c>
      <c r="I928" s="256" t="s">
        <v>484</v>
      </c>
      <c r="J928" s="256" t="s">
        <v>2556</v>
      </c>
      <c r="K928" s="257" t="s">
        <v>5450</v>
      </c>
      <c r="L928" s="256" t="s">
        <v>2542</v>
      </c>
    </row>
    <row r="929" spans="1:12" x14ac:dyDescent="0.25">
      <c r="A929" s="256" t="s">
        <v>2552</v>
      </c>
      <c r="B929" s="256" t="s">
        <v>2553</v>
      </c>
      <c r="C929" s="256" t="s">
        <v>2557</v>
      </c>
      <c r="D929" s="256" t="s">
        <v>3184</v>
      </c>
      <c r="E929" s="257" t="s">
        <v>2540</v>
      </c>
      <c r="F929" s="256" t="s">
        <v>2540</v>
      </c>
      <c r="G929" s="256">
        <v>90658</v>
      </c>
      <c r="H929" s="256" t="s">
        <v>742</v>
      </c>
      <c r="I929" s="256" t="s">
        <v>484</v>
      </c>
      <c r="J929" s="256" t="s">
        <v>2545</v>
      </c>
      <c r="K929" s="257" t="s">
        <v>13218</v>
      </c>
      <c r="L929" s="256" t="s">
        <v>2542</v>
      </c>
    </row>
    <row r="930" spans="1:12" x14ac:dyDescent="0.25">
      <c r="A930" s="256" t="s">
        <v>2552</v>
      </c>
      <c r="B930" s="256" t="s">
        <v>2553</v>
      </c>
      <c r="C930" s="256" t="s">
        <v>2557</v>
      </c>
      <c r="D930" s="256" t="s">
        <v>3184</v>
      </c>
      <c r="E930" s="257" t="s">
        <v>2540</v>
      </c>
      <c r="F930" s="256" t="s">
        <v>2540</v>
      </c>
      <c r="G930" s="256">
        <v>90659</v>
      </c>
      <c r="H930" s="256" t="s">
        <v>743</v>
      </c>
      <c r="I930" s="256" t="s">
        <v>484</v>
      </c>
      <c r="J930" s="256" t="s">
        <v>2545</v>
      </c>
      <c r="K930" s="257" t="s">
        <v>4768</v>
      </c>
      <c r="L930" s="256" t="s">
        <v>2542</v>
      </c>
    </row>
    <row r="931" spans="1:12" x14ac:dyDescent="0.25">
      <c r="A931" s="256" t="s">
        <v>2552</v>
      </c>
      <c r="B931" s="256" t="s">
        <v>2553</v>
      </c>
      <c r="C931" s="256" t="s">
        <v>2557</v>
      </c>
      <c r="D931" s="256" t="s">
        <v>3184</v>
      </c>
      <c r="E931" s="257" t="s">
        <v>2540</v>
      </c>
      <c r="F931" s="256" t="s">
        <v>2540</v>
      </c>
      <c r="G931" s="256">
        <v>90660</v>
      </c>
      <c r="H931" s="256" t="s">
        <v>744</v>
      </c>
      <c r="I931" s="256" t="s">
        <v>484</v>
      </c>
      <c r="J931" s="256" t="s">
        <v>2545</v>
      </c>
      <c r="K931" s="257" t="s">
        <v>5076</v>
      </c>
      <c r="L931" s="256" t="s">
        <v>2542</v>
      </c>
    </row>
    <row r="932" spans="1:12" x14ac:dyDescent="0.25">
      <c r="A932" s="256" t="s">
        <v>2552</v>
      </c>
      <c r="B932" s="256" t="s">
        <v>2553</v>
      </c>
      <c r="C932" s="256" t="s">
        <v>2557</v>
      </c>
      <c r="D932" s="256" t="s">
        <v>3184</v>
      </c>
      <c r="E932" s="257" t="s">
        <v>2540</v>
      </c>
      <c r="F932" s="256" t="s">
        <v>2540</v>
      </c>
      <c r="G932" s="256">
        <v>90661</v>
      </c>
      <c r="H932" s="256" t="s">
        <v>745</v>
      </c>
      <c r="I932" s="256" t="s">
        <v>484</v>
      </c>
      <c r="J932" s="256" t="s">
        <v>2556</v>
      </c>
      <c r="K932" s="257" t="s">
        <v>5450</v>
      </c>
      <c r="L932" s="256" t="s">
        <v>2542</v>
      </c>
    </row>
    <row r="933" spans="1:12" x14ac:dyDescent="0.25">
      <c r="A933" s="256" t="s">
        <v>2552</v>
      </c>
      <c r="B933" s="256" t="s">
        <v>2553</v>
      </c>
      <c r="C933" s="256" t="s">
        <v>2557</v>
      </c>
      <c r="D933" s="256" t="s">
        <v>3184</v>
      </c>
      <c r="E933" s="257" t="s">
        <v>2540</v>
      </c>
      <c r="F933" s="256" t="s">
        <v>2540</v>
      </c>
      <c r="G933" s="256">
        <v>90664</v>
      </c>
      <c r="H933" s="256" t="s">
        <v>746</v>
      </c>
      <c r="I933" s="256" t="s">
        <v>484</v>
      </c>
      <c r="J933" s="256" t="s">
        <v>2541</v>
      </c>
      <c r="K933" s="257" t="s">
        <v>6485</v>
      </c>
      <c r="L933" s="256" t="s">
        <v>2542</v>
      </c>
    </row>
    <row r="934" spans="1:12" x14ac:dyDescent="0.25">
      <c r="A934" s="256" t="s">
        <v>2552</v>
      </c>
      <c r="B934" s="256" t="s">
        <v>2553</v>
      </c>
      <c r="C934" s="256" t="s">
        <v>2557</v>
      </c>
      <c r="D934" s="256" t="s">
        <v>3184</v>
      </c>
      <c r="E934" s="257" t="s">
        <v>2540</v>
      </c>
      <c r="F934" s="256" t="s">
        <v>2540</v>
      </c>
      <c r="G934" s="256">
        <v>90665</v>
      </c>
      <c r="H934" s="256" t="s">
        <v>747</v>
      </c>
      <c r="I934" s="256" t="s">
        <v>484</v>
      </c>
      <c r="J934" s="256" t="s">
        <v>2541</v>
      </c>
      <c r="K934" s="257" t="s">
        <v>4782</v>
      </c>
      <c r="L934" s="256" t="s">
        <v>2542</v>
      </c>
    </row>
    <row r="935" spans="1:12" x14ac:dyDescent="0.25">
      <c r="A935" s="256" t="s">
        <v>2552</v>
      </c>
      <c r="B935" s="256" t="s">
        <v>2553</v>
      </c>
      <c r="C935" s="256" t="s">
        <v>2557</v>
      </c>
      <c r="D935" s="256" t="s">
        <v>3184</v>
      </c>
      <c r="E935" s="257" t="s">
        <v>2540</v>
      </c>
      <c r="F935" s="256" t="s">
        <v>2540</v>
      </c>
      <c r="G935" s="256">
        <v>90666</v>
      </c>
      <c r="H935" s="256" t="s">
        <v>748</v>
      </c>
      <c r="I935" s="256" t="s">
        <v>484</v>
      </c>
      <c r="J935" s="256" t="s">
        <v>2541</v>
      </c>
      <c r="K935" s="257" t="s">
        <v>13471</v>
      </c>
      <c r="L935" s="256" t="s">
        <v>2542</v>
      </c>
    </row>
    <row r="936" spans="1:12" x14ac:dyDescent="0.25">
      <c r="A936" s="256" t="s">
        <v>2552</v>
      </c>
      <c r="B936" s="256" t="s">
        <v>2553</v>
      </c>
      <c r="C936" s="256" t="s">
        <v>2557</v>
      </c>
      <c r="D936" s="256" t="s">
        <v>3184</v>
      </c>
      <c r="E936" s="257" t="s">
        <v>2540</v>
      </c>
      <c r="F936" s="256" t="s">
        <v>2540</v>
      </c>
      <c r="G936" s="256">
        <v>90667</v>
      </c>
      <c r="H936" s="256" t="s">
        <v>749</v>
      </c>
      <c r="I936" s="256" t="s">
        <v>484</v>
      </c>
      <c r="J936" s="256" t="s">
        <v>2556</v>
      </c>
      <c r="K936" s="257" t="s">
        <v>14481</v>
      </c>
      <c r="L936" s="256" t="s">
        <v>2542</v>
      </c>
    </row>
    <row r="937" spans="1:12" x14ac:dyDescent="0.25">
      <c r="A937" s="256" t="s">
        <v>2552</v>
      </c>
      <c r="B937" s="256" t="s">
        <v>2553</v>
      </c>
      <c r="C937" s="256" t="s">
        <v>2557</v>
      </c>
      <c r="D937" s="256" t="s">
        <v>3184</v>
      </c>
      <c r="E937" s="257" t="s">
        <v>2540</v>
      </c>
      <c r="F937" s="256" t="s">
        <v>2540</v>
      </c>
      <c r="G937" s="256">
        <v>90670</v>
      </c>
      <c r="H937" s="256" t="s">
        <v>750</v>
      </c>
      <c r="I937" s="256" t="s">
        <v>484</v>
      </c>
      <c r="J937" s="256" t="s">
        <v>2541</v>
      </c>
      <c r="K937" s="257" t="s">
        <v>14482</v>
      </c>
      <c r="L937" s="256" t="s">
        <v>2542</v>
      </c>
    </row>
    <row r="938" spans="1:12" x14ac:dyDescent="0.25">
      <c r="A938" s="256" t="s">
        <v>2552</v>
      </c>
      <c r="B938" s="256" t="s">
        <v>2553</v>
      </c>
      <c r="C938" s="256" t="s">
        <v>2557</v>
      </c>
      <c r="D938" s="256" t="s">
        <v>3184</v>
      </c>
      <c r="E938" s="257" t="s">
        <v>2540</v>
      </c>
      <c r="F938" s="256" t="s">
        <v>2540</v>
      </c>
      <c r="G938" s="256">
        <v>90671</v>
      </c>
      <c r="H938" s="256" t="s">
        <v>751</v>
      </c>
      <c r="I938" s="256" t="s">
        <v>484</v>
      </c>
      <c r="J938" s="256" t="s">
        <v>2541</v>
      </c>
      <c r="K938" s="257" t="s">
        <v>14483</v>
      </c>
      <c r="L938" s="256" t="s">
        <v>2542</v>
      </c>
    </row>
    <row r="939" spans="1:12" x14ac:dyDescent="0.25">
      <c r="A939" s="256" t="s">
        <v>2552</v>
      </c>
      <c r="B939" s="256" t="s">
        <v>2553</v>
      </c>
      <c r="C939" s="256" t="s">
        <v>2557</v>
      </c>
      <c r="D939" s="256" t="s">
        <v>3184</v>
      </c>
      <c r="E939" s="257" t="s">
        <v>2540</v>
      </c>
      <c r="F939" s="256" t="s">
        <v>2540</v>
      </c>
      <c r="G939" s="256">
        <v>90672</v>
      </c>
      <c r="H939" s="256" t="s">
        <v>752</v>
      </c>
      <c r="I939" s="256" t="s">
        <v>484</v>
      </c>
      <c r="J939" s="256" t="s">
        <v>2541</v>
      </c>
      <c r="K939" s="257" t="s">
        <v>14484</v>
      </c>
      <c r="L939" s="256" t="s">
        <v>2542</v>
      </c>
    </row>
    <row r="940" spans="1:12" x14ac:dyDescent="0.25">
      <c r="A940" s="256" t="s">
        <v>2552</v>
      </c>
      <c r="B940" s="256" t="s">
        <v>2553</v>
      </c>
      <c r="C940" s="256" t="s">
        <v>2557</v>
      </c>
      <c r="D940" s="256" t="s">
        <v>3184</v>
      </c>
      <c r="E940" s="257" t="s">
        <v>2540</v>
      </c>
      <c r="F940" s="256" t="s">
        <v>2540</v>
      </c>
      <c r="G940" s="256">
        <v>90673</v>
      </c>
      <c r="H940" s="256" t="s">
        <v>753</v>
      </c>
      <c r="I940" s="256" t="s">
        <v>484</v>
      </c>
      <c r="J940" s="256" t="s">
        <v>2556</v>
      </c>
      <c r="K940" s="257" t="s">
        <v>13775</v>
      </c>
      <c r="L940" s="256" t="s">
        <v>2542</v>
      </c>
    </row>
    <row r="941" spans="1:12" x14ac:dyDescent="0.25">
      <c r="A941" s="256" t="s">
        <v>2552</v>
      </c>
      <c r="B941" s="256" t="s">
        <v>2553</v>
      </c>
      <c r="C941" s="256" t="s">
        <v>2557</v>
      </c>
      <c r="D941" s="256" t="s">
        <v>3184</v>
      </c>
      <c r="E941" s="257" t="s">
        <v>2540</v>
      </c>
      <c r="F941" s="256" t="s">
        <v>2540</v>
      </c>
      <c r="G941" s="256">
        <v>90676</v>
      </c>
      <c r="H941" s="256" t="s">
        <v>754</v>
      </c>
      <c r="I941" s="256" t="s">
        <v>484</v>
      </c>
      <c r="J941" s="256" t="s">
        <v>2541</v>
      </c>
      <c r="K941" s="257" t="s">
        <v>14485</v>
      </c>
      <c r="L941" s="256" t="s">
        <v>2542</v>
      </c>
    </row>
    <row r="942" spans="1:12" x14ac:dyDescent="0.25">
      <c r="A942" s="256" t="s">
        <v>2552</v>
      </c>
      <c r="B942" s="256" t="s">
        <v>2553</v>
      </c>
      <c r="C942" s="256" t="s">
        <v>2557</v>
      </c>
      <c r="D942" s="256" t="s">
        <v>3184</v>
      </c>
      <c r="E942" s="257" t="s">
        <v>2540</v>
      </c>
      <c r="F942" s="256" t="s">
        <v>2540</v>
      </c>
      <c r="G942" s="256">
        <v>90677</v>
      </c>
      <c r="H942" s="256" t="s">
        <v>755</v>
      </c>
      <c r="I942" s="256" t="s">
        <v>484</v>
      </c>
      <c r="J942" s="256" t="s">
        <v>2541</v>
      </c>
      <c r="K942" s="257" t="s">
        <v>5066</v>
      </c>
      <c r="L942" s="256" t="s">
        <v>2542</v>
      </c>
    </row>
    <row r="943" spans="1:12" x14ac:dyDescent="0.25">
      <c r="A943" s="256" t="s">
        <v>2552</v>
      </c>
      <c r="B943" s="256" t="s">
        <v>2553</v>
      </c>
      <c r="C943" s="256" t="s">
        <v>2557</v>
      </c>
      <c r="D943" s="256" t="s">
        <v>3184</v>
      </c>
      <c r="E943" s="257" t="s">
        <v>2540</v>
      </c>
      <c r="F943" s="256" t="s">
        <v>2540</v>
      </c>
      <c r="G943" s="256">
        <v>90678</v>
      </c>
      <c r="H943" s="256" t="s">
        <v>756</v>
      </c>
      <c r="I943" s="256" t="s">
        <v>484</v>
      </c>
      <c r="J943" s="256" t="s">
        <v>2541</v>
      </c>
      <c r="K943" s="257" t="s">
        <v>14486</v>
      </c>
      <c r="L943" s="256" t="s">
        <v>2542</v>
      </c>
    </row>
    <row r="944" spans="1:12" x14ac:dyDescent="0.25">
      <c r="A944" s="256" t="s">
        <v>2552</v>
      </c>
      <c r="B944" s="256" t="s">
        <v>2553</v>
      </c>
      <c r="C944" s="256" t="s">
        <v>2557</v>
      </c>
      <c r="D944" s="256" t="s">
        <v>3184</v>
      </c>
      <c r="E944" s="257" t="s">
        <v>2540</v>
      </c>
      <c r="F944" s="256" t="s">
        <v>2540</v>
      </c>
      <c r="G944" s="256">
        <v>90679</v>
      </c>
      <c r="H944" s="256" t="s">
        <v>757</v>
      </c>
      <c r="I944" s="256" t="s">
        <v>484</v>
      </c>
      <c r="J944" s="256" t="s">
        <v>2556</v>
      </c>
      <c r="K944" s="257" t="s">
        <v>14487</v>
      </c>
      <c r="L944" s="256" t="s">
        <v>2542</v>
      </c>
    </row>
    <row r="945" spans="1:12" x14ac:dyDescent="0.25">
      <c r="A945" s="256" t="s">
        <v>2552</v>
      </c>
      <c r="B945" s="256" t="s">
        <v>2553</v>
      </c>
      <c r="C945" s="256" t="s">
        <v>2557</v>
      </c>
      <c r="D945" s="256" t="s">
        <v>3184</v>
      </c>
      <c r="E945" s="257" t="s">
        <v>2540</v>
      </c>
      <c r="F945" s="256" t="s">
        <v>2540</v>
      </c>
      <c r="G945" s="256">
        <v>90682</v>
      </c>
      <c r="H945" s="256" t="s">
        <v>758</v>
      </c>
      <c r="I945" s="256" t="s">
        <v>484</v>
      </c>
      <c r="J945" s="256" t="s">
        <v>2541</v>
      </c>
      <c r="K945" s="257" t="s">
        <v>14488</v>
      </c>
      <c r="L945" s="256" t="s">
        <v>2542</v>
      </c>
    </row>
    <row r="946" spans="1:12" x14ac:dyDescent="0.25">
      <c r="A946" s="256" t="s">
        <v>2552</v>
      </c>
      <c r="B946" s="256" t="s">
        <v>2553</v>
      </c>
      <c r="C946" s="256" t="s">
        <v>2557</v>
      </c>
      <c r="D946" s="256" t="s">
        <v>3184</v>
      </c>
      <c r="E946" s="257" t="s">
        <v>2540</v>
      </c>
      <c r="F946" s="256" t="s">
        <v>2540</v>
      </c>
      <c r="G946" s="256">
        <v>90683</v>
      </c>
      <c r="H946" s="256" t="s">
        <v>759</v>
      </c>
      <c r="I946" s="256" t="s">
        <v>484</v>
      </c>
      <c r="J946" s="256" t="s">
        <v>2541</v>
      </c>
      <c r="K946" s="257" t="s">
        <v>14489</v>
      </c>
      <c r="L946" s="256" t="s">
        <v>2542</v>
      </c>
    </row>
    <row r="947" spans="1:12" x14ac:dyDescent="0.25">
      <c r="A947" s="256" t="s">
        <v>2552</v>
      </c>
      <c r="B947" s="256" t="s">
        <v>2553</v>
      </c>
      <c r="C947" s="256" t="s">
        <v>2557</v>
      </c>
      <c r="D947" s="256" t="s">
        <v>3184</v>
      </c>
      <c r="E947" s="257" t="s">
        <v>2540</v>
      </c>
      <c r="F947" s="256" t="s">
        <v>2540</v>
      </c>
      <c r="G947" s="256">
        <v>90684</v>
      </c>
      <c r="H947" s="256" t="s">
        <v>760</v>
      </c>
      <c r="I947" s="256" t="s">
        <v>484</v>
      </c>
      <c r="J947" s="256" t="s">
        <v>2541</v>
      </c>
      <c r="K947" s="257" t="s">
        <v>14044</v>
      </c>
      <c r="L947" s="256" t="s">
        <v>2542</v>
      </c>
    </row>
    <row r="948" spans="1:12" x14ac:dyDescent="0.25">
      <c r="A948" s="256" t="s">
        <v>2552</v>
      </c>
      <c r="B948" s="256" t="s">
        <v>2553</v>
      </c>
      <c r="C948" s="256" t="s">
        <v>2557</v>
      </c>
      <c r="D948" s="256" t="s">
        <v>3184</v>
      </c>
      <c r="E948" s="257" t="s">
        <v>2540</v>
      </c>
      <c r="F948" s="256" t="s">
        <v>2540</v>
      </c>
      <c r="G948" s="256">
        <v>90685</v>
      </c>
      <c r="H948" s="256" t="s">
        <v>761</v>
      </c>
      <c r="I948" s="256" t="s">
        <v>484</v>
      </c>
      <c r="J948" s="256" t="s">
        <v>2556</v>
      </c>
      <c r="K948" s="257" t="s">
        <v>14490</v>
      </c>
      <c r="L948" s="256" t="s">
        <v>2542</v>
      </c>
    </row>
    <row r="949" spans="1:12" x14ac:dyDescent="0.25">
      <c r="A949" s="256" t="s">
        <v>2552</v>
      </c>
      <c r="B949" s="256" t="s">
        <v>2553</v>
      </c>
      <c r="C949" s="256" t="s">
        <v>2557</v>
      </c>
      <c r="D949" s="256" t="s">
        <v>3184</v>
      </c>
      <c r="E949" s="257" t="s">
        <v>2540</v>
      </c>
      <c r="F949" s="256" t="s">
        <v>2540</v>
      </c>
      <c r="G949" s="256">
        <v>90688</v>
      </c>
      <c r="H949" s="256" t="s">
        <v>762</v>
      </c>
      <c r="I949" s="256" t="s">
        <v>484</v>
      </c>
      <c r="J949" s="256" t="s">
        <v>2541</v>
      </c>
      <c r="K949" s="257" t="s">
        <v>13835</v>
      </c>
      <c r="L949" s="256" t="s">
        <v>2542</v>
      </c>
    </row>
    <row r="950" spans="1:12" x14ac:dyDescent="0.25">
      <c r="A950" s="256" t="s">
        <v>2552</v>
      </c>
      <c r="B950" s="256" t="s">
        <v>2553</v>
      </c>
      <c r="C950" s="256" t="s">
        <v>2557</v>
      </c>
      <c r="D950" s="256" t="s">
        <v>3184</v>
      </c>
      <c r="E950" s="257" t="s">
        <v>2540</v>
      </c>
      <c r="F950" s="256" t="s">
        <v>2540</v>
      </c>
      <c r="G950" s="256">
        <v>90689</v>
      </c>
      <c r="H950" s="256" t="s">
        <v>763</v>
      </c>
      <c r="I950" s="256" t="s">
        <v>484</v>
      </c>
      <c r="J950" s="256" t="s">
        <v>2541</v>
      </c>
      <c r="K950" s="257" t="s">
        <v>5191</v>
      </c>
      <c r="L950" s="256" t="s">
        <v>2542</v>
      </c>
    </row>
    <row r="951" spans="1:12" x14ac:dyDescent="0.25">
      <c r="A951" s="256" t="s">
        <v>2552</v>
      </c>
      <c r="B951" s="256" t="s">
        <v>2553</v>
      </c>
      <c r="C951" s="256" t="s">
        <v>2557</v>
      </c>
      <c r="D951" s="256" t="s">
        <v>3184</v>
      </c>
      <c r="E951" s="257" t="s">
        <v>2540</v>
      </c>
      <c r="F951" s="256" t="s">
        <v>2540</v>
      </c>
      <c r="G951" s="256">
        <v>90690</v>
      </c>
      <c r="H951" s="256" t="s">
        <v>764</v>
      </c>
      <c r="I951" s="256" t="s">
        <v>484</v>
      </c>
      <c r="J951" s="256" t="s">
        <v>2541</v>
      </c>
      <c r="K951" s="257" t="s">
        <v>13423</v>
      </c>
      <c r="L951" s="256" t="s">
        <v>2542</v>
      </c>
    </row>
    <row r="952" spans="1:12" x14ac:dyDescent="0.25">
      <c r="A952" s="256" t="s">
        <v>2552</v>
      </c>
      <c r="B952" s="256" t="s">
        <v>2553</v>
      </c>
      <c r="C952" s="256" t="s">
        <v>2557</v>
      </c>
      <c r="D952" s="256" t="s">
        <v>3184</v>
      </c>
      <c r="E952" s="257" t="s">
        <v>2540</v>
      </c>
      <c r="F952" s="256" t="s">
        <v>2540</v>
      </c>
      <c r="G952" s="256">
        <v>90691</v>
      </c>
      <c r="H952" s="256" t="s">
        <v>765</v>
      </c>
      <c r="I952" s="256" t="s">
        <v>484</v>
      </c>
      <c r="J952" s="256" t="s">
        <v>2556</v>
      </c>
      <c r="K952" s="257" t="s">
        <v>8017</v>
      </c>
      <c r="L952" s="256" t="s">
        <v>2542</v>
      </c>
    </row>
    <row r="953" spans="1:12" x14ac:dyDescent="0.25">
      <c r="A953" s="256" t="s">
        <v>2552</v>
      </c>
      <c r="B953" s="256" t="s">
        <v>2553</v>
      </c>
      <c r="C953" s="256" t="s">
        <v>2557</v>
      </c>
      <c r="D953" s="256" t="s">
        <v>3184</v>
      </c>
      <c r="E953" s="257" t="s">
        <v>2540</v>
      </c>
      <c r="F953" s="256" t="s">
        <v>2540</v>
      </c>
      <c r="G953" s="256">
        <v>90957</v>
      </c>
      <c r="H953" s="256" t="s">
        <v>766</v>
      </c>
      <c r="I953" s="256" t="s">
        <v>484</v>
      </c>
      <c r="J953" s="256" t="s">
        <v>2541</v>
      </c>
      <c r="K953" s="257" t="s">
        <v>4952</v>
      </c>
      <c r="L953" s="256" t="s">
        <v>2542</v>
      </c>
    </row>
    <row r="954" spans="1:12" x14ac:dyDescent="0.25">
      <c r="A954" s="256" t="s">
        <v>2552</v>
      </c>
      <c r="B954" s="256" t="s">
        <v>2553</v>
      </c>
      <c r="C954" s="256" t="s">
        <v>2557</v>
      </c>
      <c r="D954" s="256" t="s">
        <v>3184</v>
      </c>
      <c r="E954" s="257" t="s">
        <v>2540</v>
      </c>
      <c r="F954" s="256" t="s">
        <v>2540</v>
      </c>
      <c r="G954" s="256">
        <v>90958</v>
      </c>
      <c r="H954" s="256" t="s">
        <v>767</v>
      </c>
      <c r="I954" s="256" t="s">
        <v>484</v>
      </c>
      <c r="J954" s="256" t="s">
        <v>2541</v>
      </c>
      <c r="K954" s="257" t="s">
        <v>4710</v>
      </c>
      <c r="L954" s="256" t="s">
        <v>2542</v>
      </c>
    </row>
    <row r="955" spans="1:12" x14ac:dyDescent="0.25">
      <c r="A955" s="256" t="s">
        <v>2552</v>
      </c>
      <c r="B955" s="256" t="s">
        <v>2553</v>
      </c>
      <c r="C955" s="256" t="s">
        <v>2557</v>
      </c>
      <c r="D955" s="256" t="s">
        <v>3184</v>
      </c>
      <c r="E955" s="257" t="s">
        <v>2540</v>
      </c>
      <c r="F955" s="256" t="s">
        <v>2540</v>
      </c>
      <c r="G955" s="256">
        <v>90960</v>
      </c>
      <c r="H955" s="256" t="s">
        <v>768</v>
      </c>
      <c r="I955" s="256" t="s">
        <v>484</v>
      </c>
      <c r="J955" s="256" t="s">
        <v>2541</v>
      </c>
      <c r="K955" s="257" t="s">
        <v>4946</v>
      </c>
      <c r="L955" s="256" t="s">
        <v>2542</v>
      </c>
    </row>
    <row r="956" spans="1:12" x14ac:dyDescent="0.25">
      <c r="A956" s="256" t="s">
        <v>2552</v>
      </c>
      <c r="B956" s="256" t="s">
        <v>2553</v>
      </c>
      <c r="C956" s="256" t="s">
        <v>2557</v>
      </c>
      <c r="D956" s="256" t="s">
        <v>3184</v>
      </c>
      <c r="E956" s="257" t="s">
        <v>2540</v>
      </c>
      <c r="F956" s="256" t="s">
        <v>2540</v>
      </c>
      <c r="G956" s="256">
        <v>90961</v>
      </c>
      <c r="H956" s="256" t="s">
        <v>769</v>
      </c>
      <c r="I956" s="256" t="s">
        <v>484</v>
      </c>
      <c r="J956" s="256" t="s">
        <v>2541</v>
      </c>
      <c r="K956" s="257" t="s">
        <v>4782</v>
      </c>
      <c r="L956" s="256" t="s">
        <v>2542</v>
      </c>
    </row>
    <row r="957" spans="1:12" x14ac:dyDescent="0.25">
      <c r="A957" s="256" t="s">
        <v>2552</v>
      </c>
      <c r="B957" s="256" t="s">
        <v>2553</v>
      </c>
      <c r="C957" s="256" t="s">
        <v>2557</v>
      </c>
      <c r="D957" s="256" t="s">
        <v>3184</v>
      </c>
      <c r="E957" s="257" t="s">
        <v>2540</v>
      </c>
      <c r="F957" s="256" t="s">
        <v>2540</v>
      </c>
      <c r="G957" s="256">
        <v>90962</v>
      </c>
      <c r="H957" s="256" t="s">
        <v>770</v>
      </c>
      <c r="I957" s="256" t="s">
        <v>484</v>
      </c>
      <c r="J957" s="256" t="s">
        <v>2541</v>
      </c>
      <c r="K957" s="257" t="s">
        <v>6077</v>
      </c>
      <c r="L957" s="256" t="s">
        <v>2542</v>
      </c>
    </row>
    <row r="958" spans="1:12" x14ac:dyDescent="0.25">
      <c r="A958" s="256" t="s">
        <v>2552</v>
      </c>
      <c r="B958" s="256" t="s">
        <v>2553</v>
      </c>
      <c r="C958" s="256" t="s">
        <v>2557</v>
      </c>
      <c r="D958" s="256" t="s">
        <v>3184</v>
      </c>
      <c r="E958" s="257" t="s">
        <v>2540</v>
      </c>
      <c r="F958" s="256" t="s">
        <v>2540</v>
      </c>
      <c r="G958" s="256">
        <v>90963</v>
      </c>
      <c r="H958" s="256" t="s">
        <v>771</v>
      </c>
      <c r="I958" s="256" t="s">
        <v>484</v>
      </c>
      <c r="J958" s="256" t="s">
        <v>2556</v>
      </c>
      <c r="K958" s="257" t="s">
        <v>14481</v>
      </c>
      <c r="L958" s="256" t="s">
        <v>2542</v>
      </c>
    </row>
    <row r="959" spans="1:12" x14ac:dyDescent="0.25">
      <c r="A959" s="256" t="s">
        <v>2552</v>
      </c>
      <c r="B959" s="256" t="s">
        <v>2553</v>
      </c>
      <c r="C959" s="256" t="s">
        <v>2557</v>
      </c>
      <c r="D959" s="256" t="s">
        <v>3184</v>
      </c>
      <c r="E959" s="257" t="s">
        <v>2540</v>
      </c>
      <c r="F959" s="256" t="s">
        <v>2540</v>
      </c>
      <c r="G959" s="256">
        <v>90968</v>
      </c>
      <c r="H959" s="256" t="s">
        <v>772</v>
      </c>
      <c r="I959" s="256" t="s">
        <v>484</v>
      </c>
      <c r="J959" s="256" t="s">
        <v>2541</v>
      </c>
      <c r="K959" s="257" t="s">
        <v>4998</v>
      </c>
      <c r="L959" s="256" t="s">
        <v>2542</v>
      </c>
    </row>
    <row r="960" spans="1:12" x14ac:dyDescent="0.25">
      <c r="A960" s="256" t="s">
        <v>2552</v>
      </c>
      <c r="B960" s="256" t="s">
        <v>2553</v>
      </c>
      <c r="C960" s="256" t="s">
        <v>2557</v>
      </c>
      <c r="D960" s="256" t="s">
        <v>3184</v>
      </c>
      <c r="E960" s="257" t="s">
        <v>2540</v>
      </c>
      <c r="F960" s="256" t="s">
        <v>2540</v>
      </c>
      <c r="G960" s="256">
        <v>90969</v>
      </c>
      <c r="H960" s="256" t="s">
        <v>773</v>
      </c>
      <c r="I960" s="256" t="s">
        <v>484</v>
      </c>
      <c r="J960" s="256" t="s">
        <v>2541</v>
      </c>
      <c r="K960" s="257" t="s">
        <v>4782</v>
      </c>
      <c r="L960" s="256" t="s">
        <v>2542</v>
      </c>
    </row>
    <row r="961" spans="1:12" x14ac:dyDescent="0.25">
      <c r="A961" s="256" t="s">
        <v>2552</v>
      </c>
      <c r="B961" s="256" t="s">
        <v>2553</v>
      </c>
      <c r="C961" s="256" t="s">
        <v>2557</v>
      </c>
      <c r="D961" s="256" t="s">
        <v>3184</v>
      </c>
      <c r="E961" s="257" t="s">
        <v>2540</v>
      </c>
      <c r="F961" s="256" t="s">
        <v>2540</v>
      </c>
      <c r="G961" s="256">
        <v>90970</v>
      </c>
      <c r="H961" s="256" t="s">
        <v>774</v>
      </c>
      <c r="I961" s="256" t="s">
        <v>484</v>
      </c>
      <c r="J961" s="256" t="s">
        <v>2541</v>
      </c>
      <c r="K961" s="257" t="s">
        <v>6694</v>
      </c>
      <c r="L961" s="256" t="s">
        <v>2542</v>
      </c>
    </row>
    <row r="962" spans="1:12" x14ac:dyDescent="0.25">
      <c r="A962" s="256" t="s">
        <v>2552</v>
      </c>
      <c r="B962" s="256" t="s">
        <v>2553</v>
      </c>
      <c r="C962" s="256" t="s">
        <v>2557</v>
      </c>
      <c r="D962" s="256" t="s">
        <v>3184</v>
      </c>
      <c r="E962" s="257" t="s">
        <v>2540</v>
      </c>
      <c r="F962" s="256" t="s">
        <v>2540</v>
      </c>
      <c r="G962" s="256">
        <v>90971</v>
      </c>
      <c r="H962" s="256" t="s">
        <v>775</v>
      </c>
      <c r="I962" s="256" t="s">
        <v>484</v>
      </c>
      <c r="J962" s="256" t="s">
        <v>2556</v>
      </c>
      <c r="K962" s="257" t="s">
        <v>13403</v>
      </c>
      <c r="L962" s="256" t="s">
        <v>2542</v>
      </c>
    </row>
    <row r="963" spans="1:12" x14ac:dyDescent="0.25">
      <c r="A963" s="256" t="s">
        <v>2552</v>
      </c>
      <c r="B963" s="256" t="s">
        <v>2553</v>
      </c>
      <c r="C963" s="256" t="s">
        <v>2557</v>
      </c>
      <c r="D963" s="256" t="s">
        <v>3184</v>
      </c>
      <c r="E963" s="257" t="s">
        <v>2540</v>
      </c>
      <c r="F963" s="256" t="s">
        <v>2540</v>
      </c>
      <c r="G963" s="256">
        <v>90975</v>
      </c>
      <c r="H963" s="256" t="s">
        <v>776</v>
      </c>
      <c r="I963" s="256" t="s">
        <v>484</v>
      </c>
      <c r="J963" s="256" t="s">
        <v>2541</v>
      </c>
      <c r="K963" s="257" t="s">
        <v>7134</v>
      </c>
      <c r="L963" s="256" t="s">
        <v>2542</v>
      </c>
    </row>
    <row r="964" spans="1:12" x14ac:dyDescent="0.25">
      <c r="A964" s="256" t="s">
        <v>2552</v>
      </c>
      <c r="B964" s="256" t="s">
        <v>2553</v>
      </c>
      <c r="C964" s="256" t="s">
        <v>2557</v>
      </c>
      <c r="D964" s="256" t="s">
        <v>3184</v>
      </c>
      <c r="E964" s="257" t="s">
        <v>2540</v>
      </c>
      <c r="F964" s="256" t="s">
        <v>2540</v>
      </c>
      <c r="G964" s="256">
        <v>90976</v>
      </c>
      <c r="H964" s="256" t="s">
        <v>777</v>
      </c>
      <c r="I964" s="256" t="s">
        <v>484</v>
      </c>
      <c r="J964" s="256" t="s">
        <v>2541</v>
      </c>
      <c r="K964" s="257" t="s">
        <v>14491</v>
      </c>
      <c r="L964" s="256" t="s">
        <v>2542</v>
      </c>
    </row>
    <row r="965" spans="1:12" x14ac:dyDescent="0.25">
      <c r="A965" s="256" t="s">
        <v>2552</v>
      </c>
      <c r="B965" s="256" t="s">
        <v>2553</v>
      </c>
      <c r="C965" s="256" t="s">
        <v>2557</v>
      </c>
      <c r="D965" s="256" t="s">
        <v>3184</v>
      </c>
      <c r="E965" s="257" t="s">
        <v>2540</v>
      </c>
      <c r="F965" s="256" t="s">
        <v>2540</v>
      </c>
      <c r="G965" s="256">
        <v>90977</v>
      </c>
      <c r="H965" s="256" t="s">
        <v>778</v>
      </c>
      <c r="I965" s="256" t="s">
        <v>484</v>
      </c>
      <c r="J965" s="256" t="s">
        <v>2541</v>
      </c>
      <c r="K965" s="257" t="s">
        <v>14492</v>
      </c>
      <c r="L965" s="256" t="s">
        <v>2542</v>
      </c>
    </row>
    <row r="966" spans="1:12" x14ac:dyDescent="0.25">
      <c r="A966" s="256" t="s">
        <v>2552</v>
      </c>
      <c r="B966" s="256" t="s">
        <v>2553</v>
      </c>
      <c r="C966" s="256" t="s">
        <v>2557</v>
      </c>
      <c r="D966" s="256" t="s">
        <v>3184</v>
      </c>
      <c r="E966" s="257" t="s">
        <v>2540</v>
      </c>
      <c r="F966" s="256" t="s">
        <v>2540</v>
      </c>
      <c r="G966" s="256">
        <v>90978</v>
      </c>
      <c r="H966" s="256" t="s">
        <v>779</v>
      </c>
      <c r="I966" s="256" t="s">
        <v>484</v>
      </c>
      <c r="J966" s="256" t="s">
        <v>2556</v>
      </c>
      <c r="K966" s="257" t="s">
        <v>14493</v>
      </c>
      <c r="L966" s="256" t="s">
        <v>2542</v>
      </c>
    </row>
    <row r="967" spans="1:12" x14ac:dyDescent="0.25">
      <c r="A967" s="256" t="s">
        <v>2552</v>
      </c>
      <c r="B967" s="256" t="s">
        <v>2553</v>
      </c>
      <c r="C967" s="256" t="s">
        <v>2557</v>
      </c>
      <c r="D967" s="256" t="s">
        <v>3184</v>
      </c>
      <c r="E967" s="257" t="s">
        <v>2540</v>
      </c>
      <c r="F967" s="256" t="s">
        <v>2540</v>
      </c>
      <c r="G967" s="256">
        <v>90992</v>
      </c>
      <c r="H967" s="256" t="s">
        <v>780</v>
      </c>
      <c r="I967" s="256" t="s">
        <v>484</v>
      </c>
      <c r="J967" s="256" t="s">
        <v>2541</v>
      </c>
      <c r="K967" s="257" t="s">
        <v>5142</v>
      </c>
      <c r="L967" s="256" t="s">
        <v>2542</v>
      </c>
    </row>
    <row r="968" spans="1:12" x14ac:dyDescent="0.25">
      <c r="A968" s="256" t="s">
        <v>2552</v>
      </c>
      <c r="B968" s="256" t="s">
        <v>2553</v>
      </c>
      <c r="C968" s="256" t="s">
        <v>2557</v>
      </c>
      <c r="D968" s="256" t="s">
        <v>3184</v>
      </c>
      <c r="E968" s="257" t="s">
        <v>2540</v>
      </c>
      <c r="F968" s="256" t="s">
        <v>2540</v>
      </c>
      <c r="G968" s="256">
        <v>90993</v>
      </c>
      <c r="H968" s="256" t="s">
        <v>781</v>
      </c>
      <c r="I968" s="256" t="s">
        <v>484</v>
      </c>
      <c r="J968" s="256" t="s">
        <v>2541</v>
      </c>
      <c r="K968" s="257" t="s">
        <v>14494</v>
      </c>
      <c r="L968" s="256" t="s">
        <v>2542</v>
      </c>
    </row>
    <row r="969" spans="1:12" x14ac:dyDescent="0.25">
      <c r="A969" s="256" t="s">
        <v>2552</v>
      </c>
      <c r="B969" s="256" t="s">
        <v>2553</v>
      </c>
      <c r="C969" s="256" t="s">
        <v>2557</v>
      </c>
      <c r="D969" s="256" t="s">
        <v>3184</v>
      </c>
      <c r="E969" s="257" t="s">
        <v>2540</v>
      </c>
      <c r="F969" s="256" t="s">
        <v>2540</v>
      </c>
      <c r="G969" s="256">
        <v>90994</v>
      </c>
      <c r="H969" s="256" t="s">
        <v>782</v>
      </c>
      <c r="I969" s="256" t="s">
        <v>484</v>
      </c>
      <c r="J969" s="256" t="s">
        <v>2541</v>
      </c>
      <c r="K969" s="257" t="s">
        <v>14495</v>
      </c>
      <c r="L969" s="256" t="s">
        <v>2542</v>
      </c>
    </row>
    <row r="970" spans="1:12" x14ac:dyDescent="0.25">
      <c r="A970" s="256" t="s">
        <v>2552</v>
      </c>
      <c r="B970" s="256" t="s">
        <v>2553</v>
      </c>
      <c r="C970" s="256" t="s">
        <v>2557</v>
      </c>
      <c r="D970" s="256" t="s">
        <v>3184</v>
      </c>
      <c r="E970" s="257" t="s">
        <v>2540</v>
      </c>
      <c r="F970" s="256" t="s">
        <v>2540</v>
      </c>
      <c r="G970" s="256">
        <v>90995</v>
      </c>
      <c r="H970" s="256" t="s">
        <v>783</v>
      </c>
      <c r="I970" s="256" t="s">
        <v>484</v>
      </c>
      <c r="J970" s="256" t="s">
        <v>2556</v>
      </c>
      <c r="K970" s="257" t="s">
        <v>14496</v>
      </c>
      <c r="L970" s="256" t="s">
        <v>2542</v>
      </c>
    </row>
    <row r="971" spans="1:12" x14ac:dyDescent="0.25">
      <c r="A971" s="256" t="s">
        <v>2552</v>
      </c>
      <c r="B971" s="256" t="s">
        <v>2553</v>
      </c>
      <c r="C971" s="256" t="s">
        <v>2557</v>
      </c>
      <c r="D971" s="256" t="s">
        <v>3184</v>
      </c>
      <c r="E971" s="257" t="s">
        <v>2540</v>
      </c>
      <c r="F971" s="256" t="s">
        <v>2540</v>
      </c>
      <c r="G971" s="256">
        <v>91021</v>
      </c>
      <c r="H971" s="256" t="s">
        <v>784</v>
      </c>
      <c r="I971" s="256" t="s">
        <v>484</v>
      </c>
      <c r="J971" s="256" t="s">
        <v>2541</v>
      </c>
      <c r="K971" s="257" t="s">
        <v>5092</v>
      </c>
      <c r="L971" s="256" t="s">
        <v>2542</v>
      </c>
    </row>
    <row r="972" spans="1:12" x14ac:dyDescent="0.25">
      <c r="A972" s="256" t="s">
        <v>2552</v>
      </c>
      <c r="B972" s="256" t="s">
        <v>2553</v>
      </c>
      <c r="C972" s="256" t="s">
        <v>2557</v>
      </c>
      <c r="D972" s="256" t="s">
        <v>3184</v>
      </c>
      <c r="E972" s="257" t="s">
        <v>2540</v>
      </c>
      <c r="F972" s="256" t="s">
        <v>2540</v>
      </c>
      <c r="G972" s="256">
        <v>91026</v>
      </c>
      <c r="H972" s="256" t="s">
        <v>785</v>
      </c>
      <c r="I972" s="256" t="s">
        <v>484</v>
      </c>
      <c r="J972" s="256" t="s">
        <v>2541</v>
      </c>
      <c r="K972" s="257" t="s">
        <v>13843</v>
      </c>
      <c r="L972" s="256" t="s">
        <v>2542</v>
      </c>
    </row>
    <row r="973" spans="1:12" x14ac:dyDescent="0.25">
      <c r="A973" s="256" t="s">
        <v>2552</v>
      </c>
      <c r="B973" s="256" t="s">
        <v>2553</v>
      </c>
      <c r="C973" s="256" t="s">
        <v>2557</v>
      </c>
      <c r="D973" s="256" t="s">
        <v>3184</v>
      </c>
      <c r="E973" s="257" t="s">
        <v>2540</v>
      </c>
      <c r="F973" s="256" t="s">
        <v>2540</v>
      </c>
      <c r="G973" s="256">
        <v>91027</v>
      </c>
      <c r="H973" s="256" t="s">
        <v>786</v>
      </c>
      <c r="I973" s="256" t="s">
        <v>484</v>
      </c>
      <c r="J973" s="256" t="s">
        <v>2541</v>
      </c>
      <c r="K973" s="257" t="s">
        <v>14497</v>
      </c>
      <c r="L973" s="256" t="s">
        <v>2542</v>
      </c>
    </row>
    <row r="974" spans="1:12" x14ac:dyDescent="0.25">
      <c r="A974" s="256" t="s">
        <v>2552</v>
      </c>
      <c r="B974" s="256" t="s">
        <v>2553</v>
      </c>
      <c r="C974" s="256" t="s">
        <v>2557</v>
      </c>
      <c r="D974" s="256" t="s">
        <v>3184</v>
      </c>
      <c r="E974" s="257" t="s">
        <v>2540</v>
      </c>
      <c r="F974" s="256" t="s">
        <v>2540</v>
      </c>
      <c r="G974" s="256">
        <v>91028</v>
      </c>
      <c r="H974" s="256" t="s">
        <v>787</v>
      </c>
      <c r="I974" s="256" t="s">
        <v>484</v>
      </c>
      <c r="J974" s="256" t="s">
        <v>2541</v>
      </c>
      <c r="K974" s="257" t="s">
        <v>14498</v>
      </c>
      <c r="L974" s="256" t="s">
        <v>2542</v>
      </c>
    </row>
    <row r="975" spans="1:12" x14ac:dyDescent="0.25">
      <c r="A975" s="256" t="s">
        <v>2552</v>
      </c>
      <c r="B975" s="256" t="s">
        <v>2553</v>
      </c>
      <c r="C975" s="256" t="s">
        <v>2557</v>
      </c>
      <c r="D975" s="256" t="s">
        <v>3184</v>
      </c>
      <c r="E975" s="257" t="s">
        <v>2540</v>
      </c>
      <c r="F975" s="256" t="s">
        <v>2540</v>
      </c>
      <c r="G975" s="256">
        <v>91029</v>
      </c>
      <c r="H975" s="256" t="s">
        <v>788</v>
      </c>
      <c r="I975" s="256" t="s">
        <v>484</v>
      </c>
      <c r="J975" s="256" t="s">
        <v>2541</v>
      </c>
      <c r="K975" s="257" t="s">
        <v>14396</v>
      </c>
      <c r="L975" s="256" t="s">
        <v>2542</v>
      </c>
    </row>
    <row r="976" spans="1:12" x14ac:dyDescent="0.25">
      <c r="A976" s="256" t="s">
        <v>2552</v>
      </c>
      <c r="B976" s="256" t="s">
        <v>2553</v>
      </c>
      <c r="C976" s="256" t="s">
        <v>2557</v>
      </c>
      <c r="D976" s="256" t="s">
        <v>3184</v>
      </c>
      <c r="E976" s="257" t="s">
        <v>2540</v>
      </c>
      <c r="F976" s="256" t="s">
        <v>2540</v>
      </c>
      <c r="G976" s="256">
        <v>91030</v>
      </c>
      <c r="H976" s="256" t="s">
        <v>789</v>
      </c>
      <c r="I976" s="256" t="s">
        <v>484</v>
      </c>
      <c r="J976" s="256" t="s">
        <v>2556</v>
      </c>
      <c r="K976" s="257" t="s">
        <v>14499</v>
      </c>
      <c r="L976" s="256" t="s">
        <v>2542</v>
      </c>
    </row>
    <row r="977" spans="1:12" x14ac:dyDescent="0.25">
      <c r="A977" s="256" t="s">
        <v>2552</v>
      </c>
      <c r="B977" s="256" t="s">
        <v>2553</v>
      </c>
      <c r="C977" s="256" t="s">
        <v>2557</v>
      </c>
      <c r="D977" s="256" t="s">
        <v>3184</v>
      </c>
      <c r="E977" s="257" t="s">
        <v>2540</v>
      </c>
      <c r="F977" s="256" t="s">
        <v>2540</v>
      </c>
      <c r="G977" s="256">
        <v>91273</v>
      </c>
      <c r="H977" s="256" t="s">
        <v>790</v>
      </c>
      <c r="I977" s="256" t="s">
        <v>484</v>
      </c>
      <c r="J977" s="256" t="s">
        <v>2541</v>
      </c>
      <c r="K977" s="257" t="s">
        <v>5413</v>
      </c>
      <c r="L977" s="256" t="s">
        <v>2542</v>
      </c>
    </row>
    <row r="978" spans="1:12" x14ac:dyDescent="0.25">
      <c r="A978" s="256" t="s">
        <v>2552</v>
      </c>
      <c r="B978" s="256" t="s">
        <v>2553</v>
      </c>
      <c r="C978" s="256" t="s">
        <v>2557</v>
      </c>
      <c r="D978" s="256" t="s">
        <v>3184</v>
      </c>
      <c r="E978" s="257" t="s">
        <v>2540</v>
      </c>
      <c r="F978" s="256" t="s">
        <v>2540</v>
      </c>
      <c r="G978" s="256">
        <v>91274</v>
      </c>
      <c r="H978" s="256" t="s">
        <v>791</v>
      </c>
      <c r="I978" s="256" t="s">
        <v>484</v>
      </c>
      <c r="J978" s="256" t="s">
        <v>2541</v>
      </c>
      <c r="K978" s="257" t="s">
        <v>4779</v>
      </c>
      <c r="L978" s="256" t="s">
        <v>2542</v>
      </c>
    </row>
    <row r="979" spans="1:12" x14ac:dyDescent="0.25">
      <c r="A979" s="256" t="s">
        <v>2552</v>
      </c>
      <c r="B979" s="256" t="s">
        <v>2553</v>
      </c>
      <c r="C979" s="256" t="s">
        <v>2557</v>
      </c>
      <c r="D979" s="256" t="s">
        <v>3184</v>
      </c>
      <c r="E979" s="257" t="s">
        <v>2540</v>
      </c>
      <c r="F979" s="256" t="s">
        <v>2540</v>
      </c>
      <c r="G979" s="256">
        <v>91275</v>
      </c>
      <c r="H979" s="256" t="s">
        <v>792</v>
      </c>
      <c r="I979" s="256" t="s">
        <v>484</v>
      </c>
      <c r="J979" s="256" t="s">
        <v>2541</v>
      </c>
      <c r="K979" s="257" t="s">
        <v>4783</v>
      </c>
      <c r="L979" s="256" t="s">
        <v>2542</v>
      </c>
    </row>
    <row r="980" spans="1:12" x14ac:dyDescent="0.25">
      <c r="A980" s="256" t="s">
        <v>2552</v>
      </c>
      <c r="B980" s="256" t="s">
        <v>2553</v>
      </c>
      <c r="C980" s="256" t="s">
        <v>2557</v>
      </c>
      <c r="D980" s="256" t="s">
        <v>3184</v>
      </c>
      <c r="E980" s="257" t="s">
        <v>2540</v>
      </c>
      <c r="F980" s="256" t="s">
        <v>2540</v>
      </c>
      <c r="G980" s="256">
        <v>91276</v>
      </c>
      <c r="H980" s="256" t="s">
        <v>793</v>
      </c>
      <c r="I980" s="256" t="s">
        <v>484</v>
      </c>
      <c r="J980" s="256" t="s">
        <v>2556</v>
      </c>
      <c r="K980" s="257" t="s">
        <v>5216</v>
      </c>
      <c r="L980" s="256" t="s">
        <v>2542</v>
      </c>
    </row>
    <row r="981" spans="1:12" x14ac:dyDescent="0.25">
      <c r="A981" s="256" t="s">
        <v>2552</v>
      </c>
      <c r="B981" s="256" t="s">
        <v>2553</v>
      </c>
      <c r="C981" s="256" t="s">
        <v>2557</v>
      </c>
      <c r="D981" s="256" t="s">
        <v>3184</v>
      </c>
      <c r="E981" s="257" t="s">
        <v>2540</v>
      </c>
      <c r="F981" s="256" t="s">
        <v>2540</v>
      </c>
      <c r="G981" s="256">
        <v>91279</v>
      </c>
      <c r="H981" s="256" t="s">
        <v>794</v>
      </c>
      <c r="I981" s="256" t="s">
        <v>484</v>
      </c>
      <c r="J981" s="256" t="s">
        <v>2545</v>
      </c>
      <c r="K981" s="257" t="s">
        <v>13791</v>
      </c>
      <c r="L981" s="256" t="s">
        <v>2542</v>
      </c>
    </row>
    <row r="982" spans="1:12" x14ac:dyDescent="0.25">
      <c r="A982" s="256" t="s">
        <v>2552</v>
      </c>
      <c r="B982" s="256" t="s">
        <v>2553</v>
      </c>
      <c r="C982" s="256" t="s">
        <v>2557</v>
      </c>
      <c r="D982" s="256" t="s">
        <v>3184</v>
      </c>
      <c r="E982" s="257" t="s">
        <v>2540</v>
      </c>
      <c r="F982" s="256" t="s">
        <v>2540</v>
      </c>
      <c r="G982" s="256">
        <v>91280</v>
      </c>
      <c r="H982" s="256" t="s">
        <v>795</v>
      </c>
      <c r="I982" s="256" t="s">
        <v>484</v>
      </c>
      <c r="J982" s="256" t="s">
        <v>2545</v>
      </c>
      <c r="K982" s="257" t="s">
        <v>4781</v>
      </c>
      <c r="L982" s="256" t="s">
        <v>2542</v>
      </c>
    </row>
    <row r="983" spans="1:12" x14ac:dyDescent="0.25">
      <c r="A983" s="256" t="s">
        <v>2552</v>
      </c>
      <c r="B983" s="256" t="s">
        <v>2553</v>
      </c>
      <c r="C983" s="256" t="s">
        <v>2557</v>
      </c>
      <c r="D983" s="256" t="s">
        <v>3184</v>
      </c>
      <c r="E983" s="257" t="s">
        <v>2540</v>
      </c>
      <c r="F983" s="256" t="s">
        <v>2540</v>
      </c>
      <c r="G983" s="256">
        <v>91281</v>
      </c>
      <c r="H983" s="256" t="s">
        <v>796</v>
      </c>
      <c r="I983" s="256" t="s">
        <v>484</v>
      </c>
      <c r="J983" s="256" t="s">
        <v>2545</v>
      </c>
      <c r="K983" s="257" t="s">
        <v>4782</v>
      </c>
      <c r="L983" s="256" t="s">
        <v>2542</v>
      </c>
    </row>
    <row r="984" spans="1:12" x14ac:dyDescent="0.25">
      <c r="A984" s="256" t="s">
        <v>2552</v>
      </c>
      <c r="B984" s="256" t="s">
        <v>2553</v>
      </c>
      <c r="C984" s="256" t="s">
        <v>2557</v>
      </c>
      <c r="D984" s="256" t="s">
        <v>3184</v>
      </c>
      <c r="E984" s="257" t="s">
        <v>2540</v>
      </c>
      <c r="F984" s="256" t="s">
        <v>2540</v>
      </c>
      <c r="G984" s="256">
        <v>91282</v>
      </c>
      <c r="H984" s="256" t="s">
        <v>797</v>
      </c>
      <c r="I984" s="256" t="s">
        <v>484</v>
      </c>
      <c r="J984" s="256" t="s">
        <v>2556</v>
      </c>
      <c r="K984" s="257" t="s">
        <v>14500</v>
      </c>
      <c r="L984" s="256" t="s">
        <v>2542</v>
      </c>
    </row>
    <row r="985" spans="1:12" x14ac:dyDescent="0.25">
      <c r="A985" s="256" t="s">
        <v>2552</v>
      </c>
      <c r="B985" s="256" t="s">
        <v>2553</v>
      </c>
      <c r="C985" s="256" t="s">
        <v>2557</v>
      </c>
      <c r="D985" s="256" t="s">
        <v>3184</v>
      </c>
      <c r="E985" s="257" t="s">
        <v>2540</v>
      </c>
      <c r="F985" s="256" t="s">
        <v>2540</v>
      </c>
      <c r="G985" s="256">
        <v>91354</v>
      </c>
      <c r="H985" s="256" t="s">
        <v>798</v>
      </c>
      <c r="I985" s="256" t="s">
        <v>484</v>
      </c>
      <c r="J985" s="256" t="s">
        <v>2541</v>
      </c>
      <c r="K985" s="257" t="s">
        <v>8016</v>
      </c>
      <c r="L985" s="256" t="s">
        <v>2542</v>
      </c>
    </row>
    <row r="986" spans="1:12" x14ac:dyDescent="0.25">
      <c r="A986" s="256" t="s">
        <v>2552</v>
      </c>
      <c r="B986" s="256" t="s">
        <v>2553</v>
      </c>
      <c r="C986" s="256" t="s">
        <v>2557</v>
      </c>
      <c r="D986" s="256" t="s">
        <v>3184</v>
      </c>
      <c r="E986" s="257" t="s">
        <v>2540</v>
      </c>
      <c r="F986" s="256" t="s">
        <v>2540</v>
      </c>
      <c r="G986" s="256">
        <v>91355</v>
      </c>
      <c r="H986" s="256" t="s">
        <v>799</v>
      </c>
      <c r="I986" s="256" t="s">
        <v>484</v>
      </c>
      <c r="J986" s="256" t="s">
        <v>2541</v>
      </c>
      <c r="K986" s="257" t="s">
        <v>14501</v>
      </c>
      <c r="L986" s="256" t="s">
        <v>2542</v>
      </c>
    </row>
    <row r="987" spans="1:12" x14ac:dyDescent="0.25">
      <c r="A987" s="256" t="s">
        <v>2552</v>
      </c>
      <c r="B987" s="256" t="s">
        <v>2553</v>
      </c>
      <c r="C987" s="256" t="s">
        <v>2557</v>
      </c>
      <c r="D987" s="256" t="s">
        <v>3184</v>
      </c>
      <c r="E987" s="257" t="s">
        <v>2540</v>
      </c>
      <c r="F987" s="256" t="s">
        <v>2540</v>
      </c>
      <c r="G987" s="256">
        <v>91356</v>
      </c>
      <c r="H987" s="256" t="s">
        <v>800</v>
      </c>
      <c r="I987" s="256" t="s">
        <v>484</v>
      </c>
      <c r="J987" s="256" t="s">
        <v>2541</v>
      </c>
      <c r="K987" s="257" t="s">
        <v>4791</v>
      </c>
      <c r="L987" s="256" t="s">
        <v>2542</v>
      </c>
    </row>
    <row r="988" spans="1:12" x14ac:dyDescent="0.25">
      <c r="A988" s="256" t="s">
        <v>2552</v>
      </c>
      <c r="B988" s="256" t="s">
        <v>2553</v>
      </c>
      <c r="C988" s="256" t="s">
        <v>2557</v>
      </c>
      <c r="D988" s="256" t="s">
        <v>3184</v>
      </c>
      <c r="E988" s="257" t="s">
        <v>2540</v>
      </c>
      <c r="F988" s="256" t="s">
        <v>2540</v>
      </c>
      <c r="G988" s="256">
        <v>91359</v>
      </c>
      <c r="H988" s="256" t="s">
        <v>801</v>
      </c>
      <c r="I988" s="256" t="s">
        <v>484</v>
      </c>
      <c r="J988" s="256" t="s">
        <v>2541</v>
      </c>
      <c r="K988" s="257" t="s">
        <v>6308</v>
      </c>
      <c r="L988" s="256" t="s">
        <v>2542</v>
      </c>
    </row>
    <row r="989" spans="1:12" x14ac:dyDescent="0.25">
      <c r="A989" s="256" t="s">
        <v>2552</v>
      </c>
      <c r="B989" s="256" t="s">
        <v>2553</v>
      </c>
      <c r="C989" s="256" t="s">
        <v>2557</v>
      </c>
      <c r="D989" s="256" t="s">
        <v>3184</v>
      </c>
      <c r="E989" s="257" t="s">
        <v>2540</v>
      </c>
      <c r="F989" s="256" t="s">
        <v>2540</v>
      </c>
      <c r="G989" s="256">
        <v>91360</v>
      </c>
      <c r="H989" s="256" t="s">
        <v>802</v>
      </c>
      <c r="I989" s="256" t="s">
        <v>484</v>
      </c>
      <c r="J989" s="256" t="s">
        <v>2541</v>
      </c>
      <c r="K989" s="257" t="s">
        <v>5240</v>
      </c>
      <c r="L989" s="256" t="s">
        <v>2542</v>
      </c>
    </row>
    <row r="990" spans="1:12" x14ac:dyDescent="0.25">
      <c r="A990" s="256" t="s">
        <v>2552</v>
      </c>
      <c r="B990" s="256" t="s">
        <v>2553</v>
      </c>
      <c r="C990" s="256" t="s">
        <v>2557</v>
      </c>
      <c r="D990" s="256" t="s">
        <v>3184</v>
      </c>
      <c r="E990" s="257" t="s">
        <v>2540</v>
      </c>
      <c r="F990" s="256" t="s">
        <v>2540</v>
      </c>
      <c r="G990" s="256">
        <v>91361</v>
      </c>
      <c r="H990" s="256" t="s">
        <v>803</v>
      </c>
      <c r="I990" s="256" t="s">
        <v>484</v>
      </c>
      <c r="J990" s="256" t="s">
        <v>2541</v>
      </c>
      <c r="K990" s="257" t="s">
        <v>14502</v>
      </c>
      <c r="L990" s="256" t="s">
        <v>2542</v>
      </c>
    </row>
    <row r="991" spans="1:12" x14ac:dyDescent="0.25">
      <c r="A991" s="256" t="s">
        <v>2552</v>
      </c>
      <c r="B991" s="256" t="s">
        <v>2553</v>
      </c>
      <c r="C991" s="256" t="s">
        <v>2557</v>
      </c>
      <c r="D991" s="256" t="s">
        <v>3184</v>
      </c>
      <c r="E991" s="257" t="s">
        <v>2540</v>
      </c>
      <c r="F991" s="256" t="s">
        <v>2540</v>
      </c>
      <c r="G991" s="256">
        <v>91367</v>
      </c>
      <c r="H991" s="256" t="s">
        <v>804</v>
      </c>
      <c r="I991" s="256" t="s">
        <v>484</v>
      </c>
      <c r="J991" s="256" t="s">
        <v>2541</v>
      </c>
      <c r="K991" s="257" t="s">
        <v>13368</v>
      </c>
      <c r="L991" s="256" t="s">
        <v>2542</v>
      </c>
    </row>
    <row r="992" spans="1:12" x14ac:dyDescent="0.25">
      <c r="A992" s="256" t="s">
        <v>2552</v>
      </c>
      <c r="B992" s="256" t="s">
        <v>2553</v>
      </c>
      <c r="C992" s="256" t="s">
        <v>2557</v>
      </c>
      <c r="D992" s="256" t="s">
        <v>3184</v>
      </c>
      <c r="E992" s="257" t="s">
        <v>2540</v>
      </c>
      <c r="F992" s="256" t="s">
        <v>2540</v>
      </c>
      <c r="G992" s="256">
        <v>91368</v>
      </c>
      <c r="H992" s="256" t="s">
        <v>805</v>
      </c>
      <c r="I992" s="256" t="s">
        <v>484</v>
      </c>
      <c r="J992" s="256" t="s">
        <v>2541</v>
      </c>
      <c r="K992" s="257" t="s">
        <v>4696</v>
      </c>
      <c r="L992" s="256" t="s">
        <v>2542</v>
      </c>
    </row>
    <row r="993" spans="1:12" x14ac:dyDescent="0.25">
      <c r="A993" s="256" t="s">
        <v>2552</v>
      </c>
      <c r="B993" s="256" t="s">
        <v>2553</v>
      </c>
      <c r="C993" s="256" t="s">
        <v>2557</v>
      </c>
      <c r="D993" s="256" t="s">
        <v>3184</v>
      </c>
      <c r="E993" s="257" t="s">
        <v>2540</v>
      </c>
      <c r="F993" s="256" t="s">
        <v>2540</v>
      </c>
      <c r="G993" s="256">
        <v>91369</v>
      </c>
      <c r="H993" s="256" t="s">
        <v>806</v>
      </c>
      <c r="I993" s="256" t="s">
        <v>484</v>
      </c>
      <c r="J993" s="256" t="s">
        <v>2541</v>
      </c>
      <c r="K993" s="257" t="s">
        <v>14503</v>
      </c>
      <c r="L993" s="256" t="s">
        <v>2542</v>
      </c>
    </row>
    <row r="994" spans="1:12" x14ac:dyDescent="0.25">
      <c r="A994" s="256" t="s">
        <v>2552</v>
      </c>
      <c r="B994" s="256" t="s">
        <v>2553</v>
      </c>
      <c r="C994" s="256" t="s">
        <v>2557</v>
      </c>
      <c r="D994" s="256" t="s">
        <v>3184</v>
      </c>
      <c r="E994" s="257" t="s">
        <v>2540</v>
      </c>
      <c r="F994" s="256" t="s">
        <v>2540</v>
      </c>
      <c r="G994" s="256">
        <v>91375</v>
      </c>
      <c r="H994" s="256" t="s">
        <v>807</v>
      </c>
      <c r="I994" s="256" t="s">
        <v>484</v>
      </c>
      <c r="J994" s="256" t="s">
        <v>2541</v>
      </c>
      <c r="K994" s="257" t="s">
        <v>5109</v>
      </c>
      <c r="L994" s="256" t="s">
        <v>2542</v>
      </c>
    </row>
    <row r="995" spans="1:12" x14ac:dyDescent="0.25">
      <c r="A995" s="256" t="s">
        <v>2552</v>
      </c>
      <c r="B995" s="256" t="s">
        <v>2553</v>
      </c>
      <c r="C995" s="256" t="s">
        <v>2557</v>
      </c>
      <c r="D995" s="256" t="s">
        <v>3184</v>
      </c>
      <c r="E995" s="257" t="s">
        <v>2540</v>
      </c>
      <c r="F995" s="256" t="s">
        <v>2540</v>
      </c>
      <c r="G995" s="256">
        <v>91376</v>
      </c>
      <c r="H995" s="256" t="s">
        <v>808</v>
      </c>
      <c r="I995" s="256" t="s">
        <v>484</v>
      </c>
      <c r="J995" s="256" t="s">
        <v>2541</v>
      </c>
      <c r="K995" s="257" t="s">
        <v>14504</v>
      </c>
      <c r="L995" s="256" t="s">
        <v>2542</v>
      </c>
    </row>
    <row r="996" spans="1:12" x14ac:dyDescent="0.25">
      <c r="A996" s="256" t="s">
        <v>2552</v>
      </c>
      <c r="B996" s="256" t="s">
        <v>2553</v>
      </c>
      <c r="C996" s="256" t="s">
        <v>2557</v>
      </c>
      <c r="D996" s="256" t="s">
        <v>3184</v>
      </c>
      <c r="E996" s="257" t="s">
        <v>2540</v>
      </c>
      <c r="F996" s="256" t="s">
        <v>2540</v>
      </c>
      <c r="G996" s="256">
        <v>91377</v>
      </c>
      <c r="H996" s="256" t="s">
        <v>809</v>
      </c>
      <c r="I996" s="256" t="s">
        <v>484</v>
      </c>
      <c r="J996" s="256" t="s">
        <v>2541</v>
      </c>
      <c r="K996" s="257" t="s">
        <v>5396</v>
      </c>
      <c r="L996" s="256" t="s">
        <v>2542</v>
      </c>
    </row>
    <row r="997" spans="1:12" x14ac:dyDescent="0.25">
      <c r="A997" s="256" t="s">
        <v>2552</v>
      </c>
      <c r="B997" s="256" t="s">
        <v>2553</v>
      </c>
      <c r="C997" s="256" t="s">
        <v>2557</v>
      </c>
      <c r="D997" s="256" t="s">
        <v>3184</v>
      </c>
      <c r="E997" s="257" t="s">
        <v>2540</v>
      </c>
      <c r="F997" s="256" t="s">
        <v>2540</v>
      </c>
      <c r="G997" s="256">
        <v>91380</v>
      </c>
      <c r="H997" s="256" t="s">
        <v>810</v>
      </c>
      <c r="I997" s="256" t="s">
        <v>484</v>
      </c>
      <c r="J997" s="256" t="s">
        <v>2541</v>
      </c>
      <c r="K997" s="257" t="s">
        <v>14505</v>
      </c>
      <c r="L997" s="256" t="s">
        <v>2542</v>
      </c>
    </row>
    <row r="998" spans="1:12" x14ac:dyDescent="0.25">
      <c r="A998" s="256" t="s">
        <v>2552</v>
      </c>
      <c r="B998" s="256" t="s">
        <v>2553</v>
      </c>
      <c r="C998" s="256" t="s">
        <v>2557</v>
      </c>
      <c r="D998" s="256" t="s">
        <v>3184</v>
      </c>
      <c r="E998" s="257" t="s">
        <v>2540</v>
      </c>
      <c r="F998" s="256" t="s">
        <v>2540</v>
      </c>
      <c r="G998" s="256">
        <v>91381</v>
      </c>
      <c r="H998" s="256" t="s">
        <v>811</v>
      </c>
      <c r="I998" s="256" t="s">
        <v>484</v>
      </c>
      <c r="J998" s="256" t="s">
        <v>2541</v>
      </c>
      <c r="K998" s="257" t="s">
        <v>14506</v>
      </c>
      <c r="L998" s="256" t="s">
        <v>2542</v>
      </c>
    </row>
    <row r="999" spans="1:12" x14ac:dyDescent="0.25">
      <c r="A999" s="256" t="s">
        <v>2552</v>
      </c>
      <c r="B999" s="256" t="s">
        <v>2553</v>
      </c>
      <c r="C999" s="256" t="s">
        <v>2557</v>
      </c>
      <c r="D999" s="256" t="s">
        <v>3184</v>
      </c>
      <c r="E999" s="257" t="s">
        <v>2540</v>
      </c>
      <c r="F999" s="256" t="s">
        <v>2540</v>
      </c>
      <c r="G999" s="256">
        <v>91382</v>
      </c>
      <c r="H999" s="256" t="s">
        <v>812</v>
      </c>
      <c r="I999" s="256" t="s">
        <v>484</v>
      </c>
      <c r="J999" s="256" t="s">
        <v>2541</v>
      </c>
      <c r="K999" s="257" t="s">
        <v>4819</v>
      </c>
      <c r="L999" s="256" t="s">
        <v>2542</v>
      </c>
    </row>
    <row r="1000" spans="1:12" x14ac:dyDescent="0.25">
      <c r="A1000" s="256" t="s">
        <v>2552</v>
      </c>
      <c r="B1000" s="256" t="s">
        <v>2553</v>
      </c>
      <c r="C1000" s="256" t="s">
        <v>2557</v>
      </c>
      <c r="D1000" s="256" t="s">
        <v>3184</v>
      </c>
      <c r="E1000" s="257" t="s">
        <v>2540</v>
      </c>
      <c r="F1000" s="256" t="s">
        <v>2540</v>
      </c>
      <c r="G1000" s="256">
        <v>91383</v>
      </c>
      <c r="H1000" s="256" t="s">
        <v>813</v>
      </c>
      <c r="I1000" s="256" t="s">
        <v>484</v>
      </c>
      <c r="J1000" s="256" t="s">
        <v>2541</v>
      </c>
      <c r="K1000" s="257" t="s">
        <v>14507</v>
      </c>
      <c r="L1000" s="256" t="s">
        <v>2542</v>
      </c>
    </row>
    <row r="1001" spans="1:12" x14ac:dyDescent="0.25">
      <c r="A1001" s="256" t="s">
        <v>2552</v>
      </c>
      <c r="B1001" s="256" t="s">
        <v>2553</v>
      </c>
      <c r="C1001" s="256" t="s">
        <v>2557</v>
      </c>
      <c r="D1001" s="256" t="s">
        <v>3184</v>
      </c>
      <c r="E1001" s="257" t="s">
        <v>2540</v>
      </c>
      <c r="F1001" s="256" t="s">
        <v>2540</v>
      </c>
      <c r="G1001" s="256">
        <v>91384</v>
      </c>
      <c r="H1001" s="256" t="s">
        <v>814</v>
      </c>
      <c r="I1001" s="256" t="s">
        <v>484</v>
      </c>
      <c r="J1001" s="256" t="s">
        <v>2556</v>
      </c>
      <c r="K1001" s="257" t="s">
        <v>14099</v>
      </c>
      <c r="L1001" s="256" t="s">
        <v>2542</v>
      </c>
    </row>
    <row r="1002" spans="1:12" x14ac:dyDescent="0.25">
      <c r="A1002" s="256" t="s">
        <v>2552</v>
      </c>
      <c r="B1002" s="256" t="s">
        <v>2553</v>
      </c>
      <c r="C1002" s="256" t="s">
        <v>2557</v>
      </c>
      <c r="D1002" s="256" t="s">
        <v>3184</v>
      </c>
      <c r="E1002" s="257" t="s">
        <v>2540</v>
      </c>
      <c r="F1002" s="256" t="s">
        <v>2540</v>
      </c>
      <c r="G1002" s="256">
        <v>91390</v>
      </c>
      <c r="H1002" s="256" t="s">
        <v>815</v>
      </c>
      <c r="I1002" s="256" t="s">
        <v>484</v>
      </c>
      <c r="J1002" s="256" t="s">
        <v>2541</v>
      </c>
      <c r="K1002" s="257" t="s">
        <v>14508</v>
      </c>
      <c r="L1002" s="256" t="s">
        <v>2542</v>
      </c>
    </row>
    <row r="1003" spans="1:12" x14ac:dyDescent="0.25">
      <c r="A1003" s="256" t="s">
        <v>2552</v>
      </c>
      <c r="B1003" s="256" t="s">
        <v>2553</v>
      </c>
      <c r="C1003" s="256" t="s">
        <v>2557</v>
      </c>
      <c r="D1003" s="256" t="s">
        <v>3184</v>
      </c>
      <c r="E1003" s="257" t="s">
        <v>2540</v>
      </c>
      <c r="F1003" s="256" t="s">
        <v>2540</v>
      </c>
      <c r="G1003" s="256">
        <v>91391</v>
      </c>
      <c r="H1003" s="256" t="s">
        <v>816</v>
      </c>
      <c r="I1003" s="256" t="s">
        <v>484</v>
      </c>
      <c r="J1003" s="256" t="s">
        <v>2541</v>
      </c>
      <c r="K1003" s="257" t="s">
        <v>14509</v>
      </c>
      <c r="L1003" s="256" t="s">
        <v>2542</v>
      </c>
    </row>
    <row r="1004" spans="1:12" x14ac:dyDescent="0.25">
      <c r="A1004" s="256" t="s">
        <v>2552</v>
      </c>
      <c r="B1004" s="256" t="s">
        <v>2553</v>
      </c>
      <c r="C1004" s="256" t="s">
        <v>2557</v>
      </c>
      <c r="D1004" s="256" t="s">
        <v>3184</v>
      </c>
      <c r="E1004" s="257" t="s">
        <v>2540</v>
      </c>
      <c r="F1004" s="256" t="s">
        <v>2540</v>
      </c>
      <c r="G1004" s="256">
        <v>91392</v>
      </c>
      <c r="H1004" s="256" t="s">
        <v>817</v>
      </c>
      <c r="I1004" s="256" t="s">
        <v>484</v>
      </c>
      <c r="J1004" s="256" t="s">
        <v>2541</v>
      </c>
      <c r="K1004" s="257" t="s">
        <v>5403</v>
      </c>
      <c r="L1004" s="256" t="s">
        <v>2542</v>
      </c>
    </row>
    <row r="1005" spans="1:12" x14ac:dyDescent="0.25">
      <c r="A1005" s="256" t="s">
        <v>2552</v>
      </c>
      <c r="B1005" s="256" t="s">
        <v>2553</v>
      </c>
      <c r="C1005" s="256" t="s">
        <v>2557</v>
      </c>
      <c r="D1005" s="256" t="s">
        <v>3184</v>
      </c>
      <c r="E1005" s="257" t="s">
        <v>2540</v>
      </c>
      <c r="F1005" s="256" t="s">
        <v>2540</v>
      </c>
      <c r="G1005" s="256">
        <v>91396</v>
      </c>
      <c r="H1005" s="256" t="s">
        <v>818</v>
      </c>
      <c r="I1005" s="256" t="s">
        <v>484</v>
      </c>
      <c r="J1005" s="256" t="s">
        <v>2541</v>
      </c>
      <c r="K1005" s="257" t="s">
        <v>14510</v>
      </c>
      <c r="L1005" s="256" t="s">
        <v>2542</v>
      </c>
    </row>
    <row r="1006" spans="1:12" x14ac:dyDescent="0.25">
      <c r="A1006" s="256" t="s">
        <v>2552</v>
      </c>
      <c r="B1006" s="256" t="s">
        <v>2553</v>
      </c>
      <c r="C1006" s="256" t="s">
        <v>2557</v>
      </c>
      <c r="D1006" s="256" t="s">
        <v>3184</v>
      </c>
      <c r="E1006" s="257" t="s">
        <v>2540</v>
      </c>
      <c r="F1006" s="256" t="s">
        <v>2540</v>
      </c>
      <c r="G1006" s="256">
        <v>91397</v>
      </c>
      <c r="H1006" s="256" t="s">
        <v>819</v>
      </c>
      <c r="I1006" s="256" t="s">
        <v>484</v>
      </c>
      <c r="J1006" s="256" t="s">
        <v>2541</v>
      </c>
      <c r="K1006" s="257" t="s">
        <v>4975</v>
      </c>
      <c r="L1006" s="256" t="s">
        <v>2542</v>
      </c>
    </row>
    <row r="1007" spans="1:12" x14ac:dyDescent="0.25">
      <c r="A1007" s="256" t="s">
        <v>2552</v>
      </c>
      <c r="B1007" s="256" t="s">
        <v>2553</v>
      </c>
      <c r="C1007" s="256" t="s">
        <v>2557</v>
      </c>
      <c r="D1007" s="256" t="s">
        <v>3184</v>
      </c>
      <c r="E1007" s="257" t="s">
        <v>2540</v>
      </c>
      <c r="F1007" s="256" t="s">
        <v>2540</v>
      </c>
      <c r="G1007" s="256">
        <v>91398</v>
      </c>
      <c r="H1007" s="256" t="s">
        <v>820</v>
      </c>
      <c r="I1007" s="256" t="s">
        <v>484</v>
      </c>
      <c r="J1007" s="256" t="s">
        <v>2541</v>
      </c>
      <c r="K1007" s="257" t="s">
        <v>13823</v>
      </c>
      <c r="L1007" s="256" t="s">
        <v>2542</v>
      </c>
    </row>
    <row r="1008" spans="1:12" x14ac:dyDescent="0.25">
      <c r="A1008" s="256" t="s">
        <v>2552</v>
      </c>
      <c r="B1008" s="256" t="s">
        <v>2553</v>
      </c>
      <c r="C1008" s="256" t="s">
        <v>2557</v>
      </c>
      <c r="D1008" s="256" t="s">
        <v>3184</v>
      </c>
      <c r="E1008" s="257" t="s">
        <v>2540</v>
      </c>
      <c r="F1008" s="256" t="s">
        <v>2540</v>
      </c>
      <c r="G1008" s="256">
        <v>91402</v>
      </c>
      <c r="H1008" s="256" t="s">
        <v>821</v>
      </c>
      <c r="I1008" s="256" t="s">
        <v>484</v>
      </c>
      <c r="J1008" s="256" t="s">
        <v>2541</v>
      </c>
      <c r="K1008" s="257" t="s">
        <v>13221</v>
      </c>
      <c r="L1008" s="256" t="s">
        <v>2542</v>
      </c>
    </row>
    <row r="1009" spans="1:12" x14ac:dyDescent="0.25">
      <c r="A1009" s="256" t="s">
        <v>2552</v>
      </c>
      <c r="B1009" s="256" t="s">
        <v>2553</v>
      </c>
      <c r="C1009" s="256" t="s">
        <v>2557</v>
      </c>
      <c r="D1009" s="256" t="s">
        <v>3184</v>
      </c>
      <c r="E1009" s="257" t="s">
        <v>2540</v>
      </c>
      <c r="F1009" s="256" t="s">
        <v>2540</v>
      </c>
      <c r="G1009" s="256">
        <v>91466</v>
      </c>
      <c r="H1009" s="256" t="s">
        <v>822</v>
      </c>
      <c r="I1009" s="256" t="s">
        <v>484</v>
      </c>
      <c r="J1009" s="256" t="s">
        <v>2541</v>
      </c>
      <c r="K1009" s="257" t="s">
        <v>5107</v>
      </c>
      <c r="L1009" s="256" t="s">
        <v>2542</v>
      </c>
    </row>
    <row r="1010" spans="1:12" x14ac:dyDescent="0.25">
      <c r="A1010" s="256" t="s">
        <v>2552</v>
      </c>
      <c r="B1010" s="256" t="s">
        <v>2553</v>
      </c>
      <c r="C1010" s="256" t="s">
        <v>2557</v>
      </c>
      <c r="D1010" s="256" t="s">
        <v>3184</v>
      </c>
      <c r="E1010" s="257" t="s">
        <v>2540</v>
      </c>
      <c r="F1010" s="256" t="s">
        <v>2540</v>
      </c>
      <c r="G1010" s="256">
        <v>91467</v>
      </c>
      <c r="H1010" s="256" t="s">
        <v>823</v>
      </c>
      <c r="I1010" s="256" t="s">
        <v>484</v>
      </c>
      <c r="J1010" s="256" t="s">
        <v>2556</v>
      </c>
      <c r="K1010" s="257" t="s">
        <v>14386</v>
      </c>
      <c r="L1010" s="256" t="s">
        <v>2542</v>
      </c>
    </row>
    <row r="1011" spans="1:12" x14ac:dyDescent="0.25">
      <c r="A1011" s="256" t="s">
        <v>2552</v>
      </c>
      <c r="B1011" s="256" t="s">
        <v>2553</v>
      </c>
      <c r="C1011" s="256" t="s">
        <v>2557</v>
      </c>
      <c r="D1011" s="256" t="s">
        <v>3184</v>
      </c>
      <c r="E1011" s="257" t="s">
        <v>2540</v>
      </c>
      <c r="F1011" s="256" t="s">
        <v>2540</v>
      </c>
      <c r="G1011" s="256">
        <v>91468</v>
      </c>
      <c r="H1011" s="256" t="s">
        <v>824</v>
      </c>
      <c r="I1011" s="256" t="s">
        <v>484</v>
      </c>
      <c r="J1011" s="256" t="s">
        <v>2541</v>
      </c>
      <c r="K1011" s="257" t="s">
        <v>14511</v>
      </c>
      <c r="L1011" s="256" t="s">
        <v>2542</v>
      </c>
    </row>
    <row r="1012" spans="1:12" x14ac:dyDescent="0.25">
      <c r="A1012" s="256" t="s">
        <v>2552</v>
      </c>
      <c r="B1012" s="256" t="s">
        <v>2553</v>
      </c>
      <c r="C1012" s="256" t="s">
        <v>2557</v>
      </c>
      <c r="D1012" s="256" t="s">
        <v>3184</v>
      </c>
      <c r="E1012" s="257" t="s">
        <v>2540</v>
      </c>
      <c r="F1012" s="256" t="s">
        <v>2540</v>
      </c>
      <c r="G1012" s="256">
        <v>91469</v>
      </c>
      <c r="H1012" s="256" t="s">
        <v>825</v>
      </c>
      <c r="I1012" s="256" t="s">
        <v>484</v>
      </c>
      <c r="J1012" s="256" t="s">
        <v>2541</v>
      </c>
      <c r="K1012" s="257" t="s">
        <v>5253</v>
      </c>
      <c r="L1012" s="256" t="s">
        <v>2542</v>
      </c>
    </row>
    <row r="1013" spans="1:12" x14ac:dyDescent="0.25">
      <c r="A1013" s="256" t="s">
        <v>2552</v>
      </c>
      <c r="B1013" s="256" t="s">
        <v>2553</v>
      </c>
      <c r="C1013" s="256" t="s">
        <v>2557</v>
      </c>
      <c r="D1013" s="256" t="s">
        <v>3184</v>
      </c>
      <c r="E1013" s="257" t="s">
        <v>2540</v>
      </c>
      <c r="F1013" s="256" t="s">
        <v>2540</v>
      </c>
      <c r="G1013" s="256">
        <v>91484</v>
      </c>
      <c r="H1013" s="256" t="s">
        <v>826</v>
      </c>
      <c r="I1013" s="256" t="s">
        <v>484</v>
      </c>
      <c r="J1013" s="256" t="s">
        <v>2541</v>
      </c>
      <c r="K1013" s="257" t="s">
        <v>14509</v>
      </c>
      <c r="L1013" s="256" t="s">
        <v>2542</v>
      </c>
    </row>
    <row r="1014" spans="1:12" x14ac:dyDescent="0.25">
      <c r="A1014" s="256" t="s">
        <v>2552</v>
      </c>
      <c r="B1014" s="256" t="s">
        <v>2553</v>
      </c>
      <c r="C1014" s="256" t="s">
        <v>2557</v>
      </c>
      <c r="D1014" s="256" t="s">
        <v>3184</v>
      </c>
      <c r="E1014" s="257" t="s">
        <v>2540</v>
      </c>
      <c r="F1014" s="256" t="s">
        <v>2540</v>
      </c>
      <c r="G1014" s="256">
        <v>91485</v>
      </c>
      <c r="H1014" s="256" t="s">
        <v>827</v>
      </c>
      <c r="I1014" s="256" t="s">
        <v>484</v>
      </c>
      <c r="J1014" s="256" t="s">
        <v>2556</v>
      </c>
      <c r="K1014" s="257" t="s">
        <v>14418</v>
      </c>
      <c r="L1014" s="256" t="s">
        <v>2542</v>
      </c>
    </row>
    <row r="1015" spans="1:12" x14ac:dyDescent="0.25">
      <c r="A1015" s="256" t="s">
        <v>2552</v>
      </c>
      <c r="B1015" s="256" t="s">
        <v>2553</v>
      </c>
      <c r="C1015" s="256" t="s">
        <v>2557</v>
      </c>
      <c r="D1015" s="256" t="s">
        <v>3184</v>
      </c>
      <c r="E1015" s="257" t="s">
        <v>2540</v>
      </c>
      <c r="F1015" s="256" t="s">
        <v>2540</v>
      </c>
      <c r="G1015" s="256">
        <v>91529</v>
      </c>
      <c r="H1015" s="256" t="s">
        <v>828</v>
      </c>
      <c r="I1015" s="256" t="s">
        <v>484</v>
      </c>
      <c r="J1015" s="256" t="s">
        <v>2541</v>
      </c>
      <c r="K1015" s="257" t="s">
        <v>4746</v>
      </c>
      <c r="L1015" s="256" t="s">
        <v>2542</v>
      </c>
    </row>
    <row r="1016" spans="1:12" x14ac:dyDescent="0.25">
      <c r="A1016" s="256" t="s">
        <v>2552</v>
      </c>
      <c r="B1016" s="256" t="s">
        <v>2553</v>
      </c>
      <c r="C1016" s="256" t="s">
        <v>2557</v>
      </c>
      <c r="D1016" s="256" t="s">
        <v>3184</v>
      </c>
      <c r="E1016" s="257" t="s">
        <v>2540</v>
      </c>
      <c r="F1016" s="256" t="s">
        <v>2540</v>
      </c>
      <c r="G1016" s="256">
        <v>91530</v>
      </c>
      <c r="H1016" s="256" t="s">
        <v>829</v>
      </c>
      <c r="I1016" s="256" t="s">
        <v>484</v>
      </c>
      <c r="J1016" s="256" t="s">
        <v>2541</v>
      </c>
      <c r="K1016" s="257" t="s">
        <v>4838</v>
      </c>
      <c r="L1016" s="256" t="s">
        <v>2542</v>
      </c>
    </row>
    <row r="1017" spans="1:12" x14ac:dyDescent="0.25">
      <c r="A1017" s="256" t="s">
        <v>2552</v>
      </c>
      <c r="B1017" s="256" t="s">
        <v>2553</v>
      </c>
      <c r="C1017" s="256" t="s">
        <v>2557</v>
      </c>
      <c r="D1017" s="256" t="s">
        <v>3184</v>
      </c>
      <c r="E1017" s="257" t="s">
        <v>2540</v>
      </c>
      <c r="F1017" s="256" t="s">
        <v>2540</v>
      </c>
      <c r="G1017" s="256">
        <v>91531</v>
      </c>
      <c r="H1017" s="256" t="s">
        <v>830</v>
      </c>
      <c r="I1017" s="256" t="s">
        <v>484</v>
      </c>
      <c r="J1017" s="256" t="s">
        <v>2541</v>
      </c>
      <c r="K1017" s="257" t="s">
        <v>14512</v>
      </c>
      <c r="L1017" s="256" t="s">
        <v>2542</v>
      </c>
    </row>
    <row r="1018" spans="1:12" x14ac:dyDescent="0.25">
      <c r="A1018" s="256" t="s">
        <v>2552</v>
      </c>
      <c r="B1018" s="256" t="s">
        <v>2553</v>
      </c>
      <c r="C1018" s="256" t="s">
        <v>2557</v>
      </c>
      <c r="D1018" s="256" t="s">
        <v>3184</v>
      </c>
      <c r="E1018" s="257" t="s">
        <v>2540</v>
      </c>
      <c r="F1018" s="256" t="s">
        <v>2540</v>
      </c>
      <c r="G1018" s="256">
        <v>91532</v>
      </c>
      <c r="H1018" s="256" t="s">
        <v>831</v>
      </c>
      <c r="I1018" s="256" t="s">
        <v>484</v>
      </c>
      <c r="J1018" s="256" t="s">
        <v>2556</v>
      </c>
      <c r="K1018" s="257" t="s">
        <v>13825</v>
      </c>
      <c r="L1018" s="256" t="s">
        <v>2542</v>
      </c>
    </row>
    <row r="1019" spans="1:12" x14ac:dyDescent="0.25">
      <c r="A1019" s="256" t="s">
        <v>2552</v>
      </c>
      <c r="B1019" s="256" t="s">
        <v>2553</v>
      </c>
      <c r="C1019" s="256" t="s">
        <v>2557</v>
      </c>
      <c r="D1019" s="256" t="s">
        <v>3184</v>
      </c>
      <c r="E1019" s="257" t="s">
        <v>2540</v>
      </c>
      <c r="F1019" s="256" t="s">
        <v>2540</v>
      </c>
      <c r="G1019" s="256">
        <v>91629</v>
      </c>
      <c r="H1019" s="256" t="s">
        <v>832</v>
      </c>
      <c r="I1019" s="256" t="s">
        <v>484</v>
      </c>
      <c r="J1019" s="256" t="s">
        <v>2541</v>
      </c>
      <c r="K1019" s="257" t="s">
        <v>14513</v>
      </c>
      <c r="L1019" s="256" t="s">
        <v>2542</v>
      </c>
    </row>
    <row r="1020" spans="1:12" x14ac:dyDescent="0.25">
      <c r="A1020" s="256" t="s">
        <v>2552</v>
      </c>
      <c r="B1020" s="256" t="s">
        <v>2553</v>
      </c>
      <c r="C1020" s="256" t="s">
        <v>2557</v>
      </c>
      <c r="D1020" s="256" t="s">
        <v>3184</v>
      </c>
      <c r="E1020" s="257" t="s">
        <v>2540</v>
      </c>
      <c r="F1020" s="256" t="s">
        <v>2540</v>
      </c>
      <c r="G1020" s="256">
        <v>91630</v>
      </c>
      <c r="H1020" s="256" t="s">
        <v>833</v>
      </c>
      <c r="I1020" s="256" t="s">
        <v>484</v>
      </c>
      <c r="J1020" s="256" t="s">
        <v>2541</v>
      </c>
      <c r="K1020" s="257" t="s">
        <v>14514</v>
      </c>
      <c r="L1020" s="256" t="s">
        <v>2542</v>
      </c>
    </row>
    <row r="1021" spans="1:12" x14ac:dyDescent="0.25">
      <c r="A1021" s="256" t="s">
        <v>2552</v>
      </c>
      <c r="B1021" s="256" t="s">
        <v>2553</v>
      </c>
      <c r="C1021" s="256" t="s">
        <v>2557</v>
      </c>
      <c r="D1021" s="256" t="s">
        <v>3184</v>
      </c>
      <c r="E1021" s="257" t="s">
        <v>2540</v>
      </c>
      <c r="F1021" s="256" t="s">
        <v>2540</v>
      </c>
      <c r="G1021" s="256">
        <v>91631</v>
      </c>
      <c r="H1021" s="256" t="s">
        <v>834</v>
      </c>
      <c r="I1021" s="256" t="s">
        <v>484</v>
      </c>
      <c r="J1021" s="256" t="s">
        <v>2541</v>
      </c>
      <c r="K1021" s="257" t="s">
        <v>14212</v>
      </c>
      <c r="L1021" s="256" t="s">
        <v>2542</v>
      </c>
    </row>
    <row r="1022" spans="1:12" x14ac:dyDescent="0.25">
      <c r="A1022" s="256" t="s">
        <v>2552</v>
      </c>
      <c r="B1022" s="256" t="s">
        <v>2553</v>
      </c>
      <c r="C1022" s="256" t="s">
        <v>2557</v>
      </c>
      <c r="D1022" s="256" t="s">
        <v>3184</v>
      </c>
      <c r="E1022" s="257" t="s">
        <v>2540</v>
      </c>
      <c r="F1022" s="256" t="s">
        <v>2540</v>
      </c>
      <c r="G1022" s="256">
        <v>91632</v>
      </c>
      <c r="H1022" s="256" t="s">
        <v>835</v>
      </c>
      <c r="I1022" s="256" t="s">
        <v>484</v>
      </c>
      <c r="J1022" s="256" t="s">
        <v>2541</v>
      </c>
      <c r="K1022" s="257" t="s">
        <v>14515</v>
      </c>
      <c r="L1022" s="256" t="s">
        <v>2542</v>
      </c>
    </row>
    <row r="1023" spans="1:12" x14ac:dyDescent="0.25">
      <c r="A1023" s="256" t="s">
        <v>2552</v>
      </c>
      <c r="B1023" s="256" t="s">
        <v>2553</v>
      </c>
      <c r="C1023" s="256" t="s">
        <v>2557</v>
      </c>
      <c r="D1023" s="256" t="s">
        <v>3184</v>
      </c>
      <c r="E1023" s="257" t="s">
        <v>2540</v>
      </c>
      <c r="F1023" s="256" t="s">
        <v>2540</v>
      </c>
      <c r="G1023" s="256">
        <v>91633</v>
      </c>
      <c r="H1023" s="256" t="s">
        <v>836</v>
      </c>
      <c r="I1023" s="256" t="s">
        <v>484</v>
      </c>
      <c r="J1023" s="256" t="s">
        <v>2556</v>
      </c>
      <c r="K1023" s="257" t="s">
        <v>14516</v>
      </c>
      <c r="L1023" s="256" t="s">
        <v>2542</v>
      </c>
    </row>
    <row r="1024" spans="1:12" x14ac:dyDescent="0.25">
      <c r="A1024" s="256" t="s">
        <v>2552</v>
      </c>
      <c r="B1024" s="256" t="s">
        <v>2553</v>
      </c>
      <c r="C1024" s="256" t="s">
        <v>2557</v>
      </c>
      <c r="D1024" s="256" t="s">
        <v>3184</v>
      </c>
      <c r="E1024" s="257" t="s">
        <v>2540</v>
      </c>
      <c r="F1024" s="256" t="s">
        <v>2540</v>
      </c>
      <c r="G1024" s="256">
        <v>91640</v>
      </c>
      <c r="H1024" s="256" t="s">
        <v>837</v>
      </c>
      <c r="I1024" s="256" t="s">
        <v>484</v>
      </c>
      <c r="J1024" s="256" t="s">
        <v>2541</v>
      </c>
      <c r="K1024" s="257" t="s">
        <v>13449</v>
      </c>
      <c r="L1024" s="256" t="s">
        <v>2542</v>
      </c>
    </row>
    <row r="1025" spans="1:12" x14ac:dyDescent="0.25">
      <c r="A1025" s="256" t="s">
        <v>2552</v>
      </c>
      <c r="B1025" s="256" t="s">
        <v>2553</v>
      </c>
      <c r="C1025" s="256" t="s">
        <v>2557</v>
      </c>
      <c r="D1025" s="256" t="s">
        <v>3184</v>
      </c>
      <c r="E1025" s="257" t="s">
        <v>2540</v>
      </c>
      <c r="F1025" s="256" t="s">
        <v>2540</v>
      </c>
      <c r="G1025" s="256">
        <v>91641</v>
      </c>
      <c r="H1025" s="256" t="s">
        <v>838</v>
      </c>
      <c r="I1025" s="256" t="s">
        <v>484</v>
      </c>
      <c r="J1025" s="256" t="s">
        <v>2541</v>
      </c>
      <c r="K1025" s="257" t="s">
        <v>13500</v>
      </c>
      <c r="L1025" s="256" t="s">
        <v>2542</v>
      </c>
    </row>
    <row r="1026" spans="1:12" x14ac:dyDescent="0.25">
      <c r="A1026" s="256" t="s">
        <v>2552</v>
      </c>
      <c r="B1026" s="256" t="s">
        <v>2553</v>
      </c>
      <c r="C1026" s="256" t="s">
        <v>2557</v>
      </c>
      <c r="D1026" s="256" t="s">
        <v>3184</v>
      </c>
      <c r="E1026" s="257" t="s">
        <v>2540</v>
      </c>
      <c r="F1026" s="256" t="s">
        <v>2540</v>
      </c>
      <c r="G1026" s="256">
        <v>91642</v>
      </c>
      <c r="H1026" s="256" t="s">
        <v>839</v>
      </c>
      <c r="I1026" s="256" t="s">
        <v>484</v>
      </c>
      <c r="J1026" s="256" t="s">
        <v>2541</v>
      </c>
      <c r="K1026" s="257" t="s">
        <v>14517</v>
      </c>
      <c r="L1026" s="256" t="s">
        <v>2542</v>
      </c>
    </row>
    <row r="1027" spans="1:12" x14ac:dyDescent="0.25">
      <c r="A1027" s="256" t="s">
        <v>2552</v>
      </c>
      <c r="B1027" s="256" t="s">
        <v>2553</v>
      </c>
      <c r="C1027" s="256" t="s">
        <v>2557</v>
      </c>
      <c r="D1027" s="256" t="s">
        <v>3184</v>
      </c>
      <c r="E1027" s="257" t="s">
        <v>2540</v>
      </c>
      <c r="F1027" s="256" t="s">
        <v>2540</v>
      </c>
      <c r="G1027" s="256">
        <v>91643</v>
      </c>
      <c r="H1027" s="256" t="s">
        <v>840</v>
      </c>
      <c r="I1027" s="256" t="s">
        <v>484</v>
      </c>
      <c r="J1027" s="256" t="s">
        <v>2541</v>
      </c>
      <c r="K1027" s="257" t="s">
        <v>14518</v>
      </c>
      <c r="L1027" s="256" t="s">
        <v>2542</v>
      </c>
    </row>
    <row r="1028" spans="1:12" x14ac:dyDescent="0.25">
      <c r="A1028" s="256" t="s">
        <v>2552</v>
      </c>
      <c r="B1028" s="256" t="s">
        <v>2553</v>
      </c>
      <c r="C1028" s="256" t="s">
        <v>2557</v>
      </c>
      <c r="D1028" s="256" t="s">
        <v>3184</v>
      </c>
      <c r="E1028" s="257" t="s">
        <v>2540</v>
      </c>
      <c r="F1028" s="256" t="s">
        <v>2540</v>
      </c>
      <c r="G1028" s="256">
        <v>91644</v>
      </c>
      <c r="H1028" s="256" t="s">
        <v>841</v>
      </c>
      <c r="I1028" s="256" t="s">
        <v>484</v>
      </c>
      <c r="J1028" s="256" t="s">
        <v>2556</v>
      </c>
      <c r="K1028" s="257" t="s">
        <v>14519</v>
      </c>
      <c r="L1028" s="256" t="s">
        <v>2542</v>
      </c>
    </row>
    <row r="1029" spans="1:12" x14ac:dyDescent="0.25">
      <c r="A1029" s="256" t="s">
        <v>2552</v>
      </c>
      <c r="B1029" s="256" t="s">
        <v>2553</v>
      </c>
      <c r="C1029" s="256" t="s">
        <v>2557</v>
      </c>
      <c r="D1029" s="256" t="s">
        <v>3184</v>
      </c>
      <c r="E1029" s="257" t="s">
        <v>2540</v>
      </c>
      <c r="F1029" s="256" t="s">
        <v>2540</v>
      </c>
      <c r="G1029" s="256">
        <v>91688</v>
      </c>
      <c r="H1029" s="256" t="s">
        <v>842</v>
      </c>
      <c r="I1029" s="256" t="s">
        <v>484</v>
      </c>
      <c r="J1029" s="256" t="s">
        <v>2545</v>
      </c>
      <c r="K1029" s="257" t="s">
        <v>4781</v>
      </c>
      <c r="L1029" s="256" t="s">
        <v>2542</v>
      </c>
    </row>
    <row r="1030" spans="1:12" x14ac:dyDescent="0.25">
      <c r="A1030" s="256" t="s">
        <v>2552</v>
      </c>
      <c r="B1030" s="256" t="s">
        <v>2553</v>
      </c>
      <c r="C1030" s="256" t="s">
        <v>2557</v>
      </c>
      <c r="D1030" s="256" t="s">
        <v>3184</v>
      </c>
      <c r="E1030" s="257" t="s">
        <v>2540</v>
      </c>
      <c r="F1030" s="256" t="s">
        <v>2540</v>
      </c>
      <c r="G1030" s="256">
        <v>91689</v>
      </c>
      <c r="H1030" s="256" t="s">
        <v>843</v>
      </c>
      <c r="I1030" s="256" t="s">
        <v>484</v>
      </c>
      <c r="J1030" s="256" t="s">
        <v>2545</v>
      </c>
      <c r="K1030" s="257" t="s">
        <v>4837</v>
      </c>
      <c r="L1030" s="256" t="s">
        <v>2542</v>
      </c>
    </row>
    <row r="1031" spans="1:12" x14ac:dyDescent="0.25">
      <c r="A1031" s="256" t="s">
        <v>2552</v>
      </c>
      <c r="B1031" s="256" t="s">
        <v>2553</v>
      </c>
      <c r="C1031" s="256" t="s">
        <v>2557</v>
      </c>
      <c r="D1031" s="256" t="s">
        <v>3184</v>
      </c>
      <c r="E1031" s="257" t="s">
        <v>2540</v>
      </c>
      <c r="F1031" s="256" t="s">
        <v>2540</v>
      </c>
      <c r="G1031" s="256">
        <v>91690</v>
      </c>
      <c r="H1031" s="256" t="s">
        <v>844</v>
      </c>
      <c r="I1031" s="256" t="s">
        <v>484</v>
      </c>
      <c r="J1031" s="256" t="s">
        <v>2545</v>
      </c>
      <c r="K1031" s="257" t="s">
        <v>4729</v>
      </c>
      <c r="L1031" s="256" t="s">
        <v>2542</v>
      </c>
    </row>
    <row r="1032" spans="1:12" x14ac:dyDescent="0.25">
      <c r="A1032" s="256" t="s">
        <v>2552</v>
      </c>
      <c r="B1032" s="256" t="s">
        <v>2553</v>
      </c>
      <c r="C1032" s="256" t="s">
        <v>2557</v>
      </c>
      <c r="D1032" s="256" t="s">
        <v>3184</v>
      </c>
      <c r="E1032" s="257" t="s">
        <v>2540</v>
      </c>
      <c r="F1032" s="256" t="s">
        <v>2540</v>
      </c>
      <c r="G1032" s="256">
        <v>91691</v>
      </c>
      <c r="H1032" s="256" t="s">
        <v>845</v>
      </c>
      <c r="I1032" s="256" t="s">
        <v>484</v>
      </c>
      <c r="J1032" s="256" t="s">
        <v>2545</v>
      </c>
      <c r="K1032" s="257" t="s">
        <v>5196</v>
      </c>
      <c r="L1032" s="256" t="s">
        <v>2542</v>
      </c>
    </row>
    <row r="1033" spans="1:12" x14ac:dyDescent="0.25">
      <c r="A1033" s="256" t="s">
        <v>2552</v>
      </c>
      <c r="B1033" s="256" t="s">
        <v>2553</v>
      </c>
      <c r="C1033" s="256" t="s">
        <v>2557</v>
      </c>
      <c r="D1033" s="256" t="s">
        <v>3184</v>
      </c>
      <c r="E1033" s="257" t="s">
        <v>2540</v>
      </c>
      <c r="F1033" s="256" t="s">
        <v>2540</v>
      </c>
      <c r="G1033" s="256">
        <v>92040</v>
      </c>
      <c r="H1033" s="256" t="s">
        <v>846</v>
      </c>
      <c r="I1033" s="256" t="s">
        <v>484</v>
      </c>
      <c r="J1033" s="256" t="s">
        <v>2541</v>
      </c>
      <c r="K1033" s="257" t="s">
        <v>13219</v>
      </c>
      <c r="L1033" s="256" t="s">
        <v>2542</v>
      </c>
    </row>
    <row r="1034" spans="1:12" x14ac:dyDescent="0.25">
      <c r="A1034" s="256" t="s">
        <v>2552</v>
      </c>
      <c r="B1034" s="256" t="s">
        <v>2553</v>
      </c>
      <c r="C1034" s="256" t="s">
        <v>2557</v>
      </c>
      <c r="D1034" s="256" t="s">
        <v>3184</v>
      </c>
      <c r="E1034" s="257" t="s">
        <v>2540</v>
      </c>
      <c r="F1034" s="256" t="s">
        <v>2540</v>
      </c>
      <c r="G1034" s="256">
        <v>92041</v>
      </c>
      <c r="H1034" s="256" t="s">
        <v>847</v>
      </c>
      <c r="I1034" s="256" t="s">
        <v>484</v>
      </c>
      <c r="J1034" s="256" t="s">
        <v>2541</v>
      </c>
      <c r="K1034" s="257" t="s">
        <v>5434</v>
      </c>
      <c r="L1034" s="256" t="s">
        <v>2542</v>
      </c>
    </row>
    <row r="1035" spans="1:12" x14ac:dyDescent="0.25">
      <c r="A1035" s="256" t="s">
        <v>2552</v>
      </c>
      <c r="B1035" s="256" t="s">
        <v>2553</v>
      </c>
      <c r="C1035" s="256" t="s">
        <v>2557</v>
      </c>
      <c r="D1035" s="256" t="s">
        <v>3184</v>
      </c>
      <c r="E1035" s="257" t="s">
        <v>2540</v>
      </c>
      <c r="F1035" s="256" t="s">
        <v>2540</v>
      </c>
      <c r="G1035" s="256">
        <v>92042</v>
      </c>
      <c r="H1035" s="256" t="s">
        <v>848</v>
      </c>
      <c r="I1035" s="256" t="s">
        <v>484</v>
      </c>
      <c r="J1035" s="256" t="s">
        <v>2541</v>
      </c>
      <c r="K1035" s="257" t="s">
        <v>13220</v>
      </c>
      <c r="L1035" s="256" t="s">
        <v>2542</v>
      </c>
    </row>
    <row r="1036" spans="1:12" x14ac:dyDescent="0.25">
      <c r="A1036" s="256" t="s">
        <v>2552</v>
      </c>
      <c r="B1036" s="256" t="s">
        <v>2553</v>
      </c>
      <c r="C1036" s="256" t="s">
        <v>2557</v>
      </c>
      <c r="D1036" s="256" t="s">
        <v>3184</v>
      </c>
      <c r="E1036" s="257" t="s">
        <v>2540</v>
      </c>
      <c r="F1036" s="256" t="s">
        <v>2540</v>
      </c>
      <c r="G1036" s="256">
        <v>92101</v>
      </c>
      <c r="H1036" s="256" t="s">
        <v>849</v>
      </c>
      <c r="I1036" s="256" t="s">
        <v>484</v>
      </c>
      <c r="J1036" s="256" t="s">
        <v>2541</v>
      </c>
      <c r="K1036" s="257" t="s">
        <v>5186</v>
      </c>
      <c r="L1036" s="256" t="s">
        <v>2542</v>
      </c>
    </row>
    <row r="1037" spans="1:12" x14ac:dyDescent="0.25">
      <c r="A1037" s="256" t="s">
        <v>2552</v>
      </c>
      <c r="B1037" s="256" t="s">
        <v>2553</v>
      </c>
      <c r="C1037" s="256" t="s">
        <v>2557</v>
      </c>
      <c r="D1037" s="256" t="s">
        <v>3184</v>
      </c>
      <c r="E1037" s="257" t="s">
        <v>2540</v>
      </c>
      <c r="F1037" s="256" t="s">
        <v>2540</v>
      </c>
      <c r="G1037" s="256">
        <v>92102</v>
      </c>
      <c r="H1037" s="256" t="s">
        <v>850</v>
      </c>
      <c r="I1037" s="256" t="s">
        <v>484</v>
      </c>
      <c r="J1037" s="256" t="s">
        <v>2541</v>
      </c>
      <c r="K1037" s="257" t="s">
        <v>13136</v>
      </c>
      <c r="L1037" s="256" t="s">
        <v>2542</v>
      </c>
    </row>
    <row r="1038" spans="1:12" x14ac:dyDescent="0.25">
      <c r="A1038" s="256" t="s">
        <v>2552</v>
      </c>
      <c r="B1038" s="256" t="s">
        <v>2553</v>
      </c>
      <c r="C1038" s="256" t="s">
        <v>2557</v>
      </c>
      <c r="D1038" s="256" t="s">
        <v>3184</v>
      </c>
      <c r="E1038" s="257" t="s">
        <v>2540</v>
      </c>
      <c r="F1038" s="256" t="s">
        <v>2540</v>
      </c>
      <c r="G1038" s="256">
        <v>92103</v>
      </c>
      <c r="H1038" s="256" t="s">
        <v>851</v>
      </c>
      <c r="I1038" s="256" t="s">
        <v>484</v>
      </c>
      <c r="J1038" s="256" t="s">
        <v>2541</v>
      </c>
      <c r="K1038" s="257" t="s">
        <v>13824</v>
      </c>
      <c r="L1038" s="256" t="s">
        <v>2542</v>
      </c>
    </row>
    <row r="1039" spans="1:12" x14ac:dyDescent="0.25">
      <c r="A1039" s="256" t="s">
        <v>2552</v>
      </c>
      <c r="B1039" s="256" t="s">
        <v>2553</v>
      </c>
      <c r="C1039" s="256" t="s">
        <v>2557</v>
      </c>
      <c r="D1039" s="256" t="s">
        <v>3184</v>
      </c>
      <c r="E1039" s="257" t="s">
        <v>2540</v>
      </c>
      <c r="F1039" s="256" t="s">
        <v>2540</v>
      </c>
      <c r="G1039" s="256">
        <v>92104</v>
      </c>
      <c r="H1039" s="256" t="s">
        <v>852</v>
      </c>
      <c r="I1039" s="256" t="s">
        <v>484</v>
      </c>
      <c r="J1039" s="256" t="s">
        <v>2541</v>
      </c>
      <c r="K1039" s="257" t="s">
        <v>13596</v>
      </c>
      <c r="L1039" s="256" t="s">
        <v>2542</v>
      </c>
    </row>
    <row r="1040" spans="1:12" x14ac:dyDescent="0.25">
      <c r="A1040" s="256" t="s">
        <v>2552</v>
      </c>
      <c r="B1040" s="256" t="s">
        <v>2553</v>
      </c>
      <c r="C1040" s="256" t="s">
        <v>2557</v>
      </c>
      <c r="D1040" s="256" t="s">
        <v>3184</v>
      </c>
      <c r="E1040" s="257" t="s">
        <v>2540</v>
      </c>
      <c r="F1040" s="256" t="s">
        <v>2540</v>
      </c>
      <c r="G1040" s="256">
        <v>92105</v>
      </c>
      <c r="H1040" s="256" t="s">
        <v>853</v>
      </c>
      <c r="I1040" s="256" t="s">
        <v>484</v>
      </c>
      <c r="J1040" s="256" t="s">
        <v>2556</v>
      </c>
      <c r="K1040" s="257" t="s">
        <v>13315</v>
      </c>
      <c r="L1040" s="256" t="s">
        <v>2542</v>
      </c>
    </row>
    <row r="1041" spans="1:12" x14ac:dyDescent="0.25">
      <c r="A1041" s="256" t="s">
        <v>2552</v>
      </c>
      <c r="B1041" s="256" t="s">
        <v>2553</v>
      </c>
      <c r="C1041" s="256" t="s">
        <v>2557</v>
      </c>
      <c r="D1041" s="256" t="s">
        <v>3184</v>
      </c>
      <c r="E1041" s="257" t="s">
        <v>2540</v>
      </c>
      <c r="F1041" s="256" t="s">
        <v>2540</v>
      </c>
      <c r="G1041" s="256">
        <v>92108</v>
      </c>
      <c r="H1041" s="256" t="s">
        <v>854</v>
      </c>
      <c r="I1041" s="256" t="s">
        <v>484</v>
      </c>
      <c r="J1041" s="256" t="s">
        <v>2545</v>
      </c>
      <c r="K1041" s="257" t="s">
        <v>5410</v>
      </c>
      <c r="L1041" s="256" t="s">
        <v>2542</v>
      </c>
    </row>
    <row r="1042" spans="1:12" x14ac:dyDescent="0.25">
      <c r="A1042" s="256" t="s">
        <v>2552</v>
      </c>
      <c r="B1042" s="256" t="s">
        <v>2553</v>
      </c>
      <c r="C1042" s="256" t="s">
        <v>2557</v>
      </c>
      <c r="D1042" s="256" t="s">
        <v>3184</v>
      </c>
      <c r="E1042" s="257" t="s">
        <v>2540</v>
      </c>
      <c r="F1042" s="256" t="s">
        <v>2540</v>
      </c>
      <c r="G1042" s="256">
        <v>92109</v>
      </c>
      <c r="H1042" s="256" t="s">
        <v>855</v>
      </c>
      <c r="I1042" s="256" t="s">
        <v>484</v>
      </c>
      <c r="J1042" s="256" t="s">
        <v>2545</v>
      </c>
      <c r="K1042" s="257" t="s">
        <v>4761</v>
      </c>
      <c r="L1042" s="256" t="s">
        <v>2542</v>
      </c>
    </row>
    <row r="1043" spans="1:12" x14ac:dyDescent="0.25">
      <c r="A1043" s="256" t="s">
        <v>2552</v>
      </c>
      <c r="B1043" s="256" t="s">
        <v>2553</v>
      </c>
      <c r="C1043" s="256" t="s">
        <v>2557</v>
      </c>
      <c r="D1043" s="256" t="s">
        <v>3184</v>
      </c>
      <c r="E1043" s="257" t="s">
        <v>2540</v>
      </c>
      <c r="F1043" s="256" t="s">
        <v>2540</v>
      </c>
      <c r="G1043" s="256">
        <v>92110</v>
      </c>
      <c r="H1043" s="256" t="s">
        <v>856</v>
      </c>
      <c r="I1043" s="256" t="s">
        <v>484</v>
      </c>
      <c r="J1043" s="256" t="s">
        <v>2545</v>
      </c>
      <c r="K1043" s="257" t="s">
        <v>4739</v>
      </c>
      <c r="L1043" s="256" t="s">
        <v>2542</v>
      </c>
    </row>
    <row r="1044" spans="1:12" x14ac:dyDescent="0.25">
      <c r="A1044" s="256" t="s">
        <v>2552</v>
      </c>
      <c r="B1044" s="256" t="s">
        <v>2553</v>
      </c>
      <c r="C1044" s="256" t="s">
        <v>2557</v>
      </c>
      <c r="D1044" s="256" t="s">
        <v>3184</v>
      </c>
      <c r="E1044" s="257" t="s">
        <v>2540</v>
      </c>
      <c r="F1044" s="256" t="s">
        <v>2540</v>
      </c>
      <c r="G1044" s="256">
        <v>92111</v>
      </c>
      <c r="H1044" s="256" t="s">
        <v>857</v>
      </c>
      <c r="I1044" s="256" t="s">
        <v>484</v>
      </c>
      <c r="J1044" s="256" t="s">
        <v>2545</v>
      </c>
      <c r="K1044" s="257" t="s">
        <v>4780</v>
      </c>
      <c r="L1044" s="256" t="s">
        <v>2542</v>
      </c>
    </row>
    <row r="1045" spans="1:12" x14ac:dyDescent="0.25">
      <c r="A1045" s="256" t="s">
        <v>2552</v>
      </c>
      <c r="B1045" s="256" t="s">
        <v>2553</v>
      </c>
      <c r="C1045" s="256" t="s">
        <v>2557</v>
      </c>
      <c r="D1045" s="256" t="s">
        <v>3184</v>
      </c>
      <c r="E1045" s="257" t="s">
        <v>2540</v>
      </c>
      <c r="F1045" s="256" t="s">
        <v>2540</v>
      </c>
      <c r="G1045" s="256">
        <v>92114</v>
      </c>
      <c r="H1045" s="256" t="s">
        <v>858</v>
      </c>
      <c r="I1045" s="256" t="s">
        <v>484</v>
      </c>
      <c r="J1045" s="256" t="s">
        <v>2545</v>
      </c>
      <c r="K1045" s="257" t="s">
        <v>4737</v>
      </c>
      <c r="L1045" s="256" t="s">
        <v>2542</v>
      </c>
    </row>
    <row r="1046" spans="1:12" x14ac:dyDescent="0.25">
      <c r="A1046" s="256" t="s">
        <v>2552</v>
      </c>
      <c r="B1046" s="256" t="s">
        <v>2553</v>
      </c>
      <c r="C1046" s="256" t="s">
        <v>2557</v>
      </c>
      <c r="D1046" s="256" t="s">
        <v>3184</v>
      </c>
      <c r="E1046" s="257" t="s">
        <v>2540</v>
      </c>
      <c r="F1046" s="256" t="s">
        <v>2540</v>
      </c>
      <c r="G1046" s="256">
        <v>92115</v>
      </c>
      <c r="H1046" s="256" t="s">
        <v>859</v>
      </c>
      <c r="I1046" s="256" t="s">
        <v>484</v>
      </c>
      <c r="J1046" s="256" t="s">
        <v>2545</v>
      </c>
      <c r="K1046" s="257" t="s">
        <v>4771</v>
      </c>
      <c r="L1046" s="256" t="s">
        <v>2542</v>
      </c>
    </row>
    <row r="1047" spans="1:12" x14ac:dyDescent="0.25">
      <c r="A1047" s="256" t="s">
        <v>2552</v>
      </c>
      <c r="B1047" s="256" t="s">
        <v>2553</v>
      </c>
      <c r="C1047" s="256" t="s">
        <v>2557</v>
      </c>
      <c r="D1047" s="256" t="s">
        <v>3184</v>
      </c>
      <c r="E1047" s="257" t="s">
        <v>2540</v>
      </c>
      <c r="F1047" s="256" t="s">
        <v>2540</v>
      </c>
      <c r="G1047" s="256">
        <v>92116</v>
      </c>
      <c r="H1047" s="256" t="s">
        <v>860</v>
      </c>
      <c r="I1047" s="256" t="s">
        <v>484</v>
      </c>
      <c r="J1047" s="256" t="s">
        <v>2545</v>
      </c>
      <c r="K1047" s="257" t="s">
        <v>4847</v>
      </c>
      <c r="L1047" s="256" t="s">
        <v>2542</v>
      </c>
    </row>
    <row r="1048" spans="1:12" x14ac:dyDescent="0.25">
      <c r="A1048" s="256" t="s">
        <v>2552</v>
      </c>
      <c r="B1048" s="256" t="s">
        <v>2553</v>
      </c>
      <c r="C1048" s="256" t="s">
        <v>2557</v>
      </c>
      <c r="D1048" s="256" t="s">
        <v>3184</v>
      </c>
      <c r="E1048" s="257" t="s">
        <v>2540</v>
      </c>
      <c r="F1048" s="256" t="s">
        <v>2540</v>
      </c>
      <c r="G1048" s="256">
        <v>92133</v>
      </c>
      <c r="H1048" s="256" t="s">
        <v>861</v>
      </c>
      <c r="I1048" s="256" t="s">
        <v>484</v>
      </c>
      <c r="J1048" s="256" t="s">
        <v>2556</v>
      </c>
      <c r="K1048" s="257" t="s">
        <v>13362</v>
      </c>
      <c r="L1048" s="256" t="s">
        <v>2542</v>
      </c>
    </row>
    <row r="1049" spans="1:12" x14ac:dyDescent="0.25">
      <c r="A1049" s="256" t="s">
        <v>2552</v>
      </c>
      <c r="B1049" s="256" t="s">
        <v>2553</v>
      </c>
      <c r="C1049" s="256" t="s">
        <v>2557</v>
      </c>
      <c r="D1049" s="256" t="s">
        <v>3184</v>
      </c>
      <c r="E1049" s="257" t="s">
        <v>2540</v>
      </c>
      <c r="F1049" s="256" t="s">
        <v>2540</v>
      </c>
      <c r="G1049" s="256">
        <v>92134</v>
      </c>
      <c r="H1049" s="256" t="s">
        <v>862</v>
      </c>
      <c r="I1049" s="256" t="s">
        <v>484</v>
      </c>
      <c r="J1049" s="256" t="s">
        <v>2556</v>
      </c>
      <c r="K1049" s="257" t="s">
        <v>13804</v>
      </c>
      <c r="L1049" s="256" t="s">
        <v>2542</v>
      </c>
    </row>
    <row r="1050" spans="1:12" x14ac:dyDescent="0.25">
      <c r="A1050" s="256" t="s">
        <v>2552</v>
      </c>
      <c r="B1050" s="256" t="s">
        <v>2553</v>
      </c>
      <c r="C1050" s="256" t="s">
        <v>2557</v>
      </c>
      <c r="D1050" s="256" t="s">
        <v>3184</v>
      </c>
      <c r="E1050" s="257" t="s">
        <v>2540</v>
      </c>
      <c r="F1050" s="256" t="s">
        <v>2540</v>
      </c>
      <c r="G1050" s="256">
        <v>92135</v>
      </c>
      <c r="H1050" s="256" t="s">
        <v>863</v>
      </c>
      <c r="I1050" s="256" t="s">
        <v>484</v>
      </c>
      <c r="J1050" s="256" t="s">
        <v>2556</v>
      </c>
      <c r="K1050" s="257" t="s">
        <v>14520</v>
      </c>
      <c r="L1050" s="256" t="s">
        <v>2542</v>
      </c>
    </row>
    <row r="1051" spans="1:12" x14ac:dyDescent="0.25">
      <c r="A1051" s="256" t="s">
        <v>2552</v>
      </c>
      <c r="B1051" s="256" t="s">
        <v>2553</v>
      </c>
      <c r="C1051" s="256" t="s">
        <v>2557</v>
      </c>
      <c r="D1051" s="256" t="s">
        <v>3184</v>
      </c>
      <c r="E1051" s="257" t="s">
        <v>2540</v>
      </c>
      <c r="F1051" s="256" t="s">
        <v>2540</v>
      </c>
      <c r="G1051" s="256">
        <v>92136</v>
      </c>
      <c r="H1051" s="256" t="s">
        <v>864</v>
      </c>
      <c r="I1051" s="256" t="s">
        <v>484</v>
      </c>
      <c r="J1051" s="256" t="s">
        <v>2556</v>
      </c>
      <c r="K1051" s="257" t="s">
        <v>14521</v>
      </c>
      <c r="L1051" s="256" t="s">
        <v>2542</v>
      </c>
    </row>
    <row r="1052" spans="1:12" x14ac:dyDescent="0.25">
      <c r="A1052" s="256" t="s">
        <v>2552</v>
      </c>
      <c r="B1052" s="256" t="s">
        <v>2553</v>
      </c>
      <c r="C1052" s="256" t="s">
        <v>2557</v>
      </c>
      <c r="D1052" s="256" t="s">
        <v>3184</v>
      </c>
      <c r="E1052" s="257" t="s">
        <v>2540</v>
      </c>
      <c r="F1052" s="256" t="s">
        <v>2540</v>
      </c>
      <c r="G1052" s="256">
        <v>92137</v>
      </c>
      <c r="H1052" s="256" t="s">
        <v>865</v>
      </c>
      <c r="I1052" s="256" t="s">
        <v>484</v>
      </c>
      <c r="J1052" s="256" t="s">
        <v>2556</v>
      </c>
      <c r="K1052" s="257" t="s">
        <v>13666</v>
      </c>
      <c r="L1052" s="256" t="s">
        <v>2542</v>
      </c>
    </row>
    <row r="1053" spans="1:12" x14ac:dyDescent="0.25">
      <c r="A1053" s="256" t="s">
        <v>2552</v>
      </c>
      <c r="B1053" s="256" t="s">
        <v>2553</v>
      </c>
      <c r="C1053" s="256" t="s">
        <v>2557</v>
      </c>
      <c r="D1053" s="256" t="s">
        <v>3184</v>
      </c>
      <c r="E1053" s="257" t="s">
        <v>2540</v>
      </c>
      <c r="F1053" s="256" t="s">
        <v>2540</v>
      </c>
      <c r="G1053" s="256">
        <v>92140</v>
      </c>
      <c r="H1053" s="256" t="s">
        <v>866</v>
      </c>
      <c r="I1053" s="256" t="s">
        <v>484</v>
      </c>
      <c r="J1053" s="256" t="s">
        <v>2545</v>
      </c>
      <c r="K1053" s="257" t="s">
        <v>14522</v>
      </c>
      <c r="L1053" s="256" t="s">
        <v>2542</v>
      </c>
    </row>
    <row r="1054" spans="1:12" x14ac:dyDescent="0.25">
      <c r="A1054" s="256" t="s">
        <v>2552</v>
      </c>
      <c r="B1054" s="256" t="s">
        <v>2553</v>
      </c>
      <c r="C1054" s="256" t="s">
        <v>2557</v>
      </c>
      <c r="D1054" s="256" t="s">
        <v>3184</v>
      </c>
      <c r="E1054" s="257" t="s">
        <v>2540</v>
      </c>
      <c r="F1054" s="256" t="s">
        <v>2540</v>
      </c>
      <c r="G1054" s="256">
        <v>92141</v>
      </c>
      <c r="H1054" s="256" t="s">
        <v>867</v>
      </c>
      <c r="I1054" s="256" t="s">
        <v>484</v>
      </c>
      <c r="J1054" s="256" t="s">
        <v>2545</v>
      </c>
      <c r="K1054" s="257" t="s">
        <v>4746</v>
      </c>
      <c r="L1054" s="256" t="s">
        <v>2542</v>
      </c>
    </row>
    <row r="1055" spans="1:12" x14ac:dyDescent="0.25">
      <c r="A1055" s="256" t="s">
        <v>2552</v>
      </c>
      <c r="B1055" s="256" t="s">
        <v>2553</v>
      </c>
      <c r="C1055" s="256" t="s">
        <v>2557</v>
      </c>
      <c r="D1055" s="256" t="s">
        <v>3184</v>
      </c>
      <c r="E1055" s="257" t="s">
        <v>2540</v>
      </c>
      <c r="F1055" s="256" t="s">
        <v>2540</v>
      </c>
      <c r="G1055" s="256">
        <v>92142</v>
      </c>
      <c r="H1055" s="256" t="s">
        <v>868</v>
      </c>
      <c r="I1055" s="256" t="s">
        <v>484</v>
      </c>
      <c r="J1055" s="256" t="s">
        <v>2545</v>
      </c>
      <c r="K1055" s="257" t="s">
        <v>4822</v>
      </c>
      <c r="L1055" s="256" t="s">
        <v>2542</v>
      </c>
    </row>
    <row r="1056" spans="1:12" x14ac:dyDescent="0.25">
      <c r="A1056" s="256" t="s">
        <v>2552</v>
      </c>
      <c r="B1056" s="256" t="s">
        <v>2553</v>
      </c>
      <c r="C1056" s="256" t="s">
        <v>2557</v>
      </c>
      <c r="D1056" s="256" t="s">
        <v>3184</v>
      </c>
      <c r="E1056" s="257" t="s">
        <v>2540</v>
      </c>
      <c r="F1056" s="256" t="s">
        <v>2540</v>
      </c>
      <c r="G1056" s="256">
        <v>92143</v>
      </c>
      <c r="H1056" s="256" t="s">
        <v>869</v>
      </c>
      <c r="I1056" s="256" t="s">
        <v>484</v>
      </c>
      <c r="J1056" s="256" t="s">
        <v>2545</v>
      </c>
      <c r="K1056" s="257" t="s">
        <v>13705</v>
      </c>
      <c r="L1056" s="256" t="s">
        <v>2542</v>
      </c>
    </row>
    <row r="1057" spans="1:12" x14ac:dyDescent="0.25">
      <c r="A1057" s="256" t="s">
        <v>2552</v>
      </c>
      <c r="B1057" s="256" t="s">
        <v>2553</v>
      </c>
      <c r="C1057" s="256" t="s">
        <v>2557</v>
      </c>
      <c r="D1057" s="256" t="s">
        <v>3184</v>
      </c>
      <c r="E1057" s="257" t="s">
        <v>2540</v>
      </c>
      <c r="F1057" s="256" t="s">
        <v>2540</v>
      </c>
      <c r="G1057" s="256">
        <v>92144</v>
      </c>
      <c r="H1057" s="256" t="s">
        <v>870</v>
      </c>
      <c r="I1057" s="256" t="s">
        <v>484</v>
      </c>
      <c r="J1057" s="256" t="s">
        <v>2556</v>
      </c>
      <c r="K1057" s="257" t="s">
        <v>14523</v>
      </c>
      <c r="L1057" s="256" t="s">
        <v>2542</v>
      </c>
    </row>
    <row r="1058" spans="1:12" x14ac:dyDescent="0.25">
      <c r="A1058" s="256" t="s">
        <v>2552</v>
      </c>
      <c r="B1058" s="256" t="s">
        <v>2553</v>
      </c>
      <c r="C1058" s="256" t="s">
        <v>2557</v>
      </c>
      <c r="D1058" s="256" t="s">
        <v>3184</v>
      </c>
      <c r="E1058" s="257" t="s">
        <v>2540</v>
      </c>
      <c r="F1058" s="256" t="s">
        <v>2540</v>
      </c>
      <c r="G1058" s="256">
        <v>92237</v>
      </c>
      <c r="H1058" s="256" t="s">
        <v>871</v>
      </c>
      <c r="I1058" s="256" t="s">
        <v>484</v>
      </c>
      <c r="J1058" s="256" t="s">
        <v>2541</v>
      </c>
      <c r="K1058" s="257" t="s">
        <v>14524</v>
      </c>
      <c r="L1058" s="256" t="s">
        <v>2542</v>
      </c>
    </row>
    <row r="1059" spans="1:12" x14ac:dyDescent="0.25">
      <c r="A1059" s="256" t="s">
        <v>2552</v>
      </c>
      <c r="B1059" s="256" t="s">
        <v>2553</v>
      </c>
      <c r="C1059" s="256" t="s">
        <v>2557</v>
      </c>
      <c r="D1059" s="256" t="s">
        <v>3184</v>
      </c>
      <c r="E1059" s="257" t="s">
        <v>2540</v>
      </c>
      <c r="F1059" s="256" t="s">
        <v>2540</v>
      </c>
      <c r="G1059" s="256">
        <v>92238</v>
      </c>
      <c r="H1059" s="256" t="s">
        <v>872</v>
      </c>
      <c r="I1059" s="256" t="s">
        <v>484</v>
      </c>
      <c r="J1059" s="256" t="s">
        <v>2541</v>
      </c>
      <c r="K1059" s="257" t="s">
        <v>8183</v>
      </c>
      <c r="L1059" s="256" t="s">
        <v>2542</v>
      </c>
    </row>
    <row r="1060" spans="1:12" x14ac:dyDescent="0.25">
      <c r="A1060" s="256" t="s">
        <v>2552</v>
      </c>
      <c r="B1060" s="256" t="s">
        <v>2553</v>
      </c>
      <c r="C1060" s="256" t="s">
        <v>2557</v>
      </c>
      <c r="D1060" s="256" t="s">
        <v>3184</v>
      </c>
      <c r="E1060" s="257" t="s">
        <v>2540</v>
      </c>
      <c r="F1060" s="256" t="s">
        <v>2540</v>
      </c>
      <c r="G1060" s="256">
        <v>92239</v>
      </c>
      <c r="H1060" s="256" t="s">
        <v>873</v>
      </c>
      <c r="I1060" s="256" t="s">
        <v>484</v>
      </c>
      <c r="J1060" s="256" t="s">
        <v>2541</v>
      </c>
      <c r="K1060" s="257" t="s">
        <v>13206</v>
      </c>
      <c r="L1060" s="256" t="s">
        <v>2542</v>
      </c>
    </row>
    <row r="1061" spans="1:12" x14ac:dyDescent="0.25">
      <c r="A1061" s="256" t="s">
        <v>2552</v>
      </c>
      <c r="B1061" s="256" t="s">
        <v>2553</v>
      </c>
      <c r="C1061" s="256" t="s">
        <v>2557</v>
      </c>
      <c r="D1061" s="256" t="s">
        <v>3184</v>
      </c>
      <c r="E1061" s="257" t="s">
        <v>2540</v>
      </c>
      <c r="F1061" s="256" t="s">
        <v>2540</v>
      </c>
      <c r="G1061" s="256">
        <v>92240</v>
      </c>
      <c r="H1061" s="256" t="s">
        <v>874</v>
      </c>
      <c r="I1061" s="256" t="s">
        <v>484</v>
      </c>
      <c r="J1061" s="256" t="s">
        <v>2541</v>
      </c>
      <c r="K1061" s="257" t="s">
        <v>14525</v>
      </c>
      <c r="L1061" s="256" t="s">
        <v>2542</v>
      </c>
    </row>
    <row r="1062" spans="1:12" x14ac:dyDescent="0.25">
      <c r="A1062" s="256" t="s">
        <v>2552</v>
      </c>
      <c r="B1062" s="256" t="s">
        <v>2553</v>
      </c>
      <c r="C1062" s="256" t="s">
        <v>2557</v>
      </c>
      <c r="D1062" s="256" t="s">
        <v>3184</v>
      </c>
      <c r="E1062" s="257" t="s">
        <v>2540</v>
      </c>
      <c r="F1062" s="256" t="s">
        <v>2540</v>
      </c>
      <c r="G1062" s="256">
        <v>92241</v>
      </c>
      <c r="H1062" s="256" t="s">
        <v>875</v>
      </c>
      <c r="I1062" s="256" t="s">
        <v>484</v>
      </c>
      <c r="J1062" s="256" t="s">
        <v>2556</v>
      </c>
      <c r="K1062" s="257" t="s">
        <v>14526</v>
      </c>
      <c r="L1062" s="256" t="s">
        <v>2542</v>
      </c>
    </row>
    <row r="1063" spans="1:12" x14ac:dyDescent="0.25">
      <c r="A1063" s="256" t="s">
        <v>2552</v>
      </c>
      <c r="B1063" s="256" t="s">
        <v>2553</v>
      </c>
      <c r="C1063" s="256" t="s">
        <v>2557</v>
      </c>
      <c r="D1063" s="256" t="s">
        <v>3184</v>
      </c>
      <c r="E1063" s="257" t="s">
        <v>2540</v>
      </c>
      <c r="F1063" s="256" t="s">
        <v>2540</v>
      </c>
      <c r="G1063" s="256">
        <v>92712</v>
      </c>
      <c r="H1063" s="256" t="s">
        <v>876</v>
      </c>
      <c r="I1063" s="256" t="s">
        <v>484</v>
      </c>
      <c r="J1063" s="256" t="s">
        <v>2545</v>
      </c>
      <c r="K1063" s="257" t="s">
        <v>4806</v>
      </c>
      <c r="L1063" s="256" t="s">
        <v>2542</v>
      </c>
    </row>
    <row r="1064" spans="1:12" x14ac:dyDescent="0.25">
      <c r="A1064" s="256" t="s">
        <v>2552</v>
      </c>
      <c r="B1064" s="256" t="s">
        <v>2553</v>
      </c>
      <c r="C1064" s="256" t="s">
        <v>2557</v>
      </c>
      <c r="D1064" s="256" t="s">
        <v>3184</v>
      </c>
      <c r="E1064" s="257" t="s">
        <v>2540</v>
      </c>
      <c r="F1064" s="256" t="s">
        <v>2540</v>
      </c>
      <c r="G1064" s="256">
        <v>92713</v>
      </c>
      <c r="H1064" s="256" t="s">
        <v>877</v>
      </c>
      <c r="I1064" s="256" t="s">
        <v>484</v>
      </c>
      <c r="J1064" s="256" t="s">
        <v>2545</v>
      </c>
      <c r="K1064" s="257" t="s">
        <v>4833</v>
      </c>
      <c r="L1064" s="256" t="s">
        <v>2542</v>
      </c>
    </row>
    <row r="1065" spans="1:12" x14ac:dyDescent="0.25">
      <c r="A1065" s="256" t="s">
        <v>2552</v>
      </c>
      <c r="B1065" s="256" t="s">
        <v>2553</v>
      </c>
      <c r="C1065" s="256" t="s">
        <v>2557</v>
      </c>
      <c r="D1065" s="256" t="s">
        <v>3184</v>
      </c>
      <c r="E1065" s="257" t="s">
        <v>2540</v>
      </c>
      <c r="F1065" s="256" t="s">
        <v>2540</v>
      </c>
      <c r="G1065" s="256">
        <v>92714</v>
      </c>
      <c r="H1065" s="256" t="s">
        <v>878</v>
      </c>
      <c r="I1065" s="256" t="s">
        <v>484</v>
      </c>
      <c r="J1065" s="256" t="s">
        <v>2545</v>
      </c>
      <c r="K1065" s="257" t="s">
        <v>4727</v>
      </c>
      <c r="L1065" s="256" t="s">
        <v>2542</v>
      </c>
    </row>
    <row r="1066" spans="1:12" x14ac:dyDescent="0.25">
      <c r="A1066" s="256" t="s">
        <v>2552</v>
      </c>
      <c r="B1066" s="256" t="s">
        <v>2553</v>
      </c>
      <c r="C1066" s="256" t="s">
        <v>2557</v>
      </c>
      <c r="D1066" s="256" t="s">
        <v>3184</v>
      </c>
      <c r="E1066" s="257" t="s">
        <v>2540</v>
      </c>
      <c r="F1066" s="256" t="s">
        <v>2540</v>
      </c>
      <c r="G1066" s="256">
        <v>92715</v>
      </c>
      <c r="H1066" s="256" t="s">
        <v>879</v>
      </c>
      <c r="I1066" s="256" t="s">
        <v>484</v>
      </c>
      <c r="J1066" s="256" t="s">
        <v>2541</v>
      </c>
      <c r="K1066" s="257" t="s">
        <v>14527</v>
      </c>
      <c r="L1066" s="256" t="s">
        <v>2542</v>
      </c>
    </row>
    <row r="1067" spans="1:12" x14ac:dyDescent="0.25">
      <c r="A1067" s="256" t="s">
        <v>2552</v>
      </c>
      <c r="B1067" s="256" t="s">
        <v>2553</v>
      </c>
      <c r="C1067" s="256" t="s">
        <v>2557</v>
      </c>
      <c r="D1067" s="256" t="s">
        <v>3184</v>
      </c>
      <c r="E1067" s="257" t="s">
        <v>2540</v>
      </c>
      <c r="F1067" s="256" t="s">
        <v>2540</v>
      </c>
      <c r="G1067" s="256">
        <v>92956</v>
      </c>
      <c r="H1067" s="256" t="s">
        <v>880</v>
      </c>
      <c r="I1067" s="256" t="s">
        <v>484</v>
      </c>
      <c r="J1067" s="256" t="s">
        <v>2541</v>
      </c>
      <c r="K1067" s="257" t="s">
        <v>8160</v>
      </c>
      <c r="L1067" s="256" t="s">
        <v>2542</v>
      </c>
    </row>
    <row r="1068" spans="1:12" x14ac:dyDescent="0.25">
      <c r="A1068" s="256" t="s">
        <v>2552</v>
      </c>
      <c r="B1068" s="256" t="s">
        <v>2553</v>
      </c>
      <c r="C1068" s="256" t="s">
        <v>2557</v>
      </c>
      <c r="D1068" s="256" t="s">
        <v>3184</v>
      </c>
      <c r="E1068" s="257" t="s">
        <v>2540</v>
      </c>
      <c r="F1068" s="256" t="s">
        <v>2540</v>
      </c>
      <c r="G1068" s="256">
        <v>92957</v>
      </c>
      <c r="H1068" s="256" t="s">
        <v>881</v>
      </c>
      <c r="I1068" s="256" t="s">
        <v>484</v>
      </c>
      <c r="J1068" s="256" t="s">
        <v>2541</v>
      </c>
      <c r="K1068" s="257" t="s">
        <v>4845</v>
      </c>
      <c r="L1068" s="256" t="s">
        <v>2542</v>
      </c>
    </row>
    <row r="1069" spans="1:12" x14ac:dyDescent="0.25">
      <c r="A1069" s="256" t="s">
        <v>2552</v>
      </c>
      <c r="B1069" s="256" t="s">
        <v>2553</v>
      </c>
      <c r="C1069" s="256" t="s">
        <v>2557</v>
      </c>
      <c r="D1069" s="256" t="s">
        <v>3184</v>
      </c>
      <c r="E1069" s="257" t="s">
        <v>2540</v>
      </c>
      <c r="F1069" s="256" t="s">
        <v>2540</v>
      </c>
      <c r="G1069" s="256">
        <v>92958</v>
      </c>
      <c r="H1069" s="256" t="s">
        <v>882</v>
      </c>
      <c r="I1069" s="256" t="s">
        <v>484</v>
      </c>
      <c r="J1069" s="256" t="s">
        <v>2541</v>
      </c>
      <c r="K1069" s="257" t="s">
        <v>14522</v>
      </c>
      <c r="L1069" s="256" t="s">
        <v>2542</v>
      </c>
    </row>
    <row r="1070" spans="1:12" x14ac:dyDescent="0.25">
      <c r="A1070" s="256" t="s">
        <v>2552</v>
      </c>
      <c r="B1070" s="256" t="s">
        <v>2553</v>
      </c>
      <c r="C1070" s="256" t="s">
        <v>2557</v>
      </c>
      <c r="D1070" s="256" t="s">
        <v>3184</v>
      </c>
      <c r="E1070" s="257" t="s">
        <v>2540</v>
      </c>
      <c r="F1070" s="256" t="s">
        <v>2540</v>
      </c>
      <c r="G1070" s="256">
        <v>92959</v>
      </c>
      <c r="H1070" s="256" t="s">
        <v>883</v>
      </c>
      <c r="I1070" s="256" t="s">
        <v>484</v>
      </c>
      <c r="J1070" s="256" t="s">
        <v>2556</v>
      </c>
      <c r="K1070" s="257" t="s">
        <v>4960</v>
      </c>
      <c r="L1070" s="256" t="s">
        <v>2542</v>
      </c>
    </row>
    <row r="1071" spans="1:12" x14ac:dyDescent="0.25">
      <c r="A1071" s="256" t="s">
        <v>2552</v>
      </c>
      <c r="B1071" s="256" t="s">
        <v>2553</v>
      </c>
      <c r="C1071" s="256" t="s">
        <v>2557</v>
      </c>
      <c r="D1071" s="256" t="s">
        <v>3184</v>
      </c>
      <c r="E1071" s="257" t="s">
        <v>2540</v>
      </c>
      <c r="F1071" s="256" t="s">
        <v>2540</v>
      </c>
      <c r="G1071" s="256">
        <v>92963</v>
      </c>
      <c r="H1071" s="256" t="s">
        <v>884</v>
      </c>
      <c r="I1071" s="256" t="s">
        <v>484</v>
      </c>
      <c r="J1071" s="256" t="s">
        <v>2541</v>
      </c>
      <c r="K1071" s="257" t="s">
        <v>5463</v>
      </c>
      <c r="L1071" s="256" t="s">
        <v>2542</v>
      </c>
    </row>
    <row r="1072" spans="1:12" x14ac:dyDescent="0.25">
      <c r="A1072" s="256" t="s">
        <v>2552</v>
      </c>
      <c r="B1072" s="256" t="s">
        <v>2553</v>
      </c>
      <c r="C1072" s="256" t="s">
        <v>2557</v>
      </c>
      <c r="D1072" s="256" t="s">
        <v>3184</v>
      </c>
      <c r="E1072" s="257" t="s">
        <v>2540</v>
      </c>
      <c r="F1072" s="256" t="s">
        <v>2540</v>
      </c>
      <c r="G1072" s="256">
        <v>92964</v>
      </c>
      <c r="H1072" s="256" t="s">
        <v>885</v>
      </c>
      <c r="I1072" s="256" t="s">
        <v>484</v>
      </c>
      <c r="J1072" s="256" t="s">
        <v>2541</v>
      </c>
      <c r="K1072" s="257" t="s">
        <v>4760</v>
      </c>
      <c r="L1072" s="256" t="s">
        <v>2542</v>
      </c>
    </row>
    <row r="1073" spans="1:12" x14ac:dyDescent="0.25">
      <c r="A1073" s="256" t="s">
        <v>2552</v>
      </c>
      <c r="B1073" s="256" t="s">
        <v>2553</v>
      </c>
      <c r="C1073" s="256" t="s">
        <v>2557</v>
      </c>
      <c r="D1073" s="256" t="s">
        <v>3184</v>
      </c>
      <c r="E1073" s="257" t="s">
        <v>2540</v>
      </c>
      <c r="F1073" s="256" t="s">
        <v>2540</v>
      </c>
      <c r="G1073" s="256">
        <v>92965</v>
      </c>
      <c r="H1073" s="256" t="s">
        <v>886</v>
      </c>
      <c r="I1073" s="256" t="s">
        <v>484</v>
      </c>
      <c r="J1073" s="256" t="s">
        <v>2541</v>
      </c>
      <c r="K1073" s="257" t="s">
        <v>14528</v>
      </c>
      <c r="L1073" s="256" t="s">
        <v>2542</v>
      </c>
    </row>
    <row r="1074" spans="1:12" x14ac:dyDescent="0.25">
      <c r="A1074" s="256" t="s">
        <v>2552</v>
      </c>
      <c r="B1074" s="256" t="s">
        <v>2553</v>
      </c>
      <c r="C1074" s="256" t="s">
        <v>2557</v>
      </c>
      <c r="D1074" s="256" t="s">
        <v>3184</v>
      </c>
      <c r="E1074" s="257" t="s">
        <v>2540</v>
      </c>
      <c r="F1074" s="256" t="s">
        <v>2540</v>
      </c>
      <c r="G1074" s="256">
        <v>93220</v>
      </c>
      <c r="H1074" s="256" t="s">
        <v>887</v>
      </c>
      <c r="I1074" s="256" t="s">
        <v>484</v>
      </c>
      <c r="J1074" s="256" t="s">
        <v>2541</v>
      </c>
      <c r="K1074" s="257" t="s">
        <v>14529</v>
      </c>
      <c r="L1074" s="256" t="s">
        <v>2542</v>
      </c>
    </row>
    <row r="1075" spans="1:12" x14ac:dyDescent="0.25">
      <c r="A1075" s="256" t="s">
        <v>2552</v>
      </c>
      <c r="B1075" s="256" t="s">
        <v>2553</v>
      </c>
      <c r="C1075" s="256" t="s">
        <v>2557</v>
      </c>
      <c r="D1075" s="256" t="s">
        <v>3184</v>
      </c>
      <c r="E1075" s="257" t="s">
        <v>2540</v>
      </c>
      <c r="F1075" s="256" t="s">
        <v>2540</v>
      </c>
      <c r="G1075" s="256">
        <v>93221</v>
      </c>
      <c r="H1075" s="256" t="s">
        <v>888</v>
      </c>
      <c r="I1075" s="256" t="s">
        <v>484</v>
      </c>
      <c r="J1075" s="256" t="s">
        <v>2541</v>
      </c>
      <c r="K1075" s="257" t="s">
        <v>8188</v>
      </c>
      <c r="L1075" s="256" t="s">
        <v>2542</v>
      </c>
    </row>
    <row r="1076" spans="1:12" x14ac:dyDescent="0.25">
      <c r="A1076" s="256" t="s">
        <v>2552</v>
      </c>
      <c r="B1076" s="256" t="s">
        <v>2553</v>
      </c>
      <c r="C1076" s="256" t="s">
        <v>2557</v>
      </c>
      <c r="D1076" s="256" t="s">
        <v>3184</v>
      </c>
      <c r="E1076" s="257" t="s">
        <v>2540</v>
      </c>
      <c r="F1076" s="256" t="s">
        <v>2540</v>
      </c>
      <c r="G1076" s="256">
        <v>93222</v>
      </c>
      <c r="H1076" s="256" t="s">
        <v>889</v>
      </c>
      <c r="I1076" s="256" t="s">
        <v>484</v>
      </c>
      <c r="J1076" s="256" t="s">
        <v>2541</v>
      </c>
      <c r="K1076" s="257" t="s">
        <v>14530</v>
      </c>
      <c r="L1076" s="256" t="s">
        <v>2542</v>
      </c>
    </row>
    <row r="1077" spans="1:12" x14ac:dyDescent="0.25">
      <c r="A1077" s="256" t="s">
        <v>2552</v>
      </c>
      <c r="B1077" s="256" t="s">
        <v>2553</v>
      </c>
      <c r="C1077" s="256" t="s">
        <v>2557</v>
      </c>
      <c r="D1077" s="256" t="s">
        <v>3184</v>
      </c>
      <c r="E1077" s="257" t="s">
        <v>2540</v>
      </c>
      <c r="F1077" s="256" t="s">
        <v>2540</v>
      </c>
      <c r="G1077" s="256">
        <v>93223</v>
      </c>
      <c r="H1077" s="256" t="s">
        <v>890</v>
      </c>
      <c r="I1077" s="256" t="s">
        <v>484</v>
      </c>
      <c r="J1077" s="256" t="s">
        <v>2556</v>
      </c>
      <c r="K1077" s="257" t="s">
        <v>14531</v>
      </c>
      <c r="L1077" s="256" t="s">
        <v>2542</v>
      </c>
    </row>
    <row r="1078" spans="1:12" x14ac:dyDescent="0.25">
      <c r="A1078" s="256" t="s">
        <v>2552</v>
      </c>
      <c r="B1078" s="256" t="s">
        <v>2553</v>
      </c>
      <c r="C1078" s="256" t="s">
        <v>2557</v>
      </c>
      <c r="D1078" s="256" t="s">
        <v>3184</v>
      </c>
      <c r="E1078" s="257" t="s">
        <v>2540</v>
      </c>
      <c r="F1078" s="256" t="s">
        <v>2540</v>
      </c>
      <c r="G1078" s="256">
        <v>93229</v>
      </c>
      <c r="H1078" s="256" t="s">
        <v>5466</v>
      </c>
      <c r="I1078" s="256" t="s">
        <v>484</v>
      </c>
      <c r="J1078" s="256" t="s">
        <v>2545</v>
      </c>
      <c r="K1078" s="257" t="s">
        <v>4797</v>
      </c>
      <c r="L1078" s="256" t="s">
        <v>2542</v>
      </c>
    </row>
    <row r="1079" spans="1:12" x14ac:dyDescent="0.25">
      <c r="A1079" s="256" t="s">
        <v>2552</v>
      </c>
      <c r="B1079" s="256" t="s">
        <v>2553</v>
      </c>
      <c r="C1079" s="256" t="s">
        <v>2557</v>
      </c>
      <c r="D1079" s="256" t="s">
        <v>3184</v>
      </c>
      <c r="E1079" s="257" t="s">
        <v>2540</v>
      </c>
      <c r="F1079" s="256" t="s">
        <v>2540</v>
      </c>
      <c r="G1079" s="256">
        <v>93230</v>
      </c>
      <c r="H1079" s="256" t="s">
        <v>5467</v>
      </c>
      <c r="I1079" s="256" t="s">
        <v>484</v>
      </c>
      <c r="J1079" s="256" t="s">
        <v>2545</v>
      </c>
      <c r="K1079" s="257" t="s">
        <v>4834</v>
      </c>
      <c r="L1079" s="256" t="s">
        <v>2542</v>
      </c>
    </row>
    <row r="1080" spans="1:12" x14ac:dyDescent="0.25">
      <c r="A1080" s="256" t="s">
        <v>2552</v>
      </c>
      <c r="B1080" s="256" t="s">
        <v>2553</v>
      </c>
      <c r="C1080" s="256" t="s">
        <v>2557</v>
      </c>
      <c r="D1080" s="256" t="s">
        <v>3184</v>
      </c>
      <c r="E1080" s="257" t="s">
        <v>2540</v>
      </c>
      <c r="F1080" s="256" t="s">
        <v>2540</v>
      </c>
      <c r="G1080" s="256">
        <v>93231</v>
      </c>
      <c r="H1080" s="256" t="s">
        <v>5468</v>
      </c>
      <c r="I1080" s="256" t="s">
        <v>484</v>
      </c>
      <c r="J1080" s="256" t="s">
        <v>2545</v>
      </c>
      <c r="K1080" s="257" t="s">
        <v>4822</v>
      </c>
      <c r="L1080" s="256" t="s">
        <v>2542</v>
      </c>
    </row>
    <row r="1081" spans="1:12" x14ac:dyDescent="0.25">
      <c r="A1081" s="256" t="s">
        <v>2552</v>
      </c>
      <c r="B1081" s="256" t="s">
        <v>2553</v>
      </c>
      <c r="C1081" s="256" t="s">
        <v>2557</v>
      </c>
      <c r="D1081" s="256" t="s">
        <v>3184</v>
      </c>
      <c r="E1081" s="257" t="s">
        <v>2540</v>
      </c>
      <c r="F1081" s="256" t="s">
        <v>2540</v>
      </c>
      <c r="G1081" s="256">
        <v>93232</v>
      </c>
      <c r="H1081" s="256" t="s">
        <v>5469</v>
      </c>
      <c r="I1081" s="256" t="s">
        <v>484</v>
      </c>
      <c r="J1081" s="256" t="s">
        <v>2556</v>
      </c>
      <c r="K1081" s="257" t="s">
        <v>5240</v>
      </c>
      <c r="L1081" s="256" t="s">
        <v>2542</v>
      </c>
    </row>
    <row r="1082" spans="1:12" x14ac:dyDescent="0.25">
      <c r="A1082" s="256" t="s">
        <v>2552</v>
      </c>
      <c r="B1082" s="256" t="s">
        <v>2553</v>
      </c>
      <c r="C1082" s="256" t="s">
        <v>2557</v>
      </c>
      <c r="D1082" s="256" t="s">
        <v>3184</v>
      </c>
      <c r="E1082" s="257" t="s">
        <v>2540</v>
      </c>
      <c r="F1082" s="256" t="s">
        <v>2540</v>
      </c>
      <c r="G1082" s="256">
        <v>93235</v>
      </c>
      <c r="H1082" s="256" t="s">
        <v>891</v>
      </c>
      <c r="I1082" s="256" t="s">
        <v>484</v>
      </c>
      <c r="J1082" s="256" t="s">
        <v>2541</v>
      </c>
      <c r="K1082" s="257" t="s">
        <v>4784</v>
      </c>
      <c r="L1082" s="256" t="s">
        <v>2542</v>
      </c>
    </row>
    <row r="1083" spans="1:12" x14ac:dyDescent="0.25">
      <c r="A1083" s="256" t="s">
        <v>2552</v>
      </c>
      <c r="B1083" s="256" t="s">
        <v>2553</v>
      </c>
      <c r="C1083" s="256" t="s">
        <v>2557</v>
      </c>
      <c r="D1083" s="256" t="s">
        <v>3184</v>
      </c>
      <c r="E1083" s="257" t="s">
        <v>2540</v>
      </c>
      <c r="F1083" s="256" t="s">
        <v>2540</v>
      </c>
      <c r="G1083" s="256">
        <v>93238</v>
      </c>
      <c r="H1083" s="256" t="s">
        <v>892</v>
      </c>
      <c r="I1083" s="256" t="s">
        <v>484</v>
      </c>
      <c r="J1083" s="256" t="s">
        <v>2541</v>
      </c>
      <c r="K1083" s="257" t="s">
        <v>13820</v>
      </c>
      <c r="L1083" s="256" t="s">
        <v>2542</v>
      </c>
    </row>
    <row r="1084" spans="1:12" x14ac:dyDescent="0.25">
      <c r="A1084" s="256" t="s">
        <v>2552</v>
      </c>
      <c r="B1084" s="256" t="s">
        <v>2553</v>
      </c>
      <c r="C1084" s="256" t="s">
        <v>2557</v>
      </c>
      <c r="D1084" s="256" t="s">
        <v>3184</v>
      </c>
      <c r="E1084" s="257" t="s">
        <v>2540</v>
      </c>
      <c r="F1084" s="256" t="s">
        <v>2540</v>
      </c>
      <c r="G1084" s="256">
        <v>93239</v>
      </c>
      <c r="H1084" s="256" t="s">
        <v>893</v>
      </c>
      <c r="I1084" s="256" t="s">
        <v>484</v>
      </c>
      <c r="J1084" s="256" t="s">
        <v>2541</v>
      </c>
      <c r="K1084" s="257" t="s">
        <v>5069</v>
      </c>
      <c r="L1084" s="256" t="s">
        <v>2542</v>
      </c>
    </row>
    <row r="1085" spans="1:12" x14ac:dyDescent="0.25">
      <c r="A1085" s="256" t="s">
        <v>2552</v>
      </c>
      <c r="B1085" s="256" t="s">
        <v>2553</v>
      </c>
      <c r="C1085" s="256" t="s">
        <v>2557</v>
      </c>
      <c r="D1085" s="256" t="s">
        <v>3184</v>
      </c>
      <c r="E1085" s="257" t="s">
        <v>2540</v>
      </c>
      <c r="F1085" s="256" t="s">
        <v>2540</v>
      </c>
      <c r="G1085" s="256">
        <v>93240</v>
      </c>
      <c r="H1085" s="256" t="s">
        <v>894</v>
      </c>
      <c r="I1085" s="256" t="s">
        <v>484</v>
      </c>
      <c r="J1085" s="256" t="s">
        <v>2556</v>
      </c>
      <c r="K1085" s="257" t="s">
        <v>14532</v>
      </c>
      <c r="L1085" s="256" t="s">
        <v>2542</v>
      </c>
    </row>
    <row r="1086" spans="1:12" x14ac:dyDescent="0.25">
      <c r="A1086" s="256" t="s">
        <v>2552</v>
      </c>
      <c r="B1086" s="256" t="s">
        <v>2553</v>
      </c>
      <c r="C1086" s="256" t="s">
        <v>2557</v>
      </c>
      <c r="D1086" s="256" t="s">
        <v>3184</v>
      </c>
      <c r="E1086" s="257" t="s">
        <v>2540</v>
      </c>
      <c r="F1086" s="256" t="s">
        <v>2540</v>
      </c>
      <c r="G1086" s="256">
        <v>93267</v>
      </c>
      <c r="H1086" s="256" t="s">
        <v>895</v>
      </c>
      <c r="I1086" s="256" t="s">
        <v>484</v>
      </c>
      <c r="J1086" s="256" t="s">
        <v>2541</v>
      </c>
      <c r="K1086" s="257" t="s">
        <v>8018</v>
      </c>
      <c r="L1086" s="256" t="s">
        <v>2542</v>
      </c>
    </row>
    <row r="1087" spans="1:12" x14ac:dyDescent="0.25">
      <c r="A1087" s="256" t="s">
        <v>2552</v>
      </c>
      <c r="B1087" s="256" t="s">
        <v>2553</v>
      </c>
      <c r="C1087" s="256" t="s">
        <v>2557</v>
      </c>
      <c r="D1087" s="256" t="s">
        <v>3184</v>
      </c>
      <c r="E1087" s="257" t="s">
        <v>2540</v>
      </c>
      <c r="F1087" s="256" t="s">
        <v>2540</v>
      </c>
      <c r="G1087" s="256">
        <v>93269</v>
      </c>
      <c r="H1087" s="256" t="s">
        <v>896</v>
      </c>
      <c r="I1087" s="256" t="s">
        <v>484</v>
      </c>
      <c r="J1087" s="256" t="s">
        <v>2541</v>
      </c>
      <c r="K1087" s="257" t="s">
        <v>4723</v>
      </c>
      <c r="L1087" s="256" t="s">
        <v>2542</v>
      </c>
    </row>
    <row r="1088" spans="1:12" x14ac:dyDescent="0.25">
      <c r="A1088" s="256" t="s">
        <v>2552</v>
      </c>
      <c r="B1088" s="256" t="s">
        <v>2553</v>
      </c>
      <c r="C1088" s="256" t="s">
        <v>2557</v>
      </c>
      <c r="D1088" s="256" t="s">
        <v>3184</v>
      </c>
      <c r="E1088" s="257" t="s">
        <v>2540</v>
      </c>
      <c r="F1088" s="256" t="s">
        <v>2540</v>
      </c>
      <c r="G1088" s="256">
        <v>93270</v>
      </c>
      <c r="H1088" s="256" t="s">
        <v>897</v>
      </c>
      <c r="I1088" s="256" t="s">
        <v>484</v>
      </c>
      <c r="J1088" s="256" t="s">
        <v>2541</v>
      </c>
      <c r="K1088" s="257" t="s">
        <v>14533</v>
      </c>
      <c r="L1088" s="256" t="s">
        <v>2542</v>
      </c>
    </row>
    <row r="1089" spans="1:12" x14ac:dyDescent="0.25">
      <c r="A1089" s="256" t="s">
        <v>2552</v>
      </c>
      <c r="B1089" s="256" t="s">
        <v>2553</v>
      </c>
      <c r="C1089" s="256" t="s">
        <v>2557</v>
      </c>
      <c r="D1089" s="256" t="s">
        <v>3184</v>
      </c>
      <c r="E1089" s="257" t="s">
        <v>2540</v>
      </c>
      <c r="F1089" s="256" t="s">
        <v>2540</v>
      </c>
      <c r="G1089" s="256">
        <v>93271</v>
      </c>
      <c r="H1089" s="256" t="s">
        <v>898</v>
      </c>
      <c r="I1089" s="256" t="s">
        <v>484</v>
      </c>
      <c r="J1089" s="256" t="s">
        <v>2545</v>
      </c>
      <c r="K1089" s="257" t="s">
        <v>4841</v>
      </c>
      <c r="L1089" s="256" t="s">
        <v>2542</v>
      </c>
    </row>
    <row r="1090" spans="1:12" x14ac:dyDescent="0.25">
      <c r="A1090" s="256" t="s">
        <v>2552</v>
      </c>
      <c r="B1090" s="256" t="s">
        <v>2553</v>
      </c>
      <c r="C1090" s="256" t="s">
        <v>2557</v>
      </c>
      <c r="D1090" s="256" t="s">
        <v>3184</v>
      </c>
      <c r="E1090" s="257" t="s">
        <v>2540</v>
      </c>
      <c r="F1090" s="256" t="s">
        <v>2540</v>
      </c>
      <c r="G1090" s="256">
        <v>93277</v>
      </c>
      <c r="H1090" s="256" t="s">
        <v>899</v>
      </c>
      <c r="I1090" s="256" t="s">
        <v>484</v>
      </c>
      <c r="J1090" s="256" t="s">
        <v>2541</v>
      </c>
      <c r="K1090" s="257" t="s">
        <v>4844</v>
      </c>
      <c r="L1090" s="256" t="s">
        <v>2542</v>
      </c>
    </row>
    <row r="1091" spans="1:12" x14ac:dyDescent="0.25">
      <c r="A1091" s="256" t="s">
        <v>2552</v>
      </c>
      <c r="B1091" s="256" t="s">
        <v>2553</v>
      </c>
      <c r="C1091" s="256" t="s">
        <v>2557</v>
      </c>
      <c r="D1091" s="256" t="s">
        <v>3184</v>
      </c>
      <c r="E1091" s="257" t="s">
        <v>2540</v>
      </c>
      <c r="F1091" s="256" t="s">
        <v>2540</v>
      </c>
      <c r="G1091" s="256">
        <v>93278</v>
      </c>
      <c r="H1091" s="256" t="s">
        <v>900</v>
      </c>
      <c r="I1091" s="256" t="s">
        <v>484</v>
      </c>
      <c r="J1091" s="256" t="s">
        <v>2541</v>
      </c>
      <c r="K1091" s="257" t="s">
        <v>4787</v>
      </c>
      <c r="L1091" s="256" t="s">
        <v>2542</v>
      </c>
    </row>
    <row r="1092" spans="1:12" x14ac:dyDescent="0.25">
      <c r="A1092" s="256" t="s">
        <v>2552</v>
      </c>
      <c r="B1092" s="256" t="s">
        <v>2553</v>
      </c>
      <c r="C1092" s="256" t="s">
        <v>2557</v>
      </c>
      <c r="D1092" s="256" t="s">
        <v>3184</v>
      </c>
      <c r="E1092" s="257" t="s">
        <v>2540</v>
      </c>
      <c r="F1092" s="256" t="s">
        <v>2540</v>
      </c>
      <c r="G1092" s="256">
        <v>93279</v>
      </c>
      <c r="H1092" s="256" t="s">
        <v>901</v>
      </c>
      <c r="I1092" s="256" t="s">
        <v>484</v>
      </c>
      <c r="J1092" s="256" t="s">
        <v>2541</v>
      </c>
      <c r="K1092" s="257" t="s">
        <v>4737</v>
      </c>
      <c r="L1092" s="256" t="s">
        <v>2542</v>
      </c>
    </row>
    <row r="1093" spans="1:12" x14ac:dyDescent="0.25">
      <c r="A1093" s="256" t="s">
        <v>2552</v>
      </c>
      <c r="B1093" s="256" t="s">
        <v>2553</v>
      </c>
      <c r="C1093" s="256" t="s">
        <v>2557</v>
      </c>
      <c r="D1093" s="256" t="s">
        <v>3184</v>
      </c>
      <c r="E1093" s="257" t="s">
        <v>2540</v>
      </c>
      <c r="F1093" s="256" t="s">
        <v>2540</v>
      </c>
      <c r="G1093" s="256">
        <v>93280</v>
      </c>
      <c r="H1093" s="256" t="s">
        <v>902</v>
      </c>
      <c r="I1093" s="256" t="s">
        <v>484</v>
      </c>
      <c r="J1093" s="256" t="s">
        <v>2545</v>
      </c>
      <c r="K1093" s="257" t="s">
        <v>5207</v>
      </c>
      <c r="L1093" s="256" t="s">
        <v>2542</v>
      </c>
    </row>
    <row r="1094" spans="1:12" x14ac:dyDescent="0.25">
      <c r="A1094" s="256" t="s">
        <v>2552</v>
      </c>
      <c r="B1094" s="256" t="s">
        <v>2553</v>
      </c>
      <c r="C1094" s="256" t="s">
        <v>2557</v>
      </c>
      <c r="D1094" s="256" t="s">
        <v>3184</v>
      </c>
      <c r="E1094" s="257" t="s">
        <v>2540</v>
      </c>
      <c r="F1094" s="256" t="s">
        <v>2540</v>
      </c>
      <c r="G1094" s="256">
        <v>93283</v>
      </c>
      <c r="H1094" s="256" t="s">
        <v>903</v>
      </c>
      <c r="I1094" s="256" t="s">
        <v>484</v>
      </c>
      <c r="J1094" s="256" t="s">
        <v>2541</v>
      </c>
      <c r="K1094" s="257" t="s">
        <v>14534</v>
      </c>
      <c r="L1094" s="256" t="s">
        <v>2542</v>
      </c>
    </row>
    <row r="1095" spans="1:12" x14ac:dyDescent="0.25">
      <c r="A1095" s="256" t="s">
        <v>2552</v>
      </c>
      <c r="B1095" s="256" t="s">
        <v>2553</v>
      </c>
      <c r="C1095" s="256" t="s">
        <v>2557</v>
      </c>
      <c r="D1095" s="256" t="s">
        <v>3184</v>
      </c>
      <c r="E1095" s="257" t="s">
        <v>2540</v>
      </c>
      <c r="F1095" s="256" t="s">
        <v>2540</v>
      </c>
      <c r="G1095" s="256">
        <v>93284</v>
      </c>
      <c r="H1095" s="256" t="s">
        <v>904</v>
      </c>
      <c r="I1095" s="256" t="s">
        <v>484</v>
      </c>
      <c r="J1095" s="256" t="s">
        <v>2541</v>
      </c>
      <c r="K1095" s="257" t="s">
        <v>5172</v>
      </c>
      <c r="L1095" s="256" t="s">
        <v>2542</v>
      </c>
    </row>
    <row r="1096" spans="1:12" x14ac:dyDescent="0.25">
      <c r="A1096" s="256" t="s">
        <v>2552</v>
      </c>
      <c r="B1096" s="256" t="s">
        <v>2553</v>
      </c>
      <c r="C1096" s="256" t="s">
        <v>2557</v>
      </c>
      <c r="D1096" s="256" t="s">
        <v>3184</v>
      </c>
      <c r="E1096" s="257" t="s">
        <v>2540</v>
      </c>
      <c r="F1096" s="256" t="s">
        <v>2540</v>
      </c>
      <c r="G1096" s="256">
        <v>93285</v>
      </c>
      <c r="H1096" s="256" t="s">
        <v>905</v>
      </c>
      <c r="I1096" s="256" t="s">
        <v>484</v>
      </c>
      <c r="J1096" s="256" t="s">
        <v>2541</v>
      </c>
      <c r="K1096" s="257" t="s">
        <v>14535</v>
      </c>
      <c r="L1096" s="256" t="s">
        <v>2542</v>
      </c>
    </row>
    <row r="1097" spans="1:12" x14ac:dyDescent="0.25">
      <c r="A1097" s="256" t="s">
        <v>2552</v>
      </c>
      <c r="B1097" s="256" t="s">
        <v>2553</v>
      </c>
      <c r="C1097" s="256" t="s">
        <v>2557</v>
      </c>
      <c r="D1097" s="256" t="s">
        <v>3184</v>
      </c>
      <c r="E1097" s="257" t="s">
        <v>2540</v>
      </c>
      <c r="F1097" s="256" t="s">
        <v>2540</v>
      </c>
      <c r="G1097" s="256">
        <v>93286</v>
      </c>
      <c r="H1097" s="256" t="s">
        <v>906</v>
      </c>
      <c r="I1097" s="256" t="s">
        <v>484</v>
      </c>
      <c r="J1097" s="256" t="s">
        <v>2545</v>
      </c>
      <c r="K1097" s="257" t="s">
        <v>5472</v>
      </c>
      <c r="L1097" s="256" t="s">
        <v>2542</v>
      </c>
    </row>
    <row r="1098" spans="1:12" x14ac:dyDescent="0.25">
      <c r="A1098" s="256" t="s">
        <v>2552</v>
      </c>
      <c r="B1098" s="256" t="s">
        <v>2553</v>
      </c>
      <c r="C1098" s="256" t="s">
        <v>2557</v>
      </c>
      <c r="D1098" s="256" t="s">
        <v>3184</v>
      </c>
      <c r="E1098" s="257" t="s">
        <v>2540</v>
      </c>
      <c r="F1098" s="256" t="s">
        <v>2540</v>
      </c>
      <c r="G1098" s="256">
        <v>93296</v>
      </c>
      <c r="H1098" s="256" t="s">
        <v>907</v>
      </c>
      <c r="I1098" s="256" t="s">
        <v>484</v>
      </c>
      <c r="J1098" s="256" t="s">
        <v>2541</v>
      </c>
      <c r="K1098" s="257" t="s">
        <v>13214</v>
      </c>
      <c r="L1098" s="256" t="s">
        <v>2542</v>
      </c>
    </row>
    <row r="1099" spans="1:12" x14ac:dyDescent="0.25">
      <c r="A1099" s="256" t="s">
        <v>2552</v>
      </c>
      <c r="B1099" s="256" t="s">
        <v>2553</v>
      </c>
      <c r="C1099" s="256" t="s">
        <v>2557</v>
      </c>
      <c r="D1099" s="256" t="s">
        <v>3184</v>
      </c>
      <c r="E1099" s="257" t="s">
        <v>2540</v>
      </c>
      <c r="F1099" s="256" t="s">
        <v>2540</v>
      </c>
      <c r="G1099" s="256">
        <v>93397</v>
      </c>
      <c r="H1099" s="256" t="s">
        <v>908</v>
      </c>
      <c r="I1099" s="256" t="s">
        <v>484</v>
      </c>
      <c r="J1099" s="256" t="s">
        <v>2541</v>
      </c>
      <c r="K1099" s="257" t="s">
        <v>5407</v>
      </c>
      <c r="L1099" s="256" t="s">
        <v>2542</v>
      </c>
    </row>
    <row r="1100" spans="1:12" x14ac:dyDescent="0.25">
      <c r="A1100" s="256" t="s">
        <v>2552</v>
      </c>
      <c r="B1100" s="256" t="s">
        <v>2553</v>
      </c>
      <c r="C1100" s="256" t="s">
        <v>2557</v>
      </c>
      <c r="D1100" s="256" t="s">
        <v>3184</v>
      </c>
      <c r="E1100" s="257" t="s">
        <v>2540</v>
      </c>
      <c r="F1100" s="256" t="s">
        <v>2540</v>
      </c>
      <c r="G1100" s="256">
        <v>93398</v>
      </c>
      <c r="H1100" s="256" t="s">
        <v>909</v>
      </c>
      <c r="I1100" s="256" t="s">
        <v>484</v>
      </c>
      <c r="J1100" s="256" t="s">
        <v>2541</v>
      </c>
      <c r="K1100" s="257" t="s">
        <v>13156</v>
      </c>
      <c r="L1100" s="256" t="s">
        <v>2542</v>
      </c>
    </row>
    <row r="1101" spans="1:12" x14ac:dyDescent="0.25">
      <c r="A1101" s="256" t="s">
        <v>2552</v>
      </c>
      <c r="B1101" s="256" t="s">
        <v>2553</v>
      </c>
      <c r="C1101" s="256" t="s">
        <v>2557</v>
      </c>
      <c r="D1101" s="256" t="s">
        <v>3184</v>
      </c>
      <c r="E1101" s="257" t="s">
        <v>2540</v>
      </c>
      <c r="F1101" s="256" t="s">
        <v>2540</v>
      </c>
      <c r="G1101" s="256">
        <v>93399</v>
      </c>
      <c r="H1101" s="256" t="s">
        <v>910</v>
      </c>
      <c r="I1101" s="256" t="s">
        <v>484</v>
      </c>
      <c r="J1101" s="256" t="s">
        <v>2541</v>
      </c>
      <c r="K1101" s="257" t="s">
        <v>14536</v>
      </c>
      <c r="L1101" s="256" t="s">
        <v>2542</v>
      </c>
    </row>
    <row r="1102" spans="1:12" x14ac:dyDescent="0.25">
      <c r="A1102" s="256" t="s">
        <v>2552</v>
      </c>
      <c r="B1102" s="256" t="s">
        <v>2553</v>
      </c>
      <c r="C1102" s="256" t="s">
        <v>2557</v>
      </c>
      <c r="D1102" s="256" t="s">
        <v>3184</v>
      </c>
      <c r="E1102" s="257" t="s">
        <v>2540</v>
      </c>
      <c r="F1102" s="256" t="s">
        <v>2540</v>
      </c>
      <c r="G1102" s="256">
        <v>93400</v>
      </c>
      <c r="H1102" s="256" t="s">
        <v>911</v>
      </c>
      <c r="I1102" s="256" t="s">
        <v>484</v>
      </c>
      <c r="J1102" s="256" t="s">
        <v>2541</v>
      </c>
      <c r="K1102" s="257" t="s">
        <v>14537</v>
      </c>
      <c r="L1102" s="256" t="s">
        <v>2542</v>
      </c>
    </row>
    <row r="1103" spans="1:12" x14ac:dyDescent="0.25">
      <c r="A1103" s="256" t="s">
        <v>2552</v>
      </c>
      <c r="B1103" s="256" t="s">
        <v>2553</v>
      </c>
      <c r="C1103" s="256" t="s">
        <v>2557</v>
      </c>
      <c r="D1103" s="256" t="s">
        <v>3184</v>
      </c>
      <c r="E1103" s="257" t="s">
        <v>2540</v>
      </c>
      <c r="F1103" s="256" t="s">
        <v>2540</v>
      </c>
      <c r="G1103" s="256">
        <v>93401</v>
      </c>
      <c r="H1103" s="256" t="s">
        <v>912</v>
      </c>
      <c r="I1103" s="256" t="s">
        <v>484</v>
      </c>
      <c r="J1103" s="256" t="s">
        <v>2556</v>
      </c>
      <c r="K1103" s="257" t="s">
        <v>14386</v>
      </c>
      <c r="L1103" s="256" t="s">
        <v>2542</v>
      </c>
    </row>
    <row r="1104" spans="1:12" x14ac:dyDescent="0.25">
      <c r="A1104" s="256" t="s">
        <v>2552</v>
      </c>
      <c r="B1104" s="256" t="s">
        <v>2553</v>
      </c>
      <c r="C1104" s="256" t="s">
        <v>2557</v>
      </c>
      <c r="D1104" s="256" t="s">
        <v>3184</v>
      </c>
      <c r="E1104" s="257" t="s">
        <v>2540</v>
      </c>
      <c r="F1104" s="256" t="s">
        <v>2540</v>
      </c>
      <c r="G1104" s="256">
        <v>93404</v>
      </c>
      <c r="H1104" s="256" t="s">
        <v>3037</v>
      </c>
      <c r="I1104" s="256" t="s">
        <v>484</v>
      </c>
      <c r="J1104" s="256" t="s">
        <v>2541</v>
      </c>
      <c r="K1104" s="257" t="s">
        <v>5461</v>
      </c>
      <c r="L1104" s="256" t="s">
        <v>2542</v>
      </c>
    </row>
    <row r="1105" spans="1:12" x14ac:dyDescent="0.25">
      <c r="A1105" s="256" t="s">
        <v>2552</v>
      </c>
      <c r="B1105" s="256" t="s">
        <v>2553</v>
      </c>
      <c r="C1105" s="256" t="s">
        <v>2557</v>
      </c>
      <c r="D1105" s="256" t="s">
        <v>3184</v>
      </c>
      <c r="E1105" s="257" t="s">
        <v>2540</v>
      </c>
      <c r="F1105" s="256" t="s">
        <v>2540</v>
      </c>
      <c r="G1105" s="256">
        <v>93405</v>
      </c>
      <c r="H1105" s="256" t="s">
        <v>3038</v>
      </c>
      <c r="I1105" s="256" t="s">
        <v>484</v>
      </c>
      <c r="J1105" s="256" t="s">
        <v>2541</v>
      </c>
      <c r="K1105" s="257" t="s">
        <v>14421</v>
      </c>
      <c r="L1105" s="256" t="s">
        <v>2542</v>
      </c>
    </row>
    <row r="1106" spans="1:12" x14ac:dyDescent="0.25">
      <c r="A1106" s="256" t="s">
        <v>2552</v>
      </c>
      <c r="B1106" s="256" t="s">
        <v>2553</v>
      </c>
      <c r="C1106" s="256" t="s">
        <v>2557</v>
      </c>
      <c r="D1106" s="256" t="s">
        <v>3184</v>
      </c>
      <c r="E1106" s="257" t="s">
        <v>2540</v>
      </c>
      <c r="F1106" s="256" t="s">
        <v>2540</v>
      </c>
      <c r="G1106" s="256">
        <v>93406</v>
      </c>
      <c r="H1106" s="256" t="s">
        <v>3039</v>
      </c>
      <c r="I1106" s="256" t="s">
        <v>484</v>
      </c>
      <c r="J1106" s="256" t="s">
        <v>2541</v>
      </c>
      <c r="K1106" s="257" t="s">
        <v>14538</v>
      </c>
      <c r="L1106" s="256" t="s">
        <v>2542</v>
      </c>
    </row>
    <row r="1107" spans="1:12" x14ac:dyDescent="0.25">
      <c r="A1107" s="256" t="s">
        <v>2552</v>
      </c>
      <c r="B1107" s="256" t="s">
        <v>2553</v>
      </c>
      <c r="C1107" s="256" t="s">
        <v>2557</v>
      </c>
      <c r="D1107" s="256" t="s">
        <v>3184</v>
      </c>
      <c r="E1107" s="257" t="s">
        <v>2540</v>
      </c>
      <c r="F1107" s="256" t="s">
        <v>2540</v>
      </c>
      <c r="G1107" s="256">
        <v>93407</v>
      </c>
      <c r="H1107" s="256" t="s">
        <v>3040</v>
      </c>
      <c r="I1107" s="256" t="s">
        <v>484</v>
      </c>
      <c r="J1107" s="256" t="s">
        <v>2556</v>
      </c>
      <c r="K1107" s="257" t="s">
        <v>14414</v>
      </c>
      <c r="L1107" s="256" t="s">
        <v>2542</v>
      </c>
    </row>
    <row r="1108" spans="1:12" x14ac:dyDescent="0.25">
      <c r="A1108" s="256" t="s">
        <v>2552</v>
      </c>
      <c r="B1108" s="256" t="s">
        <v>2553</v>
      </c>
      <c r="C1108" s="256" t="s">
        <v>2557</v>
      </c>
      <c r="D1108" s="256" t="s">
        <v>3184</v>
      </c>
      <c r="E1108" s="257" t="s">
        <v>2540</v>
      </c>
      <c r="F1108" s="256" t="s">
        <v>2540</v>
      </c>
      <c r="G1108" s="256">
        <v>93411</v>
      </c>
      <c r="H1108" s="256" t="s">
        <v>913</v>
      </c>
      <c r="I1108" s="256" t="s">
        <v>484</v>
      </c>
      <c r="J1108" s="256" t="s">
        <v>2541</v>
      </c>
      <c r="K1108" s="257" t="s">
        <v>8227</v>
      </c>
      <c r="L1108" s="256" t="s">
        <v>2542</v>
      </c>
    </row>
    <row r="1109" spans="1:12" x14ac:dyDescent="0.25">
      <c r="A1109" s="256" t="s">
        <v>2552</v>
      </c>
      <c r="B1109" s="256" t="s">
        <v>2553</v>
      </c>
      <c r="C1109" s="256" t="s">
        <v>2557</v>
      </c>
      <c r="D1109" s="256" t="s">
        <v>3184</v>
      </c>
      <c r="E1109" s="257" t="s">
        <v>2540</v>
      </c>
      <c r="F1109" s="256" t="s">
        <v>2540</v>
      </c>
      <c r="G1109" s="256">
        <v>93412</v>
      </c>
      <c r="H1109" s="256" t="s">
        <v>914</v>
      </c>
      <c r="I1109" s="256" t="s">
        <v>484</v>
      </c>
      <c r="J1109" s="256" t="s">
        <v>2541</v>
      </c>
      <c r="K1109" s="257" t="s">
        <v>4834</v>
      </c>
      <c r="L1109" s="256" t="s">
        <v>2542</v>
      </c>
    </row>
    <row r="1110" spans="1:12" x14ac:dyDescent="0.25">
      <c r="A1110" s="256" t="s">
        <v>2552</v>
      </c>
      <c r="B1110" s="256" t="s">
        <v>2553</v>
      </c>
      <c r="C1110" s="256" t="s">
        <v>2557</v>
      </c>
      <c r="D1110" s="256" t="s">
        <v>3184</v>
      </c>
      <c r="E1110" s="257" t="s">
        <v>2540</v>
      </c>
      <c r="F1110" s="256" t="s">
        <v>2540</v>
      </c>
      <c r="G1110" s="256">
        <v>93413</v>
      </c>
      <c r="H1110" s="256" t="s">
        <v>915</v>
      </c>
      <c r="I1110" s="256" t="s">
        <v>484</v>
      </c>
      <c r="J1110" s="256" t="s">
        <v>2541</v>
      </c>
      <c r="K1110" s="257" t="s">
        <v>4842</v>
      </c>
      <c r="L1110" s="256" t="s">
        <v>2542</v>
      </c>
    </row>
    <row r="1111" spans="1:12" x14ac:dyDescent="0.25">
      <c r="A1111" s="256" t="s">
        <v>2552</v>
      </c>
      <c r="B1111" s="256" t="s">
        <v>2553</v>
      </c>
      <c r="C1111" s="256" t="s">
        <v>2557</v>
      </c>
      <c r="D1111" s="256" t="s">
        <v>3184</v>
      </c>
      <c r="E1111" s="257" t="s">
        <v>2540</v>
      </c>
      <c r="F1111" s="256" t="s">
        <v>2540</v>
      </c>
      <c r="G1111" s="256">
        <v>93414</v>
      </c>
      <c r="H1111" s="256" t="s">
        <v>916</v>
      </c>
      <c r="I1111" s="256" t="s">
        <v>484</v>
      </c>
      <c r="J1111" s="256" t="s">
        <v>2556</v>
      </c>
      <c r="K1111" s="257" t="s">
        <v>14539</v>
      </c>
      <c r="L1111" s="256" t="s">
        <v>2542</v>
      </c>
    </row>
    <row r="1112" spans="1:12" x14ac:dyDescent="0.25">
      <c r="A1112" s="256" t="s">
        <v>2552</v>
      </c>
      <c r="B1112" s="256" t="s">
        <v>2553</v>
      </c>
      <c r="C1112" s="256" t="s">
        <v>2557</v>
      </c>
      <c r="D1112" s="256" t="s">
        <v>3184</v>
      </c>
      <c r="E1112" s="257" t="s">
        <v>2540</v>
      </c>
      <c r="F1112" s="256" t="s">
        <v>2540</v>
      </c>
      <c r="G1112" s="256">
        <v>93417</v>
      </c>
      <c r="H1112" s="256" t="s">
        <v>917</v>
      </c>
      <c r="I1112" s="256" t="s">
        <v>484</v>
      </c>
      <c r="J1112" s="256" t="s">
        <v>2541</v>
      </c>
      <c r="K1112" s="257" t="s">
        <v>5192</v>
      </c>
      <c r="L1112" s="256" t="s">
        <v>2542</v>
      </c>
    </row>
    <row r="1113" spans="1:12" x14ac:dyDescent="0.25">
      <c r="A1113" s="256" t="s">
        <v>2552</v>
      </c>
      <c r="B1113" s="256" t="s">
        <v>2553</v>
      </c>
      <c r="C1113" s="256" t="s">
        <v>2557</v>
      </c>
      <c r="D1113" s="256" t="s">
        <v>3184</v>
      </c>
      <c r="E1113" s="257" t="s">
        <v>2540</v>
      </c>
      <c r="F1113" s="256" t="s">
        <v>2540</v>
      </c>
      <c r="G1113" s="256">
        <v>93418</v>
      </c>
      <c r="H1113" s="256" t="s">
        <v>918</v>
      </c>
      <c r="I1113" s="256" t="s">
        <v>484</v>
      </c>
      <c r="J1113" s="256" t="s">
        <v>2541</v>
      </c>
      <c r="K1113" s="257" t="s">
        <v>4743</v>
      </c>
      <c r="L1113" s="256" t="s">
        <v>2542</v>
      </c>
    </row>
    <row r="1114" spans="1:12" x14ac:dyDescent="0.25">
      <c r="A1114" s="256" t="s">
        <v>2552</v>
      </c>
      <c r="B1114" s="256" t="s">
        <v>2553</v>
      </c>
      <c r="C1114" s="256" t="s">
        <v>2557</v>
      </c>
      <c r="D1114" s="256" t="s">
        <v>3184</v>
      </c>
      <c r="E1114" s="257" t="s">
        <v>2540</v>
      </c>
      <c r="F1114" s="256" t="s">
        <v>2540</v>
      </c>
      <c r="G1114" s="256">
        <v>93419</v>
      </c>
      <c r="H1114" s="256" t="s">
        <v>919</v>
      </c>
      <c r="I1114" s="256" t="s">
        <v>484</v>
      </c>
      <c r="J1114" s="256" t="s">
        <v>2541</v>
      </c>
      <c r="K1114" s="257" t="s">
        <v>5429</v>
      </c>
      <c r="L1114" s="256" t="s">
        <v>2542</v>
      </c>
    </row>
    <row r="1115" spans="1:12" x14ac:dyDescent="0.25">
      <c r="A1115" s="256" t="s">
        <v>2552</v>
      </c>
      <c r="B1115" s="256" t="s">
        <v>2553</v>
      </c>
      <c r="C1115" s="256" t="s">
        <v>2557</v>
      </c>
      <c r="D1115" s="256" t="s">
        <v>3184</v>
      </c>
      <c r="E1115" s="257" t="s">
        <v>2540</v>
      </c>
      <c r="F1115" s="256" t="s">
        <v>2540</v>
      </c>
      <c r="G1115" s="256">
        <v>93420</v>
      </c>
      <c r="H1115" s="256" t="s">
        <v>920</v>
      </c>
      <c r="I1115" s="256" t="s">
        <v>484</v>
      </c>
      <c r="J1115" s="256" t="s">
        <v>2556</v>
      </c>
      <c r="K1115" s="257" t="s">
        <v>14540</v>
      </c>
      <c r="L1115" s="256" t="s">
        <v>2542</v>
      </c>
    </row>
    <row r="1116" spans="1:12" x14ac:dyDescent="0.25">
      <c r="A1116" s="256" t="s">
        <v>2552</v>
      </c>
      <c r="B1116" s="256" t="s">
        <v>2553</v>
      </c>
      <c r="C1116" s="256" t="s">
        <v>2557</v>
      </c>
      <c r="D1116" s="256" t="s">
        <v>3184</v>
      </c>
      <c r="E1116" s="257" t="s">
        <v>2540</v>
      </c>
      <c r="F1116" s="256" t="s">
        <v>2540</v>
      </c>
      <c r="G1116" s="256">
        <v>93423</v>
      </c>
      <c r="H1116" s="256" t="s">
        <v>921</v>
      </c>
      <c r="I1116" s="256" t="s">
        <v>484</v>
      </c>
      <c r="J1116" s="256" t="s">
        <v>2541</v>
      </c>
      <c r="K1116" s="257" t="s">
        <v>5419</v>
      </c>
      <c r="L1116" s="256" t="s">
        <v>2542</v>
      </c>
    </row>
    <row r="1117" spans="1:12" x14ac:dyDescent="0.25">
      <c r="A1117" s="256" t="s">
        <v>2552</v>
      </c>
      <c r="B1117" s="256" t="s">
        <v>2553</v>
      </c>
      <c r="C1117" s="256" t="s">
        <v>2557</v>
      </c>
      <c r="D1117" s="256" t="s">
        <v>3184</v>
      </c>
      <c r="E1117" s="257" t="s">
        <v>2540</v>
      </c>
      <c r="F1117" s="256" t="s">
        <v>2540</v>
      </c>
      <c r="G1117" s="256">
        <v>93424</v>
      </c>
      <c r="H1117" s="256" t="s">
        <v>922</v>
      </c>
      <c r="I1117" s="256" t="s">
        <v>484</v>
      </c>
      <c r="J1117" s="256" t="s">
        <v>2541</v>
      </c>
      <c r="K1117" s="257" t="s">
        <v>5410</v>
      </c>
      <c r="L1117" s="256" t="s">
        <v>2542</v>
      </c>
    </row>
    <row r="1118" spans="1:12" x14ac:dyDescent="0.25">
      <c r="A1118" s="256" t="s">
        <v>2552</v>
      </c>
      <c r="B1118" s="256" t="s">
        <v>2553</v>
      </c>
      <c r="C1118" s="256" t="s">
        <v>2557</v>
      </c>
      <c r="D1118" s="256" t="s">
        <v>3184</v>
      </c>
      <c r="E1118" s="257" t="s">
        <v>2540</v>
      </c>
      <c r="F1118" s="256" t="s">
        <v>2540</v>
      </c>
      <c r="G1118" s="256">
        <v>93425</v>
      </c>
      <c r="H1118" s="256" t="s">
        <v>923</v>
      </c>
      <c r="I1118" s="256" t="s">
        <v>484</v>
      </c>
      <c r="J1118" s="256" t="s">
        <v>2541</v>
      </c>
      <c r="K1118" s="257" t="s">
        <v>4878</v>
      </c>
      <c r="L1118" s="256" t="s">
        <v>2542</v>
      </c>
    </row>
    <row r="1119" spans="1:12" x14ac:dyDescent="0.25">
      <c r="A1119" s="256" t="s">
        <v>2552</v>
      </c>
      <c r="B1119" s="256" t="s">
        <v>2553</v>
      </c>
      <c r="C1119" s="256" t="s">
        <v>2557</v>
      </c>
      <c r="D1119" s="256" t="s">
        <v>3184</v>
      </c>
      <c r="E1119" s="257" t="s">
        <v>2540</v>
      </c>
      <c r="F1119" s="256" t="s">
        <v>2540</v>
      </c>
      <c r="G1119" s="256">
        <v>93426</v>
      </c>
      <c r="H1119" s="256" t="s">
        <v>924</v>
      </c>
      <c r="I1119" s="256" t="s">
        <v>484</v>
      </c>
      <c r="J1119" s="256" t="s">
        <v>2556</v>
      </c>
      <c r="K1119" s="257" t="s">
        <v>14541</v>
      </c>
      <c r="L1119" s="256" t="s">
        <v>2542</v>
      </c>
    </row>
    <row r="1120" spans="1:12" x14ac:dyDescent="0.25">
      <c r="A1120" s="256" t="s">
        <v>2552</v>
      </c>
      <c r="B1120" s="256" t="s">
        <v>2553</v>
      </c>
      <c r="C1120" s="256" t="s">
        <v>2557</v>
      </c>
      <c r="D1120" s="256" t="s">
        <v>3184</v>
      </c>
      <c r="E1120" s="257" t="s">
        <v>2540</v>
      </c>
      <c r="F1120" s="256" t="s">
        <v>2540</v>
      </c>
      <c r="G1120" s="256">
        <v>93429</v>
      </c>
      <c r="H1120" s="256" t="s">
        <v>925</v>
      </c>
      <c r="I1120" s="256" t="s">
        <v>484</v>
      </c>
      <c r="J1120" s="256" t="s">
        <v>2541</v>
      </c>
      <c r="K1120" s="257" t="s">
        <v>14542</v>
      </c>
      <c r="L1120" s="256" t="s">
        <v>2542</v>
      </c>
    </row>
    <row r="1121" spans="1:12" x14ac:dyDescent="0.25">
      <c r="A1121" s="256" t="s">
        <v>2552</v>
      </c>
      <c r="B1121" s="256" t="s">
        <v>2553</v>
      </c>
      <c r="C1121" s="256" t="s">
        <v>2557</v>
      </c>
      <c r="D1121" s="256" t="s">
        <v>3184</v>
      </c>
      <c r="E1121" s="257" t="s">
        <v>2540</v>
      </c>
      <c r="F1121" s="256" t="s">
        <v>2540</v>
      </c>
      <c r="G1121" s="256">
        <v>93430</v>
      </c>
      <c r="H1121" s="256" t="s">
        <v>926</v>
      </c>
      <c r="I1121" s="256" t="s">
        <v>484</v>
      </c>
      <c r="J1121" s="256" t="s">
        <v>2541</v>
      </c>
      <c r="K1121" s="257" t="s">
        <v>5226</v>
      </c>
      <c r="L1121" s="256" t="s">
        <v>2542</v>
      </c>
    </row>
    <row r="1122" spans="1:12" x14ac:dyDescent="0.25">
      <c r="A1122" s="256" t="s">
        <v>2552</v>
      </c>
      <c r="B1122" s="256" t="s">
        <v>2553</v>
      </c>
      <c r="C1122" s="256" t="s">
        <v>2557</v>
      </c>
      <c r="D1122" s="256" t="s">
        <v>3184</v>
      </c>
      <c r="E1122" s="257" t="s">
        <v>2540</v>
      </c>
      <c r="F1122" s="256" t="s">
        <v>2540</v>
      </c>
      <c r="G1122" s="256">
        <v>93431</v>
      </c>
      <c r="H1122" s="256" t="s">
        <v>927</v>
      </c>
      <c r="I1122" s="256" t="s">
        <v>484</v>
      </c>
      <c r="J1122" s="256" t="s">
        <v>2541</v>
      </c>
      <c r="K1122" s="257" t="s">
        <v>14543</v>
      </c>
      <c r="L1122" s="256" t="s">
        <v>2542</v>
      </c>
    </row>
    <row r="1123" spans="1:12" x14ac:dyDescent="0.25">
      <c r="A1123" s="256" t="s">
        <v>2552</v>
      </c>
      <c r="B1123" s="256" t="s">
        <v>2553</v>
      </c>
      <c r="C1123" s="256" t="s">
        <v>2557</v>
      </c>
      <c r="D1123" s="256" t="s">
        <v>3184</v>
      </c>
      <c r="E1123" s="257" t="s">
        <v>2540</v>
      </c>
      <c r="F1123" s="256" t="s">
        <v>2540</v>
      </c>
      <c r="G1123" s="256">
        <v>93432</v>
      </c>
      <c r="H1123" s="256" t="s">
        <v>928</v>
      </c>
      <c r="I1123" s="256" t="s">
        <v>484</v>
      </c>
      <c r="J1123" s="256" t="s">
        <v>2556</v>
      </c>
      <c r="K1123" s="257" t="s">
        <v>14544</v>
      </c>
      <c r="L1123" s="256" t="s">
        <v>2542</v>
      </c>
    </row>
    <row r="1124" spans="1:12" x14ac:dyDescent="0.25">
      <c r="A1124" s="256" t="s">
        <v>2552</v>
      </c>
      <c r="B1124" s="256" t="s">
        <v>2553</v>
      </c>
      <c r="C1124" s="256" t="s">
        <v>2557</v>
      </c>
      <c r="D1124" s="256" t="s">
        <v>3184</v>
      </c>
      <c r="E1124" s="257" t="s">
        <v>2540</v>
      </c>
      <c r="F1124" s="256" t="s">
        <v>2540</v>
      </c>
      <c r="G1124" s="256">
        <v>93435</v>
      </c>
      <c r="H1124" s="256" t="s">
        <v>929</v>
      </c>
      <c r="I1124" s="256" t="s">
        <v>484</v>
      </c>
      <c r="J1124" s="256" t="s">
        <v>2541</v>
      </c>
      <c r="K1124" s="257" t="s">
        <v>13683</v>
      </c>
      <c r="L1124" s="256" t="s">
        <v>2542</v>
      </c>
    </row>
    <row r="1125" spans="1:12" x14ac:dyDescent="0.25">
      <c r="A1125" s="256" t="s">
        <v>2552</v>
      </c>
      <c r="B1125" s="256" t="s">
        <v>2553</v>
      </c>
      <c r="C1125" s="256" t="s">
        <v>2557</v>
      </c>
      <c r="D1125" s="256" t="s">
        <v>3184</v>
      </c>
      <c r="E1125" s="257" t="s">
        <v>2540</v>
      </c>
      <c r="F1125" s="256" t="s">
        <v>2540</v>
      </c>
      <c r="G1125" s="256">
        <v>93436</v>
      </c>
      <c r="H1125" s="256" t="s">
        <v>930</v>
      </c>
      <c r="I1125" s="256" t="s">
        <v>484</v>
      </c>
      <c r="J1125" s="256" t="s">
        <v>2541</v>
      </c>
      <c r="K1125" s="257" t="s">
        <v>5115</v>
      </c>
      <c r="L1125" s="256" t="s">
        <v>2542</v>
      </c>
    </row>
    <row r="1126" spans="1:12" x14ac:dyDescent="0.25">
      <c r="A1126" s="256" t="s">
        <v>2552</v>
      </c>
      <c r="B1126" s="256" t="s">
        <v>2553</v>
      </c>
      <c r="C1126" s="256" t="s">
        <v>2557</v>
      </c>
      <c r="D1126" s="256" t="s">
        <v>3184</v>
      </c>
      <c r="E1126" s="257" t="s">
        <v>2540</v>
      </c>
      <c r="F1126" s="256" t="s">
        <v>2540</v>
      </c>
      <c r="G1126" s="256">
        <v>93437</v>
      </c>
      <c r="H1126" s="256" t="s">
        <v>931</v>
      </c>
      <c r="I1126" s="256" t="s">
        <v>484</v>
      </c>
      <c r="J1126" s="256" t="s">
        <v>2541</v>
      </c>
      <c r="K1126" s="257" t="s">
        <v>8161</v>
      </c>
      <c r="L1126" s="256" t="s">
        <v>2542</v>
      </c>
    </row>
    <row r="1127" spans="1:12" x14ac:dyDescent="0.25">
      <c r="A1127" s="256" t="s">
        <v>2552</v>
      </c>
      <c r="B1127" s="256" t="s">
        <v>2553</v>
      </c>
      <c r="C1127" s="256" t="s">
        <v>2557</v>
      </c>
      <c r="D1127" s="256" t="s">
        <v>3184</v>
      </c>
      <c r="E1127" s="257" t="s">
        <v>2540</v>
      </c>
      <c r="F1127" s="256" t="s">
        <v>2540</v>
      </c>
      <c r="G1127" s="256">
        <v>93438</v>
      </c>
      <c r="H1127" s="256" t="s">
        <v>932</v>
      </c>
      <c r="I1127" s="256" t="s">
        <v>484</v>
      </c>
      <c r="J1127" s="256" t="s">
        <v>2556</v>
      </c>
      <c r="K1127" s="257" t="s">
        <v>14545</v>
      </c>
      <c r="L1127" s="256" t="s">
        <v>2542</v>
      </c>
    </row>
    <row r="1128" spans="1:12" x14ac:dyDescent="0.25">
      <c r="A1128" s="256" t="s">
        <v>2552</v>
      </c>
      <c r="B1128" s="256" t="s">
        <v>2553</v>
      </c>
      <c r="C1128" s="256" t="s">
        <v>2557</v>
      </c>
      <c r="D1128" s="256" t="s">
        <v>3184</v>
      </c>
      <c r="E1128" s="257" t="s">
        <v>2540</v>
      </c>
      <c r="F1128" s="256" t="s">
        <v>2540</v>
      </c>
      <c r="G1128" s="256">
        <v>95114</v>
      </c>
      <c r="H1128" s="256" t="s">
        <v>933</v>
      </c>
      <c r="I1128" s="256" t="s">
        <v>484</v>
      </c>
      <c r="J1128" s="256" t="s">
        <v>2541</v>
      </c>
      <c r="K1128" s="257" t="s">
        <v>14546</v>
      </c>
      <c r="L1128" s="256" t="s">
        <v>2542</v>
      </c>
    </row>
    <row r="1129" spans="1:12" x14ac:dyDescent="0.25">
      <c r="A1129" s="256" t="s">
        <v>2552</v>
      </c>
      <c r="B1129" s="256" t="s">
        <v>2553</v>
      </c>
      <c r="C1129" s="256" t="s">
        <v>2557</v>
      </c>
      <c r="D1129" s="256" t="s">
        <v>3184</v>
      </c>
      <c r="E1129" s="257" t="s">
        <v>2540</v>
      </c>
      <c r="F1129" s="256" t="s">
        <v>2540</v>
      </c>
      <c r="G1129" s="256">
        <v>95115</v>
      </c>
      <c r="H1129" s="256" t="s">
        <v>934</v>
      </c>
      <c r="I1129" s="256" t="s">
        <v>484</v>
      </c>
      <c r="J1129" s="256" t="s">
        <v>2541</v>
      </c>
      <c r="K1129" s="257" t="s">
        <v>4760</v>
      </c>
      <c r="L1129" s="256" t="s">
        <v>2542</v>
      </c>
    </row>
    <row r="1130" spans="1:12" x14ac:dyDescent="0.25">
      <c r="A1130" s="256" t="s">
        <v>2552</v>
      </c>
      <c r="B1130" s="256" t="s">
        <v>2553</v>
      </c>
      <c r="C1130" s="256" t="s">
        <v>2557</v>
      </c>
      <c r="D1130" s="256" t="s">
        <v>3184</v>
      </c>
      <c r="E1130" s="257" t="s">
        <v>2540</v>
      </c>
      <c r="F1130" s="256" t="s">
        <v>2540</v>
      </c>
      <c r="G1130" s="256">
        <v>95116</v>
      </c>
      <c r="H1130" s="256" t="s">
        <v>935</v>
      </c>
      <c r="I1130" s="256" t="s">
        <v>484</v>
      </c>
      <c r="J1130" s="256" t="s">
        <v>2541</v>
      </c>
      <c r="K1130" s="257" t="s">
        <v>4851</v>
      </c>
      <c r="L1130" s="256" t="s">
        <v>2542</v>
      </c>
    </row>
    <row r="1131" spans="1:12" x14ac:dyDescent="0.25">
      <c r="A1131" s="256" t="s">
        <v>2552</v>
      </c>
      <c r="B1131" s="256" t="s">
        <v>2553</v>
      </c>
      <c r="C1131" s="256" t="s">
        <v>2557</v>
      </c>
      <c r="D1131" s="256" t="s">
        <v>3184</v>
      </c>
      <c r="E1131" s="257" t="s">
        <v>2540</v>
      </c>
      <c r="F1131" s="256" t="s">
        <v>2540</v>
      </c>
      <c r="G1131" s="256">
        <v>95117</v>
      </c>
      <c r="H1131" s="256" t="s">
        <v>936</v>
      </c>
      <c r="I1131" s="256" t="s">
        <v>484</v>
      </c>
      <c r="J1131" s="256" t="s">
        <v>2541</v>
      </c>
      <c r="K1131" s="257" t="s">
        <v>4852</v>
      </c>
      <c r="L1131" s="256" t="s">
        <v>2542</v>
      </c>
    </row>
    <row r="1132" spans="1:12" x14ac:dyDescent="0.25">
      <c r="A1132" s="256" t="s">
        <v>2552</v>
      </c>
      <c r="B1132" s="256" t="s">
        <v>2553</v>
      </c>
      <c r="C1132" s="256" t="s">
        <v>2557</v>
      </c>
      <c r="D1132" s="256" t="s">
        <v>3184</v>
      </c>
      <c r="E1132" s="257" t="s">
        <v>2540</v>
      </c>
      <c r="F1132" s="256" t="s">
        <v>2540</v>
      </c>
      <c r="G1132" s="256">
        <v>95118</v>
      </c>
      <c r="H1132" s="256" t="s">
        <v>937</v>
      </c>
      <c r="I1132" s="256" t="s">
        <v>484</v>
      </c>
      <c r="J1132" s="256" t="s">
        <v>2541</v>
      </c>
      <c r="K1132" s="257" t="s">
        <v>14547</v>
      </c>
      <c r="L1132" s="256" t="s">
        <v>2542</v>
      </c>
    </row>
    <row r="1133" spans="1:12" x14ac:dyDescent="0.25">
      <c r="A1133" s="256" t="s">
        <v>2552</v>
      </c>
      <c r="B1133" s="256" t="s">
        <v>2553</v>
      </c>
      <c r="C1133" s="256" t="s">
        <v>2557</v>
      </c>
      <c r="D1133" s="256" t="s">
        <v>3184</v>
      </c>
      <c r="E1133" s="257" t="s">
        <v>2540</v>
      </c>
      <c r="F1133" s="256" t="s">
        <v>2540</v>
      </c>
      <c r="G1133" s="256">
        <v>95119</v>
      </c>
      <c r="H1133" s="256" t="s">
        <v>938</v>
      </c>
      <c r="I1133" s="256" t="s">
        <v>484</v>
      </c>
      <c r="J1133" s="256" t="s">
        <v>2541</v>
      </c>
      <c r="K1133" s="257" t="s">
        <v>6472</v>
      </c>
      <c r="L1133" s="256" t="s">
        <v>2542</v>
      </c>
    </row>
    <row r="1134" spans="1:12" x14ac:dyDescent="0.25">
      <c r="A1134" s="256" t="s">
        <v>2552</v>
      </c>
      <c r="B1134" s="256" t="s">
        <v>2553</v>
      </c>
      <c r="C1134" s="256" t="s">
        <v>2557</v>
      </c>
      <c r="D1134" s="256" t="s">
        <v>3184</v>
      </c>
      <c r="E1134" s="257" t="s">
        <v>2540</v>
      </c>
      <c r="F1134" s="256" t="s">
        <v>2540</v>
      </c>
      <c r="G1134" s="256">
        <v>95120</v>
      </c>
      <c r="H1134" s="256" t="s">
        <v>939</v>
      </c>
      <c r="I1134" s="256" t="s">
        <v>484</v>
      </c>
      <c r="J1134" s="256" t="s">
        <v>2545</v>
      </c>
      <c r="K1134" s="257" t="s">
        <v>5476</v>
      </c>
      <c r="L1134" s="256" t="s">
        <v>2542</v>
      </c>
    </row>
    <row r="1135" spans="1:12" x14ac:dyDescent="0.25">
      <c r="A1135" s="256" t="s">
        <v>2552</v>
      </c>
      <c r="B1135" s="256" t="s">
        <v>2553</v>
      </c>
      <c r="C1135" s="256" t="s">
        <v>2557</v>
      </c>
      <c r="D1135" s="256" t="s">
        <v>3184</v>
      </c>
      <c r="E1135" s="257" t="s">
        <v>2540</v>
      </c>
      <c r="F1135" s="256" t="s">
        <v>2540</v>
      </c>
      <c r="G1135" s="256">
        <v>95123</v>
      </c>
      <c r="H1135" s="256" t="s">
        <v>940</v>
      </c>
      <c r="I1135" s="256" t="s">
        <v>484</v>
      </c>
      <c r="J1135" s="256" t="s">
        <v>2541</v>
      </c>
      <c r="K1135" s="257" t="s">
        <v>4985</v>
      </c>
      <c r="L1135" s="256" t="s">
        <v>2542</v>
      </c>
    </row>
    <row r="1136" spans="1:12" x14ac:dyDescent="0.25">
      <c r="A1136" s="256" t="s">
        <v>2552</v>
      </c>
      <c r="B1136" s="256" t="s">
        <v>2553</v>
      </c>
      <c r="C1136" s="256" t="s">
        <v>2557</v>
      </c>
      <c r="D1136" s="256" t="s">
        <v>3184</v>
      </c>
      <c r="E1136" s="257" t="s">
        <v>2540</v>
      </c>
      <c r="F1136" s="256" t="s">
        <v>2540</v>
      </c>
      <c r="G1136" s="256">
        <v>95124</v>
      </c>
      <c r="H1136" s="256" t="s">
        <v>941</v>
      </c>
      <c r="I1136" s="256" t="s">
        <v>484</v>
      </c>
      <c r="J1136" s="256" t="s">
        <v>2541</v>
      </c>
      <c r="K1136" s="257" t="s">
        <v>8180</v>
      </c>
      <c r="L1136" s="256" t="s">
        <v>2542</v>
      </c>
    </row>
    <row r="1137" spans="1:12" x14ac:dyDescent="0.25">
      <c r="A1137" s="256" t="s">
        <v>2552</v>
      </c>
      <c r="B1137" s="256" t="s">
        <v>2553</v>
      </c>
      <c r="C1137" s="256" t="s">
        <v>2557</v>
      </c>
      <c r="D1137" s="256" t="s">
        <v>3184</v>
      </c>
      <c r="E1137" s="257" t="s">
        <v>2540</v>
      </c>
      <c r="F1137" s="256" t="s">
        <v>2540</v>
      </c>
      <c r="G1137" s="256">
        <v>95125</v>
      </c>
      <c r="H1137" s="256" t="s">
        <v>942</v>
      </c>
      <c r="I1137" s="256" t="s">
        <v>484</v>
      </c>
      <c r="J1137" s="256" t="s">
        <v>2541</v>
      </c>
      <c r="K1137" s="257" t="s">
        <v>4910</v>
      </c>
      <c r="L1137" s="256" t="s">
        <v>2542</v>
      </c>
    </row>
    <row r="1138" spans="1:12" x14ac:dyDescent="0.25">
      <c r="A1138" s="256" t="s">
        <v>2552</v>
      </c>
      <c r="B1138" s="256" t="s">
        <v>2553</v>
      </c>
      <c r="C1138" s="256" t="s">
        <v>2557</v>
      </c>
      <c r="D1138" s="256" t="s">
        <v>3184</v>
      </c>
      <c r="E1138" s="257" t="s">
        <v>2540</v>
      </c>
      <c r="F1138" s="256" t="s">
        <v>2540</v>
      </c>
      <c r="G1138" s="256">
        <v>95126</v>
      </c>
      <c r="H1138" s="256" t="s">
        <v>943</v>
      </c>
      <c r="I1138" s="256" t="s">
        <v>484</v>
      </c>
      <c r="J1138" s="256" t="s">
        <v>2556</v>
      </c>
      <c r="K1138" s="257" t="s">
        <v>14548</v>
      </c>
      <c r="L1138" s="256" t="s">
        <v>2542</v>
      </c>
    </row>
    <row r="1139" spans="1:12" x14ac:dyDescent="0.25">
      <c r="A1139" s="256" t="s">
        <v>2552</v>
      </c>
      <c r="B1139" s="256" t="s">
        <v>2553</v>
      </c>
      <c r="C1139" s="256" t="s">
        <v>2557</v>
      </c>
      <c r="D1139" s="256" t="s">
        <v>3184</v>
      </c>
      <c r="E1139" s="257" t="s">
        <v>2540</v>
      </c>
      <c r="F1139" s="256" t="s">
        <v>2540</v>
      </c>
      <c r="G1139" s="256">
        <v>95129</v>
      </c>
      <c r="H1139" s="256" t="s">
        <v>944</v>
      </c>
      <c r="I1139" s="256" t="s">
        <v>484</v>
      </c>
      <c r="J1139" s="256" t="s">
        <v>2541</v>
      </c>
      <c r="K1139" s="257" t="s">
        <v>13224</v>
      </c>
      <c r="L1139" s="256" t="s">
        <v>2542</v>
      </c>
    </row>
    <row r="1140" spans="1:12" x14ac:dyDescent="0.25">
      <c r="A1140" s="256" t="s">
        <v>2552</v>
      </c>
      <c r="B1140" s="256" t="s">
        <v>2553</v>
      </c>
      <c r="C1140" s="256" t="s">
        <v>2557</v>
      </c>
      <c r="D1140" s="256" t="s">
        <v>3184</v>
      </c>
      <c r="E1140" s="257" t="s">
        <v>2540</v>
      </c>
      <c r="F1140" s="256" t="s">
        <v>2540</v>
      </c>
      <c r="G1140" s="256">
        <v>95130</v>
      </c>
      <c r="H1140" s="256" t="s">
        <v>945</v>
      </c>
      <c r="I1140" s="256" t="s">
        <v>484</v>
      </c>
      <c r="J1140" s="256" t="s">
        <v>2541</v>
      </c>
      <c r="K1140" s="257" t="s">
        <v>13225</v>
      </c>
      <c r="L1140" s="256" t="s">
        <v>2542</v>
      </c>
    </row>
    <row r="1141" spans="1:12" x14ac:dyDescent="0.25">
      <c r="A1141" s="256" t="s">
        <v>2552</v>
      </c>
      <c r="B1141" s="256" t="s">
        <v>2553</v>
      </c>
      <c r="C1141" s="256" t="s">
        <v>2557</v>
      </c>
      <c r="D1141" s="256" t="s">
        <v>3184</v>
      </c>
      <c r="E1141" s="257" t="s">
        <v>2540</v>
      </c>
      <c r="F1141" s="256" t="s">
        <v>2540</v>
      </c>
      <c r="G1141" s="256">
        <v>95131</v>
      </c>
      <c r="H1141" s="256" t="s">
        <v>946</v>
      </c>
      <c r="I1141" s="256" t="s">
        <v>484</v>
      </c>
      <c r="J1141" s="256" t="s">
        <v>2541</v>
      </c>
      <c r="K1141" s="257" t="s">
        <v>13226</v>
      </c>
      <c r="L1141" s="256" t="s">
        <v>2542</v>
      </c>
    </row>
    <row r="1142" spans="1:12" x14ac:dyDescent="0.25">
      <c r="A1142" s="256" t="s">
        <v>2552</v>
      </c>
      <c r="B1142" s="256" t="s">
        <v>2553</v>
      </c>
      <c r="C1142" s="256" t="s">
        <v>2557</v>
      </c>
      <c r="D1142" s="256" t="s">
        <v>3184</v>
      </c>
      <c r="E1142" s="257" t="s">
        <v>2540</v>
      </c>
      <c r="F1142" s="256" t="s">
        <v>2540</v>
      </c>
      <c r="G1142" s="256">
        <v>95132</v>
      </c>
      <c r="H1142" s="256" t="s">
        <v>947</v>
      </c>
      <c r="I1142" s="256" t="s">
        <v>484</v>
      </c>
      <c r="J1142" s="256" t="s">
        <v>2556</v>
      </c>
      <c r="K1142" s="257" t="s">
        <v>13378</v>
      </c>
      <c r="L1142" s="256" t="s">
        <v>2542</v>
      </c>
    </row>
    <row r="1143" spans="1:12" x14ac:dyDescent="0.25">
      <c r="A1143" s="256" t="s">
        <v>2552</v>
      </c>
      <c r="B1143" s="256" t="s">
        <v>2553</v>
      </c>
      <c r="C1143" s="256" t="s">
        <v>2557</v>
      </c>
      <c r="D1143" s="256" t="s">
        <v>3184</v>
      </c>
      <c r="E1143" s="257" t="s">
        <v>2540</v>
      </c>
      <c r="F1143" s="256" t="s">
        <v>2540</v>
      </c>
      <c r="G1143" s="256">
        <v>95136</v>
      </c>
      <c r="H1143" s="256" t="s">
        <v>948</v>
      </c>
      <c r="I1143" s="256" t="s">
        <v>484</v>
      </c>
      <c r="J1143" s="256" t="s">
        <v>2541</v>
      </c>
      <c r="K1143" s="257" t="s">
        <v>4787</v>
      </c>
      <c r="L1143" s="256" t="s">
        <v>2542</v>
      </c>
    </row>
    <row r="1144" spans="1:12" x14ac:dyDescent="0.25">
      <c r="A1144" s="256" t="s">
        <v>2552</v>
      </c>
      <c r="B1144" s="256" t="s">
        <v>2553</v>
      </c>
      <c r="C1144" s="256" t="s">
        <v>2557</v>
      </c>
      <c r="D1144" s="256" t="s">
        <v>3184</v>
      </c>
      <c r="E1144" s="257" t="s">
        <v>2540</v>
      </c>
      <c r="F1144" s="256" t="s">
        <v>2540</v>
      </c>
      <c r="G1144" s="256">
        <v>95137</v>
      </c>
      <c r="H1144" s="256" t="s">
        <v>949</v>
      </c>
      <c r="I1144" s="256" t="s">
        <v>484</v>
      </c>
      <c r="J1144" s="256" t="s">
        <v>2541</v>
      </c>
      <c r="K1144" s="257" t="s">
        <v>4837</v>
      </c>
      <c r="L1144" s="256" t="s">
        <v>2542</v>
      </c>
    </row>
    <row r="1145" spans="1:12" x14ac:dyDescent="0.25">
      <c r="A1145" s="256" t="s">
        <v>2552</v>
      </c>
      <c r="B1145" s="256" t="s">
        <v>2553</v>
      </c>
      <c r="C1145" s="256" t="s">
        <v>2557</v>
      </c>
      <c r="D1145" s="256" t="s">
        <v>3184</v>
      </c>
      <c r="E1145" s="257" t="s">
        <v>2540</v>
      </c>
      <c r="F1145" s="256" t="s">
        <v>2540</v>
      </c>
      <c r="G1145" s="256">
        <v>95138</v>
      </c>
      <c r="H1145" s="256" t="s">
        <v>950</v>
      </c>
      <c r="I1145" s="256" t="s">
        <v>484</v>
      </c>
      <c r="J1145" s="256" t="s">
        <v>2541</v>
      </c>
      <c r="K1145" s="257" t="s">
        <v>4771</v>
      </c>
      <c r="L1145" s="256" t="s">
        <v>2542</v>
      </c>
    </row>
    <row r="1146" spans="1:12" x14ac:dyDescent="0.25">
      <c r="A1146" s="256" t="s">
        <v>2552</v>
      </c>
      <c r="B1146" s="256" t="s">
        <v>2553</v>
      </c>
      <c r="C1146" s="256" t="s">
        <v>2557</v>
      </c>
      <c r="D1146" s="256" t="s">
        <v>3184</v>
      </c>
      <c r="E1146" s="257" t="s">
        <v>2540</v>
      </c>
      <c r="F1146" s="256" t="s">
        <v>2540</v>
      </c>
      <c r="G1146" s="256">
        <v>95208</v>
      </c>
      <c r="H1146" s="256" t="s">
        <v>951</v>
      </c>
      <c r="I1146" s="256" t="s">
        <v>484</v>
      </c>
      <c r="J1146" s="256" t="s">
        <v>2541</v>
      </c>
      <c r="K1146" s="257" t="s">
        <v>14549</v>
      </c>
      <c r="L1146" s="256" t="s">
        <v>2542</v>
      </c>
    </row>
    <row r="1147" spans="1:12" x14ac:dyDescent="0.25">
      <c r="A1147" s="256" t="s">
        <v>2552</v>
      </c>
      <c r="B1147" s="256" t="s">
        <v>2553</v>
      </c>
      <c r="C1147" s="256" t="s">
        <v>2557</v>
      </c>
      <c r="D1147" s="256" t="s">
        <v>3184</v>
      </c>
      <c r="E1147" s="257" t="s">
        <v>2540</v>
      </c>
      <c r="F1147" s="256" t="s">
        <v>2540</v>
      </c>
      <c r="G1147" s="256">
        <v>95209</v>
      </c>
      <c r="H1147" s="256" t="s">
        <v>952</v>
      </c>
      <c r="I1147" s="256" t="s">
        <v>484</v>
      </c>
      <c r="J1147" s="256" t="s">
        <v>2541</v>
      </c>
      <c r="K1147" s="257" t="s">
        <v>4942</v>
      </c>
      <c r="L1147" s="256" t="s">
        <v>2542</v>
      </c>
    </row>
    <row r="1148" spans="1:12" x14ac:dyDescent="0.25">
      <c r="A1148" s="256" t="s">
        <v>2552</v>
      </c>
      <c r="B1148" s="256" t="s">
        <v>2553</v>
      </c>
      <c r="C1148" s="256" t="s">
        <v>2557</v>
      </c>
      <c r="D1148" s="256" t="s">
        <v>3184</v>
      </c>
      <c r="E1148" s="257" t="s">
        <v>2540</v>
      </c>
      <c r="F1148" s="256" t="s">
        <v>2540</v>
      </c>
      <c r="G1148" s="256">
        <v>95210</v>
      </c>
      <c r="H1148" s="256" t="s">
        <v>953</v>
      </c>
      <c r="I1148" s="256" t="s">
        <v>484</v>
      </c>
      <c r="J1148" s="256" t="s">
        <v>2541</v>
      </c>
      <c r="K1148" s="257" t="s">
        <v>13934</v>
      </c>
      <c r="L1148" s="256" t="s">
        <v>2542</v>
      </c>
    </row>
    <row r="1149" spans="1:12" x14ac:dyDescent="0.25">
      <c r="A1149" s="256" t="s">
        <v>2552</v>
      </c>
      <c r="B1149" s="256" t="s">
        <v>2553</v>
      </c>
      <c r="C1149" s="256" t="s">
        <v>2557</v>
      </c>
      <c r="D1149" s="256" t="s">
        <v>3184</v>
      </c>
      <c r="E1149" s="257" t="s">
        <v>2540</v>
      </c>
      <c r="F1149" s="256" t="s">
        <v>2540</v>
      </c>
      <c r="G1149" s="256">
        <v>95211</v>
      </c>
      <c r="H1149" s="256" t="s">
        <v>954</v>
      </c>
      <c r="I1149" s="256" t="s">
        <v>484</v>
      </c>
      <c r="J1149" s="256" t="s">
        <v>2545</v>
      </c>
      <c r="K1149" s="257" t="s">
        <v>4841</v>
      </c>
      <c r="L1149" s="256" t="s">
        <v>2542</v>
      </c>
    </row>
    <row r="1150" spans="1:12" x14ac:dyDescent="0.25">
      <c r="A1150" s="256" t="s">
        <v>2552</v>
      </c>
      <c r="B1150" s="256" t="s">
        <v>2553</v>
      </c>
      <c r="C1150" s="256" t="s">
        <v>2557</v>
      </c>
      <c r="D1150" s="256" t="s">
        <v>3184</v>
      </c>
      <c r="E1150" s="257" t="s">
        <v>2540</v>
      </c>
      <c r="F1150" s="256" t="s">
        <v>2540</v>
      </c>
      <c r="G1150" s="256">
        <v>95217</v>
      </c>
      <c r="H1150" s="256" t="s">
        <v>955</v>
      </c>
      <c r="I1150" s="256" t="s">
        <v>484</v>
      </c>
      <c r="J1150" s="256" t="s">
        <v>2545</v>
      </c>
      <c r="K1150" s="257" t="s">
        <v>4839</v>
      </c>
      <c r="L1150" s="256" t="s">
        <v>2542</v>
      </c>
    </row>
    <row r="1151" spans="1:12" x14ac:dyDescent="0.25">
      <c r="A1151" s="256" t="s">
        <v>2552</v>
      </c>
      <c r="B1151" s="256" t="s">
        <v>2553</v>
      </c>
      <c r="C1151" s="256" t="s">
        <v>2557</v>
      </c>
      <c r="D1151" s="256" t="s">
        <v>3184</v>
      </c>
      <c r="E1151" s="257" t="s">
        <v>2540</v>
      </c>
      <c r="F1151" s="256" t="s">
        <v>2540</v>
      </c>
      <c r="G1151" s="256">
        <v>95255</v>
      </c>
      <c r="H1151" s="256" t="s">
        <v>956</v>
      </c>
      <c r="I1151" s="256" t="s">
        <v>484</v>
      </c>
      <c r="J1151" s="256" t="s">
        <v>2541</v>
      </c>
      <c r="K1151" s="257" t="s">
        <v>14550</v>
      </c>
      <c r="L1151" s="256" t="s">
        <v>2542</v>
      </c>
    </row>
    <row r="1152" spans="1:12" x14ac:dyDescent="0.25">
      <c r="A1152" s="256" t="s">
        <v>2552</v>
      </c>
      <c r="B1152" s="256" t="s">
        <v>2553</v>
      </c>
      <c r="C1152" s="256" t="s">
        <v>2557</v>
      </c>
      <c r="D1152" s="256" t="s">
        <v>3184</v>
      </c>
      <c r="E1152" s="257" t="s">
        <v>2540</v>
      </c>
      <c r="F1152" s="256" t="s">
        <v>2540</v>
      </c>
      <c r="G1152" s="256">
        <v>95256</v>
      </c>
      <c r="H1152" s="256" t="s">
        <v>957</v>
      </c>
      <c r="I1152" s="256" t="s">
        <v>484</v>
      </c>
      <c r="J1152" s="256" t="s">
        <v>2541</v>
      </c>
      <c r="K1152" s="257" t="s">
        <v>4806</v>
      </c>
      <c r="L1152" s="256" t="s">
        <v>2542</v>
      </c>
    </row>
    <row r="1153" spans="1:12" x14ac:dyDescent="0.25">
      <c r="A1153" s="256" t="s">
        <v>2552</v>
      </c>
      <c r="B1153" s="256" t="s">
        <v>2553</v>
      </c>
      <c r="C1153" s="256" t="s">
        <v>2557</v>
      </c>
      <c r="D1153" s="256" t="s">
        <v>3184</v>
      </c>
      <c r="E1153" s="257" t="s">
        <v>2540</v>
      </c>
      <c r="F1153" s="256" t="s">
        <v>2540</v>
      </c>
      <c r="G1153" s="256">
        <v>95257</v>
      </c>
      <c r="H1153" s="256" t="s">
        <v>958</v>
      </c>
      <c r="I1153" s="256" t="s">
        <v>484</v>
      </c>
      <c r="J1153" s="256" t="s">
        <v>2541</v>
      </c>
      <c r="K1153" s="257" t="s">
        <v>14551</v>
      </c>
      <c r="L1153" s="256" t="s">
        <v>2542</v>
      </c>
    </row>
    <row r="1154" spans="1:12" x14ac:dyDescent="0.25">
      <c r="A1154" s="256" t="s">
        <v>2552</v>
      </c>
      <c r="B1154" s="256" t="s">
        <v>2553</v>
      </c>
      <c r="C1154" s="256" t="s">
        <v>2557</v>
      </c>
      <c r="D1154" s="256" t="s">
        <v>3184</v>
      </c>
      <c r="E1154" s="257" t="s">
        <v>2540</v>
      </c>
      <c r="F1154" s="256" t="s">
        <v>2540</v>
      </c>
      <c r="G1154" s="256">
        <v>95260</v>
      </c>
      <c r="H1154" s="256" t="s">
        <v>959</v>
      </c>
      <c r="I1154" s="256" t="s">
        <v>484</v>
      </c>
      <c r="J1154" s="256" t="s">
        <v>2541</v>
      </c>
      <c r="K1154" s="257" t="s">
        <v>4866</v>
      </c>
      <c r="L1154" s="256" t="s">
        <v>2542</v>
      </c>
    </row>
    <row r="1155" spans="1:12" x14ac:dyDescent="0.25">
      <c r="A1155" s="256" t="s">
        <v>2552</v>
      </c>
      <c r="B1155" s="256" t="s">
        <v>2553</v>
      </c>
      <c r="C1155" s="256" t="s">
        <v>2557</v>
      </c>
      <c r="D1155" s="256" t="s">
        <v>3184</v>
      </c>
      <c r="E1155" s="257" t="s">
        <v>2540</v>
      </c>
      <c r="F1155" s="256" t="s">
        <v>2540</v>
      </c>
      <c r="G1155" s="256">
        <v>95261</v>
      </c>
      <c r="H1155" s="256" t="s">
        <v>960</v>
      </c>
      <c r="I1155" s="256" t="s">
        <v>484</v>
      </c>
      <c r="J1155" s="256" t="s">
        <v>2541</v>
      </c>
      <c r="K1155" s="257" t="s">
        <v>4761</v>
      </c>
      <c r="L1155" s="256" t="s">
        <v>2542</v>
      </c>
    </row>
    <row r="1156" spans="1:12" x14ac:dyDescent="0.25">
      <c r="A1156" s="256" t="s">
        <v>2552</v>
      </c>
      <c r="B1156" s="256" t="s">
        <v>2553</v>
      </c>
      <c r="C1156" s="256" t="s">
        <v>2557</v>
      </c>
      <c r="D1156" s="256" t="s">
        <v>3184</v>
      </c>
      <c r="E1156" s="257" t="s">
        <v>2540</v>
      </c>
      <c r="F1156" s="256" t="s">
        <v>2540</v>
      </c>
      <c r="G1156" s="256">
        <v>95262</v>
      </c>
      <c r="H1156" s="256" t="s">
        <v>961</v>
      </c>
      <c r="I1156" s="256" t="s">
        <v>484</v>
      </c>
      <c r="J1156" s="256" t="s">
        <v>2541</v>
      </c>
      <c r="K1156" s="257" t="s">
        <v>5115</v>
      </c>
      <c r="L1156" s="256" t="s">
        <v>2542</v>
      </c>
    </row>
    <row r="1157" spans="1:12" x14ac:dyDescent="0.25">
      <c r="A1157" s="256" t="s">
        <v>2552</v>
      </c>
      <c r="B1157" s="256" t="s">
        <v>2553</v>
      </c>
      <c r="C1157" s="256" t="s">
        <v>2557</v>
      </c>
      <c r="D1157" s="256" t="s">
        <v>3184</v>
      </c>
      <c r="E1157" s="257" t="s">
        <v>2540</v>
      </c>
      <c r="F1157" s="256" t="s">
        <v>2540</v>
      </c>
      <c r="G1157" s="256">
        <v>95263</v>
      </c>
      <c r="H1157" s="256" t="s">
        <v>962</v>
      </c>
      <c r="I1157" s="256" t="s">
        <v>484</v>
      </c>
      <c r="J1157" s="256" t="s">
        <v>2556</v>
      </c>
      <c r="K1157" s="257" t="s">
        <v>5192</v>
      </c>
      <c r="L1157" s="256" t="s">
        <v>2542</v>
      </c>
    </row>
    <row r="1158" spans="1:12" x14ac:dyDescent="0.25">
      <c r="A1158" s="256" t="s">
        <v>2552</v>
      </c>
      <c r="B1158" s="256" t="s">
        <v>2553</v>
      </c>
      <c r="C1158" s="256" t="s">
        <v>2557</v>
      </c>
      <c r="D1158" s="256" t="s">
        <v>3184</v>
      </c>
      <c r="E1158" s="257" t="s">
        <v>2540</v>
      </c>
      <c r="F1158" s="256" t="s">
        <v>2540</v>
      </c>
      <c r="G1158" s="256">
        <v>95266</v>
      </c>
      <c r="H1158" s="256" t="s">
        <v>963</v>
      </c>
      <c r="I1158" s="256" t="s">
        <v>484</v>
      </c>
      <c r="J1158" s="256" t="s">
        <v>2541</v>
      </c>
      <c r="K1158" s="257" t="s">
        <v>5413</v>
      </c>
      <c r="L1158" s="256" t="s">
        <v>2542</v>
      </c>
    </row>
    <row r="1159" spans="1:12" x14ac:dyDescent="0.25">
      <c r="A1159" s="256" t="s">
        <v>2552</v>
      </c>
      <c r="B1159" s="256" t="s">
        <v>2553</v>
      </c>
      <c r="C1159" s="256" t="s">
        <v>2557</v>
      </c>
      <c r="D1159" s="256" t="s">
        <v>3184</v>
      </c>
      <c r="E1159" s="257" t="s">
        <v>2540</v>
      </c>
      <c r="F1159" s="256" t="s">
        <v>2540</v>
      </c>
      <c r="G1159" s="256">
        <v>95267</v>
      </c>
      <c r="H1159" s="256" t="s">
        <v>964</v>
      </c>
      <c r="I1159" s="256" t="s">
        <v>484</v>
      </c>
      <c r="J1159" s="256" t="s">
        <v>2541</v>
      </c>
      <c r="K1159" s="257" t="s">
        <v>4834</v>
      </c>
      <c r="L1159" s="256" t="s">
        <v>2542</v>
      </c>
    </row>
    <row r="1160" spans="1:12" x14ac:dyDescent="0.25">
      <c r="A1160" s="256" t="s">
        <v>2552</v>
      </c>
      <c r="B1160" s="256" t="s">
        <v>2553</v>
      </c>
      <c r="C1160" s="256" t="s">
        <v>2557</v>
      </c>
      <c r="D1160" s="256" t="s">
        <v>3184</v>
      </c>
      <c r="E1160" s="257" t="s">
        <v>2540</v>
      </c>
      <c r="F1160" s="256" t="s">
        <v>2540</v>
      </c>
      <c r="G1160" s="256">
        <v>95268</v>
      </c>
      <c r="H1160" s="256" t="s">
        <v>965</v>
      </c>
      <c r="I1160" s="256" t="s">
        <v>484</v>
      </c>
      <c r="J1160" s="256" t="s">
        <v>2541</v>
      </c>
      <c r="K1160" s="257" t="s">
        <v>4758</v>
      </c>
      <c r="L1160" s="256" t="s">
        <v>2542</v>
      </c>
    </row>
    <row r="1161" spans="1:12" x14ac:dyDescent="0.25">
      <c r="A1161" s="256" t="s">
        <v>2552</v>
      </c>
      <c r="B1161" s="256" t="s">
        <v>2553</v>
      </c>
      <c r="C1161" s="256" t="s">
        <v>2557</v>
      </c>
      <c r="D1161" s="256" t="s">
        <v>3184</v>
      </c>
      <c r="E1161" s="257" t="s">
        <v>2540</v>
      </c>
      <c r="F1161" s="256" t="s">
        <v>2540</v>
      </c>
      <c r="G1161" s="256">
        <v>95269</v>
      </c>
      <c r="H1161" s="256" t="s">
        <v>966</v>
      </c>
      <c r="I1161" s="256" t="s">
        <v>484</v>
      </c>
      <c r="J1161" s="256" t="s">
        <v>2556</v>
      </c>
      <c r="K1161" s="257" t="s">
        <v>5216</v>
      </c>
      <c r="L1161" s="256" t="s">
        <v>2542</v>
      </c>
    </row>
    <row r="1162" spans="1:12" x14ac:dyDescent="0.25">
      <c r="A1162" s="256" t="s">
        <v>2552</v>
      </c>
      <c r="B1162" s="256" t="s">
        <v>2553</v>
      </c>
      <c r="C1162" s="256" t="s">
        <v>2557</v>
      </c>
      <c r="D1162" s="256" t="s">
        <v>3184</v>
      </c>
      <c r="E1162" s="257" t="s">
        <v>2540</v>
      </c>
      <c r="F1162" s="256" t="s">
        <v>2540</v>
      </c>
      <c r="G1162" s="256">
        <v>95272</v>
      </c>
      <c r="H1162" s="256" t="s">
        <v>967</v>
      </c>
      <c r="I1162" s="256" t="s">
        <v>484</v>
      </c>
      <c r="J1162" s="256" t="s">
        <v>2541</v>
      </c>
      <c r="K1162" s="257" t="s">
        <v>4758</v>
      </c>
      <c r="L1162" s="256" t="s">
        <v>2542</v>
      </c>
    </row>
    <row r="1163" spans="1:12" x14ac:dyDescent="0.25">
      <c r="A1163" s="256" t="s">
        <v>2552</v>
      </c>
      <c r="B1163" s="256" t="s">
        <v>2553</v>
      </c>
      <c r="C1163" s="256" t="s">
        <v>2557</v>
      </c>
      <c r="D1163" s="256" t="s">
        <v>3184</v>
      </c>
      <c r="E1163" s="257" t="s">
        <v>2540</v>
      </c>
      <c r="F1163" s="256" t="s">
        <v>2540</v>
      </c>
      <c r="G1163" s="256">
        <v>95273</v>
      </c>
      <c r="H1163" s="256" t="s">
        <v>968</v>
      </c>
      <c r="I1163" s="256" t="s">
        <v>484</v>
      </c>
      <c r="J1163" s="256" t="s">
        <v>2541</v>
      </c>
      <c r="K1163" s="257" t="s">
        <v>4834</v>
      </c>
      <c r="L1163" s="256" t="s">
        <v>2542</v>
      </c>
    </row>
    <row r="1164" spans="1:12" x14ac:dyDescent="0.25">
      <c r="A1164" s="256" t="s">
        <v>2552</v>
      </c>
      <c r="B1164" s="256" t="s">
        <v>2553</v>
      </c>
      <c r="C1164" s="256" t="s">
        <v>2557</v>
      </c>
      <c r="D1164" s="256" t="s">
        <v>3184</v>
      </c>
      <c r="E1164" s="257" t="s">
        <v>2540</v>
      </c>
      <c r="F1164" s="256" t="s">
        <v>2540</v>
      </c>
      <c r="G1164" s="256">
        <v>95274</v>
      </c>
      <c r="H1164" s="256" t="s">
        <v>969</v>
      </c>
      <c r="I1164" s="256" t="s">
        <v>484</v>
      </c>
      <c r="J1164" s="256" t="s">
        <v>2541</v>
      </c>
      <c r="K1164" s="257" t="s">
        <v>4736</v>
      </c>
      <c r="L1164" s="256" t="s">
        <v>2542</v>
      </c>
    </row>
    <row r="1165" spans="1:12" x14ac:dyDescent="0.25">
      <c r="A1165" s="256" t="s">
        <v>2552</v>
      </c>
      <c r="B1165" s="256" t="s">
        <v>2553</v>
      </c>
      <c r="C1165" s="256" t="s">
        <v>2557</v>
      </c>
      <c r="D1165" s="256" t="s">
        <v>3184</v>
      </c>
      <c r="E1165" s="257" t="s">
        <v>2540</v>
      </c>
      <c r="F1165" s="256" t="s">
        <v>2540</v>
      </c>
      <c r="G1165" s="256">
        <v>95275</v>
      </c>
      <c r="H1165" s="256" t="s">
        <v>970</v>
      </c>
      <c r="I1165" s="256" t="s">
        <v>484</v>
      </c>
      <c r="J1165" s="256" t="s">
        <v>2545</v>
      </c>
      <c r="K1165" s="257" t="s">
        <v>5479</v>
      </c>
      <c r="L1165" s="256" t="s">
        <v>2542</v>
      </c>
    </row>
    <row r="1166" spans="1:12" x14ac:dyDescent="0.25">
      <c r="A1166" s="256" t="s">
        <v>2552</v>
      </c>
      <c r="B1166" s="256" t="s">
        <v>2553</v>
      </c>
      <c r="C1166" s="256" t="s">
        <v>2557</v>
      </c>
      <c r="D1166" s="256" t="s">
        <v>3184</v>
      </c>
      <c r="E1166" s="257" t="s">
        <v>2540</v>
      </c>
      <c r="F1166" s="256" t="s">
        <v>2540</v>
      </c>
      <c r="G1166" s="256">
        <v>95278</v>
      </c>
      <c r="H1166" s="256" t="s">
        <v>5480</v>
      </c>
      <c r="I1166" s="256" t="s">
        <v>484</v>
      </c>
      <c r="J1166" s="256" t="s">
        <v>2541</v>
      </c>
      <c r="K1166" s="257" t="s">
        <v>4866</v>
      </c>
      <c r="L1166" s="256" t="s">
        <v>2542</v>
      </c>
    </row>
    <row r="1167" spans="1:12" x14ac:dyDescent="0.25">
      <c r="A1167" s="256" t="s">
        <v>2552</v>
      </c>
      <c r="B1167" s="256" t="s">
        <v>2553</v>
      </c>
      <c r="C1167" s="256" t="s">
        <v>2557</v>
      </c>
      <c r="D1167" s="256" t="s">
        <v>3184</v>
      </c>
      <c r="E1167" s="257" t="s">
        <v>2540</v>
      </c>
      <c r="F1167" s="256" t="s">
        <v>2540</v>
      </c>
      <c r="G1167" s="256">
        <v>95279</v>
      </c>
      <c r="H1167" s="256" t="s">
        <v>5481</v>
      </c>
      <c r="I1167" s="256" t="s">
        <v>484</v>
      </c>
      <c r="J1167" s="256" t="s">
        <v>2541</v>
      </c>
      <c r="K1167" s="257" t="s">
        <v>4729</v>
      </c>
      <c r="L1167" s="256" t="s">
        <v>2542</v>
      </c>
    </row>
    <row r="1168" spans="1:12" x14ac:dyDescent="0.25">
      <c r="A1168" s="256" t="s">
        <v>2552</v>
      </c>
      <c r="B1168" s="256" t="s">
        <v>2553</v>
      </c>
      <c r="C1168" s="256" t="s">
        <v>2557</v>
      </c>
      <c r="D1168" s="256" t="s">
        <v>3184</v>
      </c>
      <c r="E1168" s="257" t="s">
        <v>2540</v>
      </c>
      <c r="F1168" s="256" t="s">
        <v>2540</v>
      </c>
      <c r="G1168" s="256">
        <v>95280</v>
      </c>
      <c r="H1168" s="256" t="s">
        <v>5482</v>
      </c>
      <c r="I1168" s="256" t="s">
        <v>484</v>
      </c>
      <c r="J1168" s="256" t="s">
        <v>2541</v>
      </c>
      <c r="K1168" s="257" t="s">
        <v>4768</v>
      </c>
      <c r="L1168" s="256" t="s">
        <v>2542</v>
      </c>
    </row>
    <row r="1169" spans="1:12" x14ac:dyDescent="0.25">
      <c r="A1169" s="256" t="s">
        <v>2552</v>
      </c>
      <c r="B1169" s="256" t="s">
        <v>2553</v>
      </c>
      <c r="C1169" s="256" t="s">
        <v>2557</v>
      </c>
      <c r="D1169" s="256" t="s">
        <v>3184</v>
      </c>
      <c r="E1169" s="257" t="s">
        <v>2540</v>
      </c>
      <c r="F1169" s="256" t="s">
        <v>2540</v>
      </c>
      <c r="G1169" s="256">
        <v>95281</v>
      </c>
      <c r="H1169" s="256" t="s">
        <v>5483</v>
      </c>
      <c r="I1169" s="256" t="s">
        <v>484</v>
      </c>
      <c r="J1169" s="256" t="s">
        <v>2556</v>
      </c>
      <c r="K1169" s="257" t="s">
        <v>5216</v>
      </c>
      <c r="L1169" s="256" t="s">
        <v>2542</v>
      </c>
    </row>
    <row r="1170" spans="1:12" x14ac:dyDescent="0.25">
      <c r="A1170" s="256" t="s">
        <v>2552</v>
      </c>
      <c r="B1170" s="256" t="s">
        <v>2553</v>
      </c>
      <c r="C1170" s="256" t="s">
        <v>2557</v>
      </c>
      <c r="D1170" s="256" t="s">
        <v>3184</v>
      </c>
      <c r="E1170" s="257" t="s">
        <v>2540</v>
      </c>
      <c r="F1170" s="256" t="s">
        <v>2540</v>
      </c>
      <c r="G1170" s="256">
        <v>95617</v>
      </c>
      <c r="H1170" s="256" t="s">
        <v>971</v>
      </c>
      <c r="I1170" s="256" t="s">
        <v>484</v>
      </c>
      <c r="J1170" s="256" t="s">
        <v>2541</v>
      </c>
      <c r="K1170" s="257" t="s">
        <v>4782</v>
      </c>
      <c r="L1170" s="256" t="s">
        <v>2542</v>
      </c>
    </row>
    <row r="1171" spans="1:12" x14ac:dyDescent="0.25">
      <c r="A1171" s="256" t="s">
        <v>2552</v>
      </c>
      <c r="B1171" s="256" t="s">
        <v>2553</v>
      </c>
      <c r="C1171" s="256" t="s">
        <v>2557</v>
      </c>
      <c r="D1171" s="256" t="s">
        <v>3184</v>
      </c>
      <c r="E1171" s="257" t="s">
        <v>2540</v>
      </c>
      <c r="F1171" s="256" t="s">
        <v>2540</v>
      </c>
      <c r="G1171" s="256">
        <v>95618</v>
      </c>
      <c r="H1171" s="256" t="s">
        <v>972</v>
      </c>
      <c r="I1171" s="256" t="s">
        <v>484</v>
      </c>
      <c r="J1171" s="256" t="s">
        <v>2541</v>
      </c>
      <c r="K1171" s="257" t="s">
        <v>4856</v>
      </c>
      <c r="L1171" s="256" t="s">
        <v>2542</v>
      </c>
    </row>
    <row r="1172" spans="1:12" x14ac:dyDescent="0.25">
      <c r="A1172" s="256" t="s">
        <v>2552</v>
      </c>
      <c r="B1172" s="256" t="s">
        <v>2553</v>
      </c>
      <c r="C1172" s="256" t="s">
        <v>2557</v>
      </c>
      <c r="D1172" s="256" t="s">
        <v>3184</v>
      </c>
      <c r="E1172" s="257" t="s">
        <v>2540</v>
      </c>
      <c r="F1172" s="256" t="s">
        <v>2540</v>
      </c>
      <c r="G1172" s="256">
        <v>95619</v>
      </c>
      <c r="H1172" s="256" t="s">
        <v>973</v>
      </c>
      <c r="I1172" s="256" t="s">
        <v>484</v>
      </c>
      <c r="J1172" s="256" t="s">
        <v>2541</v>
      </c>
      <c r="K1172" s="257" t="s">
        <v>5075</v>
      </c>
      <c r="L1172" s="256" t="s">
        <v>2542</v>
      </c>
    </row>
    <row r="1173" spans="1:12" x14ac:dyDescent="0.25">
      <c r="A1173" s="256" t="s">
        <v>2552</v>
      </c>
      <c r="B1173" s="256" t="s">
        <v>2553</v>
      </c>
      <c r="C1173" s="256" t="s">
        <v>2557</v>
      </c>
      <c r="D1173" s="256" t="s">
        <v>3184</v>
      </c>
      <c r="E1173" s="257" t="s">
        <v>2540</v>
      </c>
      <c r="F1173" s="256" t="s">
        <v>2540</v>
      </c>
      <c r="G1173" s="256">
        <v>95627</v>
      </c>
      <c r="H1173" s="256" t="s">
        <v>974</v>
      </c>
      <c r="I1173" s="256" t="s">
        <v>484</v>
      </c>
      <c r="J1173" s="256" t="s">
        <v>2541</v>
      </c>
      <c r="K1173" s="257" t="s">
        <v>14552</v>
      </c>
      <c r="L1173" s="256" t="s">
        <v>2542</v>
      </c>
    </row>
    <row r="1174" spans="1:12" x14ac:dyDescent="0.25">
      <c r="A1174" s="256" t="s">
        <v>2552</v>
      </c>
      <c r="B1174" s="256" t="s">
        <v>2553</v>
      </c>
      <c r="C1174" s="256" t="s">
        <v>2557</v>
      </c>
      <c r="D1174" s="256" t="s">
        <v>3184</v>
      </c>
      <c r="E1174" s="257" t="s">
        <v>2540</v>
      </c>
      <c r="F1174" s="256" t="s">
        <v>2540</v>
      </c>
      <c r="G1174" s="256">
        <v>95628</v>
      </c>
      <c r="H1174" s="256" t="s">
        <v>975</v>
      </c>
      <c r="I1174" s="256" t="s">
        <v>484</v>
      </c>
      <c r="J1174" s="256" t="s">
        <v>2541</v>
      </c>
      <c r="K1174" s="257" t="s">
        <v>13197</v>
      </c>
      <c r="L1174" s="256" t="s">
        <v>2542</v>
      </c>
    </row>
    <row r="1175" spans="1:12" x14ac:dyDescent="0.25">
      <c r="A1175" s="256" t="s">
        <v>2552</v>
      </c>
      <c r="B1175" s="256" t="s">
        <v>2553</v>
      </c>
      <c r="C1175" s="256" t="s">
        <v>2557</v>
      </c>
      <c r="D1175" s="256" t="s">
        <v>3184</v>
      </c>
      <c r="E1175" s="257" t="s">
        <v>2540</v>
      </c>
      <c r="F1175" s="256" t="s">
        <v>2540</v>
      </c>
      <c r="G1175" s="256">
        <v>95629</v>
      </c>
      <c r="H1175" s="256" t="s">
        <v>976</v>
      </c>
      <c r="I1175" s="256" t="s">
        <v>484</v>
      </c>
      <c r="J1175" s="256" t="s">
        <v>2541</v>
      </c>
      <c r="K1175" s="257" t="s">
        <v>14553</v>
      </c>
      <c r="L1175" s="256" t="s">
        <v>2542</v>
      </c>
    </row>
    <row r="1176" spans="1:12" x14ac:dyDescent="0.25">
      <c r="A1176" s="256" t="s">
        <v>2552</v>
      </c>
      <c r="B1176" s="256" t="s">
        <v>2553</v>
      </c>
      <c r="C1176" s="256" t="s">
        <v>2557</v>
      </c>
      <c r="D1176" s="256" t="s">
        <v>3184</v>
      </c>
      <c r="E1176" s="257" t="s">
        <v>2540</v>
      </c>
      <c r="F1176" s="256" t="s">
        <v>2540</v>
      </c>
      <c r="G1176" s="256">
        <v>95630</v>
      </c>
      <c r="H1176" s="256" t="s">
        <v>977</v>
      </c>
      <c r="I1176" s="256" t="s">
        <v>484</v>
      </c>
      <c r="J1176" s="256" t="s">
        <v>2556</v>
      </c>
      <c r="K1176" s="257" t="s">
        <v>13273</v>
      </c>
      <c r="L1176" s="256" t="s">
        <v>2542</v>
      </c>
    </row>
    <row r="1177" spans="1:12" x14ac:dyDescent="0.25">
      <c r="A1177" s="256" t="s">
        <v>2552</v>
      </c>
      <c r="B1177" s="256" t="s">
        <v>2553</v>
      </c>
      <c r="C1177" s="256" t="s">
        <v>2557</v>
      </c>
      <c r="D1177" s="256" t="s">
        <v>3184</v>
      </c>
      <c r="E1177" s="257" t="s">
        <v>2540</v>
      </c>
      <c r="F1177" s="256" t="s">
        <v>2540</v>
      </c>
      <c r="G1177" s="256">
        <v>95698</v>
      </c>
      <c r="H1177" s="256" t="s">
        <v>978</v>
      </c>
      <c r="I1177" s="256" t="s">
        <v>484</v>
      </c>
      <c r="J1177" s="256" t="s">
        <v>2541</v>
      </c>
      <c r="K1177" s="257" t="s">
        <v>14554</v>
      </c>
      <c r="L1177" s="256" t="s">
        <v>2542</v>
      </c>
    </row>
    <row r="1178" spans="1:12" x14ac:dyDescent="0.25">
      <c r="A1178" s="256" t="s">
        <v>2552</v>
      </c>
      <c r="B1178" s="256" t="s">
        <v>2553</v>
      </c>
      <c r="C1178" s="256" t="s">
        <v>2557</v>
      </c>
      <c r="D1178" s="256" t="s">
        <v>3184</v>
      </c>
      <c r="E1178" s="257" t="s">
        <v>2540</v>
      </c>
      <c r="F1178" s="256" t="s">
        <v>2540</v>
      </c>
      <c r="G1178" s="256">
        <v>95699</v>
      </c>
      <c r="H1178" s="256" t="s">
        <v>979</v>
      </c>
      <c r="I1178" s="256" t="s">
        <v>484</v>
      </c>
      <c r="J1178" s="256" t="s">
        <v>2541</v>
      </c>
      <c r="K1178" s="257" t="s">
        <v>4797</v>
      </c>
      <c r="L1178" s="256" t="s">
        <v>2542</v>
      </c>
    </row>
    <row r="1179" spans="1:12" x14ac:dyDescent="0.25">
      <c r="A1179" s="256" t="s">
        <v>2552</v>
      </c>
      <c r="B1179" s="256" t="s">
        <v>2553</v>
      </c>
      <c r="C1179" s="256" t="s">
        <v>2557</v>
      </c>
      <c r="D1179" s="256" t="s">
        <v>3184</v>
      </c>
      <c r="E1179" s="257" t="s">
        <v>2540</v>
      </c>
      <c r="F1179" s="256" t="s">
        <v>2540</v>
      </c>
      <c r="G1179" s="256">
        <v>95700</v>
      </c>
      <c r="H1179" s="256" t="s">
        <v>980</v>
      </c>
      <c r="I1179" s="256" t="s">
        <v>484</v>
      </c>
      <c r="J1179" s="256" t="s">
        <v>2541</v>
      </c>
      <c r="K1179" s="257" t="s">
        <v>14555</v>
      </c>
      <c r="L1179" s="256" t="s">
        <v>2542</v>
      </c>
    </row>
    <row r="1180" spans="1:12" x14ac:dyDescent="0.25">
      <c r="A1180" s="256" t="s">
        <v>2552</v>
      </c>
      <c r="B1180" s="256" t="s">
        <v>2553</v>
      </c>
      <c r="C1180" s="256" t="s">
        <v>2557</v>
      </c>
      <c r="D1180" s="256" t="s">
        <v>3184</v>
      </c>
      <c r="E1180" s="257" t="s">
        <v>2540</v>
      </c>
      <c r="F1180" s="256" t="s">
        <v>2540</v>
      </c>
      <c r="G1180" s="256">
        <v>95701</v>
      </c>
      <c r="H1180" s="256" t="s">
        <v>981</v>
      </c>
      <c r="I1180" s="256" t="s">
        <v>484</v>
      </c>
      <c r="J1180" s="256" t="s">
        <v>2545</v>
      </c>
      <c r="K1180" s="257" t="s">
        <v>4835</v>
      </c>
      <c r="L1180" s="256" t="s">
        <v>2542</v>
      </c>
    </row>
    <row r="1181" spans="1:12" x14ac:dyDescent="0.25">
      <c r="A1181" s="256" t="s">
        <v>2552</v>
      </c>
      <c r="B1181" s="256" t="s">
        <v>2553</v>
      </c>
      <c r="C1181" s="256" t="s">
        <v>2557</v>
      </c>
      <c r="D1181" s="256" t="s">
        <v>3184</v>
      </c>
      <c r="E1181" s="257" t="s">
        <v>2540</v>
      </c>
      <c r="F1181" s="256" t="s">
        <v>2540</v>
      </c>
      <c r="G1181" s="256">
        <v>95704</v>
      </c>
      <c r="H1181" s="256" t="s">
        <v>982</v>
      </c>
      <c r="I1181" s="256" t="s">
        <v>484</v>
      </c>
      <c r="J1181" s="256" t="s">
        <v>2541</v>
      </c>
      <c r="K1181" s="257" t="s">
        <v>13600</v>
      </c>
      <c r="L1181" s="256" t="s">
        <v>2542</v>
      </c>
    </row>
    <row r="1182" spans="1:12" x14ac:dyDescent="0.25">
      <c r="A1182" s="256" t="s">
        <v>2552</v>
      </c>
      <c r="B1182" s="256" t="s">
        <v>2553</v>
      </c>
      <c r="C1182" s="256" t="s">
        <v>2557</v>
      </c>
      <c r="D1182" s="256" t="s">
        <v>3184</v>
      </c>
      <c r="E1182" s="257" t="s">
        <v>2540</v>
      </c>
      <c r="F1182" s="256" t="s">
        <v>2540</v>
      </c>
      <c r="G1182" s="256">
        <v>95705</v>
      </c>
      <c r="H1182" s="256" t="s">
        <v>983</v>
      </c>
      <c r="I1182" s="256" t="s">
        <v>484</v>
      </c>
      <c r="J1182" s="256" t="s">
        <v>2541</v>
      </c>
      <c r="K1182" s="257" t="s">
        <v>4978</v>
      </c>
      <c r="L1182" s="256" t="s">
        <v>2542</v>
      </c>
    </row>
    <row r="1183" spans="1:12" x14ac:dyDescent="0.25">
      <c r="A1183" s="256" t="s">
        <v>2552</v>
      </c>
      <c r="B1183" s="256" t="s">
        <v>2553</v>
      </c>
      <c r="C1183" s="256" t="s">
        <v>2557</v>
      </c>
      <c r="D1183" s="256" t="s">
        <v>3184</v>
      </c>
      <c r="E1183" s="257" t="s">
        <v>2540</v>
      </c>
      <c r="F1183" s="256" t="s">
        <v>2540</v>
      </c>
      <c r="G1183" s="256">
        <v>95706</v>
      </c>
      <c r="H1183" s="256" t="s">
        <v>984</v>
      </c>
      <c r="I1183" s="256" t="s">
        <v>484</v>
      </c>
      <c r="J1183" s="256" t="s">
        <v>2541</v>
      </c>
      <c r="K1183" s="257" t="s">
        <v>14358</v>
      </c>
      <c r="L1183" s="256" t="s">
        <v>2542</v>
      </c>
    </row>
    <row r="1184" spans="1:12" x14ac:dyDescent="0.25">
      <c r="A1184" s="256" t="s">
        <v>2552</v>
      </c>
      <c r="B1184" s="256" t="s">
        <v>2553</v>
      </c>
      <c r="C1184" s="256" t="s">
        <v>2557</v>
      </c>
      <c r="D1184" s="256" t="s">
        <v>3184</v>
      </c>
      <c r="E1184" s="257" t="s">
        <v>2540</v>
      </c>
      <c r="F1184" s="256" t="s">
        <v>2540</v>
      </c>
      <c r="G1184" s="256">
        <v>95707</v>
      </c>
      <c r="H1184" s="256" t="s">
        <v>985</v>
      </c>
      <c r="I1184" s="256" t="s">
        <v>484</v>
      </c>
      <c r="J1184" s="256" t="s">
        <v>2545</v>
      </c>
      <c r="K1184" s="257" t="s">
        <v>5485</v>
      </c>
      <c r="L1184" s="256" t="s">
        <v>2542</v>
      </c>
    </row>
    <row r="1185" spans="1:12" x14ac:dyDescent="0.25">
      <c r="A1185" s="256" t="s">
        <v>2552</v>
      </c>
      <c r="B1185" s="256" t="s">
        <v>2553</v>
      </c>
      <c r="C1185" s="256" t="s">
        <v>2557</v>
      </c>
      <c r="D1185" s="256" t="s">
        <v>3184</v>
      </c>
      <c r="E1185" s="257" t="s">
        <v>2540</v>
      </c>
      <c r="F1185" s="256" t="s">
        <v>2540</v>
      </c>
      <c r="G1185" s="256">
        <v>95710</v>
      </c>
      <c r="H1185" s="256" t="s">
        <v>986</v>
      </c>
      <c r="I1185" s="256" t="s">
        <v>484</v>
      </c>
      <c r="J1185" s="256" t="s">
        <v>2541</v>
      </c>
      <c r="K1185" s="257" t="s">
        <v>7938</v>
      </c>
      <c r="L1185" s="256" t="s">
        <v>2542</v>
      </c>
    </row>
    <row r="1186" spans="1:12" x14ac:dyDescent="0.25">
      <c r="A1186" s="256" t="s">
        <v>2552</v>
      </c>
      <c r="B1186" s="256" t="s">
        <v>2553</v>
      </c>
      <c r="C1186" s="256" t="s">
        <v>2557</v>
      </c>
      <c r="D1186" s="256" t="s">
        <v>3184</v>
      </c>
      <c r="E1186" s="257" t="s">
        <v>2540</v>
      </c>
      <c r="F1186" s="256" t="s">
        <v>2540</v>
      </c>
      <c r="G1186" s="256">
        <v>95711</v>
      </c>
      <c r="H1186" s="256" t="s">
        <v>987</v>
      </c>
      <c r="I1186" s="256" t="s">
        <v>484</v>
      </c>
      <c r="J1186" s="256" t="s">
        <v>2541</v>
      </c>
      <c r="K1186" s="257" t="s">
        <v>5202</v>
      </c>
      <c r="L1186" s="256" t="s">
        <v>2542</v>
      </c>
    </row>
    <row r="1187" spans="1:12" x14ac:dyDescent="0.25">
      <c r="A1187" s="256" t="s">
        <v>2552</v>
      </c>
      <c r="B1187" s="256" t="s">
        <v>2553</v>
      </c>
      <c r="C1187" s="256" t="s">
        <v>2557</v>
      </c>
      <c r="D1187" s="256" t="s">
        <v>3184</v>
      </c>
      <c r="E1187" s="257" t="s">
        <v>2540</v>
      </c>
      <c r="F1187" s="256" t="s">
        <v>2540</v>
      </c>
      <c r="G1187" s="256">
        <v>95712</v>
      </c>
      <c r="H1187" s="256" t="s">
        <v>988</v>
      </c>
      <c r="I1187" s="256" t="s">
        <v>484</v>
      </c>
      <c r="J1187" s="256" t="s">
        <v>2541</v>
      </c>
      <c r="K1187" s="257" t="s">
        <v>14556</v>
      </c>
      <c r="L1187" s="256" t="s">
        <v>2542</v>
      </c>
    </row>
    <row r="1188" spans="1:12" x14ac:dyDescent="0.25">
      <c r="A1188" s="256" t="s">
        <v>2552</v>
      </c>
      <c r="B1188" s="256" t="s">
        <v>2553</v>
      </c>
      <c r="C1188" s="256" t="s">
        <v>2557</v>
      </c>
      <c r="D1188" s="256" t="s">
        <v>3184</v>
      </c>
      <c r="E1188" s="257" t="s">
        <v>2540</v>
      </c>
      <c r="F1188" s="256" t="s">
        <v>2540</v>
      </c>
      <c r="G1188" s="256">
        <v>95713</v>
      </c>
      <c r="H1188" s="256" t="s">
        <v>989</v>
      </c>
      <c r="I1188" s="256" t="s">
        <v>484</v>
      </c>
      <c r="J1188" s="256" t="s">
        <v>2556</v>
      </c>
      <c r="K1188" s="257" t="s">
        <v>14434</v>
      </c>
      <c r="L1188" s="256" t="s">
        <v>2542</v>
      </c>
    </row>
    <row r="1189" spans="1:12" x14ac:dyDescent="0.25">
      <c r="A1189" s="256" t="s">
        <v>2552</v>
      </c>
      <c r="B1189" s="256" t="s">
        <v>2553</v>
      </c>
      <c r="C1189" s="256" t="s">
        <v>2557</v>
      </c>
      <c r="D1189" s="256" t="s">
        <v>3184</v>
      </c>
      <c r="E1189" s="257" t="s">
        <v>2540</v>
      </c>
      <c r="F1189" s="256" t="s">
        <v>2540</v>
      </c>
      <c r="G1189" s="256">
        <v>95716</v>
      </c>
      <c r="H1189" s="256" t="s">
        <v>990</v>
      </c>
      <c r="I1189" s="256" t="s">
        <v>484</v>
      </c>
      <c r="J1189" s="256" t="s">
        <v>2541</v>
      </c>
      <c r="K1189" s="257" t="s">
        <v>14557</v>
      </c>
      <c r="L1189" s="256" t="s">
        <v>2542</v>
      </c>
    </row>
    <row r="1190" spans="1:12" x14ac:dyDescent="0.25">
      <c r="A1190" s="256" t="s">
        <v>2552</v>
      </c>
      <c r="B1190" s="256" t="s">
        <v>2553</v>
      </c>
      <c r="C1190" s="256" t="s">
        <v>2557</v>
      </c>
      <c r="D1190" s="256" t="s">
        <v>3184</v>
      </c>
      <c r="E1190" s="257" t="s">
        <v>2540</v>
      </c>
      <c r="F1190" s="256" t="s">
        <v>2540</v>
      </c>
      <c r="G1190" s="256">
        <v>95717</v>
      </c>
      <c r="H1190" s="256" t="s">
        <v>991</v>
      </c>
      <c r="I1190" s="256" t="s">
        <v>484</v>
      </c>
      <c r="J1190" s="256" t="s">
        <v>2541</v>
      </c>
      <c r="K1190" s="257" t="s">
        <v>7328</v>
      </c>
      <c r="L1190" s="256" t="s">
        <v>2542</v>
      </c>
    </row>
    <row r="1191" spans="1:12" x14ac:dyDescent="0.25">
      <c r="A1191" s="256" t="s">
        <v>2552</v>
      </c>
      <c r="B1191" s="256" t="s">
        <v>2553</v>
      </c>
      <c r="C1191" s="256" t="s">
        <v>2557</v>
      </c>
      <c r="D1191" s="256" t="s">
        <v>3184</v>
      </c>
      <c r="E1191" s="257" t="s">
        <v>2540</v>
      </c>
      <c r="F1191" s="256" t="s">
        <v>2540</v>
      </c>
      <c r="G1191" s="256">
        <v>95718</v>
      </c>
      <c r="H1191" s="256" t="s">
        <v>992</v>
      </c>
      <c r="I1191" s="256" t="s">
        <v>484</v>
      </c>
      <c r="J1191" s="256" t="s">
        <v>2541</v>
      </c>
      <c r="K1191" s="257" t="s">
        <v>14558</v>
      </c>
      <c r="L1191" s="256" t="s">
        <v>2542</v>
      </c>
    </row>
    <row r="1192" spans="1:12" x14ac:dyDescent="0.25">
      <c r="A1192" s="256" t="s">
        <v>2552</v>
      </c>
      <c r="B1192" s="256" t="s">
        <v>2553</v>
      </c>
      <c r="C1192" s="256" t="s">
        <v>2557</v>
      </c>
      <c r="D1192" s="256" t="s">
        <v>3184</v>
      </c>
      <c r="E1192" s="257" t="s">
        <v>2540</v>
      </c>
      <c r="F1192" s="256" t="s">
        <v>2540</v>
      </c>
      <c r="G1192" s="256">
        <v>95719</v>
      </c>
      <c r="H1192" s="256" t="s">
        <v>993</v>
      </c>
      <c r="I1192" s="256" t="s">
        <v>484</v>
      </c>
      <c r="J1192" s="256" t="s">
        <v>2556</v>
      </c>
      <c r="K1192" s="257" t="s">
        <v>14434</v>
      </c>
      <c r="L1192" s="256" t="s">
        <v>2542</v>
      </c>
    </row>
    <row r="1193" spans="1:12" x14ac:dyDescent="0.25">
      <c r="A1193" s="256" t="s">
        <v>2552</v>
      </c>
      <c r="B1193" s="256" t="s">
        <v>2553</v>
      </c>
      <c r="C1193" s="256" t="s">
        <v>2557</v>
      </c>
      <c r="D1193" s="256" t="s">
        <v>3184</v>
      </c>
      <c r="E1193" s="257" t="s">
        <v>2540</v>
      </c>
      <c r="F1193" s="256" t="s">
        <v>2540</v>
      </c>
      <c r="G1193" s="256">
        <v>95869</v>
      </c>
      <c r="H1193" s="256" t="s">
        <v>994</v>
      </c>
      <c r="I1193" s="256" t="s">
        <v>484</v>
      </c>
      <c r="J1193" s="256" t="s">
        <v>2541</v>
      </c>
      <c r="K1193" s="257" t="s">
        <v>13818</v>
      </c>
      <c r="L1193" s="256" t="s">
        <v>2542</v>
      </c>
    </row>
    <row r="1194" spans="1:12" x14ac:dyDescent="0.25">
      <c r="A1194" s="256" t="s">
        <v>2552</v>
      </c>
      <c r="B1194" s="256" t="s">
        <v>2553</v>
      </c>
      <c r="C1194" s="256" t="s">
        <v>2557</v>
      </c>
      <c r="D1194" s="256" t="s">
        <v>3184</v>
      </c>
      <c r="E1194" s="257" t="s">
        <v>2540</v>
      </c>
      <c r="F1194" s="256" t="s">
        <v>2540</v>
      </c>
      <c r="G1194" s="256">
        <v>95870</v>
      </c>
      <c r="H1194" s="256" t="s">
        <v>995</v>
      </c>
      <c r="I1194" s="256" t="s">
        <v>484</v>
      </c>
      <c r="J1194" s="256" t="s">
        <v>2541</v>
      </c>
      <c r="K1194" s="257" t="s">
        <v>14559</v>
      </c>
      <c r="L1194" s="256" t="s">
        <v>2542</v>
      </c>
    </row>
    <row r="1195" spans="1:12" x14ac:dyDescent="0.25">
      <c r="A1195" s="256" t="s">
        <v>2552</v>
      </c>
      <c r="B1195" s="256" t="s">
        <v>2553</v>
      </c>
      <c r="C1195" s="256" t="s">
        <v>2557</v>
      </c>
      <c r="D1195" s="256" t="s">
        <v>3184</v>
      </c>
      <c r="E1195" s="257" t="s">
        <v>2540</v>
      </c>
      <c r="F1195" s="256" t="s">
        <v>2540</v>
      </c>
      <c r="G1195" s="256">
        <v>95871</v>
      </c>
      <c r="H1195" s="256" t="s">
        <v>996</v>
      </c>
      <c r="I1195" s="256" t="s">
        <v>484</v>
      </c>
      <c r="J1195" s="256" t="s">
        <v>2556</v>
      </c>
      <c r="K1195" s="257" t="s">
        <v>14560</v>
      </c>
      <c r="L1195" s="256" t="s">
        <v>2542</v>
      </c>
    </row>
    <row r="1196" spans="1:12" x14ac:dyDescent="0.25">
      <c r="A1196" s="256" t="s">
        <v>2552</v>
      </c>
      <c r="B1196" s="256" t="s">
        <v>2553</v>
      </c>
      <c r="C1196" s="256" t="s">
        <v>2557</v>
      </c>
      <c r="D1196" s="256" t="s">
        <v>3184</v>
      </c>
      <c r="E1196" s="257" t="s">
        <v>2540</v>
      </c>
      <c r="F1196" s="256" t="s">
        <v>2540</v>
      </c>
      <c r="G1196" s="256">
        <v>95874</v>
      </c>
      <c r="H1196" s="256" t="s">
        <v>997</v>
      </c>
      <c r="I1196" s="256" t="s">
        <v>484</v>
      </c>
      <c r="J1196" s="256" t="s">
        <v>2541</v>
      </c>
      <c r="K1196" s="257" t="s">
        <v>14561</v>
      </c>
      <c r="L1196" s="256" t="s">
        <v>2542</v>
      </c>
    </row>
    <row r="1197" spans="1:12" x14ac:dyDescent="0.25">
      <c r="A1197" s="256" t="s">
        <v>2552</v>
      </c>
      <c r="B1197" s="256" t="s">
        <v>2553</v>
      </c>
      <c r="C1197" s="256" t="s">
        <v>2557</v>
      </c>
      <c r="D1197" s="256" t="s">
        <v>3184</v>
      </c>
      <c r="E1197" s="257" t="s">
        <v>2540</v>
      </c>
      <c r="F1197" s="256" t="s">
        <v>2540</v>
      </c>
      <c r="G1197" s="256">
        <v>96008</v>
      </c>
      <c r="H1197" s="256" t="s">
        <v>998</v>
      </c>
      <c r="I1197" s="256" t="s">
        <v>484</v>
      </c>
      <c r="J1197" s="256" t="s">
        <v>2541</v>
      </c>
      <c r="K1197" s="257" t="s">
        <v>4964</v>
      </c>
      <c r="L1197" s="256" t="s">
        <v>2542</v>
      </c>
    </row>
    <row r="1198" spans="1:12" x14ac:dyDescent="0.25">
      <c r="A1198" s="256" t="s">
        <v>2552</v>
      </c>
      <c r="B1198" s="256" t="s">
        <v>2553</v>
      </c>
      <c r="C1198" s="256" t="s">
        <v>2557</v>
      </c>
      <c r="D1198" s="256" t="s">
        <v>3184</v>
      </c>
      <c r="E1198" s="257" t="s">
        <v>2540</v>
      </c>
      <c r="F1198" s="256" t="s">
        <v>2540</v>
      </c>
      <c r="G1198" s="256">
        <v>96009</v>
      </c>
      <c r="H1198" s="256" t="s">
        <v>999</v>
      </c>
      <c r="I1198" s="256" t="s">
        <v>484</v>
      </c>
      <c r="J1198" s="256" t="s">
        <v>2541</v>
      </c>
      <c r="K1198" s="257" t="s">
        <v>13229</v>
      </c>
      <c r="L1198" s="256" t="s">
        <v>2542</v>
      </c>
    </row>
    <row r="1199" spans="1:12" x14ac:dyDescent="0.25">
      <c r="A1199" s="256" t="s">
        <v>2552</v>
      </c>
      <c r="B1199" s="256" t="s">
        <v>2553</v>
      </c>
      <c r="C1199" s="256" t="s">
        <v>2557</v>
      </c>
      <c r="D1199" s="256" t="s">
        <v>3184</v>
      </c>
      <c r="E1199" s="257" t="s">
        <v>2540</v>
      </c>
      <c r="F1199" s="256" t="s">
        <v>2540</v>
      </c>
      <c r="G1199" s="256">
        <v>96011</v>
      </c>
      <c r="H1199" s="256" t="s">
        <v>1000</v>
      </c>
      <c r="I1199" s="256" t="s">
        <v>484</v>
      </c>
      <c r="J1199" s="256" t="s">
        <v>2541</v>
      </c>
      <c r="K1199" s="257" t="s">
        <v>14562</v>
      </c>
      <c r="L1199" s="256" t="s">
        <v>2542</v>
      </c>
    </row>
    <row r="1200" spans="1:12" x14ac:dyDescent="0.25">
      <c r="A1200" s="256" t="s">
        <v>2552</v>
      </c>
      <c r="B1200" s="256" t="s">
        <v>2553</v>
      </c>
      <c r="C1200" s="256" t="s">
        <v>2557</v>
      </c>
      <c r="D1200" s="256" t="s">
        <v>3184</v>
      </c>
      <c r="E1200" s="257" t="s">
        <v>2540</v>
      </c>
      <c r="F1200" s="256" t="s">
        <v>2540</v>
      </c>
      <c r="G1200" s="256">
        <v>96012</v>
      </c>
      <c r="H1200" s="256" t="s">
        <v>1001</v>
      </c>
      <c r="I1200" s="256" t="s">
        <v>484</v>
      </c>
      <c r="J1200" s="256" t="s">
        <v>2556</v>
      </c>
      <c r="K1200" s="257" t="s">
        <v>14401</v>
      </c>
      <c r="L1200" s="256" t="s">
        <v>2542</v>
      </c>
    </row>
    <row r="1201" spans="1:12" x14ac:dyDescent="0.25">
      <c r="A1201" s="256" t="s">
        <v>2552</v>
      </c>
      <c r="B1201" s="256" t="s">
        <v>2553</v>
      </c>
      <c r="C1201" s="256" t="s">
        <v>2557</v>
      </c>
      <c r="D1201" s="256" t="s">
        <v>3184</v>
      </c>
      <c r="E1201" s="257" t="s">
        <v>2540</v>
      </c>
      <c r="F1201" s="256" t="s">
        <v>2540</v>
      </c>
      <c r="G1201" s="256">
        <v>96015</v>
      </c>
      <c r="H1201" s="256" t="s">
        <v>1002</v>
      </c>
      <c r="I1201" s="256" t="s">
        <v>484</v>
      </c>
      <c r="J1201" s="256" t="s">
        <v>2541</v>
      </c>
      <c r="K1201" s="257" t="s">
        <v>13634</v>
      </c>
      <c r="L1201" s="256" t="s">
        <v>2542</v>
      </c>
    </row>
    <row r="1202" spans="1:12" x14ac:dyDescent="0.25">
      <c r="A1202" s="256" t="s">
        <v>2552</v>
      </c>
      <c r="B1202" s="256" t="s">
        <v>2553</v>
      </c>
      <c r="C1202" s="256" t="s">
        <v>2557</v>
      </c>
      <c r="D1202" s="256" t="s">
        <v>3184</v>
      </c>
      <c r="E1202" s="257" t="s">
        <v>2540</v>
      </c>
      <c r="F1202" s="256" t="s">
        <v>2540</v>
      </c>
      <c r="G1202" s="256">
        <v>96016</v>
      </c>
      <c r="H1202" s="256" t="s">
        <v>1003</v>
      </c>
      <c r="I1202" s="256" t="s">
        <v>484</v>
      </c>
      <c r="J1202" s="256" t="s">
        <v>2541</v>
      </c>
      <c r="K1202" s="257" t="s">
        <v>13786</v>
      </c>
      <c r="L1202" s="256" t="s">
        <v>2542</v>
      </c>
    </row>
    <row r="1203" spans="1:12" x14ac:dyDescent="0.25">
      <c r="A1203" s="256" t="s">
        <v>2552</v>
      </c>
      <c r="B1203" s="256" t="s">
        <v>2553</v>
      </c>
      <c r="C1203" s="256" t="s">
        <v>2557</v>
      </c>
      <c r="D1203" s="256" t="s">
        <v>3184</v>
      </c>
      <c r="E1203" s="257" t="s">
        <v>2540</v>
      </c>
      <c r="F1203" s="256" t="s">
        <v>2540</v>
      </c>
      <c r="G1203" s="256">
        <v>96018</v>
      </c>
      <c r="H1203" s="256" t="s">
        <v>1004</v>
      </c>
      <c r="I1203" s="256" t="s">
        <v>484</v>
      </c>
      <c r="J1203" s="256" t="s">
        <v>2541</v>
      </c>
      <c r="K1203" s="257" t="s">
        <v>14563</v>
      </c>
      <c r="L1203" s="256" t="s">
        <v>2542</v>
      </c>
    </row>
    <row r="1204" spans="1:12" x14ac:dyDescent="0.25">
      <c r="A1204" s="256" t="s">
        <v>2552</v>
      </c>
      <c r="B1204" s="256" t="s">
        <v>2553</v>
      </c>
      <c r="C1204" s="256" t="s">
        <v>2557</v>
      </c>
      <c r="D1204" s="256" t="s">
        <v>3184</v>
      </c>
      <c r="E1204" s="257" t="s">
        <v>2540</v>
      </c>
      <c r="F1204" s="256" t="s">
        <v>2540</v>
      </c>
      <c r="G1204" s="256">
        <v>96019</v>
      </c>
      <c r="H1204" s="256" t="s">
        <v>1005</v>
      </c>
      <c r="I1204" s="256" t="s">
        <v>484</v>
      </c>
      <c r="J1204" s="256" t="s">
        <v>2556</v>
      </c>
      <c r="K1204" s="257" t="s">
        <v>14401</v>
      </c>
      <c r="L1204" s="256" t="s">
        <v>2542</v>
      </c>
    </row>
    <row r="1205" spans="1:12" x14ac:dyDescent="0.25">
      <c r="A1205" s="256" t="s">
        <v>2552</v>
      </c>
      <c r="B1205" s="256" t="s">
        <v>2553</v>
      </c>
      <c r="C1205" s="256" t="s">
        <v>2557</v>
      </c>
      <c r="D1205" s="256" t="s">
        <v>3184</v>
      </c>
      <c r="E1205" s="257" t="s">
        <v>2540</v>
      </c>
      <c r="F1205" s="256" t="s">
        <v>2540</v>
      </c>
      <c r="G1205" s="256">
        <v>96023</v>
      </c>
      <c r="H1205" s="256" t="s">
        <v>1006</v>
      </c>
      <c r="I1205" s="256" t="s">
        <v>484</v>
      </c>
      <c r="J1205" s="256" t="s">
        <v>2541</v>
      </c>
      <c r="K1205" s="257" t="s">
        <v>14564</v>
      </c>
      <c r="L1205" s="256" t="s">
        <v>2542</v>
      </c>
    </row>
    <row r="1206" spans="1:12" x14ac:dyDescent="0.25">
      <c r="A1206" s="256" t="s">
        <v>2552</v>
      </c>
      <c r="B1206" s="256" t="s">
        <v>2553</v>
      </c>
      <c r="C1206" s="256" t="s">
        <v>2557</v>
      </c>
      <c r="D1206" s="256" t="s">
        <v>3184</v>
      </c>
      <c r="E1206" s="257" t="s">
        <v>2540</v>
      </c>
      <c r="F1206" s="256" t="s">
        <v>2540</v>
      </c>
      <c r="G1206" s="256">
        <v>96024</v>
      </c>
      <c r="H1206" s="256" t="s">
        <v>1007</v>
      </c>
      <c r="I1206" s="256" t="s">
        <v>484</v>
      </c>
      <c r="J1206" s="256" t="s">
        <v>2541</v>
      </c>
      <c r="K1206" s="257" t="s">
        <v>14565</v>
      </c>
      <c r="L1206" s="256" t="s">
        <v>2542</v>
      </c>
    </row>
    <row r="1207" spans="1:12" x14ac:dyDescent="0.25">
      <c r="A1207" s="256" t="s">
        <v>2552</v>
      </c>
      <c r="B1207" s="256" t="s">
        <v>2553</v>
      </c>
      <c r="C1207" s="256" t="s">
        <v>2557</v>
      </c>
      <c r="D1207" s="256" t="s">
        <v>3184</v>
      </c>
      <c r="E1207" s="257" t="s">
        <v>2540</v>
      </c>
      <c r="F1207" s="256" t="s">
        <v>2540</v>
      </c>
      <c r="G1207" s="256">
        <v>96026</v>
      </c>
      <c r="H1207" s="256" t="s">
        <v>1008</v>
      </c>
      <c r="I1207" s="256" t="s">
        <v>484</v>
      </c>
      <c r="J1207" s="256" t="s">
        <v>2541</v>
      </c>
      <c r="K1207" s="257" t="s">
        <v>14566</v>
      </c>
      <c r="L1207" s="256" t="s">
        <v>2542</v>
      </c>
    </row>
    <row r="1208" spans="1:12" x14ac:dyDescent="0.25">
      <c r="A1208" s="256" t="s">
        <v>2552</v>
      </c>
      <c r="B1208" s="256" t="s">
        <v>2553</v>
      </c>
      <c r="C1208" s="256" t="s">
        <v>2557</v>
      </c>
      <c r="D1208" s="256" t="s">
        <v>3184</v>
      </c>
      <c r="E1208" s="257" t="s">
        <v>2540</v>
      </c>
      <c r="F1208" s="256" t="s">
        <v>2540</v>
      </c>
      <c r="G1208" s="256">
        <v>96027</v>
      </c>
      <c r="H1208" s="256" t="s">
        <v>1009</v>
      </c>
      <c r="I1208" s="256" t="s">
        <v>484</v>
      </c>
      <c r="J1208" s="256" t="s">
        <v>2556</v>
      </c>
      <c r="K1208" s="257" t="s">
        <v>14376</v>
      </c>
      <c r="L1208" s="256" t="s">
        <v>2542</v>
      </c>
    </row>
    <row r="1209" spans="1:12" x14ac:dyDescent="0.25">
      <c r="A1209" s="256" t="s">
        <v>2552</v>
      </c>
      <c r="B1209" s="256" t="s">
        <v>2553</v>
      </c>
      <c r="C1209" s="256" t="s">
        <v>2557</v>
      </c>
      <c r="D1209" s="256" t="s">
        <v>3184</v>
      </c>
      <c r="E1209" s="257" t="s">
        <v>2540</v>
      </c>
      <c r="F1209" s="256" t="s">
        <v>2540</v>
      </c>
      <c r="G1209" s="256">
        <v>96030</v>
      </c>
      <c r="H1209" s="256" t="s">
        <v>1010</v>
      </c>
      <c r="I1209" s="256" t="s">
        <v>484</v>
      </c>
      <c r="J1209" s="256" t="s">
        <v>2541</v>
      </c>
      <c r="K1209" s="257" t="s">
        <v>7019</v>
      </c>
      <c r="L1209" s="256" t="s">
        <v>2542</v>
      </c>
    </row>
    <row r="1210" spans="1:12" x14ac:dyDescent="0.25">
      <c r="A1210" s="256" t="s">
        <v>2552</v>
      </c>
      <c r="B1210" s="256" t="s">
        <v>2553</v>
      </c>
      <c r="C1210" s="256" t="s">
        <v>2557</v>
      </c>
      <c r="D1210" s="256" t="s">
        <v>3184</v>
      </c>
      <c r="E1210" s="257" t="s">
        <v>2540</v>
      </c>
      <c r="F1210" s="256" t="s">
        <v>2540</v>
      </c>
      <c r="G1210" s="256">
        <v>96031</v>
      </c>
      <c r="H1210" s="256" t="s">
        <v>1011</v>
      </c>
      <c r="I1210" s="256" t="s">
        <v>484</v>
      </c>
      <c r="J1210" s="256" t="s">
        <v>2541</v>
      </c>
      <c r="K1210" s="257" t="s">
        <v>14567</v>
      </c>
      <c r="L1210" s="256" t="s">
        <v>2542</v>
      </c>
    </row>
    <row r="1211" spans="1:12" x14ac:dyDescent="0.25">
      <c r="A1211" s="256" t="s">
        <v>2552</v>
      </c>
      <c r="B1211" s="256" t="s">
        <v>2553</v>
      </c>
      <c r="C1211" s="256" t="s">
        <v>2557</v>
      </c>
      <c r="D1211" s="256" t="s">
        <v>3184</v>
      </c>
      <c r="E1211" s="257" t="s">
        <v>2540</v>
      </c>
      <c r="F1211" s="256" t="s">
        <v>2540</v>
      </c>
      <c r="G1211" s="256">
        <v>96032</v>
      </c>
      <c r="H1211" s="256" t="s">
        <v>1012</v>
      </c>
      <c r="I1211" s="256" t="s">
        <v>484</v>
      </c>
      <c r="J1211" s="256" t="s">
        <v>2541</v>
      </c>
      <c r="K1211" s="257" t="s">
        <v>5253</v>
      </c>
      <c r="L1211" s="256" t="s">
        <v>2542</v>
      </c>
    </row>
    <row r="1212" spans="1:12" x14ac:dyDescent="0.25">
      <c r="A1212" s="256" t="s">
        <v>2552</v>
      </c>
      <c r="B1212" s="256" t="s">
        <v>2553</v>
      </c>
      <c r="C1212" s="256" t="s">
        <v>2557</v>
      </c>
      <c r="D1212" s="256" t="s">
        <v>3184</v>
      </c>
      <c r="E1212" s="257" t="s">
        <v>2540</v>
      </c>
      <c r="F1212" s="256" t="s">
        <v>2540</v>
      </c>
      <c r="G1212" s="256">
        <v>96033</v>
      </c>
      <c r="H1212" s="256" t="s">
        <v>1013</v>
      </c>
      <c r="I1212" s="256" t="s">
        <v>484</v>
      </c>
      <c r="J1212" s="256" t="s">
        <v>2541</v>
      </c>
      <c r="K1212" s="257" t="s">
        <v>14568</v>
      </c>
      <c r="L1212" s="256" t="s">
        <v>2542</v>
      </c>
    </row>
    <row r="1213" spans="1:12" x14ac:dyDescent="0.25">
      <c r="A1213" s="256" t="s">
        <v>2552</v>
      </c>
      <c r="B1213" s="256" t="s">
        <v>2553</v>
      </c>
      <c r="C1213" s="256" t="s">
        <v>2557</v>
      </c>
      <c r="D1213" s="256" t="s">
        <v>3184</v>
      </c>
      <c r="E1213" s="257" t="s">
        <v>2540</v>
      </c>
      <c r="F1213" s="256" t="s">
        <v>2540</v>
      </c>
      <c r="G1213" s="256">
        <v>96034</v>
      </c>
      <c r="H1213" s="256" t="s">
        <v>1014</v>
      </c>
      <c r="I1213" s="256" t="s">
        <v>484</v>
      </c>
      <c r="J1213" s="256" t="s">
        <v>2556</v>
      </c>
      <c r="K1213" s="257" t="s">
        <v>14099</v>
      </c>
      <c r="L1213" s="256" t="s">
        <v>2542</v>
      </c>
    </row>
    <row r="1214" spans="1:12" x14ac:dyDescent="0.25">
      <c r="A1214" s="256" t="s">
        <v>2552</v>
      </c>
      <c r="B1214" s="256" t="s">
        <v>2553</v>
      </c>
      <c r="C1214" s="256" t="s">
        <v>2557</v>
      </c>
      <c r="D1214" s="256" t="s">
        <v>3184</v>
      </c>
      <c r="E1214" s="257" t="s">
        <v>2540</v>
      </c>
      <c r="F1214" s="256" t="s">
        <v>2540</v>
      </c>
      <c r="G1214" s="256">
        <v>96053</v>
      </c>
      <c r="H1214" s="256" t="s">
        <v>1015</v>
      </c>
      <c r="I1214" s="256" t="s">
        <v>484</v>
      </c>
      <c r="J1214" s="256" t="s">
        <v>2541</v>
      </c>
      <c r="K1214" s="257" t="s">
        <v>6416</v>
      </c>
      <c r="L1214" s="256" t="s">
        <v>2542</v>
      </c>
    </row>
    <row r="1215" spans="1:12" x14ac:dyDescent="0.25">
      <c r="A1215" s="256" t="s">
        <v>2552</v>
      </c>
      <c r="B1215" s="256" t="s">
        <v>2553</v>
      </c>
      <c r="C1215" s="256" t="s">
        <v>2557</v>
      </c>
      <c r="D1215" s="256" t="s">
        <v>3184</v>
      </c>
      <c r="E1215" s="257" t="s">
        <v>2540</v>
      </c>
      <c r="F1215" s="256" t="s">
        <v>2540</v>
      </c>
      <c r="G1215" s="256">
        <v>96054</v>
      </c>
      <c r="H1215" s="256" t="s">
        <v>1016</v>
      </c>
      <c r="I1215" s="256" t="s">
        <v>484</v>
      </c>
      <c r="J1215" s="256" t="s">
        <v>2541</v>
      </c>
      <c r="K1215" s="257" t="s">
        <v>4984</v>
      </c>
      <c r="L1215" s="256" t="s">
        <v>2542</v>
      </c>
    </row>
    <row r="1216" spans="1:12" x14ac:dyDescent="0.25">
      <c r="A1216" s="256" t="s">
        <v>2552</v>
      </c>
      <c r="B1216" s="256" t="s">
        <v>2553</v>
      </c>
      <c r="C1216" s="256" t="s">
        <v>2557</v>
      </c>
      <c r="D1216" s="256" t="s">
        <v>3184</v>
      </c>
      <c r="E1216" s="257" t="s">
        <v>2540</v>
      </c>
      <c r="F1216" s="256" t="s">
        <v>2540</v>
      </c>
      <c r="G1216" s="256">
        <v>96055</v>
      </c>
      <c r="H1216" s="256" t="s">
        <v>1017</v>
      </c>
      <c r="I1216" s="256" t="s">
        <v>484</v>
      </c>
      <c r="J1216" s="256" t="s">
        <v>2541</v>
      </c>
      <c r="K1216" s="257" t="s">
        <v>13231</v>
      </c>
      <c r="L1216" s="256" t="s">
        <v>2542</v>
      </c>
    </row>
    <row r="1217" spans="1:12" x14ac:dyDescent="0.25">
      <c r="A1217" s="256" t="s">
        <v>2552</v>
      </c>
      <c r="B1217" s="256" t="s">
        <v>2553</v>
      </c>
      <c r="C1217" s="256" t="s">
        <v>2557</v>
      </c>
      <c r="D1217" s="256" t="s">
        <v>3184</v>
      </c>
      <c r="E1217" s="257" t="s">
        <v>2540</v>
      </c>
      <c r="F1217" s="256" t="s">
        <v>2540</v>
      </c>
      <c r="G1217" s="256">
        <v>96056</v>
      </c>
      <c r="H1217" s="256" t="s">
        <v>1018</v>
      </c>
      <c r="I1217" s="256" t="s">
        <v>484</v>
      </c>
      <c r="J1217" s="256" t="s">
        <v>2541</v>
      </c>
      <c r="K1217" s="257" t="s">
        <v>13605</v>
      </c>
      <c r="L1217" s="256" t="s">
        <v>2542</v>
      </c>
    </row>
    <row r="1218" spans="1:12" x14ac:dyDescent="0.25">
      <c r="A1218" s="256" t="s">
        <v>2552</v>
      </c>
      <c r="B1218" s="256" t="s">
        <v>2553</v>
      </c>
      <c r="C1218" s="256" t="s">
        <v>2557</v>
      </c>
      <c r="D1218" s="256" t="s">
        <v>3184</v>
      </c>
      <c r="E1218" s="257" t="s">
        <v>2540</v>
      </c>
      <c r="F1218" s="256" t="s">
        <v>2540</v>
      </c>
      <c r="G1218" s="256">
        <v>96057</v>
      </c>
      <c r="H1218" s="256" t="s">
        <v>1019</v>
      </c>
      <c r="I1218" s="256" t="s">
        <v>484</v>
      </c>
      <c r="J1218" s="256" t="s">
        <v>2556</v>
      </c>
      <c r="K1218" s="257" t="s">
        <v>14376</v>
      </c>
      <c r="L1218" s="256" t="s">
        <v>2542</v>
      </c>
    </row>
    <row r="1219" spans="1:12" x14ac:dyDescent="0.25">
      <c r="A1219" s="256" t="s">
        <v>2552</v>
      </c>
      <c r="B1219" s="256" t="s">
        <v>2553</v>
      </c>
      <c r="C1219" s="256" t="s">
        <v>2557</v>
      </c>
      <c r="D1219" s="256" t="s">
        <v>3184</v>
      </c>
      <c r="E1219" s="257" t="s">
        <v>2540</v>
      </c>
      <c r="F1219" s="256" t="s">
        <v>2540</v>
      </c>
      <c r="G1219" s="256">
        <v>96060</v>
      </c>
      <c r="H1219" s="256" t="s">
        <v>1020</v>
      </c>
      <c r="I1219" s="256" t="s">
        <v>484</v>
      </c>
      <c r="J1219" s="256" t="s">
        <v>2541</v>
      </c>
      <c r="K1219" s="257" t="s">
        <v>5213</v>
      </c>
      <c r="L1219" s="256" t="s">
        <v>2542</v>
      </c>
    </row>
    <row r="1220" spans="1:12" x14ac:dyDescent="0.25">
      <c r="A1220" s="256" t="s">
        <v>2552</v>
      </c>
      <c r="B1220" s="256" t="s">
        <v>2553</v>
      </c>
      <c r="C1220" s="256" t="s">
        <v>2557</v>
      </c>
      <c r="D1220" s="256" t="s">
        <v>3184</v>
      </c>
      <c r="E1220" s="257" t="s">
        <v>2540</v>
      </c>
      <c r="F1220" s="256" t="s">
        <v>2540</v>
      </c>
      <c r="G1220" s="256">
        <v>96061</v>
      </c>
      <c r="H1220" s="256" t="s">
        <v>1021</v>
      </c>
      <c r="I1220" s="256" t="s">
        <v>484</v>
      </c>
      <c r="J1220" s="256" t="s">
        <v>2541</v>
      </c>
      <c r="K1220" s="257" t="s">
        <v>13924</v>
      </c>
      <c r="L1220" s="256" t="s">
        <v>2542</v>
      </c>
    </row>
    <row r="1221" spans="1:12" x14ac:dyDescent="0.25">
      <c r="A1221" s="256" t="s">
        <v>2552</v>
      </c>
      <c r="B1221" s="256" t="s">
        <v>2553</v>
      </c>
      <c r="C1221" s="256" t="s">
        <v>2557</v>
      </c>
      <c r="D1221" s="256" t="s">
        <v>3184</v>
      </c>
      <c r="E1221" s="257" t="s">
        <v>2540</v>
      </c>
      <c r="F1221" s="256" t="s">
        <v>2540</v>
      </c>
      <c r="G1221" s="256">
        <v>96062</v>
      </c>
      <c r="H1221" s="256" t="s">
        <v>1022</v>
      </c>
      <c r="I1221" s="256" t="s">
        <v>484</v>
      </c>
      <c r="J1221" s="256" t="s">
        <v>2556</v>
      </c>
      <c r="K1221" s="257" t="s">
        <v>8017</v>
      </c>
      <c r="L1221" s="256" t="s">
        <v>2542</v>
      </c>
    </row>
    <row r="1222" spans="1:12" x14ac:dyDescent="0.25">
      <c r="A1222" s="256" t="s">
        <v>2552</v>
      </c>
      <c r="B1222" s="256" t="s">
        <v>2553</v>
      </c>
      <c r="C1222" s="256" t="s">
        <v>2557</v>
      </c>
      <c r="D1222" s="256" t="s">
        <v>3184</v>
      </c>
      <c r="E1222" s="257" t="s">
        <v>2540</v>
      </c>
      <c r="F1222" s="256" t="s">
        <v>2540</v>
      </c>
      <c r="G1222" s="256">
        <v>96241</v>
      </c>
      <c r="H1222" s="256" t="s">
        <v>1023</v>
      </c>
      <c r="I1222" s="256" t="s">
        <v>484</v>
      </c>
      <c r="J1222" s="256" t="s">
        <v>2541</v>
      </c>
      <c r="K1222" s="257" t="s">
        <v>14569</v>
      </c>
      <c r="L1222" s="256" t="s">
        <v>2542</v>
      </c>
    </row>
    <row r="1223" spans="1:12" x14ac:dyDescent="0.25">
      <c r="A1223" s="256" t="s">
        <v>2552</v>
      </c>
      <c r="B1223" s="256" t="s">
        <v>2553</v>
      </c>
      <c r="C1223" s="256" t="s">
        <v>2557</v>
      </c>
      <c r="D1223" s="256" t="s">
        <v>3184</v>
      </c>
      <c r="E1223" s="257" t="s">
        <v>2540</v>
      </c>
      <c r="F1223" s="256" t="s">
        <v>2540</v>
      </c>
      <c r="G1223" s="256">
        <v>96242</v>
      </c>
      <c r="H1223" s="256" t="s">
        <v>1024</v>
      </c>
      <c r="I1223" s="256" t="s">
        <v>484</v>
      </c>
      <c r="J1223" s="256" t="s">
        <v>2541</v>
      </c>
      <c r="K1223" s="257" t="s">
        <v>4722</v>
      </c>
      <c r="L1223" s="256" t="s">
        <v>2542</v>
      </c>
    </row>
    <row r="1224" spans="1:12" x14ac:dyDescent="0.25">
      <c r="A1224" s="256" t="s">
        <v>2552</v>
      </c>
      <c r="B1224" s="256" t="s">
        <v>2553</v>
      </c>
      <c r="C1224" s="256" t="s">
        <v>2557</v>
      </c>
      <c r="D1224" s="256" t="s">
        <v>3184</v>
      </c>
      <c r="E1224" s="257" t="s">
        <v>2540</v>
      </c>
      <c r="F1224" s="256" t="s">
        <v>2540</v>
      </c>
      <c r="G1224" s="256">
        <v>96243</v>
      </c>
      <c r="H1224" s="256" t="s">
        <v>1025</v>
      </c>
      <c r="I1224" s="256" t="s">
        <v>484</v>
      </c>
      <c r="J1224" s="256" t="s">
        <v>2541</v>
      </c>
      <c r="K1224" s="257" t="s">
        <v>4660</v>
      </c>
      <c r="L1224" s="256" t="s">
        <v>2542</v>
      </c>
    </row>
    <row r="1225" spans="1:12" x14ac:dyDescent="0.25">
      <c r="A1225" s="256" t="s">
        <v>2552</v>
      </c>
      <c r="B1225" s="256" t="s">
        <v>2553</v>
      </c>
      <c r="C1225" s="256" t="s">
        <v>2557</v>
      </c>
      <c r="D1225" s="256" t="s">
        <v>3184</v>
      </c>
      <c r="E1225" s="257" t="s">
        <v>2540</v>
      </c>
      <c r="F1225" s="256" t="s">
        <v>2540</v>
      </c>
      <c r="G1225" s="256">
        <v>96244</v>
      </c>
      <c r="H1225" s="256" t="s">
        <v>1026</v>
      </c>
      <c r="I1225" s="256" t="s">
        <v>484</v>
      </c>
      <c r="J1225" s="256" t="s">
        <v>2556</v>
      </c>
      <c r="K1225" s="257" t="s">
        <v>6463</v>
      </c>
      <c r="L1225" s="256" t="s">
        <v>2542</v>
      </c>
    </row>
    <row r="1226" spans="1:12" x14ac:dyDescent="0.25">
      <c r="A1226" s="256" t="s">
        <v>2552</v>
      </c>
      <c r="B1226" s="256" t="s">
        <v>2553</v>
      </c>
      <c r="C1226" s="256" t="s">
        <v>2557</v>
      </c>
      <c r="D1226" s="256" t="s">
        <v>3184</v>
      </c>
      <c r="E1226" s="257" t="s">
        <v>2540</v>
      </c>
      <c r="F1226" s="256" t="s">
        <v>2540</v>
      </c>
      <c r="G1226" s="256">
        <v>96301</v>
      </c>
      <c r="H1226" s="256" t="s">
        <v>1027</v>
      </c>
      <c r="I1226" s="256" t="s">
        <v>484</v>
      </c>
      <c r="J1226" s="256" t="s">
        <v>2556</v>
      </c>
      <c r="K1226" s="257" t="s">
        <v>14570</v>
      </c>
      <c r="L1226" s="256" t="s">
        <v>2542</v>
      </c>
    </row>
    <row r="1227" spans="1:12" x14ac:dyDescent="0.25">
      <c r="A1227" s="256" t="s">
        <v>2552</v>
      </c>
      <c r="B1227" s="256" t="s">
        <v>2553</v>
      </c>
      <c r="C1227" s="256" t="s">
        <v>2557</v>
      </c>
      <c r="D1227" s="256" t="s">
        <v>3184</v>
      </c>
      <c r="E1227" s="257" t="s">
        <v>2540</v>
      </c>
      <c r="F1227" s="256" t="s">
        <v>2540</v>
      </c>
      <c r="G1227" s="256">
        <v>96457</v>
      </c>
      <c r="H1227" s="256" t="s">
        <v>1028</v>
      </c>
      <c r="I1227" s="256" t="s">
        <v>484</v>
      </c>
      <c r="J1227" s="256" t="s">
        <v>2556</v>
      </c>
      <c r="K1227" s="257" t="s">
        <v>14425</v>
      </c>
      <c r="L1227" s="256" t="s">
        <v>2542</v>
      </c>
    </row>
    <row r="1228" spans="1:12" x14ac:dyDescent="0.25">
      <c r="A1228" s="256" t="s">
        <v>2552</v>
      </c>
      <c r="B1228" s="256" t="s">
        <v>2553</v>
      </c>
      <c r="C1228" s="256" t="s">
        <v>2557</v>
      </c>
      <c r="D1228" s="256" t="s">
        <v>3184</v>
      </c>
      <c r="E1228" s="257" t="s">
        <v>2540</v>
      </c>
      <c r="F1228" s="256" t="s">
        <v>2540</v>
      </c>
      <c r="G1228" s="256">
        <v>96458</v>
      </c>
      <c r="H1228" s="256" t="s">
        <v>1029</v>
      </c>
      <c r="I1228" s="256" t="s">
        <v>484</v>
      </c>
      <c r="J1228" s="256" t="s">
        <v>2541</v>
      </c>
      <c r="K1228" s="257" t="s">
        <v>14571</v>
      </c>
      <c r="L1228" s="256" t="s">
        <v>2542</v>
      </c>
    </row>
    <row r="1229" spans="1:12" x14ac:dyDescent="0.25">
      <c r="A1229" s="256" t="s">
        <v>2552</v>
      </c>
      <c r="B1229" s="256" t="s">
        <v>2553</v>
      </c>
      <c r="C1229" s="256" t="s">
        <v>2557</v>
      </c>
      <c r="D1229" s="256" t="s">
        <v>3184</v>
      </c>
      <c r="E1229" s="257" t="s">
        <v>2540</v>
      </c>
      <c r="F1229" s="256" t="s">
        <v>2540</v>
      </c>
      <c r="G1229" s="256">
        <v>96459</v>
      </c>
      <c r="H1229" s="256" t="s">
        <v>1030</v>
      </c>
      <c r="I1229" s="256" t="s">
        <v>484</v>
      </c>
      <c r="J1229" s="256" t="s">
        <v>2541</v>
      </c>
      <c r="K1229" s="257" t="s">
        <v>13678</v>
      </c>
      <c r="L1229" s="256" t="s">
        <v>2542</v>
      </c>
    </row>
    <row r="1230" spans="1:12" x14ac:dyDescent="0.25">
      <c r="A1230" s="256" t="s">
        <v>2552</v>
      </c>
      <c r="B1230" s="256" t="s">
        <v>2553</v>
      </c>
      <c r="C1230" s="256" t="s">
        <v>2557</v>
      </c>
      <c r="D1230" s="256" t="s">
        <v>3184</v>
      </c>
      <c r="E1230" s="257" t="s">
        <v>2540</v>
      </c>
      <c r="F1230" s="256" t="s">
        <v>2540</v>
      </c>
      <c r="G1230" s="256">
        <v>96460</v>
      </c>
      <c r="H1230" s="256" t="s">
        <v>1031</v>
      </c>
      <c r="I1230" s="256" t="s">
        <v>484</v>
      </c>
      <c r="J1230" s="256" t="s">
        <v>2541</v>
      </c>
      <c r="K1230" s="257" t="s">
        <v>14572</v>
      </c>
      <c r="L1230" s="256" t="s">
        <v>2542</v>
      </c>
    </row>
    <row r="1231" spans="1:12" x14ac:dyDescent="0.25">
      <c r="A1231" s="256" t="s">
        <v>2552</v>
      </c>
      <c r="B1231" s="256" t="s">
        <v>2553</v>
      </c>
      <c r="C1231" s="256" t="s">
        <v>2557</v>
      </c>
      <c r="D1231" s="256" t="s">
        <v>3184</v>
      </c>
      <c r="E1231" s="257" t="s">
        <v>2540</v>
      </c>
      <c r="F1231" s="256" t="s">
        <v>2540</v>
      </c>
      <c r="G1231" s="256">
        <v>98760</v>
      </c>
      <c r="H1231" s="256" t="s">
        <v>1032</v>
      </c>
      <c r="I1231" s="256" t="s">
        <v>484</v>
      </c>
      <c r="J1231" s="256" t="s">
        <v>2556</v>
      </c>
      <c r="K1231" s="257" t="s">
        <v>4834</v>
      </c>
      <c r="L1231" s="256" t="s">
        <v>2542</v>
      </c>
    </row>
    <row r="1232" spans="1:12" x14ac:dyDescent="0.25">
      <c r="A1232" s="256" t="s">
        <v>2552</v>
      </c>
      <c r="B1232" s="256" t="s">
        <v>2553</v>
      </c>
      <c r="C1232" s="256" t="s">
        <v>2557</v>
      </c>
      <c r="D1232" s="256" t="s">
        <v>3184</v>
      </c>
      <c r="E1232" s="257" t="s">
        <v>2540</v>
      </c>
      <c r="F1232" s="256" t="s">
        <v>2540</v>
      </c>
      <c r="G1232" s="256">
        <v>98761</v>
      </c>
      <c r="H1232" s="256" t="s">
        <v>1033</v>
      </c>
      <c r="I1232" s="256" t="s">
        <v>484</v>
      </c>
      <c r="J1232" s="256" t="s">
        <v>2556</v>
      </c>
      <c r="K1232" s="257" t="s">
        <v>4837</v>
      </c>
      <c r="L1232" s="256" t="s">
        <v>2542</v>
      </c>
    </row>
    <row r="1233" spans="1:12" x14ac:dyDescent="0.25">
      <c r="A1233" s="256" t="s">
        <v>2552</v>
      </c>
      <c r="B1233" s="256" t="s">
        <v>2553</v>
      </c>
      <c r="C1233" s="256" t="s">
        <v>2557</v>
      </c>
      <c r="D1233" s="256" t="s">
        <v>3184</v>
      </c>
      <c r="E1233" s="257" t="s">
        <v>2540</v>
      </c>
      <c r="F1233" s="256" t="s">
        <v>2540</v>
      </c>
      <c r="G1233" s="256">
        <v>98762</v>
      </c>
      <c r="H1233" s="256" t="s">
        <v>1034</v>
      </c>
      <c r="I1233" s="256" t="s">
        <v>484</v>
      </c>
      <c r="J1233" s="256" t="s">
        <v>2556</v>
      </c>
      <c r="K1233" s="257" t="s">
        <v>4779</v>
      </c>
      <c r="L1233" s="256" t="s">
        <v>2542</v>
      </c>
    </row>
    <row r="1234" spans="1:12" x14ac:dyDescent="0.25">
      <c r="A1234" s="256" t="s">
        <v>2552</v>
      </c>
      <c r="B1234" s="256" t="s">
        <v>2553</v>
      </c>
      <c r="C1234" s="256" t="s">
        <v>2557</v>
      </c>
      <c r="D1234" s="256" t="s">
        <v>3184</v>
      </c>
      <c r="E1234" s="257" t="s">
        <v>2540</v>
      </c>
      <c r="F1234" s="256" t="s">
        <v>2540</v>
      </c>
      <c r="G1234" s="256">
        <v>98763</v>
      </c>
      <c r="H1234" s="256" t="s">
        <v>1035</v>
      </c>
      <c r="I1234" s="256" t="s">
        <v>484</v>
      </c>
      <c r="J1234" s="256" t="s">
        <v>2545</v>
      </c>
      <c r="K1234" s="257" t="s">
        <v>5493</v>
      </c>
      <c r="L1234" s="256" t="s">
        <v>2542</v>
      </c>
    </row>
    <row r="1235" spans="1:12" x14ac:dyDescent="0.25">
      <c r="A1235" s="256" t="s">
        <v>2552</v>
      </c>
      <c r="B1235" s="256" t="s">
        <v>2553</v>
      </c>
      <c r="C1235" s="256" t="s">
        <v>2557</v>
      </c>
      <c r="D1235" s="256" t="s">
        <v>3184</v>
      </c>
      <c r="E1235" s="257" t="s">
        <v>2540</v>
      </c>
      <c r="F1235" s="256" t="s">
        <v>2540</v>
      </c>
      <c r="G1235" s="256">
        <v>99829</v>
      </c>
      <c r="H1235" s="256" t="s">
        <v>1036</v>
      </c>
      <c r="I1235" s="256" t="s">
        <v>484</v>
      </c>
      <c r="J1235" s="256" t="s">
        <v>2541</v>
      </c>
      <c r="K1235" s="257" t="s">
        <v>4749</v>
      </c>
      <c r="L1235" s="256" t="s">
        <v>2542</v>
      </c>
    </row>
    <row r="1236" spans="1:12" x14ac:dyDescent="0.25">
      <c r="A1236" s="256" t="s">
        <v>2552</v>
      </c>
      <c r="B1236" s="256" t="s">
        <v>2553</v>
      </c>
      <c r="C1236" s="256" t="s">
        <v>2557</v>
      </c>
      <c r="D1236" s="256" t="s">
        <v>3184</v>
      </c>
      <c r="E1236" s="257" t="s">
        <v>2540</v>
      </c>
      <c r="F1236" s="256" t="s">
        <v>2540</v>
      </c>
      <c r="G1236" s="256">
        <v>99830</v>
      </c>
      <c r="H1236" s="256" t="s">
        <v>1037</v>
      </c>
      <c r="I1236" s="256" t="s">
        <v>484</v>
      </c>
      <c r="J1236" s="256" t="s">
        <v>2541</v>
      </c>
      <c r="K1236" s="257" t="s">
        <v>4771</v>
      </c>
      <c r="L1236" s="256" t="s">
        <v>2542</v>
      </c>
    </row>
    <row r="1237" spans="1:12" x14ac:dyDescent="0.25">
      <c r="A1237" s="256" t="s">
        <v>2552</v>
      </c>
      <c r="B1237" s="256" t="s">
        <v>2553</v>
      </c>
      <c r="C1237" s="256" t="s">
        <v>2557</v>
      </c>
      <c r="D1237" s="256" t="s">
        <v>3184</v>
      </c>
      <c r="E1237" s="257" t="s">
        <v>2540</v>
      </c>
      <c r="F1237" s="256" t="s">
        <v>2540</v>
      </c>
      <c r="G1237" s="256">
        <v>99831</v>
      </c>
      <c r="H1237" s="256" t="s">
        <v>1038</v>
      </c>
      <c r="I1237" s="256" t="s">
        <v>484</v>
      </c>
      <c r="J1237" s="256" t="s">
        <v>2541</v>
      </c>
      <c r="K1237" s="257" t="s">
        <v>4806</v>
      </c>
      <c r="L1237" s="256" t="s">
        <v>2542</v>
      </c>
    </row>
    <row r="1238" spans="1:12" x14ac:dyDescent="0.25">
      <c r="A1238" s="256" t="s">
        <v>2552</v>
      </c>
      <c r="B1238" s="256" t="s">
        <v>2553</v>
      </c>
      <c r="C1238" s="256" t="s">
        <v>2557</v>
      </c>
      <c r="D1238" s="256" t="s">
        <v>3184</v>
      </c>
      <c r="E1238" s="257" t="s">
        <v>2540</v>
      </c>
      <c r="F1238" s="256" t="s">
        <v>2540</v>
      </c>
      <c r="G1238" s="256">
        <v>99832</v>
      </c>
      <c r="H1238" s="256" t="s">
        <v>1039</v>
      </c>
      <c r="I1238" s="256" t="s">
        <v>484</v>
      </c>
      <c r="J1238" s="256" t="s">
        <v>2545</v>
      </c>
      <c r="K1238" s="257" t="s">
        <v>5494</v>
      </c>
      <c r="L1238" s="256" t="s">
        <v>2542</v>
      </c>
    </row>
    <row r="1239" spans="1:12" x14ac:dyDescent="0.25">
      <c r="A1239" s="256" t="s">
        <v>2552</v>
      </c>
      <c r="B1239" s="256" t="s">
        <v>2553</v>
      </c>
      <c r="C1239" s="256" t="s">
        <v>2557</v>
      </c>
      <c r="D1239" s="256" t="s">
        <v>3184</v>
      </c>
      <c r="E1239" s="257" t="s">
        <v>2540</v>
      </c>
      <c r="F1239" s="256" t="s">
        <v>2540</v>
      </c>
      <c r="G1239" s="256">
        <v>100637</v>
      </c>
      <c r="H1239" s="256" t="s">
        <v>2775</v>
      </c>
      <c r="I1239" s="256" t="s">
        <v>484</v>
      </c>
      <c r="J1239" s="256" t="s">
        <v>2541</v>
      </c>
      <c r="K1239" s="257" t="s">
        <v>14573</v>
      </c>
      <c r="L1239" s="256" t="s">
        <v>2542</v>
      </c>
    </row>
    <row r="1240" spans="1:12" x14ac:dyDescent="0.25">
      <c r="A1240" s="256" t="s">
        <v>2552</v>
      </c>
      <c r="B1240" s="256" t="s">
        <v>2553</v>
      </c>
      <c r="C1240" s="256" t="s">
        <v>2557</v>
      </c>
      <c r="D1240" s="256" t="s">
        <v>3184</v>
      </c>
      <c r="E1240" s="257" t="s">
        <v>2540</v>
      </c>
      <c r="F1240" s="256" t="s">
        <v>2540</v>
      </c>
      <c r="G1240" s="256">
        <v>100638</v>
      </c>
      <c r="H1240" s="256" t="s">
        <v>2776</v>
      </c>
      <c r="I1240" s="256" t="s">
        <v>484</v>
      </c>
      <c r="J1240" s="256" t="s">
        <v>2541</v>
      </c>
      <c r="K1240" s="257" t="s">
        <v>14574</v>
      </c>
      <c r="L1240" s="256" t="s">
        <v>2542</v>
      </c>
    </row>
    <row r="1241" spans="1:12" x14ac:dyDescent="0.25">
      <c r="A1241" s="256" t="s">
        <v>2552</v>
      </c>
      <c r="B1241" s="256" t="s">
        <v>2553</v>
      </c>
      <c r="C1241" s="256" t="s">
        <v>2557</v>
      </c>
      <c r="D1241" s="256" t="s">
        <v>3184</v>
      </c>
      <c r="E1241" s="257" t="s">
        <v>2540</v>
      </c>
      <c r="F1241" s="256" t="s">
        <v>2540</v>
      </c>
      <c r="G1241" s="256">
        <v>100639</v>
      </c>
      <c r="H1241" s="256" t="s">
        <v>2777</v>
      </c>
      <c r="I1241" s="256" t="s">
        <v>484</v>
      </c>
      <c r="J1241" s="256" t="s">
        <v>2541</v>
      </c>
      <c r="K1241" s="257" t="s">
        <v>14575</v>
      </c>
      <c r="L1241" s="256" t="s">
        <v>2542</v>
      </c>
    </row>
    <row r="1242" spans="1:12" x14ac:dyDescent="0.25">
      <c r="A1242" s="256" t="s">
        <v>2552</v>
      </c>
      <c r="B1242" s="256" t="s">
        <v>2553</v>
      </c>
      <c r="C1242" s="256" t="s">
        <v>2557</v>
      </c>
      <c r="D1242" s="256" t="s">
        <v>3184</v>
      </c>
      <c r="E1242" s="257" t="s">
        <v>2540</v>
      </c>
      <c r="F1242" s="256" t="s">
        <v>2540</v>
      </c>
      <c r="G1242" s="256">
        <v>100640</v>
      </c>
      <c r="H1242" s="256" t="s">
        <v>2778</v>
      </c>
      <c r="I1242" s="256" t="s">
        <v>484</v>
      </c>
      <c r="J1242" s="256" t="s">
        <v>2556</v>
      </c>
      <c r="K1242" s="257" t="s">
        <v>14576</v>
      </c>
      <c r="L1242" s="256" t="s">
        <v>2542</v>
      </c>
    </row>
    <row r="1243" spans="1:12" x14ac:dyDescent="0.25">
      <c r="A1243" s="256" t="s">
        <v>2552</v>
      </c>
      <c r="B1243" s="256" t="s">
        <v>2553</v>
      </c>
      <c r="C1243" s="256" t="s">
        <v>2557</v>
      </c>
      <c r="D1243" s="256" t="s">
        <v>3184</v>
      </c>
      <c r="E1243" s="257" t="s">
        <v>2540</v>
      </c>
      <c r="F1243" s="256" t="s">
        <v>2540</v>
      </c>
      <c r="G1243" s="256">
        <v>100643</v>
      </c>
      <c r="H1243" s="256" t="s">
        <v>2779</v>
      </c>
      <c r="I1243" s="256" t="s">
        <v>484</v>
      </c>
      <c r="J1243" s="256" t="s">
        <v>2541</v>
      </c>
      <c r="K1243" s="257" t="s">
        <v>14577</v>
      </c>
      <c r="L1243" s="256" t="s">
        <v>2542</v>
      </c>
    </row>
    <row r="1244" spans="1:12" x14ac:dyDescent="0.25">
      <c r="A1244" s="256" t="s">
        <v>2552</v>
      </c>
      <c r="B1244" s="256" t="s">
        <v>2553</v>
      </c>
      <c r="C1244" s="256" t="s">
        <v>2557</v>
      </c>
      <c r="D1244" s="256" t="s">
        <v>3184</v>
      </c>
      <c r="E1244" s="257" t="s">
        <v>2540</v>
      </c>
      <c r="F1244" s="256" t="s">
        <v>2540</v>
      </c>
      <c r="G1244" s="256">
        <v>100644</v>
      </c>
      <c r="H1244" s="256" t="s">
        <v>2780</v>
      </c>
      <c r="I1244" s="256" t="s">
        <v>484</v>
      </c>
      <c r="J1244" s="256" t="s">
        <v>2541</v>
      </c>
      <c r="K1244" s="257" t="s">
        <v>14578</v>
      </c>
      <c r="L1244" s="256" t="s">
        <v>2542</v>
      </c>
    </row>
    <row r="1245" spans="1:12" x14ac:dyDescent="0.25">
      <c r="A1245" s="256" t="s">
        <v>2552</v>
      </c>
      <c r="B1245" s="256" t="s">
        <v>2553</v>
      </c>
      <c r="C1245" s="256" t="s">
        <v>2557</v>
      </c>
      <c r="D1245" s="256" t="s">
        <v>3184</v>
      </c>
      <c r="E1245" s="257" t="s">
        <v>2540</v>
      </c>
      <c r="F1245" s="256" t="s">
        <v>2540</v>
      </c>
      <c r="G1245" s="256">
        <v>100645</v>
      </c>
      <c r="H1245" s="256" t="s">
        <v>2781</v>
      </c>
      <c r="I1245" s="256" t="s">
        <v>484</v>
      </c>
      <c r="J1245" s="256" t="s">
        <v>2541</v>
      </c>
      <c r="K1245" s="257" t="s">
        <v>14579</v>
      </c>
      <c r="L1245" s="256" t="s">
        <v>2542</v>
      </c>
    </row>
    <row r="1246" spans="1:12" x14ac:dyDescent="0.25">
      <c r="A1246" s="256" t="s">
        <v>2552</v>
      </c>
      <c r="B1246" s="256" t="s">
        <v>2553</v>
      </c>
      <c r="C1246" s="256" t="s">
        <v>2557</v>
      </c>
      <c r="D1246" s="256" t="s">
        <v>3184</v>
      </c>
      <c r="E1246" s="257" t="s">
        <v>2540</v>
      </c>
      <c r="F1246" s="256" t="s">
        <v>2540</v>
      </c>
      <c r="G1246" s="256">
        <v>100646</v>
      </c>
      <c r="H1246" s="256" t="s">
        <v>2782</v>
      </c>
      <c r="I1246" s="256" t="s">
        <v>484</v>
      </c>
      <c r="J1246" s="256" t="s">
        <v>2556</v>
      </c>
      <c r="K1246" s="257" t="s">
        <v>14580</v>
      </c>
      <c r="L1246" s="256" t="s">
        <v>2542</v>
      </c>
    </row>
    <row r="1247" spans="1:12" x14ac:dyDescent="0.25">
      <c r="A1247" s="256" t="s">
        <v>2552</v>
      </c>
      <c r="B1247" s="256" t="s">
        <v>2553</v>
      </c>
      <c r="C1247" s="256" t="s">
        <v>2557</v>
      </c>
      <c r="D1247" s="256" t="s">
        <v>3184</v>
      </c>
      <c r="E1247" s="257" t="s">
        <v>2540</v>
      </c>
      <c r="F1247" s="256" t="s">
        <v>2540</v>
      </c>
      <c r="G1247" s="256">
        <v>102270</v>
      </c>
      <c r="H1247" s="256" t="s">
        <v>4865</v>
      </c>
      <c r="I1247" s="256" t="s">
        <v>484</v>
      </c>
      <c r="J1247" s="256" t="s">
        <v>2541</v>
      </c>
      <c r="K1247" s="257" t="s">
        <v>4822</v>
      </c>
      <c r="L1247" s="256" t="s">
        <v>2542</v>
      </c>
    </row>
    <row r="1248" spans="1:12" x14ac:dyDescent="0.25">
      <c r="A1248" s="256" t="s">
        <v>2552</v>
      </c>
      <c r="B1248" s="256" t="s">
        <v>2553</v>
      </c>
      <c r="C1248" s="256" t="s">
        <v>2557</v>
      </c>
      <c r="D1248" s="256" t="s">
        <v>3184</v>
      </c>
      <c r="E1248" s="257" t="s">
        <v>2540</v>
      </c>
      <c r="F1248" s="256" t="s">
        <v>2540</v>
      </c>
      <c r="G1248" s="256">
        <v>102271</v>
      </c>
      <c r="H1248" s="256" t="s">
        <v>4867</v>
      </c>
      <c r="I1248" s="256" t="s">
        <v>484</v>
      </c>
      <c r="J1248" s="256" t="s">
        <v>2541</v>
      </c>
      <c r="K1248" s="257" t="s">
        <v>4729</v>
      </c>
      <c r="L1248" s="256" t="s">
        <v>2542</v>
      </c>
    </row>
    <row r="1249" spans="1:12" x14ac:dyDescent="0.25">
      <c r="A1249" s="256" t="s">
        <v>2552</v>
      </c>
      <c r="B1249" s="256" t="s">
        <v>2553</v>
      </c>
      <c r="C1249" s="256" t="s">
        <v>2557</v>
      </c>
      <c r="D1249" s="256" t="s">
        <v>3184</v>
      </c>
      <c r="E1249" s="257" t="s">
        <v>2540</v>
      </c>
      <c r="F1249" s="256" t="s">
        <v>2540</v>
      </c>
      <c r="G1249" s="256">
        <v>102272</v>
      </c>
      <c r="H1249" s="256" t="s">
        <v>4868</v>
      </c>
      <c r="I1249" s="256" t="s">
        <v>484</v>
      </c>
      <c r="J1249" s="256" t="s">
        <v>2541</v>
      </c>
      <c r="K1249" s="257" t="s">
        <v>4710</v>
      </c>
      <c r="L1249" s="256" t="s">
        <v>2542</v>
      </c>
    </row>
    <row r="1250" spans="1:12" x14ac:dyDescent="0.25">
      <c r="A1250" s="256" t="s">
        <v>2552</v>
      </c>
      <c r="B1250" s="256" t="s">
        <v>2553</v>
      </c>
      <c r="C1250" s="256" t="s">
        <v>2557</v>
      </c>
      <c r="D1250" s="256" t="s">
        <v>3184</v>
      </c>
      <c r="E1250" s="257" t="s">
        <v>2540</v>
      </c>
      <c r="F1250" s="256" t="s">
        <v>2540</v>
      </c>
      <c r="G1250" s="256">
        <v>102273</v>
      </c>
      <c r="H1250" s="256" t="s">
        <v>4869</v>
      </c>
      <c r="I1250" s="256" t="s">
        <v>484</v>
      </c>
      <c r="J1250" s="256" t="s">
        <v>2545</v>
      </c>
      <c r="K1250" s="257" t="s">
        <v>4826</v>
      </c>
      <c r="L1250" s="256" t="s">
        <v>2542</v>
      </c>
    </row>
    <row r="1251" spans="1:12" x14ac:dyDescent="0.25">
      <c r="A1251" s="256" t="s">
        <v>2552</v>
      </c>
      <c r="B1251" s="256" t="s">
        <v>2553</v>
      </c>
      <c r="C1251" s="256" t="s">
        <v>2557</v>
      </c>
      <c r="D1251" s="256" t="s">
        <v>3184</v>
      </c>
      <c r="E1251" s="257" t="s">
        <v>2540</v>
      </c>
      <c r="F1251" s="256" t="s">
        <v>2540</v>
      </c>
      <c r="G1251" s="256">
        <v>102809</v>
      </c>
      <c r="H1251" s="256" t="s">
        <v>5496</v>
      </c>
      <c r="I1251" s="256" t="s">
        <v>484</v>
      </c>
      <c r="J1251" s="256" t="s">
        <v>2556</v>
      </c>
      <c r="K1251" s="257" t="s">
        <v>13327</v>
      </c>
      <c r="L1251" s="256" t="s">
        <v>2542</v>
      </c>
    </row>
    <row r="1252" spans="1:12" x14ac:dyDescent="0.25">
      <c r="A1252" s="256" t="s">
        <v>2552</v>
      </c>
      <c r="B1252" s="256" t="s">
        <v>2553</v>
      </c>
      <c r="C1252" s="256" t="s">
        <v>2557</v>
      </c>
      <c r="D1252" s="256" t="s">
        <v>3184</v>
      </c>
      <c r="E1252" s="257" t="s">
        <v>2540</v>
      </c>
      <c r="F1252" s="256" t="s">
        <v>2540</v>
      </c>
      <c r="G1252" s="256">
        <v>102815</v>
      </c>
      <c r="H1252" s="256" t="s">
        <v>5497</v>
      </c>
      <c r="I1252" s="256" t="s">
        <v>484</v>
      </c>
      <c r="J1252" s="256" t="s">
        <v>2545</v>
      </c>
      <c r="K1252" s="257" t="s">
        <v>5187</v>
      </c>
      <c r="L1252" s="256" t="s">
        <v>2542</v>
      </c>
    </row>
    <row r="1253" spans="1:12" x14ac:dyDescent="0.25">
      <c r="A1253" s="256" t="s">
        <v>2552</v>
      </c>
      <c r="B1253" s="256" t="s">
        <v>2553</v>
      </c>
      <c r="C1253" s="256" t="s">
        <v>2557</v>
      </c>
      <c r="D1253" s="256" t="s">
        <v>3184</v>
      </c>
      <c r="E1253" s="257" t="s">
        <v>2540</v>
      </c>
      <c r="F1253" s="256" t="s">
        <v>2540</v>
      </c>
      <c r="G1253" s="256">
        <v>102826</v>
      </c>
      <c r="H1253" s="256" t="s">
        <v>5498</v>
      </c>
      <c r="I1253" s="256" t="s">
        <v>484</v>
      </c>
      <c r="J1253" s="256" t="s">
        <v>2545</v>
      </c>
      <c r="K1253" s="257" t="s">
        <v>5499</v>
      </c>
      <c r="L1253" s="256" t="s">
        <v>2542</v>
      </c>
    </row>
    <row r="1254" spans="1:12" x14ac:dyDescent="0.25">
      <c r="A1254" s="256" t="s">
        <v>2552</v>
      </c>
      <c r="B1254" s="256" t="s">
        <v>2553</v>
      </c>
      <c r="C1254" s="256" t="s">
        <v>2557</v>
      </c>
      <c r="D1254" s="256" t="s">
        <v>3184</v>
      </c>
      <c r="E1254" s="257" t="s">
        <v>2540</v>
      </c>
      <c r="F1254" s="256" t="s">
        <v>2540</v>
      </c>
      <c r="G1254" s="256">
        <v>102832</v>
      </c>
      <c r="H1254" s="256" t="s">
        <v>5500</v>
      </c>
      <c r="I1254" s="256" t="s">
        <v>484</v>
      </c>
      <c r="J1254" s="256" t="s">
        <v>2545</v>
      </c>
      <c r="K1254" s="257" t="s">
        <v>5077</v>
      </c>
      <c r="L1254" s="256" t="s">
        <v>2542</v>
      </c>
    </row>
    <row r="1255" spans="1:12" x14ac:dyDescent="0.25">
      <c r="A1255" s="256" t="s">
        <v>2552</v>
      </c>
      <c r="B1255" s="256" t="s">
        <v>2553</v>
      </c>
      <c r="C1255" s="256" t="s">
        <v>2557</v>
      </c>
      <c r="D1255" s="256" t="s">
        <v>3184</v>
      </c>
      <c r="E1255" s="257" t="s">
        <v>2540</v>
      </c>
      <c r="F1255" s="256" t="s">
        <v>2540</v>
      </c>
      <c r="G1255" s="256">
        <v>102843</v>
      </c>
      <c r="H1255" s="256" t="s">
        <v>5501</v>
      </c>
      <c r="I1255" s="256" t="s">
        <v>484</v>
      </c>
      <c r="J1255" s="256" t="s">
        <v>2556</v>
      </c>
      <c r="K1255" s="257" t="s">
        <v>14581</v>
      </c>
      <c r="L1255" s="256" t="s">
        <v>2542</v>
      </c>
    </row>
    <row r="1256" spans="1:12" x14ac:dyDescent="0.25">
      <c r="A1256" s="256" t="s">
        <v>2552</v>
      </c>
      <c r="B1256" s="256" t="s">
        <v>2553</v>
      </c>
      <c r="C1256" s="256" t="s">
        <v>2557</v>
      </c>
      <c r="D1256" s="256" t="s">
        <v>3184</v>
      </c>
      <c r="E1256" s="257" t="s">
        <v>2540</v>
      </c>
      <c r="F1256" s="256" t="s">
        <v>2540</v>
      </c>
      <c r="G1256" s="256">
        <v>102849</v>
      </c>
      <c r="H1256" s="256" t="s">
        <v>5502</v>
      </c>
      <c r="I1256" s="256" t="s">
        <v>484</v>
      </c>
      <c r="J1256" s="256" t="s">
        <v>2556</v>
      </c>
      <c r="K1256" s="257" t="s">
        <v>14582</v>
      </c>
      <c r="L1256" s="256" t="s">
        <v>2542</v>
      </c>
    </row>
    <row r="1257" spans="1:12" x14ac:dyDescent="0.25">
      <c r="A1257" s="256" t="s">
        <v>2552</v>
      </c>
      <c r="B1257" s="256" t="s">
        <v>2553</v>
      </c>
      <c r="C1257" s="256" t="s">
        <v>2557</v>
      </c>
      <c r="D1257" s="256" t="s">
        <v>3184</v>
      </c>
      <c r="E1257" s="257" t="s">
        <v>2540</v>
      </c>
      <c r="F1257" s="256" t="s">
        <v>2540</v>
      </c>
      <c r="G1257" s="256">
        <v>102855</v>
      </c>
      <c r="H1257" s="256" t="s">
        <v>5503</v>
      </c>
      <c r="I1257" s="256" t="s">
        <v>484</v>
      </c>
      <c r="J1257" s="256" t="s">
        <v>2556</v>
      </c>
      <c r="K1257" s="257" t="s">
        <v>14582</v>
      </c>
      <c r="L1257" s="256" t="s">
        <v>2542</v>
      </c>
    </row>
    <row r="1258" spans="1:12" x14ac:dyDescent="0.25">
      <c r="A1258" s="256" t="s">
        <v>2552</v>
      </c>
      <c r="B1258" s="256" t="s">
        <v>2553</v>
      </c>
      <c r="C1258" s="256" t="s">
        <v>2557</v>
      </c>
      <c r="D1258" s="256" t="s">
        <v>3184</v>
      </c>
      <c r="E1258" s="257" t="s">
        <v>2540</v>
      </c>
      <c r="F1258" s="256" t="s">
        <v>2540</v>
      </c>
      <c r="G1258" s="256">
        <v>102861</v>
      </c>
      <c r="H1258" s="256" t="s">
        <v>5504</v>
      </c>
      <c r="I1258" s="256" t="s">
        <v>484</v>
      </c>
      <c r="J1258" s="256" t="s">
        <v>2545</v>
      </c>
      <c r="K1258" s="257" t="s">
        <v>4780</v>
      </c>
      <c r="L1258" s="256" t="s">
        <v>2542</v>
      </c>
    </row>
    <row r="1259" spans="1:12" x14ac:dyDescent="0.25">
      <c r="A1259" s="256" t="s">
        <v>2552</v>
      </c>
      <c r="B1259" s="256" t="s">
        <v>2553</v>
      </c>
      <c r="C1259" s="256" t="s">
        <v>2557</v>
      </c>
      <c r="D1259" s="256" t="s">
        <v>3184</v>
      </c>
      <c r="E1259" s="257" t="s">
        <v>2540</v>
      </c>
      <c r="F1259" s="256" t="s">
        <v>2540</v>
      </c>
      <c r="G1259" s="256">
        <v>102867</v>
      </c>
      <c r="H1259" s="256" t="s">
        <v>5505</v>
      </c>
      <c r="I1259" s="256" t="s">
        <v>484</v>
      </c>
      <c r="J1259" s="256" t="s">
        <v>2545</v>
      </c>
      <c r="K1259" s="257" t="s">
        <v>4756</v>
      </c>
      <c r="L1259" s="256" t="s">
        <v>2542</v>
      </c>
    </row>
    <row r="1260" spans="1:12" x14ac:dyDescent="0.25">
      <c r="A1260" s="256" t="s">
        <v>2552</v>
      </c>
      <c r="B1260" s="256" t="s">
        <v>2553</v>
      </c>
      <c r="C1260" s="256" t="s">
        <v>2557</v>
      </c>
      <c r="D1260" s="256" t="s">
        <v>3184</v>
      </c>
      <c r="E1260" s="257" t="s">
        <v>2540</v>
      </c>
      <c r="F1260" s="256" t="s">
        <v>2540</v>
      </c>
      <c r="G1260" s="256">
        <v>102873</v>
      </c>
      <c r="H1260" s="256" t="s">
        <v>5506</v>
      </c>
      <c r="I1260" s="256" t="s">
        <v>484</v>
      </c>
      <c r="J1260" s="256" t="s">
        <v>2556</v>
      </c>
      <c r="K1260" s="257" t="s">
        <v>13775</v>
      </c>
      <c r="L1260" s="256" t="s">
        <v>2542</v>
      </c>
    </row>
    <row r="1261" spans="1:12" x14ac:dyDescent="0.25">
      <c r="A1261" s="256" t="s">
        <v>2552</v>
      </c>
      <c r="B1261" s="256" t="s">
        <v>2553</v>
      </c>
      <c r="C1261" s="256" t="s">
        <v>2557</v>
      </c>
      <c r="D1261" s="256" t="s">
        <v>3184</v>
      </c>
      <c r="E1261" s="257" t="s">
        <v>2540</v>
      </c>
      <c r="F1261" s="256" t="s">
        <v>2540</v>
      </c>
      <c r="G1261" s="256">
        <v>102879</v>
      </c>
      <c r="H1261" s="256" t="s">
        <v>5507</v>
      </c>
      <c r="I1261" s="256" t="s">
        <v>484</v>
      </c>
      <c r="J1261" s="256" t="s">
        <v>2556</v>
      </c>
      <c r="K1261" s="257" t="s">
        <v>14583</v>
      </c>
      <c r="L1261" s="256" t="s">
        <v>2542</v>
      </c>
    </row>
    <row r="1262" spans="1:12" x14ac:dyDescent="0.25">
      <c r="A1262" s="256" t="s">
        <v>2552</v>
      </c>
      <c r="B1262" s="256" t="s">
        <v>2553</v>
      </c>
      <c r="C1262" s="256" t="s">
        <v>2557</v>
      </c>
      <c r="D1262" s="256" t="s">
        <v>3184</v>
      </c>
      <c r="E1262" s="257" t="s">
        <v>2540</v>
      </c>
      <c r="F1262" s="256" t="s">
        <v>2540</v>
      </c>
      <c r="G1262" s="256">
        <v>102885</v>
      </c>
      <c r="H1262" s="256" t="s">
        <v>5508</v>
      </c>
      <c r="I1262" s="256" t="s">
        <v>484</v>
      </c>
      <c r="J1262" s="256" t="s">
        <v>2545</v>
      </c>
      <c r="K1262" s="257" t="s">
        <v>4824</v>
      </c>
      <c r="L1262" s="256" t="s">
        <v>2542</v>
      </c>
    </row>
    <row r="1263" spans="1:12" x14ac:dyDescent="0.25">
      <c r="A1263" s="256" t="s">
        <v>2552</v>
      </c>
      <c r="B1263" s="256" t="s">
        <v>2553</v>
      </c>
      <c r="C1263" s="256" t="s">
        <v>2557</v>
      </c>
      <c r="D1263" s="256" t="s">
        <v>3184</v>
      </c>
      <c r="E1263" s="257" t="s">
        <v>2540</v>
      </c>
      <c r="F1263" s="256" t="s">
        <v>2540</v>
      </c>
      <c r="G1263" s="256">
        <v>102891</v>
      </c>
      <c r="H1263" s="256" t="s">
        <v>5509</v>
      </c>
      <c r="I1263" s="256" t="s">
        <v>484</v>
      </c>
      <c r="J1263" s="256" t="s">
        <v>2545</v>
      </c>
      <c r="K1263" s="257" t="s">
        <v>4824</v>
      </c>
      <c r="L1263" s="256" t="s">
        <v>2542</v>
      </c>
    </row>
    <row r="1264" spans="1:12" x14ac:dyDescent="0.25">
      <c r="A1264" s="256" t="s">
        <v>2552</v>
      </c>
      <c r="B1264" s="256" t="s">
        <v>2553</v>
      </c>
      <c r="C1264" s="256" t="s">
        <v>2557</v>
      </c>
      <c r="D1264" s="256" t="s">
        <v>3184</v>
      </c>
      <c r="E1264" s="257" t="s">
        <v>2540</v>
      </c>
      <c r="F1264" s="256" t="s">
        <v>2540</v>
      </c>
      <c r="G1264" s="256">
        <v>102897</v>
      </c>
      <c r="H1264" s="256" t="s">
        <v>5510</v>
      </c>
      <c r="I1264" s="256" t="s">
        <v>484</v>
      </c>
      <c r="J1264" s="256" t="s">
        <v>2556</v>
      </c>
      <c r="K1264" s="257" t="s">
        <v>14434</v>
      </c>
      <c r="L1264" s="256" t="s">
        <v>2542</v>
      </c>
    </row>
    <row r="1265" spans="1:12" x14ac:dyDescent="0.25">
      <c r="A1265" s="256" t="s">
        <v>2552</v>
      </c>
      <c r="B1265" s="256" t="s">
        <v>2553</v>
      </c>
      <c r="C1265" s="256" t="s">
        <v>2557</v>
      </c>
      <c r="D1265" s="256" t="s">
        <v>3184</v>
      </c>
      <c r="E1265" s="257" t="s">
        <v>2540</v>
      </c>
      <c r="F1265" s="256" t="s">
        <v>2540</v>
      </c>
      <c r="G1265" s="256">
        <v>102903</v>
      </c>
      <c r="H1265" s="256" t="s">
        <v>5511</v>
      </c>
      <c r="I1265" s="256" t="s">
        <v>484</v>
      </c>
      <c r="J1265" s="256" t="s">
        <v>2556</v>
      </c>
      <c r="K1265" s="257" t="s">
        <v>14584</v>
      </c>
      <c r="L1265" s="256" t="s">
        <v>2542</v>
      </c>
    </row>
    <row r="1266" spans="1:12" x14ac:dyDescent="0.25">
      <c r="A1266" s="256" t="s">
        <v>2552</v>
      </c>
      <c r="B1266" s="256" t="s">
        <v>2553</v>
      </c>
      <c r="C1266" s="256" t="s">
        <v>2557</v>
      </c>
      <c r="D1266" s="256" t="s">
        <v>3184</v>
      </c>
      <c r="E1266" s="257" t="s">
        <v>2540</v>
      </c>
      <c r="F1266" s="256" t="s">
        <v>2540</v>
      </c>
      <c r="G1266" s="256">
        <v>102909</v>
      </c>
      <c r="H1266" s="256" t="s">
        <v>5512</v>
      </c>
      <c r="I1266" s="256" t="s">
        <v>484</v>
      </c>
      <c r="J1266" s="256" t="s">
        <v>2545</v>
      </c>
      <c r="K1266" s="257" t="s">
        <v>5513</v>
      </c>
      <c r="L1266" s="256" t="s">
        <v>2542</v>
      </c>
    </row>
    <row r="1267" spans="1:12" x14ac:dyDescent="0.25">
      <c r="A1267" s="256" t="s">
        <v>2552</v>
      </c>
      <c r="B1267" s="256" t="s">
        <v>2553</v>
      </c>
      <c r="C1267" s="256" t="s">
        <v>2557</v>
      </c>
      <c r="D1267" s="256" t="s">
        <v>3184</v>
      </c>
      <c r="E1267" s="257" t="s">
        <v>2540</v>
      </c>
      <c r="F1267" s="256" t="s">
        <v>2540</v>
      </c>
      <c r="G1267" s="256">
        <v>102915</v>
      </c>
      <c r="H1267" s="256" t="s">
        <v>5514</v>
      </c>
      <c r="I1267" s="256" t="s">
        <v>484</v>
      </c>
      <c r="J1267" s="256" t="s">
        <v>2545</v>
      </c>
      <c r="K1267" s="257" t="s">
        <v>4839</v>
      </c>
      <c r="L1267" s="256" t="s">
        <v>2542</v>
      </c>
    </row>
    <row r="1268" spans="1:12" x14ac:dyDescent="0.25">
      <c r="A1268" s="256" t="s">
        <v>2552</v>
      </c>
      <c r="B1268" s="256" t="s">
        <v>2553</v>
      </c>
      <c r="C1268" s="256" t="s">
        <v>2557</v>
      </c>
      <c r="D1268" s="256" t="s">
        <v>3184</v>
      </c>
      <c r="E1268" s="257" t="s">
        <v>2540</v>
      </c>
      <c r="F1268" s="256" t="s">
        <v>2540</v>
      </c>
      <c r="G1268" s="256">
        <v>102927</v>
      </c>
      <c r="H1268" s="256" t="s">
        <v>5515</v>
      </c>
      <c r="I1268" s="256" t="s">
        <v>484</v>
      </c>
      <c r="J1268" s="256" t="s">
        <v>2545</v>
      </c>
      <c r="K1268" s="257" t="s">
        <v>5434</v>
      </c>
      <c r="L1268" s="256" t="s">
        <v>2542</v>
      </c>
    </row>
    <row r="1269" spans="1:12" x14ac:dyDescent="0.25">
      <c r="A1269" s="256" t="s">
        <v>2552</v>
      </c>
      <c r="B1269" s="256" t="s">
        <v>2553</v>
      </c>
      <c r="C1269" s="256" t="s">
        <v>2557</v>
      </c>
      <c r="D1269" s="256" t="s">
        <v>3184</v>
      </c>
      <c r="E1269" s="257" t="s">
        <v>2540</v>
      </c>
      <c r="F1269" s="256" t="s">
        <v>2540</v>
      </c>
      <c r="G1269" s="256">
        <v>102933</v>
      </c>
      <c r="H1269" s="256" t="s">
        <v>5516</v>
      </c>
      <c r="I1269" s="256" t="s">
        <v>484</v>
      </c>
      <c r="J1269" s="256" t="s">
        <v>2545</v>
      </c>
      <c r="K1269" s="257" t="s">
        <v>5434</v>
      </c>
      <c r="L1269" s="256" t="s">
        <v>2542</v>
      </c>
    </row>
    <row r="1270" spans="1:12" x14ac:dyDescent="0.25">
      <c r="A1270" s="256" t="s">
        <v>2552</v>
      </c>
      <c r="B1270" s="256" t="s">
        <v>2553</v>
      </c>
      <c r="C1270" s="256" t="s">
        <v>2557</v>
      </c>
      <c r="D1270" s="256" t="s">
        <v>3184</v>
      </c>
      <c r="E1270" s="257" t="s">
        <v>2540</v>
      </c>
      <c r="F1270" s="256" t="s">
        <v>2540</v>
      </c>
      <c r="G1270" s="256">
        <v>102939</v>
      </c>
      <c r="H1270" s="256" t="s">
        <v>5517</v>
      </c>
      <c r="I1270" s="256" t="s">
        <v>484</v>
      </c>
      <c r="J1270" s="256" t="s">
        <v>2545</v>
      </c>
      <c r="K1270" s="257" t="s">
        <v>4841</v>
      </c>
      <c r="L1270" s="256" t="s">
        <v>2542</v>
      </c>
    </row>
    <row r="1271" spans="1:12" x14ac:dyDescent="0.25">
      <c r="A1271" s="256" t="s">
        <v>2552</v>
      </c>
      <c r="B1271" s="256" t="s">
        <v>2553</v>
      </c>
      <c r="C1271" s="256" t="s">
        <v>2557</v>
      </c>
      <c r="D1271" s="256" t="s">
        <v>3184</v>
      </c>
      <c r="E1271" s="257" t="s">
        <v>2540</v>
      </c>
      <c r="F1271" s="256" t="s">
        <v>2540</v>
      </c>
      <c r="G1271" s="256">
        <v>102945</v>
      </c>
      <c r="H1271" s="256" t="s">
        <v>5518</v>
      </c>
      <c r="I1271" s="256" t="s">
        <v>484</v>
      </c>
      <c r="J1271" s="256" t="s">
        <v>2545</v>
      </c>
      <c r="K1271" s="257" t="s">
        <v>4833</v>
      </c>
      <c r="L1271" s="256" t="s">
        <v>2542</v>
      </c>
    </row>
    <row r="1272" spans="1:12" x14ac:dyDescent="0.25">
      <c r="A1272" s="256" t="s">
        <v>2552</v>
      </c>
      <c r="B1272" s="256" t="s">
        <v>2553</v>
      </c>
      <c r="C1272" s="256" t="s">
        <v>2557</v>
      </c>
      <c r="D1272" s="256" t="s">
        <v>3184</v>
      </c>
      <c r="E1272" s="257" t="s">
        <v>2540</v>
      </c>
      <c r="F1272" s="256" t="s">
        <v>2540</v>
      </c>
      <c r="G1272" s="256">
        <v>102951</v>
      </c>
      <c r="H1272" s="256" t="s">
        <v>5519</v>
      </c>
      <c r="I1272" s="256" t="s">
        <v>484</v>
      </c>
      <c r="J1272" s="256" t="s">
        <v>2545</v>
      </c>
      <c r="K1272" s="257" t="s">
        <v>4839</v>
      </c>
      <c r="L1272" s="256" t="s">
        <v>2542</v>
      </c>
    </row>
    <row r="1273" spans="1:12" x14ac:dyDescent="0.25">
      <c r="A1273" s="256" t="s">
        <v>2552</v>
      </c>
      <c r="B1273" s="256" t="s">
        <v>2553</v>
      </c>
      <c r="C1273" s="256" t="s">
        <v>2557</v>
      </c>
      <c r="D1273" s="256" t="s">
        <v>3184</v>
      </c>
      <c r="E1273" s="257" t="s">
        <v>2540</v>
      </c>
      <c r="F1273" s="256" t="s">
        <v>2540</v>
      </c>
      <c r="G1273" s="256">
        <v>102957</v>
      </c>
      <c r="H1273" s="256" t="s">
        <v>5520</v>
      </c>
      <c r="I1273" s="256" t="s">
        <v>484</v>
      </c>
      <c r="J1273" s="256" t="s">
        <v>2556</v>
      </c>
      <c r="K1273" s="257" t="s">
        <v>14402</v>
      </c>
      <c r="L1273" s="256" t="s">
        <v>2542</v>
      </c>
    </row>
    <row r="1274" spans="1:12" x14ac:dyDescent="0.25">
      <c r="A1274" s="256" t="s">
        <v>2552</v>
      </c>
      <c r="B1274" s="256" t="s">
        <v>2553</v>
      </c>
      <c r="C1274" s="256" t="s">
        <v>2557</v>
      </c>
      <c r="D1274" s="256" t="s">
        <v>3184</v>
      </c>
      <c r="E1274" s="257" t="s">
        <v>2540</v>
      </c>
      <c r="F1274" s="256" t="s">
        <v>2540</v>
      </c>
      <c r="G1274" s="256">
        <v>102963</v>
      </c>
      <c r="H1274" s="256" t="s">
        <v>5521</v>
      </c>
      <c r="I1274" s="256" t="s">
        <v>484</v>
      </c>
      <c r="J1274" s="256" t="s">
        <v>2556</v>
      </c>
      <c r="K1274" s="257" t="s">
        <v>14462</v>
      </c>
      <c r="L1274" s="256" t="s">
        <v>2542</v>
      </c>
    </row>
    <row r="1275" spans="1:12" x14ac:dyDescent="0.25">
      <c r="A1275" s="256" t="s">
        <v>2552</v>
      </c>
      <c r="B1275" s="256" t="s">
        <v>2553</v>
      </c>
      <c r="C1275" s="256" t="s">
        <v>2557</v>
      </c>
      <c r="D1275" s="256" t="s">
        <v>3184</v>
      </c>
      <c r="E1275" s="257" t="s">
        <v>2540</v>
      </c>
      <c r="F1275" s="256" t="s">
        <v>2540</v>
      </c>
      <c r="G1275" s="256">
        <v>102969</v>
      </c>
      <c r="H1275" s="256" t="s">
        <v>5522</v>
      </c>
      <c r="I1275" s="256" t="s">
        <v>484</v>
      </c>
      <c r="J1275" s="256" t="s">
        <v>2545</v>
      </c>
      <c r="K1275" s="257" t="s">
        <v>4824</v>
      </c>
      <c r="L1275" s="256" t="s">
        <v>2542</v>
      </c>
    </row>
    <row r="1276" spans="1:12" x14ac:dyDescent="0.25">
      <c r="A1276" s="256" t="s">
        <v>2552</v>
      </c>
      <c r="B1276" s="256" t="s">
        <v>2553</v>
      </c>
      <c r="C1276" s="256" t="s">
        <v>2557</v>
      </c>
      <c r="D1276" s="256" t="s">
        <v>3184</v>
      </c>
      <c r="E1276" s="257" t="s">
        <v>2540</v>
      </c>
      <c r="F1276" s="256" t="s">
        <v>2540</v>
      </c>
      <c r="G1276" s="256">
        <v>102985</v>
      </c>
      <c r="H1276" s="256" t="s">
        <v>5523</v>
      </c>
      <c r="I1276" s="256" t="s">
        <v>484</v>
      </c>
      <c r="J1276" s="256" t="s">
        <v>2556</v>
      </c>
      <c r="K1276" s="257" t="s">
        <v>4820</v>
      </c>
      <c r="L1276" s="256" t="s">
        <v>2542</v>
      </c>
    </row>
    <row r="1277" spans="1:12" x14ac:dyDescent="0.25">
      <c r="A1277" s="256" t="s">
        <v>2552</v>
      </c>
      <c r="B1277" s="256" t="s">
        <v>2553</v>
      </c>
      <c r="C1277" s="256" t="s">
        <v>2557</v>
      </c>
      <c r="D1277" s="256" t="s">
        <v>3184</v>
      </c>
      <c r="E1277" s="257" t="s">
        <v>2540</v>
      </c>
      <c r="F1277" s="256" t="s">
        <v>2540</v>
      </c>
      <c r="G1277" s="256">
        <v>103156</v>
      </c>
      <c r="H1277" s="256" t="s">
        <v>5524</v>
      </c>
      <c r="I1277" s="256" t="s">
        <v>484</v>
      </c>
      <c r="J1277" s="256" t="s">
        <v>2545</v>
      </c>
      <c r="K1277" s="257" t="s">
        <v>4862</v>
      </c>
      <c r="L1277" s="256" t="s">
        <v>2542</v>
      </c>
    </row>
    <row r="1278" spans="1:12" x14ac:dyDescent="0.25">
      <c r="A1278" s="256" t="s">
        <v>2552</v>
      </c>
      <c r="B1278" s="256" t="s">
        <v>2553</v>
      </c>
      <c r="C1278" s="256" t="s">
        <v>2557</v>
      </c>
      <c r="D1278" s="256" t="s">
        <v>3184</v>
      </c>
      <c r="E1278" s="257" t="s">
        <v>2540</v>
      </c>
      <c r="F1278" s="256" t="s">
        <v>2540</v>
      </c>
      <c r="G1278" s="256">
        <v>103162</v>
      </c>
      <c r="H1278" s="256" t="s">
        <v>5525</v>
      </c>
      <c r="I1278" s="256" t="s">
        <v>484</v>
      </c>
      <c r="J1278" s="256" t="s">
        <v>2545</v>
      </c>
      <c r="K1278" s="257" t="s">
        <v>4832</v>
      </c>
      <c r="L1278" s="256" t="s">
        <v>2542</v>
      </c>
    </row>
    <row r="1279" spans="1:12" x14ac:dyDescent="0.25">
      <c r="A1279" s="256" t="s">
        <v>2552</v>
      </c>
      <c r="B1279" s="256" t="s">
        <v>2553</v>
      </c>
      <c r="C1279" s="256" t="s">
        <v>2557</v>
      </c>
      <c r="D1279" s="256" t="s">
        <v>3184</v>
      </c>
      <c r="E1279" s="257" t="s">
        <v>2540</v>
      </c>
      <c r="F1279" s="256" t="s">
        <v>2540</v>
      </c>
      <c r="G1279" s="256">
        <v>103168</v>
      </c>
      <c r="H1279" s="256" t="s">
        <v>5526</v>
      </c>
      <c r="I1279" s="256" t="s">
        <v>484</v>
      </c>
      <c r="J1279" s="256" t="s">
        <v>2545</v>
      </c>
      <c r="K1279" s="257" t="s">
        <v>5413</v>
      </c>
      <c r="L1279" s="256" t="s">
        <v>2542</v>
      </c>
    </row>
    <row r="1280" spans="1:12" x14ac:dyDescent="0.25">
      <c r="A1280" s="256" t="s">
        <v>2552</v>
      </c>
      <c r="B1280" s="256" t="s">
        <v>2553</v>
      </c>
      <c r="C1280" s="256" t="s">
        <v>2557</v>
      </c>
      <c r="D1280" s="256" t="s">
        <v>3184</v>
      </c>
      <c r="E1280" s="257" t="s">
        <v>2540</v>
      </c>
      <c r="F1280" s="256" t="s">
        <v>2540</v>
      </c>
      <c r="G1280" s="256">
        <v>103174</v>
      </c>
      <c r="H1280" s="256" t="s">
        <v>5527</v>
      </c>
      <c r="I1280" s="256" t="s">
        <v>484</v>
      </c>
      <c r="J1280" s="256" t="s">
        <v>2545</v>
      </c>
      <c r="K1280" s="257" t="s">
        <v>4776</v>
      </c>
      <c r="L1280" s="256" t="s">
        <v>2542</v>
      </c>
    </row>
    <row r="1281" spans="1:12" x14ac:dyDescent="0.25">
      <c r="A1281" s="256" t="s">
        <v>2552</v>
      </c>
      <c r="B1281" s="256" t="s">
        <v>2553</v>
      </c>
      <c r="C1281" s="256" t="s">
        <v>2557</v>
      </c>
      <c r="D1281" s="256" t="s">
        <v>3184</v>
      </c>
      <c r="E1281" s="257" t="s">
        <v>2540</v>
      </c>
      <c r="F1281" s="256" t="s">
        <v>2540</v>
      </c>
      <c r="G1281" s="256">
        <v>103180</v>
      </c>
      <c r="H1281" s="256" t="s">
        <v>5528</v>
      </c>
      <c r="I1281" s="256" t="s">
        <v>484</v>
      </c>
      <c r="J1281" s="256" t="s">
        <v>2545</v>
      </c>
      <c r="K1281" s="257" t="s">
        <v>5529</v>
      </c>
      <c r="L1281" s="256" t="s">
        <v>2542</v>
      </c>
    </row>
    <row r="1282" spans="1:12" x14ac:dyDescent="0.25">
      <c r="A1282" s="256" t="s">
        <v>2552</v>
      </c>
      <c r="B1282" s="256" t="s">
        <v>2553</v>
      </c>
      <c r="C1282" s="256" t="s">
        <v>2557</v>
      </c>
      <c r="D1282" s="256" t="s">
        <v>3184</v>
      </c>
      <c r="E1282" s="257" t="s">
        <v>2540</v>
      </c>
      <c r="F1282" s="256" t="s">
        <v>2540</v>
      </c>
      <c r="G1282" s="256">
        <v>103223</v>
      </c>
      <c r="H1282" s="256" t="s">
        <v>5530</v>
      </c>
      <c r="I1282" s="256" t="s">
        <v>484</v>
      </c>
      <c r="J1282" s="256" t="s">
        <v>2556</v>
      </c>
      <c r="K1282" s="257" t="s">
        <v>14585</v>
      </c>
      <c r="L1282" s="256" t="s">
        <v>2542</v>
      </c>
    </row>
    <row r="1283" spans="1:12" x14ac:dyDescent="0.25">
      <c r="A1283" s="256" t="s">
        <v>2552</v>
      </c>
      <c r="B1283" s="256" t="s">
        <v>2553</v>
      </c>
      <c r="C1283" s="256" t="s">
        <v>2557</v>
      </c>
      <c r="D1283" s="256" t="s">
        <v>3184</v>
      </c>
      <c r="E1283" s="257" t="s">
        <v>2540</v>
      </c>
      <c r="F1283" s="256" t="s">
        <v>2540</v>
      </c>
      <c r="G1283" s="256">
        <v>103229</v>
      </c>
      <c r="H1283" s="256" t="s">
        <v>5531</v>
      </c>
      <c r="I1283" s="256" t="s">
        <v>484</v>
      </c>
      <c r="J1283" s="256" t="s">
        <v>2556</v>
      </c>
      <c r="K1283" s="257" t="s">
        <v>13669</v>
      </c>
      <c r="L1283" s="256" t="s">
        <v>2542</v>
      </c>
    </row>
    <row r="1284" spans="1:12" x14ac:dyDescent="0.25">
      <c r="A1284" s="256" t="s">
        <v>2552</v>
      </c>
      <c r="B1284" s="256" t="s">
        <v>2553</v>
      </c>
      <c r="C1284" s="256" t="s">
        <v>2557</v>
      </c>
      <c r="D1284" s="256" t="s">
        <v>3184</v>
      </c>
      <c r="E1284" s="257" t="s">
        <v>2540</v>
      </c>
      <c r="F1284" s="256" t="s">
        <v>2540</v>
      </c>
      <c r="G1284" s="256">
        <v>103235</v>
      </c>
      <c r="H1284" s="256" t="s">
        <v>5532</v>
      </c>
      <c r="I1284" s="256" t="s">
        <v>484</v>
      </c>
      <c r="J1284" s="256" t="s">
        <v>2556</v>
      </c>
      <c r="K1284" s="257" t="s">
        <v>14586</v>
      </c>
      <c r="L1284" s="256" t="s">
        <v>2542</v>
      </c>
    </row>
    <row r="1285" spans="1:12" x14ac:dyDescent="0.25">
      <c r="A1285" s="256" t="s">
        <v>2552</v>
      </c>
      <c r="B1285" s="256" t="s">
        <v>2553</v>
      </c>
      <c r="C1285" s="256" t="s">
        <v>2557</v>
      </c>
      <c r="D1285" s="256" t="s">
        <v>3184</v>
      </c>
      <c r="E1285" s="257" t="s">
        <v>2540</v>
      </c>
      <c r="F1285" s="256" t="s">
        <v>2540</v>
      </c>
      <c r="G1285" s="256">
        <v>103241</v>
      </c>
      <c r="H1285" s="256" t="s">
        <v>5533</v>
      </c>
      <c r="I1285" s="256" t="s">
        <v>484</v>
      </c>
      <c r="J1285" s="256" t="s">
        <v>2545</v>
      </c>
      <c r="K1285" s="257" t="s">
        <v>4978</v>
      </c>
      <c r="L1285" s="256" t="s">
        <v>2542</v>
      </c>
    </row>
    <row r="1286" spans="1:12" x14ac:dyDescent="0.25">
      <c r="A1286" s="256" t="s">
        <v>2552</v>
      </c>
      <c r="B1286" s="256" t="s">
        <v>2553</v>
      </c>
      <c r="C1286" s="256" t="s">
        <v>2557</v>
      </c>
      <c r="D1286" s="256" t="s">
        <v>3184</v>
      </c>
      <c r="E1286" s="257" t="s">
        <v>2540</v>
      </c>
      <c r="F1286" s="256" t="s">
        <v>2540</v>
      </c>
      <c r="G1286" s="256">
        <v>103660</v>
      </c>
      <c r="H1286" s="256" t="s">
        <v>5534</v>
      </c>
      <c r="I1286" s="256" t="s">
        <v>484</v>
      </c>
      <c r="J1286" s="256" t="s">
        <v>2556</v>
      </c>
      <c r="K1286" s="257" t="s">
        <v>14587</v>
      </c>
      <c r="L1286" s="256" t="s">
        <v>2542</v>
      </c>
    </row>
    <row r="1287" spans="1:12" x14ac:dyDescent="0.25">
      <c r="A1287" s="256" t="s">
        <v>2552</v>
      </c>
      <c r="B1287" s="256" t="s">
        <v>2553</v>
      </c>
      <c r="C1287" s="256" t="s">
        <v>2557</v>
      </c>
      <c r="D1287" s="256" t="s">
        <v>3184</v>
      </c>
      <c r="E1287" s="257" t="s">
        <v>2540</v>
      </c>
      <c r="F1287" s="256" t="s">
        <v>2540</v>
      </c>
      <c r="G1287" s="256">
        <v>103666</v>
      </c>
      <c r="H1287" s="256" t="s">
        <v>5535</v>
      </c>
      <c r="I1287" s="256" t="s">
        <v>484</v>
      </c>
      <c r="J1287" s="256" t="s">
        <v>2556</v>
      </c>
      <c r="K1287" s="257" t="s">
        <v>14445</v>
      </c>
      <c r="L1287" s="256" t="s">
        <v>2542</v>
      </c>
    </row>
    <row r="1288" spans="1:12" x14ac:dyDescent="0.25">
      <c r="A1288" s="256" t="s">
        <v>2552</v>
      </c>
      <c r="B1288" s="256" t="s">
        <v>2553</v>
      </c>
      <c r="C1288" s="256" t="s">
        <v>2557</v>
      </c>
      <c r="D1288" s="256" t="s">
        <v>3184</v>
      </c>
      <c r="E1288" s="257" t="s">
        <v>2540</v>
      </c>
      <c r="F1288" s="256" t="s">
        <v>2540</v>
      </c>
      <c r="G1288" s="256">
        <v>103792</v>
      </c>
      <c r="H1288" s="256" t="s">
        <v>5536</v>
      </c>
      <c r="I1288" s="256" t="s">
        <v>484</v>
      </c>
      <c r="J1288" s="256" t="s">
        <v>2545</v>
      </c>
      <c r="K1288" s="257" t="s">
        <v>4727</v>
      </c>
      <c r="L1288" s="256" t="s">
        <v>2542</v>
      </c>
    </row>
    <row r="1289" spans="1:12" x14ac:dyDescent="0.25">
      <c r="A1289" s="256" t="s">
        <v>2552</v>
      </c>
      <c r="B1289" s="256" t="s">
        <v>2553</v>
      </c>
      <c r="C1289" s="256" t="s">
        <v>2557</v>
      </c>
      <c r="D1289" s="256" t="s">
        <v>3184</v>
      </c>
      <c r="E1289" s="257" t="s">
        <v>2540</v>
      </c>
      <c r="F1289" s="256" t="s">
        <v>2540</v>
      </c>
      <c r="G1289" s="256">
        <v>103937</v>
      </c>
      <c r="H1289" s="256" t="s">
        <v>5537</v>
      </c>
      <c r="I1289" s="256" t="s">
        <v>484</v>
      </c>
      <c r="J1289" s="256" t="s">
        <v>2545</v>
      </c>
      <c r="K1289" s="257" t="s">
        <v>4799</v>
      </c>
      <c r="L1289" s="256" t="s">
        <v>2542</v>
      </c>
    </row>
    <row r="1290" spans="1:12" x14ac:dyDescent="0.25">
      <c r="A1290" s="256" t="s">
        <v>2552</v>
      </c>
      <c r="B1290" s="256" t="s">
        <v>2553</v>
      </c>
      <c r="C1290" s="256" t="s">
        <v>2557</v>
      </c>
      <c r="D1290" s="256" t="s">
        <v>3184</v>
      </c>
      <c r="E1290" s="257" t="s">
        <v>2540</v>
      </c>
      <c r="F1290" s="256" t="s">
        <v>2540</v>
      </c>
      <c r="G1290" s="256">
        <v>103943</v>
      </c>
      <c r="H1290" s="256" t="s">
        <v>5538</v>
      </c>
      <c r="I1290" s="256" t="s">
        <v>484</v>
      </c>
      <c r="J1290" s="256" t="s">
        <v>2545</v>
      </c>
      <c r="K1290" s="257" t="s">
        <v>4799</v>
      </c>
      <c r="L1290" s="256" t="s">
        <v>2542</v>
      </c>
    </row>
    <row r="1291" spans="1:12" x14ac:dyDescent="0.25">
      <c r="A1291" s="256" t="s">
        <v>2552</v>
      </c>
      <c r="B1291" s="256" t="s">
        <v>2553</v>
      </c>
      <c r="C1291" s="256" t="s">
        <v>2557</v>
      </c>
      <c r="D1291" s="256" t="s">
        <v>3184</v>
      </c>
      <c r="E1291" s="257" t="s">
        <v>2540</v>
      </c>
      <c r="F1291" s="256" t="s">
        <v>2540</v>
      </c>
      <c r="G1291" s="256">
        <v>104087</v>
      </c>
      <c r="H1291" s="256" t="s">
        <v>5539</v>
      </c>
      <c r="I1291" s="256" t="s">
        <v>484</v>
      </c>
      <c r="J1291" s="256" t="s">
        <v>2545</v>
      </c>
      <c r="K1291" s="257" t="s">
        <v>4729</v>
      </c>
      <c r="L1291" s="256" t="s">
        <v>2542</v>
      </c>
    </row>
    <row r="1292" spans="1:12" x14ac:dyDescent="0.25">
      <c r="A1292" s="256" t="s">
        <v>2552</v>
      </c>
      <c r="B1292" s="256" t="s">
        <v>2553</v>
      </c>
      <c r="C1292" s="256" t="s">
        <v>2557</v>
      </c>
      <c r="D1292" s="256" t="s">
        <v>3184</v>
      </c>
      <c r="E1292" s="257" t="s">
        <v>2540</v>
      </c>
      <c r="F1292" s="256" t="s">
        <v>2540</v>
      </c>
      <c r="G1292" s="256">
        <v>104088</v>
      </c>
      <c r="H1292" s="256" t="s">
        <v>5540</v>
      </c>
      <c r="I1292" s="256" t="s">
        <v>484</v>
      </c>
      <c r="J1292" s="256" t="s">
        <v>2545</v>
      </c>
      <c r="K1292" s="257" t="s">
        <v>4779</v>
      </c>
      <c r="L1292" s="256" t="s">
        <v>2542</v>
      </c>
    </row>
    <row r="1293" spans="1:12" x14ac:dyDescent="0.25">
      <c r="A1293" s="256" t="s">
        <v>2552</v>
      </c>
      <c r="B1293" s="256" t="s">
        <v>2553</v>
      </c>
      <c r="C1293" s="256" t="s">
        <v>2557</v>
      </c>
      <c r="D1293" s="256" t="s">
        <v>3184</v>
      </c>
      <c r="E1293" s="257" t="s">
        <v>2540</v>
      </c>
      <c r="F1293" s="256" t="s">
        <v>2540</v>
      </c>
      <c r="G1293" s="256">
        <v>104089</v>
      </c>
      <c r="H1293" s="256" t="s">
        <v>5541</v>
      </c>
      <c r="I1293" s="256" t="s">
        <v>484</v>
      </c>
      <c r="J1293" s="256" t="s">
        <v>2545</v>
      </c>
      <c r="K1293" s="257" t="s">
        <v>4779</v>
      </c>
      <c r="L1293" s="256" t="s">
        <v>2542</v>
      </c>
    </row>
    <row r="1294" spans="1:12" x14ac:dyDescent="0.25">
      <c r="A1294" s="256" t="s">
        <v>2552</v>
      </c>
      <c r="B1294" s="256" t="s">
        <v>2553</v>
      </c>
      <c r="C1294" s="256" t="s">
        <v>2557</v>
      </c>
      <c r="D1294" s="256" t="s">
        <v>3184</v>
      </c>
      <c r="E1294" s="257" t="s">
        <v>2540</v>
      </c>
      <c r="F1294" s="256" t="s">
        <v>2540</v>
      </c>
      <c r="G1294" s="256">
        <v>104090</v>
      </c>
      <c r="H1294" s="256" t="s">
        <v>5542</v>
      </c>
      <c r="I1294" s="256" t="s">
        <v>484</v>
      </c>
      <c r="J1294" s="256" t="s">
        <v>2545</v>
      </c>
      <c r="K1294" s="257" t="s">
        <v>4756</v>
      </c>
      <c r="L1294" s="256" t="s">
        <v>2542</v>
      </c>
    </row>
    <row r="1295" spans="1:12" x14ac:dyDescent="0.25">
      <c r="A1295" s="256" t="s">
        <v>2552</v>
      </c>
      <c r="B1295" s="256" t="s">
        <v>2553</v>
      </c>
      <c r="C1295" s="256" t="s">
        <v>2557</v>
      </c>
      <c r="D1295" s="256" t="s">
        <v>3184</v>
      </c>
      <c r="E1295" s="257" t="s">
        <v>2540</v>
      </c>
      <c r="F1295" s="256" t="s">
        <v>2540</v>
      </c>
      <c r="G1295" s="256">
        <v>104093</v>
      </c>
      <c r="H1295" s="256" t="s">
        <v>5543</v>
      </c>
      <c r="I1295" s="256" t="s">
        <v>484</v>
      </c>
      <c r="J1295" s="256" t="s">
        <v>2545</v>
      </c>
      <c r="K1295" s="257" t="s">
        <v>4748</v>
      </c>
      <c r="L1295" s="256" t="s">
        <v>2542</v>
      </c>
    </row>
    <row r="1296" spans="1:12" x14ac:dyDescent="0.25">
      <c r="A1296" s="256" t="s">
        <v>2552</v>
      </c>
      <c r="B1296" s="256" t="s">
        <v>2553</v>
      </c>
      <c r="C1296" s="256" t="s">
        <v>2557</v>
      </c>
      <c r="D1296" s="256" t="s">
        <v>3184</v>
      </c>
      <c r="E1296" s="257" t="s">
        <v>2540</v>
      </c>
      <c r="F1296" s="256" t="s">
        <v>2540</v>
      </c>
      <c r="G1296" s="256">
        <v>104094</v>
      </c>
      <c r="H1296" s="256" t="s">
        <v>5544</v>
      </c>
      <c r="I1296" s="256" t="s">
        <v>484</v>
      </c>
      <c r="J1296" s="256" t="s">
        <v>2545</v>
      </c>
      <c r="K1296" s="257" t="s">
        <v>4838</v>
      </c>
      <c r="L1296" s="256" t="s">
        <v>2542</v>
      </c>
    </row>
    <row r="1297" spans="1:12" x14ac:dyDescent="0.25">
      <c r="A1297" s="256" t="s">
        <v>2552</v>
      </c>
      <c r="B1297" s="256" t="s">
        <v>2553</v>
      </c>
      <c r="C1297" s="256" t="s">
        <v>2557</v>
      </c>
      <c r="D1297" s="256" t="s">
        <v>3184</v>
      </c>
      <c r="E1297" s="257" t="s">
        <v>2540</v>
      </c>
      <c r="F1297" s="256" t="s">
        <v>2540</v>
      </c>
      <c r="G1297" s="256">
        <v>104095</v>
      </c>
      <c r="H1297" s="256" t="s">
        <v>5545</v>
      </c>
      <c r="I1297" s="256" t="s">
        <v>484</v>
      </c>
      <c r="J1297" s="256" t="s">
        <v>2545</v>
      </c>
      <c r="K1297" s="257" t="s">
        <v>4838</v>
      </c>
      <c r="L1297" s="256" t="s">
        <v>2542</v>
      </c>
    </row>
    <row r="1298" spans="1:12" x14ac:dyDescent="0.25">
      <c r="A1298" s="256" t="s">
        <v>2552</v>
      </c>
      <c r="B1298" s="256" t="s">
        <v>2553</v>
      </c>
      <c r="C1298" s="256" t="s">
        <v>2557</v>
      </c>
      <c r="D1298" s="256" t="s">
        <v>3184</v>
      </c>
      <c r="E1298" s="257" t="s">
        <v>2540</v>
      </c>
      <c r="F1298" s="256" t="s">
        <v>2540</v>
      </c>
      <c r="G1298" s="256">
        <v>104096</v>
      </c>
      <c r="H1298" s="256" t="s">
        <v>5546</v>
      </c>
      <c r="I1298" s="256" t="s">
        <v>484</v>
      </c>
      <c r="J1298" s="256" t="s">
        <v>2545</v>
      </c>
      <c r="K1298" s="257" t="s">
        <v>5434</v>
      </c>
      <c r="L1298" s="256" t="s">
        <v>2542</v>
      </c>
    </row>
    <row r="1299" spans="1:12" x14ac:dyDescent="0.25">
      <c r="A1299" s="256" t="s">
        <v>2552</v>
      </c>
      <c r="B1299" s="256" t="s">
        <v>2553</v>
      </c>
      <c r="C1299" s="256" t="s">
        <v>2557</v>
      </c>
      <c r="D1299" s="256" t="s">
        <v>3184</v>
      </c>
      <c r="E1299" s="257" t="s">
        <v>2540</v>
      </c>
      <c r="F1299" s="256" t="s">
        <v>2540</v>
      </c>
      <c r="G1299" s="256">
        <v>104519</v>
      </c>
      <c r="H1299" s="256" t="s">
        <v>13237</v>
      </c>
      <c r="I1299" s="256" t="s">
        <v>484</v>
      </c>
      <c r="J1299" s="256" t="s">
        <v>2545</v>
      </c>
      <c r="K1299" s="257" t="s">
        <v>4839</v>
      </c>
      <c r="L1299" s="256" t="s">
        <v>2542</v>
      </c>
    </row>
    <row r="1300" spans="1:12" x14ac:dyDescent="0.25">
      <c r="A1300" s="256" t="s">
        <v>2558</v>
      </c>
      <c r="B1300" s="256" t="s">
        <v>2559</v>
      </c>
      <c r="C1300" s="256" t="s">
        <v>2560</v>
      </c>
      <c r="D1300" s="256" t="s">
        <v>3185</v>
      </c>
      <c r="E1300" s="257" t="s">
        <v>2540</v>
      </c>
      <c r="F1300" s="256" t="s">
        <v>2540</v>
      </c>
      <c r="G1300" s="256">
        <v>92259</v>
      </c>
      <c r="H1300" s="256" t="s">
        <v>1040</v>
      </c>
      <c r="I1300" s="256" t="s">
        <v>12</v>
      </c>
      <c r="J1300" s="256" t="s">
        <v>2541</v>
      </c>
      <c r="K1300" s="257" t="s">
        <v>14588</v>
      </c>
      <c r="L1300" s="256" t="s">
        <v>2542</v>
      </c>
    </row>
    <row r="1301" spans="1:12" x14ac:dyDescent="0.25">
      <c r="A1301" s="256" t="s">
        <v>2558</v>
      </c>
      <c r="B1301" s="256" t="s">
        <v>2559</v>
      </c>
      <c r="C1301" s="256" t="s">
        <v>2560</v>
      </c>
      <c r="D1301" s="256" t="s">
        <v>3185</v>
      </c>
      <c r="E1301" s="257" t="s">
        <v>2540</v>
      </c>
      <c r="F1301" s="256" t="s">
        <v>2540</v>
      </c>
      <c r="G1301" s="256">
        <v>92260</v>
      </c>
      <c r="H1301" s="256" t="s">
        <v>1041</v>
      </c>
      <c r="I1301" s="256" t="s">
        <v>12</v>
      </c>
      <c r="J1301" s="256" t="s">
        <v>2541</v>
      </c>
      <c r="K1301" s="257" t="s">
        <v>14589</v>
      </c>
      <c r="L1301" s="256" t="s">
        <v>2542</v>
      </c>
    </row>
    <row r="1302" spans="1:12" x14ac:dyDescent="0.25">
      <c r="A1302" s="256" t="s">
        <v>2558</v>
      </c>
      <c r="B1302" s="256" t="s">
        <v>2559</v>
      </c>
      <c r="C1302" s="256" t="s">
        <v>2560</v>
      </c>
      <c r="D1302" s="256" t="s">
        <v>3185</v>
      </c>
      <c r="E1302" s="257" t="s">
        <v>2540</v>
      </c>
      <c r="F1302" s="256" t="s">
        <v>2540</v>
      </c>
      <c r="G1302" s="256">
        <v>92261</v>
      </c>
      <c r="H1302" s="256" t="s">
        <v>1042</v>
      </c>
      <c r="I1302" s="256" t="s">
        <v>12</v>
      </c>
      <c r="J1302" s="256" t="s">
        <v>2541</v>
      </c>
      <c r="K1302" s="257" t="s">
        <v>14590</v>
      </c>
      <c r="L1302" s="256" t="s">
        <v>2542</v>
      </c>
    </row>
    <row r="1303" spans="1:12" x14ac:dyDescent="0.25">
      <c r="A1303" s="256" t="s">
        <v>2558</v>
      </c>
      <c r="B1303" s="256" t="s">
        <v>2559</v>
      </c>
      <c r="C1303" s="256" t="s">
        <v>2560</v>
      </c>
      <c r="D1303" s="256" t="s">
        <v>3185</v>
      </c>
      <c r="E1303" s="257" t="s">
        <v>2540</v>
      </c>
      <c r="F1303" s="256" t="s">
        <v>2540</v>
      </c>
      <c r="G1303" s="256">
        <v>92262</v>
      </c>
      <c r="H1303" s="256" t="s">
        <v>1043</v>
      </c>
      <c r="I1303" s="256" t="s">
        <v>12</v>
      </c>
      <c r="J1303" s="256" t="s">
        <v>2541</v>
      </c>
      <c r="K1303" s="257" t="s">
        <v>14591</v>
      </c>
      <c r="L1303" s="256" t="s">
        <v>2542</v>
      </c>
    </row>
    <row r="1304" spans="1:12" x14ac:dyDescent="0.25">
      <c r="A1304" s="256" t="s">
        <v>2558</v>
      </c>
      <c r="B1304" s="256" t="s">
        <v>2559</v>
      </c>
      <c r="C1304" s="256" t="s">
        <v>2560</v>
      </c>
      <c r="D1304" s="256" t="s">
        <v>3185</v>
      </c>
      <c r="E1304" s="257" t="s">
        <v>2540</v>
      </c>
      <c r="F1304" s="256" t="s">
        <v>2540</v>
      </c>
      <c r="G1304" s="256">
        <v>92539</v>
      </c>
      <c r="H1304" s="256" t="s">
        <v>1044</v>
      </c>
      <c r="I1304" s="256" t="s">
        <v>14</v>
      </c>
      <c r="J1304" s="256" t="s">
        <v>2541</v>
      </c>
      <c r="K1304" s="257" t="s">
        <v>14592</v>
      </c>
      <c r="L1304" s="256" t="s">
        <v>2542</v>
      </c>
    </row>
    <row r="1305" spans="1:12" x14ac:dyDescent="0.25">
      <c r="A1305" s="256" t="s">
        <v>2558</v>
      </c>
      <c r="B1305" s="256" t="s">
        <v>2559</v>
      </c>
      <c r="C1305" s="256" t="s">
        <v>2560</v>
      </c>
      <c r="D1305" s="256" t="s">
        <v>3185</v>
      </c>
      <c r="E1305" s="257" t="s">
        <v>2540</v>
      </c>
      <c r="F1305" s="256" t="s">
        <v>2540</v>
      </c>
      <c r="G1305" s="256">
        <v>92540</v>
      </c>
      <c r="H1305" s="256" t="s">
        <v>1045</v>
      </c>
      <c r="I1305" s="256" t="s">
        <v>14</v>
      </c>
      <c r="J1305" s="256" t="s">
        <v>2541</v>
      </c>
      <c r="K1305" s="257" t="s">
        <v>13721</v>
      </c>
      <c r="L1305" s="256" t="s">
        <v>2542</v>
      </c>
    </row>
    <row r="1306" spans="1:12" x14ac:dyDescent="0.25">
      <c r="A1306" s="256" t="s">
        <v>2558</v>
      </c>
      <c r="B1306" s="256" t="s">
        <v>2559</v>
      </c>
      <c r="C1306" s="256" t="s">
        <v>2560</v>
      </c>
      <c r="D1306" s="256" t="s">
        <v>3185</v>
      </c>
      <c r="E1306" s="257" t="s">
        <v>2540</v>
      </c>
      <c r="F1306" s="256" t="s">
        <v>2540</v>
      </c>
      <c r="G1306" s="256">
        <v>92541</v>
      </c>
      <c r="H1306" s="256" t="s">
        <v>1046</v>
      </c>
      <c r="I1306" s="256" t="s">
        <v>14</v>
      </c>
      <c r="J1306" s="256" t="s">
        <v>2541</v>
      </c>
      <c r="K1306" s="257" t="s">
        <v>14593</v>
      </c>
      <c r="L1306" s="256" t="s">
        <v>2542</v>
      </c>
    </row>
    <row r="1307" spans="1:12" x14ac:dyDescent="0.25">
      <c r="A1307" s="256" t="s">
        <v>2558</v>
      </c>
      <c r="B1307" s="256" t="s">
        <v>2559</v>
      </c>
      <c r="C1307" s="256" t="s">
        <v>2560</v>
      </c>
      <c r="D1307" s="256" t="s">
        <v>3185</v>
      </c>
      <c r="E1307" s="257" t="s">
        <v>2540</v>
      </c>
      <c r="F1307" s="256" t="s">
        <v>2540</v>
      </c>
      <c r="G1307" s="256">
        <v>92542</v>
      </c>
      <c r="H1307" s="256" t="s">
        <v>1047</v>
      </c>
      <c r="I1307" s="256" t="s">
        <v>14</v>
      </c>
      <c r="J1307" s="256" t="s">
        <v>2541</v>
      </c>
      <c r="K1307" s="257" t="s">
        <v>14594</v>
      </c>
      <c r="L1307" s="256" t="s">
        <v>2542</v>
      </c>
    </row>
    <row r="1308" spans="1:12" x14ac:dyDescent="0.25">
      <c r="A1308" s="256" t="s">
        <v>2558</v>
      </c>
      <c r="B1308" s="256" t="s">
        <v>2559</v>
      </c>
      <c r="C1308" s="256" t="s">
        <v>2560</v>
      </c>
      <c r="D1308" s="256" t="s">
        <v>3185</v>
      </c>
      <c r="E1308" s="257" t="s">
        <v>2540</v>
      </c>
      <c r="F1308" s="256" t="s">
        <v>2540</v>
      </c>
      <c r="G1308" s="256">
        <v>92543</v>
      </c>
      <c r="H1308" s="256" t="s">
        <v>1048</v>
      </c>
      <c r="I1308" s="256" t="s">
        <v>14</v>
      </c>
      <c r="J1308" s="256" t="s">
        <v>2541</v>
      </c>
      <c r="K1308" s="257" t="s">
        <v>14595</v>
      </c>
      <c r="L1308" s="256" t="s">
        <v>2542</v>
      </c>
    </row>
    <row r="1309" spans="1:12" x14ac:dyDescent="0.25">
      <c r="A1309" s="256" t="s">
        <v>2558</v>
      </c>
      <c r="B1309" s="256" t="s">
        <v>2559</v>
      </c>
      <c r="C1309" s="256" t="s">
        <v>2560</v>
      </c>
      <c r="D1309" s="256" t="s">
        <v>3185</v>
      </c>
      <c r="E1309" s="257" t="s">
        <v>2540</v>
      </c>
      <c r="F1309" s="256" t="s">
        <v>2540</v>
      </c>
      <c r="G1309" s="256">
        <v>92544</v>
      </c>
      <c r="H1309" s="256" t="s">
        <v>1049</v>
      </c>
      <c r="I1309" s="256" t="s">
        <v>14</v>
      </c>
      <c r="J1309" s="256" t="s">
        <v>2541</v>
      </c>
      <c r="K1309" s="257" t="s">
        <v>7545</v>
      </c>
      <c r="L1309" s="256" t="s">
        <v>2542</v>
      </c>
    </row>
    <row r="1310" spans="1:12" x14ac:dyDescent="0.25">
      <c r="A1310" s="256" t="s">
        <v>2558</v>
      </c>
      <c r="B1310" s="256" t="s">
        <v>2559</v>
      </c>
      <c r="C1310" s="256" t="s">
        <v>2560</v>
      </c>
      <c r="D1310" s="256" t="s">
        <v>3185</v>
      </c>
      <c r="E1310" s="257" t="s">
        <v>2540</v>
      </c>
      <c r="F1310" s="256" t="s">
        <v>2540</v>
      </c>
      <c r="G1310" s="256">
        <v>92545</v>
      </c>
      <c r="H1310" s="256" t="s">
        <v>1050</v>
      </c>
      <c r="I1310" s="256" t="s">
        <v>12</v>
      </c>
      <c r="J1310" s="256" t="s">
        <v>2541</v>
      </c>
      <c r="K1310" s="257" t="s">
        <v>14596</v>
      </c>
      <c r="L1310" s="256" t="s">
        <v>2542</v>
      </c>
    </row>
    <row r="1311" spans="1:12" x14ac:dyDescent="0.25">
      <c r="A1311" s="256" t="s">
        <v>2558</v>
      </c>
      <c r="B1311" s="256" t="s">
        <v>2559</v>
      </c>
      <c r="C1311" s="256" t="s">
        <v>2560</v>
      </c>
      <c r="D1311" s="256" t="s">
        <v>3185</v>
      </c>
      <c r="E1311" s="257" t="s">
        <v>2540</v>
      </c>
      <c r="F1311" s="256" t="s">
        <v>2540</v>
      </c>
      <c r="G1311" s="256">
        <v>92546</v>
      </c>
      <c r="H1311" s="256" t="s">
        <v>1051</v>
      </c>
      <c r="I1311" s="256" t="s">
        <v>12</v>
      </c>
      <c r="J1311" s="256" t="s">
        <v>2541</v>
      </c>
      <c r="K1311" s="257" t="s">
        <v>14597</v>
      </c>
      <c r="L1311" s="256" t="s">
        <v>2542</v>
      </c>
    </row>
    <row r="1312" spans="1:12" x14ac:dyDescent="0.25">
      <c r="A1312" s="256" t="s">
        <v>2558</v>
      </c>
      <c r="B1312" s="256" t="s">
        <v>2559</v>
      </c>
      <c r="C1312" s="256" t="s">
        <v>2560</v>
      </c>
      <c r="D1312" s="256" t="s">
        <v>3185</v>
      </c>
      <c r="E1312" s="257" t="s">
        <v>2540</v>
      </c>
      <c r="F1312" s="256" t="s">
        <v>2540</v>
      </c>
      <c r="G1312" s="256">
        <v>92547</v>
      </c>
      <c r="H1312" s="256" t="s">
        <v>1052</v>
      </c>
      <c r="I1312" s="256" t="s">
        <v>12</v>
      </c>
      <c r="J1312" s="256" t="s">
        <v>2541</v>
      </c>
      <c r="K1312" s="257" t="s">
        <v>14598</v>
      </c>
      <c r="L1312" s="256" t="s">
        <v>2542</v>
      </c>
    </row>
    <row r="1313" spans="1:12" x14ac:dyDescent="0.25">
      <c r="A1313" s="256" t="s">
        <v>2558</v>
      </c>
      <c r="B1313" s="256" t="s">
        <v>2559</v>
      </c>
      <c r="C1313" s="256" t="s">
        <v>2560</v>
      </c>
      <c r="D1313" s="256" t="s">
        <v>3185</v>
      </c>
      <c r="E1313" s="257" t="s">
        <v>2540</v>
      </c>
      <c r="F1313" s="256" t="s">
        <v>2540</v>
      </c>
      <c r="G1313" s="256">
        <v>92548</v>
      </c>
      <c r="H1313" s="256" t="s">
        <v>1053</v>
      </c>
      <c r="I1313" s="256" t="s">
        <v>12</v>
      </c>
      <c r="J1313" s="256" t="s">
        <v>2541</v>
      </c>
      <c r="K1313" s="257" t="s">
        <v>14599</v>
      </c>
      <c r="L1313" s="256" t="s">
        <v>2542</v>
      </c>
    </row>
    <row r="1314" spans="1:12" x14ac:dyDescent="0.25">
      <c r="A1314" s="256" t="s">
        <v>2558</v>
      </c>
      <c r="B1314" s="256" t="s">
        <v>2559</v>
      </c>
      <c r="C1314" s="256" t="s">
        <v>2560</v>
      </c>
      <c r="D1314" s="256" t="s">
        <v>3185</v>
      </c>
      <c r="E1314" s="257" t="s">
        <v>2540</v>
      </c>
      <c r="F1314" s="256" t="s">
        <v>2540</v>
      </c>
      <c r="G1314" s="256">
        <v>92549</v>
      </c>
      <c r="H1314" s="256" t="s">
        <v>1054</v>
      </c>
      <c r="I1314" s="256" t="s">
        <v>12</v>
      </c>
      <c r="J1314" s="256" t="s">
        <v>2541</v>
      </c>
      <c r="K1314" s="257" t="s">
        <v>14600</v>
      </c>
      <c r="L1314" s="256" t="s">
        <v>2542</v>
      </c>
    </row>
    <row r="1315" spans="1:12" x14ac:dyDescent="0.25">
      <c r="A1315" s="256" t="s">
        <v>2558</v>
      </c>
      <c r="B1315" s="256" t="s">
        <v>2559</v>
      </c>
      <c r="C1315" s="256" t="s">
        <v>2560</v>
      </c>
      <c r="D1315" s="256" t="s">
        <v>3185</v>
      </c>
      <c r="E1315" s="257" t="s">
        <v>2540</v>
      </c>
      <c r="F1315" s="256" t="s">
        <v>2540</v>
      </c>
      <c r="G1315" s="256">
        <v>92550</v>
      </c>
      <c r="H1315" s="256" t="s">
        <v>1055</v>
      </c>
      <c r="I1315" s="256" t="s">
        <v>12</v>
      </c>
      <c r="J1315" s="256" t="s">
        <v>2541</v>
      </c>
      <c r="K1315" s="257" t="s">
        <v>14601</v>
      </c>
      <c r="L1315" s="256" t="s">
        <v>2542</v>
      </c>
    </row>
    <row r="1316" spans="1:12" x14ac:dyDescent="0.25">
      <c r="A1316" s="256" t="s">
        <v>2558</v>
      </c>
      <c r="B1316" s="256" t="s">
        <v>2559</v>
      </c>
      <c r="C1316" s="256" t="s">
        <v>2560</v>
      </c>
      <c r="D1316" s="256" t="s">
        <v>3185</v>
      </c>
      <c r="E1316" s="257" t="s">
        <v>2540</v>
      </c>
      <c r="F1316" s="256" t="s">
        <v>2540</v>
      </c>
      <c r="G1316" s="256">
        <v>92551</v>
      </c>
      <c r="H1316" s="256" t="s">
        <v>1056</v>
      </c>
      <c r="I1316" s="256" t="s">
        <v>12</v>
      </c>
      <c r="J1316" s="256" t="s">
        <v>2541</v>
      </c>
      <c r="K1316" s="257" t="s">
        <v>14602</v>
      </c>
      <c r="L1316" s="256" t="s">
        <v>2542</v>
      </c>
    </row>
    <row r="1317" spans="1:12" x14ac:dyDescent="0.25">
      <c r="A1317" s="256" t="s">
        <v>2558</v>
      </c>
      <c r="B1317" s="256" t="s">
        <v>2559</v>
      </c>
      <c r="C1317" s="256" t="s">
        <v>2560</v>
      </c>
      <c r="D1317" s="256" t="s">
        <v>3185</v>
      </c>
      <c r="E1317" s="257" t="s">
        <v>2540</v>
      </c>
      <c r="F1317" s="256" t="s">
        <v>2540</v>
      </c>
      <c r="G1317" s="256">
        <v>92552</v>
      </c>
      <c r="H1317" s="256" t="s">
        <v>1057</v>
      </c>
      <c r="I1317" s="256" t="s">
        <v>12</v>
      </c>
      <c r="J1317" s="256" t="s">
        <v>2541</v>
      </c>
      <c r="K1317" s="257" t="s">
        <v>14603</v>
      </c>
      <c r="L1317" s="256" t="s">
        <v>2542</v>
      </c>
    </row>
    <row r="1318" spans="1:12" x14ac:dyDescent="0.25">
      <c r="A1318" s="256" t="s">
        <v>2558</v>
      </c>
      <c r="B1318" s="256" t="s">
        <v>2559</v>
      </c>
      <c r="C1318" s="256" t="s">
        <v>2560</v>
      </c>
      <c r="D1318" s="256" t="s">
        <v>3185</v>
      </c>
      <c r="E1318" s="257" t="s">
        <v>2540</v>
      </c>
      <c r="F1318" s="256" t="s">
        <v>2540</v>
      </c>
      <c r="G1318" s="256">
        <v>92553</v>
      </c>
      <c r="H1318" s="256" t="s">
        <v>1058</v>
      </c>
      <c r="I1318" s="256" t="s">
        <v>12</v>
      </c>
      <c r="J1318" s="256" t="s">
        <v>2541</v>
      </c>
      <c r="K1318" s="257" t="s">
        <v>14604</v>
      </c>
      <c r="L1318" s="256" t="s">
        <v>2542</v>
      </c>
    </row>
    <row r="1319" spans="1:12" x14ac:dyDescent="0.25">
      <c r="A1319" s="256" t="s">
        <v>2558</v>
      </c>
      <c r="B1319" s="256" t="s">
        <v>2559</v>
      </c>
      <c r="C1319" s="256" t="s">
        <v>2560</v>
      </c>
      <c r="D1319" s="256" t="s">
        <v>3185</v>
      </c>
      <c r="E1319" s="257" t="s">
        <v>2540</v>
      </c>
      <c r="F1319" s="256" t="s">
        <v>2540</v>
      </c>
      <c r="G1319" s="256">
        <v>92554</v>
      </c>
      <c r="H1319" s="256" t="s">
        <v>1059</v>
      </c>
      <c r="I1319" s="256" t="s">
        <v>12</v>
      </c>
      <c r="J1319" s="256" t="s">
        <v>2541</v>
      </c>
      <c r="K1319" s="257" t="s">
        <v>14605</v>
      </c>
      <c r="L1319" s="256" t="s">
        <v>2542</v>
      </c>
    </row>
    <row r="1320" spans="1:12" x14ac:dyDescent="0.25">
      <c r="A1320" s="256" t="s">
        <v>2558</v>
      </c>
      <c r="B1320" s="256" t="s">
        <v>2559</v>
      </c>
      <c r="C1320" s="256" t="s">
        <v>2560</v>
      </c>
      <c r="D1320" s="256" t="s">
        <v>3185</v>
      </c>
      <c r="E1320" s="257" t="s">
        <v>2540</v>
      </c>
      <c r="F1320" s="256" t="s">
        <v>2540</v>
      </c>
      <c r="G1320" s="256">
        <v>92555</v>
      </c>
      <c r="H1320" s="256" t="s">
        <v>1060</v>
      </c>
      <c r="I1320" s="256" t="s">
        <v>12</v>
      </c>
      <c r="J1320" s="256" t="s">
        <v>2541</v>
      </c>
      <c r="K1320" s="257" t="s">
        <v>14606</v>
      </c>
      <c r="L1320" s="256" t="s">
        <v>2542</v>
      </c>
    </row>
    <row r="1321" spans="1:12" x14ac:dyDescent="0.25">
      <c r="A1321" s="256" t="s">
        <v>2558</v>
      </c>
      <c r="B1321" s="256" t="s">
        <v>2559</v>
      </c>
      <c r="C1321" s="256" t="s">
        <v>2560</v>
      </c>
      <c r="D1321" s="256" t="s">
        <v>3185</v>
      </c>
      <c r="E1321" s="257" t="s">
        <v>2540</v>
      </c>
      <c r="F1321" s="256" t="s">
        <v>2540</v>
      </c>
      <c r="G1321" s="256">
        <v>92556</v>
      </c>
      <c r="H1321" s="256" t="s">
        <v>1061</v>
      </c>
      <c r="I1321" s="256" t="s">
        <v>12</v>
      </c>
      <c r="J1321" s="256" t="s">
        <v>2541</v>
      </c>
      <c r="K1321" s="257" t="s">
        <v>14607</v>
      </c>
      <c r="L1321" s="256" t="s">
        <v>2542</v>
      </c>
    </row>
    <row r="1322" spans="1:12" x14ac:dyDescent="0.25">
      <c r="A1322" s="256" t="s">
        <v>2558</v>
      </c>
      <c r="B1322" s="256" t="s">
        <v>2559</v>
      </c>
      <c r="C1322" s="256" t="s">
        <v>2560</v>
      </c>
      <c r="D1322" s="256" t="s">
        <v>3185</v>
      </c>
      <c r="E1322" s="257" t="s">
        <v>2540</v>
      </c>
      <c r="F1322" s="256" t="s">
        <v>2540</v>
      </c>
      <c r="G1322" s="256">
        <v>92557</v>
      </c>
      <c r="H1322" s="256" t="s">
        <v>1062</v>
      </c>
      <c r="I1322" s="256" t="s">
        <v>12</v>
      </c>
      <c r="J1322" s="256" t="s">
        <v>2541</v>
      </c>
      <c r="K1322" s="257" t="s">
        <v>14608</v>
      </c>
      <c r="L1322" s="256" t="s">
        <v>2542</v>
      </c>
    </row>
    <row r="1323" spans="1:12" x14ac:dyDescent="0.25">
      <c r="A1323" s="256" t="s">
        <v>2558</v>
      </c>
      <c r="B1323" s="256" t="s">
        <v>2559</v>
      </c>
      <c r="C1323" s="256" t="s">
        <v>2560</v>
      </c>
      <c r="D1323" s="256" t="s">
        <v>3185</v>
      </c>
      <c r="E1323" s="257" t="s">
        <v>2540</v>
      </c>
      <c r="F1323" s="256" t="s">
        <v>2540</v>
      </c>
      <c r="G1323" s="256">
        <v>92558</v>
      </c>
      <c r="H1323" s="256" t="s">
        <v>1063</v>
      </c>
      <c r="I1323" s="256" t="s">
        <v>12</v>
      </c>
      <c r="J1323" s="256" t="s">
        <v>2541</v>
      </c>
      <c r="K1323" s="257" t="s">
        <v>14609</v>
      </c>
      <c r="L1323" s="256" t="s">
        <v>2542</v>
      </c>
    </row>
    <row r="1324" spans="1:12" x14ac:dyDescent="0.25">
      <c r="A1324" s="256" t="s">
        <v>2558</v>
      </c>
      <c r="B1324" s="256" t="s">
        <v>2559</v>
      </c>
      <c r="C1324" s="256" t="s">
        <v>2560</v>
      </c>
      <c r="D1324" s="256" t="s">
        <v>3185</v>
      </c>
      <c r="E1324" s="257" t="s">
        <v>2540</v>
      </c>
      <c r="F1324" s="256" t="s">
        <v>2540</v>
      </c>
      <c r="G1324" s="256">
        <v>92559</v>
      </c>
      <c r="H1324" s="256" t="s">
        <v>1064</v>
      </c>
      <c r="I1324" s="256" t="s">
        <v>12</v>
      </c>
      <c r="J1324" s="256" t="s">
        <v>2541</v>
      </c>
      <c r="K1324" s="257" t="s">
        <v>14610</v>
      </c>
      <c r="L1324" s="256" t="s">
        <v>2542</v>
      </c>
    </row>
    <row r="1325" spans="1:12" x14ac:dyDescent="0.25">
      <c r="A1325" s="256" t="s">
        <v>2558</v>
      </c>
      <c r="B1325" s="256" t="s">
        <v>2559</v>
      </c>
      <c r="C1325" s="256" t="s">
        <v>2560</v>
      </c>
      <c r="D1325" s="256" t="s">
        <v>3185</v>
      </c>
      <c r="E1325" s="257" t="s">
        <v>2540</v>
      </c>
      <c r="F1325" s="256" t="s">
        <v>2540</v>
      </c>
      <c r="G1325" s="256">
        <v>92560</v>
      </c>
      <c r="H1325" s="256" t="s">
        <v>1065</v>
      </c>
      <c r="I1325" s="256" t="s">
        <v>12</v>
      </c>
      <c r="J1325" s="256" t="s">
        <v>2541</v>
      </c>
      <c r="K1325" s="257" t="s">
        <v>14611</v>
      </c>
      <c r="L1325" s="256" t="s">
        <v>2542</v>
      </c>
    </row>
    <row r="1326" spans="1:12" x14ac:dyDescent="0.25">
      <c r="A1326" s="256" t="s">
        <v>2558</v>
      </c>
      <c r="B1326" s="256" t="s">
        <v>2559</v>
      </c>
      <c r="C1326" s="256" t="s">
        <v>2560</v>
      </c>
      <c r="D1326" s="256" t="s">
        <v>3185</v>
      </c>
      <c r="E1326" s="257" t="s">
        <v>2540</v>
      </c>
      <c r="F1326" s="256" t="s">
        <v>2540</v>
      </c>
      <c r="G1326" s="256">
        <v>92561</v>
      </c>
      <c r="H1326" s="256" t="s">
        <v>1066</v>
      </c>
      <c r="I1326" s="256" t="s">
        <v>12</v>
      </c>
      <c r="J1326" s="256" t="s">
        <v>2541</v>
      </c>
      <c r="K1326" s="257" t="s">
        <v>14612</v>
      </c>
      <c r="L1326" s="256" t="s">
        <v>2542</v>
      </c>
    </row>
    <row r="1327" spans="1:12" x14ac:dyDescent="0.25">
      <c r="A1327" s="256" t="s">
        <v>2558</v>
      </c>
      <c r="B1327" s="256" t="s">
        <v>2559</v>
      </c>
      <c r="C1327" s="256" t="s">
        <v>2560</v>
      </c>
      <c r="D1327" s="256" t="s">
        <v>3185</v>
      </c>
      <c r="E1327" s="257" t="s">
        <v>2540</v>
      </c>
      <c r="F1327" s="256" t="s">
        <v>2540</v>
      </c>
      <c r="G1327" s="256">
        <v>92562</v>
      </c>
      <c r="H1327" s="256" t="s">
        <v>1067</v>
      </c>
      <c r="I1327" s="256" t="s">
        <v>12</v>
      </c>
      <c r="J1327" s="256" t="s">
        <v>2541</v>
      </c>
      <c r="K1327" s="257" t="s">
        <v>14613</v>
      </c>
      <c r="L1327" s="256" t="s">
        <v>2542</v>
      </c>
    </row>
    <row r="1328" spans="1:12" x14ac:dyDescent="0.25">
      <c r="A1328" s="256" t="s">
        <v>2558</v>
      </c>
      <c r="B1328" s="256" t="s">
        <v>2559</v>
      </c>
      <c r="C1328" s="256" t="s">
        <v>2560</v>
      </c>
      <c r="D1328" s="256" t="s">
        <v>3185</v>
      </c>
      <c r="E1328" s="257" t="s">
        <v>2540</v>
      </c>
      <c r="F1328" s="256" t="s">
        <v>2540</v>
      </c>
      <c r="G1328" s="256">
        <v>92563</v>
      </c>
      <c r="H1328" s="256" t="s">
        <v>1068</v>
      </c>
      <c r="I1328" s="256" t="s">
        <v>12</v>
      </c>
      <c r="J1328" s="256" t="s">
        <v>2541</v>
      </c>
      <c r="K1328" s="257" t="s">
        <v>14614</v>
      </c>
      <c r="L1328" s="256" t="s">
        <v>2542</v>
      </c>
    </row>
    <row r="1329" spans="1:12" x14ac:dyDescent="0.25">
      <c r="A1329" s="256" t="s">
        <v>2558</v>
      </c>
      <c r="B1329" s="256" t="s">
        <v>2559</v>
      </c>
      <c r="C1329" s="256" t="s">
        <v>2560</v>
      </c>
      <c r="D1329" s="256" t="s">
        <v>3185</v>
      </c>
      <c r="E1329" s="257" t="s">
        <v>2540</v>
      </c>
      <c r="F1329" s="256" t="s">
        <v>2540</v>
      </c>
      <c r="G1329" s="256">
        <v>92564</v>
      </c>
      <c r="H1329" s="256" t="s">
        <v>1069</v>
      </c>
      <c r="I1329" s="256" t="s">
        <v>12</v>
      </c>
      <c r="J1329" s="256" t="s">
        <v>2541</v>
      </c>
      <c r="K1329" s="257" t="s">
        <v>14615</v>
      </c>
      <c r="L1329" s="256" t="s">
        <v>2542</v>
      </c>
    </row>
    <row r="1330" spans="1:12" x14ac:dyDescent="0.25">
      <c r="A1330" s="256" t="s">
        <v>2558</v>
      </c>
      <c r="B1330" s="256" t="s">
        <v>2559</v>
      </c>
      <c r="C1330" s="256" t="s">
        <v>2560</v>
      </c>
      <c r="D1330" s="256" t="s">
        <v>3185</v>
      </c>
      <c r="E1330" s="257" t="s">
        <v>2540</v>
      </c>
      <c r="F1330" s="256" t="s">
        <v>2540</v>
      </c>
      <c r="G1330" s="256">
        <v>100379</v>
      </c>
      <c r="H1330" s="256" t="s">
        <v>1070</v>
      </c>
      <c r="I1330" s="256" t="s">
        <v>14</v>
      </c>
      <c r="J1330" s="256" t="s">
        <v>2541</v>
      </c>
      <c r="K1330" s="257" t="s">
        <v>13782</v>
      </c>
      <c r="L1330" s="256" t="s">
        <v>2542</v>
      </c>
    </row>
    <row r="1331" spans="1:12" x14ac:dyDescent="0.25">
      <c r="A1331" s="256" t="s">
        <v>2558</v>
      </c>
      <c r="B1331" s="256" t="s">
        <v>2559</v>
      </c>
      <c r="C1331" s="256" t="s">
        <v>2560</v>
      </c>
      <c r="D1331" s="256" t="s">
        <v>3185</v>
      </c>
      <c r="E1331" s="257" t="s">
        <v>2540</v>
      </c>
      <c r="F1331" s="256" t="s">
        <v>2540</v>
      </c>
      <c r="G1331" s="256">
        <v>100380</v>
      </c>
      <c r="H1331" s="256" t="s">
        <v>1071</v>
      </c>
      <c r="I1331" s="256" t="s">
        <v>14</v>
      </c>
      <c r="J1331" s="256" t="s">
        <v>2541</v>
      </c>
      <c r="K1331" s="257" t="s">
        <v>14616</v>
      </c>
      <c r="L1331" s="256" t="s">
        <v>2542</v>
      </c>
    </row>
    <row r="1332" spans="1:12" x14ac:dyDescent="0.25">
      <c r="A1332" s="256" t="s">
        <v>2558</v>
      </c>
      <c r="B1332" s="256" t="s">
        <v>2559</v>
      </c>
      <c r="C1332" s="256" t="s">
        <v>2560</v>
      </c>
      <c r="D1332" s="256" t="s">
        <v>3185</v>
      </c>
      <c r="E1332" s="257" t="s">
        <v>2540</v>
      </c>
      <c r="F1332" s="256" t="s">
        <v>2540</v>
      </c>
      <c r="G1332" s="256">
        <v>100381</v>
      </c>
      <c r="H1332" s="256" t="s">
        <v>1072</v>
      </c>
      <c r="I1332" s="256" t="s">
        <v>14</v>
      </c>
      <c r="J1332" s="256" t="s">
        <v>2541</v>
      </c>
      <c r="K1332" s="257" t="s">
        <v>14617</v>
      </c>
      <c r="L1332" s="256" t="s">
        <v>2542</v>
      </c>
    </row>
    <row r="1333" spans="1:12" x14ac:dyDescent="0.25">
      <c r="A1333" s="256" t="s">
        <v>2558</v>
      </c>
      <c r="B1333" s="256" t="s">
        <v>2559</v>
      </c>
      <c r="C1333" s="256" t="s">
        <v>2560</v>
      </c>
      <c r="D1333" s="256" t="s">
        <v>3185</v>
      </c>
      <c r="E1333" s="257" t="s">
        <v>2540</v>
      </c>
      <c r="F1333" s="256" t="s">
        <v>2540</v>
      </c>
      <c r="G1333" s="256">
        <v>100383</v>
      </c>
      <c r="H1333" s="256" t="s">
        <v>1073</v>
      </c>
      <c r="I1333" s="256" t="s">
        <v>14</v>
      </c>
      <c r="J1333" s="256" t="s">
        <v>2541</v>
      </c>
      <c r="K1333" s="257" t="s">
        <v>13347</v>
      </c>
      <c r="L1333" s="256" t="s">
        <v>2542</v>
      </c>
    </row>
    <row r="1334" spans="1:12" x14ac:dyDescent="0.25">
      <c r="A1334" s="256" t="s">
        <v>2558</v>
      </c>
      <c r="B1334" s="256" t="s">
        <v>2559</v>
      </c>
      <c r="C1334" s="256" t="s">
        <v>2560</v>
      </c>
      <c r="D1334" s="256" t="s">
        <v>3185</v>
      </c>
      <c r="E1334" s="257" t="s">
        <v>2540</v>
      </c>
      <c r="F1334" s="256" t="s">
        <v>2540</v>
      </c>
      <c r="G1334" s="256">
        <v>100384</v>
      </c>
      <c r="H1334" s="256" t="s">
        <v>1074</v>
      </c>
      <c r="I1334" s="256" t="s">
        <v>14</v>
      </c>
      <c r="J1334" s="256" t="s">
        <v>2541</v>
      </c>
      <c r="K1334" s="257" t="s">
        <v>14618</v>
      </c>
      <c r="L1334" s="256" t="s">
        <v>2542</v>
      </c>
    </row>
    <row r="1335" spans="1:12" x14ac:dyDescent="0.25">
      <c r="A1335" s="256" t="s">
        <v>2558</v>
      </c>
      <c r="B1335" s="256" t="s">
        <v>2559</v>
      </c>
      <c r="C1335" s="256" t="s">
        <v>2560</v>
      </c>
      <c r="D1335" s="256" t="s">
        <v>3185</v>
      </c>
      <c r="E1335" s="257" t="s">
        <v>2540</v>
      </c>
      <c r="F1335" s="256" t="s">
        <v>2540</v>
      </c>
      <c r="G1335" s="256">
        <v>100385</v>
      </c>
      <c r="H1335" s="256" t="s">
        <v>1075</v>
      </c>
      <c r="I1335" s="256" t="s">
        <v>14</v>
      </c>
      <c r="J1335" s="256" t="s">
        <v>2541</v>
      </c>
      <c r="K1335" s="257" t="s">
        <v>13489</v>
      </c>
      <c r="L1335" s="256" t="s">
        <v>2542</v>
      </c>
    </row>
    <row r="1336" spans="1:12" x14ac:dyDescent="0.25">
      <c r="A1336" s="256" t="s">
        <v>2558</v>
      </c>
      <c r="B1336" s="256" t="s">
        <v>2559</v>
      </c>
      <c r="C1336" s="256" t="s">
        <v>2560</v>
      </c>
      <c r="D1336" s="256" t="s">
        <v>3185</v>
      </c>
      <c r="E1336" s="257" t="s">
        <v>2540</v>
      </c>
      <c r="F1336" s="256" t="s">
        <v>2540</v>
      </c>
      <c r="G1336" s="256">
        <v>100386</v>
      </c>
      <c r="H1336" s="256" t="s">
        <v>1076</v>
      </c>
      <c r="I1336" s="256" t="s">
        <v>14</v>
      </c>
      <c r="J1336" s="256" t="s">
        <v>2541</v>
      </c>
      <c r="K1336" s="257" t="s">
        <v>13306</v>
      </c>
      <c r="L1336" s="256" t="s">
        <v>2542</v>
      </c>
    </row>
    <row r="1337" spans="1:12" x14ac:dyDescent="0.25">
      <c r="A1337" s="256" t="s">
        <v>2558</v>
      </c>
      <c r="B1337" s="256" t="s">
        <v>2559</v>
      </c>
      <c r="C1337" s="256" t="s">
        <v>2560</v>
      </c>
      <c r="D1337" s="256" t="s">
        <v>3185</v>
      </c>
      <c r="E1337" s="257" t="s">
        <v>2540</v>
      </c>
      <c r="F1337" s="256" t="s">
        <v>2540</v>
      </c>
      <c r="G1337" s="256">
        <v>100387</v>
      </c>
      <c r="H1337" s="256" t="s">
        <v>1077</v>
      </c>
      <c r="I1337" s="256" t="s">
        <v>14</v>
      </c>
      <c r="J1337" s="256" t="s">
        <v>2541</v>
      </c>
      <c r="K1337" s="257" t="s">
        <v>14619</v>
      </c>
      <c r="L1337" s="256" t="s">
        <v>2542</v>
      </c>
    </row>
    <row r="1338" spans="1:12" x14ac:dyDescent="0.25">
      <c r="A1338" s="256" t="s">
        <v>2558</v>
      </c>
      <c r="B1338" s="256" t="s">
        <v>2559</v>
      </c>
      <c r="C1338" s="256" t="s">
        <v>2560</v>
      </c>
      <c r="D1338" s="256" t="s">
        <v>3185</v>
      </c>
      <c r="E1338" s="257" t="s">
        <v>2540</v>
      </c>
      <c r="F1338" s="256" t="s">
        <v>2540</v>
      </c>
      <c r="G1338" s="256">
        <v>100388</v>
      </c>
      <c r="H1338" s="256" t="s">
        <v>1078</v>
      </c>
      <c r="I1338" s="256" t="s">
        <v>14</v>
      </c>
      <c r="J1338" s="256" t="s">
        <v>2541</v>
      </c>
      <c r="K1338" s="257" t="s">
        <v>13548</v>
      </c>
      <c r="L1338" s="256" t="s">
        <v>2542</v>
      </c>
    </row>
    <row r="1339" spans="1:12" x14ac:dyDescent="0.25">
      <c r="A1339" s="256" t="s">
        <v>2558</v>
      </c>
      <c r="B1339" s="256" t="s">
        <v>2559</v>
      </c>
      <c r="C1339" s="256" t="s">
        <v>2560</v>
      </c>
      <c r="D1339" s="256" t="s">
        <v>3185</v>
      </c>
      <c r="E1339" s="257" t="s">
        <v>2540</v>
      </c>
      <c r="F1339" s="256" t="s">
        <v>2540</v>
      </c>
      <c r="G1339" s="256">
        <v>100389</v>
      </c>
      <c r="H1339" s="256" t="s">
        <v>1079</v>
      </c>
      <c r="I1339" s="256" t="s">
        <v>14</v>
      </c>
      <c r="J1339" s="256" t="s">
        <v>2541</v>
      </c>
      <c r="K1339" s="257" t="s">
        <v>14620</v>
      </c>
      <c r="L1339" s="256" t="s">
        <v>2542</v>
      </c>
    </row>
    <row r="1340" spans="1:12" x14ac:dyDescent="0.25">
      <c r="A1340" s="256" t="s">
        <v>2558</v>
      </c>
      <c r="B1340" s="256" t="s">
        <v>2559</v>
      </c>
      <c r="C1340" s="256" t="s">
        <v>2560</v>
      </c>
      <c r="D1340" s="256" t="s">
        <v>3185</v>
      </c>
      <c r="E1340" s="257" t="s">
        <v>2540</v>
      </c>
      <c r="F1340" s="256" t="s">
        <v>2540</v>
      </c>
      <c r="G1340" s="256">
        <v>100390</v>
      </c>
      <c r="H1340" s="256" t="s">
        <v>1080</v>
      </c>
      <c r="I1340" s="256" t="s">
        <v>14</v>
      </c>
      <c r="J1340" s="256" t="s">
        <v>2541</v>
      </c>
      <c r="K1340" s="257" t="s">
        <v>14621</v>
      </c>
      <c r="L1340" s="256" t="s">
        <v>2542</v>
      </c>
    </row>
    <row r="1341" spans="1:12" x14ac:dyDescent="0.25">
      <c r="A1341" s="256" t="s">
        <v>2558</v>
      </c>
      <c r="B1341" s="256" t="s">
        <v>2559</v>
      </c>
      <c r="C1341" s="256" t="s">
        <v>2560</v>
      </c>
      <c r="D1341" s="256" t="s">
        <v>3185</v>
      </c>
      <c r="E1341" s="257" t="s">
        <v>2540</v>
      </c>
      <c r="F1341" s="256" t="s">
        <v>2540</v>
      </c>
      <c r="G1341" s="256">
        <v>100391</v>
      </c>
      <c r="H1341" s="256" t="s">
        <v>1081</v>
      </c>
      <c r="I1341" s="256" t="s">
        <v>14</v>
      </c>
      <c r="J1341" s="256" t="s">
        <v>2541</v>
      </c>
      <c r="K1341" s="257" t="s">
        <v>5822</v>
      </c>
      <c r="L1341" s="256" t="s">
        <v>2542</v>
      </c>
    </row>
    <row r="1342" spans="1:12" x14ac:dyDescent="0.25">
      <c r="A1342" s="256" t="s">
        <v>2558</v>
      </c>
      <c r="B1342" s="256" t="s">
        <v>2559</v>
      </c>
      <c r="C1342" s="256" t="s">
        <v>2560</v>
      </c>
      <c r="D1342" s="256" t="s">
        <v>3185</v>
      </c>
      <c r="E1342" s="257" t="s">
        <v>2540</v>
      </c>
      <c r="F1342" s="256" t="s">
        <v>2540</v>
      </c>
      <c r="G1342" s="256">
        <v>100392</v>
      </c>
      <c r="H1342" s="256" t="s">
        <v>1082</v>
      </c>
      <c r="I1342" s="256" t="s">
        <v>14</v>
      </c>
      <c r="J1342" s="256" t="s">
        <v>2541</v>
      </c>
      <c r="K1342" s="257" t="s">
        <v>6979</v>
      </c>
      <c r="L1342" s="256" t="s">
        <v>2542</v>
      </c>
    </row>
    <row r="1343" spans="1:12" x14ac:dyDescent="0.25">
      <c r="A1343" s="256" t="s">
        <v>2558</v>
      </c>
      <c r="B1343" s="256" t="s">
        <v>2559</v>
      </c>
      <c r="C1343" s="256" t="s">
        <v>2560</v>
      </c>
      <c r="D1343" s="256" t="s">
        <v>3185</v>
      </c>
      <c r="E1343" s="257" t="s">
        <v>2540</v>
      </c>
      <c r="F1343" s="256" t="s">
        <v>2540</v>
      </c>
      <c r="G1343" s="256">
        <v>100393</v>
      </c>
      <c r="H1343" s="256" t="s">
        <v>1083</v>
      </c>
      <c r="I1343" s="256" t="s">
        <v>14</v>
      </c>
      <c r="J1343" s="256" t="s">
        <v>2541</v>
      </c>
      <c r="K1343" s="257" t="s">
        <v>13597</v>
      </c>
      <c r="L1343" s="256" t="s">
        <v>2542</v>
      </c>
    </row>
    <row r="1344" spans="1:12" x14ac:dyDescent="0.25">
      <c r="A1344" s="256" t="s">
        <v>2558</v>
      </c>
      <c r="B1344" s="256" t="s">
        <v>2559</v>
      </c>
      <c r="C1344" s="256" t="s">
        <v>2560</v>
      </c>
      <c r="D1344" s="256" t="s">
        <v>3185</v>
      </c>
      <c r="E1344" s="257" t="s">
        <v>2540</v>
      </c>
      <c r="F1344" s="256" t="s">
        <v>2540</v>
      </c>
      <c r="G1344" s="256">
        <v>100394</v>
      </c>
      <c r="H1344" s="256" t="s">
        <v>1084</v>
      </c>
      <c r="I1344" s="256" t="s">
        <v>14</v>
      </c>
      <c r="J1344" s="256" t="s">
        <v>2541</v>
      </c>
      <c r="K1344" s="257" t="s">
        <v>14622</v>
      </c>
      <c r="L1344" s="256" t="s">
        <v>2542</v>
      </c>
    </row>
    <row r="1345" spans="1:12" x14ac:dyDescent="0.25">
      <c r="A1345" s="256" t="s">
        <v>2558</v>
      </c>
      <c r="B1345" s="256" t="s">
        <v>2559</v>
      </c>
      <c r="C1345" s="256" t="s">
        <v>2560</v>
      </c>
      <c r="D1345" s="256" t="s">
        <v>3185</v>
      </c>
      <c r="E1345" s="257" t="s">
        <v>2540</v>
      </c>
      <c r="F1345" s="256" t="s">
        <v>2540</v>
      </c>
      <c r="G1345" s="256">
        <v>100395</v>
      </c>
      <c r="H1345" s="256" t="s">
        <v>1085</v>
      </c>
      <c r="I1345" s="256" t="s">
        <v>14</v>
      </c>
      <c r="J1345" s="256" t="s">
        <v>2541</v>
      </c>
      <c r="K1345" s="257" t="s">
        <v>6118</v>
      </c>
      <c r="L1345" s="256" t="s">
        <v>2542</v>
      </c>
    </row>
    <row r="1346" spans="1:12" x14ac:dyDescent="0.25">
      <c r="A1346" s="256" t="s">
        <v>2558</v>
      </c>
      <c r="B1346" s="256" t="s">
        <v>2559</v>
      </c>
      <c r="C1346" s="256" t="s">
        <v>2561</v>
      </c>
      <c r="D1346" s="256" t="s">
        <v>3186</v>
      </c>
      <c r="E1346" s="257" t="s">
        <v>2540</v>
      </c>
      <c r="F1346" s="256" t="s">
        <v>2540</v>
      </c>
      <c r="G1346" s="256">
        <v>94189</v>
      </c>
      <c r="H1346" s="256" t="s">
        <v>1086</v>
      </c>
      <c r="I1346" s="256" t="s">
        <v>14</v>
      </c>
      <c r="J1346" s="256" t="s">
        <v>2541</v>
      </c>
      <c r="K1346" s="257" t="s">
        <v>13411</v>
      </c>
      <c r="L1346" s="256" t="s">
        <v>2542</v>
      </c>
    </row>
    <row r="1347" spans="1:12" x14ac:dyDescent="0.25">
      <c r="A1347" s="256" t="s">
        <v>2558</v>
      </c>
      <c r="B1347" s="256" t="s">
        <v>2559</v>
      </c>
      <c r="C1347" s="256" t="s">
        <v>2561</v>
      </c>
      <c r="D1347" s="256" t="s">
        <v>3186</v>
      </c>
      <c r="E1347" s="257" t="s">
        <v>2540</v>
      </c>
      <c r="F1347" s="256" t="s">
        <v>2540</v>
      </c>
      <c r="G1347" s="256">
        <v>94192</v>
      </c>
      <c r="H1347" s="256" t="s">
        <v>1087</v>
      </c>
      <c r="I1347" s="256" t="s">
        <v>14</v>
      </c>
      <c r="J1347" s="256" t="s">
        <v>2541</v>
      </c>
      <c r="K1347" s="257" t="s">
        <v>14623</v>
      </c>
      <c r="L1347" s="256" t="s">
        <v>2542</v>
      </c>
    </row>
    <row r="1348" spans="1:12" x14ac:dyDescent="0.25">
      <c r="A1348" s="256" t="s">
        <v>2558</v>
      </c>
      <c r="B1348" s="256" t="s">
        <v>2559</v>
      </c>
      <c r="C1348" s="256" t="s">
        <v>2561</v>
      </c>
      <c r="D1348" s="256" t="s">
        <v>3186</v>
      </c>
      <c r="E1348" s="257" t="s">
        <v>2540</v>
      </c>
      <c r="F1348" s="256" t="s">
        <v>2540</v>
      </c>
      <c r="G1348" s="256">
        <v>94195</v>
      </c>
      <c r="H1348" s="256" t="s">
        <v>1088</v>
      </c>
      <c r="I1348" s="256" t="s">
        <v>14</v>
      </c>
      <c r="J1348" s="256" t="s">
        <v>2541</v>
      </c>
      <c r="K1348" s="257" t="s">
        <v>5176</v>
      </c>
      <c r="L1348" s="256" t="s">
        <v>2542</v>
      </c>
    </row>
    <row r="1349" spans="1:12" x14ac:dyDescent="0.25">
      <c r="A1349" s="256" t="s">
        <v>2558</v>
      </c>
      <c r="B1349" s="256" t="s">
        <v>2559</v>
      </c>
      <c r="C1349" s="256" t="s">
        <v>2561</v>
      </c>
      <c r="D1349" s="256" t="s">
        <v>3186</v>
      </c>
      <c r="E1349" s="257" t="s">
        <v>2540</v>
      </c>
      <c r="F1349" s="256" t="s">
        <v>2540</v>
      </c>
      <c r="G1349" s="256">
        <v>94198</v>
      </c>
      <c r="H1349" s="256" t="s">
        <v>1089</v>
      </c>
      <c r="I1349" s="256" t="s">
        <v>14</v>
      </c>
      <c r="J1349" s="256" t="s">
        <v>2541</v>
      </c>
      <c r="K1349" s="257" t="s">
        <v>13243</v>
      </c>
      <c r="L1349" s="256" t="s">
        <v>2542</v>
      </c>
    </row>
    <row r="1350" spans="1:12" x14ac:dyDescent="0.25">
      <c r="A1350" s="256" t="s">
        <v>2558</v>
      </c>
      <c r="B1350" s="256" t="s">
        <v>2559</v>
      </c>
      <c r="C1350" s="256" t="s">
        <v>2561</v>
      </c>
      <c r="D1350" s="256" t="s">
        <v>3186</v>
      </c>
      <c r="E1350" s="257" t="s">
        <v>2540</v>
      </c>
      <c r="F1350" s="256" t="s">
        <v>2540</v>
      </c>
      <c r="G1350" s="256">
        <v>94201</v>
      </c>
      <c r="H1350" s="256" t="s">
        <v>1090</v>
      </c>
      <c r="I1350" s="256" t="s">
        <v>14</v>
      </c>
      <c r="J1350" s="256" t="s">
        <v>2541</v>
      </c>
      <c r="K1350" s="257" t="s">
        <v>5225</v>
      </c>
      <c r="L1350" s="256" t="s">
        <v>2542</v>
      </c>
    </row>
    <row r="1351" spans="1:12" x14ac:dyDescent="0.25">
      <c r="A1351" s="256" t="s">
        <v>2558</v>
      </c>
      <c r="B1351" s="256" t="s">
        <v>2559</v>
      </c>
      <c r="C1351" s="256" t="s">
        <v>2561</v>
      </c>
      <c r="D1351" s="256" t="s">
        <v>3186</v>
      </c>
      <c r="E1351" s="257" t="s">
        <v>2540</v>
      </c>
      <c r="F1351" s="256" t="s">
        <v>2540</v>
      </c>
      <c r="G1351" s="256">
        <v>94204</v>
      </c>
      <c r="H1351" s="256" t="s">
        <v>1091</v>
      </c>
      <c r="I1351" s="256" t="s">
        <v>14</v>
      </c>
      <c r="J1351" s="256" t="s">
        <v>2541</v>
      </c>
      <c r="K1351" s="257" t="s">
        <v>14624</v>
      </c>
      <c r="L1351" s="256" t="s">
        <v>2542</v>
      </c>
    </row>
    <row r="1352" spans="1:12" x14ac:dyDescent="0.25">
      <c r="A1352" s="256" t="s">
        <v>2558</v>
      </c>
      <c r="B1352" s="256" t="s">
        <v>2559</v>
      </c>
      <c r="C1352" s="256" t="s">
        <v>2561</v>
      </c>
      <c r="D1352" s="256" t="s">
        <v>3186</v>
      </c>
      <c r="E1352" s="257" t="s">
        <v>2540</v>
      </c>
      <c r="F1352" s="256" t="s">
        <v>2540</v>
      </c>
      <c r="G1352" s="256">
        <v>94224</v>
      </c>
      <c r="H1352" s="256" t="s">
        <v>1092</v>
      </c>
      <c r="I1352" s="256" t="s">
        <v>7</v>
      </c>
      <c r="J1352" s="256" t="s">
        <v>2545</v>
      </c>
      <c r="K1352" s="257" t="s">
        <v>14625</v>
      </c>
      <c r="L1352" s="256" t="s">
        <v>2542</v>
      </c>
    </row>
    <row r="1353" spans="1:12" x14ac:dyDescent="0.25">
      <c r="A1353" s="256" t="s">
        <v>2558</v>
      </c>
      <c r="B1353" s="256" t="s">
        <v>2559</v>
      </c>
      <c r="C1353" s="256" t="s">
        <v>2561</v>
      </c>
      <c r="D1353" s="256" t="s">
        <v>3186</v>
      </c>
      <c r="E1353" s="257" t="s">
        <v>2540</v>
      </c>
      <c r="F1353" s="256" t="s">
        <v>2540</v>
      </c>
      <c r="G1353" s="256">
        <v>94226</v>
      </c>
      <c r="H1353" s="256" t="s">
        <v>1093</v>
      </c>
      <c r="I1353" s="256" t="s">
        <v>14</v>
      </c>
      <c r="J1353" s="256" t="s">
        <v>2541</v>
      </c>
      <c r="K1353" s="257" t="s">
        <v>13834</v>
      </c>
      <c r="L1353" s="256" t="s">
        <v>2542</v>
      </c>
    </row>
    <row r="1354" spans="1:12" x14ac:dyDescent="0.25">
      <c r="A1354" s="256" t="s">
        <v>2558</v>
      </c>
      <c r="B1354" s="256" t="s">
        <v>2559</v>
      </c>
      <c r="C1354" s="256" t="s">
        <v>2561</v>
      </c>
      <c r="D1354" s="256" t="s">
        <v>3186</v>
      </c>
      <c r="E1354" s="257" t="s">
        <v>2540</v>
      </c>
      <c r="F1354" s="256" t="s">
        <v>2540</v>
      </c>
      <c r="G1354" s="256">
        <v>94232</v>
      </c>
      <c r="H1354" s="256" t="s">
        <v>1094</v>
      </c>
      <c r="I1354" s="256" t="s">
        <v>12</v>
      </c>
      <c r="J1354" s="256" t="s">
        <v>2545</v>
      </c>
      <c r="K1354" s="257" t="s">
        <v>4753</v>
      </c>
      <c r="L1354" s="256" t="s">
        <v>2542</v>
      </c>
    </row>
    <row r="1355" spans="1:12" x14ac:dyDescent="0.25">
      <c r="A1355" s="256" t="s">
        <v>2558</v>
      </c>
      <c r="B1355" s="256" t="s">
        <v>2559</v>
      </c>
      <c r="C1355" s="256" t="s">
        <v>2561</v>
      </c>
      <c r="D1355" s="256" t="s">
        <v>3186</v>
      </c>
      <c r="E1355" s="257" t="s">
        <v>2540</v>
      </c>
      <c r="F1355" s="256" t="s">
        <v>2540</v>
      </c>
      <c r="G1355" s="256">
        <v>94440</v>
      </c>
      <c r="H1355" s="256" t="s">
        <v>1095</v>
      </c>
      <c r="I1355" s="256" t="s">
        <v>14</v>
      </c>
      <c r="J1355" s="256" t="s">
        <v>2541</v>
      </c>
      <c r="K1355" s="257" t="s">
        <v>5176</v>
      </c>
      <c r="L1355" s="256" t="s">
        <v>2542</v>
      </c>
    </row>
    <row r="1356" spans="1:12" x14ac:dyDescent="0.25">
      <c r="A1356" s="256" t="s">
        <v>2558</v>
      </c>
      <c r="B1356" s="256" t="s">
        <v>2559</v>
      </c>
      <c r="C1356" s="256" t="s">
        <v>2561</v>
      </c>
      <c r="D1356" s="256" t="s">
        <v>3186</v>
      </c>
      <c r="E1356" s="257" t="s">
        <v>2540</v>
      </c>
      <c r="F1356" s="256" t="s">
        <v>2540</v>
      </c>
      <c r="G1356" s="256">
        <v>94441</v>
      </c>
      <c r="H1356" s="256" t="s">
        <v>1096</v>
      </c>
      <c r="I1356" s="256" t="s">
        <v>14</v>
      </c>
      <c r="J1356" s="256" t="s">
        <v>2541</v>
      </c>
      <c r="K1356" s="257" t="s">
        <v>13243</v>
      </c>
      <c r="L1356" s="256" t="s">
        <v>2542</v>
      </c>
    </row>
    <row r="1357" spans="1:12" x14ac:dyDescent="0.25">
      <c r="A1357" s="256" t="s">
        <v>2558</v>
      </c>
      <c r="B1357" s="256" t="s">
        <v>2559</v>
      </c>
      <c r="C1357" s="256" t="s">
        <v>2561</v>
      </c>
      <c r="D1357" s="256" t="s">
        <v>3186</v>
      </c>
      <c r="E1357" s="257" t="s">
        <v>2540</v>
      </c>
      <c r="F1357" s="256" t="s">
        <v>2540</v>
      </c>
      <c r="G1357" s="256">
        <v>94442</v>
      </c>
      <c r="H1357" s="256" t="s">
        <v>1097</v>
      </c>
      <c r="I1357" s="256" t="s">
        <v>14</v>
      </c>
      <c r="J1357" s="256" t="s">
        <v>2541</v>
      </c>
      <c r="K1357" s="257" t="s">
        <v>5176</v>
      </c>
      <c r="L1357" s="256" t="s">
        <v>2542</v>
      </c>
    </row>
    <row r="1358" spans="1:12" x14ac:dyDescent="0.25">
      <c r="A1358" s="256" t="s">
        <v>2558</v>
      </c>
      <c r="B1358" s="256" t="s">
        <v>2559</v>
      </c>
      <c r="C1358" s="256" t="s">
        <v>2561</v>
      </c>
      <c r="D1358" s="256" t="s">
        <v>3186</v>
      </c>
      <c r="E1358" s="257" t="s">
        <v>2540</v>
      </c>
      <c r="F1358" s="256" t="s">
        <v>2540</v>
      </c>
      <c r="G1358" s="256">
        <v>94443</v>
      </c>
      <c r="H1358" s="256" t="s">
        <v>1098</v>
      </c>
      <c r="I1358" s="256" t="s">
        <v>14</v>
      </c>
      <c r="J1358" s="256" t="s">
        <v>2541</v>
      </c>
      <c r="K1358" s="257" t="s">
        <v>13243</v>
      </c>
      <c r="L1358" s="256" t="s">
        <v>2542</v>
      </c>
    </row>
    <row r="1359" spans="1:12" x14ac:dyDescent="0.25">
      <c r="A1359" s="256" t="s">
        <v>2558</v>
      </c>
      <c r="B1359" s="256" t="s">
        <v>2559</v>
      </c>
      <c r="C1359" s="256" t="s">
        <v>2561</v>
      </c>
      <c r="D1359" s="256" t="s">
        <v>3186</v>
      </c>
      <c r="E1359" s="257" t="s">
        <v>2540</v>
      </c>
      <c r="F1359" s="256" t="s">
        <v>2540</v>
      </c>
      <c r="G1359" s="256">
        <v>94445</v>
      </c>
      <c r="H1359" s="256" t="s">
        <v>1099</v>
      </c>
      <c r="I1359" s="256" t="s">
        <v>14</v>
      </c>
      <c r="J1359" s="256" t="s">
        <v>2541</v>
      </c>
      <c r="K1359" s="257" t="s">
        <v>5225</v>
      </c>
      <c r="L1359" s="256" t="s">
        <v>2542</v>
      </c>
    </row>
    <row r="1360" spans="1:12" x14ac:dyDescent="0.25">
      <c r="A1360" s="256" t="s">
        <v>2558</v>
      </c>
      <c r="B1360" s="256" t="s">
        <v>2559</v>
      </c>
      <c r="C1360" s="256" t="s">
        <v>2561</v>
      </c>
      <c r="D1360" s="256" t="s">
        <v>3186</v>
      </c>
      <c r="E1360" s="257" t="s">
        <v>2540</v>
      </c>
      <c r="F1360" s="256" t="s">
        <v>2540</v>
      </c>
      <c r="G1360" s="256">
        <v>94446</v>
      </c>
      <c r="H1360" s="256" t="s">
        <v>1100</v>
      </c>
      <c r="I1360" s="256" t="s">
        <v>14</v>
      </c>
      <c r="J1360" s="256" t="s">
        <v>2541</v>
      </c>
      <c r="K1360" s="257" t="s">
        <v>14624</v>
      </c>
      <c r="L1360" s="256" t="s">
        <v>2542</v>
      </c>
    </row>
    <row r="1361" spans="1:12" x14ac:dyDescent="0.25">
      <c r="A1361" s="256" t="s">
        <v>2558</v>
      </c>
      <c r="B1361" s="256" t="s">
        <v>2559</v>
      </c>
      <c r="C1361" s="256" t="s">
        <v>2561</v>
      </c>
      <c r="D1361" s="256" t="s">
        <v>3186</v>
      </c>
      <c r="E1361" s="257" t="s">
        <v>2540</v>
      </c>
      <c r="F1361" s="256" t="s">
        <v>2540</v>
      </c>
      <c r="G1361" s="256">
        <v>94447</v>
      </c>
      <c r="H1361" s="256" t="s">
        <v>1101</v>
      </c>
      <c r="I1361" s="256" t="s">
        <v>14</v>
      </c>
      <c r="J1361" s="256" t="s">
        <v>2541</v>
      </c>
      <c r="K1361" s="257" t="s">
        <v>5225</v>
      </c>
      <c r="L1361" s="256" t="s">
        <v>2542</v>
      </c>
    </row>
    <row r="1362" spans="1:12" x14ac:dyDescent="0.25">
      <c r="A1362" s="256" t="s">
        <v>2558</v>
      </c>
      <c r="B1362" s="256" t="s">
        <v>2559</v>
      </c>
      <c r="C1362" s="256" t="s">
        <v>2561</v>
      </c>
      <c r="D1362" s="256" t="s">
        <v>3186</v>
      </c>
      <c r="E1362" s="257" t="s">
        <v>2540</v>
      </c>
      <c r="F1362" s="256" t="s">
        <v>2540</v>
      </c>
      <c r="G1362" s="256">
        <v>94448</v>
      </c>
      <c r="H1362" s="256" t="s">
        <v>1102</v>
      </c>
      <c r="I1362" s="256" t="s">
        <v>14</v>
      </c>
      <c r="J1362" s="256" t="s">
        <v>2541</v>
      </c>
      <c r="K1362" s="257" t="s">
        <v>14624</v>
      </c>
      <c r="L1362" s="256" t="s">
        <v>2542</v>
      </c>
    </row>
    <row r="1363" spans="1:12" x14ac:dyDescent="0.25">
      <c r="A1363" s="256" t="s">
        <v>2558</v>
      </c>
      <c r="B1363" s="256" t="s">
        <v>2559</v>
      </c>
      <c r="C1363" s="256" t="s">
        <v>2562</v>
      </c>
      <c r="D1363" s="256" t="s">
        <v>3187</v>
      </c>
      <c r="E1363" s="257" t="s">
        <v>2540</v>
      </c>
      <c r="F1363" s="256" t="s">
        <v>2540</v>
      </c>
      <c r="G1363" s="256">
        <v>94207</v>
      </c>
      <c r="H1363" s="256" t="s">
        <v>1103</v>
      </c>
      <c r="I1363" s="256" t="s">
        <v>14</v>
      </c>
      <c r="J1363" s="256" t="s">
        <v>2541</v>
      </c>
      <c r="K1363" s="257" t="s">
        <v>14626</v>
      </c>
      <c r="L1363" s="256" t="s">
        <v>2542</v>
      </c>
    </row>
    <row r="1364" spans="1:12" x14ac:dyDescent="0.25">
      <c r="A1364" s="256" t="s">
        <v>2558</v>
      </c>
      <c r="B1364" s="256" t="s">
        <v>2559</v>
      </c>
      <c r="C1364" s="256" t="s">
        <v>2562</v>
      </c>
      <c r="D1364" s="256" t="s">
        <v>3187</v>
      </c>
      <c r="E1364" s="257" t="s">
        <v>2540</v>
      </c>
      <c r="F1364" s="256" t="s">
        <v>2540</v>
      </c>
      <c r="G1364" s="256">
        <v>94210</v>
      </c>
      <c r="H1364" s="256" t="s">
        <v>1104</v>
      </c>
      <c r="I1364" s="256" t="s">
        <v>14</v>
      </c>
      <c r="J1364" s="256" t="s">
        <v>2541</v>
      </c>
      <c r="K1364" s="257" t="s">
        <v>14627</v>
      </c>
      <c r="L1364" s="256" t="s">
        <v>2542</v>
      </c>
    </row>
    <row r="1365" spans="1:12" x14ac:dyDescent="0.25">
      <c r="A1365" s="256" t="s">
        <v>2558</v>
      </c>
      <c r="B1365" s="256" t="s">
        <v>2559</v>
      </c>
      <c r="C1365" s="256" t="s">
        <v>2562</v>
      </c>
      <c r="D1365" s="256" t="s">
        <v>3187</v>
      </c>
      <c r="E1365" s="257" t="s">
        <v>2540</v>
      </c>
      <c r="F1365" s="256" t="s">
        <v>2540</v>
      </c>
      <c r="G1365" s="256">
        <v>94218</v>
      </c>
      <c r="H1365" s="256" t="s">
        <v>5550</v>
      </c>
      <c r="I1365" s="256" t="s">
        <v>14</v>
      </c>
      <c r="J1365" s="256" t="s">
        <v>2541</v>
      </c>
      <c r="K1365" s="257" t="s">
        <v>14628</v>
      </c>
      <c r="L1365" s="256" t="s">
        <v>2542</v>
      </c>
    </row>
    <row r="1366" spans="1:12" x14ac:dyDescent="0.25">
      <c r="A1366" s="256" t="s">
        <v>2558</v>
      </c>
      <c r="B1366" s="256" t="s">
        <v>2559</v>
      </c>
      <c r="C1366" s="256" t="s">
        <v>2563</v>
      </c>
      <c r="D1366" s="256" t="s">
        <v>3188</v>
      </c>
      <c r="E1366" s="257" t="s">
        <v>2540</v>
      </c>
      <c r="F1366" s="256" t="s">
        <v>2540</v>
      </c>
      <c r="G1366" s="256">
        <v>94213</v>
      </c>
      <c r="H1366" s="256" t="s">
        <v>1105</v>
      </c>
      <c r="I1366" s="256" t="s">
        <v>14</v>
      </c>
      <c r="J1366" s="256" t="s">
        <v>2541</v>
      </c>
      <c r="K1366" s="257" t="s">
        <v>14629</v>
      </c>
      <c r="L1366" s="256" t="s">
        <v>2542</v>
      </c>
    </row>
    <row r="1367" spans="1:12" x14ac:dyDescent="0.25">
      <c r="A1367" s="256" t="s">
        <v>2558</v>
      </c>
      <c r="B1367" s="256" t="s">
        <v>2559</v>
      </c>
      <c r="C1367" s="256" t="s">
        <v>2563</v>
      </c>
      <c r="D1367" s="256" t="s">
        <v>3188</v>
      </c>
      <c r="E1367" s="257" t="s">
        <v>2540</v>
      </c>
      <c r="F1367" s="256" t="s">
        <v>2540</v>
      </c>
      <c r="G1367" s="256">
        <v>94216</v>
      </c>
      <c r="H1367" s="256" t="s">
        <v>1106</v>
      </c>
      <c r="I1367" s="256" t="s">
        <v>14</v>
      </c>
      <c r="J1367" s="256" t="s">
        <v>2541</v>
      </c>
      <c r="K1367" s="257" t="s">
        <v>14630</v>
      </c>
      <c r="L1367" s="256" t="s">
        <v>2542</v>
      </c>
    </row>
    <row r="1368" spans="1:12" x14ac:dyDescent="0.25">
      <c r="A1368" s="256" t="s">
        <v>2558</v>
      </c>
      <c r="B1368" s="256" t="s">
        <v>2559</v>
      </c>
      <c r="C1368" s="256" t="s">
        <v>2564</v>
      </c>
      <c r="D1368" s="256" t="s">
        <v>3189</v>
      </c>
      <c r="E1368" s="257" t="s">
        <v>2540</v>
      </c>
      <c r="F1368" s="256" t="s">
        <v>2540</v>
      </c>
      <c r="G1368" s="256">
        <v>94219</v>
      </c>
      <c r="H1368" s="256" t="s">
        <v>1107</v>
      </c>
      <c r="I1368" s="256" t="s">
        <v>7</v>
      </c>
      <c r="J1368" s="256" t="s">
        <v>2541</v>
      </c>
      <c r="K1368" s="257" t="s">
        <v>13451</v>
      </c>
      <c r="L1368" s="256" t="s">
        <v>2542</v>
      </c>
    </row>
    <row r="1369" spans="1:12" x14ac:dyDescent="0.25">
      <c r="A1369" s="256" t="s">
        <v>2558</v>
      </c>
      <c r="B1369" s="256" t="s">
        <v>2559</v>
      </c>
      <c r="C1369" s="256" t="s">
        <v>2564</v>
      </c>
      <c r="D1369" s="256" t="s">
        <v>3189</v>
      </c>
      <c r="E1369" s="257" t="s">
        <v>2540</v>
      </c>
      <c r="F1369" s="256" t="s">
        <v>2540</v>
      </c>
      <c r="G1369" s="256">
        <v>94220</v>
      </c>
      <c r="H1369" s="256" t="s">
        <v>1108</v>
      </c>
      <c r="I1369" s="256" t="s">
        <v>7</v>
      </c>
      <c r="J1369" s="256" t="s">
        <v>2541</v>
      </c>
      <c r="K1369" s="257" t="s">
        <v>14631</v>
      </c>
      <c r="L1369" s="256" t="s">
        <v>2542</v>
      </c>
    </row>
    <row r="1370" spans="1:12" x14ac:dyDescent="0.25">
      <c r="A1370" s="256" t="s">
        <v>2558</v>
      </c>
      <c r="B1370" s="256" t="s">
        <v>2559</v>
      </c>
      <c r="C1370" s="256" t="s">
        <v>2564</v>
      </c>
      <c r="D1370" s="256" t="s">
        <v>3189</v>
      </c>
      <c r="E1370" s="257" t="s">
        <v>2540</v>
      </c>
      <c r="F1370" s="256" t="s">
        <v>2540</v>
      </c>
      <c r="G1370" s="256">
        <v>94221</v>
      </c>
      <c r="H1370" s="256" t="s">
        <v>1109</v>
      </c>
      <c r="I1370" s="256" t="s">
        <v>7</v>
      </c>
      <c r="J1370" s="256" t="s">
        <v>2541</v>
      </c>
      <c r="K1370" s="257" t="s">
        <v>14632</v>
      </c>
      <c r="L1370" s="256" t="s">
        <v>2542</v>
      </c>
    </row>
    <row r="1371" spans="1:12" x14ac:dyDescent="0.25">
      <c r="A1371" s="256" t="s">
        <v>2558</v>
      </c>
      <c r="B1371" s="256" t="s">
        <v>2559</v>
      </c>
      <c r="C1371" s="256" t="s">
        <v>2564</v>
      </c>
      <c r="D1371" s="256" t="s">
        <v>3189</v>
      </c>
      <c r="E1371" s="257" t="s">
        <v>2540</v>
      </c>
      <c r="F1371" s="256" t="s">
        <v>2540</v>
      </c>
      <c r="G1371" s="256">
        <v>94222</v>
      </c>
      <c r="H1371" s="256" t="s">
        <v>1110</v>
      </c>
      <c r="I1371" s="256" t="s">
        <v>7</v>
      </c>
      <c r="J1371" s="256" t="s">
        <v>2541</v>
      </c>
      <c r="K1371" s="257" t="s">
        <v>14633</v>
      </c>
      <c r="L1371" s="256" t="s">
        <v>2542</v>
      </c>
    </row>
    <row r="1372" spans="1:12" x14ac:dyDescent="0.25">
      <c r="A1372" s="256" t="s">
        <v>2558</v>
      </c>
      <c r="B1372" s="256" t="s">
        <v>2559</v>
      </c>
      <c r="C1372" s="256" t="s">
        <v>2565</v>
      </c>
      <c r="D1372" s="256" t="s">
        <v>3190</v>
      </c>
      <c r="E1372" s="257" t="s">
        <v>2540</v>
      </c>
      <c r="F1372" s="256" t="s">
        <v>2540</v>
      </c>
      <c r="G1372" s="256">
        <v>94223</v>
      </c>
      <c r="H1372" s="256" t="s">
        <v>1111</v>
      </c>
      <c r="I1372" s="256" t="s">
        <v>7</v>
      </c>
      <c r="J1372" s="256" t="s">
        <v>2541</v>
      </c>
      <c r="K1372" s="257" t="s">
        <v>14634</v>
      </c>
      <c r="L1372" s="256" t="s">
        <v>2542</v>
      </c>
    </row>
    <row r="1373" spans="1:12" x14ac:dyDescent="0.25">
      <c r="A1373" s="256" t="s">
        <v>2558</v>
      </c>
      <c r="B1373" s="256" t="s">
        <v>2559</v>
      </c>
      <c r="C1373" s="256" t="s">
        <v>2565</v>
      </c>
      <c r="D1373" s="256" t="s">
        <v>3190</v>
      </c>
      <c r="E1373" s="257" t="s">
        <v>2540</v>
      </c>
      <c r="F1373" s="256" t="s">
        <v>2540</v>
      </c>
      <c r="G1373" s="256">
        <v>94451</v>
      </c>
      <c r="H1373" s="256" t="s">
        <v>1112</v>
      </c>
      <c r="I1373" s="256" t="s">
        <v>7</v>
      </c>
      <c r="J1373" s="256" t="s">
        <v>2541</v>
      </c>
      <c r="K1373" s="257" t="s">
        <v>14635</v>
      </c>
      <c r="L1373" s="256" t="s">
        <v>2542</v>
      </c>
    </row>
    <row r="1374" spans="1:12" x14ac:dyDescent="0.25">
      <c r="A1374" s="256" t="s">
        <v>2558</v>
      </c>
      <c r="B1374" s="256" t="s">
        <v>2559</v>
      </c>
      <c r="C1374" s="256" t="s">
        <v>2565</v>
      </c>
      <c r="D1374" s="256" t="s">
        <v>3190</v>
      </c>
      <c r="E1374" s="257" t="s">
        <v>2540</v>
      </c>
      <c r="F1374" s="256" t="s">
        <v>2540</v>
      </c>
      <c r="G1374" s="256">
        <v>100325</v>
      </c>
      <c r="H1374" s="256" t="s">
        <v>1113</v>
      </c>
      <c r="I1374" s="256" t="s">
        <v>7</v>
      </c>
      <c r="J1374" s="256" t="s">
        <v>2541</v>
      </c>
      <c r="K1374" s="257" t="s">
        <v>14636</v>
      </c>
      <c r="L1374" s="256" t="s">
        <v>2542</v>
      </c>
    </row>
    <row r="1375" spans="1:12" x14ac:dyDescent="0.25">
      <c r="A1375" s="256" t="s">
        <v>2558</v>
      </c>
      <c r="B1375" s="256" t="s">
        <v>2559</v>
      </c>
      <c r="C1375" s="256" t="s">
        <v>2565</v>
      </c>
      <c r="D1375" s="256" t="s">
        <v>3190</v>
      </c>
      <c r="E1375" s="257" t="s">
        <v>2540</v>
      </c>
      <c r="F1375" s="256" t="s">
        <v>2540</v>
      </c>
      <c r="G1375" s="256">
        <v>100327</v>
      </c>
      <c r="H1375" s="256" t="s">
        <v>1114</v>
      </c>
      <c r="I1375" s="256" t="s">
        <v>7</v>
      </c>
      <c r="J1375" s="256" t="s">
        <v>2541</v>
      </c>
      <c r="K1375" s="257" t="s">
        <v>14637</v>
      </c>
      <c r="L1375" s="256" t="s">
        <v>2542</v>
      </c>
    </row>
    <row r="1376" spans="1:12" x14ac:dyDescent="0.25">
      <c r="A1376" s="256" t="s">
        <v>2558</v>
      </c>
      <c r="B1376" s="256" t="s">
        <v>2559</v>
      </c>
      <c r="C1376" s="256" t="s">
        <v>2565</v>
      </c>
      <c r="D1376" s="256" t="s">
        <v>3190</v>
      </c>
      <c r="E1376" s="257" t="s">
        <v>2540</v>
      </c>
      <c r="F1376" s="256" t="s">
        <v>2540</v>
      </c>
      <c r="G1376" s="256">
        <v>100328</v>
      </c>
      <c r="H1376" s="256" t="s">
        <v>1115</v>
      </c>
      <c r="I1376" s="256" t="s">
        <v>14</v>
      </c>
      <c r="J1376" s="256" t="s">
        <v>2541</v>
      </c>
      <c r="K1376" s="257" t="s">
        <v>14481</v>
      </c>
      <c r="L1376" s="256" t="s">
        <v>2542</v>
      </c>
    </row>
    <row r="1377" spans="1:12" x14ac:dyDescent="0.25">
      <c r="A1377" s="256" t="s">
        <v>2558</v>
      </c>
      <c r="B1377" s="256" t="s">
        <v>2559</v>
      </c>
      <c r="C1377" s="256" t="s">
        <v>2565</v>
      </c>
      <c r="D1377" s="256" t="s">
        <v>3190</v>
      </c>
      <c r="E1377" s="257" t="s">
        <v>2540</v>
      </c>
      <c r="F1377" s="256" t="s">
        <v>2540</v>
      </c>
      <c r="G1377" s="256">
        <v>100329</v>
      </c>
      <c r="H1377" s="256" t="s">
        <v>1116</v>
      </c>
      <c r="I1377" s="256" t="s">
        <v>14</v>
      </c>
      <c r="J1377" s="256" t="s">
        <v>2541</v>
      </c>
      <c r="K1377" s="257" t="s">
        <v>4652</v>
      </c>
      <c r="L1377" s="256" t="s">
        <v>2542</v>
      </c>
    </row>
    <row r="1378" spans="1:12" x14ac:dyDescent="0.25">
      <c r="A1378" s="256" t="s">
        <v>2558</v>
      </c>
      <c r="B1378" s="256" t="s">
        <v>2559</v>
      </c>
      <c r="C1378" s="256" t="s">
        <v>2565</v>
      </c>
      <c r="D1378" s="256" t="s">
        <v>3190</v>
      </c>
      <c r="E1378" s="257" t="s">
        <v>2540</v>
      </c>
      <c r="F1378" s="256" t="s">
        <v>2540</v>
      </c>
      <c r="G1378" s="256">
        <v>100330</v>
      </c>
      <c r="H1378" s="256" t="s">
        <v>1117</v>
      </c>
      <c r="I1378" s="256" t="s">
        <v>14</v>
      </c>
      <c r="J1378" s="256" t="s">
        <v>2541</v>
      </c>
      <c r="K1378" s="257" t="s">
        <v>13768</v>
      </c>
      <c r="L1378" s="256" t="s">
        <v>2542</v>
      </c>
    </row>
    <row r="1379" spans="1:12" x14ac:dyDescent="0.25">
      <c r="A1379" s="256" t="s">
        <v>2558</v>
      </c>
      <c r="B1379" s="256" t="s">
        <v>2559</v>
      </c>
      <c r="C1379" s="256" t="s">
        <v>2565</v>
      </c>
      <c r="D1379" s="256" t="s">
        <v>3190</v>
      </c>
      <c r="E1379" s="257" t="s">
        <v>2540</v>
      </c>
      <c r="F1379" s="256" t="s">
        <v>2540</v>
      </c>
      <c r="G1379" s="256">
        <v>100331</v>
      </c>
      <c r="H1379" s="256" t="s">
        <v>1118</v>
      </c>
      <c r="I1379" s="256" t="s">
        <v>14</v>
      </c>
      <c r="J1379" s="256" t="s">
        <v>2541</v>
      </c>
      <c r="K1379" s="257" t="s">
        <v>14638</v>
      </c>
      <c r="L1379" s="256" t="s">
        <v>2542</v>
      </c>
    </row>
    <row r="1380" spans="1:12" x14ac:dyDescent="0.25">
      <c r="A1380" s="256" t="s">
        <v>2558</v>
      </c>
      <c r="B1380" s="256" t="s">
        <v>2559</v>
      </c>
      <c r="C1380" s="256" t="s">
        <v>2566</v>
      </c>
      <c r="D1380" s="256" t="s">
        <v>3191</v>
      </c>
      <c r="E1380" s="257" t="s">
        <v>2540</v>
      </c>
      <c r="F1380" s="256" t="s">
        <v>2540</v>
      </c>
      <c r="G1380" s="256">
        <v>100434</v>
      </c>
      <c r="H1380" s="256" t="s">
        <v>1119</v>
      </c>
      <c r="I1380" s="256" t="s">
        <v>7</v>
      </c>
      <c r="J1380" s="256" t="s">
        <v>2541</v>
      </c>
      <c r="K1380" s="257" t="s">
        <v>14639</v>
      </c>
      <c r="L1380" s="256" t="s">
        <v>2542</v>
      </c>
    </row>
    <row r="1381" spans="1:12" x14ac:dyDescent="0.25">
      <c r="A1381" s="256" t="s">
        <v>2558</v>
      </c>
      <c r="B1381" s="256" t="s">
        <v>2559</v>
      </c>
      <c r="C1381" s="256" t="s">
        <v>2566</v>
      </c>
      <c r="D1381" s="256" t="s">
        <v>3191</v>
      </c>
      <c r="E1381" s="257" t="s">
        <v>2540</v>
      </c>
      <c r="F1381" s="256" t="s">
        <v>2540</v>
      </c>
      <c r="G1381" s="256">
        <v>100435</v>
      </c>
      <c r="H1381" s="256" t="s">
        <v>1120</v>
      </c>
      <c r="I1381" s="256" t="s">
        <v>7</v>
      </c>
      <c r="J1381" s="256" t="s">
        <v>2541</v>
      </c>
      <c r="K1381" s="257" t="s">
        <v>14640</v>
      </c>
      <c r="L1381" s="256" t="s">
        <v>2542</v>
      </c>
    </row>
    <row r="1382" spans="1:12" x14ac:dyDescent="0.25">
      <c r="A1382" s="256" t="s">
        <v>2558</v>
      </c>
      <c r="B1382" s="256" t="s">
        <v>2559</v>
      </c>
      <c r="C1382" s="256" t="s">
        <v>2567</v>
      </c>
      <c r="D1382" s="256" t="s">
        <v>3192</v>
      </c>
      <c r="E1382" s="257" t="s">
        <v>2540</v>
      </c>
      <c r="F1382" s="256" t="s">
        <v>2540</v>
      </c>
      <c r="G1382" s="256">
        <v>94227</v>
      </c>
      <c r="H1382" s="256" t="s">
        <v>1121</v>
      </c>
      <c r="I1382" s="256" t="s">
        <v>7</v>
      </c>
      <c r="J1382" s="256" t="s">
        <v>2541</v>
      </c>
      <c r="K1382" s="257" t="s">
        <v>13212</v>
      </c>
      <c r="L1382" s="256" t="s">
        <v>2542</v>
      </c>
    </row>
    <row r="1383" spans="1:12" x14ac:dyDescent="0.25">
      <c r="A1383" s="256" t="s">
        <v>2558</v>
      </c>
      <c r="B1383" s="256" t="s">
        <v>2559</v>
      </c>
      <c r="C1383" s="256" t="s">
        <v>2567</v>
      </c>
      <c r="D1383" s="256" t="s">
        <v>3192</v>
      </c>
      <c r="E1383" s="257" t="s">
        <v>2540</v>
      </c>
      <c r="F1383" s="256" t="s">
        <v>2540</v>
      </c>
      <c r="G1383" s="256">
        <v>94228</v>
      </c>
      <c r="H1383" s="256" t="s">
        <v>1122</v>
      </c>
      <c r="I1383" s="256" t="s">
        <v>7</v>
      </c>
      <c r="J1383" s="256" t="s">
        <v>2541</v>
      </c>
      <c r="K1383" s="257" t="s">
        <v>14641</v>
      </c>
      <c r="L1383" s="256" t="s">
        <v>2542</v>
      </c>
    </row>
    <row r="1384" spans="1:12" x14ac:dyDescent="0.25">
      <c r="A1384" s="256" t="s">
        <v>2558</v>
      </c>
      <c r="B1384" s="256" t="s">
        <v>2559</v>
      </c>
      <c r="C1384" s="256" t="s">
        <v>2567</v>
      </c>
      <c r="D1384" s="256" t="s">
        <v>3192</v>
      </c>
      <c r="E1384" s="257" t="s">
        <v>2540</v>
      </c>
      <c r="F1384" s="256" t="s">
        <v>2540</v>
      </c>
      <c r="G1384" s="256">
        <v>94229</v>
      </c>
      <c r="H1384" s="256" t="s">
        <v>1123</v>
      </c>
      <c r="I1384" s="256" t="s">
        <v>7</v>
      </c>
      <c r="J1384" s="256" t="s">
        <v>2541</v>
      </c>
      <c r="K1384" s="257" t="s">
        <v>14642</v>
      </c>
      <c r="L1384" s="256" t="s">
        <v>2542</v>
      </c>
    </row>
    <row r="1385" spans="1:12" x14ac:dyDescent="0.25">
      <c r="A1385" s="256" t="s">
        <v>2558</v>
      </c>
      <c r="B1385" s="256" t="s">
        <v>2559</v>
      </c>
      <c r="C1385" s="256" t="s">
        <v>2568</v>
      </c>
      <c r="D1385" s="256" t="s">
        <v>3193</v>
      </c>
      <c r="E1385" s="257" t="s">
        <v>2540</v>
      </c>
      <c r="F1385" s="256" t="s">
        <v>2540</v>
      </c>
      <c r="G1385" s="256">
        <v>94231</v>
      </c>
      <c r="H1385" s="256" t="s">
        <v>1124</v>
      </c>
      <c r="I1385" s="256" t="s">
        <v>7</v>
      </c>
      <c r="J1385" s="256" t="s">
        <v>2541</v>
      </c>
      <c r="K1385" s="257" t="s">
        <v>14643</v>
      </c>
      <c r="L1385" s="256" t="s">
        <v>2542</v>
      </c>
    </row>
    <row r="1386" spans="1:12" x14ac:dyDescent="0.25">
      <c r="A1386" s="256" t="s">
        <v>2558</v>
      </c>
      <c r="B1386" s="256" t="s">
        <v>2559</v>
      </c>
      <c r="C1386" s="256" t="s">
        <v>2569</v>
      </c>
      <c r="D1386" s="256" t="s">
        <v>3194</v>
      </c>
      <c r="E1386" s="257" t="s">
        <v>2540</v>
      </c>
      <c r="F1386" s="256" t="s">
        <v>2540</v>
      </c>
      <c r="G1386" s="256">
        <v>94449</v>
      </c>
      <c r="H1386" s="256" t="s">
        <v>1125</v>
      </c>
      <c r="I1386" s="256" t="s">
        <v>14</v>
      </c>
      <c r="J1386" s="256" t="s">
        <v>2541</v>
      </c>
      <c r="K1386" s="257" t="s">
        <v>14316</v>
      </c>
      <c r="L1386" s="256" t="s">
        <v>2542</v>
      </c>
    </row>
    <row r="1387" spans="1:12" x14ac:dyDescent="0.25">
      <c r="A1387" s="256" t="s">
        <v>2558</v>
      </c>
      <c r="B1387" s="256" t="s">
        <v>2559</v>
      </c>
      <c r="C1387" s="256" t="s">
        <v>2570</v>
      </c>
      <c r="D1387" s="256" t="s">
        <v>3195</v>
      </c>
      <c r="E1387" s="257" t="s">
        <v>2540</v>
      </c>
      <c r="F1387" s="256" t="s">
        <v>2540</v>
      </c>
      <c r="G1387" s="256">
        <v>92255</v>
      </c>
      <c r="H1387" s="256" t="s">
        <v>1126</v>
      </c>
      <c r="I1387" s="256" t="s">
        <v>12</v>
      </c>
      <c r="J1387" s="256" t="s">
        <v>2541</v>
      </c>
      <c r="K1387" s="257" t="s">
        <v>14644</v>
      </c>
      <c r="L1387" s="256" t="s">
        <v>2542</v>
      </c>
    </row>
    <row r="1388" spans="1:12" x14ac:dyDescent="0.25">
      <c r="A1388" s="256" t="s">
        <v>2558</v>
      </c>
      <c r="B1388" s="256" t="s">
        <v>2559</v>
      </c>
      <c r="C1388" s="256" t="s">
        <v>2570</v>
      </c>
      <c r="D1388" s="256" t="s">
        <v>3195</v>
      </c>
      <c r="E1388" s="257" t="s">
        <v>2540</v>
      </c>
      <c r="F1388" s="256" t="s">
        <v>2540</v>
      </c>
      <c r="G1388" s="256">
        <v>92256</v>
      </c>
      <c r="H1388" s="256" t="s">
        <v>1127</v>
      </c>
      <c r="I1388" s="256" t="s">
        <v>12</v>
      </c>
      <c r="J1388" s="256" t="s">
        <v>2541</v>
      </c>
      <c r="K1388" s="257" t="s">
        <v>14645</v>
      </c>
      <c r="L1388" s="256" t="s">
        <v>2542</v>
      </c>
    </row>
    <row r="1389" spans="1:12" x14ac:dyDescent="0.25">
      <c r="A1389" s="256" t="s">
        <v>2558</v>
      </c>
      <c r="B1389" s="256" t="s">
        <v>2559</v>
      </c>
      <c r="C1389" s="256" t="s">
        <v>2570</v>
      </c>
      <c r="D1389" s="256" t="s">
        <v>3195</v>
      </c>
      <c r="E1389" s="257" t="s">
        <v>2540</v>
      </c>
      <c r="F1389" s="256" t="s">
        <v>2540</v>
      </c>
      <c r="G1389" s="256">
        <v>92257</v>
      </c>
      <c r="H1389" s="256" t="s">
        <v>1128</v>
      </c>
      <c r="I1389" s="256" t="s">
        <v>12</v>
      </c>
      <c r="J1389" s="256" t="s">
        <v>2541</v>
      </c>
      <c r="K1389" s="257" t="s">
        <v>14646</v>
      </c>
      <c r="L1389" s="256" t="s">
        <v>2542</v>
      </c>
    </row>
    <row r="1390" spans="1:12" x14ac:dyDescent="0.25">
      <c r="A1390" s="256" t="s">
        <v>2558</v>
      </c>
      <c r="B1390" s="256" t="s">
        <v>2559</v>
      </c>
      <c r="C1390" s="256" t="s">
        <v>2570</v>
      </c>
      <c r="D1390" s="256" t="s">
        <v>3195</v>
      </c>
      <c r="E1390" s="257" t="s">
        <v>2540</v>
      </c>
      <c r="F1390" s="256" t="s">
        <v>2540</v>
      </c>
      <c r="G1390" s="256">
        <v>92258</v>
      </c>
      <c r="H1390" s="256" t="s">
        <v>1129</v>
      </c>
      <c r="I1390" s="256" t="s">
        <v>12</v>
      </c>
      <c r="J1390" s="256" t="s">
        <v>2541</v>
      </c>
      <c r="K1390" s="257" t="s">
        <v>14647</v>
      </c>
      <c r="L1390" s="256" t="s">
        <v>2542</v>
      </c>
    </row>
    <row r="1391" spans="1:12" x14ac:dyDescent="0.25">
      <c r="A1391" s="256" t="s">
        <v>2558</v>
      </c>
      <c r="B1391" s="256" t="s">
        <v>2559</v>
      </c>
      <c r="C1391" s="256" t="s">
        <v>2570</v>
      </c>
      <c r="D1391" s="256" t="s">
        <v>3195</v>
      </c>
      <c r="E1391" s="257" t="s">
        <v>2540</v>
      </c>
      <c r="F1391" s="256" t="s">
        <v>2540</v>
      </c>
      <c r="G1391" s="256">
        <v>92568</v>
      </c>
      <c r="H1391" s="256" t="s">
        <v>1130</v>
      </c>
      <c r="I1391" s="256" t="s">
        <v>14</v>
      </c>
      <c r="J1391" s="256" t="s">
        <v>2541</v>
      </c>
      <c r="K1391" s="257" t="s">
        <v>14648</v>
      </c>
      <c r="L1391" s="256" t="s">
        <v>2542</v>
      </c>
    </row>
    <row r="1392" spans="1:12" x14ac:dyDescent="0.25">
      <c r="A1392" s="256" t="s">
        <v>2558</v>
      </c>
      <c r="B1392" s="256" t="s">
        <v>2559</v>
      </c>
      <c r="C1392" s="256" t="s">
        <v>2570</v>
      </c>
      <c r="D1392" s="256" t="s">
        <v>3195</v>
      </c>
      <c r="E1392" s="257" t="s">
        <v>2540</v>
      </c>
      <c r="F1392" s="256" t="s">
        <v>2540</v>
      </c>
      <c r="G1392" s="256">
        <v>92569</v>
      </c>
      <c r="H1392" s="256" t="s">
        <v>1131</v>
      </c>
      <c r="I1392" s="256" t="s">
        <v>14</v>
      </c>
      <c r="J1392" s="256" t="s">
        <v>2541</v>
      </c>
      <c r="K1392" s="257" t="s">
        <v>13621</v>
      </c>
      <c r="L1392" s="256" t="s">
        <v>2542</v>
      </c>
    </row>
    <row r="1393" spans="1:12" x14ac:dyDescent="0.25">
      <c r="A1393" s="256" t="s">
        <v>2558</v>
      </c>
      <c r="B1393" s="256" t="s">
        <v>2559</v>
      </c>
      <c r="C1393" s="256" t="s">
        <v>2570</v>
      </c>
      <c r="D1393" s="256" t="s">
        <v>3195</v>
      </c>
      <c r="E1393" s="257" t="s">
        <v>2540</v>
      </c>
      <c r="F1393" s="256" t="s">
        <v>2540</v>
      </c>
      <c r="G1393" s="256">
        <v>92570</v>
      </c>
      <c r="H1393" s="256" t="s">
        <v>1132</v>
      </c>
      <c r="I1393" s="256" t="s">
        <v>14</v>
      </c>
      <c r="J1393" s="256" t="s">
        <v>2541</v>
      </c>
      <c r="K1393" s="257" t="s">
        <v>14649</v>
      </c>
      <c r="L1393" s="256" t="s">
        <v>2542</v>
      </c>
    </row>
    <row r="1394" spans="1:12" x14ac:dyDescent="0.25">
      <c r="A1394" s="256" t="s">
        <v>2558</v>
      </c>
      <c r="B1394" s="256" t="s">
        <v>2559</v>
      </c>
      <c r="C1394" s="256" t="s">
        <v>2570</v>
      </c>
      <c r="D1394" s="256" t="s">
        <v>3195</v>
      </c>
      <c r="E1394" s="257" t="s">
        <v>2540</v>
      </c>
      <c r="F1394" s="256" t="s">
        <v>2540</v>
      </c>
      <c r="G1394" s="256">
        <v>92571</v>
      </c>
      <c r="H1394" s="256" t="s">
        <v>1133</v>
      </c>
      <c r="I1394" s="256" t="s">
        <v>14</v>
      </c>
      <c r="J1394" s="256" t="s">
        <v>2541</v>
      </c>
      <c r="K1394" s="257" t="s">
        <v>14650</v>
      </c>
      <c r="L1394" s="256" t="s">
        <v>2542</v>
      </c>
    </row>
    <row r="1395" spans="1:12" x14ac:dyDescent="0.25">
      <c r="A1395" s="256" t="s">
        <v>2558</v>
      </c>
      <c r="B1395" s="256" t="s">
        <v>2559</v>
      </c>
      <c r="C1395" s="256" t="s">
        <v>2570</v>
      </c>
      <c r="D1395" s="256" t="s">
        <v>3195</v>
      </c>
      <c r="E1395" s="257" t="s">
        <v>2540</v>
      </c>
      <c r="F1395" s="256" t="s">
        <v>2540</v>
      </c>
      <c r="G1395" s="256">
        <v>92572</v>
      </c>
      <c r="H1395" s="256" t="s">
        <v>1134</v>
      </c>
      <c r="I1395" s="256" t="s">
        <v>14</v>
      </c>
      <c r="J1395" s="256" t="s">
        <v>2541</v>
      </c>
      <c r="K1395" s="257" t="s">
        <v>14651</v>
      </c>
      <c r="L1395" s="256" t="s">
        <v>2542</v>
      </c>
    </row>
    <row r="1396" spans="1:12" x14ac:dyDescent="0.25">
      <c r="A1396" s="256" t="s">
        <v>2558</v>
      </c>
      <c r="B1396" s="256" t="s">
        <v>2559</v>
      </c>
      <c r="C1396" s="256" t="s">
        <v>2570</v>
      </c>
      <c r="D1396" s="256" t="s">
        <v>3195</v>
      </c>
      <c r="E1396" s="257" t="s">
        <v>2540</v>
      </c>
      <c r="F1396" s="256" t="s">
        <v>2540</v>
      </c>
      <c r="G1396" s="256">
        <v>92573</v>
      </c>
      <c r="H1396" s="256" t="s">
        <v>1135</v>
      </c>
      <c r="I1396" s="256" t="s">
        <v>14</v>
      </c>
      <c r="J1396" s="256" t="s">
        <v>2541</v>
      </c>
      <c r="K1396" s="257" t="s">
        <v>14652</v>
      </c>
      <c r="L1396" s="256" t="s">
        <v>2542</v>
      </c>
    </row>
    <row r="1397" spans="1:12" x14ac:dyDescent="0.25">
      <c r="A1397" s="256" t="s">
        <v>2558</v>
      </c>
      <c r="B1397" s="256" t="s">
        <v>2559</v>
      </c>
      <c r="C1397" s="256" t="s">
        <v>2570</v>
      </c>
      <c r="D1397" s="256" t="s">
        <v>3195</v>
      </c>
      <c r="E1397" s="257" t="s">
        <v>2540</v>
      </c>
      <c r="F1397" s="256" t="s">
        <v>2540</v>
      </c>
      <c r="G1397" s="256">
        <v>92574</v>
      </c>
      <c r="H1397" s="256" t="s">
        <v>1136</v>
      </c>
      <c r="I1397" s="256" t="s">
        <v>14</v>
      </c>
      <c r="J1397" s="256" t="s">
        <v>2541</v>
      </c>
      <c r="K1397" s="257" t="s">
        <v>5395</v>
      </c>
      <c r="L1397" s="256" t="s">
        <v>2542</v>
      </c>
    </row>
    <row r="1398" spans="1:12" x14ac:dyDescent="0.25">
      <c r="A1398" s="256" t="s">
        <v>2558</v>
      </c>
      <c r="B1398" s="256" t="s">
        <v>2559</v>
      </c>
      <c r="C1398" s="256" t="s">
        <v>2570</v>
      </c>
      <c r="D1398" s="256" t="s">
        <v>3195</v>
      </c>
      <c r="E1398" s="257" t="s">
        <v>2540</v>
      </c>
      <c r="F1398" s="256" t="s">
        <v>2540</v>
      </c>
      <c r="G1398" s="256">
        <v>92575</v>
      </c>
      <c r="H1398" s="256" t="s">
        <v>1137</v>
      </c>
      <c r="I1398" s="256" t="s">
        <v>14</v>
      </c>
      <c r="J1398" s="256" t="s">
        <v>2541</v>
      </c>
      <c r="K1398" s="257" t="s">
        <v>14653</v>
      </c>
      <c r="L1398" s="256" t="s">
        <v>2542</v>
      </c>
    </row>
    <row r="1399" spans="1:12" x14ac:dyDescent="0.25">
      <c r="A1399" s="256" t="s">
        <v>2558</v>
      </c>
      <c r="B1399" s="256" t="s">
        <v>2559</v>
      </c>
      <c r="C1399" s="256" t="s">
        <v>2570</v>
      </c>
      <c r="D1399" s="256" t="s">
        <v>3195</v>
      </c>
      <c r="E1399" s="257" t="s">
        <v>2540</v>
      </c>
      <c r="F1399" s="256" t="s">
        <v>2540</v>
      </c>
      <c r="G1399" s="256">
        <v>92576</v>
      </c>
      <c r="H1399" s="256" t="s">
        <v>1138</v>
      </c>
      <c r="I1399" s="256" t="s">
        <v>14</v>
      </c>
      <c r="J1399" s="256" t="s">
        <v>2541</v>
      </c>
      <c r="K1399" s="257" t="s">
        <v>8019</v>
      </c>
      <c r="L1399" s="256" t="s">
        <v>2542</v>
      </c>
    </row>
    <row r="1400" spans="1:12" x14ac:dyDescent="0.25">
      <c r="A1400" s="256" t="s">
        <v>2558</v>
      </c>
      <c r="B1400" s="256" t="s">
        <v>2559</v>
      </c>
      <c r="C1400" s="256" t="s">
        <v>2570</v>
      </c>
      <c r="D1400" s="256" t="s">
        <v>3195</v>
      </c>
      <c r="E1400" s="257" t="s">
        <v>2540</v>
      </c>
      <c r="F1400" s="256" t="s">
        <v>2540</v>
      </c>
      <c r="G1400" s="256">
        <v>92577</v>
      </c>
      <c r="H1400" s="256" t="s">
        <v>1139</v>
      </c>
      <c r="I1400" s="256" t="s">
        <v>14</v>
      </c>
      <c r="J1400" s="256" t="s">
        <v>2541</v>
      </c>
      <c r="K1400" s="257" t="s">
        <v>14654</v>
      </c>
      <c r="L1400" s="256" t="s">
        <v>2542</v>
      </c>
    </row>
    <row r="1401" spans="1:12" x14ac:dyDescent="0.25">
      <c r="A1401" s="256" t="s">
        <v>2558</v>
      </c>
      <c r="B1401" s="256" t="s">
        <v>2559</v>
      </c>
      <c r="C1401" s="256" t="s">
        <v>2570</v>
      </c>
      <c r="D1401" s="256" t="s">
        <v>3195</v>
      </c>
      <c r="E1401" s="257" t="s">
        <v>2540</v>
      </c>
      <c r="F1401" s="256" t="s">
        <v>2540</v>
      </c>
      <c r="G1401" s="256">
        <v>92578</v>
      </c>
      <c r="H1401" s="256" t="s">
        <v>1140</v>
      </c>
      <c r="I1401" s="256" t="s">
        <v>14</v>
      </c>
      <c r="J1401" s="256" t="s">
        <v>2541</v>
      </c>
      <c r="K1401" s="257" t="s">
        <v>13282</v>
      </c>
      <c r="L1401" s="256" t="s">
        <v>2542</v>
      </c>
    </row>
    <row r="1402" spans="1:12" x14ac:dyDescent="0.25">
      <c r="A1402" s="256" t="s">
        <v>2558</v>
      </c>
      <c r="B1402" s="256" t="s">
        <v>2559</v>
      </c>
      <c r="C1402" s="256" t="s">
        <v>2570</v>
      </c>
      <c r="D1402" s="256" t="s">
        <v>3195</v>
      </c>
      <c r="E1402" s="257" t="s">
        <v>2540</v>
      </c>
      <c r="F1402" s="256" t="s">
        <v>2540</v>
      </c>
      <c r="G1402" s="256">
        <v>92579</v>
      </c>
      <c r="H1402" s="256" t="s">
        <v>1141</v>
      </c>
      <c r="I1402" s="256" t="s">
        <v>14</v>
      </c>
      <c r="J1402" s="256" t="s">
        <v>2541</v>
      </c>
      <c r="K1402" s="257" t="s">
        <v>14655</v>
      </c>
      <c r="L1402" s="256" t="s">
        <v>2542</v>
      </c>
    </row>
    <row r="1403" spans="1:12" x14ac:dyDescent="0.25">
      <c r="A1403" s="256" t="s">
        <v>2558</v>
      </c>
      <c r="B1403" s="256" t="s">
        <v>2559</v>
      </c>
      <c r="C1403" s="256" t="s">
        <v>2570</v>
      </c>
      <c r="D1403" s="256" t="s">
        <v>3195</v>
      </c>
      <c r="E1403" s="257" t="s">
        <v>2540</v>
      </c>
      <c r="F1403" s="256" t="s">
        <v>2540</v>
      </c>
      <c r="G1403" s="256">
        <v>92580</v>
      </c>
      <c r="H1403" s="256" t="s">
        <v>1142</v>
      </c>
      <c r="I1403" s="256" t="s">
        <v>14</v>
      </c>
      <c r="J1403" s="256" t="s">
        <v>2541</v>
      </c>
      <c r="K1403" s="257" t="s">
        <v>14656</v>
      </c>
      <c r="L1403" s="256" t="s">
        <v>2542</v>
      </c>
    </row>
    <row r="1404" spans="1:12" x14ac:dyDescent="0.25">
      <c r="A1404" s="256" t="s">
        <v>2558</v>
      </c>
      <c r="B1404" s="256" t="s">
        <v>2559</v>
      </c>
      <c r="C1404" s="256" t="s">
        <v>2570</v>
      </c>
      <c r="D1404" s="256" t="s">
        <v>3195</v>
      </c>
      <c r="E1404" s="257" t="s">
        <v>2540</v>
      </c>
      <c r="F1404" s="256" t="s">
        <v>2540</v>
      </c>
      <c r="G1404" s="256">
        <v>92581</v>
      </c>
      <c r="H1404" s="256" t="s">
        <v>1143</v>
      </c>
      <c r="I1404" s="256" t="s">
        <v>14</v>
      </c>
      <c r="J1404" s="256" t="s">
        <v>2541</v>
      </c>
      <c r="K1404" s="257" t="s">
        <v>14657</v>
      </c>
      <c r="L1404" s="256" t="s">
        <v>2542</v>
      </c>
    </row>
    <row r="1405" spans="1:12" x14ac:dyDescent="0.25">
      <c r="A1405" s="256" t="s">
        <v>2558</v>
      </c>
      <c r="B1405" s="256" t="s">
        <v>2559</v>
      </c>
      <c r="C1405" s="256" t="s">
        <v>2570</v>
      </c>
      <c r="D1405" s="256" t="s">
        <v>3195</v>
      </c>
      <c r="E1405" s="257" t="s">
        <v>2540</v>
      </c>
      <c r="F1405" s="256" t="s">
        <v>2540</v>
      </c>
      <c r="G1405" s="256">
        <v>92582</v>
      </c>
      <c r="H1405" s="256" t="s">
        <v>1144</v>
      </c>
      <c r="I1405" s="256" t="s">
        <v>12</v>
      </c>
      <c r="J1405" s="256" t="s">
        <v>2541</v>
      </c>
      <c r="K1405" s="257" t="s">
        <v>14658</v>
      </c>
      <c r="L1405" s="256" t="s">
        <v>2542</v>
      </c>
    </row>
    <row r="1406" spans="1:12" x14ac:dyDescent="0.25">
      <c r="A1406" s="256" t="s">
        <v>2558</v>
      </c>
      <c r="B1406" s="256" t="s">
        <v>2559</v>
      </c>
      <c r="C1406" s="256" t="s">
        <v>2570</v>
      </c>
      <c r="D1406" s="256" t="s">
        <v>3195</v>
      </c>
      <c r="E1406" s="257" t="s">
        <v>2540</v>
      </c>
      <c r="F1406" s="256" t="s">
        <v>2540</v>
      </c>
      <c r="G1406" s="256">
        <v>92584</v>
      </c>
      <c r="H1406" s="256" t="s">
        <v>1145</v>
      </c>
      <c r="I1406" s="256" t="s">
        <v>12</v>
      </c>
      <c r="J1406" s="256" t="s">
        <v>2541</v>
      </c>
      <c r="K1406" s="257" t="s">
        <v>14659</v>
      </c>
      <c r="L1406" s="256" t="s">
        <v>2542</v>
      </c>
    </row>
    <row r="1407" spans="1:12" x14ac:dyDescent="0.25">
      <c r="A1407" s="256" t="s">
        <v>2558</v>
      </c>
      <c r="B1407" s="256" t="s">
        <v>2559</v>
      </c>
      <c r="C1407" s="256" t="s">
        <v>2570</v>
      </c>
      <c r="D1407" s="256" t="s">
        <v>3195</v>
      </c>
      <c r="E1407" s="257" t="s">
        <v>2540</v>
      </c>
      <c r="F1407" s="256" t="s">
        <v>2540</v>
      </c>
      <c r="G1407" s="256">
        <v>92586</v>
      </c>
      <c r="H1407" s="256" t="s">
        <v>1146</v>
      </c>
      <c r="I1407" s="256" t="s">
        <v>12</v>
      </c>
      <c r="J1407" s="256" t="s">
        <v>2541</v>
      </c>
      <c r="K1407" s="257" t="s">
        <v>14660</v>
      </c>
      <c r="L1407" s="256" t="s">
        <v>2542</v>
      </c>
    </row>
    <row r="1408" spans="1:12" x14ac:dyDescent="0.25">
      <c r="A1408" s="256" t="s">
        <v>2558</v>
      </c>
      <c r="B1408" s="256" t="s">
        <v>2559</v>
      </c>
      <c r="C1408" s="256" t="s">
        <v>2570</v>
      </c>
      <c r="D1408" s="256" t="s">
        <v>3195</v>
      </c>
      <c r="E1408" s="257" t="s">
        <v>2540</v>
      </c>
      <c r="F1408" s="256" t="s">
        <v>2540</v>
      </c>
      <c r="G1408" s="256">
        <v>92588</v>
      </c>
      <c r="H1408" s="256" t="s">
        <v>1147</v>
      </c>
      <c r="I1408" s="256" t="s">
        <v>12</v>
      </c>
      <c r="J1408" s="256" t="s">
        <v>2541</v>
      </c>
      <c r="K1408" s="257" t="s">
        <v>14661</v>
      </c>
      <c r="L1408" s="256" t="s">
        <v>2542</v>
      </c>
    </row>
    <row r="1409" spans="1:12" x14ac:dyDescent="0.25">
      <c r="A1409" s="256" t="s">
        <v>2558</v>
      </c>
      <c r="B1409" s="256" t="s">
        <v>2559</v>
      </c>
      <c r="C1409" s="256" t="s">
        <v>2570</v>
      </c>
      <c r="D1409" s="256" t="s">
        <v>3195</v>
      </c>
      <c r="E1409" s="257" t="s">
        <v>2540</v>
      </c>
      <c r="F1409" s="256" t="s">
        <v>2540</v>
      </c>
      <c r="G1409" s="256">
        <v>92590</v>
      </c>
      <c r="H1409" s="256" t="s">
        <v>1148</v>
      </c>
      <c r="I1409" s="256" t="s">
        <v>12</v>
      </c>
      <c r="J1409" s="256" t="s">
        <v>2541</v>
      </c>
      <c r="K1409" s="257" t="s">
        <v>14662</v>
      </c>
      <c r="L1409" s="256" t="s">
        <v>2542</v>
      </c>
    </row>
    <row r="1410" spans="1:12" x14ac:dyDescent="0.25">
      <c r="A1410" s="256" t="s">
        <v>2558</v>
      </c>
      <c r="B1410" s="256" t="s">
        <v>2559</v>
      </c>
      <c r="C1410" s="256" t="s">
        <v>2570</v>
      </c>
      <c r="D1410" s="256" t="s">
        <v>3195</v>
      </c>
      <c r="E1410" s="257" t="s">
        <v>2540</v>
      </c>
      <c r="F1410" s="256" t="s">
        <v>2540</v>
      </c>
      <c r="G1410" s="256">
        <v>92592</v>
      </c>
      <c r="H1410" s="256" t="s">
        <v>1149</v>
      </c>
      <c r="I1410" s="256" t="s">
        <v>12</v>
      </c>
      <c r="J1410" s="256" t="s">
        <v>2541</v>
      </c>
      <c r="K1410" s="257" t="s">
        <v>14663</v>
      </c>
      <c r="L1410" s="256" t="s">
        <v>2542</v>
      </c>
    </row>
    <row r="1411" spans="1:12" x14ac:dyDescent="0.25">
      <c r="A1411" s="256" t="s">
        <v>2558</v>
      </c>
      <c r="B1411" s="256" t="s">
        <v>2559</v>
      </c>
      <c r="C1411" s="256" t="s">
        <v>2570</v>
      </c>
      <c r="D1411" s="256" t="s">
        <v>3195</v>
      </c>
      <c r="E1411" s="257" t="s">
        <v>2540</v>
      </c>
      <c r="F1411" s="256" t="s">
        <v>2540</v>
      </c>
      <c r="G1411" s="256">
        <v>92594</v>
      </c>
      <c r="H1411" s="256" t="s">
        <v>1150</v>
      </c>
      <c r="I1411" s="256" t="s">
        <v>12</v>
      </c>
      <c r="J1411" s="256" t="s">
        <v>2541</v>
      </c>
      <c r="K1411" s="257" t="s">
        <v>14664</v>
      </c>
      <c r="L1411" s="256" t="s">
        <v>2542</v>
      </c>
    </row>
    <row r="1412" spans="1:12" x14ac:dyDescent="0.25">
      <c r="A1412" s="256" t="s">
        <v>2558</v>
      </c>
      <c r="B1412" s="256" t="s">
        <v>2559</v>
      </c>
      <c r="C1412" s="256" t="s">
        <v>2570</v>
      </c>
      <c r="D1412" s="256" t="s">
        <v>3195</v>
      </c>
      <c r="E1412" s="257" t="s">
        <v>2540</v>
      </c>
      <c r="F1412" s="256" t="s">
        <v>2540</v>
      </c>
      <c r="G1412" s="256">
        <v>92596</v>
      </c>
      <c r="H1412" s="256" t="s">
        <v>1151</v>
      </c>
      <c r="I1412" s="256" t="s">
        <v>12</v>
      </c>
      <c r="J1412" s="256" t="s">
        <v>2541</v>
      </c>
      <c r="K1412" s="257" t="s">
        <v>14665</v>
      </c>
      <c r="L1412" s="256" t="s">
        <v>2542</v>
      </c>
    </row>
    <row r="1413" spans="1:12" x14ac:dyDescent="0.25">
      <c r="A1413" s="256" t="s">
        <v>2558</v>
      </c>
      <c r="B1413" s="256" t="s">
        <v>2559</v>
      </c>
      <c r="C1413" s="256" t="s">
        <v>2570</v>
      </c>
      <c r="D1413" s="256" t="s">
        <v>3195</v>
      </c>
      <c r="E1413" s="257" t="s">
        <v>2540</v>
      </c>
      <c r="F1413" s="256" t="s">
        <v>2540</v>
      </c>
      <c r="G1413" s="256">
        <v>92598</v>
      </c>
      <c r="H1413" s="256" t="s">
        <v>1152</v>
      </c>
      <c r="I1413" s="256" t="s">
        <v>12</v>
      </c>
      <c r="J1413" s="256" t="s">
        <v>2541</v>
      </c>
      <c r="K1413" s="257" t="s">
        <v>14666</v>
      </c>
      <c r="L1413" s="256" t="s">
        <v>2542</v>
      </c>
    </row>
    <row r="1414" spans="1:12" x14ac:dyDescent="0.25">
      <c r="A1414" s="256" t="s">
        <v>2558</v>
      </c>
      <c r="B1414" s="256" t="s">
        <v>2559</v>
      </c>
      <c r="C1414" s="256" t="s">
        <v>2570</v>
      </c>
      <c r="D1414" s="256" t="s">
        <v>3195</v>
      </c>
      <c r="E1414" s="257" t="s">
        <v>2540</v>
      </c>
      <c r="F1414" s="256" t="s">
        <v>2540</v>
      </c>
      <c r="G1414" s="256">
        <v>92600</v>
      </c>
      <c r="H1414" s="256" t="s">
        <v>1153</v>
      </c>
      <c r="I1414" s="256" t="s">
        <v>12</v>
      </c>
      <c r="J1414" s="256" t="s">
        <v>2541</v>
      </c>
      <c r="K1414" s="257" t="s">
        <v>14667</v>
      </c>
      <c r="L1414" s="256" t="s">
        <v>2542</v>
      </c>
    </row>
    <row r="1415" spans="1:12" x14ac:dyDescent="0.25">
      <c r="A1415" s="256" t="s">
        <v>2558</v>
      </c>
      <c r="B1415" s="256" t="s">
        <v>2559</v>
      </c>
      <c r="C1415" s="256" t="s">
        <v>2570</v>
      </c>
      <c r="D1415" s="256" t="s">
        <v>3195</v>
      </c>
      <c r="E1415" s="257" t="s">
        <v>2540</v>
      </c>
      <c r="F1415" s="256" t="s">
        <v>2540</v>
      </c>
      <c r="G1415" s="256">
        <v>92602</v>
      </c>
      <c r="H1415" s="256" t="s">
        <v>14668</v>
      </c>
      <c r="I1415" s="256" t="s">
        <v>12</v>
      </c>
      <c r="J1415" s="256" t="s">
        <v>2541</v>
      </c>
      <c r="K1415" s="257" t="s">
        <v>14658</v>
      </c>
      <c r="L1415" s="256" t="s">
        <v>2542</v>
      </c>
    </row>
    <row r="1416" spans="1:12" x14ac:dyDescent="0.25">
      <c r="A1416" s="256" t="s">
        <v>2558</v>
      </c>
      <c r="B1416" s="256" t="s">
        <v>2559</v>
      </c>
      <c r="C1416" s="256" t="s">
        <v>2570</v>
      </c>
      <c r="D1416" s="256" t="s">
        <v>3195</v>
      </c>
      <c r="E1416" s="257" t="s">
        <v>2540</v>
      </c>
      <c r="F1416" s="256" t="s">
        <v>2540</v>
      </c>
      <c r="G1416" s="256">
        <v>92604</v>
      </c>
      <c r="H1416" s="256" t="s">
        <v>1154</v>
      </c>
      <c r="I1416" s="256" t="s">
        <v>12</v>
      </c>
      <c r="J1416" s="256" t="s">
        <v>2541</v>
      </c>
      <c r="K1416" s="257" t="s">
        <v>14669</v>
      </c>
      <c r="L1416" s="256" t="s">
        <v>2542</v>
      </c>
    </row>
    <row r="1417" spans="1:12" x14ac:dyDescent="0.25">
      <c r="A1417" s="256" t="s">
        <v>2558</v>
      </c>
      <c r="B1417" s="256" t="s">
        <v>2559</v>
      </c>
      <c r="C1417" s="256" t="s">
        <v>2570</v>
      </c>
      <c r="D1417" s="256" t="s">
        <v>3195</v>
      </c>
      <c r="E1417" s="257" t="s">
        <v>2540</v>
      </c>
      <c r="F1417" s="256" t="s">
        <v>2540</v>
      </c>
      <c r="G1417" s="256">
        <v>92606</v>
      </c>
      <c r="H1417" s="256" t="s">
        <v>1155</v>
      </c>
      <c r="I1417" s="256" t="s">
        <v>12</v>
      </c>
      <c r="J1417" s="256" t="s">
        <v>2541</v>
      </c>
      <c r="K1417" s="257" t="s">
        <v>14670</v>
      </c>
      <c r="L1417" s="256" t="s">
        <v>2542</v>
      </c>
    </row>
    <row r="1418" spans="1:12" x14ac:dyDescent="0.25">
      <c r="A1418" s="256" t="s">
        <v>2558</v>
      </c>
      <c r="B1418" s="256" t="s">
        <v>2559</v>
      </c>
      <c r="C1418" s="256" t="s">
        <v>2570</v>
      </c>
      <c r="D1418" s="256" t="s">
        <v>3195</v>
      </c>
      <c r="E1418" s="257" t="s">
        <v>2540</v>
      </c>
      <c r="F1418" s="256" t="s">
        <v>2540</v>
      </c>
      <c r="G1418" s="256">
        <v>92608</v>
      </c>
      <c r="H1418" s="256" t="s">
        <v>1156</v>
      </c>
      <c r="I1418" s="256" t="s">
        <v>12</v>
      </c>
      <c r="J1418" s="256" t="s">
        <v>2541</v>
      </c>
      <c r="K1418" s="257" t="s">
        <v>14671</v>
      </c>
      <c r="L1418" s="256" t="s">
        <v>2542</v>
      </c>
    </row>
    <row r="1419" spans="1:12" x14ac:dyDescent="0.25">
      <c r="A1419" s="256" t="s">
        <v>2558</v>
      </c>
      <c r="B1419" s="256" t="s">
        <v>2559</v>
      </c>
      <c r="C1419" s="256" t="s">
        <v>2570</v>
      </c>
      <c r="D1419" s="256" t="s">
        <v>3195</v>
      </c>
      <c r="E1419" s="257" t="s">
        <v>2540</v>
      </c>
      <c r="F1419" s="256" t="s">
        <v>2540</v>
      </c>
      <c r="G1419" s="256">
        <v>92610</v>
      </c>
      <c r="H1419" s="256" t="s">
        <v>1157</v>
      </c>
      <c r="I1419" s="256" t="s">
        <v>12</v>
      </c>
      <c r="J1419" s="256" t="s">
        <v>2541</v>
      </c>
      <c r="K1419" s="257" t="s">
        <v>14672</v>
      </c>
      <c r="L1419" s="256" t="s">
        <v>2542</v>
      </c>
    </row>
    <row r="1420" spans="1:12" x14ac:dyDescent="0.25">
      <c r="A1420" s="256" t="s">
        <v>2558</v>
      </c>
      <c r="B1420" s="256" t="s">
        <v>2559</v>
      </c>
      <c r="C1420" s="256" t="s">
        <v>2570</v>
      </c>
      <c r="D1420" s="256" t="s">
        <v>3195</v>
      </c>
      <c r="E1420" s="257" t="s">
        <v>2540</v>
      </c>
      <c r="F1420" s="256" t="s">
        <v>2540</v>
      </c>
      <c r="G1420" s="256">
        <v>92612</v>
      </c>
      <c r="H1420" s="256" t="s">
        <v>1158</v>
      </c>
      <c r="I1420" s="256" t="s">
        <v>12</v>
      </c>
      <c r="J1420" s="256" t="s">
        <v>2541</v>
      </c>
      <c r="K1420" s="257" t="s">
        <v>14673</v>
      </c>
      <c r="L1420" s="256" t="s">
        <v>2542</v>
      </c>
    </row>
    <row r="1421" spans="1:12" x14ac:dyDescent="0.25">
      <c r="A1421" s="256" t="s">
        <v>2558</v>
      </c>
      <c r="B1421" s="256" t="s">
        <v>2559</v>
      </c>
      <c r="C1421" s="256" t="s">
        <v>2570</v>
      </c>
      <c r="D1421" s="256" t="s">
        <v>3195</v>
      </c>
      <c r="E1421" s="257" t="s">
        <v>2540</v>
      </c>
      <c r="F1421" s="256" t="s">
        <v>2540</v>
      </c>
      <c r="G1421" s="256">
        <v>92614</v>
      </c>
      <c r="H1421" s="256" t="s">
        <v>1159</v>
      </c>
      <c r="I1421" s="256" t="s">
        <v>12</v>
      </c>
      <c r="J1421" s="256" t="s">
        <v>2541</v>
      </c>
      <c r="K1421" s="257" t="s">
        <v>14674</v>
      </c>
      <c r="L1421" s="256" t="s">
        <v>2542</v>
      </c>
    </row>
    <row r="1422" spans="1:12" x14ac:dyDescent="0.25">
      <c r="A1422" s="256" t="s">
        <v>2558</v>
      </c>
      <c r="B1422" s="256" t="s">
        <v>2559</v>
      </c>
      <c r="C1422" s="256" t="s">
        <v>2570</v>
      </c>
      <c r="D1422" s="256" t="s">
        <v>3195</v>
      </c>
      <c r="E1422" s="257" t="s">
        <v>2540</v>
      </c>
      <c r="F1422" s="256" t="s">
        <v>2540</v>
      </c>
      <c r="G1422" s="256">
        <v>92616</v>
      </c>
      <c r="H1422" s="256" t="s">
        <v>1160</v>
      </c>
      <c r="I1422" s="256" t="s">
        <v>12</v>
      </c>
      <c r="J1422" s="256" t="s">
        <v>2541</v>
      </c>
      <c r="K1422" s="257" t="s">
        <v>14675</v>
      </c>
      <c r="L1422" s="256" t="s">
        <v>2542</v>
      </c>
    </row>
    <row r="1423" spans="1:12" x14ac:dyDescent="0.25">
      <c r="A1423" s="256" t="s">
        <v>2558</v>
      </c>
      <c r="B1423" s="256" t="s">
        <v>2559</v>
      </c>
      <c r="C1423" s="256" t="s">
        <v>2570</v>
      </c>
      <c r="D1423" s="256" t="s">
        <v>3195</v>
      </c>
      <c r="E1423" s="257" t="s">
        <v>2540</v>
      </c>
      <c r="F1423" s="256" t="s">
        <v>2540</v>
      </c>
      <c r="G1423" s="256">
        <v>92618</v>
      </c>
      <c r="H1423" s="256" t="s">
        <v>1161</v>
      </c>
      <c r="I1423" s="256" t="s">
        <v>12</v>
      </c>
      <c r="J1423" s="256" t="s">
        <v>2541</v>
      </c>
      <c r="K1423" s="257" t="s">
        <v>14676</v>
      </c>
      <c r="L1423" s="256" t="s">
        <v>2542</v>
      </c>
    </row>
    <row r="1424" spans="1:12" x14ac:dyDescent="0.25">
      <c r="A1424" s="256" t="s">
        <v>2558</v>
      </c>
      <c r="B1424" s="256" t="s">
        <v>2559</v>
      </c>
      <c r="C1424" s="256" t="s">
        <v>2570</v>
      </c>
      <c r="D1424" s="256" t="s">
        <v>3195</v>
      </c>
      <c r="E1424" s="257" t="s">
        <v>2540</v>
      </c>
      <c r="F1424" s="256" t="s">
        <v>2540</v>
      </c>
      <c r="G1424" s="256">
        <v>92620</v>
      </c>
      <c r="H1424" s="256" t="s">
        <v>1162</v>
      </c>
      <c r="I1424" s="256" t="s">
        <v>12</v>
      </c>
      <c r="J1424" s="256" t="s">
        <v>2541</v>
      </c>
      <c r="K1424" s="257" t="s">
        <v>14677</v>
      </c>
      <c r="L1424" s="256" t="s">
        <v>2542</v>
      </c>
    </row>
    <row r="1425" spans="1:12" x14ac:dyDescent="0.25">
      <c r="A1425" s="256" t="s">
        <v>2558</v>
      </c>
      <c r="B1425" s="256" t="s">
        <v>2559</v>
      </c>
      <c r="C1425" s="256" t="s">
        <v>2570</v>
      </c>
      <c r="D1425" s="256" t="s">
        <v>3195</v>
      </c>
      <c r="E1425" s="257" t="s">
        <v>2540</v>
      </c>
      <c r="F1425" s="256" t="s">
        <v>2540</v>
      </c>
      <c r="G1425" s="256">
        <v>100357</v>
      </c>
      <c r="H1425" s="256" t="s">
        <v>1163</v>
      </c>
      <c r="I1425" s="256" t="s">
        <v>12</v>
      </c>
      <c r="J1425" s="256" t="s">
        <v>2541</v>
      </c>
      <c r="K1425" s="257" t="s">
        <v>14678</v>
      </c>
      <c r="L1425" s="256" t="s">
        <v>2542</v>
      </c>
    </row>
    <row r="1426" spans="1:12" x14ac:dyDescent="0.25">
      <c r="A1426" s="256" t="s">
        <v>2558</v>
      </c>
      <c r="B1426" s="256" t="s">
        <v>2559</v>
      </c>
      <c r="C1426" s="256" t="s">
        <v>2570</v>
      </c>
      <c r="D1426" s="256" t="s">
        <v>3195</v>
      </c>
      <c r="E1426" s="257" t="s">
        <v>2540</v>
      </c>
      <c r="F1426" s="256" t="s">
        <v>2540</v>
      </c>
      <c r="G1426" s="256">
        <v>100358</v>
      </c>
      <c r="H1426" s="256" t="s">
        <v>1164</v>
      </c>
      <c r="I1426" s="256" t="s">
        <v>12</v>
      </c>
      <c r="J1426" s="256" t="s">
        <v>2541</v>
      </c>
      <c r="K1426" s="257" t="s">
        <v>14679</v>
      </c>
      <c r="L1426" s="256" t="s">
        <v>2542</v>
      </c>
    </row>
    <row r="1427" spans="1:12" x14ac:dyDescent="0.25">
      <c r="A1427" s="256" t="s">
        <v>2558</v>
      </c>
      <c r="B1427" s="256" t="s">
        <v>2559</v>
      </c>
      <c r="C1427" s="256" t="s">
        <v>2570</v>
      </c>
      <c r="D1427" s="256" t="s">
        <v>3195</v>
      </c>
      <c r="E1427" s="257" t="s">
        <v>2540</v>
      </c>
      <c r="F1427" s="256" t="s">
        <v>2540</v>
      </c>
      <c r="G1427" s="256">
        <v>100359</v>
      </c>
      <c r="H1427" s="256" t="s">
        <v>1165</v>
      </c>
      <c r="I1427" s="256" t="s">
        <v>12</v>
      </c>
      <c r="J1427" s="256" t="s">
        <v>2541</v>
      </c>
      <c r="K1427" s="257" t="s">
        <v>14680</v>
      </c>
      <c r="L1427" s="256" t="s">
        <v>2542</v>
      </c>
    </row>
    <row r="1428" spans="1:12" x14ac:dyDescent="0.25">
      <c r="A1428" s="256" t="s">
        <v>2558</v>
      </c>
      <c r="B1428" s="256" t="s">
        <v>2559</v>
      </c>
      <c r="C1428" s="256" t="s">
        <v>2570</v>
      </c>
      <c r="D1428" s="256" t="s">
        <v>3195</v>
      </c>
      <c r="E1428" s="257" t="s">
        <v>2540</v>
      </c>
      <c r="F1428" s="256" t="s">
        <v>2540</v>
      </c>
      <c r="G1428" s="256">
        <v>100360</v>
      </c>
      <c r="H1428" s="256" t="s">
        <v>1166</v>
      </c>
      <c r="I1428" s="256" t="s">
        <v>12</v>
      </c>
      <c r="J1428" s="256" t="s">
        <v>2541</v>
      </c>
      <c r="K1428" s="257" t="s">
        <v>14681</v>
      </c>
      <c r="L1428" s="256" t="s">
        <v>2542</v>
      </c>
    </row>
    <row r="1429" spans="1:12" x14ac:dyDescent="0.25">
      <c r="A1429" s="256" t="s">
        <v>2558</v>
      </c>
      <c r="B1429" s="256" t="s">
        <v>2559</v>
      </c>
      <c r="C1429" s="256" t="s">
        <v>2570</v>
      </c>
      <c r="D1429" s="256" t="s">
        <v>3195</v>
      </c>
      <c r="E1429" s="257" t="s">
        <v>2540</v>
      </c>
      <c r="F1429" s="256" t="s">
        <v>2540</v>
      </c>
      <c r="G1429" s="256">
        <v>100361</v>
      </c>
      <c r="H1429" s="256" t="s">
        <v>1167</v>
      </c>
      <c r="I1429" s="256" t="s">
        <v>12</v>
      </c>
      <c r="J1429" s="256" t="s">
        <v>2541</v>
      </c>
      <c r="K1429" s="257" t="s">
        <v>14682</v>
      </c>
      <c r="L1429" s="256" t="s">
        <v>2542</v>
      </c>
    </row>
    <row r="1430" spans="1:12" x14ac:dyDescent="0.25">
      <c r="A1430" s="256" t="s">
        <v>2558</v>
      </c>
      <c r="B1430" s="256" t="s">
        <v>2559</v>
      </c>
      <c r="C1430" s="256" t="s">
        <v>2570</v>
      </c>
      <c r="D1430" s="256" t="s">
        <v>3195</v>
      </c>
      <c r="E1430" s="257" t="s">
        <v>2540</v>
      </c>
      <c r="F1430" s="256" t="s">
        <v>2540</v>
      </c>
      <c r="G1430" s="256">
        <v>100362</v>
      </c>
      <c r="H1430" s="256" t="s">
        <v>1168</v>
      </c>
      <c r="I1430" s="256" t="s">
        <v>12</v>
      </c>
      <c r="J1430" s="256" t="s">
        <v>2541</v>
      </c>
      <c r="K1430" s="257" t="s">
        <v>14683</v>
      </c>
      <c r="L1430" s="256" t="s">
        <v>2542</v>
      </c>
    </row>
    <row r="1431" spans="1:12" x14ac:dyDescent="0.25">
      <c r="A1431" s="256" t="s">
        <v>2558</v>
      </c>
      <c r="B1431" s="256" t="s">
        <v>2559</v>
      </c>
      <c r="C1431" s="256" t="s">
        <v>2570</v>
      </c>
      <c r="D1431" s="256" t="s">
        <v>3195</v>
      </c>
      <c r="E1431" s="257" t="s">
        <v>2540</v>
      </c>
      <c r="F1431" s="256" t="s">
        <v>2540</v>
      </c>
      <c r="G1431" s="256">
        <v>100363</v>
      </c>
      <c r="H1431" s="256" t="s">
        <v>1169</v>
      </c>
      <c r="I1431" s="256" t="s">
        <v>12</v>
      </c>
      <c r="J1431" s="256" t="s">
        <v>2541</v>
      </c>
      <c r="K1431" s="257" t="s">
        <v>14684</v>
      </c>
      <c r="L1431" s="256" t="s">
        <v>2542</v>
      </c>
    </row>
    <row r="1432" spans="1:12" x14ac:dyDescent="0.25">
      <c r="A1432" s="256" t="s">
        <v>2558</v>
      </c>
      <c r="B1432" s="256" t="s">
        <v>2559</v>
      </c>
      <c r="C1432" s="256" t="s">
        <v>2570</v>
      </c>
      <c r="D1432" s="256" t="s">
        <v>3195</v>
      </c>
      <c r="E1432" s="257" t="s">
        <v>2540</v>
      </c>
      <c r="F1432" s="256" t="s">
        <v>2540</v>
      </c>
      <c r="G1432" s="256">
        <v>100364</v>
      </c>
      <c r="H1432" s="256" t="s">
        <v>1170</v>
      </c>
      <c r="I1432" s="256" t="s">
        <v>12</v>
      </c>
      <c r="J1432" s="256" t="s">
        <v>2541</v>
      </c>
      <c r="K1432" s="257" t="s">
        <v>14685</v>
      </c>
      <c r="L1432" s="256" t="s">
        <v>2542</v>
      </c>
    </row>
    <row r="1433" spans="1:12" x14ac:dyDescent="0.25">
      <c r="A1433" s="256" t="s">
        <v>2558</v>
      </c>
      <c r="B1433" s="256" t="s">
        <v>2559</v>
      </c>
      <c r="C1433" s="256" t="s">
        <v>2570</v>
      </c>
      <c r="D1433" s="256" t="s">
        <v>3195</v>
      </c>
      <c r="E1433" s="257" t="s">
        <v>2540</v>
      </c>
      <c r="F1433" s="256" t="s">
        <v>2540</v>
      </c>
      <c r="G1433" s="256">
        <v>100365</v>
      </c>
      <c r="H1433" s="256" t="s">
        <v>1171</v>
      </c>
      <c r="I1433" s="256" t="s">
        <v>12</v>
      </c>
      <c r="J1433" s="256" t="s">
        <v>2541</v>
      </c>
      <c r="K1433" s="257" t="s">
        <v>14686</v>
      </c>
      <c r="L1433" s="256" t="s">
        <v>2542</v>
      </c>
    </row>
    <row r="1434" spans="1:12" x14ac:dyDescent="0.25">
      <c r="A1434" s="256" t="s">
        <v>2558</v>
      </c>
      <c r="B1434" s="256" t="s">
        <v>2559</v>
      </c>
      <c r="C1434" s="256" t="s">
        <v>2570</v>
      </c>
      <c r="D1434" s="256" t="s">
        <v>3195</v>
      </c>
      <c r="E1434" s="257" t="s">
        <v>2540</v>
      </c>
      <c r="F1434" s="256" t="s">
        <v>2540</v>
      </c>
      <c r="G1434" s="256">
        <v>100366</v>
      </c>
      <c r="H1434" s="256" t="s">
        <v>1172</v>
      </c>
      <c r="I1434" s="256" t="s">
        <v>12</v>
      </c>
      <c r="J1434" s="256" t="s">
        <v>2541</v>
      </c>
      <c r="K1434" s="257" t="s">
        <v>14687</v>
      </c>
      <c r="L1434" s="256" t="s">
        <v>2542</v>
      </c>
    </row>
    <row r="1435" spans="1:12" x14ac:dyDescent="0.25">
      <c r="A1435" s="256" t="s">
        <v>2558</v>
      </c>
      <c r="B1435" s="256" t="s">
        <v>2559</v>
      </c>
      <c r="C1435" s="256" t="s">
        <v>2570</v>
      </c>
      <c r="D1435" s="256" t="s">
        <v>3195</v>
      </c>
      <c r="E1435" s="257" t="s">
        <v>2540</v>
      </c>
      <c r="F1435" s="256" t="s">
        <v>2540</v>
      </c>
      <c r="G1435" s="256">
        <v>100367</v>
      </c>
      <c r="H1435" s="256" t="s">
        <v>1173</v>
      </c>
      <c r="I1435" s="256" t="s">
        <v>12</v>
      </c>
      <c r="J1435" s="256" t="s">
        <v>2541</v>
      </c>
      <c r="K1435" s="257" t="s">
        <v>14688</v>
      </c>
      <c r="L1435" s="256" t="s">
        <v>2542</v>
      </c>
    </row>
    <row r="1436" spans="1:12" x14ac:dyDescent="0.25">
      <c r="A1436" s="256" t="s">
        <v>2558</v>
      </c>
      <c r="B1436" s="256" t="s">
        <v>2559</v>
      </c>
      <c r="C1436" s="256" t="s">
        <v>2570</v>
      </c>
      <c r="D1436" s="256" t="s">
        <v>3195</v>
      </c>
      <c r="E1436" s="257" t="s">
        <v>2540</v>
      </c>
      <c r="F1436" s="256" t="s">
        <v>2540</v>
      </c>
      <c r="G1436" s="256">
        <v>100368</v>
      </c>
      <c r="H1436" s="256" t="s">
        <v>1174</v>
      </c>
      <c r="I1436" s="256" t="s">
        <v>12</v>
      </c>
      <c r="J1436" s="256" t="s">
        <v>2541</v>
      </c>
      <c r="K1436" s="257" t="s">
        <v>14689</v>
      </c>
      <c r="L1436" s="256" t="s">
        <v>2542</v>
      </c>
    </row>
    <row r="1437" spans="1:12" x14ac:dyDescent="0.25">
      <c r="A1437" s="256" t="s">
        <v>2558</v>
      </c>
      <c r="B1437" s="256" t="s">
        <v>2559</v>
      </c>
      <c r="C1437" s="256" t="s">
        <v>2570</v>
      </c>
      <c r="D1437" s="256" t="s">
        <v>3195</v>
      </c>
      <c r="E1437" s="257" t="s">
        <v>2540</v>
      </c>
      <c r="F1437" s="256" t="s">
        <v>2540</v>
      </c>
      <c r="G1437" s="256">
        <v>100369</v>
      </c>
      <c r="H1437" s="256" t="s">
        <v>1175</v>
      </c>
      <c r="I1437" s="256" t="s">
        <v>12</v>
      </c>
      <c r="J1437" s="256" t="s">
        <v>2541</v>
      </c>
      <c r="K1437" s="257" t="s">
        <v>14690</v>
      </c>
      <c r="L1437" s="256" t="s">
        <v>2542</v>
      </c>
    </row>
    <row r="1438" spans="1:12" x14ac:dyDescent="0.25">
      <c r="A1438" s="256" t="s">
        <v>2558</v>
      </c>
      <c r="B1438" s="256" t="s">
        <v>2559</v>
      </c>
      <c r="C1438" s="256" t="s">
        <v>2570</v>
      </c>
      <c r="D1438" s="256" t="s">
        <v>3195</v>
      </c>
      <c r="E1438" s="257" t="s">
        <v>2540</v>
      </c>
      <c r="F1438" s="256" t="s">
        <v>2540</v>
      </c>
      <c r="G1438" s="256">
        <v>100370</v>
      </c>
      <c r="H1438" s="256" t="s">
        <v>1176</v>
      </c>
      <c r="I1438" s="256" t="s">
        <v>12</v>
      </c>
      <c r="J1438" s="256" t="s">
        <v>2541</v>
      </c>
      <c r="K1438" s="257" t="s">
        <v>14691</v>
      </c>
      <c r="L1438" s="256" t="s">
        <v>2542</v>
      </c>
    </row>
    <row r="1439" spans="1:12" x14ac:dyDescent="0.25">
      <c r="A1439" s="256" t="s">
        <v>2558</v>
      </c>
      <c r="B1439" s="256" t="s">
        <v>2559</v>
      </c>
      <c r="C1439" s="256" t="s">
        <v>2570</v>
      </c>
      <c r="D1439" s="256" t="s">
        <v>3195</v>
      </c>
      <c r="E1439" s="257" t="s">
        <v>2540</v>
      </c>
      <c r="F1439" s="256" t="s">
        <v>2540</v>
      </c>
      <c r="G1439" s="256">
        <v>100371</v>
      </c>
      <c r="H1439" s="256" t="s">
        <v>1177</v>
      </c>
      <c r="I1439" s="256" t="s">
        <v>12</v>
      </c>
      <c r="J1439" s="256" t="s">
        <v>2541</v>
      </c>
      <c r="K1439" s="257" t="s">
        <v>14692</v>
      </c>
      <c r="L1439" s="256" t="s">
        <v>2542</v>
      </c>
    </row>
    <row r="1440" spans="1:12" x14ac:dyDescent="0.25">
      <c r="A1440" s="256" t="s">
        <v>2558</v>
      </c>
      <c r="B1440" s="256" t="s">
        <v>2559</v>
      </c>
      <c r="C1440" s="256" t="s">
        <v>2570</v>
      </c>
      <c r="D1440" s="256" t="s">
        <v>3195</v>
      </c>
      <c r="E1440" s="257" t="s">
        <v>2540</v>
      </c>
      <c r="F1440" s="256" t="s">
        <v>2540</v>
      </c>
      <c r="G1440" s="256">
        <v>100372</v>
      </c>
      <c r="H1440" s="256" t="s">
        <v>1178</v>
      </c>
      <c r="I1440" s="256" t="s">
        <v>12</v>
      </c>
      <c r="J1440" s="256" t="s">
        <v>2541</v>
      </c>
      <c r="K1440" s="257" t="s">
        <v>14693</v>
      </c>
      <c r="L1440" s="256" t="s">
        <v>2542</v>
      </c>
    </row>
    <row r="1441" spans="1:12" x14ac:dyDescent="0.25">
      <c r="A1441" s="256" t="s">
        <v>2558</v>
      </c>
      <c r="B1441" s="256" t="s">
        <v>2559</v>
      </c>
      <c r="C1441" s="256" t="s">
        <v>2570</v>
      </c>
      <c r="D1441" s="256" t="s">
        <v>3195</v>
      </c>
      <c r="E1441" s="257" t="s">
        <v>2540</v>
      </c>
      <c r="F1441" s="256" t="s">
        <v>2540</v>
      </c>
      <c r="G1441" s="256">
        <v>100373</v>
      </c>
      <c r="H1441" s="256" t="s">
        <v>1179</v>
      </c>
      <c r="I1441" s="256" t="s">
        <v>12</v>
      </c>
      <c r="J1441" s="256" t="s">
        <v>2541</v>
      </c>
      <c r="K1441" s="257" t="s">
        <v>14694</v>
      </c>
      <c r="L1441" s="256" t="s">
        <v>2542</v>
      </c>
    </row>
    <row r="1442" spans="1:12" x14ac:dyDescent="0.25">
      <c r="A1442" s="256" t="s">
        <v>2558</v>
      </c>
      <c r="B1442" s="256" t="s">
        <v>2559</v>
      </c>
      <c r="C1442" s="256" t="s">
        <v>2570</v>
      </c>
      <c r="D1442" s="256" t="s">
        <v>3195</v>
      </c>
      <c r="E1442" s="257" t="s">
        <v>2540</v>
      </c>
      <c r="F1442" s="256" t="s">
        <v>2540</v>
      </c>
      <c r="G1442" s="256">
        <v>100374</v>
      </c>
      <c r="H1442" s="256" t="s">
        <v>1180</v>
      </c>
      <c r="I1442" s="256" t="s">
        <v>12</v>
      </c>
      <c r="J1442" s="256" t="s">
        <v>2541</v>
      </c>
      <c r="K1442" s="257" t="s">
        <v>14695</v>
      </c>
      <c r="L1442" s="256" t="s">
        <v>2542</v>
      </c>
    </row>
    <row r="1443" spans="1:12" x14ac:dyDescent="0.25">
      <c r="A1443" s="256" t="s">
        <v>2558</v>
      </c>
      <c r="B1443" s="256" t="s">
        <v>2559</v>
      </c>
      <c r="C1443" s="256" t="s">
        <v>2570</v>
      </c>
      <c r="D1443" s="256" t="s">
        <v>3195</v>
      </c>
      <c r="E1443" s="257" t="s">
        <v>2540</v>
      </c>
      <c r="F1443" s="256" t="s">
        <v>2540</v>
      </c>
      <c r="G1443" s="256">
        <v>100375</v>
      </c>
      <c r="H1443" s="256" t="s">
        <v>1181</v>
      </c>
      <c r="I1443" s="256" t="s">
        <v>12</v>
      </c>
      <c r="J1443" s="256" t="s">
        <v>2541</v>
      </c>
      <c r="K1443" s="257" t="s">
        <v>14696</v>
      </c>
      <c r="L1443" s="256" t="s">
        <v>2542</v>
      </c>
    </row>
    <row r="1444" spans="1:12" x14ac:dyDescent="0.25">
      <c r="A1444" s="256" t="s">
        <v>2558</v>
      </c>
      <c r="B1444" s="256" t="s">
        <v>2559</v>
      </c>
      <c r="C1444" s="256" t="s">
        <v>2570</v>
      </c>
      <c r="D1444" s="256" t="s">
        <v>3195</v>
      </c>
      <c r="E1444" s="257" t="s">
        <v>2540</v>
      </c>
      <c r="F1444" s="256" t="s">
        <v>2540</v>
      </c>
      <c r="G1444" s="256">
        <v>100376</v>
      </c>
      <c r="H1444" s="256" t="s">
        <v>1182</v>
      </c>
      <c r="I1444" s="256" t="s">
        <v>12</v>
      </c>
      <c r="J1444" s="256" t="s">
        <v>2541</v>
      </c>
      <c r="K1444" s="257" t="s">
        <v>14697</v>
      </c>
      <c r="L1444" s="256" t="s">
        <v>2542</v>
      </c>
    </row>
    <row r="1445" spans="1:12" x14ac:dyDescent="0.25">
      <c r="A1445" s="256" t="s">
        <v>2558</v>
      </c>
      <c r="B1445" s="256" t="s">
        <v>2559</v>
      </c>
      <c r="C1445" s="256" t="s">
        <v>2570</v>
      </c>
      <c r="D1445" s="256" t="s">
        <v>3195</v>
      </c>
      <c r="E1445" s="257" t="s">
        <v>2540</v>
      </c>
      <c r="F1445" s="256" t="s">
        <v>2540</v>
      </c>
      <c r="G1445" s="256">
        <v>100377</v>
      </c>
      <c r="H1445" s="256" t="s">
        <v>1183</v>
      </c>
      <c r="I1445" s="256" t="s">
        <v>159</v>
      </c>
      <c r="J1445" s="256" t="s">
        <v>2541</v>
      </c>
      <c r="K1445" s="257" t="s">
        <v>5175</v>
      </c>
      <c r="L1445" s="256" t="s">
        <v>2542</v>
      </c>
    </row>
    <row r="1446" spans="1:12" x14ac:dyDescent="0.25">
      <c r="A1446" s="256" t="s">
        <v>2558</v>
      </c>
      <c r="B1446" s="256" t="s">
        <v>2559</v>
      </c>
      <c r="C1446" s="256" t="s">
        <v>2570</v>
      </c>
      <c r="D1446" s="256" t="s">
        <v>3195</v>
      </c>
      <c r="E1446" s="257" t="s">
        <v>2540</v>
      </c>
      <c r="F1446" s="256" t="s">
        <v>2540</v>
      </c>
      <c r="G1446" s="256">
        <v>100378</v>
      </c>
      <c r="H1446" s="256" t="s">
        <v>1184</v>
      </c>
      <c r="I1446" s="256" t="s">
        <v>159</v>
      </c>
      <c r="J1446" s="256" t="s">
        <v>2541</v>
      </c>
      <c r="K1446" s="257" t="s">
        <v>4925</v>
      </c>
      <c r="L1446" s="256" t="s">
        <v>2542</v>
      </c>
    </row>
    <row r="1447" spans="1:12" x14ac:dyDescent="0.25">
      <c r="A1447" s="256" t="s">
        <v>2558</v>
      </c>
      <c r="B1447" s="256" t="s">
        <v>2559</v>
      </c>
      <c r="C1447" s="256" t="s">
        <v>2570</v>
      </c>
      <c r="D1447" s="256" t="s">
        <v>3195</v>
      </c>
      <c r="E1447" s="257" t="s">
        <v>2540</v>
      </c>
      <c r="F1447" s="256" t="s">
        <v>2540</v>
      </c>
      <c r="G1447" s="256">
        <v>100382</v>
      </c>
      <c r="H1447" s="256" t="s">
        <v>1185</v>
      </c>
      <c r="I1447" s="256" t="s">
        <v>14</v>
      </c>
      <c r="J1447" s="256" t="s">
        <v>2541</v>
      </c>
      <c r="K1447" s="257" t="s">
        <v>14698</v>
      </c>
      <c r="L1447" s="256" t="s">
        <v>2542</v>
      </c>
    </row>
    <row r="1448" spans="1:12" x14ac:dyDescent="0.25">
      <c r="A1448" s="256" t="s">
        <v>2558</v>
      </c>
      <c r="B1448" s="256" t="s">
        <v>2559</v>
      </c>
      <c r="C1448" s="256" t="s">
        <v>2570</v>
      </c>
      <c r="D1448" s="256" t="s">
        <v>3195</v>
      </c>
      <c r="E1448" s="257" t="s">
        <v>2540</v>
      </c>
      <c r="F1448" s="256" t="s">
        <v>2540</v>
      </c>
      <c r="G1448" s="256">
        <v>104314</v>
      </c>
      <c r="H1448" s="256" t="s">
        <v>5552</v>
      </c>
      <c r="I1448" s="256" t="s">
        <v>159</v>
      </c>
      <c r="J1448" s="256" t="s">
        <v>2541</v>
      </c>
      <c r="K1448" s="257" t="s">
        <v>5028</v>
      </c>
      <c r="L1448" s="256" t="s">
        <v>2542</v>
      </c>
    </row>
    <row r="1449" spans="1:12" x14ac:dyDescent="0.25">
      <c r="A1449" s="256" t="s">
        <v>2558</v>
      </c>
      <c r="B1449" s="256" t="s">
        <v>2559</v>
      </c>
      <c r="C1449" s="256" t="s">
        <v>2571</v>
      </c>
      <c r="D1449" s="256" t="s">
        <v>3196</v>
      </c>
      <c r="E1449" s="257" t="s">
        <v>2540</v>
      </c>
      <c r="F1449" s="256" t="s">
        <v>2540</v>
      </c>
      <c r="G1449" s="256">
        <v>94444</v>
      </c>
      <c r="H1449" s="256" t="s">
        <v>1186</v>
      </c>
      <c r="I1449" s="256" t="s">
        <v>14</v>
      </c>
      <c r="J1449" s="256" t="s">
        <v>2541</v>
      </c>
      <c r="K1449" s="257" t="s">
        <v>14699</v>
      </c>
      <c r="L1449" s="256" t="s">
        <v>2542</v>
      </c>
    </row>
    <row r="1450" spans="1:12" x14ac:dyDescent="0.25">
      <c r="A1450" s="256" t="s">
        <v>2572</v>
      </c>
      <c r="B1450" s="256" t="s">
        <v>2573</v>
      </c>
      <c r="C1450" s="256" t="s">
        <v>13253</v>
      </c>
      <c r="D1450" s="256" t="s">
        <v>13254</v>
      </c>
      <c r="E1450" s="257" t="s">
        <v>2540</v>
      </c>
      <c r="F1450" s="256" t="s">
        <v>2540</v>
      </c>
      <c r="G1450" s="256">
        <v>104482</v>
      </c>
      <c r="H1450" s="256" t="s">
        <v>13255</v>
      </c>
      <c r="I1450" s="256" t="s">
        <v>484</v>
      </c>
      <c r="J1450" s="256" t="s">
        <v>2541</v>
      </c>
      <c r="K1450" s="257" t="s">
        <v>14700</v>
      </c>
      <c r="L1450" s="256" t="s">
        <v>2542</v>
      </c>
    </row>
    <row r="1451" spans="1:12" x14ac:dyDescent="0.25">
      <c r="A1451" s="256" t="s">
        <v>2572</v>
      </c>
      <c r="B1451" s="256" t="s">
        <v>2573</v>
      </c>
      <c r="C1451" s="256" t="s">
        <v>13257</v>
      </c>
      <c r="D1451" s="256" t="s">
        <v>13258</v>
      </c>
      <c r="E1451" s="257" t="s">
        <v>2540</v>
      </c>
      <c r="F1451" s="256" t="s">
        <v>2540</v>
      </c>
      <c r="G1451" s="256">
        <v>104184</v>
      </c>
      <c r="H1451" s="256" t="s">
        <v>13259</v>
      </c>
      <c r="I1451" s="256" t="s">
        <v>12</v>
      </c>
      <c r="J1451" s="256" t="s">
        <v>2545</v>
      </c>
      <c r="K1451" s="257" t="s">
        <v>14701</v>
      </c>
      <c r="L1451" s="256" t="s">
        <v>2542</v>
      </c>
    </row>
    <row r="1452" spans="1:12" x14ac:dyDescent="0.25">
      <c r="A1452" s="256" t="s">
        <v>2572</v>
      </c>
      <c r="B1452" s="256" t="s">
        <v>2573</v>
      </c>
      <c r="C1452" s="256" t="s">
        <v>13257</v>
      </c>
      <c r="D1452" s="256" t="s">
        <v>13258</v>
      </c>
      <c r="E1452" s="257" t="s">
        <v>2540</v>
      </c>
      <c r="F1452" s="256" t="s">
        <v>2540</v>
      </c>
      <c r="G1452" s="256">
        <v>104185</v>
      </c>
      <c r="H1452" s="256" t="s">
        <v>13260</v>
      </c>
      <c r="I1452" s="256" t="s">
        <v>12</v>
      </c>
      <c r="J1452" s="256" t="s">
        <v>2545</v>
      </c>
      <c r="K1452" s="257" t="s">
        <v>13991</v>
      </c>
      <c r="L1452" s="256" t="s">
        <v>2542</v>
      </c>
    </row>
    <row r="1453" spans="1:12" x14ac:dyDescent="0.25">
      <c r="A1453" s="256" t="s">
        <v>2572</v>
      </c>
      <c r="B1453" s="256" t="s">
        <v>2573</v>
      </c>
      <c r="C1453" s="256" t="s">
        <v>13257</v>
      </c>
      <c r="D1453" s="256" t="s">
        <v>13258</v>
      </c>
      <c r="E1453" s="257" t="s">
        <v>2540</v>
      </c>
      <c r="F1453" s="256" t="s">
        <v>2540</v>
      </c>
      <c r="G1453" s="256">
        <v>104189</v>
      </c>
      <c r="H1453" s="256" t="s">
        <v>13261</v>
      </c>
      <c r="I1453" s="256" t="s">
        <v>16</v>
      </c>
      <c r="J1453" s="256" t="s">
        <v>2545</v>
      </c>
      <c r="K1453" s="257" t="s">
        <v>14702</v>
      </c>
      <c r="L1453" s="256" t="s">
        <v>2542</v>
      </c>
    </row>
    <row r="1454" spans="1:12" x14ac:dyDescent="0.25">
      <c r="A1454" s="256" t="s">
        <v>2572</v>
      </c>
      <c r="B1454" s="256" t="s">
        <v>2573</v>
      </c>
      <c r="C1454" s="256" t="s">
        <v>13257</v>
      </c>
      <c r="D1454" s="256" t="s">
        <v>13258</v>
      </c>
      <c r="E1454" s="257" t="s">
        <v>2540</v>
      </c>
      <c r="F1454" s="256" t="s">
        <v>2540</v>
      </c>
      <c r="G1454" s="256">
        <v>104190</v>
      </c>
      <c r="H1454" s="256" t="s">
        <v>13262</v>
      </c>
      <c r="I1454" s="256" t="s">
        <v>12</v>
      </c>
      <c r="J1454" s="256" t="s">
        <v>2545</v>
      </c>
      <c r="K1454" s="257" t="s">
        <v>14703</v>
      </c>
      <c r="L1454" s="256" t="s">
        <v>2542</v>
      </c>
    </row>
    <row r="1455" spans="1:12" x14ac:dyDescent="0.25">
      <c r="A1455" s="256" t="s">
        <v>2572</v>
      </c>
      <c r="B1455" s="256" t="s">
        <v>2573</v>
      </c>
      <c r="C1455" s="256" t="s">
        <v>2574</v>
      </c>
      <c r="D1455" s="256" t="s">
        <v>3197</v>
      </c>
      <c r="E1455" s="257" t="s">
        <v>2540</v>
      </c>
      <c r="F1455" s="256" t="s">
        <v>2540</v>
      </c>
      <c r="G1455" s="256">
        <v>102661</v>
      </c>
      <c r="H1455" s="256" t="s">
        <v>5553</v>
      </c>
      <c r="I1455" s="256" t="s">
        <v>7</v>
      </c>
      <c r="J1455" s="256" t="s">
        <v>2541</v>
      </c>
      <c r="K1455" s="257" t="s">
        <v>14704</v>
      </c>
      <c r="L1455" s="256" t="s">
        <v>2542</v>
      </c>
    </row>
    <row r="1456" spans="1:12" x14ac:dyDescent="0.25">
      <c r="A1456" s="256" t="s">
        <v>2572</v>
      </c>
      <c r="B1456" s="256" t="s">
        <v>2573</v>
      </c>
      <c r="C1456" s="256" t="s">
        <v>2574</v>
      </c>
      <c r="D1456" s="256" t="s">
        <v>3197</v>
      </c>
      <c r="E1456" s="257" t="s">
        <v>2540</v>
      </c>
      <c r="F1456" s="256" t="s">
        <v>2540</v>
      </c>
      <c r="G1456" s="256">
        <v>102662</v>
      </c>
      <c r="H1456" s="256" t="s">
        <v>5554</v>
      </c>
      <c r="I1456" s="256" t="s">
        <v>7</v>
      </c>
      <c r="J1456" s="256" t="s">
        <v>2541</v>
      </c>
      <c r="K1456" s="257" t="s">
        <v>14705</v>
      </c>
      <c r="L1456" s="256" t="s">
        <v>2542</v>
      </c>
    </row>
    <row r="1457" spans="1:12" x14ac:dyDescent="0.25">
      <c r="A1457" s="256" t="s">
        <v>2572</v>
      </c>
      <c r="B1457" s="256" t="s">
        <v>2573</v>
      </c>
      <c r="C1457" s="256" t="s">
        <v>2574</v>
      </c>
      <c r="D1457" s="256" t="s">
        <v>3197</v>
      </c>
      <c r="E1457" s="257" t="s">
        <v>2540</v>
      </c>
      <c r="F1457" s="256" t="s">
        <v>2540</v>
      </c>
      <c r="G1457" s="256">
        <v>102663</v>
      </c>
      <c r="H1457" s="256" t="s">
        <v>5555</v>
      </c>
      <c r="I1457" s="256" t="s">
        <v>7</v>
      </c>
      <c r="J1457" s="256" t="s">
        <v>2541</v>
      </c>
      <c r="K1457" s="257" t="s">
        <v>14706</v>
      </c>
      <c r="L1457" s="256" t="s">
        <v>2542</v>
      </c>
    </row>
    <row r="1458" spans="1:12" x14ac:dyDescent="0.25">
      <c r="A1458" s="256" t="s">
        <v>2572</v>
      </c>
      <c r="B1458" s="256" t="s">
        <v>2573</v>
      </c>
      <c r="C1458" s="256" t="s">
        <v>2574</v>
      </c>
      <c r="D1458" s="256" t="s">
        <v>3197</v>
      </c>
      <c r="E1458" s="257" t="s">
        <v>2540</v>
      </c>
      <c r="F1458" s="256" t="s">
        <v>2540</v>
      </c>
      <c r="G1458" s="256">
        <v>102664</v>
      </c>
      <c r="H1458" s="256" t="s">
        <v>5556</v>
      </c>
      <c r="I1458" s="256" t="s">
        <v>7</v>
      </c>
      <c r="J1458" s="256" t="s">
        <v>2541</v>
      </c>
      <c r="K1458" s="257" t="s">
        <v>13246</v>
      </c>
      <c r="L1458" s="256" t="s">
        <v>2542</v>
      </c>
    </row>
    <row r="1459" spans="1:12" x14ac:dyDescent="0.25">
      <c r="A1459" s="256" t="s">
        <v>2572</v>
      </c>
      <c r="B1459" s="256" t="s">
        <v>2573</v>
      </c>
      <c r="C1459" s="256" t="s">
        <v>2574</v>
      </c>
      <c r="D1459" s="256" t="s">
        <v>3197</v>
      </c>
      <c r="E1459" s="257" t="s">
        <v>2540</v>
      </c>
      <c r="F1459" s="256" t="s">
        <v>2540</v>
      </c>
      <c r="G1459" s="256">
        <v>102665</v>
      </c>
      <c r="H1459" s="256" t="s">
        <v>5557</v>
      </c>
      <c r="I1459" s="256" t="s">
        <v>7</v>
      </c>
      <c r="J1459" s="256" t="s">
        <v>2541</v>
      </c>
      <c r="K1459" s="257" t="s">
        <v>13380</v>
      </c>
      <c r="L1459" s="256" t="s">
        <v>2542</v>
      </c>
    </row>
    <row r="1460" spans="1:12" x14ac:dyDescent="0.25">
      <c r="A1460" s="256" t="s">
        <v>2572</v>
      </c>
      <c r="B1460" s="256" t="s">
        <v>2573</v>
      </c>
      <c r="C1460" s="256" t="s">
        <v>2574</v>
      </c>
      <c r="D1460" s="256" t="s">
        <v>3197</v>
      </c>
      <c r="E1460" s="257" t="s">
        <v>2540</v>
      </c>
      <c r="F1460" s="256" t="s">
        <v>2540</v>
      </c>
      <c r="G1460" s="256">
        <v>102666</v>
      </c>
      <c r="H1460" s="256" t="s">
        <v>5558</v>
      </c>
      <c r="I1460" s="256" t="s">
        <v>7</v>
      </c>
      <c r="J1460" s="256" t="s">
        <v>2541</v>
      </c>
      <c r="K1460" s="257" t="s">
        <v>14707</v>
      </c>
      <c r="L1460" s="256" t="s">
        <v>2542</v>
      </c>
    </row>
    <row r="1461" spans="1:12" x14ac:dyDescent="0.25">
      <c r="A1461" s="256" t="s">
        <v>2572</v>
      </c>
      <c r="B1461" s="256" t="s">
        <v>2573</v>
      </c>
      <c r="C1461" s="256" t="s">
        <v>2574</v>
      </c>
      <c r="D1461" s="256" t="s">
        <v>3197</v>
      </c>
      <c r="E1461" s="257" t="s">
        <v>2540</v>
      </c>
      <c r="F1461" s="256" t="s">
        <v>2540</v>
      </c>
      <c r="G1461" s="256">
        <v>102668</v>
      </c>
      <c r="H1461" s="256" t="s">
        <v>5559</v>
      </c>
      <c r="I1461" s="256" t="s">
        <v>7</v>
      </c>
      <c r="J1461" s="256" t="s">
        <v>2541</v>
      </c>
      <c r="K1461" s="257" t="s">
        <v>14708</v>
      </c>
      <c r="L1461" s="256" t="s">
        <v>2542</v>
      </c>
    </row>
    <row r="1462" spans="1:12" x14ac:dyDescent="0.25">
      <c r="A1462" s="256" t="s">
        <v>2572</v>
      </c>
      <c r="B1462" s="256" t="s">
        <v>2573</v>
      </c>
      <c r="C1462" s="256" t="s">
        <v>2574</v>
      </c>
      <c r="D1462" s="256" t="s">
        <v>3197</v>
      </c>
      <c r="E1462" s="257" t="s">
        <v>2540</v>
      </c>
      <c r="F1462" s="256" t="s">
        <v>2540</v>
      </c>
      <c r="G1462" s="256">
        <v>102669</v>
      </c>
      <c r="H1462" s="256" t="s">
        <v>5560</v>
      </c>
      <c r="I1462" s="256" t="s">
        <v>7</v>
      </c>
      <c r="J1462" s="256" t="s">
        <v>2541</v>
      </c>
      <c r="K1462" s="257" t="s">
        <v>14709</v>
      </c>
      <c r="L1462" s="256" t="s">
        <v>2542</v>
      </c>
    </row>
    <row r="1463" spans="1:12" x14ac:dyDescent="0.25">
      <c r="A1463" s="256" t="s">
        <v>2572</v>
      </c>
      <c r="B1463" s="256" t="s">
        <v>2573</v>
      </c>
      <c r="C1463" s="256" t="s">
        <v>2574</v>
      </c>
      <c r="D1463" s="256" t="s">
        <v>3197</v>
      </c>
      <c r="E1463" s="257" t="s">
        <v>2540</v>
      </c>
      <c r="F1463" s="256" t="s">
        <v>2540</v>
      </c>
      <c r="G1463" s="256">
        <v>102670</v>
      </c>
      <c r="H1463" s="256" t="s">
        <v>5561</v>
      </c>
      <c r="I1463" s="256" t="s">
        <v>7</v>
      </c>
      <c r="J1463" s="256" t="s">
        <v>2541</v>
      </c>
      <c r="K1463" s="257" t="s">
        <v>14710</v>
      </c>
      <c r="L1463" s="256" t="s">
        <v>2542</v>
      </c>
    </row>
    <row r="1464" spans="1:12" x14ac:dyDescent="0.25">
      <c r="A1464" s="256" t="s">
        <v>2572</v>
      </c>
      <c r="B1464" s="256" t="s">
        <v>2573</v>
      </c>
      <c r="C1464" s="256" t="s">
        <v>2574</v>
      </c>
      <c r="D1464" s="256" t="s">
        <v>3197</v>
      </c>
      <c r="E1464" s="257" t="s">
        <v>2540</v>
      </c>
      <c r="F1464" s="256" t="s">
        <v>2540</v>
      </c>
      <c r="G1464" s="256">
        <v>102672</v>
      </c>
      <c r="H1464" s="256" t="s">
        <v>5562</v>
      </c>
      <c r="I1464" s="256" t="s">
        <v>7</v>
      </c>
      <c r="J1464" s="256" t="s">
        <v>2541</v>
      </c>
      <c r="K1464" s="257" t="s">
        <v>14711</v>
      </c>
      <c r="L1464" s="256" t="s">
        <v>2542</v>
      </c>
    </row>
    <row r="1465" spans="1:12" x14ac:dyDescent="0.25">
      <c r="A1465" s="256" t="s">
        <v>2572</v>
      </c>
      <c r="B1465" s="256" t="s">
        <v>2573</v>
      </c>
      <c r="C1465" s="256" t="s">
        <v>2574</v>
      </c>
      <c r="D1465" s="256" t="s">
        <v>3197</v>
      </c>
      <c r="E1465" s="257" t="s">
        <v>2540</v>
      </c>
      <c r="F1465" s="256" t="s">
        <v>2540</v>
      </c>
      <c r="G1465" s="256">
        <v>102673</v>
      </c>
      <c r="H1465" s="256" t="s">
        <v>5563</v>
      </c>
      <c r="I1465" s="256" t="s">
        <v>7</v>
      </c>
      <c r="J1465" s="256" t="s">
        <v>2541</v>
      </c>
      <c r="K1465" s="257" t="s">
        <v>14712</v>
      </c>
      <c r="L1465" s="256" t="s">
        <v>2542</v>
      </c>
    </row>
    <row r="1466" spans="1:12" x14ac:dyDescent="0.25">
      <c r="A1466" s="256" t="s">
        <v>2572</v>
      </c>
      <c r="B1466" s="256" t="s">
        <v>2573</v>
      </c>
      <c r="C1466" s="256" t="s">
        <v>2574</v>
      </c>
      <c r="D1466" s="256" t="s">
        <v>3197</v>
      </c>
      <c r="E1466" s="257" t="s">
        <v>2540</v>
      </c>
      <c r="F1466" s="256" t="s">
        <v>2540</v>
      </c>
      <c r="G1466" s="256">
        <v>102674</v>
      </c>
      <c r="H1466" s="256" t="s">
        <v>5564</v>
      </c>
      <c r="I1466" s="256" t="s">
        <v>7</v>
      </c>
      <c r="J1466" s="256" t="s">
        <v>2541</v>
      </c>
      <c r="K1466" s="257" t="s">
        <v>14713</v>
      </c>
      <c r="L1466" s="256" t="s">
        <v>2542</v>
      </c>
    </row>
    <row r="1467" spans="1:12" x14ac:dyDescent="0.25">
      <c r="A1467" s="256" t="s">
        <v>2572</v>
      </c>
      <c r="B1467" s="256" t="s">
        <v>2573</v>
      </c>
      <c r="C1467" s="256" t="s">
        <v>2574</v>
      </c>
      <c r="D1467" s="256" t="s">
        <v>3197</v>
      </c>
      <c r="E1467" s="257" t="s">
        <v>2540</v>
      </c>
      <c r="F1467" s="256" t="s">
        <v>2540</v>
      </c>
      <c r="G1467" s="256">
        <v>102676</v>
      </c>
      <c r="H1467" s="256" t="s">
        <v>5565</v>
      </c>
      <c r="I1467" s="256" t="s">
        <v>7</v>
      </c>
      <c r="J1467" s="256" t="s">
        <v>2541</v>
      </c>
      <c r="K1467" s="257" t="s">
        <v>14714</v>
      </c>
      <c r="L1467" s="256" t="s">
        <v>2542</v>
      </c>
    </row>
    <row r="1468" spans="1:12" x14ac:dyDescent="0.25">
      <c r="A1468" s="256" t="s">
        <v>2572</v>
      </c>
      <c r="B1468" s="256" t="s">
        <v>2573</v>
      </c>
      <c r="C1468" s="256" t="s">
        <v>2574</v>
      </c>
      <c r="D1468" s="256" t="s">
        <v>3197</v>
      </c>
      <c r="E1468" s="257" t="s">
        <v>2540</v>
      </c>
      <c r="F1468" s="256" t="s">
        <v>2540</v>
      </c>
      <c r="G1468" s="256">
        <v>102677</v>
      </c>
      <c r="H1468" s="256" t="s">
        <v>5566</v>
      </c>
      <c r="I1468" s="256" t="s">
        <v>7</v>
      </c>
      <c r="J1468" s="256" t="s">
        <v>2541</v>
      </c>
      <c r="K1468" s="257" t="s">
        <v>14715</v>
      </c>
      <c r="L1468" s="256" t="s">
        <v>2542</v>
      </c>
    </row>
    <row r="1469" spans="1:12" x14ac:dyDescent="0.25">
      <c r="A1469" s="256" t="s">
        <v>2572</v>
      </c>
      <c r="B1469" s="256" t="s">
        <v>2573</v>
      </c>
      <c r="C1469" s="256" t="s">
        <v>2574</v>
      </c>
      <c r="D1469" s="256" t="s">
        <v>3197</v>
      </c>
      <c r="E1469" s="257" t="s">
        <v>2540</v>
      </c>
      <c r="F1469" s="256" t="s">
        <v>2540</v>
      </c>
      <c r="G1469" s="256">
        <v>102678</v>
      </c>
      <c r="H1469" s="256" t="s">
        <v>5567</v>
      </c>
      <c r="I1469" s="256" t="s">
        <v>7</v>
      </c>
      <c r="J1469" s="256" t="s">
        <v>2541</v>
      </c>
      <c r="K1469" s="257" t="s">
        <v>14716</v>
      </c>
      <c r="L1469" s="256" t="s">
        <v>2542</v>
      </c>
    </row>
    <row r="1470" spans="1:12" x14ac:dyDescent="0.25">
      <c r="A1470" s="256" t="s">
        <v>2572</v>
      </c>
      <c r="B1470" s="256" t="s">
        <v>2573</v>
      </c>
      <c r="C1470" s="256" t="s">
        <v>2574</v>
      </c>
      <c r="D1470" s="256" t="s">
        <v>3197</v>
      </c>
      <c r="E1470" s="257" t="s">
        <v>2540</v>
      </c>
      <c r="F1470" s="256" t="s">
        <v>2540</v>
      </c>
      <c r="G1470" s="256">
        <v>102679</v>
      </c>
      <c r="H1470" s="256" t="s">
        <v>5568</v>
      </c>
      <c r="I1470" s="256" t="s">
        <v>7</v>
      </c>
      <c r="J1470" s="256" t="s">
        <v>2541</v>
      </c>
      <c r="K1470" s="257" t="s">
        <v>14717</v>
      </c>
      <c r="L1470" s="256" t="s">
        <v>2542</v>
      </c>
    </row>
    <row r="1471" spans="1:12" x14ac:dyDescent="0.25">
      <c r="A1471" s="256" t="s">
        <v>2572</v>
      </c>
      <c r="B1471" s="256" t="s">
        <v>2573</v>
      </c>
      <c r="C1471" s="256" t="s">
        <v>2574</v>
      </c>
      <c r="D1471" s="256" t="s">
        <v>3197</v>
      </c>
      <c r="E1471" s="257" t="s">
        <v>2540</v>
      </c>
      <c r="F1471" s="256" t="s">
        <v>2540</v>
      </c>
      <c r="G1471" s="256">
        <v>102680</v>
      </c>
      <c r="H1471" s="256" t="s">
        <v>5569</v>
      </c>
      <c r="I1471" s="256" t="s">
        <v>7</v>
      </c>
      <c r="J1471" s="256" t="s">
        <v>2541</v>
      </c>
      <c r="K1471" s="257" t="s">
        <v>14718</v>
      </c>
      <c r="L1471" s="256" t="s">
        <v>2542</v>
      </c>
    </row>
    <row r="1472" spans="1:12" x14ac:dyDescent="0.25">
      <c r="A1472" s="256" t="s">
        <v>2572</v>
      </c>
      <c r="B1472" s="256" t="s">
        <v>2573</v>
      </c>
      <c r="C1472" s="256" t="s">
        <v>2574</v>
      </c>
      <c r="D1472" s="256" t="s">
        <v>3197</v>
      </c>
      <c r="E1472" s="257" t="s">
        <v>2540</v>
      </c>
      <c r="F1472" s="256" t="s">
        <v>2540</v>
      </c>
      <c r="G1472" s="256">
        <v>102681</v>
      </c>
      <c r="H1472" s="256" t="s">
        <v>5570</v>
      </c>
      <c r="I1472" s="256" t="s">
        <v>7</v>
      </c>
      <c r="J1472" s="256" t="s">
        <v>2541</v>
      </c>
      <c r="K1472" s="257" t="s">
        <v>14719</v>
      </c>
      <c r="L1472" s="256" t="s">
        <v>2542</v>
      </c>
    </row>
    <row r="1473" spans="1:12" x14ac:dyDescent="0.25">
      <c r="A1473" s="256" t="s">
        <v>2572</v>
      </c>
      <c r="B1473" s="256" t="s">
        <v>2573</v>
      </c>
      <c r="C1473" s="256" t="s">
        <v>2574</v>
      </c>
      <c r="D1473" s="256" t="s">
        <v>3197</v>
      </c>
      <c r="E1473" s="257" t="s">
        <v>2540</v>
      </c>
      <c r="F1473" s="256" t="s">
        <v>2540</v>
      </c>
      <c r="G1473" s="256">
        <v>102683</v>
      </c>
      <c r="H1473" s="256" t="s">
        <v>5571</v>
      </c>
      <c r="I1473" s="256" t="s">
        <v>7</v>
      </c>
      <c r="J1473" s="256" t="s">
        <v>2541</v>
      </c>
      <c r="K1473" s="257" t="s">
        <v>14720</v>
      </c>
      <c r="L1473" s="256" t="s">
        <v>2542</v>
      </c>
    </row>
    <row r="1474" spans="1:12" x14ac:dyDescent="0.25">
      <c r="A1474" s="256" t="s">
        <v>2572</v>
      </c>
      <c r="B1474" s="256" t="s">
        <v>2573</v>
      </c>
      <c r="C1474" s="256" t="s">
        <v>2574</v>
      </c>
      <c r="D1474" s="256" t="s">
        <v>3197</v>
      </c>
      <c r="E1474" s="257" t="s">
        <v>2540</v>
      </c>
      <c r="F1474" s="256" t="s">
        <v>2540</v>
      </c>
      <c r="G1474" s="256">
        <v>102684</v>
      </c>
      <c r="H1474" s="256" t="s">
        <v>5572</v>
      </c>
      <c r="I1474" s="256" t="s">
        <v>7</v>
      </c>
      <c r="J1474" s="256" t="s">
        <v>2541</v>
      </c>
      <c r="K1474" s="257" t="s">
        <v>14721</v>
      </c>
      <c r="L1474" s="256" t="s">
        <v>2542</v>
      </c>
    </row>
    <row r="1475" spans="1:12" x14ac:dyDescent="0.25">
      <c r="A1475" s="256" t="s">
        <v>2572</v>
      </c>
      <c r="B1475" s="256" t="s">
        <v>2573</v>
      </c>
      <c r="C1475" s="256" t="s">
        <v>2574</v>
      </c>
      <c r="D1475" s="256" t="s">
        <v>3197</v>
      </c>
      <c r="E1475" s="257" t="s">
        <v>2540</v>
      </c>
      <c r="F1475" s="256" t="s">
        <v>2540</v>
      </c>
      <c r="G1475" s="256">
        <v>102685</v>
      </c>
      <c r="H1475" s="256" t="s">
        <v>5573</v>
      </c>
      <c r="I1475" s="256" t="s">
        <v>7</v>
      </c>
      <c r="J1475" s="256" t="s">
        <v>2541</v>
      </c>
      <c r="K1475" s="257" t="s">
        <v>14722</v>
      </c>
      <c r="L1475" s="256" t="s">
        <v>2542</v>
      </c>
    </row>
    <row r="1476" spans="1:12" x14ac:dyDescent="0.25">
      <c r="A1476" s="256" t="s">
        <v>2572</v>
      </c>
      <c r="B1476" s="256" t="s">
        <v>2573</v>
      </c>
      <c r="C1476" s="256" t="s">
        <v>2574</v>
      </c>
      <c r="D1476" s="256" t="s">
        <v>3197</v>
      </c>
      <c r="E1476" s="257" t="s">
        <v>2540</v>
      </c>
      <c r="F1476" s="256" t="s">
        <v>2540</v>
      </c>
      <c r="G1476" s="256">
        <v>102687</v>
      </c>
      <c r="H1476" s="256" t="s">
        <v>5574</v>
      </c>
      <c r="I1476" s="256" t="s">
        <v>7</v>
      </c>
      <c r="J1476" s="256" t="s">
        <v>2541</v>
      </c>
      <c r="K1476" s="257" t="s">
        <v>14723</v>
      </c>
      <c r="L1476" s="256" t="s">
        <v>2542</v>
      </c>
    </row>
    <row r="1477" spans="1:12" x14ac:dyDescent="0.25">
      <c r="A1477" s="256" t="s">
        <v>2572</v>
      </c>
      <c r="B1477" s="256" t="s">
        <v>2573</v>
      </c>
      <c r="C1477" s="256" t="s">
        <v>2574</v>
      </c>
      <c r="D1477" s="256" t="s">
        <v>3197</v>
      </c>
      <c r="E1477" s="257" t="s">
        <v>2540</v>
      </c>
      <c r="F1477" s="256" t="s">
        <v>2540</v>
      </c>
      <c r="G1477" s="256">
        <v>102688</v>
      </c>
      <c r="H1477" s="256" t="s">
        <v>5575</v>
      </c>
      <c r="I1477" s="256" t="s">
        <v>7</v>
      </c>
      <c r="J1477" s="256" t="s">
        <v>2541</v>
      </c>
      <c r="K1477" s="257" t="s">
        <v>14724</v>
      </c>
      <c r="L1477" s="256" t="s">
        <v>2542</v>
      </c>
    </row>
    <row r="1478" spans="1:12" x14ac:dyDescent="0.25">
      <c r="A1478" s="256" t="s">
        <v>2572</v>
      </c>
      <c r="B1478" s="256" t="s">
        <v>2573</v>
      </c>
      <c r="C1478" s="256" t="s">
        <v>2574</v>
      </c>
      <c r="D1478" s="256" t="s">
        <v>3197</v>
      </c>
      <c r="E1478" s="257" t="s">
        <v>2540</v>
      </c>
      <c r="F1478" s="256" t="s">
        <v>2540</v>
      </c>
      <c r="G1478" s="256">
        <v>102689</v>
      </c>
      <c r="H1478" s="256" t="s">
        <v>5576</v>
      </c>
      <c r="I1478" s="256" t="s">
        <v>7</v>
      </c>
      <c r="J1478" s="256" t="s">
        <v>2541</v>
      </c>
      <c r="K1478" s="257" t="s">
        <v>14725</v>
      </c>
      <c r="L1478" s="256" t="s">
        <v>2542</v>
      </c>
    </row>
    <row r="1479" spans="1:12" x14ac:dyDescent="0.25">
      <c r="A1479" s="256" t="s">
        <v>2572</v>
      </c>
      <c r="B1479" s="256" t="s">
        <v>2573</v>
      </c>
      <c r="C1479" s="256" t="s">
        <v>2574</v>
      </c>
      <c r="D1479" s="256" t="s">
        <v>3197</v>
      </c>
      <c r="E1479" s="257" t="s">
        <v>2540</v>
      </c>
      <c r="F1479" s="256" t="s">
        <v>2540</v>
      </c>
      <c r="G1479" s="256">
        <v>102690</v>
      </c>
      <c r="H1479" s="256" t="s">
        <v>5577</v>
      </c>
      <c r="I1479" s="256" t="s">
        <v>7</v>
      </c>
      <c r="J1479" s="256" t="s">
        <v>2541</v>
      </c>
      <c r="K1479" s="257" t="s">
        <v>14726</v>
      </c>
      <c r="L1479" s="256" t="s">
        <v>2542</v>
      </c>
    </row>
    <row r="1480" spans="1:12" x14ac:dyDescent="0.25">
      <c r="A1480" s="256" t="s">
        <v>2572</v>
      </c>
      <c r="B1480" s="256" t="s">
        <v>2573</v>
      </c>
      <c r="C1480" s="256" t="s">
        <v>2574</v>
      </c>
      <c r="D1480" s="256" t="s">
        <v>3197</v>
      </c>
      <c r="E1480" s="257" t="s">
        <v>2540</v>
      </c>
      <c r="F1480" s="256" t="s">
        <v>2540</v>
      </c>
      <c r="G1480" s="256">
        <v>102693</v>
      </c>
      <c r="H1480" s="256" t="s">
        <v>5578</v>
      </c>
      <c r="I1480" s="256" t="s">
        <v>7</v>
      </c>
      <c r="J1480" s="256" t="s">
        <v>2541</v>
      </c>
      <c r="K1480" s="257" t="s">
        <v>14727</v>
      </c>
      <c r="L1480" s="256" t="s">
        <v>2542</v>
      </c>
    </row>
    <row r="1481" spans="1:12" x14ac:dyDescent="0.25">
      <c r="A1481" s="256" t="s">
        <v>2572</v>
      </c>
      <c r="B1481" s="256" t="s">
        <v>2573</v>
      </c>
      <c r="C1481" s="256" t="s">
        <v>2574</v>
      </c>
      <c r="D1481" s="256" t="s">
        <v>3197</v>
      </c>
      <c r="E1481" s="257" t="s">
        <v>2540</v>
      </c>
      <c r="F1481" s="256" t="s">
        <v>2540</v>
      </c>
      <c r="G1481" s="256">
        <v>102694</v>
      </c>
      <c r="H1481" s="256" t="s">
        <v>5579</v>
      </c>
      <c r="I1481" s="256" t="s">
        <v>7</v>
      </c>
      <c r="J1481" s="256" t="s">
        <v>2541</v>
      </c>
      <c r="K1481" s="257" t="s">
        <v>14728</v>
      </c>
      <c r="L1481" s="256" t="s">
        <v>2542</v>
      </c>
    </row>
    <row r="1482" spans="1:12" x14ac:dyDescent="0.25">
      <c r="A1482" s="256" t="s">
        <v>2572</v>
      </c>
      <c r="B1482" s="256" t="s">
        <v>2573</v>
      </c>
      <c r="C1482" s="256" t="s">
        <v>2574</v>
      </c>
      <c r="D1482" s="256" t="s">
        <v>3197</v>
      </c>
      <c r="E1482" s="257" t="s">
        <v>2540</v>
      </c>
      <c r="F1482" s="256" t="s">
        <v>2540</v>
      </c>
      <c r="G1482" s="256">
        <v>102696</v>
      </c>
      <c r="H1482" s="256" t="s">
        <v>5580</v>
      </c>
      <c r="I1482" s="256" t="s">
        <v>7</v>
      </c>
      <c r="J1482" s="256" t="s">
        <v>2541</v>
      </c>
      <c r="K1482" s="257" t="s">
        <v>14729</v>
      </c>
      <c r="L1482" s="256" t="s">
        <v>2542</v>
      </c>
    </row>
    <row r="1483" spans="1:12" x14ac:dyDescent="0.25">
      <c r="A1483" s="256" t="s">
        <v>2572</v>
      </c>
      <c r="B1483" s="256" t="s">
        <v>2573</v>
      </c>
      <c r="C1483" s="256" t="s">
        <v>2574</v>
      </c>
      <c r="D1483" s="256" t="s">
        <v>3197</v>
      </c>
      <c r="E1483" s="257" t="s">
        <v>2540</v>
      </c>
      <c r="F1483" s="256" t="s">
        <v>2540</v>
      </c>
      <c r="G1483" s="256">
        <v>102697</v>
      </c>
      <c r="H1483" s="256" t="s">
        <v>5581</v>
      </c>
      <c r="I1483" s="256" t="s">
        <v>7</v>
      </c>
      <c r="J1483" s="256" t="s">
        <v>2541</v>
      </c>
      <c r="K1483" s="257" t="s">
        <v>14730</v>
      </c>
      <c r="L1483" s="256" t="s">
        <v>2542</v>
      </c>
    </row>
    <row r="1484" spans="1:12" x14ac:dyDescent="0.25">
      <c r="A1484" s="256" t="s">
        <v>2572</v>
      </c>
      <c r="B1484" s="256" t="s">
        <v>2573</v>
      </c>
      <c r="C1484" s="256" t="s">
        <v>2574</v>
      </c>
      <c r="D1484" s="256" t="s">
        <v>3197</v>
      </c>
      <c r="E1484" s="257" t="s">
        <v>2540</v>
      </c>
      <c r="F1484" s="256" t="s">
        <v>2540</v>
      </c>
      <c r="G1484" s="256">
        <v>102703</v>
      </c>
      <c r="H1484" s="256" t="s">
        <v>5582</v>
      </c>
      <c r="I1484" s="256" t="s">
        <v>7</v>
      </c>
      <c r="J1484" s="256" t="s">
        <v>2541</v>
      </c>
      <c r="K1484" s="257" t="s">
        <v>14731</v>
      </c>
      <c r="L1484" s="256" t="s">
        <v>2542</v>
      </c>
    </row>
    <row r="1485" spans="1:12" x14ac:dyDescent="0.25">
      <c r="A1485" s="256" t="s">
        <v>2572</v>
      </c>
      <c r="B1485" s="256" t="s">
        <v>2573</v>
      </c>
      <c r="C1485" s="256" t="s">
        <v>2574</v>
      </c>
      <c r="D1485" s="256" t="s">
        <v>3197</v>
      </c>
      <c r="E1485" s="257" t="s">
        <v>2540</v>
      </c>
      <c r="F1485" s="256" t="s">
        <v>2540</v>
      </c>
      <c r="G1485" s="256">
        <v>102704</v>
      </c>
      <c r="H1485" s="256" t="s">
        <v>5583</v>
      </c>
      <c r="I1485" s="256" t="s">
        <v>7</v>
      </c>
      <c r="J1485" s="256" t="s">
        <v>2541</v>
      </c>
      <c r="K1485" s="257" t="s">
        <v>14732</v>
      </c>
      <c r="L1485" s="256" t="s">
        <v>2542</v>
      </c>
    </row>
    <row r="1486" spans="1:12" x14ac:dyDescent="0.25">
      <c r="A1486" s="256" t="s">
        <v>2572</v>
      </c>
      <c r="B1486" s="256" t="s">
        <v>2573</v>
      </c>
      <c r="C1486" s="256" t="s">
        <v>2574</v>
      </c>
      <c r="D1486" s="256" t="s">
        <v>3197</v>
      </c>
      <c r="E1486" s="257" t="s">
        <v>2540</v>
      </c>
      <c r="F1486" s="256" t="s">
        <v>2540</v>
      </c>
      <c r="G1486" s="256">
        <v>102705</v>
      </c>
      <c r="H1486" s="256" t="s">
        <v>5584</v>
      </c>
      <c r="I1486" s="256" t="s">
        <v>7</v>
      </c>
      <c r="J1486" s="256" t="s">
        <v>2545</v>
      </c>
      <c r="K1486" s="257" t="s">
        <v>14733</v>
      </c>
      <c r="L1486" s="256" t="s">
        <v>2542</v>
      </c>
    </row>
    <row r="1487" spans="1:12" x14ac:dyDescent="0.25">
      <c r="A1487" s="256" t="s">
        <v>2572</v>
      </c>
      <c r="B1487" s="256" t="s">
        <v>2573</v>
      </c>
      <c r="C1487" s="256" t="s">
        <v>2574</v>
      </c>
      <c r="D1487" s="256" t="s">
        <v>3197</v>
      </c>
      <c r="E1487" s="257" t="s">
        <v>2540</v>
      </c>
      <c r="F1487" s="256" t="s">
        <v>2540</v>
      </c>
      <c r="G1487" s="256">
        <v>102707</v>
      </c>
      <c r="H1487" s="256" t="s">
        <v>5585</v>
      </c>
      <c r="I1487" s="256" t="s">
        <v>7</v>
      </c>
      <c r="J1487" s="256" t="s">
        <v>2545</v>
      </c>
      <c r="K1487" s="257" t="s">
        <v>13561</v>
      </c>
      <c r="L1487" s="256" t="s">
        <v>2542</v>
      </c>
    </row>
    <row r="1488" spans="1:12" x14ac:dyDescent="0.25">
      <c r="A1488" s="256" t="s">
        <v>2572</v>
      </c>
      <c r="B1488" s="256" t="s">
        <v>2573</v>
      </c>
      <c r="C1488" s="256" t="s">
        <v>2574</v>
      </c>
      <c r="D1488" s="256" t="s">
        <v>3197</v>
      </c>
      <c r="E1488" s="257" t="s">
        <v>2540</v>
      </c>
      <c r="F1488" s="256" t="s">
        <v>2540</v>
      </c>
      <c r="G1488" s="256">
        <v>102708</v>
      </c>
      <c r="H1488" s="256" t="s">
        <v>5586</v>
      </c>
      <c r="I1488" s="256" t="s">
        <v>12</v>
      </c>
      <c r="J1488" s="256" t="s">
        <v>2545</v>
      </c>
      <c r="K1488" s="257" t="s">
        <v>7007</v>
      </c>
      <c r="L1488" s="256" t="s">
        <v>2542</v>
      </c>
    </row>
    <row r="1489" spans="1:12" x14ac:dyDescent="0.25">
      <c r="A1489" s="256" t="s">
        <v>2572</v>
      </c>
      <c r="B1489" s="256" t="s">
        <v>2573</v>
      </c>
      <c r="C1489" s="256" t="s">
        <v>2574</v>
      </c>
      <c r="D1489" s="256" t="s">
        <v>3197</v>
      </c>
      <c r="E1489" s="257" t="s">
        <v>2540</v>
      </c>
      <c r="F1489" s="256" t="s">
        <v>2540</v>
      </c>
      <c r="G1489" s="256">
        <v>102710</v>
      </c>
      <c r="H1489" s="256" t="s">
        <v>5587</v>
      </c>
      <c r="I1489" s="256" t="s">
        <v>12</v>
      </c>
      <c r="J1489" s="256" t="s">
        <v>2545</v>
      </c>
      <c r="K1489" s="257" t="s">
        <v>14734</v>
      </c>
      <c r="L1489" s="256" t="s">
        <v>2542</v>
      </c>
    </row>
    <row r="1490" spans="1:12" x14ac:dyDescent="0.25">
      <c r="A1490" s="256" t="s">
        <v>2572</v>
      </c>
      <c r="B1490" s="256" t="s">
        <v>2573</v>
      </c>
      <c r="C1490" s="256" t="s">
        <v>2574</v>
      </c>
      <c r="D1490" s="256" t="s">
        <v>3197</v>
      </c>
      <c r="E1490" s="257" t="s">
        <v>2540</v>
      </c>
      <c r="F1490" s="256" t="s">
        <v>2540</v>
      </c>
      <c r="G1490" s="256">
        <v>102711</v>
      </c>
      <c r="H1490" s="256" t="s">
        <v>5588</v>
      </c>
      <c r="I1490" s="256" t="s">
        <v>12</v>
      </c>
      <c r="J1490" s="256" t="s">
        <v>2545</v>
      </c>
      <c r="K1490" s="257" t="s">
        <v>13569</v>
      </c>
      <c r="L1490" s="256" t="s">
        <v>2542</v>
      </c>
    </row>
    <row r="1491" spans="1:12" x14ac:dyDescent="0.25">
      <c r="A1491" s="256" t="s">
        <v>2572</v>
      </c>
      <c r="B1491" s="256" t="s">
        <v>2573</v>
      </c>
      <c r="C1491" s="256" t="s">
        <v>2574</v>
      </c>
      <c r="D1491" s="256" t="s">
        <v>3197</v>
      </c>
      <c r="E1491" s="257" t="s">
        <v>2540</v>
      </c>
      <c r="F1491" s="256" t="s">
        <v>2540</v>
      </c>
      <c r="G1491" s="256">
        <v>102712</v>
      </c>
      <c r="H1491" s="256" t="s">
        <v>5589</v>
      </c>
      <c r="I1491" s="256" t="s">
        <v>14</v>
      </c>
      <c r="J1491" s="256" t="s">
        <v>2545</v>
      </c>
      <c r="K1491" s="257" t="s">
        <v>14735</v>
      </c>
      <c r="L1491" s="256" t="s">
        <v>2542</v>
      </c>
    </row>
    <row r="1492" spans="1:12" x14ac:dyDescent="0.25">
      <c r="A1492" s="256" t="s">
        <v>2572</v>
      </c>
      <c r="B1492" s="256" t="s">
        <v>2573</v>
      </c>
      <c r="C1492" s="256" t="s">
        <v>2574</v>
      </c>
      <c r="D1492" s="256" t="s">
        <v>3197</v>
      </c>
      <c r="E1492" s="257" t="s">
        <v>2540</v>
      </c>
      <c r="F1492" s="256" t="s">
        <v>2540</v>
      </c>
      <c r="G1492" s="256">
        <v>102713</v>
      </c>
      <c r="H1492" s="256" t="s">
        <v>5590</v>
      </c>
      <c r="I1492" s="256" t="s">
        <v>14</v>
      </c>
      <c r="J1492" s="256" t="s">
        <v>2545</v>
      </c>
      <c r="K1492" s="257" t="s">
        <v>14736</v>
      </c>
      <c r="L1492" s="256" t="s">
        <v>2542</v>
      </c>
    </row>
    <row r="1493" spans="1:12" x14ac:dyDescent="0.25">
      <c r="A1493" s="256" t="s">
        <v>2572</v>
      </c>
      <c r="B1493" s="256" t="s">
        <v>2573</v>
      </c>
      <c r="C1493" s="256" t="s">
        <v>2574</v>
      </c>
      <c r="D1493" s="256" t="s">
        <v>3197</v>
      </c>
      <c r="E1493" s="257" t="s">
        <v>2540</v>
      </c>
      <c r="F1493" s="256" t="s">
        <v>2540</v>
      </c>
      <c r="G1493" s="256">
        <v>102715</v>
      </c>
      <c r="H1493" s="256" t="s">
        <v>5591</v>
      </c>
      <c r="I1493" s="256" t="s">
        <v>14</v>
      </c>
      <c r="J1493" s="256" t="s">
        <v>2545</v>
      </c>
      <c r="K1493" s="257" t="s">
        <v>14737</v>
      </c>
      <c r="L1493" s="256" t="s">
        <v>2542</v>
      </c>
    </row>
    <row r="1494" spans="1:12" x14ac:dyDescent="0.25">
      <c r="A1494" s="256" t="s">
        <v>2572</v>
      </c>
      <c r="B1494" s="256" t="s">
        <v>2573</v>
      </c>
      <c r="C1494" s="256" t="s">
        <v>2574</v>
      </c>
      <c r="D1494" s="256" t="s">
        <v>3197</v>
      </c>
      <c r="E1494" s="257" t="s">
        <v>2540</v>
      </c>
      <c r="F1494" s="256" t="s">
        <v>2540</v>
      </c>
      <c r="G1494" s="256">
        <v>102716</v>
      </c>
      <c r="H1494" s="256" t="s">
        <v>5592</v>
      </c>
      <c r="I1494" s="256" t="s">
        <v>16</v>
      </c>
      <c r="J1494" s="256" t="s">
        <v>2541</v>
      </c>
      <c r="K1494" s="257" t="s">
        <v>14738</v>
      </c>
      <c r="L1494" s="256" t="s">
        <v>2542</v>
      </c>
    </row>
    <row r="1495" spans="1:12" x14ac:dyDescent="0.25">
      <c r="A1495" s="256" t="s">
        <v>2572</v>
      </c>
      <c r="B1495" s="256" t="s">
        <v>2573</v>
      </c>
      <c r="C1495" s="256" t="s">
        <v>2574</v>
      </c>
      <c r="D1495" s="256" t="s">
        <v>3197</v>
      </c>
      <c r="E1495" s="257" t="s">
        <v>2540</v>
      </c>
      <c r="F1495" s="256" t="s">
        <v>2540</v>
      </c>
      <c r="G1495" s="256">
        <v>102717</v>
      </c>
      <c r="H1495" s="256" t="s">
        <v>5593</v>
      </c>
      <c r="I1495" s="256" t="s">
        <v>16</v>
      </c>
      <c r="J1495" s="256" t="s">
        <v>2541</v>
      </c>
      <c r="K1495" s="257" t="s">
        <v>14739</v>
      </c>
      <c r="L1495" s="256" t="s">
        <v>2542</v>
      </c>
    </row>
    <row r="1496" spans="1:12" x14ac:dyDescent="0.25">
      <c r="A1496" s="256" t="s">
        <v>2572</v>
      </c>
      <c r="B1496" s="256" t="s">
        <v>2573</v>
      </c>
      <c r="C1496" s="256" t="s">
        <v>2574</v>
      </c>
      <c r="D1496" s="256" t="s">
        <v>3197</v>
      </c>
      <c r="E1496" s="257" t="s">
        <v>2540</v>
      </c>
      <c r="F1496" s="256" t="s">
        <v>2540</v>
      </c>
      <c r="G1496" s="256">
        <v>102718</v>
      </c>
      <c r="H1496" s="256" t="s">
        <v>5594</v>
      </c>
      <c r="I1496" s="256" t="s">
        <v>16</v>
      </c>
      <c r="J1496" s="256" t="s">
        <v>2545</v>
      </c>
      <c r="K1496" s="257" t="s">
        <v>14740</v>
      </c>
      <c r="L1496" s="256" t="s">
        <v>2542</v>
      </c>
    </row>
    <row r="1497" spans="1:12" x14ac:dyDescent="0.25">
      <c r="A1497" s="256" t="s">
        <v>2572</v>
      </c>
      <c r="B1497" s="256" t="s">
        <v>2573</v>
      </c>
      <c r="C1497" s="256" t="s">
        <v>2574</v>
      </c>
      <c r="D1497" s="256" t="s">
        <v>3197</v>
      </c>
      <c r="E1497" s="257" t="s">
        <v>2540</v>
      </c>
      <c r="F1497" s="256" t="s">
        <v>2540</v>
      </c>
      <c r="G1497" s="256">
        <v>102719</v>
      </c>
      <c r="H1497" s="256" t="s">
        <v>5595</v>
      </c>
      <c r="I1497" s="256" t="s">
        <v>16</v>
      </c>
      <c r="J1497" s="256" t="s">
        <v>2556</v>
      </c>
      <c r="K1497" s="257" t="s">
        <v>14741</v>
      </c>
      <c r="L1497" s="256" t="s">
        <v>2542</v>
      </c>
    </row>
    <row r="1498" spans="1:12" x14ac:dyDescent="0.25">
      <c r="A1498" s="256" t="s">
        <v>2572</v>
      </c>
      <c r="B1498" s="256" t="s">
        <v>2573</v>
      </c>
      <c r="C1498" s="256" t="s">
        <v>2574</v>
      </c>
      <c r="D1498" s="256" t="s">
        <v>3197</v>
      </c>
      <c r="E1498" s="257" t="s">
        <v>2540</v>
      </c>
      <c r="F1498" s="256" t="s">
        <v>2540</v>
      </c>
      <c r="G1498" s="256">
        <v>102722</v>
      </c>
      <c r="H1498" s="256" t="s">
        <v>5596</v>
      </c>
      <c r="I1498" s="256" t="s">
        <v>7</v>
      </c>
      <c r="J1498" s="256" t="s">
        <v>2541</v>
      </c>
      <c r="K1498" s="257" t="s">
        <v>6924</v>
      </c>
      <c r="L1498" s="256" t="s">
        <v>2542</v>
      </c>
    </row>
    <row r="1499" spans="1:12" x14ac:dyDescent="0.25">
      <c r="A1499" s="256" t="s">
        <v>2572</v>
      </c>
      <c r="B1499" s="256" t="s">
        <v>2573</v>
      </c>
      <c r="C1499" s="256" t="s">
        <v>2574</v>
      </c>
      <c r="D1499" s="256" t="s">
        <v>3197</v>
      </c>
      <c r="E1499" s="257" t="s">
        <v>2540</v>
      </c>
      <c r="F1499" s="256" t="s">
        <v>2540</v>
      </c>
      <c r="G1499" s="256">
        <v>102723</v>
      </c>
      <c r="H1499" s="256" t="s">
        <v>5597</v>
      </c>
      <c r="I1499" s="256" t="s">
        <v>7</v>
      </c>
      <c r="J1499" s="256" t="s">
        <v>2541</v>
      </c>
      <c r="K1499" s="257" t="s">
        <v>5417</v>
      </c>
      <c r="L1499" s="256" t="s">
        <v>2542</v>
      </c>
    </row>
    <row r="1500" spans="1:12" x14ac:dyDescent="0.25">
      <c r="A1500" s="256" t="s">
        <v>2572</v>
      </c>
      <c r="B1500" s="256" t="s">
        <v>2573</v>
      </c>
      <c r="C1500" s="256" t="s">
        <v>2574</v>
      </c>
      <c r="D1500" s="256" t="s">
        <v>3197</v>
      </c>
      <c r="E1500" s="257" t="s">
        <v>2540</v>
      </c>
      <c r="F1500" s="256" t="s">
        <v>2540</v>
      </c>
      <c r="G1500" s="256">
        <v>102724</v>
      </c>
      <c r="H1500" s="256" t="s">
        <v>5598</v>
      </c>
      <c r="I1500" s="256" t="s">
        <v>12</v>
      </c>
      <c r="J1500" s="256" t="s">
        <v>2545</v>
      </c>
      <c r="K1500" s="257" t="s">
        <v>13612</v>
      </c>
      <c r="L1500" s="256" t="s">
        <v>2542</v>
      </c>
    </row>
    <row r="1501" spans="1:12" x14ac:dyDescent="0.25">
      <c r="A1501" s="256" t="s">
        <v>2572</v>
      </c>
      <c r="B1501" s="256" t="s">
        <v>2573</v>
      </c>
      <c r="C1501" s="256" t="s">
        <v>2574</v>
      </c>
      <c r="D1501" s="256" t="s">
        <v>3197</v>
      </c>
      <c r="E1501" s="257" t="s">
        <v>2540</v>
      </c>
      <c r="F1501" s="256" t="s">
        <v>2540</v>
      </c>
      <c r="G1501" s="256">
        <v>102725</v>
      </c>
      <c r="H1501" s="256" t="s">
        <v>5599</v>
      </c>
      <c r="I1501" s="256" t="s">
        <v>12</v>
      </c>
      <c r="J1501" s="256" t="s">
        <v>2545</v>
      </c>
      <c r="K1501" s="257" t="s">
        <v>14742</v>
      </c>
      <c r="L1501" s="256" t="s">
        <v>2542</v>
      </c>
    </row>
    <row r="1502" spans="1:12" x14ac:dyDescent="0.25">
      <c r="A1502" s="256" t="s">
        <v>2572</v>
      </c>
      <c r="B1502" s="256" t="s">
        <v>2573</v>
      </c>
      <c r="C1502" s="256" t="s">
        <v>2574</v>
      </c>
      <c r="D1502" s="256" t="s">
        <v>3197</v>
      </c>
      <c r="E1502" s="257" t="s">
        <v>2540</v>
      </c>
      <c r="F1502" s="256" t="s">
        <v>2540</v>
      </c>
      <c r="G1502" s="256">
        <v>102726</v>
      </c>
      <c r="H1502" s="256" t="s">
        <v>5600</v>
      </c>
      <c r="I1502" s="256" t="s">
        <v>12</v>
      </c>
      <c r="J1502" s="256" t="s">
        <v>2545</v>
      </c>
      <c r="K1502" s="257" t="s">
        <v>13581</v>
      </c>
      <c r="L1502" s="256" t="s">
        <v>2542</v>
      </c>
    </row>
    <row r="1503" spans="1:12" x14ac:dyDescent="0.25">
      <c r="A1503" s="256" t="s">
        <v>2572</v>
      </c>
      <c r="B1503" s="256" t="s">
        <v>2573</v>
      </c>
      <c r="C1503" s="256" t="s">
        <v>2574</v>
      </c>
      <c r="D1503" s="256" t="s">
        <v>3197</v>
      </c>
      <c r="E1503" s="257" t="s">
        <v>2540</v>
      </c>
      <c r="F1503" s="256" t="s">
        <v>2540</v>
      </c>
      <c r="G1503" s="256">
        <v>103653</v>
      </c>
      <c r="H1503" s="256" t="s">
        <v>5601</v>
      </c>
      <c r="I1503" s="256" t="s">
        <v>14</v>
      </c>
      <c r="J1503" s="256" t="s">
        <v>2545</v>
      </c>
      <c r="K1503" s="257" t="s">
        <v>13486</v>
      </c>
      <c r="L1503" s="256" t="s">
        <v>2542</v>
      </c>
    </row>
    <row r="1504" spans="1:12" x14ac:dyDescent="0.25">
      <c r="A1504" s="256" t="s">
        <v>2572</v>
      </c>
      <c r="B1504" s="256" t="s">
        <v>2573</v>
      </c>
      <c r="C1504" s="256" t="s">
        <v>2575</v>
      </c>
      <c r="D1504" s="256" t="s">
        <v>3198</v>
      </c>
      <c r="E1504" s="257" t="s">
        <v>2540</v>
      </c>
      <c r="F1504" s="256" t="s">
        <v>2540</v>
      </c>
      <c r="G1504" s="256">
        <v>92743</v>
      </c>
      <c r="H1504" s="256" t="s">
        <v>15</v>
      </c>
      <c r="I1504" s="256" t="s">
        <v>16</v>
      </c>
      <c r="J1504" s="256" t="s">
        <v>2541</v>
      </c>
      <c r="K1504" s="257" t="s">
        <v>14743</v>
      </c>
      <c r="L1504" s="256" t="s">
        <v>2542</v>
      </c>
    </row>
    <row r="1505" spans="1:12" x14ac:dyDescent="0.25">
      <c r="A1505" s="256" t="s">
        <v>2572</v>
      </c>
      <c r="B1505" s="256" t="s">
        <v>2573</v>
      </c>
      <c r="C1505" s="256" t="s">
        <v>2575</v>
      </c>
      <c r="D1505" s="256" t="s">
        <v>3198</v>
      </c>
      <c r="E1505" s="257" t="s">
        <v>2540</v>
      </c>
      <c r="F1505" s="256" t="s">
        <v>2540</v>
      </c>
      <c r="G1505" s="256">
        <v>92744</v>
      </c>
      <c r="H1505" s="256" t="s">
        <v>1187</v>
      </c>
      <c r="I1505" s="256" t="s">
        <v>16</v>
      </c>
      <c r="J1505" s="256" t="s">
        <v>2541</v>
      </c>
      <c r="K1505" s="257" t="s">
        <v>14744</v>
      </c>
      <c r="L1505" s="256" t="s">
        <v>2542</v>
      </c>
    </row>
    <row r="1506" spans="1:12" x14ac:dyDescent="0.25">
      <c r="A1506" s="256" t="s">
        <v>2572</v>
      </c>
      <c r="B1506" s="256" t="s">
        <v>2573</v>
      </c>
      <c r="C1506" s="256" t="s">
        <v>2575</v>
      </c>
      <c r="D1506" s="256" t="s">
        <v>3198</v>
      </c>
      <c r="E1506" s="257" t="s">
        <v>2540</v>
      </c>
      <c r="F1506" s="256" t="s">
        <v>2540</v>
      </c>
      <c r="G1506" s="256">
        <v>92745</v>
      </c>
      <c r="H1506" s="256" t="s">
        <v>1188</v>
      </c>
      <c r="I1506" s="256" t="s">
        <v>16</v>
      </c>
      <c r="J1506" s="256" t="s">
        <v>2541</v>
      </c>
      <c r="K1506" s="257" t="s">
        <v>14745</v>
      </c>
      <c r="L1506" s="256" t="s">
        <v>2542</v>
      </c>
    </row>
    <row r="1507" spans="1:12" x14ac:dyDescent="0.25">
      <c r="A1507" s="256" t="s">
        <v>2572</v>
      </c>
      <c r="B1507" s="256" t="s">
        <v>2573</v>
      </c>
      <c r="C1507" s="256" t="s">
        <v>2575</v>
      </c>
      <c r="D1507" s="256" t="s">
        <v>3198</v>
      </c>
      <c r="E1507" s="257" t="s">
        <v>2540</v>
      </c>
      <c r="F1507" s="256" t="s">
        <v>2540</v>
      </c>
      <c r="G1507" s="256">
        <v>92746</v>
      </c>
      <c r="H1507" s="256" t="s">
        <v>1189</v>
      </c>
      <c r="I1507" s="256" t="s">
        <v>16</v>
      </c>
      <c r="J1507" s="256" t="s">
        <v>2541</v>
      </c>
      <c r="K1507" s="257" t="s">
        <v>14746</v>
      </c>
      <c r="L1507" s="256" t="s">
        <v>2542</v>
      </c>
    </row>
    <row r="1508" spans="1:12" x14ac:dyDescent="0.25">
      <c r="A1508" s="256" t="s">
        <v>2572</v>
      </c>
      <c r="B1508" s="256" t="s">
        <v>2573</v>
      </c>
      <c r="C1508" s="256" t="s">
        <v>2575</v>
      </c>
      <c r="D1508" s="256" t="s">
        <v>3198</v>
      </c>
      <c r="E1508" s="257" t="s">
        <v>2540</v>
      </c>
      <c r="F1508" s="256" t="s">
        <v>2540</v>
      </c>
      <c r="G1508" s="256">
        <v>92747</v>
      </c>
      <c r="H1508" s="256" t="s">
        <v>1190</v>
      </c>
      <c r="I1508" s="256" t="s">
        <v>16</v>
      </c>
      <c r="J1508" s="256" t="s">
        <v>2541</v>
      </c>
      <c r="K1508" s="257" t="s">
        <v>14747</v>
      </c>
      <c r="L1508" s="256" t="s">
        <v>2542</v>
      </c>
    </row>
    <row r="1509" spans="1:12" x14ac:dyDescent="0.25">
      <c r="A1509" s="256" t="s">
        <v>2572</v>
      </c>
      <c r="B1509" s="256" t="s">
        <v>2573</v>
      </c>
      <c r="C1509" s="256" t="s">
        <v>2575</v>
      </c>
      <c r="D1509" s="256" t="s">
        <v>3198</v>
      </c>
      <c r="E1509" s="257" t="s">
        <v>2540</v>
      </c>
      <c r="F1509" s="256" t="s">
        <v>2540</v>
      </c>
      <c r="G1509" s="256">
        <v>92748</v>
      </c>
      <c r="H1509" s="256" t="s">
        <v>1191</v>
      </c>
      <c r="I1509" s="256" t="s">
        <v>16</v>
      </c>
      <c r="J1509" s="256" t="s">
        <v>2541</v>
      </c>
      <c r="K1509" s="257" t="s">
        <v>14748</v>
      </c>
      <c r="L1509" s="256" t="s">
        <v>2542</v>
      </c>
    </row>
    <row r="1510" spans="1:12" x14ac:dyDescent="0.25">
      <c r="A1510" s="256" t="s">
        <v>2572</v>
      </c>
      <c r="B1510" s="256" t="s">
        <v>2573</v>
      </c>
      <c r="C1510" s="256" t="s">
        <v>2575</v>
      </c>
      <c r="D1510" s="256" t="s">
        <v>3198</v>
      </c>
      <c r="E1510" s="257" t="s">
        <v>2540</v>
      </c>
      <c r="F1510" s="256" t="s">
        <v>2540</v>
      </c>
      <c r="G1510" s="256">
        <v>92749</v>
      </c>
      <c r="H1510" s="256" t="s">
        <v>1192</v>
      </c>
      <c r="I1510" s="256" t="s">
        <v>16</v>
      </c>
      <c r="J1510" s="256" t="s">
        <v>2541</v>
      </c>
      <c r="K1510" s="257" t="s">
        <v>14749</v>
      </c>
      <c r="L1510" s="256" t="s">
        <v>2542</v>
      </c>
    </row>
    <row r="1511" spans="1:12" x14ac:dyDescent="0.25">
      <c r="A1511" s="256" t="s">
        <v>2572</v>
      </c>
      <c r="B1511" s="256" t="s">
        <v>2573</v>
      </c>
      <c r="C1511" s="256" t="s">
        <v>2575</v>
      </c>
      <c r="D1511" s="256" t="s">
        <v>3198</v>
      </c>
      <c r="E1511" s="257" t="s">
        <v>2540</v>
      </c>
      <c r="F1511" s="256" t="s">
        <v>2540</v>
      </c>
      <c r="G1511" s="256">
        <v>92750</v>
      </c>
      <c r="H1511" s="256" t="s">
        <v>1193</v>
      </c>
      <c r="I1511" s="256" t="s">
        <v>16</v>
      </c>
      <c r="J1511" s="256" t="s">
        <v>2541</v>
      </c>
      <c r="K1511" s="257" t="s">
        <v>14750</v>
      </c>
      <c r="L1511" s="256" t="s">
        <v>2542</v>
      </c>
    </row>
    <row r="1512" spans="1:12" x14ac:dyDescent="0.25">
      <c r="A1512" s="256" t="s">
        <v>2572</v>
      </c>
      <c r="B1512" s="256" t="s">
        <v>2573</v>
      </c>
      <c r="C1512" s="256" t="s">
        <v>2575</v>
      </c>
      <c r="D1512" s="256" t="s">
        <v>3198</v>
      </c>
      <c r="E1512" s="257" t="s">
        <v>2540</v>
      </c>
      <c r="F1512" s="256" t="s">
        <v>2540</v>
      </c>
      <c r="G1512" s="256">
        <v>92751</v>
      </c>
      <c r="H1512" s="256" t="s">
        <v>1194</v>
      </c>
      <c r="I1512" s="256" t="s">
        <v>16</v>
      </c>
      <c r="J1512" s="256" t="s">
        <v>2541</v>
      </c>
      <c r="K1512" s="257" t="s">
        <v>14751</v>
      </c>
      <c r="L1512" s="256" t="s">
        <v>2542</v>
      </c>
    </row>
    <row r="1513" spans="1:12" x14ac:dyDescent="0.25">
      <c r="A1513" s="256" t="s">
        <v>2572</v>
      </c>
      <c r="B1513" s="256" t="s">
        <v>2573</v>
      </c>
      <c r="C1513" s="256" t="s">
        <v>2575</v>
      </c>
      <c r="D1513" s="256" t="s">
        <v>3198</v>
      </c>
      <c r="E1513" s="257" t="s">
        <v>2540</v>
      </c>
      <c r="F1513" s="256" t="s">
        <v>2540</v>
      </c>
      <c r="G1513" s="256">
        <v>92752</v>
      </c>
      <c r="H1513" s="256" t="s">
        <v>1195</v>
      </c>
      <c r="I1513" s="256" t="s">
        <v>16</v>
      </c>
      <c r="J1513" s="256" t="s">
        <v>2541</v>
      </c>
      <c r="K1513" s="257" t="s">
        <v>14752</v>
      </c>
      <c r="L1513" s="256" t="s">
        <v>2542</v>
      </c>
    </row>
    <row r="1514" spans="1:12" x14ac:dyDescent="0.25">
      <c r="A1514" s="256" t="s">
        <v>2572</v>
      </c>
      <c r="B1514" s="256" t="s">
        <v>2573</v>
      </c>
      <c r="C1514" s="256" t="s">
        <v>2575</v>
      </c>
      <c r="D1514" s="256" t="s">
        <v>3198</v>
      </c>
      <c r="E1514" s="257" t="s">
        <v>2540</v>
      </c>
      <c r="F1514" s="256" t="s">
        <v>2540</v>
      </c>
      <c r="G1514" s="256">
        <v>92753</v>
      </c>
      <c r="H1514" s="256" t="s">
        <v>1196</v>
      </c>
      <c r="I1514" s="256" t="s">
        <v>16</v>
      </c>
      <c r="J1514" s="256" t="s">
        <v>2541</v>
      </c>
      <c r="K1514" s="257" t="s">
        <v>14753</v>
      </c>
      <c r="L1514" s="256" t="s">
        <v>2542</v>
      </c>
    </row>
    <row r="1515" spans="1:12" x14ac:dyDescent="0.25">
      <c r="A1515" s="256" t="s">
        <v>2572</v>
      </c>
      <c r="B1515" s="256" t="s">
        <v>2573</v>
      </c>
      <c r="C1515" s="256" t="s">
        <v>2575</v>
      </c>
      <c r="D1515" s="256" t="s">
        <v>3198</v>
      </c>
      <c r="E1515" s="257" t="s">
        <v>2540</v>
      </c>
      <c r="F1515" s="256" t="s">
        <v>2540</v>
      </c>
      <c r="G1515" s="256">
        <v>92754</v>
      </c>
      <c r="H1515" s="256" t="s">
        <v>1197</v>
      </c>
      <c r="I1515" s="256" t="s">
        <v>16</v>
      </c>
      <c r="J1515" s="256" t="s">
        <v>2541</v>
      </c>
      <c r="K1515" s="257" t="s">
        <v>14754</v>
      </c>
      <c r="L1515" s="256" t="s">
        <v>2542</v>
      </c>
    </row>
    <row r="1516" spans="1:12" x14ac:dyDescent="0.25">
      <c r="A1516" s="256" t="s">
        <v>2572</v>
      </c>
      <c r="B1516" s="256" t="s">
        <v>2573</v>
      </c>
      <c r="C1516" s="256" t="s">
        <v>2575</v>
      </c>
      <c r="D1516" s="256" t="s">
        <v>3198</v>
      </c>
      <c r="E1516" s="257" t="s">
        <v>2540</v>
      </c>
      <c r="F1516" s="256" t="s">
        <v>2540</v>
      </c>
      <c r="G1516" s="256">
        <v>92755</v>
      </c>
      <c r="H1516" s="256" t="s">
        <v>1198</v>
      </c>
      <c r="I1516" s="256" t="s">
        <v>14</v>
      </c>
      <c r="J1516" s="256" t="s">
        <v>2541</v>
      </c>
      <c r="K1516" s="257" t="s">
        <v>14755</v>
      </c>
      <c r="L1516" s="256" t="s">
        <v>2542</v>
      </c>
    </row>
    <row r="1517" spans="1:12" x14ac:dyDescent="0.25">
      <c r="A1517" s="256" t="s">
        <v>2572</v>
      </c>
      <c r="B1517" s="256" t="s">
        <v>2573</v>
      </c>
      <c r="C1517" s="256" t="s">
        <v>2575</v>
      </c>
      <c r="D1517" s="256" t="s">
        <v>3198</v>
      </c>
      <c r="E1517" s="257" t="s">
        <v>2540</v>
      </c>
      <c r="F1517" s="256" t="s">
        <v>2540</v>
      </c>
      <c r="G1517" s="256">
        <v>92756</v>
      </c>
      <c r="H1517" s="256" t="s">
        <v>13</v>
      </c>
      <c r="I1517" s="256" t="s">
        <v>14</v>
      </c>
      <c r="J1517" s="256" t="s">
        <v>2541</v>
      </c>
      <c r="K1517" s="257" t="s">
        <v>14756</v>
      </c>
      <c r="L1517" s="256" t="s">
        <v>2542</v>
      </c>
    </row>
    <row r="1518" spans="1:12" x14ac:dyDescent="0.25">
      <c r="A1518" s="256" t="s">
        <v>2572</v>
      </c>
      <c r="B1518" s="256" t="s">
        <v>2573</v>
      </c>
      <c r="C1518" s="256" t="s">
        <v>2575</v>
      </c>
      <c r="D1518" s="256" t="s">
        <v>3198</v>
      </c>
      <c r="E1518" s="257" t="s">
        <v>2540</v>
      </c>
      <c r="F1518" s="256" t="s">
        <v>2540</v>
      </c>
      <c r="G1518" s="256">
        <v>92757</v>
      </c>
      <c r="H1518" s="256" t="s">
        <v>1199</v>
      </c>
      <c r="I1518" s="256" t="s">
        <v>14</v>
      </c>
      <c r="J1518" s="256" t="s">
        <v>2541</v>
      </c>
      <c r="K1518" s="257" t="s">
        <v>14757</v>
      </c>
      <c r="L1518" s="256" t="s">
        <v>2542</v>
      </c>
    </row>
    <row r="1519" spans="1:12" x14ac:dyDescent="0.25">
      <c r="A1519" s="256" t="s">
        <v>2572</v>
      </c>
      <c r="B1519" s="256" t="s">
        <v>2573</v>
      </c>
      <c r="C1519" s="256" t="s">
        <v>2575</v>
      </c>
      <c r="D1519" s="256" t="s">
        <v>3198</v>
      </c>
      <c r="E1519" s="257" t="s">
        <v>2540</v>
      </c>
      <c r="F1519" s="256" t="s">
        <v>2540</v>
      </c>
      <c r="G1519" s="256">
        <v>92758</v>
      </c>
      <c r="H1519" s="256" t="s">
        <v>1200</v>
      </c>
      <c r="I1519" s="256" t="s">
        <v>16</v>
      </c>
      <c r="J1519" s="256" t="s">
        <v>2545</v>
      </c>
      <c r="K1519" s="257" t="s">
        <v>14758</v>
      </c>
      <c r="L1519" s="256" t="s">
        <v>2542</v>
      </c>
    </row>
    <row r="1520" spans="1:12" x14ac:dyDescent="0.25">
      <c r="A1520" s="256" t="s">
        <v>2572</v>
      </c>
      <c r="B1520" s="256" t="s">
        <v>2573</v>
      </c>
      <c r="C1520" s="256" t="s">
        <v>2576</v>
      </c>
      <c r="D1520" s="256" t="s">
        <v>3199</v>
      </c>
      <c r="E1520" s="257" t="s">
        <v>2540</v>
      </c>
      <c r="F1520" s="256" t="s">
        <v>2540</v>
      </c>
      <c r="G1520" s="256">
        <v>91069</v>
      </c>
      <c r="H1520" s="256" t="s">
        <v>1201</v>
      </c>
      <c r="I1520" s="256" t="s">
        <v>14</v>
      </c>
      <c r="J1520" s="256" t="s">
        <v>2541</v>
      </c>
      <c r="K1520" s="257" t="s">
        <v>14759</v>
      </c>
      <c r="L1520" s="256" t="s">
        <v>2542</v>
      </c>
    </row>
    <row r="1521" spans="1:12" x14ac:dyDescent="0.25">
      <c r="A1521" s="256" t="s">
        <v>2572</v>
      </c>
      <c r="B1521" s="256" t="s">
        <v>2573</v>
      </c>
      <c r="C1521" s="256" t="s">
        <v>2576</v>
      </c>
      <c r="D1521" s="256" t="s">
        <v>3199</v>
      </c>
      <c r="E1521" s="257" t="s">
        <v>2540</v>
      </c>
      <c r="F1521" s="256" t="s">
        <v>2540</v>
      </c>
      <c r="G1521" s="256">
        <v>91070</v>
      </c>
      <c r="H1521" s="256" t="s">
        <v>1202</v>
      </c>
      <c r="I1521" s="256" t="s">
        <v>14</v>
      </c>
      <c r="J1521" s="256" t="s">
        <v>2541</v>
      </c>
      <c r="K1521" s="257" t="s">
        <v>14760</v>
      </c>
      <c r="L1521" s="256" t="s">
        <v>2542</v>
      </c>
    </row>
    <row r="1522" spans="1:12" x14ac:dyDescent="0.25">
      <c r="A1522" s="256" t="s">
        <v>2572</v>
      </c>
      <c r="B1522" s="256" t="s">
        <v>2573</v>
      </c>
      <c r="C1522" s="256" t="s">
        <v>2576</v>
      </c>
      <c r="D1522" s="256" t="s">
        <v>3199</v>
      </c>
      <c r="E1522" s="257" t="s">
        <v>2540</v>
      </c>
      <c r="F1522" s="256" t="s">
        <v>2540</v>
      </c>
      <c r="G1522" s="256">
        <v>91071</v>
      </c>
      <c r="H1522" s="256" t="s">
        <v>1203</v>
      </c>
      <c r="I1522" s="256" t="s">
        <v>14</v>
      </c>
      <c r="J1522" s="256" t="s">
        <v>2541</v>
      </c>
      <c r="K1522" s="257" t="s">
        <v>14761</v>
      </c>
      <c r="L1522" s="256" t="s">
        <v>2542</v>
      </c>
    </row>
    <row r="1523" spans="1:12" x14ac:dyDescent="0.25">
      <c r="A1523" s="256" t="s">
        <v>2572</v>
      </c>
      <c r="B1523" s="256" t="s">
        <v>2573</v>
      </c>
      <c r="C1523" s="256" t="s">
        <v>2576</v>
      </c>
      <c r="D1523" s="256" t="s">
        <v>3199</v>
      </c>
      <c r="E1523" s="257" t="s">
        <v>2540</v>
      </c>
      <c r="F1523" s="256" t="s">
        <v>2540</v>
      </c>
      <c r="G1523" s="256">
        <v>91072</v>
      </c>
      <c r="H1523" s="256" t="s">
        <v>1204</v>
      </c>
      <c r="I1523" s="256" t="s">
        <v>14</v>
      </c>
      <c r="J1523" s="256" t="s">
        <v>2541</v>
      </c>
      <c r="K1523" s="257" t="s">
        <v>14762</v>
      </c>
      <c r="L1523" s="256" t="s">
        <v>2542</v>
      </c>
    </row>
    <row r="1524" spans="1:12" x14ac:dyDescent="0.25">
      <c r="A1524" s="256" t="s">
        <v>2572</v>
      </c>
      <c r="B1524" s="256" t="s">
        <v>2573</v>
      </c>
      <c r="C1524" s="256" t="s">
        <v>2576</v>
      </c>
      <c r="D1524" s="256" t="s">
        <v>3199</v>
      </c>
      <c r="E1524" s="257" t="s">
        <v>2540</v>
      </c>
      <c r="F1524" s="256" t="s">
        <v>2540</v>
      </c>
      <c r="G1524" s="256">
        <v>91073</v>
      </c>
      <c r="H1524" s="256" t="s">
        <v>1205</v>
      </c>
      <c r="I1524" s="256" t="s">
        <v>14</v>
      </c>
      <c r="J1524" s="256" t="s">
        <v>2541</v>
      </c>
      <c r="K1524" s="257" t="s">
        <v>14763</v>
      </c>
      <c r="L1524" s="256" t="s">
        <v>2542</v>
      </c>
    </row>
    <row r="1525" spans="1:12" x14ac:dyDescent="0.25">
      <c r="A1525" s="256" t="s">
        <v>2572</v>
      </c>
      <c r="B1525" s="256" t="s">
        <v>2573</v>
      </c>
      <c r="C1525" s="256" t="s">
        <v>2576</v>
      </c>
      <c r="D1525" s="256" t="s">
        <v>3199</v>
      </c>
      <c r="E1525" s="257" t="s">
        <v>2540</v>
      </c>
      <c r="F1525" s="256" t="s">
        <v>2540</v>
      </c>
      <c r="G1525" s="256">
        <v>91074</v>
      </c>
      <c r="H1525" s="256" t="s">
        <v>1206</v>
      </c>
      <c r="I1525" s="256" t="s">
        <v>14</v>
      </c>
      <c r="J1525" s="256" t="s">
        <v>2541</v>
      </c>
      <c r="K1525" s="257" t="s">
        <v>5495</v>
      </c>
      <c r="L1525" s="256" t="s">
        <v>2542</v>
      </c>
    </row>
    <row r="1526" spans="1:12" x14ac:dyDescent="0.25">
      <c r="A1526" s="256" t="s">
        <v>2572</v>
      </c>
      <c r="B1526" s="256" t="s">
        <v>2573</v>
      </c>
      <c r="C1526" s="256" t="s">
        <v>2576</v>
      </c>
      <c r="D1526" s="256" t="s">
        <v>3199</v>
      </c>
      <c r="E1526" s="257" t="s">
        <v>2540</v>
      </c>
      <c r="F1526" s="256" t="s">
        <v>2540</v>
      </c>
      <c r="G1526" s="256">
        <v>91075</v>
      </c>
      <c r="H1526" s="256" t="s">
        <v>1207</v>
      </c>
      <c r="I1526" s="256" t="s">
        <v>14</v>
      </c>
      <c r="J1526" s="256" t="s">
        <v>2541</v>
      </c>
      <c r="K1526" s="257" t="s">
        <v>14764</v>
      </c>
      <c r="L1526" s="256" t="s">
        <v>2542</v>
      </c>
    </row>
    <row r="1527" spans="1:12" x14ac:dyDescent="0.25">
      <c r="A1527" s="256" t="s">
        <v>2572</v>
      </c>
      <c r="B1527" s="256" t="s">
        <v>2573</v>
      </c>
      <c r="C1527" s="256" t="s">
        <v>2576</v>
      </c>
      <c r="D1527" s="256" t="s">
        <v>3199</v>
      </c>
      <c r="E1527" s="257" t="s">
        <v>2540</v>
      </c>
      <c r="F1527" s="256" t="s">
        <v>2540</v>
      </c>
      <c r="G1527" s="256">
        <v>91076</v>
      </c>
      <c r="H1527" s="256" t="s">
        <v>1208</v>
      </c>
      <c r="I1527" s="256" t="s">
        <v>14</v>
      </c>
      <c r="J1527" s="256" t="s">
        <v>2541</v>
      </c>
      <c r="K1527" s="257" t="s">
        <v>14161</v>
      </c>
      <c r="L1527" s="256" t="s">
        <v>2542</v>
      </c>
    </row>
    <row r="1528" spans="1:12" x14ac:dyDescent="0.25">
      <c r="A1528" s="256" t="s">
        <v>2572</v>
      </c>
      <c r="B1528" s="256" t="s">
        <v>2573</v>
      </c>
      <c r="C1528" s="256" t="s">
        <v>2576</v>
      </c>
      <c r="D1528" s="256" t="s">
        <v>3199</v>
      </c>
      <c r="E1528" s="257" t="s">
        <v>2540</v>
      </c>
      <c r="F1528" s="256" t="s">
        <v>2540</v>
      </c>
      <c r="G1528" s="256">
        <v>91077</v>
      </c>
      <c r="H1528" s="256" t="s">
        <v>1209</v>
      </c>
      <c r="I1528" s="256" t="s">
        <v>14</v>
      </c>
      <c r="J1528" s="256" t="s">
        <v>2541</v>
      </c>
      <c r="K1528" s="257" t="s">
        <v>14765</v>
      </c>
      <c r="L1528" s="256" t="s">
        <v>2542</v>
      </c>
    </row>
    <row r="1529" spans="1:12" x14ac:dyDescent="0.25">
      <c r="A1529" s="256" t="s">
        <v>2572</v>
      </c>
      <c r="B1529" s="256" t="s">
        <v>2573</v>
      </c>
      <c r="C1529" s="256" t="s">
        <v>2576</v>
      </c>
      <c r="D1529" s="256" t="s">
        <v>3199</v>
      </c>
      <c r="E1529" s="257" t="s">
        <v>2540</v>
      </c>
      <c r="F1529" s="256" t="s">
        <v>2540</v>
      </c>
      <c r="G1529" s="256">
        <v>91078</v>
      </c>
      <c r="H1529" s="256" t="s">
        <v>1210</v>
      </c>
      <c r="I1529" s="256" t="s">
        <v>14</v>
      </c>
      <c r="J1529" s="256" t="s">
        <v>2541</v>
      </c>
      <c r="K1529" s="257" t="s">
        <v>14766</v>
      </c>
      <c r="L1529" s="256" t="s">
        <v>2542</v>
      </c>
    </row>
    <row r="1530" spans="1:12" x14ac:dyDescent="0.25">
      <c r="A1530" s="256" t="s">
        <v>2572</v>
      </c>
      <c r="B1530" s="256" t="s">
        <v>2573</v>
      </c>
      <c r="C1530" s="256" t="s">
        <v>2576</v>
      </c>
      <c r="D1530" s="256" t="s">
        <v>3199</v>
      </c>
      <c r="E1530" s="257" t="s">
        <v>2540</v>
      </c>
      <c r="F1530" s="256" t="s">
        <v>2540</v>
      </c>
      <c r="G1530" s="256">
        <v>91079</v>
      </c>
      <c r="H1530" s="256" t="s">
        <v>1211</v>
      </c>
      <c r="I1530" s="256" t="s">
        <v>14</v>
      </c>
      <c r="J1530" s="256" t="s">
        <v>2541</v>
      </c>
      <c r="K1530" s="257" t="s">
        <v>14767</v>
      </c>
      <c r="L1530" s="256" t="s">
        <v>2542</v>
      </c>
    </row>
    <row r="1531" spans="1:12" x14ac:dyDescent="0.25">
      <c r="A1531" s="256" t="s">
        <v>2572</v>
      </c>
      <c r="B1531" s="256" t="s">
        <v>2573</v>
      </c>
      <c r="C1531" s="256" t="s">
        <v>2576</v>
      </c>
      <c r="D1531" s="256" t="s">
        <v>3199</v>
      </c>
      <c r="E1531" s="257" t="s">
        <v>2540</v>
      </c>
      <c r="F1531" s="256" t="s">
        <v>2540</v>
      </c>
      <c r="G1531" s="256">
        <v>91080</v>
      </c>
      <c r="H1531" s="256" t="s">
        <v>1212</v>
      </c>
      <c r="I1531" s="256" t="s">
        <v>14</v>
      </c>
      <c r="J1531" s="256" t="s">
        <v>2541</v>
      </c>
      <c r="K1531" s="257" t="s">
        <v>14768</v>
      </c>
      <c r="L1531" s="256" t="s">
        <v>2542</v>
      </c>
    </row>
    <row r="1532" spans="1:12" x14ac:dyDescent="0.25">
      <c r="A1532" s="256" t="s">
        <v>2572</v>
      </c>
      <c r="B1532" s="256" t="s">
        <v>2573</v>
      </c>
      <c r="C1532" s="256" t="s">
        <v>2576</v>
      </c>
      <c r="D1532" s="256" t="s">
        <v>3199</v>
      </c>
      <c r="E1532" s="257" t="s">
        <v>2540</v>
      </c>
      <c r="F1532" s="256" t="s">
        <v>2540</v>
      </c>
      <c r="G1532" s="256">
        <v>91081</v>
      </c>
      <c r="H1532" s="256" t="s">
        <v>1213</v>
      </c>
      <c r="I1532" s="256" t="s">
        <v>14</v>
      </c>
      <c r="J1532" s="256" t="s">
        <v>2541</v>
      </c>
      <c r="K1532" s="257" t="s">
        <v>14769</v>
      </c>
      <c r="L1532" s="256" t="s">
        <v>2542</v>
      </c>
    </row>
    <row r="1533" spans="1:12" x14ac:dyDescent="0.25">
      <c r="A1533" s="256" t="s">
        <v>2572</v>
      </c>
      <c r="B1533" s="256" t="s">
        <v>2573</v>
      </c>
      <c r="C1533" s="256" t="s">
        <v>2576</v>
      </c>
      <c r="D1533" s="256" t="s">
        <v>3199</v>
      </c>
      <c r="E1533" s="257" t="s">
        <v>2540</v>
      </c>
      <c r="F1533" s="256" t="s">
        <v>2540</v>
      </c>
      <c r="G1533" s="256">
        <v>91082</v>
      </c>
      <c r="H1533" s="256" t="s">
        <v>1214</v>
      </c>
      <c r="I1533" s="256" t="s">
        <v>14</v>
      </c>
      <c r="J1533" s="256" t="s">
        <v>2541</v>
      </c>
      <c r="K1533" s="257" t="s">
        <v>7807</v>
      </c>
      <c r="L1533" s="256" t="s">
        <v>2542</v>
      </c>
    </row>
    <row r="1534" spans="1:12" x14ac:dyDescent="0.25">
      <c r="A1534" s="256" t="s">
        <v>2572</v>
      </c>
      <c r="B1534" s="256" t="s">
        <v>2573</v>
      </c>
      <c r="C1534" s="256" t="s">
        <v>2576</v>
      </c>
      <c r="D1534" s="256" t="s">
        <v>3199</v>
      </c>
      <c r="E1534" s="257" t="s">
        <v>2540</v>
      </c>
      <c r="F1534" s="256" t="s">
        <v>2540</v>
      </c>
      <c r="G1534" s="256">
        <v>91083</v>
      </c>
      <c r="H1534" s="256" t="s">
        <v>1215</v>
      </c>
      <c r="I1534" s="256" t="s">
        <v>14</v>
      </c>
      <c r="J1534" s="256" t="s">
        <v>2541</v>
      </c>
      <c r="K1534" s="257" t="s">
        <v>13271</v>
      </c>
      <c r="L1534" s="256" t="s">
        <v>2542</v>
      </c>
    </row>
    <row r="1535" spans="1:12" x14ac:dyDescent="0.25">
      <c r="A1535" s="256" t="s">
        <v>2572</v>
      </c>
      <c r="B1535" s="256" t="s">
        <v>2573</v>
      </c>
      <c r="C1535" s="256" t="s">
        <v>2576</v>
      </c>
      <c r="D1535" s="256" t="s">
        <v>3199</v>
      </c>
      <c r="E1535" s="257" t="s">
        <v>2540</v>
      </c>
      <c r="F1535" s="256" t="s">
        <v>2540</v>
      </c>
      <c r="G1535" s="256">
        <v>91084</v>
      </c>
      <c r="H1535" s="256" t="s">
        <v>1216</v>
      </c>
      <c r="I1535" s="256" t="s">
        <v>14</v>
      </c>
      <c r="J1535" s="256" t="s">
        <v>2541</v>
      </c>
      <c r="K1535" s="257" t="s">
        <v>14770</v>
      </c>
      <c r="L1535" s="256" t="s">
        <v>2542</v>
      </c>
    </row>
    <row r="1536" spans="1:12" x14ac:dyDescent="0.25">
      <c r="A1536" s="256" t="s">
        <v>2572</v>
      </c>
      <c r="B1536" s="256" t="s">
        <v>2573</v>
      </c>
      <c r="C1536" s="256" t="s">
        <v>2576</v>
      </c>
      <c r="D1536" s="256" t="s">
        <v>3199</v>
      </c>
      <c r="E1536" s="257" t="s">
        <v>2540</v>
      </c>
      <c r="F1536" s="256" t="s">
        <v>2540</v>
      </c>
      <c r="G1536" s="256">
        <v>91086</v>
      </c>
      <c r="H1536" s="256" t="s">
        <v>1217</v>
      </c>
      <c r="I1536" s="256" t="s">
        <v>14</v>
      </c>
      <c r="J1536" s="256" t="s">
        <v>2541</v>
      </c>
      <c r="K1536" s="257" t="s">
        <v>14771</v>
      </c>
      <c r="L1536" s="256" t="s">
        <v>2542</v>
      </c>
    </row>
    <row r="1537" spans="1:12" x14ac:dyDescent="0.25">
      <c r="A1537" s="256" t="s">
        <v>2572</v>
      </c>
      <c r="B1537" s="256" t="s">
        <v>2573</v>
      </c>
      <c r="C1537" s="256" t="s">
        <v>2576</v>
      </c>
      <c r="D1537" s="256" t="s">
        <v>3199</v>
      </c>
      <c r="E1537" s="257" t="s">
        <v>2540</v>
      </c>
      <c r="F1537" s="256" t="s">
        <v>2540</v>
      </c>
      <c r="G1537" s="256">
        <v>91087</v>
      </c>
      <c r="H1537" s="256" t="s">
        <v>1218</v>
      </c>
      <c r="I1537" s="256" t="s">
        <v>14</v>
      </c>
      <c r="J1537" s="256" t="s">
        <v>2541</v>
      </c>
      <c r="K1537" s="257" t="s">
        <v>14772</v>
      </c>
      <c r="L1537" s="256" t="s">
        <v>2542</v>
      </c>
    </row>
    <row r="1538" spans="1:12" x14ac:dyDescent="0.25">
      <c r="A1538" s="256" t="s">
        <v>2572</v>
      </c>
      <c r="B1538" s="256" t="s">
        <v>2573</v>
      </c>
      <c r="C1538" s="256" t="s">
        <v>2576</v>
      </c>
      <c r="D1538" s="256" t="s">
        <v>3199</v>
      </c>
      <c r="E1538" s="257" t="s">
        <v>2540</v>
      </c>
      <c r="F1538" s="256" t="s">
        <v>2540</v>
      </c>
      <c r="G1538" s="256">
        <v>91088</v>
      </c>
      <c r="H1538" s="256" t="s">
        <v>1219</v>
      </c>
      <c r="I1538" s="256" t="s">
        <v>14</v>
      </c>
      <c r="J1538" s="256" t="s">
        <v>2541</v>
      </c>
      <c r="K1538" s="257" t="s">
        <v>14773</v>
      </c>
      <c r="L1538" s="256" t="s">
        <v>2542</v>
      </c>
    </row>
    <row r="1539" spans="1:12" x14ac:dyDescent="0.25">
      <c r="A1539" s="256" t="s">
        <v>2572</v>
      </c>
      <c r="B1539" s="256" t="s">
        <v>2573</v>
      </c>
      <c r="C1539" s="256" t="s">
        <v>2576</v>
      </c>
      <c r="D1539" s="256" t="s">
        <v>3199</v>
      </c>
      <c r="E1539" s="257" t="s">
        <v>2540</v>
      </c>
      <c r="F1539" s="256" t="s">
        <v>2540</v>
      </c>
      <c r="G1539" s="256">
        <v>91089</v>
      </c>
      <c r="H1539" s="256" t="s">
        <v>1220</v>
      </c>
      <c r="I1539" s="256" t="s">
        <v>14</v>
      </c>
      <c r="J1539" s="256" t="s">
        <v>2541</v>
      </c>
      <c r="K1539" s="257" t="s">
        <v>14774</v>
      </c>
      <c r="L1539" s="256" t="s">
        <v>2542</v>
      </c>
    </row>
    <row r="1540" spans="1:12" x14ac:dyDescent="0.25">
      <c r="A1540" s="256" t="s">
        <v>2572</v>
      </c>
      <c r="B1540" s="256" t="s">
        <v>2573</v>
      </c>
      <c r="C1540" s="256" t="s">
        <v>2576</v>
      </c>
      <c r="D1540" s="256" t="s">
        <v>3199</v>
      </c>
      <c r="E1540" s="257" t="s">
        <v>2540</v>
      </c>
      <c r="F1540" s="256" t="s">
        <v>2540</v>
      </c>
      <c r="G1540" s="256">
        <v>91090</v>
      </c>
      <c r="H1540" s="256" t="s">
        <v>1221</v>
      </c>
      <c r="I1540" s="256" t="s">
        <v>14</v>
      </c>
      <c r="J1540" s="256" t="s">
        <v>2541</v>
      </c>
      <c r="K1540" s="257" t="s">
        <v>14775</v>
      </c>
      <c r="L1540" s="256" t="s">
        <v>2542</v>
      </c>
    </row>
    <row r="1541" spans="1:12" x14ac:dyDescent="0.25">
      <c r="A1541" s="256" t="s">
        <v>2572</v>
      </c>
      <c r="B1541" s="256" t="s">
        <v>2573</v>
      </c>
      <c r="C1541" s="256" t="s">
        <v>2576</v>
      </c>
      <c r="D1541" s="256" t="s">
        <v>3199</v>
      </c>
      <c r="E1541" s="257" t="s">
        <v>2540</v>
      </c>
      <c r="F1541" s="256" t="s">
        <v>2540</v>
      </c>
      <c r="G1541" s="256">
        <v>91091</v>
      </c>
      <c r="H1541" s="256" t="s">
        <v>1222</v>
      </c>
      <c r="I1541" s="256" t="s">
        <v>14</v>
      </c>
      <c r="J1541" s="256" t="s">
        <v>2541</v>
      </c>
      <c r="K1541" s="257" t="s">
        <v>14776</v>
      </c>
      <c r="L1541" s="256" t="s">
        <v>2542</v>
      </c>
    </row>
    <row r="1542" spans="1:12" x14ac:dyDescent="0.25">
      <c r="A1542" s="256" t="s">
        <v>2572</v>
      </c>
      <c r="B1542" s="256" t="s">
        <v>2573</v>
      </c>
      <c r="C1542" s="256" t="s">
        <v>2576</v>
      </c>
      <c r="D1542" s="256" t="s">
        <v>3199</v>
      </c>
      <c r="E1542" s="257" t="s">
        <v>2540</v>
      </c>
      <c r="F1542" s="256" t="s">
        <v>2540</v>
      </c>
      <c r="G1542" s="256">
        <v>91092</v>
      </c>
      <c r="H1542" s="256" t="s">
        <v>1223</v>
      </c>
      <c r="I1542" s="256" t="s">
        <v>14</v>
      </c>
      <c r="J1542" s="256" t="s">
        <v>2541</v>
      </c>
      <c r="K1542" s="257" t="s">
        <v>14777</v>
      </c>
      <c r="L1542" s="256" t="s">
        <v>2542</v>
      </c>
    </row>
    <row r="1543" spans="1:12" x14ac:dyDescent="0.25">
      <c r="A1543" s="256" t="s">
        <v>2572</v>
      </c>
      <c r="B1543" s="256" t="s">
        <v>2573</v>
      </c>
      <c r="C1543" s="256" t="s">
        <v>2576</v>
      </c>
      <c r="D1543" s="256" t="s">
        <v>3199</v>
      </c>
      <c r="E1543" s="257" t="s">
        <v>2540</v>
      </c>
      <c r="F1543" s="256" t="s">
        <v>2540</v>
      </c>
      <c r="G1543" s="256">
        <v>91093</v>
      </c>
      <c r="H1543" s="256" t="s">
        <v>1224</v>
      </c>
      <c r="I1543" s="256" t="s">
        <v>14</v>
      </c>
      <c r="J1543" s="256" t="s">
        <v>2541</v>
      </c>
      <c r="K1543" s="257" t="s">
        <v>14778</v>
      </c>
      <c r="L1543" s="256" t="s">
        <v>2542</v>
      </c>
    </row>
    <row r="1544" spans="1:12" x14ac:dyDescent="0.25">
      <c r="A1544" s="256" t="s">
        <v>2572</v>
      </c>
      <c r="B1544" s="256" t="s">
        <v>2573</v>
      </c>
      <c r="C1544" s="256" t="s">
        <v>2576</v>
      </c>
      <c r="D1544" s="256" t="s">
        <v>3199</v>
      </c>
      <c r="E1544" s="257" t="s">
        <v>2540</v>
      </c>
      <c r="F1544" s="256" t="s">
        <v>2540</v>
      </c>
      <c r="G1544" s="256">
        <v>91094</v>
      </c>
      <c r="H1544" s="256" t="s">
        <v>1225</v>
      </c>
      <c r="I1544" s="256" t="s">
        <v>14</v>
      </c>
      <c r="J1544" s="256" t="s">
        <v>2541</v>
      </c>
      <c r="K1544" s="257" t="s">
        <v>14779</v>
      </c>
      <c r="L1544" s="256" t="s">
        <v>2542</v>
      </c>
    </row>
    <row r="1545" spans="1:12" x14ac:dyDescent="0.25">
      <c r="A1545" s="256" t="s">
        <v>2572</v>
      </c>
      <c r="B1545" s="256" t="s">
        <v>2573</v>
      </c>
      <c r="C1545" s="256" t="s">
        <v>2576</v>
      </c>
      <c r="D1545" s="256" t="s">
        <v>3199</v>
      </c>
      <c r="E1545" s="257" t="s">
        <v>2540</v>
      </c>
      <c r="F1545" s="256" t="s">
        <v>2540</v>
      </c>
      <c r="G1545" s="256">
        <v>91095</v>
      </c>
      <c r="H1545" s="256" t="s">
        <v>1226</v>
      </c>
      <c r="I1545" s="256" t="s">
        <v>14</v>
      </c>
      <c r="J1545" s="256" t="s">
        <v>2541</v>
      </c>
      <c r="K1545" s="257" t="s">
        <v>14780</v>
      </c>
      <c r="L1545" s="256" t="s">
        <v>2542</v>
      </c>
    </row>
    <row r="1546" spans="1:12" x14ac:dyDescent="0.25">
      <c r="A1546" s="256" t="s">
        <v>2572</v>
      </c>
      <c r="B1546" s="256" t="s">
        <v>2573</v>
      </c>
      <c r="C1546" s="256" t="s">
        <v>2576</v>
      </c>
      <c r="D1546" s="256" t="s">
        <v>3199</v>
      </c>
      <c r="E1546" s="257" t="s">
        <v>2540</v>
      </c>
      <c r="F1546" s="256" t="s">
        <v>2540</v>
      </c>
      <c r="G1546" s="256">
        <v>91096</v>
      </c>
      <c r="H1546" s="256" t="s">
        <v>1227</v>
      </c>
      <c r="I1546" s="256" t="s">
        <v>14</v>
      </c>
      <c r="J1546" s="256" t="s">
        <v>2541</v>
      </c>
      <c r="K1546" s="257" t="s">
        <v>14781</v>
      </c>
      <c r="L1546" s="256" t="s">
        <v>2542</v>
      </c>
    </row>
    <row r="1547" spans="1:12" x14ac:dyDescent="0.25">
      <c r="A1547" s="256" t="s">
        <v>2572</v>
      </c>
      <c r="B1547" s="256" t="s">
        <v>2573</v>
      </c>
      <c r="C1547" s="256" t="s">
        <v>2576</v>
      </c>
      <c r="D1547" s="256" t="s">
        <v>3199</v>
      </c>
      <c r="E1547" s="257" t="s">
        <v>2540</v>
      </c>
      <c r="F1547" s="256" t="s">
        <v>2540</v>
      </c>
      <c r="G1547" s="256">
        <v>91097</v>
      </c>
      <c r="H1547" s="256" t="s">
        <v>1228</v>
      </c>
      <c r="I1547" s="256" t="s">
        <v>14</v>
      </c>
      <c r="J1547" s="256" t="s">
        <v>2541</v>
      </c>
      <c r="K1547" s="257" t="s">
        <v>14782</v>
      </c>
      <c r="L1547" s="256" t="s">
        <v>2542</v>
      </c>
    </row>
    <row r="1548" spans="1:12" x14ac:dyDescent="0.25">
      <c r="A1548" s="256" t="s">
        <v>2572</v>
      </c>
      <c r="B1548" s="256" t="s">
        <v>2573</v>
      </c>
      <c r="C1548" s="256" t="s">
        <v>2576</v>
      </c>
      <c r="D1548" s="256" t="s">
        <v>3199</v>
      </c>
      <c r="E1548" s="257" t="s">
        <v>2540</v>
      </c>
      <c r="F1548" s="256" t="s">
        <v>2540</v>
      </c>
      <c r="G1548" s="256">
        <v>91098</v>
      </c>
      <c r="H1548" s="256" t="s">
        <v>1229</v>
      </c>
      <c r="I1548" s="256" t="s">
        <v>14</v>
      </c>
      <c r="J1548" s="256" t="s">
        <v>2541</v>
      </c>
      <c r="K1548" s="257" t="s">
        <v>14783</v>
      </c>
      <c r="L1548" s="256" t="s">
        <v>2542</v>
      </c>
    </row>
    <row r="1549" spans="1:12" x14ac:dyDescent="0.25">
      <c r="A1549" s="256" t="s">
        <v>2572</v>
      </c>
      <c r="B1549" s="256" t="s">
        <v>2573</v>
      </c>
      <c r="C1549" s="256" t="s">
        <v>2576</v>
      </c>
      <c r="D1549" s="256" t="s">
        <v>3199</v>
      </c>
      <c r="E1549" s="257" t="s">
        <v>2540</v>
      </c>
      <c r="F1549" s="256" t="s">
        <v>2540</v>
      </c>
      <c r="G1549" s="256">
        <v>91099</v>
      </c>
      <c r="H1549" s="256" t="s">
        <v>1230</v>
      </c>
      <c r="I1549" s="256" t="s">
        <v>14</v>
      </c>
      <c r="J1549" s="256" t="s">
        <v>2541</v>
      </c>
      <c r="K1549" s="257" t="s">
        <v>14784</v>
      </c>
      <c r="L1549" s="256" t="s">
        <v>2542</v>
      </c>
    </row>
    <row r="1550" spans="1:12" x14ac:dyDescent="0.25">
      <c r="A1550" s="256" t="s">
        <v>2572</v>
      </c>
      <c r="B1550" s="256" t="s">
        <v>2573</v>
      </c>
      <c r="C1550" s="256" t="s">
        <v>2576</v>
      </c>
      <c r="D1550" s="256" t="s">
        <v>3199</v>
      </c>
      <c r="E1550" s="257" t="s">
        <v>2540</v>
      </c>
      <c r="F1550" s="256" t="s">
        <v>2540</v>
      </c>
      <c r="G1550" s="256">
        <v>91100</v>
      </c>
      <c r="H1550" s="256" t="s">
        <v>1231</v>
      </c>
      <c r="I1550" s="256" t="s">
        <v>14</v>
      </c>
      <c r="J1550" s="256" t="s">
        <v>2541</v>
      </c>
      <c r="K1550" s="257" t="s">
        <v>14785</v>
      </c>
      <c r="L1550" s="256" t="s">
        <v>2542</v>
      </c>
    </row>
    <row r="1551" spans="1:12" x14ac:dyDescent="0.25">
      <c r="A1551" s="256" t="s">
        <v>2572</v>
      </c>
      <c r="B1551" s="256" t="s">
        <v>2573</v>
      </c>
      <c r="C1551" s="256" t="s">
        <v>2576</v>
      </c>
      <c r="D1551" s="256" t="s">
        <v>3199</v>
      </c>
      <c r="E1551" s="257" t="s">
        <v>2540</v>
      </c>
      <c r="F1551" s="256" t="s">
        <v>2540</v>
      </c>
      <c r="G1551" s="256">
        <v>91101</v>
      </c>
      <c r="H1551" s="256" t="s">
        <v>1232</v>
      </c>
      <c r="I1551" s="256" t="s">
        <v>14</v>
      </c>
      <c r="J1551" s="256" t="s">
        <v>2541</v>
      </c>
      <c r="K1551" s="257" t="s">
        <v>14786</v>
      </c>
      <c r="L1551" s="256" t="s">
        <v>2542</v>
      </c>
    </row>
    <row r="1552" spans="1:12" x14ac:dyDescent="0.25">
      <c r="A1552" s="256" t="s">
        <v>2572</v>
      </c>
      <c r="B1552" s="256" t="s">
        <v>2573</v>
      </c>
      <c r="C1552" s="256" t="s">
        <v>2576</v>
      </c>
      <c r="D1552" s="256" t="s">
        <v>3199</v>
      </c>
      <c r="E1552" s="257" t="s">
        <v>2540</v>
      </c>
      <c r="F1552" s="256" t="s">
        <v>2540</v>
      </c>
      <c r="G1552" s="256">
        <v>93952</v>
      </c>
      <c r="H1552" s="256" t="s">
        <v>1233</v>
      </c>
      <c r="I1552" s="256" t="s">
        <v>7</v>
      </c>
      <c r="J1552" s="256" t="s">
        <v>2541</v>
      </c>
      <c r="K1552" s="257" t="s">
        <v>13667</v>
      </c>
      <c r="L1552" s="256" t="s">
        <v>2542</v>
      </c>
    </row>
    <row r="1553" spans="1:12" x14ac:dyDescent="0.25">
      <c r="A1553" s="256" t="s">
        <v>2572</v>
      </c>
      <c r="B1553" s="256" t="s">
        <v>2573</v>
      </c>
      <c r="C1553" s="256" t="s">
        <v>2576</v>
      </c>
      <c r="D1553" s="256" t="s">
        <v>3199</v>
      </c>
      <c r="E1553" s="257" t="s">
        <v>2540</v>
      </c>
      <c r="F1553" s="256" t="s">
        <v>2540</v>
      </c>
      <c r="G1553" s="256">
        <v>93953</v>
      </c>
      <c r="H1553" s="256" t="s">
        <v>1234</v>
      </c>
      <c r="I1553" s="256" t="s">
        <v>7</v>
      </c>
      <c r="J1553" s="256" t="s">
        <v>2541</v>
      </c>
      <c r="K1553" s="257" t="s">
        <v>14787</v>
      </c>
      <c r="L1553" s="256" t="s">
        <v>2542</v>
      </c>
    </row>
    <row r="1554" spans="1:12" x14ac:dyDescent="0.25">
      <c r="A1554" s="256" t="s">
        <v>2572</v>
      </c>
      <c r="B1554" s="256" t="s">
        <v>2573</v>
      </c>
      <c r="C1554" s="256" t="s">
        <v>2576</v>
      </c>
      <c r="D1554" s="256" t="s">
        <v>3199</v>
      </c>
      <c r="E1554" s="257" t="s">
        <v>2540</v>
      </c>
      <c r="F1554" s="256" t="s">
        <v>2540</v>
      </c>
      <c r="G1554" s="256">
        <v>93954</v>
      </c>
      <c r="H1554" s="256" t="s">
        <v>1235</v>
      </c>
      <c r="I1554" s="256" t="s">
        <v>7</v>
      </c>
      <c r="J1554" s="256" t="s">
        <v>2541</v>
      </c>
      <c r="K1554" s="257" t="s">
        <v>14788</v>
      </c>
      <c r="L1554" s="256" t="s">
        <v>2542</v>
      </c>
    </row>
    <row r="1555" spans="1:12" x14ac:dyDescent="0.25">
      <c r="A1555" s="256" t="s">
        <v>2572</v>
      </c>
      <c r="B1555" s="256" t="s">
        <v>2573</v>
      </c>
      <c r="C1555" s="256" t="s">
        <v>2576</v>
      </c>
      <c r="D1555" s="256" t="s">
        <v>3199</v>
      </c>
      <c r="E1555" s="257" t="s">
        <v>2540</v>
      </c>
      <c r="F1555" s="256" t="s">
        <v>2540</v>
      </c>
      <c r="G1555" s="256">
        <v>93955</v>
      </c>
      <c r="H1555" s="256" t="s">
        <v>1236</v>
      </c>
      <c r="I1555" s="256" t="s">
        <v>7</v>
      </c>
      <c r="J1555" s="256" t="s">
        <v>2541</v>
      </c>
      <c r="K1555" s="257" t="s">
        <v>14789</v>
      </c>
      <c r="L1555" s="256" t="s">
        <v>2542</v>
      </c>
    </row>
    <row r="1556" spans="1:12" x14ac:dyDescent="0.25">
      <c r="A1556" s="256" t="s">
        <v>2572</v>
      </c>
      <c r="B1556" s="256" t="s">
        <v>2573</v>
      </c>
      <c r="C1556" s="256" t="s">
        <v>2576</v>
      </c>
      <c r="D1556" s="256" t="s">
        <v>3199</v>
      </c>
      <c r="E1556" s="257" t="s">
        <v>2540</v>
      </c>
      <c r="F1556" s="256" t="s">
        <v>2540</v>
      </c>
      <c r="G1556" s="256">
        <v>93956</v>
      </c>
      <c r="H1556" s="256" t="s">
        <v>1237</v>
      </c>
      <c r="I1556" s="256" t="s">
        <v>7</v>
      </c>
      <c r="J1556" s="256" t="s">
        <v>2541</v>
      </c>
      <c r="K1556" s="257" t="s">
        <v>14790</v>
      </c>
      <c r="L1556" s="256" t="s">
        <v>2542</v>
      </c>
    </row>
    <row r="1557" spans="1:12" x14ac:dyDescent="0.25">
      <c r="A1557" s="256" t="s">
        <v>2572</v>
      </c>
      <c r="B1557" s="256" t="s">
        <v>2573</v>
      </c>
      <c r="C1557" s="256" t="s">
        <v>2576</v>
      </c>
      <c r="D1557" s="256" t="s">
        <v>3199</v>
      </c>
      <c r="E1557" s="257" t="s">
        <v>2540</v>
      </c>
      <c r="F1557" s="256" t="s">
        <v>2540</v>
      </c>
      <c r="G1557" s="256">
        <v>93957</v>
      </c>
      <c r="H1557" s="256" t="s">
        <v>1238</v>
      </c>
      <c r="I1557" s="256" t="s">
        <v>7</v>
      </c>
      <c r="J1557" s="256" t="s">
        <v>2541</v>
      </c>
      <c r="K1557" s="257" t="s">
        <v>14791</v>
      </c>
      <c r="L1557" s="256" t="s">
        <v>2542</v>
      </c>
    </row>
    <row r="1558" spans="1:12" x14ac:dyDescent="0.25">
      <c r="A1558" s="256" t="s">
        <v>2572</v>
      </c>
      <c r="B1558" s="256" t="s">
        <v>2573</v>
      </c>
      <c r="C1558" s="256" t="s">
        <v>2576</v>
      </c>
      <c r="D1558" s="256" t="s">
        <v>3199</v>
      </c>
      <c r="E1558" s="257" t="s">
        <v>2540</v>
      </c>
      <c r="F1558" s="256" t="s">
        <v>2540</v>
      </c>
      <c r="G1558" s="256">
        <v>93958</v>
      </c>
      <c r="H1558" s="256" t="s">
        <v>1239</v>
      </c>
      <c r="I1558" s="256" t="s">
        <v>7</v>
      </c>
      <c r="J1558" s="256" t="s">
        <v>2541</v>
      </c>
      <c r="K1558" s="257" t="s">
        <v>14792</v>
      </c>
      <c r="L1558" s="256" t="s">
        <v>2542</v>
      </c>
    </row>
    <row r="1559" spans="1:12" x14ac:dyDescent="0.25">
      <c r="A1559" s="256" t="s">
        <v>2572</v>
      </c>
      <c r="B1559" s="256" t="s">
        <v>2573</v>
      </c>
      <c r="C1559" s="256" t="s">
        <v>2576</v>
      </c>
      <c r="D1559" s="256" t="s">
        <v>3199</v>
      </c>
      <c r="E1559" s="257" t="s">
        <v>2540</v>
      </c>
      <c r="F1559" s="256" t="s">
        <v>2540</v>
      </c>
      <c r="G1559" s="256">
        <v>93959</v>
      </c>
      <c r="H1559" s="256" t="s">
        <v>1240</v>
      </c>
      <c r="I1559" s="256" t="s">
        <v>7</v>
      </c>
      <c r="J1559" s="256" t="s">
        <v>2541</v>
      </c>
      <c r="K1559" s="257" t="s">
        <v>14793</v>
      </c>
      <c r="L1559" s="256" t="s">
        <v>2542</v>
      </c>
    </row>
    <row r="1560" spans="1:12" x14ac:dyDescent="0.25">
      <c r="A1560" s="256" t="s">
        <v>2572</v>
      </c>
      <c r="B1560" s="256" t="s">
        <v>2573</v>
      </c>
      <c r="C1560" s="256" t="s">
        <v>2576</v>
      </c>
      <c r="D1560" s="256" t="s">
        <v>3199</v>
      </c>
      <c r="E1560" s="257" t="s">
        <v>2540</v>
      </c>
      <c r="F1560" s="256" t="s">
        <v>2540</v>
      </c>
      <c r="G1560" s="256">
        <v>93960</v>
      </c>
      <c r="H1560" s="256" t="s">
        <v>1241</v>
      </c>
      <c r="I1560" s="256" t="s">
        <v>7</v>
      </c>
      <c r="J1560" s="256" t="s">
        <v>2541</v>
      </c>
      <c r="K1560" s="257" t="s">
        <v>14794</v>
      </c>
      <c r="L1560" s="256" t="s">
        <v>2542</v>
      </c>
    </row>
    <row r="1561" spans="1:12" x14ac:dyDescent="0.25">
      <c r="A1561" s="256" t="s">
        <v>2572</v>
      </c>
      <c r="B1561" s="256" t="s">
        <v>2573</v>
      </c>
      <c r="C1561" s="256" t="s">
        <v>2576</v>
      </c>
      <c r="D1561" s="256" t="s">
        <v>3199</v>
      </c>
      <c r="E1561" s="257" t="s">
        <v>2540</v>
      </c>
      <c r="F1561" s="256" t="s">
        <v>2540</v>
      </c>
      <c r="G1561" s="256">
        <v>93961</v>
      </c>
      <c r="H1561" s="256" t="s">
        <v>1242</v>
      </c>
      <c r="I1561" s="256" t="s">
        <v>7</v>
      </c>
      <c r="J1561" s="256" t="s">
        <v>2541</v>
      </c>
      <c r="K1561" s="257" t="s">
        <v>14795</v>
      </c>
      <c r="L1561" s="256" t="s">
        <v>2542</v>
      </c>
    </row>
    <row r="1562" spans="1:12" x14ac:dyDescent="0.25">
      <c r="A1562" s="256" t="s">
        <v>2572</v>
      </c>
      <c r="B1562" s="256" t="s">
        <v>2573</v>
      </c>
      <c r="C1562" s="256" t="s">
        <v>2576</v>
      </c>
      <c r="D1562" s="256" t="s">
        <v>3199</v>
      </c>
      <c r="E1562" s="257" t="s">
        <v>2540</v>
      </c>
      <c r="F1562" s="256" t="s">
        <v>2540</v>
      </c>
      <c r="G1562" s="256">
        <v>93962</v>
      </c>
      <c r="H1562" s="256" t="s">
        <v>1243</v>
      </c>
      <c r="I1562" s="256" t="s">
        <v>7</v>
      </c>
      <c r="J1562" s="256" t="s">
        <v>2541</v>
      </c>
      <c r="K1562" s="257" t="s">
        <v>14796</v>
      </c>
      <c r="L1562" s="256" t="s">
        <v>2542</v>
      </c>
    </row>
    <row r="1563" spans="1:12" x14ac:dyDescent="0.25">
      <c r="A1563" s="256" t="s">
        <v>2572</v>
      </c>
      <c r="B1563" s="256" t="s">
        <v>2573</v>
      </c>
      <c r="C1563" s="256" t="s">
        <v>2576</v>
      </c>
      <c r="D1563" s="256" t="s">
        <v>3199</v>
      </c>
      <c r="E1563" s="257" t="s">
        <v>2540</v>
      </c>
      <c r="F1563" s="256" t="s">
        <v>2540</v>
      </c>
      <c r="G1563" s="256">
        <v>93963</v>
      </c>
      <c r="H1563" s="256" t="s">
        <v>1244</v>
      </c>
      <c r="I1563" s="256" t="s">
        <v>7</v>
      </c>
      <c r="J1563" s="256" t="s">
        <v>2541</v>
      </c>
      <c r="K1563" s="257" t="s">
        <v>14797</v>
      </c>
      <c r="L1563" s="256" t="s">
        <v>2542</v>
      </c>
    </row>
    <row r="1564" spans="1:12" x14ac:dyDescent="0.25">
      <c r="A1564" s="256" t="s">
        <v>2572</v>
      </c>
      <c r="B1564" s="256" t="s">
        <v>2573</v>
      </c>
      <c r="C1564" s="256" t="s">
        <v>2576</v>
      </c>
      <c r="D1564" s="256" t="s">
        <v>3199</v>
      </c>
      <c r="E1564" s="257" t="s">
        <v>2540</v>
      </c>
      <c r="F1564" s="256" t="s">
        <v>2540</v>
      </c>
      <c r="G1564" s="256">
        <v>93964</v>
      </c>
      <c r="H1564" s="256" t="s">
        <v>1245</v>
      </c>
      <c r="I1564" s="256" t="s">
        <v>7</v>
      </c>
      <c r="J1564" s="256" t="s">
        <v>2541</v>
      </c>
      <c r="K1564" s="257" t="s">
        <v>13268</v>
      </c>
      <c r="L1564" s="256" t="s">
        <v>2542</v>
      </c>
    </row>
    <row r="1565" spans="1:12" x14ac:dyDescent="0.25">
      <c r="A1565" s="256" t="s">
        <v>2572</v>
      </c>
      <c r="B1565" s="256" t="s">
        <v>2573</v>
      </c>
      <c r="C1565" s="256" t="s">
        <v>2576</v>
      </c>
      <c r="D1565" s="256" t="s">
        <v>3199</v>
      </c>
      <c r="E1565" s="257" t="s">
        <v>2540</v>
      </c>
      <c r="F1565" s="256" t="s">
        <v>2540</v>
      </c>
      <c r="G1565" s="256">
        <v>93965</v>
      </c>
      <c r="H1565" s="256" t="s">
        <v>1246</v>
      </c>
      <c r="I1565" s="256" t="s">
        <v>7</v>
      </c>
      <c r="J1565" s="256" t="s">
        <v>2541</v>
      </c>
      <c r="K1565" s="257" t="s">
        <v>14798</v>
      </c>
      <c r="L1565" s="256" t="s">
        <v>2542</v>
      </c>
    </row>
    <row r="1566" spans="1:12" x14ac:dyDescent="0.25">
      <c r="A1566" s="256" t="s">
        <v>2572</v>
      </c>
      <c r="B1566" s="256" t="s">
        <v>2573</v>
      </c>
      <c r="C1566" s="256" t="s">
        <v>2576</v>
      </c>
      <c r="D1566" s="256" t="s">
        <v>3199</v>
      </c>
      <c r="E1566" s="257" t="s">
        <v>2540</v>
      </c>
      <c r="F1566" s="256" t="s">
        <v>2540</v>
      </c>
      <c r="G1566" s="256">
        <v>93966</v>
      </c>
      <c r="H1566" s="256" t="s">
        <v>1247</v>
      </c>
      <c r="I1566" s="256" t="s">
        <v>7</v>
      </c>
      <c r="J1566" s="256" t="s">
        <v>2541</v>
      </c>
      <c r="K1566" s="257" t="s">
        <v>14799</v>
      </c>
      <c r="L1566" s="256" t="s">
        <v>2542</v>
      </c>
    </row>
    <row r="1567" spans="1:12" x14ac:dyDescent="0.25">
      <c r="A1567" s="256" t="s">
        <v>2572</v>
      </c>
      <c r="B1567" s="256" t="s">
        <v>2573</v>
      </c>
      <c r="C1567" s="256" t="s">
        <v>2576</v>
      </c>
      <c r="D1567" s="256" t="s">
        <v>3199</v>
      </c>
      <c r="E1567" s="257" t="s">
        <v>2540</v>
      </c>
      <c r="F1567" s="256" t="s">
        <v>2540</v>
      </c>
      <c r="G1567" s="256">
        <v>93967</v>
      </c>
      <c r="H1567" s="256" t="s">
        <v>1248</v>
      </c>
      <c r="I1567" s="256" t="s">
        <v>7</v>
      </c>
      <c r="J1567" s="256" t="s">
        <v>2541</v>
      </c>
      <c r="K1567" s="257" t="s">
        <v>14800</v>
      </c>
      <c r="L1567" s="256" t="s">
        <v>2542</v>
      </c>
    </row>
    <row r="1568" spans="1:12" x14ac:dyDescent="0.25">
      <c r="A1568" s="256" t="s">
        <v>2572</v>
      </c>
      <c r="B1568" s="256" t="s">
        <v>2573</v>
      </c>
      <c r="C1568" s="256" t="s">
        <v>2576</v>
      </c>
      <c r="D1568" s="256" t="s">
        <v>3199</v>
      </c>
      <c r="E1568" s="257" t="s">
        <v>2540</v>
      </c>
      <c r="F1568" s="256" t="s">
        <v>2540</v>
      </c>
      <c r="G1568" s="256">
        <v>93968</v>
      </c>
      <c r="H1568" s="256" t="s">
        <v>1249</v>
      </c>
      <c r="I1568" s="256" t="s">
        <v>7</v>
      </c>
      <c r="J1568" s="256" t="s">
        <v>2541</v>
      </c>
      <c r="K1568" s="257" t="s">
        <v>14801</v>
      </c>
      <c r="L1568" s="256" t="s">
        <v>2542</v>
      </c>
    </row>
    <row r="1569" spans="1:12" x14ac:dyDescent="0.25">
      <c r="A1569" s="256" t="s">
        <v>2572</v>
      </c>
      <c r="B1569" s="256" t="s">
        <v>2573</v>
      </c>
      <c r="C1569" s="256" t="s">
        <v>2576</v>
      </c>
      <c r="D1569" s="256" t="s">
        <v>3199</v>
      </c>
      <c r="E1569" s="257" t="s">
        <v>2540</v>
      </c>
      <c r="F1569" s="256" t="s">
        <v>2540</v>
      </c>
      <c r="G1569" s="256">
        <v>93969</v>
      </c>
      <c r="H1569" s="256" t="s">
        <v>1250</v>
      </c>
      <c r="I1569" s="256" t="s">
        <v>7</v>
      </c>
      <c r="J1569" s="256" t="s">
        <v>2541</v>
      </c>
      <c r="K1569" s="257" t="s">
        <v>14802</v>
      </c>
      <c r="L1569" s="256" t="s">
        <v>2542</v>
      </c>
    </row>
    <row r="1570" spans="1:12" x14ac:dyDescent="0.25">
      <c r="A1570" s="256" t="s">
        <v>2572</v>
      </c>
      <c r="B1570" s="256" t="s">
        <v>2573</v>
      </c>
      <c r="C1570" s="256" t="s">
        <v>2576</v>
      </c>
      <c r="D1570" s="256" t="s">
        <v>3199</v>
      </c>
      <c r="E1570" s="257" t="s">
        <v>2540</v>
      </c>
      <c r="F1570" s="256" t="s">
        <v>2540</v>
      </c>
      <c r="G1570" s="256">
        <v>93970</v>
      </c>
      <c r="H1570" s="256" t="s">
        <v>1251</v>
      </c>
      <c r="I1570" s="256" t="s">
        <v>7</v>
      </c>
      <c r="J1570" s="256" t="s">
        <v>2541</v>
      </c>
      <c r="K1570" s="257" t="s">
        <v>14803</v>
      </c>
      <c r="L1570" s="256" t="s">
        <v>2542</v>
      </c>
    </row>
    <row r="1571" spans="1:12" x14ac:dyDescent="0.25">
      <c r="A1571" s="256" t="s">
        <v>2572</v>
      </c>
      <c r="B1571" s="256" t="s">
        <v>2573</v>
      </c>
      <c r="C1571" s="256" t="s">
        <v>2576</v>
      </c>
      <c r="D1571" s="256" t="s">
        <v>3199</v>
      </c>
      <c r="E1571" s="257" t="s">
        <v>2540</v>
      </c>
      <c r="F1571" s="256" t="s">
        <v>2540</v>
      </c>
      <c r="G1571" s="256">
        <v>93971</v>
      </c>
      <c r="H1571" s="256" t="s">
        <v>1252</v>
      </c>
      <c r="I1571" s="256" t="s">
        <v>7</v>
      </c>
      <c r="J1571" s="256" t="s">
        <v>2541</v>
      </c>
      <c r="K1571" s="257" t="s">
        <v>14804</v>
      </c>
      <c r="L1571" s="256" t="s">
        <v>2542</v>
      </c>
    </row>
    <row r="1572" spans="1:12" x14ac:dyDescent="0.25">
      <c r="A1572" s="256" t="s">
        <v>2572</v>
      </c>
      <c r="B1572" s="256" t="s">
        <v>2573</v>
      </c>
      <c r="C1572" s="256" t="s">
        <v>2576</v>
      </c>
      <c r="D1572" s="256" t="s">
        <v>3199</v>
      </c>
      <c r="E1572" s="257" t="s">
        <v>2540</v>
      </c>
      <c r="F1572" s="256" t="s">
        <v>2540</v>
      </c>
      <c r="G1572" s="256">
        <v>95108</v>
      </c>
      <c r="H1572" s="256" t="s">
        <v>1253</v>
      </c>
      <c r="I1572" s="256" t="s">
        <v>12</v>
      </c>
      <c r="J1572" s="256" t="s">
        <v>2545</v>
      </c>
      <c r="K1572" s="257" t="s">
        <v>5063</v>
      </c>
      <c r="L1572" s="256" t="s">
        <v>2542</v>
      </c>
    </row>
    <row r="1573" spans="1:12" x14ac:dyDescent="0.25">
      <c r="A1573" s="256" t="s">
        <v>2572</v>
      </c>
      <c r="B1573" s="256" t="s">
        <v>2573</v>
      </c>
      <c r="C1573" s="256" t="s">
        <v>2576</v>
      </c>
      <c r="D1573" s="256" t="s">
        <v>3199</v>
      </c>
      <c r="E1573" s="257" t="s">
        <v>2540</v>
      </c>
      <c r="F1573" s="256" t="s">
        <v>2540</v>
      </c>
      <c r="G1573" s="256">
        <v>100332</v>
      </c>
      <c r="H1573" s="256" t="s">
        <v>1254</v>
      </c>
      <c r="I1573" s="256" t="s">
        <v>14</v>
      </c>
      <c r="J1573" s="256" t="s">
        <v>2541</v>
      </c>
      <c r="K1573" s="257" t="s">
        <v>14805</v>
      </c>
      <c r="L1573" s="256" t="s">
        <v>2542</v>
      </c>
    </row>
    <row r="1574" spans="1:12" x14ac:dyDescent="0.25">
      <c r="A1574" s="256" t="s">
        <v>2572</v>
      </c>
      <c r="B1574" s="256" t="s">
        <v>2573</v>
      </c>
      <c r="C1574" s="256" t="s">
        <v>2576</v>
      </c>
      <c r="D1574" s="256" t="s">
        <v>3199</v>
      </c>
      <c r="E1574" s="257" t="s">
        <v>2540</v>
      </c>
      <c r="F1574" s="256" t="s">
        <v>2540</v>
      </c>
      <c r="G1574" s="256">
        <v>100333</v>
      </c>
      <c r="H1574" s="256" t="s">
        <v>1255</v>
      </c>
      <c r="I1574" s="256" t="s">
        <v>14</v>
      </c>
      <c r="J1574" s="256" t="s">
        <v>2541</v>
      </c>
      <c r="K1574" s="257" t="s">
        <v>14806</v>
      </c>
      <c r="L1574" s="256" t="s">
        <v>2542</v>
      </c>
    </row>
    <row r="1575" spans="1:12" x14ac:dyDescent="0.25">
      <c r="A1575" s="256" t="s">
        <v>2572</v>
      </c>
      <c r="B1575" s="256" t="s">
        <v>2573</v>
      </c>
      <c r="C1575" s="256" t="s">
        <v>2576</v>
      </c>
      <c r="D1575" s="256" t="s">
        <v>3199</v>
      </c>
      <c r="E1575" s="257" t="s">
        <v>2540</v>
      </c>
      <c r="F1575" s="256" t="s">
        <v>2540</v>
      </c>
      <c r="G1575" s="256">
        <v>100334</v>
      </c>
      <c r="H1575" s="256" t="s">
        <v>1256</v>
      </c>
      <c r="I1575" s="256" t="s">
        <v>14</v>
      </c>
      <c r="J1575" s="256" t="s">
        <v>2541</v>
      </c>
      <c r="K1575" s="257" t="s">
        <v>14807</v>
      </c>
      <c r="L1575" s="256" t="s">
        <v>2542</v>
      </c>
    </row>
    <row r="1576" spans="1:12" x14ac:dyDescent="0.25">
      <c r="A1576" s="256" t="s">
        <v>2572</v>
      </c>
      <c r="B1576" s="256" t="s">
        <v>2573</v>
      </c>
      <c r="C1576" s="256" t="s">
        <v>2576</v>
      </c>
      <c r="D1576" s="256" t="s">
        <v>3199</v>
      </c>
      <c r="E1576" s="257" t="s">
        <v>2540</v>
      </c>
      <c r="F1576" s="256" t="s">
        <v>2540</v>
      </c>
      <c r="G1576" s="256">
        <v>100335</v>
      </c>
      <c r="H1576" s="256" t="s">
        <v>1257</v>
      </c>
      <c r="I1576" s="256" t="s">
        <v>14</v>
      </c>
      <c r="J1576" s="256" t="s">
        <v>2541</v>
      </c>
      <c r="K1576" s="257" t="s">
        <v>14808</v>
      </c>
      <c r="L1576" s="256" t="s">
        <v>2542</v>
      </c>
    </row>
    <row r="1577" spans="1:12" x14ac:dyDescent="0.25">
      <c r="A1577" s="256" t="s">
        <v>2572</v>
      </c>
      <c r="B1577" s="256" t="s">
        <v>2573</v>
      </c>
      <c r="C1577" s="256" t="s">
        <v>2576</v>
      </c>
      <c r="D1577" s="256" t="s">
        <v>3199</v>
      </c>
      <c r="E1577" s="257" t="s">
        <v>2540</v>
      </c>
      <c r="F1577" s="256" t="s">
        <v>2540</v>
      </c>
      <c r="G1577" s="256">
        <v>100341</v>
      </c>
      <c r="H1577" s="256" t="s">
        <v>1258</v>
      </c>
      <c r="I1577" s="256" t="s">
        <v>14</v>
      </c>
      <c r="J1577" s="256" t="s">
        <v>2545</v>
      </c>
      <c r="K1577" s="257" t="s">
        <v>14809</v>
      </c>
      <c r="L1577" s="256" t="s">
        <v>2542</v>
      </c>
    </row>
    <row r="1578" spans="1:12" x14ac:dyDescent="0.25">
      <c r="A1578" s="256" t="s">
        <v>2572</v>
      </c>
      <c r="B1578" s="256" t="s">
        <v>2573</v>
      </c>
      <c r="C1578" s="256" t="s">
        <v>2576</v>
      </c>
      <c r="D1578" s="256" t="s">
        <v>3199</v>
      </c>
      <c r="E1578" s="257" t="s">
        <v>2540</v>
      </c>
      <c r="F1578" s="256" t="s">
        <v>2540</v>
      </c>
      <c r="G1578" s="256">
        <v>100342</v>
      </c>
      <c r="H1578" s="256" t="s">
        <v>1259</v>
      </c>
      <c r="I1578" s="256" t="s">
        <v>159</v>
      </c>
      <c r="J1578" s="256" t="s">
        <v>2541</v>
      </c>
      <c r="K1578" s="257" t="s">
        <v>13859</v>
      </c>
      <c r="L1578" s="256" t="s">
        <v>2542</v>
      </c>
    </row>
    <row r="1579" spans="1:12" x14ac:dyDescent="0.25">
      <c r="A1579" s="256" t="s">
        <v>2572</v>
      </c>
      <c r="B1579" s="256" t="s">
        <v>2573</v>
      </c>
      <c r="C1579" s="256" t="s">
        <v>2576</v>
      </c>
      <c r="D1579" s="256" t="s">
        <v>3199</v>
      </c>
      <c r="E1579" s="257" t="s">
        <v>2540</v>
      </c>
      <c r="F1579" s="256" t="s">
        <v>2540</v>
      </c>
      <c r="G1579" s="256">
        <v>100343</v>
      </c>
      <c r="H1579" s="256" t="s">
        <v>1260</v>
      </c>
      <c r="I1579" s="256" t="s">
        <v>159</v>
      </c>
      <c r="J1579" s="256" t="s">
        <v>2541</v>
      </c>
      <c r="K1579" s="257" t="s">
        <v>4985</v>
      </c>
      <c r="L1579" s="256" t="s">
        <v>2542</v>
      </c>
    </row>
    <row r="1580" spans="1:12" x14ac:dyDescent="0.25">
      <c r="A1580" s="256" t="s">
        <v>2572</v>
      </c>
      <c r="B1580" s="256" t="s">
        <v>2573</v>
      </c>
      <c r="C1580" s="256" t="s">
        <v>2576</v>
      </c>
      <c r="D1580" s="256" t="s">
        <v>3199</v>
      </c>
      <c r="E1580" s="257" t="s">
        <v>2540</v>
      </c>
      <c r="F1580" s="256" t="s">
        <v>2540</v>
      </c>
      <c r="G1580" s="256">
        <v>100344</v>
      </c>
      <c r="H1580" s="256" t="s">
        <v>1261</v>
      </c>
      <c r="I1580" s="256" t="s">
        <v>159</v>
      </c>
      <c r="J1580" s="256" t="s">
        <v>2541</v>
      </c>
      <c r="K1580" s="257" t="s">
        <v>14810</v>
      </c>
      <c r="L1580" s="256" t="s">
        <v>2542</v>
      </c>
    </row>
    <row r="1581" spans="1:12" x14ac:dyDescent="0.25">
      <c r="A1581" s="256" t="s">
        <v>2572</v>
      </c>
      <c r="B1581" s="256" t="s">
        <v>2573</v>
      </c>
      <c r="C1581" s="256" t="s">
        <v>2576</v>
      </c>
      <c r="D1581" s="256" t="s">
        <v>3199</v>
      </c>
      <c r="E1581" s="257" t="s">
        <v>2540</v>
      </c>
      <c r="F1581" s="256" t="s">
        <v>2540</v>
      </c>
      <c r="G1581" s="256">
        <v>100345</v>
      </c>
      <c r="H1581" s="256" t="s">
        <v>1262</v>
      </c>
      <c r="I1581" s="256" t="s">
        <v>159</v>
      </c>
      <c r="J1581" s="256" t="s">
        <v>2541</v>
      </c>
      <c r="K1581" s="257" t="s">
        <v>13328</v>
      </c>
      <c r="L1581" s="256" t="s">
        <v>2542</v>
      </c>
    </row>
    <row r="1582" spans="1:12" x14ac:dyDescent="0.25">
      <c r="A1582" s="256" t="s">
        <v>2572</v>
      </c>
      <c r="B1582" s="256" t="s">
        <v>2573</v>
      </c>
      <c r="C1582" s="256" t="s">
        <v>2576</v>
      </c>
      <c r="D1582" s="256" t="s">
        <v>3199</v>
      </c>
      <c r="E1582" s="257" t="s">
        <v>2540</v>
      </c>
      <c r="F1582" s="256" t="s">
        <v>2540</v>
      </c>
      <c r="G1582" s="256">
        <v>100346</v>
      </c>
      <c r="H1582" s="256" t="s">
        <v>1263</v>
      </c>
      <c r="I1582" s="256" t="s">
        <v>159</v>
      </c>
      <c r="J1582" s="256" t="s">
        <v>2541</v>
      </c>
      <c r="K1582" s="257" t="s">
        <v>14811</v>
      </c>
      <c r="L1582" s="256" t="s">
        <v>2542</v>
      </c>
    </row>
    <row r="1583" spans="1:12" x14ac:dyDescent="0.25">
      <c r="A1583" s="256" t="s">
        <v>2572</v>
      </c>
      <c r="B1583" s="256" t="s">
        <v>2573</v>
      </c>
      <c r="C1583" s="256" t="s">
        <v>2576</v>
      </c>
      <c r="D1583" s="256" t="s">
        <v>3199</v>
      </c>
      <c r="E1583" s="257" t="s">
        <v>2540</v>
      </c>
      <c r="F1583" s="256" t="s">
        <v>2540</v>
      </c>
      <c r="G1583" s="256">
        <v>100347</v>
      </c>
      <c r="H1583" s="256" t="s">
        <v>1264</v>
      </c>
      <c r="I1583" s="256" t="s">
        <v>159</v>
      </c>
      <c r="J1583" s="256" t="s">
        <v>2541</v>
      </c>
      <c r="K1583" s="257" t="s">
        <v>13977</v>
      </c>
      <c r="L1583" s="256" t="s">
        <v>2542</v>
      </c>
    </row>
    <row r="1584" spans="1:12" x14ac:dyDescent="0.25">
      <c r="A1584" s="256" t="s">
        <v>2572</v>
      </c>
      <c r="B1584" s="256" t="s">
        <v>2573</v>
      </c>
      <c r="C1584" s="256" t="s">
        <v>2576</v>
      </c>
      <c r="D1584" s="256" t="s">
        <v>3199</v>
      </c>
      <c r="E1584" s="257" t="s">
        <v>2540</v>
      </c>
      <c r="F1584" s="256" t="s">
        <v>2540</v>
      </c>
      <c r="G1584" s="256">
        <v>100348</v>
      </c>
      <c r="H1584" s="256" t="s">
        <v>1265</v>
      </c>
      <c r="I1584" s="256" t="s">
        <v>159</v>
      </c>
      <c r="J1584" s="256" t="s">
        <v>2541</v>
      </c>
      <c r="K1584" s="257" t="s">
        <v>13691</v>
      </c>
      <c r="L1584" s="256" t="s">
        <v>2542</v>
      </c>
    </row>
    <row r="1585" spans="1:12" x14ac:dyDescent="0.25">
      <c r="A1585" s="256" t="s">
        <v>2572</v>
      </c>
      <c r="B1585" s="256" t="s">
        <v>2573</v>
      </c>
      <c r="C1585" s="256" t="s">
        <v>2576</v>
      </c>
      <c r="D1585" s="256" t="s">
        <v>3199</v>
      </c>
      <c r="E1585" s="257" t="s">
        <v>2540</v>
      </c>
      <c r="F1585" s="256" t="s">
        <v>2540</v>
      </c>
      <c r="G1585" s="256">
        <v>100349</v>
      </c>
      <c r="H1585" s="256" t="s">
        <v>1266</v>
      </c>
      <c r="I1585" s="256" t="s">
        <v>16</v>
      </c>
      <c r="J1585" s="256" t="s">
        <v>2541</v>
      </c>
      <c r="K1585" s="257" t="s">
        <v>14812</v>
      </c>
      <c r="L1585" s="256" t="s">
        <v>2542</v>
      </c>
    </row>
    <row r="1586" spans="1:12" x14ac:dyDescent="0.25">
      <c r="A1586" s="256" t="s">
        <v>2572</v>
      </c>
      <c r="B1586" s="256" t="s">
        <v>2573</v>
      </c>
      <c r="C1586" s="256" t="s">
        <v>5603</v>
      </c>
      <c r="D1586" s="256" t="s">
        <v>5604</v>
      </c>
      <c r="E1586" s="257" t="s">
        <v>2540</v>
      </c>
      <c r="F1586" s="256" t="s">
        <v>2540</v>
      </c>
      <c r="G1586" s="256">
        <v>102989</v>
      </c>
      <c r="H1586" s="256" t="s">
        <v>5605</v>
      </c>
      <c r="I1586" s="256" t="s">
        <v>7</v>
      </c>
      <c r="J1586" s="256" t="s">
        <v>2545</v>
      </c>
      <c r="K1586" s="257" t="s">
        <v>14813</v>
      </c>
      <c r="L1586" s="256" t="s">
        <v>2542</v>
      </c>
    </row>
    <row r="1587" spans="1:12" x14ac:dyDescent="0.25">
      <c r="A1587" s="256" t="s">
        <v>2572</v>
      </c>
      <c r="B1587" s="256" t="s">
        <v>2573</v>
      </c>
      <c r="C1587" s="256" t="s">
        <v>5603</v>
      </c>
      <c r="D1587" s="256" t="s">
        <v>5604</v>
      </c>
      <c r="E1587" s="257" t="s">
        <v>2540</v>
      </c>
      <c r="F1587" s="256" t="s">
        <v>2540</v>
      </c>
      <c r="G1587" s="256">
        <v>102990</v>
      </c>
      <c r="H1587" s="256" t="s">
        <v>5606</v>
      </c>
      <c r="I1587" s="256" t="s">
        <v>7</v>
      </c>
      <c r="J1587" s="256" t="s">
        <v>2545</v>
      </c>
      <c r="K1587" s="257" t="s">
        <v>13725</v>
      </c>
      <c r="L1587" s="256" t="s">
        <v>2542</v>
      </c>
    </row>
    <row r="1588" spans="1:12" x14ac:dyDescent="0.25">
      <c r="A1588" s="256" t="s">
        <v>2572</v>
      </c>
      <c r="B1588" s="256" t="s">
        <v>2573</v>
      </c>
      <c r="C1588" s="256" t="s">
        <v>5603</v>
      </c>
      <c r="D1588" s="256" t="s">
        <v>5604</v>
      </c>
      <c r="E1588" s="257" t="s">
        <v>2540</v>
      </c>
      <c r="F1588" s="256" t="s">
        <v>2540</v>
      </c>
      <c r="G1588" s="256">
        <v>102991</v>
      </c>
      <c r="H1588" s="256" t="s">
        <v>5607</v>
      </c>
      <c r="I1588" s="256" t="s">
        <v>7</v>
      </c>
      <c r="J1588" s="256" t="s">
        <v>2545</v>
      </c>
      <c r="K1588" s="257" t="s">
        <v>14814</v>
      </c>
      <c r="L1588" s="256" t="s">
        <v>2542</v>
      </c>
    </row>
    <row r="1589" spans="1:12" x14ac:dyDescent="0.25">
      <c r="A1589" s="256" t="s">
        <v>2572</v>
      </c>
      <c r="B1589" s="256" t="s">
        <v>2573</v>
      </c>
      <c r="C1589" s="256" t="s">
        <v>5603</v>
      </c>
      <c r="D1589" s="256" t="s">
        <v>5604</v>
      </c>
      <c r="E1589" s="257" t="s">
        <v>2540</v>
      </c>
      <c r="F1589" s="256" t="s">
        <v>2540</v>
      </c>
      <c r="G1589" s="256">
        <v>102992</v>
      </c>
      <c r="H1589" s="256" t="s">
        <v>5608</v>
      </c>
      <c r="I1589" s="256" t="s">
        <v>7</v>
      </c>
      <c r="J1589" s="256" t="s">
        <v>2545</v>
      </c>
      <c r="K1589" s="257" t="s">
        <v>14815</v>
      </c>
      <c r="L1589" s="256" t="s">
        <v>2542</v>
      </c>
    </row>
    <row r="1590" spans="1:12" x14ac:dyDescent="0.25">
      <c r="A1590" s="256" t="s">
        <v>2572</v>
      </c>
      <c r="B1590" s="256" t="s">
        <v>2573</v>
      </c>
      <c r="C1590" s="256" t="s">
        <v>5603</v>
      </c>
      <c r="D1590" s="256" t="s">
        <v>5604</v>
      </c>
      <c r="E1590" s="257" t="s">
        <v>2540</v>
      </c>
      <c r="F1590" s="256" t="s">
        <v>2540</v>
      </c>
      <c r="G1590" s="256">
        <v>102993</v>
      </c>
      <c r="H1590" s="256" t="s">
        <v>5609</v>
      </c>
      <c r="I1590" s="256" t="s">
        <v>7</v>
      </c>
      <c r="J1590" s="256" t="s">
        <v>2545</v>
      </c>
      <c r="K1590" s="257" t="s">
        <v>14816</v>
      </c>
      <c r="L1590" s="256" t="s">
        <v>2542</v>
      </c>
    </row>
    <row r="1591" spans="1:12" x14ac:dyDescent="0.25">
      <c r="A1591" s="256" t="s">
        <v>2572</v>
      </c>
      <c r="B1591" s="256" t="s">
        <v>2573</v>
      </c>
      <c r="C1591" s="256" t="s">
        <v>5603</v>
      </c>
      <c r="D1591" s="256" t="s">
        <v>5604</v>
      </c>
      <c r="E1591" s="257" t="s">
        <v>2540</v>
      </c>
      <c r="F1591" s="256" t="s">
        <v>2540</v>
      </c>
      <c r="G1591" s="256">
        <v>102994</v>
      </c>
      <c r="H1591" s="256" t="s">
        <v>5610</v>
      </c>
      <c r="I1591" s="256" t="s">
        <v>7</v>
      </c>
      <c r="J1591" s="256" t="s">
        <v>2545</v>
      </c>
      <c r="K1591" s="257" t="s">
        <v>14817</v>
      </c>
      <c r="L1591" s="256" t="s">
        <v>2542</v>
      </c>
    </row>
    <row r="1592" spans="1:12" x14ac:dyDescent="0.25">
      <c r="A1592" s="256" t="s">
        <v>2572</v>
      </c>
      <c r="B1592" s="256" t="s">
        <v>2573</v>
      </c>
      <c r="C1592" s="256" t="s">
        <v>5603</v>
      </c>
      <c r="D1592" s="256" t="s">
        <v>5604</v>
      </c>
      <c r="E1592" s="257" t="s">
        <v>2540</v>
      </c>
      <c r="F1592" s="256" t="s">
        <v>2540</v>
      </c>
      <c r="G1592" s="256">
        <v>102995</v>
      </c>
      <c r="H1592" s="256" t="s">
        <v>5611</v>
      </c>
      <c r="I1592" s="256" t="s">
        <v>7</v>
      </c>
      <c r="J1592" s="256" t="s">
        <v>2545</v>
      </c>
      <c r="K1592" s="257" t="s">
        <v>14818</v>
      </c>
      <c r="L1592" s="256" t="s">
        <v>2542</v>
      </c>
    </row>
    <row r="1593" spans="1:12" x14ac:dyDescent="0.25">
      <c r="A1593" s="256" t="s">
        <v>2572</v>
      </c>
      <c r="B1593" s="256" t="s">
        <v>2573</v>
      </c>
      <c r="C1593" s="256" t="s">
        <v>5603</v>
      </c>
      <c r="D1593" s="256" t="s">
        <v>5604</v>
      </c>
      <c r="E1593" s="257" t="s">
        <v>2540</v>
      </c>
      <c r="F1593" s="256" t="s">
        <v>2540</v>
      </c>
      <c r="G1593" s="256">
        <v>102996</v>
      </c>
      <c r="H1593" s="256" t="s">
        <v>5612</v>
      </c>
      <c r="I1593" s="256" t="s">
        <v>7</v>
      </c>
      <c r="J1593" s="256" t="s">
        <v>2545</v>
      </c>
      <c r="K1593" s="257" t="s">
        <v>6179</v>
      </c>
      <c r="L1593" s="256" t="s">
        <v>2542</v>
      </c>
    </row>
    <row r="1594" spans="1:12" x14ac:dyDescent="0.25">
      <c r="A1594" s="256" t="s">
        <v>2572</v>
      </c>
      <c r="B1594" s="256" t="s">
        <v>2573</v>
      </c>
      <c r="C1594" s="256" t="s">
        <v>5603</v>
      </c>
      <c r="D1594" s="256" t="s">
        <v>5604</v>
      </c>
      <c r="E1594" s="257" t="s">
        <v>2540</v>
      </c>
      <c r="F1594" s="256" t="s">
        <v>2540</v>
      </c>
      <c r="G1594" s="256">
        <v>102997</v>
      </c>
      <c r="H1594" s="256" t="s">
        <v>5613</v>
      </c>
      <c r="I1594" s="256" t="s">
        <v>7</v>
      </c>
      <c r="J1594" s="256" t="s">
        <v>2545</v>
      </c>
      <c r="K1594" s="257" t="s">
        <v>14819</v>
      </c>
      <c r="L1594" s="256" t="s">
        <v>2542</v>
      </c>
    </row>
    <row r="1595" spans="1:12" x14ac:dyDescent="0.25">
      <c r="A1595" s="256" t="s">
        <v>2572</v>
      </c>
      <c r="B1595" s="256" t="s">
        <v>2573</v>
      </c>
      <c r="C1595" s="256" t="s">
        <v>5603</v>
      </c>
      <c r="D1595" s="256" t="s">
        <v>5604</v>
      </c>
      <c r="E1595" s="257" t="s">
        <v>2540</v>
      </c>
      <c r="F1595" s="256" t="s">
        <v>2540</v>
      </c>
      <c r="G1595" s="256">
        <v>102998</v>
      </c>
      <c r="H1595" s="256" t="s">
        <v>5614</v>
      </c>
      <c r="I1595" s="256" t="s">
        <v>7</v>
      </c>
      <c r="J1595" s="256" t="s">
        <v>2545</v>
      </c>
      <c r="K1595" s="257" t="s">
        <v>14820</v>
      </c>
      <c r="L1595" s="256" t="s">
        <v>2542</v>
      </c>
    </row>
    <row r="1596" spans="1:12" x14ac:dyDescent="0.25">
      <c r="A1596" s="256" t="s">
        <v>2572</v>
      </c>
      <c r="B1596" s="256" t="s">
        <v>2573</v>
      </c>
      <c r="C1596" s="256" t="s">
        <v>5603</v>
      </c>
      <c r="D1596" s="256" t="s">
        <v>5604</v>
      </c>
      <c r="E1596" s="257" t="s">
        <v>2540</v>
      </c>
      <c r="F1596" s="256" t="s">
        <v>2540</v>
      </c>
      <c r="G1596" s="256">
        <v>102999</v>
      </c>
      <c r="H1596" s="256" t="s">
        <v>5615</v>
      </c>
      <c r="I1596" s="256" t="s">
        <v>7</v>
      </c>
      <c r="J1596" s="256" t="s">
        <v>2545</v>
      </c>
      <c r="K1596" s="257" t="s">
        <v>14821</v>
      </c>
      <c r="L1596" s="256" t="s">
        <v>2542</v>
      </c>
    </row>
    <row r="1597" spans="1:12" x14ac:dyDescent="0.25">
      <c r="A1597" s="256" t="s">
        <v>2572</v>
      </c>
      <c r="B1597" s="256" t="s">
        <v>2573</v>
      </c>
      <c r="C1597" s="256" t="s">
        <v>5603</v>
      </c>
      <c r="D1597" s="256" t="s">
        <v>5604</v>
      </c>
      <c r="E1597" s="257" t="s">
        <v>2540</v>
      </c>
      <c r="F1597" s="256" t="s">
        <v>2540</v>
      </c>
      <c r="G1597" s="256">
        <v>103000</v>
      </c>
      <c r="H1597" s="256" t="s">
        <v>5616</v>
      </c>
      <c r="I1597" s="256" t="s">
        <v>7</v>
      </c>
      <c r="J1597" s="256" t="s">
        <v>2545</v>
      </c>
      <c r="K1597" s="257" t="s">
        <v>14822</v>
      </c>
      <c r="L1597" s="256" t="s">
        <v>2542</v>
      </c>
    </row>
    <row r="1598" spans="1:12" x14ac:dyDescent="0.25">
      <c r="A1598" s="256" t="s">
        <v>2572</v>
      </c>
      <c r="B1598" s="256" t="s">
        <v>2573</v>
      </c>
      <c r="C1598" s="256" t="s">
        <v>5603</v>
      </c>
      <c r="D1598" s="256" t="s">
        <v>5604</v>
      </c>
      <c r="E1598" s="257" t="s">
        <v>2540</v>
      </c>
      <c r="F1598" s="256" t="s">
        <v>2540</v>
      </c>
      <c r="G1598" s="256">
        <v>103001</v>
      </c>
      <c r="H1598" s="256" t="s">
        <v>5617</v>
      </c>
      <c r="I1598" s="256" t="s">
        <v>12</v>
      </c>
      <c r="J1598" s="256" t="s">
        <v>2541</v>
      </c>
      <c r="K1598" s="257" t="s">
        <v>14823</v>
      </c>
      <c r="L1598" s="256" t="s">
        <v>2542</v>
      </c>
    </row>
    <row r="1599" spans="1:12" x14ac:dyDescent="0.25">
      <c r="A1599" s="256" t="s">
        <v>2572</v>
      </c>
      <c r="B1599" s="256" t="s">
        <v>2573</v>
      </c>
      <c r="C1599" s="256" t="s">
        <v>5603</v>
      </c>
      <c r="D1599" s="256" t="s">
        <v>5604</v>
      </c>
      <c r="E1599" s="257" t="s">
        <v>2540</v>
      </c>
      <c r="F1599" s="256" t="s">
        <v>2540</v>
      </c>
      <c r="G1599" s="256">
        <v>103002</v>
      </c>
      <c r="H1599" s="256" t="s">
        <v>5618</v>
      </c>
      <c r="I1599" s="256" t="s">
        <v>12</v>
      </c>
      <c r="J1599" s="256" t="s">
        <v>2541</v>
      </c>
      <c r="K1599" s="257" t="s">
        <v>14824</v>
      </c>
      <c r="L1599" s="256" t="s">
        <v>2542</v>
      </c>
    </row>
    <row r="1600" spans="1:12" x14ac:dyDescent="0.25">
      <c r="A1600" s="256" t="s">
        <v>2572</v>
      </c>
      <c r="B1600" s="256" t="s">
        <v>2573</v>
      </c>
      <c r="C1600" s="256" t="s">
        <v>5603</v>
      </c>
      <c r="D1600" s="256" t="s">
        <v>5604</v>
      </c>
      <c r="E1600" s="257" t="s">
        <v>2540</v>
      </c>
      <c r="F1600" s="256" t="s">
        <v>2540</v>
      </c>
      <c r="G1600" s="256">
        <v>103003</v>
      </c>
      <c r="H1600" s="256" t="s">
        <v>5619</v>
      </c>
      <c r="I1600" s="256" t="s">
        <v>12</v>
      </c>
      <c r="J1600" s="256" t="s">
        <v>2541</v>
      </c>
      <c r="K1600" s="257" t="s">
        <v>14825</v>
      </c>
      <c r="L1600" s="256" t="s">
        <v>2542</v>
      </c>
    </row>
    <row r="1601" spans="1:12" x14ac:dyDescent="0.25">
      <c r="A1601" s="256" t="s">
        <v>2572</v>
      </c>
      <c r="B1601" s="256" t="s">
        <v>2573</v>
      </c>
      <c r="C1601" s="256" t="s">
        <v>5603</v>
      </c>
      <c r="D1601" s="256" t="s">
        <v>5604</v>
      </c>
      <c r="E1601" s="257" t="s">
        <v>2540</v>
      </c>
      <c r="F1601" s="256" t="s">
        <v>2540</v>
      </c>
      <c r="G1601" s="256">
        <v>103005</v>
      </c>
      <c r="H1601" s="256" t="s">
        <v>5620</v>
      </c>
      <c r="I1601" s="256" t="s">
        <v>12</v>
      </c>
      <c r="J1601" s="256" t="s">
        <v>2541</v>
      </c>
      <c r="K1601" s="257" t="s">
        <v>14826</v>
      </c>
      <c r="L1601" s="256" t="s">
        <v>2542</v>
      </c>
    </row>
    <row r="1602" spans="1:12" x14ac:dyDescent="0.25">
      <c r="A1602" s="256" t="s">
        <v>2572</v>
      </c>
      <c r="B1602" s="256" t="s">
        <v>2573</v>
      </c>
      <c r="C1602" s="256" t="s">
        <v>5603</v>
      </c>
      <c r="D1602" s="256" t="s">
        <v>5604</v>
      </c>
      <c r="E1602" s="257" t="s">
        <v>2540</v>
      </c>
      <c r="F1602" s="256" t="s">
        <v>2540</v>
      </c>
      <c r="G1602" s="256">
        <v>103006</v>
      </c>
      <c r="H1602" s="256" t="s">
        <v>5621</v>
      </c>
      <c r="I1602" s="256" t="s">
        <v>12</v>
      </c>
      <c r="J1602" s="256" t="s">
        <v>2541</v>
      </c>
      <c r="K1602" s="257" t="s">
        <v>14827</v>
      </c>
      <c r="L1602" s="256" t="s">
        <v>2542</v>
      </c>
    </row>
    <row r="1603" spans="1:12" x14ac:dyDescent="0.25">
      <c r="A1603" s="256" t="s">
        <v>2572</v>
      </c>
      <c r="B1603" s="256" t="s">
        <v>2573</v>
      </c>
      <c r="C1603" s="256" t="s">
        <v>5603</v>
      </c>
      <c r="D1603" s="256" t="s">
        <v>5604</v>
      </c>
      <c r="E1603" s="257" t="s">
        <v>2540</v>
      </c>
      <c r="F1603" s="256" t="s">
        <v>2540</v>
      </c>
      <c r="G1603" s="256">
        <v>103007</v>
      </c>
      <c r="H1603" s="256" t="s">
        <v>5622</v>
      </c>
      <c r="I1603" s="256" t="s">
        <v>12</v>
      </c>
      <c r="J1603" s="256" t="s">
        <v>2541</v>
      </c>
      <c r="K1603" s="257" t="s">
        <v>14828</v>
      </c>
      <c r="L1603" s="256" t="s">
        <v>2542</v>
      </c>
    </row>
    <row r="1604" spans="1:12" x14ac:dyDescent="0.25">
      <c r="A1604" s="256" t="s">
        <v>2572</v>
      </c>
      <c r="B1604" s="256" t="s">
        <v>2573</v>
      </c>
      <c r="C1604" s="256" t="s">
        <v>2577</v>
      </c>
      <c r="D1604" s="256" t="s">
        <v>3200</v>
      </c>
      <c r="E1604" s="257" t="s">
        <v>2540</v>
      </c>
      <c r="F1604" s="256" t="s">
        <v>2540</v>
      </c>
      <c r="G1604" s="256">
        <v>97933</v>
      </c>
      <c r="H1604" s="256" t="s">
        <v>4471</v>
      </c>
      <c r="I1604" s="256" t="s">
        <v>12</v>
      </c>
      <c r="J1604" s="256" t="s">
        <v>2541</v>
      </c>
      <c r="K1604" s="257" t="s">
        <v>14829</v>
      </c>
      <c r="L1604" s="256" t="s">
        <v>2542</v>
      </c>
    </row>
    <row r="1605" spans="1:12" x14ac:dyDescent="0.25">
      <c r="A1605" s="256" t="s">
        <v>2572</v>
      </c>
      <c r="B1605" s="256" t="s">
        <v>2573</v>
      </c>
      <c r="C1605" s="256" t="s">
        <v>2577</v>
      </c>
      <c r="D1605" s="256" t="s">
        <v>3200</v>
      </c>
      <c r="E1605" s="257" t="s">
        <v>2540</v>
      </c>
      <c r="F1605" s="256" t="s">
        <v>2540</v>
      </c>
      <c r="G1605" s="256">
        <v>97934</v>
      </c>
      <c r="H1605" s="256" t="s">
        <v>5623</v>
      </c>
      <c r="I1605" s="256" t="s">
        <v>12</v>
      </c>
      <c r="J1605" s="256" t="s">
        <v>2541</v>
      </c>
      <c r="K1605" s="257" t="s">
        <v>14830</v>
      </c>
      <c r="L1605" s="256" t="s">
        <v>2542</v>
      </c>
    </row>
    <row r="1606" spans="1:12" x14ac:dyDescent="0.25">
      <c r="A1606" s="256" t="s">
        <v>2572</v>
      </c>
      <c r="B1606" s="256" t="s">
        <v>2573</v>
      </c>
      <c r="C1606" s="256" t="s">
        <v>2577</v>
      </c>
      <c r="D1606" s="256" t="s">
        <v>3200</v>
      </c>
      <c r="E1606" s="257" t="s">
        <v>2540</v>
      </c>
      <c r="F1606" s="256" t="s">
        <v>2540</v>
      </c>
      <c r="G1606" s="256">
        <v>97935</v>
      </c>
      <c r="H1606" s="256" t="s">
        <v>4472</v>
      </c>
      <c r="I1606" s="256" t="s">
        <v>12</v>
      </c>
      <c r="J1606" s="256" t="s">
        <v>2541</v>
      </c>
      <c r="K1606" s="257" t="s">
        <v>14831</v>
      </c>
      <c r="L1606" s="256" t="s">
        <v>2542</v>
      </c>
    </row>
    <row r="1607" spans="1:12" x14ac:dyDescent="0.25">
      <c r="A1607" s="256" t="s">
        <v>2572</v>
      </c>
      <c r="B1607" s="256" t="s">
        <v>2573</v>
      </c>
      <c r="C1607" s="256" t="s">
        <v>2577</v>
      </c>
      <c r="D1607" s="256" t="s">
        <v>3200</v>
      </c>
      <c r="E1607" s="257" t="s">
        <v>2540</v>
      </c>
      <c r="F1607" s="256" t="s">
        <v>2540</v>
      </c>
      <c r="G1607" s="256">
        <v>97936</v>
      </c>
      <c r="H1607" s="256" t="s">
        <v>4473</v>
      </c>
      <c r="I1607" s="256" t="s">
        <v>12</v>
      </c>
      <c r="J1607" s="256" t="s">
        <v>2541</v>
      </c>
      <c r="K1607" s="257" t="s">
        <v>14832</v>
      </c>
      <c r="L1607" s="256" t="s">
        <v>2542</v>
      </c>
    </row>
    <row r="1608" spans="1:12" x14ac:dyDescent="0.25">
      <c r="A1608" s="256" t="s">
        <v>2572</v>
      </c>
      <c r="B1608" s="256" t="s">
        <v>2573</v>
      </c>
      <c r="C1608" s="256" t="s">
        <v>2577</v>
      </c>
      <c r="D1608" s="256" t="s">
        <v>3200</v>
      </c>
      <c r="E1608" s="257" t="s">
        <v>2540</v>
      </c>
      <c r="F1608" s="256" t="s">
        <v>2540</v>
      </c>
      <c r="G1608" s="256">
        <v>97947</v>
      </c>
      <c r="H1608" s="256" t="s">
        <v>4474</v>
      </c>
      <c r="I1608" s="256" t="s">
        <v>12</v>
      </c>
      <c r="J1608" s="256" t="s">
        <v>2541</v>
      </c>
      <c r="K1608" s="257" t="s">
        <v>14833</v>
      </c>
      <c r="L1608" s="256" t="s">
        <v>2542</v>
      </c>
    </row>
    <row r="1609" spans="1:12" x14ac:dyDescent="0.25">
      <c r="A1609" s="256" t="s">
        <v>2572</v>
      </c>
      <c r="B1609" s="256" t="s">
        <v>2573</v>
      </c>
      <c r="C1609" s="256" t="s">
        <v>2577</v>
      </c>
      <c r="D1609" s="256" t="s">
        <v>3200</v>
      </c>
      <c r="E1609" s="257" t="s">
        <v>2540</v>
      </c>
      <c r="F1609" s="256" t="s">
        <v>2540</v>
      </c>
      <c r="G1609" s="256">
        <v>97948</v>
      </c>
      <c r="H1609" s="256" t="s">
        <v>4475</v>
      </c>
      <c r="I1609" s="256" t="s">
        <v>12</v>
      </c>
      <c r="J1609" s="256" t="s">
        <v>2541</v>
      </c>
      <c r="K1609" s="257" t="s">
        <v>14834</v>
      </c>
      <c r="L1609" s="256" t="s">
        <v>2542</v>
      </c>
    </row>
    <row r="1610" spans="1:12" x14ac:dyDescent="0.25">
      <c r="A1610" s="256" t="s">
        <v>2572</v>
      </c>
      <c r="B1610" s="256" t="s">
        <v>2573</v>
      </c>
      <c r="C1610" s="256" t="s">
        <v>2577</v>
      </c>
      <c r="D1610" s="256" t="s">
        <v>3200</v>
      </c>
      <c r="E1610" s="257" t="s">
        <v>2540</v>
      </c>
      <c r="F1610" s="256" t="s">
        <v>2540</v>
      </c>
      <c r="G1610" s="256">
        <v>97949</v>
      </c>
      <c r="H1610" s="256" t="s">
        <v>4476</v>
      </c>
      <c r="I1610" s="256" t="s">
        <v>12</v>
      </c>
      <c r="J1610" s="256" t="s">
        <v>2541</v>
      </c>
      <c r="K1610" s="257" t="s">
        <v>14835</v>
      </c>
      <c r="L1610" s="256" t="s">
        <v>2542</v>
      </c>
    </row>
    <row r="1611" spans="1:12" x14ac:dyDescent="0.25">
      <c r="A1611" s="256" t="s">
        <v>2572</v>
      </c>
      <c r="B1611" s="256" t="s">
        <v>2573</v>
      </c>
      <c r="C1611" s="256" t="s">
        <v>2577</v>
      </c>
      <c r="D1611" s="256" t="s">
        <v>3200</v>
      </c>
      <c r="E1611" s="257" t="s">
        <v>2540</v>
      </c>
      <c r="F1611" s="256" t="s">
        <v>2540</v>
      </c>
      <c r="G1611" s="256">
        <v>97950</v>
      </c>
      <c r="H1611" s="256" t="s">
        <v>4477</v>
      </c>
      <c r="I1611" s="256" t="s">
        <v>12</v>
      </c>
      <c r="J1611" s="256" t="s">
        <v>2541</v>
      </c>
      <c r="K1611" s="257" t="s">
        <v>14836</v>
      </c>
      <c r="L1611" s="256" t="s">
        <v>2542</v>
      </c>
    </row>
    <row r="1612" spans="1:12" x14ac:dyDescent="0.25">
      <c r="A1612" s="256" t="s">
        <v>2572</v>
      </c>
      <c r="B1612" s="256" t="s">
        <v>2573</v>
      </c>
      <c r="C1612" s="256" t="s">
        <v>2577</v>
      </c>
      <c r="D1612" s="256" t="s">
        <v>3200</v>
      </c>
      <c r="E1612" s="257" t="s">
        <v>2540</v>
      </c>
      <c r="F1612" s="256" t="s">
        <v>2540</v>
      </c>
      <c r="G1612" s="256">
        <v>97951</v>
      </c>
      <c r="H1612" s="256" t="s">
        <v>4478</v>
      </c>
      <c r="I1612" s="256" t="s">
        <v>12</v>
      </c>
      <c r="J1612" s="256" t="s">
        <v>2541</v>
      </c>
      <c r="K1612" s="257" t="s">
        <v>14837</v>
      </c>
      <c r="L1612" s="256" t="s">
        <v>2542</v>
      </c>
    </row>
    <row r="1613" spans="1:12" x14ac:dyDescent="0.25">
      <c r="A1613" s="256" t="s">
        <v>2572</v>
      </c>
      <c r="B1613" s="256" t="s">
        <v>2573</v>
      </c>
      <c r="C1613" s="256" t="s">
        <v>2577</v>
      </c>
      <c r="D1613" s="256" t="s">
        <v>3200</v>
      </c>
      <c r="E1613" s="257" t="s">
        <v>2540</v>
      </c>
      <c r="F1613" s="256" t="s">
        <v>2540</v>
      </c>
      <c r="G1613" s="256">
        <v>97952</v>
      </c>
      <c r="H1613" s="256" t="s">
        <v>4479</v>
      </c>
      <c r="I1613" s="256" t="s">
        <v>12</v>
      </c>
      <c r="J1613" s="256" t="s">
        <v>2541</v>
      </c>
      <c r="K1613" s="257" t="s">
        <v>14838</v>
      </c>
      <c r="L1613" s="256" t="s">
        <v>2542</v>
      </c>
    </row>
    <row r="1614" spans="1:12" x14ac:dyDescent="0.25">
      <c r="A1614" s="256" t="s">
        <v>2572</v>
      </c>
      <c r="B1614" s="256" t="s">
        <v>2573</v>
      </c>
      <c r="C1614" s="256" t="s">
        <v>2577</v>
      </c>
      <c r="D1614" s="256" t="s">
        <v>3200</v>
      </c>
      <c r="E1614" s="257" t="s">
        <v>2540</v>
      </c>
      <c r="F1614" s="256" t="s">
        <v>2540</v>
      </c>
      <c r="G1614" s="256">
        <v>97953</v>
      </c>
      <c r="H1614" s="256" t="s">
        <v>4480</v>
      </c>
      <c r="I1614" s="256" t="s">
        <v>12</v>
      </c>
      <c r="J1614" s="256" t="s">
        <v>2541</v>
      </c>
      <c r="K1614" s="257" t="s">
        <v>14839</v>
      </c>
      <c r="L1614" s="256" t="s">
        <v>2542</v>
      </c>
    </row>
    <row r="1615" spans="1:12" x14ac:dyDescent="0.25">
      <c r="A1615" s="256" t="s">
        <v>2572</v>
      </c>
      <c r="B1615" s="256" t="s">
        <v>2573</v>
      </c>
      <c r="C1615" s="256" t="s">
        <v>2577</v>
      </c>
      <c r="D1615" s="256" t="s">
        <v>3200</v>
      </c>
      <c r="E1615" s="257" t="s">
        <v>2540</v>
      </c>
      <c r="F1615" s="256" t="s">
        <v>2540</v>
      </c>
      <c r="G1615" s="256">
        <v>97955</v>
      </c>
      <c r="H1615" s="256" t="s">
        <v>4481</v>
      </c>
      <c r="I1615" s="256" t="s">
        <v>12</v>
      </c>
      <c r="J1615" s="256" t="s">
        <v>2541</v>
      </c>
      <c r="K1615" s="257" t="s">
        <v>14840</v>
      </c>
      <c r="L1615" s="256" t="s">
        <v>2542</v>
      </c>
    </row>
    <row r="1616" spans="1:12" x14ac:dyDescent="0.25">
      <c r="A1616" s="256" t="s">
        <v>2572</v>
      </c>
      <c r="B1616" s="256" t="s">
        <v>2573</v>
      </c>
      <c r="C1616" s="256" t="s">
        <v>2577</v>
      </c>
      <c r="D1616" s="256" t="s">
        <v>3200</v>
      </c>
      <c r="E1616" s="257" t="s">
        <v>2540</v>
      </c>
      <c r="F1616" s="256" t="s">
        <v>2540</v>
      </c>
      <c r="G1616" s="256">
        <v>97956</v>
      </c>
      <c r="H1616" s="256" t="s">
        <v>4482</v>
      </c>
      <c r="I1616" s="256" t="s">
        <v>12</v>
      </c>
      <c r="J1616" s="256" t="s">
        <v>2541</v>
      </c>
      <c r="K1616" s="257" t="s">
        <v>14841</v>
      </c>
      <c r="L1616" s="256" t="s">
        <v>2542</v>
      </c>
    </row>
    <row r="1617" spans="1:12" x14ac:dyDescent="0.25">
      <c r="A1617" s="256" t="s">
        <v>2572</v>
      </c>
      <c r="B1617" s="256" t="s">
        <v>2573</v>
      </c>
      <c r="C1617" s="256" t="s">
        <v>2577</v>
      </c>
      <c r="D1617" s="256" t="s">
        <v>3200</v>
      </c>
      <c r="E1617" s="257" t="s">
        <v>2540</v>
      </c>
      <c r="F1617" s="256" t="s">
        <v>2540</v>
      </c>
      <c r="G1617" s="256">
        <v>97957</v>
      </c>
      <c r="H1617" s="256" t="s">
        <v>4483</v>
      </c>
      <c r="I1617" s="256" t="s">
        <v>12</v>
      </c>
      <c r="J1617" s="256" t="s">
        <v>2541</v>
      </c>
      <c r="K1617" s="257" t="s">
        <v>14842</v>
      </c>
      <c r="L1617" s="256" t="s">
        <v>2542</v>
      </c>
    </row>
    <row r="1618" spans="1:12" x14ac:dyDescent="0.25">
      <c r="A1618" s="256" t="s">
        <v>2572</v>
      </c>
      <c r="B1618" s="256" t="s">
        <v>2573</v>
      </c>
      <c r="C1618" s="256" t="s">
        <v>2577</v>
      </c>
      <c r="D1618" s="256" t="s">
        <v>3200</v>
      </c>
      <c r="E1618" s="257" t="s">
        <v>2540</v>
      </c>
      <c r="F1618" s="256" t="s">
        <v>2540</v>
      </c>
      <c r="G1618" s="256">
        <v>97961</v>
      </c>
      <c r="H1618" s="256" t="s">
        <v>4484</v>
      </c>
      <c r="I1618" s="256" t="s">
        <v>12</v>
      </c>
      <c r="J1618" s="256" t="s">
        <v>2541</v>
      </c>
      <c r="K1618" s="257" t="s">
        <v>14843</v>
      </c>
      <c r="L1618" s="256" t="s">
        <v>2542</v>
      </c>
    </row>
    <row r="1619" spans="1:12" x14ac:dyDescent="0.25">
      <c r="A1619" s="256" t="s">
        <v>2572</v>
      </c>
      <c r="B1619" s="256" t="s">
        <v>2573</v>
      </c>
      <c r="C1619" s="256" t="s">
        <v>2577</v>
      </c>
      <c r="D1619" s="256" t="s">
        <v>3200</v>
      </c>
      <c r="E1619" s="257" t="s">
        <v>2540</v>
      </c>
      <c r="F1619" s="256" t="s">
        <v>2540</v>
      </c>
      <c r="G1619" s="256">
        <v>97973</v>
      </c>
      <c r="H1619" s="256" t="s">
        <v>4485</v>
      </c>
      <c r="I1619" s="256" t="s">
        <v>12</v>
      </c>
      <c r="J1619" s="256" t="s">
        <v>2541</v>
      </c>
      <c r="K1619" s="257" t="s">
        <v>14844</v>
      </c>
      <c r="L1619" s="256" t="s">
        <v>2542</v>
      </c>
    </row>
    <row r="1620" spans="1:12" x14ac:dyDescent="0.25">
      <c r="A1620" s="256" t="s">
        <v>2572</v>
      </c>
      <c r="B1620" s="256" t="s">
        <v>2573</v>
      </c>
      <c r="C1620" s="256" t="s">
        <v>2577</v>
      </c>
      <c r="D1620" s="256" t="s">
        <v>3200</v>
      </c>
      <c r="E1620" s="257" t="s">
        <v>2540</v>
      </c>
      <c r="F1620" s="256" t="s">
        <v>2540</v>
      </c>
      <c r="G1620" s="256">
        <v>97974</v>
      </c>
      <c r="H1620" s="256" t="s">
        <v>5624</v>
      </c>
      <c r="I1620" s="256" t="s">
        <v>12</v>
      </c>
      <c r="J1620" s="256" t="s">
        <v>2541</v>
      </c>
      <c r="K1620" s="257" t="s">
        <v>14845</v>
      </c>
      <c r="L1620" s="256" t="s">
        <v>2542</v>
      </c>
    </row>
    <row r="1621" spans="1:12" x14ac:dyDescent="0.25">
      <c r="A1621" s="256" t="s">
        <v>2572</v>
      </c>
      <c r="B1621" s="256" t="s">
        <v>2573</v>
      </c>
      <c r="C1621" s="256" t="s">
        <v>2577</v>
      </c>
      <c r="D1621" s="256" t="s">
        <v>3200</v>
      </c>
      <c r="E1621" s="257" t="s">
        <v>2540</v>
      </c>
      <c r="F1621" s="256" t="s">
        <v>2540</v>
      </c>
      <c r="G1621" s="256">
        <v>97975</v>
      </c>
      <c r="H1621" s="256" t="s">
        <v>5625</v>
      </c>
      <c r="I1621" s="256" t="s">
        <v>12</v>
      </c>
      <c r="J1621" s="256" t="s">
        <v>2541</v>
      </c>
      <c r="K1621" s="257" t="s">
        <v>13787</v>
      </c>
      <c r="L1621" s="256" t="s">
        <v>2542</v>
      </c>
    </row>
    <row r="1622" spans="1:12" x14ac:dyDescent="0.25">
      <c r="A1622" s="256" t="s">
        <v>2572</v>
      </c>
      <c r="B1622" s="256" t="s">
        <v>2573</v>
      </c>
      <c r="C1622" s="256" t="s">
        <v>2577</v>
      </c>
      <c r="D1622" s="256" t="s">
        <v>3200</v>
      </c>
      <c r="E1622" s="257" t="s">
        <v>2540</v>
      </c>
      <c r="F1622" s="256" t="s">
        <v>2540</v>
      </c>
      <c r="G1622" s="256">
        <v>97976</v>
      </c>
      <c r="H1622" s="256" t="s">
        <v>5626</v>
      </c>
      <c r="I1622" s="256" t="s">
        <v>12</v>
      </c>
      <c r="J1622" s="256" t="s">
        <v>2541</v>
      </c>
      <c r="K1622" s="257" t="s">
        <v>14846</v>
      </c>
      <c r="L1622" s="256" t="s">
        <v>2542</v>
      </c>
    </row>
    <row r="1623" spans="1:12" x14ac:dyDescent="0.25">
      <c r="A1623" s="256" t="s">
        <v>2572</v>
      </c>
      <c r="B1623" s="256" t="s">
        <v>2573</v>
      </c>
      <c r="C1623" s="256" t="s">
        <v>2577</v>
      </c>
      <c r="D1623" s="256" t="s">
        <v>3200</v>
      </c>
      <c r="E1623" s="257" t="s">
        <v>2540</v>
      </c>
      <c r="F1623" s="256" t="s">
        <v>2540</v>
      </c>
      <c r="G1623" s="256">
        <v>97977</v>
      </c>
      <c r="H1623" s="256" t="s">
        <v>5627</v>
      </c>
      <c r="I1623" s="256" t="s">
        <v>12</v>
      </c>
      <c r="J1623" s="256" t="s">
        <v>2541</v>
      </c>
      <c r="K1623" s="257" t="s">
        <v>14847</v>
      </c>
      <c r="L1623" s="256" t="s">
        <v>2542</v>
      </c>
    </row>
    <row r="1624" spans="1:12" x14ac:dyDescent="0.25">
      <c r="A1624" s="256" t="s">
        <v>2572</v>
      </c>
      <c r="B1624" s="256" t="s">
        <v>2573</v>
      </c>
      <c r="C1624" s="256" t="s">
        <v>2577</v>
      </c>
      <c r="D1624" s="256" t="s">
        <v>3200</v>
      </c>
      <c r="E1624" s="257" t="s">
        <v>2540</v>
      </c>
      <c r="F1624" s="256" t="s">
        <v>2540</v>
      </c>
      <c r="G1624" s="256">
        <v>97978</v>
      </c>
      <c r="H1624" s="256" t="s">
        <v>5628</v>
      </c>
      <c r="I1624" s="256" t="s">
        <v>12</v>
      </c>
      <c r="J1624" s="256" t="s">
        <v>2541</v>
      </c>
      <c r="K1624" s="257" t="s">
        <v>14848</v>
      </c>
      <c r="L1624" s="256" t="s">
        <v>2542</v>
      </c>
    </row>
    <row r="1625" spans="1:12" x14ac:dyDescent="0.25">
      <c r="A1625" s="256" t="s">
        <v>2572</v>
      </c>
      <c r="B1625" s="256" t="s">
        <v>2573</v>
      </c>
      <c r="C1625" s="256" t="s">
        <v>2577</v>
      </c>
      <c r="D1625" s="256" t="s">
        <v>3200</v>
      </c>
      <c r="E1625" s="257" t="s">
        <v>2540</v>
      </c>
      <c r="F1625" s="256" t="s">
        <v>2540</v>
      </c>
      <c r="G1625" s="256">
        <v>97980</v>
      </c>
      <c r="H1625" s="256" t="s">
        <v>5629</v>
      </c>
      <c r="I1625" s="256" t="s">
        <v>12</v>
      </c>
      <c r="J1625" s="256" t="s">
        <v>2541</v>
      </c>
      <c r="K1625" s="257" t="s">
        <v>14849</v>
      </c>
      <c r="L1625" s="256" t="s">
        <v>2542</v>
      </c>
    </row>
    <row r="1626" spans="1:12" x14ac:dyDescent="0.25">
      <c r="A1626" s="256" t="s">
        <v>2572</v>
      </c>
      <c r="B1626" s="256" t="s">
        <v>2573</v>
      </c>
      <c r="C1626" s="256" t="s">
        <v>2577</v>
      </c>
      <c r="D1626" s="256" t="s">
        <v>3200</v>
      </c>
      <c r="E1626" s="257" t="s">
        <v>2540</v>
      </c>
      <c r="F1626" s="256" t="s">
        <v>2540</v>
      </c>
      <c r="G1626" s="256">
        <v>97981</v>
      </c>
      <c r="H1626" s="256" t="s">
        <v>4486</v>
      </c>
      <c r="I1626" s="256" t="s">
        <v>7</v>
      </c>
      <c r="J1626" s="256" t="s">
        <v>2545</v>
      </c>
      <c r="K1626" s="257" t="s">
        <v>14850</v>
      </c>
      <c r="L1626" s="256" t="s">
        <v>2542</v>
      </c>
    </row>
    <row r="1627" spans="1:12" x14ac:dyDescent="0.25">
      <c r="A1627" s="256" t="s">
        <v>2572</v>
      </c>
      <c r="B1627" s="256" t="s">
        <v>2573</v>
      </c>
      <c r="C1627" s="256" t="s">
        <v>2577</v>
      </c>
      <c r="D1627" s="256" t="s">
        <v>3200</v>
      </c>
      <c r="E1627" s="257" t="s">
        <v>2540</v>
      </c>
      <c r="F1627" s="256" t="s">
        <v>2540</v>
      </c>
      <c r="G1627" s="256">
        <v>97983</v>
      </c>
      <c r="H1627" s="256" t="s">
        <v>4487</v>
      </c>
      <c r="I1627" s="256" t="s">
        <v>7</v>
      </c>
      <c r="J1627" s="256" t="s">
        <v>2541</v>
      </c>
      <c r="K1627" s="257" t="s">
        <v>14851</v>
      </c>
      <c r="L1627" s="256" t="s">
        <v>2542</v>
      </c>
    </row>
    <row r="1628" spans="1:12" x14ac:dyDescent="0.25">
      <c r="A1628" s="256" t="s">
        <v>2572</v>
      </c>
      <c r="B1628" s="256" t="s">
        <v>2573</v>
      </c>
      <c r="C1628" s="256" t="s">
        <v>2577</v>
      </c>
      <c r="D1628" s="256" t="s">
        <v>3200</v>
      </c>
      <c r="E1628" s="257" t="s">
        <v>2540</v>
      </c>
      <c r="F1628" s="256" t="s">
        <v>2540</v>
      </c>
      <c r="G1628" s="256">
        <v>97985</v>
      </c>
      <c r="H1628" s="256" t="s">
        <v>4488</v>
      </c>
      <c r="I1628" s="256" t="s">
        <v>7</v>
      </c>
      <c r="J1628" s="256" t="s">
        <v>2545</v>
      </c>
      <c r="K1628" s="257" t="s">
        <v>14852</v>
      </c>
      <c r="L1628" s="256" t="s">
        <v>2542</v>
      </c>
    </row>
    <row r="1629" spans="1:12" x14ac:dyDescent="0.25">
      <c r="A1629" s="256" t="s">
        <v>2572</v>
      </c>
      <c r="B1629" s="256" t="s">
        <v>2573</v>
      </c>
      <c r="C1629" s="256" t="s">
        <v>2577</v>
      </c>
      <c r="D1629" s="256" t="s">
        <v>3200</v>
      </c>
      <c r="E1629" s="257" t="s">
        <v>2540</v>
      </c>
      <c r="F1629" s="256" t="s">
        <v>2540</v>
      </c>
      <c r="G1629" s="256">
        <v>97987</v>
      </c>
      <c r="H1629" s="256" t="s">
        <v>4489</v>
      </c>
      <c r="I1629" s="256" t="s">
        <v>7</v>
      </c>
      <c r="J1629" s="256" t="s">
        <v>2541</v>
      </c>
      <c r="K1629" s="257" t="s">
        <v>14853</v>
      </c>
      <c r="L1629" s="256" t="s">
        <v>2542</v>
      </c>
    </row>
    <row r="1630" spans="1:12" x14ac:dyDescent="0.25">
      <c r="A1630" s="256" t="s">
        <v>2572</v>
      </c>
      <c r="B1630" s="256" t="s">
        <v>2573</v>
      </c>
      <c r="C1630" s="256" t="s">
        <v>2577</v>
      </c>
      <c r="D1630" s="256" t="s">
        <v>3200</v>
      </c>
      <c r="E1630" s="257" t="s">
        <v>2540</v>
      </c>
      <c r="F1630" s="256" t="s">
        <v>2540</v>
      </c>
      <c r="G1630" s="256">
        <v>97988</v>
      </c>
      <c r="H1630" s="256" t="s">
        <v>5630</v>
      </c>
      <c r="I1630" s="256" t="s">
        <v>12</v>
      </c>
      <c r="J1630" s="256" t="s">
        <v>2541</v>
      </c>
      <c r="K1630" s="257" t="s">
        <v>14854</v>
      </c>
      <c r="L1630" s="256" t="s">
        <v>2542</v>
      </c>
    </row>
    <row r="1631" spans="1:12" x14ac:dyDescent="0.25">
      <c r="A1631" s="256" t="s">
        <v>2572</v>
      </c>
      <c r="B1631" s="256" t="s">
        <v>2573</v>
      </c>
      <c r="C1631" s="256" t="s">
        <v>2577</v>
      </c>
      <c r="D1631" s="256" t="s">
        <v>3200</v>
      </c>
      <c r="E1631" s="257" t="s">
        <v>2540</v>
      </c>
      <c r="F1631" s="256" t="s">
        <v>2540</v>
      </c>
      <c r="G1631" s="256">
        <v>97989</v>
      </c>
      <c r="H1631" s="256" t="s">
        <v>4490</v>
      </c>
      <c r="I1631" s="256" t="s">
        <v>7</v>
      </c>
      <c r="J1631" s="256" t="s">
        <v>2545</v>
      </c>
      <c r="K1631" s="257" t="s">
        <v>14855</v>
      </c>
      <c r="L1631" s="256" t="s">
        <v>2542</v>
      </c>
    </row>
    <row r="1632" spans="1:12" x14ac:dyDescent="0.25">
      <c r="A1632" s="256" t="s">
        <v>2572</v>
      </c>
      <c r="B1632" s="256" t="s">
        <v>2573</v>
      </c>
      <c r="C1632" s="256" t="s">
        <v>2577</v>
      </c>
      <c r="D1632" s="256" t="s">
        <v>3200</v>
      </c>
      <c r="E1632" s="257" t="s">
        <v>2540</v>
      </c>
      <c r="F1632" s="256" t="s">
        <v>2540</v>
      </c>
      <c r="G1632" s="256">
        <v>97991</v>
      </c>
      <c r="H1632" s="256" t="s">
        <v>4491</v>
      </c>
      <c r="I1632" s="256" t="s">
        <v>7</v>
      </c>
      <c r="J1632" s="256" t="s">
        <v>2541</v>
      </c>
      <c r="K1632" s="257" t="s">
        <v>14856</v>
      </c>
      <c r="L1632" s="256" t="s">
        <v>2542</v>
      </c>
    </row>
    <row r="1633" spans="1:12" x14ac:dyDescent="0.25">
      <c r="A1633" s="256" t="s">
        <v>2572</v>
      </c>
      <c r="B1633" s="256" t="s">
        <v>2573</v>
      </c>
      <c r="C1633" s="256" t="s">
        <v>2577</v>
      </c>
      <c r="D1633" s="256" t="s">
        <v>3200</v>
      </c>
      <c r="E1633" s="257" t="s">
        <v>2540</v>
      </c>
      <c r="F1633" s="256" t="s">
        <v>2540</v>
      </c>
      <c r="G1633" s="256">
        <v>97992</v>
      </c>
      <c r="H1633" s="256" t="s">
        <v>5631</v>
      </c>
      <c r="I1633" s="256" t="s">
        <v>12</v>
      </c>
      <c r="J1633" s="256" t="s">
        <v>2541</v>
      </c>
      <c r="K1633" s="257" t="s">
        <v>14857</v>
      </c>
      <c r="L1633" s="256" t="s">
        <v>2542</v>
      </c>
    </row>
    <row r="1634" spans="1:12" x14ac:dyDescent="0.25">
      <c r="A1634" s="256" t="s">
        <v>2572</v>
      </c>
      <c r="B1634" s="256" t="s">
        <v>2573</v>
      </c>
      <c r="C1634" s="256" t="s">
        <v>2577</v>
      </c>
      <c r="D1634" s="256" t="s">
        <v>3200</v>
      </c>
      <c r="E1634" s="257" t="s">
        <v>2540</v>
      </c>
      <c r="F1634" s="256" t="s">
        <v>2540</v>
      </c>
      <c r="G1634" s="256">
        <v>97993</v>
      </c>
      <c r="H1634" s="256" t="s">
        <v>4492</v>
      </c>
      <c r="I1634" s="256" t="s">
        <v>7</v>
      </c>
      <c r="J1634" s="256" t="s">
        <v>2545</v>
      </c>
      <c r="K1634" s="257" t="s">
        <v>14858</v>
      </c>
      <c r="L1634" s="256" t="s">
        <v>2542</v>
      </c>
    </row>
    <row r="1635" spans="1:12" x14ac:dyDescent="0.25">
      <c r="A1635" s="256" t="s">
        <v>2572</v>
      </c>
      <c r="B1635" s="256" t="s">
        <v>2573</v>
      </c>
      <c r="C1635" s="256" t="s">
        <v>2577</v>
      </c>
      <c r="D1635" s="256" t="s">
        <v>3200</v>
      </c>
      <c r="E1635" s="257" t="s">
        <v>2540</v>
      </c>
      <c r="F1635" s="256" t="s">
        <v>2540</v>
      </c>
      <c r="G1635" s="256">
        <v>97994</v>
      </c>
      <c r="H1635" s="256" t="s">
        <v>5632</v>
      </c>
      <c r="I1635" s="256" t="s">
        <v>12</v>
      </c>
      <c r="J1635" s="256" t="s">
        <v>2541</v>
      </c>
      <c r="K1635" s="257" t="s">
        <v>14859</v>
      </c>
      <c r="L1635" s="256" t="s">
        <v>2542</v>
      </c>
    </row>
    <row r="1636" spans="1:12" x14ac:dyDescent="0.25">
      <c r="A1636" s="256" t="s">
        <v>2572</v>
      </c>
      <c r="B1636" s="256" t="s">
        <v>2573</v>
      </c>
      <c r="C1636" s="256" t="s">
        <v>2577</v>
      </c>
      <c r="D1636" s="256" t="s">
        <v>3200</v>
      </c>
      <c r="E1636" s="257" t="s">
        <v>2540</v>
      </c>
      <c r="F1636" s="256" t="s">
        <v>2540</v>
      </c>
      <c r="G1636" s="256">
        <v>97995</v>
      </c>
      <c r="H1636" s="256" t="s">
        <v>4493</v>
      </c>
      <c r="I1636" s="256" t="s">
        <v>7</v>
      </c>
      <c r="J1636" s="256" t="s">
        <v>2545</v>
      </c>
      <c r="K1636" s="257" t="s">
        <v>14860</v>
      </c>
      <c r="L1636" s="256" t="s">
        <v>2542</v>
      </c>
    </row>
    <row r="1637" spans="1:12" x14ac:dyDescent="0.25">
      <c r="A1637" s="256" t="s">
        <v>2572</v>
      </c>
      <c r="B1637" s="256" t="s">
        <v>2573</v>
      </c>
      <c r="C1637" s="256" t="s">
        <v>2577</v>
      </c>
      <c r="D1637" s="256" t="s">
        <v>3200</v>
      </c>
      <c r="E1637" s="257" t="s">
        <v>2540</v>
      </c>
      <c r="F1637" s="256" t="s">
        <v>2540</v>
      </c>
      <c r="G1637" s="256">
        <v>97996</v>
      </c>
      <c r="H1637" s="256" t="s">
        <v>5633</v>
      </c>
      <c r="I1637" s="256" t="s">
        <v>12</v>
      </c>
      <c r="J1637" s="256" t="s">
        <v>2541</v>
      </c>
      <c r="K1637" s="257" t="s">
        <v>14861</v>
      </c>
      <c r="L1637" s="256" t="s">
        <v>2542</v>
      </c>
    </row>
    <row r="1638" spans="1:12" x14ac:dyDescent="0.25">
      <c r="A1638" s="256" t="s">
        <v>2572</v>
      </c>
      <c r="B1638" s="256" t="s">
        <v>2573</v>
      </c>
      <c r="C1638" s="256" t="s">
        <v>2577</v>
      </c>
      <c r="D1638" s="256" t="s">
        <v>3200</v>
      </c>
      <c r="E1638" s="257" t="s">
        <v>2540</v>
      </c>
      <c r="F1638" s="256" t="s">
        <v>2540</v>
      </c>
      <c r="G1638" s="256">
        <v>97997</v>
      </c>
      <c r="H1638" s="256" t="s">
        <v>4494</v>
      </c>
      <c r="I1638" s="256" t="s">
        <v>7</v>
      </c>
      <c r="J1638" s="256" t="s">
        <v>2545</v>
      </c>
      <c r="K1638" s="257" t="s">
        <v>14862</v>
      </c>
      <c r="L1638" s="256" t="s">
        <v>2542</v>
      </c>
    </row>
    <row r="1639" spans="1:12" x14ac:dyDescent="0.25">
      <c r="A1639" s="256" t="s">
        <v>2572</v>
      </c>
      <c r="B1639" s="256" t="s">
        <v>2573</v>
      </c>
      <c r="C1639" s="256" t="s">
        <v>2577</v>
      </c>
      <c r="D1639" s="256" t="s">
        <v>3200</v>
      </c>
      <c r="E1639" s="257" t="s">
        <v>2540</v>
      </c>
      <c r="F1639" s="256" t="s">
        <v>2540</v>
      </c>
      <c r="G1639" s="256">
        <v>97999</v>
      </c>
      <c r="H1639" s="256" t="s">
        <v>4495</v>
      </c>
      <c r="I1639" s="256" t="s">
        <v>7</v>
      </c>
      <c r="J1639" s="256" t="s">
        <v>2545</v>
      </c>
      <c r="K1639" s="257" t="s">
        <v>14863</v>
      </c>
      <c r="L1639" s="256" t="s">
        <v>2542</v>
      </c>
    </row>
    <row r="1640" spans="1:12" x14ac:dyDescent="0.25">
      <c r="A1640" s="256" t="s">
        <v>2572</v>
      </c>
      <c r="B1640" s="256" t="s">
        <v>2573</v>
      </c>
      <c r="C1640" s="256" t="s">
        <v>2577</v>
      </c>
      <c r="D1640" s="256" t="s">
        <v>3200</v>
      </c>
      <c r="E1640" s="257" t="s">
        <v>2540</v>
      </c>
      <c r="F1640" s="256" t="s">
        <v>2540</v>
      </c>
      <c r="G1640" s="256">
        <v>98001</v>
      </c>
      <c r="H1640" s="256" t="s">
        <v>4496</v>
      </c>
      <c r="I1640" s="256" t="s">
        <v>7</v>
      </c>
      <c r="J1640" s="256" t="s">
        <v>2545</v>
      </c>
      <c r="K1640" s="257" t="s">
        <v>14864</v>
      </c>
      <c r="L1640" s="256" t="s">
        <v>2542</v>
      </c>
    </row>
    <row r="1641" spans="1:12" x14ac:dyDescent="0.25">
      <c r="A1641" s="256" t="s">
        <v>2572</v>
      </c>
      <c r="B1641" s="256" t="s">
        <v>2573</v>
      </c>
      <c r="C1641" s="256" t="s">
        <v>2577</v>
      </c>
      <c r="D1641" s="256" t="s">
        <v>3200</v>
      </c>
      <c r="E1641" s="257" t="s">
        <v>2540</v>
      </c>
      <c r="F1641" s="256" t="s">
        <v>2540</v>
      </c>
      <c r="G1641" s="256">
        <v>98002</v>
      </c>
      <c r="H1641" s="256" t="s">
        <v>5634</v>
      </c>
      <c r="I1641" s="256" t="s">
        <v>12</v>
      </c>
      <c r="J1641" s="256" t="s">
        <v>2541</v>
      </c>
      <c r="K1641" s="257" t="s">
        <v>14865</v>
      </c>
      <c r="L1641" s="256" t="s">
        <v>2542</v>
      </c>
    </row>
    <row r="1642" spans="1:12" x14ac:dyDescent="0.25">
      <c r="A1642" s="256" t="s">
        <v>2572</v>
      </c>
      <c r="B1642" s="256" t="s">
        <v>2573</v>
      </c>
      <c r="C1642" s="256" t="s">
        <v>2577</v>
      </c>
      <c r="D1642" s="256" t="s">
        <v>3200</v>
      </c>
      <c r="E1642" s="257" t="s">
        <v>2540</v>
      </c>
      <c r="F1642" s="256" t="s">
        <v>2540</v>
      </c>
      <c r="G1642" s="256">
        <v>98003</v>
      </c>
      <c r="H1642" s="256" t="s">
        <v>4497</v>
      </c>
      <c r="I1642" s="256" t="s">
        <v>7</v>
      </c>
      <c r="J1642" s="256" t="s">
        <v>2545</v>
      </c>
      <c r="K1642" s="257" t="s">
        <v>14866</v>
      </c>
      <c r="L1642" s="256" t="s">
        <v>2542</v>
      </c>
    </row>
    <row r="1643" spans="1:12" x14ac:dyDescent="0.25">
      <c r="A1643" s="256" t="s">
        <v>2572</v>
      </c>
      <c r="B1643" s="256" t="s">
        <v>2573</v>
      </c>
      <c r="C1643" s="256" t="s">
        <v>2577</v>
      </c>
      <c r="D1643" s="256" t="s">
        <v>3200</v>
      </c>
      <c r="E1643" s="257" t="s">
        <v>2540</v>
      </c>
      <c r="F1643" s="256" t="s">
        <v>2540</v>
      </c>
      <c r="G1643" s="256">
        <v>98005</v>
      </c>
      <c r="H1643" s="256" t="s">
        <v>4498</v>
      </c>
      <c r="I1643" s="256" t="s">
        <v>7</v>
      </c>
      <c r="J1643" s="256" t="s">
        <v>2545</v>
      </c>
      <c r="K1643" s="257" t="s">
        <v>14867</v>
      </c>
      <c r="L1643" s="256" t="s">
        <v>2542</v>
      </c>
    </row>
    <row r="1644" spans="1:12" x14ac:dyDescent="0.25">
      <c r="A1644" s="256" t="s">
        <v>2572</v>
      </c>
      <c r="B1644" s="256" t="s">
        <v>2573</v>
      </c>
      <c r="C1644" s="256" t="s">
        <v>2577</v>
      </c>
      <c r="D1644" s="256" t="s">
        <v>3200</v>
      </c>
      <c r="E1644" s="257" t="s">
        <v>2540</v>
      </c>
      <c r="F1644" s="256" t="s">
        <v>2540</v>
      </c>
      <c r="G1644" s="256">
        <v>98006</v>
      </c>
      <c r="H1644" s="256" t="s">
        <v>5635</v>
      </c>
      <c r="I1644" s="256" t="s">
        <v>12</v>
      </c>
      <c r="J1644" s="256" t="s">
        <v>2541</v>
      </c>
      <c r="K1644" s="257" t="s">
        <v>14868</v>
      </c>
      <c r="L1644" s="256" t="s">
        <v>2542</v>
      </c>
    </row>
    <row r="1645" spans="1:12" x14ac:dyDescent="0.25">
      <c r="A1645" s="256" t="s">
        <v>2572</v>
      </c>
      <c r="B1645" s="256" t="s">
        <v>2573</v>
      </c>
      <c r="C1645" s="256" t="s">
        <v>2577</v>
      </c>
      <c r="D1645" s="256" t="s">
        <v>3200</v>
      </c>
      <c r="E1645" s="257" t="s">
        <v>2540</v>
      </c>
      <c r="F1645" s="256" t="s">
        <v>2540</v>
      </c>
      <c r="G1645" s="256">
        <v>98007</v>
      </c>
      <c r="H1645" s="256" t="s">
        <v>4499</v>
      </c>
      <c r="I1645" s="256" t="s">
        <v>7</v>
      </c>
      <c r="J1645" s="256" t="s">
        <v>2545</v>
      </c>
      <c r="K1645" s="257" t="s">
        <v>14869</v>
      </c>
      <c r="L1645" s="256" t="s">
        <v>2542</v>
      </c>
    </row>
    <row r="1646" spans="1:12" x14ac:dyDescent="0.25">
      <c r="A1646" s="256" t="s">
        <v>2572</v>
      </c>
      <c r="B1646" s="256" t="s">
        <v>2573</v>
      </c>
      <c r="C1646" s="256" t="s">
        <v>2577</v>
      </c>
      <c r="D1646" s="256" t="s">
        <v>3200</v>
      </c>
      <c r="E1646" s="257" t="s">
        <v>2540</v>
      </c>
      <c r="F1646" s="256" t="s">
        <v>2540</v>
      </c>
      <c r="G1646" s="256">
        <v>98008</v>
      </c>
      <c r="H1646" s="256" t="s">
        <v>5636</v>
      </c>
      <c r="I1646" s="256" t="s">
        <v>12</v>
      </c>
      <c r="J1646" s="256" t="s">
        <v>2541</v>
      </c>
      <c r="K1646" s="257" t="s">
        <v>14870</v>
      </c>
      <c r="L1646" s="256" t="s">
        <v>2542</v>
      </c>
    </row>
    <row r="1647" spans="1:12" x14ac:dyDescent="0.25">
      <c r="A1647" s="256" t="s">
        <v>2572</v>
      </c>
      <c r="B1647" s="256" t="s">
        <v>2573</v>
      </c>
      <c r="C1647" s="256" t="s">
        <v>2577</v>
      </c>
      <c r="D1647" s="256" t="s">
        <v>3200</v>
      </c>
      <c r="E1647" s="257" t="s">
        <v>2540</v>
      </c>
      <c r="F1647" s="256" t="s">
        <v>2540</v>
      </c>
      <c r="G1647" s="256">
        <v>98009</v>
      </c>
      <c r="H1647" s="256" t="s">
        <v>4500</v>
      </c>
      <c r="I1647" s="256" t="s">
        <v>7</v>
      </c>
      <c r="J1647" s="256" t="s">
        <v>2545</v>
      </c>
      <c r="K1647" s="257" t="s">
        <v>14863</v>
      </c>
      <c r="L1647" s="256" t="s">
        <v>2542</v>
      </c>
    </row>
    <row r="1648" spans="1:12" x14ac:dyDescent="0.25">
      <c r="A1648" s="256" t="s">
        <v>2572</v>
      </c>
      <c r="B1648" s="256" t="s">
        <v>2573</v>
      </c>
      <c r="C1648" s="256" t="s">
        <v>2577</v>
      </c>
      <c r="D1648" s="256" t="s">
        <v>3200</v>
      </c>
      <c r="E1648" s="257" t="s">
        <v>2540</v>
      </c>
      <c r="F1648" s="256" t="s">
        <v>2540</v>
      </c>
      <c r="G1648" s="256">
        <v>98010</v>
      </c>
      <c r="H1648" s="256" t="s">
        <v>5637</v>
      </c>
      <c r="I1648" s="256" t="s">
        <v>12</v>
      </c>
      <c r="J1648" s="256" t="s">
        <v>2541</v>
      </c>
      <c r="K1648" s="257" t="s">
        <v>14871</v>
      </c>
      <c r="L1648" s="256" t="s">
        <v>2542</v>
      </c>
    </row>
    <row r="1649" spans="1:12" x14ac:dyDescent="0.25">
      <c r="A1649" s="256" t="s">
        <v>2572</v>
      </c>
      <c r="B1649" s="256" t="s">
        <v>2573</v>
      </c>
      <c r="C1649" s="256" t="s">
        <v>2577</v>
      </c>
      <c r="D1649" s="256" t="s">
        <v>3200</v>
      </c>
      <c r="E1649" s="257" t="s">
        <v>2540</v>
      </c>
      <c r="F1649" s="256" t="s">
        <v>2540</v>
      </c>
      <c r="G1649" s="256">
        <v>98011</v>
      </c>
      <c r="H1649" s="256" t="s">
        <v>4501</v>
      </c>
      <c r="I1649" s="256" t="s">
        <v>7</v>
      </c>
      <c r="J1649" s="256" t="s">
        <v>2545</v>
      </c>
      <c r="K1649" s="257" t="s">
        <v>14864</v>
      </c>
      <c r="L1649" s="256" t="s">
        <v>2542</v>
      </c>
    </row>
    <row r="1650" spans="1:12" x14ac:dyDescent="0.25">
      <c r="A1650" s="256" t="s">
        <v>2572</v>
      </c>
      <c r="B1650" s="256" t="s">
        <v>2573</v>
      </c>
      <c r="C1650" s="256" t="s">
        <v>2577</v>
      </c>
      <c r="D1650" s="256" t="s">
        <v>3200</v>
      </c>
      <c r="E1650" s="257" t="s">
        <v>2540</v>
      </c>
      <c r="F1650" s="256" t="s">
        <v>2540</v>
      </c>
      <c r="G1650" s="256">
        <v>98012</v>
      </c>
      <c r="H1650" s="256" t="s">
        <v>5638</v>
      </c>
      <c r="I1650" s="256" t="s">
        <v>12</v>
      </c>
      <c r="J1650" s="256" t="s">
        <v>2541</v>
      </c>
      <c r="K1650" s="257" t="s">
        <v>14872</v>
      </c>
      <c r="L1650" s="256" t="s">
        <v>2542</v>
      </c>
    </row>
    <row r="1651" spans="1:12" x14ac:dyDescent="0.25">
      <c r="A1651" s="256" t="s">
        <v>2572</v>
      </c>
      <c r="B1651" s="256" t="s">
        <v>2573</v>
      </c>
      <c r="C1651" s="256" t="s">
        <v>2577</v>
      </c>
      <c r="D1651" s="256" t="s">
        <v>3200</v>
      </c>
      <c r="E1651" s="257" t="s">
        <v>2540</v>
      </c>
      <c r="F1651" s="256" t="s">
        <v>2540</v>
      </c>
      <c r="G1651" s="256">
        <v>98013</v>
      </c>
      <c r="H1651" s="256" t="s">
        <v>4502</v>
      </c>
      <c r="I1651" s="256" t="s">
        <v>7</v>
      </c>
      <c r="J1651" s="256" t="s">
        <v>2545</v>
      </c>
      <c r="K1651" s="257" t="s">
        <v>14866</v>
      </c>
      <c r="L1651" s="256" t="s">
        <v>2542</v>
      </c>
    </row>
    <row r="1652" spans="1:12" x14ac:dyDescent="0.25">
      <c r="A1652" s="256" t="s">
        <v>2572</v>
      </c>
      <c r="B1652" s="256" t="s">
        <v>2573</v>
      </c>
      <c r="C1652" s="256" t="s">
        <v>2577</v>
      </c>
      <c r="D1652" s="256" t="s">
        <v>3200</v>
      </c>
      <c r="E1652" s="257" t="s">
        <v>2540</v>
      </c>
      <c r="F1652" s="256" t="s">
        <v>2540</v>
      </c>
      <c r="G1652" s="256">
        <v>98014</v>
      </c>
      <c r="H1652" s="256" t="s">
        <v>5639</v>
      </c>
      <c r="I1652" s="256" t="s">
        <v>12</v>
      </c>
      <c r="J1652" s="256" t="s">
        <v>2541</v>
      </c>
      <c r="K1652" s="257" t="s">
        <v>14873</v>
      </c>
      <c r="L1652" s="256" t="s">
        <v>2542</v>
      </c>
    </row>
    <row r="1653" spans="1:12" x14ac:dyDescent="0.25">
      <c r="A1653" s="256" t="s">
        <v>2572</v>
      </c>
      <c r="B1653" s="256" t="s">
        <v>2573</v>
      </c>
      <c r="C1653" s="256" t="s">
        <v>2577</v>
      </c>
      <c r="D1653" s="256" t="s">
        <v>3200</v>
      </c>
      <c r="E1653" s="257" t="s">
        <v>2540</v>
      </c>
      <c r="F1653" s="256" t="s">
        <v>2540</v>
      </c>
      <c r="G1653" s="256">
        <v>98015</v>
      </c>
      <c r="H1653" s="256" t="s">
        <v>4503</v>
      </c>
      <c r="I1653" s="256" t="s">
        <v>7</v>
      </c>
      <c r="J1653" s="256" t="s">
        <v>2545</v>
      </c>
      <c r="K1653" s="257" t="s">
        <v>14867</v>
      </c>
      <c r="L1653" s="256" t="s">
        <v>2542</v>
      </c>
    </row>
    <row r="1654" spans="1:12" x14ac:dyDescent="0.25">
      <c r="A1654" s="256" t="s">
        <v>2572</v>
      </c>
      <c r="B1654" s="256" t="s">
        <v>2573</v>
      </c>
      <c r="C1654" s="256" t="s">
        <v>2577</v>
      </c>
      <c r="D1654" s="256" t="s">
        <v>3200</v>
      </c>
      <c r="E1654" s="257" t="s">
        <v>2540</v>
      </c>
      <c r="F1654" s="256" t="s">
        <v>2540</v>
      </c>
      <c r="G1654" s="256">
        <v>98016</v>
      </c>
      <c r="H1654" s="256" t="s">
        <v>5640</v>
      </c>
      <c r="I1654" s="256" t="s">
        <v>12</v>
      </c>
      <c r="J1654" s="256" t="s">
        <v>2541</v>
      </c>
      <c r="K1654" s="257" t="s">
        <v>14874</v>
      </c>
      <c r="L1654" s="256" t="s">
        <v>2542</v>
      </c>
    </row>
    <row r="1655" spans="1:12" x14ac:dyDescent="0.25">
      <c r="A1655" s="256" t="s">
        <v>2572</v>
      </c>
      <c r="B1655" s="256" t="s">
        <v>2573</v>
      </c>
      <c r="C1655" s="256" t="s">
        <v>2577</v>
      </c>
      <c r="D1655" s="256" t="s">
        <v>3200</v>
      </c>
      <c r="E1655" s="257" t="s">
        <v>2540</v>
      </c>
      <c r="F1655" s="256" t="s">
        <v>2540</v>
      </c>
      <c r="G1655" s="256">
        <v>98017</v>
      </c>
      <c r="H1655" s="256" t="s">
        <v>4504</v>
      </c>
      <c r="I1655" s="256" t="s">
        <v>7</v>
      </c>
      <c r="J1655" s="256" t="s">
        <v>2545</v>
      </c>
      <c r="K1655" s="257" t="s">
        <v>14869</v>
      </c>
      <c r="L1655" s="256" t="s">
        <v>2542</v>
      </c>
    </row>
    <row r="1656" spans="1:12" x14ac:dyDescent="0.25">
      <c r="A1656" s="256" t="s">
        <v>2572</v>
      </c>
      <c r="B1656" s="256" t="s">
        <v>2573</v>
      </c>
      <c r="C1656" s="256" t="s">
        <v>2577</v>
      </c>
      <c r="D1656" s="256" t="s">
        <v>3200</v>
      </c>
      <c r="E1656" s="257" t="s">
        <v>2540</v>
      </c>
      <c r="F1656" s="256" t="s">
        <v>2540</v>
      </c>
      <c r="G1656" s="256">
        <v>98018</v>
      </c>
      <c r="H1656" s="256" t="s">
        <v>5641</v>
      </c>
      <c r="I1656" s="256" t="s">
        <v>12</v>
      </c>
      <c r="J1656" s="256" t="s">
        <v>2541</v>
      </c>
      <c r="K1656" s="257" t="s">
        <v>14875</v>
      </c>
      <c r="L1656" s="256" t="s">
        <v>2542</v>
      </c>
    </row>
    <row r="1657" spans="1:12" x14ac:dyDescent="0.25">
      <c r="A1657" s="256" t="s">
        <v>2572</v>
      </c>
      <c r="B1657" s="256" t="s">
        <v>2573</v>
      </c>
      <c r="C1657" s="256" t="s">
        <v>2577</v>
      </c>
      <c r="D1657" s="256" t="s">
        <v>3200</v>
      </c>
      <c r="E1657" s="257" t="s">
        <v>2540</v>
      </c>
      <c r="F1657" s="256" t="s">
        <v>2540</v>
      </c>
      <c r="G1657" s="256">
        <v>98019</v>
      </c>
      <c r="H1657" s="256" t="s">
        <v>4505</v>
      </c>
      <c r="I1657" s="256" t="s">
        <v>7</v>
      </c>
      <c r="J1657" s="256" t="s">
        <v>2545</v>
      </c>
      <c r="K1657" s="257" t="s">
        <v>14876</v>
      </c>
      <c r="L1657" s="256" t="s">
        <v>2542</v>
      </c>
    </row>
    <row r="1658" spans="1:12" x14ac:dyDescent="0.25">
      <c r="A1658" s="256" t="s">
        <v>2572</v>
      </c>
      <c r="B1658" s="256" t="s">
        <v>2573</v>
      </c>
      <c r="C1658" s="256" t="s">
        <v>2577</v>
      </c>
      <c r="D1658" s="256" t="s">
        <v>3200</v>
      </c>
      <c r="E1658" s="257" t="s">
        <v>2540</v>
      </c>
      <c r="F1658" s="256" t="s">
        <v>2540</v>
      </c>
      <c r="G1658" s="256">
        <v>98020</v>
      </c>
      <c r="H1658" s="256" t="s">
        <v>5642</v>
      </c>
      <c r="I1658" s="256" t="s">
        <v>12</v>
      </c>
      <c r="J1658" s="256" t="s">
        <v>2541</v>
      </c>
      <c r="K1658" s="257" t="s">
        <v>14877</v>
      </c>
      <c r="L1658" s="256" t="s">
        <v>2542</v>
      </c>
    </row>
    <row r="1659" spans="1:12" x14ac:dyDescent="0.25">
      <c r="A1659" s="256" t="s">
        <v>2572</v>
      </c>
      <c r="B1659" s="256" t="s">
        <v>2573</v>
      </c>
      <c r="C1659" s="256" t="s">
        <v>2577</v>
      </c>
      <c r="D1659" s="256" t="s">
        <v>3200</v>
      </c>
      <c r="E1659" s="257" t="s">
        <v>2540</v>
      </c>
      <c r="F1659" s="256" t="s">
        <v>2540</v>
      </c>
      <c r="G1659" s="256">
        <v>98021</v>
      </c>
      <c r="H1659" s="256" t="s">
        <v>4506</v>
      </c>
      <c r="I1659" s="256" t="s">
        <v>7</v>
      </c>
      <c r="J1659" s="256" t="s">
        <v>2545</v>
      </c>
      <c r="K1659" s="257" t="s">
        <v>14878</v>
      </c>
      <c r="L1659" s="256" t="s">
        <v>2542</v>
      </c>
    </row>
    <row r="1660" spans="1:12" x14ac:dyDescent="0.25">
      <c r="A1660" s="256" t="s">
        <v>2572</v>
      </c>
      <c r="B1660" s="256" t="s">
        <v>2573</v>
      </c>
      <c r="C1660" s="256" t="s">
        <v>2577</v>
      </c>
      <c r="D1660" s="256" t="s">
        <v>3200</v>
      </c>
      <c r="E1660" s="257" t="s">
        <v>2540</v>
      </c>
      <c r="F1660" s="256" t="s">
        <v>2540</v>
      </c>
      <c r="G1660" s="256">
        <v>98022</v>
      </c>
      <c r="H1660" s="256" t="s">
        <v>5643</v>
      </c>
      <c r="I1660" s="256" t="s">
        <v>12</v>
      </c>
      <c r="J1660" s="256" t="s">
        <v>2541</v>
      </c>
      <c r="K1660" s="257" t="s">
        <v>14879</v>
      </c>
      <c r="L1660" s="256" t="s">
        <v>2542</v>
      </c>
    </row>
    <row r="1661" spans="1:12" x14ac:dyDescent="0.25">
      <c r="A1661" s="256" t="s">
        <v>2572</v>
      </c>
      <c r="B1661" s="256" t="s">
        <v>2573</v>
      </c>
      <c r="C1661" s="256" t="s">
        <v>2577</v>
      </c>
      <c r="D1661" s="256" t="s">
        <v>3200</v>
      </c>
      <c r="E1661" s="257" t="s">
        <v>2540</v>
      </c>
      <c r="F1661" s="256" t="s">
        <v>2540</v>
      </c>
      <c r="G1661" s="256">
        <v>98023</v>
      </c>
      <c r="H1661" s="256" t="s">
        <v>4507</v>
      </c>
      <c r="I1661" s="256" t="s">
        <v>7</v>
      </c>
      <c r="J1661" s="256" t="s">
        <v>2545</v>
      </c>
      <c r="K1661" s="257" t="s">
        <v>14880</v>
      </c>
      <c r="L1661" s="256" t="s">
        <v>2542</v>
      </c>
    </row>
    <row r="1662" spans="1:12" x14ac:dyDescent="0.25">
      <c r="A1662" s="256" t="s">
        <v>2572</v>
      </c>
      <c r="B1662" s="256" t="s">
        <v>2573</v>
      </c>
      <c r="C1662" s="256" t="s">
        <v>2577</v>
      </c>
      <c r="D1662" s="256" t="s">
        <v>3200</v>
      </c>
      <c r="E1662" s="257" t="s">
        <v>2540</v>
      </c>
      <c r="F1662" s="256" t="s">
        <v>2540</v>
      </c>
      <c r="G1662" s="256">
        <v>98024</v>
      </c>
      <c r="H1662" s="256" t="s">
        <v>5644</v>
      </c>
      <c r="I1662" s="256" t="s">
        <v>12</v>
      </c>
      <c r="J1662" s="256" t="s">
        <v>2541</v>
      </c>
      <c r="K1662" s="257" t="s">
        <v>14881</v>
      </c>
      <c r="L1662" s="256" t="s">
        <v>2542</v>
      </c>
    </row>
    <row r="1663" spans="1:12" x14ac:dyDescent="0.25">
      <c r="A1663" s="256" t="s">
        <v>2572</v>
      </c>
      <c r="B1663" s="256" t="s">
        <v>2573</v>
      </c>
      <c r="C1663" s="256" t="s">
        <v>2577</v>
      </c>
      <c r="D1663" s="256" t="s">
        <v>3200</v>
      </c>
      <c r="E1663" s="257" t="s">
        <v>2540</v>
      </c>
      <c r="F1663" s="256" t="s">
        <v>2540</v>
      </c>
      <c r="G1663" s="256">
        <v>98025</v>
      </c>
      <c r="H1663" s="256" t="s">
        <v>4508</v>
      </c>
      <c r="I1663" s="256" t="s">
        <v>7</v>
      </c>
      <c r="J1663" s="256" t="s">
        <v>2545</v>
      </c>
      <c r="K1663" s="257" t="s">
        <v>14882</v>
      </c>
      <c r="L1663" s="256" t="s">
        <v>2542</v>
      </c>
    </row>
    <row r="1664" spans="1:12" x14ac:dyDescent="0.25">
      <c r="A1664" s="256" t="s">
        <v>2572</v>
      </c>
      <c r="B1664" s="256" t="s">
        <v>2573</v>
      </c>
      <c r="C1664" s="256" t="s">
        <v>2577</v>
      </c>
      <c r="D1664" s="256" t="s">
        <v>3200</v>
      </c>
      <c r="E1664" s="257" t="s">
        <v>2540</v>
      </c>
      <c r="F1664" s="256" t="s">
        <v>2540</v>
      </c>
      <c r="G1664" s="256">
        <v>98026</v>
      </c>
      <c r="H1664" s="256" t="s">
        <v>5645</v>
      </c>
      <c r="I1664" s="256" t="s">
        <v>12</v>
      </c>
      <c r="J1664" s="256" t="s">
        <v>2541</v>
      </c>
      <c r="K1664" s="257" t="s">
        <v>14883</v>
      </c>
      <c r="L1664" s="256" t="s">
        <v>2542</v>
      </c>
    </row>
    <row r="1665" spans="1:12" x14ac:dyDescent="0.25">
      <c r="A1665" s="256" t="s">
        <v>2572</v>
      </c>
      <c r="B1665" s="256" t="s">
        <v>2573</v>
      </c>
      <c r="C1665" s="256" t="s">
        <v>2577</v>
      </c>
      <c r="D1665" s="256" t="s">
        <v>3200</v>
      </c>
      <c r="E1665" s="257" t="s">
        <v>2540</v>
      </c>
      <c r="F1665" s="256" t="s">
        <v>2540</v>
      </c>
      <c r="G1665" s="256">
        <v>98027</v>
      </c>
      <c r="H1665" s="256" t="s">
        <v>4509</v>
      </c>
      <c r="I1665" s="256" t="s">
        <v>7</v>
      </c>
      <c r="J1665" s="256" t="s">
        <v>2545</v>
      </c>
      <c r="K1665" s="257" t="s">
        <v>14876</v>
      </c>
      <c r="L1665" s="256" t="s">
        <v>2542</v>
      </c>
    </row>
    <row r="1666" spans="1:12" x14ac:dyDescent="0.25">
      <c r="A1666" s="256" t="s">
        <v>2572</v>
      </c>
      <c r="B1666" s="256" t="s">
        <v>2573</v>
      </c>
      <c r="C1666" s="256" t="s">
        <v>2577</v>
      </c>
      <c r="D1666" s="256" t="s">
        <v>3200</v>
      </c>
      <c r="E1666" s="257" t="s">
        <v>2540</v>
      </c>
      <c r="F1666" s="256" t="s">
        <v>2540</v>
      </c>
      <c r="G1666" s="256">
        <v>98028</v>
      </c>
      <c r="H1666" s="256" t="s">
        <v>5646</v>
      </c>
      <c r="I1666" s="256" t="s">
        <v>12</v>
      </c>
      <c r="J1666" s="256" t="s">
        <v>2541</v>
      </c>
      <c r="K1666" s="257" t="s">
        <v>14884</v>
      </c>
      <c r="L1666" s="256" t="s">
        <v>2542</v>
      </c>
    </row>
    <row r="1667" spans="1:12" x14ac:dyDescent="0.25">
      <c r="A1667" s="256" t="s">
        <v>2572</v>
      </c>
      <c r="B1667" s="256" t="s">
        <v>2573</v>
      </c>
      <c r="C1667" s="256" t="s">
        <v>2577</v>
      </c>
      <c r="D1667" s="256" t="s">
        <v>3200</v>
      </c>
      <c r="E1667" s="257" t="s">
        <v>2540</v>
      </c>
      <c r="F1667" s="256" t="s">
        <v>2540</v>
      </c>
      <c r="G1667" s="256">
        <v>98029</v>
      </c>
      <c r="H1667" s="256" t="s">
        <v>4510</v>
      </c>
      <c r="I1667" s="256" t="s">
        <v>7</v>
      </c>
      <c r="J1667" s="256" t="s">
        <v>2545</v>
      </c>
      <c r="K1667" s="257" t="s">
        <v>14885</v>
      </c>
      <c r="L1667" s="256" t="s">
        <v>2542</v>
      </c>
    </row>
    <row r="1668" spans="1:12" x14ac:dyDescent="0.25">
      <c r="A1668" s="256" t="s">
        <v>2572</v>
      </c>
      <c r="B1668" s="256" t="s">
        <v>2573</v>
      </c>
      <c r="C1668" s="256" t="s">
        <v>2577</v>
      </c>
      <c r="D1668" s="256" t="s">
        <v>3200</v>
      </c>
      <c r="E1668" s="257" t="s">
        <v>2540</v>
      </c>
      <c r="F1668" s="256" t="s">
        <v>2540</v>
      </c>
      <c r="G1668" s="256">
        <v>98030</v>
      </c>
      <c r="H1668" s="256" t="s">
        <v>5647</v>
      </c>
      <c r="I1668" s="256" t="s">
        <v>12</v>
      </c>
      <c r="J1668" s="256" t="s">
        <v>2541</v>
      </c>
      <c r="K1668" s="257" t="s">
        <v>14886</v>
      </c>
      <c r="L1668" s="256" t="s">
        <v>2542</v>
      </c>
    </row>
    <row r="1669" spans="1:12" x14ac:dyDescent="0.25">
      <c r="A1669" s="256" t="s">
        <v>2572</v>
      </c>
      <c r="B1669" s="256" t="s">
        <v>2573</v>
      </c>
      <c r="C1669" s="256" t="s">
        <v>2577</v>
      </c>
      <c r="D1669" s="256" t="s">
        <v>3200</v>
      </c>
      <c r="E1669" s="257" t="s">
        <v>2540</v>
      </c>
      <c r="F1669" s="256" t="s">
        <v>2540</v>
      </c>
      <c r="G1669" s="256">
        <v>98031</v>
      </c>
      <c r="H1669" s="256" t="s">
        <v>4511</v>
      </c>
      <c r="I1669" s="256" t="s">
        <v>7</v>
      </c>
      <c r="J1669" s="256" t="s">
        <v>2545</v>
      </c>
      <c r="K1669" s="257" t="s">
        <v>14887</v>
      </c>
      <c r="L1669" s="256" t="s">
        <v>2542</v>
      </c>
    </row>
    <row r="1670" spans="1:12" x14ac:dyDescent="0.25">
      <c r="A1670" s="256" t="s">
        <v>2572</v>
      </c>
      <c r="B1670" s="256" t="s">
        <v>2573</v>
      </c>
      <c r="C1670" s="256" t="s">
        <v>2577</v>
      </c>
      <c r="D1670" s="256" t="s">
        <v>3200</v>
      </c>
      <c r="E1670" s="257" t="s">
        <v>2540</v>
      </c>
      <c r="F1670" s="256" t="s">
        <v>2540</v>
      </c>
      <c r="G1670" s="256">
        <v>98032</v>
      </c>
      <c r="H1670" s="256" t="s">
        <v>5648</v>
      </c>
      <c r="I1670" s="256" t="s">
        <v>12</v>
      </c>
      <c r="J1670" s="256" t="s">
        <v>2541</v>
      </c>
      <c r="K1670" s="257" t="s">
        <v>14888</v>
      </c>
      <c r="L1670" s="256" t="s">
        <v>2542</v>
      </c>
    </row>
    <row r="1671" spans="1:12" x14ac:dyDescent="0.25">
      <c r="A1671" s="256" t="s">
        <v>2572</v>
      </c>
      <c r="B1671" s="256" t="s">
        <v>2573</v>
      </c>
      <c r="C1671" s="256" t="s">
        <v>2577</v>
      </c>
      <c r="D1671" s="256" t="s">
        <v>3200</v>
      </c>
      <c r="E1671" s="257" t="s">
        <v>2540</v>
      </c>
      <c r="F1671" s="256" t="s">
        <v>2540</v>
      </c>
      <c r="G1671" s="256">
        <v>98033</v>
      </c>
      <c r="H1671" s="256" t="s">
        <v>4512</v>
      </c>
      <c r="I1671" s="256" t="s">
        <v>7</v>
      </c>
      <c r="J1671" s="256" t="s">
        <v>2545</v>
      </c>
      <c r="K1671" s="257" t="s">
        <v>14889</v>
      </c>
      <c r="L1671" s="256" t="s">
        <v>2542</v>
      </c>
    </row>
    <row r="1672" spans="1:12" x14ac:dyDescent="0.25">
      <c r="A1672" s="256" t="s">
        <v>2572</v>
      </c>
      <c r="B1672" s="256" t="s">
        <v>2573</v>
      </c>
      <c r="C1672" s="256" t="s">
        <v>2577</v>
      </c>
      <c r="D1672" s="256" t="s">
        <v>3200</v>
      </c>
      <c r="E1672" s="257" t="s">
        <v>2540</v>
      </c>
      <c r="F1672" s="256" t="s">
        <v>2540</v>
      </c>
      <c r="G1672" s="256">
        <v>98034</v>
      </c>
      <c r="H1672" s="256" t="s">
        <v>5649</v>
      </c>
      <c r="I1672" s="256" t="s">
        <v>12</v>
      </c>
      <c r="J1672" s="256" t="s">
        <v>2541</v>
      </c>
      <c r="K1672" s="257" t="s">
        <v>14890</v>
      </c>
      <c r="L1672" s="256" t="s">
        <v>2542</v>
      </c>
    </row>
    <row r="1673" spans="1:12" x14ac:dyDescent="0.25">
      <c r="A1673" s="256" t="s">
        <v>2572</v>
      </c>
      <c r="B1673" s="256" t="s">
        <v>2573</v>
      </c>
      <c r="C1673" s="256" t="s">
        <v>2577</v>
      </c>
      <c r="D1673" s="256" t="s">
        <v>3200</v>
      </c>
      <c r="E1673" s="257" t="s">
        <v>2540</v>
      </c>
      <c r="F1673" s="256" t="s">
        <v>2540</v>
      </c>
      <c r="G1673" s="256">
        <v>98035</v>
      </c>
      <c r="H1673" s="256" t="s">
        <v>4513</v>
      </c>
      <c r="I1673" s="256" t="s">
        <v>7</v>
      </c>
      <c r="J1673" s="256" t="s">
        <v>2545</v>
      </c>
      <c r="K1673" s="257" t="s">
        <v>14885</v>
      </c>
      <c r="L1673" s="256" t="s">
        <v>2542</v>
      </c>
    </row>
    <row r="1674" spans="1:12" x14ac:dyDescent="0.25">
      <c r="A1674" s="256" t="s">
        <v>2572</v>
      </c>
      <c r="B1674" s="256" t="s">
        <v>2573</v>
      </c>
      <c r="C1674" s="256" t="s">
        <v>2577</v>
      </c>
      <c r="D1674" s="256" t="s">
        <v>3200</v>
      </c>
      <c r="E1674" s="257" t="s">
        <v>2540</v>
      </c>
      <c r="F1674" s="256" t="s">
        <v>2540</v>
      </c>
      <c r="G1674" s="256">
        <v>98036</v>
      </c>
      <c r="H1674" s="256" t="s">
        <v>5650</v>
      </c>
      <c r="I1674" s="256" t="s">
        <v>12</v>
      </c>
      <c r="J1674" s="256" t="s">
        <v>2541</v>
      </c>
      <c r="K1674" s="257" t="s">
        <v>14891</v>
      </c>
      <c r="L1674" s="256" t="s">
        <v>2542</v>
      </c>
    </row>
    <row r="1675" spans="1:12" x14ac:dyDescent="0.25">
      <c r="A1675" s="256" t="s">
        <v>2572</v>
      </c>
      <c r="B1675" s="256" t="s">
        <v>2573</v>
      </c>
      <c r="C1675" s="256" t="s">
        <v>2577</v>
      </c>
      <c r="D1675" s="256" t="s">
        <v>3200</v>
      </c>
      <c r="E1675" s="257" t="s">
        <v>2540</v>
      </c>
      <c r="F1675" s="256" t="s">
        <v>2540</v>
      </c>
      <c r="G1675" s="256">
        <v>98037</v>
      </c>
      <c r="H1675" s="256" t="s">
        <v>4514</v>
      </c>
      <c r="I1675" s="256" t="s">
        <v>7</v>
      </c>
      <c r="J1675" s="256" t="s">
        <v>2545</v>
      </c>
      <c r="K1675" s="257" t="s">
        <v>14892</v>
      </c>
      <c r="L1675" s="256" t="s">
        <v>2542</v>
      </c>
    </row>
    <row r="1676" spans="1:12" x14ac:dyDescent="0.25">
      <c r="A1676" s="256" t="s">
        <v>2572</v>
      </c>
      <c r="B1676" s="256" t="s">
        <v>2573</v>
      </c>
      <c r="C1676" s="256" t="s">
        <v>2577</v>
      </c>
      <c r="D1676" s="256" t="s">
        <v>3200</v>
      </c>
      <c r="E1676" s="257" t="s">
        <v>2540</v>
      </c>
      <c r="F1676" s="256" t="s">
        <v>2540</v>
      </c>
      <c r="G1676" s="256">
        <v>98038</v>
      </c>
      <c r="H1676" s="256" t="s">
        <v>5651</v>
      </c>
      <c r="I1676" s="256" t="s">
        <v>12</v>
      </c>
      <c r="J1676" s="256" t="s">
        <v>2541</v>
      </c>
      <c r="K1676" s="257" t="s">
        <v>14893</v>
      </c>
      <c r="L1676" s="256" t="s">
        <v>2542</v>
      </c>
    </row>
    <row r="1677" spans="1:12" x14ac:dyDescent="0.25">
      <c r="A1677" s="256" t="s">
        <v>2572</v>
      </c>
      <c r="B1677" s="256" t="s">
        <v>2573</v>
      </c>
      <c r="C1677" s="256" t="s">
        <v>2577</v>
      </c>
      <c r="D1677" s="256" t="s">
        <v>3200</v>
      </c>
      <c r="E1677" s="257" t="s">
        <v>2540</v>
      </c>
      <c r="F1677" s="256" t="s">
        <v>2540</v>
      </c>
      <c r="G1677" s="256">
        <v>98039</v>
      </c>
      <c r="H1677" s="256" t="s">
        <v>4515</v>
      </c>
      <c r="I1677" s="256" t="s">
        <v>7</v>
      </c>
      <c r="J1677" s="256" t="s">
        <v>2545</v>
      </c>
      <c r="K1677" s="257" t="s">
        <v>14894</v>
      </c>
      <c r="L1677" s="256" t="s">
        <v>2542</v>
      </c>
    </row>
    <row r="1678" spans="1:12" x14ac:dyDescent="0.25">
      <c r="A1678" s="256" t="s">
        <v>2572</v>
      </c>
      <c r="B1678" s="256" t="s">
        <v>2573</v>
      </c>
      <c r="C1678" s="256" t="s">
        <v>2577</v>
      </c>
      <c r="D1678" s="256" t="s">
        <v>3200</v>
      </c>
      <c r="E1678" s="257" t="s">
        <v>2540</v>
      </c>
      <c r="F1678" s="256" t="s">
        <v>2540</v>
      </c>
      <c r="G1678" s="256">
        <v>98040</v>
      </c>
      <c r="H1678" s="256" t="s">
        <v>5652</v>
      </c>
      <c r="I1678" s="256" t="s">
        <v>12</v>
      </c>
      <c r="J1678" s="256" t="s">
        <v>2541</v>
      </c>
      <c r="K1678" s="257" t="s">
        <v>14895</v>
      </c>
      <c r="L1678" s="256" t="s">
        <v>2542</v>
      </c>
    </row>
    <row r="1679" spans="1:12" x14ac:dyDescent="0.25">
      <c r="A1679" s="256" t="s">
        <v>2572</v>
      </c>
      <c r="B1679" s="256" t="s">
        <v>2573</v>
      </c>
      <c r="C1679" s="256" t="s">
        <v>2577</v>
      </c>
      <c r="D1679" s="256" t="s">
        <v>3200</v>
      </c>
      <c r="E1679" s="257" t="s">
        <v>2540</v>
      </c>
      <c r="F1679" s="256" t="s">
        <v>2540</v>
      </c>
      <c r="G1679" s="256">
        <v>98041</v>
      </c>
      <c r="H1679" s="256" t="s">
        <v>4516</v>
      </c>
      <c r="I1679" s="256" t="s">
        <v>7</v>
      </c>
      <c r="J1679" s="256" t="s">
        <v>2545</v>
      </c>
      <c r="K1679" s="257" t="s">
        <v>14892</v>
      </c>
      <c r="L1679" s="256" t="s">
        <v>2542</v>
      </c>
    </row>
    <row r="1680" spans="1:12" x14ac:dyDescent="0.25">
      <c r="A1680" s="256" t="s">
        <v>2572</v>
      </c>
      <c r="B1680" s="256" t="s">
        <v>2573</v>
      </c>
      <c r="C1680" s="256" t="s">
        <v>2577</v>
      </c>
      <c r="D1680" s="256" t="s">
        <v>3200</v>
      </c>
      <c r="E1680" s="257" t="s">
        <v>2540</v>
      </c>
      <c r="F1680" s="256" t="s">
        <v>2540</v>
      </c>
      <c r="G1680" s="256">
        <v>98042</v>
      </c>
      <c r="H1680" s="256" t="s">
        <v>5653</v>
      </c>
      <c r="I1680" s="256" t="s">
        <v>12</v>
      </c>
      <c r="J1680" s="256" t="s">
        <v>2541</v>
      </c>
      <c r="K1680" s="257" t="s">
        <v>14896</v>
      </c>
      <c r="L1680" s="256" t="s">
        <v>2542</v>
      </c>
    </row>
    <row r="1681" spans="1:12" x14ac:dyDescent="0.25">
      <c r="A1681" s="256" t="s">
        <v>2572</v>
      </c>
      <c r="B1681" s="256" t="s">
        <v>2573</v>
      </c>
      <c r="C1681" s="256" t="s">
        <v>2577</v>
      </c>
      <c r="D1681" s="256" t="s">
        <v>3200</v>
      </c>
      <c r="E1681" s="257" t="s">
        <v>2540</v>
      </c>
      <c r="F1681" s="256" t="s">
        <v>2540</v>
      </c>
      <c r="G1681" s="256">
        <v>98043</v>
      </c>
      <c r="H1681" s="256" t="s">
        <v>4517</v>
      </c>
      <c r="I1681" s="256" t="s">
        <v>7</v>
      </c>
      <c r="J1681" s="256" t="s">
        <v>2545</v>
      </c>
      <c r="K1681" s="257" t="s">
        <v>14897</v>
      </c>
      <c r="L1681" s="256" t="s">
        <v>2542</v>
      </c>
    </row>
    <row r="1682" spans="1:12" x14ac:dyDescent="0.25">
      <c r="A1682" s="256" t="s">
        <v>2572</v>
      </c>
      <c r="B1682" s="256" t="s">
        <v>2573</v>
      </c>
      <c r="C1682" s="256" t="s">
        <v>2577</v>
      </c>
      <c r="D1682" s="256" t="s">
        <v>3200</v>
      </c>
      <c r="E1682" s="257" t="s">
        <v>2540</v>
      </c>
      <c r="F1682" s="256" t="s">
        <v>2540</v>
      </c>
      <c r="G1682" s="256">
        <v>98044</v>
      </c>
      <c r="H1682" s="256" t="s">
        <v>5654</v>
      </c>
      <c r="I1682" s="256" t="s">
        <v>12</v>
      </c>
      <c r="J1682" s="256" t="s">
        <v>2541</v>
      </c>
      <c r="K1682" s="257" t="s">
        <v>14898</v>
      </c>
      <c r="L1682" s="256" t="s">
        <v>2542</v>
      </c>
    </row>
    <row r="1683" spans="1:12" x14ac:dyDescent="0.25">
      <c r="A1683" s="256" t="s">
        <v>2572</v>
      </c>
      <c r="B1683" s="256" t="s">
        <v>2573</v>
      </c>
      <c r="C1683" s="256" t="s">
        <v>2577</v>
      </c>
      <c r="D1683" s="256" t="s">
        <v>3200</v>
      </c>
      <c r="E1683" s="257" t="s">
        <v>2540</v>
      </c>
      <c r="F1683" s="256" t="s">
        <v>2540</v>
      </c>
      <c r="G1683" s="256">
        <v>98045</v>
      </c>
      <c r="H1683" s="256" t="s">
        <v>4518</v>
      </c>
      <c r="I1683" s="256" t="s">
        <v>7</v>
      </c>
      <c r="J1683" s="256" t="s">
        <v>2545</v>
      </c>
      <c r="K1683" s="257" t="s">
        <v>14897</v>
      </c>
      <c r="L1683" s="256" t="s">
        <v>2542</v>
      </c>
    </row>
    <row r="1684" spans="1:12" x14ac:dyDescent="0.25">
      <c r="A1684" s="256" t="s">
        <v>2572</v>
      </c>
      <c r="B1684" s="256" t="s">
        <v>2573</v>
      </c>
      <c r="C1684" s="256" t="s">
        <v>2577</v>
      </c>
      <c r="D1684" s="256" t="s">
        <v>3200</v>
      </c>
      <c r="E1684" s="257" t="s">
        <v>2540</v>
      </c>
      <c r="F1684" s="256" t="s">
        <v>2540</v>
      </c>
      <c r="G1684" s="256">
        <v>98046</v>
      </c>
      <c r="H1684" s="256" t="s">
        <v>5655</v>
      </c>
      <c r="I1684" s="256" t="s">
        <v>12</v>
      </c>
      <c r="J1684" s="256" t="s">
        <v>2541</v>
      </c>
      <c r="K1684" s="257" t="s">
        <v>14899</v>
      </c>
      <c r="L1684" s="256" t="s">
        <v>2542</v>
      </c>
    </row>
    <row r="1685" spans="1:12" x14ac:dyDescent="0.25">
      <c r="A1685" s="256" t="s">
        <v>2572</v>
      </c>
      <c r="B1685" s="256" t="s">
        <v>2573</v>
      </c>
      <c r="C1685" s="256" t="s">
        <v>2577</v>
      </c>
      <c r="D1685" s="256" t="s">
        <v>3200</v>
      </c>
      <c r="E1685" s="257" t="s">
        <v>2540</v>
      </c>
      <c r="F1685" s="256" t="s">
        <v>2540</v>
      </c>
      <c r="G1685" s="256">
        <v>98047</v>
      </c>
      <c r="H1685" s="256" t="s">
        <v>4519</v>
      </c>
      <c r="I1685" s="256" t="s">
        <v>7</v>
      </c>
      <c r="J1685" s="256" t="s">
        <v>2545</v>
      </c>
      <c r="K1685" s="257" t="s">
        <v>14900</v>
      </c>
      <c r="L1685" s="256" t="s">
        <v>2542</v>
      </c>
    </row>
    <row r="1686" spans="1:12" x14ac:dyDescent="0.25">
      <c r="A1686" s="256" t="s">
        <v>2572</v>
      </c>
      <c r="B1686" s="256" t="s">
        <v>2573</v>
      </c>
      <c r="C1686" s="256" t="s">
        <v>2577</v>
      </c>
      <c r="D1686" s="256" t="s">
        <v>3200</v>
      </c>
      <c r="E1686" s="257" t="s">
        <v>2540</v>
      </c>
      <c r="F1686" s="256" t="s">
        <v>2540</v>
      </c>
      <c r="G1686" s="256">
        <v>98048</v>
      </c>
      <c r="H1686" s="256" t="s">
        <v>5656</v>
      </c>
      <c r="I1686" s="256" t="s">
        <v>12</v>
      </c>
      <c r="J1686" s="256" t="s">
        <v>2541</v>
      </c>
      <c r="K1686" s="257" t="s">
        <v>14901</v>
      </c>
      <c r="L1686" s="256" t="s">
        <v>2542</v>
      </c>
    </row>
    <row r="1687" spans="1:12" x14ac:dyDescent="0.25">
      <c r="A1687" s="256" t="s">
        <v>2572</v>
      </c>
      <c r="B1687" s="256" t="s">
        <v>2573</v>
      </c>
      <c r="C1687" s="256" t="s">
        <v>2577</v>
      </c>
      <c r="D1687" s="256" t="s">
        <v>3200</v>
      </c>
      <c r="E1687" s="257" t="s">
        <v>2540</v>
      </c>
      <c r="F1687" s="256" t="s">
        <v>2540</v>
      </c>
      <c r="G1687" s="256">
        <v>98049</v>
      </c>
      <c r="H1687" s="256" t="s">
        <v>4520</v>
      </c>
      <c r="I1687" s="256" t="s">
        <v>7</v>
      </c>
      <c r="J1687" s="256" t="s">
        <v>2545</v>
      </c>
      <c r="K1687" s="257" t="s">
        <v>14902</v>
      </c>
      <c r="L1687" s="256" t="s">
        <v>2542</v>
      </c>
    </row>
    <row r="1688" spans="1:12" x14ac:dyDescent="0.25">
      <c r="A1688" s="256" t="s">
        <v>2572</v>
      </c>
      <c r="B1688" s="256" t="s">
        <v>2573</v>
      </c>
      <c r="C1688" s="256" t="s">
        <v>2577</v>
      </c>
      <c r="D1688" s="256" t="s">
        <v>3200</v>
      </c>
      <c r="E1688" s="257" t="s">
        <v>2540</v>
      </c>
      <c r="F1688" s="256" t="s">
        <v>2540</v>
      </c>
      <c r="G1688" s="256">
        <v>98050</v>
      </c>
      <c r="H1688" s="256" t="s">
        <v>4521</v>
      </c>
      <c r="I1688" s="256" t="s">
        <v>7</v>
      </c>
      <c r="J1688" s="256" t="s">
        <v>2541</v>
      </c>
      <c r="K1688" s="257" t="s">
        <v>14903</v>
      </c>
      <c r="L1688" s="256" t="s">
        <v>2542</v>
      </c>
    </row>
    <row r="1689" spans="1:12" x14ac:dyDescent="0.25">
      <c r="A1689" s="256" t="s">
        <v>2572</v>
      </c>
      <c r="B1689" s="256" t="s">
        <v>2573</v>
      </c>
      <c r="C1689" s="256" t="s">
        <v>2577</v>
      </c>
      <c r="D1689" s="256" t="s">
        <v>3200</v>
      </c>
      <c r="E1689" s="257" t="s">
        <v>2540</v>
      </c>
      <c r="F1689" s="256" t="s">
        <v>2540</v>
      </c>
      <c r="G1689" s="256">
        <v>98051</v>
      </c>
      <c r="H1689" s="256" t="s">
        <v>4522</v>
      </c>
      <c r="I1689" s="256" t="s">
        <v>7</v>
      </c>
      <c r="J1689" s="256" t="s">
        <v>2545</v>
      </c>
      <c r="K1689" s="257" t="s">
        <v>14904</v>
      </c>
      <c r="L1689" s="256" t="s">
        <v>2542</v>
      </c>
    </row>
    <row r="1690" spans="1:12" x14ac:dyDescent="0.25">
      <c r="A1690" s="256" t="s">
        <v>2572</v>
      </c>
      <c r="B1690" s="256" t="s">
        <v>2573</v>
      </c>
      <c r="C1690" s="256" t="s">
        <v>2577</v>
      </c>
      <c r="D1690" s="256" t="s">
        <v>3200</v>
      </c>
      <c r="E1690" s="257" t="s">
        <v>2540</v>
      </c>
      <c r="F1690" s="256" t="s">
        <v>2540</v>
      </c>
      <c r="G1690" s="256">
        <v>98405</v>
      </c>
      <c r="H1690" s="256" t="s">
        <v>5657</v>
      </c>
      <c r="I1690" s="256" t="s">
        <v>12</v>
      </c>
      <c r="J1690" s="256" t="s">
        <v>2541</v>
      </c>
      <c r="K1690" s="257" t="s">
        <v>14905</v>
      </c>
      <c r="L1690" s="256" t="s">
        <v>2542</v>
      </c>
    </row>
    <row r="1691" spans="1:12" x14ac:dyDescent="0.25">
      <c r="A1691" s="256" t="s">
        <v>2572</v>
      </c>
      <c r="B1691" s="256" t="s">
        <v>2573</v>
      </c>
      <c r="C1691" s="256" t="s">
        <v>2577</v>
      </c>
      <c r="D1691" s="256" t="s">
        <v>3200</v>
      </c>
      <c r="E1691" s="257" t="s">
        <v>2540</v>
      </c>
      <c r="F1691" s="256" t="s">
        <v>2540</v>
      </c>
      <c r="G1691" s="256">
        <v>98406</v>
      </c>
      <c r="H1691" s="256" t="s">
        <v>5658</v>
      </c>
      <c r="I1691" s="256" t="s">
        <v>12</v>
      </c>
      <c r="J1691" s="256" t="s">
        <v>2541</v>
      </c>
      <c r="K1691" s="257" t="s">
        <v>14906</v>
      </c>
      <c r="L1691" s="256" t="s">
        <v>2542</v>
      </c>
    </row>
    <row r="1692" spans="1:12" x14ac:dyDescent="0.25">
      <c r="A1692" s="256" t="s">
        <v>2572</v>
      </c>
      <c r="B1692" s="256" t="s">
        <v>2573</v>
      </c>
      <c r="C1692" s="256" t="s">
        <v>2577</v>
      </c>
      <c r="D1692" s="256" t="s">
        <v>3200</v>
      </c>
      <c r="E1692" s="257" t="s">
        <v>2540</v>
      </c>
      <c r="F1692" s="256" t="s">
        <v>2540</v>
      </c>
      <c r="G1692" s="256">
        <v>98407</v>
      </c>
      <c r="H1692" s="256" t="s">
        <v>5659</v>
      </c>
      <c r="I1692" s="256" t="s">
        <v>12</v>
      </c>
      <c r="J1692" s="256" t="s">
        <v>2541</v>
      </c>
      <c r="K1692" s="257" t="s">
        <v>14907</v>
      </c>
      <c r="L1692" s="256" t="s">
        <v>2542</v>
      </c>
    </row>
    <row r="1693" spans="1:12" x14ac:dyDescent="0.25">
      <c r="A1693" s="256" t="s">
        <v>2572</v>
      </c>
      <c r="B1693" s="256" t="s">
        <v>2573</v>
      </c>
      <c r="C1693" s="256" t="s">
        <v>2577</v>
      </c>
      <c r="D1693" s="256" t="s">
        <v>3200</v>
      </c>
      <c r="E1693" s="257" t="s">
        <v>2540</v>
      </c>
      <c r="F1693" s="256" t="s">
        <v>2540</v>
      </c>
      <c r="G1693" s="256">
        <v>98408</v>
      </c>
      <c r="H1693" s="256" t="s">
        <v>5660</v>
      </c>
      <c r="I1693" s="256" t="s">
        <v>12</v>
      </c>
      <c r="J1693" s="256" t="s">
        <v>2541</v>
      </c>
      <c r="K1693" s="257" t="s">
        <v>14908</v>
      </c>
      <c r="L1693" s="256" t="s">
        <v>2542</v>
      </c>
    </row>
    <row r="1694" spans="1:12" x14ac:dyDescent="0.25">
      <c r="A1694" s="256" t="s">
        <v>2572</v>
      </c>
      <c r="B1694" s="256" t="s">
        <v>2573</v>
      </c>
      <c r="C1694" s="256" t="s">
        <v>2577</v>
      </c>
      <c r="D1694" s="256" t="s">
        <v>3200</v>
      </c>
      <c r="E1694" s="257" t="s">
        <v>2540</v>
      </c>
      <c r="F1694" s="256" t="s">
        <v>2540</v>
      </c>
      <c r="G1694" s="256">
        <v>98409</v>
      </c>
      <c r="H1694" s="256" t="s">
        <v>4523</v>
      </c>
      <c r="I1694" s="256" t="s">
        <v>7</v>
      </c>
      <c r="J1694" s="256" t="s">
        <v>2541</v>
      </c>
      <c r="K1694" s="257" t="s">
        <v>14909</v>
      </c>
      <c r="L1694" s="256" t="s">
        <v>2542</v>
      </c>
    </row>
    <row r="1695" spans="1:12" x14ac:dyDescent="0.25">
      <c r="A1695" s="256" t="s">
        <v>2572</v>
      </c>
      <c r="B1695" s="256" t="s">
        <v>2573</v>
      </c>
      <c r="C1695" s="256" t="s">
        <v>2577</v>
      </c>
      <c r="D1695" s="256" t="s">
        <v>3200</v>
      </c>
      <c r="E1695" s="257" t="s">
        <v>2540</v>
      </c>
      <c r="F1695" s="256" t="s">
        <v>2540</v>
      </c>
      <c r="G1695" s="256">
        <v>98410</v>
      </c>
      <c r="H1695" s="256" t="s">
        <v>5661</v>
      </c>
      <c r="I1695" s="256" t="s">
        <v>12</v>
      </c>
      <c r="J1695" s="256" t="s">
        <v>2541</v>
      </c>
      <c r="K1695" s="257" t="s">
        <v>14910</v>
      </c>
      <c r="L1695" s="256" t="s">
        <v>2542</v>
      </c>
    </row>
    <row r="1696" spans="1:12" x14ac:dyDescent="0.25">
      <c r="A1696" s="256" t="s">
        <v>2572</v>
      </c>
      <c r="B1696" s="256" t="s">
        <v>2573</v>
      </c>
      <c r="C1696" s="256" t="s">
        <v>2577</v>
      </c>
      <c r="D1696" s="256" t="s">
        <v>3200</v>
      </c>
      <c r="E1696" s="257" t="s">
        <v>2540</v>
      </c>
      <c r="F1696" s="256" t="s">
        <v>2540</v>
      </c>
      <c r="G1696" s="256">
        <v>99240</v>
      </c>
      <c r="H1696" s="256" t="s">
        <v>4524</v>
      </c>
      <c r="I1696" s="256" t="s">
        <v>7</v>
      </c>
      <c r="J1696" s="256" t="s">
        <v>2541</v>
      </c>
      <c r="K1696" s="257" t="s">
        <v>14911</v>
      </c>
      <c r="L1696" s="256" t="s">
        <v>2542</v>
      </c>
    </row>
    <row r="1697" spans="1:12" x14ac:dyDescent="0.25">
      <c r="A1697" s="256" t="s">
        <v>2572</v>
      </c>
      <c r="B1697" s="256" t="s">
        <v>2573</v>
      </c>
      <c r="C1697" s="256" t="s">
        <v>2577</v>
      </c>
      <c r="D1697" s="256" t="s">
        <v>3200</v>
      </c>
      <c r="E1697" s="257" t="s">
        <v>2540</v>
      </c>
      <c r="F1697" s="256" t="s">
        <v>2540</v>
      </c>
      <c r="G1697" s="256">
        <v>99241</v>
      </c>
      <c r="H1697" s="256" t="s">
        <v>4525</v>
      </c>
      <c r="I1697" s="256" t="s">
        <v>7</v>
      </c>
      <c r="J1697" s="256" t="s">
        <v>2545</v>
      </c>
      <c r="K1697" s="257" t="s">
        <v>14912</v>
      </c>
      <c r="L1697" s="256" t="s">
        <v>2542</v>
      </c>
    </row>
    <row r="1698" spans="1:12" x14ac:dyDescent="0.25">
      <c r="A1698" s="256" t="s">
        <v>2572</v>
      </c>
      <c r="B1698" s="256" t="s">
        <v>2573</v>
      </c>
      <c r="C1698" s="256" t="s">
        <v>2577</v>
      </c>
      <c r="D1698" s="256" t="s">
        <v>3200</v>
      </c>
      <c r="E1698" s="257" t="s">
        <v>2540</v>
      </c>
      <c r="F1698" s="256" t="s">
        <v>2540</v>
      </c>
      <c r="G1698" s="256">
        <v>99242</v>
      </c>
      <c r="H1698" s="256" t="s">
        <v>5662</v>
      </c>
      <c r="I1698" s="256" t="s">
        <v>12</v>
      </c>
      <c r="J1698" s="256" t="s">
        <v>2541</v>
      </c>
      <c r="K1698" s="257" t="s">
        <v>14913</v>
      </c>
      <c r="L1698" s="256" t="s">
        <v>2542</v>
      </c>
    </row>
    <row r="1699" spans="1:12" x14ac:dyDescent="0.25">
      <c r="A1699" s="256" t="s">
        <v>2572</v>
      </c>
      <c r="B1699" s="256" t="s">
        <v>2573</v>
      </c>
      <c r="C1699" s="256" t="s">
        <v>2577</v>
      </c>
      <c r="D1699" s="256" t="s">
        <v>3200</v>
      </c>
      <c r="E1699" s="257" t="s">
        <v>2540</v>
      </c>
      <c r="F1699" s="256" t="s">
        <v>2540</v>
      </c>
      <c r="G1699" s="256">
        <v>99243</v>
      </c>
      <c r="H1699" s="256" t="s">
        <v>4526</v>
      </c>
      <c r="I1699" s="256" t="s">
        <v>7</v>
      </c>
      <c r="J1699" s="256" t="s">
        <v>2545</v>
      </c>
      <c r="K1699" s="257" t="s">
        <v>14914</v>
      </c>
      <c r="L1699" s="256" t="s">
        <v>2542</v>
      </c>
    </row>
    <row r="1700" spans="1:12" x14ac:dyDescent="0.25">
      <c r="A1700" s="256" t="s">
        <v>2572</v>
      </c>
      <c r="B1700" s="256" t="s">
        <v>2573</v>
      </c>
      <c r="C1700" s="256" t="s">
        <v>2577</v>
      </c>
      <c r="D1700" s="256" t="s">
        <v>3200</v>
      </c>
      <c r="E1700" s="257" t="s">
        <v>2540</v>
      </c>
      <c r="F1700" s="256" t="s">
        <v>2540</v>
      </c>
      <c r="G1700" s="256">
        <v>99244</v>
      </c>
      <c r="H1700" s="256" t="s">
        <v>5663</v>
      </c>
      <c r="I1700" s="256" t="s">
        <v>12</v>
      </c>
      <c r="J1700" s="256" t="s">
        <v>2541</v>
      </c>
      <c r="K1700" s="257" t="s">
        <v>14915</v>
      </c>
      <c r="L1700" s="256" t="s">
        <v>2542</v>
      </c>
    </row>
    <row r="1701" spans="1:12" x14ac:dyDescent="0.25">
      <c r="A1701" s="256" t="s">
        <v>2572</v>
      </c>
      <c r="B1701" s="256" t="s">
        <v>2573</v>
      </c>
      <c r="C1701" s="256" t="s">
        <v>2577</v>
      </c>
      <c r="D1701" s="256" t="s">
        <v>3200</v>
      </c>
      <c r="E1701" s="257" t="s">
        <v>2540</v>
      </c>
      <c r="F1701" s="256" t="s">
        <v>2540</v>
      </c>
      <c r="G1701" s="256">
        <v>99246</v>
      </c>
      <c r="H1701" s="256" t="s">
        <v>4527</v>
      </c>
      <c r="I1701" s="256" t="s">
        <v>7</v>
      </c>
      <c r="J1701" s="256" t="s">
        <v>2541</v>
      </c>
      <c r="K1701" s="257" t="s">
        <v>14916</v>
      </c>
      <c r="L1701" s="256" t="s">
        <v>2542</v>
      </c>
    </row>
    <row r="1702" spans="1:12" x14ac:dyDescent="0.25">
      <c r="A1702" s="256" t="s">
        <v>2572</v>
      </c>
      <c r="B1702" s="256" t="s">
        <v>2573</v>
      </c>
      <c r="C1702" s="256" t="s">
        <v>2577</v>
      </c>
      <c r="D1702" s="256" t="s">
        <v>3200</v>
      </c>
      <c r="E1702" s="257" t="s">
        <v>2540</v>
      </c>
      <c r="F1702" s="256" t="s">
        <v>2540</v>
      </c>
      <c r="G1702" s="256">
        <v>99247</v>
      </c>
      <c r="H1702" s="256" t="s">
        <v>4528</v>
      </c>
      <c r="I1702" s="256" t="s">
        <v>7</v>
      </c>
      <c r="J1702" s="256" t="s">
        <v>2545</v>
      </c>
      <c r="K1702" s="257" t="s">
        <v>14917</v>
      </c>
      <c r="L1702" s="256" t="s">
        <v>2542</v>
      </c>
    </row>
    <row r="1703" spans="1:12" x14ac:dyDescent="0.25">
      <c r="A1703" s="256" t="s">
        <v>2572</v>
      </c>
      <c r="B1703" s="256" t="s">
        <v>2573</v>
      </c>
      <c r="C1703" s="256" t="s">
        <v>2577</v>
      </c>
      <c r="D1703" s="256" t="s">
        <v>3200</v>
      </c>
      <c r="E1703" s="257" t="s">
        <v>2540</v>
      </c>
      <c r="F1703" s="256" t="s">
        <v>2540</v>
      </c>
      <c r="G1703" s="256">
        <v>99248</v>
      </c>
      <c r="H1703" s="256" t="s">
        <v>5664</v>
      </c>
      <c r="I1703" s="256" t="s">
        <v>12</v>
      </c>
      <c r="J1703" s="256" t="s">
        <v>2541</v>
      </c>
      <c r="K1703" s="257" t="s">
        <v>14918</v>
      </c>
      <c r="L1703" s="256" t="s">
        <v>2542</v>
      </c>
    </row>
    <row r="1704" spans="1:12" x14ac:dyDescent="0.25">
      <c r="A1704" s="256" t="s">
        <v>2572</v>
      </c>
      <c r="B1704" s="256" t="s">
        <v>2573</v>
      </c>
      <c r="C1704" s="256" t="s">
        <v>2577</v>
      </c>
      <c r="D1704" s="256" t="s">
        <v>3200</v>
      </c>
      <c r="E1704" s="257" t="s">
        <v>2540</v>
      </c>
      <c r="F1704" s="256" t="s">
        <v>2540</v>
      </c>
      <c r="G1704" s="256">
        <v>99249</v>
      </c>
      <c r="H1704" s="256" t="s">
        <v>4529</v>
      </c>
      <c r="I1704" s="256" t="s">
        <v>7</v>
      </c>
      <c r="J1704" s="256" t="s">
        <v>2545</v>
      </c>
      <c r="K1704" s="257" t="s">
        <v>14919</v>
      </c>
      <c r="L1704" s="256" t="s">
        <v>2542</v>
      </c>
    </row>
    <row r="1705" spans="1:12" x14ac:dyDescent="0.25">
      <c r="A1705" s="256" t="s">
        <v>2572</v>
      </c>
      <c r="B1705" s="256" t="s">
        <v>2573</v>
      </c>
      <c r="C1705" s="256" t="s">
        <v>2577</v>
      </c>
      <c r="D1705" s="256" t="s">
        <v>3200</v>
      </c>
      <c r="E1705" s="257" t="s">
        <v>2540</v>
      </c>
      <c r="F1705" s="256" t="s">
        <v>2540</v>
      </c>
      <c r="G1705" s="256">
        <v>99252</v>
      </c>
      <c r="H1705" s="256" t="s">
        <v>5665</v>
      </c>
      <c r="I1705" s="256" t="s">
        <v>12</v>
      </c>
      <c r="J1705" s="256" t="s">
        <v>2541</v>
      </c>
      <c r="K1705" s="257" t="s">
        <v>14920</v>
      </c>
      <c r="L1705" s="256" t="s">
        <v>2542</v>
      </c>
    </row>
    <row r="1706" spans="1:12" x14ac:dyDescent="0.25">
      <c r="A1706" s="256" t="s">
        <v>2572</v>
      </c>
      <c r="B1706" s="256" t="s">
        <v>2573</v>
      </c>
      <c r="C1706" s="256" t="s">
        <v>2577</v>
      </c>
      <c r="D1706" s="256" t="s">
        <v>3200</v>
      </c>
      <c r="E1706" s="257" t="s">
        <v>2540</v>
      </c>
      <c r="F1706" s="256" t="s">
        <v>2540</v>
      </c>
      <c r="G1706" s="256">
        <v>99254</v>
      </c>
      <c r="H1706" s="256" t="s">
        <v>4530</v>
      </c>
      <c r="I1706" s="256" t="s">
        <v>7</v>
      </c>
      <c r="J1706" s="256" t="s">
        <v>2545</v>
      </c>
      <c r="K1706" s="257" t="s">
        <v>14921</v>
      </c>
      <c r="L1706" s="256" t="s">
        <v>2542</v>
      </c>
    </row>
    <row r="1707" spans="1:12" x14ac:dyDescent="0.25">
      <c r="A1707" s="256" t="s">
        <v>2572</v>
      </c>
      <c r="B1707" s="256" t="s">
        <v>2573</v>
      </c>
      <c r="C1707" s="256" t="s">
        <v>2577</v>
      </c>
      <c r="D1707" s="256" t="s">
        <v>3200</v>
      </c>
      <c r="E1707" s="257" t="s">
        <v>2540</v>
      </c>
      <c r="F1707" s="256" t="s">
        <v>2540</v>
      </c>
      <c r="G1707" s="256">
        <v>99256</v>
      </c>
      <c r="H1707" s="256" t="s">
        <v>5666</v>
      </c>
      <c r="I1707" s="256" t="s">
        <v>12</v>
      </c>
      <c r="J1707" s="256" t="s">
        <v>2541</v>
      </c>
      <c r="K1707" s="257" t="s">
        <v>14922</v>
      </c>
      <c r="L1707" s="256" t="s">
        <v>2542</v>
      </c>
    </row>
    <row r="1708" spans="1:12" x14ac:dyDescent="0.25">
      <c r="A1708" s="256" t="s">
        <v>2572</v>
      </c>
      <c r="B1708" s="256" t="s">
        <v>2573</v>
      </c>
      <c r="C1708" s="256" t="s">
        <v>2577</v>
      </c>
      <c r="D1708" s="256" t="s">
        <v>3200</v>
      </c>
      <c r="E1708" s="257" t="s">
        <v>2540</v>
      </c>
      <c r="F1708" s="256" t="s">
        <v>2540</v>
      </c>
      <c r="G1708" s="256">
        <v>99259</v>
      </c>
      <c r="H1708" s="256" t="s">
        <v>5667</v>
      </c>
      <c r="I1708" s="256" t="s">
        <v>12</v>
      </c>
      <c r="J1708" s="256" t="s">
        <v>2541</v>
      </c>
      <c r="K1708" s="257" t="s">
        <v>14923</v>
      </c>
      <c r="L1708" s="256" t="s">
        <v>2542</v>
      </c>
    </row>
    <row r="1709" spans="1:12" x14ac:dyDescent="0.25">
      <c r="A1709" s="256" t="s">
        <v>2572</v>
      </c>
      <c r="B1709" s="256" t="s">
        <v>2573</v>
      </c>
      <c r="C1709" s="256" t="s">
        <v>2577</v>
      </c>
      <c r="D1709" s="256" t="s">
        <v>3200</v>
      </c>
      <c r="E1709" s="257" t="s">
        <v>2540</v>
      </c>
      <c r="F1709" s="256" t="s">
        <v>2540</v>
      </c>
      <c r="G1709" s="256">
        <v>99261</v>
      </c>
      <c r="H1709" s="256" t="s">
        <v>4531</v>
      </c>
      <c r="I1709" s="256" t="s">
        <v>7</v>
      </c>
      <c r="J1709" s="256" t="s">
        <v>2545</v>
      </c>
      <c r="K1709" s="257" t="s">
        <v>14924</v>
      </c>
      <c r="L1709" s="256" t="s">
        <v>2542</v>
      </c>
    </row>
    <row r="1710" spans="1:12" x14ac:dyDescent="0.25">
      <c r="A1710" s="256" t="s">
        <v>2572</v>
      </c>
      <c r="B1710" s="256" t="s">
        <v>2573</v>
      </c>
      <c r="C1710" s="256" t="s">
        <v>2577</v>
      </c>
      <c r="D1710" s="256" t="s">
        <v>3200</v>
      </c>
      <c r="E1710" s="257" t="s">
        <v>2540</v>
      </c>
      <c r="F1710" s="256" t="s">
        <v>2540</v>
      </c>
      <c r="G1710" s="256">
        <v>99263</v>
      </c>
      <c r="H1710" s="256" t="s">
        <v>4532</v>
      </c>
      <c r="I1710" s="256" t="s">
        <v>7</v>
      </c>
      <c r="J1710" s="256" t="s">
        <v>2545</v>
      </c>
      <c r="K1710" s="257" t="s">
        <v>14925</v>
      </c>
      <c r="L1710" s="256" t="s">
        <v>2542</v>
      </c>
    </row>
    <row r="1711" spans="1:12" x14ac:dyDescent="0.25">
      <c r="A1711" s="256" t="s">
        <v>2572</v>
      </c>
      <c r="B1711" s="256" t="s">
        <v>2573</v>
      </c>
      <c r="C1711" s="256" t="s">
        <v>2577</v>
      </c>
      <c r="D1711" s="256" t="s">
        <v>3200</v>
      </c>
      <c r="E1711" s="257" t="s">
        <v>2540</v>
      </c>
      <c r="F1711" s="256" t="s">
        <v>2540</v>
      </c>
      <c r="G1711" s="256">
        <v>99265</v>
      </c>
      <c r="H1711" s="256" t="s">
        <v>5668</v>
      </c>
      <c r="I1711" s="256" t="s">
        <v>12</v>
      </c>
      <c r="J1711" s="256" t="s">
        <v>2541</v>
      </c>
      <c r="K1711" s="257" t="s">
        <v>14926</v>
      </c>
      <c r="L1711" s="256" t="s">
        <v>2542</v>
      </c>
    </row>
    <row r="1712" spans="1:12" x14ac:dyDescent="0.25">
      <c r="A1712" s="256" t="s">
        <v>2572</v>
      </c>
      <c r="B1712" s="256" t="s">
        <v>2573</v>
      </c>
      <c r="C1712" s="256" t="s">
        <v>2577</v>
      </c>
      <c r="D1712" s="256" t="s">
        <v>3200</v>
      </c>
      <c r="E1712" s="257" t="s">
        <v>2540</v>
      </c>
      <c r="F1712" s="256" t="s">
        <v>2540</v>
      </c>
      <c r="G1712" s="256">
        <v>99266</v>
      </c>
      <c r="H1712" s="256" t="s">
        <v>4533</v>
      </c>
      <c r="I1712" s="256" t="s">
        <v>7</v>
      </c>
      <c r="J1712" s="256" t="s">
        <v>2545</v>
      </c>
      <c r="K1712" s="257" t="s">
        <v>14912</v>
      </c>
      <c r="L1712" s="256" t="s">
        <v>2542</v>
      </c>
    </row>
    <row r="1713" spans="1:12" x14ac:dyDescent="0.25">
      <c r="A1713" s="256" t="s">
        <v>2572</v>
      </c>
      <c r="B1713" s="256" t="s">
        <v>2573</v>
      </c>
      <c r="C1713" s="256" t="s">
        <v>2577</v>
      </c>
      <c r="D1713" s="256" t="s">
        <v>3200</v>
      </c>
      <c r="E1713" s="257" t="s">
        <v>2540</v>
      </c>
      <c r="F1713" s="256" t="s">
        <v>2540</v>
      </c>
      <c r="G1713" s="256">
        <v>99267</v>
      </c>
      <c r="H1713" s="256" t="s">
        <v>5669</v>
      </c>
      <c r="I1713" s="256" t="s">
        <v>12</v>
      </c>
      <c r="J1713" s="256" t="s">
        <v>2541</v>
      </c>
      <c r="K1713" s="257" t="s">
        <v>14927</v>
      </c>
      <c r="L1713" s="256" t="s">
        <v>2542</v>
      </c>
    </row>
    <row r="1714" spans="1:12" x14ac:dyDescent="0.25">
      <c r="A1714" s="256" t="s">
        <v>2572</v>
      </c>
      <c r="B1714" s="256" t="s">
        <v>2573</v>
      </c>
      <c r="C1714" s="256" t="s">
        <v>2577</v>
      </c>
      <c r="D1714" s="256" t="s">
        <v>3200</v>
      </c>
      <c r="E1714" s="257" t="s">
        <v>2540</v>
      </c>
      <c r="F1714" s="256" t="s">
        <v>2540</v>
      </c>
      <c r="G1714" s="256">
        <v>99268</v>
      </c>
      <c r="H1714" s="256" t="s">
        <v>5670</v>
      </c>
      <c r="I1714" s="256" t="s">
        <v>12</v>
      </c>
      <c r="J1714" s="256" t="s">
        <v>2541</v>
      </c>
      <c r="K1714" s="257" t="s">
        <v>14928</v>
      </c>
      <c r="L1714" s="256" t="s">
        <v>2542</v>
      </c>
    </row>
    <row r="1715" spans="1:12" x14ac:dyDescent="0.25">
      <c r="A1715" s="256" t="s">
        <v>2572</v>
      </c>
      <c r="B1715" s="256" t="s">
        <v>2573</v>
      </c>
      <c r="C1715" s="256" t="s">
        <v>2577</v>
      </c>
      <c r="D1715" s="256" t="s">
        <v>3200</v>
      </c>
      <c r="E1715" s="257" t="s">
        <v>2540</v>
      </c>
      <c r="F1715" s="256" t="s">
        <v>2540</v>
      </c>
      <c r="G1715" s="256">
        <v>99269</v>
      </c>
      <c r="H1715" s="256" t="s">
        <v>4534</v>
      </c>
      <c r="I1715" s="256" t="s">
        <v>7</v>
      </c>
      <c r="J1715" s="256" t="s">
        <v>2545</v>
      </c>
      <c r="K1715" s="257" t="s">
        <v>14917</v>
      </c>
      <c r="L1715" s="256" t="s">
        <v>2542</v>
      </c>
    </row>
    <row r="1716" spans="1:12" x14ac:dyDescent="0.25">
      <c r="A1716" s="256" t="s">
        <v>2572</v>
      </c>
      <c r="B1716" s="256" t="s">
        <v>2573</v>
      </c>
      <c r="C1716" s="256" t="s">
        <v>2577</v>
      </c>
      <c r="D1716" s="256" t="s">
        <v>3200</v>
      </c>
      <c r="E1716" s="257" t="s">
        <v>2540</v>
      </c>
      <c r="F1716" s="256" t="s">
        <v>2540</v>
      </c>
      <c r="G1716" s="256">
        <v>99270</v>
      </c>
      <c r="H1716" s="256" t="s">
        <v>5671</v>
      </c>
      <c r="I1716" s="256" t="s">
        <v>12</v>
      </c>
      <c r="J1716" s="256" t="s">
        <v>2541</v>
      </c>
      <c r="K1716" s="257" t="s">
        <v>14929</v>
      </c>
      <c r="L1716" s="256" t="s">
        <v>2542</v>
      </c>
    </row>
    <row r="1717" spans="1:12" x14ac:dyDescent="0.25">
      <c r="A1717" s="256" t="s">
        <v>2572</v>
      </c>
      <c r="B1717" s="256" t="s">
        <v>2573</v>
      </c>
      <c r="C1717" s="256" t="s">
        <v>2577</v>
      </c>
      <c r="D1717" s="256" t="s">
        <v>3200</v>
      </c>
      <c r="E1717" s="257" t="s">
        <v>2540</v>
      </c>
      <c r="F1717" s="256" t="s">
        <v>2540</v>
      </c>
      <c r="G1717" s="256">
        <v>99271</v>
      </c>
      <c r="H1717" s="256" t="s">
        <v>5672</v>
      </c>
      <c r="I1717" s="256" t="s">
        <v>12</v>
      </c>
      <c r="J1717" s="256" t="s">
        <v>2541</v>
      </c>
      <c r="K1717" s="257" t="s">
        <v>14930</v>
      </c>
      <c r="L1717" s="256" t="s">
        <v>2542</v>
      </c>
    </row>
    <row r="1718" spans="1:12" x14ac:dyDescent="0.25">
      <c r="A1718" s="256" t="s">
        <v>2572</v>
      </c>
      <c r="B1718" s="256" t="s">
        <v>2573</v>
      </c>
      <c r="C1718" s="256" t="s">
        <v>2577</v>
      </c>
      <c r="D1718" s="256" t="s">
        <v>3200</v>
      </c>
      <c r="E1718" s="257" t="s">
        <v>2540</v>
      </c>
      <c r="F1718" s="256" t="s">
        <v>2540</v>
      </c>
      <c r="G1718" s="256">
        <v>99272</v>
      </c>
      <c r="H1718" s="256" t="s">
        <v>5673</v>
      </c>
      <c r="I1718" s="256" t="s">
        <v>12</v>
      </c>
      <c r="J1718" s="256" t="s">
        <v>2541</v>
      </c>
      <c r="K1718" s="257" t="s">
        <v>14931</v>
      </c>
      <c r="L1718" s="256" t="s">
        <v>2542</v>
      </c>
    </row>
    <row r="1719" spans="1:12" x14ac:dyDescent="0.25">
      <c r="A1719" s="256" t="s">
        <v>2572</v>
      </c>
      <c r="B1719" s="256" t="s">
        <v>2573</v>
      </c>
      <c r="C1719" s="256" t="s">
        <v>2577</v>
      </c>
      <c r="D1719" s="256" t="s">
        <v>3200</v>
      </c>
      <c r="E1719" s="257" t="s">
        <v>2540</v>
      </c>
      <c r="F1719" s="256" t="s">
        <v>2540</v>
      </c>
      <c r="G1719" s="256">
        <v>99273</v>
      </c>
      <c r="H1719" s="256" t="s">
        <v>5674</v>
      </c>
      <c r="I1719" s="256" t="s">
        <v>12</v>
      </c>
      <c r="J1719" s="256" t="s">
        <v>2541</v>
      </c>
      <c r="K1719" s="257" t="s">
        <v>14932</v>
      </c>
      <c r="L1719" s="256" t="s">
        <v>2542</v>
      </c>
    </row>
    <row r="1720" spans="1:12" x14ac:dyDescent="0.25">
      <c r="A1720" s="256" t="s">
        <v>2572</v>
      </c>
      <c r="B1720" s="256" t="s">
        <v>2573</v>
      </c>
      <c r="C1720" s="256" t="s">
        <v>2577</v>
      </c>
      <c r="D1720" s="256" t="s">
        <v>3200</v>
      </c>
      <c r="E1720" s="257" t="s">
        <v>2540</v>
      </c>
      <c r="F1720" s="256" t="s">
        <v>2540</v>
      </c>
      <c r="G1720" s="256">
        <v>99274</v>
      </c>
      <c r="H1720" s="256" t="s">
        <v>5675</v>
      </c>
      <c r="I1720" s="256" t="s">
        <v>12</v>
      </c>
      <c r="J1720" s="256" t="s">
        <v>2541</v>
      </c>
      <c r="K1720" s="257" t="s">
        <v>14933</v>
      </c>
      <c r="L1720" s="256" t="s">
        <v>2542</v>
      </c>
    </row>
    <row r="1721" spans="1:12" x14ac:dyDescent="0.25">
      <c r="A1721" s="256" t="s">
        <v>2572</v>
      </c>
      <c r="B1721" s="256" t="s">
        <v>2573</v>
      </c>
      <c r="C1721" s="256" t="s">
        <v>2577</v>
      </c>
      <c r="D1721" s="256" t="s">
        <v>3200</v>
      </c>
      <c r="E1721" s="257" t="s">
        <v>2540</v>
      </c>
      <c r="F1721" s="256" t="s">
        <v>2540</v>
      </c>
      <c r="G1721" s="256">
        <v>99275</v>
      </c>
      <c r="H1721" s="256" t="s">
        <v>5676</v>
      </c>
      <c r="I1721" s="256" t="s">
        <v>12</v>
      </c>
      <c r="J1721" s="256" t="s">
        <v>2541</v>
      </c>
      <c r="K1721" s="257" t="s">
        <v>14934</v>
      </c>
      <c r="L1721" s="256" t="s">
        <v>2542</v>
      </c>
    </row>
    <row r="1722" spans="1:12" x14ac:dyDescent="0.25">
      <c r="A1722" s="256" t="s">
        <v>2572</v>
      </c>
      <c r="B1722" s="256" t="s">
        <v>2573</v>
      </c>
      <c r="C1722" s="256" t="s">
        <v>2577</v>
      </c>
      <c r="D1722" s="256" t="s">
        <v>3200</v>
      </c>
      <c r="E1722" s="257" t="s">
        <v>2540</v>
      </c>
      <c r="F1722" s="256" t="s">
        <v>2540</v>
      </c>
      <c r="G1722" s="256">
        <v>99276</v>
      </c>
      <c r="H1722" s="256" t="s">
        <v>4535</v>
      </c>
      <c r="I1722" s="256" t="s">
        <v>7</v>
      </c>
      <c r="J1722" s="256" t="s">
        <v>2545</v>
      </c>
      <c r="K1722" s="257" t="s">
        <v>14935</v>
      </c>
      <c r="L1722" s="256" t="s">
        <v>2542</v>
      </c>
    </row>
    <row r="1723" spans="1:12" x14ac:dyDescent="0.25">
      <c r="A1723" s="256" t="s">
        <v>2572</v>
      </c>
      <c r="B1723" s="256" t="s">
        <v>2573</v>
      </c>
      <c r="C1723" s="256" t="s">
        <v>2577</v>
      </c>
      <c r="D1723" s="256" t="s">
        <v>3200</v>
      </c>
      <c r="E1723" s="257" t="s">
        <v>2540</v>
      </c>
      <c r="F1723" s="256" t="s">
        <v>2540</v>
      </c>
      <c r="G1723" s="256">
        <v>99277</v>
      </c>
      <c r="H1723" s="256" t="s">
        <v>4536</v>
      </c>
      <c r="I1723" s="256" t="s">
        <v>7</v>
      </c>
      <c r="J1723" s="256" t="s">
        <v>2545</v>
      </c>
      <c r="K1723" s="257" t="s">
        <v>14925</v>
      </c>
      <c r="L1723" s="256" t="s">
        <v>2542</v>
      </c>
    </row>
    <row r="1724" spans="1:12" x14ac:dyDescent="0.25">
      <c r="A1724" s="256" t="s">
        <v>2572</v>
      </c>
      <c r="B1724" s="256" t="s">
        <v>2573</v>
      </c>
      <c r="C1724" s="256" t="s">
        <v>2577</v>
      </c>
      <c r="D1724" s="256" t="s">
        <v>3200</v>
      </c>
      <c r="E1724" s="257" t="s">
        <v>2540</v>
      </c>
      <c r="F1724" s="256" t="s">
        <v>2540</v>
      </c>
      <c r="G1724" s="256">
        <v>99278</v>
      </c>
      <c r="H1724" s="256" t="s">
        <v>4537</v>
      </c>
      <c r="I1724" s="256" t="s">
        <v>7</v>
      </c>
      <c r="J1724" s="256" t="s">
        <v>2541</v>
      </c>
      <c r="K1724" s="257" t="s">
        <v>14936</v>
      </c>
      <c r="L1724" s="256" t="s">
        <v>2542</v>
      </c>
    </row>
    <row r="1725" spans="1:12" x14ac:dyDescent="0.25">
      <c r="A1725" s="256" t="s">
        <v>2572</v>
      </c>
      <c r="B1725" s="256" t="s">
        <v>2573</v>
      </c>
      <c r="C1725" s="256" t="s">
        <v>2577</v>
      </c>
      <c r="D1725" s="256" t="s">
        <v>3200</v>
      </c>
      <c r="E1725" s="257" t="s">
        <v>2540</v>
      </c>
      <c r="F1725" s="256" t="s">
        <v>2540</v>
      </c>
      <c r="G1725" s="256">
        <v>99279</v>
      </c>
      <c r="H1725" s="256" t="s">
        <v>5677</v>
      </c>
      <c r="I1725" s="256" t="s">
        <v>12</v>
      </c>
      <c r="J1725" s="256" t="s">
        <v>2541</v>
      </c>
      <c r="K1725" s="257" t="s">
        <v>14937</v>
      </c>
      <c r="L1725" s="256" t="s">
        <v>2542</v>
      </c>
    </row>
    <row r="1726" spans="1:12" x14ac:dyDescent="0.25">
      <c r="A1726" s="256" t="s">
        <v>2572</v>
      </c>
      <c r="B1726" s="256" t="s">
        <v>2573</v>
      </c>
      <c r="C1726" s="256" t="s">
        <v>2577</v>
      </c>
      <c r="D1726" s="256" t="s">
        <v>3200</v>
      </c>
      <c r="E1726" s="257" t="s">
        <v>2540</v>
      </c>
      <c r="F1726" s="256" t="s">
        <v>2540</v>
      </c>
      <c r="G1726" s="256">
        <v>99280</v>
      </c>
      <c r="H1726" s="256" t="s">
        <v>5678</v>
      </c>
      <c r="I1726" s="256" t="s">
        <v>12</v>
      </c>
      <c r="J1726" s="256" t="s">
        <v>2541</v>
      </c>
      <c r="K1726" s="257" t="s">
        <v>14938</v>
      </c>
      <c r="L1726" s="256" t="s">
        <v>2542</v>
      </c>
    </row>
    <row r="1727" spans="1:12" x14ac:dyDescent="0.25">
      <c r="A1727" s="256" t="s">
        <v>2572</v>
      </c>
      <c r="B1727" s="256" t="s">
        <v>2573</v>
      </c>
      <c r="C1727" s="256" t="s">
        <v>2577</v>
      </c>
      <c r="D1727" s="256" t="s">
        <v>3200</v>
      </c>
      <c r="E1727" s="257" t="s">
        <v>2540</v>
      </c>
      <c r="F1727" s="256" t="s">
        <v>2540</v>
      </c>
      <c r="G1727" s="256">
        <v>99281</v>
      </c>
      <c r="H1727" s="256" t="s">
        <v>4538</v>
      </c>
      <c r="I1727" s="256" t="s">
        <v>7</v>
      </c>
      <c r="J1727" s="256" t="s">
        <v>2545</v>
      </c>
      <c r="K1727" s="257" t="s">
        <v>14935</v>
      </c>
      <c r="L1727" s="256" t="s">
        <v>2542</v>
      </c>
    </row>
    <row r="1728" spans="1:12" x14ac:dyDescent="0.25">
      <c r="A1728" s="256" t="s">
        <v>2572</v>
      </c>
      <c r="B1728" s="256" t="s">
        <v>2573</v>
      </c>
      <c r="C1728" s="256" t="s">
        <v>2577</v>
      </c>
      <c r="D1728" s="256" t="s">
        <v>3200</v>
      </c>
      <c r="E1728" s="257" t="s">
        <v>2540</v>
      </c>
      <c r="F1728" s="256" t="s">
        <v>2540</v>
      </c>
      <c r="G1728" s="256">
        <v>99282</v>
      </c>
      <c r="H1728" s="256" t="s">
        <v>4539</v>
      </c>
      <c r="I1728" s="256" t="s">
        <v>7</v>
      </c>
      <c r="J1728" s="256" t="s">
        <v>2545</v>
      </c>
      <c r="K1728" s="257" t="s">
        <v>14939</v>
      </c>
      <c r="L1728" s="256" t="s">
        <v>2542</v>
      </c>
    </row>
    <row r="1729" spans="1:12" x14ac:dyDescent="0.25">
      <c r="A1729" s="256" t="s">
        <v>2572</v>
      </c>
      <c r="B1729" s="256" t="s">
        <v>2573</v>
      </c>
      <c r="C1729" s="256" t="s">
        <v>2577</v>
      </c>
      <c r="D1729" s="256" t="s">
        <v>3200</v>
      </c>
      <c r="E1729" s="257" t="s">
        <v>2540</v>
      </c>
      <c r="F1729" s="256" t="s">
        <v>2540</v>
      </c>
      <c r="G1729" s="256">
        <v>99283</v>
      </c>
      <c r="H1729" s="256" t="s">
        <v>4540</v>
      </c>
      <c r="I1729" s="256" t="s">
        <v>7</v>
      </c>
      <c r="J1729" s="256" t="s">
        <v>2545</v>
      </c>
      <c r="K1729" s="257" t="s">
        <v>14940</v>
      </c>
      <c r="L1729" s="256" t="s">
        <v>2542</v>
      </c>
    </row>
    <row r="1730" spans="1:12" x14ac:dyDescent="0.25">
      <c r="A1730" s="256" t="s">
        <v>2572</v>
      </c>
      <c r="B1730" s="256" t="s">
        <v>2573</v>
      </c>
      <c r="C1730" s="256" t="s">
        <v>2577</v>
      </c>
      <c r="D1730" s="256" t="s">
        <v>3200</v>
      </c>
      <c r="E1730" s="257" t="s">
        <v>2540</v>
      </c>
      <c r="F1730" s="256" t="s">
        <v>2540</v>
      </c>
      <c r="G1730" s="256">
        <v>99284</v>
      </c>
      <c r="H1730" s="256" t="s">
        <v>5679</v>
      </c>
      <c r="I1730" s="256" t="s">
        <v>12</v>
      </c>
      <c r="J1730" s="256" t="s">
        <v>2541</v>
      </c>
      <c r="K1730" s="257" t="s">
        <v>14941</v>
      </c>
      <c r="L1730" s="256" t="s">
        <v>2542</v>
      </c>
    </row>
    <row r="1731" spans="1:12" x14ac:dyDescent="0.25">
      <c r="A1731" s="256" t="s">
        <v>2572</v>
      </c>
      <c r="B1731" s="256" t="s">
        <v>2573</v>
      </c>
      <c r="C1731" s="256" t="s">
        <v>2577</v>
      </c>
      <c r="D1731" s="256" t="s">
        <v>3200</v>
      </c>
      <c r="E1731" s="257" t="s">
        <v>2540</v>
      </c>
      <c r="F1731" s="256" t="s">
        <v>2540</v>
      </c>
      <c r="G1731" s="256">
        <v>99285</v>
      </c>
      <c r="H1731" s="256" t="s">
        <v>5680</v>
      </c>
      <c r="I1731" s="256" t="s">
        <v>12</v>
      </c>
      <c r="J1731" s="256" t="s">
        <v>2541</v>
      </c>
      <c r="K1731" s="257" t="s">
        <v>14942</v>
      </c>
      <c r="L1731" s="256" t="s">
        <v>2542</v>
      </c>
    </row>
    <row r="1732" spans="1:12" x14ac:dyDescent="0.25">
      <c r="A1732" s="256" t="s">
        <v>2572</v>
      </c>
      <c r="B1732" s="256" t="s">
        <v>2573</v>
      </c>
      <c r="C1732" s="256" t="s">
        <v>2577</v>
      </c>
      <c r="D1732" s="256" t="s">
        <v>3200</v>
      </c>
      <c r="E1732" s="257" t="s">
        <v>2540</v>
      </c>
      <c r="F1732" s="256" t="s">
        <v>2540</v>
      </c>
      <c r="G1732" s="256">
        <v>99286</v>
      </c>
      <c r="H1732" s="256" t="s">
        <v>5681</v>
      </c>
      <c r="I1732" s="256" t="s">
        <v>12</v>
      </c>
      <c r="J1732" s="256" t="s">
        <v>2541</v>
      </c>
      <c r="K1732" s="257" t="s">
        <v>14943</v>
      </c>
      <c r="L1732" s="256" t="s">
        <v>2542</v>
      </c>
    </row>
    <row r="1733" spans="1:12" x14ac:dyDescent="0.25">
      <c r="A1733" s="256" t="s">
        <v>2572</v>
      </c>
      <c r="B1733" s="256" t="s">
        <v>2573</v>
      </c>
      <c r="C1733" s="256" t="s">
        <v>2577</v>
      </c>
      <c r="D1733" s="256" t="s">
        <v>3200</v>
      </c>
      <c r="E1733" s="257" t="s">
        <v>2540</v>
      </c>
      <c r="F1733" s="256" t="s">
        <v>2540</v>
      </c>
      <c r="G1733" s="256">
        <v>99287</v>
      </c>
      <c r="H1733" s="256" t="s">
        <v>5682</v>
      </c>
      <c r="I1733" s="256" t="s">
        <v>12</v>
      </c>
      <c r="J1733" s="256" t="s">
        <v>2541</v>
      </c>
      <c r="K1733" s="257" t="s">
        <v>14944</v>
      </c>
      <c r="L1733" s="256" t="s">
        <v>2542</v>
      </c>
    </row>
    <row r="1734" spans="1:12" x14ac:dyDescent="0.25">
      <c r="A1734" s="256" t="s">
        <v>2572</v>
      </c>
      <c r="B1734" s="256" t="s">
        <v>2573</v>
      </c>
      <c r="C1734" s="256" t="s">
        <v>2577</v>
      </c>
      <c r="D1734" s="256" t="s">
        <v>3200</v>
      </c>
      <c r="E1734" s="257" t="s">
        <v>2540</v>
      </c>
      <c r="F1734" s="256" t="s">
        <v>2540</v>
      </c>
      <c r="G1734" s="256">
        <v>99288</v>
      </c>
      <c r="H1734" s="256" t="s">
        <v>4541</v>
      </c>
      <c r="I1734" s="256" t="s">
        <v>7</v>
      </c>
      <c r="J1734" s="256" t="s">
        <v>2541</v>
      </c>
      <c r="K1734" s="257" t="s">
        <v>14945</v>
      </c>
      <c r="L1734" s="256" t="s">
        <v>2542</v>
      </c>
    </row>
    <row r="1735" spans="1:12" x14ac:dyDescent="0.25">
      <c r="A1735" s="256" t="s">
        <v>2572</v>
      </c>
      <c r="B1735" s="256" t="s">
        <v>2573</v>
      </c>
      <c r="C1735" s="256" t="s">
        <v>2577</v>
      </c>
      <c r="D1735" s="256" t="s">
        <v>3200</v>
      </c>
      <c r="E1735" s="257" t="s">
        <v>2540</v>
      </c>
      <c r="F1735" s="256" t="s">
        <v>2540</v>
      </c>
      <c r="G1735" s="256">
        <v>99289</v>
      </c>
      <c r="H1735" s="256" t="s">
        <v>4542</v>
      </c>
      <c r="I1735" s="256" t="s">
        <v>7</v>
      </c>
      <c r="J1735" s="256" t="s">
        <v>2545</v>
      </c>
      <c r="K1735" s="257" t="s">
        <v>14946</v>
      </c>
      <c r="L1735" s="256" t="s">
        <v>2542</v>
      </c>
    </row>
    <row r="1736" spans="1:12" x14ac:dyDescent="0.25">
      <c r="A1736" s="256" t="s">
        <v>2572</v>
      </c>
      <c r="B1736" s="256" t="s">
        <v>2573</v>
      </c>
      <c r="C1736" s="256" t="s">
        <v>2577</v>
      </c>
      <c r="D1736" s="256" t="s">
        <v>3200</v>
      </c>
      <c r="E1736" s="257" t="s">
        <v>2540</v>
      </c>
      <c r="F1736" s="256" t="s">
        <v>2540</v>
      </c>
      <c r="G1736" s="256">
        <v>99290</v>
      </c>
      <c r="H1736" s="256" t="s">
        <v>5683</v>
      </c>
      <c r="I1736" s="256" t="s">
        <v>12</v>
      </c>
      <c r="J1736" s="256" t="s">
        <v>2541</v>
      </c>
      <c r="K1736" s="257" t="s">
        <v>14947</v>
      </c>
      <c r="L1736" s="256" t="s">
        <v>2542</v>
      </c>
    </row>
    <row r="1737" spans="1:12" x14ac:dyDescent="0.25">
      <c r="A1737" s="256" t="s">
        <v>2572</v>
      </c>
      <c r="B1737" s="256" t="s">
        <v>2573</v>
      </c>
      <c r="C1737" s="256" t="s">
        <v>2577</v>
      </c>
      <c r="D1737" s="256" t="s">
        <v>3200</v>
      </c>
      <c r="E1737" s="257" t="s">
        <v>2540</v>
      </c>
      <c r="F1737" s="256" t="s">
        <v>2540</v>
      </c>
      <c r="G1737" s="256">
        <v>99291</v>
      </c>
      <c r="H1737" s="256" t="s">
        <v>4543</v>
      </c>
      <c r="I1737" s="256" t="s">
        <v>7</v>
      </c>
      <c r="J1737" s="256" t="s">
        <v>2545</v>
      </c>
      <c r="K1737" s="257" t="s">
        <v>14946</v>
      </c>
      <c r="L1737" s="256" t="s">
        <v>2542</v>
      </c>
    </row>
    <row r="1738" spans="1:12" x14ac:dyDescent="0.25">
      <c r="A1738" s="256" t="s">
        <v>2572</v>
      </c>
      <c r="B1738" s="256" t="s">
        <v>2573</v>
      </c>
      <c r="C1738" s="256" t="s">
        <v>2577</v>
      </c>
      <c r="D1738" s="256" t="s">
        <v>3200</v>
      </c>
      <c r="E1738" s="257" t="s">
        <v>2540</v>
      </c>
      <c r="F1738" s="256" t="s">
        <v>2540</v>
      </c>
      <c r="G1738" s="256">
        <v>99292</v>
      </c>
      <c r="H1738" s="256" t="s">
        <v>5684</v>
      </c>
      <c r="I1738" s="256" t="s">
        <v>12</v>
      </c>
      <c r="J1738" s="256" t="s">
        <v>2541</v>
      </c>
      <c r="K1738" s="257" t="s">
        <v>14948</v>
      </c>
      <c r="L1738" s="256" t="s">
        <v>2542</v>
      </c>
    </row>
    <row r="1739" spans="1:12" x14ac:dyDescent="0.25">
      <c r="A1739" s="256" t="s">
        <v>2572</v>
      </c>
      <c r="B1739" s="256" t="s">
        <v>2573</v>
      </c>
      <c r="C1739" s="256" t="s">
        <v>2577</v>
      </c>
      <c r="D1739" s="256" t="s">
        <v>3200</v>
      </c>
      <c r="E1739" s="257" t="s">
        <v>2540</v>
      </c>
      <c r="F1739" s="256" t="s">
        <v>2540</v>
      </c>
      <c r="G1739" s="256">
        <v>99293</v>
      </c>
      <c r="H1739" s="256" t="s">
        <v>4544</v>
      </c>
      <c r="I1739" s="256" t="s">
        <v>7</v>
      </c>
      <c r="J1739" s="256" t="s">
        <v>2545</v>
      </c>
      <c r="K1739" s="257" t="s">
        <v>14949</v>
      </c>
      <c r="L1739" s="256" t="s">
        <v>2542</v>
      </c>
    </row>
    <row r="1740" spans="1:12" x14ac:dyDescent="0.25">
      <c r="A1740" s="256" t="s">
        <v>2572</v>
      </c>
      <c r="B1740" s="256" t="s">
        <v>2573</v>
      </c>
      <c r="C1740" s="256" t="s">
        <v>2577</v>
      </c>
      <c r="D1740" s="256" t="s">
        <v>3200</v>
      </c>
      <c r="E1740" s="257" t="s">
        <v>2540</v>
      </c>
      <c r="F1740" s="256" t="s">
        <v>2540</v>
      </c>
      <c r="G1740" s="256">
        <v>99294</v>
      </c>
      <c r="H1740" s="256" t="s">
        <v>5685</v>
      </c>
      <c r="I1740" s="256" t="s">
        <v>12</v>
      </c>
      <c r="J1740" s="256" t="s">
        <v>2541</v>
      </c>
      <c r="K1740" s="257" t="s">
        <v>14950</v>
      </c>
      <c r="L1740" s="256" t="s">
        <v>2542</v>
      </c>
    </row>
    <row r="1741" spans="1:12" x14ac:dyDescent="0.25">
      <c r="A1741" s="256" t="s">
        <v>2572</v>
      </c>
      <c r="B1741" s="256" t="s">
        <v>2573</v>
      </c>
      <c r="C1741" s="256" t="s">
        <v>2577</v>
      </c>
      <c r="D1741" s="256" t="s">
        <v>3200</v>
      </c>
      <c r="E1741" s="257" t="s">
        <v>2540</v>
      </c>
      <c r="F1741" s="256" t="s">
        <v>2540</v>
      </c>
      <c r="G1741" s="256">
        <v>99296</v>
      </c>
      <c r="H1741" s="256" t="s">
        <v>4545</v>
      </c>
      <c r="I1741" s="256" t="s">
        <v>7</v>
      </c>
      <c r="J1741" s="256" t="s">
        <v>2545</v>
      </c>
      <c r="K1741" s="257" t="s">
        <v>14951</v>
      </c>
      <c r="L1741" s="256" t="s">
        <v>2542</v>
      </c>
    </row>
    <row r="1742" spans="1:12" x14ac:dyDescent="0.25">
      <c r="A1742" s="256" t="s">
        <v>2572</v>
      </c>
      <c r="B1742" s="256" t="s">
        <v>2573</v>
      </c>
      <c r="C1742" s="256" t="s">
        <v>2577</v>
      </c>
      <c r="D1742" s="256" t="s">
        <v>3200</v>
      </c>
      <c r="E1742" s="257" t="s">
        <v>2540</v>
      </c>
      <c r="F1742" s="256" t="s">
        <v>2540</v>
      </c>
      <c r="G1742" s="256">
        <v>99297</v>
      </c>
      <c r="H1742" s="256" t="s">
        <v>4546</v>
      </c>
      <c r="I1742" s="256" t="s">
        <v>7</v>
      </c>
      <c r="J1742" s="256" t="s">
        <v>2545</v>
      </c>
      <c r="K1742" s="257" t="s">
        <v>14952</v>
      </c>
      <c r="L1742" s="256" t="s">
        <v>2542</v>
      </c>
    </row>
    <row r="1743" spans="1:12" x14ac:dyDescent="0.25">
      <c r="A1743" s="256" t="s">
        <v>2572</v>
      </c>
      <c r="B1743" s="256" t="s">
        <v>2573</v>
      </c>
      <c r="C1743" s="256" t="s">
        <v>2577</v>
      </c>
      <c r="D1743" s="256" t="s">
        <v>3200</v>
      </c>
      <c r="E1743" s="257" t="s">
        <v>2540</v>
      </c>
      <c r="F1743" s="256" t="s">
        <v>2540</v>
      </c>
      <c r="G1743" s="256">
        <v>99298</v>
      </c>
      <c r="H1743" s="256" t="s">
        <v>5686</v>
      </c>
      <c r="I1743" s="256" t="s">
        <v>12</v>
      </c>
      <c r="J1743" s="256" t="s">
        <v>2541</v>
      </c>
      <c r="K1743" s="257" t="s">
        <v>14953</v>
      </c>
      <c r="L1743" s="256" t="s">
        <v>2542</v>
      </c>
    </row>
    <row r="1744" spans="1:12" x14ac:dyDescent="0.25">
      <c r="A1744" s="256" t="s">
        <v>2572</v>
      </c>
      <c r="B1744" s="256" t="s">
        <v>2573</v>
      </c>
      <c r="C1744" s="256" t="s">
        <v>2577</v>
      </c>
      <c r="D1744" s="256" t="s">
        <v>3200</v>
      </c>
      <c r="E1744" s="257" t="s">
        <v>2540</v>
      </c>
      <c r="F1744" s="256" t="s">
        <v>2540</v>
      </c>
      <c r="G1744" s="256">
        <v>99299</v>
      </c>
      <c r="H1744" s="256" t="s">
        <v>4547</v>
      </c>
      <c r="I1744" s="256" t="s">
        <v>7</v>
      </c>
      <c r="J1744" s="256" t="s">
        <v>2545</v>
      </c>
      <c r="K1744" s="257" t="s">
        <v>14954</v>
      </c>
      <c r="L1744" s="256" t="s">
        <v>2542</v>
      </c>
    </row>
    <row r="1745" spans="1:12" x14ac:dyDescent="0.25">
      <c r="A1745" s="256" t="s">
        <v>2572</v>
      </c>
      <c r="B1745" s="256" t="s">
        <v>2573</v>
      </c>
      <c r="C1745" s="256" t="s">
        <v>2577</v>
      </c>
      <c r="D1745" s="256" t="s">
        <v>3200</v>
      </c>
      <c r="E1745" s="257" t="s">
        <v>2540</v>
      </c>
      <c r="F1745" s="256" t="s">
        <v>2540</v>
      </c>
      <c r="G1745" s="256">
        <v>99300</v>
      </c>
      <c r="H1745" s="256" t="s">
        <v>5687</v>
      </c>
      <c r="I1745" s="256" t="s">
        <v>12</v>
      </c>
      <c r="J1745" s="256" t="s">
        <v>2541</v>
      </c>
      <c r="K1745" s="257" t="s">
        <v>14955</v>
      </c>
      <c r="L1745" s="256" t="s">
        <v>2542</v>
      </c>
    </row>
    <row r="1746" spans="1:12" x14ac:dyDescent="0.25">
      <c r="A1746" s="256" t="s">
        <v>2572</v>
      </c>
      <c r="B1746" s="256" t="s">
        <v>2573</v>
      </c>
      <c r="C1746" s="256" t="s">
        <v>2577</v>
      </c>
      <c r="D1746" s="256" t="s">
        <v>3200</v>
      </c>
      <c r="E1746" s="257" t="s">
        <v>2540</v>
      </c>
      <c r="F1746" s="256" t="s">
        <v>2540</v>
      </c>
      <c r="G1746" s="256">
        <v>99301</v>
      </c>
      <c r="H1746" s="256" t="s">
        <v>5688</v>
      </c>
      <c r="I1746" s="256" t="s">
        <v>12</v>
      </c>
      <c r="J1746" s="256" t="s">
        <v>2541</v>
      </c>
      <c r="K1746" s="257" t="s">
        <v>14956</v>
      </c>
      <c r="L1746" s="256" t="s">
        <v>2542</v>
      </c>
    </row>
    <row r="1747" spans="1:12" x14ac:dyDescent="0.25">
      <c r="A1747" s="256" t="s">
        <v>2572</v>
      </c>
      <c r="B1747" s="256" t="s">
        <v>2573</v>
      </c>
      <c r="C1747" s="256" t="s">
        <v>2577</v>
      </c>
      <c r="D1747" s="256" t="s">
        <v>3200</v>
      </c>
      <c r="E1747" s="257" t="s">
        <v>2540</v>
      </c>
      <c r="F1747" s="256" t="s">
        <v>2540</v>
      </c>
      <c r="G1747" s="256">
        <v>99302</v>
      </c>
      <c r="H1747" s="256" t="s">
        <v>4548</v>
      </c>
      <c r="I1747" s="256" t="s">
        <v>7</v>
      </c>
      <c r="J1747" s="256" t="s">
        <v>2545</v>
      </c>
      <c r="K1747" s="257" t="s">
        <v>14957</v>
      </c>
      <c r="L1747" s="256" t="s">
        <v>2542</v>
      </c>
    </row>
    <row r="1748" spans="1:12" x14ac:dyDescent="0.25">
      <c r="A1748" s="256" t="s">
        <v>2572</v>
      </c>
      <c r="B1748" s="256" t="s">
        <v>2573</v>
      </c>
      <c r="C1748" s="256" t="s">
        <v>2577</v>
      </c>
      <c r="D1748" s="256" t="s">
        <v>3200</v>
      </c>
      <c r="E1748" s="257" t="s">
        <v>2540</v>
      </c>
      <c r="F1748" s="256" t="s">
        <v>2540</v>
      </c>
      <c r="G1748" s="256">
        <v>99303</v>
      </c>
      <c r="H1748" s="256" t="s">
        <v>5689</v>
      </c>
      <c r="I1748" s="256" t="s">
        <v>12</v>
      </c>
      <c r="J1748" s="256" t="s">
        <v>2541</v>
      </c>
      <c r="K1748" s="257" t="s">
        <v>14958</v>
      </c>
      <c r="L1748" s="256" t="s">
        <v>2542</v>
      </c>
    </row>
    <row r="1749" spans="1:12" x14ac:dyDescent="0.25">
      <c r="A1749" s="256" t="s">
        <v>2572</v>
      </c>
      <c r="B1749" s="256" t="s">
        <v>2573</v>
      </c>
      <c r="C1749" s="256" t="s">
        <v>2577</v>
      </c>
      <c r="D1749" s="256" t="s">
        <v>3200</v>
      </c>
      <c r="E1749" s="257" t="s">
        <v>2540</v>
      </c>
      <c r="F1749" s="256" t="s">
        <v>2540</v>
      </c>
      <c r="G1749" s="256">
        <v>99304</v>
      </c>
      <c r="H1749" s="256" t="s">
        <v>4549</v>
      </c>
      <c r="I1749" s="256" t="s">
        <v>7</v>
      </c>
      <c r="J1749" s="256" t="s">
        <v>2545</v>
      </c>
      <c r="K1749" s="257" t="s">
        <v>14959</v>
      </c>
      <c r="L1749" s="256" t="s">
        <v>2542</v>
      </c>
    </row>
    <row r="1750" spans="1:12" x14ac:dyDescent="0.25">
      <c r="A1750" s="256" t="s">
        <v>2572</v>
      </c>
      <c r="B1750" s="256" t="s">
        <v>2573</v>
      </c>
      <c r="C1750" s="256" t="s">
        <v>2577</v>
      </c>
      <c r="D1750" s="256" t="s">
        <v>3200</v>
      </c>
      <c r="E1750" s="257" t="s">
        <v>2540</v>
      </c>
      <c r="F1750" s="256" t="s">
        <v>2540</v>
      </c>
      <c r="G1750" s="256">
        <v>99305</v>
      </c>
      <c r="H1750" s="256" t="s">
        <v>5690</v>
      </c>
      <c r="I1750" s="256" t="s">
        <v>12</v>
      </c>
      <c r="J1750" s="256" t="s">
        <v>2541</v>
      </c>
      <c r="K1750" s="257" t="s">
        <v>14960</v>
      </c>
      <c r="L1750" s="256" t="s">
        <v>2542</v>
      </c>
    </row>
    <row r="1751" spans="1:12" x14ac:dyDescent="0.25">
      <c r="A1751" s="256" t="s">
        <v>2572</v>
      </c>
      <c r="B1751" s="256" t="s">
        <v>2573</v>
      </c>
      <c r="C1751" s="256" t="s">
        <v>2577</v>
      </c>
      <c r="D1751" s="256" t="s">
        <v>3200</v>
      </c>
      <c r="E1751" s="257" t="s">
        <v>2540</v>
      </c>
      <c r="F1751" s="256" t="s">
        <v>2540</v>
      </c>
      <c r="G1751" s="256">
        <v>99306</v>
      </c>
      <c r="H1751" s="256" t="s">
        <v>4550</v>
      </c>
      <c r="I1751" s="256" t="s">
        <v>7</v>
      </c>
      <c r="J1751" s="256" t="s">
        <v>2545</v>
      </c>
      <c r="K1751" s="257" t="s">
        <v>14957</v>
      </c>
      <c r="L1751" s="256" t="s">
        <v>2542</v>
      </c>
    </row>
    <row r="1752" spans="1:12" x14ac:dyDescent="0.25">
      <c r="A1752" s="256" t="s">
        <v>2572</v>
      </c>
      <c r="B1752" s="256" t="s">
        <v>2573</v>
      </c>
      <c r="C1752" s="256" t="s">
        <v>2577</v>
      </c>
      <c r="D1752" s="256" t="s">
        <v>3200</v>
      </c>
      <c r="E1752" s="257" t="s">
        <v>2540</v>
      </c>
      <c r="F1752" s="256" t="s">
        <v>2540</v>
      </c>
      <c r="G1752" s="256">
        <v>99307</v>
      </c>
      <c r="H1752" s="256" t="s">
        <v>4551</v>
      </c>
      <c r="I1752" s="256" t="s">
        <v>7</v>
      </c>
      <c r="J1752" s="256" t="s">
        <v>2545</v>
      </c>
      <c r="K1752" s="257" t="s">
        <v>14961</v>
      </c>
      <c r="L1752" s="256" t="s">
        <v>2542</v>
      </c>
    </row>
    <row r="1753" spans="1:12" x14ac:dyDescent="0.25">
      <c r="A1753" s="256" t="s">
        <v>2572</v>
      </c>
      <c r="B1753" s="256" t="s">
        <v>2573</v>
      </c>
      <c r="C1753" s="256" t="s">
        <v>2577</v>
      </c>
      <c r="D1753" s="256" t="s">
        <v>3200</v>
      </c>
      <c r="E1753" s="257" t="s">
        <v>2540</v>
      </c>
      <c r="F1753" s="256" t="s">
        <v>2540</v>
      </c>
      <c r="G1753" s="256">
        <v>99308</v>
      </c>
      <c r="H1753" s="256" t="s">
        <v>5691</v>
      </c>
      <c r="I1753" s="256" t="s">
        <v>12</v>
      </c>
      <c r="J1753" s="256" t="s">
        <v>2541</v>
      </c>
      <c r="K1753" s="257" t="s">
        <v>14962</v>
      </c>
      <c r="L1753" s="256" t="s">
        <v>2542</v>
      </c>
    </row>
    <row r="1754" spans="1:12" x14ac:dyDescent="0.25">
      <c r="A1754" s="256" t="s">
        <v>2572</v>
      </c>
      <c r="B1754" s="256" t="s">
        <v>2573</v>
      </c>
      <c r="C1754" s="256" t="s">
        <v>2577</v>
      </c>
      <c r="D1754" s="256" t="s">
        <v>3200</v>
      </c>
      <c r="E1754" s="257" t="s">
        <v>2540</v>
      </c>
      <c r="F1754" s="256" t="s">
        <v>2540</v>
      </c>
      <c r="G1754" s="256">
        <v>99309</v>
      </c>
      <c r="H1754" s="256" t="s">
        <v>4552</v>
      </c>
      <c r="I1754" s="256" t="s">
        <v>7</v>
      </c>
      <c r="J1754" s="256" t="s">
        <v>2545</v>
      </c>
      <c r="K1754" s="257" t="s">
        <v>14963</v>
      </c>
      <c r="L1754" s="256" t="s">
        <v>2542</v>
      </c>
    </row>
    <row r="1755" spans="1:12" x14ac:dyDescent="0.25">
      <c r="A1755" s="256" t="s">
        <v>2572</v>
      </c>
      <c r="B1755" s="256" t="s">
        <v>2573</v>
      </c>
      <c r="C1755" s="256" t="s">
        <v>2577</v>
      </c>
      <c r="D1755" s="256" t="s">
        <v>3200</v>
      </c>
      <c r="E1755" s="257" t="s">
        <v>2540</v>
      </c>
      <c r="F1755" s="256" t="s">
        <v>2540</v>
      </c>
      <c r="G1755" s="256">
        <v>99310</v>
      </c>
      <c r="H1755" s="256" t="s">
        <v>5692</v>
      </c>
      <c r="I1755" s="256" t="s">
        <v>12</v>
      </c>
      <c r="J1755" s="256" t="s">
        <v>2541</v>
      </c>
      <c r="K1755" s="257" t="s">
        <v>14964</v>
      </c>
      <c r="L1755" s="256" t="s">
        <v>2542</v>
      </c>
    </row>
    <row r="1756" spans="1:12" x14ac:dyDescent="0.25">
      <c r="A1756" s="256" t="s">
        <v>2572</v>
      </c>
      <c r="B1756" s="256" t="s">
        <v>2573</v>
      </c>
      <c r="C1756" s="256" t="s">
        <v>2577</v>
      </c>
      <c r="D1756" s="256" t="s">
        <v>3200</v>
      </c>
      <c r="E1756" s="257" t="s">
        <v>2540</v>
      </c>
      <c r="F1756" s="256" t="s">
        <v>2540</v>
      </c>
      <c r="G1756" s="256">
        <v>99311</v>
      </c>
      <c r="H1756" s="256" t="s">
        <v>4553</v>
      </c>
      <c r="I1756" s="256" t="s">
        <v>7</v>
      </c>
      <c r="J1756" s="256" t="s">
        <v>2545</v>
      </c>
      <c r="K1756" s="257" t="s">
        <v>14963</v>
      </c>
      <c r="L1756" s="256" t="s">
        <v>2542</v>
      </c>
    </row>
    <row r="1757" spans="1:12" x14ac:dyDescent="0.25">
      <c r="A1757" s="256" t="s">
        <v>2572</v>
      </c>
      <c r="B1757" s="256" t="s">
        <v>2573</v>
      </c>
      <c r="C1757" s="256" t="s">
        <v>2577</v>
      </c>
      <c r="D1757" s="256" t="s">
        <v>3200</v>
      </c>
      <c r="E1757" s="257" t="s">
        <v>2540</v>
      </c>
      <c r="F1757" s="256" t="s">
        <v>2540</v>
      </c>
      <c r="G1757" s="256">
        <v>99312</v>
      </c>
      <c r="H1757" s="256" t="s">
        <v>5693</v>
      </c>
      <c r="I1757" s="256" t="s">
        <v>12</v>
      </c>
      <c r="J1757" s="256" t="s">
        <v>2541</v>
      </c>
      <c r="K1757" s="257" t="s">
        <v>14965</v>
      </c>
      <c r="L1757" s="256" t="s">
        <v>2542</v>
      </c>
    </row>
    <row r="1758" spans="1:12" x14ac:dyDescent="0.25">
      <c r="A1758" s="256" t="s">
        <v>2572</v>
      </c>
      <c r="B1758" s="256" t="s">
        <v>2573</v>
      </c>
      <c r="C1758" s="256" t="s">
        <v>2577</v>
      </c>
      <c r="D1758" s="256" t="s">
        <v>3200</v>
      </c>
      <c r="E1758" s="257" t="s">
        <v>2540</v>
      </c>
      <c r="F1758" s="256" t="s">
        <v>2540</v>
      </c>
      <c r="G1758" s="256">
        <v>99313</v>
      </c>
      <c r="H1758" s="256" t="s">
        <v>5694</v>
      </c>
      <c r="I1758" s="256" t="s">
        <v>12</v>
      </c>
      <c r="J1758" s="256" t="s">
        <v>2541</v>
      </c>
      <c r="K1758" s="257" t="s">
        <v>14966</v>
      </c>
      <c r="L1758" s="256" t="s">
        <v>2542</v>
      </c>
    </row>
    <row r="1759" spans="1:12" x14ac:dyDescent="0.25">
      <c r="A1759" s="256" t="s">
        <v>2572</v>
      </c>
      <c r="B1759" s="256" t="s">
        <v>2573</v>
      </c>
      <c r="C1759" s="256" t="s">
        <v>2577</v>
      </c>
      <c r="D1759" s="256" t="s">
        <v>3200</v>
      </c>
      <c r="E1759" s="257" t="s">
        <v>2540</v>
      </c>
      <c r="F1759" s="256" t="s">
        <v>2540</v>
      </c>
      <c r="G1759" s="256">
        <v>99314</v>
      </c>
      <c r="H1759" s="256" t="s">
        <v>4554</v>
      </c>
      <c r="I1759" s="256" t="s">
        <v>7</v>
      </c>
      <c r="J1759" s="256" t="s">
        <v>2545</v>
      </c>
      <c r="K1759" s="257" t="s">
        <v>14967</v>
      </c>
      <c r="L1759" s="256" t="s">
        <v>2542</v>
      </c>
    </row>
    <row r="1760" spans="1:12" x14ac:dyDescent="0.25">
      <c r="A1760" s="256" t="s">
        <v>2572</v>
      </c>
      <c r="B1760" s="256" t="s">
        <v>2573</v>
      </c>
      <c r="C1760" s="256" t="s">
        <v>2577</v>
      </c>
      <c r="D1760" s="256" t="s">
        <v>3200</v>
      </c>
      <c r="E1760" s="257" t="s">
        <v>2540</v>
      </c>
      <c r="F1760" s="256" t="s">
        <v>2540</v>
      </c>
      <c r="G1760" s="256">
        <v>99315</v>
      </c>
      <c r="H1760" s="256" t="s">
        <v>5695</v>
      </c>
      <c r="I1760" s="256" t="s">
        <v>12</v>
      </c>
      <c r="J1760" s="256" t="s">
        <v>2541</v>
      </c>
      <c r="K1760" s="257" t="s">
        <v>14968</v>
      </c>
      <c r="L1760" s="256" t="s">
        <v>2542</v>
      </c>
    </row>
    <row r="1761" spans="1:12" x14ac:dyDescent="0.25">
      <c r="A1761" s="256" t="s">
        <v>2572</v>
      </c>
      <c r="B1761" s="256" t="s">
        <v>2573</v>
      </c>
      <c r="C1761" s="256" t="s">
        <v>2577</v>
      </c>
      <c r="D1761" s="256" t="s">
        <v>3200</v>
      </c>
      <c r="E1761" s="257" t="s">
        <v>2540</v>
      </c>
      <c r="F1761" s="256" t="s">
        <v>2540</v>
      </c>
      <c r="G1761" s="256">
        <v>99317</v>
      </c>
      <c r="H1761" s="256" t="s">
        <v>4555</v>
      </c>
      <c r="I1761" s="256" t="s">
        <v>7</v>
      </c>
      <c r="J1761" s="256" t="s">
        <v>2545</v>
      </c>
      <c r="K1761" s="257" t="s">
        <v>14969</v>
      </c>
      <c r="L1761" s="256" t="s">
        <v>2542</v>
      </c>
    </row>
    <row r="1762" spans="1:12" x14ac:dyDescent="0.25">
      <c r="A1762" s="256" t="s">
        <v>2572</v>
      </c>
      <c r="B1762" s="256" t="s">
        <v>2573</v>
      </c>
      <c r="C1762" s="256" t="s">
        <v>2577</v>
      </c>
      <c r="D1762" s="256" t="s">
        <v>3200</v>
      </c>
      <c r="E1762" s="257" t="s">
        <v>2540</v>
      </c>
      <c r="F1762" s="256" t="s">
        <v>2540</v>
      </c>
      <c r="G1762" s="256">
        <v>99318</v>
      </c>
      <c r="H1762" s="256" t="s">
        <v>4556</v>
      </c>
      <c r="I1762" s="256" t="s">
        <v>7</v>
      </c>
      <c r="J1762" s="256" t="s">
        <v>2541</v>
      </c>
      <c r="K1762" s="257" t="s">
        <v>14970</v>
      </c>
      <c r="L1762" s="256" t="s">
        <v>2542</v>
      </c>
    </row>
    <row r="1763" spans="1:12" x14ac:dyDescent="0.25">
      <c r="A1763" s="256" t="s">
        <v>2572</v>
      </c>
      <c r="B1763" s="256" t="s">
        <v>2573</v>
      </c>
      <c r="C1763" s="256" t="s">
        <v>2577</v>
      </c>
      <c r="D1763" s="256" t="s">
        <v>3200</v>
      </c>
      <c r="E1763" s="257" t="s">
        <v>2540</v>
      </c>
      <c r="F1763" s="256" t="s">
        <v>2540</v>
      </c>
      <c r="G1763" s="256">
        <v>99319</v>
      </c>
      <c r="H1763" s="256" t="s">
        <v>4557</v>
      </c>
      <c r="I1763" s="256" t="s">
        <v>7</v>
      </c>
      <c r="J1763" s="256" t="s">
        <v>2545</v>
      </c>
      <c r="K1763" s="257" t="s">
        <v>14971</v>
      </c>
      <c r="L1763" s="256" t="s">
        <v>2542</v>
      </c>
    </row>
    <row r="1764" spans="1:12" x14ac:dyDescent="0.25">
      <c r="A1764" s="256" t="s">
        <v>2572</v>
      </c>
      <c r="B1764" s="256" t="s">
        <v>2573</v>
      </c>
      <c r="C1764" s="256" t="s">
        <v>2577</v>
      </c>
      <c r="D1764" s="256" t="s">
        <v>3200</v>
      </c>
      <c r="E1764" s="257" t="s">
        <v>2540</v>
      </c>
      <c r="F1764" s="256" t="s">
        <v>2540</v>
      </c>
      <c r="G1764" s="256">
        <v>99320</v>
      </c>
      <c r="H1764" s="256" t="s">
        <v>5696</v>
      </c>
      <c r="I1764" s="256" t="s">
        <v>12</v>
      </c>
      <c r="J1764" s="256" t="s">
        <v>2541</v>
      </c>
      <c r="K1764" s="257" t="s">
        <v>14972</v>
      </c>
      <c r="L1764" s="256" t="s">
        <v>2542</v>
      </c>
    </row>
    <row r="1765" spans="1:12" x14ac:dyDescent="0.25">
      <c r="A1765" s="256" t="s">
        <v>2572</v>
      </c>
      <c r="B1765" s="256" t="s">
        <v>2573</v>
      </c>
      <c r="C1765" s="256" t="s">
        <v>2577</v>
      </c>
      <c r="D1765" s="256" t="s">
        <v>3200</v>
      </c>
      <c r="E1765" s="257" t="s">
        <v>2540</v>
      </c>
      <c r="F1765" s="256" t="s">
        <v>2540</v>
      </c>
      <c r="G1765" s="256">
        <v>99321</v>
      </c>
      <c r="H1765" s="256" t="s">
        <v>4558</v>
      </c>
      <c r="I1765" s="256" t="s">
        <v>7</v>
      </c>
      <c r="J1765" s="256" t="s">
        <v>2545</v>
      </c>
      <c r="K1765" s="257" t="s">
        <v>14973</v>
      </c>
      <c r="L1765" s="256" t="s">
        <v>2542</v>
      </c>
    </row>
    <row r="1766" spans="1:12" x14ac:dyDescent="0.25">
      <c r="A1766" s="256" t="s">
        <v>2572</v>
      </c>
      <c r="B1766" s="256" t="s">
        <v>2573</v>
      </c>
      <c r="C1766" s="256" t="s">
        <v>2577</v>
      </c>
      <c r="D1766" s="256" t="s">
        <v>3200</v>
      </c>
      <c r="E1766" s="257" t="s">
        <v>2540</v>
      </c>
      <c r="F1766" s="256" t="s">
        <v>2540</v>
      </c>
      <c r="G1766" s="256">
        <v>99322</v>
      </c>
      <c r="H1766" s="256" t="s">
        <v>5697</v>
      </c>
      <c r="I1766" s="256" t="s">
        <v>12</v>
      </c>
      <c r="J1766" s="256" t="s">
        <v>2541</v>
      </c>
      <c r="K1766" s="257" t="s">
        <v>14974</v>
      </c>
      <c r="L1766" s="256" t="s">
        <v>2542</v>
      </c>
    </row>
    <row r="1767" spans="1:12" x14ac:dyDescent="0.25">
      <c r="A1767" s="256" t="s">
        <v>2572</v>
      </c>
      <c r="B1767" s="256" t="s">
        <v>2573</v>
      </c>
      <c r="C1767" s="256" t="s">
        <v>2577</v>
      </c>
      <c r="D1767" s="256" t="s">
        <v>3200</v>
      </c>
      <c r="E1767" s="257" t="s">
        <v>2540</v>
      </c>
      <c r="F1767" s="256" t="s">
        <v>2540</v>
      </c>
      <c r="G1767" s="256">
        <v>99323</v>
      </c>
      <c r="H1767" s="256" t="s">
        <v>4559</v>
      </c>
      <c r="I1767" s="256" t="s">
        <v>7</v>
      </c>
      <c r="J1767" s="256" t="s">
        <v>2545</v>
      </c>
      <c r="K1767" s="257" t="s">
        <v>14952</v>
      </c>
      <c r="L1767" s="256" t="s">
        <v>2542</v>
      </c>
    </row>
    <row r="1768" spans="1:12" x14ac:dyDescent="0.25">
      <c r="A1768" s="256" t="s">
        <v>2572</v>
      </c>
      <c r="B1768" s="256" t="s">
        <v>2573</v>
      </c>
      <c r="C1768" s="256" t="s">
        <v>2577</v>
      </c>
      <c r="D1768" s="256" t="s">
        <v>3200</v>
      </c>
      <c r="E1768" s="257" t="s">
        <v>2540</v>
      </c>
      <c r="F1768" s="256" t="s">
        <v>2540</v>
      </c>
      <c r="G1768" s="256">
        <v>99324</v>
      </c>
      <c r="H1768" s="256" t="s">
        <v>5698</v>
      </c>
      <c r="I1768" s="256" t="s">
        <v>12</v>
      </c>
      <c r="J1768" s="256" t="s">
        <v>2541</v>
      </c>
      <c r="K1768" s="257" t="s">
        <v>14975</v>
      </c>
      <c r="L1768" s="256" t="s">
        <v>2542</v>
      </c>
    </row>
    <row r="1769" spans="1:12" x14ac:dyDescent="0.25">
      <c r="A1769" s="256" t="s">
        <v>2572</v>
      </c>
      <c r="B1769" s="256" t="s">
        <v>2573</v>
      </c>
      <c r="C1769" s="256" t="s">
        <v>2577</v>
      </c>
      <c r="D1769" s="256" t="s">
        <v>3200</v>
      </c>
      <c r="E1769" s="257" t="s">
        <v>2540</v>
      </c>
      <c r="F1769" s="256" t="s">
        <v>2540</v>
      </c>
      <c r="G1769" s="256">
        <v>99325</v>
      </c>
      <c r="H1769" s="256" t="s">
        <v>4560</v>
      </c>
      <c r="I1769" s="256" t="s">
        <v>7</v>
      </c>
      <c r="J1769" s="256" t="s">
        <v>2545</v>
      </c>
      <c r="K1769" s="257" t="s">
        <v>14954</v>
      </c>
      <c r="L1769" s="256" t="s">
        <v>2542</v>
      </c>
    </row>
    <row r="1770" spans="1:12" x14ac:dyDescent="0.25">
      <c r="A1770" s="256" t="s">
        <v>2572</v>
      </c>
      <c r="B1770" s="256" t="s">
        <v>2573</v>
      </c>
      <c r="C1770" s="256" t="s">
        <v>2577</v>
      </c>
      <c r="D1770" s="256" t="s">
        <v>3200</v>
      </c>
      <c r="E1770" s="257" t="s">
        <v>2540</v>
      </c>
      <c r="F1770" s="256" t="s">
        <v>2540</v>
      </c>
      <c r="G1770" s="256">
        <v>99326</v>
      </c>
      <c r="H1770" s="256" t="s">
        <v>5699</v>
      </c>
      <c r="I1770" s="256" t="s">
        <v>12</v>
      </c>
      <c r="J1770" s="256" t="s">
        <v>2541</v>
      </c>
      <c r="K1770" s="257" t="s">
        <v>14976</v>
      </c>
      <c r="L1770" s="256" t="s">
        <v>2542</v>
      </c>
    </row>
    <row r="1771" spans="1:12" x14ac:dyDescent="0.25">
      <c r="A1771" s="256" t="s">
        <v>2572</v>
      </c>
      <c r="B1771" s="256" t="s">
        <v>2573</v>
      </c>
      <c r="C1771" s="256" t="s">
        <v>2577</v>
      </c>
      <c r="D1771" s="256" t="s">
        <v>3200</v>
      </c>
      <c r="E1771" s="257" t="s">
        <v>2540</v>
      </c>
      <c r="F1771" s="256" t="s">
        <v>2540</v>
      </c>
      <c r="G1771" s="256">
        <v>99327</v>
      </c>
      <c r="H1771" s="256" t="s">
        <v>4561</v>
      </c>
      <c r="I1771" s="256" t="s">
        <v>7</v>
      </c>
      <c r="J1771" s="256" t="s">
        <v>2545</v>
      </c>
      <c r="K1771" s="257" t="s">
        <v>14977</v>
      </c>
      <c r="L1771" s="256" t="s">
        <v>2542</v>
      </c>
    </row>
    <row r="1772" spans="1:12" x14ac:dyDescent="0.25">
      <c r="A1772" s="256" t="s">
        <v>2572</v>
      </c>
      <c r="B1772" s="256" t="s">
        <v>2573</v>
      </c>
      <c r="C1772" s="256" t="s">
        <v>2577</v>
      </c>
      <c r="D1772" s="256" t="s">
        <v>3200</v>
      </c>
      <c r="E1772" s="257" t="s">
        <v>2540</v>
      </c>
      <c r="F1772" s="256" t="s">
        <v>2540</v>
      </c>
      <c r="G1772" s="256">
        <v>101800</v>
      </c>
      <c r="H1772" s="256" t="s">
        <v>4562</v>
      </c>
      <c r="I1772" s="256" t="s">
        <v>12</v>
      </c>
      <c r="J1772" s="256" t="s">
        <v>2541</v>
      </c>
      <c r="K1772" s="257" t="s">
        <v>14978</v>
      </c>
      <c r="L1772" s="256" t="s">
        <v>2542</v>
      </c>
    </row>
    <row r="1773" spans="1:12" x14ac:dyDescent="0.25">
      <c r="A1773" s="256" t="s">
        <v>2572</v>
      </c>
      <c r="B1773" s="256" t="s">
        <v>2573</v>
      </c>
      <c r="C1773" s="256" t="s">
        <v>2577</v>
      </c>
      <c r="D1773" s="256" t="s">
        <v>3200</v>
      </c>
      <c r="E1773" s="257" t="s">
        <v>2540</v>
      </c>
      <c r="F1773" s="256" t="s">
        <v>2540</v>
      </c>
      <c r="G1773" s="256">
        <v>101801</v>
      </c>
      <c r="H1773" s="256" t="s">
        <v>4563</v>
      </c>
      <c r="I1773" s="256" t="s">
        <v>12</v>
      </c>
      <c r="J1773" s="256" t="s">
        <v>2541</v>
      </c>
      <c r="K1773" s="257" t="s">
        <v>14979</v>
      </c>
      <c r="L1773" s="256" t="s">
        <v>2542</v>
      </c>
    </row>
    <row r="1774" spans="1:12" x14ac:dyDescent="0.25">
      <c r="A1774" s="256" t="s">
        <v>2572</v>
      </c>
      <c r="B1774" s="256" t="s">
        <v>2573</v>
      </c>
      <c r="C1774" s="256" t="s">
        <v>2577</v>
      </c>
      <c r="D1774" s="256" t="s">
        <v>3200</v>
      </c>
      <c r="E1774" s="257" t="s">
        <v>2540</v>
      </c>
      <c r="F1774" s="256" t="s">
        <v>2540</v>
      </c>
      <c r="G1774" s="256">
        <v>101806</v>
      </c>
      <c r="H1774" s="256" t="s">
        <v>5700</v>
      </c>
      <c r="I1774" s="256" t="s">
        <v>12</v>
      </c>
      <c r="J1774" s="256" t="s">
        <v>2541</v>
      </c>
      <c r="K1774" s="257" t="s">
        <v>14980</v>
      </c>
      <c r="L1774" s="256" t="s">
        <v>2542</v>
      </c>
    </row>
    <row r="1775" spans="1:12" x14ac:dyDescent="0.25">
      <c r="A1775" s="256" t="s">
        <v>2572</v>
      </c>
      <c r="B1775" s="256" t="s">
        <v>2573</v>
      </c>
      <c r="C1775" s="256" t="s">
        <v>2577</v>
      </c>
      <c r="D1775" s="256" t="s">
        <v>3200</v>
      </c>
      <c r="E1775" s="257" t="s">
        <v>2540</v>
      </c>
      <c r="F1775" s="256" t="s">
        <v>2540</v>
      </c>
      <c r="G1775" s="256">
        <v>101807</v>
      </c>
      <c r="H1775" s="256" t="s">
        <v>5701</v>
      </c>
      <c r="I1775" s="256" t="s">
        <v>12</v>
      </c>
      <c r="J1775" s="256" t="s">
        <v>2541</v>
      </c>
      <c r="K1775" s="257" t="s">
        <v>14981</v>
      </c>
      <c r="L1775" s="256" t="s">
        <v>2542</v>
      </c>
    </row>
    <row r="1776" spans="1:12" x14ac:dyDescent="0.25">
      <c r="A1776" s="256" t="s">
        <v>2572</v>
      </c>
      <c r="B1776" s="256" t="s">
        <v>2573</v>
      </c>
      <c r="C1776" s="256" t="s">
        <v>2577</v>
      </c>
      <c r="D1776" s="256" t="s">
        <v>3200</v>
      </c>
      <c r="E1776" s="257" t="s">
        <v>2540</v>
      </c>
      <c r="F1776" s="256" t="s">
        <v>2540</v>
      </c>
      <c r="G1776" s="256">
        <v>101808</v>
      </c>
      <c r="H1776" s="256" t="s">
        <v>5702</v>
      </c>
      <c r="I1776" s="256" t="s">
        <v>12</v>
      </c>
      <c r="J1776" s="256" t="s">
        <v>2541</v>
      </c>
      <c r="K1776" s="257" t="s">
        <v>14982</v>
      </c>
      <c r="L1776" s="256" t="s">
        <v>2542</v>
      </c>
    </row>
    <row r="1777" spans="1:12" x14ac:dyDescent="0.25">
      <c r="A1777" s="256" t="s">
        <v>2572</v>
      </c>
      <c r="B1777" s="256" t="s">
        <v>2573</v>
      </c>
      <c r="C1777" s="256" t="s">
        <v>2577</v>
      </c>
      <c r="D1777" s="256" t="s">
        <v>3200</v>
      </c>
      <c r="E1777" s="257" t="s">
        <v>2540</v>
      </c>
      <c r="F1777" s="256" t="s">
        <v>2540</v>
      </c>
      <c r="G1777" s="256">
        <v>101809</v>
      </c>
      <c r="H1777" s="256" t="s">
        <v>5703</v>
      </c>
      <c r="I1777" s="256" t="s">
        <v>12</v>
      </c>
      <c r="J1777" s="256" t="s">
        <v>2541</v>
      </c>
      <c r="K1777" s="257" t="s">
        <v>14983</v>
      </c>
      <c r="L1777" s="256" t="s">
        <v>2542</v>
      </c>
    </row>
    <row r="1778" spans="1:12" x14ac:dyDescent="0.25">
      <c r="A1778" s="256" t="s">
        <v>2572</v>
      </c>
      <c r="B1778" s="256" t="s">
        <v>2573</v>
      </c>
      <c r="C1778" s="256" t="s">
        <v>2577</v>
      </c>
      <c r="D1778" s="256" t="s">
        <v>3200</v>
      </c>
      <c r="E1778" s="257" t="s">
        <v>2540</v>
      </c>
      <c r="F1778" s="256" t="s">
        <v>2540</v>
      </c>
      <c r="G1778" s="256">
        <v>102139</v>
      </c>
      <c r="H1778" s="256" t="s">
        <v>5704</v>
      </c>
      <c r="I1778" s="256" t="s">
        <v>12</v>
      </c>
      <c r="J1778" s="256" t="s">
        <v>2541</v>
      </c>
      <c r="K1778" s="257" t="s">
        <v>14984</v>
      </c>
      <c r="L1778" s="256" t="s">
        <v>2542</v>
      </c>
    </row>
    <row r="1779" spans="1:12" x14ac:dyDescent="0.25">
      <c r="A1779" s="256" t="s">
        <v>2572</v>
      </c>
      <c r="B1779" s="256" t="s">
        <v>2573</v>
      </c>
      <c r="C1779" s="256" t="s">
        <v>2577</v>
      </c>
      <c r="D1779" s="256" t="s">
        <v>3200</v>
      </c>
      <c r="E1779" s="257" t="s">
        <v>2540</v>
      </c>
      <c r="F1779" s="256" t="s">
        <v>2540</v>
      </c>
      <c r="G1779" s="256">
        <v>102141</v>
      </c>
      <c r="H1779" s="256" t="s">
        <v>5705</v>
      </c>
      <c r="I1779" s="256" t="s">
        <v>12</v>
      </c>
      <c r="J1779" s="256" t="s">
        <v>2541</v>
      </c>
      <c r="K1779" s="257" t="s">
        <v>14985</v>
      </c>
      <c r="L1779" s="256" t="s">
        <v>2542</v>
      </c>
    </row>
    <row r="1780" spans="1:12" x14ac:dyDescent="0.25">
      <c r="A1780" s="256" t="s">
        <v>2572</v>
      </c>
      <c r="B1780" s="256" t="s">
        <v>2573</v>
      </c>
      <c r="C1780" s="256" t="s">
        <v>2577</v>
      </c>
      <c r="D1780" s="256" t="s">
        <v>3200</v>
      </c>
      <c r="E1780" s="257" t="s">
        <v>2540</v>
      </c>
      <c r="F1780" s="256" t="s">
        <v>2540</v>
      </c>
      <c r="G1780" s="256">
        <v>102142</v>
      </c>
      <c r="H1780" s="256" t="s">
        <v>5706</v>
      </c>
      <c r="I1780" s="256" t="s">
        <v>12</v>
      </c>
      <c r="J1780" s="256" t="s">
        <v>2541</v>
      </c>
      <c r="K1780" s="257" t="s">
        <v>14986</v>
      </c>
      <c r="L1780" s="256" t="s">
        <v>2542</v>
      </c>
    </row>
    <row r="1781" spans="1:12" x14ac:dyDescent="0.25">
      <c r="A1781" s="256" t="s">
        <v>2572</v>
      </c>
      <c r="B1781" s="256" t="s">
        <v>2573</v>
      </c>
      <c r="C1781" s="256" t="s">
        <v>2577</v>
      </c>
      <c r="D1781" s="256" t="s">
        <v>3200</v>
      </c>
      <c r="E1781" s="257" t="s">
        <v>2540</v>
      </c>
      <c r="F1781" s="256" t="s">
        <v>2540</v>
      </c>
      <c r="G1781" s="256">
        <v>102457</v>
      </c>
      <c r="H1781" s="256" t="s">
        <v>5707</v>
      </c>
      <c r="I1781" s="256" t="s">
        <v>12</v>
      </c>
      <c r="J1781" s="256" t="s">
        <v>2541</v>
      </c>
      <c r="K1781" s="257" t="s">
        <v>14987</v>
      </c>
      <c r="L1781" s="256" t="s">
        <v>2542</v>
      </c>
    </row>
    <row r="1782" spans="1:12" x14ac:dyDescent="0.25">
      <c r="A1782" s="256" t="s">
        <v>2572</v>
      </c>
      <c r="B1782" s="256" t="s">
        <v>2573</v>
      </c>
      <c r="C1782" s="256" t="s">
        <v>2578</v>
      </c>
      <c r="D1782" s="256" t="s">
        <v>3201</v>
      </c>
      <c r="E1782" s="257" t="s">
        <v>2540</v>
      </c>
      <c r="F1782" s="256" t="s">
        <v>2540</v>
      </c>
      <c r="G1782" s="256">
        <v>94263</v>
      </c>
      <c r="H1782" s="256" t="s">
        <v>1267</v>
      </c>
      <c r="I1782" s="256" t="s">
        <v>7</v>
      </c>
      <c r="J1782" s="256" t="s">
        <v>2541</v>
      </c>
      <c r="K1782" s="257" t="s">
        <v>14988</v>
      </c>
      <c r="L1782" s="256" t="s">
        <v>2542</v>
      </c>
    </row>
    <row r="1783" spans="1:12" x14ac:dyDescent="0.25">
      <c r="A1783" s="256" t="s">
        <v>2572</v>
      </c>
      <c r="B1783" s="256" t="s">
        <v>2573</v>
      </c>
      <c r="C1783" s="256" t="s">
        <v>2578</v>
      </c>
      <c r="D1783" s="256" t="s">
        <v>3201</v>
      </c>
      <c r="E1783" s="257" t="s">
        <v>2540</v>
      </c>
      <c r="F1783" s="256" t="s">
        <v>2540</v>
      </c>
      <c r="G1783" s="256">
        <v>94264</v>
      </c>
      <c r="H1783" s="256" t="s">
        <v>1268</v>
      </c>
      <c r="I1783" s="256" t="s">
        <v>7</v>
      </c>
      <c r="J1783" s="256" t="s">
        <v>2541</v>
      </c>
      <c r="K1783" s="257" t="s">
        <v>14989</v>
      </c>
      <c r="L1783" s="256" t="s">
        <v>2542</v>
      </c>
    </row>
    <row r="1784" spans="1:12" x14ac:dyDescent="0.25">
      <c r="A1784" s="256" t="s">
        <v>2572</v>
      </c>
      <c r="B1784" s="256" t="s">
        <v>2573</v>
      </c>
      <c r="C1784" s="256" t="s">
        <v>2578</v>
      </c>
      <c r="D1784" s="256" t="s">
        <v>3201</v>
      </c>
      <c r="E1784" s="257" t="s">
        <v>2540</v>
      </c>
      <c r="F1784" s="256" t="s">
        <v>2540</v>
      </c>
      <c r="G1784" s="256">
        <v>94265</v>
      </c>
      <c r="H1784" s="256" t="s">
        <v>1269</v>
      </c>
      <c r="I1784" s="256" t="s">
        <v>7</v>
      </c>
      <c r="J1784" s="256" t="s">
        <v>2541</v>
      </c>
      <c r="K1784" s="257" t="s">
        <v>13527</v>
      </c>
      <c r="L1784" s="256" t="s">
        <v>2542</v>
      </c>
    </row>
    <row r="1785" spans="1:12" x14ac:dyDescent="0.25">
      <c r="A1785" s="256" t="s">
        <v>2572</v>
      </c>
      <c r="B1785" s="256" t="s">
        <v>2573</v>
      </c>
      <c r="C1785" s="256" t="s">
        <v>2578</v>
      </c>
      <c r="D1785" s="256" t="s">
        <v>3201</v>
      </c>
      <c r="E1785" s="257" t="s">
        <v>2540</v>
      </c>
      <c r="F1785" s="256" t="s">
        <v>2540</v>
      </c>
      <c r="G1785" s="256">
        <v>94266</v>
      </c>
      <c r="H1785" s="256" t="s">
        <v>1270</v>
      </c>
      <c r="I1785" s="256" t="s">
        <v>7</v>
      </c>
      <c r="J1785" s="256" t="s">
        <v>2541</v>
      </c>
      <c r="K1785" s="257" t="s">
        <v>14990</v>
      </c>
      <c r="L1785" s="256" t="s">
        <v>2542</v>
      </c>
    </row>
    <row r="1786" spans="1:12" x14ac:dyDescent="0.25">
      <c r="A1786" s="256" t="s">
        <v>2572</v>
      </c>
      <c r="B1786" s="256" t="s">
        <v>2573</v>
      </c>
      <c r="C1786" s="256" t="s">
        <v>2578</v>
      </c>
      <c r="D1786" s="256" t="s">
        <v>3201</v>
      </c>
      <c r="E1786" s="257" t="s">
        <v>2540</v>
      </c>
      <c r="F1786" s="256" t="s">
        <v>2540</v>
      </c>
      <c r="G1786" s="256">
        <v>94267</v>
      </c>
      <c r="H1786" s="256" t="s">
        <v>1271</v>
      </c>
      <c r="I1786" s="256" t="s">
        <v>7</v>
      </c>
      <c r="J1786" s="256" t="s">
        <v>2541</v>
      </c>
      <c r="K1786" s="257" t="s">
        <v>14991</v>
      </c>
      <c r="L1786" s="256" t="s">
        <v>2542</v>
      </c>
    </row>
    <row r="1787" spans="1:12" x14ac:dyDescent="0.25">
      <c r="A1787" s="256" t="s">
        <v>2572</v>
      </c>
      <c r="B1787" s="256" t="s">
        <v>2573</v>
      </c>
      <c r="C1787" s="256" t="s">
        <v>2578</v>
      </c>
      <c r="D1787" s="256" t="s">
        <v>3201</v>
      </c>
      <c r="E1787" s="257" t="s">
        <v>2540</v>
      </c>
      <c r="F1787" s="256" t="s">
        <v>2540</v>
      </c>
      <c r="G1787" s="256">
        <v>94268</v>
      </c>
      <c r="H1787" s="256" t="s">
        <v>1272</v>
      </c>
      <c r="I1787" s="256" t="s">
        <v>7</v>
      </c>
      <c r="J1787" s="256" t="s">
        <v>2541</v>
      </c>
      <c r="K1787" s="257" t="s">
        <v>14631</v>
      </c>
      <c r="L1787" s="256" t="s">
        <v>2542</v>
      </c>
    </row>
    <row r="1788" spans="1:12" x14ac:dyDescent="0.25">
      <c r="A1788" s="256" t="s">
        <v>2572</v>
      </c>
      <c r="B1788" s="256" t="s">
        <v>2573</v>
      </c>
      <c r="C1788" s="256" t="s">
        <v>2578</v>
      </c>
      <c r="D1788" s="256" t="s">
        <v>3201</v>
      </c>
      <c r="E1788" s="257" t="s">
        <v>2540</v>
      </c>
      <c r="F1788" s="256" t="s">
        <v>2540</v>
      </c>
      <c r="G1788" s="256">
        <v>94269</v>
      </c>
      <c r="H1788" s="256" t="s">
        <v>1273</v>
      </c>
      <c r="I1788" s="256" t="s">
        <v>7</v>
      </c>
      <c r="J1788" s="256" t="s">
        <v>2541</v>
      </c>
      <c r="K1788" s="257" t="s">
        <v>14992</v>
      </c>
      <c r="L1788" s="256" t="s">
        <v>2542</v>
      </c>
    </row>
    <row r="1789" spans="1:12" x14ac:dyDescent="0.25">
      <c r="A1789" s="256" t="s">
        <v>2572</v>
      </c>
      <c r="B1789" s="256" t="s">
        <v>2573</v>
      </c>
      <c r="C1789" s="256" t="s">
        <v>2578</v>
      </c>
      <c r="D1789" s="256" t="s">
        <v>3201</v>
      </c>
      <c r="E1789" s="257" t="s">
        <v>2540</v>
      </c>
      <c r="F1789" s="256" t="s">
        <v>2540</v>
      </c>
      <c r="G1789" s="256">
        <v>94270</v>
      </c>
      <c r="H1789" s="256" t="s">
        <v>1274</v>
      </c>
      <c r="I1789" s="256" t="s">
        <v>7</v>
      </c>
      <c r="J1789" s="256" t="s">
        <v>2541</v>
      </c>
      <c r="K1789" s="257" t="s">
        <v>13172</v>
      </c>
      <c r="L1789" s="256" t="s">
        <v>2542</v>
      </c>
    </row>
    <row r="1790" spans="1:12" x14ac:dyDescent="0.25">
      <c r="A1790" s="256" t="s">
        <v>2572</v>
      </c>
      <c r="B1790" s="256" t="s">
        <v>2573</v>
      </c>
      <c r="C1790" s="256" t="s">
        <v>2578</v>
      </c>
      <c r="D1790" s="256" t="s">
        <v>3201</v>
      </c>
      <c r="E1790" s="257" t="s">
        <v>2540</v>
      </c>
      <c r="F1790" s="256" t="s">
        <v>2540</v>
      </c>
      <c r="G1790" s="256">
        <v>94271</v>
      </c>
      <c r="H1790" s="256" t="s">
        <v>5710</v>
      </c>
      <c r="I1790" s="256" t="s">
        <v>7</v>
      </c>
      <c r="J1790" s="256" t="s">
        <v>2541</v>
      </c>
      <c r="K1790" s="257" t="s">
        <v>14993</v>
      </c>
      <c r="L1790" s="256" t="s">
        <v>2542</v>
      </c>
    </row>
    <row r="1791" spans="1:12" x14ac:dyDescent="0.25">
      <c r="A1791" s="256" t="s">
        <v>2572</v>
      </c>
      <c r="B1791" s="256" t="s">
        <v>2573</v>
      </c>
      <c r="C1791" s="256" t="s">
        <v>2578</v>
      </c>
      <c r="D1791" s="256" t="s">
        <v>3201</v>
      </c>
      <c r="E1791" s="257" t="s">
        <v>2540</v>
      </c>
      <c r="F1791" s="256" t="s">
        <v>2540</v>
      </c>
      <c r="G1791" s="256">
        <v>94272</v>
      </c>
      <c r="H1791" s="256" t="s">
        <v>1275</v>
      </c>
      <c r="I1791" s="256" t="s">
        <v>7</v>
      </c>
      <c r="J1791" s="256" t="s">
        <v>2541</v>
      </c>
      <c r="K1791" s="257" t="s">
        <v>14994</v>
      </c>
      <c r="L1791" s="256" t="s">
        <v>2542</v>
      </c>
    </row>
    <row r="1792" spans="1:12" x14ac:dyDescent="0.25">
      <c r="A1792" s="256" t="s">
        <v>2572</v>
      </c>
      <c r="B1792" s="256" t="s">
        <v>2573</v>
      </c>
      <c r="C1792" s="256" t="s">
        <v>2578</v>
      </c>
      <c r="D1792" s="256" t="s">
        <v>3201</v>
      </c>
      <c r="E1792" s="257" t="s">
        <v>2540</v>
      </c>
      <c r="F1792" s="256" t="s">
        <v>2540</v>
      </c>
      <c r="G1792" s="256">
        <v>94273</v>
      </c>
      <c r="H1792" s="256" t="s">
        <v>1276</v>
      </c>
      <c r="I1792" s="256" t="s">
        <v>7</v>
      </c>
      <c r="J1792" s="256" t="s">
        <v>2545</v>
      </c>
      <c r="K1792" s="257" t="s">
        <v>14281</v>
      </c>
      <c r="L1792" s="256" t="s">
        <v>2542</v>
      </c>
    </row>
    <row r="1793" spans="1:12" x14ac:dyDescent="0.25">
      <c r="A1793" s="256" t="s">
        <v>2572</v>
      </c>
      <c r="B1793" s="256" t="s">
        <v>2573</v>
      </c>
      <c r="C1793" s="256" t="s">
        <v>2578</v>
      </c>
      <c r="D1793" s="256" t="s">
        <v>3201</v>
      </c>
      <c r="E1793" s="257" t="s">
        <v>2540</v>
      </c>
      <c r="F1793" s="256" t="s">
        <v>2540</v>
      </c>
      <c r="G1793" s="256">
        <v>94274</v>
      </c>
      <c r="H1793" s="256" t="s">
        <v>1277</v>
      </c>
      <c r="I1793" s="256" t="s">
        <v>7</v>
      </c>
      <c r="J1793" s="256" t="s">
        <v>2545</v>
      </c>
      <c r="K1793" s="257" t="s">
        <v>14995</v>
      </c>
      <c r="L1793" s="256" t="s">
        <v>2542</v>
      </c>
    </row>
    <row r="1794" spans="1:12" x14ac:dyDescent="0.25">
      <c r="A1794" s="256" t="s">
        <v>2572</v>
      </c>
      <c r="B1794" s="256" t="s">
        <v>2573</v>
      </c>
      <c r="C1794" s="256" t="s">
        <v>2578</v>
      </c>
      <c r="D1794" s="256" t="s">
        <v>3201</v>
      </c>
      <c r="E1794" s="257" t="s">
        <v>2540</v>
      </c>
      <c r="F1794" s="256" t="s">
        <v>2540</v>
      </c>
      <c r="G1794" s="256">
        <v>94275</v>
      </c>
      <c r="H1794" s="256" t="s">
        <v>5711</v>
      </c>
      <c r="I1794" s="256" t="s">
        <v>7</v>
      </c>
      <c r="J1794" s="256" t="s">
        <v>2545</v>
      </c>
      <c r="K1794" s="257" t="s">
        <v>14996</v>
      </c>
      <c r="L1794" s="256" t="s">
        <v>2542</v>
      </c>
    </row>
    <row r="1795" spans="1:12" x14ac:dyDescent="0.25">
      <c r="A1795" s="256" t="s">
        <v>2572</v>
      </c>
      <c r="B1795" s="256" t="s">
        <v>2573</v>
      </c>
      <c r="C1795" s="256" t="s">
        <v>2578</v>
      </c>
      <c r="D1795" s="256" t="s">
        <v>3201</v>
      </c>
      <c r="E1795" s="257" t="s">
        <v>2540</v>
      </c>
      <c r="F1795" s="256" t="s">
        <v>2540</v>
      </c>
      <c r="G1795" s="256">
        <v>94276</v>
      </c>
      <c r="H1795" s="256" t="s">
        <v>5712</v>
      </c>
      <c r="I1795" s="256" t="s">
        <v>7</v>
      </c>
      <c r="J1795" s="256" t="s">
        <v>2545</v>
      </c>
      <c r="K1795" s="257" t="s">
        <v>14997</v>
      </c>
      <c r="L1795" s="256" t="s">
        <v>2542</v>
      </c>
    </row>
    <row r="1796" spans="1:12" x14ac:dyDescent="0.25">
      <c r="A1796" s="256" t="s">
        <v>2572</v>
      </c>
      <c r="B1796" s="256" t="s">
        <v>2573</v>
      </c>
      <c r="C1796" s="256" t="s">
        <v>2578</v>
      </c>
      <c r="D1796" s="256" t="s">
        <v>3201</v>
      </c>
      <c r="E1796" s="257" t="s">
        <v>2540</v>
      </c>
      <c r="F1796" s="256" t="s">
        <v>2540</v>
      </c>
      <c r="G1796" s="256">
        <v>94277</v>
      </c>
      <c r="H1796" s="256" t="s">
        <v>5713</v>
      </c>
      <c r="I1796" s="256" t="s">
        <v>7</v>
      </c>
      <c r="J1796" s="256" t="s">
        <v>2545</v>
      </c>
      <c r="K1796" s="257" t="s">
        <v>14998</v>
      </c>
      <c r="L1796" s="256" t="s">
        <v>2542</v>
      </c>
    </row>
    <row r="1797" spans="1:12" x14ac:dyDescent="0.25">
      <c r="A1797" s="256" t="s">
        <v>2572</v>
      </c>
      <c r="B1797" s="256" t="s">
        <v>2573</v>
      </c>
      <c r="C1797" s="256" t="s">
        <v>2578</v>
      </c>
      <c r="D1797" s="256" t="s">
        <v>3201</v>
      </c>
      <c r="E1797" s="257" t="s">
        <v>2540</v>
      </c>
      <c r="F1797" s="256" t="s">
        <v>2540</v>
      </c>
      <c r="G1797" s="256">
        <v>94278</v>
      </c>
      <c r="H1797" s="256" t="s">
        <v>5714</v>
      </c>
      <c r="I1797" s="256" t="s">
        <v>7</v>
      </c>
      <c r="J1797" s="256" t="s">
        <v>2545</v>
      </c>
      <c r="K1797" s="257" t="s">
        <v>14999</v>
      </c>
      <c r="L1797" s="256" t="s">
        <v>2542</v>
      </c>
    </row>
    <row r="1798" spans="1:12" x14ac:dyDescent="0.25">
      <c r="A1798" s="256" t="s">
        <v>2572</v>
      </c>
      <c r="B1798" s="256" t="s">
        <v>2573</v>
      </c>
      <c r="C1798" s="256" t="s">
        <v>2578</v>
      </c>
      <c r="D1798" s="256" t="s">
        <v>3201</v>
      </c>
      <c r="E1798" s="257" t="s">
        <v>2540</v>
      </c>
      <c r="F1798" s="256" t="s">
        <v>2540</v>
      </c>
      <c r="G1798" s="256">
        <v>94279</v>
      </c>
      <c r="H1798" s="256" t="s">
        <v>5715</v>
      </c>
      <c r="I1798" s="256" t="s">
        <v>7</v>
      </c>
      <c r="J1798" s="256" t="s">
        <v>2545</v>
      </c>
      <c r="K1798" s="257" t="s">
        <v>15000</v>
      </c>
      <c r="L1798" s="256" t="s">
        <v>2542</v>
      </c>
    </row>
    <row r="1799" spans="1:12" x14ac:dyDescent="0.25">
      <c r="A1799" s="256" t="s">
        <v>2572</v>
      </c>
      <c r="B1799" s="256" t="s">
        <v>2573</v>
      </c>
      <c r="C1799" s="256" t="s">
        <v>2578</v>
      </c>
      <c r="D1799" s="256" t="s">
        <v>3201</v>
      </c>
      <c r="E1799" s="257" t="s">
        <v>2540</v>
      </c>
      <c r="F1799" s="256" t="s">
        <v>2540</v>
      </c>
      <c r="G1799" s="256">
        <v>94280</v>
      </c>
      <c r="H1799" s="256" t="s">
        <v>5716</v>
      </c>
      <c r="I1799" s="256" t="s">
        <v>7</v>
      </c>
      <c r="J1799" s="256" t="s">
        <v>2545</v>
      </c>
      <c r="K1799" s="257" t="s">
        <v>15001</v>
      </c>
      <c r="L1799" s="256" t="s">
        <v>2542</v>
      </c>
    </row>
    <row r="1800" spans="1:12" x14ac:dyDescent="0.25">
      <c r="A1800" s="256" t="s">
        <v>2572</v>
      </c>
      <c r="B1800" s="256" t="s">
        <v>2573</v>
      </c>
      <c r="C1800" s="256" t="s">
        <v>2578</v>
      </c>
      <c r="D1800" s="256" t="s">
        <v>3201</v>
      </c>
      <c r="E1800" s="257" t="s">
        <v>2540</v>
      </c>
      <c r="F1800" s="256" t="s">
        <v>2540</v>
      </c>
      <c r="G1800" s="256">
        <v>94281</v>
      </c>
      <c r="H1800" s="256" t="s">
        <v>1278</v>
      </c>
      <c r="I1800" s="256" t="s">
        <v>7</v>
      </c>
      <c r="J1800" s="256" t="s">
        <v>2545</v>
      </c>
      <c r="K1800" s="257" t="s">
        <v>15002</v>
      </c>
      <c r="L1800" s="256" t="s">
        <v>2542</v>
      </c>
    </row>
    <row r="1801" spans="1:12" x14ac:dyDescent="0.25">
      <c r="A1801" s="256" t="s">
        <v>2572</v>
      </c>
      <c r="B1801" s="256" t="s">
        <v>2573</v>
      </c>
      <c r="C1801" s="256" t="s">
        <v>2578</v>
      </c>
      <c r="D1801" s="256" t="s">
        <v>3201</v>
      </c>
      <c r="E1801" s="257" t="s">
        <v>2540</v>
      </c>
      <c r="F1801" s="256" t="s">
        <v>2540</v>
      </c>
      <c r="G1801" s="256">
        <v>94282</v>
      </c>
      <c r="H1801" s="256" t="s">
        <v>1279</v>
      </c>
      <c r="I1801" s="256" t="s">
        <v>7</v>
      </c>
      <c r="J1801" s="256" t="s">
        <v>2545</v>
      </c>
      <c r="K1801" s="257" t="s">
        <v>15003</v>
      </c>
      <c r="L1801" s="256" t="s">
        <v>2542</v>
      </c>
    </row>
    <row r="1802" spans="1:12" x14ac:dyDescent="0.25">
      <c r="A1802" s="256" t="s">
        <v>2572</v>
      </c>
      <c r="B1802" s="256" t="s">
        <v>2573</v>
      </c>
      <c r="C1802" s="256" t="s">
        <v>2578</v>
      </c>
      <c r="D1802" s="256" t="s">
        <v>3201</v>
      </c>
      <c r="E1802" s="257" t="s">
        <v>2540</v>
      </c>
      <c r="F1802" s="256" t="s">
        <v>2540</v>
      </c>
      <c r="G1802" s="256">
        <v>94283</v>
      </c>
      <c r="H1802" s="256" t="s">
        <v>1280</v>
      </c>
      <c r="I1802" s="256" t="s">
        <v>7</v>
      </c>
      <c r="J1802" s="256" t="s">
        <v>2545</v>
      </c>
      <c r="K1802" s="257" t="s">
        <v>13162</v>
      </c>
      <c r="L1802" s="256" t="s">
        <v>2542</v>
      </c>
    </row>
    <row r="1803" spans="1:12" x14ac:dyDescent="0.25">
      <c r="A1803" s="256" t="s">
        <v>2572</v>
      </c>
      <c r="B1803" s="256" t="s">
        <v>2573</v>
      </c>
      <c r="C1803" s="256" t="s">
        <v>2578</v>
      </c>
      <c r="D1803" s="256" t="s">
        <v>3201</v>
      </c>
      <c r="E1803" s="257" t="s">
        <v>2540</v>
      </c>
      <c r="F1803" s="256" t="s">
        <v>2540</v>
      </c>
      <c r="G1803" s="256">
        <v>94284</v>
      </c>
      <c r="H1803" s="256" t="s">
        <v>1281</v>
      </c>
      <c r="I1803" s="256" t="s">
        <v>7</v>
      </c>
      <c r="J1803" s="256" t="s">
        <v>2545</v>
      </c>
      <c r="K1803" s="257" t="s">
        <v>15004</v>
      </c>
      <c r="L1803" s="256" t="s">
        <v>2542</v>
      </c>
    </row>
    <row r="1804" spans="1:12" x14ac:dyDescent="0.25">
      <c r="A1804" s="256" t="s">
        <v>2572</v>
      </c>
      <c r="B1804" s="256" t="s">
        <v>2573</v>
      </c>
      <c r="C1804" s="256" t="s">
        <v>2578</v>
      </c>
      <c r="D1804" s="256" t="s">
        <v>3201</v>
      </c>
      <c r="E1804" s="257" t="s">
        <v>2540</v>
      </c>
      <c r="F1804" s="256" t="s">
        <v>2540</v>
      </c>
      <c r="G1804" s="256">
        <v>94285</v>
      </c>
      <c r="H1804" s="256" t="s">
        <v>1282</v>
      </c>
      <c r="I1804" s="256" t="s">
        <v>7</v>
      </c>
      <c r="J1804" s="256" t="s">
        <v>2545</v>
      </c>
      <c r="K1804" s="257" t="s">
        <v>15005</v>
      </c>
      <c r="L1804" s="256" t="s">
        <v>2542</v>
      </c>
    </row>
    <row r="1805" spans="1:12" x14ac:dyDescent="0.25">
      <c r="A1805" s="256" t="s">
        <v>2572</v>
      </c>
      <c r="B1805" s="256" t="s">
        <v>2573</v>
      </c>
      <c r="C1805" s="256" t="s">
        <v>2578</v>
      </c>
      <c r="D1805" s="256" t="s">
        <v>3201</v>
      </c>
      <c r="E1805" s="257" t="s">
        <v>2540</v>
      </c>
      <c r="F1805" s="256" t="s">
        <v>2540</v>
      </c>
      <c r="G1805" s="256">
        <v>94286</v>
      </c>
      <c r="H1805" s="256" t="s">
        <v>1283</v>
      </c>
      <c r="I1805" s="256" t="s">
        <v>7</v>
      </c>
      <c r="J1805" s="256" t="s">
        <v>2545</v>
      </c>
      <c r="K1805" s="257" t="s">
        <v>13543</v>
      </c>
      <c r="L1805" s="256" t="s">
        <v>2542</v>
      </c>
    </row>
    <row r="1806" spans="1:12" x14ac:dyDescent="0.25">
      <c r="A1806" s="256" t="s">
        <v>2572</v>
      </c>
      <c r="B1806" s="256" t="s">
        <v>2573</v>
      </c>
      <c r="C1806" s="256" t="s">
        <v>2578</v>
      </c>
      <c r="D1806" s="256" t="s">
        <v>3201</v>
      </c>
      <c r="E1806" s="257" t="s">
        <v>2540</v>
      </c>
      <c r="F1806" s="256" t="s">
        <v>2540</v>
      </c>
      <c r="G1806" s="256">
        <v>94287</v>
      </c>
      <c r="H1806" s="256" t="s">
        <v>1284</v>
      </c>
      <c r="I1806" s="256" t="s">
        <v>7</v>
      </c>
      <c r="J1806" s="256" t="s">
        <v>2545</v>
      </c>
      <c r="K1806" s="257" t="s">
        <v>13140</v>
      </c>
      <c r="L1806" s="256" t="s">
        <v>2542</v>
      </c>
    </row>
    <row r="1807" spans="1:12" x14ac:dyDescent="0.25">
      <c r="A1807" s="256" t="s">
        <v>2572</v>
      </c>
      <c r="B1807" s="256" t="s">
        <v>2573</v>
      </c>
      <c r="C1807" s="256" t="s">
        <v>2578</v>
      </c>
      <c r="D1807" s="256" t="s">
        <v>3201</v>
      </c>
      <c r="E1807" s="257" t="s">
        <v>2540</v>
      </c>
      <c r="F1807" s="256" t="s">
        <v>2540</v>
      </c>
      <c r="G1807" s="256">
        <v>94288</v>
      </c>
      <c r="H1807" s="256" t="s">
        <v>1285</v>
      </c>
      <c r="I1807" s="256" t="s">
        <v>7</v>
      </c>
      <c r="J1807" s="256" t="s">
        <v>2545</v>
      </c>
      <c r="K1807" s="257" t="s">
        <v>15006</v>
      </c>
      <c r="L1807" s="256" t="s">
        <v>2542</v>
      </c>
    </row>
    <row r="1808" spans="1:12" x14ac:dyDescent="0.25">
      <c r="A1808" s="256" t="s">
        <v>2572</v>
      </c>
      <c r="B1808" s="256" t="s">
        <v>2573</v>
      </c>
      <c r="C1808" s="256" t="s">
        <v>2578</v>
      </c>
      <c r="D1808" s="256" t="s">
        <v>3201</v>
      </c>
      <c r="E1808" s="257" t="s">
        <v>2540</v>
      </c>
      <c r="F1808" s="256" t="s">
        <v>2540</v>
      </c>
      <c r="G1808" s="256">
        <v>94289</v>
      </c>
      <c r="H1808" s="256" t="s">
        <v>1286</v>
      </c>
      <c r="I1808" s="256" t="s">
        <v>7</v>
      </c>
      <c r="J1808" s="256" t="s">
        <v>2545</v>
      </c>
      <c r="K1808" s="257" t="s">
        <v>13278</v>
      </c>
      <c r="L1808" s="256" t="s">
        <v>2542</v>
      </c>
    </row>
    <row r="1809" spans="1:12" x14ac:dyDescent="0.25">
      <c r="A1809" s="256" t="s">
        <v>2572</v>
      </c>
      <c r="B1809" s="256" t="s">
        <v>2573</v>
      </c>
      <c r="C1809" s="256" t="s">
        <v>2578</v>
      </c>
      <c r="D1809" s="256" t="s">
        <v>3201</v>
      </c>
      <c r="E1809" s="257" t="s">
        <v>2540</v>
      </c>
      <c r="F1809" s="256" t="s">
        <v>2540</v>
      </c>
      <c r="G1809" s="256">
        <v>94290</v>
      </c>
      <c r="H1809" s="256" t="s">
        <v>1287</v>
      </c>
      <c r="I1809" s="256" t="s">
        <v>7</v>
      </c>
      <c r="J1809" s="256" t="s">
        <v>2545</v>
      </c>
      <c r="K1809" s="257" t="s">
        <v>15007</v>
      </c>
      <c r="L1809" s="256" t="s">
        <v>2542</v>
      </c>
    </row>
    <row r="1810" spans="1:12" x14ac:dyDescent="0.25">
      <c r="A1810" s="256" t="s">
        <v>2572</v>
      </c>
      <c r="B1810" s="256" t="s">
        <v>2573</v>
      </c>
      <c r="C1810" s="256" t="s">
        <v>2578</v>
      </c>
      <c r="D1810" s="256" t="s">
        <v>3201</v>
      </c>
      <c r="E1810" s="257" t="s">
        <v>2540</v>
      </c>
      <c r="F1810" s="256" t="s">
        <v>2540</v>
      </c>
      <c r="G1810" s="256">
        <v>94291</v>
      </c>
      <c r="H1810" s="256" t="s">
        <v>1288</v>
      </c>
      <c r="I1810" s="256" t="s">
        <v>7</v>
      </c>
      <c r="J1810" s="256" t="s">
        <v>2545</v>
      </c>
      <c r="K1810" s="257" t="s">
        <v>15008</v>
      </c>
      <c r="L1810" s="256" t="s">
        <v>2542</v>
      </c>
    </row>
    <row r="1811" spans="1:12" x14ac:dyDescent="0.25">
      <c r="A1811" s="256" t="s">
        <v>2572</v>
      </c>
      <c r="B1811" s="256" t="s">
        <v>2573</v>
      </c>
      <c r="C1811" s="256" t="s">
        <v>2578</v>
      </c>
      <c r="D1811" s="256" t="s">
        <v>3201</v>
      </c>
      <c r="E1811" s="257" t="s">
        <v>2540</v>
      </c>
      <c r="F1811" s="256" t="s">
        <v>2540</v>
      </c>
      <c r="G1811" s="256">
        <v>94292</v>
      </c>
      <c r="H1811" s="256" t="s">
        <v>1289</v>
      </c>
      <c r="I1811" s="256" t="s">
        <v>7</v>
      </c>
      <c r="J1811" s="256" t="s">
        <v>2545</v>
      </c>
      <c r="K1811" s="257" t="s">
        <v>15009</v>
      </c>
      <c r="L1811" s="256" t="s">
        <v>2542</v>
      </c>
    </row>
    <row r="1812" spans="1:12" x14ac:dyDescent="0.25">
      <c r="A1812" s="256" t="s">
        <v>2572</v>
      </c>
      <c r="B1812" s="256" t="s">
        <v>2573</v>
      </c>
      <c r="C1812" s="256" t="s">
        <v>2578</v>
      </c>
      <c r="D1812" s="256" t="s">
        <v>3201</v>
      </c>
      <c r="E1812" s="257" t="s">
        <v>2540</v>
      </c>
      <c r="F1812" s="256" t="s">
        <v>2540</v>
      </c>
      <c r="G1812" s="256">
        <v>94293</v>
      </c>
      <c r="H1812" s="256" t="s">
        <v>1290</v>
      </c>
      <c r="I1812" s="256" t="s">
        <v>7</v>
      </c>
      <c r="J1812" s="256" t="s">
        <v>2545</v>
      </c>
      <c r="K1812" s="257" t="s">
        <v>15010</v>
      </c>
      <c r="L1812" s="256" t="s">
        <v>2542</v>
      </c>
    </row>
    <row r="1813" spans="1:12" x14ac:dyDescent="0.25">
      <c r="A1813" s="256" t="s">
        <v>2572</v>
      </c>
      <c r="B1813" s="256" t="s">
        <v>2573</v>
      </c>
      <c r="C1813" s="256" t="s">
        <v>2578</v>
      </c>
      <c r="D1813" s="256" t="s">
        <v>3201</v>
      </c>
      <c r="E1813" s="257" t="s">
        <v>2540</v>
      </c>
      <c r="F1813" s="256" t="s">
        <v>2540</v>
      </c>
      <c r="G1813" s="256">
        <v>94294</v>
      </c>
      <c r="H1813" s="256" t="s">
        <v>1291</v>
      </c>
      <c r="I1813" s="256" t="s">
        <v>7</v>
      </c>
      <c r="J1813" s="256" t="s">
        <v>2545</v>
      </c>
      <c r="K1813" s="257" t="s">
        <v>15011</v>
      </c>
      <c r="L1813" s="256" t="s">
        <v>2542</v>
      </c>
    </row>
    <row r="1814" spans="1:12" x14ac:dyDescent="0.25">
      <c r="A1814" s="256" t="s">
        <v>2572</v>
      </c>
      <c r="B1814" s="256" t="s">
        <v>2573</v>
      </c>
      <c r="C1814" s="256" t="s">
        <v>15012</v>
      </c>
      <c r="D1814" s="256" t="s">
        <v>15013</v>
      </c>
      <c r="E1814" s="257" t="s">
        <v>2540</v>
      </c>
      <c r="F1814" s="256" t="s">
        <v>2540</v>
      </c>
      <c r="G1814" s="256">
        <v>104491</v>
      </c>
      <c r="H1814" s="256" t="s">
        <v>15014</v>
      </c>
      <c r="I1814" s="256" t="s">
        <v>7</v>
      </c>
      <c r="J1814" s="256" t="s">
        <v>2541</v>
      </c>
      <c r="K1814" s="257" t="s">
        <v>15015</v>
      </c>
      <c r="L1814" s="256" t="s">
        <v>2542</v>
      </c>
    </row>
    <row r="1815" spans="1:12" x14ac:dyDescent="0.25">
      <c r="A1815" s="256" t="s">
        <v>2572</v>
      </c>
      <c r="B1815" s="256" t="s">
        <v>2573</v>
      </c>
      <c r="C1815" s="256" t="s">
        <v>15012</v>
      </c>
      <c r="D1815" s="256" t="s">
        <v>15013</v>
      </c>
      <c r="E1815" s="257" t="s">
        <v>2540</v>
      </c>
      <c r="F1815" s="256" t="s">
        <v>2540</v>
      </c>
      <c r="G1815" s="256">
        <v>104492</v>
      </c>
      <c r="H1815" s="256" t="s">
        <v>15016</v>
      </c>
      <c r="I1815" s="256" t="s">
        <v>7</v>
      </c>
      <c r="J1815" s="256" t="s">
        <v>2541</v>
      </c>
      <c r="K1815" s="257" t="s">
        <v>15017</v>
      </c>
      <c r="L1815" s="256" t="s">
        <v>2542</v>
      </c>
    </row>
    <row r="1816" spans="1:12" x14ac:dyDescent="0.25">
      <c r="A1816" s="256" t="s">
        <v>2572</v>
      </c>
      <c r="B1816" s="256" t="s">
        <v>2573</v>
      </c>
      <c r="C1816" s="256" t="s">
        <v>15012</v>
      </c>
      <c r="D1816" s="256" t="s">
        <v>15013</v>
      </c>
      <c r="E1816" s="257" t="s">
        <v>2540</v>
      </c>
      <c r="F1816" s="256" t="s">
        <v>2540</v>
      </c>
      <c r="G1816" s="256">
        <v>104494</v>
      </c>
      <c r="H1816" s="256" t="s">
        <v>15018</v>
      </c>
      <c r="I1816" s="256" t="s">
        <v>7</v>
      </c>
      <c r="J1816" s="256" t="s">
        <v>2541</v>
      </c>
      <c r="K1816" s="257" t="s">
        <v>15019</v>
      </c>
      <c r="L1816" s="256" t="s">
        <v>2542</v>
      </c>
    </row>
    <row r="1817" spans="1:12" x14ac:dyDescent="0.25">
      <c r="A1817" s="256" t="s">
        <v>2572</v>
      </c>
      <c r="B1817" s="256" t="s">
        <v>2573</v>
      </c>
      <c r="C1817" s="256" t="s">
        <v>15012</v>
      </c>
      <c r="D1817" s="256" t="s">
        <v>15013</v>
      </c>
      <c r="E1817" s="257" t="s">
        <v>2540</v>
      </c>
      <c r="F1817" s="256" t="s">
        <v>2540</v>
      </c>
      <c r="G1817" s="256">
        <v>104497</v>
      </c>
      <c r="H1817" s="256" t="s">
        <v>15020</v>
      </c>
      <c r="I1817" s="256" t="s">
        <v>7</v>
      </c>
      <c r="J1817" s="256" t="s">
        <v>2541</v>
      </c>
      <c r="K1817" s="257" t="s">
        <v>15021</v>
      </c>
      <c r="L1817" s="256" t="s">
        <v>2542</v>
      </c>
    </row>
    <row r="1818" spans="1:12" x14ac:dyDescent="0.25">
      <c r="A1818" s="256" t="s">
        <v>2572</v>
      </c>
      <c r="B1818" s="256" t="s">
        <v>2573</v>
      </c>
      <c r="C1818" s="256" t="s">
        <v>15012</v>
      </c>
      <c r="D1818" s="256" t="s">
        <v>15013</v>
      </c>
      <c r="E1818" s="257" t="s">
        <v>2540</v>
      </c>
      <c r="F1818" s="256" t="s">
        <v>2540</v>
      </c>
      <c r="G1818" s="256">
        <v>104515</v>
      </c>
      <c r="H1818" s="256" t="s">
        <v>15022</v>
      </c>
      <c r="I1818" s="256" t="s">
        <v>14</v>
      </c>
      <c r="J1818" s="256" t="s">
        <v>2545</v>
      </c>
      <c r="K1818" s="257" t="s">
        <v>15023</v>
      </c>
      <c r="L1818" s="256" t="s">
        <v>2542</v>
      </c>
    </row>
    <row r="1819" spans="1:12" x14ac:dyDescent="0.25">
      <c r="A1819" s="256" t="s">
        <v>2572</v>
      </c>
      <c r="B1819" s="256" t="s">
        <v>2573</v>
      </c>
      <c r="C1819" s="256" t="s">
        <v>5718</v>
      </c>
      <c r="D1819" s="256" t="s">
        <v>5719</v>
      </c>
      <c r="E1819" s="257" t="s">
        <v>2540</v>
      </c>
      <c r="F1819" s="256" t="s">
        <v>2540</v>
      </c>
      <c r="G1819" s="256">
        <v>102727</v>
      </c>
      <c r="H1819" s="256" t="s">
        <v>5720</v>
      </c>
      <c r="I1819" s="256" t="s">
        <v>14</v>
      </c>
      <c r="J1819" s="256" t="s">
        <v>2545</v>
      </c>
      <c r="K1819" s="257" t="s">
        <v>15024</v>
      </c>
      <c r="L1819" s="256" t="s">
        <v>2542</v>
      </c>
    </row>
    <row r="1820" spans="1:12" x14ac:dyDescent="0.25">
      <c r="A1820" s="256" t="s">
        <v>2572</v>
      </c>
      <c r="B1820" s="256" t="s">
        <v>2573</v>
      </c>
      <c r="C1820" s="256" t="s">
        <v>5718</v>
      </c>
      <c r="D1820" s="256" t="s">
        <v>5719</v>
      </c>
      <c r="E1820" s="257" t="s">
        <v>2540</v>
      </c>
      <c r="F1820" s="256" t="s">
        <v>2540</v>
      </c>
      <c r="G1820" s="256">
        <v>102728</v>
      </c>
      <c r="H1820" s="256" t="s">
        <v>5721</v>
      </c>
      <c r="I1820" s="256" t="s">
        <v>159</v>
      </c>
      <c r="J1820" s="256" t="s">
        <v>2541</v>
      </c>
      <c r="K1820" s="257" t="s">
        <v>4988</v>
      </c>
      <c r="L1820" s="256" t="s">
        <v>2542</v>
      </c>
    </row>
    <row r="1821" spans="1:12" x14ac:dyDescent="0.25">
      <c r="A1821" s="256" t="s">
        <v>2572</v>
      </c>
      <c r="B1821" s="256" t="s">
        <v>2573</v>
      </c>
      <c r="C1821" s="256" t="s">
        <v>5718</v>
      </c>
      <c r="D1821" s="256" t="s">
        <v>5719</v>
      </c>
      <c r="E1821" s="257" t="s">
        <v>2540</v>
      </c>
      <c r="F1821" s="256" t="s">
        <v>2540</v>
      </c>
      <c r="G1821" s="256">
        <v>102729</v>
      </c>
      <c r="H1821" s="256" t="s">
        <v>5722</v>
      </c>
      <c r="I1821" s="256" t="s">
        <v>159</v>
      </c>
      <c r="J1821" s="256" t="s">
        <v>2541</v>
      </c>
      <c r="K1821" s="257" t="s">
        <v>4935</v>
      </c>
      <c r="L1821" s="256" t="s">
        <v>2542</v>
      </c>
    </row>
    <row r="1822" spans="1:12" x14ac:dyDescent="0.25">
      <c r="A1822" s="256" t="s">
        <v>2572</v>
      </c>
      <c r="B1822" s="256" t="s">
        <v>2573</v>
      </c>
      <c r="C1822" s="256" t="s">
        <v>5718</v>
      </c>
      <c r="D1822" s="256" t="s">
        <v>5719</v>
      </c>
      <c r="E1822" s="257" t="s">
        <v>2540</v>
      </c>
      <c r="F1822" s="256" t="s">
        <v>2540</v>
      </c>
      <c r="G1822" s="256">
        <v>102730</v>
      </c>
      <c r="H1822" s="256" t="s">
        <v>5723</v>
      </c>
      <c r="I1822" s="256" t="s">
        <v>159</v>
      </c>
      <c r="J1822" s="256" t="s">
        <v>2541</v>
      </c>
      <c r="K1822" s="257" t="s">
        <v>15025</v>
      </c>
      <c r="L1822" s="256" t="s">
        <v>2542</v>
      </c>
    </row>
    <row r="1823" spans="1:12" x14ac:dyDescent="0.25">
      <c r="A1823" s="256" t="s">
        <v>2572</v>
      </c>
      <c r="B1823" s="256" t="s">
        <v>2573</v>
      </c>
      <c r="C1823" s="256" t="s">
        <v>5718</v>
      </c>
      <c r="D1823" s="256" t="s">
        <v>5719</v>
      </c>
      <c r="E1823" s="257" t="s">
        <v>2540</v>
      </c>
      <c r="F1823" s="256" t="s">
        <v>2540</v>
      </c>
      <c r="G1823" s="256">
        <v>102731</v>
      </c>
      <c r="H1823" s="256" t="s">
        <v>5724</v>
      </c>
      <c r="I1823" s="256" t="s">
        <v>159</v>
      </c>
      <c r="J1823" s="256" t="s">
        <v>2541</v>
      </c>
      <c r="K1823" s="257" t="s">
        <v>5171</v>
      </c>
      <c r="L1823" s="256" t="s">
        <v>2542</v>
      </c>
    </row>
    <row r="1824" spans="1:12" x14ac:dyDescent="0.25">
      <c r="A1824" s="256" t="s">
        <v>2572</v>
      </c>
      <c r="B1824" s="256" t="s">
        <v>2573</v>
      </c>
      <c r="C1824" s="256" t="s">
        <v>5718</v>
      </c>
      <c r="D1824" s="256" t="s">
        <v>5719</v>
      </c>
      <c r="E1824" s="257" t="s">
        <v>2540</v>
      </c>
      <c r="F1824" s="256" t="s">
        <v>2540</v>
      </c>
      <c r="G1824" s="256">
        <v>102732</v>
      </c>
      <c r="H1824" s="256" t="s">
        <v>5725</v>
      </c>
      <c r="I1824" s="256" t="s">
        <v>159</v>
      </c>
      <c r="J1824" s="256" t="s">
        <v>2541</v>
      </c>
      <c r="K1824" s="257" t="s">
        <v>13367</v>
      </c>
      <c r="L1824" s="256" t="s">
        <v>2542</v>
      </c>
    </row>
    <row r="1825" spans="1:12" x14ac:dyDescent="0.25">
      <c r="A1825" s="256" t="s">
        <v>2572</v>
      </c>
      <c r="B1825" s="256" t="s">
        <v>2573</v>
      </c>
      <c r="C1825" s="256" t="s">
        <v>5718</v>
      </c>
      <c r="D1825" s="256" t="s">
        <v>5719</v>
      </c>
      <c r="E1825" s="257" t="s">
        <v>2540</v>
      </c>
      <c r="F1825" s="256" t="s">
        <v>2540</v>
      </c>
      <c r="G1825" s="256">
        <v>102733</v>
      </c>
      <c r="H1825" s="256" t="s">
        <v>5726</v>
      </c>
      <c r="I1825" s="256" t="s">
        <v>159</v>
      </c>
      <c r="J1825" s="256" t="s">
        <v>2541</v>
      </c>
      <c r="K1825" s="257" t="s">
        <v>6357</v>
      </c>
      <c r="L1825" s="256" t="s">
        <v>2542</v>
      </c>
    </row>
    <row r="1826" spans="1:12" x14ac:dyDescent="0.25">
      <c r="A1826" s="256" t="s">
        <v>2572</v>
      </c>
      <c r="B1826" s="256" t="s">
        <v>2573</v>
      </c>
      <c r="C1826" s="256" t="s">
        <v>5718</v>
      </c>
      <c r="D1826" s="256" t="s">
        <v>5719</v>
      </c>
      <c r="E1826" s="257" t="s">
        <v>2540</v>
      </c>
      <c r="F1826" s="256" t="s">
        <v>2540</v>
      </c>
      <c r="G1826" s="256">
        <v>102734</v>
      </c>
      <c r="H1826" s="256" t="s">
        <v>5727</v>
      </c>
      <c r="I1826" s="256" t="s">
        <v>159</v>
      </c>
      <c r="J1826" s="256" t="s">
        <v>2541</v>
      </c>
      <c r="K1826" s="257" t="s">
        <v>13298</v>
      </c>
      <c r="L1826" s="256" t="s">
        <v>2542</v>
      </c>
    </row>
    <row r="1827" spans="1:12" x14ac:dyDescent="0.25">
      <c r="A1827" s="256" t="s">
        <v>2572</v>
      </c>
      <c r="B1827" s="256" t="s">
        <v>2573</v>
      </c>
      <c r="C1827" s="256" t="s">
        <v>5718</v>
      </c>
      <c r="D1827" s="256" t="s">
        <v>5719</v>
      </c>
      <c r="E1827" s="257" t="s">
        <v>2540</v>
      </c>
      <c r="F1827" s="256" t="s">
        <v>2540</v>
      </c>
      <c r="G1827" s="256">
        <v>102735</v>
      </c>
      <c r="H1827" s="256" t="s">
        <v>5728</v>
      </c>
      <c r="I1827" s="256" t="s">
        <v>159</v>
      </c>
      <c r="J1827" s="256" t="s">
        <v>2541</v>
      </c>
      <c r="K1827" s="257" t="s">
        <v>4875</v>
      </c>
      <c r="L1827" s="256" t="s">
        <v>2542</v>
      </c>
    </row>
    <row r="1828" spans="1:12" x14ac:dyDescent="0.25">
      <c r="A1828" s="256" t="s">
        <v>2572</v>
      </c>
      <c r="B1828" s="256" t="s">
        <v>2573</v>
      </c>
      <c r="C1828" s="256" t="s">
        <v>5718</v>
      </c>
      <c r="D1828" s="256" t="s">
        <v>5719</v>
      </c>
      <c r="E1828" s="257" t="s">
        <v>2540</v>
      </c>
      <c r="F1828" s="256" t="s">
        <v>2540</v>
      </c>
      <c r="G1828" s="256">
        <v>102736</v>
      </c>
      <c r="H1828" s="256" t="s">
        <v>5729</v>
      </c>
      <c r="I1828" s="256" t="s">
        <v>16</v>
      </c>
      <c r="J1828" s="256" t="s">
        <v>2541</v>
      </c>
      <c r="K1828" s="257" t="s">
        <v>15026</v>
      </c>
      <c r="L1828" s="256" t="s">
        <v>2542</v>
      </c>
    </row>
    <row r="1829" spans="1:12" x14ac:dyDescent="0.25">
      <c r="A1829" s="256" t="s">
        <v>2572</v>
      </c>
      <c r="B1829" s="256" t="s">
        <v>2573</v>
      </c>
      <c r="C1829" s="256" t="s">
        <v>5718</v>
      </c>
      <c r="D1829" s="256" t="s">
        <v>5719</v>
      </c>
      <c r="E1829" s="257" t="s">
        <v>2540</v>
      </c>
      <c r="F1829" s="256" t="s">
        <v>2540</v>
      </c>
      <c r="G1829" s="256">
        <v>102737</v>
      </c>
      <c r="H1829" s="256" t="s">
        <v>5730</v>
      </c>
      <c r="I1829" s="256" t="s">
        <v>12</v>
      </c>
      <c r="J1829" s="256" t="s">
        <v>2541</v>
      </c>
      <c r="K1829" s="257" t="s">
        <v>15027</v>
      </c>
      <c r="L1829" s="256" t="s">
        <v>2542</v>
      </c>
    </row>
    <row r="1830" spans="1:12" x14ac:dyDescent="0.25">
      <c r="A1830" s="256" t="s">
        <v>2572</v>
      </c>
      <c r="B1830" s="256" t="s">
        <v>2573</v>
      </c>
      <c r="C1830" s="256" t="s">
        <v>5718</v>
      </c>
      <c r="D1830" s="256" t="s">
        <v>5719</v>
      </c>
      <c r="E1830" s="257" t="s">
        <v>2540</v>
      </c>
      <c r="F1830" s="256" t="s">
        <v>2540</v>
      </c>
      <c r="G1830" s="256">
        <v>102738</v>
      </c>
      <c r="H1830" s="256" t="s">
        <v>5731</v>
      </c>
      <c r="I1830" s="256" t="s">
        <v>12</v>
      </c>
      <c r="J1830" s="256" t="s">
        <v>2541</v>
      </c>
      <c r="K1830" s="257" t="s">
        <v>15028</v>
      </c>
      <c r="L1830" s="256" t="s">
        <v>2542</v>
      </c>
    </row>
    <row r="1831" spans="1:12" x14ac:dyDescent="0.25">
      <c r="A1831" s="256" t="s">
        <v>2572</v>
      </c>
      <c r="B1831" s="256" t="s">
        <v>2573</v>
      </c>
      <c r="C1831" s="256" t="s">
        <v>5718</v>
      </c>
      <c r="D1831" s="256" t="s">
        <v>5719</v>
      </c>
      <c r="E1831" s="257" t="s">
        <v>2540</v>
      </c>
      <c r="F1831" s="256" t="s">
        <v>2540</v>
      </c>
      <c r="G1831" s="256">
        <v>102739</v>
      </c>
      <c r="H1831" s="256" t="s">
        <v>5732</v>
      </c>
      <c r="I1831" s="256" t="s">
        <v>12</v>
      </c>
      <c r="J1831" s="256" t="s">
        <v>2541</v>
      </c>
      <c r="K1831" s="257" t="s">
        <v>15029</v>
      </c>
      <c r="L1831" s="256" t="s">
        <v>2542</v>
      </c>
    </row>
    <row r="1832" spans="1:12" x14ac:dyDescent="0.25">
      <c r="A1832" s="256" t="s">
        <v>2572</v>
      </c>
      <c r="B1832" s="256" t="s">
        <v>2573</v>
      </c>
      <c r="C1832" s="256" t="s">
        <v>5718</v>
      </c>
      <c r="D1832" s="256" t="s">
        <v>5719</v>
      </c>
      <c r="E1832" s="257" t="s">
        <v>2540</v>
      </c>
      <c r="F1832" s="256" t="s">
        <v>2540</v>
      </c>
      <c r="G1832" s="256">
        <v>102740</v>
      </c>
      <c r="H1832" s="256" t="s">
        <v>5733</v>
      </c>
      <c r="I1832" s="256" t="s">
        <v>12</v>
      </c>
      <c r="J1832" s="256" t="s">
        <v>2541</v>
      </c>
      <c r="K1832" s="257" t="s">
        <v>15030</v>
      </c>
      <c r="L1832" s="256" t="s">
        <v>2542</v>
      </c>
    </row>
    <row r="1833" spans="1:12" x14ac:dyDescent="0.25">
      <c r="A1833" s="256" t="s">
        <v>2572</v>
      </c>
      <c r="B1833" s="256" t="s">
        <v>2573</v>
      </c>
      <c r="C1833" s="256" t="s">
        <v>5718</v>
      </c>
      <c r="D1833" s="256" t="s">
        <v>5719</v>
      </c>
      <c r="E1833" s="257" t="s">
        <v>2540</v>
      </c>
      <c r="F1833" s="256" t="s">
        <v>2540</v>
      </c>
      <c r="G1833" s="256">
        <v>102741</v>
      </c>
      <c r="H1833" s="256" t="s">
        <v>5734</v>
      </c>
      <c r="I1833" s="256" t="s">
        <v>12</v>
      </c>
      <c r="J1833" s="256" t="s">
        <v>2541</v>
      </c>
      <c r="K1833" s="257" t="s">
        <v>15031</v>
      </c>
      <c r="L1833" s="256" t="s">
        <v>2542</v>
      </c>
    </row>
    <row r="1834" spans="1:12" x14ac:dyDescent="0.25">
      <c r="A1834" s="256" t="s">
        <v>2572</v>
      </c>
      <c r="B1834" s="256" t="s">
        <v>2573</v>
      </c>
      <c r="C1834" s="256" t="s">
        <v>5718</v>
      </c>
      <c r="D1834" s="256" t="s">
        <v>5719</v>
      </c>
      <c r="E1834" s="257" t="s">
        <v>2540</v>
      </c>
      <c r="F1834" s="256" t="s">
        <v>2540</v>
      </c>
      <c r="G1834" s="256">
        <v>102742</v>
      </c>
      <c r="H1834" s="256" t="s">
        <v>5735</v>
      </c>
      <c r="I1834" s="256" t="s">
        <v>12</v>
      </c>
      <c r="J1834" s="256" t="s">
        <v>2541</v>
      </c>
      <c r="K1834" s="257" t="s">
        <v>15032</v>
      </c>
      <c r="L1834" s="256" t="s">
        <v>2542</v>
      </c>
    </row>
    <row r="1835" spans="1:12" x14ac:dyDescent="0.25">
      <c r="A1835" s="256" t="s">
        <v>2572</v>
      </c>
      <c r="B1835" s="256" t="s">
        <v>2573</v>
      </c>
      <c r="C1835" s="256" t="s">
        <v>5718</v>
      </c>
      <c r="D1835" s="256" t="s">
        <v>5719</v>
      </c>
      <c r="E1835" s="257" t="s">
        <v>2540</v>
      </c>
      <c r="F1835" s="256" t="s">
        <v>2540</v>
      </c>
      <c r="G1835" s="256">
        <v>102743</v>
      </c>
      <c r="H1835" s="256" t="s">
        <v>5736</v>
      </c>
      <c r="I1835" s="256" t="s">
        <v>12</v>
      </c>
      <c r="J1835" s="256" t="s">
        <v>2541</v>
      </c>
      <c r="K1835" s="257" t="s">
        <v>15033</v>
      </c>
      <c r="L1835" s="256" t="s">
        <v>2542</v>
      </c>
    </row>
    <row r="1836" spans="1:12" x14ac:dyDescent="0.25">
      <c r="A1836" s="256" t="s">
        <v>2572</v>
      </c>
      <c r="B1836" s="256" t="s">
        <v>2573</v>
      </c>
      <c r="C1836" s="256" t="s">
        <v>5718</v>
      </c>
      <c r="D1836" s="256" t="s">
        <v>5719</v>
      </c>
      <c r="E1836" s="257" t="s">
        <v>2540</v>
      </c>
      <c r="F1836" s="256" t="s">
        <v>2540</v>
      </c>
      <c r="G1836" s="256">
        <v>102744</v>
      </c>
      <c r="H1836" s="256" t="s">
        <v>5737</v>
      </c>
      <c r="I1836" s="256" t="s">
        <v>12</v>
      </c>
      <c r="J1836" s="256" t="s">
        <v>2541</v>
      </c>
      <c r="K1836" s="257" t="s">
        <v>15034</v>
      </c>
      <c r="L1836" s="256" t="s">
        <v>2542</v>
      </c>
    </row>
    <row r="1837" spans="1:12" x14ac:dyDescent="0.25">
      <c r="A1837" s="256" t="s">
        <v>2572</v>
      </c>
      <c r="B1837" s="256" t="s">
        <v>2573</v>
      </c>
      <c r="C1837" s="256" t="s">
        <v>5718</v>
      </c>
      <c r="D1837" s="256" t="s">
        <v>5719</v>
      </c>
      <c r="E1837" s="257" t="s">
        <v>2540</v>
      </c>
      <c r="F1837" s="256" t="s">
        <v>2540</v>
      </c>
      <c r="G1837" s="256">
        <v>102745</v>
      </c>
      <c r="H1837" s="256" t="s">
        <v>5738</v>
      </c>
      <c r="I1837" s="256" t="s">
        <v>12</v>
      </c>
      <c r="J1837" s="256" t="s">
        <v>2541</v>
      </c>
      <c r="K1837" s="257" t="s">
        <v>15035</v>
      </c>
      <c r="L1837" s="256" t="s">
        <v>2542</v>
      </c>
    </row>
    <row r="1838" spans="1:12" x14ac:dyDescent="0.25">
      <c r="A1838" s="256" t="s">
        <v>2572</v>
      </c>
      <c r="B1838" s="256" t="s">
        <v>2573</v>
      </c>
      <c r="C1838" s="256" t="s">
        <v>5718</v>
      </c>
      <c r="D1838" s="256" t="s">
        <v>5719</v>
      </c>
      <c r="E1838" s="257" t="s">
        <v>2540</v>
      </c>
      <c r="F1838" s="256" t="s">
        <v>2540</v>
      </c>
      <c r="G1838" s="256">
        <v>102746</v>
      </c>
      <c r="H1838" s="256" t="s">
        <v>5739</v>
      </c>
      <c r="I1838" s="256" t="s">
        <v>12</v>
      </c>
      <c r="J1838" s="256" t="s">
        <v>2541</v>
      </c>
      <c r="K1838" s="257" t="s">
        <v>15036</v>
      </c>
      <c r="L1838" s="256" t="s">
        <v>2542</v>
      </c>
    </row>
    <row r="1839" spans="1:12" x14ac:dyDescent="0.25">
      <c r="A1839" s="256" t="s">
        <v>2572</v>
      </c>
      <c r="B1839" s="256" t="s">
        <v>2573</v>
      </c>
      <c r="C1839" s="256" t="s">
        <v>5718</v>
      </c>
      <c r="D1839" s="256" t="s">
        <v>5719</v>
      </c>
      <c r="E1839" s="257" t="s">
        <v>2540</v>
      </c>
      <c r="F1839" s="256" t="s">
        <v>2540</v>
      </c>
      <c r="G1839" s="256">
        <v>102747</v>
      </c>
      <c r="H1839" s="256" t="s">
        <v>5740</v>
      </c>
      <c r="I1839" s="256" t="s">
        <v>12</v>
      </c>
      <c r="J1839" s="256" t="s">
        <v>2541</v>
      </c>
      <c r="K1839" s="257" t="s">
        <v>15037</v>
      </c>
      <c r="L1839" s="256" t="s">
        <v>2542</v>
      </c>
    </row>
    <row r="1840" spans="1:12" x14ac:dyDescent="0.25">
      <c r="A1840" s="256" t="s">
        <v>2572</v>
      </c>
      <c r="B1840" s="256" t="s">
        <v>2573</v>
      </c>
      <c r="C1840" s="256" t="s">
        <v>5718</v>
      </c>
      <c r="D1840" s="256" t="s">
        <v>5719</v>
      </c>
      <c r="E1840" s="257" t="s">
        <v>2540</v>
      </c>
      <c r="F1840" s="256" t="s">
        <v>2540</v>
      </c>
      <c r="G1840" s="256">
        <v>102748</v>
      </c>
      <c r="H1840" s="256" t="s">
        <v>5741</v>
      </c>
      <c r="I1840" s="256" t="s">
        <v>12</v>
      </c>
      <c r="J1840" s="256" t="s">
        <v>2541</v>
      </c>
      <c r="K1840" s="257" t="s">
        <v>15038</v>
      </c>
      <c r="L1840" s="256" t="s">
        <v>2542</v>
      </c>
    </row>
    <row r="1841" spans="1:12" x14ac:dyDescent="0.25">
      <c r="A1841" s="256" t="s">
        <v>2572</v>
      </c>
      <c r="B1841" s="256" t="s">
        <v>2573</v>
      </c>
      <c r="C1841" s="256" t="s">
        <v>5718</v>
      </c>
      <c r="D1841" s="256" t="s">
        <v>5719</v>
      </c>
      <c r="E1841" s="257" t="s">
        <v>2540</v>
      </c>
      <c r="F1841" s="256" t="s">
        <v>2540</v>
      </c>
      <c r="G1841" s="256">
        <v>102749</v>
      </c>
      <c r="H1841" s="256" t="s">
        <v>5742</v>
      </c>
      <c r="I1841" s="256" t="s">
        <v>12</v>
      </c>
      <c r="J1841" s="256" t="s">
        <v>2541</v>
      </c>
      <c r="K1841" s="257" t="s">
        <v>15039</v>
      </c>
      <c r="L1841" s="256" t="s">
        <v>2542</v>
      </c>
    </row>
    <row r="1842" spans="1:12" x14ac:dyDescent="0.25">
      <c r="A1842" s="256" t="s">
        <v>2572</v>
      </c>
      <c r="B1842" s="256" t="s">
        <v>2573</v>
      </c>
      <c r="C1842" s="256" t="s">
        <v>5718</v>
      </c>
      <c r="D1842" s="256" t="s">
        <v>5719</v>
      </c>
      <c r="E1842" s="257" t="s">
        <v>2540</v>
      </c>
      <c r="F1842" s="256" t="s">
        <v>2540</v>
      </c>
      <c r="G1842" s="256">
        <v>102750</v>
      </c>
      <c r="H1842" s="256" t="s">
        <v>5743</v>
      </c>
      <c r="I1842" s="256" t="s">
        <v>12</v>
      </c>
      <c r="J1842" s="256" t="s">
        <v>2541</v>
      </c>
      <c r="K1842" s="257" t="s">
        <v>15040</v>
      </c>
      <c r="L1842" s="256" t="s">
        <v>2542</v>
      </c>
    </row>
    <row r="1843" spans="1:12" x14ac:dyDescent="0.25">
      <c r="A1843" s="256" t="s">
        <v>2572</v>
      </c>
      <c r="B1843" s="256" t="s">
        <v>2573</v>
      </c>
      <c r="C1843" s="256" t="s">
        <v>5718</v>
      </c>
      <c r="D1843" s="256" t="s">
        <v>5719</v>
      </c>
      <c r="E1843" s="257" t="s">
        <v>2540</v>
      </c>
      <c r="F1843" s="256" t="s">
        <v>2540</v>
      </c>
      <c r="G1843" s="256">
        <v>102751</v>
      </c>
      <c r="H1843" s="256" t="s">
        <v>5744</v>
      </c>
      <c r="I1843" s="256" t="s">
        <v>12</v>
      </c>
      <c r="J1843" s="256" t="s">
        <v>2541</v>
      </c>
      <c r="K1843" s="257" t="s">
        <v>15041</v>
      </c>
      <c r="L1843" s="256" t="s">
        <v>2542</v>
      </c>
    </row>
    <row r="1844" spans="1:12" x14ac:dyDescent="0.25">
      <c r="A1844" s="256" t="s">
        <v>2572</v>
      </c>
      <c r="B1844" s="256" t="s">
        <v>2573</v>
      </c>
      <c r="C1844" s="256" t="s">
        <v>5718</v>
      </c>
      <c r="D1844" s="256" t="s">
        <v>5719</v>
      </c>
      <c r="E1844" s="257" t="s">
        <v>2540</v>
      </c>
      <c r="F1844" s="256" t="s">
        <v>2540</v>
      </c>
      <c r="G1844" s="256">
        <v>102752</v>
      </c>
      <c r="H1844" s="256" t="s">
        <v>5745</v>
      </c>
      <c r="I1844" s="256" t="s">
        <v>12</v>
      </c>
      <c r="J1844" s="256" t="s">
        <v>2541</v>
      </c>
      <c r="K1844" s="257" t="s">
        <v>15042</v>
      </c>
      <c r="L1844" s="256" t="s">
        <v>2542</v>
      </c>
    </row>
    <row r="1845" spans="1:12" x14ac:dyDescent="0.25">
      <c r="A1845" s="256" t="s">
        <v>2572</v>
      </c>
      <c r="B1845" s="256" t="s">
        <v>2573</v>
      </c>
      <c r="C1845" s="256" t="s">
        <v>5718</v>
      </c>
      <c r="D1845" s="256" t="s">
        <v>5719</v>
      </c>
      <c r="E1845" s="257" t="s">
        <v>2540</v>
      </c>
      <c r="F1845" s="256" t="s">
        <v>2540</v>
      </c>
      <c r="G1845" s="256">
        <v>102753</v>
      </c>
      <c r="H1845" s="256" t="s">
        <v>5746</v>
      </c>
      <c r="I1845" s="256" t="s">
        <v>12</v>
      </c>
      <c r="J1845" s="256" t="s">
        <v>2541</v>
      </c>
      <c r="K1845" s="257" t="s">
        <v>15043</v>
      </c>
      <c r="L1845" s="256" t="s">
        <v>2542</v>
      </c>
    </row>
    <row r="1846" spans="1:12" x14ac:dyDescent="0.25">
      <c r="A1846" s="256" t="s">
        <v>2572</v>
      </c>
      <c r="B1846" s="256" t="s">
        <v>2573</v>
      </c>
      <c r="C1846" s="256" t="s">
        <v>5718</v>
      </c>
      <c r="D1846" s="256" t="s">
        <v>5719</v>
      </c>
      <c r="E1846" s="257" t="s">
        <v>2540</v>
      </c>
      <c r="F1846" s="256" t="s">
        <v>2540</v>
      </c>
      <c r="G1846" s="256">
        <v>102754</v>
      </c>
      <c r="H1846" s="256" t="s">
        <v>5747</v>
      </c>
      <c r="I1846" s="256" t="s">
        <v>12</v>
      </c>
      <c r="J1846" s="256" t="s">
        <v>2541</v>
      </c>
      <c r="K1846" s="257" t="s">
        <v>15044</v>
      </c>
      <c r="L1846" s="256" t="s">
        <v>2542</v>
      </c>
    </row>
    <row r="1847" spans="1:12" x14ac:dyDescent="0.25">
      <c r="A1847" s="256" t="s">
        <v>2572</v>
      </c>
      <c r="B1847" s="256" t="s">
        <v>2573</v>
      </c>
      <c r="C1847" s="256" t="s">
        <v>5718</v>
      </c>
      <c r="D1847" s="256" t="s">
        <v>5719</v>
      </c>
      <c r="E1847" s="257" t="s">
        <v>2540</v>
      </c>
      <c r="F1847" s="256" t="s">
        <v>2540</v>
      </c>
      <c r="G1847" s="256">
        <v>102755</v>
      </c>
      <c r="H1847" s="256" t="s">
        <v>5748</v>
      </c>
      <c r="I1847" s="256" t="s">
        <v>12</v>
      </c>
      <c r="J1847" s="256" t="s">
        <v>2541</v>
      </c>
      <c r="K1847" s="257" t="s">
        <v>15045</v>
      </c>
      <c r="L1847" s="256" t="s">
        <v>2542</v>
      </c>
    </row>
    <row r="1848" spans="1:12" x14ac:dyDescent="0.25">
      <c r="A1848" s="256" t="s">
        <v>2572</v>
      </c>
      <c r="B1848" s="256" t="s">
        <v>2573</v>
      </c>
      <c r="C1848" s="256" t="s">
        <v>5718</v>
      </c>
      <c r="D1848" s="256" t="s">
        <v>5719</v>
      </c>
      <c r="E1848" s="257" t="s">
        <v>2540</v>
      </c>
      <c r="F1848" s="256" t="s">
        <v>2540</v>
      </c>
      <c r="G1848" s="256">
        <v>102756</v>
      </c>
      <c r="H1848" s="256" t="s">
        <v>5749</v>
      </c>
      <c r="I1848" s="256" t="s">
        <v>12</v>
      </c>
      <c r="J1848" s="256" t="s">
        <v>2541</v>
      </c>
      <c r="K1848" s="257" t="s">
        <v>15046</v>
      </c>
      <c r="L1848" s="256" t="s">
        <v>2542</v>
      </c>
    </row>
    <row r="1849" spans="1:12" x14ac:dyDescent="0.25">
      <c r="A1849" s="256" t="s">
        <v>2572</v>
      </c>
      <c r="B1849" s="256" t="s">
        <v>2573</v>
      </c>
      <c r="C1849" s="256" t="s">
        <v>5718</v>
      </c>
      <c r="D1849" s="256" t="s">
        <v>5719</v>
      </c>
      <c r="E1849" s="257" t="s">
        <v>2540</v>
      </c>
      <c r="F1849" s="256" t="s">
        <v>2540</v>
      </c>
      <c r="G1849" s="256">
        <v>102757</v>
      </c>
      <c r="H1849" s="256" t="s">
        <v>5750</v>
      </c>
      <c r="I1849" s="256" t="s">
        <v>12</v>
      </c>
      <c r="J1849" s="256" t="s">
        <v>2541</v>
      </c>
      <c r="K1849" s="257" t="s">
        <v>15047</v>
      </c>
      <c r="L1849" s="256" t="s">
        <v>2542</v>
      </c>
    </row>
    <row r="1850" spans="1:12" x14ac:dyDescent="0.25">
      <c r="A1850" s="256" t="s">
        <v>2572</v>
      </c>
      <c r="B1850" s="256" t="s">
        <v>2573</v>
      </c>
      <c r="C1850" s="256" t="s">
        <v>5718</v>
      </c>
      <c r="D1850" s="256" t="s">
        <v>5719</v>
      </c>
      <c r="E1850" s="257" t="s">
        <v>2540</v>
      </c>
      <c r="F1850" s="256" t="s">
        <v>2540</v>
      </c>
      <c r="G1850" s="256">
        <v>102758</v>
      </c>
      <c r="H1850" s="256" t="s">
        <v>5751</v>
      </c>
      <c r="I1850" s="256" t="s">
        <v>12</v>
      </c>
      <c r="J1850" s="256" t="s">
        <v>2541</v>
      </c>
      <c r="K1850" s="257" t="s">
        <v>15048</v>
      </c>
      <c r="L1850" s="256" t="s">
        <v>2542</v>
      </c>
    </row>
    <row r="1851" spans="1:12" x14ac:dyDescent="0.25">
      <c r="A1851" s="256" t="s">
        <v>2572</v>
      </c>
      <c r="B1851" s="256" t="s">
        <v>2573</v>
      </c>
      <c r="C1851" s="256" t="s">
        <v>5718</v>
      </c>
      <c r="D1851" s="256" t="s">
        <v>5719</v>
      </c>
      <c r="E1851" s="257" t="s">
        <v>2540</v>
      </c>
      <c r="F1851" s="256" t="s">
        <v>2540</v>
      </c>
      <c r="G1851" s="256">
        <v>102759</v>
      </c>
      <c r="H1851" s="256" t="s">
        <v>5752</v>
      </c>
      <c r="I1851" s="256" t="s">
        <v>12</v>
      </c>
      <c r="J1851" s="256" t="s">
        <v>2541</v>
      </c>
      <c r="K1851" s="257" t="s">
        <v>15049</v>
      </c>
      <c r="L1851" s="256" t="s">
        <v>2542</v>
      </c>
    </row>
    <row r="1852" spans="1:12" x14ac:dyDescent="0.25">
      <c r="A1852" s="256" t="s">
        <v>2572</v>
      </c>
      <c r="B1852" s="256" t="s">
        <v>2573</v>
      </c>
      <c r="C1852" s="256" t="s">
        <v>5718</v>
      </c>
      <c r="D1852" s="256" t="s">
        <v>5719</v>
      </c>
      <c r="E1852" s="257" t="s">
        <v>2540</v>
      </c>
      <c r="F1852" s="256" t="s">
        <v>2540</v>
      </c>
      <c r="G1852" s="256">
        <v>102760</v>
      </c>
      <c r="H1852" s="256" t="s">
        <v>5753</v>
      </c>
      <c r="I1852" s="256" t="s">
        <v>12</v>
      </c>
      <c r="J1852" s="256" t="s">
        <v>2541</v>
      </c>
      <c r="K1852" s="257" t="s">
        <v>15050</v>
      </c>
      <c r="L1852" s="256" t="s">
        <v>2542</v>
      </c>
    </row>
    <row r="1853" spans="1:12" x14ac:dyDescent="0.25">
      <c r="A1853" s="256" t="s">
        <v>2572</v>
      </c>
      <c r="B1853" s="256" t="s">
        <v>2573</v>
      </c>
      <c r="C1853" s="256" t="s">
        <v>5718</v>
      </c>
      <c r="D1853" s="256" t="s">
        <v>5719</v>
      </c>
      <c r="E1853" s="257" t="s">
        <v>2540</v>
      </c>
      <c r="F1853" s="256" t="s">
        <v>2540</v>
      </c>
      <c r="G1853" s="256">
        <v>102761</v>
      </c>
      <c r="H1853" s="256" t="s">
        <v>5754</v>
      </c>
      <c r="I1853" s="256" t="s">
        <v>12</v>
      </c>
      <c r="J1853" s="256" t="s">
        <v>2541</v>
      </c>
      <c r="K1853" s="257" t="s">
        <v>15051</v>
      </c>
      <c r="L1853" s="256" t="s">
        <v>2542</v>
      </c>
    </row>
    <row r="1854" spans="1:12" x14ac:dyDescent="0.25">
      <c r="A1854" s="256" t="s">
        <v>2572</v>
      </c>
      <c r="B1854" s="256" t="s">
        <v>2573</v>
      </c>
      <c r="C1854" s="256" t="s">
        <v>5718</v>
      </c>
      <c r="D1854" s="256" t="s">
        <v>5719</v>
      </c>
      <c r="E1854" s="257" t="s">
        <v>2540</v>
      </c>
      <c r="F1854" s="256" t="s">
        <v>2540</v>
      </c>
      <c r="G1854" s="256">
        <v>102762</v>
      </c>
      <c r="H1854" s="256" t="s">
        <v>5755</v>
      </c>
      <c r="I1854" s="256" t="s">
        <v>12</v>
      </c>
      <c r="J1854" s="256" t="s">
        <v>2541</v>
      </c>
      <c r="K1854" s="257" t="s">
        <v>15052</v>
      </c>
      <c r="L1854" s="256" t="s">
        <v>2542</v>
      </c>
    </row>
    <row r="1855" spans="1:12" x14ac:dyDescent="0.25">
      <c r="A1855" s="256" t="s">
        <v>2572</v>
      </c>
      <c r="B1855" s="256" t="s">
        <v>2573</v>
      </c>
      <c r="C1855" s="256" t="s">
        <v>5718</v>
      </c>
      <c r="D1855" s="256" t="s">
        <v>5719</v>
      </c>
      <c r="E1855" s="257" t="s">
        <v>2540</v>
      </c>
      <c r="F1855" s="256" t="s">
        <v>2540</v>
      </c>
      <c r="G1855" s="256">
        <v>102763</v>
      </c>
      <c r="H1855" s="256" t="s">
        <v>5756</v>
      </c>
      <c r="I1855" s="256" t="s">
        <v>12</v>
      </c>
      <c r="J1855" s="256" t="s">
        <v>2541</v>
      </c>
      <c r="K1855" s="257" t="s">
        <v>15053</v>
      </c>
      <c r="L1855" s="256" t="s">
        <v>2542</v>
      </c>
    </row>
    <row r="1856" spans="1:12" x14ac:dyDescent="0.25">
      <c r="A1856" s="256" t="s">
        <v>2572</v>
      </c>
      <c r="B1856" s="256" t="s">
        <v>2573</v>
      </c>
      <c r="C1856" s="256" t="s">
        <v>5718</v>
      </c>
      <c r="D1856" s="256" t="s">
        <v>5719</v>
      </c>
      <c r="E1856" s="257" t="s">
        <v>2540</v>
      </c>
      <c r="F1856" s="256" t="s">
        <v>2540</v>
      </c>
      <c r="G1856" s="256">
        <v>102764</v>
      </c>
      <c r="H1856" s="256" t="s">
        <v>5757</v>
      </c>
      <c r="I1856" s="256" t="s">
        <v>12</v>
      </c>
      <c r="J1856" s="256" t="s">
        <v>2541</v>
      </c>
      <c r="K1856" s="257" t="s">
        <v>15054</v>
      </c>
      <c r="L1856" s="256" t="s">
        <v>2542</v>
      </c>
    </row>
    <row r="1857" spans="1:12" x14ac:dyDescent="0.25">
      <c r="A1857" s="256" t="s">
        <v>2572</v>
      </c>
      <c r="B1857" s="256" t="s">
        <v>2573</v>
      </c>
      <c r="C1857" s="256" t="s">
        <v>5718</v>
      </c>
      <c r="D1857" s="256" t="s">
        <v>5719</v>
      </c>
      <c r="E1857" s="257" t="s">
        <v>2540</v>
      </c>
      <c r="F1857" s="256" t="s">
        <v>2540</v>
      </c>
      <c r="G1857" s="256">
        <v>102765</v>
      </c>
      <c r="H1857" s="256" t="s">
        <v>5758</v>
      </c>
      <c r="I1857" s="256" t="s">
        <v>12</v>
      </c>
      <c r="J1857" s="256" t="s">
        <v>2541</v>
      </c>
      <c r="K1857" s="257" t="s">
        <v>15055</v>
      </c>
      <c r="L1857" s="256" t="s">
        <v>2542</v>
      </c>
    </row>
    <row r="1858" spans="1:12" x14ac:dyDescent="0.25">
      <c r="A1858" s="256" t="s">
        <v>2572</v>
      </c>
      <c r="B1858" s="256" t="s">
        <v>2573</v>
      </c>
      <c r="C1858" s="256" t="s">
        <v>5718</v>
      </c>
      <c r="D1858" s="256" t="s">
        <v>5719</v>
      </c>
      <c r="E1858" s="257" t="s">
        <v>2540</v>
      </c>
      <c r="F1858" s="256" t="s">
        <v>2540</v>
      </c>
      <c r="G1858" s="256">
        <v>102766</v>
      </c>
      <c r="H1858" s="256" t="s">
        <v>5759</v>
      </c>
      <c r="I1858" s="256" t="s">
        <v>12</v>
      </c>
      <c r="J1858" s="256" t="s">
        <v>2541</v>
      </c>
      <c r="K1858" s="257" t="s">
        <v>15056</v>
      </c>
      <c r="L1858" s="256" t="s">
        <v>2542</v>
      </c>
    </row>
    <row r="1859" spans="1:12" x14ac:dyDescent="0.25">
      <c r="A1859" s="256" t="s">
        <v>2572</v>
      </c>
      <c r="B1859" s="256" t="s">
        <v>2573</v>
      </c>
      <c r="C1859" s="256" t="s">
        <v>5718</v>
      </c>
      <c r="D1859" s="256" t="s">
        <v>5719</v>
      </c>
      <c r="E1859" s="257" t="s">
        <v>2540</v>
      </c>
      <c r="F1859" s="256" t="s">
        <v>2540</v>
      </c>
      <c r="G1859" s="256">
        <v>102767</v>
      </c>
      <c r="H1859" s="256" t="s">
        <v>5760</v>
      </c>
      <c r="I1859" s="256" t="s">
        <v>12</v>
      </c>
      <c r="J1859" s="256" t="s">
        <v>2541</v>
      </c>
      <c r="K1859" s="257" t="s">
        <v>15057</v>
      </c>
      <c r="L1859" s="256" t="s">
        <v>2542</v>
      </c>
    </row>
    <row r="1860" spans="1:12" x14ac:dyDescent="0.25">
      <c r="A1860" s="256" t="s">
        <v>2572</v>
      </c>
      <c r="B1860" s="256" t="s">
        <v>2573</v>
      </c>
      <c r="C1860" s="256" t="s">
        <v>5718</v>
      </c>
      <c r="D1860" s="256" t="s">
        <v>5719</v>
      </c>
      <c r="E1860" s="257" t="s">
        <v>2540</v>
      </c>
      <c r="F1860" s="256" t="s">
        <v>2540</v>
      </c>
      <c r="G1860" s="256">
        <v>102768</v>
      </c>
      <c r="H1860" s="256" t="s">
        <v>5761</v>
      </c>
      <c r="I1860" s="256" t="s">
        <v>12</v>
      </c>
      <c r="J1860" s="256" t="s">
        <v>2541</v>
      </c>
      <c r="K1860" s="257" t="s">
        <v>15058</v>
      </c>
      <c r="L1860" s="256" t="s">
        <v>2542</v>
      </c>
    </row>
    <row r="1861" spans="1:12" x14ac:dyDescent="0.25">
      <c r="A1861" s="256" t="s">
        <v>2572</v>
      </c>
      <c r="B1861" s="256" t="s">
        <v>2573</v>
      </c>
      <c r="C1861" s="256" t="s">
        <v>5718</v>
      </c>
      <c r="D1861" s="256" t="s">
        <v>5719</v>
      </c>
      <c r="E1861" s="257" t="s">
        <v>2540</v>
      </c>
      <c r="F1861" s="256" t="s">
        <v>2540</v>
      </c>
      <c r="G1861" s="256">
        <v>102769</v>
      </c>
      <c r="H1861" s="256" t="s">
        <v>5762</v>
      </c>
      <c r="I1861" s="256" t="s">
        <v>12</v>
      </c>
      <c r="J1861" s="256" t="s">
        <v>2541</v>
      </c>
      <c r="K1861" s="257" t="s">
        <v>15059</v>
      </c>
      <c r="L1861" s="256" t="s">
        <v>2542</v>
      </c>
    </row>
    <row r="1862" spans="1:12" x14ac:dyDescent="0.25">
      <c r="A1862" s="256" t="s">
        <v>2572</v>
      </c>
      <c r="B1862" s="256" t="s">
        <v>2573</v>
      </c>
      <c r="C1862" s="256" t="s">
        <v>5718</v>
      </c>
      <c r="D1862" s="256" t="s">
        <v>5719</v>
      </c>
      <c r="E1862" s="257" t="s">
        <v>2540</v>
      </c>
      <c r="F1862" s="256" t="s">
        <v>2540</v>
      </c>
      <c r="G1862" s="256">
        <v>102770</v>
      </c>
      <c r="H1862" s="256" t="s">
        <v>5763</v>
      </c>
      <c r="I1862" s="256" t="s">
        <v>12</v>
      </c>
      <c r="J1862" s="256" t="s">
        <v>2541</v>
      </c>
      <c r="K1862" s="257" t="s">
        <v>15060</v>
      </c>
      <c r="L1862" s="256" t="s">
        <v>2542</v>
      </c>
    </row>
    <row r="1863" spans="1:12" x14ac:dyDescent="0.25">
      <c r="A1863" s="256" t="s">
        <v>2572</v>
      </c>
      <c r="B1863" s="256" t="s">
        <v>2573</v>
      </c>
      <c r="C1863" s="256" t="s">
        <v>5718</v>
      </c>
      <c r="D1863" s="256" t="s">
        <v>5719</v>
      </c>
      <c r="E1863" s="257" t="s">
        <v>2540</v>
      </c>
      <c r="F1863" s="256" t="s">
        <v>2540</v>
      </c>
      <c r="G1863" s="256">
        <v>102771</v>
      </c>
      <c r="H1863" s="256" t="s">
        <v>5764</v>
      </c>
      <c r="I1863" s="256" t="s">
        <v>12</v>
      </c>
      <c r="J1863" s="256" t="s">
        <v>2541</v>
      </c>
      <c r="K1863" s="257" t="s">
        <v>15061</v>
      </c>
      <c r="L1863" s="256" t="s">
        <v>2542</v>
      </c>
    </row>
    <row r="1864" spans="1:12" x14ac:dyDescent="0.25">
      <c r="A1864" s="256" t="s">
        <v>2572</v>
      </c>
      <c r="B1864" s="256" t="s">
        <v>2573</v>
      </c>
      <c r="C1864" s="256" t="s">
        <v>5718</v>
      </c>
      <c r="D1864" s="256" t="s">
        <v>5719</v>
      </c>
      <c r="E1864" s="257" t="s">
        <v>2540</v>
      </c>
      <c r="F1864" s="256" t="s">
        <v>2540</v>
      </c>
      <c r="G1864" s="256">
        <v>102772</v>
      </c>
      <c r="H1864" s="256" t="s">
        <v>5765</v>
      </c>
      <c r="I1864" s="256" t="s">
        <v>12</v>
      </c>
      <c r="J1864" s="256" t="s">
        <v>2541</v>
      </c>
      <c r="K1864" s="257" t="s">
        <v>15062</v>
      </c>
      <c r="L1864" s="256" t="s">
        <v>2542</v>
      </c>
    </row>
    <row r="1865" spans="1:12" x14ac:dyDescent="0.25">
      <c r="A1865" s="256" t="s">
        <v>2572</v>
      </c>
      <c r="B1865" s="256" t="s">
        <v>2573</v>
      </c>
      <c r="C1865" s="256" t="s">
        <v>5718</v>
      </c>
      <c r="D1865" s="256" t="s">
        <v>5719</v>
      </c>
      <c r="E1865" s="257" t="s">
        <v>2540</v>
      </c>
      <c r="F1865" s="256" t="s">
        <v>2540</v>
      </c>
      <c r="G1865" s="256">
        <v>102773</v>
      </c>
      <c r="H1865" s="256" t="s">
        <v>5766</v>
      </c>
      <c r="I1865" s="256" t="s">
        <v>12</v>
      </c>
      <c r="J1865" s="256" t="s">
        <v>2541</v>
      </c>
      <c r="K1865" s="257" t="s">
        <v>15063</v>
      </c>
      <c r="L1865" s="256" t="s">
        <v>2542</v>
      </c>
    </row>
    <row r="1866" spans="1:12" x14ac:dyDescent="0.25">
      <c r="A1866" s="256" t="s">
        <v>2572</v>
      </c>
      <c r="B1866" s="256" t="s">
        <v>2573</v>
      </c>
      <c r="C1866" s="256" t="s">
        <v>5718</v>
      </c>
      <c r="D1866" s="256" t="s">
        <v>5719</v>
      </c>
      <c r="E1866" s="257" t="s">
        <v>2540</v>
      </c>
      <c r="F1866" s="256" t="s">
        <v>2540</v>
      </c>
      <c r="G1866" s="256">
        <v>102774</v>
      </c>
      <c r="H1866" s="256" t="s">
        <v>5767</v>
      </c>
      <c r="I1866" s="256" t="s">
        <v>12</v>
      </c>
      <c r="J1866" s="256" t="s">
        <v>2541</v>
      </c>
      <c r="K1866" s="257" t="s">
        <v>15063</v>
      </c>
      <c r="L1866" s="256" t="s">
        <v>2542</v>
      </c>
    </row>
    <row r="1867" spans="1:12" x14ac:dyDescent="0.25">
      <c r="A1867" s="256" t="s">
        <v>2572</v>
      </c>
      <c r="B1867" s="256" t="s">
        <v>2573</v>
      </c>
      <c r="C1867" s="256" t="s">
        <v>5718</v>
      </c>
      <c r="D1867" s="256" t="s">
        <v>5719</v>
      </c>
      <c r="E1867" s="257" t="s">
        <v>2540</v>
      </c>
      <c r="F1867" s="256" t="s">
        <v>2540</v>
      </c>
      <c r="G1867" s="256">
        <v>102775</v>
      </c>
      <c r="H1867" s="256" t="s">
        <v>5768</v>
      </c>
      <c r="I1867" s="256" t="s">
        <v>12</v>
      </c>
      <c r="J1867" s="256" t="s">
        <v>2541</v>
      </c>
      <c r="K1867" s="257" t="s">
        <v>15064</v>
      </c>
      <c r="L1867" s="256" t="s">
        <v>2542</v>
      </c>
    </row>
    <row r="1868" spans="1:12" x14ac:dyDescent="0.25">
      <c r="A1868" s="256" t="s">
        <v>2572</v>
      </c>
      <c r="B1868" s="256" t="s">
        <v>2573</v>
      </c>
      <c r="C1868" s="256" t="s">
        <v>5718</v>
      </c>
      <c r="D1868" s="256" t="s">
        <v>5719</v>
      </c>
      <c r="E1868" s="257" t="s">
        <v>2540</v>
      </c>
      <c r="F1868" s="256" t="s">
        <v>2540</v>
      </c>
      <c r="G1868" s="256">
        <v>102776</v>
      </c>
      <c r="H1868" s="256" t="s">
        <v>5769</v>
      </c>
      <c r="I1868" s="256" t="s">
        <v>12</v>
      </c>
      <c r="J1868" s="256" t="s">
        <v>2541</v>
      </c>
      <c r="K1868" s="257" t="s">
        <v>15064</v>
      </c>
      <c r="L1868" s="256" t="s">
        <v>2542</v>
      </c>
    </row>
    <row r="1869" spans="1:12" x14ac:dyDescent="0.25">
      <c r="A1869" s="256" t="s">
        <v>2572</v>
      </c>
      <c r="B1869" s="256" t="s">
        <v>2573</v>
      </c>
      <c r="C1869" s="256" t="s">
        <v>5718</v>
      </c>
      <c r="D1869" s="256" t="s">
        <v>5719</v>
      </c>
      <c r="E1869" s="257" t="s">
        <v>2540</v>
      </c>
      <c r="F1869" s="256" t="s">
        <v>2540</v>
      </c>
      <c r="G1869" s="256">
        <v>102777</v>
      </c>
      <c r="H1869" s="256" t="s">
        <v>5770</v>
      </c>
      <c r="I1869" s="256" t="s">
        <v>12</v>
      </c>
      <c r="J1869" s="256" t="s">
        <v>2541</v>
      </c>
      <c r="K1869" s="257" t="s">
        <v>15065</v>
      </c>
      <c r="L1869" s="256" t="s">
        <v>2542</v>
      </c>
    </row>
    <row r="1870" spans="1:12" x14ac:dyDescent="0.25">
      <c r="A1870" s="256" t="s">
        <v>2572</v>
      </c>
      <c r="B1870" s="256" t="s">
        <v>2573</v>
      </c>
      <c r="C1870" s="256" t="s">
        <v>5718</v>
      </c>
      <c r="D1870" s="256" t="s">
        <v>5719</v>
      </c>
      <c r="E1870" s="257" t="s">
        <v>2540</v>
      </c>
      <c r="F1870" s="256" t="s">
        <v>2540</v>
      </c>
      <c r="G1870" s="256">
        <v>102778</v>
      </c>
      <c r="H1870" s="256" t="s">
        <v>5771</v>
      </c>
      <c r="I1870" s="256" t="s">
        <v>12</v>
      </c>
      <c r="J1870" s="256" t="s">
        <v>2541</v>
      </c>
      <c r="K1870" s="257" t="s">
        <v>15066</v>
      </c>
      <c r="L1870" s="256" t="s">
        <v>2542</v>
      </c>
    </row>
    <row r="1871" spans="1:12" x14ac:dyDescent="0.25">
      <c r="A1871" s="256" t="s">
        <v>2572</v>
      </c>
      <c r="B1871" s="256" t="s">
        <v>2573</v>
      </c>
      <c r="C1871" s="256" t="s">
        <v>5718</v>
      </c>
      <c r="D1871" s="256" t="s">
        <v>5719</v>
      </c>
      <c r="E1871" s="257" t="s">
        <v>2540</v>
      </c>
      <c r="F1871" s="256" t="s">
        <v>2540</v>
      </c>
      <c r="G1871" s="256">
        <v>102779</v>
      </c>
      <c r="H1871" s="256" t="s">
        <v>5772</v>
      </c>
      <c r="I1871" s="256" t="s">
        <v>12</v>
      </c>
      <c r="J1871" s="256" t="s">
        <v>2541</v>
      </c>
      <c r="K1871" s="257" t="s">
        <v>15063</v>
      </c>
      <c r="L1871" s="256" t="s">
        <v>2542</v>
      </c>
    </row>
    <row r="1872" spans="1:12" x14ac:dyDescent="0.25">
      <c r="A1872" s="256" t="s">
        <v>2572</v>
      </c>
      <c r="B1872" s="256" t="s">
        <v>2573</v>
      </c>
      <c r="C1872" s="256" t="s">
        <v>5718</v>
      </c>
      <c r="D1872" s="256" t="s">
        <v>5719</v>
      </c>
      <c r="E1872" s="257" t="s">
        <v>2540</v>
      </c>
      <c r="F1872" s="256" t="s">
        <v>2540</v>
      </c>
      <c r="G1872" s="256">
        <v>102780</v>
      </c>
      <c r="H1872" s="256" t="s">
        <v>5773</v>
      </c>
      <c r="I1872" s="256" t="s">
        <v>12</v>
      </c>
      <c r="J1872" s="256" t="s">
        <v>2541</v>
      </c>
      <c r="K1872" s="257" t="s">
        <v>15067</v>
      </c>
      <c r="L1872" s="256" t="s">
        <v>2542</v>
      </c>
    </row>
    <row r="1873" spans="1:12" x14ac:dyDescent="0.25">
      <c r="A1873" s="256" t="s">
        <v>2572</v>
      </c>
      <c r="B1873" s="256" t="s">
        <v>2573</v>
      </c>
      <c r="C1873" s="256" t="s">
        <v>5718</v>
      </c>
      <c r="D1873" s="256" t="s">
        <v>5719</v>
      </c>
      <c r="E1873" s="257" t="s">
        <v>2540</v>
      </c>
      <c r="F1873" s="256" t="s">
        <v>2540</v>
      </c>
      <c r="G1873" s="256">
        <v>102781</v>
      </c>
      <c r="H1873" s="256" t="s">
        <v>5774</v>
      </c>
      <c r="I1873" s="256" t="s">
        <v>12</v>
      </c>
      <c r="J1873" s="256" t="s">
        <v>2541</v>
      </c>
      <c r="K1873" s="257" t="s">
        <v>15068</v>
      </c>
      <c r="L1873" s="256" t="s">
        <v>2542</v>
      </c>
    </row>
    <row r="1874" spans="1:12" x14ac:dyDescent="0.25">
      <c r="A1874" s="256" t="s">
        <v>2572</v>
      </c>
      <c r="B1874" s="256" t="s">
        <v>2573</v>
      </c>
      <c r="C1874" s="256" t="s">
        <v>5718</v>
      </c>
      <c r="D1874" s="256" t="s">
        <v>5719</v>
      </c>
      <c r="E1874" s="257" t="s">
        <v>2540</v>
      </c>
      <c r="F1874" s="256" t="s">
        <v>2540</v>
      </c>
      <c r="G1874" s="256">
        <v>102782</v>
      </c>
      <c r="H1874" s="256" t="s">
        <v>5775</v>
      </c>
      <c r="I1874" s="256" t="s">
        <v>12</v>
      </c>
      <c r="J1874" s="256" t="s">
        <v>2541</v>
      </c>
      <c r="K1874" s="257" t="s">
        <v>15069</v>
      </c>
      <c r="L1874" s="256" t="s">
        <v>2542</v>
      </c>
    </row>
    <row r="1875" spans="1:12" x14ac:dyDescent="0.25">
      <c r="A1875" s="256" t="s">
        <v>2572</v>
      </c>
      <c r="B1875" s="256" t="s">
        <v>2573</v>
      </c>
      <c r="C1875" s="256" t="s">
        <v>5718</v>
      </c>
      <c r="D1875" s="256" t="s">
        <v>5719</v>
      </c>
      <c r="E1875" s="257" t="s">
        <v>2540</v>
      </c>
      <c r="F1875" s="256" t="s">
        <v>2540</v>
      </c>
      <c r="G1875" s="256">
        <v>102783</v>
      </c>
      <c r="H1875" s="256" t="s">
        <v>5776</v>
      </c>
      <c r="I1875" s="256" t="s">
        <v>12</v>
      </c>
      <c r="J1875" s="256" t="s">
        <v>2541</v>
      </c>
      <c r="K1875" s="257" t="s">
        <v>15070</v>
      </c>
      <c r="L1875" s="256" t="s">
        <v>2542</v>
      </c>
    </row>
    <row r="1876" spans="1:12" x14ac:dyDescent="0.25">
      <c r="A1876" s="256" t="s">
        <v>2572</v>
      </c>
      <c r="B1876" s="256" t="s">
        <v>2573</v>
      </c>
      <c r="C1876" s="256" t="s">
        <v>5718</v>
      </c>
      <c r="D1876" s="256" t="s">
        <v>5719</v>
      </c>
      <c r="E1876" s="257" t="s">
        <v>2540</v>
      </c>
      <c r="F1876" s="256" t="s">
        <v>2540</v>
      </c>
      <c r="G1876" s="256">
        <v>102784</v>
      </c>
      <c r="H1876" s="256" t="s">
        <v>5777</v>
      </c>
      <c r="I1876" s="256" t="s">
        <v>12</v>
      </c>
      <c r="J1876" s="256" t="s">
        <v>2541</v>
      </c>
      <c r="K1876" s="257" t="s">
        <v>15071</v>
      </c>
      <c r="L1876" s="256" t="s">
        <v>2542</v>
      </c>
    </row>
    <row r="1877" spans="1:12" x14ac:dyDescent="0.25">
      <c r="A1877" s="256" t="s">
        <v>2572</v>
      </c>
      <c r="B1877" s="256" t="s">
        <v>2573</v>
      </c>
      <c r="C1877" s="256" t="s">
        <v>5718</v>
      </c>
      <c r="D1877" s="256" t="s">
        <v>5719</v>
      </c>
      <c r="E1877" s="257" t="s">
        <v>2540</v>
      </c>
      <c r="F1877" s="256" t="s">
        <v>2540</v>
      </c>
      <c r="G1877" s="256">
        <v>102785</v>
      </c>
      <c r="H1877" s="256" t="s">
        <v>5778</v>
      </c>
      <c r="I1877" s="256" t="s">
        <v>12</v>
      </c>
      <c r="J1877" s="256" t="s">
        <v>2541</v>
      </c>
      <c r="K1877" s="257" t="s">
        <v>15067</v>
      </c>
      <c r="L1877" s="256" t="s">
        <v>2542</v>
      </c>
    </row>
    <row r="1878" spans="1:12" x14ac:dyDescent="0.25">
      <c r="A1878" s="256" t="s">
        <v>2572</v>
      </c>
      <c r="B1878" s="256" t="s">
        <v>2573</v>
      </c>
      <c r="C1878" s="256" t="s">
        <v>5718</v>
      </c>
      <c r="D1878" s="256" t="s">
        <v>5719</v>
      </c>
      <c r="E1878" s="257" t="s">
        <v>2540</v>
      </c>
      <c r="F1878" s="256" t="s">
        <v>2540</v>
      </c>
      <c r="G1878" s="256">
        <v>102786</v>
      </c>
      <c r="H1878" s="256" t="s">
        <v>5779</v>
      </c>
      <c r="I1878" s="256" t="s">
        <v>12</v>
      </c>
      <c r="J1878" s="256" t="s">
        <v>2541</v>
      </c>
      <c r="K1878" s="257" t="s">
        <v>15072</v>
      </c>
      <c r="L1878" s="256" t="s">
        <v>2542</v>
      </c>
    </row>
    <row r="1879" spans="1:12" x14ac:dyDescent="0.25">
      <c r="A1879" s="256" t="s">
        <v>2572</v>
      </c>
      <c r="B1879" s="256" t="s">
        <v>2573</v>
      </c>
      <c r="C1879" s="256" t="s">
        <v>5718</v>
      </c>
      <c r="D1879" s="256" t="s">
        <v>5719</v>
      </c>
      <c r="E1879" s="257" t="s">
        <v>2540</v>
      </c>
      <c r="F1879" s="256" t="s">
        <v>2540</v>
      </c>
      <c r="G1879" s="256">
        <v>102787</v>
      </c>
      <c r="H1879" s="256" t="s">
        <v>5780</v>
      </c>
      <c r="I1879" s="256" t="s">
        <v>12</v>
      </c>
      <c r="J1879" s="256" t="s">
        <v>2541</v>
      </c>
      <c r="K1879" s="257" t="s">
        <v>15069</v>
      </c>
      <c r="L1879" s="256" t="s">
        <v>2542</v>
      </c>
    </row>
    <row r="1880" spans="1:12" x14ac:dyDescent="0.25">
      <c r="A1880" s="256" t="s">
        <v>2572</v>
      </c>
      <c r="B1880" s="256" t="s">
        <v>2573</v>
      </c>
      <c r="C1880" s="256" t="s">
        <v>5718</v>
      </c>
      <c r="D1880" s="256" t="s">
        <v>5719</v>
      </c>
      <c r="E1880" s="257" t="s">
        <v>2540</v>
      </c>
      <c r="F1880" s="256" t="s">
        <v>2540</v>
      </c>
      <c r="G1880" s="256">
        <v>102788</v>
      </c>
      <c r="H1880" s="256" t="s">
        <v>5781</v>
      </c>
      <c r="I1880" s="256" t="s">
        <v>12</v>
      </c>
      <c r="J1880" s="256" t="s">
        <v>2541</v>
      </c>
      <c r="K1880" s="257" t="s">
        <v>15073</v>
      </c>
      <c r="L1880" s="256" t="s">
        <v>2542</v>
      </c>
    </row>
    <row r="1881" spans="1:12" x14ac:dyDescent="0.25">
      <c r="A1881" s="256" t="s">
        <v>2572</v>
      </c>
      <c r="B1881" s="256" t="s">
        <v>2573</v>
      </c>
      <c r="C1881" s="256" t="s">
        <v>5718</v>
      </c>
      <c r="D1881" s="256" t="s">
        <v>5719</v>
      </c>
      <c r="E1881" s="257" t="s">
        <v>2540</v>
      </c>
      <c r="F1881" s="256" t="s">
        <v>2540</v>
      </c>
      <c r="G1881" s="256">
        <v>102789</v>
      </c>
      <c r="H1881" s="256" t="s">
        <v>5782</v>
      </c>
      <c r="I1881" s="256" t="s">
        <v>12</v>
      </c>
      <c r="J1881" s="256" t="s">
        <v>2541</v>
      </c>
      <c r="K1881" s="257" t="s">
        <v>15074</v>
      </c>
      <c r="L1881" s="256" t="s">
        <v>2542</v>
      </c>
    </row>
    <row r="1882" spans="1:12" x14ac:dyDescent="0.25">
      <c r="A1882" s="256" t="s">
        <v>2572</v>
      </c>
      <c r="B1882" s="256" t="s">
        <v>2573</v>
      </c>
      <c r="C1882" s="256" t="s">
        <v>5718</v>
      </c>
      <c r="D1882" s="256" t="s">
        <v>5719</v>
      </c>
      <c r="E1882" s="257" t="s">
        <v>2540</v>
      </c>
      <c r="F1882" s="256" t="s">
        <v>2540</v>
      </c>
      <c r="G1882" s="256">
        <v>102790</v>
      </c>
      <c r="H1882" s="256" t="s">
        <v>5783</v>
      </c>
      <c r="I1882" s="256" t="s">
        <v>12</v>
      </c>
      <c r="J1882" s="256" t="s">
        <v>2541</v>
      </c>
      <c r="K1882" s="257" t="s">
        <v>15075</v>
      </c>
      <c r="L1882" s="256" t="s">
        <v>2542</v>
      </c>
    </row>
    <row r="1883" spans="1:12" x14ac:dyDescent="0.25">
      <c r="A1883" s="256" t="s">
        <v>2572</v>
      </c>
      <c r="B1883" s="256" t="s">
        <v>2573</v>
      </c>
      <c r="C1883" s="256" t="s">
        <v>5718</v>
      </c>
      <c r="D1883" s="256" t="s">
        <v>5719</v>
      </c>
      <c r="E1883" s="257" t="s">
        <v>2540</v>
      </c>
      <c r="F1883" s="256" t="s">
        <v>2540</v>
      </c>
      <c r="G1883" s="256">
        <v>102791</v>
      </c>
      <c r="H1883" s="256" t="s">
        <v>5784</v>
      </c>
      <c r="I1883" s="256" t="s">
        <v>12</v>
      </c>
      <c r="J1883" s="256" t="s">
        <v>2541</v>
      </c>
      <c r="K1883" s="257" t="s">
        <v>15076</v>
      </c>
      <c r="L1883" s="256" t="s">
        <v>2542</v>
      </c>
    </row>
    <row r="1884" spans="1:12" x14ac:dyDescent="0.25">
      <c r="A1884" s="256" t="s">
        <v>2572</v>
      </c>
      <c r="B1884" s="256" t="s">
        <v>2573</v>
      </c>
      <c r="C1884" s="256" t="s">
        <v>5718</v>
      </c>
      <c r="D1884" s="256" t="s">
        <v>5719</v>
      </c>
      <c r="E1884" s="257" t="s">
        <v>2540</v>
      </c>
      <c r="F1884" s="256" t="s">
        <v>2540</v>
      </c>
      <c r="G1884" s="256">
        <v>102792</v>
      </c>
      <c r="H1884" s="256" t="s">
        <v>5785</v>
      </c>
      <c r="I1884" s="256" t="s">
        <v>12</v>
      </c>
      <c r="J1884" s="256" t="s">
        <v>2541</v>
      </c>
      <c r="K1884" s="257" t="s">
        <v>15077</v>
      </c>
      <c r="L1884" s="256" t="s">
        <v>2542</v>
      </c>
    </row>
    <row r="1885" spans="1:12" x14ac:dyDescent="0.25">
      <c r="A1885" s="256" t="s">
        <v>2572</v>
      </c>
      <c r="B1885" s="256" t="s">
        <v>2573</v>
      </c>
      <c r="C1885" s="256" t="s">
        <v>5718</v>
      </c>
      <c r="D1885" s="256" t="s">
        <v>5719</v>
      </c>
      <c r="E1885" s="257" t="s">
        <v>2540</v>
      </c>
      <c r="F1885" s="256" t="s">
        <v>2540</v>
      </c>
      <c r="G1885" s="256">
        <v>102793</v>
      </c>
      <c r="H1885" s="256" t="s">
        <v>5786</v>
      </c>
      <c r="I1885" s="256" t="s">
        <v>12</v>
      </c>
      <c r="J1885" s="256" t="s">
        <v>2541</v>
      </c>
      <c r="K1885" s="257" t="s">
        <v>15078</v>
      </c>
      <c r="L1885" s="256" t="s">
        <v>2542</v>
      </c>
    </row>
    <row r="1886" spans="1:12" x14ac:dyDescent="0.25">
      <c r="A1886" s="256" t="s">
        <v>2572</v>
      </c>
      <c r="B1886" s="256" t="s">
        <v>2573</v>
      </c>
      <c r="C1886" s="256" t="s">
        <v>5718</v>
      </c>
      <c r="D1886" s="256" t="s">
        <v>5719</v>
      </c>
      <c r="E1886" s="257" t="s">
        <v>2540</v>
      </c>
      <c r="F1886" s="256" t="s">
        <v>2540</v>
      </c>
      <c r="G1886" s="256">
        <v>102794</v>
      </c>
      <c r="H1886" s="256" t="s">
        <v>5787</v>
      </c>
      <c r="I1886" s="256" t="s">
        <v>12</v>
      </c>
      <c r="J1886" s="256" t="s">
        <v>2541</v>
      </c>
      <c r="K1886" s="257" t="s">
        <v>15079</v>
      </c>
      <c r="L1886" s="256" t="s">
        <v>2542</v>
      </c>
    </row>
    <row r="1887" spans="1:12" x14ac:dyDescent="0.25">
      <c r="A1887" s="256" t="s">
        <v>2572</v>
      </c>
      <c r="B1887" s="256" t="s">
        <v>2573</v>
      </c>
      <c r="C1887" s="256" t="s">
        <v>5718</v>
      </c>
      <c r="D1887" s="256" t="s">
        <v>5719</v>
      </c>
      <c r="E1887" s="257" t="s">
        <v>2540</v>
      </c>
      <c r="F1887" s="256" t="s">
        <v>2540</v>
      </c>
      <c r="G1887" s="256">
        <v>102795</v>
      </c>
      <c r="H1887" s="256" t="s">
        <v>5788</v>
      </c>
      <c r="I1887" s="256" t="s">
        <v>12</v>
      </c>
      <c r="J1887" s="256" t="s">
        <v>2541</v>
      </c>
      <c r="K1887" s="257" t="s">
        <v>15080</v>
      </c>
      <c r="L1887" s="256" t="s">
        <v>2542</v>
      </c>
    </row>
    <row r="1888" spans="1:12" x14ac:dyDescent="0.25">
      <c r="A1888" s="256" t="s">
        <v>2572</v>
      </c>
      <c r="B1888" s="256" t="s">
        <v>2573</v>
      </c>
      <c r="C1888" s="256" t="s">
        <v>5718</v>
      </c>
      <c r="D1888" s="256" t="s">
        <v>5719</v>
      </c>
      <c r="E1888" s="257" t="s">
        <v>2540</v>
      </c>
      <c r="F1888" s="256" t="s">
        <v>2540</v>
      </c>
      <c r="G1888" s="256">
        <v>102796</v>
      </c>
      <c r="H1888" s="256" t="s">
        <v>5789</v>
      </c>
      <c r="I1888" s="256" t="s">
        <v>12</v>
      </c>
      <c r="J1888" s="256" t="s">
        <v>2541</v>
      </c>
      <c r="K1888" s="257" t="s">
        <v>15081</v>
      </c>
      <c r="L1888" s="256" t="s">
        <v>2542</v>
      </c>
    </row>
    <row r="1889" spans="1:12" x14ac:dyDescent="0.25">
      <c r="A1889" s="256" t="s">
        <v>2572</v>
      </c>
      <c r="B1889" s="256" t="s">
        <v>2573</v>
      </c>
      <c r="C1889" s="256" t="s">
        <v>5718</v>
      </c>
      <c r="D1889" s="256" t="s">
        <v>5719</v>
      </c>
      <c r="E1889" s="257" t="s">
        <v>2540</v>
      </c>
      <c r="F1889" s="256" t="s">
        <v>2540</v>
      </c>
      <c r="G1889" s="256">
        <v>102797</v>
      </c>
      <c r="H1889" s="256" t="s">
        <v>5790</v>
      </c>
      <c r="I1889" s="256" t="s">
        <v>12</v>
      </c>
      <c r="J1889" s="256" t="s">
        <v>2541</v>
      </c>
      <c r="K1889" s="257" t="s">
        <v>15082</v>
      </c>
      <c r="L1889" s="256" t="s">
        <v>2542</v>
      </c>
    </row>
    <row r="1890" spans="1:12" x14ac:dyDescent="0.25">
      <c r="A1890" s="256" t="s">
        <v>2572</v>
      </c>
      <c r="B1890" s="256" t="s">
        <v>2573</v>
      </c>
      <c r="C1890" s="256" t="s">
        <v>5718</v>
      </c>
      <c r="D1890" s="256" t="s">
        <v>5719</v>
      </c>
      <c r="E1890" s="257" t="s">
        <v>2540</v>
      </c>
      <c r="F1890" s="256" t="s">
        <v>2540</v>
      </c>
      <c r="G1890" s="256">
        <v>102798</v>
      </c>
      <c r="H1890" s="256" t="s">
        <v>5791</v>
      </c>
      <c r="I1890" s="256" t="s">
        <v>12</v>
      </c>
      <c r="J1890" s="256" t="s">
        <v>2541</v>
      </c>
      <c r="K1890" s="257" t="s">
        <v>15083</v>
      </c>
      <c r="L1890" s="256" t="s">
        <v>2542</v>
      </c>
    </row>
    <row r="1891" spans="1:12" x14ac:dyDescent="0.25">
      <c r="A1891" s="256" t="s">
        <v>2572</v>
      </c>
      <c r="B1891" s="256" t="s">
        <v>2573</v>
      </c>
      <c r="C1891" s="256" t="s">
        <v>5718</v>
      </c>
      <c r="D1891" s="256" t="s">
        <v>5719</v>
      </c>
      <c r="E1891" s="257" t="s">
        <v>2540</v>
      </c>
      <c r="F1891" s="256" t="s">
        <v>2540</v>
      </c>
      <c r="G1891" s="256">
        <v>102799</v>
      </c>
      <c r="H1891" s="256" t="s">
        <v>5792</v>
      </c>
      <c r="I1891" s="256" t="s">
        <v>12</v>
      </c>
      <c r="J1891" s="256" t="s">
        <v>2541</v>
      </c>
      <c r="K1891" s="257" t="s">
        <v>15084</v>
      </c>
      <c r="L1891" s="256" t="s">
        <v>2542</v>
      </c>
    </row>
    <row r="1892" spans="1:12" x14ac:dyDescent="0.25">
      <c r="A1892" s="256" t="s">
        <v>2572</v>
      </c>
      <c r="B1892" s="256" t="s">
        <v>2573</v>
      </c>
      <c r="C1892" s="256" t="s">
        <v>5718</v>
      </c>
      <c r="D1892" s="256" t="s">
        <v>5719</v>
      </c>
      <c r="E1892" s="257" t="s">
        <v>2540</v>
      </c>
      <c r="F1892" s="256" t="s">
        <v>2540</v>
      </c>
      <c r="G1892" s="256">
        <v>102800</v>
      </c>
      <c r="H1892" s="256" t="s">
        <v>5793</v>
      </c>
      <c r="I1892" s="256" t="s">
        <v>12</v>
      </c>
      <c r="J1892" s="256" t="s">
        <v>2541</v>
      </c>
      <c r="K1892" s="257" t="s">
        <v>15085</v>
      </c>
      <c r="L1892" s="256" t="s">
        <v>2542</v>
      </c>
    </row>
    <row r="1893" spans="1:12" x14ac:dyDescent="0.25">
      <c r="A1893" s="256" t="s">
        <v>2572</v>
      </c>
      <c r="B1893" s="256" t="s">
        <v>2573</v>
      </c>
      <c r="C1893" s="256" t="s">
        <v>5718</v>
      </c>
      <c r="D1893" s="256" t="s">
        <v>5719</v>
      </c>
      <c r="E1893" s="257" t="s">
        <v>2540</v>
      </c>
      <c r="F1893" s="256" t="s">
        <v>2540</v>
      </c>
      <c r="G1893" s="256">
        <v>102801</v>
      </c>
      <c r="H1893" s="256" t="s">
        <v>5794</v>
      </c>
      <c r="I1893" s="256" t="s">
        <v>12</v>
      </c>
      <c r="J1893" s="256" t="s">
        <v>2541</v>
      </c>
      <c r="K1893" s="257" t="s">
        <v>15086</v>
      </c>
      <c r="L1893" s="256" t="s">
        <v>2542</v>
      </c>
    </row>
    <row r="1894" spans="1:12" x14ac:dyDescent="0.25">
      <c r="A1894" s="256" t="s">
        <v>2572</v>
      </c>
      <c r="B1894" s="256" t="s">
        <v>2573</v>
      </c>
      <c r="C1894" s="256" t="s">
        <v>5718</v>
      </c>
      <c r="D1894" s="256" t="s">
        <v>5719</v>
      </c>
      <c r="E1894" s="257" t="s">
        <v>2540</v>
      </c>
      <c r="F1894" s="256" t="s">
        <v>2540</v>
      </c>
      <c r="G1894" s="256">
        <v>102802</v>
      </c>
      <c r="H1894" s="256" t="s">
        <v>5795</v>
      </c>
      <c r="I1894" s="256" t="s">
        <v>12</v>
      </c>
      <c r="J1894" s="256" t="s">
        <v>2541</v>
      </c>
      <c r="K1894" s="257" t="s">
        <v>15087</v>
      </c>
      <c r="L1894" s="256" t="s">
        <v>2542</v>
      </c>
    </row>
    <row r="1895" spans="1:12" x14ac:dyDescent="0.25">
      <c r="A1895" s="256" t="s">
        <v>2579</v>
      </c>
      <c r="B1895" s="256" t="s">
        <v>2580</v>
      </c>
      <c r="C1895" s="256" t="s">
        <v>2581</v>
      </c>
      <c r="D1895" s="256" t="s">
        <v>3202</v>
      </c>
      <c r="E1895" s="257" t="s">
        <v>2540</v>
      </c>
      <c r="F1895" s="256" t="s">
        <v>2540</v>
      </c>
      <c r="G1895" s="256">
        <v>101570</v>
      </c>
      <c r="H1895" s="256" t="s">
        <v>3771</v>
      </c>
      <c r="I1895" s="256" t="s">
        <v>14</v>
      </c>
      <c r="J1895" s="256" t="s">
        <v>2545</v>
      </c>
      <c r="K1895" s="257" t="s">
        <v>13453</v>
      </c>
      <c r="L1895" s="256" t="s">
        <v>2542</v>
      </c>
    </row>
    <row r="1896" spans="1:12" x14ac:dyDescent="0.25">
      <c r="A1896" s="256" t="s">
        <v>2579</v>
      </c>
      <c r="B1896" s="256" t="s">
        <v>2580</v>
      </c>
      <c r="C1896" s="256" t="s">
        <v>2581</v>
      </c>
      <c r="D1896" s="256" t="s">
        <v>3202</v>
      </c>
      <c r="E1896" s="257" t="s">
        <v>2540</v>
      </c>
      <c r="F1896" s="256" t="s">
        <v>2540</v>
      </c>
      <c r="G1896" s="256">
        <v>101571</v>
      </c>
      <c r="H1896" s="256" t="s">
        <v>3772</v>
      </c>
      <c r="I1896" s="256" t="s">
        <v>14</v>
      </c>
      <c r="J1896" s="256" t="s">
        <v>2545</v>
      </c>
      <c r="K1896" s="257" t="s">
        <v>13772</v>
      </c>
      <c r="L1896" s="256" t="s">
        <v>2542</v>
      </c>
    </row>
    <row r="1897" spans="1:12" x14ac:dyDescent="0.25">
      <c r="A1897" s="256" t="s">
        <v>2579</v>
      </c>
      <c r="B1897" s="256" t="s">
        <v>2580</v>
      </c>
      <c r="C1897" s="256" t="s">
        <v>2581</v>
      </c>
      <c r="D1897" s="256" t="s">
        <v>3202</v>
      </c>
      <c r="E1897" s="257" t="s">
        <v>2540</v>
      </c>
      <c r="F1897" s="256" t="s">
        <v>2540</v>
      </c>
      <c r="G1897" s="256">
        <v>101572</v>
      </c>
      <c r="H1897" s="256" t="s">
        <v>3773</v>
      </c>
      <c r="I1897" s="256" t="s">
        <v>14</v>
      </c>
      <c r="J1897" s="256" t="s">
        <v>2545</v>
      </c>
      <c r="K1897" s="257" t="s">
        <v>14399</v>
      </c>
      <c r="L1897" s="256" t="s">
        <v>2542</v>
      </c>
    </row>
    <row r="1898" spans="1:12" x14ac:dyDescent="0.25">
      <c r="A1898" s="256" t="s">
        <v>2579</v>
      </c>
      <c r="B1898" s="256" t="s">
        <v>2580</v>
      </c>
      <c r="C1898" s="256" t="s">
        <v>2581</v>
      </c>
      <c r="D1898" s="256" t="s">
        <v>3202</v>
      </c>
      <c r="E1898" s="257" t="s">
        <v>2540</v>
      </c>
      <c r="F1898" s="256" t="s">
        <v>2540</v>
      </c>
      <c r="G1898" s="256">
        <v>101573</v>
      </c>
      <c r="H1898" s="256" t="s">
        <v>3774</v>
      </c>
      <c r="I1898" s="256" t="s">
        <v>14</v>
      </c>
      <c r="J1898" s="256" t="s">
        <v>2545</v>
      </c>
      <c r="K1898" s="257" t="s">
        <v>15088</v>
      </c>
      <c r="L1898" s="256" t="s">
        <v>2542</v>
      </c>
    </row>
    <row r="1899" spans="1:12" x14ac:dyDescent="0.25">
      <c r="A1899" s="256" t="s">
        <v>2579</v>
      </c>
      <c r="B1899" s="256" t="s">
        <v>2580</v>
      </c>
      <c r="C1899" s="256" t="s">
        <v>2581</v>
      </c>
      <c r="D1899" s="256" t="s">
        <v>3202</v>
      </c>
      <c r="E1899" s="257" t="s">
        <v>2540</v>
      </c>
      <c r="F1899" s="256" t="s">
        <v>2540</v>
      </c>
      <c r="G1899" s="256">
        <v>101574</v>
      </c>
      <c r="H1899" s="256" t="s">
        <v>3775</v>
      </c>
      <c r="I1899" s="256" t="s">
        <v>14</v>
      </c>
      <c r="J1899" s="256" t="s">
        <v>2545</v>
      </c>
      <c r="K1899" s="257" t="s">
        <v>13514</v>
      </c>
      <c r="L1899" s="256" t="s">
        <v>2542</v>
      </c>
    </row>
    <row r="1900" spans="1:12" x14ac:dyDescent="0.25">
      <c r="A1900" s="256" t="s">
        <v>2579</v>
      </c>
      <c r="B1900" s="256" t="s">
        <v>2580</v>
      </c>
      <c r="C1900" s="256" t="s">
        <v>2581</v>
      </c>
      <c r="D1900" s="256" t="s">
        <v>3202</v>
      </c>
      <c r="E1900" s="257" t="s">
        <v>2540</v>
      </c>
      <c r="F1900" s="256" t="s">
        <v>2540</v>
      </c>
      <c r="G1900" s="256">
        <v>101575</v>
      </c>
      <c r="H1900" s="256" t="s">
        <v>3776</v>
      </c>
      <c r="I1900" s="256" t="s">
        <v>14</v>
      </c>
      <c r="J1900" s="256" t="s">
        <v>2545</v>
      </c>
      <c r="K1900" s="257" t="s">
        <v>13845</v>
      </c>
      <c r="L1900" s="256" t="s">
        <v>2542</v>
      </c>
    </row>
    <row r="1901" spans="1:12" x14ac:dyDescent="0.25">
      <c r="A1901" s="256" t="s">
        <v>2579</v>
      </c>
      <c r="B1901" s="256" t="s">
        <v>2580</v>
      </c>
      <c r="C1901" s="256" t="s">
        <v>2581</v>
      </c>
      <c r="D1901" s="256" t="s">
        <v>3202</v>
      </c>
      <c r="E1901" s="257" t="s">
        <v>2540</v>
      </c>
      <c r="F1901" s="256" t="s">
        <v>2540</v>
      </c>
      <c r="G1901" s="256">
        <v>101576</v>
      </c>
      <c r="H1901" s="256" t="s">
        <v>3777</v>
      </c>
      <c r="I1901" s="256" t="s">
        <v>14</v>
      </c>
      <c r="J1901" s="256" t="s">
        <v>2545</v>
      </c>
      <c r="K1901" s="257" t="s">
        <v>15089</v>
      </c>
      <c r="L1901" s="256" t="s">
        <v>2542</v>
      </c>
    </row>
    <row r="1902" spans="1:12" x14ac:dyDescent="0.25">
      <c r="A1902" s="256" t="s">
        <v>2579</v>
      </c>
      <c r="B1902" s="256" t="s">
        <v>2580</v>
      </c>
      <c r="C1902" s="256" t="s">
        <v>2581</v>
      </c>
      <c r="D1902" s="256" t="s">
        <v>3202</v>
      </c>
      <c r="E1902" s="257" t="s">
        <v>2540</v>
      </c>
      <c r="F1902" s="256" t="s">
        <v>2540</v>
      </c>
      <c r="G1902" s="256">
        <v>101577</v>
      </c>
      <c r="H1902" s="256" t="s">
        <v>3778</v>
      </c>
      <c r="I1902" s="256" t="s">
        <v>14</v>
      </c>
      <c r="J1902" s="256" t="s">
        <v>2545</v>
      </c>
      <c r="K1902" s="257" t="s">
        <v>15090</v>
      </c>
      <c r="L1902" s="256" t="s">
        <v>2542</v>
      </c>
    </row>
    <row r="1903" spans="1:12" x14ac:dyDescent="0.25">
      <c r="A1903" s="256" t="s">
        <v>2579</v>
      </c>
      <c r="B1903" s="256" t="s">
        <v>2580</v>
      </c>
      <c r="C1903" s="256" t="s">
        <v>2581</v>
      </c>
      <c r="D1903" s="256" t="s">
        <v>3202</v>
      </c>
      <c r="E1903" s="257" t="s">
        <v>2540</v>
      </c>
      <c r="F1903" s="256" t="s">
        <v>2540</v>
      </c>
      <c r="G1903" s="256">
        <v>101578</v>
      </c>
      <c r="H1903" s="256" t="s">
        <v>3779</v>
      </c>
      <c r="I1903" s="256" t="s">
        <v>14</v>
      </c>
      <c r="J1903" s="256" t="s">
        <v>2545</v>
      </c>
      <c r="K1903" s="257" t="s">
        <v>15091</v>
      </c>
      <c r="L1903" s="256" t="s">
        <v>2542</v>
      </c>
    </row>
    <row r="1904" spans="1:12" x14ac:dyDescent="0.25">
      <c r="A1904" s="256" t="s">
        <v>2579</v>
      </c>
      <c r="B1904" s="256" t="s">
        <v>2580</v>
      </c>
      <c r="C1904" s="256" t="s">
        <v>2581</v>
      </c>
      <c r="D1904" s="256" t="s">
        <v>3202</v>
      </c>
      <c r="E1904" s="257" t="s">
        <v>2540</v>
      </c>
      <c r="F1904" s="256" t="s">
        <v>2540</v>
      </c>
      <c r="G1904" s="256">
        <v>101579</v>
      </c>
      <c r="H1904" s="256" t="s">
        <v>3780</v>
      </c>
      <c r="I1904" s="256" t="s">
        <v>14</v>
      </c>
      <c r="J1904" s="256" t="s">
        <v>2545</v>
      </c>
      <c r="K1904" s="257" t="s">
        <v>13557</v>
      </c>
      <c r="L1904" s="256" t="s">
        <v>2542</v>
      </c>
    </row>
    <row r="1905" spans="1:12" x14ac:dyDescent="0.25">
      <c r="A1905" s="256" t="s">
        <v>2579</v>
      </c>
      <c r="B1905" s="256" t="s">
        <v>2580</v>
      </c>
      <c r="C1905" s="256" t="s">
        <v>2581</v>
      </c>
      <c r="D1905" s="256" t="s">
        <v>3202</v>
      </c>
      <c r="E1905" s="257" t="s">
        <v>2540</v>
      </c>
      <c r="F1905" s="256" t="s">
        <v>2540</v>
      </c>
      <c r="G1905" s="256">
        <v>101580</v>
      </c>
      <c r="H1905" s="256" t="s">
        <v>3781</v>
      </c>
      <c r="I1905" s="256" t="s">
        <v>14</v>
      </c>
      <c r="J1905" s="256" t="s">
        <v>2545</v>
      </c>
      <c r="K1905" s="257" t="s">
        <v>15092</v>
      </c>
      <c r="L1905" s="256" t="s">
        <v>2542</v>
      </c>
    </row>
    <row r="1906" spans="1:12" x14ac:dyDescent="0.25">
      <c r="A1906" s="256" t="s">
        <v>2579</v>
      </c>
      <c r="B1906" s="256" t="s">
        <v>2580</v>
      </c>
      <c r="C1906" s="256" t="s">
        <v>2581</v>
      </c>
      <c r="D1906" s="256" t="s">
        <v>3202</v>
      </c>
      <c r="E1906" s="257" t="s">
        <v>2540</v>
      </c>
      <c r="F1906" s="256" t="s">
        <v>2540</v>
      </c>
      <c r="G1906" s="256">
        <v>101581</v>
      </c>
      <c r="H1906" s="256" t="s">
        <v>3782</v>
      </c>
      <c r="I1906" s="256" t="s">
        <v>14</v>
      </c>
      <c r="J1906" s="256" t="s">
        <v>2545</v>
      </c>
      <c r="K1906" s="257" t="s">
        <v>14479</v>
      </c>
      <c r="L1906" s="256" t="s">
        <v>2542</v>
      </c>
    </row>
    <row r="1907" spans="1:12" x14ac:dyDescent="0.25">
      <c r="A1907" s="256" t="s">
        <v>2579</v>
      </c>
      <c r="B1907" s="256" t="s">
        <v>2580</v>
      </c>
      <c r="C1907" s="256" t="s">
        <v>2581</v>
      </c>
      <c r="D1907" s="256" t="s">
        <v>3202</v>
      </c>
      <c r="E1907" s="257" t="s">
        <v>2540</v>
      </c>
      <c r="F1907" s="256" t="s">
        <v>2540</v>
      </c>
      <c r="G1907" s="256">
        <v>101582</v>
      </c>
      <c r="H1907" s="256" t="s">
        <v>3783</v>
      </c>
      <c r="I1907" s="256" t="s">
        <v>14</v>
      </c>
      <c r="J1907" s="256" t="s">
        <v>2545</v>
      </c>
      <c r="K1907" s="257" t="s">
        <v>15093</v>
      </c>
      <c r="L1907" s="256" t="s">
        <v>2542</v>
      </c>
    </row>
    <row r="1908" spans="1:12" x14ac:dyDescent="0.25">
      <c r="A1908" s="256" t="s">
        <v>2579</v>
      </c>
      <c r="B1908" s="256" t="s">
        <v>2580</v>
      </c>
      <c r="C1908" s="256" t="s">
        <v>2581</v>
      </c>
      <c r="D1908" s="256" t="s">
        <v>3202</v>
      </c>
      <c r="E1908" s="257" t="s">
        <v>2540</v>
      </c>
      <c r="F1908" s="256" t="s">
        <v>2540</v>
      </c>
      <c r="G1908" s="256">
        <v>101583</v>
      </c>
      <c r="H1908" s="256" t="s">
        <v>3784</v>
      </c>
      <c r="I1908" s="256" t="s">
        <v>14</v>
      </c>
      <c r="J1908" s="256" t="s">
        <v>2545</v>
      </c>
      <c r="K1908" s="257" t="s">
        <v>15094</v>
      </c>
      <c r="L1908" s="256" t="s">
        <v>2542</v>
      </c>
    </row>
    <row r="1909" spans="1:12" x14ac:dyDescent="0.25">
      <c r="A1909" s="256" t="s">
        <v>2579</v>
      </c>
      <c r="B1909" s="256" t="s">
        <v>2580</v>
      </c>
      <c r="C1909" s="256" t="s">
        <v>2581</v>
      </c>
      <c r="D1909" s="256" t="s">
        <v>3202</v>
      </c>
      <c r="E1909" s="257" t="s">
        <v>2540</v>
      </c>
      <c r="F1909" s="256" t="s">
        <v>2540</v>
      </c>
      <c r="G1909" s="256">
        <v>101584</v>
      </c>
      <c r="H1909" s="256" t="s">
        <v>3785</v>
      </c>
      <c r="I1909" s="256" t="s">
        <v>14</v>
      </c>
      <c r="J1909" s="256" t="s">
        <v>2545</v>
      </c>
      <c r="K1909" s="257" t="s">
        <v>15095</v>
      </c>
      <c r="L1909" s="256" t="s">
        <v>2542</v>
      </c>
    </row>
    <row r="1910" spans="1:12" x14ac:dyDescent="0.25">
      <c r="A1910" s="256" t="s">
        <v>2579</v>
      </c>
      <c r="B1910" s="256" t="s">
        <v>2580</v>
      </c>
      <c r="C1910" s="256" t="s">
        <v>2581</v>
      </c>
      <c r="D1910" s="256" t="s">
        <v>3202</v>
      </c>
      <c r="E1910" s="257" t="s">
        <v>2540</v>
      </c>
      <c r="F1910" s="256" t="s">
        <v>2540</v>
      </c>
      <c r="G1910" s="256">
        <v>101585</v>
      </c>
      <c r="H1910" s="256" t="s">
        <v>3786</v>
      </c>
      <c r="I1910" s="256" t="s">
        <v>14</v>
      </c>
      <c r="J1910" s="256" t="s">
        <v>2545</v>
      </c>
      <c r="K1910" s="257" t="s">
        <v>15096</v>
      </c>
      <c r="L1910" s="256" t="s">
        <v>2542</v>
      </c>
    </row>
    <row r="1911" spans="1:12" x14ac:dyDescent="0.25">
      <c r="A1911" s="256" t="s">
        <v>2579</v>
      </c>
      <c r="B1911" s="256" t="s">
        <v>2580</v>
      </c>
      <c r="C1911" s="256" t="s">
        <v>2581</v>
      </c>
      <c r="D1911" s="256" t="s">
        <v>3202</v>
      </c>
      <c r="E1911" s="257" t="s">
        <v>2540</v>
      </c>
      <c r="F1911" s="256" t="s">
        <v>2540</v>
      </c>
      <c r="G1911" s="256">
        <v>101586</v>
      </c>
      <c r="H1911" s="256" t="s">
        <v>3787</v>
      </c>
      <c r="I1911" s="256" t="s">
        <v>14</v>
      </c>
      <c r="J1911" s="256" t="s">
        <v>2545</v>
      </c>
      <c r="K1911" s="257" t="s">
        <v>15097</v>
      </c>
      <c r="L1911" s="256" t="s">
        <v>2542</v>
      </c>
    </row>
    <row r="1912" spans="1:12" x14ac:dyDescent="0.25">
      <c r="A1912" s="256" t="s">
        <v>2579</v>
      </c>
      <c r="B1912" s="256" t="s">
        <v>2580</v>
      </c>
      <c r="C1912" s="256" t="s">
        <v>2581</v>
      </c>
      <c r="D1912" s="256" t="s">
        <v>3202</v>
      </c>
      <c r="E1912" s="257" t="s">
        <v>2540</v>
      </c>
      <c r="F1912" s="256" t="s">
        <v>2540</v>
      </c>
      <c r="G1912" s="256">
        <v>101587</v>
      </c>
      <c r="H1912" s="256" t="s">
        <v>3788</v>
      </c>
      <c r="I1912" s="256" t="s">
        <v>14</v>
      </c>
      <c r="J1912" s="256" t="s">
        <v>2545</v>
      </c>
      <c r="K1912" s="257" t="s">
        <v>13618</v>
      </c>
      <c r="L1912" s="256" t="s">
        <v>2542</v>
      </c>
    </row>
    <row r="1913" spans="1:12" x14ac:dyDescent="0.25">
      <c r="A1913" s="256" t="s">
        <v>2579</v>
      </c>
      <c r="B1913" s="256" t="s">
        <v>2580</v>
      </c>
      <c r="C1913" s="256" t="s">
        <v>3789</v>
      </c>
      <c r="D1913" s="256" t="s">
        <v>3790</v>
      </c>
      <c r="E1913" s="257" t="s">
        <v>2540</v>
      </c>
      <c r="F1913" s="256" t="s">
        <v>2540</v>
      </c>
      <c r="G1913" s="256">
        <v>101588</v>
      </c>
      <c r="H1913" s="256" t="s">
        <v>3791</v>
      </c>
      <c r="I1913" s="256" t="s">
        <v>14</v>
      </c>
      <c r="J1913" s="256" t="s">
        <v>2541</v>
      </c>
      <c r="K1913" s="257" t="s">
        <v>15098</v>
      </c>
      <c r="L1913" s="256" t="s">
        <v>2542</v>
      </c>
    </row>
    <row r="1914" spans="1:12" x14ac:dyDescent="0.25">
      <c r="A1914" s="256" t="s">
        <v>2579</v>
      </c>
      <c r="B1914" s="256" t="s">
        <v>2580</v>
      </c>
      <c r="C1914" s="256" t="s">
        <v>3789</v>
      </c>
      <c r="D1914" s="256" t="s">
        <v>3790</v>
      </c>
      <c r="E1914" s="257" t="s">
        <v>2540</v>
      </c>
      <c r="F1914" s="256" t="s">
        <v>2540</v>
      </c>
      <c r="G1914" s="256">
        <v>101589</v>
      </c>
      <c r="H1914" s="256" t="s">
        <v>3792</v>
      </c>
      <c r="I1914" s="256" t="s">
        <v>14</v>
      </c>
      <c r="J1914" s="256" t="s">
        <v>2541</v>
      </c>
      <c r="K1914" s="257" t="s">
        <v>15099</v>
      </c>
      <c r="L1914" s="256" t="s">
        <v>2542</v>
      </c>
    </row>
    <row r="1915" spans="1:12" x14ac:dyDescent="0.25">
      <c r="A1915" s="256" t="s">
        <v>2579</v>
      </c>
      <c r="B1915" s="256" t="s">
        <v>2580</v>
      </c>
      <c r="C1915" s="256" t="s">
        <v>3789</v>
      </c>
      <c r="D1915" s="256" t="s">
        <v>3790</v>
      </c>
      <c r="E1915" s="257" t="s">
        <v>2540</v>
      </c>
      <c r="F1915" s="256" t="s">
        <v>2540</v>
      </c>
      <c r="G1915" s="256">
        <v>101590</v>
      </c>
      <c r="H1915" s="256" t="s">
        <v>3793</v>
      </c>
      <c r="I1915" s="256" t="s">
        <v>14</v>
      </c>
      <c r="J1915" s="256" t="s">
        <v>2541</v>
      </c>
      <c r="K1915" s="257" t="s">
        <v>15100</v>
      </c>
      <c r="L1915" s="256" t="s">
        <v>2542</v>
      </c>
    </row>
    <row r="1916" spans="1:12" x14ac:dyDescent="0.25">
      <c r="A1916" s="256" t="s">
        <v>2579</v>
      </c>
      <c r="B1916" s="256" t="s">
        <v>2580</v>
      </c>
      <c r="C1916" s="256" t="s">
        <v>3789</v>
      </c>
      <c r="D1916" s="256" t="s">
        <v>3790</v>
      </c>
      <c r="E1916" s="257" t="s">
        <v>2540</v>
      </c>
      <c r="F1916" s="256" t="s">
        <v>2540</v>
      </c>
      <c r="G1916" s="256">
        <v>101591</v>
      </c>
      <c r="H1916" s="256" t="s">
        <v>3794</v>
      </c>
      <c r="I1916" s="256" t="s">
        <v>14</v>
      </c>
      <c r="J1916" s="256" t="s">
        <v>2541</v>
      </c>
      <c r="K1916" s="257" t="s">
        <v>15101</v>
      </c>
      <c r="L1916" s="256" t="s">
        <v>2542</v>
      </c>
    </row>
    <row r="1917" spans="1:12" x14ac:dyDescent="0.25">
      <c r="A1917" s="256" t="s">
        <v>2579</v>
      </c>
      <c r="B1917" s="256" t="s">
        <v>2580</v>
      </c>
      <c r="C1917" s="256" t="s">
        <v>3789</v>
      </c>
      <c r="D1917" s="256" t="s">
        <v>3790</v>
      </c>
      <c r="E1917" s="257" t="s">
        <v>2540</v>
      </c>
      <c r="F1917" s="256" t="s">
        <v>2540</v>
      </c>
      <c r="G1917" s="256">
        <v>101592</v>
      </c>
      <c r="H1917" s="256" t="s">
        <v>3795</v>
      </c>
      <c r="I1917" s="256" t="s">
        <v>14</v>
      </c>
      <c r="J1917" s="256" t="s">
        <v>2541</v>
      </c>
      <c r="K1917" s="257" t="s">
        <v>15102</v>
      </c>
      <c r="L1917" s="256" t="s">
        <v>2542</v>
      </c>
    </row>
    <row r="1918" spans="1:12" x14ac:dyDescent="0.25">
      <c r="A1918" s="256" t="s">
        <v>2579</v>
      </c>
      <c r="B1918" s="256" t="s">
        <v>2580</v>
      </c>
      <c r="C1918" s="256" t="s">
        <v>3789</v>
      </c>
      <c r="D1918" s="256" t="s">
        <v>3790</v>
      </c>
      <c r="E1918" s="257" t="s">
        <v>2540</v>
      </c>
      <c r="F1918" s="256" t="s">
        <v>2540</v>
      </c>
      <c r="G1918" s="256">
        <v>101593</v>
      </c>
      <c r="H1918" s="256" t="s">
        <v>3796</v>
      </c>
      <c r="I1918" s="256" t="s">
        <v>14</v>
      </c>
      <c r="J1918" s="256" t="s">
        <v>2541</v>
      </c>
      <c r="K1918" s="257" t="s">
        <v>15103</v>
      </c>
      <c r="L1918" s="256" t="s">
        <v>2542</v>
      </c>
    </row>
    <row r="1919" spans="1:12" x14ac:dyDescent="0.25">
      <c r="A1919" s="256" t="s">
        <v>2579</v>
      </c>
      <c r="B1919" s="256" t="s">
        <v>2580</v>
      </c>
      <c r="C1919" s="256" t="s">
        <v>3789</v>
      </c>
      <c r="D1919" s="256" t="s">
        <v>3790</v>
      </c>
      <c r="E1919" s="257" t="s">
        <v>2540</v>
      </c>
      <c r="F1919" s="256" t="s">
        <v>2540</v>
      </c>
      <c r="G1919" s="256">
        <v>101600</v>
      </c>
      <c r="H1919" s="256" t="s">
        <v>3797</v>
      </c>
      <c r="I1919" s="256" t="s">
        <v>14</v>
      </c>
      <c r="J1919" s="256" t="s">
        <v>2541</v>
      </c>
      <c r="K1919" s="257" t="s">
        <v>8232</v>
      </c>
      <c r="L1919" s="256" t="s">
        <v>2542</v>
      </c>
    </row>
    <row r="1920" spans="1:12" x14ac:dyDescent="0.25">
      <c r="A1920" s="256" t="s">
        <v>2579</v>
      </c>
      <c r="B1920" s="256" t="s">
        <v>2580</v>
      </c>
      <c r="C1920" s="256" t="s">
        <v>3789</v>
      </c>
      <c r="D1920" s="256" t="s">
        <v>3790</v>
      </c>
      <c r="E1920" s="257" t="s">
        <v>2540</v>
      </c>
      <c r="F1920" s="256" t="s">
        <v>2540</v>
      </c>
      <c r="G1920" s="256">
        <v>101601</v>
      </c>
      <c r="H1920" s="256" t="s">
        <v>3798</v>
      </c>
      <c r="I1920" s="256" t="s">
        <v>14</v>
      </c>
      <c r="J1920" s="256" t="s">
        <v>2541</v>
      </c>
      <c r="K1920" s="257" t="s">
        <v>15104</v>
      </c>
      <c r="L1920" s="256" t="s">
        <v>2542</v>
      </c>
    </row>
    <row r="1921" spans="1:12" x14ac:dyDescent="0.25">
      <c r="A1921" s="256" t="s">
        <v>2579</v>
      </c>
      <c r="B1921" s="256" t="s">
        <v>2580</v>
      </c>
      <c r="C1921" s="256" t="s">
        <v>3789</v>
      </c>
      <c r="D1921" s="256" t="s">
        <v>3790</v>
      </c>
      <c r="E1921" s="257" t="s">
        <v>2540</v>
      </c>
      <c r="F1921" s="256" t="s">
        <v>2540</v>
      </c>
      <c r="G1921" s="256">
        <v>101602</v>
      </c>
      <c r="H1921" s="256" t="s">
        <v>3799</v>
      </c>
      <c r="I1921" s="256" t="s">
        <v>14</v>
      </c>
      <c r="J1921" s="256" t="s">
        <v>2541</v>
      </c>
      <c r="K1921" s="257" t="s">
        <v>5898</v>
      </c>
      <c r="L1921" s="256" t="s">
        <v>2542</v>
      </c>
    </row>
    <row r="1922" spans="1:12" x14ac:dyDescent="0.25">
      <c r="A1922" s="256" t="s">
        <v>2579</v>
      </c>
      <c r="B1922" s="256" t="s">
        <v>2580</v>
      </c>
      <c r="C1922" s="256" t="s">
        <v>3789</v>
      </c>
      <c r="D1922" s="256" t="s">
        <v>3790</v>
      </c>
      <c r="E1922" s="257" t="s">
        <v>2540</v>
      </c>
      <c r="F1922" s="256" t="s">
        <v>2540</v>
      </c>
      <c r="G1922" s="256">
        <v>101603</v>
      </c>
      <c r="H1922" s="256" t="s">
        <v>3800</v>
      </c>
      <c r="I1922" s="256" t="s">
        <v>14</v>
      </c>
      <c r="J1922" s="256" t="s">
        <v>2541</v>
      </c>
      <c r="K1922" s="257" t="s">
        <v>15105</v>
      </c>
      <c r="L1922" s="256" t="s">
        <v>2542</v>
      </c>
    </row>
    <row r="1923" spans="1:12" x14ac:dyDescent="0.25">
      <c r="A1923" s="256" t="s">
        <v>2579</v>
      </c>
      <c r="B1923" s="256" t="s">
        <v>2580</v>
      </c>
      <c r="C1923" s="256" t="s">
        <v>3789</v>
      </c>
      <c r="D1923" s="256" t="s">
        <v>3790</v>
      </c>
      <c r="E1923" s="257" t="s">
        <v>2540</v>
      </c>
      <c r="F1923" s="256" t="s">
        <v>2540</v>
      </c>
      <c r="G1923" s="256">
        <v>101604</v>
      </c>
      <c r="H1923" s="256" t="s">
        <v>3801</v>
      </c>
      <c r="I1923" s="256" t="s">
        <v>14</v>
      </c>
      <c r="J1923" s="256" t="s">
        <v>2541</v>
      </c>
      <c r="K1923" s="257" t="s">
        <v>15106</v>
      </c>
      <c r="L1923" s="256" t="s">
        <v>2542</v>
      </c>
    </row>
    <row r="1924" spans="1:12" x14ac:dyDescent="0.25">
      <c r="A1924" s="256" t="s">
        <v>2579</v>
      </c>
      <c r="B1924" s="256" t="s">
        <v>2580</v>
      </c>
      <c r="C1924" s="256" t="s">
        <v>3789</v>
      </c>
      <c r="D1924" s="256" t="s">
        <v>3790</v>
      </c>
      <c r="E1924" s="257" t="s">
        <v>2540</v>
      </c>
      <c r="F1924" s="256" t="s">
        <v>2540</v>
      </c>
      <c r="G1924" s="256">
        <v>101605</v>
      </c>
      <c r="H1924" s="256" t="s">
        <v>3802</v>
      </c>
      <c r="I1924" s="256" t="s">
        <v>14</v>
      </c>
      <c r="J1924" s="256" t="s">
        <v>2541</v>
      </c>
      <c r="K1924" s="257" t="s">
        <v>13588</v>
      </c>
      <c r="L1924" s="256" t="s">
        <v>2542</v>
      </c>
    </row>
    <row r="1925" spans="1:12" x14ac:dyDescent="0.25">
      <c r="A1925" s="256" t="s">
        <v>2582</v>
      </c>
      <c r="B1925" s="256" t="s">
        <v>2583</v>
      </c>
      <c r="C1925" s="256" t="s">
        <v>2584</v>
      </c>
      <c r="D1925" s="256" t="s">
        <v>3203</v>
      </c>
      <c r="E1925" s="257" t="s">
        <v>2540</v>
      </c>
      <c r="F1925" s="256" t="s">
        <v>2540</v>
      </c>
      <c r="G1925" s="256">
        <v>90788</v>
      </c>
      <c r="H1925" s="256" t="s">
        <v>2783</v>
      </c>
      <c r="I1925" s="256" t="s">
        <v>12</v>
      </c>
      <c r="J1925" s="256" t="s">
        <v>2545</v>
      </c>
      <c r="K1925" s="257" t="s">
        <v>15107</v>
      </c>
      <c r="L1925" s="256" t="s">
        <v>2542</v>
      </c>
    </row>
    <row r="1926" spans="1:12" x14ac:dyDescent="0.25">
      <c r="A1926" s="256" t="s">
        <v>2582</v>
      </c>
      <c r="B1926" s="256" t="s">
        <v>2583</v>
      </c>
      <c r="C1926" s="256" t="s">
        <v>2584</v>
      </c>
      <c r="D1926" s="256" t="s">
        <v>3203</v>
      </c>
      <c r="E1926" s="257" t="s">
        <v>2540</v>
      </c>
      <c r="F1926" s="256" t="s">
        <v>2540</v>
      </c>
      <c r="G1926" s="256">
        <v>90789</v>
      </c>
      <c r="H1926" s="256" t="s">
        <v>2784</v>
      </c>
      <c r="I1926" s="256" t="s">
        <v>12</v>
      </c>
      <c r="J1926" s="256" t="s">
        <v>2545</v>
      </c>
      <c r="K1926" s="257" t="s">
        <v>15108</v>
      </c>
      <c r="L1926" s="256" t="s">
        <v>2542</v>
      </c>
    </row>
    <row r="1927" spans="1:12" x14ac:dyDescent="0.25">
      <c r="A1927" s="256" t="s">
        <v>2582</v>
      </c>
      <c r="B1927" s="256" t="s">
        <v>2583</v>
      </c>
      <c r="C1927" s="256" t="s">
        <v>2584</v>
      </c>
      <c r="D1927" s="256" t="s">
        <v>3203</v>
      </c>
      <c r="E1927" s="257" t="s">
        <v>2540</v>
      </c>
      <c r="F1927" s="256" t="s">
        <v>2540</v>
      </c>
      <c r="G1927" s="256">
        <v>90790</v>
      </c>
      <c r="H1927" s="256" t="s">
        <v>2785</v>
      </c>
      <c r="I1927" s="256" t="s">
        <v>12</v>
      </c>
      <c r="J1927" s="256" t="s">
        <v>2545</v>
      </c>
      <c r="K1927" s="257" t="s">
        <v>15109</v>
      </c>
      <c r="L1927" s="256" t="s">
        <v>2542</v>
      </c>
    </row>
    <row r="1928" spans="1:12" x14ac:dyDescent="0.25">
      <c r="A1928" s="256" t="s">
        <v>2582</v>
      </c>
      <c r="B1928" s="256" t="s">
        <v>2583</v>
      </c>
      <c r="C1928" s="256" t="s">
        <v>2584</v>
      </c>
      <c r="D1928" s="256" t="s">
        <v>3203</v>
      </c>
      <c r="E1928" s="257" t="s">
        <v>2540</v>
      </c>
      <c r="F1928" s="256" t="s">
        <v>2540</v>
      </c>
      <c r="G1928" s="256">
        <v>90791</v>
      </c>
      <c r="H1928" s="256" t="s">
        <v>3984</v>
      </c>
      <c r="I1928" s="256" t="s">
        <v>12</v>
      </c>
      <c r="J1928" s="256" t="s">
        <v>2545</v>
      </c>
      <c r="K1928" s="257" t="s">
        <v>15110</v>
      </c>
      <c r="L1928" s="256" t="s">
        <v>2542</v>
      </c>
    </row>
    <row r="1929" spans="1:12" x14ac:dyDescent="0.25">
      <c r="A1929" s="256" t="s">
        <v>2582</v>
      </c>
      <c r="B1929" s="256" t="s">
        <v>2583</v>
      </c>
      <c r="C1929" s="256" t="s">
        <v>2584</v>
      </c>
      <c r="D1929" s="256" t="s">
        <v>3203</v>
      </c>
      <c r="E1929" s="257" t="s">
        <v>2540</v>
      </c>
      <c r="F1929" s="256" t="s">
        <v>2540</v>
      </c>
      <c r="G1929" s="256">
        <v>90793</v>
      </c>
      <c r="H1929" s="256" t="s">
        <v>3985</v>
      </c>
      <c r="I1929" s="256" t="s">
        <v>12</v>
      </c>
      <c r="J1929" s="256" t="s">
        <v>2545</v>
      </c>
      <c r="K1929" s="257" t="s">
        <v>15111</v>
      </c>
      <c r="L1929" s="256" t="s">
        <v>2542</v>
      </c>
    </row>
    <row r="1930" spans="1:12" x14ac:dyDescent="0.25">
      <c r="A1930" s="256" t="s">
        <v>2582</v>
      </c>
      <c r="B1930" s="256" t="s">
        <v>2583</v>
      </c>
      <c r="C1930" s="256" t="s">
        <v>2584</v>
      </c>
      <c r="D1930" s="256" t="s">
        <v>3203</v>
      </c>
      <c r="E1930" s="257" t="s">
        <v>2540</v>
      </c>
      <c r="F1930" s="256" t="s">
        <v>2540</v>
      </c>
      <c r="G1930" s="256">
        <v>90794</v>
      </c>
      <c r="H1930" s="256" t="s">
        <v>3986</v>
      </c>
      <c r="I1930" s="256" t="s">
        <v>12</v>
      </c>
      <c r="J1930" s="256" t="s">
        <v>2545</v>
      </c>
      <c r="K1930" s="257" t="s">
        <v>15112</v>
      </c>
      <c r="L1930" s="256" t="s">
        <v>2542</v>
      </c>
    </row>
    <row r="1931" spans="1:12" x14ac:dyDescent="0.25">
      <c r="A1931" s="256" t="s">
        <v>2582</v>
      </c>
      <c r="B1931" s="256" t="s">
        <v>2583</v>
      </c>
      <c r="C1931" s="256" t="s">
        <v>2584</v>
      </c>
      <c r="D1931" s="256" t="s">
        <v>3203</v>
      </c>
      <c r="E1931" s="257" t="s">
        <v>2540</v>
      </c>
      <c r="F1931" s="256" t="s">
        <v>2540</v>
      </c>
      <c r="G1931" s="256">
        <v>90795</v>
      </c>
      <c r="H1931" s="256" t="s">
        <v>3987</v>
      </c>
      <c r="I1931" s="256" t="s">
        <v>12</v>
      </c>
      <c r="J1931" s="256" t="s">
        <v>2545</v>
      </c>
      <c r="K1931" s="257" t="s">
        <v>15113</v>
      </c>
      <c r="L1931" s="256" t="s">
        <v>2542</v>
      </c>
    </row>
    <row r="1932" spans="1:12" x14ac:dyDescent="0.25">
      <c r="A1932" s="256" t="s">
        <v>2582</v>
      </c>
      <c r="B1932" s="256" t="s">
        <v>2583</v>
      </c>
      <c r="C1932" s="256" t="s">
        <v>2584</v>
      </c>
      <c r="D1932" s="256" t="s">
        <v>3203</v>
      </c>
      <c r="E1932" s="257" t="s">
        <v>2540</v>
      </c>
      <c r="F1932" s="256" t="s">
        <v>2540</v>
      </c>
      <c r="G1932" s="256">
        <v>90796</v>
      </c>
      <c r="H1932" s="256" t="s">
        <v>3988</v>
      </c>
      <c r="I1932" s="256" t="s">
        <v>12</v>
      </c>
      <c r="J1932" s="256" t="s">
        <v>2545</v>
      </c>
      <c r="K1932" s="257" t="s">
        <v>15114</v>
      </c>
      <c r="L1932" s="256" t="s">
        <v>2542</v>
      </c>
    </row>
    <row r="1933" spans="1:12" x14ac:dyDescent="0.25">
      <c r="A1933" s="256" t="s">
        <v>2582</v>
      </c>
      <c r="B1933" s="256" t="s">
        <v>2583</v>
      </c>
      <c r="C1933" s="256" t="s">
        <v>2584</v>
      </c>
      <c r="D1933" s="256" t="s">
        <v>3203</v>
      </c>
      <c r="E1933" s="257" t="s">
        <v>2540</v>
      </c>
      <c r="F1933" s="256" t="s">
        <v>2540</v>
      </c>
      <c r="G1933" s="256">
        <v>90797</v>
      </c>
      <c r="H1933" s="256" t="s">
        <v>3989</v>
      </c>
      <c r="I1933" s="256" t="s">
        <v>12</v>
      </c>
      <c r="J1933" s="256" t="s">
        <v>2545</v>
      </c>
      <c r="K1933" s="257" t="s">
        <v>15115</v>
      </c>
      <c r="L1933" s="256" t="s">
        <v>2542</v>
      </c>
    </row>
    <row r="1934" spans="1:12" x14ac:dyDescent="0.25">
      <c r="A1934" s="256" t="s">
        <v>2582</v>
      </c>
      <c r="B1934" s="256" t="s">
        <v>2583</v>
      </c>
      <c r="C1934" s="256" t="s">
        <v>2584</v>
      </c>
      <c r="D1934" s="256" t="s">
        <v>3203</v>
      </c>
      <c r="E1934" s="257" t="s">
        <v>2540</v>
      </c>
      <c r="F1934" s="256" t="s">
        <v>2540</v>
      </c>
      <c r="G1934" s="256">
        <v>90798</v>
      </c>
      <c r="H1934" s="256" t="s">
        <v>3990</v>
      </c>
      <c r="I1934" s="256" t="s">
        <v>12</v>
      </c>
      <c r="J1934" s="256" t="s">
        <v>2545</v>
      </c>
      <c r="K1934" s="257" t="s">
        <v>15116</v>
      </c>
      <c r="L1934" s="256" t="s">
        <v>2542</v>
      </c>
    </row>
    <row r="1935" spans="1:12" x14ac:dyDescent="0.25">
      <c r="A1935" s="256" t="s">
        <v>2582</v>
      </c>
      <c r="B1935" s="256" t="s">
        <v>2583</v>
      </c>
      <c r="C1935" s="256" t="s">
        <v>2584</v>
      </c>
      <c r="D1935" s="256" t="s">
        <v>3203</v>
      </c>
      <c r="E1935" s="257" t="s">
        <v>2540</v>
      </c>
      <c r="F1935" s="256" t="s">
        <v>2540</v>
      </c>
      <c r="G1935" s="256">
        <v>90799</v>
      </c>
      <c r="H1935" s="256" t="s">
        <v>3991</v>
      </c>
      <c r="I1935" s="256" t="s">
        <v>12</v>
      </c>
      <c r="J1935" s="256" t="s">
        <v>2545</v>
      </c>
      <c r="K1935" s="257" t="s">
        <v>15117</v>
      </c>
      <c r="L1935" s="256" t="s">
        <v>2542</v>
      </c>
    </row>
    <row r="1936" spans="1:12" x14ac:dyDescent="0.25">
      <c r="A1936" s="256" t="s">
        <v>2582</v>
      </c>
      <c r="B1936" s="256" t="s">
        <v>2583</v>
      </c>
      <c r="C1936" s="256" t="s">
        <v>2584</v>
      </c>
      <c r="D1936" s="256" t="s">
        <v>3203</v>
      </c>
      <c r="E1936" s="257" t="s">
        <v>2540</v>
      </c>
      <c r="F1936" s="256" t="s">
        <v>2540</v>
      </c>
      <c r="G1936" s="256">
        <v>90801</v>
      </c>
      <c r="H1936" s="256" t="s">
        <v>2786</v>
      </c>
      <c r="I1936" s="256" t="s">
        <v>12</v>
      </c>
      <c r="J1936" s="256" t="s">
        <v>2545</v>
      </c>
      <c r="K1936" s="257" t="s">
        <v>15118</v>
      </c>
      <c r="L1936" s="256" t="s">
        <v>2542</v>
      </c>
    </row>
    <row r="1937" spans="1:12" x14ac:dyDescent="0.25">
      <c r="A1937" s="256" t="s">
        <v>2582</v>
      </c>
      <c r="B1937" s="256" t="s">
        <v>2583</v>
      </c>
      <c r="C1937" s="256" t="s">
        <v>2584</v>
      </c>
      <c r="D1937" s="256" t="s">
        <v>3203</v>
      </c>
      <c r="E1937" s="257" t="s">
        <v>2540</v>
      </c>
      <c r="F1937" s="256" t="s">
        <v>2540</v>
      </c>
      <c r="G1937" s="256">
        <v>90806</v>
      </c>
      <c r="H1937" s="256" t="s">
        <v>5796</v>
      </c>
      <c r="I1937" s="256" t="s">
        <v>12</v>
      </c>
      <c r="J1937" s="256" t="s">
        <v>2545</v>
      </c>
      <c r="K1937" s="257" t="s">
        <v>15119</v>
      </c>
      <c r="L1937" s="256" t="s">
        <v>2542</v>
      </c>
    </row>
    <row r="1938" spans="1:12" x14ac:dyDescent="0.25">
      <c r="A1938" s="256" t="s">
        <v>2582</v>
      </c>
      <c r="B1938" s="256" t="s">
        <v>2583</v>
      </c>
      <c r="C1938" s="256" t="s">
        <v>2584</v>
      </c>
      <c r="D1938" s="256" t="s">
        <v>3203</v>
      </c>
      <c r="E1938" s="257" t="s">
        <v>2540</v>
      </c>
      <c r="F1938" s="256" t="s">
        <v>2540</v>
      </c>
      <c r="G1938" s="256">
        <v>90820</v>
      </c>
      <c r="H1938" s="256" t="s">
        <v>2787</v>
      </c>
      <c r="I1938" s="256" t="s">
        <v>12</v>
      </c>
      <c r="J1938" s="256" t="s">
        <v>2545</v>
      </c>
      <c r="K1938" s="257" t="s">
        <v>15120</v>
      </c>
      <c r="L1938" s="256" t="s">
        <v>2542</v>
      </c>
    </row>
    <row r="1939" spans="1:12" x14ac:dyDescent="0.25">
      <c r="A1939" s="256" t="s">
        <v>2582</v>
      </c>
      <c r="B1939" s="256" t="s">
        <v>2583</v>
      </c>
      <c r="C1939" s="256" t="s">
        <v>2584</v>
      </c>
      <c r="D1939" s="256" t="s">
        <v>3203</v>
      </c>
      <c r="E1939" s="257" t="s">
        <v>2540</v>
      </c>
      <c r="F1939" s="256" t="s">
        <v>2540</v>
      </c>
      <c r="G1939" s="256">
        <v>90821</v>
      </c>
      <c r="H1939" s="256" t="s">
        <v>2788</v>
      </c>
      <c r="I1939" s="256" t="s">
        <v>12</v>
      </c>
      <c r="J1939" s="256" t="s">
        <v>2545</v>
      </c>
      <c r="K1939" s="257" t="s">
        <v>15121</v>
      </c>
      <c r="L1939" s="256" t="s">
        <v>2542</v>
      </c>
    </row>
    <row r="1940" spans="1:12" x14ac:dyDescent="0.25">
      <c r="A1940" s="256" t="s">
        <v>2582</v>
      </c>
      <c r="B1940" s="256" t="s">
        <v>2583</v>
      </c>
      <c r="C1940" s="256" t="s">
        <v>2584</v>
      </c>
      <c r="D1940" s="256" t="s">
        <v>3203</v>
      </c>
      <c r="E1940" s="257" t="s">
        <v>2540</v>
      </c>
      <c r="F1940" s="256" t="s">
        <v>2540</v>
      </c>
      <c r="G1940" s="256">
        <v>90822</v>
      </c>
      <c r="H1940" s="256" t="s">
        <v>2789</v>
      </c>
      <c r="I1940" s="256" t="s">
        <v>12</v>
      </c>
      <c r="J1940" s="256" t="s">
        <v>2545</v>
      </c>
      <c r="K1940" s="257" t="s">
        <v>15122</v>
      </c>
      <c r="L1940" s="256" t="s">
        <v>2542</v>
      </c>
    </row>
    <row r="1941" spans="1:12" x14ac:dyDescent="0.25">
      <c r="A1941" s="256" t="s">
        <v>2582</v>
      </c>
      <c r="B1941" s="256" t="s">
        <v>2583</v>
      </c>
      <c r="C1941" s="256" t="s">
        <v>2584</v>
      </c>
      <c r="D1941" s="256" t="s">
        <v>3203</v>
      </c>
      <c r="E1941" s="257" t="s">
        <v>2540</v>
      </c>
      <c r="F1941" s="256" t="s">
        <v>2540</v>
      </c>
      <c r="G1941" s="256">
        <v>90823</v>
      </c>
      <c r="H1941" s="256" t="s">
        <v>2790</v>
      </c>
      <c r="I1941" s="256" t="s">
        <v>12</v>
      </c>
      <c r="J1941" s="256" t="s">
        <v>2545</v>
      </c>
      <c r="K1941" s="257" t="s">
        <v>15123</v>
      </c>
      <c r="L1941" s="256" t="s">
        <v>2542</v>
      </c>
    </row>
    <row r="1942" spans="1:12" x14ac:dyDescent="0.25">
      <c r="A1942" s="256" t="s">
        <v>2582</v>
      </c>
      <c r="B1942" s="256" t="s">
        <v>2583</v>
      </c>
      <c r="C1942" s="256" t="s">
        <v>2584</v>
      </c>
      <c r="D1942" s="256" t="s">
        <v>3203</v>
      </c>
      <c r="E1942" s="257" t="s">
        <v>2540</v>
      </c>
      <c r="F1942" s="256" t="s">
        <v>2540</v>
      </c>
      <c r="G1942" s="256">
        <v>90824</v>
      </c>
      <c r="H1942" s="256" t="s">
        <v>2791</v>
      </c>
      <c r="I1942" s="256" t="s">
        <v>12</v>
      </c>
      <c r="J1942" s="256" t="s">
        <v>2545</v>
      </c>
      <c r="K1942" s="257" t="s">
        <v>15124</v>
      </c>
      <c r="L1942" s="256" t="s">
        <v>2542</v>
      </c>
    </row>
    <row r="1943" spans="1:12" x14ac:dyDescent="0.25">
      <c r="A1943" s="256" t="s">
        <v>2582</v>
      </c>
      <c r="B1943" s="256" t="s">
        <v>2583</v>
      </c>
      <c r="C1943" s="256" t="s">
        <v>2584</v>
      </c>
      <c r="D1943" s="256" t="s">
        <v>3203</v>
      </c>
      <c r="E1943" s="257" t="s">
        <v>2540</v>
      </c>
      <c r="F1943" s="256" t="s">
        <v>2540</v>
      </c>
      <c r="G1943" s="256">
        <v>90825</v>
      </c>
      <c r="H1943" s="256" t="s">
        <v>2792</v>
      </c>
      <c r="I1943" s="256" t="s">
        <v>12</v>
      </c>
      <c r="J1943" s="256" t="s">
        <v>2545</v>
      </c>
      <c r="K1943" s="257" t="s">
        <v>15125</v>
      </c>
      <c r="L1943" s="256" t="s">
        <v>2542</v>
      </c>
    </row>
    <row r="1944" spans="1:12" x14ac:dyDescent="0.25">
      <c r="A1944" s="256" t="s">
        <v>2582</v>
      </c>
      <c r="B1944" s="256" t="s">
        <v>2583</v>
      </c>
      <c r="C1944" s="256" t="s">
        <v>2584</v>
      </c>
      <c r="D1944" s="256" t="s">
        <v>3203</v>
      </c>
      <c r="E1944" s="257" t="s">
        <v>2540</v>
      </c>
      <c r="F1944" s="256" t="s">
        <v>2540</v>
      </c>
      <c r="G1944" s="256">
        <v>90830</v>
      </c>
      <c r="H1944" s="256" t="s">
        <v>2793</v>
      </c>
      <c r="I1944" s="256" t="s">
        <v>12</v>
      </c>
      <c r="J1944" s="256" t="s">
        <v>2545</v>
      </c>
      <c r="K1944" s="257" t="s">
        <v>15126</v>
      </c>
      <c r="L1944" s="256" t="s">
        <v>2542</v>
      </c>
    </row>
    <row r="1945" spans="1:12" x14ac:dyDescent="0.25">
      <c r="A1945" s="256" t="s">
        <v>2582</v>
      </c>
      <c r="B1945" s="256" t="s">
        <v>2583</v>
      </c>
      <c r="C1945" s="256" t="s">
        <v>2584</v>
      </c>
      <c r="D1945" s="256" t="s">
        <v>3203</v>
      </c>
      <c r="E1945" s="257" t="s">
        <v>2540</v>
      </c>
      <c r="F1945" s="256" t="s">
        <v>2540</v>
      </c>
      <c r="G1945" s="256">
        <v>90831</v>
      </c>
      <c r="H1945" s="256" t="s">
        <v>2794</v>
      </c>
      <c r="I1945" s="256" t="s">
        <v>12</v>
      </c>
      <c r="J1945" s="256" t="s">
        <v>2545</v>
      </c>
      <c r="K1945" s="257" t="s">
        <v>15127</v>
      </c>
      <c r="L1945" s="256" t="s">
        <v>2542</v>
      </c>
    </row>
    <row r="1946" spans="1:12" x14ac:dyDescent="0.25">
      <c r="A1946" s="256" t="s">
        <v>2582</v>
      </c>
      <c r="B1946" s="256" t="s">
        <v>2583</v>
      </c>
      <c r="C1946" s="256" t="s">
        <v>2584</v>
      </c>
      <c r="D1946" s="256" t="s">
        <v>3203</v>
      </c>
      <c r="E1946" s="257" t="s">
        <v>2540</v>
      </c>
      <c r="F1946" s="256" t="s">
        <v>2540</v>
      </c>
      <c r="G1946" s="256">
        <v>90841</v>
      </c>
      <c r="H1946" s="256" t="s">
        <v>2795</v>
      </c>
      <c r="I1946" s="256" t="s">
        <v>12</v>
      </c>
      <c r="J1946" s="256" t="s">
        <v>2545</v>
      </c>
      <c r="K1946" s="257" t="s">
        <v>15128</v>
      </c>
      <c r="L1946" s="256" t="s">
        <v>2542</v>
      </c>
    </row>
    <row r="1947" spans="1:12" x14ac:dyDescent="0.25">
      <c r="A1947" s="256" t="s">
        <v>2582</v>
      </c>
      <c r="B1947" s="256" t="s">
        <v>2583</v>
      </c>
      <c r="C1947" s="256" t="s">
        <v>2584</v>
      </c>
      <c r="D1947" s="256" t="s">
        <v>3203</v>
      </c>
      <c r="E1947" s="257" t="s">
        <v>2540</v>
      </c>
      <c r="F1947" s="256" t="s">
        <v>2540</v>
      </c>
      <c r="G1947" s="256">
        <v>90842</v>
      </c>
      <c r="H1947" s="256" t="s">
        <v>2796</v>
      </c>
      <c r="I1947" s="256" t="s">
        <v>12</v>
      </c>
      <c r="J1947" s="256" t="s">
        <v>2545</v>
      </c>
      <c r="K1947" s="257" t="s">
        <v>15129</v>
      </c>
      <c r="L1947" s="256" t="s">
        <v>2542</v>
      </c>
    </row>
    <row r="1948" spans="1:12" x14ac:dyDescent="0.25">
      <c r="A1948" s="256" t="s">
        <v>2582</v>
      </c>
      <c r="B1948" s="256" t="s">
        <v>2583</v>
      </c>
      <c r="C1948" s="256" t="s">
        <v>2584</v>
      </c>
      <c r="D1948" s="256" t="s">
        <v>3203</v>
      </c>
      <c r="E1948" s="257" t="s">
        <v>2540</v>
      </c>
      <c r="F1948" s="256" t="s">
        <v>2540</v>
      </c>
      <c r="G1948" s="256">
        <v>90843</v>
      </c>
      <c r="H1948" s="256" t="s">
        <v>2797</v>
      </c>
      <c r="I1948" s="256" t="s">
        <v>12</v>
      </c>
      <c r="J1948" s="256" t="s">
        <v>2545</v>
      </c>
      <c r="K1948" s="257" t="s">
        <v>15130</v>
      </c>
      <c r="L1948" s="256" t="s">
        <v>2542</v>
      </c>
    </row>
    <row r="1949" spans="1:12" x14ac:dyDescent="0.25">
      <c r="A1949" s="256" t="s">
        <v>2582</v>
      </c>
      <c r="B1949" s="256" t="s">
        <v>2583</v>
      </c>
      <c r="C1949" s="256" t="s">
        <v>2584</v>
      </c>
      <c r="D1949" s="256" t="s">
        <v>3203</v>
      </c>
      <c r="E1949" s="257" t="s">
        <v>2540</v>
      </c>
      <c r="F1949" s="256" t="s">
        <v>2540</v>
      </c>
      <c r="G1949" s="256">
        <v>90844</v>
      </c>
      <c r="H1949" s="256" t="s">
        <v>2798</v>
      </c>
      <c r="I1949" s="256" t="s">
        <v>12</v>
      </c>
      <c r="J1949" s="256" t="s">
        <v>2545</v>
      </c>
      <c r="K1949" s="257" t="s">
        <v>15131</v>
      </c>
      <c r="L1949" s="256" t="s">
        <v>2542</v>
      </c>
    </row>
    <row r="1950" spans="1:12" x14ac:dyDescent="0.25">
      <c r="A1950" s="256" t="s">
        <v>2582</v>
      </c>
      <c r="B1950" s="256" t="s">
        <v>2583</v>
      </c>
      <c r="C1950" s="256" t="s">
        <v>2584</v>
      </c>
      <c r="D1950" s="256" t="s">
        <v>3203</v>
      </c>
      <c r="E1950" s="257" t="s">
        <v>2540</v>
      </c>
      <c r="F1950" s="256" t="s">
        <v>2540</v>
      </c>
      <c r="G1950" s="256">
        <v>90845</v>
      </c>
      <c r="H1950" s="256" t="s">
        <v>3555</v>
      </c>
      <c r="I1950" s="256" t="s">
        <v>12</v>
      </c>
      <c r="J1950" s="256" t="s">
        <v>2545</v>
      </c>
      <c r="K1950" s="257" t="s">
        <v>15132</v>
      </c>
      <c r="L1950" s="256" t="s">
        <v>2542</v>
      </c>
    </row>
    <row r="1951" spans="1:12" x14ac:dyDescent="0.25">
      <c r="A1951" s="256" t="s">
        <v>2582</v>
      </c>
      <c r="B1951" s="256" t="s">
        <v>2583</v>
      </c>
      <c r="C1951" s="256" t="s">
        <v>2584</v>
      </c>
      <c r="D1951" s="256" t="s">
        <v>3203</v>
      </c>
      <c r="E1951" s="257" t="s">
        <v>2540</v>
      </c>
      <c r="F1951" s="256" t="s">
        <v>2540</v>
      </c>
      <c r="G1951" s="256">
        <v>90846</v>
      </c>
      <c r="H1951" s="256" t="s">
        <v>3556</v>
      </c>
      <c r="I1951" s="256" t="s">
        <v>12</v>
      </c>
      <c r="J1951" s="256" t="s">
        <v>2545</v>
      </c>
      <c r="K1951" s="257" t="s">
        <v>15133</v>
      </c>
      <c r="L1951" s="256" t="s">
        <v>2542</v>
      </c>
    </row>
    <row r="1952" spans="1:12" x14ac:dyDescent="0.25">
      <c r="A1952" s="256" t="s">
        <v>2582</v>
      </c>
      <c r="B1952" s="256" t="s">
        <v>2583</v>
      </c>
      <c r="C1952" s="256" t="s">
        <v>2584</v>
      </c>
      <c r="D1952" s="256" t="s">
        <v>3203</v>
      </c>
      <c r="E1952" s="257" t="s">
        <v>2540</v>
      </c>
      <c r="F1952" s="256" t="s">
        <v>2540</v>
      </c>
      <c r="G1952" s="256">
        <v>90847</v>
      </c>
      <c r="H1952" s="256" t="s">
        <v>2799</v>
      </c>
      <c r="I1952" s="256" t="s">
        <v>12</v>
      </c>
      <c r="J1952" s="256" t="s">
        <v>2545</v>
      </c>
      <c r="K1952" s="257" t="s">
        <v>15134</v>
      </c>
      <c r="L1952" s="256" t="s">
        <v>2542</v>
      </c>
    </row>
    <row r="1953" spans="1:12" x14ac:dyDescent="0.25">
      <c r="A1953" s="256" t="s">
        <v>2582</v>
      </c>
      <c r="B1953" s="256" t="s">
        <v>2583</v>
      </c>
      <c r="C1953" s="256" t="s">
        <v>2584</v>
      </c>
      <c r="D1953" s="256" t="s">
        <v>3203</v>
      </c>
      <c r="E1953" s="257" t="s">
        <v>2540</v>
      </c>
      <c r="F1953" s="256" t="s">
        <v>2540</v>
      </c>
      <c r="G1953" s="256">
        <v>90848</v>
      </c>
      <c r="H1953" s="256" t="s">
        <v>2800</v>
      </c>
      <c r="I1953" s="256" t="s">
        <v>12</v>
      </c>
      <c r="J1953" s="256" t="s">
        <v>2545</v>
      </c>
      <c r="K1953" s="257" t="s">
        <v>15135</v>
      </c>
      <c r="L1953" s="256" t="s">
        <v>2542</v>
      </c>
    </row>
    <row r="1954" spans="1:12" x14ac:dyDescent="0.25">
      <c r="A1954" s="256" t="s">
        <v>2582</v>
      </c>
      <c r="B1954" s="256" t="s">
        <v>2583</v>
      </c>
      <c r="C1954" s="256" t="s">
        <v>2584</v>
      </c>
      <c r="D1954" s="256" t="s">
        <v>3203</v>
      </c>
      <c r="E1954" s="257" t="s">
        <v>2540</v>
      </c>
      <c r="F1954" s="256" t="s">
        <v>2540</v>
      </c>
      <c r="G1954" s="256">
        <v>90849</v>
      </c>
      <c r="H1954" s="256" t="s">
        <v>2801</v>
      </c>
      <c r="I1954" s="256" t="s">
        <v>12</v>
      </c>
      <c r="J1954" s="256" t="s">
        <v>2545</v>
      </c>
      <c r="K1954" s="257" t="s">
        <v>15136</v>
      </c>
      <c r="L1954" s="256" t="s">
        <v>2542</v>
      </c>
    </row>
    <row r="1955" spans="1:12" x14ac:dyDescent="0.25">
      <c r="A1955" s="256" t="s">
        <v>2582</v>
      </c>
      <c r="B1955" s="256" t="s">
        <v>2583</v>
      </c>
      <c r="C1955" s="256" t="s">
        <v>2584</v>
      </c>
      <c r="D1955" s="256" t="s">
        <v>3203</v>
      </c>
      <c r="E1955" s="257" t="s">
        <v>2540</v>
      </c>
      <c r="F1955" s="256" t="s">
        <v>2540</v>
      </c>
      <c r="G1955" s="256">
        <v>90850</v>
      </c>
      <c r="H1955" s="256" t="s">
        <v>2802</v>
      </c>
      <c r="I1955" s="256" t="s">
        <v>12</v>
      </c>
      <c r="J1955" s="256" t="s">
        <v>2545</v>
      </c>
      <c r="K1955" s="257" t="s">
        <v>15137</v>
      </c>
      <c r="L1955" s="256" t="s">
        <v>2542</v>
      </c>
    </row>
    <row r="1956" spans="1:12" x14ac:dyDescent="0.25">
      <c r="A1956" s="256" t="s">
        <v>2582</v>
      </c>
      <c r="B1956" s="256" t="s">
        <v>2583</v>
      </c>
      <c r="C1956" s="256" t="s">
        <v>2584</v>
      </c>
      <c r="D1956" s="256" t="s">
        <v>3203</v>
      </c>
      <c r="E1956" s="257" t="s">
        <v>2540</v>
      </c>
      <c r="F1956" s="256" t="s">
        <v>2540</v>
      </c>
      <c r="G1956" s="256">
        <v>90851</v>
      </c>
      <c r="H1956" s="256" t="s">
        <v>3557</v>
      </c>
      <c r="I1956" s="256" t="s">
        <v>12</v>
      </c>
      <c r="J1956" s="256" t="s">
        <v>2545</v>
      </c>
      <c r="K1956" s="257" t="s">
        <v>15138</v>
      </c>
      <c r="L1956" s="256" t="s">
        <v>2542</v>
      </c>
    </row>
    <row r="1957" spans="1:12" x14ac:dyDescent="0.25">
      <c r="A1957" s="256" t="s">
        <v>2582</v>
      </c>
      <c r="B1957" s="256" t="s">
        <v>2583</v>
      </c>
      <c r="C1957" s="256" t="s">
        <v>2584</v>
      </c>
      <c r="D1957" s="256" t="s">
        <v>3203</v>
      </c>
      <c r="E1957" s="257" t="s">
        <v>2540</v>
      </c>
      <c r="F1957" s="256" t="s">
        <v>2540</v>
      </c>
      <c r="G1957" s="256">
        <v>90852</v>
      </c>
      <c r="H1957" s="256" t="s">
        <v>3558</v>
      </c>
      <c r="I1957" s="256" t="s">
        <v>12</v>
      </c>
      <c r="J1957" s="256" t="s">
        <v>2545</v>
      </c>
      <c r="K1957" s="257" t="s">
        <v>15139</v>
      </c>
      <c r="L1957" s="256" t="s">
        <v>2542</v>
      </c>
    </row>
    <row r="1958" spans="1:12" x14ac:dyDescent="0.25">
      <c r="A1958" s="256" t="s">
        <v>2582</v>
      </c>
      <c r="B1958" s="256" t="s">
        <v>2583</v>
      </c>
      <c r="C1958" s="256" t="s">
        <v>2584</v>
      </c>
      <c r="D1958" s="256" t="s">
        <v>3203</v>
      </c>
      <c r="E1958" s="257" t="s">
        <v>2540</v>
      </c>
      <c r="F1958" s="256" t="s">
        <v>2540</v>
      </c>
      <c r="G1958" s="256">
        <v>91009</v>
      </c>
      <c r="H1958" s="256" t="s">
        <v>2803</v>
      </c>
      <c r="I1958" s="256" t="s">
        <v>12</v>
      </c>
      <c r="J1958" s="256" t="s">
        <v>2545</v>
      </c>
      <c r="K1958" s="257" t="s">
        <v>15140</v>
      </c>
      <c r="L1958" s="256" t="s">
        <v>2542</v>
      </c>
    </row>
    <row r="1959" spans="1:12" x14ac:dyDescent="0.25">
      <c r="A1959" s="256" t="s">
        <v>2582</v>
      </c>
      <c r="B1959" s="256" t="s">
        <v>2583</v>
      </c>
      <c r="C1959" s="256" t="s">
        <v>2584</v>
      </c>
      <c r="D1959" s="256" t="s">
        <v>3203</v>
      </c>
      <c r="E1959" s="257" t="s">
        <v>2540</v>
      </c>
      <c r="F1959" s="256" t="s">
        <v>2540</v>
      </c>
      <c r="G1959" s="256">
        <v>91010</v>
      </c>
      <c r="H1959" s="256" t="s">
        <v>2804</v>
      </c>
      <c r="I1959" s="256" t="s">
        <v>12</v>
      </c>
      <c r="J1959" s="256" t="s">
        <v>2545</v>
      </c>
      <c r="K1959" s="257" t="s">
        <v>15141</v>
      </c>
      <c r="L1959" s="256" t="s">
        <v>2542</v>
      </c>
    </row>
    <row r="1960" spans="1:12" x14ac:dyDescent="0.25">
      <c r="A1960" s="256" t="s">
        <v>2582</v>
      </c>
      <c r="B1960" s="256" t="s">
        <v>2583</v>
      </c>
      <c r="C1960" s="256" t="s">
        <v>2584</v>
      </c>
      <c r="D1960" s="256" t="s">
        <v>3203</v>
      </c>
      <c r="E1960" s="257" t="s">
        <v>2540</v>
      </c>
      <c r="F1960" s="256" t="s">
        <v>2540</v>
      </c>
      <c r="G1960" s="256">
        <v>91011</v>
      </c>
      <c r="H1960" s="256" t="s">
        <v>2805</v>
      </c>
      <c r="I1960" s="256" t="s">
        <v>12</v>
      </c>
      <c r="J1960" s="256" t="s">
        <v>2545</v>
      </c>
      <c r="K1960" s="257" t="s">
        <v>15142</v>
      </c>
      <c r="L1960" s="256" t="s">
        <v>2542</v>
      </c>
    </row>
    <row r="1961" spans="1:12" x14ac:dyDescent="0.25">
      <c r="A1961" s="256" t="s">
        <v>2582</v>
      </c>
      <c r="B1961" s="256" t="s">
        <v>2583</v>
      </c>
      <c r="C1961" s="256" t="s">
        <v>2584</v>
      </c>
      <c r="D1961" s="256" t="s">
        <v>3203</v>
      </c>
      <c r="E1961" s="257" t="s">
        <v>2540</v>
      </c>
      <c r="F1961" s="256" t="s">
        <v>2540</v>
      </c>
      <c r="G1961" s="256">
        <v>91012</v>
      </c>
      <c r="H1961" s="256" t="s">
        <v>2806</v>
      </c>
      <c r="I1961" s="256" t="s">
        <v>12</v>
      </c>
      <c r="J1961" s="256" t="s">
        <v>2545</v>
      </c>
      <c r="K1961" s="257" t="s">
        <v>15143</v>
      </c>
      <c r="L1961" s="256" t="s">
        <v>2542</v>
      </c>
    </row>
    <row r="1962" spans="1:12" x14ac:dyDescent="0.25">
      <c r="A1962" s="256" t="s">
        <v>2582</v>
      </c>
      <c r="B1962" s="256" t="s">
        <v>2583</v>
      </c>
      <c r="C1962" s="256" t="s">
        <v>2584</v>
      </c>
      <c r="D1962" s="256" t="s">
        <v>3203</v>
      </c>
      <c r="E1962" s="257" t="s">
        <v>2540</v>
      </c>
      <c r="F1962" s="256" t="s">
        <v>2540</v>
      </c>
      <c r="G1962" s="256">
        <v>91013</v>
      </c>
      <c r="H1962" s="256" t="s">
        <v>2807</v>
      </c>
      <c r="I1962" s="256" t="s">
        <v>12</v>
      </c>
      <c r="J1962" s="256" t="s">
        <v>2545</v>
      </c>
      <c r="K1962" s="257" t="s">
        <v>15144</v>
      </c>
      <c r="L1962" s="256" t="s">
        <v>2542</v>
      </c>
    </row>
    <row r="1963" spans="1:12" x14ac:dyDescent="0.25">
      <c r="A1963" s="256" t="s">
        <v>2582</v>
      </c>
      <c r="B1963" s="256" t="s">
        <v>2583</v>
      </c>
      <c r="C1963" s="256" t="s">
        <v>2584</v>
      </c>
      <c r="D1963" s="256" t="s">
        <v>3203</v>
      </c>
      <c r="E1963" s="257" t="s">
        <v>2540</v>
      </c>
      <c r="F1963" s="256" t="s">
        <v>2540</v>
      </c>
      <c r="G1963" s="256">
        <v>91014</v>
      </c>
      <c r="H1963" s="256" t="s">
        <v>2808</v>
      </c>
      <c r="I1963" s="256" t="s">
        <v>12</v>
      </c>
      <c r="J1963" s="256" t="s">
        <v>2545</v>
      </c>
      <c r="K1963" s="257" t="s">
        <v>15145</v>
      </c>
      <c r="L1963" s="256" t="s">
        <v>2542</v>
      </c>
    </row>
    <row r="1964" spans="1:12" x14ac:dyDescent="0.25">
      <c r="A1964" s="256" t="s">
        <v>2582</v>
      </c>
      <c r="B1964" s="256" t="s">
        <v>2583</v>
      </c>
      <c r="C1964" s="256" t="s">
        <v>2584</v>
      </c>
      <c r="D1964" s="256" t="s">
        <v>3203</v>
      </c>
      <c r="E1964" s="257" t="s">
        <v>2540</v>
      </c>
      <c r="F1964" s="256" t="s">
        <v>2540</v>
      </c>
      <c r="G1964" s="256">
        <v>91015</v>
      </c>
      <c r="H1964" s="256" t="s">
        <v>2809</v>
      </c>
      <c r="I1964" s="256" t="s">
        <v>12</v>
      </c>
      <c r="J1964" s="256" t="s">
        <v>2545</v>
      </c>
      <c r="K1964" s="257" t="s">
        <v>15146</v>
      </c>
      <c r="L1964" s="256" t="s">
        <v>2542</v>
      </c>
    </row>
    <row r="1965" spans="1:12" x14ac:dyDescent="0.25">
      <c r="A1965" s="256" t="s">
        <v>2582</v>
      </c>
      <c r="B1965" s="256" t="s">
        <v>2583</v>
      </c>
      <c r="C1965" s="256" t="s">
        <v>2584</v>
      </c>
      <c r="D1965" s="256" t="s">
        <v>3203</v>
      </c>
      <c r="E1965" s="257" t="s">
        <v>2540</v>
      </c>
      <c r="F1965" s="256" t="s">
        <v>2540</v>
      </c>
      <c r="G1965" s="256">
        <v>91016</v>
      </c>
      <c r="H1965" s="256" t="s">
        <v>2810</v>
      </c>
      <c r="I1965" s="256" t="s">
        <v>12</v>
      </c>
      <c r="J1965" s="256" t="s">
        <v>2545</v>
      </c>
      <c r="K1965" s="257" t="s">
        <v>15147</v>
      </c>
      <c r="L1965" s="256" t="s">
        <v>2542</v>
      </c>
    </row>
    <row r="1966" spans="1:12" x14ac:dyDescent="0.25">
      <c r="A1966" s="256" t="s">
        <v>2582</v>
      </c>
      <c r="B1966" s="256" t="s">
        <v>2583</v>
      </c>
      <c r="C1966" s="256" t="s">
        <v>2584</v>
      </c>
      <c r="D1966" s="256" t="s">
        <v>3203</v>
      </c>
      <c r="E1966" s="257" t="s">
        <v>2540</v>
      </c>
      <c r="F1966" s="256" t="s">
        <v>2540</v>
      </c>
      <c r="G1966" s="256">
        <v>91287</v>
      </c>
      <c r="H1966" s="256" t="s">
        <v>2811</v>
      </c>
      <c r="I1966" s="256" t="s">
        <v>12</v>
      </c>
      <c r="J1966" s="256" t="s">
        <v>2545</v>
      </c>
      <c r="K1966" s="257" t="s">
        <v>15148</v>
      </c>
      <c r="L1966" s="256" t="s">
        <v>2542</v>
      </c>
    </row>
    <row r="1967" spans="1:12" x14ac:dyDescent="0.25">
      <c r="A1967" s="256" t="s">
        <v>2582</v>
      </c>
      <c r="B1967" s="256" t="s">
        <v>2583</v>
      </c>
      <c r="C1967" s="256" t="s">
        <v>2584</v>
      </c>
      <c r="D1967" s="256" t="s">
        <v>3203</v>
      </c>
      <c r="E1967" s="257" t="s">
        <v>2540</v>
      </c>
      <c r="F1967" s="256" t="s">
        <v>2540</v>
      </c>
      <c r="G1967" s="256">
        <v>91292</v>
      </c>
      <c r="H1967" s="256" t="s">
        <v>5797</v>
      </c>
      <c r="I1967" s="256" t="s">
        <v>12</v>
      </c>
      <c r="J1967" s="256" t="s">
        <v>2545</v>
      </c>
      <c r="K1967" s="257" t="s">
        <v>15149</v>
      </c>
      <c r="L1967" s="256" t="s">
        <v>2542</v>
      </c>
    </row>
    <row r="1968" spans="1:12" x14ac:dyDescent="0.25">
      <c r="A1968" s="256" t="s">
        <v>2582</v>
      </c>
      <c r="B1968" s="256" t="s">
        <v>2583</v>
      </c>
      <c r="C1968" s="256" t="s">
        <v>2584</v>
      </c>
      <c r="D1968" s="256" t="s">
        <v>3203</v>
      </c>
      <c r="E1968" s="257" t="s">
        <v>2540</v>
      </c>
      <c r="F1968" s="256" t="s">
        <v>2540</v>
      </c>
      <c r="G1968" s="256">
        <v>91295</v>
      </c>
      <c r="H1968" s="256" t="s">
        <v>2812</v>
      </c>
      <c r="I1968" s="256" t="s">
        <v>12</v>
      </c>
      <c r="J1968" s="256" t="s">
        <v>2545</v>
      </c>
      <c r="K1968" s="257" t="s">
        <v>15150</v>
      </c>
      <c r="L1968" s="256" t="s">
        <v>2542</v>
      </c>
    </row>
    <row r="1969" spans="1:12" x14ac:dyDescent="0.25">
      <c r="A1969" s="256" t="s">
        <v>2582</v>
      </c>
      <c r="B1969" s="256" t="s">
        <v>2583</v>
      </c>
      <c r="C1969" s="256" t="s">
        <v>2584</v>
      </c>
      <c r="D1969" s="256" t="s">
        <v>3203</v>
      </c>
      <c r="E1969" s="257" t="s">
        <v>2540</v>
      </c>
      <c r="F1969" s="256" t="s">
        <v>2540</v>
      </c>
      <c r="G1969" s="256">
        <v>91296</v>
      </c>
      <c r="H1969" s="256" t="s">
        <v>2813</v>
      </c>
      <c r="I1969" s="256" t="s">
        <v>12</v>
      </c>
      <c r="J1969" s="256" t="s">
        <v>2545</v>
      </c>
      <c r="K1969" s="257" t="s">
        <v>15151</v>
      </c>
      <c r="L1969" s="256" t="s">
        <v>2542</v>
      </c>
    </row>
    <row r="1970" spans="1:12" x14ac:dyDescent="0.25">
      <c r="A1970" s="256" t="s">
        <v>2582</v>
      </c>
      <c r="B1970" s="256" t="s">
        <v>2583</v>
      </c>
      <c r="C1970" s="256" t="s">
        <v>2584</v>
      </c>
      <c r="D1970" s="256" t="s">
        <v>3203</v>
      </c>
      <c r="E1970" s="257" t="s">
        <v>2540</v>
      </c>
      <c r="F1970" s="256" t="s">
        <v>2540</v>
      </c>
      <c r="G1970" s="256">
        <v>91297</v>
      </c>
      <c r="H1970" s="256" t="s">
        <v>2814</v>
      </c>
      <c r="I1970" s="256" t="s">
        <v>12</v>
      </c>
      <c r="J1970" s="256" t="s">
        <v>2545</v>
      </c>
      <c r="K1970" s="257" t="s">
        <v>15152</v>
      </c>
      <c r="L1970" s="256" t="s">
        <v>2542</v>
      </c>
    </row>
    <row r="1971" spans="1:12" x14ac:dyDescent="0.25">
      <c r="A1971" s="256" t="s">
        <v>2582</v>
      </c>
      <c r="B1971" s="256" t="s">
        <v>2583</v>
      </c>
      <c r="C1971" s="256" t="s">
        <v>2584</v>
      </c>
      <c r="D1971" s="256" t="s">
        <v>3203</v>
      </c>
      <c r="E1971" s="257" t="s">
        <v>2540</v>
      </c>
      <c r="F1971" s="256" t="s">
        <v>2540</v>
      </c>
      <c r="G1971" s="256">
        <v>91298</v>
      </c>
      <c r="H1971" s="256" t="s">
        <v>2815</v>
      </c>
      <c r="I1971" s="256" t="s">
        <v>12</v>
      </c>
      <c r="J1971" s="256" t="s">
        <v>2541</v>
      </c>
      <c r="K1971" s="257" t="s">
        <v>15153</v>
      </c>
      <c r="L1971" s="256" t="s">
        <v>2542</v>
      </c>
    </row>
    <row r="1972" spans="1:12" x14ac:dyDescent="0.25">
      <c r="A1972" s="256" t="s">
        <v>2582</v>
      </c>
      <c r="B1972" s="256" t="s">
        <v>2583</v>
      </c>
      <c r="C1972" s="256" t="s">
        <v>2584</v>
      </c>
      <c r="D1972" s="256" t="s">
        <v>3203</v>
      </c>
      <c r="E1972" s="257" t="s">
        <v>2540</v>
      </c>
      <c r="F1972" s="256" t="s">
        <v>2540</v>
      </c>
      <c r="G1972" s="256">
        <v>91299</v>
      </c>
      <c r="H1972" s="256" t="s">
        <v>2816</v>
      </c>
      <c r="I1972" s="256" t="s">
        <v>12</v>
      </c>
      <c r="J1972" s="256" t="s">
        <v>2541</v>
      </c>
      <c r="K1972" s="257" t="s">
        <v>15154</v>
      </c>
      <c r="L1972" s="256" t="s">
        <v>2542</v>
      </c>
    </row>
    <row r="1973" spans="1:12" x14ac:dyDescent="0.25">
      <c r="A1973" s="256" t="s">
        <v>2582</v>
      </c>
      <c r="B1973" s="256" t="s">
        <v>2583</v>
      </c>
      <c r="C1973" s="256" t="s">
        <v>2584</v>
      </c>
      <c r="D1973" s="256" t="s">
        <v>3203</v>
      </c>
      <c r="E1973" s="257" t="s">
        <v>2540</v>
      </c>
      <c r="F1973" s="256" t="s">
        <v>2540</v>
      </c>
      <c r="G1973" s="256">
        <v>91304</v>
      </c>
      <c r="H1973" s="256" t="s">
        <v>2817</v>
      </c>
      <c r="I1973" s="256" t="s">
        <v>12</v>
      </c>
      <c r="J1973" s="256" t="s">
        <v>2545</v>
      </c>
      <c r="K1973" s="257" t="s">
        <v>15155</v>
      </c>
      <c r="L1973" s="256" t="s">
        <v>2542</v>
      </c>
    </row>
    <row r="1974" spans="1:12" x14ac:dyDescent="0.25">
      <c r="A1974" s="256" t="s">
        <v>2582</v>
      </c>
      <c r="B1974" s="256" t="s">
        <v>2583</v>
      </c>
      <c r="C1974" s="256" t="s">
        <v>2584</v>
      </c>
      <c r="D1974" s="256" t="s">
        <v>3203</v>
      </c>
      <c r="E1974" s="257" t="s">
        <v>2540</v>
      </c>
      <c r="F1974" s="256" t="s">
        <v>2540</v>
      </c>
      <c r="G1974" s="256">
        <v>91305</v>
      </c>
      <c r="H1974" s="256" t="s">
        <v>2818</v>
      </c>
      <c r="I1974" s="256" t="s">
        <v>12</v>
      </c>
      <c r="J1974" s="256" t="s">
        <v>2545</v>
      </c>
      <c r="K1974" s="257" t="s">
        <v>15156</v>
      </c>
      <c r="L1974" s="256" t="s">
        <v>2542</v>
      </c>
    </row>
    <row r="1975" spans="1:12" x14ac:dyDescent="0.25">
      <c r="A1975" s="256" t="s">
        <v>2582</v>
      </c>
      <c r="B1975" s="256" t="s">
        <v>2583</v>
      </c>
      <c r="C1975" s="256" t="s">
        <v>2584</v>
      </c>
      <c r="D1975" s="256" t="s">
        <v>3203</v>
      </c>
      <c r="E1975" s="257" t="s">
        <v>2540</v>
      </c>
      <c r="F1975" s="256" t="s">
        <v>2540</v>
      </c>
      <c r="G1975" s="256">
        <v>91306</v>
      </c>
      <c r="H1975" s="256" t="s">
        <v>2819</v>
      </c>
      <c r="I1975" s="256" t="s">
        <v>12</v>
      </c>
      <c r="J1975" s="256" t="s">
        <v>2545</v>
      </c>
      <c r="K1975" s="257" t="s">
        <v>15127</v>
      </c>
      <c r="L1975" s="256" t="s">
        <v>2542</v>
      </c>
    </row>
    <row r="1976" spans="1:12" x14ac:dyDescent="0.25">
      <c r="A1976" s="256" t="s">
        <v>2582</v>
      </c>
      <c r="B1976" s="256" t="s">
        <v>2583</v>
      </c>
      <c r="C1976" s="256" t="s">
        <v>2584</v>
      </c>
      <c r="D1976" s="256" t="s">
        <v>3203</v>
      </c>
      <c r="E1976" s="257" t="s">
        <v>2540</v>
      </c>
      <c r="F1976" s="256" t="s">
        <v>2540</v>
      </c>
      <c r="G1976" s="256">
        <v>91307</v>
      </c>
      <c r="H1976" s="256" t="s">
        <v>2820</v>
      </c>
      <c r="I1976" s="256" t="s">
        <v>12</v>
      </c>
      <c r="J1976" s="256" t="s">
        <v>2545</v>
      </c>
      <c r="K1976" s="257" t="s">
        <v>15157</v>
      </c>
      <c r="L1976" s="256" t="s">
        <v>2542</v>
      </c>
    </row>
    <row r="1977" spans="1:12" x14ac:dyDescent="0.25">
      <c r="A1977" s="256" t="s">
        <v>2582</v>
      </c>
      <c r="B1977" s="256" t="s">
        <v>2583</v>
      </c>
      <c r="C1977" s="256" t="s">
        <v>2584</v>
      </c>
      <c r="D1977" s="256" t="s">
        <v>3203</v>
      </c>
      <c r="E1977" s="257" t="s">
        <v>2540</v>
      </c>
      <c r="F1977" s="256" t="s">
        <v>2540</v>
      </c>
      <c r="G1977" s="256">
        <v>91312</v>
      </c>
      <c r="H1977" s="256" t="s">
        <v>2821</v>
      </c>
      <c r="I1977" s="256" t="s">
        <v>12</v>
      </c>
      <c r="J1977" s="256" t="s">
        <v>2545</v>
      </c>
      <c r="K1977" s="257" t="s">
        <v>15158</v>
      </c>
      <c r="L1977" s="256" t="s">
        <v>2542</v>
      </c>
    </row>
    <row r="1978" spans="1:12" x14ac:dyDescent="0.25">
      <c r="A1978" s="256" t="s">
        <v>2582</v>
      </c>
      <c r="B1978" s="256" t="s">
        <v>2583</v>
      </c>
      <c r="C1978" s="256" t="s">
        <v>2584</v>
      </c>
      <c r="D1978" s="256" t="s">
        <v>3203</v>
      </c>
      <c r="E1978" s="257" t="s">
        <v>2540</v>
      </c>
      <c r="F1978" s="256" t="s">
        <v>2540</v>
      </c>
      <c r="G1978" s="256">
        <v>91313</v>
      </c>
      <c r="H1978" s="256" t="s">
        <v>2822</v>
      </c>
      <c r="I1978" s="256" t="s">
        <v>12</v>
      </c>
      <c r="J1978" s="256" t="s">
        <v>2545</v>
      </c>
      <c r="K1978" s="257" t="s">
        <v>15159</v>
      </c>
      <c r="L1978" s="256" t="s">
        <v>2542</v>
      </c>
    </row>
    <row r="1979" spans="1:12" x14ac:dyDescent="0.25">
      <c r="A1979" s="256" t="s">
        <v>2582</v>
      </c>
      <c r="B1979" s="256" t="s">
        <v>2583</v>
      </c>
      <c r="C1979" s="256" t="s">
        <v>2584</v>
      </c>
      <c r="D1979" s="256" t="s">
        <v>3203</v>
      </c>
      <c r="E1979" s="257" t="s">
        <v>2540</v>
      </c>
      <c r="F1979" s="256" t="s">
        <v>2540</v>
      </c>
      <c r="G1979" s="256">
        <v>91314</v>
      </c>
      <c r="H1979" s="256" t="s">
        <v>2823</v>
      </c>
      <c r="I1979" s="256" t="s">
        <v>12</v>
      </c>
      <c r="J1979" s="256" t="s">
        <v>2545</v>
      </c>
      <c r="K1979" s="257" t="s">
        <v>15160</v>
      </c>
      <c r="L1979" s="256" t="s">
        <v>2542</v>
      </c>
    </row>
    <row r="1980" spans="1:12" x14ac:dyDescent="0.25">
      <c r="A1980" s="256" t="s">
        <v>2582</v>
      </c>
      <c r="B1980" s="256" t="s">
        <v>2583</v>
      </c>
      <c r="C1980" s="256" t="s">
        <v>2584</v>
      </c>
      <c r="D1980" s="256" t="s">
        <v>3203</v>
      </c>
      <c r="E1980" s="257" t="s">
        <v>2540</v>
      </c>
      <c r="F1980" s="256" t="s">
        <v>2540</v>
      </c>
      <c r="G1980" s="256">
        <v>91315</v>
      </c>
      <c r="H1980" s="256" t="s">
        <v>2824</v>
      </c>
      <c r="I1980" s="256" t="s">
        <v>12</v>
      </c>
      <c r="J1980" s="256" t="s">
        <v>2545</v>
      </c>
      <c r="K1980" s="257" t="s">
        <v>15161</v>
      </c>
      <c r="L1980" s="256" t="s">
        <v>2542</v>
      </c>
    </row>
    <row r="1981" spans="1:12" x14ac:dyDescent="0.25">
      <c r="A1981" s="256" t="s">
        <v>2582</v>
      </c>
      <c r="B1981" s="256" t="s">
        <v>2583</v>
      </c>
      <c r="C1981" s="256" t="s">
        <v>2584</v>
      </c>
      <c r="D1981" s="256" t="s">
        <v>3203</v>
      </c>
      <c r="E1981" s="257" t="s">
        <v>2540</v>
      </c>
      <c r="F1981" s="256" t="s">
        <v>2540</v>
      </c>
      <c r="G1981" s="256">
        <v>91316</v>
      </c>
      <c r="H1981" s="256" t="s">
        <v>3559</v>
      </c>
      <c r="I1981" s="256" t="s">
        <v>12</v>
      </c>
      <c r="J1981" s="256" t="s">
        <v>2545</v>
      </c>
      <c r="K1981" s="257" t="s">
        <v>15162</v>
      </c>
      <c r="L1981" s="256" t="s">
        <v>2542</v>
      </c>
    </row>
    <row r="1982" spans="1:12" x14ac:dyDescent="0.25">
      <c r="A1982" s="256" t="s">
        <v>2582</v>
      </c>
      <c r="B1982" s="256" t="s">
        <v>2583</v>
      </c>
      <c r="C1982" s="256" t="s">
        <v>2584</v>
      </c>
      <c r="D1982" s="256" t="s">
        <v>3203</v>
      </c>
      <c r="E1982" s="257" t="s">
        <v>2540</v>
      </c>
      <c r="F1982" s="256" t="s">
        <v>2540</v>
      </c>
      <c r="G1982" s="256">
        <v>91317</v>
      </c>
      <c r="H1982" s="256" t="s">
        <v>3560</v>
      </c>
      <c r="I1982" s="256" t="s">
        <v>12</v>
      </c>
      <c r="J1982" s="256" t="s">
        <v>2545</v>
      </c>
      <c r="K1982" s="257" t="s">
        <v>15163</v>
      </c>
      <c r="L1982" s="256" t="s">
        <v>2542</v>
      </c>
    </row>
    <row r="1983" spans="1:12" x14ac:dyDescent="0.25">
      <c r="A1983" s="256" t="s">
        <v>2582</v>
      </c>
      <c r="B1983" s="256" t="s">
        <v>2583</v>
      </c>
      <c r="C1983" s="256" t="s">
        <v>2584</v>
      </c>
      <c r="D1983" s="256" t="s">
        <v>3203</v>
      </c>
      <c r="E1983" s="257" t="s">
        <v>2540</v>
      </c>
      <c r="F1983" s="256" t="s">
        <v>2540</v>
      </c>
      <c r="G1983" s="256">
        <v>91318</v>
      </c>
      <c r="H1983" s="256" t="s">
        <v>2825</v>
      </c>
      <c r="I1983" s="256" t="s">
        <v>12</v>
      </c>
      <c r="J1983" s="256" t="s">
        <v>2545</v>
      </c>
      <c r="K1983" s="257" t="s">
        <v>15164</v>
      </c>
      <c r="L1983" s="256" t="s">
        <v>2542</v>
      </c>
    </row>
    <row r="1984" spans="1:12" x14ac:dyDescent="0.25">
      <c r="A1984" s="256" t="s">
        <v>2582</v>
      </c>
      <c r="B1984" s="256" t="s">
        <v>2583</v>
      </c>
      <c r="C1984" s="256" t="s">
        <v>2584</v>
      </c>
      <c r="D1984" s="256" t="s">
        <v>3203</v>
      </c>
      <c r="E1984" s="257" t="s">
        <v>2540</v>
      </c>
      <c r="F1984" s="256" t="s">
        <v>2540</v>
      </c>
      <c r="G1984" s="256">
        <v>91319</v>
      </c>
      <c r="H1984" s="256" t="s">
        <v>2826</v>
      </c>
      <c r="I1984" s="256" t="s">
        <v>12</v>
      </c>
      <c r="J1984" s="256" t="s">
        <v>2545</v>
      </c>
      <c r="K1984" s="257" t="s">
        <v>15165</v>
      </c>
      <c r="L1984" s="256" t="s">
        <v>2542</v>
      </c>
    </row>
    <row r="1985" spans="1:12" x14ac:dyDescent="0.25">
      <c r="A1985" s="256" t="s">
        <v>2582</v>
      </c>
      <c r="B1985" s="256" t="s">
        <v>2583</v>
      </c>
      <c r="C1985" s="256" t="s">
        <v>2584</v>
      </c>
      <c r="D1985" s="256" t="s">
        <v>3203</v>
      </c>
      <c r="E1985" s="257" t="s">
        <v>2540</v>
      </c>
      <c r="F1985" s="256" t="s">
        <v>2540</v>
      </c>
      <c r="G1985" s="256">
        <v>91320</v>
      </c>
      <c r="H1985" s="256" t="s">
        <v>2827</v>
      </c>
      <c r="I1985" s="256" t="s">
        <v>12</v>
      </c>
      <c r="J1985" s="256" t="s">
        <v>2545</v>
      </c>
      <c r="K1985" s="257" t="s">
        <v>15166</v>
      </c>
      <c r="L1985" s="256" t="s">
        <v>2542</v>
      </c>
    </row>
    <row r="1986" spans="1:12" x14ac:dyDescent="0.25">
      <c r="A1986" s="256" t="s">
        <v>2582</v>
      </c>
      <c r="B1986" s="256" t="s">
        <v>2583</v>
      </c>
      <c r="C1986" s="256" t="s">
        <v>2584</v>
      </c>
      <c r="D1986" s="256" t="s">
        <v>3203</v>
      </c>
      <c r="E1986" s="257" t="s">
        <v>2540</v>
      </c>
      <c r="F1986" s="256" t="s">
        <v>2540</v>
      </c>
      <c r="G1986" s="256">
        <v>91321</v>
      </c>
      <c r="H1986" s="256" t="s">
        <v>2828</v>
      </c>
      <c r="I1986" s="256" t="s">
        <v>12</v>
      </c>
      <c r="J1986" s="256" t="s">
        <v>2545</v>
      </c>
      <c r="K1986" s="257" t="s">
        <v>15167</v>
      </c>
      <c r="L1986" s="256" t="s">
        <v>2542</v>
      </c>
    </row>
    <row r="1987" spans="1:12" x14ac:dyDescent="0.25">
      <c r="A1987" s="256" t="s">
        <v>2582</v>
      </c>
      <c r="B1987" s="256" t="s">
        <v>2583</v>
      </c>
      <c r="C1987" s="256" t="s">
        <v>2584</v>
      </c>
      <c r="D1987" s="256" t="s">
        <v>3203</v>
      </c>
      <c r="E1987" s="257" t="s">
        <v>2540</v>
      </c>
      <c r="F1987" s="256" t="s">
        <v>2540</v>
      </c>
      <c r="G1987" s="256">
        <v>91322</v>
      </c>
      <c r="H1987" s="256" t="s">
        <v>3561</v>
      </c>
      <c r="I1987" s="256" t="s">
        <v>12</v>
      </c>
      <c r="J1987" s="256" t="s">
        <v>2545</v>
      </c>
      <c r="K1987" s="257" t="s">
        <v>15168</v>
      </c>
      <c r="L1987" s="256" t="s">
        <v>2542</v>
      </c>
    </row>
    <row r="1988" spans="1:12" x14ac:dyDescent="0.25">
      <c r="A1988" s="256" t="s">
        <v>2582</v>
      </c>
      <c r="B1988" s="256" t="s">
        <v>2583</v>
      </c>
      <c r="C1988" s="256" t="s">
        <v>2584</v>
      </c>
      <c r="D1988" s="256" t="s">
        <v>3203</v>
      </c>
      <c r="E1988" s="257" t="s">
        <v>2540</v>
      </c>
      <c r="F1988" s="256" t="s">
        <v>2540</v>
      </c>
      <c r="G1988" s="256">
        <v>91323</v>
      </c>
      <c r="H1988" s="256" t="s">
        <v>3562</v>
      </c>
      <c r="I1988" s="256" t="s">
        <v>12</v>
      </c>
      <c r="J1988" s="256" t="s">
        <v>2545</v>
      </c>
      <c r="K1988" s="257" t="s">
        <v>15169</v>
      </c>
      <c r="L1988" s="256" t="s">
        <v>2542</v>
      </c>
    </row>
    <row r="1989" spans="1:12" x14ac:dyDescent="0.25">
      <c r="A1989" s="256" t="s">
        <v>2582</v>
      </c>
      <c r="B1989" s="256" t="s">
        <v>2583</v>
      </c>
      <c r="C1989" s="256" t="s">
        <v>2584</v>
      </c>
      <c r="D1989" s="256" t="s">
        <v>3203</v>
      </c>
      <c r="E1989" s="257" t="s">
        <v>2540</v>
      </c>
      <c r="F1989" s="256" t="s">
        <v>2540</v>
      </c>
      <c r="G1989" s="256">
        <v>91324</v>
      </c>
      <c r="H1989" s="256" t="s">
        <v>2829</v>
      </c>
      <c r="I1989" s="256" t="s">
        <v>12</v>
      </c>
      <c r="J1989" s="256" t="s">
        <v>2545</v>
      </c>
      <c r="K1989" s="257" t="s">
        <v>15170</v>
      </c>
      <c r="L1989" s="256" t="s">
        <v>2542</v>
      </c>
    </row>
    <row r="1990" spans="1:12" x14ac:dyDescent="0.25">
      <c r="A1990" s="256" t="s">
        <v>2582</v>
      </c>
      <c r="B1990" s="256" t="s">
        <v>2583</v>
      </c>
      <c r="C1990" s="256" t="s">
        <v>2584</v>
      </c>
      <c r="D1990" s="256" t="s">
        <v>3203</v>
      </c>
      <c r="E1990" s="257" t="s">
        <v>2540</v>
      </c>
      <c r="F1990" s="256" t="s">
        <v>2540</v>
      </c>
      <c r="G1990" s="256">
        <v>91325</v>
      </c>
      <c r="H1990" s="256" t="s">
        <v>2830</v>
      </c>
      <c r="I1990" s="256" t="s">
        <v>12</v>
      </c>
      <c r="J1990" s="256" t="s">
        <v>2545</v>
      </c>
      <c r="K1990" s="257" t="s">
        <v>15171</v>
      </c>
      <c r="L1990" s="256" t="s">
        <v>2542</v>
      </c>
    </row>
    <row r="1991" spans="1:12" x14ac:dyDescent="0.25">
      <c r="A1991" s="256" t="s">
        <v>2582</v>
      </c>
      <c r="B1991" s="256" t="s">
        <v>2583</v>
      </c>
      <c r="C1991" s="256" t="s">
        <v>2584</v>
      </c>
      <c r="D1991" s="256" t="s">
        <v>3203</v>
      </c>
      <c r="E1991" s="257" t="s">
        <v>2540</v>
      </c>
      <c r="F1991" s="256" t="s">
        <v>2540</v>
      </c>
      <c r="G1991" s="256">
        <v>91326</v>
      </c>
      <c r="H1991" s="256" t="s">
        <v>2831</v>
      </c>
      <c r="I1991" s="256" t="s">
        <v>12</v>
      </c>
      <c r="J1991" s="256" t="s">
        <v>2545</v>
      </c>
      <c r="K1991" s="257" t="s">
        <v>15172</v>
      </c>
      <c r="L1991" s="256" t="s">
        <v>2542</v>
      </c>
    </row>
    <row r="1992" spans="1:12" x14ac:dyDescent="0.25">
      <c r="A1992" s="256" t="s">
        <v>2582</v>
      </c>
      <c r="B1992" s="256" t="s">
        <v>2583</v>
      </c>
      <c r="C1992" s="256" t="s">
        <v>2584</v>
      </c>
      <c r="D1992" s="256" t="s">
        <v>3203</v>
      </c>
      <c r="E1992" s="257" t="s">
        <v>2540</v>
      </c>
      <c r="F1992" s="256" t="s">
        <v>2540</v>
      </c>
      <c r="G1992" s="256">
        <v>91327</v>
      </c>
      <c r="H1992" s="256" t="s">
        <v>2832</v>
      </c>
      <c r="I1992" s="256" t="s">
        <v>12</v>
      </c>
      <c r="J1992" s="256" t="s">
        <v>2545</v>
      </c>
      <c r="K1992" s="257" t="s">
        <v>15173</v>
      </c>
      <c r="L1992" s="256" t="s">
        <v>2542</v>
      </c>
    </row>
    <row r="1993" spans="1:12" x14ac:dyDescent="0.25">
      <c r="A1993" s="256" t="s">
        <v>2582</v>
      </c>
      <c r="B1993" s="256" t="s">
        <v>2583</v>
      </c>
      <c r="C1993" s="256" t="s">
        <v>2584</v>
      </c>
      <c r="D1993" s="256" t="s">
        <v>3203</v>
      </c>
      <c r="E1993" s="257" t="s">
        <v>2540</v>
      </c>
      <c r="F1993" s="256" t="s">
        <v>2540</v>
      </c>
      <c r="G1993" s="256">
        <v>91328</v>
      </c>
      <c r="H1993" s="256" t="s">
        <v>2833</v>
      </c>
      <c r="I1993" s="256" t="s">
        <v>12</v>
      </c>
      <c r="J1993" s="256" t="s">
        <v>2545</v>
      </c>
      <c r="K1993" s="257" t="s">
        <v>15174</v>
      </c>
      <c r="L1993" s="256" t="s">
        <v>2542</v>
      </c>
    </row>
    <row r="1994" spans="1:12" x14ac:dyDescent="0.25">
      <c r="A1994" s="256" t="s">
        <v>2582</v>
      </c>
      <c r="B1994" s="256" t="s">
        <v>2583</v>
      </c>
      <c r="C1994" s="256" t="s">
        <v>2584</v>
      </c>
      <c r="D1994" s="256" t="s">
        <v>3203</v>
      </c>
      <c r="E1994" s="257" t="s">
        <v>2540</v>
      </c>
      <c r="F1994" s="256" t="s">
        <v>2540</v>
      </c>
      <c r="G1994" s="256">
        <v>91329</v>
      </c>
      <c r="H1994" s="256" t="s">
        <v>2834</v>
      </c>
      <c r="I1994" s="256" t="s">
        <v>12</v>
      </c>
      <c r="J1994" s="256" t="s">
        <v>2545</v>
      </c>
      <c r="K1994" s="257" t="s">
        <v>15175</v>
      </c>
      <c r="L1994" s="256" t="s">
        <v>2542</v>
      </c>
    </row>
    <row r="1995" spans="1:12" x14ac:dyDescent="0.25">
      <c r="A1995" s="256" t="s">
        <v>2582</v>
      </c>
      <c r="B1995" s="256" t="s">
        <v>2583</v>
      </c>
      <c r="C1995" s="256" t="s">
        <v>2584</v>
      </c>
      <c r="D1995" s="256" t="s">
        <v>3203</v>
      </c>
      <c r="E1995" s="257" t="s">
        <v>2540</v>
      </c>
      <c r="F1995" s="256" t="s">
        <v>2540</v>
      </c>
      <c r="G1995" s="256">
        <v>91330</v>
      </c>
      <c r="H1995" s="256" t="s">
        <v>2835</v>
      </c>
      <c r="I1995" s="256" t="s">
        <v>12</v>
      </c>
      <c r="J1995" s="256" t="s">
        <v>2545</v>
      </c>
      <c r="K1995" s="257" t="s">
        <v>15176</v>
      </c>
      <c r="L1995" s="256" t="s">
        <v>2542</v>
      </c>
    </row>
    <row r="1996" spans="1:12" x14ac:dyDescent="0.25">
      <c r="A1996" s="256" t="s">
        <v>2582</v>
      </c>
      <c r="B1996" s="256" t="s">
        <v>2583</v>
      </c>
      <c r="C1996" s="256" t="s">
        <v>2584</v>
      </c>
      <c r="D1996" s="256" t="s">
        <v>3203</v>
      </c>
      <c r="E1996" s="257" t="s">
        <v>2540</v>
      </c>
      <c r="F1996" s="256" t="s">
        <v>2540</v>
      </c>
      <c r="G1996" s="256">
        <v>91331</v>
      </c>
      <c r="H1996" s="256" t="s">
        <v>2836</v>
      </c>
      <c r="I1996" s="256" t="s">
        <v>12</v>
      </c>
      <c r="J1996" s="256" t="s">
        <v>2545</v>
      </c>
      <c r="K1996" s="257" t="s">
        <v>15177</v>
      </c>
      <c r="L1996" s="256" t="s">
        <v>2542</v>
      </c>
    </row>
    <row r="1997" spans="1:12" x14ac:dyDescent="0.25">
      <c r="A1997" s="256" t="s">
        <v>2582</v>
      </c>
      <c r="B1997" s="256" t="s">
        <v>2583</v>
      </c>
      <c r="C1997" s="256" t="s">
        <v>2584</v>
      </c>
      <c r="D1997" s="256" t="s">
        <v>3203</v>
      </c>
      <c r="E1997" s="257" t="s">
        <v>2540</v>
      </c>
      <c r="F1997" s="256" t="s">
        <v>2540</v>
      </c>
      <c r="G1997" s="256">
        <v>91332</v>
      </c>
      <c r="H1997" s="256" t="s">
        <v>2837</v>
      </c>
      <c r="I1997" s="256" t="s">
        <v>12</v>
      </c>
      <c r="J1997" s="256" t="s">
        <v>2545</v>
      </c>
      <c r="K1997" s="257" t="s">
        <v>15178</v>
      </c>
      <c r="L1997" s="256" t="s">
        <v>2542</v>
      </c>
    </row>
    <row r="1998" spans="1:12" x14ac:dyDescent="0.25">
      <c r="A1998" s="256" t="s">
        <v>2582</v>
      </c>
      <c r="B1998" s="256" t="s">
        <v>2583</v>
      </c>
      <c r="C1998" s="256" t="s">
        <v>2584</v>
      </c>
      <c r="D1998" s="256" t="s">
        <v>3203</v>
      </c>
      <c r="E1998" s="257" t="s">
        <v>2540</v>
      </c>
      <c r="F1998" s="256" t="s">
        <v>2540</v>
      </c>
      <c r="G1998" s="256">
        <v>91333</v>
      </c>
      <c r="H1998" s="256" t="s">
        <v>2838</v>
      </c>
      <c r="I1998" s="256" t="s">
        <v>12</v>
      </c>
      <c r="J1998" s="256" t="s">
        <v>2545</v>
      </c>
      <c r="K1998" s="257" t="s">
        <v>15179</v>
      </c>
      <c r="L1998" s="256" t="s">
        <v>2542</v>
      </c>
    </row>
    <row r="1999" spans="1:12" x14ac:dyDescent="0.25">
      <c r="A1999" s="256" t="s">
        <v>2582</v>
      </c>
      <c r="B1999" s="256" t="s">
        <v>2583</v>
      </c>
      <c r="C1999" s="256" t="s">
        <v>2584</v>
      </c>
      <c r="D1999" s="256" t="s">
        <v>3203</v>
      </c>
      <c r="E1999" s="257" t="s">
        <v>2540</v>
      </c>
      <c r="F1999" s="256" t="s">
        <v>2540</v>
      </c>
      <c r="G1999" s="256">
        <v>91334</v>
      </c>
      <c r="H1999" s="256" t="s">
        <v>2839</v>
      </c>
      <c r="I1999" s="256" t="s">
        <v>12</v>
      </c>
      <c r="J1999" s="256" t="s">
        <v>2541</v>
      </c>
      <c r="K1999" s="257" t="s">
        <v>15180</v>
      </c>
      <c r="L1999" s="256" t="s">
        <v>2542</v>
      </c>
    </row>
    <row r="2000" spans="1:12" x14ac:dyDescent="0.25">
      <c r="A2000" s="256" t="s">
        <v>2582</v>
      </c>
      <c r="B2000" s="256" t="s">
        <v>2583</v>
      </c>
      <c r="C2000" s="256" t="s">
        <v>2584</v>
      </c>
      <c r="D2000" s="256" t="s">
        <v>3203</v>
      </c>
      <c r="E2000" s="257" t="s">
        <v>2540</v>
      </c>
      <c r="F2000" s="256" t="s">
        <v>2540</v>
      </c>
      <c r="G2000" s="256">
        <v>91335</v>
      </c>
      <c r="H2000" s="256" t="s">
        <v>2840</v>
      </c>
      <c r="I2000" s="256" t="s">
        <v>12</v>
      </c>
      <c r="J2000" s="256" t="s">
        <v>2541</v>
      </c>
      <c r="K2000" s="257" t="s">
        <v>15181</v>
      </c>
      <c r="L2000" s="256" t="s">
        <v>2542</v>
      </c>
    </row>
    <row r="2001" spans="1:12" x14ac:dyDescent="0.25">
      <c r="A2001" s="256" t="s">
        <v>2582</v>
      </c>
      <c r="B2001" s="256" t="s">
        <v>2583</v>
      </c>
      <c r="C2001" s="256" t="s">
        <v>2584</v>
      </c>
      <c r="D2001" s="256" t="s">
        <v>3203</v>
      </c>
      <c r="E2001" s="257" t="s">
        <v>2540</v>
      </c>
      <c r="F2001" s="256" t="s">
        <v>2540</v>
      </c>
      <c r="G2001" s="256">
        <v>91336</v>
      </c>
      <c r="H2001" s="256" t="s">
        <v>2841</v>
      </c>
      <c r="I2001" s="256" t="s">
        <v>12</v>
      </c>
      <c r="J2001" s="256" t="s">
        <v>2541</v>
      </c>
      <c r="K2001" s="257" t="s">
        <v>15182</v>
      </c>
      <c r="L2001" s="256" t="s">
        <v>2542</v>
      </c>
    </row>
    <row r="2002" spans="1:12" x14ac:dyDescent="0.25">
      <c r="A2002" s="256" t="s">
        <v>2582</v>
      </c>
      <c r="B2002" s="256" t="s">
        <v>2583</v>
      </c>
      <c r="C2002" s="256" t="s">
        <v>2584</v>
      </c>
      <c r="D2002" s="256" t="s">
        <v>3203</v>
      </c>
      <c r="E2002" s="257" t="s">
        <v>2540</v>
      </c>
      <c r="F2002" s="256" t="s">
        <v>2540</v>
      </c>
      <c r="G2002" s="256">
        <v>91337</v>
      </c>
      <c r="H2002" s="256" t="s">
        <v>2842</v>
      </c>
      <c r="I2002" s="256" t="s">
        <v>12</v>
      </c>
      <c r="J2002" s="256" t="s">
        <v>2541</v>
      </c>
      <c r="K2002" s="257" t="s">
        <v>15183</v>
      </c>
      <c r="L2002" s="256" t="s">
        <v>2542</v>
      </c>
    </row>
    <row r="2003" spans="1:12" x14ac:dyDescent="0.25">
      <c r="A2003" s="256" t="s">
        <v>2582</v>
      </c>
      <c r="B2003" s="256" t="s">
        <v>2583</v>
      </c>
      <c r="C2003" s="256" t="s">
        <v>2584</v>
      </c>
      <c r="D2003" s="256" t="s">
        <v>3203</v>
      </c>
      <c r="E2003" s="257" t="s">
        <v>2540</v>
      </c>
      <c r="F2003" s="256" t="s">
        <v>2540</v>
      </c>
      <c r="G2003" s="256">
        <v>100659</v>
      </c>
      <c r="H2003" s="256" t="s">
        <v>2843</v>
      </c>
      <c r="I2003" s="256" t="s">
        <v>7</v>
      </c>
      <c r="J2003" s="256" t="s">
        <v>2545</v>
      </c>
      <c r="K2003" s="257" t="s">
        <v>13537</v>
      </c>
      <c r="L2003" s="256" t="s">
        <v>2542</v>
      </c>
    </row>
    <row r="2004" spans="1:12" x14ac:dyDescent="0.25">
      <c r="A2004" s="256" t="s">
        <v>2582</v>
      </c>
      <c r="B2004" s="256" t="s">
        <v>2583</v>
      </c>
      <c r="C2004" s="256" t="s">
        <v>2584</v>
      </c>
      <c r="D2004" s="256" t="s">
        <v>3203</v>
      </c>
      <c r="E2004" s="257" t="s">
        <v>2540</v>
      </c>
      <c r="F2004" s="256" t="s">
        <v>2540</v>
      </c>
      <c r="G2004" s="256">
        <v>100660</v>
      </c>
      <c r="H2004" s="256" t="s">
        <v>2844</v>
      </c>
      <c r="I2004" s="256" t="s">
        <v>7</v>
      </c>
      <c r="J2004" s="256" t="s">
        <v>2545</v>
      </c>
      <c r="K2004" s="257" t="s">
        <v>13466</v>
      </c>
      <c r="L2004" s="256" t="s">
        <v>2542</v>
      </c>
    </row>
    <row r="2005" spans="1:12" x14ac:dyDescent="0.25">
      <c r="A2005" s="256" t="s">
        <v>2582</v>
      </c>
      <c r="B2005" s="256" t="s">
        <v>2583</v>
      </c>
      <c r="C2005" s="256" t="s">
        <v>2584</v>
      </c>
      <c r="D2005" s="256" t="s">
        <v>3203</v>
      </c>
      <c r="E2005" s="257" t="s">
        <v>2540</v>
      </c>
      <c r="F2005" s="256" t="s">
        <v>2540</v>
      </c>
      <c r="G2005" s="256">
        <v>100675</v>
      </c>
      <c r="H2005" s="256" t="s">
        <v>2845</v>
      </c>
      <c r="I2005" s="256" t="s">
        <v>12</v>
      </c>
      <c r="J2005" s="256" t="s">
        <v>2545</v>
      </c>
      <c r="K2005" s="257" t="s">
        <v>15184</v>
      </c>
      <c r="L2005" s="256" t="s">
        <v>2542</v>
      </c>
    </row>
    <row r="2006" spans="1:12" x14ac:dyDescent="0.25">
      <c r="A2006" s="256" t="s">
        <v>2582</v>
      </c>
      <c r="B2006" s="256" t="s">
        <v>2583</v>
      </c>
      <c r="C2006" s="256" t="s">
        <v>2584</v>
      </c>
      <c r="D2006" s="256" t="s">
        <v>3203</v>
      </c>
      <c r="E2006" s="257" t="s">
        <v>2540</v>
      </c>
      <c r="F2006" s="256" t="s">
        <v>2540</v>
      </c>
      <c r="G2006" s="256">
        <v>100676</v>
      </c>
      <c r="H2006" s="256" t="s">
        <v>2846</v>
      </c>
      <c r="I2006" s="256" t="s">
        <v>12</v>
      </c>
      <c r="J2006" s="256" t="s">
        <v>2545</v>
      </c>
      <c r="K2006" s="257" t="s">
        <v>15185</v>
      </c>
      <c r="L2006" s="256" t="s">
        <v>2542</v>
      </c>
    </row>
    <row r="2007" spans="1:12" x14ac:dyDescent="0.25">
      <c r="A2007" s="256" t="s">
        <v>2582</v>
      </c>
      <c r="B2007" s="256" t="s">
        <v>2583</v>
      </c>
      <c r="C2007" s="256" t="s">
        <v>2584</v>
      </c>
      <c r="D2007" s="256" t="s">
        <v>3203</v>
      </c>
      <c r="E2007" s="257" t="s">
        <v>2540</v>
      </c>
      <c r="F2007" s="256" t="s">
        <v>2540</v>
      </c>
      <c r="G2007" s="256">
        <v>100678</v>
      </c>
      <c r="H2007" s="256" t="s">
        <v>2847</v>
      </c>
      <c r="I2007" s="256" t="s">
        <v>12</v>
      </c>
      <c r="J2007" s="256" t="s">
        <v>2545</v>
      </c>
      <c r="K2007" s="257" t="s">
        <v>15186</v>
      </c>
      <c r="L2007" s="256" t="s">
        <v>2542</v>
      </c>
    </row>
    <row r="2008" spans="1:12" x14ac:dyDescent="0.25">
      <c r="A2008" s="256" t="s">
        <v>2582</v>
      </c>
      <c r="B2008" s="256" t="s">
        <v>2583</v>
      </c>
      <c r="C2008" s="256" t="s">
        <v>2584</v>
      </c>
      <c r="D2008" s="256" t="s">
        <v>3203</v>
      </c>
      <c r="E2008" s="257" t="s">
        <v>2540</v>
      </c>
      <c r="F2008" s="256" t="s">
        <v>2540</v>
      </c>
      <c r="G2008" s="256">
        <v>100679</v>
      </c>
      <c r="H2008" s="256" t="s">
        <v>2848</v>
      </c>
      <c r="I2008" s="256" t="s">
        <v>12</v>
      </c>
      <c r="J2008" s="256" t="s">
        <v>2545</v>
      </c>
      <c r="K2008" s="257" t="s">
        <v>15187</v>
      </c>
      <c r="L2008" s="256" t="s">
        <v>2542</v>
      </c>
    </row>
    <row r="2009" spans="1:12" x14ac:dyDescent="0.25">
      <c r="A2009" s="256" t="s">
        <v>2582</v>
      </c>
      <c r="B2009" s="256" t="s">
        <v>2583</v>
      </c>
      <c r="C2009" s="256" t="s">
        <v>2584</v>
      </c>
      <c r="D2009" s="256" t="s">
        <v>3203</v>
      </c>
      <c r="E2009" s="257" t="s">
        <v>2540</v>
      </c>
      <c r="F2009" s="256" t="s">
        <v>2540</v>
      </c>
      <c r="G2009" s="256">
        <v>100680</v>
      </c>
      <c r="H2009" s="256" t="s">
        <v>2849</v>
      </c>
      <c r="I2009" s="256" t="s">
        <v>12</v>
      </c>
      <c r="J2009" s="256" t="s">
        <v>2545</v>
      </c>
      <c r="K2009" s="257" t="s">
        <v>15188</v>
      </c>
      <c r="L2009" s="256" t="s">
        <v>2542</v>
      </c>
    </row>
    <row r="2010" spans="1:12" x14ac:dyDescent="0.25">
      <c r="A2010" s="256" t="s">
        <v>2582</v>
      </c>
      <c r="B2010" s="256" t="s">
        <v>2583</v>
      </c>
      <c r="C2010" s="256" t="s">
        <v>2584</v>
      </c>
      <c r="D2010" s="256" t="s">
        <v>3203</v>
      </c>
      <c r="E2010" s="257" t="s">
        <v>2540</v>
      </c>
      <c r="F2010" s="256" t="s">
        <v>2540</v>
      </c>
      <c r="G2010" s="256">
        <v>100681</v>
      </c>
      <c r="H2010" s="256" t="s">
        <v>2850</v>
      </c>
      <c r="I2010" s="256" t="s">
        <v>12</v>
      </c>
      <c r="J2010" s="256" t="s">
        <v>2545</v>
      </c>
      <c r="K2010" s="257" t="s">
        <v>15189</v>
      </c>
      <c r="L2010" s="256" t="s">
        <v>2542</v>
      </c>
    </row>
    <row r="2011" spans="1:12" x14ac:dyDescent="0.25">
      <c r="A2011" s="256" t="s">
        <v>2582</v>
      </c>
      <c r="B2011" s="256" t="s">
        <v>2583</v>
      </c>
      <c r="C2011" s="256" t="s">
        <v>2584</v>
      </c>
      <c r="D2011" s="256" t="s">
        <v>3203</v>
      </c>
      <c r="E2011" s="257" t="s">
        <v>2540</v>
      </c>
      <c r="F2011" s="256" t="s">
        <v>2540</v>
      </c>
      <c r="G2011" s="256">
        <v>100682</v>
      </c>
      <c r="H2011" s="256" t="s">
        <v>2851</v>
      </c>
      <c r="I2011" s="256" t="s">
        <v>12</v>
      </c>
      <c r="J2011" s="256" t="s">
        <v>2545</v>
      </c>
      <c r="K2011" s="257" t="s">
        <v>15190</v>
      </c>
      <c r="L2011" s="256" t="s">
        <v>2542</v>
      </c>
    </row>
    <row r="2012" spans="1:12" x14ac:dyDescent="0.25">
      <c r="A2012" s="256" t="s">
        <v>2582</v>
      </c>
      <c r="B2012" s="256" t="s">
        <v>2583</v>
      </c>
      <c r="C2012" s="256" t="s">
        <v>2584</v>
      </c>
      <c r="D2012" s="256" t="s">
        <v>3203</v>
      </c>
      <c r="E2012" s="257" t="s">
        <v>2540</v>
      </c>
      <c r="F2012" s="256" t="s">
        <v>2540</v>
      </c>
      <c r="G2012" s="256">
        <v>100683</v>
      </c>
      <c r="H2012" s="256" t="s">
        <v>2852</v>
      </c>
      <c r="I2012" s="256" t="s">
        <v>12</v>
      </c>
      <c r="J2012" s="256" t="s">
        <v>2545</v>
      </c>
      <c r="K2012" s="257" t="s">
        <v>15191</v>
      </c>
      <c r="L2012" s="256" t="s">
        <v>2542</v>
      </c>
    </row>
    <row r="2013" spans="1:12" x14ac:dyDescent="0.25">
      <c r="A2013" s="256" t="s">
        <v>2582</v>
      </c>
      <c r="B2013" s="256" t="s">
        <v>2583</v>
      </c>
      <c r="C2013" s="256" t="s">
        <v>2584</v>
      </c>
      <c r="D2013" s="256" t="s">
        <v>3203</v>
      </c>
      <c r="E2013" s="257" t="s">
        <v>2540</v>
      </c>
      <c r="F2013" s="256" t="s">
        <v>2540</v>
      </c>
      <c r="G2013" s="256">
        <v>100684</v>
      </c>
      <c r="H2013" s="256" t="s">
        <v>2853</v>
      </c>
      <c r="I2013" s="256" t="s">
        <v>12</v>
      </c>
      <c r="J2013" s="256" t="s">
        <v>2545</v>
      </c>
      <c r="K2013" s="257" t="s">
        <v>15192</v>
      </c>
      <c r="L2013" s="256" t="s">
        <v>2542</v>
      </c>
    </row>
    <row r="2014" spans="1:12" x14ac:dyDescent="0.25">
      <c r="A2014" s="256" t="s">
        <v>2582</v>
      </c>
      <c r="B2014" s="256" t="s">
        <v>2583</v>
      </c>
      <c r="C2014" s="256" t="s">
        <v>2584</v>
      </c>
      <c r="D2014" s="256" t="s">
        <v>3203</v>
      </c>
      <c r="E2014" s="257" t="s">
        <v>2540</v>
      </c>
      <c r="F2014" s="256" t="s">
        <v>2540</v>
      </c>
      <c r="G2014" s="256">
        <v>100685</v>
      </c>
      <c r="H2014" s="256" t="s">
        <v>2854</v>
      </c>
      <c r="I2014" s="256" t="s">
        <v>12</v>
      </c>
      <c r="J2014" s="256" t="s">
        <v>2545</v>
      </c>
      <c r="K2014" s="257" t="s">
        <v>15193</v>
      </c>
      <c r="L2014" s="256" t="s">
        <v>2542</v>
      </c>
    </row>
    <row r="2015" spans="1:12" x14ac:dyDescent="0.25">
      <c r="A2015" s="256" t="s">
        <v>2582</v>
      </c>
      <c r="B2015" s="256" t="s">
        <v>2583</v>
      </c>
      <c r="C2015" s="256" t="s">
        <v>2584</v>
      </c>
      <c r="D2015" s="256" t="s">
        <v>3203</v>
      </c>
      <c r="E2015" s="257" t="s">
        <v>2540</v>
      </c>
      <c r="F2015" s="256" t="s">
        <v>2540</v>
      </c>
      <c r="G2015" s="256">
        <v>100686</v>
      </c>
      <c r="H2015" s="256" t="s">
        <v>2855</v>
      </c>
      <c r="I2015" s="256" t="s">
        <v>12</v>
      </c>
      <c r="J2015" s="256" t="s">
        <v>2545</v>
      </c>
      <c r="K2015" s="257" t="s">
        <v>15194</v>
      </c>
      <c r="L2015" s="256" t="s">
        <v>2542</v>
      </c>
    </row>
    <row r="2016" spans="1:12" x14ac:dyDescent="0.25">
      <c r="A2016" s="256" t="s">
        <v>2582</v>
      </c>
      <c r="B2016" s="256" t="s">
        <v>2583</v>
      </c>
      <c r="C2016" s="256" t="s">
        <v>2584</v>
      </c>
      <c r="D2016" s="256" t="s">
        <v>3203</v>
      </c>
      <c r="E2016" s="257" t="s">
        <v>2540</v>
      </c>
      <c r="F2016" s="256" t="s">
        <v>2540</v>
      </c>
      <c r="G2016" s="256">
        <v>100687</v>
      </c>
      <c r="H2016" s="256" t="s">
        <v>2856</v>
      </c>
      <c r="I2016" s="256" t="s">
        <v>12</v>
      </c>
      <c r="J2016" s="256" t="s">
        <v>2545</v>
      </c>
      <c r="K2016" s="257" t="s">
        <v>15195</v>
      </c>
      <c r="L2016" s="256" t="s">
        <v>2542</v>
      </c>
    </row>
    <row r="2017" spans="1:12" x14ac:dyDescent="0.25">
      <c r="A2017" s="256" t="s">
        <v>2582</v>
      </c>
      <c r="B2017" s="256" t="s">
        <v>2583</v>
      </c>
      <c r="C2017" s="256" t="s">
        <v>2584</v>
      </c>
      <c r="D2017" s="256" t="s">
        <v>3203</v>
      </c>
      <c r="E2017" s="257" t="s">
        <v>2540</v>
      </c>
      <c r="F2017" s="256" t="s">
        <v>2540</v>
      </c>
      <c r="G2017" s="256">
        <v>100688</v>
      </c>
      <c r="H2017" s="256" t="s">
        <v>2857</v>
      </c>
      <c r="I2017" s="256" t="s">
        <v>12</v>
      </c>
      <c r="J2017" s="256" t="s">
        <v>2545</v>
      </c>
      <c r="K2017" s="257" t="s">
        <v>15196</v>
      </c>
      <c r="L2017" s="256" t="s">
        <v>2542</v>
      </c>
    </row>
    <row r="2018" spans="1:12" x14ac:dyDescent="0.25">
      <c r="A2018" s="256" t="s">
        <v>2582</v>
      </c>
      <c r="B2018" s="256" t="s">
        <v>2583</v>
      </c>
      <c r="C2018" s="256" t="s">
        <v>2584</v>
      </c>
      <c r="D2018" s="256" t="s">
        <v>3203</v>
      </c>
      <c r="E2018" s="257" t="s">
        <v>2540</v>
      </c>
      <c r="F2018" s="256" t="s">
        <v>2540</v>
      </c>
      <c r="G2018" s="256">
        <v>100689</v>
      </c>
      <c r="H2018" s="256" t="s">
        <v>2858</v>
      </c>
      <c r="I2018" s="256" t="s">
        <v>12</v>
      </c>
      <c r="J2018" s="256" t="s">
        <v>2545</v>
      </c>
      <c r="K2018" s="257" t="s">
        <v>15197</v>
      </c>
      <c r="L2018" s="256" t="s">
        <v>2542</v>
      </c>
    </row>
    <row r="2019" spans="1:12" x14ac:dyDescent="0.25">
      <c r="A2019" s="256" t="s">
        <v>2582</v>
      </c>
      <c r="B2019" s="256" t="s">
        <v>2583</v>
      </c>
      <c r="C2019" s="256" t="s">
        <v>2584</v>
      </c>
      <c r="D2019" s="256" t="s">
        <v>3203</v>
      </c>
      <c r="E2019" s="257" t="s">
        <v>2540</v>
      </c>
      <c r="F2019" s="256" t="s">
        <v>2540</v>
      </c>
      <c r="G2019" s="256">
        <v>100690</v>
      </c>
      <c r="H2019" s="256" t="s">
        <v>2859</v>
      </c>
      <c r="I2019" s="256" t="s">
        <v>12</v>
      </c>
      <c r="J2019" s="256" t="s">
        <v>2545</v>
      </c>
      <c r="K2019" s="257" t="s">
        <v>15198</v>
      </c>
      <c r="L2019" s="256" t="s">
        <v>2542</v>
      </c>
    </row>
    <row r="2020" spans="1:12" x14ac:dyDescent="0.25">
      <c r="A2020" s="256" t="s">
        <v>2582</v>
      </c>
      <c r="B2020" s="256" t="s">
        <v>2583</v>
      </c>
      <c r="C2020" s="256" t="s">
        <v>2584</v>
      </c>
      <c r="D2020" s="256" t="s">
        <v>3203</v>
      </c>
      <c r="E2020" s="257" t="s">
        <v>2540</v>
      </c>
      <c r="F2020" s="256" t="s">
        <v>2540</v>
      </c>
      <c r="G2020" s="256">
        <v>100691</v>
      </c>
      <c r="H2020" s="256" t="s">
        <v>2860</v>
      </c>
      <c r="I2020" s="256" t="s">
        <v>12</v>
      </c>
      <c r="J2020" s="256" t="s">
        <v>2541</v>
      </c>
      <c r="K2020" s="257" t="s">
        <v>15199</v>
      </c>
      <c r="L2020" s="256" t="s">
        <v>2542</v>
      </c>
    </row>
    <row r="2021" spans="1:12" x14ac:dyDescent="0.25">
      <c r="A2021" s="256" t="s">
        <v>2582</v>
      </c>
      <c r="B2021" s="256" t="s">
        <v>2583</v>
      </c>
      <c r="C2021" s="256" t="s">
        <v>2584</v>
      </c>
      <c r="D2021" s="256" t="s">
        <v>3203</v>
      </c>
      <c r="E2021" s="257" t="s">
        <v>2540</v>
      </c>
      <c r="F2021" s="256" t="s">
        <v>2540</v>
      </c>
      <c r="G2021" s="256">
        <v>100692</v>
      </c>
      <c r="H2021" s="256" t="s">
        <v>2861</v>
      </c>
      <c r="I2021" s="256" t="s">
        <v>12</v>
      </c>
      <c r="J2021" s="256" t="s">
        <v>2541</v>
      </c>
      <c r="K2021" s="257" t="s">
        <v>15200</v>
      </c>
      <c r="L2021" s="256" t="s">
        <v>2542</v>
      </c>
    </row>
    <row r="2022" spans="1:12" x14ac:dyDescent="0.25">
      <c r="A2022" s="256" t="s">
        <v>2582</v>
      </c>
      <c r="B2022" s="256" t="s">
        <v>2583</v>
      </c>
      <c r="C2022" s="256" t="s">
        <v>2584</v>
      </c>
      <c r="D2022" s="256" t="s">
        <v>3203</v>
      </c>
      <c r="E2022" s="257" t="s">
        <v>2540</v>
      </c>
      <c r="F2022" s="256" t="s">
        <v>2540</v>
      </c>
      <c r="G2022" s="256">
        <v>100693</v>
      </c>
      <c r="H2022" s="256" t="s">
        <v>2862</v>
      </c>
      <c r="I2022" s="256" t="s">
        <v>12</v>
      </c>
      <c r="J2022" s="256" t="s">
        <v>2541</v>
      </c>
      <c r="K2022" s="257" t="s">
        <v>15201</v>
      </c>
      <c r="L2022" s="256" t="s">
        <v>2542</v>
      </c>
    </row>
    <row r="2023" spans="1:12" x14ac:dyDescent="0.25">
      <c r="A2023" s="256" t="s">
        <v>2582</v>
      </c>
      <c r="B2023" s="256" t="s">
        <v>2583</v>
      </c>
      <c r="C2023" s="256" t="s">
        <v>2584</v>
      </c>
      <c r="D2023" s="256" t="s">
        <v>3203</v>
      </c>
      <c r="E2023" s="257" t="s">
        <v>2540</v>
      </c>
      <c r="F2023" s="256" t="s">
        <v>2540</v>
      </c>
      <c r="G2023" s="256">
        <v>100694</v>
      </c>
      <c r="H2023" s="256" t="s">
        <v>2863</v>
      </c>
      <c r="I2023" s="256" t="s">
        <v>12</v>
      </c>
      <c r="J2023" s="256" t="s">
        <v>2541</v>
      </c>
      <c r="K2023" s="257" t="s">
        <v>15202</v>
      </c>
      <c r="L2023" s="256" t="s">
        <v>2542</v>
      </c>
    </row>
    <row r="2024" spans="1:12" x14ac:dyDescent="0.25">
      <c r="A2024" s="256" t="s">
        <v>2582</v>
      </c>
      <c r="B2024" s="256" t="s">
        <v>2583</v>
      </c>
      <c r="C2024" s="256" t="s">
        <v>2584</v>
      </c>
      <c r="D2024" s="256" t="s">
        <v>3203</v>
      </c>
      <c r="E2024" s="257" t="s">
        <v>2540</v>
      </c>
      <c r="F2024" s="256" t="s">
        <v>2540</v>
      </c>
      <c r="G2024" s="256">
        <v>100695</v>
      </c>
      <c r="H2024" s="256" t="s">
        <v>2864</v>
      </c>
      <c r="I2024" s="256" t="s">
        <v>12</v>
      </c>
      <c r="J2024" s="256" t="s">
        <v>2545</v>
      </c>
      <c r="K2024" s="257" t="s">
        <v>15203</v>
      </c>
      <c r="L2024" s="256" t="s">
        <v>2542</v>
      </c>
    </row>
    <row r="2025" spans="1:12" x14ac:dyDescent="0.25">
      <c r="A2025" s="256" t="s">
        <v>2582</v>
      </c>
      <c r="B2025" s="256" t="s">
        <v>2583</v>
      </c>
      <c r="C2025" s="256" t="s">
        <v>2584</v>
      </c>
      <c r="D2025" s="256" t="s">
        <v>3203</v>
      </c>
      <c r="E2025" s="257" t="s">
        <v>2540</v>
      </c>
      <c r="F2025" s="256" t="s">
        <v>2540</v>
      </c>
      <c r="G2025" s="256">
        <v>100696</v>
      </c>
      <c r="H2025" s="256" t="s">
        <v>2865</v>
      </c>
      <c r="I2025" s="256" t="s">
        <v>12</v>
      </c>
      <c r="J2025" s="256" t="s">
        <v>2545</v>
      </c>
      <c r="K2025" s="257" t="s">
        <v>15204</v>
      </c>
      <c r="L2025" s="256" t="s">
        <v>2542</v>
      </c>
    </row>
    <row r="2026" spans="1:12" x14ac:dyDescent="0.25">
      <c r="A2026" s="256" t="s">
        <v>2582</v>
      </c>
      <c r="B2026" s="256" t="s">
        <v>2583</v>
      </c>
      <c r="C2026" s="256" t="s">
        <v>2584</v>
      </c>
      <c r="D2026" s="256" t="s">
        <v>3203</v>
      </c>
      <c r="E2026" s="257" t="s">
        <v>2540</v>
      </c>
      <c r="F2026" s="256" t="s">
        <v>2540</v>
      </c>
      <c r="G2026" s="256">
        <v>100697</v>
      </c>
      <c r="H2026" s="256" t="s">
        <v>2866</v>
      </c>
      <c r="I2026" s="256" t="s">
        <v>12</v>
      </c>
      <c r="J2026" s="256" t="s">
        <v>2545</v>
      </c>
      <c r="K2026" s="257" t="s">
        <v>15205</v>
      </c>
      <c r="L2026" s="256" t="s">
        <v>2542</v>
      </c>
    </row>
    <row r="2027" spans="1:12" x14ac:dyDescent="0.25">
      <c r="A2027" s="256" t="s">
        <v>2582</v>
      </c>
      <c r="B2027" s="256" t="s">
        <v>2583</v>
      </c>
      <c r="C2027" s="256" t="s">
        <v>2584</v>
      </c>
      <c r="D2027" s="256" t="s">
        <v>3203</v>
      </c>
      <c r="E2027" s="257" t="s">
        <v>2540</v>
      </c>
      <c r="F2027" s="256" t="s">
        <v>2540</v>
      </c>
      <c r="G2027" s="256">
        <v>100698</v>
      </c>
      <c r="H2027" s="256" t="s">
        <v>2867</v>
      </c>
      <c r="I2027" s="256" t="s">
        <v>12</v>
      </c>
      <c r="J2027" s="256" t="s">
        <v>2545</v>
      </c>
      <c r="K2027" s="257" t="s">
        <v>15206</v>
      </c>
      <c r="L2027" s="256" t="s">
        <v>2542</v>
      </c>
    </row>
    <row r="2028" spans="1:12" x14ac:dyDescent="0.25">
      <c r="A2028" s="256" t="s">
        <v>2582</v>
      </c>
      <c r="B2028" s="256" t="s">
        <v>2583</v>
      </c>
      <c r="C2028" s="256" t="s">
        <v>2584</v>
      </c>
      <c r="D2028" s="256" t="s">
        <v>3203</v>
      </c>
      <c r="E2028" s="257" t="s">
        <v>2540</v>
      </c>
      <c r="F2028" s="256" t="s">
        <v>2540</v>
      </c>
      <c r="G2028" s="256">
        <v>100699</v>
      </c>
      <c r="H2028" s="256" t="s">
        <v>2868</v>
      </c>
      <c r="I2028" s="256" t="s">
        <v>12</v>
      </c>
      <c r="J2028" s="256" t="s">
        <v>2545</v>
      </c>
      <c r="K2028" s="257" t="s">
        <v>15207</v>
      </c>
      <c r="L2028" s="256" t="s">
        <v>2542</v>
      </c>
    </row>
    <row r="2029" spans="1:12" x14ac:dyDescent="0.25">
      <c r="A2029" s="256" t="s">
        <v>2582</v>
      </c>
      <c r="B2029" s="256" t="s">
        <v>2583</v>
      </c>
      <c r="C2029" s="256" t="s">
        <v>2584</v>
      </c>
      <c r="D2029" s="256" t="s">
        <v>3203</v>
      </c>
      <c r="E2029" s="257" t="s">
        <v>2540</v>
      </c>
      <c r="F2029" s="256" t="s">
        <v>2540</v>
      </c>
      <c r="G2029" s="256">
        <v>100700</v>
      </c>
      <c r="H2029" s="256" t="s">
        <v>2869</v>
      </c>
      <c r="I2029" s="256" t="s">
        <v>12</v>
      </c>
      <c r="J2029" s="256" t="s">
        <v>2545</v>
      </c>
      <c r="K2029" s="257" t="s">
        <v>15208</v>
      </c>
      <c r="L2029" s="256" t="s">
        <v>2542</v>
      </c>
    </row>
    <row r="2030" spans="1:12" x14ac:dyDescent="0.25">
      <c r="A2030" s="256" t="s">
        <v>2582</v>
      </c>
      <c r="B2030" s="256" t="s">
        <v>2583</v>
      </c>
      <c r="C2030" s="256" t="s">
        <v>2584</v>
      </c>
      <c r="D2030" s="256" t="s">
        <v>3203</v>
      </c>
      <c r="E2030" s="257" t="s">
        <v>2540</v>
      </c>
      <c r="F2030" s="256" t="s">
        <v>2540</v>
      </c>
      <c r="G2030" s="256">
        <v>100712</v>
      </c>
      <c r="H2030" s="256" t="s">
        <v>2870</v>
      </c>
      <c r="I2030" s="256" t="s">
        <v>12</v>
      </c>
      <c r="J2030" s="256" t="s">
        <v>2545</v>
      </c>
      <c r="K2030" s="257" t="s">
        <v>15209</v>
      </c>
      <c r="L2030" s="256" t="s">
        <v>2542</v>
      </c>
    </row>
    <row r="2031" spans="1:12" x14ac:dyDescent="0.25">
      <c r="A2031" s="256" t="s">
        <v>2582</v>
      </c>
      <c r="B2031" s="256" t="s">
        <v>2583</v>
      </c>
      <c r="C2031" s="256" t="s">
        <v>2585</v>
      </c>
      <c r="D2031" s="256" t="s">
        <v>3204</v>
      </c>
      <c r="E2031" s="257" t="s">
        <v>2540</v>
      </c>
      <c r="F2031" s="256" t="s">
        <v>2540</v>
      </c>
      <c r="G2031" s="256">
        <v>100665</v>
      </c>
      <c r="H2031" s="256" t="s">
        <v>2871</v>
      </c>
      <c r="I2031" s="256" t="s">
        <v>14</v>
      </c>
      <c r="J2031" s="256" t="s">
        <v>2541</v>
      </c>
      <c r="K2031" s="257" t="s">
        <v>15210</v>
      </c>
      <c r="L2031" s="256" t="s">
        <v>2542</v>
      </c>
    </row>
    <row r="2032" spans="1:12" x14ac:dyDescent="0.25">
      <c r="A2032" s="256" t="s">
        <v>2582</v>
      </c>
      <c r="B2032" s="256" t="s">
        <v>2583</v>
      </c>
      <c r="C2032" s="256" t="s">
        <v>2585</v>
      </c>
      <c r="D2032" s="256" t="s">
        <v>3204</v>
      </c>
      <c r="E2032" s="257" t="s">
        <v>2540</v>
      </c>
      <c r="F2032" s="256" t="s">
        <v>2540</v>
      </c>
      <c r="G2032" s="256">
        <v>100666</v>
      </c>
      <c r="H2032" s="256" t="s">
        <v>2872</v>
      </c>
      <c r="I2032" s="256" t="s">
        <v>14</v>
      </c>
      <c r="J2032" s="256" t="s">
        <v>2541</v>
      </c>
      <c r="K2032" s="257" t="s">
        <v>15211</v>
      </c>
      <c r="L2032" s="256" t="s">
        <v>2542</v>
      </c>
    </row>
    <row r="2033" spans="1:12" x14ac:dyDescent="0.25">
      <c r="A2033" s="256" t="s">
        <v>2582</v>
      </c>
      <c r="B2033" s="256" t="s">
        <v>2583</v>
      </c>
      <c r="C2033" s="256" t="s">
        <v>2585</v>
      </c>
      <c r="D2033" s="256" t="s">
        <v>3204</v>
      </c>
      <c r="E2033" s="257" t="s">
        <v>2540</v>
      </c>
      <c r="F2033" s="256" t="s">
        <v>2540</v>
      </c>
      <c r="G2033" s="256">
        <v>100667</v>
      </c>
      <c r="H2033" s="256" t="s">
        <v>2873</v>
      </c>
      <c r="I2033" s="256" t="s">
        <v>14</v>
      </c>
      <c r="J2033" s="256" t="s">
        <v>2541</v>
      </c>
      <c r="K2033" s="257" t="s">
        <v>15212</v>
      </c>
      <c r="L2033" s="256" t="s">
        <v>2542</v>
      </c>
    </row>
    <row r="2034" spans="1:12" x14ac:dyDescent="0.25">
      <c r="A2034" s="256" t="s">
        <v>2582</v>
      </c>
      <c r="B2034" s="256" t="s">
        <v>2583</v>
      </c>
      <c r="C2034" s="256" t="s">
        <v>2585</v>
      </c>
      <c r="D2034" s="256" t="s">
        <v>3204</v>
      </c>
      <c r="E2034" s="257" t="s">
        <v>2540</v>
      </c>
      <c r="F2034" s="256" t="s">
        <v>2540</v>
      </c>
      <c r="G2034" s="256">
        <v>100668</v>
      </c>
      <c r="H2034" s="256" t="s">
        <v>2874</v>
      </c>
      <c r="I2034" s="256" t="s">
        <v>14</v>
      </c>
      <c r="J2034" s="256" t="s">
        <v>2541</v>
      </c>
      <c r="K2034" s="257" t="s">
        <v>15213</v>
      </c>
      <c r="L2034" s="256" t="s">
        <v>2542</v>
      </c>
    </row>
    <row r="2035" spans="1:12" x14ac:dyDescent="0.25">
      <c r="A2035" s="256" t="s">
        <v>2582</v>
      </c>
      <c r="B2035" s="256" t="s">
        <v>2583</v>
      </c>
      <c r="C2035" s="256" t="s">
        <v>2585</v>
      </c>
      <c r="D2035" s="256" t="s">
        <v>3204</v>
      </c>
      <c r="E2035" s="257" t="s">
        <v>2540</v>
      </c>
      <c r="F2035" s="256" t="s">
        <v>2540</v>
      </c>
      <c r="G2035" s="256">
        <v>100669</v>
      </c>
      <c r="H2035" s="256" t="s">
        <v>2875</v>
      </c>
      <c r="I2035" s="256" t="s">
        <v>14</v>
      </c>
      <c r="J2035" s="256" t="s">
        <v>2541</v>
      </c>
      <c r="K2035" s="257" t="s">
        <v>15214</v>
      </c>
      <c r="L2035" s="256" t="s">
        <v>2542</v>
      </c>
    </row>
    <row r="2036" spans="1:12" x14ac:dyDescent="0.25">
      <c r="A2036" s="256" t="s">
        <v>2582</v>
      </c>
      <c r="B2036" s="256" t="s">
        <v>2583</v>
      </c>
      <c r="C2036" s="256" t="s">
        <v>2585</v>
      </c>
      <c r="D2036" s="256" t="s">
        <v>3204</v>
      </c>
      <c r="E2036" s="257" t="s">
        <v>2540</v>
      </c>
      <c r="F2036" s="256" t="s">
        <v>2540</v>
      </c>
      <c r="G2036" s="256">
        <v>100670</v>
      </c>
      <c r="H2036" s="256" t="s">
        <v>2876</v>
      </c>
      <c r="I2036" s="256" t="s">
        <v>14</v>
      </c>
      <c r="J2036" s="256" t="s">
        <v>2541</v>
      </c>
      <c r="K2036" s="257" t="s">
        <v>15215</v>
      </c>
      <c r="L2036" s="256" t="s">
        <v>2542</v>
      </c>
    </row>
    <row r="2037" spans="1:12" x14ac:dyDescent="0.25">
      <c r="A2037" s="256" t="s">
        <v>2582</v>
      </c>
      <c r="B2037" s="256" t="s">
        <v>2583</v>
      </c>
      <c r="C2037" s="256" t="s">
        <v>2585</v>
      </c>
      <c r="D2037" s="256" t="s">
        <v>3204</v>
      </c>
      <c r="E2037" s="257" t="s">
        <v>2540</v>
      </c>
      <c r="F2037" s="256" t="s">
        <v>2540</v>
      </c>
      <c r="G2037" s="256">
        <v>100671</v>
      </c>
      <c r="H2037" s="256" t="s">
        <v>2877</v>
      </c>
      <c r="I2037" s="256" t="s">
        <v>14</v>
      </c>
      <c r="J2037" s="256" t="s">
        <v>2541</v>
      </c>
      <c r="K2037" s="257" t="s">
        <v>15216</v>
      </c>
      <c r="L2037" s="256" t="s">
        <v>2542</v>
      </c>
    </row>
    <row r="2038" spans="1:12" x14ac:dyDescent="0.25">
      <c r="A2038" s="256" t="s">
        <v>2582</v>
      </c>
      <c r="B2038" s="256" t="s">
        <v>2583</v>
      </c>
      <c r="C2038" s="256" t="s">
        <v>2585</v>
      </c>
      <c r="D2038" s="256" t="s">
        <v>3204</v>
      </c>
      <c r="E2038" s="257" t="s">
        <v>2540</v>
      </c>
      <c r="F2038" s="256" t="s">
        <v>2540</v>
      </c>
      <c r="G2038" s="256">
        <v>100672</v>
      </c>
      <c r="H2038" s="256" t="s">
        <v>2878</v>
      </c>
      <c r="I2038" s="256" t="s">
        <v>14</v>
      </c>
      <c r="J2038" s="256" t="s">
        <v>2541</v>
      </c>
      <c r="K2038" s="257" t="s">
        <v>15217</v>
      </c>
      <c r="L2038" s="256" t="s">
        <v>2542</v>
      </c>
    </row>
    <row r="2039" spans="1:12" x14ac:dyDescent="0.25">
      <c r="A2039" s="256" t="s">
        <v>2582</v>
      </c>
      <c r="B2039" s="256" t="s">
        <v>2583</v>
      </c>
      <c r="C2039" s="256" t="s">
        <v>2586</v>
      </c>
      <c r="D2039" s="256" t="s">
        <v>3205</v>
      </c>
      <c r="E2039" s="257" t="s">
        <v>2540</v>
      </c>
      <c r="F2039" s="256" t="s">
        <v>2540</v>
      </c>
      <c r="G2039" s="256">
        <v>100701</v>
      </c>
      <c r="H2039" s="256" t="s">
        <v>2879</v>
      </c>
      <c r="I2039" s="256" t="s">
        <v>14</v>
      </c>
      <c r="J2039" s="256" t="s">
        <v>2545</v>
      </c>
      <c r="K2039" s="257" t="s">
        <v>15218</v>
      </c>
      <c r="L2039" s="256" t="s">
        <v>2542</v>
      </c>
    </row>
    <row r="2040" spans="1:12" x14ac:dyDescent="0.25">
      <c r="A2040" s="256" t="s">
        <v>2582</v>
      </c>
      <c r="B2040" s="256" t="s">
        <v>2583</v>
      </c>
      <c r="C2040" s="256" t="s">
        <v>2587</v>
      </c>
      <c r="D2040" s="256" t="s">
        <v>3206</v>
      </c>
      <c r="E2040" s="257" t="s">
        <v>2540</v>
      </c>
      <c r="F2040" s="256" t="s">
        <v>2540</v>
      </c>
      <c r="G2040" s="256">
        <v>94559</v>
      </c>
      <c r="H2040" s="256" t="s">
        <v>2880</v>
      </c>
      <c r="I2040" s="256" t="s">
        <v>14</v>
      </c>
      <c r="J2040" s="256" t="s">
        <v>2541</v>
      </c>
      <c r="K2040" s="257" t="s">
        <v>15219</v>
      </c>
      <c r="L2040" s="256" t="s">
        <v>2542</v>
      </c>
    </row>
    <row r="2041" spans="1:12" x14ac:dyDescent="0.25">
      <c r="A2041" s="256" t="s">
        <v>2582</v>
      </c>
      <c r="B2041" s="256" t="s">
        <v>2583</v>
      </c>
      <c r="C2041" s="256" t="s">
        <v>2587</v>
      </c>
      <c r="D2041" s="256" t="s">
        <v>3206</v>
      </c>
      <c r="E2041" s="257" t="s">
        <v>2540</v>
      </c>
      <c r="F2041" s="256" t="s">
        <v>2540</v>
      </c>
      <c r="G2041" s="256">
        <v>94562</v>
      </c>
      <c r="H2041" s="256" t="s">
        <v>2881</v>
      </c>
      <c r="I2041" s="256" t="s">
        <v>14</v>
      </c>
      <c r="J2041" s="256" t="s">
        <v>2541</v>
      </c>
      <c r="K2041" s="257" t="s">
        <v>15220</v>
      </c>
      <c r="L2041" s="256" t="s">
        <v>2542</v>
      </c>
    </row>
    <row r="2042" spans="1:12" x14ac:dyDescent="0.25">
      <c r="A2042" s="256" t="s">
        <v>2582</v>
      </c>
      <c r="B2042" s="256" t="s">
        <v>2583</v>
      </c>
      <c r="C2042" s="256" t="s">
        <v>2587</v>
      </c>
      <c r="D2042" s="256" t="s">
        <v>3206</v>
      </c>
      <c r="E2042" s="257" t="s">
        <v>2540</v>
      </c>
      <c r="F2042" s="256" t="s">
        <v>2540</v>
      </c>
      <c r="G2042" s="256">
        <v>94587</v>
      </c>
      <c r="H2042" s="256" t="s">
        <v>2882</v>
      </c>
      <c r="I2042" s="256" t="s">
        <v>7</v>
      </c>
      <c r="J2042" s="256" t="s">
        <v>2545</v>
      </c>
      <c r="K2042" s="257" t="s">
        <v>13785</v>
      </c>
      <c r="L2042" s="256" t="s">
        <v>2542</v>
      </c>
    </row>
    <row r="2043" spans="1:12" x14ac:dyDescent="0.25">
      <c r="A2043" s="256" t="s">
        <v>2582</v>
      </c>
      <c r="B2043" s="256" t="s">
        <v>2583</v>
      </c>
      <c r="C2043" s="256" t="s">
        <v>2587</v>
      </c>
      <c r="D2043" s="256" t="s">
        <v>3206</v>
      </c>
      <c r="E2043" s="257" t="s">
        <v>2540</v>
      </c>
      <c r="F2043" s="256" t="s">
        <v>2540</v>
      </c>
      <c r="G2043" s="256">
        <v>94588</v>
      </c>
      <c r="H2043" s="256" t="s">
        <v>2883</v>
      </c>
      <c r="I2043" s="256" t="s">
        <v>7</v>
      </c>
      <c r="J2043" s="256" t="s">
        <v>2545</v>
      </c>
      <c r="K2043" s="257" t="s">
        <v>15221</v>
      </c>
      <c r="L2043" s="256" t="s">
        <v>2542</v>
      </c>
    </row>
    <row r="2044" spans="1:12" x14ac:dyDescent="0.25">
      <c r="A2044" s="256" t="s">
        <v>2582</v>
      </c>
      <c r="B2044" s="256" t="s">
        <v>2583</v>
      </c>
      <c r="C2044" s="256" t="s">
        <v>2588</v>
      </c>
      <c r="D2044" s="256" t="s">
        <v>3207</v>
      </c>
      <c r="E2044" s="257" t="s">
        <v>2540</v>
      </c>
      <c r="F2044" s="256" t="s">
        <v>2540</v>
      </c>
      <c r="G2044" s="256">
        <v>99837</v>
      </c>
      <c r="H2044" s="256" t="s">
        <v>5798</v>
      </c>
      <c r="I2044" s="256" t="s">
        <v>7</v>
      </c>
      <c r="J2044" s="256" t="s">
        <v>2541</v>
      </c>
      <c r="K2044" s="257" t="s">
        <v>15222</v>
      </c>
      <c r="L2044" s="256" t="s">
        <v>2542</v>
      </c>
    </row>
    <row r="2045" spans="1:12" x14ac:dyDescent="0.25">
      <c r="A2045" s="256" t="s">
        <v>2582</v>
      </c>
      <c r="B2045" s="256" t="s">
        <v>2583</v>
      </c>
      <c r="C2045" s="256" t="s">
        <v>2588</v>
      </c>
      <c r="D2045" s="256" t="s">
        <v>3207</v>
      </c>
      <c r="E2045" s="257" t="s">
        <v>2540</v>
      </c>
      <c r="F2045" s="256" t="s">
        <v>2540</v>
      </c>
      <c r="G2045" s="256">
        <v>99839</v>
      </c>
      <c r="H2045" s="256" t="s">
        <v>5799</v>
      </c>
      <c r="I2045" s="256" t="s">
        <v>7</v>
      </c>
      <c r="J2045" s="256" t="s">
        <v>2541</v>
      </c>
      <c r="K2045" s="257" t="s">
        <v>15223</v>
      </c>
      <c r="L2045" s="256" t="s">
        <v>2542</v>
      </c>
    </row>
    <row r="2046" spans="1:12" x14ac:dyDescent="0.25">
      <c r="A2046" s="256" t="s">
        <v>2582</v>
      </c>
      <c r="B2046" s="256" t="s">
        <v>2583</v>
      </c>
      <c r="C2046" s="256" t="s">
        <v>2588</v>
      </c>
      <c r="D2046" s="256" t="s">
        <v>3207</v>
      </c>
      <c r="E2046" s="257" t="s">
        <v>2540</v>
      </c>
      <c r="F2046" s="256" t="s">
        <v>2540</v>
      </c>
      <c r="G2046" s="256">
        <v>99841</v>
      </c>
      <c r="H2046" s="256" t="s">
        <v>5800</v>
      </c>
      <c r="I2046" s="256" t="s">
        <v>7</v>
      </c>
      <c r="J2046" s="256" t="s">
        <v>2541</v>
      </c>
      <c r="K2046" s="257" t="s">
        <v>15224</v>
      </c>
      <c r="L2046" s="256" t="s">
        <v>2542</v>
      </c>
    </row>
    <row r="2047" spans="1:12" x14ac:dyDescent="0.25">
      <c r="A2047" s="256" t="s">
        <v>2582</v>
      </c>
      <c r="B2047" s="256" t="s">
        <v>2583</v>
      </c>
      <c r="C2047" s="256" t="s">
        <v>2588</v>
      </c>
      <c r="D2047" s="256" t="s">
        <v>3207</v>
      </c>
      <c r="E2047" s="257" t="s">
        <v>2540</v>
      </c>
      <c r="F2047" s="256" t="s">
        <v>2540</v>
      </c>
      <c r="G2047" s="256">
        <v>99855</v>
      </c>
      <c r="H2047" s="256" t="s">
        <v>5801</v>
      </c>
      <c r="I2047" s="256" t="s">
        <v>7</v>
      </c>
      <c r="J2047" s="256" t="s">
        <v>2541</v>
      </c>
      <c r="K2047" s="257" t="s">
        <v>15225</v>
      </c>
      <c r="L2047" s="256" t="s">
        <v>2542</v>
      </c>
    </row>
    <row r="2048" spans="1:12" x14ac:dyDescent="0.25">
      <c r="A2048" s="256" t="s">
        <v>2582</v>
      </c>
      <c r="B2048" s="256" t="s">
        <v>2583</v>
      </c>
      <c r="C2048" s="256" t="s">
        <v>2588</v>
      </c>
      <c r="D2048" s="256" t="s">
        <v>3207</v>
      </c>
      <c r="E2048" s="257" t="s">
        <v>2540</v>
      </c>
      <c r="F2048" s="256" t="s">
        <v>2540</v>
      </c>
      <c r="G2048" s="256">
        <v>99857</v>
      </c>
      <c r="H2048" s="256" t="s">
        <v>5802</v>
      </c>
      <c r="I2048" s="256" t="s">
        <v>7</v>
      </c>
      <c r="J2048" s="256" t="s">
        <v>2541</v>
      </c>
      <c r="K2048" s="257" t="s">
        <v>15226</v>
      </c>
      <c r="L2048" s="256" t="s">
        <v>2542</v>
      </c>
    </row>
    <row r="2049" spans="1:12" x14ac:dyDescent="0.25">
      <c r="A2049" s="256" t="s">
        <v>2582</v>
      </c>
      <c r="B2049" s="256" t="s">
        <v>2583</v>
      </c>
      <c r="C2049" s="256" t="s">
        <v>2588</v>
      </c>
      <c r="D2049" s="256" t="s">
        <v>3207</v>
      </c>
      <c r="E2049" s="257" t="s">
        <v>2540</v>
      </c>
      <c r="F2049" s="256" t="s">
        <v>2540</v>
      </c>
      <c r="G2049" s="256">
        <v>99861</v>
      </c>
      <c r="H2049" s="256" t="s">
        <v>1292</v>
      </c>
      <c r="I2049" s="256" t="s">
        <v>14</v>
      </c>
      <c r="J2049" s="256" t="s">
        <v>2545</v>
      </c>
      <c r="K2049" s="257" t="s">
        <v>15227</v>
      </c>
      <c r="L2049" s="256" t="s">
        <v>2542</v>
      </c>
    </row>
    <row r="2050" spans="1:12" x14ac:dyDescent="0.25">
      <c r="A2050" s="256" t="s">
        <v>2582</v>
      </c>
      <c r="B2050" s="256" t="s">
        <v>2583</v>
      </c>
      <c r="C2050" s="256" t="s">
        <v>2588</v>
      </c>
      <c r="D2050" s="256" t="s">
        <v>3207</v>
      </c>
      <c r="E2050" s="257" t="s">
        <v>2540</v>
      </c>
      <c r="F2050" s="256" t="s">
        <v>2540</v>
      </c>
      <c r="G2050" s="256">
        <v>99862</v>
      </c>
      <c r="H2050" s="256" t="s">
        <v>1293</v>
      </c>
      <c r="I2050" s="256" t="s">
        <v>14</v>
      </c>
      <c r="J2050" s="256" t="s">
        <v>2541</v>
      </c>
      <c r="K2050" s="257" t="s">
        <v>15228</v>
      </c>
      <c r="L2050" s="256" t="s">
        <v>2542</v>
      </c>
    </row>
    <row r="2051" spans="1:12" x14ac:dyDescent="0.25">
      <c r="A2051" s="256" t="s">
        <v>2582</v>
      </c>
      <c r="B2051" s="256" t="s">
        <v>2583</v>
      </c>
      <c r="C2051" s="256" t="s">
        <v>2589</v>
      </c>
      <c r="D2051" s="256" t="s">
        <v>3208</v>
      </c>
      <c r="E2051" s="257" t="s">
        <v>2540</v>
      </c>
      <c r="F2051" s="256" t="s">
        <v>2540</v>
      </c>
      <c r="G2051" s="256">
        <v>90838</v>
      </c>
      <c r="H2051" s="256" t="s">
        <v>2884</v>
      </c>
      <c r="I2051" s="256" t="s">
        <v>12</v>
      </c>
      <c r="J2051" s="256" t="s">
        <v>2545</v>
      </c>
      <c r="K2051" s="257" t="s">
        <v>15229</v>
      </c>
      <c r="L2051" s="256" t="s">
        <v>2542</v>
      </c>
    </row>
    <row r="2052" spans="1:12" x14ac:dyDescent="0.25">
      <c r="A2052" s="256" t="s">
        <v>2582</v>
      </c>
      <c r="B2052" s="256" t="s">
        <v>2583</v>
      </c>
      <c r="C2052" s="256" t="s">
        <v>2589</v>
      </c>
      <c r="D2052" s="256" t="s">
        <v>3208</v>
      </c>
      <c r="E2052" s="257" t="s">
        <v>2540</v>
      </c>
      <c r="F2052" s="256" t="s">
        <v>2540</v>
      </c>
      <c r="G2052" s="256">
        <v>91338</v>
      </c>
      <c r="H2052" s="256" t="s">
        <v>2885</v>
      </c>
      <c r="I2052" s="256" t="s">
        <v>14</v>
      </c>
      <c r="J2052" s="256" t="s">
        <v>2545</v>
      </c>
      <c r="K2052" s="257" t="s">
        <v>15230</v>
      </c>
      <c r="L2052" s="256" t="s">
        <v>2542</v>
      </c>
    </row>
    <row r="2053" spans="1:12" x14ac:dyDescent="0.25">
      <c r="A2053" s="256" t="s">
        <v>2582</v>
      </c>
      <c r="B2053" s="256" t="s">
        <v>2583</v>
      </c>
      <c r="C2053" s="256" t="s">
        <v>2589</v>
      </c>
      <c r="D2053" s="256" t="s">
        <v>3208</v>
      </c>
      <c r="E2053" s="257" t="s">
        <v>2540</v>
      </c>
      <c r="F2053" s="256" t="s">
        <v>2540</v>
      </c>
      <c r="G2053" s="256">
        <v>91341</v>
      </c>
      <c r="H2053" s="256" t="s">
        <v>2886</v>
      </c>
      <c r="I2053" s="256" t="s">
        <v>14</v>
      </c>
      <c r="J2053" s="256" t="s">
        <v>2545</v>
      </c>
      <c r="K2053" s="257" t="s">
        <v>15231</v>
      </c>
      <c r="L2053" s="256" t="s">
        <v>2542</v>
      </c>
    </row>
    <row r="2054" spans="1:12" x14ac:dyDescent="0.25">
      <c r="A2054" s="256" t="s">
        <v>2582</v>
      </c>
      <c r="B2054" s="256" t="s">
        <v>2583</v>
      </c>
      <c r="C2054" s="256" t="s">
        <v>2589</v>
      </c>
      <c r="D2054" s="256" t="s">
        <v>3208</v>
      </c>
      <c r="E2054" s="257" t="s">
        <v>2540</v>
      </c>
      <c r="F2054" s="256" t="s">
        <v>2540</v>
      </c>
      <c r="G2054" s="256">
        <v>94805</v>
      </c>
      <c r="H2054" s="256" t="s">
        <v>2887</v>
      </c>
      <c r="I2054" s="256" t="s">
        <v>12</v>
      </c>
      <c r="J2054" s="256" t="s">
        <v>2545</v>
      </c>
      <c r="K2054" s="257" t="s">
        <v>15232</v>
      </c>
      <c r="L2054" s="256" t="s">
        <v>2542</v>
      </c>
    </row>
    <row r="2055" spans="1:12" x14ac:dyDescent="0.25">
      <c r="A2055" s="256" t="s">
        <v>2582</v>
      </c>
      <c r="B2055" s="256" t="s">
        <v>2583</v>
      </c>
      <c r="C2055" s="256" t="s">
        <v>2589</v>
      </c>
      <c r="D2055" s="256" t="s">
        <v>3208</v>
      </c>
      <c r="E2055" s="257" t="s">
        <v>2540</v>
      </c>
      <c r="F2055" s="256" t="s">
        <v>2540</v>
      </c>
      <c r="G2055" s="256">
        <v>94806</v>
      </c>
      <c r="H2055" s="256" t="s">
        <v>2888</v>
      </c>
      <c r="I2055" s="256" t="s">
        <v>12</v>
      </c>
      <c r="J2055" s="256" t="s">
        <v>2545</v>
      </c>
      <c r="K2055" s="257" t="s">
        <v>15233</v>
      </c>
      <c r="L2055" s="256" t="s">
        <v>2542</v>
      </c>
    </row>
    <row r="2056" spans="1:12" x14ac:dyDescent="0.25">
      <c r="A2056" s="256" t="s">
        <v>2582</v>
      </c>
      <c r="B2056" s="256" t="s">
        <v>2583</v>
      </c>
      <c r="C2056" s="256" t="s">
        <v>2589</v>
      </c>
      <c r="D2056" s="256" t="s">
        <v>3208</v>
      </c>
      <c r="E2056" s="257" t="s">
        <v>2540</v>
      </c>
      <c r="F2056" s="256" t="s">
        <v>2540</v>
      </c>
      <c r="G2056" s="256">
        <v>94807</v>
      </c>
      <c r="H2056" s="256" t="s">
        <v>2889</v>
      </c>
      <c r="I2056" s="256" t="s">
        <v>12</v>
      </c>
      <c r="J2056" s="256" t="s">
        <v>2545</v>
      </c>
      <c r="K2056" s="257" t="s">
        <v>15234</v>
      </c>
      <c r="L2056" s="256" t="s">
        <v>2542</v>
      </c>
    </row>
    <row r="2057" spans="1:12" x14ac:dyDescent="0.25">
      <c r="A2057" s="256" t="s">
        <v>2582</v>
      </c>
      <c r="B2057" s="256" t="s">
        <v>2583</v>
      </c>
      <c r="C2057" s="256" t="s">
        <v>2589</v>
      </c>
      <c r="D2057" s="256" t="s">
        <v>3208</v>
      </c>
      <c r="E2057" s="257" t="s">
        <v>2540</v>
      </c>
      <c r="F2057" s="256" t="s">
        <v>2540</v>
      </c>
      <c r="G2057" s="256">
        <v>100702</v>
      </c>
      <c r="H2057" s="256" t="s">
        <v>2890</v>
      </c>
      <c r="I2057" s="256" t="s">
        <v>14</v>
      </c>
      <c r="J2057" s="256" t="s">
        <v>2545</v>
      </c>
      <c r="K2057" s="257" t="s">
        <v>15235</v>
      </c>
      <c r="L2057" s="256" t="s">
        <v>2542</v>
      </c>
    </row>
    <row r="2058" spans="1:12" x14ac:dyDescent="0.25">
      <c r="A2058" s="256" t="s">
        <v>2582</v>
      </c>
      <c r="B2058" s="256" t="s">
        <v>2583</v>
      </c>
      <c r="C2058" s="256" t="s">
        <v>2590</v>
      </c>
      <c r="D2058" s="256" t="s">
        <v>3209</v>
      </c>
      <c r="E2058" s="257" t="s">
        <v>2540</v>
      </c>
      <c r="F2058" s="256" t="s">
        <v>2540</v>
      </c>
      <c r="G2058" s="256">
        <v>102188</v>
      </c>
      <c r="H2058" s="256" t="s">
        <v>4883</v>
      </c>
      <c r="I2058" s="256" t="s">
        <v>12</v>
      </c>
      <c r="J2058" s="256" t="s">
        <v>2545</v>
      </c>
      <c r="K2058" s="257" t="s">
        <v>15236</v>
      </c>
      <c r="L2058" s="256" t="s">
        <v>2542</v>
      </c>
    </row>
    <row r="2059" spans="1:12" x14ac:dyDescent="0.25">
      <c r="A2059" s="256" t="s">
        <v>2582</v>
      </c>
      <c r="B2059" s="256" t="s">
        <v>2583</v>
      </c>
      <c r="C2059" s="256" t="s">
        <v>2590</v>
      </c>
      <c r="D2059" s="256" t="s">
        <v>3209</v>
      </c>
      <c r="E2059" s="257" t="s">
        <v>2540</v>
      </c>
      <c r="F2059" s="256" t="s">
        <v>2540</v>
      </c>
      <c r="G2059" s="256">
        <v>102189</v>
      </c>
      <c r="H2059" s="256" t="s">
        <v>4884</v>
      </c>
      <c r="I2059" s="256" t="s">
        <v>12</v>
      </c>
      <c r="J2059" s="256" t="s">
        <v>2545</v>
      </c>
      <c r="K2059" s="257" t="s">
        <v>15237</v>
      </c>
      <c r="L2059" s="256" t="s">
        <v>2542</v>
      </c>
    </row>
    <row r="2060" spans="1:12" x14ac:dyDescent="0.25">
      <c r="A2060" s="256" t="s">
        <v>2582</v>
      </c>
      <c r="B2060" s="256" t="s">
        <v>2583</v>
      </c>
      <c r="C2060" s="256" t="s">
        <v>2591</v>
      </c>
      <c r="D2060" s="256" t="s">
        <v>3210</v>
      </c>
      <c r="E2060" s="257" t="s">
        <v>2540</v>
      </c>
      <c r="F2060" s="256" t="s">
        <v>2540</v>
      </c>
      <c r="G2060" s="256">
        <v>100703</v>
      </c>
      <c r="H2060" s="256" t="s">
        <v>2891</v>
      </c>
      <c r="I2060" s="256" t="s">
        <v>12</v>
      </c>
      <c r="J2060" s="256" t="s">
        <v>2545</v>
      </c>
      <c r="K2060" s="257" t="s">
        <v>15238</v>
      </c>
      <c r="L2060" s="256" t="s">
        <v>2542</v>
      </c>
    </row>
    <row r="2061" spans="1:12" x14ac:dyDescent="0.25">
      <c r="A2061" s="256" t="s">
        <v>2582</v>
      </c>
      <c r="B2061" s="256" t="s">
        <v>2583</v>
      </c>
      <c r="C2061" s="256" t="s">
        <v>2591</v>
      </c>
      <c r="D2061" s="256" t="s">
        <v>3210</v>
      </c>
      <c r="E2061" s="257" t="s">
        <v>2540</v>
      </c>
      <c r="F2061" s="256" t="s">
        <v>2540</v>
      </c>
      <c r="G2061" s="256">
        <v>100704</v>
      </c>
      <c r="H2061" s="256" t="s">
        <v>2892</v>
      </c>
      <c r="I2061" s="256" t="s">
        <v>12</v>
      </c>
      <c r="J2061" s="256" t="s">
        <v>2545</v>
      </c>
      <c r="K2061" s="257" t="s">
        <v>15239</v>
      </c>
      <c r="L2061" s="256" t="s">
        <v>2542</v>
      </c>
    </row>
    <row r="2062" spans="1:12" x14ac:dyDescent="0.25">
      <c r="A2062" s="256" t="s">
        <v>2582</v>
      </c>
      <c r="B2062" s="256" t="s">
        <v>2583</v>
      </c>
      <c r="C2062" s="256" t="s">
        <v>2591</v>
      </c>
      <c r="D2062" s="256" t="s">
        <v>3210</v>
      </c>
      <c r="E2062" s="257" t="s">
        <v>2540</v>
      </c>
      <c r="F2062" s="256" t="s">
        <v>2540</v>
      </c>
      <c r="G2062" s="256">
        <v>100705</v>
      </c>
      <c r="H2062" s="256" t="s">
        <v>2893</v>
      </c>
      <c r="I2062" s="256" t="s">
        <v>12</v>
      </c>
      <c r="J2062" s="256" t="s">
        <v>2545</v>
      </c>
      <c r="K2062" s="257" t="s">
        <v>15240</v>
      </c>
      <c r="L2062" s="256" t="s">
        <v>2542</v>
      </c>
    </row>
    <row r="2063" spans="1:12" x14ac:dyDescent="0.25">
      <c r="A2063" s="256" t="s">
        <v>2582</v>
      </c>
      <c r="B2063" s="256" t="s">
        <v>2583</v>
      </c>
      <c r="C2063" s="256" t="s">
        <v>2591</v>
      </c>
      <c r="D2063" s="256" t="s">
        <v>3210</v>
      </c>
      <c r="E2063" s="257" t="s">
        <v>2540</v>
      </c>
      <c r="F2063" s="256" t="s">
        <v>2540</v>
      </c>
      <c r="G2063" s="256">
        <v>100706</v>
      </c>
      <c r="H2063" s="256" t="s">
        <v>2894</v>
      </c>
      <c r="I2063" s="256" t="s">
        <v>12</v>
      </c>
      <c r="J2063" s="256" t="s">
        <v>2545</v>
      </c>
      <c r="K2063" s="257" t="s">
        <v>15241</v>
      </c>
      <c r="L2063" s="256" t="s">
        <v>2542</v>
      </c>
    </row>
    <row r="2064" spans="1:12" x14ac:dyDescent="0.25">
      <c r="A2064" s="256" t="s">
        <v>2582</v>
      </c>
      <c r="B2064" s="256" t="s">
        <v>2583</v>
      </c>
      <c r="C2064" s="256" t="s">
        <v>2591</v>
      </c>
      <c r="D2064" s="256" t="s">
        <v>3210</v>
      </c>
      <c r="E2064" s="257" t="s">
        <v>2540</v>
      </c>
      <c r="F2064" s="256" t="s">
        <v>2540</v>
      </c>
      <c r="G2064" s="256">
        <v>100707</v>
      </c>
      <c r="H2064" s="256" t="s">
        <v>2895</v>
      </c>
      <c r="I2064" s="256" t="s">
        <v>12</v>
      </c>
      <c r="J2064" s="256" t="s">
        <v>2545</v>
      </c>
      <c r="K2064" s="257" t="s">
        <v>15242</v>
      </c>
      <c r="L2064" s="256" t="s">
        <v>2542</v>
      </c>
    </row>
    <row r="2065" spans="1:12" x14ac:dyDescent="0.25">
      <c r="A2065" s="256" t="s">
        <v>2582</v>
      </c>
      <c r="B2065" s="256" t="s">
        <v>2583</v>
      </c>
      <c r="C2065" s="256" t="s">
        <v>2591</v>
      </c>
      <c r="D2065" s="256" t="s">
        <v>3210</v>
      </c>
      <c r="E2065" s="257" t="s">
        <v>2540</v>
      </c>
      <c r="F2065" s="256" t="s">
        <v>2540</v>
      </c>
      <c r="G2065" s="256">
        <v>100708</v>
      </c>
      <c r="H2065" s="256" t="s">
        <v>2896</v>
      </c>
      <c r="I2065" s="256" t="s">
        <v>12</v>
      </c>
      <c r="J2065" s="256" t="s">
        <v>2545</v>
      </c>
      <c r="K2065" s="257" t="s">
        <v>15243</v>
      </c>
      <c r="L2065" s="256" t="s">
        <v>2542</v>
      </c>
    </row>
    <row r="2066" spans="1:12" x14ac:dyDescent="0.25">
      <c r="A2066" s="256" t="s">
        <v>2582</v>
      </c>
      <c r="B2066" s="256" t="s">
        <v>2583</v>
      </c>
      <c r="C2066" s="256" t="s">
        <v>2591</v>
      </c>
      <c r="D2066" s="256" t="s">
        <v>3210</v>
      </c>
      <c r="E2066" s="257" t="s">
        <v>2540</v>
      </c>
      <c r="F2066" s="256" t="s">
        <v>2540</v>
      </c>
      <c r="G2066" s="256">
        <v>100709</v>
      </c>
      <c r="H2066" s="256" t="s">
        <v>2897</v>
      </c>
      <c r="I2066" s="256" t="s">
        <v>12</v>
      </c>
      <c r="J2066" s="256" t="s">
        <v>2545</v>
      </c>
      <c r="K2066" s="257" t="s">
        <v>13419</v>
      </c>
      <c r="L2066" s="256" t="s">
        <v>2542</v>
      </c>
    </row>
    <row r="2067" spans="1:12" x14ac:dyDescent="0.25">
      <c r="A2067" s="256" t="s">
        <v>2582</v>
      </c>
      <c r="B2067" s="256" t="s">
        <v>2583</v>
      </c>
      <c r="C2067" s="256" t="s">
        <v>2591</v>
      </c>
      <c r="D2067" s="256" t="s">
        <v>3210</v>
      </c>
      <c r="E2067" s="257" t="s">
        <v>2540</v>
      </c>
      <c r="F2067" s="256" t="s">
        <v>2540</v>
      </c>
      <c r="G2067" s="256">
        <v>100710</v>
      </c>
      <c r="H2067" s="256" t="s">
        <v>2898</v>
      </c>
      <c r="I2067" s="256" t="s">
        <v>12</v>
      </c>
      <c r="J2067" s="256" t="s">
        <v>2545</v>
      </c>
      <c r="K2067" s="257" t="s">
        <v>15244</v>
      </c>
      <c r="L2067" s="256" t="s">
        <v>2542</v>
      </c>
    </row>
    <row r="2068" spans="1:12" x14ac:dyDescent="0.25">
      <c r="A2068" s="256" t="s">
        <v>2582</v>
      </c>
      <c r="B2068" s="256" t="s">
        <v>2583</v>
      </c>
      <c r="C2068" s="256" t="s">
        <v>2592</v>
      </c>
      <c r="D2068" s="256" t="s">
        <v>3211</v>
      </c>
      <c r="E2068" s="257" t="s">
        <v>2540</v>
      </c>
      <c r="F2068" s="256" t="s">
        <v>2540</v>
      </c>
      <c r="G2068" s="256">
        <v>102151</v>
      </c>
      <c r="H2068" s="256" t="s">
        <v>4885</v>
      </c>
      <c r="I2068" s="256" t="s">
        <v>14</v>
      </c>
      <c r="J2068" s="256" t="s">
        <v>2545</v>
      </c>
      <c r="K2068" s="257" t="s">
        <v>15245</v>
      </c>
      <c r="L2068" s="256" t="s">
        <v>2542</v>
      </c>
    </row>
    <row r="2069" spans="1:12" x14ac:dyDescent="0.25">
      <c r="A2069" s="256" t="s">
        <v>2582</v>
      </c>
      <c r="B2069" s="256" t="s">
        <v>2583</v>
      </c>
      <c r="C2069" s="256" t="s">
        <v>2592</v>
      </c>
      <c r="D2069" s="256" t="s">
        <v>3211</v>
      </c>
      <c r="E2069" s="257" t="s">
        <v>2540</v>
      </c>
      <c r="F2069" s="256" t="s">
        <v>2540</v>
      </c>
      <c r="G2069" s="256">
        <v>102152</v>
      </c>
      <c r="H2069" s="256" t="s">
        <v>4886</v>
      </c>
      <c r="I2069" s="256" t="s">
        <v>14</v>
      </c>
      <c r="J2069" s="256" t="s">
        <v>2545</v>
      </c>
      <c r="K2069" s="257" t="s">
        <v>15246</v>
      </c>
      <c r="L2069" s="256" t="s">
        <v>2542</v>
      </c>
    </row>
    <row r="2070" spans="1:12" x14ac:dyDescent="0.25">
      <c r="A2070" s="256" t="s">
        <v>2582</v>
      </c>
      <c r="B2070" s="256" t="s">
        <v>2583</v>
      </c>
      <c r="C2070" s="256" t="s">
        <v>2592</v>
      </c>
      <c r="D2070" s="256" t="s">
        <v>3211</v>
      </c>
      <c r="E2070" s="257" t="s">
        <v>2540</v>
      </c>
      <c r="F2070" s="256" t="s">
        <v>2540</v>
      </c>
      <c r="G2070" s="256">
        <v>102153</v>
      </c>
      <c r="H2070" s="256" t="s">
        <v>4887</v>
      </c>
      <c r="I2070" s="256" t="s">
        <v>14</v>
      </c>
      <c r="J2070" s="256" t="s">
        <v>2545</v>
      </c>
      <c r="K2070" s="257" t="s">
        <v>15247</v>
      </c>
      <c r="L2070" s="256" t="s">
        <v>2542</v>
      </c>
    </row>
    <row r="2071" spans="1:12" x14ac:dyDescent="0.25">
      <c r="A2071" s="256" t="s">
        <v>2582</v>
      </c>
      <c r="B2071" s="256" t="s">
        <v>2583</v>
      </c>
      <c r="C2071" s="256" t="s">
        <v>2592</v>
      </c>
      <c r="D2071" s="256" t="s">
        <v>3211</v>
      </c>
      <c r="E2071" s="257" t="s">
        <v>2540</v>
      </c>
      <c r="F2071" s="256" t="s">
        <v>2540</v>
      </c>
      <c r="G2071" s="256">
        <v>102154</v>
      </c>
      <c r="H2071" s="256" t="s">
        <v>4888</v>
      </c>
      <c r="I2071" s="256" t="s">
        <v>14</v>
      </c>
      <c r="J2071" s="256" t="s">
        <v>2545</v>
      </c>
      <c r="K2071" s="257" t="s">
        <v>15248</v>
      </c>
      <c r="L2071" s="256" t="s">
        <v>2542</v>
      </c>
    </row>
    <row r="2072" spans="1:12" x14ac:dyDescent="0.25">
      <c r="A2072" s="256" t="s">
        <v>2582</v>
      </c>
      <c r="B2072" s="256" t="s">
        <v>2583</v>
      </c>
      <c r="C2072" s="256" t="s">
        <v>2592</v>
      </c>
      <c r="D2072" s="256" t="s">
        <v>3211</v>
      </c>
      <c r="E2072" s="257" t="s">
        <v>2540</v>
      </c>
      <c r="F2072" s="256" t="s">
        <v>2540</v>
      </c>
      <c r="G2072" s="256">
        <v>102155</v>
      </c>
      <c r="H2072" s="256" t="s">
        <v>4889</v>
      </c>
      <c r="I2072" s="256" t="s">
        <v>14</v>
      </c>
      <c r="J2072" s="256" t="s">
        <v>2545</v>
      </c>
      <c r="K2072" s="257" t="s">
        <v>15249</v>
      </c>
      <c r="L2072" s="256" t="s">
        <v>2542</v>
      </c>
    </row>
    <row r="2073" spans="1:12" x14ac:dyDescent="0.25">
      <c r="A2073" s="256" t="s">
        <v>2582</v>
      </c>
      <c r="B2073" s="256" t="s">
        <v>2583</v>
      </c>
      <c r="C2073" s="256" t="s">
        <v>2592</v>
      </c>
      <c r="D2073" s="256" t="s">
        <v>3211</v>
      </c>
      <c r="E2073" s="257" t="s">
        <v>2540</v>
      </c>
      <c r="F2073" s="256" t="s">
        <v>2540</v>
      </c>
      <c r="G2073" s="256">
        <v>102156</v>
      </c>
      <c r="H2073" s="256" t="s">
        <v>4890</v>
      </c>
      <c r="I2073" s="256" t="s">
        <v>14</v>
      </c>
      <c r="J2073" s="256" t="s">
        <v>2545</v>
      </c>
      <c r="K2073" s="257" t="s">
        <v>15250</v>
      </c>
      <c r="L2073" s="256" t="s">
        <v>2542</v>
      </c>
    </row>
    <row r="2074" spans="1:12" x14ac:dyDescent="0.25">
      <c r="A2074" s="256" t="s">
        <v>2582</v>
      </c>
      <c r="B2074" s="256" t="s">
        <v>2583</v>
      </c>
      <c r="C2074" s="256" t="s">
        <v>2592</v>
      </c>
      <c r="D2074" s="256" t="s">
        <v>3211</v>
      </c>
      <c r="E2074" s="257" t="s">
        <v>2540</v>
      </c>
      <c r="F2074" s="256" t="s">
        <v>2540</v>
      </c>
      <c r="G2074" s="256">
        <v>102157</v>
      </c>
      <c r="H2074" s="256" t="s">
        <v>4891</v>
      </c>
      <c r="I2074" s="256" t="s">
        <v>14</v>
      </c>
      <c r="J2074" s="256" t="s">
        <v>2545</v>
      </c>
      <c r="K2074" s="257" t="s">
        <v>15251</v>
      </c>
      <c r="L2074" s="256" t="s">
        <v>2542</v>
      </c>
    </row>
    <row r="2075" spans="1:12" x14ac:dyDescent="0.25">
      <c r="A2075" s="256" t="s">
        <v>2582</v>
      </c>
      <c r="B2075" s="256" t="s">
        <v>2583</v>
      </c>
      <c r="C2075" s="256" t="s">
        <v>2592</v>
      </c>
      <c r="D2075" s="256" t="s">
        <v>3211</v>
      </c>
      <c r="E2075" s="257" t="s">
        <v>2540</v>
      </c>
      <c r="F2075" s="256" t="s">
        <v>2540</v>
      </c>
      <c r="G2075" s="256">
        <v>102158</v>
      </c>
      <c r="H2075" s="256" t="s">
        <v>4892</v>
      </c>
      <c r="I2075" s="256" t="s">
        <v>14</v>
      </c>
      <c r="J2075" s="256" t="s">
        <v>2545</v>
      </c>
      <c r="K2075" s="257" t="s">
        <v>13777</v>
      </c>
      <c r="L2075" s="256" t="s">
        <v>2542</v>
      </c>
    </row>
    <row r="2076" spans="1:12" x14ac:dyDescent="0.25">
      <c r="A2076" s="256" t="s">
        <v>2582</v>
      </c>
      <c r="B2076" s="256" t="s">
        <v>2583</v>
      </c>
      <c r="C2076" s="256" t="s">
        <v>2592</v>
      </c>
      <c r="D2076" s="256" t="s">
        <v>3211</v>
      </c>
      <c r="E2076" s="257" t="s">
        <v>2540</v>
      </c>
      <c r="F2076" s="256" t="s">
        <v>2540</v>
      </c>
      <c r="G2076" s="256">
        <v>102159</v>
      </c>
      <c r="H2076" s="256" t="s">
        <v>4893</v>
      </c>
      <c r="I2076" s="256" t="s">
        <v>14</v>
      </c>
      <c r="J2076" s="256" t="s">
        <v>2545</v>
      </c>
      <c r="K2076" s="257" t="s">
        <v>15252</v>
      </c>
      <c r="L2076" s="256" t="s">
        <v>2542</v>
      </c>
    </row>
    <row r="2077" spans="1:12" x14ac:dyDescent="0.25">
      <c r="A2077" s="256" t="s">
        <v>2582</v>
      </c>
      <c r="B2077" s="256" t="s">
        <v>2583</v>
      </c>
      <c r="C2077" s="256" t="s">
        <v>2592</v>
      </c>
      <c r="D2077" s="256" t="s">
        <v>3211</v>
      </c>
      <c r="E2077" s="257" t="s">
        <v>2540</v>
      </c>
      <c r="F2077" s="256" t="s">
        <v>2540</v>
      </c>
      <c r="G2077" s="256">
        <v>102160</v>
      </c>
      <c r="H2077" s="256" t="s">
        <v>4894</v>
      </c>
      <c r="I2077" s="256" t="s">
        <v>14</v>
      </c>
      <c r="J2077" s="256" t="s">
        <v>2545</v>
      </c>
      <c r="K2077" s="257" t="s">
        <v>15253</v>
      </c>
      <c r="L2077" s="256" t="s">
        <v>2542</v>
      </c>
    </row>
    <row r="2078" spans="1:12" x14ac:dyDescent="0.25">
      <c r="A2078" s="256" t="s">
        <v>2582</v>
      </c>
      <c r="B2078" s="256" t="s">
        <v>2583</v>
      </c>
      <c r="C2078" s="256" t="s">
        <v>2592</v>
      </c>
      <c r="D2078" s="256" t="s">
        <v>3211</v>
      </c>
      <c r="E2078" s="257" t="s">
        <v>2540</v>
      </c>
      <c r="F2078" s="256" t="s">
        <v>2540</v>
      </c>
      <c r="G2078" s="256">
        <v>102161</v>
      </c>
      <c r="H2078" s="256" t="s">
        <v>5803</v>
      </c>
      <c r="I2078" s="256" t="s">
        <v>14</v>
      </c>
      <c r="J2078" s="256" t="s">
        <v>2545</v>
      </c>
      <c r="K2078" s="257" t="s">
        <v>15254</v>
      </c>
      <c r="L2078" s="256" t="s">
        <v>2542</v>
      </c>
    </row>
    <row r="2079" spans="1:12" x14ac:dyDescent="0.25">
      <c r="A2079" s="256" t="s">
        <v>2582</v>
      </c>
      <c r="B2079" s="256" t="s">
        <v>2583</v>
      </c>
      <c r="C2079" s="256" t="s">
        <v>2592</v>
      </c>
      <c r="D2079" s="256" t="s">
        <v>3211</v>
      </c>
      <c r="E2079" s="257" t="s">
        <v>2540</v>
      </c>
      <c r="F2079" s="256" t="s">
        <v>2540</v>
      </c>
      <c r="G2079" s="256">
        <v>102162</v>
      </c>
      <c r="H2079" s="256" t="s">
        <v>5804</v>
      </c>
      <c r="I2079" s="256" t="s">
        <v>14</v>
      </c>
      <c r="J2079" s="256" t="s">
        <v>2545</v>
      </c>
      <c r="K2079" s="257" t="s">
        <v>15255</v>
      </c>
      <c r="L2079" s="256" t="s">
        <v>2542</v>
      </c>
    </row>
    <row r="2080" spans="1:12" x14ac:dyDescent="0.25">
      <c r="A2080" s="256" t="s">
        <v>2582</v>
      </c>
      <c r="B2080" s="256" t="s">
        <v>2583</v>
      </c>
      <c r="C2080" s="256" t="s">
        <v>2592</v>
      </c>
      <c r="D2080" s="256" t="s">
        <v>3211</v>
      </c>
      <c r="E2080" s="257" t="s">
        <v>2540</v>
      </c>
      <c r="F2080" s="256" t="s">
        <v>2540</v>
      </c>
      <c r="G2080" s="256">
        <v>102163</v>
      </c>
      <c r="H2080" s="256" t="s">
        <v>5805</v>
      </c>
      <c r="I2080" s="256" t="s">
        <v>14</v>
      </c>
      <c r="J2080" s="256" t="s">
        <v>2545</v>
      </c>
      <c r="K2080" s="257" t="s">
        <v>15256</v>
      </c>
      <c r="L2080" s="256" t="s">
        <v>2542</v>
      </c>
    </row>
    <row r="2081" spans="1:12" x14ac:dyDescent="0.25">
      <c r="A2081" s="256" t="s">
        <v>2582</v>
      </c>
      <c r="B2081" s="256" t="s">
        <v>2583</v>
      </c>
      <c r="C2081" s="256" t="s">
        <v>2592</v>
      </c>
      <c r="D2081" s="256" t="s">
        <v>3211</v>
      </c>
      <c r="E2081" s="257" t="s">
        <v>2540</v>
      </c>
      <c r="F2081" s="256" t="s">
        <v>2540</v>
      </c>
      <c r="G2081" s="256">
        <v>102164</v>
      </c>
      <c r="H2081" s="256" t="s">
        <v>5806</v>
      </c>
      <c r="I2081" s="256" t="s">
        <v>14</v>
      </c>
      <c r="J2081" s="256" t="s">
        <v>2545</v>
      </c>
      <c r="K2081" s="257" t="s">
        <v>15257</v>
      </c>
      <c r="L2081" s="256" t="s">
        <v>2542</v>
      </c>
    </row>
    <row r="2082" spans="1:12" x14ac:dyDescent="0.25">
      <c r="A2082" s="256" t="s">
        <v>2582</v>
      </c>
      <c r="B2082" s="256" t="s">
        <v>2583</v>
      </c>
      <c r="C2082" s="256" t="s">
        <v>2592</v>
      </c>
      <c r="D2082" s="256" t="s">
        <v>3211</v>
      </c>
      <c r="E2082" s="257" t="s">
        <v>2540</v>
      </c>
      <c r="F2082" s="256" t="s">
        <v>2540</v>
      </c>
      <c r="G2082" s="256">
        <v>102165</v>
      </c>
      <c r="H2082" s="256" t="s">
        <v>5807</v>
      </c>
      <c r="I2082" s="256" t="s">
        <v>14</v>
      </c>
      <c r="J2082" s="256" t="s">
        <v>2545</v>
      </c>
      <c r="K2082" s="257" t="s">
        <v>15258</v>
      </c>
      <c r="L2082" s="256" t="s">
        <v>2542</v>
      </c>
    </row>
    <row r="2083" spans="1:12" x14ac:dyDescent="0.25">
      <c r="A2083" s="256" t="s">
        <v>2582</v>
      </c>
      <c r="B2083" s="256" t="s">
        <v>2583</v>
      </c>
      <c r="C2083" s="256" t="s">
        <v>2592</v>
      </c>
      <c r="D2083" s="256" t="s">
        <v>3211</v>
      </c>
      <c r="E2083" s="257" t="s">
        <v>2540</v>
      </c>
      <c r="F2083" s="256" t="s">
        <v>2540</v>
      </c>
      <c r="G2083" s="256">
        <v>102166</v>
      </c>
      <c r="H2083" s="256" t="s">
        <v>5808</v>
      </c>
      <c r="I2083" s="256" t="s">
        <v>14</v>
      </c>
      <c r="J2083" s="256" t="s">
        <v>2545</v>
      </c>
      <c r="K2083" s="257" t="s">
        <v>15259</v>
      </c>
      <c r="L2083" s="256" t="s">
        <v>2542</v>
      </c>
    </row>
    <row r="2084" spans="1:12" x14ac:dyDescent="0.25">
      <c r="A2084" s="256" t="s">
        <v>2582</v>
      </c>
      <c r="B2084" s="256" t="s">
        <v>2583</v>
      </c>
      <c r="C2084" s="256" t="s">
        <v>2592</v>
      </c>
      <c r="D2084" s="256" t="s">
        <v>3211</v>
      </c>
      <c r="E2084" s="257" t="s">
        <v>2540</v>
      </c>
      <c r="F2084" s="256" t="s">
        <v>2540</v>
      </c>
      <c r="G2084" s="256">
        <v>102167</v>
      </c>
      <c r="H2084" s="256" t="s">
        <v>5809</v>
      </c>
      <c r="I2084" s="256" t="s">
        <v>14</v>
      </c>
      <c r="J2084" s="256" t="s">
        <v>2545</v>
      </c>
      <c r="K2084" s="257" t="s">
        <v>15260</v>
      </c>
      <c r="L2084" s="256" t="s">
        <v>2542</v>
      </c>
    </row>
    <row r="2085" spans="1:12" x14ac:dyDescent="0.25">
      <c r="A2085" s="256" t="s">
        <v>2582</v>
      </c>
      <c r="B2085" s="256" t="s">
        <v>2583</v>
      </c>
      <c r="C2085" s="256" t="s">
        <v>2592</v>
      </c>
      <c r="D2085" s="256" t="s">
        <v>3211</v>
      </c>
      <c r="E2085" s="257" t="s">
        <v>2540</v>
      </c>
      <c r="F2085" s="256" t="s">
        <v>2540</v>
      </c>
      <c r="G2085" s="256">
        <v>102168</v>
      </c>
      <c r="H2085" s="256" t="s">
        <v>5810</v>
      </c>
      <c r="I2085" s="256" t="s">
        <v>14</v>
      </c>
      <c r="J2085" s="256" t="s">
        <v>2545</v>
      </c>
      <c r="K2085" s="257" t="s">
        <v>13314</v>
      </c>
      <c r="L2085" s="256" t="s">
        <v>2542</v>
      </c>
    </row>
    <row r="2086" spans="1:12" x14ac:dyDescent="0.25">
      <c r="A2086" s="256" t="s">
        <v>2582</v>
      </c>
      <c r="B2086" s="256" t="s">
        <v>2583</v>
      </c>
      <c r="C2086" s="256" t="s">
        <v>2592</v>
      </c>
      <c r="D2086" s="256" t="s">
        <v>3211</v>
      </c>
      <c r="E2086" s="257" t="s">
        <v>2540</v>
      </c>
      <c r="F2086" s="256" t="s">
        <v>2540</v>
      </c>
      <c r="G2086" s="256">
        <v>102169</v>
      </c>
      <c r="H2086" s="256" t="s">
        <v>5811</v>
      </c>
      <c r="I2086" s="256" t="s">
        <v>14</v>
      </c>
      <c r="J2086" s="256" t="s">
        <v>2545</v>
      </c>
      <c r="K2086" s="257" t="s">
        <v>15261</v>
      </c>
      <c r="L2086" s="256" t="s">
        <v>2542</v>
      </c>
    </row>
    <row r="2087" spans="1:12" x14ac:dyDescent="0.25">
      <c r="A2087" s="256" t="s">
        <v>2582</v>
      </c>
      <c r="B2087" s="256" t="s">
        <v>2583</v>
      </c>
      <c r="C2087" s="256" t="s">
        <v>2592</v>
      </c>
      <c r="D2087" s="256" t="s">
        <v>3211</v>
      </c>
      <c r="E2087" s="257" t="s">
        <v>2540</v>
      </c>
      <c r="F2087" s="256" t="s">
        <v>2540</v>
      </c>
      <c r="G2087" s="256">
        <v>102170</v>
      </c>
      <c r="H2087" s="256" t="s">
        <v>5812</v>
      </c>
      <c r="I2087" s="256" t="s">
        <v>14</v>
      </c>
      <c r="J2087" s="256" t="s">
        <v>2545</v>
      </c>
      <c r="K2087" s="257" t="s">
        <v>15262</v>
      </c>
      <c r="L2087" s="256" t="s">
        <v>2542</v>
      </c>
    </row>
    <row r="2088" spans="1:12" x14ac:dyDescent="0.25">
      <c r="A2088" s="256" t="s">
        <v>2582</v>
      </c>
      <c r="B2088" s="256" t="s">
        <v>2583</v>
      </c>
      <c r="C2088" s="256" t="s">
        <v>2592</v>
      </c>
      <c r="D2088" s="256" t="s">
        <v>3211</v>
      </c>
      <c r="E2088" s="257" t="s">
        <v>2540</v>
      </c>
      <c r="F2088" s="256" t="s">
        <v>2540</v>
      </c>
      <c r="G2088" s="256">
        <v>102171</v>
      </c>
      <c r="H2088" s="256" t="s">
        <v>5813</v>
      </c>
      <c r="I2088" s="256" t="s">
        <v>14</v>
      </c>
      <c r="J2088" s="256" t="s">
        <v>2545</v>
      </c>
      <c r="K2088" s="257" t="s">
        <v>15263</v>
      </c>
      <c r="L2088" s="256" t="s">
        <v>2542</v>
      </c>
    </row>
    <row r="2089" spans="1:12" x14ac:dyDescent="0.25">
      <c r="A2089" s="256" t="s">
        <v>2582</v>
      </c>
      <c r="B2089" s="256" t="s">
        <v>2583</v>
      </c>
      <c r="C2089" s="256" t="s">
        <v>2592</v>
      </c>
      <c r="D2089" s="256" t="s">
        <v>3211</v>
      </c>
      <c r="E2089" s="257" t="s">
        <v>2540</v>
      </c>
      <c r="F2089" s="256" t="s">
        <v>2540</v>
      </c>
      <c r="G2089" s="256">
        <v>102172</v>
      </c>
      <c r="H2089" s="256" t="s">
        <v>5814</v>
      </c>
      <c r="I2089" s="256" t="s">
        <v>14</v>
      </c>
      <c r="J2089" s="256" t="s">
        <v>2545</v>
      </c>
      <c r="K2089" s="257" t="s">
        <v>15264</v>
      </c>
      <c r="L2089" s="256" t="s">
        <v>2542</v>
      </c>
    </row>
    <row r="2090" spans="1:12" x14ac:dyDescent="0.25">
      <c r="A2090" s="256" t="s">
        <v>2582</v>
      </c>
      <c r="B2090" s="256" t="s">
        <v>2583</v>
      </c>
      <c r="C2090" s="256" t="s">
        <v>2592</v>
      </c>
      <c r="D2090" s="256" t="s">
        <v>3211</v>
      </c>
      <c r="E2090" s="257" t="s">
        <v>2540</v>
      </c>
      <c r="F2090" s="256" t="s">
        <v>2540</v>
      </c>
      <c r="G2090" s="256">
        <v>102176</v>
      </c>
      <c r="H2090" s="256" t="s">
        <v>5815</v>
      </c>
      <c r="I2090" s="256" t="s">
        <v>14</v>
      </c>
      <c r="J2090" s="256" t="s">
        <v>2541</v>
      </c>
      <c r="K2090" s="257" t="s">
        <v>15265</v>
      </c>
      <c r="L2090" s="256" t="s">
        <v>2542</v>
      </c>
    </row>
    <row r="2091" spans="1:12" x14ac:dyDescent="0.25">
      <c r="A2091" s="256" t="s">
        <v>2582</v>
      </c>
      <c r="B2091" s="256" t="s">
        <v>2583</v>
      </c>
      <c r="C2091" s="256" t="s">
        <v>2592</v>
      </c>
      <c r="D2091" s="256" t="s">
        <v>3211</v>
      </c>
      <c r="E2091" s="257" t="s">
        <v>2540</v>
      </c>
      <c r="F2091" s="256" t="s">
        <v>2540</v>
      </c>
      <c r="G2091" s="256">
        <v>102177</v>
      </c>
      <c r="H2091" s="256" t="s">
        <v>5816</v>
      </c>
      <c r="I2091" s="256" t="s">
        <v>14</v>
      </c>
      <c r="J2091" s="256" t="s">
        <v>2541</v>
      </c>
      <c r="K2091" s="257" t="s">
        <v>15266</v>
      </c>
      <c r="L2091" s="256" t="s">
        <v>2542</v>
      </c>
    </row>
    <row r="2092" spans="1:12" x14ac:dyDescent="0.25">
      <c r="A2092" s="256" t="s">
        <v>2582</v>
      </c>
      <c r="B2092" s="256" t="s">
        <v>2583</v>
      </c>
      <c r="C2092" s="256" t="s">
        <v>2592</v>
      </c>
      <c r="D2092" s="256" t="s">
        <v>3211</v>
      </c>
      <c r="E2092" s="257" t="s">
        <v>2540</v>
      </c>
      <c r="F2092" s="256" t="s">
        <v>2540</v>
      </c>
      <c r="G2092" s="256">
        <v>102178</v>
      </c>
      <c r="H2092" s="256" t="s">
        <v>5817</v>
      </c>
      <c r="I2092" s="256" t="s">
        <v>14</v>
      </c>
      <c r="J2092" s="256" t="s">
        <v>2541</v>
      </c>
      <c r="K2092" s="257" t="s">
        <v>15267</v>
      </c>
      <c r="L2092" s="256" t="s">
        <v>2542</v>
      </c>
    </row>
    <row r="2093" spans="1:12" x14ac:dyDescent="0.25">
      <c r="A2093" s="256" t="s">
        <v>2582</v>
      </c>
      <c r="B2093" s="256" t="s">
        <v>2583</v>
      </c>
      <c r="C2093" s="256" t="s">
        <v>2592</v>
      </c>
      <c r="D2093" s="256" t="s">
        <v>3211</v>
      </c>
      <c r="E2093" s="257" t="s">
        <v>2540</v>
      </c>
      <c r="F2093" s="256" t="s">
        <v>2540</v>
      </c>
      <c r="G2093" s="256">
        <v>102179</v>
      </c>
      <c r="H2093" s="256" t="s">
        <v>5818</v>
      </c>
      <c r="I2093" s="256" t="s">
        <v>14</v>
      </c>
      <c r="J2093" s="256" t="s">
        <v>2541</v>
      </c>
      <c r="K2093" s="257" t="s">
        <v>15268</v>
      </c>
      <c r="L2093" s="256" t="s">
        <v>2542</v>
      </c>
    </row>
    <row r="2094" spans="1:12" x14ac:dyDescent="0.25">
      <c r="A2094" s="256" t="s">
        <v>2582</v>
      </c>
      <c r="B2094" s="256" t="s">
        <v>2583</v>
      </c>
      <c r="C2094" s="256" t="s">
        <v>2592</v>
      </c>
      <c r="D2094" s="256" t="s">
        <v>3211</v>
      </c>
      <c r="E2094" s="257" t="s">
        <v>2540</v>
      </c>
      <c r="F2094" s="256" t="s">
        <v>2540</v>
      </c>
      <c r="G2094" s="256">
        <v>102180</v>
      </c>
      <c r="H2094" s="256" t="s">
        <v>5819</v>
      </c>
      <c r="I2094" s="256" t="s">
        <v>14</v>
      </c>
      <c r="J2094" s="256" t="s">
        <v>2541</v>
      </c>
      <c r="K2094" s="257" t="s">
        <v>15269</v>
      </c>
      <c r="L2094" s="256" t="s">
        <v>2542</v>
      </c>
    </row>
    <row r="2095" spans="1:12" x14ac:dyDescent="0.25">
      <c r="A2095" s="256" t="s">
        <v>2582</v>
      </c>
      <c r="B2095" s="256" t="s">
        <v>2583</v>
      </c>
      <c r="C2095" s="256" t="s">
        <v>2592</v>
      </c>
      <c r="D2095" s="256" t="s">
        <v>3211</v>
      </c>
      <c r="E2095" s="257" t="s">
        <v>2540</v>
      </c>
      <c r="F2095" s="256" t="s">
        <v>2540</v>
      </c>
      <c r="G2095" s="256">
        <v>102181</v>
      </c>
      <c r="H2095" s="256" t="s">
        <v>5820</v>
      </c>
      <c r="I2095" s="256" t="s">
        <v>14</v>
      </c>
      <c r="J2095" s="256" t="s">
        <v>2541</v>
      </c>
      <c r="K2095" s="257" t="s">
        <v>15270</v>
      </c>
      <c r="L2095" s="256" t="s">
        <v>2542</v>
      </c>
    </row>
    <row r="2096" spans="1:12" x14ac:dyDescent="0.25">
      <c r="A2096" s="256" t="s">
        <v>2582</v>
      </c>
      <c r="B2096" s="256" t="s">
        <v>2583</v>
      </c>
      <c r="C2096" s="256" t="s">
        <v>2592</v>
      </c>
      <c r="D2096" s="256" t="s">
        <v>3211</v>
      </c>
      <c r="E2096" s="257" t="s">
        <v>2540</v>
      </c>
      <c r="F2096" s="256" t="s">
        <v>2540</v>
      </c>
      <c r="G2096" s="256">
        <v>102182</v>
      </c>
      <c r="H2096" s="256" t="s">
        <v>4895</v>
      </c>
      <c r="I2096" s="256" t="s">
        <v>12</v>
      </c>
      <c r="J2096" s="256" t="s">
        <v>2545</v>
      </c>
      <c r="K2096" s="257" t="s">
        <v>15271</v>
      </c>
      <c r="L2096" s="256" t="s">
        <v>2542</v>
      </c>
    </row>
    <row r="2097" spans="1:12" x14ac:dyDescent="0.25">
      <c r="A2097" s="256" t="s">
        <v>2582</v>
      </c>
      <c r="B2097" s="256" t="s">
        <v>2583</v>
      </c>
      <c r="C2097" s="256" t="s">
        <v>2592</v>
      </c>
      <c r="D2097" s="256" t="s">
        <v>3211</v>
      </c>
      <c r="E2097" s="257" t="s">
        <v>2540</v>
      </c>
      <c r="F2097" s="256" t="s">
        <v>2540</v>
      </c>
      <c r="G2097" s="256">
        <v>102183</v>
      </c>
      <c r="H2097" s="256" t="s">
        <v>4896</v>
      </c>
      <c r="I2097" s="256" t="s">
        <v>12</v>
      </c>
      <c r="J2097" s="256" t="s">
        <v>2545</v>
      </c>
      <c r="K2097" s="257" t="s">
        <v>15272</v>
      </c>
      <c r="L2097" s="256" t="s">
        <v>2542</v>
      </c>
    </row>
    <row r="2098" spans="1:12" x14ac:dyDescent="0.25">
      <c r="A2098" s="256" t="s">
        <v>2582</v>
      </c>
      <c r="B2098" s="256" t="s">
        <v>2583</v>
      </c>
      <c r="C2098" s="256" t="s">
        <v>2592</v>
      </c>
      <c r="D2098" s="256" t="s">
        <v>3211</v>
      </c>
      <c r="E2098" s="257" t="s">
        <v>2540</v>
      </c>
      <c r="F2098" s="256" t="s">
        <v>2540</v>
      </c>
      <c r="G2098" s="256">
        <v>102184</v>
      </c>
      <c r="H2098" s="256" t="s">
        <v>4897</v>
      </c>
      <c r="I2098" s="256" t="s">
        <v>12</v>
      </c>
      <c r="J2098" s="256" t="s">
        <v>2545</v>
      </c>
      <c r="K2098" s="257" t="s">
        <v>15273</v>
      </c>
      <c r="L2098" s="256" t="s">
        <v>2542</v>
      </c>
    </row>
    <row r="2099" spans="1:12" x14ac:dyDescent="0.25">
      <c r="A2099" s="256" t="s">
        <v>2582</v>
      </c>
      <c r="B2099" s="256" t="s">
        <v>2583</v>
      </c>
      <c r="C2099" s="256" t="s">
        <v>2592</v>
      </c>
      <c r="D2099" s="256" t="s">
        <v>3211</v>
      </c>
      <c r="E2099" s="257" t="s">
        <v>2540</v>
      </c>
      <c r="F2099" s="256" t="s">
        <v>2540</v>
      </c>
      <c r="G2099" s="256">
        <v>102185</v>
      </c>
      <c r="H2099" s="256" t="s">
        <v>4898</v>
      </c>
      <c r="I2099" s="256" t="s">
        <v>12</v>
      </c>
      <c r="J2099" s="256" t="s">
        <v>2545</v>
      </c>
      <c r="K2099" s="257" t="s">
        <v>15274</v>
      </c>
      <c r="L2099" s="256" t="s">
        <v>2542</v>
      </c>
    </row>
    <row r="2100" spans="1:12" x14ac:dyDescent="0.25">
      <c r="A2100" s="256" t="s">
        <v>2582</v>
      </c>
      <c r="B2100" s="256" t="s">
        <v>2583</v>
      </c>
      <c r="C2100" s="256" t="s">
        <v>2592</v>
      </c>
      <c r="D2100" s="256" t="s">
        <v>3211</v>
      </c>
      <c r="E2100" s="257" t="s">
        <v>2540</v>
      </c>
      <c r="F2100" s="256" t="s">
        <v>2540</v>
      </c>
      <c r="G2100" s="256">
        <v>102190</v>
      </c>
      <c r="H2100" s="256" t="s">
        <v>4899</v>
      </c>
      <c r="I2100" s="256" t="s">
        <v>14</v>
      </c>
      <c r="J2100" s="256" t="s">
        <v>2545</v>
      </c>
      <c r="K2100" s="257" t="s">
        <v>4957</v>
      </c>
      <c r="L2100" s="256" t="s">
        <v>2542</v>
      </c>
    </row>
    <row r="2101" spans="1:12" x14ac:dyDescent="0.25">
      <c r="A2101" s="256" t="s">
        <v>2582</v>
      </c>
      <c r="B2101" s="256" t="s">
        <v>2583</v>
      </c>
      <c r="C2101" s="256" t="s">
        <v>2592</v>
      </c>
      <c r="D2101" s="256" t="s">
        <v>3211</v>
      </c>
      <c r="E2101" s="257" t="s">
        <v>2540</v>
      </c>
      <c r="F2101" s="256" t="s">
        <v>2540</v>
      </c>
      <c r="G2101" s="256">
        <v>102191</v>
      </c>
      <c r="H2101" s="256" t="s">
        <v>4900</v>
      </c>
      <c r="I2101" s="256" t="s">
        <v>14</v>
      </c>
      <c r="J2101" s="256" t="s">
        <v>2545</v>
      </c>
      <c r="K2101" s="257" t="s">
        <v>13914</v>
      </c>
      <c r="L2101" s="256" t="s">
        <v>2542</v>
      </c>
    </row>
    <row r="2102" spans="1:12" x14ac:dyDescent="0.25">
      <c r="A2102" s="256" t="s">
        <v>2582</v>
      </c>
      <c r="B2102" s="256" t="s">
        <v>2583</v>
      </c>
      <c r="C2102" s="256" t="s">
        <v>2592</v>
      </c>
      <c r="D2102" s="256" t="s">
        <v>3211</v>
      </c>
      <c r="E2102" s="257" t="s">
        <v>2540</v>
      </c>
      <c r="F2102" s="256" t="s">
        <v>2540</v>
      </c>
      <c r="G2102" s="256">
        <v>102192</v>
      </c>
      <c r="H2102" s="256" t="s">
        <v>4901</v>
      </c>
      <c r="I2102" s="256" t="s">
        <v>14</v>
      </c>
      <c r="J2102" s="256" t="s">
        <v>2545</v>
      </c>
      <c r="K2102" s="257" t="s">
        <v>15275</v>
      </c>
      <c r="L2102" s="256" t="s">
        <v>2542</v>
      </c>
    </row>
    <row r="2103" spans="1:12" x14ac:dyDescent="0.25">
      <c r="A2103" s="256" t="s">
        <v>2582</v>
      </c>
      <c r="B2103" s="256" t="s">
        <v>2583</v>
      </c>
      <c r="C2103" s="256" t="s">
        <v>2593</v>
      </c>
      <c r="D2103" s="256" t="s">
        <v>3212</v>
      </c>
      <c r="E2103" s="257" t="s">
        <v>2540</v>
      </c>
      <c r="F2103" s="256" t="s">
        <v>2540</v>
      </c>
      <c r="G2103" s="256">
        <v>94569</v>
      </c>
      <c r="H2103" s="256" t="s">
        <v>2899</v>
      </c>
      <c r="I2103" s="256" t="s">
        <v>14</v>
      </c>
      <c r="J2103" s="256" t="s">
        <v>2541</v>
      </c>
      <c r="K2103" s="257" t="s">
        <v>15276</v>
      </c>
      <c r="L2103" s="256" t="s">
        <v>2542</v>
      </c>
    </row>
    <row r="2104" spans="1:12" x14ac:dyDescent="0.25">
      <c r="A2104" s="256" t="s">
        <v>2582</v>
      </c>
      <c r="B2104" s="256" t="s">
        <v>2583</v>
      </c>
      <c r="C2104" s="256" t="s">
        <v>2593</v>
      </c>
      <c r="D2104" s="256" t="s">
        <v>3212</v>
      </c>
      <c r="E2104" s="257" t="s">
        <v>2540</v>
      </c>
      <c r="F2104" s="256" t="s">
        <v>2540</v>
      </c>
      <c r="G2104" s="256">
        <v>94570</v>
      </c>
      <c r="H2104" s="256" t="s">
        <v>2900</v>
      </c>
      <c r="I2104" s="256" t="s">
        <v>14</v>
      </c>
      <c r="J2104" s="256" t="s">
        <v>2541</v>
      </c>
      <c r="K2104" s="257" t="s">
        <v>15277</v>
      </c>
      <c r="L2104" s="256" t="s">
        <v>2542</v>
      </c>
    </row>
    <row r="2105" spans="1:12" x14ac:dyDescent="0.25">
      <c r="A2105" s="256" t="s">
        <v>2582</v>
      </c>
      <c r="B2105" s="256" t="s">
        <v>2583</v>
      </c>
      <c r="C2105" s="256" t="s">
        <v>2593</v>
      </c>
      <c r="D2105" s="256" t="s">
        <v>3212</v>
      </c>
      <c r="E2105" s="257" t="s">
        <v>2540</v>
      </c>
      <c r="F2105" s="256" t="s">
        <v>2540</v>
      </c>
      <c r="G2105" s="256">
        <v>94572</v>
      </c>
      <c r="H2105" s="256" t="s">
        <v>2901</v>
      </c>
      <c r="I2105" s="256" t="s">
        <v>14</v>
      </c>
      <c r="J2105" s="256" t="s">
        <v>2541</v>
      </c>
      <c r="K2105" s="257" t="s">
        <v>15278</v>
      </c>
      <c r="L2105" s="256" t="s">
        <v>2542</v>
      </c>
    </row>
    <row r="2106" spans="1:12" x14ac:dyDescent="0.25">
      <c r="A2106" s="256" t="s">
        <v>2582</v>
      </c>
      <c r="B2106" s="256" t="s">
        <v>2583</v>
      </c>
      <c r="C2106" s="256" t="s">
        <v>2593</v>
      </c>
      <c r="D2106" s="256" t="s">
        <v>3212</v>
      </c>
      <c r="E2106" s="257" t="s">
        <v>2540</v>
      </c>
      <c r="F2106" s="256" t="s">
        <v>2540</v>
      </c>
      <c r="G2106" s="256">
        <v>94573</v>
      </c>
      <c r="H2106" s="256" t="s">
        <v>2902</v>
      </c>
      <c r="I2106" s="256" t="s">
        <v>14</v>
      </c>
      <c r="J2106" s="256" t="s">
        <v>2541</v>
      </c>
      <c r="K2106" s="257" t="s">
        <v>15279</v>
      </c>
      <c r="L2106" s="256" t="s">
        <v>2542</v>
      </c>
    </row>
    <row r="2107" spans="1:12" x14ac:dyDescent="0.25">
      <c r="A2107" s="256" t="s">
        <v>2582</v>
      </c>
      <c r="B2107" s="256" t="s">
        <v>2583</v>
      </c>
      <c r="C2107" s="256" t="s">
        <v>2593</v>
      </c>
      <c r="D2107" s="256" t="s">
        <v>3212</v>
      </c>
      <c r="E2107" s="257" t="s">
        <v>2540</v>
      </c>
      <c r="F2107" s="256" t="s">
        <v>2540</v>
      </c>
      <c r="G2107" s="256">
        <v>94580</v>
      </c>
      <c r="H2107" s="256" t="s">
        <v>2903</v>
      </c>
      <c r="I2107" s="256" t="s">
        <v>14</v>
      </c>
      <c r="J2107" s="256" t="s">
        <v>2545</v>
      </c>
      <c r="K2107" s="257" t="s">
        <v>15280</v>
      </c>
      <c r="L2107" s="256" t="s">
        <v>2542</v>
      </c>
    </row>
    <row r="2108" spans="1:12" x14ac:dyDescent="0.25">
      <c r="A2108" s="256" t="s">
        <v>2582</v>
      </c>
      <c r="B2108" s="256" t="s">
        <v>2583</v>
      </c>
      <c r="C2108" s="256" t="s">
        <v>2593</v>
      </c>
      <c r="D2108" s="256" t="s">
        <v>3212</v>
      </c>
      <c r="E2108" s="257" t="s">
        <v>2540</v>
      </c>
      <c r="F2108" s="256" t="s">
        <v>2540</v>
      </c>
      <c r="G2108" s="256">
        <v>94589</v>
      </c>
      <c r="H2108" s="256" t="s">
        <v>5821</v>
      </c>
      <c r="I2108" s="256" t="s">
        <v>7</v>
      </c>
      <c r="J2108" s="256" t="s">
        <v>2545</v>
      </c>
      <c r="K2108" s="257" t="s">
        <v>5035</v>
      </c>
      <c r="L2108" s="256" t="s">
        <v>2542</v>
      </c>
    </row>
    <row r="2109" spans="1:12" x14ac:dyDescent="0.25">
      <c r="A2109" s="256" t="s">
        <v>2582</v>
      </c>
      <c r="B2109" s="256" t="s">
        <v>2583</v>
      </c>
      <c r="C2109" s="256" t="s">
        <v>2593</v>
      </c>
      <c r="D2109" s="256" t="s">
        <v>3212</v>
      </c>
      <c r="E2109" s="257" t="s">
        <v>2540</v>
      </c>
      <c r="F2109" s="256" t="s">
        <v>2540</v>
      </c>
      <c r="G2109" s="256">
        <v>94590</v>
      </c>
      <c r="H2109" s="256" t="s">
        <v>5823</v>
      </c>
      <c r="I2109" s="256" t="s">
        <v>7</v>
      </c>
      <c r="J2109" s="256" t="s">
        <v>2545</v>
      </c>
      <c r="K2109" s="257" t="s">
        <v>6083</v>
      </c>
      <c r="L2109" s="256" t="s">
        <v>2542</v>
      </c>
    </row>
    <row r="2110" spans="1:12" x14ac:dyDescent="0.25">
      <c r="A2110" s="256" t="s">
        <v>2582</v>
      </c>
      <c r="B2110" s="256" t="s">
        <v>2583</v>
      </c>
      <c r="C2110" s="256" t="s">
        <v>2593</v>
      </c>
      <c r="D2110" s="256" t="s">
        <v>3212</v>
      </c>
      <c r="E2110" s="257" t="s">
        <v>2540</v>
      </c>
      <c r="F2110" s="256" t="s">
        <v>2540</v>
      </c>
      <c r="G2110" s="256">
        <v>100674</v>
      </c>
      <c r="H2110" s="256" t="s">
        <v>2904</v>
      </c>
      <c r="I2110" s="256" t="s">
        <v>14</v>
      </c>
      <c r="J2110" s="256" t="s">
        <v>2541</v>
      </c>
      <c r="K2110" s="257" t="s">
        <v>15281</v>
      </c>
      <c r="L2110" s="256" t="s">
        <v>2542</v>
      </c>
    </row>
    <row r="2111" spans="1:12" x14ac:dyDescent="0.25">
      <c r="A2111" s="256" t="s">
        <v>2594</v>
      </c>
      <c r="B2111" s="256" t="s">
        <v>2595</v>
      </c>
      <c r="C2111" s="256" t="s">
        <v>2596</v>
      </c>
      <c r="D2111" s="256" t="s">
        <v>3213</v>
      </c>
      <c r="E2111" s="257" t="s">
        <v>2540</v>
      </c>
      <c r="F2111" s="256" t="s">
        <v>2540</v>
      </c>
      <c r="G2111" s="256">
        <v>101096</v>
      </c>
      <c r="H2111" s="256" t="s">
        <v>15282</v>
      </c>
      <c r="I2111" s="256" t="s">
        <v>16</v>
      </c>
      <c r="J2111" s="256" t="s">
        <v>2541</v>
      </c>
      <c r="K2111" s="257" t="s">
        <v>15283</v>
      </c>
      <c r="L2111" s="256" t="s">
        <v>2542</v>
      </c>
    </row>
    <row r="2112" spans="1:12" x14ac:dyDescent="0.25">
      <c r="A2112" s="256" t="s">
        <v>2594</v>
      </c>
      <c r="B2112" s="256" t="s">
        <v>2595</v>
      </c>
      <c r="C2112" s="256" t="s">
        <v>2596</v>
      </c>
      <c r="D2112" s="256" t="s">
        <v>3213</v>
      </c>
      <c r="E2112" s="257" t="s">
        <v>2540</v>
      </c>
      <c r="F2112" s="256" t="s">
        <v>2540</v>
      </c>
      <c r="G2112" s="256">
        <v>101097</v>
      </c>
      <c r="H2112" s="256" t="s">
        <v>15284</v>
      </c>
      <c r="I2112" s="256" t="s">
        <v>16</v>
      </c>
      <c r="J2112" s="256" t="s">
        <v>2541</v>
      </c>
      <c r="K2112" s="257" t="s">
        <v>15285</v>
      </c>
      <c r="L2112" s="256" t="s">
        <v>2542</v>
      </c>
    </row>
    <row r="2113" spans="1:12" x14ac:dyDescent="0.25">
      <c r="A2113" s="256" t="s">
        <v>2594</v>
      </c>
      <c r="B2113" s="256" t="s">
        <v>2595</v>
      </c>
      <c r="C2113" s="256" t="s">
        <v>2596</v>
      </c>
      <c r="D2113" s="256" t="s">
        <v>3213</v>
      </c>
      <c r="E2113" s="257" t="s">
        <v>2540</v>
      </c>
      <c r="F2113" s="256" t="s">
        <v>2540</v>
      </c>
      <c r="G2113" s="256">
        <v>101098</v>
      </c>
      <c r="H2113" s="256" t="s">
        <v>15286</v>
      </c>
      <c r="I2113" s="256" t="s">
        <v>16</v>
      </c>
      <c r="J2113" s="256" t="s">
        <v>2541</v>
      </c>
      <c r="K2113" s="257" t="s">
        <v>15287</v>
      </c>
      <c r="L2113" s="256" t="s">
        <v>2542</v>
      </c>
    </row>
    <row r="2114" spans="1:12" x14ac:dyDescent="0.25">
      <c r="A2114" s="256" t="s">
        <v>2594</v>
      </c>
      <c r="B2114" s="256" t="s">
        <v>2595</v>
      </c>
      <c r="C2114" s="256" t="s">
        <v>2596</v>
      </c>
      <c r="D2114" s="256" t="s">
        <v>3213</v>
      </c>
      <c r="E2114" s="257" t="s">
        <v>2540</v>
      </c>
      <c r="F2114" s="256" t="s">
        <v>2540</v>
      </c>
      <c r="G2114" s="256">
        <v>101099</v>
      </c>
      <c r="H2114" s="256" t="s">
        <v>15288</v>
      </c>
      <c r="I2114" s="256" t="s">
        <v>16</v>
      </c>
      <c r="J2114" s="256" t="s">
        <v>2541</v>
      </c>
      <c r="K2114" s="257" t="s">
        <v>15289</v>
      </c>
      <c r="L2114" s="256" t="s">
        <v>2542</v>
      </c>
    </row>
    <row r="2115" spans="1:12" x14ac:dyDescent="0.25">
      <c r="A2115" s="256" t="s">
        <v>2594</v>
      </c>
      <c r="B2115" s="256" t="s">
        <v>2595</v>
      </c>
      <c r="C2115" s="256" t="s">
        <v>2596</v>
      </c>
      <c r="D2115" s="256" t="s">
        <v>3213</v>
      </c>
      <c r="E2115" s="257" t="s">
        <v>2540</v>
      </c>
      <c r="F2115" s="256" t="s">
        <v>2540</v>
      </c>
      <c r="G2115" s="256">
        <v>101100</v>
      </c>
      <c r="H2115" s="256" t="s">
        <v>15290</v>
      </c>
      <c r="I2115" s="256" t="s">
        <v>16</v>
      </c>
      <c r="J2115" s="256" t="s">
        <v>2541</v>
      </c>
      <c r="K2115" s="257" t="s">
        <v>15291</v>
      </c>
      <c r="L2115" s="256" t="s">
        <v>2542</v>
      </c>
    </row>
    <row r="2116" spans="1:12" x14ac:dyDescent="0.25">
      <c r="A2116" s="256" t="s">
        <v>2594</v>
      </c>
      <c r="B2116" s="256" t="s">
        <v>2595</v>
      </c>
      <c r="C2116" s="256" t="s">
        <v>2596</v>
      </c>
      <c r="D2116" s="256" t="s">
        <v>3213</v>
      </c>
      <c r="E2116" s="257" t="s">
        <v>2540</v>
      </c>
      <c r="F2116" s="256" t="s">
        <v>2540</v>
      </c>
      <c r="G2116" s="256">
        <v>101101</v>
      </c>
      <c r="H2116" s="256" t="s">
        <v>15292</v>
      </c>
      <c r="I2116" s="256" t="s">
        <v>16</v>
      </c>
      <c r="J2116" s="256" t="s">
        <v>2541</v>
      </c>
      <c r="K2116" s="257" t="s">
        <v>15293</v>
      </c>
      <c r="L2116" s="256" t="s">
        <v>2542</v>
      </c>
    </row>
    <row r="2117" spans="1:12" x14ac:dyDescent="0.25">
      <c r="A2117" s="256" t="s">
        <v>2594</v>
      </c>
      <c r="B2117" s="256" t="s">
        <v>2595</v>
      </c>
      <c r="C2117" s="256" t="s">
        <v>2596</v>
      </c>
      <c r="D2117" s="256" t="s">
        <v>3213</v>
      </c>
      <c r="E2117" s="257" t="s">
        <v>2540</v>
      </c>
      <c r="F2117" s="256" t="s">
        <v>2540</v>
      </c>
      <c r="G2117" s="256">
        <v>101102</v>
      </c>
      <c r="H2117" s="256" t="s">
        <v>15294</v>
      </c>
      <c r="I2117" s="256" t="s">
        <v>16</v>
      </c>
      <c r="J2117" s="256" t="s">
        <v>2541</v>
      </c>
      <c r="K2117" s="257" t="s">
        <v>15295</v>
      </c>
      <c r="L2117" s="256" t="s">
        <v>2542</v>
      </c>
    </row>
    <row r="2118" spans="1:12" x14ac:dyDescent="0.25">
      <c r="A2118" s="256" t="s">
        <v>2594</v>
      </c>
      <c r="B2118" s="256" t="s">
        <v>2595</v>
      </c>
      <c r="C2118" s="256" t="s">
        <v>2596</v>
      </c>
      <c r="D2118" s="256" t="s">
        <v>3213</v>
      </c>
      <c r="E2118" s="257" t="s">
        <v>2540</v>
      </c>
      <c r="F2118" s="256" t="s">
        <v>2540</v>
      </c>
      <c r="G2118" s="256">
        <v>101103</v>
      </c>
      <c r="H2118" s="256" t="s">
        <v>15296</v>
      </c>
      <c r="I2118" s="256" t="s">
        <v>16</v>
      </c>
      <c r="J2118" s="256" t="s">
        <v>2541</v>
      </c>
      <c r="K2118" s="257" t="s">
        <v>15297</v>
      </c>
      <c r="L2118" s="256" t="s">
        <v>2542</v>
      </c>
    </row>
    <row r="2119" spans="1:12" x14ac:dyDescent="0.25">
      <c r="A2119" s="256" t="s">
        <v>2594</v>
      </c>
      <c r="B2119" s="256" t="s">
        <v>2595</v>
      </c>
      <c r="C2119" s="256" t="s">
        <v>2596</v>
      </c>
      <c r="D2119" s="256" t="s">
        <v>3213</v>
      </c>
      <c r="E2119" s="257" t="s">
        <v>2540</v>
      </c>
      <c r="F2119" s="256" t="s">
        <v>2540</v>
      </c>
      <c r="G2119" s="256">
        <v>101104</v>
      </c>
      <c r="H2119" s="256" t="s">
        <v>15298</v>
      </c>
      <c r="I2119" s="256" t="s">
        <v>16</v>
      </c>
      <c r="J2119" s="256" t="s">
        <v>2541</v>
      </c>
      <c r="K2119" s="257" t="s">
        <v>15299</v>
      </c>
      <c r="L2119" s="256" t="s">
        <v>2542</v>
      </c>
    </row>
    <row r="2120" spans="1:12" x14ac:dyDescent="0.25">
      <c r="A2120" s="256" t="s">
        <v>2594</v>
      </c>
      <c r="B2120" s="256" t="s">
        <v>2595</v>
      </c>
      <c r="C2120" s="256" t="s">
        <v>2596</v>
      </c>
      <c r="D2120" s="256" t="s">
        <v>3213</v>
      </c>
      <c r="E2120" s="257" t="s">
        <v>2540</v>
      </c>
      <c r="F2120" s="256" t="s">
        <v>2540</v>
      </c>
      <c r="G2120" s="256">
        <v>101105</v>
      </c>
      <c r="H2120" s="256" t="s">
        <v>15300</v>
      </c>
      <c r="I2120" s="256" t="s">
        <v>16</v>
      </c>
      <c r="J2120" s="256" t="s">
        <v>2541</v>
      </c>
      <c r="K2120" s="257" t="s">
        <v>15301</v>
      </c>
      <c r="L2120" s="256" t="s">
        <v>2542</v>
      </c>
    </row>
    <row r="2121" spans="1:12" x14ac:dyDescent="0.25">
      <c r="A2121" s="256" t="s">
        <v>2594</v>
      </c>
      <c r="B2121" s="256" t="s">
        <v>2595</v>
      </c>
      <c r="C2121" s="256" t="s">
        <v>2596</v>
      </c>
      <c r="D2121" s="256" t="s">
        <v>3213</v>
      </c>
      <c r="E2121" s="257" t="s">
        <v>2540</v>
      </c>
      <c r="F2121" s="256" t="s">
        <v>2540</v>
      </c>
      <c r="G2121" s="256">
        <v>101106</v>
      </c>
      <c r="H2121" s="256" t="s">
        <v>15302</v>
      </c>
      <c r="I2121" s="256" t="s">
        <v>16</v>
      </c>
      <c r="J2121" s="256" t="s">
        <v>2541</v>
      </c>
      <c r="K2121" s="257" t="s">
        <v>15303</v>
      </c>
      <c r="L2121" s="256" t="s">
        <v>2542</v>
      </c>
    </row>
    <row r="2122" spans="1:12" x14ac:dyDescent="0.25">
      <c r="A2122" s="256" t="s">
        <v>2594</v>
      </c>
      <c r="B2122" s="256" t="s">
        <v>2595</v>
      </c>
      <c r="C2122" s="256" t="s">
        <v>2596</v>
      </c>
      <c r="D2122" s="256" t="s">
        <v>3213</v>
      </c>
      <c r="E2122" s="257" t="s">
        <v>2540</v>
      </c>
      <c r="F2122" s="256" t="s">
        <v>2540</v>
      </c>
      <c r="G2122" s="256">
        <v>101107</v>
      </c>
      <c r="H2122" s="256" t="s">
        <v>15304</v>
      </c>
      <c r="I2122" s="256" t="s">
        <v>16</v>
      </c>
      <c r="J2122" s="256" t="s">
        <v>2541</v>
      </c>
      <c r="K2122" s="257" t="s">
        <v>15305</v>
      </c>
      <c r="L2122" s="256" t="s">
        <v>2542</v>
      </c>
    </row>
    <row r="2123" spans="1:12" x14ac:dyDescent="0.25">
      <c r="A2123" s="256" t="s">
        <v>2594</v>
      </c>
      <c r="B2123" s="256" t="s">
        <v>2595</v>
      </c>
      <c r="C2123" s="256" t="s">
        <v>2596</v>
      </c>
      <c r="D2123" s="256" t="s">
        <v>3213</v>
      </c>
      <c r="E2123" s="257" t="s">
        <v>2540</v>
      </c>
      <c r="F2123" s="256" t="s">
        <v>2540</v>
      </c>
      <c r="G2123" s="256">
        <v>101108</v>
      </c>
      <c r="H2123" s="256" t="s">
        <v>15306</v>
      </c>
      <c r="I2123" s="256" t="s">
        <v>16</v>
      </c>
      <c r="J2123" s="256" t="s">
        <v>2541</v>
      </c>
      <c r="K2123" s="257" t="s">
        <v>15307</v>
      </c>
      <c r="L2123" s="256" t="s">
        <v>2542</v>
      </c>
    </row>
    <row r="2124" spans="1:12" x14ac:dyDescent="0.25">
      <c r="A2124" s="256" t="s">
        <v>2594</v>
      </c>
      <c r="B2124" s="256" t="s">
        <v>2595</v>
      </c>
      <c r="C2124" s="256" t="s">
        <v>2596</v>
      </c>
      <c r="D2124" s="256" t="s">
        <v>3213</v>
      </c>
      <c r="E2124" s="257" t="s">
        <v>2540</v>
      </c>
      <c r="F2124" s="256" t="s">
        <v>2540</v>
      </c>
      <c r="G2124" s="256">
        <v>101109</v>
      </c>
      <c r="H2124" s="256" t="s">
        <v>15308</v>
      </c>
      <c r="I2124" s="256" t="s">
        <v>16</v>
      </c>
      <c r="J2124" s="256" t="s">
        <v>2541</v>
      </c>
      <c r="K2124" s="257" t="s">
        <v>15309</v>
      </c>
      <c r="L2124" s="256" t="s">
        <v>2542</v>
      </c>
    </row>
    <row r="2125" spans="1:12" x14ac:dyDescent="0.25">
      <c r="A2125" s="256" t="s">
        <v>2594</v>
      </c>
      <c r="B2125" s="256" t="s">
        <v>2595</v>
      </c>
      <c r="C2125" s="256" t="s">
        <v>2596</v>
      </c>
      <c r="D2125" s="256" t="s">
        <v>3213</v>
      </c>
      <c r="E2125" s="257" t="s">
        <v>2540</v>
      </c>
      <c r="F2125" s="256" t="s">
        <v>2540</v>
      </c>
      <c r="G2125" s="256">
        <v>101110</v>
      </c>
      <c r="H2125" s="256" t="s">
        <v>15310</v>
      </c>
      <c r="I2125" s="256" t="s">
        <v>16</v>
      </c>
      <c r="J2125" s="256" t="s">
        <v>2541</v>
      </c>
      <c r="K2125" s="257" t="s">
        <v>15311</v>
      </c>
      <c r="L2125" s="256" t="s">
        <v>2542</v>
      </c>
    </row>
    <row r="2126" spans="1:12" x14ac:dyDescent="0.25">
      <c r="A2126" s="256" t="s">
        <v>2594</v>
      </c>
      <c r="B2126" s="256" t="s">
        <v>2595</v>
      </c>
      <c r="C2126" s="256" t="s">
        <v>2596</v>
      </c>
      <c r="D2126" s="256" t="s">
        <v>3213</v>
      </c>
      <c r="E2126" s="257" t="s">
        <v>2540</v>
      </c>
      <c r="F2126" s="256" t="s">
        <v>2540</v>
      </c>
      <c r="G2126" s="256">
        <v>101111</v>
      </c>
      <c r="H2126" s="256" t="s">
        <v>15312</v>
      </c>
      <c r="I2126" s="256" t="s">
        <v>16</v>
      </c>
      <c r="J2126" s="256" t="s">
        <v>2541</v>
      </c>
      <c r="K2126" s="257" t="s">
        <v>15313</v>
      </c>
      <c r="L2126" s="256" t="s">
        <v>2542</v>
      </c>
    </row>
    <row r="2127" spans="1:12" x14ac:dyDescent="0.25">
      <c r="A2127" s="256" t="s">
        <v>2594</v>
      </c>
      <c r="B2127" s="256" t="s">
        <v>2595</v>
      </c>
      <c r="C2127" s="256" t="s">
        <v>2596</v>
      </c>
      <c r="D2127" s="256" t="s">
        <v>3213</v>
      </c>
      <c r="E2127" s="257" t="s">
        <v>2540</v>
      </c>
      <c r="F2127" s="256" t="s">
        <v>2540</v>
      </c>
      <c r="G2127" s="256">
        <v>101112</v>
      </c>
      <c r="H2127" s="256" t="s">
        <v>3369</v>
      </c>
      <c r="I2127" s="256" t="s">
        <v>16</v>
      </c>
      <c r="J2127" s="256" t="s">
        <v>2541</v>
      </c>
      <c r="K2127" s="257" t="s">
        <v>15314</v>
      </c>
      <c r="L2127" s="256" t="s">
        <v>2542</v>
      </c>
    </row>
    <row r="2128" spans="1:12" x14ac:dyDescent="0.25">
      <c r="A2128" s="256" t="s">
        <v>2594</v>
      </c>
      <c r="B2128" s="256" t="s">
        <v>2595</v>
      </c>
      <c r="C2128" s="256" t="s">
        <v>2596</v>
      </c>
      <c r="D2128" s="256" t="s">
        <v>3213</v>
      </c>
      <c r="E2128" s="257" t="s">
        <v>2540</v>
      </c>
      <c r="F2128" s="256" t="s">
        <v>2540</v>
      </c>
      <c r="G2128" s="256">
        <v>101113</v>
      </c>
      <c r="H2128" s="256" t="s">
        <v>15315</v>
      </c>
      <c r="I2128" s="256" t="s">
        <v>16</v>
      </c>
      <c r="J2128" s="256" t="s">
        <v>2541</v>
      </c>
      <c r="K2128" s="257" t="s">
        <v>15316</v>
      </c>
      <c r="L2128" s="256" t="s">
        <v>2542</v>
      </c>
    </row>
    <row r="2129" spans="1:12" x14ac:dyDescent="0.25">
      <c r="A2129" s="256" t="s">
        <v>2594</v>
      </c>
      <c r="B2129" s="256" t="s">
        <v>2595</v>
      </c>
      <c r="C2129" s="256" t="s">
        <v>2597</v>
      </c>
      <c r="D2129" s="256" t="s">
        <v>3214</v>
      </c>
      <c r="E2129" s="257" t="s">
        <v>2540</v>
      </c>
      <c r="F2129" s="256" t="s">
        <v>2540</v>
      </c>
      <c r="G2129" s="256">
        <v>95601</v>
      </c>
      <c r="H2129" s="256" t="s">
        <v>5824</v>
      </c>
      <c r="I2129" s="256" t="s">
        <v>12</v>
      </c>
      <c r="J2129" s="256" t="s">
        <v>2541</v>
      </c>
      <c r="K2129" s="257" t="s">
        <v>7004</v>
      </c>
      <c r="L2129" s="256" t="s">
        <v>2542</v>
      </c>
    </row>
    <row r="2130" spans="1:12" x14ac:dyDescent="0.25">
      <c r="A2130" s="256" t="s">
        <v>2594</v>
      </c>
      <c r="B2130" s="256" t="s">
        <v>2595</v>
      </c>
      <c r="C2130" s="256" t="s">
        <v>2597</v>
      </c>
      <c r="D2130" s="256" t="s">
        <v>3214</v>
      </c>
      <c r="E2130" s="257" t="s">
        <v>2540</v>
      </c>
      <c r="F2130" s="256" t="s">
        <v>2540</v>
      </c>
      <c r="G2130" s="256">
        <v>95602</v>
      </c>
      <c r="H2130" s="256" t="s">
        <v>5825</v>
      </c>
      <c r="I2130" s="256" t="s">
        <v>12</v>
      </c>
      <c r="J2130" s="256" t="s">
        <v>2541</v>
      </c>
      <c r="K2130" s="257" t="s">
        <v>15317</v>
      </c>
      <c r="L2130" s="256" t="s">
        <v>2542</v>
      </c>
    </row>
    <row r="2131" spans="1:12" x14ac:dyDescent="0.25">
      <c r="A2131" s="256" t="s">
        <v>2594</v>
      </c>
      <c r="B2131" s="256" t="s">
        <v>2595</v>
      </c>
      <c r="C2131" s="256" t="s">
        <v>2597</v>
      </c>
      <c r="D2131" s="256" t="s">
        <v>3214</v>
      </c>
      <c r="E2131" s="257" t="s">
        <v>2540</v>
      </c>
      <c r="F2131" s="256" t="s">
        <v>2540</v>
      </c>
      <c r="G2131" s="256">
        <v>95603</v>
      </c>
      <c r="H2131" s="256" t="s">
        <v>5826</v>
      </c>
      <c r="I2131" s="256" t="s">
        <v>12</v>
      </c>
      <c r="J2131" s="256" t="s">
        <v>2541</v>
      </c>
      <c r="K2131" s="257" t="s">
        <v>13758</v>
      </c>
      <c r="L2131" s="256" t="s">
        <v>2542</v>
      </c>
    </row>
    <row r="2132" spans="1:12" x14ac:dyDescent="0.25">
      <c r="A2132" s="256" t="s">
        <v>2594</v>
      </c>
      <c r="B2132" s="256" t="s">
        <v>2595</v>
      </c>
      <c r="C2132" s="256" t="s">
        <v>2597</v>
      </c>
      <c r="D2132" s="256" t="s">
        <v>3214</v>
      </c>
      <c r="E2132" s="257" t="s">
        <v>2540</v>
      </c>
      <c r="F2132" s="256" t="s">
        <v>2540</v>
      </c>
      <c r="G2132" s="256">
        <v>95604</v>
      </c>
      <c r="H2132" s="256" t="s">
        <v>5827</v>
      </c>
      <c r="I2132" s="256" t="s">
        <v>12</v>
      </c>
      <c r="J2132" s="256" t="s">
        <v>2541</v>
      </c>
      <c r="K2132" s="257" t="s">
        <v>15318</v>
      </c>
      <c r="L2132" s="256" t="s">
        <v>2542</v>
      </c>
    </row>
    <row r="2133" spans="1:12" x14ac:dyDescent="0.25">
      <c r="A2133" s="256" t="s">
        <v>2594</v>
      </c>
      <c r="B2133" s="256" t="s">
        <v>2595</v>
      </c>
      <c r="C2133" s="256" t="s">
        <v>2597</v>
      </c>
      <c r="D2133" s="256" t="s">
        <v>3214</v>
      </c>
      <c r="E2133" s="257" t="s">
        <v>2540</v>
      </c>
      <c r="F2133" s="256" t="s">
        <v>2540</v>
      </c>
      <c r="G2133" s="256">
        <v>95605</v>
      </c>
      <c r="H2133" s="256" t="s">
        <v>5828</v>
      </c>
      <c r="I2133" s="256" t="s">
        <v>12</v>
      </c>
      <c r="J2133" s="256" t="s">
        <v>2541</v>
      </c>
      <c r="K2133" s="257" t="s">
        <v>15319</v>
      </c>
      <c r="L2133" s="256" t="s">
        <v>2542</v>
      </c>
    </row>
    <row r="2134" spans="1:12" x14ac:dyDescent="0.25">
      <c r="A2134" s="256" t="s">
        <v>2594</v>
      </c>
      <c r="B2134" s="256" t="s">
        <v>2595</v>
      </c>
      <c r="C2134" s="256" t="s">
        <v>2597</v>
      </c>
      <c r="D2134" s="256" t="s">
        <v>3214</v>
      </c>
      <c r="E2134" s="257" t="s">
        <v>2540</v>
      </c>
      <c r="F2134" s="256" t="s">
        <v>2540</v>
      </c>
      <c r="G2134" s="256">
        <v>95607</v>
      </c>
      <c r="H2134" s="256" t="s">
        <v>5829</v>
      </c>
      <c r="I2134" s="256" t="s">
        <v>12</v>
      </c>
      <c r="J2134" s="256" t="s">
        <v>2541</v>
      </c>
      <c r="K2134" s="257" t="s">
        <v>15320</v>
      </c>
      <c r="L2134" s="256" t="s">
        <v>2542</v>
      </c>
    </row>
    <row r="2135" spans="1:12" x14ac:dyDescent="0.25">
      <c r="A2135" s="256" t="s">
        <v>2594</v>
      </c>
      <c r="B2135" s="256" t="s">
        <v>2595</v>
      </c>
      <c r="C2135" s="256" t="s">
        <v>2597</v>
      </c>
      <c r="D2135" s="256" t="s">
        <v>3214</v>
      </c>
      <c r="E2135" s="257" t="s">
        <v>2540</v>
      </c>
      <c r="F2135" s="256" t="s">
        <v>2540</v>
      </c>
      <c r="G2135" s="256">
        <v>95608</v>
      </c>
      <c r="H2135" s="256" t="s">
        <v>5830</v>
      </c>
      <c r="I2135" s="256" t="s">
        <v>12</v>
      </c>
      <c r="J2135" s="256" t="s">
        <v>2541</v>
      </c>
      <c r="K2135" s="257" t="s">
        <v>13266</v>
      </c>
      <c r="L2135" s="256" t="s">
        <v>2542</v>
      </c>
    </row>
    <row r="2136" spans="1:12" x14ac:dyDescent="0.25">
      <c r="A2136" s="256" t="s">
        <v>2594</v>
      </c>
      <c r="B2136" s="256" t="s">
        <v>2595</v>
      </c>
      <c r="C2136" s="256" t="s">
        <v>2597</v>
      </c>
      <c r="D2136" s="256" t="s">
        <v>3214</v>
      </c>
      <c r="E2136" s="257" t="s">
        <v>2540</v>
      </c>
      <c r="F2136" s="256" t="s">
        <v>2540</v>
      </c>
      <c r="G2136" s="256">
        <v>95609</v>
      </c>
      <c r="H2136" s="256" t="s">
        <v>5831</v>
      </c>
      <c r="I2136" s="256" t="s">
        <v>12</v>
      </c>
      <c r="J2136" s="256" t="s">
        <v>2541</v>
      </c>
      <c r="K2136" s="257" t="s">
        <v>15321</v>
      </c>
      <c r="L2136" s="256" t="s">
        <v>2542</v>
      </c>
    </row>
    <row r="2137" spans="1:12" x14ac:dyDescent="0.25">
      <c r="A2137" s="256" t="s">
        <v>2594</v>
      </c>
      <c r="B2137" s="256" t="s">
        <v>2595</v>
      </c>
      <c r="C2137" s="256" t="s">
        <v>2597</v>
      </c>
      <c r="D2137" s="256" t="s">
        <v>3214</v>
      </c>
      <c r="E2137" s="257" t="s">
        <v>2540</v>
      </c>
      <c r="F2137" s="256" t="s">
        <v>2540</v>
      </c>
      <c r="G2137" s="256">
        <v>100651</v>
      </c>
      <c r="H2137" s="256" t="s">
        <v>3992</v>
      </c>
      <c r="I2137" s="256" t="s">
        <v>7</v>
      </c>
      <c r="J2137" s="256" t="s">
        <v>2541</v>
      </c>
      <c r="K2137" s="257" t="s">
        <v>15322</v>
      </c>
      <c r="L2137" s="256" t="s">
        <v>2542</v>
      </c>
    </row>
    <row r="2138" spans="1:12" x14ac:dyDescent="0.25">
      <c r="A2138" s="256" t="s">
        <v>2594</v>
      </c>
      <c r="B2138" s="256" t="s">
        <v>2595</v>
      </c>
      <c r="C2138" s="256" t="s">
        <v>2597</v>
      </c>
      <c r="D2138" s="256" t="s">
        <v>3214</v>
      </c>
      <c r="E2138" s="257" t="s">
        <v>2540</v>
      </c>
      <c r="F2138" s="256" t="s">
        <v>2540</v>
      </c>
      <c r="G2138" s="256">
        <v>100652</v>
      </c>
      <c r="H2138" s="256" t="s">
        <v>3993</v>
      </c>
      <c r="I2138" s="256" t="s">
        <v>7</v>
      </c>
      <c r="J2138" s="256" t="s">
        <v>2541</v>
      </c>
      <c r="K2138" s="257" t="s">
        <v>15323</v>
      </c>
      <c r="L2138" s="256" t="s">
        <v>2542</v>
      </c>
    </row>
    <row r="2139" spans="1:12" x14ac:dyDescent="0.25">
      <c r="A2139" s="256" t="s">
        <v>2594</v>
      </c>
      <c r="B2139" s="256" t="s">
        <v>2595</v>
      </c>
      <c r="C2139" s="256" t="s">
        <v>2597</v>
      </c>
      <c r="D2139" s="256" t="s">
        <v>3214</v>
      </c>
      <c r="E2139" s="257" t="s">
        <v>2540</v>
      </c>
      <c r="F2139" s="256" t="s">
        <v>2540</v>
      </c>
      <c r="G2139" s="256">
        <v>100653</v>
      </c>
      <c r="H2139" s="256" t="s">
        <v>3994</v>
      </c>
      <c r="I2139" s="256" t="s">
        <v>7</v>
      </c>
      <c r="J2139" s="256" t="s">
        <v>2541</v>
      </c>
      <c r="K2139" s="257" t="s">
        <v>15324</v>
      </c>
      <c r="L2139" s="256" t="s">
        <v>2542</v>
      </c>
    </row>
    <row r="2140" spans="1:12" x14ac:dyDescent="0.25">
      <c r="A2140" s="256" t="s">
        <v>2594</v>
      </c>
      <c r="B2140" s="256" t="s">
        <v>2595</v>
      </c>
      <c r="C2140" s="256" t="s">
        <v>2597</v>
      </c>
      <c r="D2140" s="256" t="s">
        <v>3214</v>
      </c>
      <c r="E2140" s="257" t="s">
        <v>2540</v>
      </c>
      <c r="F2140" s="256" t="s">
        <v>2540</v>
      </c>
      <c r="G2140" s="256">
        <v>100654</v>
      </c>
      <c r="H2140" s="256" t="s">
        <v>3995</v>
      </c>
      <c r="I2140" s="256" t="s">
        <v>7</v>
      </c>
      <c r="J2140" s="256" t="s">
        <v>2541</v>
      </c>
      <c r="K2140" s="257" t="s">
        <v>15325</v>
      </c>
      <c r="L2140" s="256" t="s">
        <v>2542</v>
      </c>
    </row>
    <row r="2141" spans="1:12" x14ac:dyDescent="0.25">
      <c r="A2141" s="256" t="s">
        <v>2594</v>
      </c>
      <c r="B2141" s="256" t="s">
        <v>2595</v>
      </c>
      <c r="C2141" s="256" t="s">
        <v>2597</v>
      </c>
      <c r="D2141" s="256" t="s">
        <v>3214</v>
      </c>
      <c r="E2141" s="257" t="s">
        <v>2540</v>
      </c>
      <c r="F2141" s="256" t="s">
        <v>2540</v>
      </c>
      <c r="G2141" s="256">
        <v>100655</v>
      </c>
      <c r="H2141" s="256" t="s">
        <v>3996</v>
      </c>
      <c r="I2141" s="256" t="s">
        <v>7</v>
      </c>
      <c r="J2141" s="256" t="s">
        <v>2541</v>
      </c>
      <c r="K2141" s="257" t="s">
        <v>15326</v>
      </c>
      <c r="L2141" s="256" t="s">
        <v>2542</v>
      </c>
    </row>
    <row r="2142" spans="1:12" x14ac:dyDescent="0.25">
      <c r="A2142" s="256" t="s">
        <v>2594</v>
      </c>
      <c r="B2142" s="256" t="s">
        <v>2595</v>
      </c>
      <c r="C2142" s="256" t="s">
        <v>2597</v>
      </c>
      <c r="D2142" s="256" t="s">
        <v>3214</v>
      </c>
      <c r="E2142" s="257" t="s">
        <v>2540</v>
      </c>
      <c r="F2142" s="256" t="s">
        <v>2540</v>
      </c>
      <c r="G2142" s="256">
        <v>100656</v>
      </c>
      <c r="H2142" s="256" t="s">
        <v>2905</v>
      </c>
      <c r="I2142" s="256" t="s">
        <v>7</v>
      </c>
      <c r="J2142" s="256" t="s">
        <v>2541</v>
      </c>
      <c r="K2142" s="257" t="s">
        <v>15327</v>
      </c>
      <c r="L2142" s="256" t="s">
        <v>2542</v>
      </c>
    </row>
    <row r="2143" spans="1:12" x14ac:dyDescent="0.25">
      <c r="A2143" s="256" t="s">
        <v>2594</v>
      </c>
      <c r="B2143" s="256" t="s">
        <v>2595</v>
      </c>
      <c r="C2143" s="256" t="s">
        <v>2597</v>
      </c>
      <c r="D2143" s="256" t="s">
        <v>3214</v>
      </c>
      <c r="E2143" s="257" t="s">
        <v>2540</v>
      </c>
      <c r="F2143" s="256" t="s">
        <v>2540</v>
      </c>
      <c r="G2143" s="256">
        <v>100657</v>
      </c>
      <c r="H2143" s="256" t="s">
        <v>2906</v>
      </c>
      <c r="I2143" s="256" t="s">
        <v>7</v>
      </c>
      <c r="J2143" s="256" t="s">
        <v>2541</v>
      </c>
      <c r="K2143" s="257" t="s">
        <v>15328</v>
      </c>
      <c r="L2143" s="256" t="s">
        <v>2542</v>
      </c>
    </row>
    <row r="2144" spans="1:12" x14ac:dyDescent="0.25">
      <c r="A2144" s="256" t="s">
        <v>2594</v>
      </c>
      <c r="B2144" s="256" t="s">
        <v>2595</v>
      </c>
      <c r="C2144" s="256" t="s">
        <v>2597</v>
      </c>
      <c r="D2144" s="256" t="s">
        <v>3214</v>
      </c>
      <c r="E2144" s="257" t="s">
        <v>2540</v>
      </c>
      <c r="F2144" s="256" t="s">
        <v>2540</v>
      </c>
      <c r="G2144" s="256">
        <v>100658</v>
      </c>
      <c r="H2144" s="256" t="s">
        <v>2907</v>
      </c>
      <c r="I2144" s="256" t="s">
        <v>7</v>
      </c>
      <c r="J2144" s="256" t="s">
        <v>2541</v>
      </c>
      <c r="K2144" s="257" t="s">
        <v>15329</v>
      </c>
      <c r="L2144" s="256" t="s">
        <v>2542</v>
      </c>
    </row>
    <row r="2145" spans="1:12" x14ac:dyDescent="0.25">
      <c r="A2145" s="256" t="s">
        <v>2594</v>
      </c>
      <c r="B2145" s="256" t="s">
        <v>2595</v>
      </c>
      <c r="C2145" s="256" t="s">
        <v>2597</v>
      </c>
      <c r="D2145" s="256" t="s">
        <v>3214</v>
      </c>
      <c r="E2145" s="257" t="s">
        <v>2540</v>
      </c>
      <c r="F2145" s="256" t="s">
        <v>2540</v>
      </c>
      <c r="G2145" s="256">
        <v>100889</v>
      </c>
      <c r="H2145" s="256" t="s">
        <v>3041</v>
      </c>
      <c r="I2145" s="256" t="s">
        <v>159</v>
      </c>
      <c r="J2145" s="256" t="s">
        <v>2541</v>
      </c>
      <c r="K2145" s="257" t="s">
        <v>13604</v>
      </c>
      <c r="L2145" s="256" t="s">
        <v>2542</v>
      </c>
    </row>
    <row r="2146" spans="1:12" x14ac:dyDescent="0.25">
      <c r="A2146" s="256" t="s">
        <v>2594</v>
      </c>
      <c r="B2146" s="256" t="s">
        <v>2595</v>
      </c>
      <c r="C2146" s="256" t="s">
        <v>2597</v>
      </c>
      <c r="D2146" s="256" t="s">
        <v>3214</v>
      </c>
      <c r="E2146" s="257" t="s">
        <v>2540</v>
      </c>
      <c r="F2146" s="256" t="s">
        <v>2540</v>
      </c>
      <c r="G2146" s="256">
        <v>100890</v>
      </c>
      <c r="H2146" s="256" t="s">
        <v>3042</v>
      </c>
      <c r="I2146" s="256" t="s">
        <v>159</v>
      </c>
      <c r="J2146" s="256" t="s">
        <v>2541</v>
      </c>
      <c r="K2146" s="257" t="s">
        <v>7601</v>
      </c>
      <c r="L2146" s="256" t="s">
        <v>2542</v>
      </c>
    </row>
    <row r="2147" spans="1:12" x14ac:dyDescent="0.25">
      <c r="A2147" s="256" t="s">
        <v>2594</v>
      </c>
      <c r="B2147" s="256" t="s">
        <v>2595</v>
      </c>
      <c r="C2147" s="256" t="s">
        <v>2597</v>
      </c>
      <c r="D2147" s="256" t="s">
        <v>3214</v>
      </c>
      <c r="E2147" s="257" t="s">
        <v>2540</v>
      </c>
      <c r="F2147" s="256" t="s">
        <v>2540</v>
      </c>
      <c r="G2147" s="256">
        <v>100892</v>
      </c>
      <c r="H2147" s="256" t="s">
        <v>3043</v>
      </c>
      <c r="I2147" s="256" t="s">
        <v>159</v>
      </c>
      <c r="J2147" s="256" t="s">
        <v>2541</v>
      </c>
      <c r="K2147" s="257" t="s">
        <v>15330</v>
      </c>
      <c r="L2147" s="256" t="s">
        <v>2542</v>
      </c>
    </row>
    <row r="2148" spans="1:12" x14ac:dyDescent="0.25">
      <c r="A2148" s="256" t="s">
        <v>2594</v>
      </c>
      <c r="B2148" s="256" t="s">
        <v>2595</v>
      </c>
      <c r="C2148" s="256" t="s">
        <v>2597</v>
      </c>
      <c r="D2148" s="256" t="s">
        <v>3214</v>
      </c>
      <c r="E2148" s="257" t="s">
        <v>2540</v>
      </c>
      <c r="F2148" s="256" t="s">
        <v>2540</v>
      </c>
      <c r="G2148" s="256">
        <v>100893</v>
      </c>
      <c r="H2148" s="256" t="s">
        <v>3044</v>
      </c>
      <c r="I2148" s="256" t="s">
        <v>159</v>
      </c>
      <c r="J2148" s="256" t="s">
        <v>2541</v>
      </c>
      <c r="K2148" s="257" t="s">
        <v>15331</v>
      </c>
      <c r="L2148" s="256" t="s">
        <v>2542</v>
      </c>
    </row>
    <row r="2149" spans="1:12" x14ac:dyDescent="0.25">
      <c r="A2149" s="256" t="s">
        <v>2594</v>
      </c>
      <c r="B2149" s="256" t="s">
        <v>2595</v>
      </c>
      <c r="C2149" s="256" t="s">
        <v>2597</v>
      </c>
      <c r="D2149" s="256" t="s">
        <v>3214</v>
      </c>
      <c r="E2149" s="257" t="s">
        <v>2540</v>
      </c>
      <c r="F2149" s="256" t="s">
        <v>2540</v>
      </c>
      <c r="G2149" s="256">
        <v>100894</v>
      </c>
      <c r="H2149" s="256" t="s">
        <v>3045</v>
      </c>
      <c r="I2149" s="256" t="s">
        <v>159</v>
      </c>
      <c r="J2149" s="256" t="s">
        <v>2541</v>
      </c>
      <c r="K2149" s="257" t="s">
        <v>7096</v>
      </c>
      <c r="L2149" s="256" t="s">
        <v>2542</v>
      </c>
    </row>
    <row r="2150" spans="1:12" x14ac:dyDescent="0.25">
      <c r="A2150" s="256" t="s">
        <v>2594</v>
      </c>
      <c r="B2150" s="256" t="s">
        <v>2595</v>
      </c>
      <c r="C2150" s="256" t="s">
        <v>2597</v>
      </c>
      <c r="D2150" s="256" t="s">
        <v>3214</v>
      </c>
      <c r="E2150" s="257" t="s">
        <v>2540</v>
      </c>
      <c r="F2150" s="256" t="s">
        <v>2540</v>
      </c>
      <c r="G2150" s="256">
        <v>100896</v>
      </c>
      <c r="H2150" s="256" t="s">
        <v>3046</v>
      </c>
      <c r="I2150" s="256" t="s">
        <v>7</v>
      </c>
      <c r="J2150" s="256" t="s">
        <v>2541</v>
      </c>
      <c r="K2150" s="257" t="s">
        <v>13177</v>
      </c>
      <c r="L2150" s="256" t="s">
        <v>2542</v>
      </c>
    </row>
    <row r="2151" spans="1:12" x14ac:dyDescent="0.25">
      <c r="A2151" s="256" t="s">
        <v>2594</v>
      </c>
      <c r="B2151" s="256" t="s">
        <v>2595</v>
      </c>
      <c r="C2151" s="256" t="s">
        <v>2597</v>
      </c>
      <c r="D2151" s="256" t="s">
        <v>3214</v>
      </c>
      <c r="E2151" s="257" t="s">
        <v>2540</v>
      </c>
      <c r="F2151" s="256" t="s">
        <v>2540</v>
      </c>
      <c r="G2151" s="256">
        <v>100897</v>
      </c>
      <c r="H2151" s="256" t="s">
        <v>3047</v>
      </c>
      <c r="I2151" s="256" t="s">
        <v>7</v>
      </c>
      <c r="J2151" s="256" t="s">
        <v>2541</v>
      </c>
      <c r="K2151" s="257" t="s">
        <v>15332</v>
      </c>
      <c r="L2151" s="256" t="s">
        <v>2542</v>
      </c>
    </row>
    <row r="2152" spans="1:12" x14ac:dyDescent="0.25">
      <c r="A2152" s="256" t="s">
        <v>2594</v>
      </c>
      <c r="B2152" s="256" t="s">
        <v>2595</v>
      </c>
      <c r="C2152" s="256" t="s">
        <v>2597</v>
      </c>
      <c r="D2152" s="256" t="s">
        <v>3214</v>
      </c>
      <c r="E2152" s="257" t="s">
        <v>2540</v>
      </c>
      <c r="F2152" s="256" t="s">
        <v>2540</v>
      </c>
      <c r="G2152" s="256">
        <v>100898</v>
      </c>
      <c r="H2152" s="256" t="s">
        <v>3048</v>
      </c>
      <c r="I2152" s="256" t="s">
        <v>7</v>
      </c>
      <c r="J2152" s="256" t="s">
        <v>2541</v>
      </c>
      <c r="K2152" s="257" t="s">
        <v>15333</v>
      </c>
      <c r="L2152" s="256" t="s">
        <v>2542</v>
      </c>
    </row>
    <row r="2153" spans="1:12" x14ac:dyDescent="0.25">
      <c r="A2153" s="256" t="s">
        <v>2594</v>
      </c>
      <c r="B2153" s="256" t="s">
        <v>2595</v>
      </c>
      <c r="C2153" s="256" t="s">
        <v>2597</v>
      </c>
      <c r="D2153" s="256" t="s">
        <v>3214</v>
      </c>
      <c r="E2153" s="257" t="s">
        <v>2540</v>
      </c>
      <c r="F2153" s="256" t="s">
        <v>2540</v>
      </c>
      <c r="G2153" s="256">
        <v>100899</v>
      </c>
      <c r="H2153" s="256" t="s">
        <v>3049</v>
      </c>
      <c r="I2153" s="256" t="s">
        <v>7</v>
      </c>
      <c r="J2153" s="256" t="s">
        <v>2541</v>
      </c>
      <c r="K2153" s="257" t="s">
        <v>15334</v>
      </c>
      <c r="L2153" s="256" t="s">
        <v>2542</v>
      </c>
    </row>
    <row r="2154" spans="1:12" x14ac:dyDescent="0.25">
      <c r="A2154" s="256" t="s">
        <v>2594</v>
      </c>
      <c r="B2154" s="256" t="s">
        <v>2595</v>
      </c>
      <c r="C2154" s="256" t="s">
        <v>2597</v>
      </c>
      <c r="D2154" s="256" t="s">
        <v>3214</v>
      </c>
      <c r="E2154" s="257" t="s">
        <v>2540</v>
      </c>
      <c r="F2154" s="256" t="s">
        <v>2540</v>
      </c>
      <c r="G2154" s="256">
        <v>100900</v>
      </c>
      <c r="H2154" s="256" t="s">
        <v>15335</v>
      </c>
      <c r="I2154" s="256" t="s">
        <v>7</v>
      </c>
      <c r="J2154" s="256" t="s">
        <v>2541</v>
      </c>
      <c r="K2154" s="257" t="s">
        <v>15336</v>
      </c>
      <c r="L2154" s="256" t="s">
        <v>2542</v>
      </c>
    </row>
    <row r="2155" spans="1:12" x14ac:dyDescent="0.25">
      <c r="A2155" s="256" t="s">
        <v>2594</v>
      </c>
      <c r="B2155" s="256" t="s">
        <v>2595</v>
      </c>
      <c r="C2155" s="256" t="s">
        <v>2597</v>
      </c>
      <c r="D2155" s="256" t="s">
        <v>3214</v>
      </c>
      <c r="E2155" s="257" t="s">
        <v>2540</v>
      </c>
      <c r="F2155" s="256" t="s">
        <v>2540</v>
      </c>
      <c r="G2155" s="256">
        <v>101173</v>
      </c>
      <c r="H2155" s="256" t="s">
        <v>3370</v>
      </c>
      <c r="I2155" s="256" t="s">
        <v>7</v>
      </c>
      <c r="J2155" s="256" t="s">
        <v>2545</v>
      </c>
      <c r="K2155" s="257" t="s">
        <v>15337</v>
      </c>
      <c r="L2155" s="256" t="s">
        <v>2542</v>
      </c>
    </row>
    <row r="2156" spans="1:12" x14ac:dyDescent="0.25">
      <c r="A2156" s="256" t="s">
        <v>2594</v>
      </c>
      <c r="B2156" s="256" t="s">
        <v>2595</v>
      </c>
      <c r="C2156" s="256" t="s">
        <v>2597</v>
      </c>
      <c r="D2156" s="256" t="s">
        <v>3214</v>
      </c>
      <c r="E2156" s="257" t="s">
        <v>2540</v>
      </c>
      <c r="F2156" s="256" t="s">
        <v>2540</v>
      </c>
      <c r="G2156" s="256">
        <v>101174</v>
      </c>
      <c r="H2156" s="256" t="s">
        <v>3371</v>
      </c>
      <c r="I2156" s="256" t="s">
        <v>7</v>
      </c>
      <c r="J2156" s="256" t="s">
        <v>2545</v>
      </c>
      <c r="K2156" s="257" t="s">
        <v>15338</v>
      </c>
      <c r="L2156" s="256" t="s">
        <v>2542</v>
      </c>
    </row>
    <row r="2157" spans="1:12" x14ac:dyDescent="0.25">
      <c r="A2157" s="256" t="s">
        <v>2594</v>
      </c>
      <c r="B2157" s="256" t="s">
        <v>2595</v>
      </c>
      <c r="C2157" s="256" t="s">
        <v>2597</v>
      </c>
      <c r="D2157" s="256" t="s">
        <v>3214</v>
      </c>
      <c r="E2157" s="257" t="s">
        <v>2540</v>
      </c>
      <c r="F2157" s="256" t="s">
        <v>2540</v>
      </c>
      <c r="G2157" s="256">
        <v>101175</v>
      </c>
      <c r="H2157" s="256" t="s">
        <v>3372</v>
      </c>
      <c r="I2157" s="256" t="s">
        <v>7</v>
      </c>
      <c r="J2157" s="256" t="s">
        <v>2545</v>
      </c>
      <c r="K2157" s="257" t="s">
        <v>15339</v>
      </c>
      <c r="L2157" s="256" t="s">
        <v>2542</v>
      </c>
    </row>
    <row r="2158" spans="1:12" x14ac:dyDescent="0.25">
      <c r="A2158" s="256" t="s">
        <v>2594</v>
      </c>
      <c r="B2158" s="256" t="s">
        <v>2595</v>
      </c>
      <c r="C2158" s="256" t="s">
        <v>2597</v>
      </c>
      <c r="D2158" s="256" t="s">
        <v>3214</v>
      </c>
      <c r="E2158" s="257" t="s">
        <v>2540</v>
      </c>
      <c r="F2158" s="256" t="s">
        <v>2540</v>
      </c>
      <c r="G2158" s="256">
        <v>101176</v>
      </c>
      <c r="H2158" s="256" t="s">
        <v>3373</v>
      </c>
      <c r="I2158" s="256" t="s">
        <v>7</v>
      </c>
      <c r="J2158" s="256" t="s">
        <v>2541</v>
      </c>
      <c r="K2158" s="257" t="s">
        <v>15340</v>
      </c>
      <c r="L2158" s="256" t="s">
        <v>2542</v>
      </c>
    </row>
    <row r="2159" spans="1:12" x14ac:dyDescent="0.25">
      <c r="A2159" s="256" t="s">
        <v>2594</v>
      </c>
      <c r="B2159" s="256" t="s">
        <v>2595</v>
      </c>
      <c r="C2159" s="256" t="s">
        <v>2597</v>
      </c>
      <c r="D2159" s="256" t="s">
        <v>3214</v>
      </c>
      <c r="E2159" s="257" t="s">
        <v>2540</v>
      </c>
      <c r="F2159" s="256" t="s">
        <v>2540</v>
      </c>
      <c r="G2159" s="256">
        <v>102521</v>
      </c>
      <c r="H2159" s="256" t="s">
        <v>5833</v>
      </c>
      <c r="I2159" s="256" t="s">
        <v>12</v>
      </c>
      <c r="J2159" s="256" t="s">
        <v>2541</v>
      </c>
      <c r="K2159" s="257" t="s">
        <v>15341</v>
      </c>
      <c r="L2159" s="256" t="s">
        <v>2542</v>
      </c>
    </row>
    <row r="2160" spans="1:12" x14ac:dyDescent="0.25">
      <c r="A2160" s="256" t="s">
        <v>2594</v>
      </c>
      <c r="B2160" s="256" t="s">
        <v>2595</v>
      </c>
      <c r="C2160" s="256" t="s">
        <v>2597</v>
      </c>
      <c r="D2160" s="256" t="s">
        <v>3214</v>
      </c>
      <c r="E2160" s="257" t="s">
        <v>2540</v>
      </c>
      <c r="F2160" s="256" t="s">
        <v>2540</v>
      </c>
      <c r="G2160" s="256">
        <v>102522</v>
      </c>
      <c r="H2160" s="256" t="s">
        <v>5834</v>
      </c>
      <c r="I2160" s="256" t="s">
        <v>12</v>
      </c>
      <c r="J2160" s="256" t="s">
        <v>2541</v>
      </c>
      <c r="K2160" s="257" t="s">
        <v>15342</v>
      </c>
      <c r="L2160" s="256" t="s">
        <v>2542</v>
      </c>
    </row>
    <row r="2161" spans="1:12" x14ac:dyDescent="0.25">
      <c r="A2161" s="256" t="s">
        <v>2594</v>
      </c>
      <c r="B2161" s="256" t="s">
        <v>2595</v>
      </c>
      <c r="C2161" s="256" t="s">
        <v>2597</v>
      </c>
      <c r="D2161" s="256" t="s">
        <v>3214</v>
      </c>
      <c r="E2161" s="257" t="s">
        <v>2540</v>
      </c>
      <c r="F2161" s="256" t="s">
        <v>2540</v>
      </c>
      <c r="G2161" s="256">
        <v>102523</v>
      </c>
      <c r="H2161" s="256" t="s">
        <v>5835</v>
      </c>
      <c r="I2161" s="256" t="s">
        <v>12</v>
      </c>
      <c r="J2161" s="256" t="s">
        <v>2541</v>
      </c>
      <c r="K2161" s="257" t="s">
        <v>15343</v>
      </c>
      <c r="L2161" s="256" t="s">
        <v>2542</v>
      </c>
    </row>
    <row r="2162" spans="1:12" x14ac:dyDescent="0.25">
      <c r="A2162" s="256" t="s">
        <v>2594</v>
      </c>
      <c r="B2162" s="256" t="s">
        <v>2595</v>
      </c>
      <c r="C2162" s="256" t="s">
        <v>2598</v>
      </c>
      <c r="D2162" s="256" t="s">
        <v>3215</v>
      </c>
      <c r="E2162" s="257" t="s">
        <v>2540</v>
      </c>
      <c r="F2162" s="256" t="s">
        <v>2540</v>
      </c>
      <c r="G2162" s="256">
        <v>95240</v>
      </c>
      <c r="H2162" s="256" t="s">
        <v>4904</v>
      </c>
      <c r="I2162" s="256" t="s">
        <v>14</v>
      </c>
      <c r="J2162" s="256" t="s">
        <v>2545</v>
      </c>
      <c r="K2162" s="257" t="s">
        <v>8179</v>
      </c>
      <c r="L2162" s="256" t="s">
        <v>2542</v>
      </c>
    </row>
    <row r="2163" spans="1:12" x14ac:dyDescent="0.25">
      <c r="A2163" s="256" t="s">
        <v>2594</v>
      </c>
      <c r="B2163" s="256" t="s">
        <v>2595</v>
      </c>
      <c r="C2163" s="256" t="s">
        <v>2598</v>
      </c>
      <c r="D2163" s="256" t="s">
        <v>3215</v>
      </c>
      <c r="E2163" s="257" t="s">
        <v>2540</v>
      </c>
      <c r="F2163" s="256" t="s">
        <v>2540</v>
      </c>
      <c r="G2163" s="256">
        <v>95241</v>
      </c>
      <c r="H2163" s="256" t="s">
        <v>4905</v>
      </c>
      <c r="I2163" s="256" t="s">
        <v>14</v>
      </c>
      <c r="J2163" s="256" t="s">
        <v>2545</v>
      </c>
      <c r="K2163" s="257" t="s">
        <v>15344</v>
      </c>
      <c r="L2163" s="256" t="s">
        <v>2542</v>
      </c>
    </row>
    <row r="2164" spans="1:12" x14ac:dyDescent="0.25">
      <c r="A2164" s="256" t="s">
        <v>2594</v>
      </c>
      <c r="B2164" s="256" t="s">
        <v>2595</v>
      </c>
      <c r="C2164" s="256" t="s">
        <v>2598</v>
      </c>
      <c r="D2164" s="256" t="s">
        <v>3215</v>
      </c>
      <c r="E2164" s="257" t="s">
        <v>2540</v>
      </c>
      <c r="F2164" s="256" t="s">
        <v>2540</v>
      </c>
      <c r="G2164" s="256">
        <v>96616</v>
      </c>
      <c r="H2164" s="256" t="s">
        <v>1294</v>
      </c>
      <c r="I2164" s="256" t="s">
        <v>16</v>
      </c>
      <c r="J2164" s="256" t="s">
        <v>2545</v>
      </c>
      <c r="K2164" s="257" t="s">
        <v>15345</v>
      </c>
      <c r="L2164" s="256" t="s">
        <v>2542</v>
      </c>
    </row>
    <row r="2165" spans="1:12" x14ac:dyDescent="0.25">
      <c r="A2165" s="256" t="s">
        <v>2594</v>
      </c>
      <c r="B2165" s="256" t="s">
        <v>2595</v>
      </c>
      <c r="C2165" s="256" t="s">
        <v>2598</v>
      </c>
      <c r="D2165" s="256" t="s">
        <v>3215</v>
      </c>
      <c r="E2165" s="257" t="s">
        <v>2540</v>
      </c>
      <c r="F2165" s="256" t="s">
        <v>2540</v>
      </c>
      <c r="G2165" s="256">
        <v>96617</v>
      </c>
      <c r="H2165" s="256" t="s">
        <v>1295</v>
      </c>
      <c r="I2165" s="256" t="s">
        <v>14</v>
      </c>
      <c r="J2165" s="256" t="s">
        <v>2545</v>
      </c>
      <c r="K2165" s="257" t="s">
        <v>5400</v>
      </c>
      <c r="L2165" s="256" t="s">
        <v>2542</v>
      </c>
    </row>
    <row r="2166" spans="1:12" x14ac:dyDescent="0.25">
      <c r="A2166" s="256" t="s">
        <v>2594</v>
      </c>
      <c r="B2166" s="256" t="s">
        <v>2595</v>
      </c>
      <c r="C2166" s="256" t="s">
        <v>2598</v>
      </c>
      <c r="D2166" s="256" t="s">
        <v>3215</v>
      </c>
      <c r="E2166" s="257" t="s">
        <v>2540</v>
      </c>
      <c r="F2166" s="256" t="s">
        <v>2540</v>
      </c>
      <c r="G2166" s="256">
        <v>96619</v>
      </c>
      <c r="H2166" s="256" t="s">
        <v>1296</v>
      </c>
      <c r="I2166" s="256" t="s">
        <v>14</v>
      </c>
      <c r="J2166" s="256" t="s">
        <v>2545</v>
      </c>
      <c r="K2166" s="257" t="s">
        <v>15346</v>
      </c>
      <c r="L2166" s="256" t="s">
        <v>2542</v>
      </c>
    </row>
    <row r="2167" spans="1:12" x14ac:dyDescent="0.25">
      <c r="A2167" s="256" t="s">
        <v>2594</v>
      </c>
      <c r="B2167" s="256" t="s">
        <v>2595</v>
      </c>
      <c r="C2167" s="256" t="s">
        <v>2598</v>
      </c>
      <c r="D2167" s="256" t="s">
        <v>3215</v>
      </c>
      <c r="E2167" s="257" t="s">
        <v>2540</v>
      </c>
      <c r="F2167" s="256" t="s">
        <v>2540</v>
      </c>
      <c r="G2167" s="256">
        <v>96620</v>
      </c>
      <c r="H2167" s="256" t="s">
        <v>4906</v>
      </c>
      <c r="I2167" s="256" t="s">
        <v>16</v>
      </c>
      <c r="J2167" s="256" t="s">
        <v>2545</v>
      </c>
      <c r="K2167" s="257" t="s">
        <v>15347</v>
      </c>
      <c r="L2167" s="256" t="s">
        <v>2542</v>
      </c>
    </row>
    <row r="2168" spans="1:12" x14ac:dyDescent="0.25">
      <c r="A2168" s="256" t="s">
        <v>2594</v>
      </c>
      <c r="B2168" s="256" t="s">
        <v>2595</v>
      </c>
      <c r="C2168" s="256" t="s">
        <v>2598</v>
      </c>
      <c r="D2168" s="256" t="s">
        <v>3215</v>
      </c>
      <c r="E2168" s="257" t="s">
        <v>2540</v>
      </c>
      <c r="F2168" s="256" t="s">
        <v>2540</v>
      </c>
      <c r="G2168" s="256">
        <v>96621</v>
      </c>
      <c r="H2168" s="256" t="s">
        <v>1297</v>
      </c>
      <c r="I2168" s="256" t="s">
        <v>16</v>
      </c>
      <c r="J2168" s="256" t="s">
        <v>2541</v>
      </c>
      <c r="K2168" s="257" t="s">
        <v>15348</v>
      </c>
      <c r="L2168" s="256" t="s">
        <v>2542</v>
      </c>
    </row>
    <row r="2169" spans="1:12" x14ac:dyDescent="0.25">
      <c r="A2169" s="256" t="s">
        <v>2594</v>
      </c>
      <c r="B2169" s="256" t="s">
        <v>2595</v>
      </c>
      <c r="C2169" s="256" t="s">
        <v>2598</v>
      </c>
      <c r="D2169" s="256" t="s">
        <v>3215</v>
      </c>
      <c r="E2169" s="257" t="s">
        <v>2540</v>
      </c>
      <c r="F2169" s="256" t="s">
        <v>2540</v>
      </c>
      <c r="G2169" s="256">
        <v>96622</v>
      </c>
      <c r="H2169" s="256" t="s">
        <v>4907</v>
      </c>
      <c r="I2169" s="256" t="s">
        <v>16</v>
      </c>
      <c r="J2169" s="256" t="s">
        <v>2541</v>
      </c>
      <c r="K2169" s="257" t="s">
        <v>15349</v>
      </c>
      <c r="L2169" s="256" t="s">
        <v>2542</v>
      </c>
    </row>
    <row r="2170" spans="1:12" x14ac:dyDescent="0.25">
      <c r="A2170" s="256" t="s">
        <v>2594</v>
      </c>
      <c r="B2170" s="256" t="s">
        <v>2595</v>
      </c>
      <c r="C2170" s="256" t="s">
        <v>2598</v>
      </c>
      <c r="D2170" s="256" t="s">
        <v>3215</v>
      </c>
      <c r="E2170" s="257" t="s">
        <v>2540</v>
      </c>
      <c r="F2170" s="256" t="s">
        <v>2540</v>
      </c>
      <c r="G2170" s="256">
        <v>96623</v>
      </c>
      <c r="H2170" s="256" t="s">
        <v>1298</v>
      </c>
      <c r="I2170" s="256" t="s">
        <v>16</v>
      </c>
      <c r="J2170" s="256" t="s">
        <v>2541</v>
      </c>
      <c r="K2170" s="257" t="s">
        <v>15350</v>
      </c>
      <c r="L2170" s="256" t="s">
        <v>2542</v>
      </c>
    </row>
    <row r="2171" spans="1:12" x14ac:dyDescent="0.25">
      <c r="A2171" s="256" t="s">
        <v>2594</v>
      </c>
      <c r="B2171" s="256" t="s">
        <v>2595</v>
      </c>
      <c r="C2171" s="256" t="s">
        <v>2598</v>
      </c>
      <c r="D2171" s="256" t="s">
        <v>3215</v>
      </c>
      <c r="E2171" s="257" t="s">
        <v>2540</v>
      </c>
      <c r="F2171" s="256" t="s">
        <v>2540</v>
      </c>
      <c r="G2171" s="256">
        <v>96624</v>
      </c>
      <c r="H2171" s="256" t="s">
        <v>4908</v>
      </c>
      <c r="I2171" s="256" t="s">
        <v>16</v>
      </c>
      <c r="J2171" s="256" t="s">
        <v>2541</v>
      </c>
      <c r="K2171" s="257" t="s">
        <v>15351</v>
      </c>
      <c r="L2171" s="256" t="s">
        <v>2542</v>
      </c>
    </row>
    <row r="2172" spans="1:12" x14ac:dyDescent="0.25">
      <c r="A2172" s="256" t="s">
        <v>2594</v>
      </c>
      <c r="B2172" s="256" t="s">
        <v>2595</v>
      </c>
      <c r="C2172" s="256" t="s">
        <v>2598</v>
      </c>
      <c r="D2172" s="256" t="s">
        <v>3215</v>
      </c>
      <c r="E2172" s="257" t="s">
        <v>2540</v>
      </c>
      <c r="F2172" s="256" t="s">
        <v>2540</v>
      </c>
      <c r="G2172" s="256">
        <v>97082</v>
      </c>
      <c r="H2172" s="256" t="s">
        <v>5837</v>
      </c>
      <c r="I2172" s="256" t="s">
        <v>16</v>
      </c>
      <c r="J2172" s="256" t="s">
        <v>2556</v>
      </c>
      <c r="K2172" s="257" t="s">
        <v>15352</v>
      </c>
      <c r="L2172" s="256" t="s">
        <v>2542</v>
      </c>
    </row>
    <row r="2173" spans="1:12" x14ac:dyDescent="0.25">
      <c r="A2173" s="256" t="s">
        <v>2594</v>
      </c>
      <c r="B2173" s="256" t="s">
        <v>2595</v>
      </c>
      <c r="C2173" s="256" t="s">
        <v>2598</v>
      </c>
      <c r="D2173" s="256" t="s">
        <v>3215</v>
      </c>
      <c r="E2173" s="257" t="s">
        <v>2540</v>
      </c>
      <c r="F2173" s="256" t="s">
        <v>2540</v>
      </c>
      <c r="G2173" s="256">
        <v>97083</v>
      </c>
      <c r="H2173" s="256" t="s">
        <v>5838</v>
      </c>
      <c r="I2173" s="256" t="s">
        <v>14</v>
      </c>
      <c r="J2173" s="256" t="s">
        <v>2541</v>
      </c>
      <c r="K2173" s="257" t="s">
        <v>5396</v>
      </c>
      <c r="L2173" s="256" t="s">
        <v>2542</v>
      </c>
    </row>
    <row r="2174" spans="1:12" x14ac:dyDescent="0.25">
      <c r="A2174" s="256" t="s">
        <v>2594</v>
      </c>
      <c r="B2174" s="256" t="s">
        <v>2595</v>
      </c>
      <c r="C2174" s="256" t="s">
        <v>2598</v>
      </c>
      <c r="D2174" s="256" t="s">
        <v>3215</v>
      </c>
      <c r="E2174" s="257" t="s">
        <v>2540</v>
      </c>
      <c r="F2174" s="256" t="s">
        <v>2540</v>
      </c>
      <c r="G2174" s="256">
        <v>97084</v>
      </c>
      <c r="H2174" s="256" t="s">
        <v>5839</v>
      </c>
      <c r="I2174" s="256" t="s">
        <v>14</v>
      </c>
      <c r="J2174" s="256" t="s">
        <v>2541</v>
      </c>
      <c r="K2174" s="257" t="s">
        <v>5840</v>
      </c>
      <c r="L2174" s="256" t="s">
        <v>2542</v>
      </c>
    </row>
    <row r="2175" spans="1:12" x14ac:dyDescent="0.25">
      <c r="A2175" s="256" t="s">
        <v>2594</v>
      </c>
      <c r="B2175" s="256" t="s">
        <v>2595</v>
      </c>
      <c r="C2175" s="256" t="s">
        <v>2598</v>
      </c>
      <c r="D2175" s="256" t="s">
        <v>3215</v>
      </c>
      <c r="E2175" s="257" t="s">
        <v>2540</v>
      </c>
      <c r="F2175" s="256" t="s">
        <v>2540</v>
      </c>
      <c r="G2175" s="256">
        <v>97086</v>
      </c>
      <c r="H2175" s="256" t="s">
        <v>5841</v>
      </c>
      <c r="I2175" s="256" t="s">
        <v>14</v>
      </c>
      <c r="J2175" s="256" t="s">
        <v>2545</v>
      </c>
      <c r="K2175" s="257" t="s">
        <v>15353</v>
      </c>
      <c r="L2175" s="256" t="s">
        <v>2542</v>
      </c>
    </row>
    <row r="2176" spans="1:12" x14ac:dyDescent="0.25">
      <c r="A2176" s="256" t="s">
        <v>2594</v>
      </c>
      <c r="B2176" s="256" t="s">
        <v>2595</v>
      </c>
      <c r="C2176" s="256" t="s">
        <v>2598</v>
      </c>
      <c r="D2176" s="256" t="s">
        <v>3215</v>
      </c>
      <c r="E2176" s="257" t="s">
        <v>2540</v>
      </c>
      <c r="F2176" s="256" t="s">
        <v>2540</v>
      </c>
      <c r="G2176" s="256">
        <v>97087</v>
      </c>
      <c r="H2176" s="256" t="s">
        <v>5842</v>
      </c>
      <c r="I2176" s="256" t="s">
        <v>14</v>
      </c>
      <c r="J2176" s="256" t="s">
        <v>2545</v>
      </c>
      <c r="K2176" s="257" t="s">
        <v>5073</v>
      </c>
      <c r="L2176" s="256" t="s">
        <v>2542</v>
      </c>
    </row>
    <row r="2177" spans="1:12" x14ac:dyDescent="0.25">
      <c r="A2177" s="256" t="s">
        <v>2594</v>
      </c>
      <c r="B2177" s="256" t="s">
        <v>2595</v>
      </c>
      <c r="C2177" s="256" t="s">
        <v>2598</v>
      </c>
      <c r="D2177" s="256" t="s">
        <v>3215</v>
      </c>
      <c r="E2177" s="257" t="s">
        <v>2540</v>
      </c>
      <c r="F2177" s="256" t="s">
        <v>2540</v>
      </c>
      <c r="G2177" s="256">
        <v>97088</v>
      </c>
      <c r="H2177" s="256" t="s">
        <v>5843</v>
      </c>
      <c r="I2177" s="256" t="s">
        <v>159</v>
      </c>
      <c r="J2177" s="256" t="s">
        <v>2545</v>
      </c>
      <c r="K2177" s="257" t="s">
        <v>13740</v>
      </c>
      <c r="L2177" s="256" t="s">
        <v>2542</v>
      </c>
    </row>
    <row r="2178" spans="1:12" x14ac:dyDescent="0.25">
      <c r="A2178" s="256" t="s">
        <v>2594</v>
      </c>
      <c r="B2178" s="256" t="s">
        <v>2595</v>
      </c>
      <c r="C2178" s="256" t="s">
        <v>2598</v>
      </c>
      <c r="D2178" s="256" t="s">
        <v>3215</v>
      </c>
      <c r="E2178" s="257" t="s">
        <v>2540</v>
      </c>
      <c r="F2178" s="256" t="s">
        <v>2540</v>
      </c>
      <c r="G2178" s="256">
        <v>97089</v>
      </c>
      <c r="H2178" s="256" t="s">
        <v>5844</v>
      </c>
      <c r="I2178" s="256" t="s">
        <v>159</v>
      </c>
      <c r="J2178" s="256" t="s">
        <v>2545</v>
      </c>
      <c r="K2178" s="257" t="s">
        <v>6100</v>
      </c>
      <c r="L2178" s="256" t="s">
        <v>2542</v>
      </c>
    </row>
    <row r="2179" spans="1:12" x14ac:dyDescent="0.25">
      <c r="A2179" s="256" t="s">
        <v>2594</v>
      </c>
      <c r="B2179" s="256" t="s">
        <v>2595</v>
      </c>
      <c r="C2179" s="256" t="s">
        <v>2598</v>
      </c>
      <c r="D2179" s="256" t="s">
        <v>3215</v>
      </c>
      <c r="E2179" s="257" t="s">
        <v>2540</v>
      </c>
      <c r="F2179" s="256" t="s">
        <v>2540</v>
      </c>
      <c r="G2179" s="256">
        <v>97090</v>
      </c>
      <c r="H2179" s="256" t="s">
        <v>5845</v>
      </c>
      <c r="I2179" s="256" t="s">
        <v>159</v>
      </c>
      <c r="J2179" s="256" t="s">
        <v>2545</v>
      </c>
      <c r="K2179" s="257" t="s">
        <v>4873</v>
      </c>
      <c r="L2179" s="256" t="s">
        <v>2542</v>
      </c>
    </row>
    <row r="2180" spans="1:12" x14ac:dyDescent="0.25">
      <c r="A2180" s="256" t="s">
        <v>2594</v>
      </c>
      <c r="B2180" s="256" t="s">
        <v>2595</v>
      </c>
      <c r="C2180" s="256" t="s">
        <v>2598</v>
      </c>
      <c r="D2180" s="256" t="s">
        <v>3215</v>
      </c>
      <c r="E2180" s="257" t="s">
        <v>2540</v>
      </c>
      <c r="F2180" s="256" t="s">
        <v>2540</v>
      </c>
      <c r="G2180" s="256">
        <v>97091</v>
      </c>
      <c r="H2180" s="256" t="s">
        <v>5846</v>
      </c>
      <c r="I2180" s="256" t="s">
        <v>159</v>
      </c>
      <c r="J2180" s="256" t="s">
        <v>2545</v>
      </c>
      <c r="K2180" s="257" t="s">
        <v>4980</v>
      </c>
      <c r="L2180" s="256" t="s">
        <v>2542</v>
      </c>
    </row>
    <row r="2181" spans="1:12" x14ac:dyDescent="0.25">
      <c r="A2181" s="256" t="s">
        <v>2594</v>
      </c>
      <c r="B2181" s="256" t="s">
        <v>2595</v>
      </c>
      <c r="C2181" s="256" t="s">
        <v>2598</v>
      </c>
      <c r="D2181" s="256" t="s">
        <v>3215</v>
      </c>
      <c r="E2181" s="257" t="s">
        <v>2540</v>
      </c>
      <c r="F2181" s="256" t="s">
        <v>2540</v>
      </c>
      <c r="G2181" s="256">
        <v>97092</v>
      </c>
      <c r="H2181" s="256" t="s">
        <v>5847</v>
      </c>
      <c r="I2181" s="256" t="s">
        <v>159</v>
      </c>
      <c r="J2181" s="256" t="s">
        <v>2545</v>
      </c>
      <c r="K2181" s="257" t="s">
        <v>15354</v>
      </c>
      <c r="L2181" s="256" t="s">
        <v>2542</v>
      </c>
    </row>
    <row r="2182" spans="1:12" x14ac:dyDescent="0.25">
      <c r="A2182" s="256" t="s">
        <v>2594</v>
      </c>
      <c r="B2182" s="256" t="s">
        <v>2595</v>
      </c>
      <c r="C2182" s="256" t="s">
        <v>2598</v>
      </c>
      <c r="D2182" s="256" t="s">
        <v>3215</v>
      </c>
      <c r="E2182" s="257" t="s">
        <v>2540</v>
      </c>
      <c r="F2182" s="256" t="s">
        <v>2540</v>
      </c>
      <c r="G2182" s="256">
        <v>97093</v>
      </c>
      <c r="H2182" s="256" t="s">
        <v>5848</v>
      </c>
      <c r="I2182" s="256" t="s">
        <v>159</v>
      </c>
      <c r="J2182" s="256" t="s">
        <v>2545</v>
      </c>
      <c r="K2182" s="257" t="s">
        <v>5155</v>
      </c>
      <c r="L2182" s="256" t="s">
        <v>2542</v>
      </c>
    </row>
    <row r="2183" spans="1:12" x14ac:dyDescent="0.25">
      <c r="A2183" s="256" t="s">
        <v>2594</v>
      </c>
      <c r="B2183" s="256" t="s">
        <v>2595</v>
      </c>
      <c r="C2183" s="256" t="s">
        <v>2598</v>
      </c>
      <c r="D2183" s="256" t="s">
        <v>3215</v>
      </c>
      <c r="E2183" s="257" t="s">
        <v>2540</v>
      </c>
      <c r="F2183" s="256" t="s">
        <v>2540</v>
      </c>
      <c r="G2183" s="256">
        <v>97096</v>
      </c>
      <c r="H2183" s="256" t="s">
        <v>5849</v>
      </c>
      <c r="I2183" s="256" t="s">
        <v>16</v>
      </c>
      <c r="J2183" s="256" t="s">
        <v>2541</v>
      </c>
      <c r="K2183" s="257" t="s">
        <v>15355</v>
      </c>
      <c r="L2183" s="256" t="s">
        <v>2542</v>
      </c>
    </row>
    <row r="2184" spans="1:12" x14ac:dyDescent="0.25">
      <c r="A2184" s="256" t="s">
        <v>2594</v>
      </c>
      <c r="B2184" s="256" t="s">
        <v>2595</v>
      </c>
      <c r="C2184" s="256" t="s">
        <v>2598</v>
      </c>
      <c r="D2184" s="256" t="s">
        <v>3215</v>
      </c>
      <c r="E2184" s="257" t="s">
        <v>2540</v>
      </c>
      <c r="F2184" s="256" t="s">
        <v>2540</v>
      </c>
      <c r="G2184" s="256">
        <v>97097</v>
      </c>
      <c r="H2184" s="256" t="s">
        <v>5850</v>
      </c>
      <c r="I2184" s="256" t="s">
        <v>14</v>
      </c>
      <c r="J2184" s="256" t="s">
        <v>2541</v>
      </c>
      <c r="K2184" s="257" t="s">
        <v>14626</v>
      </c>
      <c r="L2184" s="256" t="s">
        <v>2542</v>
      </c>
    </row>
    <row r="2185" spans="1:12" x14ac:dyDescent="0.25">
      <c r="A2185" s="256" t="s">
        <v>2594</v>
      </c>
      <c r="B2185" s="256" t="s">
        <v>2595</v>
      </c>
      <c r="C2185" s="256" t="s">
        <v>2598</v>
      </c>
      <c r="D2185" s="256" t="s">
        <v>3215</v>
      </c>
      <c r="E2185" s="257" t="s">
        <v>2540</v>
      </c>
      <c r="F2185" s="256" t="s">
        <v>2540</v>
      </c>
      <c r="G2185" s="256">
        <v>97101</v>
      </c>
      <c r="H2185" s="256" t="s">
        <v>5851</v>
      </c>
      <c r="I2185" s="256" t="s">
        <v>14</v>
      </c>
      <c r="J2185" s="256" t="s">
        <v>2541</v>
      </c>
      <c r="K2185" s="257" t="s">
        <v>15356</v>
      </c>
      <c r="L2185" s="256" t="s">
        <v>2542</v>
      </c>
    </row>
    <row r="2186" spans="1:12" x14ac:dyDescent="0.25">
      <c r="A2186" s="256" t="s">
        <v>2594</v>
      </c>
      <c r="B2186" s="256" t="s">
        <v>2595</v>
      </c>
      <c r="C2186" s="256" t="s">
        <v>2598</v>
      </c>
      <c r="D2186" s="256" t="s">
        <v>3215</v>
      </c>
      <c r="E2186" s="257" t="s">
        <v>2540</v>
      </c>
      <c r="F2186" s="256" t="s">
        <v>2540</v>
      </c>
      <c r="G2186" s="256">
        <v>97102</v>
      </c>
      <c r="H2186" s="256" t="s">
        <v>5852</v>
      </c>
      <c r="I2186" s="256" t="s">
        <v>14</v>
      </c>
      <c r="J2186" s="256" t="s">
        <v>2541</v>
      </c>
      <c r="K2186" s="257" t="s">
        <v>15357</v>
      </c>
      <c r="L2186" s="256" t="s">
        <v>2542</v>
      </c>
    </row>
    <row r="2187" spans="1:12" x14ac:dyDescent="0.25">
      <c r="A2187" s="256" t="s">
        <v>2594</v>
      </c>
      <c r="B2187" s="256" t="s">
        <v>2595</v>
      </c>
      <c r="C2187" s="256" t="s">
        <v>2598</v>
      </c>
      <c r="D2187" s="256" t="s">
        <v>3215</v>
      </c>
      <c r="E2187" s="257" t="s">
        <v>2540</v>
      </c>
      <c r="F2187" s="256" t="s">
        <v>2540</v>
      </c>
      <c r="G2187" s="256">
        <v>97103</v>
      </c>
      <c r="H2187" s="256" t="s">
        <v>5853</v>
      </c>
      <c r="I2187" s="256" t="s">
        <v>14</v>
      </c>
      <c r="J2187" s="256" t="s">
        <v>2541</v>
      </c>
      <c r="K2187" s="257" t="s">
        <v>15358</v>
      </c>
      <c r="L2187" s="256" t="s">
        <v>2542</v>
      </c>
    </row>
    <row r="2188" spans="1:12" x14ac:dyDescent="0.25">
      <c r="A2188" s="256" t="s">
        <v>2594</v>
      </c>
      <c r="B2188" s="256" t="s">
        <v>2595</v>
      </c>
      <c r="C2188" s="256" t="s">
        <v>2598</v>
      </c>
      <c r="D2188" s="256" t="s">
        <v>3215</v>
      </c>
      <c r="E2188" s="257" t="s">
        <v>2540</v>
      </c>
      <c r="F2188" s="256" t="s">
        <v>2540</v>
      </c>
      <c r="G2188" s="256">
        <v>100322</v>
      </c>
      <c r="H2188" s="256" t="s">
        <v>4912</v>
      </c>
      <c r="I2188" s="256" t="s">
        <v>16</v>
      </c>
      <c r="J2188" s="256" t="s">
        <v>2541</v>
      </c>
      <c r="K2188" s="257" t="s">
        <v>15359</v>
      </c>
      <c r="L2188" s="256" t="s">
        <v>2542</v>
      </c>
    </row>
    <row r="2189" spans="1:12" x14ac:dyDescent="0.25">
      <c r="A2189" s="256" t="s">
        <v>2594</v>
      </c>
      <c r="B2189" s="256" t="s">
        <v>2595</v>
      </c>
      <c r="C2189" s="256" t="s">
        <v>2598</v>
      </c>
      <c r="D2189" s="256" t="s">
        <v>3215</v>
      </c>
      <c r="E2189" s="257" t="s">
        <v>2540</v>
      </c>
      <c r="F2189" s="256" t="s">
        <v>2540</v>
      </c>
      <c r="G2189" s="256">
        <v>100323</v>
      </c>
      <c r="H2189" s="256" t="s">
        <v>4913</v>
      </c>
      <c r="I2189" s="256" t="s">
        <v>16</v>
      </c>
      <c r="J2189" s="256" t="s">
        <v>2541</v>
      </c>
      <c r="K2189" s="257" t="s">
        <v>15360</v>
      </c>
      <c r="L2189" s="256" t="s">
        <v>2542</v>
      </c>
    </row>
    <row r="2190" spans="1:12" x14ac:dyDescent="0.25">
      <c r="A2190" s="256" t="s">
        <v>2594</v>
      </c>
      <c r="B2190" s="256" t="s">
        <v>2595</v>
      </c>
      <c r="C2190" s="256" t="s">
        <v>2598</v>
      </c>
      <c r="D2190" s="256" t="s">
        <v>3215</v>
      </c>
      <c r="E2190" s="257" t="s">
        <v>2540</v>
      </c>
      <c r="F2190" s="256" t="s">
        <v>2540</v>
      </c>
      <c r="G2190" s="256">
        <v>100324</v>
      </c>
      <c r="H2190" s="256" t="s">
        <v>4914</v>
      </c>
      <c r="I2190" s="256" t="s">
        <v>16</v>
      </c>
      <c r="J2190" s="256" t="s">
        <v>2541</v>
      </c>
      <c r="K2190" s="257" t="s">
        <v>14185</v>
      </c>
      <c r="L2190" s="256" t="s">
        <v>2542</v>
      </c>
    </row>
    <row r="2191" spans="1:12" x14ac:dyDescent="0.25">
      <c r="A2191" s="256" t="s">
        <v>2594</v>
      </c>
      <c r="B2191" s="256" t="s">
        <v>2595</v>
      </c>
      <c r="C2191" s="256" t="s">
        <v>2598</v>
      </c>
      <c r="D2191" s="256" t="s">
        <v>3215</v>
      </c>
      <c r="E2191" s="257" t="s">
        <v>2540</v>
      </c>
      <c r="F2191" s="256" t="s">
        <v>2540</v>
      </c>
      <c r="G2191" s="256">
        <v>103072</v>
      </c>
      <c r="H2191" s="256" t="s">
        <v>5854</v>
      </c>
      <c r="I2191" s="256" t="s">
        <v>14</v>
      </c>
      <c r="J2191" s="256" t="s">
        <v>2541</v>
      </c>
      <c r="K2191" s="257" t="s">
        <v>15361</v>
      </c>
      <c r="L2191" s="256" t="s">
        <v>2542</v>
      </c>
    </row>
    <row r="2192" spans="1:12" x14ac:dyDescent="0.25">
      <c r="A2192" s="256" t="s">
        <v>2594</v>
      </c>
      <c r="B2192" s="256" t="s">
        <v>2595</v>
      </c>
      <c r="C2192" s="256" t="s">
        <v>2598</v>
      </c>
      <c r="D2192" s="256" t="s">
        <v>3215</v>
      </c>
      <c r="E2192" s="257" t="s">
        <v>2540</v>
      </c>
      <c r="F2192" s="256" t="s">
        <v>2540</v>
      </c>
      <c r="G2192" s="256">
        <v>103073</v>
      </c>
      <c r="H2192" s="256" t="s">
        <v>5855</v>
      </c>
      <c r="I2192" s="256" t="s">
        <v>14</v>
      </c>
      <c r="J2192" s="256" t="s">
        <v>2541</v>
      </c>
      <c r="K2192" s="257" t="s">
        <v>15362</v>
      </c>
      <c r="L2192" s="256" t="s">
        <v>2542</v>
      </c>
    </row>
    <row r="2193" spans="1:12" x14ac:dyDescent="0.25">
      <c r="A2193" s="256" t="s">
        <v>2594</v>
      </c>
      <c r="B2193" s="256" t="s">
        <v>2595</v>
      </c>
      <c r="C2193" s="256" t="s">
        <v>2598</v>
      </c>
      <c r="D2193" s="256" t="s">
        <v>3215</v>
      </c>
      <c r="E2193" s="257" t="s">
        <v>2540</v>
      </c>
      <c r="F2193" s="256" t="s">
        <v>2540</v>
      </c>
      <c r="G2193" s="256">
        <v>103074</v>
      </c>
      <c r="H2193" s="256" t="s">
        <v>5856</v>
      </c>
      <c r="I2193" s="256" t="s">
        <v>14</v>
      </c>
      <c r="J2193" s="256" t="s">
        <v>2541</v>
      </c>
      <c r="K2193" s="257" t="s">
        <v>15363</v>
      </c>
      <c r="L2193" s="256" t="s">
        <v>2542</v>
      </c>
    </row>
    <row r="2194" spans="1:12" x14ac:dyDescent="0.25">
      <c r="A2194" s="256" t="s">
        <v>2594</v>
      </c>
      <c r="B2194" s="256" t="s">
        <v>2595</v>
      </c>
      <c r="C2194" s="256" t="s">
        <v>2598</v>
      </c>
      <c r="D2194" s="256" t="s">
        <v>3215</v>
      </c>
      <c r="E2194" s="257" t="s">
        <v>2540</v>
      </c>
      <c r="F2194" s="256" t="s">
        <v>2540</v>
      </c>
      <c r="G2194" s="256">
        <v>103075</v>
      </c>
      <c r="H2194" s="256" t="s">
        <v>5857</v>
      </c>
      <c r="I2194" s="256" t="s">
        <v>14</v>
      </c>
      <c r="J2194" s="256" t="s">
        <v>2541</v>
      </c>
      <c r="K2194" s="257" t="s">
        <v>15364</v>
      </c>
      <c r="L2194" s="256" t="s">
        <v>2542</v>
      </c>
    </row>
    <row r="2195" spans="1:12" x14ac:dyDescent="0.25">
      <c r="A2195" s="256" t="s">
        <v>2594</v>
      </c>
      <c r="B2195" s="256" t="s">
        <v>2595</v>
      </c>
      <c r="C2195" s="256" t="s">
        <v>2598</v>
      </c>
      <c r="D2195" s="256" t="s">
        <v>3215</v>
      </c>
      <c r="E2195" s="257" t="s">
        <v>2540</v>
      </c>
      <c r="F2195" s="256" t="s">
        <v>2540</v>
      </c>
      <c r="G2195" s="256">
        <v>103076</v>
      </c>
      <c r="H2195" s="256" t="s">
        <v>5858</v>
      </c>
      <c r="I2195" s="256" t="s">
        <v>14</v>
      </c>
      <c r="J2195" s="256" t="s">
        <v>2541</v>
      </c>
      <c r="K2195" s="257" t="s">
        <v>15365</v>
      </c>
      <c r="L2195" s="256" t="s">
        <v>2542</v>
      </c>
    </row>
    <row r="2196" spans="1:12" x14ac:dyDescent="0.25">
      <c r="A2196" s="256" t="s">
        <v>2594</v>
      </c>
      <c r="B2196" s="256" t="s">
        <v>2595</v>
      </c>
      <c r="C2196" s="256" t="s">
        <v>2598</v>
      </c>
      <c r="D2196" s="256" t="s">
        <v>3215</v>
      </c>
      <c r="E2196" s="257" t="s">
        <v>2540</v>
      </c>
      <c r="F2196" s="256" t="s">
        <v>2540</v>
      </c>
      <c r="G2196" s="256">
        <v>103077</v>
      </c>
      <c r="H2196" s="256" t="s">
        <v>5859</v>
      </c>
      <c r="I2196" s="256" t="s">
        <v>14</v>
      </c>
      <c r="J2196" s="256" t="s">
        <v>2541</v>
      </c>
      <c r="K2196" s="257" t="s">
        <v>15366</v>
      </c>
      <c r="L2196" s="256" t="s">
        <v>2542</v>
      </c>
    </row>
    <row r="2197" spans="1:12" x14ac:dyDescent="0.25">
      <c r="A2197" s="256" t="s">
        <v>2594</v>
      </c>
      <c r="B2197" s="256" t="s">
        <v>2595</v>
      </c>
      <c r="C2197" s="256" t="s">
        <v>2598</v>
      </c>
      <c r="D2197" s="256" t="s">
        <v>3215</v>
      </c>
      <c r="E2197" s="257" t="s">
        <v>2540</v>
      </c>
      <c r="F2197" s="256" t="s">
        <v>2540</v>
      </c>
      <c r="G2197" s="256">
        <v>103078</v>
      </c>
      <c r="H2197" s="256" t="s">
        <v>5860</v>
      </c>
      <c r="I2197" s="256" t="s">
        <v>14</v>
      </c>
      <c r="J2197" s="256" t="s">
        <v>2541</v>
      </c>
      <c r="K2197" s="257" t="s">
        <v>15367</v>
      </c>
      <c r="L2197" s="256" t="s">
        <v>2542</v>
      </c>
    </row>
    <row r="2198" spans="1:12" x14ac:dyDescent="0.25">
      <c r="A2198" s="256" t="s">
        <v>2594</v>
      </c>
      <c r="B2198" s="256" t="s">
        <v>2595</v>
      </c>
      <c r="C2198" s="256" t="s">
        <v>2598</v>
      </c>
      <c r="D2198" s="256" t="s">
        <v>3215</v>
      </c>
      <c r="E2198" s="257" t="s">
        <v>2540</v>
      </c>
      <c r="F2198" s="256" t="s">
        <v>2540</v>
      </c>
      <c r="G2198" s="256">
        <v>103079</v>
      </c>
      <c r="H2198" s="256" t="s">
        <v>5861</v>
      </c>
      <c r="I2198" s="256" t="s">
        <v>14</v>
      </c>
      <c r="J2198" s="256" t="s">
        <v>2541</v>
      </c>
      <c r="K2198" s="257" t="s">
        <v>15368</v>
      </c>
      <c r="L2198" s="256" t="s">
        <v>2542</v>
      </c>
    </row>
    <row r="2199" spans="1:12" x14ac:dyDescent="0.25">
      <c r="A2199" s="256" t="s">
        <v>2594</v>
      </c>
      <c r="B2199" s="256" t="s">
        <v>2595</v>
      </c>
      <c r="C2199" s="256" t="s">
        <v>2598</v>
      </c>
      <c r="D2199" s="256" t="s">
        <v>3215</v>
      </c>
      <c r="E2199" s="257" t="s">
        <v>2540</v>
      </c>
      <c r="F2199" s="256" t="s">
        <v>2540</v>
      </c>
      <c r="G2199" s="256">
        <v>103080</v>
      </c>
      <c r="H2199" s="256" t="s">
        <v>5862</v>
      </c>
      <c r="I2199" s="256" t="s">
        <v>14</v>
      </c>
      <c r="J2199" s="256" t="s">
        <v>2541</v>
      </c>
      <c r="K2199" s="257" t="s">
        <v>15369</v>
      </c>
      <c r="L2199" s="256" t="s">
        <v>2542</v>
      </c>
    </row>
    <row r="2200" spans="1:12" x14ac:dyDescent="0.25">
      <c r="A2200" s="256" t="s">
        <v>2594</v>
      </c>
      <c r="B2200" s="256" t="s">
        <v>2595</v>
      </c>
      <c r="C2200" s="256" t="s">
        <v>2599</v>
      </c>
      <c r="D2200" s="256" t="s">
        <v>3216</v>
      </c>
      <c r="E2200" s="257" t="s">
        <v>2540</v>
      </c>
      <c r="F2200" s="256" t="s">
        <v>2540</v>
      </c>
      <c r="G2200" s="256">
        <v>92263</v>
      </c>
      <c r="H2200" s="256" t="s">
        <v>3803</v>
      </c>
      <c r="I2200" s="256" t="s">
        <v>14</v>
      </c>
      <c r="J2200" s="256" t="s">
        <v>2545</v>
      </c>
      <c r="K2200" s="257" t="s">
        <v>15370</v>
      </c>
      <c r="L2200" s="256" t="s">
        <v>2542</v>
      </c>
    </row>
    <row r="2201" spans="1:12" x14ac:dyDescent="0.25">
      <c r="A2201" s="256" t="s">
        <v>2594</v>
      </c>
      <c r="B2201" s="256" t="s">
        <v>2595</v>
      </c>
      <c r="C2201" s="256" t="s">
        <v>2599</v>
      </c>
      <c r="D2201" s="256" t="s">
        <v>3216</v>
      </c>
      <c r="E2201" s="257" t="s">
        <v>2540</v>
      </c>
      <c r="F2201" s="256" t="s">
        <v>2540</v>
      </c>
      <c r="G2201" s="256">
        <v>92264</v>
      </c>
      <c r="H2201" s="256" t="s">
        <v>3804</v>
      </c>
      <c r="I2201" s="256" t="s">
        <v>14</v>
      </c>
      <c r="J2201" s="256" t="s">
        <v>2545</v>
      </c>
      <c r="K2201" s="257" t="s">
        <v>15371</v>
      </c>
      <c r="L2201" s="256" t="s">
        <v>2542</v>
      </c>
    </row>
    <row r="2202" spans="1:12" x14ac:dyDescent="0.25">
      <c r="A2202" s="256" t="s">
        <v>2594</v>
      </c>
      <c r="B2202" s="256" t="s">
        <v>2595</v>
      </c>
      <c r="C2202" s="256" t="s">
        <v>2599</v>
      </c>
      <c r="D2202" s="256" t="s">
        <v>3216</v>
      </c>
      <c r="E2202" s="257" t="s">
        <v>2540</v>
      </c>
      <c r="F2202" s="256" t="s">
        <v>2540</v>
      </c>
      <c r="G2202" s="256">
        <v>92265</v>
      </c>
      <c r="H2202" s="256" t="s">
        <v>3805</v>
      </c>
      <c r="I2202" s="256" t="s">
        <v>14</v>
      </c>
      <c r="J2202" s="256" t="s">
        <v>2545</v>
      </c>
      <c r="K2202" s="257" t="s">
        <v>15372</v>
      </c>
      <c r="L2202" s="256" t="s">
        <v>2542</v>
      </c>
    </row>
    <row r="2203" spans="1:12" x14ac:dyDescent="0.25">
      <c r="A2203" s="256" t="s">
        <v>2594</v>
      </c>
      <c r="B2203" s="256" t="s">
        <v>2595</v>
      </c>
      <c r="C2203" s="256" t="s">
        <v>2599</v>
      </c>
      <c r="D2203" s="256" t="s">
        <v>3216</v>
      </c>
      <c r="E2203" s="257" t="s">
        <v>2540</v>
      </c>
      <c r="F2203" s="256" t="s">
        <v>2540</v>
      </c>
      <c r="G2203" s="256">
        <v>92266</v>
      </c>
      <c r="H2203" s="256" t="s">
        <v>3806</v>
      </c>
      <c r="I2203" s="256" t="s">
        <v>14</v>
      </c>
      <c r="J2203" s="256" t="s">
        <v>2545</v>
      </c>
      <c r="K2203" s="257" t="s">
        <v>15373</v>
      </c>
      <c r="L2203" s="256" t="s">
        <v>2542</v>
      </c>
    </row>
    <row r="2204" spans="1:12" x14ac:dyDescent="0.25">
      <c r="A2204" s="256" t="s">
        <v>2594</v>
      </c>
      <c r="B2204" s="256" t="s">
        <v>2595</v>
      </c>
      <c r="C2204" s="256" t="s">
        <v>2599</v>
      </c>
      <c r="D2204" s="256" t="s">
        <v>3216</v>
      </c>
      <c r="E2204" s="257" t="s">
        <v>2540</v>
      </c>
      <c r="F2204" s="256" t="s">
        <v>2540</v>
      </c>
      <c r="G2204" s="256">
        <v>92267</v>
      </c>
      <c r="H2204" s="256" t="s">
        <v>3807</v>
      </c>
      <c r="I2204" s="256" t="s">
        <v>14</v>
      </c>
      <c r="J2204" s="256" t="s">
        <v>2545</v>
      </c>
      <c r="K2204" s="257" t="s">
        <v>13340</v>
      </c>
      <c r="L2204" s="256" t="s">
        <v>2542</v>
      </c>
    </row>
    <row r="2205" spans="1:12" x14ac:dyDescent="0.25">
      <c r="A2205" s="256" t="s">
        <v>2594</v>
      </c>
      <c r="B2205" s="256" t="s">
        <v>2595</v>
      </c>
      <c r="C2205" s="256" t="s">
        <v>2599</v>
      </c>
      <c r="D2205" s="256" t="s">
        <v>3216</v>
      </c>
      <c r="E2205" s="257" t="s">
        <v>2540</v>
      </c>
      <c r="F2205" s="256" t="s">
        <v>2540</v>
      </c>
      <c r="G2205" s="256">
        <v>92268</v>
      </c>
      <c r="H2205" s="256" t="s">
        <v>3808</v>
      </c>
      <c r="I2205" s="256" t="s">
        <v>14</v>
      </c>
      <c r="J2205" s="256" t="s">
        <v>2545</v>
      </c>
      <c r="K2205" s="257" t="s">
        <v>15374</v>
      </c>
      <c r="L2205" s="256" t="s">
        <v>2542</v>
      </c>
    </row>
    <row r="2206" spans="1:12" x14ac:dyDescent="0.25">
      <c r="A2206" s="256" t="s">
        <v>2594</v>
      </c>
      <c r="B2206" s="256" t="s">
        <v>2595</v>
      </c>
      <c r="C2206" s="256" t="s">
        <v>2599</v>
      </c>
      <c r="D2206" s="256" t="s">
        <v>3216</v>
      </c>
      <c r="E2206" s="257" t="s">
        <v>2540</v>
      </c>
      <c r="F2206" s="256" t="s">
        <v>2540</v>
      </c>
      <c r="G2206" s="256">
        <v>92269</v>
      </c>
      <c r="H2206" s="256" t="s">
        <v>3809</v>
      </c>
      <c r="I2206" s="256" t="s">
        <v>14</v>
      </c>
      <c r="J2206" s="256" t="s">
        <v>2545</v>
      </c>
      <c r="K2206" s="257" t="s">
        <v>15375</v>
      </c>
      <c r="L2206" s="256" t="s">
        <v>2542</v>
      </c>
    </row>
    <row r="2207" spans="1:12" x14ac:dyDescent="0.25">
      <c r="A2207" s="256" t="s">
        <v>2594</v>
      </c>
      <c r="B2207" s="256" t="s">
        <v>2595</v>
      </c>
      <c r="C2207" s="256" t="s">
        <v>2599</v>
      </c>
      <c r="D2207" s="256" t="s">
        <v>3216</v>
      </c>
      <c r="E2207" s="257" t="s">
        <v>2540</v>
      </c>
      <c r="F2207" s="256" t="s">
        <v>2540</v>
      </c>
      <c r="G2207" s="256">
        <v>92270</v>
      </c>
      <c r="H2207" s="256" t="s">
        <v>3810</v>
      </c>
      <c r="I2207" s="256" t="s">
        <v>14</v>
      </c>
      <c r="J2207" s="256" t="s">
        <v>2545</v>
      </c>
      <c r="K2207" s="257" t="s">
        <v>15376</v>
      </c>
      <c r="L2207" s="256" t="s">
        <v>2542</v>
      </c>
    </row>
    <row r="2208" spans="1:12" x14ac:dyDescent="0.25">
      <c r="A2208" s="256" t="s">
        <v>2594</v>
      </c>
      <c r="B2208" s="256" t="s">
        <v>2595</v>
      </c>
      <c r="C2208" s="256" t="s">
        <v>2599</v>
      </c>
      <c r="D2208" s="256" t="s">
        <v>3216</v>
      </c>
      <c r="E2208" s="257" t="s">
        <v>2540</v>
      </c>
      <c r="F2208" s="256" t="s">
        <v>2540</v>
      </c>
      <c r="G2208" s="256">
        <v>92271</v>
      </c>
      <c r="H2208" s="256" t="s">
        <v>3811</v>
      </c>
      <c r="I2208" s="256" t="s">
        <v>14</v>
      </c>
      <c r="J2208" s="256" t="s">
        <v>2545</v>
      </c>
      <c r="K2208" s="257" t="s">
        <v>14172</v>
      </c>
      <c r="L2208" s="256" t="s">
        <v>2542</v>
      </c>
    </row>
    <row r="2209" spans="1:12" x14ac:dyDescent="0.25">
      <c r="A2209" s="256" t="s">
        <v>2594</v>
      </c>
      <c r="B2209" s="256" t="s">
        <v>2595</v>
      </c>
      <c r="C2209" s="256" t="s">
        <v>2599</v>
      </c>
      <c r="D2209" s="256" t="s">
        <v>3216</v>
      </c>
      <c r="E2209" s="257" t="s">
        <v>2540</v>
      </c>
      <c r="F2209" s="256" t="s">
        <v>2540</v>
      </c>
      <c r="G2209" s="256">
        <v>92272</v>
      </c>
      <c r="H2209" s="256" t="s">
        <v>3812</v>
      </c>
      <c r="I2209" s="256" t="s">
        <v>7</v>
      </c>
      <c r="J2209" s="256" t="s">
        <v>2545</v>
      </c>
      <c r="K2209" s="257" t="s">
        <v>13388</v>
      </c>
      <c r="L2209" s="256" t="s">
        <v>2542</v>
      </c>
    </row>
    <row r="2210" spans="1:12" x14ac:dyDescent="0.25">
      <c r="A2210" s="256" t="s">
        <v>2594</v>
      </c>
      <c r="B2210" s="256" t="s">
        <v>2595</v>
      </c>
      <c r="C2210" s="256" t="s">
        <v>2599</v>
      </c>
      <c r="D2210" s="256" t="s">
        <v>3216</v>
      </c>
      <c r="E2210" s="257" t="s">
        <v>2540</v>
      </c>
      <c r="F2210" s="256" t="s">
        <v>2540</v>
      </c>
      <c r="G2210" s="256">
        <v>92273</v>
      </c>
      <c r="H2210" s="256" t="s">
        <v>3813</v>
      </c>
      <c r="I2210" s="256" t="s">
        <v>7</v>
      </c>
      <c r="J2210" s="256" t="s">
        <v>2545</v>
      </c>
      <c r="K2210" s="257" t="s">
        <v>4955</v>
      </c>
      <c r="L2210" s="256" t="s">
        <v>2542</v>
      </c>
    </row>
    <row r="2211" spans="1:12" x14ac:dyDescent="0.25">
      <c r="A2211" s="256" t="s">
        <v>2594</v>
      </c>
      <c r="B2211" s="256" t="s">
        <v>2595</v>
      </c>
      <c r="C2211" s="256" t="s">
        <v>2599</v>
      </c>
      <c r="D2211" s="256" t="s">
        <v>3216</v>
      </c>
      <c r="E2211" s="257" t="s">
        <v>2540</v>
      </c>
      <c r="F2211" s="256" t="s">
        <v>2540</v>
      </c>
      <c r="G2211" s="256">
        <v>92409</v>
      </c>
      <c r="H2211" s="256" t="s">
        <v>3814</v>
      </c>
      <c r="I2211" s="256" t="s">
        <v>14</v>
      </c>
      <c r="J2211" s="256" t="s">
        <v>2545</v>
      </c>
      <c r="K2211" s="257" t="s">
        <v>15377</v>
      </c>
      <c r="L2211" s="256" t="s">
        <v>2542</v>
      </c>
    </row>
    <row r="2212" spans="1:12" x14ac:dyDescent="0.25">
      <c r="A2212" s="256" t="s">
        <v>2594</v>
      </c>
      <c r="B2212" s="256" t="s">
        <v>2595</v>
      </c>
      <c r="C2212" s="256" t="s">
        <v>2599</v>
      </c>
      <c r="D2212" s="256" t="s">
        <v>3216</v>
      </c>
      <c r="E2212" s="257" t="s">
        <v>2540</v>
      </c>
      <c r="F2212" s="256" t="s">
        <v>2540</v>
      </c>
      <c r="G2212" s="256">
        <v>92411</v>
      </c>
      <c r="H2212" s="256" t="s">
        <v>3815</v>
      </c>
      <c r="I2212" s="256" t="s">
        <v>14</v>
      </c>
      <c r="J2212" s="256" t="s">
        <v>2545</v>
      </c>
      <c r="K2212" s="257" t="s">
        <v>15378</v>
      </c>
      <c r="L2212" s="256" t="s">
        <v>2542</v>
      </c>
    </row>
    <row r="2213" spans="1:12" x14ac:dyDescent="0.25">
      <c r="A2213" s="256" t="s">
        <v>2594</v>
      </c>
      <c r="B2213" s="256" t="s">
        <v>2595</v>
      </c>
      <c r="C2213" s="256" t="s">
        <v>2599</v>
      </c>
      <c r="D2213" s="256" t="s">
        <v>3216</v>
      </c>
      <c r="E2213" s="257" t="s">
        <v>2540</v>
      </c>
      <c r="F2213" s="256" t="s">
        <v>2540</v>
      </c>
      <c r="G2213" s="256">
        <v>92413</v>
      </c>
      <c r="H2213" s="256" t="s">
        <v>3816</v>
      </c>
      <c r="I2213" s="256" t="s">
        <v>14</v>
      </c>
      <c r="J2213" s="256" t="s">
        <v>2545</v>
      </c>
      <c r="K2213" s="257" t="s">
        <v>15379</v>
      </c>
      <c r="L2213" s="256" t="s">
        <v>2542</v>
      </c>
    </row>
    <row r="2214" spans="1:12" x14ac:dyDescent="0.25">
      <c r="A2214" s="256" t="s">
        <v>2594</v>
      </c>
      <c r="B2214" s="256" t="s">
        <v>2595</v>
      </c>
      <c r="C2214" s="256" t="s">
        <v>2599</v>
      </c>
      <c r="D2214" s="256" t="s">
        <v>3216</v>
      </c>
      <c r="E2214" s="257" t="s">
        <v>2540</v>
      </c>
      <c r="F2214" s="256" t="s">
        <v>2540</v>
      </c>
      <c r="G2214" s="256">
        <v>92415</v>
      </c>
      <c r="H2214" s="256" t="s">
        <v>3817</v>
      </c>
      <c r="I2214" s="256" t="s">
        <v>14</v>
      </c>
      <c r="J2214" s="256" t="s">
        <v>2545</v>
      </c>
      <c r="K2214" s="257" t="s">
        <v>15380</v>
      </c>
      <c r="L2214" s="256" t="s">
        <v>2542</v>
      </c>
    </row>
    <row r="2215" spans="1:12" x14ac:dyDescent="0.25">
      <c r="A2215" s="256" t="s">
        <v>2594</v>
      </c>
      <c r="B2215" s="256" t="s">
        <v>2595</v>
      </c>
      <c r="C2215" s="256" t="s">
        <v>2599</v>
      </c>
      <c r="D2215" s="256" t="s">
        <v>3216</v>
      </c>
      <c r="E2215" s="257" t="s">
        <v>2540</v>
      </c>
      <c r="F2215" s="256" t="s">
        <v>2540</v>
      </c>
      <c r="G2215" s="256">
        <v>92417</v>
      </c>
      <c r="H2215" s="256" t="s">
        <v>3818</v>
      </c>
      <c r="I2215" s="256" t="s">
        <v>14</v>
      </c>
      <c r="J2215" s="256" t="s">
        <v>2545</v>
      </c>
      <c r="K2215" s="257" t="s">
        <v>15381</v>
      </c>
      <c r="L2215" s="256" t="s">
        <v>2542</v>
      </c>
    </row>
    <row r="2216" spans="1:12" x14ac:dyDescent="0.25">
      <c r="A2216" s="256" t="s">
        <v>2594</v>
      </c>
      <c r="B2216" s="256" t="s">
        <v>2595</v>
      </c>
      <c r="C2216" s="256" t="s">
        <v>2599</v>
      </c>
      <c r="D2216" s="256" t="s">
        <v>3216</v>
      </c>
      <c r="E2216" s="257" t="s">
        <v>2540</v>
      </c>
      <c r="F2216" s="256" t="s">
        <v>2540</v>
      </c>
      <c r="G2216" s="256">
        <v>92419</v>
      </c>
      <c r="H2216" s="256" t="s">
        <v>3819</v>
      </c>
      <c r="I2216" s="256" t="s">
        <v>14</v>
      </c>
      <c r="J2216" s="256" t="s">
        <v>2545</v>
      </c>
      <c r="K2216" s="257" t="s">
        <v>15382</v>
      </c>
      <c r="L2216" s="256" t="s">
        <v>2542</v>
      </c>
    </row>
    <row r="2217" spans="1:12" x14ac:dyDescent="0.25">
      <c r="A2217" s="256" t="s">
        <v>2594</v>
      </c>
      <c r="B2217" s="256" t="s">
        <v>2595</v>
      </c>
      <c r="C2217" s="256" t="s">
        <v>2599</v>
      </c>
      <c r="D2217" s="256" t="s">
        <v>3216</v>
      </c>
      <c r="E2217" s="257" t="s">
        <v>2540</v>
      </c>
      <c r="F2217" s="256" t="s">
        <v>2540</v>
      </c>
      <c r="G2217" s="256">
        <v>92421</v>
      </c>
      <c r="H2217" s="256" t="s">
        <v>3820</v>
      </c>
      <c r="I2217" s="256" t="s">
        <v>14</v>
      </c>
      <c r="J2217" s="256" t="s">
        <v>2545</v>
      </c>
      <c r="K2217" s="257" t="s">
        <v>15383</v>
      </c>
      <c r="L2217" s="256" t="s">
        <v>2542</v>
      </c>
    </row>
    <row r="2218" spans="1:12" x14ac:dyDescent="0.25">
      <c r="A2218" s="256" t="s">
        <v>2594</v>
      </c>
      <c r="B2218" s="256" t="s">
        <v>2595</v>
      </c>
      <c r="C2218" s="256" t="s">
        <v>2599</v>
      </c>
      <c r="D2218" s="256" t="s">
        <v>3216</v>
      </c>
      <c r="E2218" s="257" t="s">
        <v>2540</v>
      </c>
      <c r="F2218" s="256" t="s">
        <v>2540</v>
      </c>
      <c r="G2218" s="256">
        <v>92423</v>
      </c>
      <c r="H2218" s="256" t="s">
        <v>3821</v>
      </c>
      <c r="I2218" s="256" t="s">
        <v>14</v>
      </c>
      <c r="J2218" s="256" t="s">
        <v>2545</v>
      </c>
      <c r="K2218" s="257" t="s">
        <v>15384</v>
      </c>
      <c r="L2218" s="256" t="s">
        <v>2542</v>
      </c>
    </row>
    <row r="2219" spans="1:12" x14ac:dyDescent="0.25">
      <c r="A2219" s="256" t="s">
        <v>2594</v>
      </c>
      <c r="B2219" s="256" t="s">
        <v>2595</v>
      </c>
      <c r="C2219" s="256" t="s">
        <v>2599</v>
      </c>
      <c r="D2219" s="256" t="s">
        <v>3216</v>
      </c>
      <c r="E2219" s="257" t="s">
        <v>2540</v>
      </c>
      <c r="F2219" s="256" t="s">
        <v>2540</v>
      </c>
      <c r="G2219" s="256">
        <v>92425</v>
      </c>
      <c r="H2219" s="256" t="s">
        <v>3822</v>
      </c>
      <c r="I2219" s="256" t="s">
        <v>14</v>
      </c>
      <c r="J2219" s="256" t="s">
        <v>2545</v>
      </c>
      <c r="K2219" s="257" t="s">
        <v>15385</v>
      </c>
      <c r="L2219" s="256" t="s">
        <v>2542</v>
      </c>
    </row>
    <row r="2220" spans="1:12" x14ac:dyDescent="0.25">
      <c r="A2220" s="256" t="s">
        <v>2594</v>
      </c>
      <c r="B2220" s="256" t="s">
        <v>2595</v>
      </c>
      <c r="C2220" s="256" t="s">
        <v>2599</v>
      </c>
      <c r="D2220" s="256" t="s">
        <v>3216</v>
      </c>
      <c r="E2220" s="257" t="s">
        <v>2540</v>
      </c>
      <c r="F2220" s="256" t="s">
        <v>2540</v>
      </c>
      <c r="G2220" s="256">
        <v>92427</v>
      </c>
      <c r="H2220" s="256" t="s">
        <v>3823</v>
      </c>
      <c r="I2220" s="256" t="s">
        <v>14</v>
      </c>
      <c r="J2220" s="256" t="s">
        <v>2545</v>
      </c>
      <c r="K2220" s="257" t="s">
        <v>13151</v>
      </c>
      <c r="L2220" s="256" t="s">
        <v>2542</v>
      </c>
    </row>
    <row r="2221" spans="1:12" x14ac:dyDescent="0.25">
      <c r="A2221" s="256" t="s">
        <v>2594</v>
      </c>
      <c r="B2221" s="256" t="s">
        <v>2595</v>
      </c>
      <c r="C2221" s="256" t="s">
        <v>2599</v>
      </c>
      <c r="D2221" s="256" t="s">
        <v>3216</v>
      </c>
      <c r="E2221" s="257" t="s">
        <v>2540</v>
      </c>
      <c r="F2221" s="256" t="s">
        <v>2540</v>
      </c>
      <c r="G2221" s="256">
        <v>92429</v>
      </c>
      <c r="H2221" s="256" t="s">
        <v>3824</v>
      </c>
      <c r="I2221" s="256" t="s">
        <v>14</v>
      </c>
      <c r="J2221" s="256" t="s">
        <v>2545</v>
      </c>
      <c r="K2221" s="257" t="s">
        <v>15093</v>
      </c>
      <c r="L2221" s="256" t="s">
        <v>2542</v>
      </c>
    </row>
    <row r="2222" spans="1:12" x14ac:dyDescent="0.25">
      <c r="A2222" s="256" t="s">
        <v>2594</v>
      </c>
      <c r="B2222" s="256" t="s">
        <v>2595</v>
      </c>
      <c r="C2222" s="256" t="s">
        <v>2599</v>
      </c>
      <c r="D2222" s="256" t="s">
        <v>3216</v>
      </c>
      <c r="E2222" s="257" t="s">
        <v>2540</v>
      </c>
      <c r="F2222" s="256" t="s">
        <v>2540</v>
      </c>
      <c r="G2222" s="256">
        <v>92431</v>
      </c>
      <c r="H2222" s="256" t="s">
        <v>3825</v>
      </c>
      <c r="I2222" s="256" t="s">
        <v>14</v>
      </c>
      <c r="J2222" s="256" t="s">
        <v>2545</v>
      </c>
      <c r="K2222" s="257" t="s">
        <v>7099</v>
      </c>
      <c r="L2222" s="256" t="s">
        <v>2542</v>
      </c>
    </row>
    <row r="2223" spans="1:12" x14ac:dyDescent="0.25">
      <c r="A2223" s="256" t="s">
        <v>2594</v>
      </c>
      <c r="B2223" s="256" t="s">
        <v>2595</v>
      </c>
      <c r="C2223" s="256" t="s">
        <v>2599</v>
      </c>
      <c r="D2223" s="256" t="s">
        <v>3216</v>
      </c>
      <c r="E2223" s="257" t="s">
        <v>2540</v>
      </c>
      <c r="F2223" s="256" t="s">
        <v>2540</v>
      </c>
      <c r="G2223" s="256">
        <v>92433</v>
      </c>
      <c r="H2223" s="256" t="s">
        <v>3826</v>
      </c>
      <c r="I2223" s="256" t="s">
        <v>14</v>
      </c>
      <c r="J2223" s="256" t="s">
        <v>2545</v>
      </c>
      <c r="K2223" s="257" t="s">
        <v>15386</v>
      </c>
      <c r="L2223" s="256" t="s">
        <v>2542</v>
      </c>
    </row>
    <row r="2224" spans="1:12" x14ac:dyDescent="0.25">
      <c r="A2224" s="256" t="s">
        <v>2594</v>
      </c>
      <c r="B2224" s="256" t="s">
        <v>2595</v>
      </c>
      <c r="C2224" s="256" t="s">
        <v>2599</v>
      </c>
      <c r="D2224" s="256" t="s">
        <v>3216</v>
      </c>
      <c r="E2224" s="257" t="s">
        <v>2540</v>
      </c>
      <c r="F2224" s="256" t="s">
        <v>2540</v>
      </c>
      <c r="G2224" s="256">
        <v>92435</v>
      </c>
      <c r="H2224" s="256" t="s">
        <v>3827</v>
      </c>
      <c r="I2224" s="256" t="s">
        <v>14</v>
      </c>
      <c r="J2224" s="256" t="s">
        <v>2545</v>
      </c>
      <c r="K2224" s="257" t="s">
        <v>15387</v>
      </c>
      <c r="L2224" s="256" t="s">
        <v>2542</v>
      </c>
    </row>
    <row r="2225" spans="1:12" x14ac:dyDescent="0.25">
      <c r="A2225" s="256" t="s">
        <v>2594</v>
      </c>
      <c r="B2225" s="256" t="s">
        <v>2595</v>
      </c>
      <c r="C2225" s="256" t="s">
        <v>2599</v>
      </c>
      <c r="D2225" s="256" t="s">
        <v>3216</v>
      </c>
      <c r="E2225" s="257" t="s">
        <v>2540</v>
      </c>
      <c r="F2225" s="256" t="s">
        <v>2540</v>
      </c>
      <c r="G2225" s="256">
        <v>92437</v>
      </c>
      <c r="H2225" s="256" t="s">
        <v>3828</v>
      </c>
      <c r="I2225" s="256" t="s">
        <v>14</v>
      </c>
      <c r="J2225" s="256" t="s">
        <v>2545</v>
      </c>
      <c r="K2225" s="257" t="s">
        <v>15388</v>
      </c>
      <c r="L2225" s="256" t="s">
        <v>2542</v>
      </c>
    </row>
    <row r="2226" spans="1:12" x14ac:dyDescent="0.25">
      <c r="A2226" s="256" t="s">
        <v>2594</v>
      </c>
      <c r="B2226" s="256" t="s">
        <v>2595</v>
      </c>
      <c r="C2226" s="256" t="s">
        <v>2599</v>
      </c>
      <c r="D2226" s="256" t="s">
        <v>3216</v>
      </c>
      <c r="E2226" s="257" t="s">
        <v>2540</v>
      </c>
      <c r="F2226" s="256" t="s">
        <v>2540</v>
      </c>
      <c r="G2226" s="256">
        <v>92439</v>
      </c>
      <c r="H2226" s="256" t="s">
        <v>3829</v>
      </c>
      <c r="I2226" s="256" t="s">
        <v>14</v>
      </c>
      <c r="J2226" s="256" t="s">
        <v>2545</v>
      </c>
      <c r="K2226" s="257" t="s">
        <v>15389</v>
      </c>
      <c r="L2226" s="256" t="s">
        <v>2542</v>
      </c>
    </row>
    <row r="2227" spans="1:12" x14ac:dyDescent="0.25">
      <c r="A2227" s="256" t="s">
        <v>2594</v>
      </c>
      <c r="B2227" s="256" t="s">
        <v>2595</v>
      </c>
      <c r="C2227" s="256" t="s">
        <v>2599</v>
      </c>
      <c r="D2227" s="256" t="s">
        <v>3216</v>
      </c>
      <c r="E2227" s="257" t="s">
        <v>2540</v>
      </c>
      <c r="F2227" s="256" t="s">
        <v>2540</v>
      </c>
      <c r="G2227" s="256">
        <v>92441</v>
      </c>
      <c r="H2227" s="256" t="s">
        <v>3830</v>
      </c>
      <c r="I2227" s="256" t="s">
        <v>14</v>
      </c>
      <c r="J2227" s="256" t="s">
        <v>2545</v>
      </c>
      <c r="K2227" s="257" t="s">
        <v>15390</v>
      </c>
      <c r="L2227" s="256" t="s">
        <v>2542</v>
      </c>
    </row>
    <row r="2228" spans="1:12" x14ac:dyDescent="0.25">
      <c r="A2228" s="256" t="s">
        <v>2594</v>
      </c>
      <c r="B2228" s="256" t="s">
        <v>2595</v>
      </c>
      <c r="C2228" s="256" t="s">
        <v>2599</v>
      </c>
      <c r="D2228" s="256" t="s">
        <v>3216</v>
      </c>
      <c r="E2228" s="257" t="s">
        <v>2540</v>
      </c>
      <c r="F2228" s="256" t="s">
        <v>2540</v>
      </c>
      <c r="G2228" s="256">
        <v>92443</v>
      </c>
      <c r="H2228" s="256" t="s">
        <v>3831</v>
      </c>
      <c r="I2228" s="256" t="s">
        <v>14</v>
      </c>
      <c r="J2228" s="256" t="s">
        <v>2545</v>
      </c>
      <c r="K2228" s="257" t="s">
        <v>15391</v>
      </c>
      <c r="L2228" s="256" t="s">
        <v>2542</v>
      </c>
    </row>
    <row r="2229" spans="1:12" x14ac:dyDescent="0.25">
      <c r="A2229" s="256" t="s">
        <v>2594</v>
      </c>
      <c r="B2229" s="256" t="s">
        <v>2595</v>
      </c>
      <c r="C2229" s="256" t="s">
        <v>2599</v>
      </c>
      <c r="D2229" s="256" t="s">
        <v>3216</v>
      </c>
      <c r="E2229" s="257" t="s">
        <v>2540</v>
      </c>
      <c r="F2229" s="256" t="s">
        <v>2540</v>
      </c>
      <c r="G2229" s="256">
        <v>92445</v>
      </c>
      <c r="H2229" s="256" t="s">
        <v>3832</v>
      </c>
      <c r="I2229" s="256" t="s">
        <v>14</v>
      </c>
      <c r="J2229" s="256" t="s">
        <v>2545</v>
      </c>
      <c r="K2229" s="257" t="s">
        <v>15392</v>
      </c>
      <c r="L2229" s="256" t="s">
        <v>2542</v>
      </c>
    </row>
    <row r="2230" spans="1:12" x14ac:dyDescent="0.25">
      <c r="A2230" s="256" t="s">
        <v>2594</v>
      </c>
      <c r="B2230" s="256" t="s">
        <v>2595</v>
      </c>
      <c r="C2230" s="256" t="s">
        <v>2599</v>
      </c>
      <c r="D2230" s="256" t="s">
        <v>3216</v>
      </c>
      <c r="E2230" s="257" t="s">
        <v>2540</v>
      </c>
      <c r="F2230" s="256" t="s">
        <v>2540</v>
      </c>
      <c r="G2230" s="256">
        <v>92446</v>
      </c>
      <c r="H2230" s="256" t="s">
        <v>3833</v>
      </c>
      <c r="I2230" s="256" t="s">
        <v>14</v>
      </c>
      <c r="J2230" s="256" t="s">
        <v>2545</v>
      </c>
      <c r="K2230" s="257" t="s">
        <v>15393</v>
      </c>
      <c r="L2230" s="256" t="s">
        <v>2542</v>
      </c>
    </row>
    <row r="2231" spans="1:12" x14ac:dyDescent="0.25">
      <c r="A2231" s="256" t="s">
        <v>2594</v>
      </c>
      <c r="B2231" s="256" t="s">
        <v>2595</v>
      </c>
      <c r="C2231" s="256" t="s">
        <v>2599</v>
      </c>
      <c r="D2231" s="256" t="s">
        <v>3216</v>
      </c>
      <c r="E2231" s="257" t="s">
        <v>2540</v>
      </c>
      <c r="F2231" s="256" t="s">
        <v>2540</v>
      </c>
      <c r="G2231" s="256">
        <v>92447</v>
      </c>
      <c r="H2231" s="256" t="s">
        <v>3834</v>
      </c>
      <c r="I2231" s="256" t="s">
        <v>14</v>
      </c>
      <c r="J2231" s="256" t="s">
        <v>2545</v>
      </c>
      <c r="K2231" s="257" t="s">
        <v>15394</v>
      </c>
      <c r="L2231" s="256" t="s">
        <v>2542</v>
      </c>
    </row>
    <row r="2232" spans="1:12" x14ac:dyDescent="0.25">
      <c r="A2232" s="256" t="s">
        <v>2594</v>
      </c>
      <c r="B2232" s="256" t="s">
        <v>2595</v>
      </c>
      <c r="C2232" s="256" t="s">
        <v>2599</v>
      </c>
      <c r="D2232" s="256" t="s">
        <v>3216</v>
      </c>
      <c r="E2232" s="257" t="s">
        <v>2540</v>
      </c>
      <c r="F2232" s="256" t="s">
        <v>2540</v>
      </c>
      <c r="G2232" s="256">
        <v>92448</v>
      </c>
      <c r="H2232" s="256" t="s">
        <v>3835</v>
      </c>
      <c r="I2232" s="256" t="s">
        <v>14</v>
      </c>
      <c r="J2232" s="256" t="s">
        <v>2545</v>
      </c>
      <c r="K2232" s="257" t="s">
        <v>15395</v>
      </c>
      <c r="L2232" s="256" t="s">
        <v>2542</v>
      </c>
    </row>
    <row r="2233" spans="1:12" x14ac:dyDescent="0.25">
      <c r="A2233" s="256" t="s">
        <v>2594</v>
      </c>
      <c r="B2233" s="256" t="s">
        <v>2595</v>
      </c>
      <c r="C2233" s="256" t="s">
        <v>2599</v>
      </c>
      <c r="D2233" s="256" t="s">
        <v>3216</v>
      </c>
      <c r="E2233" s="257" t="s">
        <v>2540</v>
      </c>
      <c r="F2233" s="256" t="s">
        <v>2540</v>
      </c>
      <c r="G2233" s="256">
        <v>92449</v>
      </c>
      <c r="H2233" s="256" t="s">
        <v>3836</v>
      </c>
      <c r="I2233" s="256" t="s">
        <v>14</v>
      </c>
      <c r="J2233" s="256" t="s">
        <v>2545</v>
      </c>
      <c r="K2233" s="257" t="s">
        <v>15396</v>
      </c>
      <c r="L2233" s="256" t="s">
        <v>2542</v>
      </c>
    </row>
    <row r="2234" spans="1:12" x14ac:dyDescent="0.25">
      <c r="A2234" s="256" t="s">
        <v>2594</v>
      </c>
      <c r="B2234" s="256" t="s">
        <v>2595</v>
      </c>
      <c r="C2234" s="256" t="s">
        <v>2599</v>
      </c>
      <c r="D2234" s="256" t="s">
        <v>3216</v>
      </c>
      <c r="E2234" s="257" t="s">
        <v>2540</v>
      </c>
      <c r="F2234" s="256" t="s">
        <v>2540</v>
      </c>
      <c r="G2234" s="256">
        <v>92450</v>
      </c>
      <c r="H2234" s="256" t="s">
        <v>3837</v>
      </c>
      <c r="I2234" s="256" t="s">
        <v>14</v>
      </c>
      <c r="J2234" s="256" t="s">
        <v>2545</v>
      </c>
      <c r="K2234" s="257" t="s">
        <v>15397</v>
      </c>
      <c r="L2234" s="256" t="s">
        <v>2542</v>
      </c>
    </row>
    <row r="2235" spans="1:12" x14ac:dyDescent="0.25">
      <c r="A2235" s="256" t="s">
        <v>2594</v>
      </c>
      <c r="B2235" s="256" t="s">
        <v>2595</v>
      </c>
      <c r="C2235" s="256" t="s">
        <v>2599</v>
      </c>
      <c r="D2235" s="256" t="s">
        <v>3216</v>
      </c>
      <c r="E2235" s="257" t="s">
        <v>2540</v>
      </c>
      <c r="F2235" s="256" t="s">
        <v>2540</v>
      </c>
      <c r="G2235" s="256">
        <v>92451</v>
      </c>
      <c r="H2235" s="256" t="s">
        <v>3838</v>
      </c>
      <c r="I2235" s="256" t="s">
        <v>14</v>
      </c>
      <c r="J2235" s="256" t="s">
        <v>2545</v>
      </c>
      <c r="K2235" s="257" t="s">
        <v>15398</v>
      </c>
      <c r="L2235" s="256" t="s">
        <v>2542</v>
      </c>
    </row>
    <row r="2236" spans="1:12" x14ac:dyDescent="0.25">
      <c r="A2236" s="256" t="s">
        <v>2594</v>
      </c>
      <c r="B2236" s="256" t="s">
        <v>2595</v>
      </c>
      <c r="C2236" s="256" t="s">
        <v>2599</v>
      </c>
      <c r="D2236" s="256" t="s">
        <v>3216</v>
      </c>
      <c r="E2236" s="257" t="s">
        <v>2540</v>
      </c>
      <c r="F2236" s="256" t="s">
        <v>2540</v>
      </c>
      <c r="G2236" s="256">
        <v>92452</v>
      </c>
      <c r="H2236" s="256" t="s">
        <v>3839</v>
      </c>
      <c r="I2236" s="256" t="s">
        <v>14</v>
      </c>
      <c r="J2236" s="256" t="s">
        <v>2545</v>
      </c>
      <c r="K2236" s="257" t="s">
        <v>15399</v>
      </c>
      <c r="L2236" s="256" t="s">
        <v>2542</v>
      </c>
    </row>
    <row r="2237" spans="1:12" x14ac:dyDescent="0.25">
      <c r="A2237" s="256" t="s">
        <v>2594</v>
      </c>
      <c r="B2237" s="256" t="s">
        <v>2595</v>
      </c>
      <c r="C2237" s="256" t="s">
        <v>2599</v>
      </c>
      <c r="D2237" s="256" t="s">
        <v>3216</v>
      </c>
      <c r="E2237" s="257" t="s">
        <v>2540</v>
      </c>
      <c r="F2237" s="256" t="s">
        <v>2540</v>
      </c>
      <c r="G2237" s="256">
        <v>92453</v>
      </c>
      <c r="H2237" s="256" t="s">
        <v>3840</v>
      </c>
      <c r="I2237" s="256" t="s">
        <v>14</v>
      </c>
      <c r="J2237" s="256" t="s">
        <v>2545</v>
      </c>
      <c r="K2237" s="257" t="s">
        <v>15400</v>
      </c>
      <c r="L2237" s="256" t="s">
        <v>2542</v>
      </c>
    </row>
    <row r="2238" spans="1:12" x14ac:dyDescent="0.25">
      <c r="A2238" s="256" t="s">
        <v>2594</v>
      </c>
      <c r="B2238" s="256" t="s">
        <v>2595</v>
      </c>
      <c r="C2238" s="256" t="s">
        <v>2599</v>
      </c>
      <c r="D2238" s="256" t="s">
        <v>3216</v>
      </c>
      <c r="E2238" s="257" t="s">
        <v>2540</v>
      </c>
      <c r="F2238" s="256" t="s">
        <v>2540</v>
      </c>
      <c r="G2238" s="256">
        <v>92454</v>
      </c>
      <c r="H2238" s="256" t="s">
        <v>3841</v>
      </c>
      <c r="I2238" s="256" t="s">
        <v>14</v>
      </c>
      <c r="J2238" s="256" t="s">
        <v>2545</v>
      </c>
      <c r="K2238" s="257" t="s">
        <v>15401</v>
      </c>
      <c r="L2238" s="256" t="s">
        <v>2542</v>
      </c>
    </row>
    <row r="2239" spans="1:12" x14ac:dyDescent="0.25">
      <c r="A2239" s="256" t="s">
        <v>2594</v>
      </c>
      <c r="B2239" s="256" t="s">
        <v>2595</v>
      </c>
      <c r="C2239" s="256" t="s">
        <v>2599</v>
      </c>
      <c r="D2239" s="256" t="s">
        <v>3216</v>
      </c>
      <c r="E2239" s="257" t="s">
        <v>2540</v>
      </c>
      <c r="F2239" s="256" t="s">
        <v>2540</v>
      </c>
      <c r="G2239" s="256">
        <v>92455</v>
      </c>
      <c r="H2239" s="256" t="s">
        <v>3842</v>
      </c>
      <c r="I2239" s="256" t="s">
        <v>14</v>
      </c>
      <c r="J2239" s="256" t="s">
        <v>2545</v>
      </c>
      <c r="K2239" s="257" t="s">
        <v>15402</v>
      </c>
      <c r="L2239" s="256" t="s">
        <v>2542</v>
      </c>
    </row>
    <row r="2240" spans="1:12" x14ac:dyDescent="0.25">
      <c r="A2240" s="256" t="s">
        <v>2594</v>
      </c>
      <c r="B2240" s="256" t="s">
        <v>2595</v>
      </c>
      <c r="C2240" s="256" t="s">
        <v>2599</v>
      </c>
      <c r="D2240" s="256" t="s">
        <v>3216</v>
      </c>
      <c r="E2240" s="257" t="s">
        <v>2540</v>
      </c>
      <c r="F2240" s="256" t="s">
        <v>2540</v>
      </c>
      <c r="G2240" s="256">
        <v>92456</v>
      </c>
      <c r="H2240" s="256" t="s">
        <v>3843</v>
      </c>
      <c r="I2240" s="256" t="s">
        <v>14</v>
      </c>
      <c r="J2240" s="256" t="s">
        <v>2545</v>
      </c>
      <c r="K2240" s="257" t="s">
        <v>15403</v>
      </c>
      <c r="L2240" s="256" t="s">
        <v>2542</v>
      </c>
    </row>
    <row r="2241" spans="1:12" x14ac:dyDescent="0.25">
      <c r="A2241" s="256" t="s">
        <v>2594</v>
      </c>
      <c r="B2241" s="256" t="s">
        <v>2595</v>
      </c>
      <c r="C2241" s="256" t="s">
        <v>2599</v>
      </c>
      <c r="D2241" s="256" t="s">
        <v>3216</v>
      </c>
      <c r="E2241" s="257" t="s">
        <v>2540</v>
      </c>
      <c r="F2241" s="256" t="s">
        <v>2540</v>
      </c>
      <c r="G2241" s="256">
        <v>92457</v>
      </c>
      <c r="H2241" s="256" t="s">
        <v>3844</v>
      </c>
      <c r="I2241" s="256" t="s">
        <v>14</v>
      </c>
      <c r="J2241" s="256" t="s">
        <v>2545</v>
      </c>
      <c r="K2241" s="257" t="s">
        <v>15404</v>
      </c>
      <c r="L2241" s="256" t="s">
        <v>2542</v>
      </c>
    </row>
    <row r="2242" spans="1:12" x14ac:dyDescent="0.25">
      <c r="A2242" s="256" t="s">
        <v>2594</v>
      </c>
      <c r="B2242" s="256" t="s">
        <v>2595</v>
      </c>
      <c r="C2242" s="256" t="s">
        <v>2599</v>
      </c>
      <c r="D2242" s="256" t="s">
        <v>3216</v>
      </c>
      <c r="E2242" s="257" t="s">
        <v>2540</v>
      </c>
      <c r="F2242" s="256" t="s">
        <v>2540</v>
      </c>
      <c r="G2242" s="256">
        <v>92458</v>
      </c>
      <c r="H2242" s="256" t="s">
        <v>1299</v>
      </c>
      <c r="I2242" s="256" t="s">
        <v>14</v>
      </c>
      <c r="J2242" s="256" t="s">
        <v>2545</v>
      </c>
      <c r="K2242" s="257" t="s">
        <v>15405</v>
      </c>
      <c r="L2242" s="256" t="s">
        <v>2542</v>
      </c>
    </row>
    <row r="2243" spans="1:12" x14ac:dyDescent="0.25">
      <c r="A2243" s="256" t="s">
        <v>2594</v>
      </c>
      <c r="B2243" s="256" t="s">
        <v>2595</v>
      </c>
      <c r="C2243" s="256" t="s">
        <v>2599</v>
      </c>
      <c r="D2243" s="256" t="s">
        <v>3216</v>
      </c>
      <c r="E2243" s="257" t="s">
        <v>2540</v>
      </c>
      <c r="F2243" s="256" t="s">
        <v>2540</v>
      </c>
      <c r="G2243" s="256">
        <v>92459</v>
      </c>
      <c r="H2243" s="256" t="s">
        <v>3845</v>
      </c>
      <c r="I2243" s="256" t="s">
        <v>14</v>
      </c>
      <c r="J2243" s="256" t="s">
        <v>2545</v>
      </c>
      <c r="K2243" s="257" t="s">
        <v>15406</v>
      </c>
      <c r="L2243" s="256" t="s">
        <v>2542</v>
      </c>
    </row>
    <row r="2244" spans="1:12" x14ac:dyDescent="0.25">
      <c r="A2244" s="256" t="s">
        <v>2594</v>
      </c>
      <c r="B2244" s="256" t="s">
        <v>2595</v>
      </c>
      <c r="C2244" s="256" t="s">
        <v>2599</v>
      </c>
      <c r="D2244" s="256" t="s">
        <v>3216</v>
      </c>
      <c r="E2244" s="257" t="s">
        <v>2540</v>
      </c>
      <c r="F2244" s="256" t="s">
        <v>2540</v>
      </c>
      <c r="G2244" s="256">
        <v>92460</v>
      </c>
      <c r="H2244" s="256" t="s">
        <v>3846</v>
      </c>
      <c r="I2244" s="256" t="s">
        <v>14</v>
      </c>
      <c r="J2244" s="256" t="s">
        <v>2545</v>
      </c>
      <c r="K2244" s="257" t="s">
        <v>15407</v>
      </c>
      <c r="L2244" s="256" t="s">
        <v>2542</v>
      </c>
    </row>
    <row r="2245" spans="1:12" x14ac:dyDescent="0.25">
      <c r="A2245" s="256" t="s">
        <v>2594</v>
      </c>
      <c r="B2245" s="256" t="s">
        <v>2595</v>
      </c>
      <c r="C2245" s="256" t="s">
        <v>2599</v>
      </c>
      <c r="D2245" s="256" t="s">
        <v>3216</v>
      </c>
      <c r="E2245" s="257" t="s">
        <v>2540</v>
      </c>
      <c r="F2245" s="256" t="s">
        <v>2540</v>
      </c>
      <c r="G2245" s="256">
        <v>92461</v>
      </c>
      <c r="H2245" s="256" t="s">
        <v>3847</v>
      </c>
      <c r="I2245" s="256" t="s">
        <v>14</v>
      </c>
      <c r="J2245" s="256" t="s">
        <v>2545</v>
      </c>
      <c r="K2245" s="257" t="s">
        <v>15408</v>
      </c>
      <c r="L2245" s="256" t="s">
        <v>2542</v>
      </c>
    </row>
    <row r="2246" spans="1:12" x14ac:dyDescent="0.25">
      <c r="A2246" s="256" t="s">
        <v>2594</v>
      </c>
      <c r="B2246" s="256" t="s">
        <v>2595</v>
      </c>
      <c r="C2246" s="256" t="s">
        <v>2599</v>
      </c>
      <c r="D2246" s="256" t="s">
        <v>3216</v>
      </c>
      <c r="E2246" s="257" t="s">
        <v>2540</v>
      </c>
      <c r="F2246" s="256" t="s">
        <v>2540</v>
      </c>
      <c r="G2246" s="256">
        <v>92462</v>
      </c>
      <c r="H2246" s="256" t="s">
        <v>3848</v>
      </c>
      <c r="I2246" s="256" t="s">
        <v>14</v>
      </c>
      <c r="J2246" s="256" t="s">
        <v>2545</v>
      </c>
      <c r="K2246" s="257" t="s">
        <v>15409</v>
      </c>
      <c r="L2246" s="256" t="s">
        <v>2542</v>
      </c>
    </row>
    <row r="2247" spans="1:12" x14ac:dyDescent="0.25">
      <c r="A2247" s="256" t="s">
        <v>2594</v>
      </c>
      <c r="B2247" s="256" t="s">
        <v>2595</v>
      </c>
      <c r="C2247" s="256" t="s">
        <v>2599</v>
      </c>
      <c r="D2247" s="256" t="s">
        <v>3216</v>
      </c>
      <c r="E2247" s="257" t="s">
        <v>2540</v>
      </c>
      <c r="F2247" s="256" t="s">
        <v>2540</v>
      </c>
      <c r="G2247" s="256">
        <v>92463</v>
      </c>
      <c r="H2247" s="256" t="s">
        <v>3849</v>
      </c>
      <c r="I2247" s="256" t="s">
        <v>14</v>
      </c>
      <c r="J2247" s="256" t="s">
        <v>2545</v>
      </c>
      <c r="K2247" s="257" t="s">
        <v>15410</v>
      </c>
      <c r="L2247" s="256" t="s">
        <v>2542</v>
      </c>
    </row>
    <row r="2248" spans="1:12" x14ac:dyDescent="0.25">
      <c r="A2248" s="256" t="s">
        <v>2594</v>
      </c>
      <c r="B2248" s="256" t="s">
        <v>2595</v>
      </c>
      <c r="C2248" s="256" t="s">
        <v>2599</v>
      </c>
      <c r="D2248" s="256" t="s">
        <v>3216</v>
      </c>
      <c r="E2248" s="257" t="s">
        <v>2540</v>
      </c>
      <c r="F2248" s="256" t="s">
        <v>2540</v>
      </c>
      <c r="G2248" s="256">
        <v>92464</v>
      </c>
      <c r="H2248" s="256" t="s">
        <v>3850</v>
      </c>
      <c r="I2248" s="256" t="s">
        <v>14</v>
      </c>
      <c r="J2248" s="256" t="s">
        <v>2545</v>
      </c>
      <c r="K2248" s="257" t="s">
        <v>13857</v>
      </c>
      <c r="L2248" s="256" t="s">
        <v>2542</v>
      </c>
    </row>
    <row r="2249" spans="1:12" x14ac:dyDescent="0.25">
      <c r="A2249" s="256" t="s">
        <v>2594</v>
      </c>
      <c r="B2249" s="256" t="s">
        <v>2595</v>
      </c>
      <c r="C2249" s="256" t="s">
        <v>2599</v>
      </c>
      <c r="D2249" s="256" t="s">
        <v>3216</v>
      </c>
      <c r="E2249" s="257" t="s">
        <v>2540</v>
      </c>
      <c r="F2249" s="256" t="s">
        <v>2540</v>
      </c>
      <c r="G2249" s="256">
        <v>92465</v>
      </c>
      <c r="H2249" s="256" t="s">
        <v>3851</v>
      </c>
      <c r="I2249" s="256" t="s">
        <v>14</v>
      </c>
      <c r="J2249" s="256" t="s">
        <v>2545</v>
      </c>
      <c r="K2249" s="257" t="s">
        <v>14772</v>
      </c>
      <c r="L2249" s="256" t="s">
        <v>2542</v>
      </c>
    </row>
    <row r="2250" spans="1:12" x14ac:dyDescent="0.25">
      <c r="A2250" s="256" t="s">
        <v>2594</v>
      </c>
      <c r="B2250" s="256" t="s">
        <v>2595</v>
      </c>
      <c r="C2250" s="256" t="s">
        <v>2599</v>
      </c>
      <c r="D2250" s="256" t="s">
        <v>3216</v>
      </c>
      <c r="E2250" s="257" t="s">
        <v>2540</v>
      </c>
      <c r="F2250" s="256" t="s">
        <v>2540</v>
      </c>
      <c r="G2250" s="256">
        <v>92466</v>
      </c>
      <c r="H2250" s="256" t="s">
        <v>3852</v>
      </c>
      <c r="I2250" s="256" t="s">
        <v>14</v>
      </c>
      <c r="J2250" s="256" t="s">
        <v>2545</v>
      </c>
      <c r="K2250" s="257" t="s">
        <v>15411</v>
      </c>
      <c r="L2250" s="256" t="s">
        <v>2542</v>
      </c>
    </row>
    <row r="2251" spans="1:12" x14ac:dyDescent="0.25">
      <c r="A2251" s="256" t="s">
        <v>2594</v>
      </c>
      <c r="B2251" s="256" t="s">
        <v>2595</v>
      </c>
      <c r="C2251" s="256" t="s">
        <v>2599</v>
      </c>
      <c r="D2251" s="256" t="s">
        <v>3216</v>
      </c>
      <c r="E2251" s="257" t="s">
        <v>2540</v>
      </c>
      <c r="F2251" s="256" t="s">
        <v>2540</v>
      </c>
      <c r="G2251" s="256">
        <v>92467</v>
      </c>
      <c r="H2251" s="256" t="s">
        <v>3853</v>
      </c>
      <c r="I2251" s="256" t="s">
        <v>14</v>
      </c>
      <c r="J2251" s="256" t="s">
        <v>2545</v>
      </c>
      <c r="K2251" s="257" t="s">
        <v>15412</v>
      </c>
      <c r="L2251" s="256" t="s">
        <v>2542</v>
      </c>
    </row>
    <row r="2252" spans="1:12" x14ac:dyDescent="0.25">
      <c r="A2252" s="256" t="s">
        <v>2594</v>
      </c>
      <c r="B2252" s="256" t="s">
        <v>2595</v>
      </c>
      <c r="C2252" s="256" t="s">
        <v>2599</v>
      </c>
      <c r="D2252" s="256" t="s">
        <v>3216</v>
      </c>
      <c r="E2252" s="257" t="s">
        <v>2540</v>
      </c>
      <c r="F2252" s="256" t="s">
        <v>2540</v>
      </c>
      <c r="G2252" s="256">
        <v>92468</v>
      </c>
      <c r="H2252" s="256" t="s">
        <v>3854</v>
      </c>
      <c r="I2252" s="256" t="s">
        <v>14</v>
      </c>
      <c r="J2252" s="256" t="s">
        <v>2545</v>
      </c>
      <c r="K2252" s="257" t="s">
        <v>15413</v>
      </c>
      <c r="L2252" s="256" t="s">
        <v>2542</v>
      </c>
    </row>
    <row r="2253" spans="1:12" x14ac:dyDescent="0.25">
      <c r="A2253" s="256" t="s">
        <v>2594</v>
      </c>
      <c r="B2253" s="256" t="s">
        <v>2595</v>
      </c>
      <c r="C2253" s="256" t="s">
        <v>2599</v>
      </c>
      <c r="D2253" s="256" t="s">
        <v>3216</v>
      </c>
      <c r="E2253" s="257" t="s">
        <v>2540</v>
      </c>
      <c r="F2253" s="256" t="s">
        <v>2540</v>
      </c>
      <c r="G2253" s="256">
        <v>92469</v>
      </c>
      <c r="H2253" s="256" t="s">
        <v>3855</v>
      </c>
      <c r="I2253" s="256" t="s">
        <v>14</v>
      </c>
      <c r="J2253" s="256" t="s">
        <v>2545</v>
      </c>
      <c r="K2253" s="257" t="s">
        <v>15414</v>
      </c>
      <c r="L2253" s="256" t="s">
        <v>2542</v>
      </c>
    </row>
    <row r="2254" spans="1:12" x14ac:dyDescent="0.25">
      <c r="A2254" s="256" t="s">
        <v>2594</v>
      </c>
      <c r="B2254" s="256" t="s">
        <v>2595</v>
      </c>
      <c r="C2254" s="256" t="s">
        <v>2599</v>
      </c>
      <c r="D2254" s="256" t="s">
        <v>3216</v>
      </c>
      <c r="E2254" s="257" t="s">
        <v>2540</v>
      </c>
      <c r="F2254" s="256" t="s">
        <v>2540</v>
      </c>
      <c r="G2254" s="256">
        <v>92470</v>
      </c>
      <c r="H2254" s="256" t="s">
        <v>3856</v>
      </c>
      <c r="I2254" s="256" t="s">
        <v>14</v>
      </c>
      <c r="J2254" s="256" t="s">
        <v>2545</v>
      </c>
      <c r="K2254" s="257" t="s">
        <v>15415</v>
      </c>
      <c r="L2254" s="256" t="s">
        <v>2542</v>
      </c>
    </row>
    <row r="2255" spans="1:12" x14ac:dyDescent="0.25">
      <c r="A2255" s="256" t="s">
        <v>2594</v>
      </c>
      <c r="B2255" s="256" t="s">
        <v>2595</v>
      </c>
      <c r="C2255" s="256" t="s">
        <v>2599</v>
      </c>
      <c r="D2255" s="256" t="s">
        <v>3216</v>
      </c>
      <c r="E2255" s="257" t="s">
        <v>2540</v>
      </c>
      <c r="F2255" s="256" t="s">
        <v>2540</v>
      </c>
      <c r="G2255" s="256">
        <v>92471</v>
      </c>
      <c r="H2255" s="256" t="s">
        <v>3857</v>
      </c>
      <c r="I2255" s="256" t="s">
        <v>14</v>
      </c>
      <c r="J2255" s="256" t="s">
        <v>2545</v>
      </c>
      <c r="K2255" s="257" t="s">
        <v>4973</v>
      </c>
      <c r="L2255" s="256" t="s">
        <v>2542</v>
      </c>
    </row>
    <row r="2256" spans="1:12" x14ac:dyDescent="0.25">
      <c r="A2256" s="256" t="s">
        <v>2594</v>
      </c>
      <c r="B2256" s="256" t="s">
        <v>2595</v>
      </c>
      <c r="C2256" s="256" t="s">
        <v>2599</v>
      </c>
      <c r="D2256" s="256" t="s">
        <v>3216</v>
      </c>
      <c r="E2256" s="257" t="s">
        <v>2540</v>
      </c>
      <c r="F2256" s="256" t="s">
        <v>2540</v>
      </c>
      <c r="G2256" s="256">
        <v>92472</v>
      </c>
      <c r="H2256" s="256" t="s">
        <v>3858</v>
      </c>
      <c r="I2256" s="256" t="s">
        <v>14</v>
      </c>
      <c r="J2256" s="256" t="s">
        <v>2545</v>
      </c>
      <c r="K2256" s="257" t="s">
        <v>15416</v>
      </c>
      <c r="L2256" s="256" t="s">
        <v>2542</v>
      </c>
    </row>
    <row r="2257" spans="1:12" x14ac:dyDescent="0.25">
      <c r="A2257" s="256" t="s">
        <v>2594</v>
      </c>
      <c r="B2257" s="256" t="s">
        <v>2595</v>
      </c>
      <c r="C2257" s="256" t="s">
        <v>2599</v>
      </c>
      <c r="D2257" s="256" t="s">
        <v>3216</v>
      </c>
      <c r="E2257" s="257" t="s">
        <v>2540</v>
      </c>
      <c r="F2257" s="256" t="s">
        <v>2540</v>
      </c>
      <c r="G2257" s="256">
        <v>92473</v>
      </c>
      <c r="H2257" s="256" t="s">
        <v>3859</v>
      </c>
      <c r="I2257" s="256" t="s">
        <v>14</v>
      </c>
      <c r="J2257" s="256" t="s">
        <v>2545</v>
      </c>
      <c r="K2257" s="257" t="s">
        <v>15417</v>
      </c>
      <c r="L2257" s="256" t="s">
        <v>2542</v>
      </c>
    </row>
    <row r="2258" spans="1:12" x14ac:dyDescent="0.25">
      <c r="A2258" s="256" t="s">
        <v>2594</v>
      </c>
      <c r="B2258" s="256" t="s">
        <v>2595</v>
      </c>
      <c r="C2258" s="256" t="s">
        <v>2599</v>
      </c>
      <c r="D2258" s="256" t="s">
        <v>3216</v>
      </c>
      <c r="E2258" s="257" t="s">
        <v>2540</v>
      </c>
      <c r="F2258" s="256" t="s">
        <v>2540</v>
      </c>
      <c r="G2258" s="256">
        <v>92474</v>
      </c>
      <c r="H2258" s="256" t="s">
        <v>3860</v>
      </c>
      <c r="I2258" s="256" t="s">
        <v>14</v>
      </c>
      <c r="J2258" s="256" t="s">
        <v>2545</v>
      </c>
      <c r="K2258" s="257" t="s">
        <v>15418</v>
      </c>
      <c r="L2258" s="256" t="s">
        <v>2542</v>
      </c>
    </row>
    <row r="2259" spans="1:12" x14ac:dyDescent="0.25">
      <c r="A2259" s="256" t="s">
        <v>2594</v>
      </c>
      <c r="B2259" s="256" t="s">
        <v>2595</v>
      </c>
      <c r="C2259" s="256" t="s">
        <v>2599</v>
      </c>
      <c r="D2259" s="256" t="s">
        <v>3216</v>
      </c>
      <c r="E2259" s="257" t="s">
        <v>2540</v>
      </c>
      <c r="F2259" s="256" t="s">
        <v>2540</v>
      </c>
      <c r="G2259" s="256">
        <v>92475</v>
      </c>
      <c r="H2259" s="256" t="s">
        <v>3861</v>
      </c>
      <c r="I2259" s="256" t="s">
        <v>14</v>
      </c>
      <c r="J2259" s="256" t="s">
        <v>2545</v>
      </c>
      <c r="K2259" s="257" t="s">
        <v>13287</v>
      </c>
      <c r="L2259" s="256" t="s">
        <v>2542</v>
      </c>
    </row>
    <row r="2260" spans="1:12" x14ac:dyDescent="0.25">
      <c r="A2260" s="256" t="s">
        <v>2594</v>
      </c>
      <c r="B2260" s="256" t="s">
        <v>2595</v>
      </c>
      <c r="C2260" s="256" t="s">
        <v>2599</v>
      </c>
      <c r="D2260" s="256" t="s">
        <v>3216</v>
      </c>
      <c r="E2260" s="257" t="s">
        <v>2540</v>
      </c>
      <c r="F2260" s="256" t="s">
        <v>2540</v>
      </c>
      <c r="G2260" s="256">
        <v>92476</v>
      </c>
      <c r="H2260" s="256" t="s">
        <v>3862</v>
      </c>
      <c r="I2260" s="256" t="s">
        <v>14</v>
      </c>
      <c r="J2260" s="256" t="s">
        <v>2545</v>
      </c>
      <c r="K2260" s="257" t="s">
        <v>13281</v>
      </c>
      <c r="L2260" s="256" t="s">
        <v>2542</v>
      </c>
    </row>
    <row r="2261" spans="1:12" x14ac:dyDescent="0.25">
      <c r="A2261" s="256" t="s">
        <v>2594</v>
      </c>
      <c r="B2261" s="256" t="s">
        <v>2595</v>
      </c>
      <c r="C2261" s="256" t="s">
        <v>2599</v>
      </c>
      <c r="D2261" s="256" t="s">
        <v>3216</v>
      </c>
      <c r="E2261" s="257" t="s">
        <v>2540</v>
      </c>
      <c r="F2261" s="256" t="s">
        <v>2540</v>
      </c>
      <c r="G2261" s="256">
        <v>92477</v>
      </c>
      <c r="H2261" s="256" t="s">
        <v>3863</v>
      </c>
      <c r="I2261" s="256" t="s">
        <v>14</v>
      </c>
      <c r="J2261" s="256" t="s">
        <v>2545</v>
      </c>
      <c r="K2261" s="257" t="s">
        <v>15419</v>
      </c>
      <c r="L2261" s="256" t="s">
        <v>2542</v>
      </c>
    </row>
    <row r="2262" spans="1:12" x14ac:dyDescent="0.25">
      <c r="A2262" s="256" t="s">
        <v>2594</v>
      </c>
      <c r="B2262" s="256" t="s">
        <v>2595</v>
      </c>
      <c r="C2262" s="256" t="s">
        <v>2599</v>
      </c>
      <c r="D2262" s="256" t="s">
        <v>3216</v>
      </c>
      <c r="E2262" s="257" t="s">
        <v>2540</v>
      </c>
      <c r="F2262" s="256" t="s">
        <v>2540</v>
      </c>
      <c r="G2262" s="256">
        <v>92478</v>
      </c>
      <c r="H2262" s="256" t="s">
        <v>3864</v>
      </c>
      <c r="I2262" s="256" t="s">
        <v>14</v>
      </c>
      <c r="J2262" s="256" t="s">
        <v>2545</v>
      </c>
      <c r="K2262" s="257" t="s">
        <v>13735</v>
      </c>
      <c r="L2262" s="256" t="s">
        <v>2542</v>
      </c>
    </row>
    <row r="2263" spans="1:12" x14ac:dyDescent="0.25">
      <c r="A2263" s="256" t="s">
        <v>2594</v>
      </c>
      <c r="B2263" s="256" t="s">
        <v>2595</v>
      </c>
      <c r="C2263" s="256" t="s">
        <v>2599</v>
      </c>
      <c r="D2263" s="256" t="s">
        <v>3216</v>
      </c>
      <c r="E2263" s="257" t="s">
        <v>2540</v>
      </c>
      <c r="F2263" s="256" t="s">
        <v>2540</v>
      </c>
      <c r="G2263" s="256">
        <v>92479</v>
      </c>
      <c r="H2263" s="256" t="s">
        <v>3865</v>
      </c>
      <c r="I2263" s="256" t="s">
        <v>14</v>
      </c>
      <c r="J2263" s="256" t="s">
        <v>2545</v>
      </c>
      <c r="K2263" s="257" t="s">
        <v>15420</v>
      </c>
      <c r="L2263" s="256" t="s">
        <v>2542</v>
      </c>
    </row>
    <row r="2264" spans="1:12" x14ac:dyDescent="0.25">
      <c r="A2264" s="256" t="s">
        <v>2594</v>
      </c>
      <c r="B2264" s="256" t="s">
        <v>2595</v>
      </c>
      <c r="C2264" s="256" t="s">
        <v>2599</v>
      </c>
      <c r="D2264" s="256" t="s">
        <v>3216</v>
      </c>
      <c r="E2264" s="257" t="s">
        <v>2540</v>
      </c>
      <c r="F2264" s="256" t="s">
        <v>2540</v>
      </c>
      <c r="G2264" s="256">
        <v>92480</v>
      </c>
      <c r="H2264" s="256" t="s">
        <v>3866</v>
      </c>
      <c r="I2264" s="256" t="s">
        <v>14</v>
      </c>
      <c r="J2264" s="256" t="s">
        <v>2545</v>
      </c>
      <c r="K2264" s="257" t="s">
        <v>15421</v>
      </c>
      <c r="L2264" s="256" t="s">
        <v>2542</v>
      </c>
    </row>
    <row r="2265" spans="1:12" x14ac:dyDescent="0.25">
      <c r="A2265" s="256" t="s">
        <v>2594</v>
      </c>
      <c r="B2265" s="256" t="s">
        <v>2595</v>
      </c>
      <c r="C2265" s="256" t="s">
        <v>2599</v>
      </c>
      <c r="D2265" s="256" t="s">
        <v>3216</v>
      </c>
      <c r="E2265" s="257" t="s">
        <v>2540</v>
      </c>
      <c r="F2265" s="256" t="s">
        <v>2540</v>
      </c>
      <c r="G2265" s="256">
        <v>92482</v>
      </c>
      <c r="H2265" s="256" t="s">
        <v>3867</v>
      </c>
      <c r="I2265" s="256" t="s">
        <v>14</v>
      </c>
      <c r="J2265" s="256" t="s">
        <v>2545</v>
      </c>
      <c r="K2265" s="257" t="s">
        <v>15422</v>
      </c>
      <c r="L2265" s="256" t="s">
        <v>2542</v>
      </c>
    </row>
    <row r="2266" spans="1:12" x14ac:dyDescent="0.25">
      <c r="A2266" s="256" t="s">
        <v>2594</v>
      </c>
      <c r="B2266" s="256" t="s">
        <v>2595</v>
      </c>
      <c r="C2266" s="256" t="s">
        <v>2599</v>
      </c>
      <c r="D2266" s="256" t="s">
        <v>3216</v>
      </c>
      <c r="E2266" s="257" t="s">
        <v>2540</v>
      </c>
      <c r="F2266" s="256" t="s">
        <v>2540</v>
      </c>
      <c r="G2266" s="256">
        <v>92484</v>
      </c>
      <c r="H2266" s="256" t="s">
        <v>3868</v>
      </c>
      <c r="I2266" s="256" t="s">
        <v>14</v>
      </c>
      <c r="J2266" s="256" t="s">
        <v>2545</v>
      </c>
      <c r="K2266" s="257" t="s">
        <v>15423</v>
      </c>
      <c r="L2266" s="256" t="s">
        <v>2542</v>
      </c>
    </row>
    <row r="2267" spans="1:12" x14ac:dyDescent="0.25">
      <c r="A2267" s="256" t="s">
        <v>2594</v>
      </c>
      <c r="B2267" s="256" t="s">
        <v>2595</v>
      </c>
      <c r="C2267" s="256" t="s">
        <v>2599</v>
      </c>
      <c r="D2267" s="256" t="s">
        <v>3216</v>
      </c>
      <c r="E2267" s="257" t="s">
        <v>2540</v>
      </c>
      <c r="F2267" s="256" t="s">
        <v>2540</v>
      </c>
      <c r="G2267" s="256">
        <v>92486</v>
      </c>
      <c r="H2267" s="256" t="s">
        <v>3869</v>
      </c>
      <c r="I2267" s="256" t="s">
        <v>14</v>
      </c>
      <c r="J2267" s="256" t="s">
        <v>2545</v>
      </c>
      <c r="K2267" s="257" t="s">
        <v>15424</v>
      </c>
      <c r="L2267" s="256" t="s">
        <v>2542</v>
      </c>
    </row>
    <row r="2268" spans="1:12" x14ac:dyDescent="0.25">
      <c r="A2268" s="256" t="s">
        <v>2594</v>
      </c>
      <c r="B2268" s="256" t="s">
        <v>2595</v>
      </c>
      <c r="C2268" s="256" t="s">
        <v>2599</v>
      </c>
      <c r="D2268" s="256" t="s">
        <v>3216</v>
      </c>
      <c r="E2268" s="257" t="s">
        <v>2540</v>
      </c>
      <c r="F2268" s="256" t="s">
        <v>2540</v>
      </c>
      <c r="G2268" s="256">
        <v>92488</v>
      </c>
      <c r="H2268" s="256" t="s">
        <v>3870</v>
      </c>
      <c r="I2268" s="256" t="s">
        <v>14</v>
      </c>
      <c r="J2268" s="256" t="s">
        <v>2541</v>
      </c>
      <c r="K2268" s="257" t="s">
        <v>15425</v>
      </c>
      <c r="L2268" s="256" t="s">
        <v>2542</v>
      </c>
    </row>
    <row r="2269" spans="1:12" x14ac:dyDescent="0.25">
      <c r="A2269" s="256" t="s">
        <v>2594</v>
      </c>
      <c r="B2269" s="256" t="s">
        <v>2595</v>
      </c>
      <c r="C2269" s="256" t="s">
        <v>2599</v>
      </c>
      <c r="D2269" s="256" t="s">
        <v>3216</v>
      </c>
      <c r="E2269" s="257" t="s">
        <v>2540</v>
      </c>
      <c r="F2269" s="256" t="s">
        <v>2540</v>
      </c>
      <c r="G2269" s="256">
        <v>92490</v>
      </c>
      <c r="H2269" s="256" t="s">
        <v>3871</v>
      </c>
      <c r="I2269" s="256" t="s">
        <v>14</v>
      </c>
      <c r="J2269" s="256" t="s">
        <v>2541</v>
      </c>
      <c r="K2269" s="257" t="s">
        <v>15426</v>
      </c>
      <c r="L2269" s="256" t="s">
        <v>2542</v>
      </c>
    </row>
    <row r="2270" spans="1:12" x14ac:dyDescent="0.25">
      <c r="A2270" s="256" t="s">
        <v>2594</v>
      </c>
      <c r="B2270" s="256" t="s">
        <v>2595</v>
      </c>
      <c r="C2270" s="256" t="s">
        <v>2599</v>
      </c>
      <c r="D2270" s="256" t="s">
        <v>3216</v>
      </c>
      <c r="E2270" s="257" t="s">
        <v>2540</v>
      </c>
      <c r="F2270" s="256" t="s">
        <v>2540</v>
      </c>
      <c r="G2270" s="256">
        <v>92492</v>
      </c>
      <c r="H2270" s="256" t="s">
        <v>3872</v>
      </c>
      <c r="I2270" s="256" t="s">
        <v>14</v>
      </c>
      <c r="J2270" s="256" t="s">
        <v>2541</v>
      </c>
      <c r="K2270" s="257" t="s">
        <v>15427</v>
      </c>
      <c r="L2270" s="256" t="s">
        <v>2542</v>
      </c>
    </row>
    <row r="2271" spans="1:12" x14ac:dyDescent="0.25">
      <c r="A2271" s="256" t="s">
        <v>2594</v>
      </c>
      <c r="B2271" s="256" t="s">
        <v>2595</v>
      </c>
      <c r="C2271" s="256" t="s">
        <v>2599</v>
      </c>
      <c r="D2271" s="256" t="s">
        <v>3216</v>
      </c>
      <c r="E2271" s="257" t="s">
        <v>2540</v>
      </c>
      <c r="F2271" s="256" t="s">
        <v>2540</v>
      </c>
      <c r="G2271" s="256">
        <v>92494</v>
      </c>
      <c r="H2271" s="256" t="s">
        <v>3873</v>
      </c>
      <c r="I2271" s="256" t="s">
        <v>14</v>
      </c>
      <c r="J2271" s="256" t="s">
        <v>2541</v>
      </c>
      <c r="K2271" s="257" t="s">
        <v>15428</v>
      </c>
      <c r="L2271" s="256" t="s">
        <v>2542</v>
      </c>
    </row>
    <row r="2272" spans="1:12" x14ac:dyDescent="0.25">
      <c r="A2272" s="256" t="s">
        <v>2594</v>
      </c>
      <c r="B2272" s="256" t="s">
        <v>2595</v>
      </c>
      <c r="C2272" s="256" t="s">
        <v>2599</v>
      </c>
      <c r="D2272" s="256" t="s">
        <v>3216</v>
      </c>
      <c r="E2272" s="257" t="s">
        <v>2540</v>
      </c>
      <c r="F2272" s="256" t="s">
        <v>2540</v>
      </c>
      <c r="G2272" s="256">
        <v>92496</v>
      </c>
      <c r="H2272" s="256" t="s">
        <v>3874</v>
      </c>
      <c r="I2272" s="256" t="s">
        <v>14</v>
      </c>
      <c r="J2272" s="256" t="s">
        <v>2541</v>
      </c>
      <c r="K2272" s="257" t="s">
        <v>13660</v>
      </c>
      <c r="L2272" s="256" t="s">
        <v>2542</v>
      </c>
    </row>
    <row r="2273" spans="1:12" x14ac:dyDescent="0.25">
      <c r="A2273" s="256" t="s">
        <v>2594</v>
      </c>
      <c r="B2273" s="256" t="s">
        <v>2595</v>
      </c>
      <c r="C2273" s="256" t="s">
        <v>2599</v>
      </c>
      <c r="D2273" s="256" t="s">
        <v>3216</v>
      </c>
      <c r="E2273" s="257" t="s">
        <v>2540</v>
      </c>
      <c r="F2273" s="256" t="s">
        <v>2540</v>
      </c>
      <c r="G2273" s="256">
        <v>92498</v>
      </c>
      <c r="H2273" s="256" t="s">
        <v>3875</v>
      </c>
      <c r="I2273" s="256" t="s">
        <v>14</v>
      </c>
      <c r="J2273" s="256" t="s">
        <v>2541</v>
      </c>
      <c r="K2273" s="257" t="s">
        <v>15429</v>
      </c>
      <c r="L2273" s="256" t="s">
        <v>2542</v>
      </c>
    </row>
    <row r="2274" spans="1:12" x14ac:dyDescent="0.25">
      <c r="A2274" s="256" t="s">
        <v>2594</v>
      </c>
      <c r="B2274" s="256" t="s">
        <v>2595</v>
      </c>
      <c r="C2274" s="256" t="s">
        <v>2599</v>
      </c>
      <c r="D2274" s="256" t="s">
        <v>3216</v>
      </c>
      <c r="E2274" s="257" t="s">
        <v>2540</v>
      </c>
      <c r="F2274" s="256" t="s">
        <v>2540</v>
      </c>
      <c r="G2274" s="256">
        <v>92500</v>
      </c>
      <c r="H2274" s="256" t="s">
        <v>3876</v>
      </c>
      <c r="I2274" s="256" t="s">
        <v>14</v>
      </c>
      <c r="J2274" s="256" t="s">
        <v>2541</v>
      </c>
      <c r="K2274" s="257" t="s">
        <v>15430</v>
      </c>
      <c r="L2274" s="256" t="s">
        <v>2542</v>
      </c>
    </row>
    <row r="2275" spans="1:12" x14ac:dyDescent="0.25">
      <c r="A2275" s="256" t="s">
        <v>2594</v>
      </c>
      <c r="B2275" s="256" t="s">
        <v>2595</v>
      </c>
      <c r="C2275" s="256" t="s">
        <v>2599</v>
      </c>
      <c r="D2275" s="256" t="s">
        <v>3216</v>
      </c>
      <c r="E2275" s="257" t="s">
        <v>2540</v>
      </c>
      <c r="F2275" s="256" t="s">
        <v>2540</v>
      </c>
      <c r="G2275" s="256">
        <v>92502</v>
      </c>
      <c r="H2275" s="256" t="s">
        <v>3877</v>
      </c>
      <c r="I2275" s="256" t="s">
        <v>14</v>
      </c>
      <c r="J2275" s="256" t="s">
        <v>2541</v>
      </c>
      <c r="K2275" s="257" t="s">
        <v>5116</v>
      </c>
      <c r="L2275" s="256" t="s">
        <v>2542</v>
      </c>
    </row>
    <row r="2276" spans="1:12" x14ac:dyDescent="0.25">
      <c r="A2276" s="256" t="s">
        <v>2594</v>
      </c>
      <c r="B2276" s="256" t="s">
        <v>2595</v>
      </c>
      <c r="C2276" s="256" t="s">
        <v>2599</v>
      </c>
      <c r="D2276" s="256" t="s">
        <v>3216</v>
      </c>
      <c r="E2276" s="257" t="s">
        <v>2540</v>
      </c>
      <c r="F2276" s="256" t="s">
        <v>2540</v>
      </c>
      <c r="G2276" s="256">
        <v>92504</v>
      </c>
      <c r="H2276" s="256" t="s">
        <v>3878</v>
      </c>
      <c r="I2276" s="256" t="s">
        <v>14</v>
      </c>
      <c r="J2276" s="256" t="s">
        <v>2541</v>
      </c>
      <c r="K2276" s="257" t="s">
        <v>15431</v>
      </c>
      <c r="L2276" s="256" t="s">
        <v>2542</v>
      </c>
    </row>
    <row r="2277" spans="1:12" x14ac:dyDescent="0.25">
      <c r="A2277" s="256" t="s">
        <v>2594</v>
      </c>
      <c r="B2277" s="256" t="s">
        <v>2595</v>
      </c>
      <c r="C2277" s="256" t="s">
        <v>2599</v>
      </c>
      <c r="D2277" s="256" t="s">
        <v>3216</v>
      </c>
      <c r="E2277" s="257" t="s">
        <v>2540</v>
      </c>
      <c r="F2277" s="256" t="s">
        <v>2540</v>
      </c>
      <c r="G2277" s="256">
        <v>92506</v>
      </c>
      <c r="H2277" s="256" t="s">
        <v>3879</v>
      </c>
      <c r="I2277" s="256" t="s">
        <v>14</v>
      </c>
      <c r="J2277" s="256" t="s">
        <v>2541</v>
      </c>
      <c r="K2277" s="257" t="s">
        <v>15432</v>
      </c>
      <c r="L2277" s="256" t="s">
        <v>2542</v>
      </c>
    </row>
    <row r="2278" spans="1:12" x14ac:dyDescent="0.25">
      <c r="A2278" s="256" t="s">
        <v>2594</v>
      </c>
      <c r="B2278" s="256" t="s">
        <v>2595</v>
      </c>
      <c r="C2278" s="256" t="s">
        <v>2599</v>
      </c>
      <c r="D2278" s="256" t="s">
        <v>3216</v>
      </c>
      <c r="E2278" s="257" t="s">
        <v>2540</v>
      </c>
      <c r="F2278" s="256" t="s">
        <v>2540</v>
      </c>
      <c r="G2278" s="256">
        <v>92508</v>
      </c>
      <c r="H2278" s="256" t="s">
        <v>3880</v>
      </c>
      <c r="I2278" s="256" t="s">
        <v>14</v>
      </c>
      <c r="J2278" s="256" t="s">
        <v>2541</v>
      </c>
      <c r="K2278" s="257" t="s">
        <v>15433</v>
      </c>
      <c r="L2278" s="256" t="s">
        <v>2542</v>
      </c>
    </row>
    <row r="2279" spans="1:12" x14ac:dyDescent="0.25">
      <c r="A2279" s="256" t="s">
        <v>2594</v>
      </c>
      <c r="B2279" s="256" t="s">
        <v>2595</v>
      </c>
      <c r="C2279" s="256" t="s">
        <v>2599</v>
      </c>
      <c r="D2279" s="256" t="s">
        <v>3216</v>
      </c>
      <c r="E2279" s="257" t="s">
        <v>2540</v>
      </c>
      <c r="F2279" s="256" t="s">
        <v>2540</v>
      </c>
      <c r="G2279" s="256">
        <v>92510</v>
      </c>
      <c r="H2279" s="256" t="s">
        <v>3881</v>
      </c>
      <c r="I2279" s="256" t="s">
        <v>14</v>
      </c>
      <c r="J2279" s="256" t="s">
        <v>2541</v>
      </c>
      <c r="K2279" s="257" t="s">
        <v>13204</v>
      </c>
      <c r="L2279" s="256" t="s">
        <v>2542</v>
      </c>
    </row>
    <row r="2280" spans="1:12" x14ac:dyDescent="0.25">
      <c r="A2280" s="256" t="s">
        <v>2594</v>
      </c>
      <c r="B2280" s="256" t="s">
        <v>2595</v>
      </c>
      <c r="C2280" s="256" t="s">
        <v>2599</v>
      </c>
      <c r="D2280" s="256" t="s">
        <v>3216</v>
      </c>
      <c r="E2280" s="257" t="s">
        <v>2540</v>
      </c>
      <c r="F2280" s="256" t="s">
        <v>2540</v>
      </c>
      <c r="G2280" s="256">
        <v>92512</v>
      </c>
      <c r="H2280" s="256" t="s">
        <v>3882</v>
      </c>
      <c r="I2280" s="256" t="s">
        <v>14</v>
      </c>
      <c r="J2280" s="256" t="s">
        <v>2541</v>
      </c>
      <c r="K2280" s="257" t="s">
        <v>15434</v>
      </c>
      <c r="L2280" s="256" t="s">
        <v>2542</v>
      </c>
    </row>
    <row r="2281" spans="1:12" x14ac:dyDescent="0.25">
      <c r="A2281" s="256" t="s">
        <v>2594</v>
      </c>
      <c r="B2281" s="256" t="s">
        <v>2595</v>
      </c>
      <c r="C2281" s="256" t="s">
        <v>2599</v>
      </c>
      <c r="D2281" s="256" t="s">
        <v>3216</v>
      </c>
      <c r="E2281" s="257" t="s">
        <v>2540</v>
      </c>
      <c r="F2281" s="256" t="s">
        <v>2540</v>
      </c>
      <c r="G2281" s="256">
        <v>92514</v>
      </c>
      <c r="H2281" s="256" t="s">
        <v>3883</v>
      </c>
      <c r="I2281" s="256" t="s">
        <v>14</v>
      </c>
      <c r="J2281" s="256" t="s">
        <v>2541</v>
      </c>
      <c r="K2281" s="257" t="s">
        <v>15435</v>
      </c>
      <c r="L2281" s="256" t="s">
        <v>2542</v>
      </c>
    </row>
    <row r="2282" spans="1:12" x14ac:dyDescent="0.25">
      <c r="A2282" s="256" t="s">
        <v>2594</v>
      </c>
      <c r="B2282" s="256" t="s">
        <v>2595</v>
      </c>
      <c r="C2282" s="256" t="s">
        <v>2599</v>
      </c>
      <c r="D2282" s="256" t="s">
        <v>3216</v>
      </c>
      <c r="E2282" s="257" t="s">
        <v>2540</v>
      </c>
      <c r="F2282" s="256" t="s">
        <v>2540</v>
      </c>
      <c r="G2282" s="256">
        <v>92515</v>
      </c>
      <c r="H2282" s="256" t="s">
        <v>3884</v>
      </c>
      <c r="I2282" s="256" t="s">
        <v>14</v>
      </c>
      <c r="J2282" s="256" t="s">
        <v>2541</v>
      </c>
      <c r="K2282" s="257" t="s">
        <v>15436</v>
      </c>
      <c r="L2282" s="256" t="s">
        <v>2542</v>
      </c>
    </row>
    <row r="2283" spans="1:12" x14ac:dyDescent="0.25">
      <c r="A2283" s="256" t="s">
        <v>2594</v>
      </c>
      <c r="B2283" s="256" t="s">
        <v>2595</v>
      </c>
      <c r="C2283" s="256" t="s">
        <v>2599</v>
      </c>
      <c r="D2283" s="256" t="s">
        <v>3216</v>
      </c>
      <c r="E2283" s="257" t="s">
        <v>2540</v>
      </c>
      <c r="F2283" s="256" t="s">
        <v>2540</v>
      </c>
      <c r="G2283" s="256">
        <v>92518</v>
      </c>
      <c r="H2283" s="256" t="s">
        <v>3885</v>
      </c>
      <c r="I2283" s="256" t="s">
        <v>14</v>
      </c>
      <c r="J2283" s="256" t="s">
        <v>2541</v>
      </c>
      <c r="K2283" s="257" t="s">
        <v>15437</v>
      </c>
      <c r="L2283" s="256" t="s">
        <v>2542</v>
      </c>
    </row>
    <row r="2284" spans="1:12" x14ac:dyDescent="0.25">
      <c r="A2284" s="256" t="s">
        <v>2594</v>
      </c>
      <c r="B2284" s="256" t="s">
        <v>2595</v>
      </c>
      <c r="C2284" s="256" t="s">
        <v>2599</v>
      </c>
      <c r="D2284" s="256" t="s">
        <v>3216</v>
      </c>
      <c r="E2284" s="257" t="s">
        <v>2540</v>
      </c>
      <c r="F2284" s="256" t="s">
        <v>2540</v>
      </c>
      <c r="G2284" s="256">
        <v>92520</v>
      </c>
      <c r="H2284" s="256" t="s">
        <v>3886</v>
      </c>
      <c r="I2284" s="256" t="s">
        <v>14</v>
      </c>
      <c r="J2284" s="256" t="s">
        <v>2541</v>
      </c>
      <c r="K2284" s="257" t="s">
        <v>15438</v>
      </c>
      <c r="L2284" s="256" t="s">
        <v>2542</v>
      </c>
    </row>
    <row r="2285" spans="1:12" x14ac:dyDescent="0.25">
      <c r="A2285" s="256" t="s">
        <v>2594</v>
      </c>
      <c r="B2285" s="256" t="s">
        <v>2595</v>
      </c>
      <c r="C2285" s="256" t="s">
        <v>2599</v>
      </c>
      <c r="D2285" s="256" t="s">
        <v>3216</v>
      </c>
      <c r="E2285" s="257" t="s">
        <v>2540</v>
      </c>
      <c r="F2285" s="256" t="s">
        <v>2540</v>
      </c>
      <c r="G2285" s="256">
        <v>92522</v>
      </c>
      <c r="H2285" s="256" t="s">
        <v>3887</v>
      </c>
      <c r="I2285" s="256" t="s">
        <v>14</v>
      </c>
      <c r="J2285" s="256" t="s">
        <v>2541</v>
      </c>
      <c r="K2285" s="257" t="s">
        <v>15439</v>
      </c>
      <c r="L2285" s="256" t="s">
        <v>2542</v>
      </c>
    </row>
    <row r="2286" spans="1:12" x14ac:dyDescent="0.25">
      <c r="A2286" s="256" t="s">
        <v>2594</v>
      </c>
      <c r="B2286" s="256" t="s">
        <v>2595</v>
      </c>
      <c r="C2286" s="256" t="s">
        <v>2599</v>
      </c>
      <c r="D2286" s="256" t="s">
        <v>3216</v>
      </c>
      <c r="E2286" s="257" t="s">
        <v>2540</v>
      </c>
      <c r="F2286" s="256" t="s">
        <v>2540</v>
      </c>
      <c r="G2286" s="256">
        <v>92524</v>
      </c>
      <c r="H2286" s="256" t="s">
        <v>5864</v>
      </c>
      <c r="I2286" s="256" t="s">
        <v>14</v>
      </c>
      <c r="J2286" s="256" t="s">
        <v>2541</v>
      </c>
      <c r="K2286" s="257" t="s">
        <v>15440</v>
      </c>
      <c r="L2286" s="256" t="s">
        <v>2542</v>
      </c>
    </row>
    <row r="2287" spans="1:12" x14ac:dyDescent="0.25">
      <c r="A2287" s="256" t="s">
        <v>2594</v>
      </c>
      <c r="B2287" s="256" t="s">
        <v>2595</v>
      </c>
      <c r="C2287" s="256" t="s">
        <v>2599</v>
      </c>
      <c r="D2287" s="256" t="s">
        <v>3216</v>
      </c>
      <c r="E2287" s="257" t="s">
        <v>2540</v>
      </c>
      <c r="F2287" s="256" t="s">
        <v>2540</v>
      </c>
      <c r="G2287" s="256">
        <v>92526</v>
      </c>
      <c r="H2287" s="256" t="s">
        <v>3888</v>
      </c>
      <c r="I2287" s="256" t="s">
        <v>14</v>
      </c>
      <c r="J2287" s="256" t="s">
        <v>2541</v>
      </c>
      <c r="K2287" s="257" t="s">
        <v>15441</v>
      </c>
      <c r="L2287" s="256" t="s">
        <v>2542</v>
      </c>
    </row>
    <row r="2288" spans="1:12" x14ac:dyDescent="0.25">
      <c r="A2288" s="256" t="s">
        <v>2594</v>
      </c>
      <c r="B2288" s="256" t="s">
        <v>2595</v>
      </c>
      <c r="C2288" s="256" t="s">
        <v>2599</v>
      </c>
      <c r="D2288" s="256" t="s">
        <v>3216</v>
      </c>
      <c r="E2288" s="257" t="s">
        <v>2540</v>
      </c>
      <c r="F2288" s="256" t="s">
        <v>2540</v>
      </c>
      <c r="G2288" s="256">
        <v>92528</v>
      </c>
      <c r="H2288" s="256" t="s">
        <v>3889</v>
      </c>
      <c r="I2288" s="256" t="s">
        <v>14</v>
      </c>
      <c r="J2288" s="256" t="s">
        <v>2541</v>
      </c>
      <c r="K2288" s="257" t="s">
        <v>15442</v>
      </c>
      <c r="L2288" s="256" t="s">
        <v>2542</v>
      </c>
    </row>
    <row r="2289" spans="1:12" x14ac:dyDescent="0.25">
      <c r="A2289" s="256" t="s">
        <v>2594</v>
      </c>
      <c r="B2289" s="256" t="s">
        <v>2595</v>
      </c>
      <c r="C2289" s="256" t="s">
        <v>2599</v>
      </c>
      <c r="D2289" s="256" t="s">
        <v>3216</v>
      </c>
      <c r="E2289" s="257" t="s">
        <v>2540</v>
      </c>
      <c r="F2289" s="256" t="s">
        <v>2540</v>
      </c>
      <c r="G2289" s="256">
        <v>92530</v>
      </c>
      <c r="H2289" s="256" t="s">
        <v>3890</v>
      </c>
      <c r="I2289" s="256" t="s">
        <v>14</v>
      </c>
      <c r="J2289" s="256" t="s">
        <v>2541</v>
      </c>
      <c r="K2289" s="257" t="s">
        <v>15443</v>
      </c>
      <c r="L2289" s="256" t="s">
        <v>2542</v>
      </c>
    </row>
    <row r="2290" spans="1:12" x14ac:dyDescent="0.25">
      <c r="A2290" s="256" t="s">
        <v>2594</v>
      </c>
      <c r="B2290" s="256" t="s">
        <v>2595</v>
      </c>
      <c r="C2290" s="256" t="s">
        <v>2599</v>
      </c>
      <c r="D2290" s="256" t="s">
        <v>3216</v>
      </c>
      <c r="E2290" s="257" t="s">
        <v>2540</v>
      </c>
      <c r="F2290" s="256" t="s">
        <v>2540</v>
      </c>
      <c r="G2290" s="256">
        <v>92532</v>
      </c>
      <c r="H2290" s="256" t="s">
        <v>3891</v>
      </c>
      <c r="I2290" s="256" t="s">
        <v>14</v>
      </c>
      <c r="J2290" s="256" t="s">
        <v>2541</v>
      </c>
      <c r="K2290" s="257" t="s">
        <v>13176</v>
      </c>
      <c r="L2290" s="256" t="s">
        <v>2542</v>
      </c>
    </row>
    <row r="2291" spans="1:12" x14ac:dyDescent="0.25">
      <c r="A2291" s="256" t="s">
        <v>2594</v>
      </c>
      <c r="B2291" s="256" t="s">
        <v>2595</v>
      </c>
      <c r="C2291" s="256" t="s">
        <v>2599</v>
      </c>
      <c r="D2291" s="256" t="s">
        <v>3216</v>
      </c>
      <c r="E2291" s="257" t="s">
        <v>2540</v>
      </c>
      <c r="F2291" s="256" t="s">
        <v>2540</v>
      </c>
      <c r="G2291" s="256">
        <v>92534</v>
      </c>
      <c r="H2291" s="256" t="s">
        <v>3892</v>
      </c>
      <c r="I2291" s="256" t="s">
        <v>14</v>
      </c>
      <c r="J2291" s="256" t="s">
        <v>2541</v>
      </c>
      <c r="K2291" s="257" t="s">
        <v>14372</v>
      </c>
      <c r="L2291" s="256" t="s">
        <v>2542</v>
      </c>
    </row>
    <row r="2292" spans="1:12" x14ac:dyDescent="0.25">
      <c r="A2292" s="256" t="s">
        <v>2594</v>
      </c>
      <c r="B2292" s="256" t="s">
        <v>2595</v>
      </c>
      <c r="C2292" s="256" t="s">
        <v>2599</v>
      </c>
      <c r="D2292" s="256" t="s">
        <v>3216</v>
      </c>
      <c r="E2292" s="257" t="s">
        <v>2540</v>
      </c>
      <c r="F2292" s="256" t="s">
        <v>2540</v>
      </c>
      <c r="G2292" s="256">
        <v>92536</v>
      </c>
      <c r="H2292" s="256" t="s">
        <v>3893</v>
      </c>
      <c r="I2292" s="256" t="s">
        <v>14</v>
      </c>
      <c r="J2292" s="256" t="s">
        <v>2541</v>
      </c>
      <c r="K2292" s="257" t="s">
        <v>15444</v>
      </c>
      <c r="L2292" s="256" t="s">
        <v>2542</v>
      </c>
    </row>
    <row r="2293" spans="1:12" x14ac:dyDescent="0.25">
      <c r="A2293" s="256" t="s">
        <v>2594</v>
      </c>
      <c r="B2293" s="256" t="s">
        <v>2595</v>
      </c>
      <c r="C2293" s="256" t="s">
        <v>2599</v>
      </c>
      <c r="D2293" s="256" t="s">
        <v>3216</v>
      </c>
      <c r="E2293" s="257" t="s">
        <v>2540</v>
      </c>
      <c r="F2293" s="256" t="s">
        <v>2540</v>
      </c>
      <c r="G2293" s="256">
        <v>92538</v>
      </c>
      <c r="H2293" s="256" t="s">
        <v>3894</v>
      </c>
      <c r="I2293" s="256" t="s">
        <v>14</v>
      </c>
      <c r="J2293" s="256" t="s">
        <v>2541</v>
      </c>
      <c r="K2293" s="257" t="s">
        <v>15445</v>
      </c>
      <c r="L2293" s="256" t="s">
        <v>2542</v>
      </c>
    </row>
    <row r="2294" spans="1:12" x14ac:dyDescent="0.25">
      <c r="A2294" s="256" t="s">
        <v>2594</v>
      </c>
      <c r="B2294" s="256" t="s">
        <v>2595</v>
      </c>
      <c r="C2294" s="256" t="s">
        <v>2599</v>
      </c>
      <c r="D2294" s="256" t="s">
        <v>3216</v>
      </c>
      <c r="E2294" s="257" t="s">
        <v>2540</v>
      </c>
      <c r="F2294" s="256" t="s">
        <v>2540</v>
      </c>
      <c r="G2294" s="256">
        <v>96252</v>
      </c>
      <c r="H2294" s="256" t="s">
        <v>1300</v>
      </c>
      <c r="I2294" s="256" t="s">
        <v>14</v>
      </c>
      <c r="J2294" s="256" t="s">
        <v>2545</v>
      </c>
      <c r="K2294" s="257" t="s">
        <v>15446</v>
      </c>
      <c r="L2294" s="256" t="s">
        <v>2542</v>
      </c>
    </row>
    <row r="2295" spans="1:12" x14ac:dyDescent="0.25">
      <c r="A2295" s="256" t="s">
        <v>2594</v>
      </c>
      <c r="B2295" s="256" t="s">
        <v>2595</v>
      </c>
      <c r="C2295" s="256" t="s">
        <v>2599</v>
      </c>
      <c r="D2295" s="256" t="s">
        <v>3216</v>
      </c>
      <c r="E2295" s="257" t="s">
        <v>2540</v>
      </c>
      <c r="F2295" s="256" t="s">
        <v>2540</v>
      </c>
      <c r="G2295" s="256">
        <v>96257</v>
      </c>
      <c r="H2295" s="256" t="s">
        <v>1301</v>
      </c>
      <c r="I2295" s="256" t="s">
        <v>14</v>
      </c>
      <c r="J2295" s="256" t="s">
        <v>2545</v>
      </c>
      <c r="K2295" s="257" t="s">
        <v>15447</v>
      </c>
      <c r="L2295" s="256" t="s">
        <v>2542</v>
      </c>
    </row>
    <row r="2296" spans="1:12" x14ac:dyDescent="0.25">
      <c r="A2296" s="256" t="s">
        <v>2594</v>
      </c>
      <c r="B2296" s="256" t="s">
        <v>2595</v>
      </c>
      <c r="C2296" s="256" t="s">
        <v>2599</v>
      </c>
      <c r="D2296" s="256" t="s">
        <v>3216</v>
      </c>
      <c r="E2296" s="257" t="s">
        <v>2540</v>
      </c>
      <c r="F2296" s="256" t="s">
        <v>2540</v>
      </c>
      <c r="G2296" s="256">
        <v>96258</v>
      </c>
      <c r="H2296" s="256" t="s">
        <v>1302</v>
      </c>
      <c r="I2296" s="256" t="s">
        <v>14</v>
      </c>
      <c r="J2296" s="256" t="s">
        <v>2545</v>
      </c>
      <c r="K2296" s="257" t="s">
        <v>15448</v>
      </c>
      <c r="L2296" s="256" t="s">
        <v>2542</v>
      </c>
    </row>
    <row r="2297" spans="1:12" x14ac:dyDescent="0.25">
      <c r="A2297" s="256" t="s">
        <v>2594</v>
      </c>
      <c r="B2297" s="256" t="s">
        <v>2595</v>
      </c>
      <c r="C2297" s="256" t="s">
        <v>2599</v>
      </c>
      <c r="D2297" s="256" t="s">
        <v>3216</v>
      </c>
      <c r="E2297" s="257" t="s">
        <v>2540</v>
      </c>
      <c r="F2297" s="256" t="s">
        <v>2540</v>
      </c>
      <c r="G2297" s="256">
        <v>96259</v>
      </c>
      <c r="H2297" s="256" t="s">
        <v>1303</v>
      </c>
      <c r="I2297" s="256" t="s">
        <v>14</v>
      </c>
      <c r="J2297" s="256" t="s">
        <v>2545</v>
      </c>
      <c r="K2297" s="257" t="s">
        <v>15449</v>
      </c>
      <c r="L2297" s="256" t="s">
        <v>2542</v>
      </c>
    </row>
    <row r="2298" spans="1:12" x14ac:dyDescent="0.25">
      <c r="A2298" s="256" t="s">
        <v>2594</v>
      </c>
      <c r="B2298" s="256" t="s">
        <v>2595</v>
      </c>
      <c r="C2298" s="256" t="s">
        <v>2599</v>
      </c>
      <c r="D2298" s="256" t="s">
        <v>3216</v>
      </c>
      <c r="E2298" s="257" t="s">
        <v>2540</v>
      </c>
      <c r="F2298" s="256" t="s">
        <v>2540</v>
      </c>
      <c r="G2298" s="256">
        <v>96529</v>
      </c>
      <c r="H2298" s="256" t="s">
        <v>1304</v>
      </c>
      <c r="I2298" s="256" t="s">
        <v>14</v>
      </c>
      <c r="J2298" s="256" t="s">
        <v>2545</v>
      </c>
      <c r="K2298" s="257" t="s">
        <v>15450</v>
      </c>
      <c r="L2298" s="256" t="s">
        <v>2542</v>
      </c>
    </row>
    <row r="2299" spans="1:12" x14ac:dyDescent="0.25">
      <c r="A2299" s="256" t="s">
        <v>2594</v>
      </c>
      <c r="B2299" s="256" t="s">
        <v>2595</v>
      </c>
      <c r="C2299" s="256" t="s">
        <v>2599</v>
      </c>
      <c r="D2299" s="256" t="s">
        <v>3216</v>
      </c>
      <c r="E2299" s="257" t="s">
        <v>2540</v>
      </c>
      <c r="F2299" s="256" t="s">
        <v>2540</v>
      </c>
      <c r="G2299" s="256">
        <v>96530</v>
      </c>
      <c r="H2299" s="256" t="s">
        <v>1305</v>
      </c>
      <c r="I2299" s="256" t="s">
        <v>14</v>
      </c>
      <c r="J2299" s="256" t="s">
        <v>2545</v>
      </c>
      <c r="K2299" s="257" t="s">
        <v>15451</v>
      </c>
      <c r="L2299" s="256" t="s">
        <v>2542</v>
      </c>
    </row>
    <row r="2300" spans="1:12" x14ac:dyDescent="0.25">
      <c r="A2300" s="256" t="s">
        <v>2594</v>
      </c>
      <c r="B2300" s="256" t="s">
        <v>2595</v>
      </c>
      <c r="C2300" s="256" t="s">
        <v>2599</v>
      </c>
      <c r="D2300" s="256" t="s">
        <v>3216</v>
      </c>
      <c r="E2300" s="257" t="s">
        <v>2540</v>
      </c>
      <c r="F2300" s="256" t="s">
        <v>2540</v>
      </c>
      <c r="G2300" s="256">
        <v>96531</v>
      </c>
      <c r="H2300" s="256" t="s">
        <v>1306</v>
      </c>
      <c r="I2300" s="256" t="s">
        <v>14</v>
      </c>
      <c r="J2300" s="256" t="s">
        <v>2545</v>
      </c>
      <c r="K2300" s="257" t="s">
        <v>15452</v>
      </c>
      <c r="L2300" s="256" t="s">
        <v>2542</v>
      </c>
    </row>
    <row r="2301" spans="1:12" x14ac:dyDescent="0.25">
      <c r="A2301" s="256" t="s">
        <v>2594</v>
      </c>
      <c r="B2301" s="256" t="s">
        <v>2595</v>
      </c>
      <c r="C2301" s="256" t="s">
        <v>2599</v>
      </c>
      <c r="D2301" s="256" t="s">
        <v>3216</v>
      </c>
      <c r="E2301" s="257" t="s">
        <v>2540</v>
      </c>
      <c r="F2301" s="256" t="s">
        <v>2540</v>
      </c>
      <c r="G2301" s="256">
        <v>96532</v>
      </c>
      <c r="H2301" s="256" t="s">
        <v>1307</v>
      </c>
      <c r="I2301" s="256" t="s">
        <v>14</v>
      </c>
      <c r="J2301" s="256" t="s">
        <v>2545</v>
      </c>
      <c r="K2301" s="257" t="s">
        <v>15453</v>
      </c>
      <c r="L2301" s="256" t="s">
        <v>2542</v>
      </c>
    </row>
    <row r="2302" spans="1:12" x14ac:dyDescent="0.25">
      <c r="A2302" s="256" t="s">
        <v>2594</v>
      </c>
      <c r="B2302" s="256" t="s">
        <v>2595</v>
      </c>
      <c r="C2302" s="256" t="s">
        <v>2599</v>
      </c>
      <c r="D2302" s="256" t="s">
        <v>3216</v>
      </c>
      <c r="E2302" s="257" t="s">
        <v>2540</v>
      </c>
      <c r="F2302" s="256" t="s">
        <v>2540</v>
      </c>
      <c r="G2302" s="256">
        <v>96533</v>
      </c>
      <c r="H2302" s="256" t="s">
        <v>1308</v>
      </c>
      <c r="I2302" s="256" t="s">
        <v>14</v>
      </c>
      <c r="J2302" s="256" t="s">
        <v>2545</v>
      </c>
      <c r="K2302" s="257" t="s">
        <v>15454</v>
      </c>
      <c r="L2302" s="256" t="s">
        <v>2542</v>
      </c>
    </row>
    <row r="2303" spans="1:12" x14ac:dyDescent="0.25">
      <c r="A2303" s="256" t="s">
        <v>2594</v>
      </c>
      <c r="B2303" s="256" t="s">
        <v>2595</v>
      </c>
      <c r="C2303" s="256" t="s">
        <v>2599</v>
      </c>
      <c r="D2303" s="256" t="s">
        <v>3216</v>
      </c>
      <c r="E2303" s="257" t="s">
        <v>2540</v>
      </c>
      <c r="F2303" s="256" t="s">
        <v>2540</v>
      </c>
      <c r="G2303" s="256">
        <v>96534</v>
      </c>
      <c r="H2303" s="256" t="s">
        <v>1309</v>
      </c>
      <c r="I2303" s="256" t="s">
        <v>14</v>
      </c>
      <c r="J2303" s="256" t="s">
        <v>2545</v>
      </c>
      <c r="K2303" s="257" t="s">
        <v>15455</v>
      </c>
      <c r="L2303" s="256" t="s">
        <v>2542</v>
      </c>
    </row>
    <row r="2304" spans="1:12" x14ac:dyDescent="0.25">
      <c r="A2304" s="256" t="s">
        <v>2594</v>
      </c>
      <c r="B2304" s="256" t="s">
        <v>2595</v>
      </c>
      <c r="C2304" s="256" t="s">
        <v>2599</v>
      </c>
      <c r="D2304" s="256" t="s">
        <v>3216</v>
      </c>
      <c r="E2304" s="257" t="s">
        <v>2540</v>
      </c>
      <c r="F2304" s="256" t="s">
        <v>2540</v>
      </c>
      <c r="G2304" s="256">
        <v>96535</v>
      </c>
      <c r="H2304" s="256" t="s">
        <v>1310</v>
      </c>
      <c r="I2304" s="256" t="s">
        <v>14</v>
      </c>
      <c r="J2304" s="256" t="s">
        <v>2545</v>
      </c>
      <c r="K2304" s="257" t="s">
        <v>15456</v>
      </c>
      <c r="L2304" s="256" t="s">
        <v>2542</v>
      </c>
    </row>
    <row r="2305" spans="1:12" x14ac:dyDescent="0.25">
      <c r="A2305" s="256" t="s">
        <v>2594</v>
      </c>
      <c r="B2305" s="256" t="s">
        <v>2595</v>
      </c>
      <c r="C2305" s="256" t="s">
        <v>2599</v>
      </c>
      <c r="D2305" s="256" t="s">
        <v>3216</v>
      </c>
      <c r="E2305" s="257" t="s">
        <v>2540</v>
      </c>
      <c r="F2305" s="256" t="s">
        <v>2540</v>
      </c>
      <c r="G2305" s="256">
        <v>96536</v>
      </c>
      <c r="H2305" s="256" t="s">
        <v>1311</v>
      </c>
      <c r="I2305" s="256" t="s">
        <v>14</v>
      </c>
      <c r="J2305" s="256" t="s">
        <v>2545</v>
      </c>
      <c r="K2305" s="257" t="s">
        <v>15457</v>
      </c>
      <c r="L2305" s="256" t="s">
        <v>2542</v>
      </c>
    </row>
    <row r="2306" spans="1:12" x14ac:dyDescent="0.25">
      <c r="A2306" s="256" t="s">
        <v>2594</v>
      </c>
      <c r="B2306" s="256" t="s">
        <v>2595</v>
      </c>
      <c r="C2306" s="256" t="s">
        <v>2599</v>
      </c>
      <c r="D2306" s="256" t="s">
        <v>3216</v>
      </c>
      <c r="E2306" s="257" t="s">
        <v>2540</v>
      </c>
      <c r="F2306" s="256" t="s">
        <v>2540</v>
      </c>
      <c r="G2306" s="256">
        <v>96537</v>
      </c>
      <c r="H2306" s="256" t="s">
        <v>1312</v>
      </c>
      <c r="I2306" s="256" t="s">
        <v>14</v>
      </c>
      <c r="J2306" s="256" t="s">
        <v>2545</v>
      </c>
      <c r="K2306" s="257" t="s">
        <v>15458</v>
      </c>
      <c r="L2306" s="256" t="s">
        <v>2542</v>
      </c>
    </row>
    <row r="2307" spans="1:12" x14ac:dyDescent="0.25">
      <c r="A2307" s="256" t="s">
        <v>2594</v>
      </c>
      <c r="B2307" s="256" t="s">
        <v>2595</v>
      </c>
      <c r="C2307" s="256" t="s">
        <v>2599</v>
      </c>
      <c r="D2307" s="256" t="s">
        <v>3216</v>
      </c>
      <c r="E2307" s="257" t="s">
        <v>2540</v>
      </c>
      <c r="F2307" s="256" t="s">
        <v>2540</v>
      </c>
      <c r="G2307" s="256">
        <v>96538</v>
      </c>
      <c r="H2307" s="256" t="s">
        <v>1313</v>
      </c>
      <c r="I2307" s="256" t="s">
        <v>14</v>
      </c>
      <c r="J2307" s="256" t="s">
        <v>2545</v>
      </c>
      <c r="K2307" s="257" t="s">
        <v>15459</v>
      </c>
      <c r="L2307" s="256" t="s">
        <v>2542</v>
      </c>
    </row>
    <row r="2308" spans="1:12" x14ac:dyDescent="0.25">
      <c r="A2308" s="256" t="s">
        <v>2594</v>
      </c>
      <c r="B2308" s="256" t="s">
        <v>2595</v>
      </c>
      <c r="C2308" s="256" t="s">
        <v>2599</v>
      </c>
      <c r="D2308" s="256" t="s">
        <v>3216</v>
      </c>
      <c r="E2308" s="257" t="s">
        <v>2540</v>
      </c>
      <c r="F2308" s="256" t="s">
        <v>2540</v>
      </c>
      <c r="G2308" s="256">
        <v>96539</v>
      </c>
      <c r="H2308" s="256" t="s">
        <v>1314</v>
      </c>
      <c r="I2308" s="256" t="s">
        <v>14</v>
      </c>
      <c r="J2308" s="256" t="s">
        <v>2545</v>
      </c>
      <c r="K2308" s="257" t="s">
        <v>15460</v>
      </c>
      <c r="L2308" s="256" t="s">
        <v>2542</v>
      </c>
    </row>
    <row r="2309" spans="1:12" x14ac:dyDescent="0.25">
      <c r="A2309" s="256" t="s">
        <v>2594</v>
      </c>
      <c r="B2309" s="256" t="s">
        <v>2595</v>
      </c>
      <c r="C2309" s="256" t="s">
        <v>2599</v>
      </c>
      <c r="D2309" s="256" t="s">
        <v>3216</v>
      </c>
      <c r="E2309" s="257" t="s">
        <v>2540</v>
      </c>
      <c r="F2309" s="256" t="s">
        <v>2540</v>
      </c>
      <c r="G2309" s="256">
        <v>96540</v>
      </c>
      <c r="H2309" s="256" t="s">
        <v>1315</v>
      </c>
      <c r="I2309" s="256" t="s">
        <v>14</v>
      </c>
      <c r="J2309" s="256" t="s">
        <v>2545</v>
      </c>
      <c r="K2309" s="257" t="s">
        <v>15461</v>
      </c>
      <c r="L2309" s="256" t="s">
        <v>2542</v>
      </c>
    </row>
    <row r="2310" spans="1:12" x14ac:dyDescent="0.25">
      <c r="A2310" s="256" t="s">
        <v>2594</v>
      </c>
      <c r="B2310" s="256" t="s">
        <v>2595</v>
      </c>
      <c r="C2310" s="256" t="s">
        <v>2599</v>
      </c>
      <c r="D2310" s="256" t="s">
        <v>3216</v>
      </c>
      <c r="E2310" s="257" t="s">
        <v>2540</v>
      </c>
      <c r="F2310" s="256" t="s">
        <v>2540</v>
      </c>
      <c r="G2310" s="256">
        <v>96541</v>
      </c>
      <c r="H2310" s="256" t="s">
        <v>1316</v>
      </c>
      <c r="I2310" s="256" t="s">
        <v>14</v>
      </c>
      <c r="J2310" s="256" t="s">
        <v>2545</v>
      </c>
      <c r="K2310" s="257" t="s">
        <v>15462</v>
      </c>
      <c r="L2310" s="256" t="s">
        <v>2542</v>
      </c>
    </row>
    <row r="2311" spans="1:12" x14ac:dyDescent="0.25">
      <c r="A2311" s="256" t="s">
        <v>2594</v>
      </c>
      <c r="B2311" s="256" t="s">
        <v>2595</v>
      </c>
      <c r="C2311" s="256" t="s">
        <v>2599</v>
      </c>
      <c r="D2311" s="256" t="s">
        <v>3216</v>
      </c>
      <c r="E2311" s="257" t="s">
        <v>2540</v>
      </c>
      <c r="F2311" s="256" t="s">
        <v>2540</v>
      </c>
      <c r="G2311" s="256">
        <v>96542</v>
      </c>
      <c r="H2311" s="256" t="s">
        <v>1317</v>
      </c>
      <c r="I2311" s="256" t="s">
        <v>14</v>
      </c>
      <c r="J2311" s="256" t="s">
        <v>2545</v>
      </c>
      <c r="K2311" s="257" t="s">
        <v>15463</v>
      </c>
      <c r="L2311" s="256" t="s">
        <v>2542</v>
      </c>
    </row>
    <row r="2312" spans="1:12" x14ac:dyDescent="0.25">
      <c r="A2312" s="256" t="s">
        <v>2594</v>
      </c>
      <c r="B2312" s="256" t="s">
        <v>2595</v>
      </c>
      <c r="C2312" s="256" t="s">
        <v>2599</v>
      </c>
      <c r="D2312" s="256" t="s">
        <v>3216</v>
      </c>
      <c r="E2312" s="257" t="s">
        <v>2540</v>
      </c>
      <c r="F2312" s="256" t="s">
        <v>2540</v>
      </c>
      <c r="G2312" s="256">
        <v>96543</v>
      </c>
      <c r="H2312" s="256" t="s">
        <v>1318</v>
      </c>
      <c r="I2312" s="256" t="s">
        <v>159</v>
      </c>
      <c r="J2312" s="256" t="s">
        <v>2541</v>
      </c>
      <c r="K2312" s="257" t="s">
        <v>15464</v>
      </c>
      <c r="L2312" s="256" t="s">
        <v>2542</v>
      </c>
    </row>
    <row r="2313" spans="1:12" x14ac:dyDescent="0.25">
      <c r="A2313" s="256" t="s">
        <v>2594</v>
      </c>
      <c r="B2313" s="256" t="s">
        <v>2595</v>
      </c>
      <c r="C2313" s="256" t="s">
        <v>2599</v>
      </c>
      <c r="D2313" s="256" t="s">
        <v>3216</v>
      </c>
      <c r="E2313" s="257" t="s">
        <v>2540</v>
      </c>
      <c r="F2313" s="256" t="s">
        <v>2540</v>
      </c>
      <c r="G2313" s="256">
        <v>97747</v>
      </c>
      <c r="H2313" s="256" t="s">
        <v>1319</v>
      </c>
      <c r="I2313" s="256" t="s">
        <v>14</v>
      </c>
      <c r="J2313" s="256" t="s">
        <v>2545</v>
      </c>
      <c r="K2313" s="257" t="s">
        <v>15465</v>
      </c>
      <c r="L2313" s="256" t="s">
        <v>2542</v>
      </c>
    </row>
    <row r="2314" spans="1:12" x14ac:dyDescent="0.25">
      <c r="A2314" s="256" t="s">
        <v>2594</v>
      </c>
      <c r="B2314" s="256" t="s">
        <v>2595</v>
      </c>
      <c r="C2314" s="256" t="s">
        <v>2599</v>
      </c>
      <c r="D2314" s="256" t="s">
        <v>3216</v>
      </c>
      <c r="E2314" s="257" t="s">
        <v>2540</v>
      </c>
      <c r="F2314" s="256" t="s">
        <v>2540</v>
      </c>
      <c r="G2314" s="256">
        <v>101791</v>
      </c>
      <c r="H2314" s="256" t="s">
        <v>3895</v>
      </c>
      <c r="I2314" s="256" t="s">
        <v>7</v>
      </c>
      <c r="J2314" s="256" t="s">
        <v>2545</v>
      </c>
      <c r="K2314" s="257" t="s">
        <v>14621</v>
      </c>
      <c r="L2314" s="256" t="s">
        <v>2542</v>
      </c>
    </row>
    <row r="2315" spans="1:12" x14ac:dyDescent="0.25">
      <c r="A2315" s="256" t="s">
        <v>2594</v>
      </c>
      <c r="B2315" s="256" t="s">
        <v>2595</v>
      </c>
      <c r="C2315" s="256" t="s">
        <v>2599</v>
      </c>
      <c r="D2315" s="256" t="s">
        <v>3216</v>
      </c>
      <c r="E2315" s="257" t="s">
        <v>2540</v>
      </c>
      <c r="F2315" s="256" t="s">
        <v>2540</v>
      </c>
      <c r="G2315" s="256">
        <v>101792</v>
      </c>
      <c r="H2315" s="256" t="s">
        <v>3896</v>
      </c>
      <c r="I2315" s="256" t="s">
        <v>16</v>
      </c>
      <c r="J2315" s="256" t="s">
        <v>2545</v>
      </c>
      <c r="K2315" s="257" t="s">
        <v>15466</v>
      </c>
      <c r="L2315" s="256" t="s">
        <v>2542</v>
      </c>
    </row>
    <row r="2316" spans="1:12" x14ac:dyDescent="0.25">
      <c r="A2316" s="256" t="s">
        <v>2594</v>
      </c>
      <c r="B2316" s="256" t="s">
        <v>2595</v>
      </c>
      <c r="C2316" s="256" t="s">
        <v>2599</v>
      </c>
      <c r="D2316" s="256" t="s">
        <v>3216</v>
      </c>
      <c r="E2316" s="257" t="s">
        <v>2540</v>
      </c>
      <c r="F2316" s="256" t="s">
        <v>2540</v>
      </c>
      <c r="G2316" s="256">
        <v>101793</v>
      </c>
      <c r="H2316" s="256" t="s">
        <v>3897</v>
      </c>
      <c r="I2316" s="256" t="s">
        <v>16</v>
      </c>
      <c r="J2316" s="256" t="s">
        <v>2545</v>
      </c>
      <c r="K2316" s="257" t="s">
        <v>4974</v>
      </c>
      <c r="L2316" s="256" t="s">
        <v>2542</v>
      </c>
    </row>
    <row r="2317" spans="1:12" x14ac:dyDescent="0.25">
      <c r="A2317" s="256" t="s">
        <v>2594</v>
      </c>
      <c r="B2317" s="256" t="s">
        <v>2595</v>
      </c>
      <c r="C2317" s="256" t="s">
        <v>2599</v>
      </c>
      <c r="D2317" s="256" t="s">
        <v>3216</v>
      </c>
      <c r="E2317" s="257" t="s">
        <v>2540</v>
      </c>
      <c r="F2317" s="256" t="s">
        <v>2540</v>
      </c>
      <c r="G2317" s="256">
        <v>101969</v>
      </c>
      <c r="H2317" s="256" t="s">
        <v>3997</v>
      </c>
      <c r="I2317" s="256" t="s">
        <v>14</v>
      </c>
      <c r="J2317" s="256" t="s">
        <v>2545</v>
      </c>
      <c r="K2317" s="257" t="s">
        <v>15467</v>
      </c>
      <c r="L2317" s="256" t="s">
        <v>2542</v>
      </c>
    </row>
    <row r="2318" spans="1:12" x14ac:dyDescent="0.25">
      <c r="A2318" s="256" t="s">
        <v>2594</v>
      </c>
      <c r="B2318" s="256" t="s">
        <v>2595</v>
      </c>
      <c r="C2318" s="256" t="s">
        <v>2599</v>
      </c>
      <c r="D2318" s="256" t="s">
        <v>3216</v>
      </c>
      <c r="E2318" s="257" t="s">
        <v>2540</v>
      </c>
      <c r="F2318" s="256" t="s">
        <v>2540</v>
      </c>
      <c r="G2318" s="256">
        <v>101971</v>
      </c>
      <c r="H2318" s="256" t="s">
        <v>3998</v>
      </c>
      <c r="I2318" s="256" t="s">
        <v>14</v>
      </c>
      <c r="J2318" s="256" t="s">
        <v>2545</v>
      </c>
      <c r="K2318" s="257" t="s">
        <v>15468</v>
      </c>
      <c r="L2318" s="256" t="s">
        <v>2542</v>
      </c>
    </row>
    <row r="2319" spans="1:12" x14ac:dyDescent="0.25">
      <c r="A2319" s="256" t="s">
        <v>2594</v>
      </c>
      <c r="B2319" s="256" t="s">
        <v>2595</v>
      </c>
      <c r="C2319" s="256" t="s">
        <v>2599</v>
      </c>
      <c r="D2319" s="256" t="s">
        <v>3216</v>
      </c>
      <c r="E2319" s="257" t="s">
        <v>2540</v>
      </c>
      <c r="F2319" s="256" t="s">
        <v>2540</v>
      </c>
      <c r="G2319" s="256">
        <v>101973</v>
      </c>
      <c r="H2319" s="256" t="s">
        <v>3999</v>
      </c>
      <c r="I2319" s="256" t="s">
        <v>14</v>
      </c>
      <c r="J2319" s="256" t="s">
        <v>2545</v>
      </c>
      <c r="K2319" s="257" t="s">
        <v>15469</v>
      </c>
      <c r="L2319" s="256" t="s">
        <v>2542</v>
      </c>
    </row>
    <row r="2320" spans="1:12" x14ac:dyDescent="0.25">
      <c r="A2320" s="256" t="s">
        <v>2594</v>
      </c>
      <c r="B2320" s="256" t="s">
        <v>2595</v>
      </c>
      <c r="C2320" s="256" t="s">
        <v>2599</v>
      </c>
      <c r="D2320" s="256" t="s">
        <v>3216</v>
      </c>
      <c r="E2320" s="257" t="s">
        <v>2540</v>
      </c>
      <c r="F2320" s="256" t="s">
        <v>2540</v>
      </c>
      <c r="G2320" s="256">
        <v>101974</v>
      </c>
      <c r="H2320" s="256" t="s">
        <v>4000</v>
      </c>
      <c r="I2320" s="256" t="s">
        <v>14</v>
      </c>
      <c r="J2320" s="256" t="s">
        <v>2545</v>
      </c>
      <c r="K2320" s="257" t="s">
        <v>15470</v>
      </c>
      <c r="L2320" s="256" t="s">
        <v>2542</v>
      </c>
    </row>
    <row r="2321" spans="1:12" x14ac:dyDescent="0.25">
      <c r="A2321" s="256" t="s">
        <v>2594</v>
      </c>
      <c r="B2321" s="256" t="s">
        <v>2595</v>
      </c>
      <c r="C2321" s="256" t="s">
        <v>2599</v>
      </c>
      <c r="D2321" s="256" t="s">
        <v>3216</v>
      </c>
      <c r="E2321" s="257" t="s">
        <v>2540</v>
      </c>
      <c r="F2321" s="256" t="s">
        <v>2540</v>
      </c>
      <c r="G2321" s="256">
        <v>101975</v>
      </c>
      <c r="H2321" s="256" t="s">
        <v>4001</v>
      </c>
      <c r="I2321" s="256" t="s">
        <v>14</v>
      </c>
      <c r="J2321" s="256" t="s">
        <v>2545</v>
      </c>
      <c r="K2321" s="257" t="s">
        <v>15471</v>
      </c>
      <c r="L2321" s="256" t="s">
        <v>2542</v>
      </c>
    </row>
    <row r="2322" spans="1:12" x14ac:dyDescent="0.25">
      <c r="A2322" s="256" t="s">
        <v>2594</v>
      </c>
      <c r="B2322" s="256" t="s">
        <v>2595</v>
      </c>
      <c r="C2322" s="256" t="s">
        <v>2599</v>
      </c>
      <c r="D2322" s="256" t="s">
        <v>3216</v>
      </c>
      <c r="E2322" s="257" t="s">
        <v>2540</v>
      </c>
      <c r="F2322" s="256" t="s">
        <v>2540</v>
      </c>
      <c r="G2322" s="256">
        <v>101977</v>
      </c>
      <c r="H2322" s="256" t="s">
        <v>4002</v>
      </c>
      <c r="I2322" s="256" t="s">
        <v>14</v>
      </c>
      <c r="J2322" s="256" t="s">
        <v>2545</v>
      </c>
      <c r="K2322" s="257" t="s">
        <v>15472</v>
      </c>
      <c r="L2322" s="256" t="s">
        <v>2542</v>
      </c>
    </row>
    <row r="2323" spans="1:12" x14ac:dyDescent="0.25">
      <c r="A2323" s="256" t="s">
        <v>2594</v>
      </c>
      <c r="B2323" s="256" t="s">
        <v>2595</v>
      </c>
      <c r="C2323" s="256" t="s">
        <v>2599</v>
      </c>
      <c r="D2323" s="256" t="s">
        <v>3216</v>
      </c>
      <c r="E2323" s="257" t="s">
        <v>2540</v>
      </c>
      <c r="F2323" s="256" t="s">
        <v>2540</v>
      </c>
      <c r="G2323" s="256">
        <v>101980</v>
      </c>
      <c r="H2323" s="256" t="s">
        <v>4003</v>
      </c>
      <c r="I2323" s="256" t="s">
        <v>14</v>
      </c>
      <c r="J2323" s="256" t="s">
        <v>2545</v>
      </c>
      <c r="K2323" s="257" t="s">
        <v>15473</v>
      </c>
      <c r="L2323" s="256" t="s">
        <v>2542</v>
      </c>
    </row>
    <row r="2324" spans="1:12" x14ac:dyDescent="0.25">
      <c r="A2324" s="256" t="s">
        <v>2594</v>
      </c>
      <c r="B2324" s="256" t="s">
        <v>2595</v>
      </c>
      <c r="C2324" s="256" t="s">
        <v>2599</v>
      </c>
      <c r="D2324" s="256" t="s">
        <v>3216</v>
      </c>
      <c r="E2324" s="257" t="s">
        <v>2540</v>
      </c>
      <c r="F2324" s="256" t="s">
        <v>2540</v>
      </c>
      <c r="G2324" s="256">
        <v>101981</v>
      </c>
      <c r="H2324" s="256" t="s">
        <v>4004</v>
      </c>
      <c r="I2324" s="256" t="s">
        <v>14</v>
      </c>
      <c r="J2324" s="256" t="s">
        <v>2545</v>
      </c>
      <c r="K2324" s="257" t="s">
        <v>15474</v>
      </c>
      <c r="L2324" s="256" t="s">
        <v>2542</v>
      </c>
    </row>
    <row r="2325" spans="1:12" x14ac:dyDescent="0.25">
      <c r="A2325" s="256" t="s">
        <v>2594</v>
      </c>
      <c r="B2325" s="256" t="s">
        <v>2595</v>
      </c>
      <c r="C2325" s="256" t="s">
        <v>2599</v>
      </c>
      <c r="D2325" s="256" t="s">
        <v>3216</v>
      </c>
      <c r="E2325" s="257" t="s">
        <v>2540</v>
      </c>
      <c r="F2325" s="256" t="s">
        <v>2540</v>
      </c>
      <c r="G2325" s="256">
        <v>101982</v>
      </c>
      <c r="H2325" s="256" t="s">
        <v>4005</v>
      </c>
      <c r="I2325" s="256" t="s">
        <v>14</v>
      </c>
      <c r="J2325" s="256" t="s">
        <v>2545</v>
      </c>
      <c r="K2325" s="257" t="s">
        <v>15475</v>
      </c>
      <c r="L2325" s="256" t="s">
        <v>2542</v>
      </c>
    </row>
    <row r="2326" spans="1:12" x14ac:dyDescent="0.25">
      <c r="A2326" s="256" t="s">
        <v>2594</v>
      </c>
      <c r="B2326" s="256" t="s">
        <v>2595</v>
      </c>
      <c r="C2326" s="256" t="s">
        <v>2599</v>
      </c>
      <c r="D2326" s="256" t="s">
        <v>3216</v>
      </c>
      <c r="E2326" s="257" t="s">
        <v>2540</v>
      </c>
      <c r="F2326" s="256" t="s">
        <v>2540</v>
      </c>
      <c r="G2326" s="256">
        <v>101983</v>
      </c>
      <c r="H2326" s="256" t="s">
        <v>4006</v>
      </c>
      <c r="I2326" s="256" t="s">
        <v>14</v>
      </c>
      <c r="J2326" s="256" t="s">
        <v>2545</v>
      </c>
      <c r="K2326" s="257" t="s">
        <v>15476</v>
      </c>
      <c r="L2326" s="256" t="s">
        <v>2542</v>
      </c>
    </row>
    <row r="2327" spans="1:12" x14ac:dyDescent="0.25">
      <c r="A2327" s="256" t="s">
        <v>2594</v>
      </c>
      <c r="B2327" s="256" t="s">
        <v>2595</v>
      </c>
      <c r="C2327" s="256" t="s">
        <v>2599</v>
      </c>
      <c r="D2327" s="256" t="s">
        <v>3216</v>
      </c>
      <c r="E2327" s="257" t="s">
        <v>2540</v>
      </c>
      <c r="F2327" s="256" t="s">
        <v>2540</v>
      </c>
      <c r="G2327" s="256">
        <v>101985</v>
      </c>
      <c r="H2327" s="256" t="s">
        <v>4007</v>
      </c>
      <c r="I2327" s="256" t="s">
        <v>14</v>
      </c>
      <c r="J2327" s="256" t="s">
        <v>2545</v>
      </c>
      <c r="K2327" s="257" t="s">
        <v>15477</v>
      </c>
      <c r="L2327" s="256" t="s">
        <v>2542</v>
      </c>
    </row>
    <row r="2328" spans="1:12" x14ac:dyDescent="0.25">
      <c r="A2328" s="256" t="s">
        <v>2594</v>
      </c>
      <c r="B2328" s="256" t="s">
        <v>2595</v>
      </c>
      <c r="C2328" s="256" t="s">
        <v>2599</v>
      </c>
      <c r="D2328" s="256" t="s">
        <v>3216</v>
      </c>
      <c r="E2328" s="257" t="s">
        <v>2540</v>
      </c>
      <c r="F2328" s="256" t="s">
        <v>2540</v>
      </c>
      <c r="G2328" s="256">
        <v>101986</v>
      </c>
      <c r="H2328" s="256" t="s">
        <v>4008</v>
      </c>
      <c r="I2328" s="256" t="s">
        <v>14</v>
      </c>
      <c r="J2328" s="256" t="s">
        <v>2545</v>
      </c>
      <c r="K2328" s="257" t="s">
        <v>15478</v>
      </c>
      <c r="L2328" s="256" t="s">
        <v>2542</v>
      </c>
    </row>
    <row r="2329" spans="1:12" x14ac:dyDescent="0.25">
      <c r="A2329" s="256" t="s">
        <v>2594</v>
      </c>
      <c r="B2329" s="256" t="s">
        <v>2595</v>
      </c>
      <c r="C2329" s="256" t="s">
        <v>2599</v>
      </c>
      <c r="D2329" s="256" t="s">
        <v>3216</v>
      </c>
      <c r="E2329" s="257" t="s">
        <v>2540</v>
      </c>
      <c r="F2329" s="256" t="s">
        <v>2540</v>
      </c>
      <c r="G2329" s="256">
        <v>101987</v>
      </c>
      <c r="H2329" s="256" t="s">
        <v>4009</v>
      </c>
      <c r="I2329" s="256" t="s">
        <v>14</v>
      </c>
      <c r="J2329" s="256" t="s">
        <v>2545</v>
      </c>
      <c r="K2329" s="257" t="s">
        <v>15479</v>
      </c>
      <c r="L2329" s="256" t="s">
        <v>2542</v>
      </c>
    </row>
    <row r="2330" spans="1:12" x14ac:dyDescent="0.25">
      <c r="A2330" s="256" t="s">
        <v>2594</v>
      </c>
      <c r="B2330" s="256" t="s">
        <v>2595</v>
      </c>
      <c r="C2330" s="256" t="s">
        <v>2599</v>
      </c>
      <c r="D2330" s="256" t="s">
        <v>3216</v>
      </c>
      <c r="E2330" s="257" t="s">
        <v>2540</v>
      </c>
      <c r="F2330" s="256" t="s">
        <v>2540</v>
      </c>
      <c r="G2330" s="256">
        <v>101988</v>
      </c>
      <c r="H2330" s="256" t="s">
        <v>4010</v>
      </c>
      <c r="I2330" s="256" t="s">
        <v>14</v>
      </c>
      <c r="J2330" s="256" t="s">
        <v>2545</v>
      </c>
      <c r="K2330" s="257" t="s">
        <v>15480</v>
      </c>
      <c r="L2330" s="256" t="s">
        <v>2542</v>
      </c>
    </row>
    <row r="2331" spans="1:12" x14ac:dyDescent="0.25">
      <c r="A2331" s="256" t="s">
        <v>2594</v>
      </c>
      <c r="B2331" s="256" t="s">
        <v>2595</v>
      </c>
      <c r="C2331" s="256" t="s">
        <v>2599</v>
      </c>
      <c r="D2331" s="256" t="s">
        <v>3216</v>
      </c>
      <c r="E2331" s="257" t="s">
        <v>2540</v>
      </c>
      <c r="F2331" s="256" t="s">
        <v>2540</v>
      </c>
      <c r="G2331" s="256">
        <v>101989</v>
      </c>
      <c r="H2331" s="256" t="s">
        <v>4011</v>
      </c>
      <c r="I2331" s="256" t="s">
        <v>14</v>
      </c>
      <c r="J2331" s="256" t="s">
        <v>2545</v>
      </c>
      <c r="K2331" s="257" t="s">
        <v>15481</v>
      </c>
      <c r="L2331" s="256" t="s">
        <v>2542</v>
      </c>
    </row>
    <row r="2332" spans="1:12" x14ac:dyDescent="0.25">
      <c r="A2332" s="256" t="s">
        <v>2594</v>
      </c>
      <c r="B2332" s="256" t="s">
        <v>2595</v>
      </c>
      <c r="C2332" s="256" t="s">
        <v>2599</v>
      </c>
      <c r="D2332" s="256" t="s">
        <v>3216</v>
      </c>
      <c r="E2332" s="257" t="s">
        <v>2540</v>
      </c>
      <c r="F2332" s="256" t="s">
        <v>2540</v>
      </c>
      <c r="G2332" s="256">
        <v>101990</v>
      </c>
      <c r="H2332" s="256" t="s">
        <v>4012</v>
      </c>
      <c r="I2332" s="256" t="s">
        <v>14</v>
      </c>
      <c r="J2332" s="256" t="s">
        <v>2545</v>
      </c>
      <c r="K2332" s="257" t="s">
        <v>15482</v>
      </c>
      <c r="L2332" s="256" t="s">
        <v>2542</v>
      </c>
    </row>
    <row r="2333" spans="1:12" x14ac:dyDescent="0.25">
      <c r="A2333" s="256" t="s">
        <v>2594</v>
      </c>
      <c r="B2333" s="256" t="s">
        <v>2595</v>
      </c>
      <c r="C2333" s="256" t="s">
        <v>2599</v>
      </c>
      <c r="D2333" s="256" t="s">
        <v>3216</v>
      </c>
      <c r="E2333" s="257" t="s">
        <v>2540</v>
      </c>
      <c r="F2333" s="256" t="s">
        <v>2540</v>
      </c>
      <c r="G2333" s="256">
        <v>101991</v>
      </c>
      <c r="H2333" s="256" t="s">
        <v>4013</v>
      </c>
      <c r="I2333" s="256" t="s">
        <v>14</v>
      </c>
      <c r="J2333" s="256" t="s">
        <v>2545</v>
      </c>
      <c r="K2333" s="257" t="s">
        <v>15483</v>
      </c>
      <c r="L2333" s="256" t="s">
        <v>2542</v>
      </c>
    </row>
    <row r="2334" spans="1:12" x14ac:dyDescent="0.25">
      <c r="A2334" s="256" t="s">
        <v>2594</v>
      </c>
      <c r="B2334" s="256" t="s">
        <v>2595</v>
      </c>
      <c r="C2334" s="256" t="s">
        <v>2599</v>
      </c>
      <c r="D2334" s="256" t="s">
        <v>3216</v>
      </c>
      <c r="E2334" s="257" t="s">
        <v>2540</v>
      </c>
      <c r="F2334" s="256" t="s">
        <v>2540</v>
      </c>
      <c r="G2334" s="256">
        <v>101992</v>
      </c>
      <c r="H2334" s="256" t="s">
        <v>4014</v>
      </c>
      <c r="I2334" s="256" t="s">
        <v>14</v>
      </c>
      <c r="J2334" s="256" t="s">
        <v>2545</v>
      </c>
      <c r="K2334" s="257" t="s">
        <v>15484</v>
      </c>
      <c r="L2334" s="256" t="s">
        <v>2542</v>
      </c>
    </row>
    <row r="2335" spans="1:12" x14ac:dyDescent="0.25">
      <c r="A2335" s="256" t="s">
        <v>2594</v>
      </c>
      <c r="B2335" s="256" t="s">
        <v>2595</v>
      </c>
      <c r="C2335" s="256" t="s">
        <v>2599</v>
      </c>
      <c r="D2335" s="256" t="s">
        <v>3216</v>
      </c>
      <c r="E2335" s="257" t="s">
        <v>2540</v>
      </c>
      <c r="F2335" s="256" t="s">
        <v>2540</v>
      </c>
      <c r="G2335" s="256">
        <v>101993</v>
      </c>
      <c r="H2335" s="256" t="s">
        <v>4015</v>
      </c>
      <c r="I2335" s="256" t="s">
        <v>14</v>
      </c>
      <c r="J2335" s="256" t="s">
        <v>2545</v>
      </c>
      <c r="K2335" s="257" t="s">
        <v>15485</v>
      </c>
      <c r="L2335" s="256" t="s">
        <v>2542</v>
      </c>
    </row>
    <row r="2336" spans="1:12" x14ac:dyDescent="0.25">
      <c r="A2336" s="256" t="s">
        <v>2594</v>
      </c>
      <c r="B2336" s="256" t="s">
        <v>2595</v>
      </c>
      <c r="C2336" s="256" t="s">
        <v>2599</v>
      </c>
      <c r="D2336" s="256" t="s">
        <v>3216</v>
      </c>
      <c r="E2336" s="257" t="s">
        <v>2540</v>
      </c>
      <c r="F2336" s="256" t="s">
        <v>2540</v>
      </c>
      <c r="G2336" s="256">
        <v>101994</v>
      </c>
      <c r="H2336" s="256" t="s">
        <v>4016</v>
      </c>
      <c r="I2336" s="256" t="s">
        <v>14</v>
      </c>
      <c r="J2336" s="256" t="s">
        <v>2545</v>
      </c>
      <c r="K2336" s="257" t="s">
        <v>15486</v>
      </c>
      <c r="L2336" s="256" t="s">
        <v>2542</v>
      </c>
    </row>
    <row r="2337" spans="1:12" x14ac:dyDescent="0.25">
      <c r="A2337" s="256" t="s">
        <v>2594</v>
      </c>
      <c r="B2337" s="256" t="s">
        <v>2595</v>
      </c>
      <c r="C2337" s="256" t="s">
        <v>2599</v>
      </c>
      <c r="D2337" s="256" t="s">
        <v>3216</v>
      </c>
      <c r="E2337" s="257" t="s">
        <v>2540</v>
      </c>
      <c r="F2337" s="256" t="s">
        <v>2540</v>
      </c>
      <c r="G2337" s="256">
        <v>101995</v>
      </c>
      <c r="H2337" s="256" t="s">
        <v>4017</v>
      </c>
      <c r="I2337" s="256" t="s">
        <v>14</v>
      </c>
      <c r="J2337" s="256" t="s">
        <v>2545</v>
      </c>
      <c r="K2337" s="257" t="s">
        <v>15487</v>
      </c>
      <c r="L2337" s="256" t="s">
        <v>2542</v>
      </c>
    </row>
    <row r="2338" spans="1:12" x14ac:dyDescent="0.25">
      <c r="A2338" s="256" t="s">
        <v>2594</v>
      </c>
      <c r="B2338" s="256" t="s">
        <v>2595</v>
      </c>
      <c r="C2338" s="256" t="s">
        <v>2599</v>
      </c>
      <c r="D2338" s="256" t="s">
        <v>3216</v>
      </c>
      <c r="E2338" s="257" t="s">
        <v>2540</v>
      </c>
      <c r="F2338" s="256" t="s">
        <v>2540</v>
      </c>
      <c r="G2338" s="256">
        <v>101996</v>
      </c>
      <c r="H2338" s="256" t="s">
        <v>4018</v>
      </c>
      <c r="I2338" s="256" t="s">
        <v>14</v>
      </c>
      <c r="J2338" s="256" t="s">
        <v>2545</v>
      </c>
      <c r="K2338" s="257" t="s">
        <v>15488</v>
      </c>
      <c r="L2338" s="256" t="s">
        <v>2542</v>
      </c>
    </row>
    <row r="2339" spans="1:12" x14ac:dyDescent="0.25">
      <c r="A2339" s="256" t="s">
        <v>2594</v>
      </c>
      <c r="B2339" s="256" t="s">
        <v>2595</v>
      </c>
      <c r="C2339" s="256" t="s">
        <v>2599</v>
      </c>
      <c r="D2339" s="256" t="s">
        <v>3216</v>
      </c>
      <c r="E2339" s="257" t="s">
        <v>2540</v>
      </c>
      <c r="F2339" s="256" t="s">
        <v>2540</v>
      </c>
      <c r="G2339" s="256">
        <v>101997</v>
      </c>
      <c r="H2339" s="256" t="s">
        <v>4019</v>
      </c>
      <c r="I2339" s="256" t="s">
        <v>14</v>
      </c>
      <c r="J2339" s="256" t="s">
        <v>2545</v>
      </c>
      <c r="K2339" s="257" t="s">
        <v>13536</v>
      </c>
      <c r="L2339" s="256" t="s">
        <v>2542</v>
      </c>
    </row>
    <row r="2340" spans="1:12" x14ac:dyDescent="0.25">
      <c r="A2340" s="256" t="s">
        <v>2594</v>
      </c>
      <c r="B2340" s="256" t="s">
        <v>2595</v>
      </c>
      <c r="C2340" s="256" t="s">
        <v>2599</v>
      </c>
      <c r="D2340" s="256" t="s">
        <v>3216</v>
      </c>
      <c r="E2340" s="257" t="s">
        <v>2540</v>
      </c>
      <c r="F2340" s="256" t="s">
        <v>2540</v>
      </c>
      <c r="G2340" s="256">
        <v>101998</v>
      </c>
      <c r="H2340" s="256" t="s">
        <v>4020</v>
      </c>
      <c r="I2340" s="256" t="s">
        <v>14</v>
      </c>
      <c r="J2340" s="256" t="s">
        <v>2545</v>
      </c>
      <c r="K2340" s="257" t="s">
        <v>15489</v>
      </c>
      <c r="L2340" s="256" t="s">
        <v>2542</v>
      </c>
    </row>
    <row r="2341" spans="1:12" x14ac:dyDescent="0.25">
      <c r="A2341" s="256" t="s">
        <v>2594</v>
      </c>
      <c r="B2341" s="256" t="s">
        <v>2595</v>
      </c>
      <c r="C2341" s="256" t="s">
        <v>2599</v>
      </c>
      <c r="D2341" s="256" t="s">
        <v>3216</v>
      </c>
      <c r="E2341" s="257" t="s">
        <v>2540</v>
      </c>
      <c r="F2341" s="256" t="s">
        <v>2540</v>
      </c>
      <c r="G2341" s="256">
        <v>101999</v>
      </c>
      <c r="H2341" s="256" t="s">
        <v>4021</v>
      </c>
      <c r="I2341" s="256" t="s">
        <v>14</v>
      </c>
      <c r="J2341" s="256" t="s">
        <v>2545</v>
      </c>
      <c r="K2341" s="257" t="s">
        <v>15490</v>
      </c>
      <c r="L2341" s="256" t="s">
        <v>2542</v>
      </c>
    </row>
    <row r="2342" spans="1:12" x14ac:dyDescent="0.25">
      <c r="A2342" s="256" t="s">
        <v>2594</v>
      </c>
      <c r="B2342" s="256" t="s">
        <v>2595</v>
      </c>
      <c r="C2342" s="256" t="s">
        <v>2599</v>
      </c>
      <c r="D2342" s="256" t="s">
        <v>3216</v>
      </c>
      <c r="E2342" s="257" t="s">
        <v>2540</v>
      </c>
      <c r="F2342" s="256" t="s">
        <v>2540</v>
      </c>
      <c r="G2342" s="256">
        <v>102000</v>
      </c>
      <c r="H2342" s="256" t="s">
        <v>4022</v>
      </c>
      <c r="I2342" s="256" t="s">
        <v>14</v>
      </c>
      <c r="J2342" s="256" t="s">
        <v>2545</v>
      </c>
      <c r="K2342" s="257" t="s">
        <v>15491</v>
      </c>
      <c r="L2342" s="256" t="s">
        <v>2542</v>
      </c>
    </row>
    <row r="2343" spans="1:12" x14ac:dyDescent="0.25">
      <c r="A2343" s="256" t="s">
        <v>2594</v>
      </c>
      <c r="B2343" s="256" t="s">
        <v>2595</v>
      </c>
      <c r="C2343" s="256" t="s">
        <v>2599</v>
      </c>
      <c r="D2343" s="256" t="s">
        <v>3216</v>
      </c>
      <c r="E2343" s="257" t="s">
        <v>2540</v>
      </c>
      <c r="F2343" s="256" t="s">
        <v>2540</v>
      </c>
      <c r="G2343" s="256">
        <v>102001</v>
      </c>
      <c r="H2343" s="256" t="s">
        <v>4023</v>
      </c>
      <c r="I2343" s="256" t="s">
        <v>14</v>
      </c>
      <c r="J2343" s="256" t="s">
        <v>2545</v>
      </c>
      <c r="K2343" s="257" t="s">
        <v>15492</v>
      </c>
      <c r="L2343" s="256" t="s">
        <v>2542</v>
      </c>
    </row>
    <row r="2344" spans="1:12" x14ac:dyDescent="0.25">
      <c r="A2344" s="256" t="s">
        <v>2594</v>
      </c>
      <c r="B2344" s="256" t="s">
        <v>2595</v>
      </c>
      <c r="C2344" s="256" t="s">
        <v>2599</v>
      </c>
      <c r="D2344" s="256" t="s">
        <v>3216</v>
      </c>
      <c r="E2344" s="257" t="s">
        <v>2540</v>
      </c>
      <c r="F2344" s="256" t="s">
        <v>2540</v>
      </c>
      <c r="G2344" s="256">
        <v>102002</v>
      </c>
      <c r="H2344" s="256" t="s">
        <v>4024</v>
      </c>
      <c r="I2344" s="256" t="s">
        <v>14</v>
      </c>
      <c r="J2344" s="256" t="s">
        <v>2545</v>
      </c>
      <c r="K2344" s="257" t="s">
        <v>15493</v>
      </c>
      <c r="L2344" s="256" t="s">
        <v>2542</v>
      </c>
    </row>
    <row r="2345" spans="1:12" x14ac:dyDescent="0.25">
      <c r="A2345" s="256" t="s">
        <v>2594</v>
      </c>
      <c r="B2345" s="256" t="s">
        <v>2595</v>
      </c>
      <c r="C2345" s="256" t="s">
        <v>2599</v>
      </c>
      <c r="D2345" s="256" t="s">
        <v>3216</v>
      </c>
      <c r="E2345" s="257" t="s">
        <v>2540</v>
      </c>
      <c r="F2345" s="256" t="s">
        <v>2540</v>
      </c>
      <c r="G2345" s="256">
        <v>102003</v>
      </c>
      <c r="H2345" s="256" t="s">
        <v>4025</v>
      </c>
      <c r="I2345" s="256" t="s">
        <v>14</v>
      </c>
      <c r="J2345" s="256" t="s">
        <v>2545</v>
      </c>
      <c r="K2345" s="257" t="s">
        <v>15494</v>
      </c>
      <c r="L2345" s="256" t="s">
        <v>2542</v>
      </c>
    </row>
    <row r="2346" spans="1:12" x14ac:dyDescent="0.25">
      <c r="A2346" s="256" t="s">
        <v>2594</v>
      </c>
      <c r="B2346" s="256" t="s">
        <v>2595</v>
      </c>
      <c r="C2346" s="256" t="s">
        <v>2599</v>
      </c>
      <c r="D2346" s="256" t="s">
        <v>3216</v>
      </c>
      <c r="E2346" s="257" t="s">
        <v>2540</v>
      </c>
      <c r="F2346" s="256" t="s">
        <v>2540</v>
      </c>
      <c r="G2346" s="256">
        <v>102004</v>
      </c>
      <c r="H2346" s="256" t="s">
        <v>4026</v>
      </c>
      <c r="I2346" s="256" t="s">
        <v>14</v>
      </c>
      <c r="J2346" s="256" t="s">
        <v>2545</v>
      </c>
      <c r="K2346" s="257" t="s">
        <v>15495</v>
      </c>
      <c r="L2346" s="256" t="s">
        <v>2542</v>
      </c>
    </row>
    <row r="2347" spans="1:12" x14ac:dyDescent="0.25">
      <c r="A2347" s="256" t="s">
        <v>2594</v>
      </c>
      <c r="B2347" s="256" t="s">
        <v>2595</v>
      </c>
      <c r="C2347" s="256" t="s">
        <v>2599</v>
      </c>
      <c r="D2347" s="256" t="s">
        <v>3216</v>
      </c>
      <c r="E2347" s="257" t="s">
        <v>2540</v>
      </c>
      <c r="F2347" s="256" t="s">
        <v>2540</v>
      </c>
      <c r="G2347" s="256">
        <v>102005</v>
      </c>
      <c r="H2347" s="256" t="s">
        <v>4027</v>
      </c>
      <c r="I2347" s="256" t="s">
        <v>14</v>
      </c>
      <c r="J2347" s="256" t="s">
        <v>2545</v>
      </c>
      <c r="K2347" s="257" t="s">
        <v>15496</v>
      </c>
      <c r="L2347" s="256" t="s">
        <v>2542</v>
      </c>
    </row>
    <row r="2348" spans="1:12" x14ac:dyDescent="0.25">
      <c r="A2348" s="256" t="s">
        <v>2594</v>
      </c>
      <c r="B2348" s="256" t="s">
        <v>2595</v>
      </c>
      <c r="C2348" s="256" t="s">
        <v>2599</v>
      </c>
      <c r="D2348" s="256" t="s">
        <v>3216</v>
      </c>
      <c r="E2348" s="257" t="s">
        <v>2540</v>
      </c>
      <c r="F2348" s="256" t="s">
        <v>2540</v>
      </c>
      <c r="G2348" s="256">
        <v>102006</v>
      </c>
      <c r="H2348" s="256" t="s">
        <v>4028</v>
      </c>
      <c r="I2348" s="256" t="s">
        <v>14</v>
      </c>
      <c r="J2348" s="256" t="s">
        <v>2545</v>
      </c>
      <c r="K2348" s="257" t="s">
        <v>15497</v>
      </c>
      <c r="L2348" s="256" t="s">
        <v>2542</v>
      </c>
    </row>
    <row r="2349" spans="1:12" x14ac:dyDescent="0.25">
      <c r="A2349" s="256" t="s">
        <v>2594</v>
      </c>
      <c r="B2349" s="256" t="s">
        <v>2595</v>
      </c>
      <c r="C2349" s="256" t="s">
        <v>2599</v>
      </c>
      <c r="D2349" s="256" t="s">
        <v>3216</v>
      </c>
      <c r="E2349" s="257" t="s">
        <v>2540</v>
      </c>
      <c r="F2349" s="256" t="s">
        <v>2540</v>
      </c>
      <c r="G2349" s="256">
        <v>102007</v>
      </c>
      <c r="H2349" s="256" t="s">
        <v>4029</v>
      </c>
      <c r="I2349" s="256" t="s">
        <v>14</v>
      </c>
      <c r="J2349" s="256" t="s">
        <v>2545</v>
      </c>
      <c r="K2349" s="257" t="s">
        <v>15498</v>
      </c>
      <c r="L2349" s="256" t="s">
        <v>2542</v>
      </c>
    </row>
    <row r="2350" spans="1:12" x14ac:dyDescent="0.25">
      <c r="A2350" s="256" t="s">
        <v>2594</v>
      </c>
      <c r="B2350" s="256" t="s">
        <v>2595</v>
      </c>
      <c r="C2350" s="256" t="s">
        <v>2599</v>
      </c>
      <c r="D2350" s="256" t="s">
        <v>3216</v>
      </c>
      <c r="E2350" s="257" t="s">
        <v>2540</v>
      </c>
      <c r="F2350" s="256" t="s">
        <v>2540</v>
      </c>
      <c r="G2350" s="256">
        <v>102008</v>
      </c>
      <c r="H2350" s="256" t="s">
        <v>4030</v>
      </c>
      <c r="I2350" s="256" t="s">
        <v>14</v>
      </c>
      <c r="J2350" s="256" t="s">
        <v>2545</v>
      </c>
      <c r="K2350" s="257" t="s">
        <v>15499</v>
      </c>
      <c r="L2350" s="256" t="s">
        <v>2542</v>
      </c>
    </row>
    <row r="2351" spans="1:12" x14ac:dyDescent="0.25">
      <c r="A2351" s="256" t="s">
        <v>2594</v>
      </c>
      <c r="B2351" s="256" t="s">
        <v>2595</v>
      </c>
      <c r="C2351" s="256" t="s">
        <v>2599</v>
      </c>
      <c r="D2351" s="256" t="s">
        <v>3216</v>
      </c>
      <c r="E2351" s="257" t="s">
        <v>2540</v>
      </c>
      <c r="F2351" s="256" t="s">
        <v>2540</v>
      </c>
      <c r="G2351" s="256">
        <v>102009</v>
      </c>
      <c r="H2351" s="256" t="s">
        <v>4031</v>
      </c>
      <c r="I2351" s="256" t="s">
        <v>14</v>
      </c>
      <c r="J2351" s="256" t="s">
        <v>2545</v>
      </c>
      <c r="K2351" s="257" t="s">
        <v>15500</v>
      </c>
      <c r="L2351" s="256" t="s">
        <v>2542</v>
      </c>
    </row>
    <row r="2352" spans="1:12" x14ac:dyDescent="0.25">
      <c r="A2352" s="256" t="s">
        <v>2594</v>
      </c>
      <c r="B2352" s="256" t="s">
        <v>2595</v>
      </c>
      <c r="C2352" s="256" t="s">
        <v>2599</v>
      </c>
      <c r="D2352" s="256" t="s">
        <v>3216</v>
      </c>
      <c r="E2352" s="257" t="s">
        <v>2540</v>
      </c>
      <c r="F2352" s="256" t="s">
        <v>2540</v>
      </c>
      <c r="G2352" s="256">
        <v>102010</v>
      </c>
      <c r="H2352" s="256" t="s">
        <v>4032</v>
      </c>
      <c r="I2352" s="256" t="s">
        <v>14</v>
      </c>
      <c r="J2352" s="256" t="s">
        <v>2545</v>
      </c>
      <c r="K2352" s="257" t="s">
        <v>15501</v>
      </c>
      <c r="L2352" s="256" t="s">
        <v>2542</v>
      </c>
    </row>
    <row r="2353" spans="1:12" x14ac:dyDescent="0.25">
      <c r="A2353" s="256" t="s">
        <v>2594</v>
      </c>
      <c r="B2353" s="256" t="s">
        <v>2595</v>
      </c>
      <c r="C2353" s="256" t="s">
        <v>2599</v>
      </c>
      <c r="D2353" s="256" t="s">
        <v>3216</v>
      </c>
      <c r="E2353" s="257" t="s">
        <v>2540</v>
      </c>
      <c r="F2353" s="256" t="s">
        <v>2540</v>
      </c>
      <c r="G2353" s="256">
        <v>102011</v>
      </c>
      <c r="H2353" s="256" t="s">
        <v>4033</v>
      </c>
      <c r="I2353" s="256" t="s">
        <v>14</v>
      </c>
      <c r="J2353" s="256" t="s">
        <v>2545</v>
      </c>
      <c r="K2353" s="257" t="s">
        <v>15502</v>
      </c>
      <c r="L2353" s="256" t="s">
        <v>2542</v>
      </c>
    </row>
    <row r="2354" spans="1:12" x14ac:dyDescent="0.25">
      <c r="A2354" s="256" t="s">
        <v>2594</v>
      </c>
      <c r="B2354" s="256" t="s">
        <v>2595</v>
      </c>
      <c r="C2354" s="256" t="s">
        <v>2599</v>
      </c>
      <c r="D2354" s="256" t="s">
        <v>3216</v>
      </c>
      <c r="E2354" s="257" t="s">
        <v>2540</v>
      </c>
      <c r="F2354" s="256" t="s">
        <v>2540</v>
      </c>
      <c r="G2354" s="256">
        <v>102012</v>
      </c>
      <c r="H2354" s="256" t="s">
        <v>4034</v>
      </c>
      <c r="I2354" s="256" t="s">
        <v>14</v>
      </c>
      <c r="J2354" s="256" t="s">
        <v>2545</v>
      </c>
      <c r="K2354" s="257" t="s">
        <v>15503</v>
      </c>
      <c r="L2354" s="256" t="s">
        <v>2542</v>
      </c>
    </row>
    <row r="2355" spans="1:12" x14ac:dyDescent="0.25">
      <c r="A2355" s="256" t="s">
        <v>2594</v>
      </c>
      <c r="B2355" s="256" t="s">
        <v>2595</v>
      </c>
      <c r="C2355" s="256" t="s">
        <v>2599</v>
      </c>
      <c r="D2355" s="256" t="s">
        <v>3216</v>
      </c>
      <c r="E2355" s="257" t="s">
        <v>2540</v>
      </c>
      <c r="F2355" s="256" t="s">
        <v>2540</v>
      </c>
      <c r="G2355" s="256">
        <v>102013</v>
      </c>
      <c r="H2355" s="256" t="s">
        <v>4035</v>
      </c>
      <c r="I2355" s="256" t="s">
        <v>14</v>
      </c>
      <c r="J2355" s="256" t="s">
        <v>2545</v>
      </c>
      <c r="K2355" s="257" t="s">
        <v>15504</v>
      </c>
      <c r="L2355" s="256" t="s">
        <v>2542</v>
      </c>
    </row>
    <row r="2356" spans="1:12" x14ac:dyDescent="0.25">
      <c r="A2356" s="256" t="s">
        <v>2594</v>
      </c>
      <c r="B2356" s="256" t="s">
        <v>2595</v>
      </c>
      <c r="C2356" s="256" t="s">
        <v>2599</v>
      </c>
      <c r="D2356" s="256" t="s">
        <v>3216</v>
      </c>
      <c r="E2356" s="257" t="s">
        <v>2540</v>
      </c>
      <c r="F2356" s="256" t="s">
        <v>2540</v>
      </c>
      <c r="G2356" s="256">
        <v>102014</v>
      </c>
      <c r="H2356" s="256" t="s">
        <v>4036</v>
      </c>
      <c r="I2356" s="256" t="s">
        <v>14</v>
      </c>
      <c r="J2356" s="256" t="s">
        <v>2545</v>
      </c>
      <c r="K2356" s="257" t="s">
        <v>15505</v>
      </c>
      <c r="L2356" s="256" t="s">
        <v>2542</v>
      </c>
    </row>
    <row r="2357" spans="1:12" x14ac:dyDescent="0.25">
      <c r="A2357" s="256" t="s">
        <v>2594</v>
      </c>
      <c r="B2357" s="256" t="s">
        <v>2595</v>
      </c>
      <c r="C2357" s="256" t="s">
        <v>2599</v>
      </c>
      <c r="D2357" s="256" t="s">
        <v>3216</v>
      </c>
      <c r="E2357" s="257" t="s">
        <v>2540</v>
      </c>
      <c r="F2357" s="256" t="s">
        <v>2540</v>
      </c>
      <c r="G2357" s="256">
        <v>102015</v>
      </c>
      <c r="H2357" s="256" t="s">
        <v>4037</v>
      </c>
      <c r="I2357" s="256" t="s">
        <v>14</v>
      </c>
      <c r="J2357" s="256" t="s">
        <v>2545</v>
      </c>
      <c r="K2357" s="257" t="s">
        <v>15506</v>
      </c>
      <c r="L2357" s="256" t="s">
        <v>2542</v>
      </c>
    </row>
    <row r="2358" spans="1:12" x14ac:dyDescent="0.25">
      <c r="A2358" s="256" t="s">
        <v>2594</v>
      </c>
      <c r="B2358" s="256" t="s">
        <v>2595</v>
      </c>
      <c r="C2358" s="256" t="s">
        <v>2599</v>
      </c>
      <c r="D2358" s="256" t="s">
        <v>3216</v>
      </c>
      <c r="E2358" s="257" t="s">
        <v>2540</v>
      </c>
      <c r="F2358" s="256" t="s">
        <v>2540</v>
      </c>
      <c r="G2358" s="256">
        <v>102016</v>
      </c>
      <c r="H2358" s="256" t="s">
        <v>4038</v>
      </c>
      <c r="I2358" s="256" t="s">
        <v>14</v>
      </c>
      <c r="J2358" s="256" t="s">
        <v>2545</v>
      </c>
      <c r="K2358" s="257" t="s">
        <v>15507</v>
      </c>
      <c r="L2358" s="256" t="s">
        <v>2542</v>
      </c>
    </row>
    <row r="2359" spans="1:12" x14ac:dyDescent="0.25">
      <c r="A2359" s="256" t="s">
        <v>2594</v>
      </c>
      <c r="B2359" s="256" t="s">
        <v>2595</v>
      </c>
      <c r="C2359" s="256" t="s">
        <v>2599</v>
      </c>
      <c r="D2359" s="256" t="s">
        <v>3216</v>
      </c>
      <c r="E2359" s="257" t="s">
        <v>2540</v>
      </c>
      <c r="F2359" s="256" t="s">
        <v>2540</v>
      </c>
      <c r="G2359" s="256">
        <v>102017</v>
      </c>
      <c r="H2359" s="256" t="s">
        <v>4039</v>
      </c>
      <c r="I2359" s="256" t="s">
        <v>14</v>
      </c>
      <c r="J2359" s="256" t="s">
        <v>2545</v>
      </c>
      <c r="K2359" s="257" t="s">
        <v>15508</v>
      </c>
      <c r="L2359" s="256" t="s">
        <v>2542</v>
      </c>
    </row>
    <row r="2360" spans="1:12" x14ac:dyDescent="0.25">
      <c r="A2360" s="256" t="s">
        <v>2594</v>
      </c>
      <c r="B2360" s="256" t="s">
        <v>2595</v>
      </c>
      <c r="C2360" s="256" t="s">
        <v>2599</v>
      </c>
      <c r="D2360" s="256" t="s">
        <v>3216</v>
      </c>
      <c r="E2360" s="257" t="s">
        <v>2540</v>
      </c>
      <c r="F2360" s="256" t="s">
        <v>2540</v>
      </c>
      <c r="G2360" s="256">
        <v>102036</v>
      </c>
      <c r="H2360" s="256" t="s">
        <v>4040</v>
      </c>
      <c r="I2360" s="256" t="s">
        <v>14</v>
      </c>
      <c r="J2360" s="256" t="s">
        <v>2545</v>
      </c>
      <c r="K2360" s="257" t="s">
        <v>15509</v>
      </c>
      <c r="L2360" s="256" t="s">
        <v>2542</v>
      </c>
    </row>
    <row r="2361" spans="1:12" x14ac:dyDescent="0.25">
      <c r="A2361" s="256" t="s">
        <v>2594</v>
      </c>
      <c r="B2361" s="256" t="s">
        <v>2595</v>
      </c>
      <c r="C2361" s="256" t="s">
        <v>2599</v>
      </c>
      <c r="D2361" s="256" t="s">
        <v>3216</v>
      </c>
      <c r="E2361" s="257" t="s">
        <v>2540</v>
      </c>
      <c r="F2361" s="256" t="s">
        <v>2540</v>
      </c>
      <c r="G2361" s="256">
        <v>102037</v>
      </c>
      <c r="H2361" s="256" t="s">
        <v>4041</v>
      </c>
      <c r="I2361" s="256" t="s">
        <v>14</v>
      </c>
      <c r="J2361" s="256" t="s">
        <v>2545</v>
      </c>
      <c r="K2361" s="257" t="s">
        <v>15510</v>
      </c>
      <c r="L2361" s="256" t="s">
        <v>2542</v>
      </c>
    </row>
    <row r="2362" spans="1:12" x14ac:dyDescent="0.25">
      <c r="A2362" s="256" t="s">
        <v>2594</v>
      </c>
      <c r="B2362" s="256" t="s">
        <v>2595</v>
      </c>
      <c r="C2362" s="256" t="s">
        <v>2599</v>
      </c>
      <c r="D2362" s="256" t="s">
        <v>3216</v>
      </c>
      <c r="E2362" s="257" t="s">
        <v>2540</v>
      </c>
      <c r="F2362" s="256" t="s">
        <v>2540</v>
      </c>
      <c r="G2362" s="256">
        <v>102038</v>
      </c>
      <c r="H2362" s="256" t="s">
        <v>4042</v>
      </c>
      <c r="I2362" s="256" t="s">
        <v>14</v>
      </c>
      <c r="J2362" s="256" t="s">
        <v>2545</v>
      </c>
      <c r="K2362" s="257" t="s">
        <v>15511</v>
      </c>
      <c r="L2362" s="256" t="s">
        <v>2542</v>
      </c>
    </row>
    <row r="2363" spans="1:12" x14ac:dyDescent="0.25">
      <c r="A2363" s="256" t="s">
        <v>2594</v>
      </c>
      <c r="B2363" s="256" t="s">
        <v>2595</v>
      </c>
      <c r="C2363" s="256" t="s">
        <v>2599</v>
      </c>
      <c r="D2363" s="256" t="s">
        <v>3216</v>
      </c>
      <c r="E2363" s="257" t="s">
        <v>2540</v>
      </c>
      <c r="F2363" s="256" t="s">
        <v>2540</v>
      </c>
      <c r="G2363" s="256">
        <v>102039</v>
      </c>
      <c r="H2363" s="256" t="s">
        <v>4043</v>
      </c>
      <c r="I2363" s="256" t="s">
        <v>14</v>
      </c>
      <c r="J2363" s="256" t="s">
        <v>2545</v>
      </c>
      <c r="K2363" s="257" t="s">
        <v>15512</v>
      </c>
      <c r="L2363" s="256" t="s">
        <v>2542</v>
      </c>
    </row>
    <row r="2364" spans="1:12" x14ac:dyDescent="0.25">
      <c r="A2364" s="256" t="s">
        <v>2594</v>
      </c>
      <c r="B2364" s="256" t="s">
        <v>2595</v>
      </c>
      <c r="C2364" s="256" t="s">
        <v>2599</v>
      </c>
      <c r="D2364" s="256" t="s">
        <v>3216</v>
      </c>
      <c r="E2364" s="257" t="s">
        <v>2540</v>
      </c>
      <c r="F2364" s="256" t="s">
        <v>2540</v>
      </c>
      <c r="G2364" s="256">
        <v>102040</v>
      </c>
      <c r="H2364" s="256" t="s">
        <v>4044</v>
      </c>
      <c r="I2364" s="256" t="s">
        <v>14</v>
      </c>
      <c r="J2364" s="256" t="s">
        <v>2545</v>
      </c>
      <c r="K2364" s="257" t="s">
        <v>15513</v>
      </c>
      <c r="L2364" s="256" t="s">
        <v>2542</v>
      </c>
    </row>
    <row r="2365" spans="1:12" x14ac:dyDescent="0.25">
      <c r="A2365" s="256" t="s">
        <v>2594</v>
      </c>
      <c r="B2365" s="256" t="s">
        <v>2595</v>
      </c>
      <c r="C2365" s="256" t="s">
        <v>2599</v>
      </c>
      <c r="D2365" s="256" t="s">
        <v>3216</v>
      </c>
      <c r="E2365" s="257" t="s">
        <v>2540</v>
      </c>
      <c r="F2365" s="256" t="s">
        <v>2540</v>
      </c>
      <c r="G2365" s="256">
        <v>102041</v>
      </c>
      <c r="H2365" s="256" t="s">
        <v>4045</v>
      </c>
      <c r="I2365" s="256" t="s">
        <v>14</v>
      </c>
      <c r="J2365" s="256" t="s">
        <v>2545</v>
      </c>
      <c r="K2365" s="257" t="s">
        <v>15514</v>
      </c>
      <c r="L2365" s="256" t="s">
        <v>2542</v>
      </c>
    </row>
    <row r="2366" spans="1:12" x14ac:dyDescent="0.25">
      <c r="A2366" s="256" t="s">
        <v>2594</v>
      </c>
      <c r="B2366" s="256" t="s">
        <v>2595</v>
      </c>
      <c r="C2366" s="256" t="s">
        <v>2599</v>
      </c>
      <c r="D2366" s="256" t="s">
        <v>3216</v>
      </c>
      <c r="E2366" s="257" t="s">
        <v>2540</v>
      </c>
      <c r="F2366" s="256" t="s">
        <v>2540</v>
      </c>
      <c r="G2366" s="256">
        <v>102042</v>
      </c>
      <c r="H2366" s="256" t="s">
        <v>4046</v>
      </c>
      <c r="I2366" s="256" t="s">
        <v>14</v>
      </c>
      <c r="J2366" s="256" t="s">
        <v>2545</v>
      </c>
      <c r="K2366" s="257" t="s">
        <v>15515</v>
      </c>
      <c r="L2366" s="256" t="s">
        <v>2542</v>
      </c>
    </row>
    <row r="2367" spans="1:12" x14ac:dyDescent="0.25">
      <c r="A2367" s="256" t="s">
        <v>2594</v>
      </c>
      <c r="B2367" s="256" t="s">
        <v>2595</v>
      </c>
      <c r="C2367" s="256" t="s">
        <v>2599</v>
      </c>
      <c r="D2367" s="256" t="s">
        <v>3216</v>
      </c>
      <c r="E2367" s="257" t="s">
        <v>2540</v>
      </c>
      <c r="F2367" s="256" t="s">
        <v>2540</v>
      </c>
      <c r="G2367" s="256">
        <v>102043</v>
      </c>
      <c r="H2367" s="256" t="s">
        <v>4047</v>
      </c>
      <c r="I2367" s="256" t="s">
        <v>14</v>
      </c>
      <c r="J2367" s="256" t="s">
        <v>2545</v>
      </c>
      <c r="K2367" s="257" t="s">
        <v>13421</v>
      </c>
      <c r="L2367" s="256" t="s">
        <v>2542</v>
      </c>
    </row>
    <row r="2368" spans="1:12" x14ac:dyDescent="0.25">
      <c r="A2368" s="256" t="s">
        <v>2594</v>
      </c>
      <c r="B2368" s="256" t="s">
        <v>2595</v>
      </c>
      <c r="C2368" s="256" t="s">
        <v>2599</v>
      </c>
      <c r="D2368" s="256" t="s">
        <v>3216</v>
      </c>
      <c r="E2368" s="257" t="s">
        <v>2540</v>
      </c>
      <c r="F2368" s="256" t="s">
        <v>2540</v>
      </c>
      <c r="G2368" s="256">
        <v>102044</v>
      </c>
      <c r="H2368" s="256" t="s">
        <v>4048</v>
      </c>
      <c r="I2368" s="256" t="s">
        <v>14</v>
      </c>
      <c r="J2368" s="256" t="s">
        <v>2545</v>
      </c>
      <c r="K2368" s="257" t="s">
        <v>15516</v>
      </c>
      <c r="L2368" s="256" t="s">
        <v>2542</v>
      </c>
    </row>
    <row r="2369" spans="1:12" x14ac:dyDescent="0.25">
      <c r="A2369" s="256" t="s">
        <v>2594</v>
      </c>
      <c r="B2369" s="256" t="s">
        <v>2595</v>
      </c>
      <c r="C2369" s="256" t="s">
        <v>2599</v>
      </c>
      <c r="D2369" s="256" t="s">
        <v>3216</v>
      </c>
      <c r="E2369" s="257" t="s">
        <v>2540</v>
      </c>
      <c r="F2369" s="256" t="s">
        <v>2540</v>
      </c>
      <c r="G2369" s="256">
        <v>102045</v>
      </c>
      <c r="H2369" s="256" t="s">
        <v>4049</v>
      </c>
      <c r="I2369" s="256" t="s">
        <v>14</v>
      </c>
      <c r="J2369" s="256" t="s">
        <v>2545</v>
      </c>
      <c r="K2369" s="257" t="s">
        <v>15517</v>
      </c>
      <c r="L2369" s="256" t="s">
        <v>2542</v>
      </c>
    </row>
    <row r="2370" spans="1:12" x14ac:dyDescent="0.25">
      <c r="A2370" s="256" t="s">
        <v>2594</v>
      </c>
      <c r="B2370" s="256" t="s">
        <v>2595</v>
      </c>
      <c r="C2370" s="256" t="s">
        <v>2599</v>
      </c>
      <c r="D2370" s="256" t="s">
        <v>3216</v>
      </c>
      <c r="E2370" s="257" t="s">
        <v>2540</v>
      </c>
      <c r="F2370" s="256" t="s">
        <v>2540</v>
      </c>
      <c r="G2370" s="256">
        <v>102046</v>
      </c>
      <c r="H2370" s="256" t="s">
        <v>4050</v>
      </c>
      <c r="I2370" s="256" t="s">
        <v>14</v>
      </c>
      <c r="J2370" s="256" t="s">
        <v>2545</v>
      </c>
      <c r="K2370" s="257" t="s">
        <v>15518</v>
      </c>
      <c r="L2370" s="256" t="s">
        <v>2542</v>
      </c>
    </row>
    <row r="2371" spans="1:12" x14ac:dyDescent="0.25">
      <c r="A2371" s="256" t="s">
        <v>2594</v>
      </c>
      <c r="B2371" s="256" t="s">
        <v>2595</v>
      </c>
      <c r="C2371" s="256" t="s">
        <v>2599</v>
      </c>
      <c r="D2371" s="256" t="s">
        <v>3216</v>
      </c>
      <c r="E2371" s="257" t="s">
        <v>2540</v>
      </c>
      <c r="F2371" s="256" t="s">
        <v>2540</v>
      </c>
      <c r="G2371" s="256">
        <v>102047</v>
      </c>
      <c r="H2371" s="256" t="s">
        <v>4051</v>
      </c>
      <c r="I2371" s="256" t="s">
        <v>14</v>
      </c>
      <c r="J2371" s="256" t="s">
        <v>2545</v>
      </c>
      <c r="K2371" s="257" t="s">
        <v>15519</v>
      </c>
      <c r="L2371" s="256" t="s">
        <v>2542</v>
      </c>
    </row>
    <row r="2372" spans="1:12" x14ac:dyDescent="0.25">
      <c r="A2372" s="256" t="s">
        <v>2594</v>
      </c>
      <c r="B2372" s="256" t="s">
        <v>2595</v>
      </c>
      <c r="C2372" s="256" t="s">
        <v>2599</v>
      </c>
      <c r="D2372" s="256" t="s">
        <v>3216</v>
      </c>
      <c r="E2372" s="257" t="s">
        <v>2540</v>
      </c>
      <c r="F2372" s="256" t="s">
        <v>2540</v>
      </c>
      <c r="G2372" s="256">
        <v>102048</v>
      </c>
      <c r="H2372" s="256" t="s">
        <v>4052</v>
      </c>
      <c r="I2372" s="256" t="s">
        <v>14</v>
      </c>
      <c r="J2372" s="256" t="s">
        <v>2545</v>
      </c>
      <c r="K2372" s="257" t="s">
        <v>15520</v>
      </c>
      <c r="L2372" s="256" t="s">
        <v>2542</v>
      </c>
    </row>
    <row r="2373" spans="1:12" x14ac:dyDescent="0.25">
      <c r="A2373" s="256" t="s">
        <v>2594</v>
      </c>
      <c r="B2373" s="256" t="s">
        <v>2595</v>
      </c>
      <c r="C2373" s="256" t="s">
        <v>2599</v>
      </c>
      <c r="D2373" s="256" t="s">
        <v>3216</v>
      </c>
      <c r="E2373" s="257" t="s">
        <v>2540</v>
      </c>
      <c r="F2373" s="256" t="s">
        <v>2540</v>
      </c>
      <c r="G2373" s="256">
        <v>102049</v>
      </c>
      <c r="H2373" s="256" t="s">
        <v>4053</v>
      </c>
      <c r="I2373" s="256" t="s">
        <v>14</v>
      </c>
      <c r="J2373" s="256" t="s">
        <v>2545</v>
      </c>
      <c r="K2373" s="257" t="s">
        <v>15521</v>
      </c>
      <c r="L2373" s="256" t="s">
        <v>2542</v>
      </c>
    </row>
    <row r="2374" spans="1:12" x14ac:dyDescent="0.25">
      <c r="A2374" s="256" t="s">
        <v>2594</v>
      </c>
      <c r="B2374" s="256" t="s">
        <v>2595</v>
      </c>
      <c r="C2374" s="256" t="s">
        <v>2599</v>
      </c>
      <c r="D2374" s="256" t="s">
        <v>3216</v>
      </c>
      <c r="E2374" s="257" t="s">
        <v>2540</v>
      </c>
      <c r="F2374" s="256" t="s">
        <v>2540</v>
      </c>
      <c r="G2374" s="256">
        <v>102050</v>
      </c>
      <c r="H2374" s="256" t="s">
        <v>4054</v>
      </c>
      <c r="I2374" s="256" t="s">
        <v>14</v>
      </c>
      <c r="J2374" s="256" t="s">
        <v>2545</v>
      </c>
      <c r="K2374" s="257" t="s">
        <v>15522</v>
      </c>
      <c r="L2374" s="256" t="s">
        <v>2542</v>
      </c>
    </row>
    <row r="2375" spans="1:12" x14ac:dyDescent="0.25">
      <c r="A2375" s="256" t="s">
        <v>2594</v>
      </c>
      <c r="B2375" s="256" t="s">
        <v>2595</v>
      </c>
      <c r="C2375" s="256" t="s">
        <v>2599</v>
      </c>
      <c r="D2375" s="256" t="s">
        <v>3216</v>
      </c>
      <c r="E2375" s="257" t="s">
        <v>2540</v>
      </c>
      <c r="F2375" s="256" t="s">
        <v>2540</v>
      </c>
      <c r="G2375" s="256">
        <v>102051</v>
      </c>
      <c r="H2375" s="256" t="s">
        <v>4055</v>
      </c>
      <c r="I2375" s="256" t="s">
        <v>14</v>
      </c>
      <c r="J2375" s="256" t="s">
        <v>2545</v>
      </c>
      <c r="K2375" s="257" t="s">
        <v>15523</v>
      </c>
      <c r="L2375" s="256" t="s">
        <v>2542</v>
      </c>
    </row>
    <row r="2376" spans="1:12" x14ac:dyDescent="0.25">
      <c r="A2376" s="256" t="s">
        <v>2594</v>
      </c>
      <c r="B2376" s="256" t="s">
        <v>2595</v>
      </c>
      <c r="C2376" s="256" t="s">
        <v>2599</v>
      </c>
      <c r="D2376" s="256" t="s">
        <v>3216</v>
      </c>
      <c r="E2376" s="257" t="s">
        <v>2540</v>
      </c>
      <c r="F2376" s="256" t="s">
        <v>2540</v>
      </c>
      <c r="G2376" s="256">
        <v>102052</v>
      </c>
      <c r="H2376" s="256" t="s">
        <v>4056</v>
      </c>
      <c r="I2376" s="256" t="s">
        <v>14</v>
      </c>
      <c r="J2376" s="256" t="s">
        <v>2545</v>
      </c>
      <c r="K2376" s="257" t="s">
        <v>15524</v>
      </c>
      <c r="L2376" s="256" t="s">
        <v>2542</v>
      </c>
    </row>
    <row r="2377" spans="1:12" x14ac:dyDescent="0.25">
      <c r="A2377" s="256" t="s">
        <v>2594</v>
      </c>
      <c r="B2377" s="256" t="s">
        <v>2595</v>
      </c>
      <c r="C2377" s="256" t="s">
        <v>2599</v>
      </c>
      <c r="D2377" s="256" t="s">
        <v>3216</v>
      </c>
      <c r="E2377" s="257" t="s">
        <v>2540</v>
      </c>
      <c r="F2377" s="256" t="s">
        <v>2540</v>
      </c>
      <c r="G2377" s="256">
        <v>102059</v>
      </c>
      <c r="H2377" s="256" t="s">
        <v>4057</v>
      </c>
      <c r="I2377" s="256" t="s">
        <v>14</v>
      </c>
      <c r="J2377" s="256" t="s">
        <v>2545</v>
      </c>
      <c r="K2377" s="257" t="s">
        <v>15525</v>
      </c>
      <c r="L2377" s="256" t="s">
        <v>2542</v>
      </c>
    </row>
    <row r="2378" spans="1:12" x14ac:dyDescent="0.25">
      <c r="A2378" s="256" t="s">
        <v>2594</v>
      </c>
      <c r="B2378" s="256" t="s">
        <v>2595</v>
      </c>
      <c r="C2378" s="256" t="s">
        <v>2599</v>
      </c>
      <c r="D2378" s="256" t="s">
        <v>3216</v>
      </c>
      <c r="E2378" s="257" t="s">
        <v>2540</v>
      </c>
      <c r="F2378" s="256" t="s">
        <v>2540</v>
      </c>
      <c r="G2378" s="256">
        <v>102060</v>
      </c>
      <c r="H2378" s="256" t="s">
        <v>4058</v>
      </c>
      <c r="I2378" s="256" t="s">
        <v>14</v>
      </c>
      <c r="J2378" s="256" t="s">
        <v>2545</v>
      </c>
      <c r="K2378" s="257" t="s">
        <v>15526</v>
      </c>
      <c r="L2378" s="256" t="s">
        <v>2542</v>
      </c>
    </row>
    <row r="2379" spans="1:12" x14ac:dyDescent="0.25">
      <c r="A2379" s="256" t="s">
        <v>2594</v>
      </c>
      <c r="B2379" s="256" t="s">
        <v>2595</v>
      </c>
      <c r="C2379" s="256" t="s">
        <v>2599</v>
      </c>
      <c r="D2379" s="256" t="s">
        <v>3216</v>
      </c>
      <c r="E2379" s="257" t="s">
        <v>2540</v>
      </c>
      <c r="F2379" s="256" t="s">
        <v>2540</v>
      </c>
      <c r="G2379" s="256">
        <v>102061</v>
      </c>
      <c r="H2379" s="256" t="s">
        <v>4059</v>
      </c>
      <c r="I2379" s="256" t="s">
        <v>14</v>
      </c>
      <c r="J2379" s="256" t="s">
        <v>2545</v>
      </c>
      <c r="K2379" s="257" t="s">
        <v>15527</v>
      </c>
      <c r="L2379" s="256" t="s">
        <v>2542</v>
      </c>
    </row>
    <row r="2380" spans="1:12" x14ac:dyDescent="0.25">
      <c r="A2380" s="256" t="s">
        <v>2594</v>
      </c>
      <c r="B2380" s="256" t="s">
        <v>2595</v>
      </c>
      <c r="C2380" s="256" t="s">
        <v>2599</v>
      </c>
      <c r="D2380" s="256" t="s">
        <v>3216</v>
      </c>
      <c r="E2380" s="257" t="s">
        <v>2540</v>
      </c>
      <c r="F2380" s="256" t="s">
        <v>2540</v>
      </c>
      <c r="G2380" s="256">
        <v>102062</v>
      </c>
      <c r="H2380" s="256" t="s">
        <v>4060</v>
      </c>
      <c r="I2380" s="256" t="s">
        <v>14</v>
      </c>
      <c r="J2380" s="256" t="s">
        <v>2545</v>
      </c>
      <c r="K2380" s="257" t="s">
        <v>15528</v>
      </c>
      <c r="L2380" s="256" t="s">
        <v>2542</v>
      </c>
    </row>
    <row r="2381" spans="1:12" x14ac:dyDescent="0.25">
      <c r="A2381" s="256" t="s">
        <v>2594</v>
      </c>
      <c r="B2381" s="256" t="s">
        <v>2595</v>
      </c>
      <c r="C2381" s="256" t="s">
        <v>2599</v>
      </c>
      <c r="D2381" s="256" t="s">
        <v>3216</v>
      </c>
      <c r="E2381" s="257" t="s">
        <v>2540</v>
      </c>
      <c r="F2381" s="256" t="s">
        <v>2540</v>
      </c>
      <c r="G2381" s="256">
        <v>102063</v>
      </c>
      <c r="H2381" s="256" t="s">
        <v>4061</v>
      </c>
      <c r="I2381" s="256" t="s">
        <v>14</v>
      </c>
      <c r="J2381" s="256" t="s">
        <v>2545</v>
      </c>
      <c r="K2381" s="257" t="s">
        <v>15529</v>
      </c>
      <c r="L2381" s="256" t="s">
        <v>2542</v>
      </c>
    </row>
    <row r="2382" spans="1:12" x14ac:dyDescent="0.25">
      <c r="A2382" s="256" t="s">
        <v>2594</v>
      </c>
      <c r="B2382" s="256" t="s">
        <v>2595</v>
      </c>
      <c r="C2382" s="256" t="s">
        <v>2599</v>
      </c>
      <c r="D2382" s="256" t="s">
        <v>3216</v>
      </c>
      <c r="E2382" s="257" t="s">
        <v>2540</v>
      </c>
      <c r="F2382" s="256" t="s">
        <v>2540</v>
      </c>
      <c r="G2382" s="256">
        <v>102064</v>
      </c>
      <c r="H2382" s="256" t="s">
        <v>4062</v>
      </c>
      <c r="I2382" s="256" t="s">
        <v>14</v>
      </c>
      <c r="J2382" s="256" t="s">
        <v>2545</v>
      </c>
      <c r="K2382" s="257" t="s">
        <v>15530</v>
      </c>
      <c r="L2382" s="256" t="s">
        <v>2542</v>
      </c>
    </row>
    <row r="2383" spans="1:12" x14ac:dyDescent="0.25">
      <c r="A2383" s="256" t="s">
        <v>2594</v>
      </c>
      <c r="B2383" s="256" t="s">
        <v>2595</v>
      </c>
      <c r="C2383" s="256" t="s">
        <v>2599</v>
      </c>
      <c r="D2383" s="256" t="s">
        <v>3216</v>
      </c>
      <c r="E2383" s="257" t="s">
        <v>2540</v>
      </c>
      <c r="F2383" s="256" t="s">
        <v>2540</v>
      </c>
      <c r="G2383" s="256">
        <v>102065</v>
      </c>
      <c r="H2383" s="256" t="s">
        <v>4063</v>
      </c>
      <c r="I2383" s="256" t="s">
        <v>14</v>
      </c>
      <c r="J2383" s="256" t="s">
        <v>2545</v>
      </c>
      <c r="K2383" s="257" t="s">
        <v>15531</v>
      </c>
      <c r="L2383" s="256" t="s">
        <v>2542</v>
      </c>
    </row>
    <row r="2384" spans="1:12" x14ac:dyDescent="0.25">
      <c r="A2384" s="256" t="s">
        <v>2594</v>
      </c>
      <c r="B2384" s="256" t="s">
        <v>2595</v>
      </c>
      <c r="C2384" s="256" t="s">
        <v>2599</v>
      </c>
      <c r="D2384" s="256" t="s">
        <v>3216</v>
      </c>
      <c r="E2384" s="257" t="s">
        <v>2540</v>
      </c>
      <c r="F2384" s="256" t="s">
        <v>2540</v>
      </c>
      <c r="G2384" s="256">
        <v>102066</v>
      </c>
      <c r="H2384" s="256" t="s">
        <v>4064</v>
      </c>
      <c r="I2384" s="256" t="s">
        <v>14</v>
      </c>
      <c r="J2384" s="256" t="s">
        <v>2545</v>
      </c>
      <c r="K2384" s="257" t="s">
        <v>15532</v>
      </c>
      <c r="L2384" s="256" t="s">
        <v>2542</v>
      </c>
    </row>
    <row r="2385" spans="1:12" x14ac:dyDescent="0.25">
      <c r="A2385" s="256" t="s">
        <v>2594</v>
      </c>
      <c r="B2385" s="256" t="s">
        <v>2595</v>
      </c>
      <c r="C2385" s="256" t="s">
        <v>2599</v>
      </c>
      <c r="D2385" s="256" t="s">
        <v>3216</v>
      </c>
      <c r="E2385" s="257" t="s">
        <v>2540</v>
      </c>
      <c r="F2385" s="256" t="s">
        <v>2540</v>
      </c>
      <c r="G2385" s="256">
        <v>102067</v>
      </c>
      <c r="H2385" s="256" t="s">
        <v>4065</v>
      </c>
      <c r="I2385" s="256" t="s">
        <v>14</v>
      </c>
      <c r="J2385" s="256" t="s">
        <v>2545</v>
      </c>
      <c r="K2385" s="257" t="s">
        <v>15533</v>
      </c>
      <c r="L2385" s="256" t="s">
        <v>2542</v>
      </c>
    </row>
    <row r="2386" spans="1:12" x14ac:dyDescent="0.25">
      <c r="A2386" s="256" t="s">
        <v>2594</v>
      </c>
      <c r="B2386" s="256" t="s">
        <v>2595</v>
      </c>
      <c r="C2386" s="256" t="s">
        <v>2599</v>
      </c>
      <c r="D2386" s="256" t="s">
        <v>3216</v>
      </c>
      <c r="E2386" s="257" t="s">
        <v>2540</v>
      </c>
      <c r="F2386" s="256" t="s">
        <v>2540</v>
      </c>
      <c r="G2386" s="256">
        <v>102068</v>
      </c>
      <c r="H2386" s="256" t="s">
        <v>4066</v>
      </c>
      <c r="I2386" s="256" t="s">
        <v>14</v>
      </c>
      <c r="J2386" s="256" t="s">
        <v>2545</v>
      </c>
      <c r="K2386" s="257" t="s">
        <v>15534</v>
      </c>
      <c r="L2386" s="256" t="s">
        <v>2542</v>
      </c>
    </row>
    <row r="2387" spans="1:12" x14ac:dyDescent="0.25">
      <c r="A2387" s="256" t="s">
        <v>2594</v>
      </c>
      <c r="B2387" s="256" t="s">
        <v>2595</v>
      </c>
      <c r="C2387" s="256" t="s">
        <v>2599</v>
      </c>
      <c r="D2387" s="256" t="s">
        <v>3216</v>
      </c>
      <c r="E2387" s="257" t="s">
        <v>2540</v>
      </c>
      <c r="F2387" s="256" t="s">
        <v>2540</v>
      </c>
      <c r="G2387" s="256">
        <v>102069</v>
      </c>
      <c r="H2387" s="256" t="s">
        <v>4067</v>
      </c>
      <c r="I2387" s="256" t="s">
        <v>14</v>
      </c>
      <c r="J2387" s="256" t="s">
        <v>2545</v>
      </c>
      <c r="K2387" s="257" t="s">
        <v>15535</v>
      </c>
      <c r="L2387" s="256" t="s">
        <v>2542</v>
      </c>
    </row>
    <row r="2388" spans="1:12" x14ac:dyDescent="0.25">
      <c r="A2388" s="256" t="s">
        <v>2594</v>
      </c>
      <c r="B2388" s="256" t="s">
        <v>2595</v>
      </c>
      <c r="C2388" s="256" t="s">
        <v>2599</v>
      </c>
      <c r="D2388" s="256" t="s">
        <v>3216</v>
      </c>
      <c r="E2388" s="257" t="s">
        <v>2540</v>
      </c>
      <c r="F2388" s="256" t="s">
        <v>2540</v>
      </c>
      <c r="G2388" s="256">
        <v>102070</v>
      </c>
      <c r="H2388" s="256" t="s">
        <v>4068</v>
      </c>
      <c r="I2388" s="256" t="s">
        <v>14</v>
      </c>
      <c r="J2388" s="256" t="s">
        <v>2545</v>
      </c>
      <c r="K2388" s="257" t="s">
        <v>15536</v>
      </c>
      <c r="L2388" s="256" t="s">
        <v>2542</v>
      </c>
    </row>
    <row r="2389" spans="1:12" x14ac:dyDescent="0.25">
      <c r="A2389" s="256" t="s">
        <v>2594</v>
      </c>
      <c r="B2389" s="256" t="s">
        <v>2595</v>
      </c>
      <c r="C2389" s="256" t="s">
        <v>2599</v>
      </c>
      <c r="D2389" s="256" t="s">
        <v>3216</v>
      </c>
      <c r="E2389" s="257" t="s">
        <v>2540</v>
      </c>
      <c r="F2389" s="256" t="s">
        <v>2540</v>
      </c>
      <c r="G2389" s="256">
        <v>102071</v>
      </c>
      <c r="H2389" s="256" t="s">
        <v>4069</v>
      </c>
      <c r="I2389" s="256" t="s">
        <v>14</v>
      </c>
      <c r="J2389" s="256" t="s">
        <v>2545</v>
      </c>
      <c r="K2389" s="257" t="s">
        <v>15537</v>
      </c>
      <c r="L2389" s="256" t="s">
        <v>2542</v>
      </c>
    </row>
    <row r="2390" spans="1:12" x14ac:dyDescent="0.25">
      <c r="A2390" s="256" t="s">
        <v>2594</v>
      </c>
      <c r="B2390" s="256" t="s">
        <v>2595</v>
      </c>
      <c r="C2390" s="256" t="s">
        <v>2599</v>
      </c>
      <c r="D2390" s="256" t="s">
        <v>3216</v>
      </c>
      <c r="E2390" s="257" t="s">
        <v>2540</v>
      </c>
      <c r="F2390" s="256" t="s">
        <v>2540</v>
      </c>
      <c r="G2390" s="256">
        <v>102072</v>
      </c>
      <c r="H2390" s="256" t="s">
        <v>4070</v>
      </c>
      <c r="I2390" s="256" t="s">
        <v>14</v>
      </c>
      <c r="J2390" s="256" t="s">
        <v>2545</v>
      </c>
      <c r="K2390" s="257" t="s">
        <v>15538</v>
      </c>
      <c r="L2390" s="256" t="s">
        <v>2542</v>
      </c>
    </row>
    <row r="2391" spans="1:12" x14ac:dyDescent="0.25">
      <c r="A2391" s="256" t="s">
        <v>2594</v>
      </c>
      <c r="B2391" s="256" t="s">
        <v>2595</v>
      </c>
      <c r="C2391" s="256" t="s">
        <v>2599</v>
      </c>
      <c r="D2391" s="256" t="s">
        <v>3216</v>
      </c>
      <c r="E2391" s="257" t="s">
        <v>2540</v>
      </c>
      <c r="F2391" s="256" t="s">
        <v>2540</v>
      </c>
      <c r="G2391" s="256">
        <v>102073</v>
      </c>
      <c r="H2391" s="256" t="s">
        <v>4071</v>
      </c>
      <c r="I2391" s="256" t="s">
        <v>16</v>
      </c>
      <c r="J2391" s="256" t="s">
        <v>2541</v>
      </c>
      <c r="K2391" s="257" t="s">
        <v>15539</v>
      </c>
      <c r="L2391" s="256" t="s">
        <v>2542</v>
      </c>
    </row>
    <row r="2392" spans="1:12" x14ac:dyDescent="0.25">
      <c r="A2392" s="256" t="s">
        <v>2594</v>
      </c>
      <c r="B2392" s="256" t="s">
        <v>2595</v>
      </c>
      <c r="C2392" s="256" t="s">
        <v>2599</v>
      </c>
      <c r="D2392" s="256" t="s">
        <v>3216</v>
      </c>
      <c r="E2392" s="257" t="s">
        <v>2540</v>
      </c>
      <c r="F2392" s="256" t="s">
        <v>2540</v>
      </c>
      <c r="G2392" s="256">
        <v>102074</v>
      </c>
      <c r="H2392" s="256" t="s">
        <v>4072</v>
      </c>
      <c r="I2392" s="256" t="s">
        <v>16</v>
      </c>
      <c r="J2392" s="256" t="s">
        <v>2541</v>
      </c>
      <c r="K2392" s="257" t="s">
        <v>15540</v>
      </c>
      <c r="L2392" s="256" t="s">
        <v>2542</v>
      </c>
    </row>
    <row r="2393" spans="1:12" x14ac:dyDescent="0.25">
      <c r="A2393" s="256" t="s">
        <v>2594</v>
      </c>
      <c r="B2393" s="256" t="s">
        <v>2595</v>
      </c>
      <c r="C2393" s="256" t="s">
        <v>2599</v>
      </c>
      <c r="D2393" s="256" t="s">
        <v>3216</v>
      </c>
      <c r="E2393" s="257" t="s">
        <v>2540</v>
      </c>
      <c r="F2393" s="256" t="s">
        <v>2540</v>
      </c>
      <c r="G2393" s="256">
        <v>102075</v>
      </c>
      <c r="H2393" s="256" t="s">
        <v>4073</v>
      </c>
      <c r="I2393" s="256" t="s">
        <v>16</v>
      </c>
      <c r="J2393" s="256" t="s">
        <v>2541</v>
      </c>
      <c r="K2393" s="257" t="s">
        <v>15541</v>
      </c>
      <c r="L2393" s="256" t="s">
        <v>2542</v>
      </c>
    </row>
    <row r="2394" spans="1:12" x14ac:dyDescent="0.25">
      <c r="A2394" s="256" t="s">
        <v>2594</v>
      </c>
      <c r="B2394" s="256" t="s">
        <v>2595</v>
      </c>
      <c r="C2394" s="256" t="s">
        <v>2599</v>
      </c>
      <c r="D2394" s="256" t="s">
        <v>3216</v>
      </c>
      <c r="E2394" s="257" t="s">
        <v>2540</v>
      </c>
      <c r="F2394" s="256" t="s">
        <v>2540</v>
      </c>
      <c r="G2394" s="256">
        <v>102076</v>
      </c>
      <c r="H2394" s="256" t="s">
        <v>4074</v>
      </c>
      <c r="I2394" s="256" t="s">
        <v>16</v>
      </c>
      <c r="J2394" s="256" t="s">
        <v>2541</v>
      </c>
      <c r="K2394" s="257" t="s">
        <v>15542</v>
      </c>
      <c r="L2394" s="256" t="s">
        <v>2542</v>
      </c>
    </row>
    <row r="2395" spans="1:12" x14ac:dyDescent="0.25">
      <c r="A2395" s="256" t="s">
        <v>2594</v>
      </c>
      <c r="B2395" s="256" t="s">
        <v>2595</v>
      </c>
      <c r="C2395" s="256" t="s">
        <v>2599</v>
      </c>
      <c r="D2395" s="256" t="s">
        <v>3216</v>
      </c>
      <c r="E2395" s="257" t="s">
        <v>2540</v>
      </c>
      <c r="F2395" s="256" t="s">
        <v>2540</v>
      </c>
      <c r="G2395" s="256">
        <v>102077</v>
      </c>
      <c r="H2395" s="256" t="s">
        <v>4075</v>
      </c>
      <c r="I2395" s="256" t="s">
        <v>16</v>
      </c>
      <c r="J2395" s="256" t="s">
        <v>2541</v>
      </c>
      <c r="K2395" s="257" t="s">
        <v>15543</v>
      </c>
      <c r="L2395" s="256" t="s">
        <v>2542</v>
      </c>
    </row>
    <row r="2396" spans="1:12" x14ac:dyDescent="0.25">
      <c r="A2396" s="256" t="s">
        <v>2594</v>
      </c>
      <c r="B2396" s="256" t="s">
        <v>2595</v>
      </c>
      <c r="C2396" s="256" t="s">
        <v>2599</v>
      </c>
      <c r="D2396" s="256" t="s">
        <v>3216</v>
      </c>
      <c r="E2396" s="257" t="s">
        <v>2540</v>
      </c>
      <c r="F2396" s="256" t="s">
        <v>2540</v>
      </c>
      <c r="G2396" s="256">
        <v>102078</v>
      </c>
      <c r="H2396" s="256" t="s">
        <v>4076</v>
      </c>
      <c r="I2396" s="256" t="s">
        <v>16</v>
      </c>
      <c r="J2396" s="256" t="s">
        <v>2541</v>
      </c>
      <c r="K2396" s="257" t="s">
        <v>15544</v>
      </c>
      <c r="L2396" s="256" t="s">
        <v>2542</v>
      </c>
    </row>
    <row r="2397" spans="1:12" x14ac:dyDescent="0.25">
      <c r="A2397" s="256" t="s">
        <v>2594</v>
      </c>
      <c r="B2397" s="256" t="s">
        <v>2595</v>
      </c>
      <c r="C2397" s="256" t="s">
        <v>2599</v>
      </c>
      <c r="D2397" s="256" t="s">
        <v>3216</v>
      </c>
      <c r="E2397" s="257" t="s">
        <v>2540</v>
      </c>
      <c r="F2397" s="256" t="s">
        <v>2540</v>
      </c>
      <c r="G2397" s="256">
        <v>102079</v>
      </c>
      <c r="H2397" s="256" t="s">
        <v>4077</v>
      </c>
      <c r="I2397" s="256" t="s">
        <v>16</v>
      </c>
      <c r="J2397" s="256" t="s">
        <v>2541</v>
      </c>
      <c r="K2397" s="257" t="s">
        <v>15545</v>
      </c>
      <c r="L2397" s="256" t="s">
        <v>2542</v>
      </c>
    </row>
    <row r="2398" spans="1:12" x14ac:dyDescent="0.25">
      <c r="A2398" s="256" t="s">
        <v>2594</v>
      </c>
      <c r="B2398" s="256" t="s">
        <v>2595</v>
      </c>
      <c r="C2398" s="256" t="s">
        <v>2599</v>
      </c>
      <c r="D2398" s="256" t="s">
        <v>3216</v>
      </c>
      <c r="E2398" s="257" t="s">
        <v>2540</v>
      </c>
      <c r="F2398" s="256" t="s">
        <v>2540</v>
      </c>
      <c r="G2398" s="256">
        <v>102080</v>
      </c>
      <c r="H2398" s="256" t="s">
        <v>4078</v>
      </c>
      <c r="I2398" s="256" t="s">
        <v>16</v>
      </c>
      <c r="J2398" s="256" t="s">
        <v>2541</v>
      </c>
      <c r="K2398" s="257" t="s">
        <v>15546</v>
      </c>
      <c r="L2398" s="256" t="s">
        <v>2542</v>
      </c>
    </row>
    <row r="2399" spans="1:12" x14ac:dyDescent="0.25">
      <c r="A2399" s="256" t="s">
        <v>2594</v>
      </c>
      <c r="B2399" s="256" t="s">
        <v>2595</v>
      </c>
      <c r="C2399" s="256" t="s">
        <v>2599</v>
      </c>
      <c r="D2399" s="256" t="s">
        <v>3216</v>
      </c>
      <c r="E2399" s="257" t="s">
        <v>2540</v>
      </c>
      <c r="F2399" s="256" t="s">
        <v>2540</v>
      </c>
      <c r="G2399" s="256">
        <v>102086</v>
      </c>
      <c r="H2399" s="256" t="s">
        <v>4079</v>
      </c>
      <c r="I2399" s="256" t="s">
        <v>14</v>
      </c>
      <c r="J2399" s="256" t="s">
        <v>2545</v>
      </c>
      <c r="K2399" s="257" t="s">
        <v>15547</v>
      </c>
      <c r="L2399" s="256" t="s">
        <v>2542</v>
      </c>
    </row>
    <row r="2400" spans="1:12" x14ac:dyDescent="0.25">
      <c r="A2400" s="256" t="s">
        <v>2594</v>
      </c>
      <c r="B2400" s="256" t="s">
        <v>2595</v>
      </c>
      <c r="C2400" s="256" t="s">
        <v>2599</v>
      </c>
      <c r="D2400" s="256" t="s">
        <v>3216</v>
      </c>
      <c r="E2400" s="257" t="s">
        <v>2540</v>
      </c>
      <c r="F2400" s="256" t="s">
        <v>2540</v>
      </c>
      <c r="G2400" s="256">
        <v>102087</v>
      </c>
      <c r="H2400" s="256" t="s">
        <v>4080</v>
      </c>
      <c r="I2400" s="256" t="s">
        <v>14</v>
      </c>
      <c r="J2400" s="256" t="s">
        <v>2545</v>
      </c>
      <c r="K2400" s="257" t="s">
        <v>15548</v>
      </c>
      <c r="L2400" s="256" t="s">
        <v>2542</v>
      </c>
    </row>
    <row r="2401" spans="1:12" x14ac:dyDescent="0.25">
      <c r="A2401" s="256" t="s">
        <v>2594</v>
      </c>
      <c r="B2401" s="256" t="s">
        <v>2595</v>
      </c>
      <c r="C2401" s="256" t="s">
        <v>2599</v>
      </c>
      <c r="D2401" s="256" t="s">
        <v>3216</v>
      </c>
      <c r="E2401" s="257" t="s">
        <v>2540</v>
      </c>
      <c r="F2401" s="256" t="s">
        <v>2540</v>
      </c>
      <c r="G2401" s="256">
        <v>102088</v>
      </c>
      <c r="H2401" s="256" t="s">
        <v>4081</v>
      </c>
      <c r="I2401" s="256" t="s">
        <v>14</v>
      </c>
      <c r="J2401" s="256" t="s">
        <v>2545</v>
      </c>
      <c r="K2401" s="257" t="s">
        <v>15549</v>
      </c>
      <c r="L2401" s="256" t="s">
        <v>2542</v>
      </c>
    </row>
    <row r="2402" spans="1:12" x14ac:dyDescent="0.25">
      <c r="A2402" s="256" t="s">
        <v>2594</v>
      </c>
      <c r="B2402" s="256" t="s">
        <v>2595</v>
      </c>
      <c r="C2402" s="256" t="s">
        <v>2599</v>
      </c>
      <c r="D2402" s="256" t="s">
        <v>3216</v>
      </c>
      <c r="E2402" s="257" t="s">
        <v>2540</v>
      </c>
      <c r="F2402" s="256" t="s">
        <v>2540</v>
      </c>
      <c r="G2402" s="256">
        <v>102089</v>
      </c>
      <c r="H2402" s="256" t="s">
        <v>4082</v>
      </c>
      <c r="I2402" s="256" t="s">
        <v>14</v>
      </c>
      <c r="J2402" s="256" t="s">
        <v>2545</v>
      </c>
      <c r="K2402" s="257" t="s">
        <v>15523</v>
      </c>
      <c r="L2402" s="256" t="s">
        <v>2542</v>
      </c>
    </row>
    <row r="2403" spans="1:12" x14ac:dyDescent="0.25">
      <c r="A2403" s="256" t="s">
        <v>2594</v>
      </c>
      <c r="B2403" s="256" t="s">
        <v>2595</v>
      </c>
      <c r="C2403" s="256" t="s">
        <v>2599</v>
      </c>
      <c r="D2403" s="256" t="s">
        <v>3216</v>
      </c>
      <c r="E2403" s="257" t="s">
        <v>2540</v>
      </c>
      <c r="F2403" s="256" t="s">
        <v>2540</v>
      </c>
      <c r="G2403" s="256">
        <v>102090</v>
      </c>
      <c r="H2403" s="256" t="s">
        <v>4083</v>
      </c>
      <c r="I2403" s="256" t="s">
        <v>14</v>
      </c>
      <c r="J2403" s="256" t="s">
        <v>2545</v>
      </c>
      <c r="K2403" s="257" t="s">
        <v>15550</v>
      </c>
      <c r="L2403" s="256" t="s">
        <v>2542</v>
      </c>
    </row>
    <row r="2404" spans="1:12" x14ac:dyDescent="0.25">
      <c r="A2404" s="256" t="s">
        <v>2594</v>
      </c>
      <c r="B2404" s="256" t="s">
        <v>2595</v>
      </c>
      <c r="C2404" s="256" t="s">
        <v>2599</v>
      </c>
      <c r="D2404" s="256" t="s">
        <v>3216</v>
      </c>
      <c r="E2404" s="257" t="s">
        <v>2540</v>
      </c>
      <c r="F2404" s="256" t="s">
        <v>2540</v>
      </c>
      <c r="G2404" s="256">
        <v>102091</v>
      </c>
      <c r="H2404" s="256" t="s">
        <v>4084</v>
      </c>
      <c r="I2404" s="256" t="s">
        <v>14</v>
      </c>
      <c r="J2404" s="256" t="s">
        <v>2545</v>
      </c>
      <c r="K2404" s="257" t="s">
        <v>15551</v>
      </c>
      <c r="L2404" s="256" t="s">
        <v>2542</v>
      </c>
    </row>
    <row r="2405" spans="1:12" x14ac:dyDescent="0.25">
      <c r="A2405" s="256" t="s">
        <v>2594</v>
      </c>
      <c r="B2405" s="256" t="s">
        <v>2595</v>
      </c>
      <c r="C2405" s="256" t="s">
        <v>2599</v>
      </c>
      <c r="D2405" s="256" t="s">
        <v>3216</v>
      </c>
      <c r="E2405" s="257" t="s">
        <v>2540</v>
      </c>
      <c r="F2405" s="256" t="s">
        <v>2540</v>
      </c>
      <c r="G2405" s="256">
        <v>103760</v>
      </c>
      <c r="H2405" s="256" t="s">
        <v>5865</v>
      </c>
      <c r="I2405" s="256" t="s">
        <v>14</v>
      </c>
      <c r="J2405" s="256" t="s">
        <v>2545</v>
      </c>
      <c r="K2405" s="257" t="s">
        <v>15552</v>
      </c>
      <c r="L2405" s="256" t="s">
        <v>2542</v>
      </c>
    </row>
    <row r="2406" spans="1:12" x14ac:dyDescent="0.25">
      <c r="A2406" s="256" t="s">
        <v>2594</v>
      </c>
      <c r="B2406" s="256" t="s">
        <v>2595</v>
      </c>
      <c r="C2406" s="256" t="s">
        <v>2599</v>
      </c>
      <c r="D2406" s="256" t="s">
        <v>3216</v>
      </c>
      <c r="E2406" s="257" t="s">
        <v>2540</v>
      </c>
      <c r="F2406" s="256" t="s">
        <v>2540</v>
      </c>
      <c r="G2406" s="256">
        <v>103761</v>
      </c>
      <c r="H2406" s="256" t="s">
        <v>5866</v>
      </c>
      <c r="I2406" s="256" t="s">
        <v>14</v>
      </c>
      <c r="J2406" s="256" t="s">
        <v>2545</v>
      </c>
      <c r="K2406" s="257" t="s">
        <v>15553</v>
      </c>
      <c r="L2406" s="256" t="s">
        <v>2542</v>
      </c>
    </row>
    <row r="2407" spans="1:12" x14ac:dyDescent="0.25">
      <c r="A2407" s="256" t="s">
        <v>2594</v>
      </c>
      <c r="B2407" s="256" t="s">
        <v>2595</v>
      </c>
      <c r="C2407" s="256" t="s">
        <v>2599</v>
      </c>
      <c r="D2407" s="256" t="s">
        <v>3216</v>
      </c>
      <c r="E2407" s="257" t="s">
        <v>2540</v>
      </c>
      <c r="F2407" s="256" t="s">
        <v>2540</v>
      </c>
      <c r="G2407" s="256">
        <v>103762</v>
      </c>
      <c r="H2407" s="256" t="s">
        <v>5867</v>
      </c>
      <c r="I2407" s="256" t="s">
        <v>14</v>
      </c>
      <c r="J2407" s="256" t="s">
        <v>2545</v>
      </c>
      <c r="K2407" s="257" t="s">
        <v>15554</v>
      </c>
      <c r="L2407" s="256" t="s">
        <v>2542</v>
      </c>
    </row>
    <row r="2408" spans="1:12" x14ac:dyDescent="0.25">
      <c r="A2408" s="256" t="s">
        <v>2594</v>
      </c>
      <c r="B2408" s="256" t="s">
        <v>2595</v>
      </c>
      <c r="C2408" s="256" t="s">
        <v>2599</v>
      </c>
      <c r="D2408" s="256" t="s">
        <v>3216</v>
      </c>
      <c r="E2408" s="257" t="s">
        <v>2540</v>
      </c>
      <c r="F2408" s="256" t="s">
        <v>2540</v>
      </c>
      <c r="G2408" s="256">
        <v>103763</v>
      </c>
      <c r="H2408" s="256" t="s">
        <v>5868</v>
      </c>
      <c r="I2408" s="256" t="s">
        <v>14</v>
      </c>
      <c r="J2408" s="256" t="s">
        <v>2545</v>
      </c>
      <c r="K2408" s="257" t="s">
        <v>15555</v>
      </c>
      <c r="L2408" s="256" t="s">
        <v>2542</v>
      </c>
    </row>
    <row r="2409" spans="1:12" x14ac:dyDescent="0.25">
      <c r="A2409" s="256" t="s">
        <v>2594</v>
      </c>
      <c r="B2409" s="256" t="s">
        <v>2595</v>
      </c>
      <c r="C2409" s="256" t="s">
        <v>2600</v>
      </c>
      <c r="D2409" s="256" t="s">
        <v>3217</v>
      </c>
      <c r="E2409" s="257" t="s">
        <v>2540</v>
      </c>
      <c r="F2409" s="256" t="s">
        <v>2540</v>
      </c>
      <c r="G2409" s="256">
        <v>89996</v>
      </c>
      <c r="H2409" s="256" t="s">
        <v>5869</v>
      </c>
      <c r="I2409" s="256" t="s">
        <v>159</v>
      </c>
      <c r="J2409" s="256" t="s">
        <v>2545</v>
      </c>
      <c r="K2409" s="257" t="s">
        <v>4902</v>
      </c>
      <c r="L2409" s="256" t="s">
        <v>2542</v>
      </c>
    </row>
    <row r="2410" spans="1:12" x14ac:dyDescent="0.25">
      <c r="A2410" s="256" t="s">
        <v>2594</v>
      </c>
      <c r="B2410" s="256" t="s">
        <v>2595</v>
      </c>
      <c r="C2410" s="256" t="s">
        <v>2600</v>
      </c>
      <c r="D2410" s="256" t="s">
        <v>3217</v>
      </c>
      <c r="E2410" s="257" t="s">
        <v>2540</v>
      </c>
      <c r="F2410" s="256" t="s">
        <v>2540</v>
      </c>
      <c r="G2410" s="256">
        <v>89997</v>
      </c>
      <c r="H2410" s="256" t="s">
        <v>5870</v>
      </c>
      <c r="I2410" s="256" t="s">
        <v>159</v>
      </c>
      <c r="J2410" s="256" t="s">
        <v>2545</v>
      </c>
      <c r="K2410" s="257" t="s">
        <v>4655</v>
      </c>
      <c r="L2410" s="256" t="s">
        <v>2542</v>
      </c>
    </row>
    <row r="2411" spans="1:12" x14ac:dyDescent="0.25">
      <c r="A2411" s="256" t="s">
        <v>2594</v>
      </c>
      <c r="B2411" s="256" t="s">
        <v>2595</v>
      </c>
      <c r="C2411" s="256" t="s">
        <v>2600</v>
      </c>
      <c r="D2411" s="256" t="s">
        <v>3217</v>
      </c>
      <c r="E2411" s="257" t="s">
        <v>2540</v>
      </c>
      <c r="F2411" s="256" t="s">
        <v>2540</v>
      </c>
      <c r="G2411" s="256">
        <v>89998</v>
      </c>
      <c r="H2411" s="256" t="s">
        <v>5871</v>
      </c>
      <c r="I2411" s="256" t="s">
        <v>159</v>
      </c>
      <c r="J2411" s="256" t="s">
        <v>2545</v>
      </c>
      <c r="K2411" s="257" t="s">
        <v>13505</v>
      </c>
      <c r="L2411" s="256" t="s">
        <v>2542</v>
      </c>
    </row>
    <row r="2412" spans="1:12" x14ac:dyDescent="0.25">
      <c r="A2412" s="256" t="s">
        <v>2594</v>
      </c>
      <c r="B2412" s="256" t="s">
        <v>2595</v>
      </c>
      <c r="C2412" s="256" t="s">
        <v>2600</v>
      </c>
      <c r="D2412" s="256" t="s">
        <v>3217</v>
      </c>
      <c r="E2412" s="257" t="s">
        <v>2540</v>
      </c>
      <c r="F2412" s="256" t="s">
        <v>2540</v>
      </c>
      <c r="G2412" s="256">
        <v>89999</v>
      </c>
      <c r="H2412" s="256" t="s">
        <v>5872</v>
      </c>
      <c r="I2412" s="256" t="s">
        <v>159</v>
      </c>
      <c r="J2412" s="256" t="s">
        <v>2545</v>
      </c>
      <c r="K2412" s="257" t="s">
        <v>13633</v>
      </c>
      <c r="L2412" s="256" t="s">
        <v>2542</v>
      </c>
    </row>
    <row r="2413" spans="1:12" x14ac:dyDescent="0.25">
      <c r="A2413" s="256" t="s">
        <v>2594</v>
      </c>
      <c r="B2413" s="256" t="s">
        <v>2595</v>
      </c>
      <c r="C2413" s="256" t="s">
        <v>2600</v>
      </c>
      <c r="D2413" s="256" t="s">
        <v>3217</v>
      </c>
      <c r="E2413" s="257" t="s">
        <v>2540</v>
      </c>
      <c r="F2413" s="256" t="s">
        <v>2540</v>
      </c>
      <c r="G2413" s="256">
        <v>90000</v>
      </c>
      <c r="H2413" s="256" t="s">
        <v>5873</v>
      </c>
      <c r="I2413" s="256" t="s">
        <v>159</v>
      </c>
      <c r="J2413" s="256" t="s">
        <v>2545</v>
      </c>
      <c r="K2413" s="257" t="s">
        <v>13579</v>
      </c>
      <c r="L2413" s="256" t="s">
        <v>2542</v>
      </c>
    </row>
    <row r="2414" spans="1:12" x14ac:dyDescent="0.25">
      <c r="A2414" s="256" t="s">
        <v>2594</v>
      </c>
      <c r="B2414" s="256" t="s">
        <v>2595</v>
      </c>
      <c r="C2414" s="256" t="s">
        <v>2600</v>
      </c>
      <c r="D2414" s="256" t="s">
        <v>3217</v>
      </c>
      <c r="E2414" s="257" t="s">
        <v>2540</v>
      </c>
      <c r="F2414" s="256" t="s">
        <v>2540</v>
      </c>
      <c r="G2414" s="256">
        <v>91593</v>
      </c>
      <c r="H2414" s="256" t="s">
        <v>1320</v>
      </c>
      <c r="I2414" s="256" t="s">
        <v>159</v>
      </c>
      <c r="J2414" s="256" t="s">
        <v>2541</v>
      </c>
      <c r="K2414" s="257" t="s">
        <v>13370</v>
      </c>
      <c r="L2414" s="256" t="s">
        <v>2542</v>
      </c>
    </row>
    <row r="2415" spans="1:12" x14ac:dyDescent="0.25">
      <c r="A2415" s="256" t="s">
        <v>2594</v>
      </c>
      <c r="B2415" s="256" t="s">
        <v>2595</v>
      </c>
      <c r="C2415" s="256" t="s">
        <v>2600</v>
      </c>
      <c r="D2415" s="256" t="s">
        <v>3217</v>
      </c>
      <c r="E2415" s="257" t="s">
        <v>2540</v>
      </c>
      <c r="F2415" s="256" t="s">
        <v>2540</v>
      </c>
      <c r="G2415" s="256">
        <v>91594</v>
      </c>
      <c r="H2415" s="256" t="s">
        <v>1321</v>
      </c>
      <c r="I2415" s="256" t="s">
        <v>159</v>
      </c>
      <c r="J2415" s="256" t="s">
        <v>2541</v>
      </c>
      <c r="K2415" s="257" t="s">
        <v>5934</v>
      </c>
      <c r="L2415" s="256" t="s">
        <v>2542</v>
      </c>
    </row>
    <row r="2416" spans="1:12" x14ac:dyDescent="0.25">
      <c r="A2416" s="256" t="s">
        <v>2594</v>
      </c>
      <c r="B2416" s="256" t="s">
        <v>2595</v>
      </c>
      <c r="C2416" s="256" t="s">
        <v>2600</v>
      </c>
      <c r="D2416" s="256" t="s">
        <v>3217</v>
      </c>
      <c r="E2416" s="257" t="s">
        <v>2540</v>
      </c>
      <c r="F2416" s="256" t="s">
        <v>2540</v>
      </c>
      <c r="G2416" s="256">
        <v>91595</v>
      </c>
      <c r="H2416" s="256" t="s">
        <v>1322</v>
      </c>
      <c r="I2416" s="256" t="s">
        <v>159</v>
      </c>
      <c r="J2416" s="256" t="s">
        <v>2541</v>
      </c>
      <c r="K2416" s="257" t="s">
        <v>13573</v>
      </c>
      <c r="L2416" s="256" t="s">
        <v>2542</v>
      </c>
    </row>
    <row r="2417" spans="1:12" x14ac:dyDescent="0.25">
      <c r="A2417" s="256" t="s">
        <v>2594</v>
      </c>
      <c r="B2417" s="256" t="s">
        <v>2595</v>
      </c>
      <c r="C2417" s="256" t="s">
        <v>2600</v>
      </c>
      <c r="D2417" s="256" t="s">
        <v>3217</v>
      </c>
      <c r="E2417" s="257" t="s">
        <v>2540</v>
      </c>
      <c r="F2417" s="256" t="s">
        <v>2540</v>
      </c>
      <c r="G2417" s="256">
        <v>91596</v>
      </c>
      <c r="H2417" s="256" t="s">
        <v>1323</v>
      </c>
      <c r="I2417" s="256" t="s">
        <v>159</v>
      </c>
      <c r="J2417" s="256" t="s">
        <v>2541</v>
      </c>
      <c r="K2417" s="257" t="s">
        <v>15556</v>
      </c>
      <c r="L2417" s="256" t="s">
        <v>2542</v>
      </c>
    </row>
    <row r="2418" spans="1:12" x14ac:dyDescent="0.25">
      <c r="A2418" s="256" t="s">
        <v>2594</v>
      </c>
      <c r="B2418" s="256" t="s">
        <v>2595</v>
      </c>
      <c r="C2418" s="256" t="s">
        <v>2600</v>
      </c>
      <c r="D2418" s="256" t="s">
        <v>3217</v>
      </c>
      <c r="E2418" s="257" t="s">
        <v>2540</v>
      </c>
      <c r="F2418" s="256" t="s">
        <v>2540</v>
      </c>
      <c r="G2418" s="256">
        <v>91597</v>
      </c>
      <c r="H2418" s="256" t="s">
        <v>1324</v>
      </c>
      <c r="I2418" s="256" t="s">
        <v>159</v>
      </c>
      <c r="J2418" s="256" t="s">
        <v>2541</v>
      </c>
      <c r="K2418" s="257" t="s">
        <v>5430</v>
      </c>
      <c r="L2418" s="256" t="s">
        <v>2542</v>
      </c>
    </row>
    <row r="2419" spans="1:12" x14ac:dyDescent="0.25">
      <c r="A2419" s="256" t="s">
        <v>2594</v>
      </c>
      <c r="B2419" s="256" t="s">
        <v>2595</v>
      </c>
      <c r="C2419" s="256" t="s">
        <v>2600</v>
      </c>
      <c r="D2419" s="256" t="s">
        <v>3217</v>
      </c>
      <c r="E2419" s="257" t="s">
        <v>2540</v>
      </c>
      <c r="F2419" s="256" t="s">
        <v>2540</v>
      </c>
      <c r="G2419" s="256">
        <v>91598</v>
      </c>
      <c r="H2419" s="256" t="s">
        <v>1325</v>
      </c>
      <c r="I2419" s="256" t="s">
        <v>159</v>
      </c>
      <c r="J2419" s="256" t="s">
        <v>2541</v>
      </c>
      <c r="K2419" s="257" t="s">
        <v>5006</v>
      </c>
      <c r="L2419" s="256" t="s">
        <v>2542</v>
      </c>
    </row>
    <row r="2420" spans="1:12" x14ac:dyDescent="0.25">
      <c r="A2420" s="256" t="s">
        <v>2594</v>
      </c>
      <c r="B2420" s="256" t="s">
        <v>2595</v>
      </c>
      <c r="C2420" s="256" t="s">
        <v>2600</v>
      </c>
      <c r="D2420" s="256" t="s">
        <v>3217</v>
      </c>
      <c r="E2420" s="257" t="s">
        <v>2540</v>
      </c>
      <c r="F2420" s="256" t="s">
        <v>2540</v>
      </c>
      <c r="G2420" s="256">
        <v>91599</v>
      </c>
      <c r="H2420" s="256" t="s">
        <v>1326</v>
      </c>
      <c r="I2420" s="256" t="s">
        <v>159</v>
      </c>
      <c r="J2420" s="256" t="s">
        <v>2541</v>
      </c>
      <c r="K2420" s="257" t="s">
        <v>15557</v>
      </c>
      <c r="L2420" s="256" t="s">
        <v>2542</v>
      </c>
    </row>
    <row r="2421" spans="1:12" x14ac:dyDescent="0.25">
      <c r="A2421" s="256" t="s">
        <v>2594</v>
      </c>
      <c r="B2421" s="256" t="s">
        <v>2595</v>
      </c>
      <c r="C2421" s="256" t="s">
        <v>2600</v>
      </c>
      <c r="D2421" s="256" t="s">
        <v>3217</v>
      </c>
      <c r="E2421" s="257" t="s">
        <v>2540</v>
      </c>
      <c r="F2421" s="256" t="s">
        <v>2540</v>
      </c>
      <c r="G2421" s="256">
        <v>91600</v>
      </c>
      <c r="H2421" s="256" t="s">
        <v>1327</v>
      </c>
      <c r="I2421" s="256" t="s">
        <v>159</v>
      </c>
      <c r="J2421" s="256" t="s">
        <v>2541</v>
      </c>
      <c r="K2421" s="257" t="s">
        <v>15558</v>
      </c>
      <c r="L2421" s="256" t="s">
        <v>2542</v>
      </c>
    </row>
    <row r="2422" spans="1:12" x14ac:dyDescent="0.25">
      <c r="A2422" s="256" t="s">
        <v>2594</v>
      </c>
      <c r="B2422" s="256" t="s">
        <v>2595</v>
      </c>
      <c r="C2422" s="256" t="s">
        <v>2600</v>
      </c>
      <c r="D2422" s="256" t="s">
        <v>3217</v>
      </c>
      <c r="E2422" s="257" t="s">
        <v>2540</v>
      </c>
      <c r="F2422" s="256" t="s">
        <v>2540</v>
      </c>
      <c r="G2422" s="256">
        <v>91601</v>
      </c>
      <c r="H2422" s="256" t="s">
        <v>1328</v>
      </c>
      <c r="I2422" s="256" t="s">
        <v>159</v>
      </c>
      <c r="J2422" s="256" t="s">
        <v>2545</v>
      </c>
      <c r="K2422" s="257" t="s">
        <v>15559</v>
      </c>
      <c r="L2422" s="256" t="s">
        <v>2542</v>
      </c>
    </row>
    <row r="2423" spans="1:12" x14ac:dyDescent="0.25">
      <c r="A2423" s="256" t="s">
        <v>2594</v>
      </c>
      <c r="B2423" s="256" t="s">
        <v>2595</v>
      </c>
      <c r="C2423" s="256" t="s">
        <v>2600</v>
      </c>
      <c r="D2423" s="256" t="s">
        <v>3217</v>
      </c>
      <c r="E2423" s="257" t="s">
        <v>2540</v>
      </c>
      <c r="F2423" s="256" t="s">
        <v>2540</v>
      </c>
      <c r="G2423" s="256">
        <v>91602</v>
      </c>
      <c r="H2423" s="256" t="s">
        <v>1329</v>
      </c>
      <c r="I2423" s="256" t="s">
        <v>159</v>
      </c>
      <c r="J2423" s="256" t="s">
        <v>2545</v>
      </c>
      <c r="K2423" s="257" t="s">
        <v>13537</v>
      </c>
      <c r="L2423" s="256" t="s">
        <v>2542</v>
      </c>
    </row>
    <row r="2424" spans="1:12" x14ac:dyDescent="0.25">
      <c r="A2424" s="256" t="s">
        <v>2594</v>
      </c>
      <c r="B2424" s="256" t="s">
        <v>2595</v>
      </c>
      <c r="C2424" s="256" t="s">
        <v>2600</v>
      </c>
      <c r="D2424" s="256" t="s">
        <v>3217</v>
      </c>
      <c r="E2424" s="257" t="s">
        <v>2540</v>
      </c>
      <c r="F2424" s="256" t="s">
        <v>2540</v>
      </c>
      <c r="G2424" s="256">
        <v>91603</v>
      </c>
      <c r="H2424" s="256" t="s">
        <v>1330</v>
      </c>
      <c r="I2424" s="256" t="s">
        <v>159</v>
      </c>
      <c r="J2424" s="256" t="s">
        <v>2545</v>
      </c>
      <c r="K2424" s="257" t="s">
        <v>13333</v>
      </c>
      <c r="L2424" s="256" t="s">
        <v>2542</v>
      </c>
    </row>
    <row r="2425" spans="1:12" x14ac:dyDescent="0.25">
      <c r="A2425" s="256" t="s">
        <v>2594</v>
      </c>
      <c r="B2425" s="256" t="s">
        <v>2595</v>
      </c>
      <c r="C2425" s="256" t="s">
        <v>2600</v>
      </c>
      <c r="D2425" s="256" t="s">
        <v>3217</v>
      </c>
      <c r="E2425" s="257" t="s">
        <v>2540</v>
      </c>
      <c r="F2425" s="256" t="s">
        <v>2540</v>
      </c>
      <c r="G2425" s="256">
        <v>92759</v>
      </c>
      <c r="H2425" s="256" t="s">
        <v>5875</v>
      </c>
      <c r="I2425" s="256" t="s">
        <v>159</v>
      </c>
      <c r="J2425" s="256" t="s">
        <v>2541</v>
      </c>
      <c r="K2425" s="257" t="s">
        <v>13473</v>
      </c>
      <c r="L2425" s="256" t="s">
        <v>2542</v>
      </c>
    </row>
    <row r="2426" spans="1:12" x14ac:dyDescent="0.25">
      <c r="A2426" s="256" t="s">
        <v>2594</v>
      </c>
      <c r="B2426" s="256" t="s">
        <v>2595</v>
      </c>
      <c r="C2426" s="256" t="s">
        <v>2600</v>
      </c>
      <c r="D2426" s="256" t="s">
        <v>3217</v>
      </c>
      <c r="E2426" s="257" t="s">
        <v>2540</v>
      </c>
      <c r="F2426" s="256" t="s">
        <v>2540</v>
      </c>
      <c r="G2426" s="256">
        <v>92760</v>
      </c>
      <c r="H2426" s="256" t="s">
        <v>5876</v>
      </c>
      <c r="I2426" s="256" t="s">
        <v>159</v>
      </c>
      <c r="J2426" s="256" t="s">
        <v>2541</v>
      </c>
      <c r="K2426" s="257" t="s">
        <v>15560</v>
      </c>
      <c r="L2426" s="256" t="s">
        <v>2542</v>
      </c>
    </row>
    <row r="2427" spans="1:12" x14ac:dyDescent="0.25">
      <c r="A2427" s="256" t="s">
        <v>2594</v>
      </c>
      <c r="B2427" s="256" t="s">
        <v>2595</v>
      </c>
      <c r="C2427" s="256" t="s">
        <v>2600</v>
      </c>
      <c r="D2427" s="256" t="s">
        <v>3217</v>
      </c>
      <c r="E2427" s="257" t="s">
        <v>2540</v>
      </c>
      <c r="F2427" s="256" t="s">
        <v>2540</v>
      </c>
      <c r="G2427" s="256">
        <v>92761</v>
      </c>
      <c r="H2427" s="256" t="s">
        <v>5878</v>
      </c>
      <c r="I2427" s="256" t="s">
        <v>159</v>
      </c>
      <c r="J2427" s="256" t="s">
        <v>2541</v>
      </c>
      <c r="K2427" s="257" t="s">
        <v>4940</v>
      </c>
      <c r="L2427" s="256" t="s">
        <v>2542</v>
      </c>
    </row>
    <row r="2428" spans="1:12" x14ac:dyDescent="0.25">
      <c r="A2428" s="256" t="s">
        <v>2594</v>
      </c>
      <c r="B2428" s="256" t="s">
        <v>2595</v>
      </c>
      <c r="C2428" s="256" t="s">
        <v>2600</v>
      </c>
      <c r="D2428" s="256" t="s">
        <v>3217</v>
      </c>
      <c r="E2428" s="257" t="s">
        <v>2540</v>
      </c>
      <c r="F2428" s="256" t="s">
        <v>2540</v>
      </c>
      <c r="G2428" s="256">
        <v>92762</v>
      </c>
      <c r="H2428" s="256" t="s">
        <v>5879</v>
      </c>
      <c r="I2428" s="256" t="s">
        <v>159</v>
      </c>
      <c r="J2428" s="256" t="s">
        <v>2541</v>
      </c>
      <c r="K2428" s="257" t="s">
        <v>15561</v>
      </c>
      <c r="L2428" s="256" t="s">
        <v>2542</v>
      </c>
    </row>
    <row r="2429" spans="1:12" x14ac:dyDescent="0.25">
      <c r="A2429" s="256" t="s">
        <v>2594</v>
      </c>
      <c r="B2429" s="256" t="s">
        <v>2595</v>
      </c>
      <c r="C2429" s="256" t="s">
        <v>2600</v>
      </c>
      <c r="D2429" s="256" t="s">
        <v>3217</v>
      </c>
      <c r="E2429" s="257" t="s">
        <v>2540</v>
      </c>
      <c r="F2429" s="256" t="s">
        <v>2540</v>
      </c>
      <c r="G2429" s="256">
        <v>92763</v>
      </c>
      <c r="H2429" s="256" t="s">
        <v>5880</v>
      </c>
      <c r="I2429" s="256" t="s">
        <v>159</v>
      </c>
      <c r="J2429" s="256" t="s">
        <v>2541</v>
      </c>
      <c r="K2429" s="257" t="s">
        <v>15562</v>
      </c>
      <c r="L2429" s="256" t="s">
        <v>2542</v>
      </c>
    </row>
    <row r="2430" spans="1:12" x14ac:dyDescent="0.25">
      <c r="A2430" s="256" t="s">
        <v>2594</v>
      </c>
      <c r="B2430" s="256" t="s">
        <v>2595</v>
      </c>
      <c r="C2430" s="256" t="s">
        <v>2600</v>
      </c>
      <c r="D2430" s="256" t="s">
        <v>3217</v>
      </c>
      <c r="E2430" s="257" t="s">
        <v>2540</v>
      </c>
      <c r="F2430" s="256" t="s">
        <v>2540</v>
      </c>
      <c r="G2430" s="256">
        <v>92764</v>
      </c>
      <c r="H2430" s="256" t="s">
        <v>5881</v>
      </c>
      <c r="I2430" s="256" t="s">
        <v>159</v>
      </c>
      <c r="J2430" s="256" t="s">
        <v>2541</v>
      </c>
      <c r="K2430" s="257" t="s">
        <v>15563</v>
      </c>
      <c r="L2430" s="256" t="s">
        <v>2542</v>
      </c>
    </row>
    <row r="2431" spans="1:12" x14ac:dyDescent="0.25">
      <c r="A2431" s="256" t="s">
        <v>2594</v>
      </c>
      <c r="B2431" s="256" t="s">
        <v>2595</v>
      </c>
      <c r="C2431" s="256" t="s">
        <v>2600</v>
      </c>
      <c r="D2431" s="256" t="s">
        <v>3217</v>
      </c>
      <c r="E2431" s="257" t="s">
        <v>2540</v>
      </c>
      <c r="F2431" s="256" t="s">
        <v>2540</v>
      </c>
      <c r="G2431" s="256">
        <v>92765</v>
      </c>
      <c r="H2431" s="256" t="s">
        <v>5882</v>
      </c>
      <c r="I2431" s="256" t="s">
        <v>159</v>
      </c>
      <c r="J2431" s="256" t="s">
        <v>2541</v>
      </c>
      <c r="K2431" s="257" t="s">
        <v>13692</v>
      </c>
      <c r="L2431" s="256" t="s">
        <v>2542</v>
      </c>
    </row>
    <row r="2432" spans="1:12" x14ac:dyDescent="0.25">
      <c r="A2432" s="256" t="s">
        <v>2594</v>
      </c>
      <c r="B2432" s="256" t="s">
        <v>2595</v>
      </c>
      <c r="C2432" s="256" t="s">
        <v>2600</v>
      </c>
      <c r="D2432" s="256" t="s">
        <v>3217</v>
      </c>
      <c r="E2432" s="257" t="s">
        <v>2540</v>
      </c>
      <c r="F2432" s="256" t="s">
        <v>2540</v>
      </c>
      <c r="G2432" s="256">
        <v>92766</v>
      </c>
      <c r="H2432" s="256" t="s">
        <v>5883</v>
      </c>
      <c r="I2432" s="256" t="s">
        <v>159</v>
      </c>
      <c r="J2432" s="256" t="s">
        <v>2541</v>
      </c>
      <c r="K2432" s="257" t="s">
        <v>15564</v>
      </c>
      <c r="L2432" s="256" t="s">
        <v>2542</v>
      </c>
    </row>
    <row r="2433" spans="1:12" x14ac:dyDescent="0.25">
      <c r="A2433" s="256" t="s">
        <v>2594</v>
      </c>
      <c r="B2433" s="256" t="s">
        <v>2595</v>
      </c>
      <c r="C2433" s="256" t="s">
        <v>2600</v>
      </c>
      <c r="D2433" s="256" t="s">
        <v>3217</v>
      </c>
      <c r="E2433" s="257" t="s">
        <v>2540</v>
      </c>
      <c r="F2433" s="256" t="s">
        <v>2540</v>
      </c>
      <c r="G2433" s="256">
        <v>92767</v>
      </c>
      <c r="H2433" s="256" t="s">
        <v>5884</v>
      </c>
      <c r="I2433" s="256" t="s">
        <v>159</v>
      </c>
      <c r="J2433" s="256" t="s">
        <v>2541</v>
      </c>
      <c r="K2433" s="257" t="s">
        <v>13445</v>
      </c>
      <c r="L2433" s="256" t="s">
        <v>2542</v>
      </c>
    </row>
    <row r="2434" spans="1:12" x14ac:dyDescent="0.25">
      <c r="A2434" s="256" t="s">
        <v>2594</v>
      </c>
      <c r="B2434" s="256" t="s">
        <v>2595</v>
      </c>
      <c r="C2434" s="256" t="s">
        <v>2600</v>
      </c>
      <c r="D2434" s="256" t="s">
        <v>3217</v>
      </c>
      <c r="E2434" s="257" t="s">
        <v>2540</v>
      </c>
      <c r="F2434" s="256" t="s">
        <v>2540</v>
      </c>
      <c r="G2434" s="256">
        <v>92768</v>
      </c>
      <c r="H2434" s="256" t="s">
        <v>5885</v>
      </c>
      <c r="I2434" s="256" t="s">
        <v>159</v>
      </c>
      <c r="J2434" s="256" t="s">
        <v>2541</v>
      </c>
      <c r="K2434" s="257" t="s">
        <v>15560</v>
      </c>
      <c r="L2434" s="256" t="s">
        <v>2542</v>
      </c>
    </row>
    <row r="2435" spans="1:12" x14ac:dyDescent="0.25">
      <c r="A2435" s="256" t="s">
        <v>2594</v>
      </c>
      <c r="B2435" s="256" t="s">
        <v>2595</v>
      </c>
      <c r="C2435" s="256" t="s">
        <v>2600</v>
      </c>
      <c r="D2435" s="256" t="s">
        <v>3217</v>
      </c>
      <c r="E2435" s="257" t="s">
        <v>2540</v>
      </c>
      <c r="F2435" s="256" t="s">
        <v>2540</v>
      </c>
      <c r="G2435" s="256">
        <v>92769</v>
      </c>
      <c r="H2435" s="256" t="s">
        <v>5886</v>
      </c>
      <c r="I2435" s="256" t="s">
        <v>159</v>
      </c>
      <c r="J2435" s="256" t="s">
        <v>2541</v>
      </c>
      <c r="K2435" s="257" t="s">
        <v>5182</v>
      </c>
      <c r="L2435" s="256" t="s">
        <v>2542</v>
      </c>
    </row>
    <row r="2436" spans="1:12" x14ac:dyDescent="0.25">
      <c r="A2436" s="256" t="s">
        <v>2594</v>
      </c>
      <c r="B2436" s="256" t="s">
        <v>2595</v>
      </c>
      <c r="C2436" s="256" t="s">
        <v>2600</v>
      </c>
      <c r="D2436" s="256" t="s">
        <v>3217</v>
      </c>
      <c r="E2436" s="257" t="s">
        <v>2540</v>
      </c>
      <c r="F2436" s="256" t="s">
        <v>2540</v>
      </c>
      <c r="G2436" s="256">
        <v>92770</v>
      </c>
      <c r="H2436" s="256" t="s">
        <v>5887</v>
      </c>
      <c r="I2436" s="256" t="s">
        <v>159</v>
      </c>
      <c r="J2436" s="256" t="s">
        <v>2541</v>
      </c>
      <c r="K2436" s="257" t="s">
        <v>15565</v>
      </c>
      <c r="L2436" s="256" t="s">
        <v>2542</v>
      </c>
    </row>
    <row r="2437" spans="1:12" x14ac:dyDescent="0.25">
      <c r="A2437" s="256" t="s">
        <v>2594</v>
      </c>
      <c r="B2437" s="256" t="s">
        <v>2595</v>
      </c>
      <c r="C2437" s="256" t="s">
        <v>2600</v>
      </c>
      <c r="D2437" s="256" t="s">
        <v>3217</v>
      </c>
      <c r="E2437" s="257" t="s">
        <v>2540</v>
      </c>
      <c r="F2437" s="256" t="s">
        <v>2540</v>
      </c>
      <c r="G2437" s="256">
        <v>92771</v>
      </c>
      <c r="H2437" s="256" t="s">
        <v>5888</v>
      </c>
      <c r="I2437" s="256" t="s">
        <v>159</v>
      </c>
      <c r="J2437" s="256" t="s">
        <v>2541</v>
      </c>
      <c r="K2437" s="257" t="s">
        <v>6132</v>
      </c>
      <c r="L2437" s="256" t="s">
        <v>2542</v>
      </c>
    </row>
    <row r="2438" spans="1:12" x14ac:dyDescent="0.25">
      <c r="A2438" s="256" t="s">
        <v>2594</v>
      </c>
      <c r="B2438" s="256" t="s">
        <v>2595</v>
      </c>
      <c r="C2438" s="256" t="s">
        <v>2600</v>
      </c>
      <c r="D2438" s="256" t="s">
        <v>3217</v>
      </c>
      <c r="E2438" s="257" t="s">
        <v>2540</v>
      </c>
      <c r="F2438" s="256" t="s">
        <v>2540</v>
      </c>
      <c r="G2438" s="256">
        <v>92772</v>
      </c>
      <c r="H2438" s="256" t="s">
        <v>5889</v>
      </c>
      <c r="I2438" s="256" t="s">
        <v>159</v>
      </c>
      <c r="J2438" s="256" t="s">
        <v>2541</v>
      </c>
      <c r="K2438" s="257" t="s">
        <v>13745</v>
      </c>
      <c r="L2438" s="256" t="s">
        <v>2542</v>
      </c>
    </row>
    <row r="2439" spans="1:12" x14ac:dyDescent="0.25">
      <c r="A2439" s="256" t="s">
        <v>2594</v>
      </c>
      <c r="B2439" s="256" t="s">
        <v>2595</v>
      </c>
      <c r="C2439" s="256" t="s">
        <v>2600</v>
      </c>
      <c r="D2439" s="256" t="s">
        <v>3217</v>
      </c>
      <c r="E2439" s="257" t="s">
        <v>2540</v>
      </c>
      <c r="F2439" s="256" t="s">
        <v>2540</v>
      </c>
      <c r="G2439" s="256">
        <v>92773</v>
      </c>
      <c r="H2439" s="256" t="s">
        <v>5891</v>
      </c>
      <c r="I2439" s="256" t="s">
        <v>159</v>
      </c>
      <c r="J2439" s="256" t="s">
        <v>2545</v>
      </c>
      <c r="K2439" s="257" t="s">
        <v>15566</v>
      </c>
      <c r="L2439" s="256" t="s">
        <v>2542</v>
      </c>
    </row>
    <row r="2440" spans="1:12" x14ac:dyDescent="0.25">
      <c r="A2440" s="256" t="s">
        <v>2594</v>
      </c>
      <c r="B2440" s="256" t="s">
        <v>2595</v>
      </c>
      <c r="C2440" s="256" t="s">
        <v>2600</v>
      </c>
      <c r="D2440" s="256" t="s">
        <v>3217</v>
      </c>
      <c r="E2440" s="257" t="s">
        <v>2540</v>
      </c>
      <c r="F2440" s="256" t="s">
        <v>2540</v>
      </c>
      <c r="G2440" s="256">
        <v>92774</v>
      </c>
      <c r="H2440" s="256" t="s">
        <v>5892</v>
      </c>
      <c r="I2440" s="256" t="s">
        <v>159</v>
      </c>
      <c r="J2440" s="256" t="s">
        <v>2545</v>
      </c>
      <c r="K2440" s="257" t="s">
        <v>15567</v>
      </c>
      <c r="L2440" s="256" t="s">
        <v>2542</v>
      </c>
    </row>
    <row r="2441" spans="1:12" x14ac:dyDescent="0.25">
      <c r="A2441" s="256" t="s">
        <v>2594</v>
      </c>
      <c r="B2441" s="256" t="s">
        <v>2595</v>
      </c>
      <c r="C2441" s="256" t="s">
        <v>2600</v>
      </c>
      <c r="D2441" s="256" t="s">
        <v>3217</v>
      </c>
      <c r="E2441" s="257" t="s">
        <v>2540</v>
      </c>
      <c r="F2441" s="256" t="s">
        <v>2540</v>
      </c>
      <c r="G2441" s="256">
        <v>92798</v>
      </c>
      <c r="H2441" s="256" t="s">
        <v>5893</v>
      </c>
      <c r="I2441" s="256" t="s">
        <v>159</v>
      </c>
      <c r="J2441" s="256" t="s">
        <v>2545</v>
      </c>
      <c r="K2441" s="257" t="s">
        <v>14736</v>
      </c>
      <c r="L2441" s="256" t="s">
        <v>2542</v>
      </c>
    </row>
    <row r="2442" spans="1:12" x14ac:dyDescent="0.25">
      <c r="A2442" s="256" t="s">
        <v>2594</v>
      </c>
      <c r="B2442" s="256" t="s">
        <v>2595</v>
      </c>
      <c r="C2442" s="256" t="s">
        <v>2600</v>
      </c>
      <c r="D2442" s="256" t="s">
        <v>3217</v>
      </c>
      <c r="E2442" s="257" t="s">
        <v>2540</v>
      </c>
      <c r="F2442" s="256" t="s">
        <v>2540</v>
      </c>
      <c r="G2442" s="256">
        <v>92799</v>
      </c>
      <c r="H2442" s="256" t="s">
        <v>5894</v>
      </c>
      <c r="I2442" s="256" t="s">
        <v>159</v>
      </c>
      <c r="J2442" s="256" t="s">
        <v>2545</v>
      </c>
      <c r="K2442" s="257" t="s">
        <v>15568</v>
      </c>
      <c r="L2442" s="256" t="s">
        <v>2542</v>
      </c>
    </row>
    <row r="2443" spans="1:12" x14ac:dyDescent="0.25">
      <c r="A2443" s="256" t="s">
        <v>2594</v>
      </c>
      <c r="B2443" s="256" t="s">
        <v>2595</v>
      </c>
      <c r="C2443" s="256" t="s">
        <v>2600</v>
      </c>
      <c r="D2443" s="256" t="s">
        <v>3217</v>
      </c>
      <c r="E2443" s="257" t="s">
        <v>2540</v>
      </c>
      <c r="F2443" s="256" t="s">
        <v>2540</v>
      </c>
      <c r="G2443" s="256">
        <v>92800</v>
      </c>
      <c r="H2443" s="256" t="s">
        <v>5895</v>
      </c>
      <c r="I2443" s="256" t="s">
        <v>159</v>
      </c>
      <c r="J2443" s="256" t="s">
        <v>2545</v>
      </c>
      <c r="K2443" s="257" t="s">
        <v>4918</v>
      </c>
      <c r="L2443" s="256" t="s">
        <v>2542</v>
      </c>
    </row>
    <row r="2444" spans="1:12" x14ac:dyDescent="0.25">
      <c r="A2444" s="256" t="s">
        <v>2594</v>
      </c>
      <c r="B2444" s="256" t="s">
        <v>2595</v>
      </c>
      <c r="C2444" s="256" t="s">
        <v>2600</v>
      </c>
      <c r="D2444" s="256" t="s">
        <v>3217</v>
      </c>
      <c r="E2444" s="257" t="s">
        <v>2540</v>
      </c>
      <c r="F2444" s="256" t="s">
        <v>2540</v>
      </c>
      <c r="G2444" s="256">
        <v>92801</v>
      </c>
      <c r="H2444" s="256" t="s">
        <v>5896</v>
      </c>
      <c r="I2444" s="256" t="s">
        <v>159</v>
      </c>
      <c r="J2444" s="256" t="s">
        <v>2545</v>
      </c>
      <c r="K2444" s="257" t="s">
        <v>7001</v>
      </c>
      <c r="L2444" s="256" t="s">
        <v>2542</v>
      </c>
    </row>
    <row r="2445" spans="1:12" x14ac:dyDescent="0.25">
      <c r="A2445" s="256" t="s">
        <v>2594</v>
      </c>
      <c r="B2445" s="256" t="s">
        <v>2595</v>
      </c>
      <c r="C2445" s="256" t="s">
        <v>2600</v>
      </c>
      <c r="D2445" s="256" t="s">
        <v>3217</v>
      </c>
      <c r="E2445" s="257" t="s">
        <v>2540</v>
      </c>
      <c r="F2445" s="256" t="s">
        <v>2540</v>
      </c>
      <c r="G2445" s="256">
        <v>92802</v>
      </c>
      <c r="H2445" s="256" t="s">
        <v>5897</v>
      </c>
      <c r="I2445" s="256" t="s">
        <v>159</v>
      </c>
      <c r="J2445" s="256" t="s">
        <v>2545</v>
      </c>
      <c r="K2445" s="257" t="s">
        <v>15564</v>
      </c>
      <c r="L2445" s="256" t="s">
        <v>2542</v>
      </c>
    </row>
    <row r="2446" spans="1:12" x14ac:dyDescent="0.25">
      <c r="A2446" s="256" t="s">
        <v>2594</v>
      </c>
      <c r="B2446" s="256" t="s">
        <v>2595</v>
      </c>
      <c r="C2446" s="256" t="s">
        <v>2600</v>
      </c>
      <c r="D2446" s="256" t="s">
        <v>3217</v>
      </c>
      <c r="E2446" s="257" t="s">
        <v>2540</v>
      </c>
      <c r="F2446" s="256" t="s">
        <v>2540</v>
      </c>
      <c r="G2446" s="256">
        <v>92803</v>
      </c>
      <c r="H2446" s="256" t="s">
        <v>5899</v>
      </c>
      <c r="I2446" s="256" t="s">
        <v>159</v>
      </c>
      <c r="J2446" s="256" t="s">
        <v>2545</v>
      </c>
      <c r="K2446" s="257" t="s">
        <v>15569</v>
      </c>
      <c r="L2446" s="256" t="s">
        <v>2542</v>
      </c>
    </row>
    <row r="2447" spans="1:12" x14ac:dyDescent="0.25">
      <c r="A2447" s="256" t="s">
        <v>2594</v>
      </c>
      <c r="B2447" s="256" t="s">
        <v>2595</v>
      </c>
      <c r="C2447" s="256" t="s">
        <v>2600</v>
      </c>
      <c r="D2447" s="256" t="s">
        <v>3217</v>
      </c>
      <c r="E2447" s="257" t="s">
        <v>2540</v>
      </c>
      <c r="F2447" s="256" t="s">
        <v>2540</v>
      </c>
      <c r="G2447" s="256">
        <v>92804</v>
      </c>
      <c r="H2447" s="256" t="s">
        <v>5900</v>
      </c>
      <c r="I2447" s="256" t="s">
        <v>159</v>
      </c>
      <c r="J2447" s="256" t="s">
        <v>2545</v>
      </c>
      <c r="K2447" s="257" t="s">
        <v>13694</v>
      </c>
      <c r="L2447" s="256" t="s">
        <v>2542</v>
      </c>
    </row>
    <row r="2448" spans="1:12" x14ac:dyDescent="0.25">
      <c r="A2448" s="256" t="s">
        <v>2594</v>
      </c>
      <c r="B2448" s="256" t="s">
        <v>2595</v>
      </c>
      <c r="C2448" s="256" t="s">
        <v>2600</v>
      </c>
      <c r="D2448" s="256" t="s">
        <v>3217</v>
      </c>
      <c r="E2448" s="257" t="s">
        <v>2540</v>
      </c>
      <c r="F2448" s="256" t="s">
        <v>2540</v>
      </c>
      <c r="G2448" s="256">
        <v>92805</v>
      </c>
      <c r="H2448" s="256" t="s">
        <v>5901</v>
      </c>
      <c r="I2448" s="256" t="s">
        <v>159</v>
      </c>
      <c r="J2448" s="256" t="s">
        <v>2545</v>
      </c>
      <c r="K2448" s="257" t="s">
        <v>5056</v>
      </c>
      <c r="L2448" s="256" t="s">
        <v>2542</v>
      </c>
    </row>
    <row r="2449" spans="1:12" x14ac:dyDescent="0.25">
      <c r="A2449" s="256" t="s">
        <v>2594</v>
      </c>
      <c r="B2449" s="256" t="s">
        <v>2595</v>
      </c>
      <c r="C2449" s="256" t="s">
        <v>2600</v>
      </c>
      <c r="D2449" s="256" t="s">
        <v>3217</v>
      </c>
      <c r="E2449" s="257" t="s">
        <v>2540</v>
      </c>
      <c r="F2449" s="256" t="s">
        <v>2540</v>
      </c>
      <c r="G2449" s="256">
        <v>92806</v>
      </c>
      <c r="H2449" s="256" t="s">
        <v>5903</v>
      </c>
      <c r="I2449" s="256" t="s">
        <v>159</v>
      </c>
      <c r="J2449" s="256" t="s">
        <v>2545</v>
      </c>
      <c r="K2449" s="257" t="s">
        <v>14736</v>
      </c>
      <c r="L2449" s="256" t="s">
        <v>2542</v>
      </c>
    </row>
    <row r="2450" spans="1:12" x14ac:dyDescent="0.25">
      <c r="A2450" s="256" t="s">
        <v>2594</v>
      </c>
      <c r="B2450" s="256" t="s">
        <v>2595</v>
      </c>
      <c r="C2450" s="256" t="s">
        <v>2600</v>
      </c>
      <c r="D2450" s="256" t="s">
        <v>3217</v>
      </c>
      <c r="E2450" s="257" t="s">
        <v>2540</v>
      </c>
      <c r="F2450" s="256" t="s">
        <v>2540</v>
      </c>
      <c r="G2450" s="256">
        <v>92875</v>
      </c>
      <c r="H2450" s="256" t="s">
        <v>5904</v>
      </c>
      <c r="I2450" s="256" t="s">
        <v>159</v>
      </c>
      <c r="J2450" s="256" t="s">
        <v>2545</v>
      </c>
      <c r="K2450" s="257" t="s">
        <v>4944</v>
      </c>
      <c r="L2450" s="256" t="s">
        <v>2542</v>
      </c>
    </row>
    <row r="2451" spans="1:12" x14ac:dyDescent="0.25">
      <c r="A2451" s="256" t="s">
        <v>2594</v>
      </c>
      <c r="B2451" s="256" t="s">
        <v>2595</v>
      </c>
      <c r="C2451" s="256" t="s">
        <v>2600</v>
      </c>
      <c r="D2451" s="256" t="s">
        <v>3217</v>
      </c>
      <c r="E2451" s="257" t="s">
        <v>2540</v>
      </c>
      <c r="F2451" s="256" t="s">
        <v>2540</v>
      </c>
      <c r="G2451" s="256">
        <v>92876</v>
      </c>
      <c r="H2451" s="256" t="s">
        <v>5905</v>
      </c>
      <c r="I2451" s="256" t="s">
        <v>159</v>
      </c>
      <c r="J2451" s="256" t="s">
        <v>2545</v>
      </c>
      <c r="K2451" s="257" t="s">
        <v>6099</v>
      </c>
      <c r="L2451" s="256" t="s">
        <v>2542</v>
      </c>
    </row>
    <row r="2452" spans="1:12" x14ac:dyDescent="0.25">
      <c r="A2452" s="256" t="s">
        <v>2594</v>
      </c>
      <c r="B2452" s="256" t="s">
        <v>2595</v>
      </c>
      <c r="C2452" s="256" t="s">
        <v>2600</v>
      </c>
      <c r="D2452" s="256" t="s">
        <v>3217</v>
      </c>
      <c r="E2452" s="257" t="s">
        <v>2540</v>
      </c>
      <c r="F2452" s="256" t="s">
        <v>2540</v>
      </c>
      <c r="G2452" s="256">
        <v>92877</v>
      </c>
      <c r="H2452" s="256" t="s">
        <v>5906</v>
      </c>
      <c r="I2452" s="256" t="s">
        <v>159</v>
      </c>
      <c r="J2452" s="256" t="s">
        <v>2545</v>
      </c>
      <c r="K2452" s="257" t="s">
        <v>6883</v>
      </c>
      <c r="L2452" s="256" t="s">
        <v>2542</v>
      </c>
    </row>
    <row r="2453" spans="1:12" x14ac:dyDescent="0.25">
      <c r="A2453" s="256" t="s">
        <v>2594</v>
      </c>
      <c r="B2453" s="256" t="s">
        <v>2595</v>
      </c>
      <c r="C2453" s="256" t="s">
        <v>2600</v>
      </c>
      <c r="D2453" s="256" t="s">
        <v>3217</v>
      </c>
      <c r="E2453" s="257" t="s">
        <v>2540</v>
      </c>
      <c r="F2453" s="256" t="s">
        <v>2540</v>
      </c>
      <c r="G2453" s="256">
        <v>92878</v>
      </c>
      <c r="H2453" s="256" t="s">
        <v>5907</v>
      </c>
      <c r="I2453" s="256" t="s">
        <v>159</v>
      </c>
      <c r="J2453" s="256" t="s">
        <v>2545</v>
      </c>
      <c r="K2453" s="257" t="s">
        <v>13334</v>
      </c>
      <c r="L2453" s="256" t="s">
        <v>2542</v>
      </c>
    </row>
    <row r="2454" spans="1:12" x14ac:dyDescent="0.25">
      <c r="A2454" s="256" t="s">
        <v>2594</v>
      </c>
      <c r="B2454" s="256" t="s">
        <v>2595</v>
      </c>
      <c r="C2454" s="256" t="s">
        <v>2600</v>
      </c>
      <c r="D2454" s="256" t="s">
        <v>3217</v>
      </c>
      <c r="E2454" s="257" t="s">
        <v>2540</v>
      </c>
      <c r="F2454" s="256" t="s">
        <v>2540</v>
      </c>
      <c r="G2454" s="256">
        <v>92879</v>
      </c>
      <c r="H2454" s="256" t="s">
        <v>5908</v>
      </c>
      <c r="I2454" s="256" t="s">
        <v>159</v>
      </c>
      <c r="J2454" s="256" t="s">
        <v>2545</v>
      </c>
      <c r="K2454" s="257" t="s">
        <v>15570</v>
      </c>
      <c r="L2454" s="256" t="s">
        <v>2542</v>
      </c>
    </row>
    <row r="2455" spans="1:12" x14ac:dyDescent="0.25">
      <c r="A2455" s="256" t="s">
        <v>2594</v>
      </c>
      <c r="B2455" s="256" t="s">
        <v>2595</v>
      </c>
      <c r="C2455" s="256" t="s">
        <v>2600</v>
      </c>
      <c r="D2455" s="256" t="s">
        <v>3217</v>
      </c>
      <c r="E2455" s="257" t="s">
        <v>2540</v>
      </c>
      <c r="F2455" s="256" t="s">
        <v>2540</v>
      </c>
      <c r="G2455" s="256">
        <v>92880</v>
      </c>
      <c r="H2455" s="256" t="s">
        <v>5910</v>
      </c>
      <c r="I2455" s="256" t="s">
        <v>159</v>
      </c>
      <c r="J2455" s="256" t="s">
        <v>2545</v>
      </c>
      <c r="K2455" s="257" t="s">
        <v>5157</v>
      </c>
      <c r="L2455" s="256" t="s">
        <v>2542</v>
      </c>
    </row>
    <row r="2456" spans="1:12" x14ac:dyDescent="0.25">
      <c r="A2456" s="256" t="s">
        <v>2594</v>
      </c>
      <c r="B2456" s="256" t="s">
        <v>2595</v>
      </c>
      <c r="C2456" s="256" t="s">
        <v>2600</v>
      </c>
      <c r="D2456" s="256" t="s">
        <v>3217</v>
      </c>
      <c r="E2456" s="257" t="s">
        <v>2540</v>
      </c>
      <c r="F2456" s="256" t="s">
        <v>2540</v>
      </c>
      <c r="G2456" s="256">
        <v>92881</v>
      </c>
      <c r="H2456" s="256" t="s">
        <v>5911</v>
      </c>
      <c r="I2456" s="256" t="s">
        <v>159</v>
      </c>
      <c r="J2456" s="256" t="s">
        <v>2545</v>
      </c>
      <c r="K2456" s="257" t="s">
        <v>6883</v>
      </c>
      <c r="L2456" s="256" t="s">
        <v>2542</v>
      </c>
    </row>
    <row r="2457" spans="1:12" x14ac:dyDescent="0.25">
      <c r="A2457" s="256" t="s">
        <v>2594</v>
      </c>
      <c r="B2457" s="256" t="s">
        <v>2595</v>
      </c>
      <c r="C2457" s="256" t="s">
        <v>2600</v>
      </c>
      <c r="D2457" s="256" t="s">
        <v>3217</v>
      </c>
      <c r="E2457" s="257" t="s">
        <v>2540</v>
      </c>
      <c r="F2457" s="256" t="s">
        <v>2540</v>
      </c>
      <c r="G2457" s="256">
        <v>92882</v>
      </c>
      <c r="H2457" s="256" t="s">
        <v>5912</v>
      </c>
      <c r="I2457" s="256" t="s">
        <v>159</v>
      </c>
      <c r="J2457" s="256" t="s">
        <v>2541</v>
      </c>
      <c r="K2457" s="257" t="s">
        <v>15571</v>
      </c>
      <c r="L2457" s="256" t="s">
        <v>2542</v>
      </c>
    </row>
    <row r="2458" spans="1:12" x14ac:dyDescent="0.25">
      <c r="A2458" s="256" t="s">
        <v>2594</v>
      </c>
      <c r="B2458" s="256" t="s">
        <v>2595</v>
      </c>
      <c r="C2458" s="256" t="s">
        <v>2600</v>
      </c>
      <c r="D2458" s="256" t="s">
        <v>3217</v>
      </c>
      <c r="E2458" s="257" t="s">
        <v>2540</v>
      </c>
      <c r="F2458" s="256" t="s">
        <v>2540</v>
      </c>
      <c r="G2458" s="256">
        <v>92883</v>
      </c>
      <c r="H2458" s="256" t="s">
        <v>5913</v>
      </c>
      <c r="I2458" s="256" t="s">
        <v>159</v>
      </c>
      <c r="J2458" s="256" t="s">
        <v>2541</v>
      </c>
      <c r="K2458" s="257" t="s">
        <v>15572</v>
      </c>
      <c r="L2458" s="256" t="s">
        <v>2542</v>
      </c>
    </row>
    <row r="2459" spans="1:12" x14ac:dyDescent="0.25">
      <c r="A2459" s="256" t="s">
        <v>2594</v>
      </c>
      <c r="B2459" s="256" t="s">
        <v>2595</v>
      </c>
      <c r="C2459" s="256" t="s">
        <v>2600</v>
      </c>
      <c r="D2459" s="256" t="s">
        <v>3217</v>
      </c>
      <c r="E2459" s="257" t="s">
        <v>2540</v>
      </c>
      <c r="F2459" s="256" t="s">
        <v>2540</v>
      </c>
      <c r="G2459" s="256">
        <v>92884</v>
      </c>
      <c r="H2459" s="256" t="s">
        <v>5915</v>
      </c>
      <c r="I2459" s="256" t="s">
        <v>159</v>
      </c>
      <c r="J2459" s="256" t="s">
        <v>2541</v>
      </c>
      <c r="K2459" s="257" t="s">
        <v>5877</v>
      </c>
      <c r="L2459" s="256" t="s">
        <v>2542</v>
      </c>
    </row>
    <row r="2460" spans="1:12" x14ac:dyDescent="0.25">
      <c r="A2460" s="256" t="s">
        <v>2594</v>
      </c>
      <c r="B2460" s="256" t="s">
        <v>2595</v>
      </c>
      <c r="C2460" s="256" t="s">
        <v>2600</v>
      </c>
      <c r="D2460" s="256" t="s">
        <v>3217</v>
      </c>
      <c r="E2460" s="257" t="s">
        <v>2540</v>
      </c>
      <c r="F2460" s="256" t="s">
        <v>2540</v>
      </c>
      <c r="G2460" s="256">
        <v>92885</v>
      </c>
      <c r="H2460" s="256" t="s">
        <v>5916</v>
      </c>
      <c r="I2460" s="256" t="s">
        <v>159</v>
      </c>
      <c r="J2460" s="256" t="s">
        <v>2541</v>
      </c>
      <c r="K2460" s="257" t="s">
        <v>15573</v>
      </c>
      <c r="L2460" s="256" t="s">
        <v>2542</v>
      </c>
    </row>
    <row r="2461" spans="1:12" x14ac:dyDescent="0.25">
      <c r="A2461" s="256" t="s">
        <v>2594</v>
      </c>
      <c r="B2461" s="256" t="s">
        <v>2595</v>
      </c>
      <c r="C2461" s="256" t="s">
        <v>2600</v>
      </c>
      <c r="D2461" s="256" t="s">
        <v>3217</v>
      </c>
      <c r="E2461" s="257" t="s">
        <v>2540</v>
      </c>
      <c r="F2461" s="256" t="s">
        <v>2540</v>
      </c>
      <c r="G2461" s="256">
        <v>92886</v>
      </c>
      <c r="H2461" s="256" t="s">
        <v>5917</v>
      </c>
      <c r="I2461" s="256" t="s">
        <v>159</v>
      </c>
      <c r="J2461" s="256" t="s">
        <v>2541</v>
      </c>
      <c r="K2461" s="257" t="s">
        <v>14481</v>
      </c>
      <c r="L2461" s="256" t="s">
        <v>2542</v>
      </c>
    </row>
    <row r="2462" spans="1:12" x14ac:dyDescent="0.25">
      <c r="A2462" s="256" t="s">
        <v>2594</v>
      </c>
      <c r="B2462" s="256" t="s">
        <v>2595</v>
      </c>
      <c r="C2462" s="256" t="s">
        <v>2600</v>
      </c>
      <c r="D2462" s="256" t="s">
        <v>3217</v>
      </c>
      <c r="E2462" s="257" t="s">
        <v>2540</v>
      </c>
      <c r="F2462" s="256" t="s">
        <v>2540</v>
      </c>
      <c r="G2462" s="256">
        <v>92887</v>
      </c>
      <c r="H2462" s="256" t="s">
        <v>5918</v>
      </c>
      <c r="I2462" s="256" t="s">
        <v>159</v>
      </c>
      <c r="J2462" s="256" t="s">
        <v>2541</v>
      </c>
      <c r="K2462" s="257" t="s">
        <v>5914</v>
      </c>
      <c r="L2462" s="256" t="s">
        <v>2542</v>
      </c>
    </row>
    <row r="2463" spans="1:12" x14ac:dyDescent="0.25">
      <c r="A2463" s="256" t="s">
        <v>2594</v>
      </c>
      <c r="B2463" s="256" t="s">
        <v>2595</v>
      </c>
      <c r="C2463" s="256" t="s">
        <v>2600</v>
      </c>
      <c r="D2463" s="256" t="s">
        <v>3217</v>
      </c>
      <c r="E2463" s="257" t="s">
        <v>2540</v>
      </c>
      <c r="F2463" s="256" t="s">
        <v>2540</v>
      </c>
      <c r="G2463" s="256">
        <v>92888</v>
      </c>
      <c r="H2463" s="256" t="s">
        <v>5919</v>
      </c>
      <c r="I2463" s="256" t="s">
        <v>159</v>
      </c>
      <c r="J2463" s="256" t="s">
        <v>2545</v>
      </c>
      <c r="K2463" s="257" t="s">
        <v>15574</v>
      </c>
      <c r="L2463" s="256" t="s">
        <v>2542</v>
      </c>
    </row>
    <row r="2464" spans="1:12" x14ac:dyDescent="0.25">
      <c r="A2464" s="256" t="s">
        <v>2594</v>
      </c>
      <c r="B2464" s="256" t="s">
        <v>2595</v>
      </c>
      <c r="C2464" s="256" t="s">
        <v>2600</v>
      </c>
      <c r="D2464" s="256" t="s">
        <v>3217</v>
      </c>
      <c r="E2464" s="257" t="s">
        <v>2540</v>
      </c>
      <c r="F2464" s="256" t="s">
        <v>2540</v>
      </c>
      <c r="G2464" s="256">
        <v>92915</v>
      </c>
      <c r="H2464" s="256" t="s">
        <v>5921</v>
      </c>
      <c r="I2464" s="256" t="s">
        <v>159</v>
      </c>
      <c r="J2464" s="256" t="s">
        <v>2541</v>
      </c>
      <c r="K2464" s="257" t="s">
        <v>15575</v>
      </c>
      <c r="L2464" s="256" t="s">
        <v>2542</v>
      </c>
    </row>
    <row r="2465" spans="1:12" x14ac:dyDescent="0.25">
      <c r="A2465" s="256" t="s">
        <v>2594</v>
      </c>
      <c r="B2465" s="256" t="s">
        <v>2595</v>
      </c>
      <c r="C2465" s="256" t="s">
        <v>2600</v>
      </c>
      <c r="D2465" s="256" t="s">
        <v>3217</v>
      </c>
      <c r="E2465" s="257" t="s">
        <v>2540</v>
      </c>
      <c r="F2465" s="256" t="s">
        <v>2540</v>
      </c>
      <c r="G2465" s="256">
        <v>92916</v>
      </c>
      <c r="H2465" s="256" t="s">
        <v>5922</v>
      </c>
      <c r="I2465" s="256" t="s">
        <v>159</v>
      </c>
      <c r="J2465" s="256" t="s">
        <v>2541</v>
      </c>
      <c r="K2465" s="257" t="s">
        <v>15576</v>
      </c>
      <c r="L2465" s="256" t="s">
        <v>2542</v>
      </c>
    </row>
    <row r="2466" spans="1:12" x14ac:dyDescent="0.25">
      <c r="A2466" s="256" t="s">
        <v>2594</v>
      </c>
      <c r="B2466" s="256" t="s">
        <v>2595</v>
      </c>
      <c r="C2466" s="256" t="s">
        <v>2600</v>
      </c>
      <c r="D2466" s="256" t="s">
        <v>3217</v>
      </c>
      <c r="E2466" s="257" t="s">
        <v>2540</v>
      </c>
      <c r="F2466" s="256" t="s">
        <v>2540</v>
      </c>
      <c r="G2466" s="256">
        <v>92917</v>
      </c>
      <c r="H2466" s="256" t="s">
        <v>5923</v>
      </c>
      <c r="I2466" s="256" t="s">
        <v>159</v>
      </c>
      <c r="J2466" s="256" t="s">
        <v>2541</v>
      </c>
      <c r="K2466" s="257" t="s">
        <v>15577</v>
      </c>
      <c r="L2466" s="256" t="s">
        <v>2542</v>
      </c>
    </row>
    <row r="2467" spans="1:12" x14ac:dyDescent="0.25">
      <c r="A2467" s="256" t="s">
        <v>2594</v>
      </c>
      <c r="B2467" s="256" t="s">
        <v>2595</v>
      </c>
      <c r="C2467" s="256" t="s">
        <v>2600</v>
      </c>
      <c r="D2467" s="256" t="s">
        <v>3217</v>
      </c>
      <c r="E2467" s="257" t="s">
        <v>2540</v>
      </c>
      <c r="F2467" s="256" t="s">
        <v>2540</v>
      </c>
      <c r="G2467" s="256">
        <v>92919</v>
      </c>
      <c r="H2467" s="256" t="s">
        <v>5924</v>
      </c>
      <c r="I2467" s="256" t="s">
        <v>159</v>
      </c>
      <c r="J2467" s="256" t="s">
        <v>2541</v>
      </c>
      <c r="K2467" s="257" t="s">
        <v>15572</v>
      </c>
      <c r="L2467" s="256" t="s">
        <v>2542</v>
      </c>
    </row>
    <row r="2468" spans="1:12" x14ac:dyDescent="0.25">
      <c r="A2468" s="256" t="s">
        <v>2594</v>
      </c>
      <c r="B2468" s="256" t="s">
        <v>2595</v>
      </c>
      <c r="C2468" s="256" t="s">
        <v>2600</v>
      </c>
      <c r="D2468" s="256" t="s">
        <v>3217</v>
      </c>
      <c r="E2468" s="257" t="s">
        <v>2540</v>
      </c>
      <c r="F2468" s="256" t="s">
        <v>2540</v>
      </c>
      <c r="G2468" s="256">
        <v>92921</v>
      </c>
      <c r="H2468" s="256" t="s">
        <v>5925</v>
      </c>
      <c r="I2468" s="256" t="s">
        <v>159</v>
      </c>
      <c r="J2468" s="256" t="s">
        <v>2541</v>
      </c>
      <c r="K2468" s="257" t="s">
        <v>15578</v>
      </c>
      <c r="L2468" s="256" t="s">
        <v>2542</v>
      </c>
    </row>
    <row r="2469" spans="1:12" x14ac:dyDescent="0.25">
      <c r="A2469" s="256" t="s">
        <v>2594</v>
      </c>
      <c r="B2469" s="256" t="s">
        <v>2595</v>
      </c>
      <c r="C2469" s="256" t="s">
        <v>2600</v>
      </c>
      <c r="D2469" s="256" t="s">
        <v>3217</v>
      </c>
      <c r="E2469" s="257" t="s">
        <v>2540</v>
      </c>
      <c r="F2469" s="256" t="s">
        <v>2540</v>
      </c>
      <c r="G2469" s="256">
        <v>92922</v>
      </c>
      <c r="H2469" s="256" t="s">
        <v>5927</v>
      </c>
      <c r="I2469" s="256" t="s">
        <v>159</v>
      </c>
      <c r="J2469" s="256" t="s">
        <v>2541</v>
      </c>
      <c r="K2469" s="257" t="s">
        <v>15579</v>
      </c>
      <c r="L2469" s="256" t="s">
        <v>2542</v>
      </c>
    </row>
    <row r="2470" spans="1:12" x14ac:dyDescent="0.25">
      <c r="A2470" s="256" t="s">
        <v>2594</v>
      </c>
      <c r="B2470" s="256" t="s">
        <v>2595</v>
      </c>
      <c r="C2470" s="256" t="s">
        <v>2600</v>
      </c>
      <c r="D2470" s="256" t="s">
        <v>3217</v>
      </c>
      <c r="E2470" s="257" t="s">
        <v>2540</v>
      </c>
      <c r="F2470" s="256" t="s">
        <v>2540</v>
      </c>
      <c r="G2470" s="256">
        <v>92923</v>
      </c>
      <c r="H2470" s="256" t="s">
        <v>5928</v>
      </c>
      <c r="I2470" s="256" t="s">
        <v>159</v>
      </c>
      <c r="J2470" s="256" t="s">
        <v>2541</v>
      </c>
      <c r="K2470" s="257" t="s">
        <v>5018</v>
      </c>
      <c r="L2470" s="256" t="s">
        <v>2542</v>
      </c>
    </row>
    <row r="2471" spans="1:12" x14ac:dyDescent="0.25">
      <c r="A2471" s="256" t="s">
        <v>2594</v>
      </c>
      <c r="B2471" s="256" t="s">
        <v>2595</v>
      </c>
      <c r="C2471" s="256" t="s">
        <v>2600</v>
      </c>
      <c r="D2471" s="256" t="s">
        <v>3217</v>
      </c>
      <c r="E2471" s="257" t="s">
        <v>2540</v>
      </c>
      <c r="F2471" s="256" t="s">
        <v>2540</v>
      </c>
      <c r="G2471" s="256">
        <v>92924</v>
      </c>
      <c r="H2471" s="256" t="s">
        <v>5929</v>
      </c>
      <c r="I2471" s="256" t="s">
        <v>159</v>
      </c>
      <c r="J2471" s="256" t="s">
        <v>2541</v>
      </c>
      <c r="K2471" s="257" t="s">
        <v>15580</v>
      </c>
      <c r="L2471" s="256" t="s">
        <v>2542</v>
      </c>
    </row>
    <row r="2472" spans="1:12" x14ac:dyDescent="0.25">
      <c r="A2472" s="256" t="s">
        <v>2594</v>
      </c>
      <c r="B2472" s="256" t="s">
        <v>2595</v>
      </c>
      <c r="C2472" s="256" t="s">
        <v>2600</v>
      </c>
      <c r="D2472" s="256" t="s">
        <v>3217</v>
      </c>
      <c r="E2472" s="257" t="s">
        <v>2540</v>
      </c>
      <c r="F2472" s="256" t="s">
        <v>2540</v>
      </c>
      <c r="G2472" s="256">
        <v>95448</v>
      </c>
      <c r="H2472" s="256" t="s">
        <v>5930</v>
      </c>
      <c r="I2472" s="256" t="s">
        <v>159</v>
      </c>
      <c r="J2472" s="256" t="s">
        <v>2545</v>
      </c>
      <c r="K2472" s="257" t="s">
        <v>7691</v>
      </c>
      <c r="L2472" s="256" t="s">
        <v>2542</v>
      </c>
    </row>
    <row r="2473" spans="1:12" x14ac:dyDescent="0.25">
      <c r="A2473" s="256" t="s">
        <v>2594</v>
      </c>
      <c r="B2473" s="256" t="s">
        <v>2595</v>
      </c>
      <c r="C2473" s="256" t="s">
        <v>2600</v>
      </c>
      <c r="D2473" s="256" t="s">
        <v>3217</v>
      </c>
      <c r="E2473" s="257" t="s">
        <v>2540</v>
      </c>
      <c r="F2473" s="256" t="s">
        <v>2540</v>
      </c>
      <c r="G2473" s="256">
        <v>95576</v>
      </c>
      <c r="H2473" s="256" t="s">
        <v>5931</v>
      </c>
      <c r="I2473" s="256" t="s">
        <v>159</v>
      </c>
      <c r="J2473" s="256" t="s">
        <v>2541</v>
      </c>
      <c r="K2473" s="257" t="s">
        <v>15581</v>
      </c>
      <c r="L2473" s="256" t="s">
        <v>2542</v>
      </c>
    </row>
    <row r="2474" spans="1:12" x14ac:dyDescent="0.25">
      <c r="A2474" s="256" t="s">
        <v>2594</v>
      </c>
      <c r="B2474" s="256" t="s">
        <v>2595</v>
      </c>
      <c r="C2474" s="256" t="s">
        <v>2600</v>
      </c>
      <c r="D2474" s="256" t="s">
        <v>3217</v>
      </c>
      <c r="E2474" s="257" t="s">
        <v>2540</v>
      </c>
      <c r="F2474" s="256" t="s">
        <v>2540</v>
      </c>
      <c r="G2474" s="256">
        <v>95577</v>
      </c>
      <c r="H2474" s="256" t="s">
        <v>5932</v>
      </c>
      <c r="I2474" s="256" t="s">
        <v>159</v>
      </c>
      <c r="J2474" s="256" t="s">
        <v>2541</v>
      </c>
      <c r="K2474" s="257" t="s">
        <v>13361</v>
      </c>
      <c r="L2474" s="256" t="s">
        <v>2542</v>
      </c>
    </row>
    <row r="2475" spans="1:12" x14ac:dyDescent="0.25">
      <c r="A2475" s="256" t="s">
        <v>2594</v>
      </c>
      <c r="B2475" s="256" t="s">
        <v>2595</v>
      </c>
      <c r="C2475" s="256" t="s">
        <v>2600</v>
      </c>
      <c r="D2475" s="256" t="s">
        <v>3217</v>
      </c>
      <c r="E2475" s="257" t="s">
        <v>2540</v>
      </c>
      <c r="F2475" s="256" t="s">
        <v>2540</v>
      </c>
      <c r="G2475" s="256">
        <v>95578</v>
      </c>
      <c r="H2475" s="256" t="s">
        <v>5933</v>
      </c>
      <c r="I2475" s="256" t="s">
        <v>159</v>
      </c>
      <c r="J2475" s="256" t="s">
        <v>2541</v>
      </c>
      <c r="K2475" s="257" t="s">
        <v>4719</v>
      </c>
      <c r="L2475" s="256" t="s">
        <v>2542</v>
      </c>
    </row>
    <row r="2476" spans="1:12" x14ac:dyDescent="0.25">
      <c r="A2476" s="256" t="s">
        <v>2594</v>
      </c>
      <c r="B2476" s="256" t="s">
        <v>2595</v>
      </c>
      <c r="C2476" s="256" t="s">
        <v>2600</v>
      </c>
      <c r="D2476" s="256" t="s">
        <v>3217</v>
      </c>
      <c r="E2476" s="257" t="s">
        <v>2540</v>
      </c>
      <c r="F2476" s="256" t="s">
        <v>2540</v>
      </c>
      <c r="G2476" s="256">
        <v>95579</v>
      </c>
      <c r="H2476" s="256" t="s">
        <v>5935</v>
      </c>
      <c r="I2476" s="256" t="s">
        <v>159</v>
      </c>
      <c r="J2476" s="256" t="s">
        <v>2541</v>
      </c>
      <c r="K2476" s="257" t="s">
        <v>15582</v>
      </c>
      <c r="L2476" s="256" t="s">
        <v>2542</v>
      </c>
    </row>
    <row r="2477" spans="1:12" x14ac:dyDescent="0.25">
      <c r="A2477" s="256" t="s">
        <v>2594</v>
      </c>
      <c r="B2477" s="256" t="s">
        <v>2595</v>
      </c>
      <c r="C2477" s="256" t="s">
        <v>2600</v>
      </c>
      <c r="D2477" s="256" t="s">
        <v>3217</v>
      </c>
      <c r="E2477" s="257" t="s">
        <v>2540</v>
      </c>
      <c r="F2477" s="256" t="s">
        <v>2540</v>
      </c>
      <c r="G2477" s="256">
        <v>95580</v>
      </c>
      <c r="H2477" s="256" t="s">
        <v>5936</v>
      </c>
      <c r="I2477" s="256" t="s">
        <v>159</v>
      </c>
      <c r="J2477" s="256" t="s">
        <v>2541</v>
      </c>
      <c r="K2477" s="257" t="s">
        <v>15583</v>
      </c>
      <c r="L2477" s="256" t="s">
        <v>2542</v>
      </c>
    </row>
    <row r="2478" spans="1:12" x14ac:dyDescent="0.25">
      <c r="A2478" s="256" t="s">
        <v>2594</v>
      </c>
      <c r="B2478" s="256" t="s">
        <v>2595</v>
      </c>
      <c r="C2478" s="256" t="s">
        <v>2600</v>
      </c>
      <c r="D2478" s="256" t="s">
        <v>3217</v>
      </c>
      <c r="E2478" s="257" t="s">
        <v>2540</v>
      </c>
      <c r="F2478" s="256" t="s">
        <v>2540</v>
      </c>
      <c r="G2478" s="256">
        <v>95581</v>
      </c>
      <c r="H2478" s="256" t="s">
        <v>5937</v>
      </c>
      <c r="I2478" s="256" t="s">
        <v>159</v>
      </c>
      <c r="J2478" s="256" t="s">
        <v>2541</v>
      </c>
      <c r="K2478" s="257" t="s">
        <v>15584</v>
      </c>
      <c r="L2478" s="256" t="s">
        <v>2542</v>
      </c>
    </row>
    <row r="2479" spans="1:12" x14ac:dyDescent="0.25">
      <c r="A2479" s="256" t="s">
        <v>2594</v>
      </c>
      <c r="B2479" s="256" t="s">
        <v>2595</v>
      </c>
      <c r="C2479" s="256" t="s">
        <v>2600</v>
      </c>
      <c r="D2479" s="256" t="s">
        <v>3217</v>
      </c>
      <c r="E2479" s="257" t="s">
        <v>2540</v>
      </c>
      <c r="F2479" s="256" t="s">
        <v>2540</v>
      </c>
      <c r="G2479" s="256">
        <v>95582</v>
      </c>
      <c r="H2479" s="256" t="s">
        <v>13329</v>
      </c>
      <c r="I2479" s="256" t="s">
        <v>159</v>
      </c>
      <c r="J2479" s="256" t="s">
        <v>2545</v>
      </c>
      <c r="K2479" s="257" t="s">
        <v>5551</v>
      </c>
      <c r="L2479" s="256" t="s">
        <v>2542</v>
      </c>
    </row>
    <row r="2480" spans="1:12" x14ac:dyDescent="0.25">
      <c r="A2480" s="256" t="s">
        <v>2594</v>
      </c>
      <c r="B2480" s="256" t="s">
        <v>2595</v>
      </c>
      <c r="C2480" s="256" t="s">
        <v>2600</v>
      </c>
      <c r="D2480" s="256" t="s">
        <v>3217</v>
      </c>
      <c r="E2480" s="257" t="s">
        <v>2540</v>
      </c>
      <c r="F2480" s="256" t="s">
        <v>2540</v>
      </c>
      <c r="G2480" s="256">
        <v>95583</v>
      </c>
      <c r="H2480" s="256" t="s">
        <v>5939</v>
      </c>
      <c r="I2480" s="256" t="s">
        <v>159</v>
      </c>
      <c r="J2480" s="256" t="s">
        <v>2541</v>
      </c>
      <c r="K2480" s="257" t="s">
        <v>15585</v>
      </c>
      <c r="L2480" s="256" t="s">
        <v>2542</v>
      </c>
    </row>
    <row r="2481" spans="1:12" x14ac:dyDescent="0.25">
      <c r="A2481" s="256" t="s">
        <v>2594</v>
      </c>
      <c r="B2481" s="256" t="s">
        <v>2595</v>
      </c>
      <c r="C2481" s="256" t="s">
        <v>2600</v>
      </c>
      <c r="D2481" s="256" t="s">
        <v>3217</v>
      </c>
      <c r="E2481" s="257" t="s">
        <v>2540</v>
      </c>
      <c r="F2481" s="256" t="s">
        <v>2540</v>
      </c>
      <c r="G2481" s="256">
        <v>95584</v>
      </c>
      <c r="H2481" s="256" t="s">
        <v>5940</v>
      </c>
      <c r="I2481" s="256" t="s">
        <v>159</v>
      </c>
      <c r="J2481" s="256" t="s">
        <v>2541</v>
      </c>
      <c r="K2481" s="257" t="s">
        <v>15586</v>
      </c>
      <c r="L2481" s="256" t="s">
        <v>2542</v>
      </c>
    </row>
    <row r="2482" spans="1:12" x14ac:dyDescent="0.25">
      <c r="A2482" s="256" t="s">
        <v>2594</v>
      </c>
      <c r="B2482" s="256" t="s">
        <v>2595</v>
      </c>
      <c r="C2482" s="256" t="s">
        <v>2600</v>
      </c>
      <c r="D2482" s="256" t="s">
        <v>3217</v>
      </c>
      <c r="E2482" s="257" t="s">
        <v>2540</v>
      </c>
      <c r="F2482" s="256" t="s">
        <v>2540</v>
      </c>
      <c r="G2482" s="256">
        <v>95592</v>
      </c>
      <c r="H2482" s="256" t="s">
        <v>5942</v>
      </c>
      <c r="I2482" s="256" t="s">
        <v>159</v>
      </c>
      <c r="J2482" s="256" t="s">
        <v>2541</v>
      </c>
      <c r="K2482" s="257" t="s">
        <v>15585</v>
      </c>
      <c r="L2482" s="256" t="s">
        <v>2542</v>
      </c>
    </row>
    <row r="2483" spans="1:12" x14ac:dyDescent="0.25">
      <c r="A2483" s="256" t="s">
        <v>2594</v>
      </c>
      <c r="B2483" s="256" t="s">
        <v>2595</v>
      </c>
      <c r="C2483" s="256" t="s">
        <v>2600</v>
      </c>
      <c r="D2483" s="256" t="s">
        <v>3217</v>
      </c>
      <c r="E2483" s="257" t="s">
        <v>2540</v>
      </c>
      <c r="F2483" s="256" t="s">
        <v>2540</v>
      </c>
      <c r="G2483" s="256">
        <v>95593</v>
      </c>
      <c r="H2483" s="256" t="s">
        <v>5943</v>
      </c>
      <c r="I2483" s="256" t="s">
        <v>159</v>
      </c>
      <c r="J2483" s="256" t="s">
        <v>2541</v>
      </c>
      <c r="K2483" s="257" t="s">
        <v>15586</v>
      </c>
      <c r="L2483" s="256" t="s">
        <v>2542</v>
      </c>
    </row>
    <row r="2484" spans="1:12" x14ac:dyDescent="0.25">
      <c r="A2484" s="256" t="s">
        <v>2594</v>
      </c>
      <c r="B2484" s="256" t="s">
        <v>2595</v>
      </c>
      <c r="C2484" s="256" t="s">
        <v>2600</v>
      </c>
      <c r="D2484" s="256" t="s">
        <v>3217</v>
      </c>
      <c r="E2484" s="257" t="s">
        <v>2540</v>
      </c>
      <c r="F2484" s="256" t="s">
        <v>2540</v>
      </c>
      <c r="G2484" s="256">
        <v>95943</v>
      </c>
      <c r="H2484" s="256" t="s">
        <v>4085</v>
      </c>
      <c r="I2484" s="256" t="s">
        <v>159</v>
      </c>
      <c r="J2484" s="256" t="s">
        <v>2541</v>
      </c>
      <c r="K2484" s="257" t="s">
        <v>15587</v>
      </c>
      <c r="L2484" s="256" t="s">
        <v>2542</v>
      </c>
    </row>
    <row r="2485" spans="1:12" x14ac:dyDescent="0.25">
      <c r="A2485" s="256" t="s">
        <v>2594</v>
      </c>
      <c r="B2485" s="256" t="s">
        <v>2595</v>
      </c>
      <c r="C2485" s="256" t="s">
        <v>2600</v>
      </c>
      <c r="D2485" s="256" t="s">
        <v>3217</v>
      </c>
      <c r="E2485" s="257" t="s">
        <v>2540</v>
      </c>
      <c r="F2485" s="256" t="s">
        <v>2540</v>
      </c>
      <c r="G2485" s="256">
        <v>95944</v>
      </c>
      <c r="H2485" s="256" t="s">
        <v>4086</v>
      </c>
      <c r="I2485" s="256" t="s">
        <v>159</v>
      </c>
      <c r="J2485" s="256" t="s">
        <v>2541</v>
      </c>
      <c r="K2485" s="257" t="s">
        <v>13133</v>
      </c>
      <c r="L2485" s="256" t="s">
        <v>2542</v>
      </c>
    </row>
    <row r="2486" spans="1:12" x14ac:dyDescent="0.25">
      <c r="A2486" s="256" t="s">
        <v>2594</v>
      </c>
      <c r="B2486" s="256" t="s">
        <v>2595</v>
      </c>
      <c r="C2486" s="256" t="s">
        <v>2600</v>
      </c>
      <c r="D2486" s="256" t="s">
        <v>3217</v>
      </c>
      <c r="E2486" s="257" t="s">
        <v>2540</v>
      </c>
      <c r="F2486" s="256" t="s">
        <v>2540</v>
      </c>
      <c r="G2486" s="256">
        <v>95945</v>
      </c>
      <c r="H2486" s="256" t="s">
        <v>4087</v>
      </c>
      <c r="I2486" s="256" t="s">
        <v>159</v>
      </c>
      <c r="J2486" s="256" t="s">
        <v>2541</v>
      </c>
      <c r="K2486" s="257" t="s">
        <v>13768</v>
      </c>
      <c r="L2486" s="256" t="s">
        <v>2542</v>
      </c>
    </row>
    <row r="2487" spans="1:12" x14ac:dyDescent="0.25">
      <c r="A2487" s="256" t="s">
        <v>2594</v>
      </c>
      <c r="B2487" s="256" t="s">
        <v>2595</v>
      </c>
      <c r="C2487" s="256" t="s">
        <v>2600</v>
      </c>
      <c r="D2487" s="256" t="s">
        <v>3217</v>
      </c>
      <c r="E2487" s="257" t="s">
        <v>2540</v>
      </c>
      <c r="F2487" s="256" t="s">
        <v>2540</v>
      </c>
      <c r="G2487" s="256">
        <v>95946</v>
      </c>
      <c r="H2487" s="256" t="s">
        <v>4088</v>
      </c>
      <c r="I2487" s="256" t="s">
        <v>159</v>
      </c>
      <c r="J2487" s="256" t="s">
        <v>2541</v>
      </c>
      <c r="K2487" s="257" t="s">
        <v>5451</v>
      </c>
      <c r="L2487" s="256" t="s">
        <v>2542</v>
      </c>
    </row>
    <row r="2488" spans="1:12" x14ac:dyDescent="0.25">
      <c r="A2488" s="256" t="s">
        <v>2594</v>
      </c>
      <c r="B2488" s="256" t="s">
        <v>2595</v>
      </c>
      <c r="C2488" s="256" t="s">
        <v>2600</v>
      </c>
      <c r="D2488" s="256" t="s">
        <v>3217</v>
      </c>
      <c r="E2488" s="257" t="s">
        <v>2540</v>
      </c>
      <c r="F2488" s="256" t="s">
        <v>2540</v>
      </c>
      <c r="G2488" s="256">
        <v>95947</v>
      </c>
      <c r="H2488" s="256" t="s">
        <v>4089</v>
      </c>
      <c r="I2488" s="256" t="s">
        <v>159</v>
      </c>
      <c r="J2488" s="256" t="s">
        <v>2541</v>
      </c>
      <c r="K2488" s="257" t="s">
        <v>15588</v>
      </c>
      <c r="L2488" s="256" t="s">
        <v>2542</v>
      </c>
    </row>
    <row r="2489" spans="1:12" x14ac:dyDescent="0.25">
      <c r="A2489" s="256" t="s">
        <v>2594</v>
      </c>
      <c r="B2489" s="256" t="s">
        <v>2595</v>
      </c>
      <c r="C2489" s="256" t="s">
        <v>2600</v>
      </c>
      <c r="D2489" s="256" t="s">
        <v>3217</v>
      </c>
      <c r="E2489" s="257" t="s">
        <v>2540</v>
      </c>
      <c r="F2489" s="256" t="s">
        <v>2540</v>
      </c>
      <c r="G2489" s="256">
        <v>95948</v>
      </c>
      <c r="H2489" s="256" t="s">
        <v>4090</v>
      </c>
      <c r="I2489" s="256" t="s">
        <v>159</v>
      </c>
      <c r="J2489" s="256" t="s">
        <v>2541</v>
      </c>
      <c r="K2489" s="257" t="s">
        <v>13163</v>
      </c>
      <c r="L2489" s="256" t="s">
        <v>2542</v>
      </c>
    </row>
    <row r="2490" spans="1:12" x14ac:dyDescent="0.25">
      <c r="A2490" s="256" t="s">
        <v>2594</v>
      </c>
      <c r="B2490" s="256" t="s">
        <v>2595</v>
      </c>
      <c r="C2490" s="256" t="s">
        <v>2600</v>
      </c>
      <c r="D2490" s="256" t="s">
        <v>3217</v>
      </c>
      <c r="E2490" s="257" t="s">
        <v>2540</v>
      </c>
      <c r="F2490" s="256" t="s">
        <v>2540</v>
      </c>
      <c r="G2490" s="256">
        <v>96544</v>
      </c>
      <c r="H2490" s="256" t="s">
        <v>1331</v>
      </c>
      <c r="I2490" s="256" t="s">
        <v>159</v>
      </c>
      <c r="J2490" s="256" t="s">
        <v>2541</v>
      </c>
      <c r="K2490" s="257" t="s">
        <v>14042</v>
      </c>
      <c r="L2490" s="256" t="s">
        <v>2542</v>
      </c>
    </row>
    <row r="2491" spans="1:12" x14ac:dyDescent="0.25">
      <c r="A2491" s="256" t="s">
        <v>2594</v>
      </c>
      <c r="B2491" s="256" t="s">
        <v>2595</v>
      </c>
      <c r="C2491" s="256" t="s">
        <v>2600</v>
      </c>
      <c r="D2491" s="256" t="s">
        <v>3217</v>
      </c>
      <c r="E2491" s="257" t="s">
        <v>2540</v>
      </c>
      <c r="F2491" s="256" t="s">
        <v>2540</v>
      </c>
      <c r="G2491" s="256">
        <v>96545</v>
      </c>
      <c r="H2491" s="256" t="s">
        <v>1332</v>
      </c>
      <c r="I2491" s="256" t="s">
        <v>159</v>
      </c>
      <c r="J2491" s="256" t="s">
        <v>2541</v>
      </c>
      <c r="K2491" s="257" t="s">
        <v>13326</v>
      </c>
      <c r="L2491" s="256" t="s">
        <v>2542</v>
      </c>
    </row>
    <row r="2492" spans="1:12" x14ac:dyDescent="0.25">
      <c r="A2492" s="256" t="s">
        <v>2594</v>
      </c>
      <c r="B2492" s="256" t="s">
        <v>2595</v>
      </c>
      <c r="C2492" s="256" t="s">
        <v>2600</v>
      </c>
      <c r="D2492" s="256" t="s">
        <v>3217</v>
      </c>
      <c r="E2492" s="257" t="s">
        <v>2540</v>
      </c>
      <c r="F2492" s="256" t="s">
        <v>2540</v>
      </c>
      <c r="G2492" s="256">
        <v>96546</v>
      </c>
      <c r="H2492" s="256" t="s">
        <v>1333</v>
      </c>
      <c r="I2492" s="256" t="s">
        <v>159</v>
      </c>
      <c r="J2492" s="256" t="s">
        <v>2541</v>
      </c>
      <c r="K2492" s="257" t="s">
        <v>5459</v>
      </c>
      <c r="L2492" s="256" t="s">
        <v>2542</v>
      </c>
    </row>
    <row r="2493" spans="1:12" x14ac:dyDescent="0.25">
      <c r="A2493" s="256" t="s">
        <v>2594</v>
      </c>
      <c r="B2493" s="256" t="s">
        <v>2595</v>
      </c>
      <c r="C2493" s="256" t="s">
        <v>2600</v>
      </c>
      <c r="D2493" s="256" t="s">
        <v>3217</v>
      </c>
      <c r="E2493" s="257" t="s">
        <v>2540</v>
      </c>
      <c r="F2493" s="256" t="s">
        <v>2540</v>
      </c>
      <c r="G2493" s="256">
        <v>96547</v>
      </c>
      <c r="H2493" s="256" t="s">
        <v>1334</v>
      </c>
      <c r="I2493" s="256" t="s">
        <v>159</v>
      </c>
      <c r="J2493" s="256" t="s">
        <v>2541</v>
      </c>
      <c r="K2493" s="257" t="s">
        <v>5016</v>
      </c>
      <c r="L2493" s="256" t="s">
        <v>2542</v>
      </c>
    </row>
    <row r="2494" spans="1:12" x14ac:dyDescent="0.25">
      <c r="A2494" s="256" t="s">
        <v>2594</v>
      </c>
      <c r="B2494" s="256" t="s">
        <v>2595</v>
      </c>
      <c r="C2494" s="256" t="s">
        <v>2600</v>
      </c>
      <c r="D2494" s="256" t="s">
        <v>3217</v>
      </c>
      <c r="E2494" s="257" t="s">
        <v>2540</v>
      </c>
      <c r="F2494" s="256" t="s">
        <v>2540</v>
      </c>
      <c r="G2494" s="256">
        <v>96548</v>
      </c>
      <c r="H2494" s="256" t="s">
        <v>1335</v>
      </c>
      <c r="I2494" s="256" t="s">
        <v>159</v>
      </c>
      <c r="J2494" s="256" t="s">
        <v>2541</v>
      </c>
      <c r="K2494" s="257" t="s">
        <v>15589</v>
      </c>
      <c r="L2494" s="256" t="s">
        <v>2542</v>
      </c>
    </row>
    <row r="2495" spans="1:12" x14ac:dyDescent="0.25">
      <c r="A2495" s="256" t="s">
        <v>2594</v>
      </c>
      <c r="B2495" s="256" t="s">
        <v>2595</v>
      </c>
      <c r="C2495" s="256" t="s">
        <v>2600</v>
      </c>
      <c r="D2495" s="256" t="s">
        <v>3217</v>
      </c>
      <c r="E2495" s="257" t="s">
        <v>2540</v>
      </c>
      <c r="F2495" s="256" t="s">
        <v>2540</v>
      </c>
      <c r="G2495" s="256">
        <v>96549</v>
      </c>
      <c r="H2495" s="256" t="s">
        <v>1336</v>
      </c>
      <c r="I2495" s="256" t="s">
        <v>159</v>
      </c>
      <c r="J2495" s="256" t="s">
        <v>2541</v>
      </c>
      <c r="K2495" s="257" t="s">
        <v>13349</v>
      </c>
      <c r="L2495" s="256" t="s">
        <v>2542</v>
      </c>
    </row>
    <row r="2496" spans="1:12" x14ac:dyDescent="0.25">
      <c r="A2496" s="256" t="s">
        <v>2594</v>
      </c>
      <c r="B2496" s="256" t="s">
        <v>2595</v>
      </c>
      <c r="C2496" s="256" t="s">
        <v>2600</v>
      </c>
      <c r="D2496" s="256" t="s">
        <v>3217</v>
      </c>
      <c r="E2496" s="257" t="s">
        <v>2540</v>
      </c>
      <c r="F2496" s="256" t="s">
        <v>2540</v>
      </c>
      <c r="G2496" s="256">
        <v>96550</v>
      </c>
      <c r="H2496" s="256" t="s">
        <v>1337</v>
      </c>
      <c r="I2496" s="256" t="s">
        <v>159</v>
      </c>
      <c r="J2496" s="256" t="s">
        <v>2541</v>
      </c>
      <c r="K2496" s="257" t="s">
        <v>13849</v>
      </c>
      <c r="L2496" s="256" t="s">
        <v>2542</v>
      </c>
    </row>
    <row r="2497" spans="1:12" x14ac:dyDescent="0.25">
      <c r="A2497" s="256" t="s">
        <v>2594</v>
      </c>
      <c r="B2497" s="256" t="s">
        <v>2595</v>
      </c>
      <c r="C2497" s="256" t="s">
        <v>2600</v>
      </c>
      <c r="D2497" s="256" t="s">
        <v>3217</v>
      </c>
      <c r="E2497" s="257" t="s">
        <v>2540</v>
      </c>
      <c r="F2497" s="256" t="s">
        <v>2540</v>
      </c>
      <c r="G2497" s="256">
        <v>100064</v>
      </c>
      <c r="H2497" s="256" t="s">
        <v>5944</v>
      </c>
      <c r="I2497" s="256" t="s">
        <v>159</v>
      </c>
      <c r="J2497" s="256" t="s">
        <v>2541</v>
      </c>
      <c r="K2497" s="257" t="s">
        <v>13652</v>
      </c>
      <c r="L2497" s="256" t="s">
        <v>2542</v>
      </c>
    </row>
    <row r="2498" spans="1:12" x14ac:dyDescent="0.25">
      <c r="A2498" s="256" t="s">
        <v>2594</v>
      </c>
      <c r="B2498" s="256" t="s">
        <v>2595</v>
      </c>
      <c r="C2498" s="256" t="s">
        <v>2600</v>
      </c>
      <c r="D2498" s="256" t="s">
        <v>3217</v>
      </c>
      <c r="E2498" s="257" t="s">
        <v>2540</v>
      </c>
      <c r="F2498" s="256" t="s">
        <v>2540</v>
      </c>
      <c r="G2498" s="256">
        <v>100066</v>
      </c>
      <c r="H2498" s="256" t="s">
        <v>1338</v>
      </c>
      <c r="I2498" s="256" t="s">
        <v>159</v>
      </c>
      <c r="J2498" s="256" t="s">
        <v>2541</v>
      </c>
      <c r="K2498" s="257" t="s">
        <v>15590</v>
      </c>
      <c r="L2498" s="256" t="s">
        <v>2542</v>
      </c>
    </row>
    <row r="2499" spans="1:12" x14ac:dyDescent="0.25">
      <c r="A2499" s="256" t="s">
        <v>2594</v>
      </c>
      <c r="B2499" s="256" t="s">
        <v>2595</v>
      </c>
      <c r="C2499" s="256" t="s">
        <v>2600</v>
      </c>
      <c r="D2499" s="256" t="s">
        <v>3217</v>
      </c>
      <c r="E2499" s="257" t="s">
        <v>2540</v>
      </c>
      <c r="F2499" s="256" t="s">
        <v>2540</v>
      </c>
      <c r="G2499" s="256">
        <v>100067</v>
      </c>
      <c r="H2499" s="256" t="s">
        <v>1339</v>
      </c>
      <c r="I2499" s="256" t="s">
        <v>159</v>
      </c>
      <c r="J2499" s="256" t="s">
        <v>2545</v>
      </c>
      <c r="K2499" s="257" t="s">
        <v>15591</v>
      </c>
      <c r="L2499" s="256" t="s">
        <v>2542</v>
      </c>
    </row>
    <row r="2500" spans="1:12" x14ac:dyDescent="0.25">
      <c r="A2500" s="256" t="s">
        <v>2594</v>
      </c>
      <c r="B2500" s="256" t="s">
        <v>2595</v>
      </c>
      <c r="C2500" s="256" t="s">
        <v>2600</v>
      </c>
      <c r="D2500" s="256" t="s">
        <v>3217</v>
      </c>
      <c r="E2500" s="257" t="s">
        <v>2540</v>
      </c>
      <c r="F2500" s="256" t="s">
        <v>2540</v>
      </c>
      <c r="G2500" s="256">
        <v>100068</v>
      </c>
      <c r="H2500" s="256" t="s">
        <v>1340</v>
      </c>
      <c r="I2500" s="256" t="s">
        <v>159</v>
      </c>
      <c r="J2500" s="256" t="s">
        <v>2545</v>
      </c>
      <c r="K2500" s="257" t="s">
        <v>4802</v>
      </c>
      <c r="L2500" s="256" t="s">
        <v>2542</v>
      </c>
    </row>
    <row r="2501" spans="1:12" x14ac:dyDescent="0.25">
      <c r="A2501" s="256" t="s">
        <v>2594</v>
      </c>
      <c r="B2501" s="256" t="s">
        <v>2595</v>
      </c>
      <c r="C2501" s="256" t="s">
        <v>2600</v>
      </c>
      <c r="D2501" s="256" t="s">
        <v>3217</v>
      </c>
      <c r="E2501" s="257" t="s">
        <v>2540</v>
      </c>
      <c r="F2501" s="256" t="s">
        <v>2540</v>
      </c>
      <c r="G2501" s="256">
        <v>102920</v>
      </c>
      <c r="H2501" s="256" t="s">
        <v>5946</v>
      </c>
      <c r="I2501" s="256" t="s">
        <v>159</v>
      </c>
      <c r="J2501" s="256" t="s">
        <v>2545</v>
      </c>
      <c r="K2501" s="257" t="s">
        <v>4945</v>
      </c>
      <c r="L2501" s="256" t="s">
        <v>2542</v>
      </c>
    </row>
    <row r="2502" spans="1:12" x14ac:dyDescent="0.25">
      <c r="A2502" s="256" t="s">
        <v>2594</v>
      </c>
      <c r="B2502" s="256" t="s">
        <v>2595</v>
      </c>
      <c r="C2502" s="256" t="s">
        <v>2600</v>
      </c>
      <c r="D2502" s="256" t="s">
        <v>3217</v>
      </c>
      <c r="E2502" s="257" t="s">
        <v>2540</v>
      </c>
      <c r="F2502" s="256" t="s">
        <v>2540</v>
      </c>
      <c r="G2502" s="256">
        <v>102921</v>
      </c>
      <c r="H2502" s="256" t="s">
        <v>5947</v>
      </c>
      <c r="I2502" s="256" t="s">
        <v>159</v>
      </c>
      <c r="J2502" s="256" t="s">
        <v>2545</v>
      </c>
      <c r="K2502" s="257" t="s">
        <v>13701</v>
      </c>
      <c r="L2502" s="256" t="s">
        <v>2542</v>
      </c>
    </row>
    <row r="2503" spans="1:12" x14ac:dyDescent="0.25">
      <c r="A2503" s="256" t="s">
        <v>2594</v>
      </c>
      <c r="B2503" s="256" t="s">
        <v>2595</v>
      </c>
      <c r="C2503" s="256" t="s">
        <v>2600</v>
      </c>
      <c r="D2503" s="256" t="s">
        <v>3217</v>
      </c>
      <c r="E2503" s="257" t="s">
        <v>2540</v>
      </c>
      <c r="F2503" s="256" t="s">
        <v>2540</v>
      </c>
      <c r="G2503" s="256">
        <v>102922</v>
      </c>
      <c r="H2503" s="256" t="s">
        <v>5948</v>
      </c>
      <c r="I2503" s="256" t="s">
        <v>159</v>
      </c>
      <c r="J2503" s="256" t="s">
        <v>2545</v>
      </c>
      <c r="K2503" s="257" t="s">
        <v>13921</v>
      </c>
      <c r="L2503" s="256" t="s">
        <v>2542</v>
      </c>
    </row>
    <row r="2504" spans="1:12" x14ac:dyDescent="0.25">
      <c r="A2504" s="256" t="s">
        <v>2594</v>
      </c>
      <c r="B2504" s="256" t="s">
        <v>2595</v>
      </c>
      <c r="C2504" s="256" t="s">
        <v>2600</v>
      </c>
      <c r="D2504" s="256" t="s">
        <v>3217</v>
      </c>
      <c r="E2504" s="257" t="s">
        <v>2540</v>
      </c>
      <c r="F2504" s="256" t="s">
        <v>2540</v>
      </c>
      <c r="G2504" s="256">
        <v>102923</v>
      </c>
      <c r="H2504" s="256" t="s">
        <v>5949</v>
      </c>
      <c r="I2504" s="256" t="s">
        <v>159</v>
      </c>
      <c r="J2504" s="256" t="s">
        <v>2545</v>
      </c>
      <c r="K2504" s="257" t="s">
        <v>5012</v>
      </c>
      <c r="L2504" s="256" t="s">
        <v>2542</v>
      </c>
    </row>
    <row r="2505" spans="1:12" x14ac:dyDescent="0.25">
      <c r="A2505" s="256" t="s">
        <v>2594</v>
      </c>
      <c r="B2505" s="256" t="s">
        <v>2595</v>
      </c>
      <c r="C2505" s="256" t="s">
        <v>2600</v>
      </c>
      <c r="D2505" s="256" t="s">
        <v>3217</v>
      </c>
      <c r="E2505" s="257" t="s">
        <v>2540</v>
      </c>
      <c r="F2505" s="256" t="s">
        <v>2540</v>
      </c>
      <c r="G2505" s="256">
        <v>103088</v>
      </c>
      <c r="H2505" s="256" t="s">
        <v>5950</v>
      </c>
      <c r="I2505" s="256" t="s">
        <v>159</v>
      </c>
      <c r="J2505" s="256" t="s">
        <v>2545</v>
      </c>
      <c r="K2505" s="257" t="s">
        <v>5002</v>
      </c>
      <c r="L2505" s="256" t="s">
        <v>2542</v>
      </c>
    </row>
    <row r="2506" spans="1:12" x14ac:dyDescent="0.25">
      <c r="A2506" s="256" t="s">
        <v>2594</v>
      </c>
      <c r="B2506" s="256" t="s">
        <v>2595</v>
      </c>
      <c r="C2506" s="256" t="s">
        <v>2600</v>
      </c>
      <c r="D2506" s="256" t="s">
        <v>3217</v>
      </c>
      <c r="E2506" s="257" t="s">
        <v>2540</v>
      </c>
      <c r="F2506" s="256" t="s">
        <v>2540</v>
      </c>
      <c r="G2506" s="256">
        <v>104104</v>
      </c>
      <c r="H2506" s="256" t="s">
        <v>5951</v>
      </c>
      <c r="I2506" s="256" t="s">
        <v>159</v>
      </c>
      <c r="J2506" s="256" t="s">
        <v>2545</v>
      </c>
      <c r="K2506" s="257" t="s">
        <v>15592</v>
      </c>
      <c r="L2506" s="256" t="s">
        <v>2542</v>
      </c>
    </row>
    <row r="2507" spans="1:12" x14ac:dyDescent="0.25">
      <c r="A2507" s="256" t="s">
        <v>2594</v>
      </c>
      <c r="B2507" s="256" t="s">
        <v>2595</v>
      </c>
      <c r="C2507" s="256" t="s">
        <v>2600</v>
      </c>
      <c r="D2507" s="256" t="s">
        <v>3217</v>
      </c>
      <c r="E2507" s="257" t="s">
        <v>2540</v>
      </c>
      <c r="F2507" s="256" t="s">
        <v>2540</v>
      </c>
      <c r="G2507" s="256">
        <v>104105</v>
      </c>
      <c r="H2507" s="256" t="s">
        <v>5952</v>
      </c>
      <c r="I2507" s="256" t="s">
        <v>159</v>
      </c>
      <c r="J2507" s="256" t="s">
        <v>2545</v>
      </c>
      <c r="K2507" s="257" t="s">
        <v>5218</v>
      </c>
      <c r="L2507" s="256" t="s">
        <v>2542</v>
      </c>
    </row>
    <row r="2508" spans="1:12" x14ac:dyDescent="0.25">
      <c r="A2508" s="256" t="s">
        <v>2594</v>
      </c>
      <c r="B2508" s="256" t="s">
        <v>2595</v>
      </c>
      <c r="C2508" s="256" t="s">
        <v>2600</v>
      </c>
      <c r="D2508" s="256" t="s">
        <v>3217</v>
      </c>
      <c r="E2508" s="257" t="s">
        <v>2540</v>
      </c>
      <c r="F2508" s="256" t="s">
        <v>2540</v>
      </c>
      <c r="G2508" s="256">
        <v>104106</v>
      </c>
      <c r="H2508" s="256" t="s">
        <v>5953</v>
      </c>
      <c r="I2508" s="256" t="s">
        <v>159</v>
      </c>
      <c r="J2508" s="256" t="s">
        <v>2541</v>
      </c>
      <c r="K2508" s="257" t="s">
        <v>15593</v>
      </c>
      <c r="L2508" s="256" t="s">
        <v>2542</v>
      </c>
    </row>
    <row r="2509" spans="1:12" x14ac:dyDescent="0.25">
      <c r="A2509" s="256" t="s">
        <v>2594</v>
      </c>
      <c r="B2509" s="256" t="s">
        <v>2595</v>
      </c>
      <c r="C2509" s="256" t="s">
        <v>2600</v>
      </c>
      <c r="D2509" s="256" t="s">
        <v>3217</v>
      </c>
      <c r="E2509" s="257" t="s">
        <v>2540</v>
      </c>
      <c r="F2509" s="256" t="s">
        <v>2540</v>
      </c>
      <c r="G2509" s="256">
        <v>104107</v>
      </c>
      <c r="H2509" s="256" t="s">
        <v>5954</v>
      </c>
      <c r="I2509" s="256" t="s">
        <v>159</v>
      </c>
      <c r="J2509" s="256" t="s">
        <v>2541</v>
      </c>
      <c r="K2509" s="257" t="s">
        <v>5108</v>
      </c>
      <c r="L2509" s="256" t="s">
        <v>2542</v>
      </c>
    </row>
    <row r="2510" spans="1:12" x14ac:dyDescent="0.25">
      <c r="A2510" s="256" t="s">
        <v>2594</v>
      </c>
      <c r="B2510" s="256" t="s">
        <v>2595</v>
      </c>
      <c r="C2510" s="256" t="s">
        <v>2600</v>
      </c>
      <c r="D2510" s="256" t="s">
        <v>3217</v>
      </c>
      <c r="E2510" s="257" t="s">
        <v>2540</v>
      </c>
      <c r="F2510" s="256" t="s">
        <v>2540</v>
      </c>
      <c r="G2510" s="256">
        <v>104108</v>
      </c>
      <c r="H2510" s="256" t="s">
        <v>5955</v>
      </c>
      <c r="I2510" s="256" t="s">
        <v>159</v>
      </c>
      <c r="J2510" s="256" t="s">
        <v>2541</v>
      </c>
      <c r="K2510" s="257" t="s">
        <v>6115</v>
      </c>
      <c r="L2510" s="256" t="s">
        <v>2542</v>
      </c>
    </row>
    <row r="2511" spans="1:12" x14ac:dyDescent="0.25">
      <c r="A2511" s="256" t="s">
        <v>2594</v>
      </c>
      <c r="B2511" s="256" t="s">
        <v>2595</v>
      </c>
      <c r="C2511" s="256" t="s">
        <v>2600</v>
      </c>
      <c r="D2511" s="256" t="s">
        <v>3217</v>
      </c>
      <c r="E2511" s="257" t="s">
        <v>2540</v>
      </c>
      <c r="F2511" s="256" t="s">
        <v>2540</v>
      </c>
      <c r="G2511" s="256">
        <v>104109</v>
      </c>
      <c r="H2511" s="256" t="s">
        <v>5957</v>
      </c>
      <c r="I2511" s="256" t="s">
        <v>159</v>
      </c>
      <c r="J2511" s="256" t="s">
        <v>2541</v>
      </c>
      <c r="K2511" s="257" t="s">
        <v>5019</v>
      </c>
      <c r="L2511" s="256" t="s">
        <v>2542</v>
      </c>
    </row>
    <row r="2512" spans="1:12" x14ac:dyDescent="0.25">
      <c r="A2512" s="256" t="s">
        <v>2594</v>
      </c>
      <c r="B2512" s="256" t="s">
        <v>2595</v>
      </c>
      <c r="C2512" s="256" t="s">
        <v>2600</v>
      </c>
      <c r="D2512" s="256" t="s">
        <v>3217</v>
      </c>
      <c r="E2512" s="257" t="s">
        <v>2540</v>
      </c>
      <c r="F2512" s="256" t="s">
        <v>2540</v>
      </c>
      <c r="G2512" s="256">
        <v>104110</v>
      </c>
      <c r="H2512" s="256" t="s">
        <v>5958</v>
      </c>
      <c r="I2512" s="256" t="s">
        <v>159</v>
      </c>
      <c r="J2512" s="256" t="s">
        <v>2541</v>
      </c>
      <c r="K2512" s="257" t="s">
        <v>8223</v>
      </c>
      <c r="L2512" s="256" t="s">
        <v>2542</v>
      </c>
    </row>
    <row r="2513" spans="1:12" x14ac:dyDescent="0.25">
      <c r="A2513" s="256" t="s">
        <v>2594</v>
      </c>
      <c r="B2513" s="256" t="s">
        <v>2595</v>
      </c>
      <c r="C2513" s="256" t="s">
        <v>2600</v>
      </c>
      <c r="D2513" s="256" t="s">
        <v>3217</v>
      </c>
      <c r="E2513" s="257" t="s">
        <v>2540</v>
      </c>
      <c r="F2513" s="256" t="s">
        <v>2540</v>
      </c>
      <c r="G2513" s="256">
        <v>104111</v>
      </c>
      <c r="H2513" s="256" t="s">
        <v>5960</v>
      </c>
      <c r="I2513" s="256" t="s">
        <v>159</v>
      </c>
      <c r="J2513" s="256" t="s">
        <v>2541</v>
      </c>
      <c r="K2513" s="257" t="s">
        <v>5489</v>
      </c>
      <c r="L2513" s="256" t="s">
        <v>2542</v>
      </c>
    </row>
    <row r="2514" spans="1:12" x14ac:dyDescent="0.25">
      <c r="A2514" s="256" t="s">
        <v>2594</v>
      </c>
      <c r="B2514" s="256" t="s">
        <v>2595</v>
      </c>
      <c r="C2514" s="256" t="s">
        <v>2601</v>
      </c>
      <c r="D2514" s="256" t="s">
        <v>3218</v>
      </c>
      <c r="E2514" s="257" t="s">
        <v>2540</v>
      </c>
      <c r="F2514" s="256" t="s">
        <v>2540</v>
      </c>
      <c r="G2514" s="256">
        <v>89993</v>
      </c>
      <c r="H2514" s="256" t="s">
        <v>5961</v>
      </c>
      <c r="I2514" s="256" t="s">
        <v>16</v>
      </c>
      <c r="J2514" s="256" t="s">
        <v>2545</v>
      </c>
      <c r="K2514" s="257" t="s">
        <v>15594</v>
      </c>
      <c r="L2514" s="256" t="s">
        <v>2542</v>
      </c>
    </row>
    <row r="2515" spans="1:12" x14ac:dyDescent="0.25">
      <c r="A2515" s="256" t="s">
        <v>2594</v>
      </c>
      <c r="B2515" s="256" t="s">
        <v>2595</v>
      </c>
      <c r="C2515" s="256" t="s">
        <v>2601</v>
      </c>
      <c r="D2515" s="256" t="s">
        <v>3218</v>
      </c>
      <c r="E2515" s="257" t="s">
        <v>2540</v>
      </c>
      <c r="F2515" s="256" t="s">
        <v>2540</v>
      </c>
      <c r="G2515" s="256">
        <v>89994</v>
      </c>
      <c r="H2515" s="256" t="s">
        <v>5962</v>
      </c>
      <c r="I2515" s="256" t="s">
        <v>16</v>
      </c>
      <c r="J2515" s="256" t="s">
        <v>2545</v>
      </c>
      <c r="K2515" s="257" t="s">
        <v>15595</v>
      </c>
      <c r="L2515" s="256" t="s">
        <v>2542</v>
      </c>
    </row>
    <row r="2516" spans="1:12" x14ac:dyDescent="0.25">
      <c r="A2516" s="256" t="s">
        <v>2594</v>
      </c>
      <c r="B2516" s="256" t="s">
        <v>2595</v>
      </c>
      <c r="C2516" s="256" t="s">
        <v>2601</v>
      </c>
      <c r="D2516" s="256" t="s">
        <v>3218</v>
      </c>
      <c r="E2516" s="257" t="s">
        <v>2540</v>
      </c>
      <c r="F2516" s="256" t="s">
        <v>2540</v>
      </c>
      <c r="G2516" s="256">
        <v>89995</v>
      </c>
      <c r="H2516" s="256" t="s">
        <v>5963</v>
      </c>
      <c r="I2516" s="256" t="s">
        <v>16</v>
      </c>
      <c r="J2516" s="256" t="s">
        <v>2545</v>
      </c>
      <c r="K2516" s="257" t="s">
        <v>15596</v>
      </c>
      <c r="L2516" s="256" t="s">
        <v>2542</v>
      </c>
    </row>
    <row r="2517" spans="1:12" x14ac:dyDescent="0.25">
      <c r="A2517" s="256" t="s">
        <v>2594</v>
      </c>
      <c r="B2517" s="256" t="s">
        <v>2595</v>
      </c>
      <c r="C2517" s="256" t="s">
        <v>2601</v>
      </c>
      <c r="D2517" s="256" t="s">
        <v>3218</v>
      </c>
      <c r="E2517" s="257" t="s">
        <v>2540</v>
      </c>
      <c r="F2517" s="256" t="s">
        <v>2540</v>
      </c>
      <c r="G2517" s="256">
        <v>90278</v>
      </c>
      <c r="H2517" s="256" t="s">
        <v>5964</v>
      </c>
      <c r="I2517" s="256" t="s">
        <v>16</v>
      </c>
      <c r="J2517" s="256" t="s">
        <v>2545</v>
      </c>
      <c r="K2517" s="257" t="s">
        <v>15597</v>
      </c>
      <c r="L2517" s="256" t="s">
        <v>2542</v>
      </c>
    </row>
    <row r="2518" spans="1:12" x14ac:dyDescent="0.25">
      <c r="A2518" s="256" t="s">
        <v>2594</v>
      </c>
      <c r="B2518" s="256" t="s">
        <v>2595</v>
      </c>
      <c r="C2518" s="256" t="s">
        <v>2601</v>
      </c>
      <c r="D2518" s="256" t="s">
        <v>3218</v>
      </c>
      <c r="E2518" s="257" t="s">
        <v>2540</v>
      </c>
      <c r="F2518" s="256" t="s">
        <v>2540</v>
      </c>
      <c r="G2518" s="256">
        <v>90279</v>
      </c>
      <c r="H2518" s="256" t="s">
        <v>5965</v>
      </c>
      <c r="I2518" s="256" t="s">
        <v>16</v>
      </c>
      <c r="J2518" s="256" t="s">
        <v>2545</v>
      </c>
      <c r="K2518" s="257" t="s">
        <v>15598</v>
      </c>
      <c r="L2518" s="256" t="s">
        <v>2542</v>
      </c>
    </row>
    <row r="2519" spans="1:12" x14ac:dyDescent="0.25">
      <c r="A2519" s="256" t="s">
        <v>2594</v>
      </c>
      <c r="B2519" s="256" t="s">
        <v>2595</v>
      </c>
      <c r="C2519" s="256" t="s">
        <v>2601</v>
      </c>
      <c r="D2519" s="256" t="s">
        <v>3218</v>
      </c>
      <c r="E2519" s="257" t="s">
        <v>2540</v>
      </c>
      <c r="F2519" s="256" t="s">
        <v>2540</v>
      </c>
      <c r="G2519" s="256">
        <v>90280</v>
      </c>
      <c r="H2519" s="256" t="s">
        <v>5966</v>
      </c>
      <c r="I2519" s="256" t="s">
        <v>16</v>
      </c>
      <c r="J2519" s="256" t="s">
        <v>2545</v>
      </c>
      <c r="K2519" s="257" t="s">
        <v>15599</v>
      </c>
      <c r="L2519" s="256" t="s">
        <v>2542</v>
      </c>
    </row>
    <row r="2520" spans="1:12" x14ac:dyDescent="0.25">
      <c r="A2520" s="256" t="s">
        <v>2594</v>
      </c>
      <c r="B2520" s="256" t="s">
        <v>2595</v>
      </c>
      <c r="C2520" s="256" t="s">
        <v>2601</v>
      </c>
      <c r="D2520" s="256" t="s">
        <v>3218</v>
      </c>
      <c r="E2520" s="257" t="s">
        <v>2540</v>
      </c>
      <c r="F2520" s="256" t="s">
        <v>2540</v>
      </c>
      <c r="G2520" s="256">
        <v>90281</v>
      </c>
      <c r="H2520" s="256" t="s">
        <v>5967</v>
      </c>
      <c r="I2520" s="256" t="s">
        <v>16</v>
      </c>
      <c r="J2520" s="256" t="s">
        <v>2545</v>
      </c>
      <c r="K2520" s="257" t="s">
        <v>15600</v>
      </c>
      <c r="L2520" s="256" t="s">
        <v>2542</v>
      </c>
    </row>
    <row r="2521" spans="1:12" x14ac:dyDescent="0.25">
      <c r="A2521" s="256" t="s">
        <v>2594</v>
      </c>
      <c r="B2521" s="256" t="s">
        <v>2595</v>
      </c>
      <c r="C2521" s="256" t="s">
        <v>2601</v>
      </c>
      <c r="D2521" s="256" t="s">
        <v>3218</v>
      </c>
      <c r="E2521" s="257" t="s">
        <v>2540</v>
      </c>
      <c r="F2521" s="256" t="s">
        <v>2540</v>
      </c>
      <c r="G2521" s="256">
        <v>90282</v>
      </c>
      <c r="H2521" s="256" t="s">
        <v>5968</v>
      </c>
      <c r="I2521" s="256" t="s">
        <v>16</v>
      </c>
      <c r="J2521" s="256" t="s">
        <v>2545</v>
      </c>
      <c r="K2521" s="257" t="s">
        <v>15601</v>
      </c>
      <c r="L2521" s="256" t="s">
        <v>2542</v>
      </c>
    </row>
    <row r="2522" spans="1:12" x14ac:dyDescent="0.25">
      <c r="A2522" s="256" t="s">
        <v>2594</v>
      </c>
      <c r="B2522" s="256" t="s">
        <v>2595</v>
      </c>
      <c r="C2522" s="256" t="s">
        <v>2601</v>
      </c>
      <c r="D2522" s="256" t="s">
        <v>3218</v>
      </c>
      <c r="E2522" s="257" t="s">
        <v>2540</v>
      </c>
      <c r="F2522" s="256" t="s">
        <v>2540</v>
      </c>
      <c r="G2522" s="256">
        <v>90283</v>
      </c>
      <c r="H2522" s="256" t="s">
        <v>5969</v>
      </c>
      <c r="I2522" s="256" t="s">
        <v>16</v>
      </c>
      <c r="J2522" s="256" t="s">
        <v>2545</v>
      </c>
      <c r="K2522" s="257" t="s">
        <v>15602</v>
      </c>
      <c r="L2522" s="256" t="s">
        <v>2542</v>
      </c>
    </row>
    <row r="2523" spans="1:12" x14ac:dyDescent="0.25">
      <c r="A2523" s="256" t="s">
        <v>2594</v>
      </c>
      <c r="B2523" s="256" t="s">
        <v>2595</v>
      </c>
      <c r="C2523" s="256" t="s">
        <v>2601</v>
      </c>
      <c r="D2523" s="256" t="s">
        <v>3218</v>
      </c>
      <c r="E2523" s="257" t="s">
        <v>2540</v>
      </c>
      <c r="F2523" s="256" t="s">
        <v>2540</v>
      </c>
      <c r="G2523" s="256">
        <v>90284</v>
      </c>
      <c r="H2523" s="256" t="s">
        <v>5970</v>
      </c>
      <c r="I2523" s="256" t="s">
        <v>16</v>
      </c>
      <c r="J2523" s="256" t="s">
        <v>2545</v>
      </c>
      <c r="K2523" s="257" t="s">
        <v>15603</v>
      </c>
      <c r="L2523" s="256" t="s">
        <v>2542</v>
      </c>
    </row>
    <row r="2524" spans="1:12" x14ac:dyDescent="0.25">
      <c r="A2524" s="256" t="s">
        <v>2594</v>
      </c>
      <c r="B2524" s="256" t="s">
        <v>2595</v>
      </c>
      <c r="C2524" s="256" t="s">
        <v>2601</v>
      </c>
      <c r="D2524" s="256" t="s">
        <v>3218</v>
      </c>
      <c r="E2524" s="257" t="s">
        <v>2540</v>
      </c>
      <c r="F2524" s="256" t="s">
        <v>2540</v>
      </c>
      <c r="G2524" s="256">
        <v>90285</v>
      </c>
      <c r="H2524" s="256" t="s">
        <v>5971</v>
      </c>
      <c r="I2524" s="256" t="s">
        <v>16</v>
      </c>
      <c r="J2524" s="256" t="s">
        <v>2545</v>
      </c>
      <c r="K2524" s="257" t="s">
        <v>13338</v>
      </c>
      <c r="L2524" s="256" t="s">
        <v>2542</v>
      </c>
    </row>
    <row r="2525" spans="1:12" x14ac:dyDescent="0.25">
      <c r="A2525" s="256" t="s">
        <v>2594</v>
      </c>
      <c r="B2525" s="256" t="s">
        <v>2595</v>
      </c>
      <c r="C2525" s="256" t="s">
        <v>2601</v>
      </c>
      <c r="D2525" s="256" t="s">
        <v>3218</v>
      </c>
      <c r="E2525" s="257" t="s">
        <v>2540</v>
      </c>
      <c r="F2525" s="256" t="s">
        <v>2540</v>
      </c>
      <c r="G2525" s="256">
        <v>94962</v>
      </c>
      <c r="H2525" s="256" t="s">
        <v>5972</v>
      </c>
      <c r="I2525" s="256" t="s">
        <v>16</v>
      </c>
      <c r="J2525" s="256" t="s">
        <v>2545</v>
      </c>
      <c r="K2525" s="257" t="s">
        <v>15604</v>
      </c>
      <c r="L2525" s="256" t="s">
        <v>2542</v>
      </c>
    </row>
    <row r="2526" spans="1:12" x14ac:dyDescent="0.25">
      <c r="A2526" s="256" t="s">
        <v>2594</v>
      </c>
      <c r="B2526" s="256" t="s">
        <v>2595</v>
      </c>
      <c r="C2526" s="256" t="s">
        <v>2601</v>
      </c>
      <c r="D2526" s="256" t="s">
        <v>3218</v>
      </c>
      <c r="E2526" s="257" t="s">
        <v>2540</v>
      </c>
      <c r="F2526" s="256" t="s">
        <v>2540</v>
      </c>
      <c r="G2526" s="256">
        <v>94963</v>
      </c>
      <c r="H2526" s="256" t="s">
        <v>5973</v>
      </c>
      <c r="I2526" s="256" t="s">
        <v>16</v>
      </c>
      <c r="J2526" s="256" t="s">
        <v>2545</v>
      </c>
      <c r="K2526" s="257" t="s">
        <v>15605</v>
      </c>
      <c r="L2526" s="256" t="s">
        <v>2542</v>
      </c>
    </row>
    <row r="2527" spans="1:12" x14ac:dyDescent="0.25">
      <c r="A2527" s="256" t="s">
        <v>2594</v>
      </c>
      <c r="B2527" s="256" t="s">
        <v>2595</v>
      </c>
      <c r="C2527" s="256" t="s">
        <v>2601</v>
      </c>
      <c r="D2527" s="256" t="s">
        <v>3218</v>
      </c>
      <c r="E2527" s="257" t="s">
        <v>2540</v>
      </c>
      <c r="F2527" s="256" t="s">
        <v>2540</v>
      </c>
      <c r="G2527" s="256">
        <v>94964</v>
      </c>
      <c r="H2527" s="256" t="s">
        <v>5974</v>
      </c>
      <c r="I2527" s="256" t="s">
        <v>16</v>
      </c>
      <c r="J2527" s="256" t="s">
        <v>2545</v>
      </c>
      <c r="K2527" s="257" t="s">
        <v>15606</v>
      </c>
      <c r="L2527" s="256" t="s">
        <v>2542</v>
      </c>
    </row>
    <row r="2528" spans="1:12" x14ac:dyDescent="0.25">
      <c r="A2528" s="256" t="s">
        <v>2594</v>
      </c>
      <c r="B2528" s="256" t="s">
        <v>2595</v>
      </c>
      <c r="C2528" s="256" t="s">
        <v>2601</v>
      </c>
      <c r="D2528" s="256" t="s">
        <v>3218</v>
      </c>
      <c r="E2528" s="257" t="s">
        <v>2540</v>
      </c>
      <c r="F2528" s="256" t="s">
        <v>2540</v>
      </c>
      <c r="G2528" s="256">
        <v>94965</v>
      </c>
      <c r="H2528" s="256" t="s">
        <v>5975</v>
      </c>
      <c r="I2528" s="256" t="s">
        <v>16</v>
      </c>
      <c r="J2528" s="256" t="s">
        <v>2545</v>
      </c>
      <c r="K2528" s="257" t="s">
        <v>15607</v>
      </c>
      <c r="L2528" s="256" t="s">
        <v>2542</v>
      </c>
    </row>
    <row r="2529" spans="1:12" x14ac:dyDescent="0.25">
      <c r="A2529" s="256" t="s">
        <v>2594</v>
      </c>
      <c r="B2529" s="256" t="s">
        <v>2595</v>
      </c>
      <c r="C2529" s="256" t="s">
        <v>2601</v>
      </c>
      <c r="D2529" s="256" t="s">
        <v>3218</v>
      </c>
      <c r="E2529" s="257" t="s">
        <v>2540</v>
      </c>
      <c r="F2529" s="256" t="s">
        <v>2540</v>
      </c>
      <c r="G2529" s="256">
        <v>94966</v>
      </c>
      <c r="H2529" s="256" t="s">
        <v>5976</v>
      </c>
      <c r="I2529" s="256" t="s">
        <v>16</v>
      </c>
      <c r="J2529" s="256" t="s">
        <v>2545</v>
      </c>
      <c r="K2529" s="257" t="s">
        <v>15608</v>
      </c>
      <c r="L2529" s="256" t="s">
        <v>2542</v>
      </c>
    </row>
    <row r="2530" spans="1:12" x14ac:dyDescent="0.25">
      <c r="A2530" s="256" t="s">
        <v>2594</v>
      </c>
      <c r="B2530" s="256" t="s">
        <v>2595</v>
      </c>
      <c r="C2530" s="256" t="s">
        <v>2601</v>
      </c>
      <c r="D2530" s="256" t="s">
        <v>3218</v>
      </c>
      <c r="E2530" s="257" t="s">
        <v>2540</v>
      </c>
      <c r="F2530" s="256" t="s">
        <v>2540</v>
      </c>
      <c r="G2530" s="256">
        <v>94967</v>
      </c>
      <c r="H2530" s="256" t="s">
        <v>5977</v>
      </c>
      <c r="I2530" s="256" t="s">
        <v>16</v>
      </c>
      <c r="J2530" s="256" t="s">
        <v>2545</v>
      </c>
      <c r="K2530" s="257" t="s">
        <v>15609</v>
      </c>
      <c r="L2530" s="256" t="s">
        <v>2542</v>
      </c>
    </row>
    <row r="2531" spans="1:12" x14ac:dyDescent="0.25">
      <c r="A2531" s="256" t="s">
        <v>2594</v>
      </c>
      <c r="B2531" s="256" t="s">
        <v>2595</v>
      </c>
      <c r="C2531" s="256" t="s">
        <v>2601</v>
      </c>
      <c r="D2531" s="256" t="s">
        <v>3218</v>
      </c>
      <c r="E2531" s="257" t="s">
        <v>2540</v>
      </c>
      <c r="F2531" s="256" t="s">
        <v>2540</v>
      </c>
      <c r="G2531" s="256">
        <v>94968</v>
      </c>
      <c r="H2531" s="256" t="s">
        <v>5978</v>
      </c>
      <c r="I2531" s="256" t="s">
        <v>16</v>
      </c>
      <c r="J2531" s="256" t="s">
        <v>2545</v>
      </c>
      <c r="K2531" s="257" t="s">
        <v>15610</v>
      </c>
      <c r="L2531" s="256" t="s">
        <v>2542</v>
      </c>
    </row>
    <row r="2532" spans="1:12" x14ac:dyDescent="0.25">
      <c r="A2532" s="256" t="s">
        <v>2594</v>
      </c>
      <c r="B2532" s="256" t="s">
        <v>2595</v>
      </c>
      <c r="C2532" s="256" t="s">
        <v>2601</v>
      </c>
      <c r="D2532" s="256" t="s">
        <v>3218</v>
      </c>
      <c r="E2532" s="257" t="s">
        <v>2540</v>
      </c>
      <c r="F2532" s="256" t="s">
        <v>2540</v>
      </c>
      <c r="G2532" s="256">
        <v>94969</v>
      </c>
      <c r="H2532" s="256" t="s">
        <v>5979</v>
      </c>
      <c r="I2532" s="256" t="s">
        <v>16</v>
      </c>
      <c r="J2532" s="256" t="s">
        <v>2545</v>
      </c>
      <c r="K2532" s="257" t="s">
        <v>15611</v>
      </c>
      <c r="L2532" s="256" t="s">
        <v>2542</v>
      </c>
    </row>
    <row r="2533" spans="1:12" x14ac:dyDescent="0.25">
      <c r="A2533" s="256" t="s">
        <v>2594</v>
      </c>
      <c r="B2533" s="256" t="s">
        <v>2595</v>
      </c>
      <c r="C2533" s="256" t="s">
        <v>2601</v>
      </c>
      <c r="D2533" s="256" t="s">
        <v>3218</v>
      </c>
      <c r="E2533" s="257" t="s">
        <v>2540</v>
      </c>
      <c r="F2533" s="256" t="s">
        <v>2540</v>
      </c>
      <c r="G2533" s="256">
        <v>94970</v>
      </c>
      <c r="H2533" s="256" t="s">
        <v>5980</v>
      </c>
      <c r="I2533" s="256" t="s">
        <v>16</v>
      </c>
      <c r="J2533" s="256" t="s">
        <v>2545</v>
      </c>
      <c r="K2533" s="257" t="s">
        <v>15612</v>
      </c>
      <c r="L2533" s="256" t="s">
        <v>2542</v>
      </c>
    </row>
    <row r="2534" spans="1:12" x14ac:dyDescent="0.25">
      <c r="A2534" s="256" t="s">
        <v>2594</v>
      </c>
      <c r="B2534" s="256" t="s">
        <v>2595</v>
      </c>
      <c r="C2534" s="256" t="s">
        <v>2601</v>
      </c>
      <c r="D2534" s="256" t="s">
        <v>3218</v>
      </c>
      <c r="E2534" s="257" t="s">
        <v>2540</v>
      </c>
      <c r="F2534" s="256" t="s">
        <v>2540</v>
      </c>
      <c r="G2534" s="256">
        <v>94971</v>
      </c>
      <c r="H2534" s="256" t="s">
        <v>5981</v>
      </c>
      <c r="I2534" s="256" t="s">
        <v>16</v>
      </c>
      <c r="J2534" s="256" t="s">
        <v>2545</v>
      </c>
      <c r="K2534" s="257" t="s">
        <v>15613</v>
      </c>
      <c r="L2534" s="256" t="s">
        <v>2542</v>
      </c>
    </row>
    <row r="2535" spans="1:12" x14ac:dyDescent="0.25">
      <c r="A2535" s="256" t="s">
        <v>2594</v>
      </c>
      <c r="B2535" s="256" t="s">
        <v>2595</v>
      </c>
      <c r="C2535" s="256" t="s">
        <v>2601</v>
      </c>
      <c r="D2535" s="256" t="s">
        <v>3218</v>
      </c>
      <c r="E2535" s="257" t="s">
        <v>2540</v>
      </c>
      <c r="F2535" s="256" t="s">
        <v>2540</v>
      </c>
      <c r="G2535" s="256">
        <v>94972</v>
      </c>
      <c r="H2535" s="256" t="s">
        <v>5982</v>
      </c>
      <c r="I2535" s="256" t="s">
        <v>16</v>
      </c>
      <c r="J2535" s="256" t="s">
        <v>2545</v>
      </c>
      <c r="K2535" s="257" t="s">
        <v>15614</v>
      </c>
      <c r="L2535" s="256" t="s">
        <v>2542</v>
      </c>
    </row>
    <row r="2536" spans="1:12" x14ac:dyDescent="0.25">
      <c r="A2536" s="256" t="s">
        <v>2594</v>
      </c>
      <c r="B2536" s="256" t="s">
        <v>2595</v>
      </c>
      <c r="C2536" s="256" t="s">
        <v>2601</v>
      </c>
      <c r="D2536" s="256" t="s">
        <v>3218</v>
      </c>
      <c r="E2536" s="257" t="s">
        <v>2540</v>
      </c>
      <c r="F2536" s="256" t="s">
        <v>2540</v>
      </c>
      <c r="G2536" s="256">
        <v>94973</v>
      </c>
      <c r="H2536" s="256" t="s">
        <v>5983</v>
      </c>
      <c r="I2536" s="256" t="s">
        <v>16</v>
      </c>
      <c r="J2536" s="256" t="s">
        <v>2545</v>
      </c>
      <c r="K2536" s="257" t="s">
        <v>15615</v>
      </c>
      <c r="L2536" s="256" t="s">
        <v>2542</v>
      </c>
    </row>
    <row r="2537" spans="1:12" x14ac:dyDescent="0.25">
      <c r="A2537" s="256" t="s">
        <v>2594</v>
      </c>
      <c r="B2537" s="256" t="s">
        <v>2595</v>
      </c>
      <c r="C2537" s="256" t="s">
        <v>2601</v>
      </c>
      <c r="D2537" s="256" t="s">
        <v>3218</v>
      </c>
      <c r="E2537" s="257" t="s">
        <v>2540</v>
      </c>
      <c r="F2537" s="256" t="s">
        <v>2540</v>
      </c>
      <c r="G2537" s="256">
        <v>94974</v>
      </c>
      <c r="H2537" s="256" t="s">
        <v>5984</v>
      </c>
      <c r="I2537" s="256" t="s">
        <v>16</v>
      </c>
      <c r="J2537" s="256" t="s">
        <v>2545</v>
      </c>
      <c r="K2537" s="257" t="s">
        <v>15616</v>
      </c>
      <c r="L2537" s="256" t="s">
        <v>2542</v>
      </c>
    </row>
    <row r="2538" spans="1:12" x14ac:dyDescent="0.25">
      <c r="A2538" s="256" t="s">
        <v>2594</v>
      </c>
      <c r="B2538" s="256" t="s">
        <v>2595</v>
      </c>
      <c r="C2538" s="256" t="s">
        <v>2601</v>
      </c>
      <c r="D2538" s="256" t="s">
        <v>3218</v>
      </c>
      <c r="E2538" s="257" t="s">
        <v>2540</v>
      </c>
      <c r="F2538" s="256" t="s">
        <v>2540</v>
      </c>
      <c r="G2538" s="256">
        <v>94975</v>
      </c>
      <c r="H2538" s="256" t="s">
        <v>5985</v>
      </c>
      <c r="I2538" s="256" t="s">
        <v>16</v>
      </c>
      <c r="J2538" s="256" t="s">
        <v>2545</v>
      </c>
      <c r="K2538" s="257" t="s">
        <v>15617</v>
      </c>
      <c r="L2538" s="256" t="s">
        <v>2542</v>
      </c>
    </row>
    <row r="2539" spans="1:12" x14ac:dyDescent="0.25">
      <c r="A2539" s="256" t="s">
        <v>2594</v>
      </c>
      <c r="B2539" s="256" t="s">
        <v>2595</v>
      </c>
      <c r="C2539" s="256" t="s">
        <v>2601</v>
      </c>
      <c r="D2539" s="256" t="s">
        <v>3218</v>
      </c>
      <c r="E2539" s="257" t="s">
        <v>2540</v>
      </c>
      <c r="F2539" s="256" t="s">
        <v>2540</v>
      </c>
      <c r="G2539" s="256">
        <v>96555</v>
      </c>
      <c r="H2539" s="256" t="s">
        <v>1341</v>
      </c>
      <c r="I2539" s="256" t="s">
        <v>16</v>
      </c>
      <c r="J2539" s="256" t="s">
        <v>2541</v>
      </c>
      <c r="K2539" s="257" t="s">
        <v>15618</v>
      </c>
      <c r="L2539" s="256" t="s">
        <v>2542</v>
      </c>
    </row>
    <row r="2540" spans="1:12" x14ac:dyDescent="0.25">
      <c r="A2540" s="256" t="s">
        <v>2594</v>
      </c>
      <c r="B2540" s="256" t="s">
        <v>2595</v>
      </c>
      <c r="C2540" s="256" t="s">
        <v>2601</v>
      </c>
      <c r="D2540" s="256" t="s">
        <v>3218</v>
      </c>
      <c r="E2540" s="257" t="s">
        <v>2540</v>
      </c>
      <c r="F2540" s="256" t="s">
        <v>2540</v>
      </c>
      <c r="G2540" s="256">
        <v>96556</v>
      </c>
      <c r="H2540" s="256" t="s">
        <v>1342</v>
      </c>
      <c r="I2540" s="256" t="s">
        <v>16</v>
      </c>
      <c r="J2540" s="256" t="s">
        <v>2541</v>
      </c>
      <c r="K2540" s="257" t="s">
        <v>15619</v>
      </c>
      <c r="L2540" s="256" t="s">
        <v>2542</v>
      </c>
    </row>
    <row r="2541" spans="1:12" x14ac:dyDescent="0.25">
      <c r="A2541" s="256" t="s">
        <v>2594</v>
      </c>
      <c r="B2541" s="256" t="s">
        <v>2595</v>
      </c>
      <c r="C2541" s="256" t="s">
        <v>2601</v>
      </c>
      <c r="D2541" s="256" t="s">
        <v>3218</v>
      </c>
      <c r="E2541" s="257" t="s">
        <v>2540</v>
      </c>
      <c r="F2541" s="256" t="s">
        <v>2540</v>
      </c>
      <c r="G2541" s="256">
        <v>96557</v>
      </c>
      <c r="H2541" s="256" t="s">
        <v>1343</v>
      </c>
      <c r="I2541" s="256" t="s">
        <v>16</v>
      </c>
      <c r="J2541" s="256" t="s">
        <v>2541</v>
      </c>
      <c r="K2541" s="257" t="s">
        <v>15620</v>
      </c>
      <c r="L2541" s="256" t="s">
        <v>2542</v>
      </c>
    </row>
    <row r="2542" spans="1:12" x14ac:dyDescent="0.25">
      <c r="A2542" s="256" t="s">
        <v>2594</v>
      </c>
      <c r="B2542" s="256" t="s">
        <v>2595</v>
      </c>
      <c r="C2542" s="256" t="s">
        <v>2601</v>
      </c>
      <c r="D2542" s="256" t="s">
        <v>3218</v>
      </c>
      <c r="E2542" s="257" t="s">
        <v>2540</v>
      </c>
      <c r="F2542" s="256" t="s">
        <v>2540</v>
      </c>
      <c r="G2542" s="256">
        <v>96558</v>
      </c>
      <c r="H2542" s="256" t="s">
        <v>1344</v>
      </c>
      <c r="I2542" s="256" t="s">
        <v>16</v>
      </c>
      <c r="J2542" s="256" t="s">
        <v>2541</v>
      </c>
      <c r="K2542" s="257" t="s">
        <v>15621</v>
      </c>
      <c r="L2542" s="256" t="s">
        <v>2542</v>
      </c>
    </row>
    <row r="2543" spans="1:12" x14ac:dyDescent="0.25">
      <c r="A2543" s="256" t="s">
        <v>2594</v>
      </c>
      <c r="B2543" s="256" t="s">
        <v>2595</v>
      </c>
      <c r="C2543" s="256" t="s">
        <v>2601</v>
      </c>
      <c r="D2543" s="256" t="s">
        <v>3218</v>
      </c>
      <c r="E2543" s="257" t="s">
        <v>2540</v>
      </c>
      <c r="F2543" s="256" t="s">
        <v>2540</v>
      </c>
      <c r="G2543" s="256">
        <v>99235</v>
      </c>
      <c r="H2543" s="256" t="s">
        <v>5986</v>
      </c>
      <c r="I2543" s="256" t="s">
        <v>16</v>
      </c>
      <c r="J2543" s="256" t="s">
        <v>2545</v>
      </c>
      <c r="K2543" s="257" t="s">
        <v>15622</v>
      </c>
      <c r="L2543" s="256" t="s">
        <v>2542</v>
      </c>
    </row>
    <row r="2544" spans="1:12" x14ac:dyDescent="0.25">
      <c r="A2544" s="256" t="s">
        <v>2594</v>
      </c>
      <c r="B2544" s="256" t="s">
        <v>2595</v>
      </c>
      <c r="C2544" s="256" t="s">
        <v>2601</v>
      </c>
      <c r="D2544" s="256" t="s">
        <v>3218</v>
      </c>
      <c r="E2544" s="257" t="s">
        <v>2540</v>
      </c>
      <c r="F2544" s="256" t="s">
        <v>2540</v>
      </c>
      <c r="G2544" s="256">
        <v>99431</v>
      </c>
      <c r="H2544" s="256" t="s">
        <v>5987</v>
      </c>
      <c r="I2544" s="256" t="s">
        <v>16</v>
      </c>
      <c r="J2544" s="256" t="s">
        <v>2541</v>
      </c>
      <c r="K2544" s="257" t="s">
        <v>15623</v>
      </c>
      <c r="L2544" s="256" t="s">
        <v>2542</v>
      </c>
    </row>
    <row r="2545" spans="1:12" x14ac:dyDescent="0.25">
      <c r="A2545" s="256" t="s">
        <v>2594</v>
      </c>
      <c r="B2545" s="256" t="s">
        <v>2595</v>
      </c>
      <c r="C2545" s="256" t="s">
        <v>2601</v>
      </c>
      <c r="D2545" s="256" t="s">
        <v>3218</v>
      </c>
      <c r="E2545" s="257" t="s">
        <v>2540</v>
      </c>
      <c r="F2545" s="256" t="s">
        <v>2540</v>
      </c>
      <c r="G2545" s="256">
        <v>99432</v>
      </c>
      <c r="H2545" s="256" t="s">
        <v>5988</v>
      </c>
      <c r="I2545" s="256" t="s">
        <v>16</v>
      </c>
      <c r="J2545" s="256" t="s">
        <v>2541</v>
      </c>
      <c r="K2545" s="257" t="s">
        <v>15624</v>
      </c>
      <c r="L2545" s="256" t="s">
        <v>2542</v>
      </c>
    </row>
    <row r="2546" spans="1:12" x14ac:dyDescent="0.25">
      <c r="A2546" s="256" t="s">
        <v>2594</v>
      </c>
      <c r="B2546" s="256" t="s">
        <v>2595</v>
      </c>
      <c r="C2546" s="256" t="s">
        <v>2601</v>
      </c>
      <c r="D2546" s="256" t="s">
        <v>3218</v>
      </c>
      <c r="E2546" s="257" t="s">
        <v>2540</v>
      </c>
      <c r="F2546" s="256" t="s">
        <v>2540</v>
      </c>
      <c r="G2546" s="256">
        <v>99433</v>
      </c>
      <c r="H2546" s="256" t="s">
        <v>5989</v>
      </c>
      <c r="I2546" s="256" t="s">
        <v>16</v>
      </c>
      <c r="J2546" s="256" t="s">
        <v>2541</v>
      </c>
      <c r="K2546" s="257" t="s">
        <v>15625</v>
      </c>
      <c r="L2546" s="256" t="s">
        <v>2542</v>
      </c>
    </row>
    <row r="2547" spans="1:12" x14ac:dyDescent="0.25">
      <c r="A2547" s="256" t="s">
        <v>2594</v>
      </c>
      <c r="B2547" s="256" t="s">
        <v>2595</v>
      </c>
      <c r="C2547" s="256" t="s">
        <v>2601</v>
      </c>
      <c r="D2547" s="256" t="s">
        <v>3218</v>
      </c>
      <c r="E2547" s="257" t="s">
        <v>2540</v>
      </c>
      <c r="F2547" s="256" t="s">
        <v>2540</v>
      </c>
      <c r="G2547" s="256">
        <v>99434</v>
      </c>
      <c r="H2547" s="256" t="s">
        <v>5990</v>
      </c>
      <c r="I2547" s="256" t="s">
        <v>16</v>
      </c>
      <c r="J2547" s="256" t="s">
        <v>2541</v>
      </c>
      <c r="K2547" s="257" t="s">
        <v>15626</v>
      </c>
      <c r="L2547" s="256" t="s">
        <v>2542</v>
      </c>
    </row>
    <row r="2548" spans="1:12" x14ac:dyDescent="0.25">
      <c r="A2548" s="256" t="s">
        <v>2594</v>
      </c>
      <c r="B2548" s="256" t="s">
        <v>2595</v>
      </c>
      <c r="C2548" s="256" t="s">
        <v>2601</v>
      </c>
      <c r="D2548" s="256" t="s">
        <v>3218</v>
      </c>
      <c r="E2548" s="257" t="s">
        <v>2540</v>
      </c>
      <c r="F2548" s="256" t="s">
        <v>2540</v>
      </c>
      <c r="G2548" s="256">
        <v>99435</v>
      </c>
      <c r="H2548" s="256" t="s">
        <v>5991</v>
      </c>
      <c r="I2548" s="256" t="s">
        <v>16</v>
      </c>
      <c r="J2548" s="256" t="s">
        <v>2541</v>
      </c>
      <c r="K2548" s="257" t="s">
        <v>15627</v>
      </c>
      <c r="L2548" s="256" t="s">
        <v>2542</v>
      </c>
    </row>
    <row r="2549" spans="1:12" x14ac:dyDescent="0.25">
      <c r="A2549" s="256" t="s">
        <v>2594</v>
      </c>
      <c r="B2549" s="256" t="s">
        <v>2595</v>
      </c>
      <c r="C2549" s="256" t="s">
        <v>2601</v>
      </c>
      <c r="D2549" s="256" t="s">
        <v>3218</v>
      </c>
      <c r="E2549" s="257" t="s">
        <v>2540</v>
      </c>
      <c r="F2549" s="256" t="s">
        <v>2540</v>
      </c>
      <c r="G2549" s="256">
        <v>99436</v>
      </c>
      <c r="H2549" s="256" t="s">
        <v>5992</v>
      </c>
      <c r="I2549" s="256" t="s">
        <v>16</v>
      </c>
      <c r="J2549" s="256" t="s">
        <v>2541</v>
      </c>
      <c r="K2549" s="257" t="s">
        <v>15628</v>
      </c>
      <c r="L2549" s="256" t="s">
        <v>2542</v>
      </c>
    </row>
    <row r="2550" spans="1:12" x14ac:dyDescent="0.25">
      <c r="A2550" s="256" t="s">
        <v>2594</v>
      </c>
      <c r="B2550" s="256" t="s">
        <v>2595</v>
      </c>
      <c r="C2550" s="256" t="s">
        <v>2601</v>
      </c>
      <c r="D2550" s="256" t="s">
        <v>3218</v>
      </c>
      <c r="E2550" s="257" t="s">
        <v>2540</v>
      </c>
      <c r="F2550" s="256" t="s">
        <v>2540</v>
      </c>
      <c r="G2550" s="256">
        <v>99437</v>
      </c>
      <c r="H2550" s="256" t="s">
        <v>5993</v>
      </c>
      <c r="I2550" s="256" t="s">
        <v>16</v>
      </c>
      <c r="J2550" s="256" t="s">
        <v>2545</v>
      </c>
      <c r="K2550" s="257" t="s">
        <v>15629</v>
      </c>
      <c r="L2550" s="256" t="s">
        <v>2542</v>
      </c>
    </row>
    <row r="2551" spans="1:12" x14ac:dyDescent="0.25">
      <c r="A2551" s="256" t="s">
        <v>2594</v>
      </c>
      <c r="B2551" s="256" t="s">
        <v>2595</v>
      </c>
      <c r="C2551" s="256" t="s">
        <v>2601</v>
      </c>
      <c r="D2551" s="256" t="s">
        <v>3218</v>
      </c>
      <c r="E2551" s="257" t="s">
        <v>2540</v>
      </c>
      <c r="F2551" s="256" t="s">
        <v>2540</v>
      </c>
      <c r="G2551" s="256">
        <v>99438</v>
      </c>
      <c r="H2551" s="256" t="s">
        <v>5994</v>
      </c>
      <c r="I2551" s="256" t="s">
        <v>16</v>
      </c>
      <c r="J2551" s="256" t="s">
        <v>2545</v>
      </c>
      <c r="K2551" s="257" t="s">
        <v>15630</v>
      </c>
      <c r="L2551" s="256" t="s">
        <v>2542</v>
      </c>
    </row>
    <row r="2552" spans="1:12" x14ac:dyDescent="0.25">
      <c r="A2552" s="256" t="s">
        <v>2594</v>
      </c>
      <c r="B2552" s="256" t="s">
        <v>2595</v>
      </c>
      <c r="C2552" s="256" t="s">
        <v>2601</v>
      </c>
      <c r="D2552" s="256" t="s">
        <v>3218</v>
      </c>
      <c r="E2552" s="257" t="s">
        <v>2540</v>
      </c>
      <c r="F2552" s="256" t="s">
        <v>2540</v>
      </c>
      <c r="G2552" s="256">
        <v>99439</v>
      </c>
      <c r="H2552" s="256" t="s">
        <v>5995</v>
      </c>
      <c r="I2552" s="256" t="s">
        <v>16</v>
      </c>
      <c r="J2552" s="256" t="s">
        <v>2541</v>
      </c>
      <c r="K2552" s="257" t="s">
        <v>15631</v>
      </c>
      <c r="L2552" s="256" t="s">
        <v>2542</v>
      </c>
    </row>
    <row r="2553" spans="1:12" x14ac:dyDescent="0.25">
      <c r="A2553" s="256" t="s">
        <v>2594</v>
      </c>
      <c r="B2553" s="256" t="s">
        <v>2595</v>
      </c>
      <c r="C2553" s="256" t="s">
        <v>2601</v>
      </c>
      <c r="D2553" s="256" t="s">
        <v>3218</v>
      </c>
      <c r="E2553" s="257" t="s">
        <v>2540</v>
      </c>
      <c r="F2553" s="256" t="s">
        <v>2540</v>
      </c>
      <c r="G2553" s="256">
        <v>102473</v>
      </c>
      <c r="H2553" s="256" t="s">
        <v>5996</v>
      </c>
      <c r="I2553" s="256" t="s">
        <v>16</v>
      </c>
      <c r="J2553" s="256" t="s">
        <v>2545</v>
      </c>
      <c r="K2553" s="257" t="s">
        <v>15632</v>
      </c>
      <c r="L2553" s="256" t="s">
        <v>2542</v>
      </c>
    </row>
    <row r="2554" spans="1:12" x14ac:dyDescent="0.25">
      <c r="A2554" s="256" t="s">
        <v>2594</v>
      </c>
      <c r="B2554" s="256" t="s">
        <v>2595</v>
      </c>
      <c r="C2554" s="256" t="s">
        <v>2601</v>
      </c>
      <c r="D2554" s="256" t="s">
        <v>3218</v>
      </c>
      <c r="E2554" s="257" t="s">
        <v>2540</v>
      </c>
      <c r="F2554" s="256" t="s">
        <v>2540</v>
      </c>
      <c r="G2554" s="256">
        <v>102474</v>
      </c>
      <c r="H2554" s="256" t="s">
        <v>5997</v>
      </c>
      <c r="I2554" s="256" t="s">
        <v>16</v>
      </c>
      <c r="J2554" s="256" t="s">
        <v>2545</v>
      </c>
      <c r="K2554" s="257" t="s">
        <v>15633</v>
      </c>
      <c r="L2554" s="256" t="s">
        <v>2542</v>
      </c>
    </row>
    <row r="2555" spans="1:12" x14ac:dyDescent="0.25">
      <c r="A2555" s="256" t="s">
        <v>2594</v>
      </c>
      <c r="B2555" s="256" t="s">
        <v>2595</v>
      </c>
      <c r="C2555" s="256" t="s">
        <v>2601</v>
      </c>
      <c r="D2555" s="256" t="s">
        <v>3218</v>
      </c>
      <c r="E2555" s="257" t="s">
        <v>2540</v>
      </c>
      <c r="F2555" s="256" t="s">
        <v>2540</v>
      </c>
      <c r="G2555" s="256">
        <v>102475</v>
      </c>
      <c r="H2555" s="256" t="s">
        <v>5998</v>
      </c>
      <c r="I2555" s="256" t="s">
        <v>16</v>
      </c>
      <c r="J2555" s="256" t="s">
        <v>2545</v>
      </c>
      <c r="K2555" s="257" t="s">
        <v>15634</v>
      </c>
      <c r="L2555" s="256" t="s">
        <v>2542</v>
      </c>
    </row>
    <row r="2556" spans="1:12" x14ac:dyDescent="0.25">
      <c r="A2556" s="256" t="s">
        <v>2594</v>
      </c>
      <c r="B2556" s="256" t="s">
        <v>2595</v>
      </c>
      <c r="C2556" s="256" t="s">
        <v>2601</v>
      </c>
      <c r="D2556" s="256" t="s">
        <v>3218</v>
      </c>
      <c r="E2556" s="257" t="s">
        <v>2540</v>
      </c>
      <c r="F2556" s="256" t="s">
        <v>2540</v>
      </c>
      <c r="G2556" s="256">
        <v>102476</v>
      </c>
      <c r="H2556" s="256" t="s">
        <v>5999</v>
      </c>
      <c r="I2556" s="256" t="s">
        <v>16</v>
      </c>
      <c r="J2556" s="256" t="s">
        <v>2545</v>
      </c>
      <c r="K2556" s="257" t="s">
        <v>15635</v>
      </c>
      <c r="L2556" s="256" t="s">
        <v>2542</v>
      </c>
    </row>
    <row r="2557" spans="1:12" x14ac:dyDescent="0.25">
      <c r="A2557" s="256" t="s">
        <v>2594</v>
      </c>
      <c r="B2557" s="256" t="s">
        <v>2595</v>
      </c>
      <c r="C2557" s="256" t="s">
        <v>2601</v>
      </c>
      <c r="D2557" s="256" t="s">
        <v>3218</v>
      </c>
      <c r="E2557" s="257" t="s">
        <v>2540</v>
      </c>
      <c r="F2557" s="256" t="s">
        <v>2540</v>
      </c>
      <c r="G2557" s="256">
        <v>102477</v>
      </c>
      <c r="H2557" s="256" t="s">
        <v>6000</v>
      </c>
      <c r="I2557" s="256" t="s">
        <v>16</v>
      </c>
      <c r="J2557" s="256" t="s">
        <v>2545</v>
      </c>
      <c r="K2557" s="257" t="s">
        <v>15636</v>
      </c>
      <c r="L2557" s="256" t="s">
        <v>2542</v>
      </c>
    </row>
    <row r="2558" spans="1:12" x14ac:dyDescent="0.25">
      <c r="A2558" s="256" t="s">
        <v>2594</v>
      </c>
      <c r="B2558" s="256" t="s">
        <v>2595</v>
      </c>
      <c r="C2558" s="256" t="s">
        <v>2601</v>
      </c>
      <c r="D2558" s="256" t="s">
        <v>3218</v>
      </c>
      <c r="E2558" s="257" t="s">
        <v>2540</v>
      </c>
      <c r="F2558" s="256" t="s">
        <v>2540</v>
      </c>
      <c r="G2558" s="256">
        <v>102478</v>
      </c>
      <c r="H2558" s="256" t="s">
        <v>6001</v>
      </c>
      <c r="I2558" s="256" t="s">
        <v>16</v>
      </c>
      <c r="J2558" s="256" t="s">
        <v>2545</v>
      </c>
      <c r="K2558" s="257" t="s">
        <v>15637</v>
      </c>
      <c r="L2558" s="256" t="s">
        <v>2542</v>
      </c>
    </row>
    <row r="2559" spans="1:12" x14ac:dyDescent="0.25">
      <c r="A2559" s="256" t="s">
        <v>2594</v>
      </c>
      <c r="B2559" s="256" t="s">
        <v>2595</v>
      </c>
      <c r="C2559" s="256" t="s">
        <v>2601</v>
      </c>
      <c r="D2559" s="256" t="s">
        <v>3218</v>
      </c>
      <c r="E2559" s="257" t="s">
        <v>2540</v>
      </c>
      <c r="F2559" s="256" t="s">
        <v>2540</v>
      </c>
      <c r="G2559" s="256">
        <v>102479</v>
      </c>
      <c r="H2559" s="256" t="s">
        <v>6002</v>
      </c>
      <c r="I2559" s="256" t="s">
        <v>16</v>
      </c>
      <c r="J2559" s="256" t="s">
        <v>2545</v>
      </c>
      <c r="K2559" s="257" t="s">
        <v>15638</v>
      </c>
      <c r="L2559" s="256" t="s">
        <v>2542</v>
      </c>
    </row>
    <row r="2560" spans="1:12" x14ac:dyDescent="0.25">
      <c r="A2560" s="256" t="s">
        <v>2594</v>
      </c>
      <c r="B2560" s="256" t="s">
        <v>2595</v>
      </c>
      <c r="C2560" s="256" t="s">
        <v>2601</v>
      </c>
      <c r="D2560" s="256" t="s">
        <v>3218</v>
      </c>
      <c r="E2560" s="257" t="s">
        <v>2540</v>
      </c>
      <c r="F2560" s="256" t="s">
        <v>2540</v>
      </c>
      <c r="G2560" s="256">
        <v>102480</v>
      </c>
      <c r="H2560" s="256" t="s">
        <v>6003</v>
      </c>
      <c r="I2560" s="256" t="s">
        <v>16</v>
      </c>
      <c r="J2560" s="256" t="s">
        <v>2545</v>
      </c>
      <c r="K2560" s="257" t="s">
        <v>15639</v>
      </c>
      <c r="L2560" s="256" t="s">
        <v>2542</v>
      </c>
    </row>
    <row r="2561" spans="1:12" x14ac:dyDescent="0.25">
      <c r="A2561" s="256" t="s">
        <v>2594</v>
      </c>
      <c r="B2561" s="256" t="s">
        <v>2595</v>
      </c>
      <c r="C2561" s="256" t="s">
        <v>2601</v>
      </c>
      <c r="D2561" s="256" t="s">
        <v>3218</v>
      </c>
      <c r="E2561" s="257" t="s">
        <v>2540</v>
      </c>
      <c r="F2561" s="256" t="s">
        <v>2540</v>
      </c>
      <c r="G2561" s="256">
        <v>102481</v>
      </c>
      <c r="H2561" s="256" t="s">
        <v>6004</v>
      </c>
      <c r="I2561" s="256" t="s">
        <v>16</v>
      </c>
      <c r="J2561" s="256" t="s">
        <v>2545</v>
      </c>
      <c r="K2561" s="257" t="s">
        <v>15640</v>
      </c>
      <c r="L2561" s="256" t="s">
        <v>2542</v>
      </c>
    </row>
    <row r="2562" spans="1:12" x14ac:dyDescent="0.25">
      <c r="A2562" s="256" t="s">
        <v>2594</v>
      </c>
      <c r="B2562" s="256" t="s">
        <v>2595</v>
      </c>
      <c r="C2562" s="256" t="s">
        <v>2601</v>
      </c>
      <c r="D2562" s="256" t="s">
        <v>3218</v>
      </c>
      <c r="E2562" s="257" t="s">
        <v>2540</v>
      </c>
      <c r="F2562" s="256" t="s">
        <v>2540</v>
      </c>
      <c r="G2562" s="256">
        <v>102482</v>
      </c>
      <c r="H2562" s="256" t="s">
        <v>6005</v>
      </c>
      <c r="I2562" s="256" t="s">
        <v>16</v>
      </c>
      <c r="J2562" s="256" t="s">
        <v>2545</v>
      </c>
      <c r="K2562" s="257" t="s">
        <v>15641</v>
      </c>
      <c r="L2562" s="256" t="s">
        <v>2542</v>
      </c>
    </row>
    <row r="2563" spans="1:12" x14ac:dyDescent="0.25">
      <c r="A2563" s="256" t="s">
        <v>2594</v>
      </c>
      <c r="B2563" s="256" t="s">
        <v>2595</v>
      </c>
      <c r="C2563" s="256" t="s">
        <v>2601</v>
      </c>
      <c r="D2563" s="256" t="s">
        <v>3218</v>
      </c>
      <c r="E2563" s="257" t="s">
        <v>2540</v>
      </c>
      <c r="F2563" s="256" t="s">
        <v>2540</v>
      </c>
      <c r="G2563" s="256">
        <v>102483</v>
      </c>
      <c r="H2563" s="256" t="s">
        <v>6006</v>
      </c>
      <c r="I2563" s="256" t="s">
        <v>16</v>
      </c>
      <c r="J2563" s="256" t="s">
        <v>2545</v>
      </c>
      <c r="K2563" s="257" t="s">
        <v>15642</v>
      </c>
      <c r="L2563" s="256" t="s">
        <v>2542</v>
      </c>
    </row>
    <row r="2564" spans="1:12" x14ac:dyDescent="0.25">
      <c r="A2564" s="256" t="s">
        <v>2594</v>
      </c>
      <c r="B2564" s="256" t="s">
        <v>2595</v>
      </c>
      <c r="C2564" s="256" t="s">
        <v>2601</v>
      </c>
      <c r="D2564" s="256" t="s">
        <v>3218</v>
      </c>
      <c r="E2564" s="257" t="s">
        <v>2540</v>
      </c>
      <c r="F2564" s="256" t="s">
        <v>2540</v>
      </c>
      <c r="G2564" s="256">
        <v>102484</v>
      </c>
      <c r="H2564" s="256" t="s">
        <v>6007</v>
      </c>
      <c r="I2564" s="256" t="s">
        <v>16</v>
      </c>
      <c r="J2564" s="256" t="s">
        <v>2545</v>
      </c>
      <c r="K2564" s="257" t="s">
        <v>15643</v>
      </c>
      <c r="L2564" s="256" t="s">
        <v>2542</v>
      </c>
    </row>
    <row r="2565" spans="1:12" x14ac:dyDescent="0.25">
      <c r="A2565" s="256" t="s">
        <v>2594</v>
      </c>
      <c r="B2565" s="256" t="s">
        <v>2595</v>
      </c>
      <c r="C2565" s="256" t="s">
        <v>2601</v>
      </c>
      <c r="D2565" s="256" t="s">
        <v>3218</v>
      </c>
      <c r="E2565" s="257" t="s">
        <v>2540</v>
      </c>
      <c r="F2565" s="256" t="s">
        <v>2540</v>
      </c>
      <c r="G2565" s="256">
        <v>102485</v>
      </c>
      <c r="H2565" s="256" t="s">
        <v>6008</v>
      </c>
      <c r="I2565" s="256" t="s">
        <v>16</v>
      </c>
      <c r="J2565" s="256" t="s">
        <v>2545</v>
      </c>
      <c r="K2565" s="257" t="s">
        <v>15644</v>
      </c>
      <c r="L2565" s="256" t="s">
        <v>2542</v>
      </c>
    </row>
    <row r="2566" spans="1:12" x14ac:dyDescent="0.25">
      <c r="A2566" s="256" t="s">
        <v>2594</v>
      </c>
      <c r="B2566" s="256" t="s">
        <v>2595</v>
      </c>
      <c r="C2566" s="256" t="s">
        <v>2601</v>
      </c>
      <c r="D2566" s="256" t="s">
        <v>3218</v>
      </c>
      <c r="E2566" s="257" t="s">
        <v>2540</v>
      </c>
      <c r="F2566" s="256" t="s">
        <v>2540</v>
      </c>
      <c r="G2566" s="256">
        <v>102486</v>
      </c>
      <c r="H2566" s="256" t="s">
        <v>6009</v>
      </c>
      <c r="I2566" s="256" t="s">
        <v>16</v>
      </c>
      <c r="J2566" s="256" t="s">
        <v>2545</v>
      </c>
      <c r="K2566" s="257" t="s">
        <v>15645</v>
      </c>
      <c r="L2566" s="256" t="s">
        <v>2542</v>
      </c>
    </row>
    <row r="2567" spans="1:12" x14ac:dyDescent="0.25">
      <c r="A2567" s="256" t="s">
        <v>2594</v>
      </c>
      <c r="B2567" s="256" t="s">
        <v>2595</v>
      </c>
      <c r="C2567" s="256" t="s">
        <v>2601</v>
      </c>
      <c r="D2567" s="256" t="s">
        <v>3218</v>
      </c>
      <c r="E2567" s="257" t="s">
        <v>2540</v>
      </c>
      <c r="F2567" s="256" t="s">
        <v>2540</v>
      </c>
      <c r="G2567" s="256">
        <v>102487</v>
      </c>
      <c r="H2567" s="256" t="s">
        <v>6010</v>
      </c>
      <c r="I2567" s="256" t="s">
        <v>16</v>
      </c>
      <c r="J2567" s="256" t="s">
        <v>2541</v>
      </c>
      <c r="K2567" s="257" t="s">
        <v>15646</v>
      </c>
      <c r="L2567" s="256" t="s">
        <v>2542</v>
      </c>
    </row>
    <row r="2568" spans="1:12" x14ac:dyDescent="0.25">
      <c r="A2568" s="256" t="s">
        <v>2594</v>
      </c>
      <c r="B2568" s="256" t="s">
        <v>2595</v>
      </c>
      <c r="C2568" s="256" t="s">
        <v>2601</v>
      </c>
      <c r="D2568" s="256" t="s">
        <v>3218</v>
      </c>
      <c r="E2568" s="257" t="s">
        <v>2540</v>
      </c>
      <c r="F2568" s="256" t="s">
        <v>2540</v>
      </c>
      <c r="G2568" s="256">
        <v>103183</v>
      </c>
      <c r="H2568" s="256" t="s">
        <v>6011</v>
      </c>
      <c r="I2568" s="256" t="s">
        <v>16</v>
      </c>
      <c r="J2568" s="256" t="s">
        <v>2541</v>
      </c>
      <c r="K2568" s="257" t="s">
        <v>15647</v>
      </c>
      <c r="L2568" s="256" t="s">
        <v>2542</v>
      </c>
    </row>
    <row r="2569" spans="1:12" x14ac:dyDescent="0.25">
      <c r="A2569" s="256" t="s">
        <v>2594</v>
      </c>
      <c r="B2569" s="256" t="s">
        <v>2595</v>
      </c>
      <c r="C2569" s="256" t="s">
        <v>2601</v>
      </c>
      <c r="D2569" s="256" t="s">
        <v>3218</v>
      </c>
      <c r="E2569" s="257" t="s">
        <v>2540</v>
      </c>
      <c r="F2569" s="256" t="s">
        <v>2540</v>
      </c>
      <c r="G2569" s="256">
        <v>103184</v>
      </c>
      <c r="H2569" s="256" t="s">
        <v>6012</v>
      </c>
      <c r="I2569" s="256" t="s">
        <v>16</v>
      </c>
      <c r="J2569" s="256" t="s">
        <v>2545</v>
      </c>
      <c r="K2569" s="257" t="s">
        <v>15648</v>
      </c>
      <c r="L2569" s="256" t="s">
        <v>2542</v>
      </c>
    </row>
    <row r="2570" spans="1:12" x14ac:dyDescent="0.25">
      <c r="A2570" s="256" t="s">
        <v>2594</v>
      </c>
      <c r="B2570" s="256" t="s">
        <v>2595</v>
      </c>
      <c r="C2570" s="256" t="s">
        <v>2601</v>
      </c>
      <c r="D2570" s="256" t="s">
        <v>3218</v>
      </c>
      <c r="E2570" s="257" t="s">
        <v>2540</v>
      </c>
      <c r="F2570" s="256" t="s">
        <v>2540</v>
      </c>
      <c r="G2570" s="256">
        <v>103669</v>
      </c>
      <c r="H2570" s="256" t="s">
        <v>6013</v>
      </c>
      <c r="I2570" s="256" t="s">
        <v>16</v>
      </c>
      <c r="J2570" s="256" t="s">
        <v>2541</v>
      </c>
      <c r="K2570" s="257" t="s">
        <v>15649</v>
      </c>
      <c r="L2570" s="256" t="s">
        <v>2542</v>
      </c>
    </row>
    <row r="2571" spans="1:12" x14ac:dyDescent="0.25">
      <c r="A2571" s="256" t="s">
        <v>2594</v>
      </c>
      <c r="B2571" s="256" t="s">
        <v>2595</v>
      </c>
      <c r="C2571" s="256" t="s">
        <v>2601</v>
      </c>
      <c r="D2571" s="256" t="s">
        <v>3218</v>
      </c>
      <c r="E2571" s="257" t="s">
        <v>2540</v>
      </c>
      <c r="F2571" s="256" t="s">
        <v>2540</v>
      </c>
      <c r="G2571" s="256">
        <v>103670</v>
      </c>
      <c r="H2571" s="256" t="s">
        <v>6014</v>
      </c>
      <c r="I2571" s="256" t="s">
        <v>16</v>
      </c>
      <c r="J2571" s="256" t="s">
        <v>2541</v>
      </c>
      <c r="K2571" s="257" t="s">
        <v>15650</v>
      </c>
      <c r="L2571" s="256" t="s">
        <v>2542</v>
      </c>
    </row>
    <row r="2572" spans="1:12" x14ac:dyDescent="0.25">
      <c r="A2572" s="256" t="s">
        <v>2594</v>
      </c>
      <c r="B2572" s="256" t="s">
        <v>2595</v>
      </c>
      <c r="C2572" s="256" t="s">
        <v>2601</v>
      </c>
      <c r="D2572" s="256" t="s">
        <v>3218</v>
      </c>
      <c r="E2572" s="257" t="s">
        <v>2540</v>
      </c>
      <c r="F2572" s="256" t="s">
        <v>2540</v>
      </c>
      <c r="G2572" s="256">
        <v>103671</v>
      </c>
      <c r="H2572" s="256" t="s">
        <v>6015</v>
      </c>
      <c r="I2572" s="256" t="s">
        <v>16</v>
      </c>
      <c r="J2572" s="256" t="s">
        <v>2541</v>
      </c>
      <c r="K2572" s="257" t="s">
        <v>15651</v>
      </c>
      <c r="L2572" s="256" t="s">
        <v>2542</v>
      </c>
    </row>
    <row r="2573" spans="1:12" x14ac:dyDescent="0.25">
      <c r="A2573" s="256" t="s">
        <v>2594</v>
      </c>
      <c r="B2573" s="256" t="s">
        <v>2595</v>
      </c>
      <c r="C2573" s="256" t="s">
        <v>2601</v>
      </c>
      <c r="D2573" s="256" t="s">
        <v>3218</v>
      </c>
      <c r="E2573" s="257" t="s">
        <v>2540</v>
      </c>
      <c r="F2573" s="256" t="s">
        <v>2540</v>
      </c>
      <c r="G2573" s="256">
        <v>103672</v>
      </c>
      <c r="H2573" s="256" t="s">
        <v>15652</v>
      </c>
      <c r="I2573" s="256" t="s">
        <v>16</v>
      </c>
      <c r="J2573" s="256" t="s">
        <v>2541</v>
      </c>
      <c r="K2573" s="257" t="s">
        <v>15653</v>
      </c>
      <c r="L2573" s="256" t="s">
        <v>2542</v>
      </c>
    </row>
    <row r="2574" spans="1:12" x14ac:dyDescent="0.25">
      <c r="A2574" s="256" t="s">
        <v>2594</v>
      </c>
      <c r="B2574" s="256" t="s">
        <v>2595</v>
      </c>
      <c r="C2574" s="256" t="s">
        <v>2601</v>
      </c>
      <c r="D2574" s="256" t="s">
        <v>3218</v>
      </c>
      <c r="E2574" s="257" t="s">
        <v>2540</v>
      </c>
      <c r="F2574" s="256" t="s">
        <v>2540</v>
      </c>
      <c r="G2574" s="256">
        <v>103673</v>
      </c>
      <c r="H2574" s="256" t="s">
        <v>6016</v>
      </c>
      <c r="I2574" s="256" t="s">
        <v>16</v>
      </c>
      <c r="J2574" s="256" t="s">
        <v>2541</v>
      </c>
      <c r="K2574" s="257" t="s">
        <v>15654</v>
      </c>
      <c r="L2574" s="256" t="s">
        <v>2542</v>
      </c>
    </row>
    <row r="2575" spans="1:12" x14ac:dyDescent="0.25">
      <c r="A2575" s="256" t="s">
        <v>2594</v>
      </c>
      <c r="B2575" s="256" t="s">
        <v>2595</v>
      </c>
      <c r="C2575" s="256" t="s">
        <v>2601</v>
      </c>
      <c r="D2575" s="256" t="s">
        <v>3218</v>
      </c>
      <c r="E2575" s="257" t="s">
        <v>2540</v>
      </c>
      <c r="F2575" s="256" t="s">
        <v>2540</v>
      </c>
      <c r="G2575" s="256">
        <v>103674</v>
      </c>
      <c r="H2575" s="256" t="s">
        <v>15655</v>
      </c>
      <c r="I2575" s="256" t="s">
        <v>16</v>
      </c>
      <c r="J2575" s="256" t="s">
        <v>2541</v>
      </c>
      <c r="K2575" s="257" t="s">
        <v>15656</v>
      </c>
      <c r="L2575" s="256" t="s">
        <v>2542</v>
      </c>
    </row>
    <row r="2576" spans="1:12" x14ac:dyDescent="0.25">
      <c r="A2576" s="256" t="s">
        <v>2594</v>
      </c>
      <c r="B2576" s="256" t="s">
        <v>2595</v>
      </c>
      <c r="C2576" s="256" t="s">
        <v>2601</v>
      </c>
      <c r="D2576" s="256" t="s">
        <v>3218</v>
      </c>
      <c r="E2576" s="257" t="s">
        <v>2540</v>
      </c>
      <c r="F2576" s="256" t="s">
        <v>2540</v>
      </c>
      <c r="G2576" s="256">
        <v>103675</v>
      </c>
      <c r="H2576" s="256" t="s">
        <v>15657</v>
      </c>
      <c r="I2576" s="256" t="s">
        <v>16</v>
      </c>
      <c r="J2576" s="256" t="s">
        <v>2541</v>
      </c>
      <c r="K2576" s="257" t="s">
        <v>15658</v>
      </c>
      <c r="L2576" s="256" t="s">
        <v>2542</v>
      </c>
    </row>
    <row r="2577" spans="1:12" x14ac:dyDescent="0.25">
      <c r="A2577" s="256" t="s">
        <v>2594</v>
      </c>
      <c r="B2577" s="256" t="s">
        <v>2595</v>
      </c>
      <c r="C2577" s="256" t="s">
        <v>2601</v>
      </c>
      <c r="D2577" s="256" t="s">
        <v>3218</v>
      </c>
      <c r="E2577" s="257" t="s">
        <v>2540</v>
      </c>
      <c r="F2577" s="256" t="s">
        <v>2540</v>
      </c>
      <c r="G2577" s="256">
        <v>103676</v>
      </c>
      <c r="H2577" s="256" t="s">
        <v>6017</v>
      </c>
      <c r="I2577" s="256" t="s">
        <v>16</v>
      </c>
      <c r="J2577" s="256" t="s">
        <v>2541</v>
      </c>
      <c r="K2577" s="257" t="s">
        <v>15659</v>
      </c>
      <c r="L2577" s="256" t="s">
        <v>2542</v>
      </c>
    </row>
    <row r="2578" spans="1:12" x14ac:dyDescent="0.25">
      <c r="A2578" s="256" t="s">
        <v>2594</v>
      </c>
      <c r="B2578" s="256" t="s">
        <v>2595</v>
      </c>
      <c r="C2578" s="256" t="s">
        <v>2601</v>
      </c>
      <c r="D2578" s="256" t="s">
        <v>3218</v>
      </c>
      <c r="E2578" s="257" t="s">
        <v>2540</v>
      </c>
      <c r="F2578" s="256" t="s">
        <v>2540</v>
      </c>
      <c r="G2578" s="256">
        <v>103677</v>
      </c>
      <c r="H2578" s="256" t="s">
        <v>6018</v>
      </c>
      <c r="I2578" s="256" t="s">
        <v>16</v>
      </c>
      <c r="J2578" s="256" t="s">
        <v>2541</v>
      </c>
      <c r="K2578" s="257" t="s">
        <v>15660</v>
      </c>
      <c r="L2578" s="256" t="s">
        <v>2542</v>
      </c>
    </row>
    <row r="2579" spans="1:12" x14ac:dyDescent="0.25">
      <c r="A2579" s="256" t="s">
        <v>2594</v>
      </c>
      <c r="B2579" s="256" t="s">
        <v>2595</v>
      </c>
      <c r="C2579" s="256" t="s">
        <v>2601</v>
      </c>
      <c r="D2579" s="256" t="s">
        <v>3218</v>
      </c>
      <c r="E2579" s="257" t="s">
        <v>2540</v>
      </c>
      <c r="F2579" s="256" t="s">
        <v>2540</v>
      </c>
      <c r="G2579" s="256">
        <v>103678</v>
      </c>
      <c r="H2579" s="256" t="s">
        <v>6019</v>
      </c>
      <c r="I2579" s="256" t="s">
        <v>16</v>
      </c>
      <c r="J2579" s="256" t="s">
        <v>2541</v>
      </c>
      <c r="K2579" s="257" t="s">
        <v>15661</v>
      </c>
      <c r="L2579" s="256" t="s">
        <v>2542</v>
      </c>
    </row>
    <row r="2580" spans="1:12" x14ac:dyDescent="0.25">
      <c r="A2580" s="256" t="s">
        <v>2594</v>
      </c>
      <c r="B2580" s="256" t="s">
        <v>2595</v>
      </c>
      <c r="C2580" s="256" t="s">
        <v>2601</v>
      </c>
      <c r="D2580" s="256" t="s">
        <v>3218</v>
      </c>
      <c r="E2580" s="257" t="s">
        <v>2540</v>
      </c>
      <c r="F2580" s="256" t="s">
        <v>2540</v>
      </c>
      <c r="G2580" s="256">
        <v>103679</v>
      </c>
      <c r="H2580" s="256" t="s">
        <v>6020</v>
      </c>
      <c r="I2580" s="256" t="s">
        <v>16</v>
      </c>
      <c r="J2580" s="256" t="s">
        <v>2541</v>
      </c>
      <c r="K2580" s="257" t="s">
        <v>15662</v>
      </c>
      <c r="L2580" s="256" t="s">
        <v>2542</v>
      </c>
    </row>
    <row r="2581" spans="1:12" x14ac:dyDescent="0.25">
      <c r="A2581" s="256" t="s">
        <v>2594</v>
      </c>
      <c r="B2581" s="256" t="s">
        <v>2595</v>
      </c>
      <c r="C2581" s="256" t="s">
        <v>2601</v>
      </c>
      <c r="D2581" s="256" t="s">
        <v>3218</v>
      </c>
      <c r="E2581" s="257" t="s">
        <v>2540</v>
      </c>
      <c r="F2581" s="256" t="s">
        <v>2540</v>
      </c>
      <c r="G2581" s="256">
        <v>103680</v>
      </c>
      <c r="H2581" s="256" t="s">
        <v>6021</v>
      </c>
      <c r="I2581" s="256" t="s">
        <v>16</v>
      </c>
      <c r="J2581" s="256" t="s">
        <v>2541</v>
      </c>
      <c r="K2581" s="257" t="s">
        <v>15663</v>
      </c>
      <c r="L2581" s="256" t="s">
        <v>2542</v>
      </c>
    </row>
    <row r="2582" spans="1:12" x14ac:dyDescent="0.25">
      <c r="A2582" s="256" t="s">
        <v>2594</v>
      </c>
      <c r="B2582" s="256" t="s">
        <v>2595</v>
      </c>
      <c r="C2582" s="256" t="s">
        <v>2601</v>
      </c>
      <c r="D2582" s="256" t="s">
        <v>3218</v>
      </c>
      <c r="E2582" s="257" t="s">
        <v>2540</v>
      </c>
      <c r="F2582" s="256" t="s">
        <v>2540</v>
      </c>
      <c r="G2582" s="256">
        <v>103681</v>
      </c>
      <c r="H2582" s="256" t="s">
        <v>6022</v>
      </c>
      <c r="I2582" s="256" t="s">
        <v>16</v>
      </c>
      <c r="J2582" s="256" t="s">
        <v>2541</v>
      </c>
      <c r="K2582" s="257" t="s">
        <v>15664</v>
      </c>
      <c r="L2582" s="256" t="s">
        <v>2542</v>
      </c>
    </row>
    <row r="2583" spans="1:12" x14ac:dyDescent="0.25">
      <c r="A2583" s="256" t="s">
        <v>2594</v>
      </c>
      <c r="B2583" s="256" t="s">
        <v>2595</v>
      </c>
      <c r="C2583" s="256" t="s">
        <v>2601</v>
      </c>
      <c r="D2583" s="256" t="s">
        <v>3218</v>
      </c>
      <c r="E2583" s="257" t="s">
        <v>2540</v>
      </c>
      <c r="F2583" s="256" t="s">
        <v>2540</v>
      </c>
      <c r="G2583" s="256">
        <v>103682</v>
      </c>
      <c r="H2583" s="256" t="s">
        <v>6023</v>
      </c>
      <c r="I2583" s="256" t="s">
        <v>16</v>
      </c>
      <c r="J2583" s="256" t="s">
        <v>2541</v>
      </c>
      <c r="K2583" s="257" t="s">
        <v>15665</v>
      </c>
      <c r="L2583" s="256" t="s">
        <v>2542</v>
      </c>
    </row>
    <row r="2584" spans="1:12" x14ac:dyDescent="0.25">
      <c r="A2584" s="256" t="s">
        <v>2594</v>
      </c>
      <c r="B2584" s="256" t="s">
        <v>2595</v>
      </c>
      <c r="C2584" s="256" t="s">
        <v>2601</v>
      </c>
      <c r="D2584" s="256" t="s">
        <v>3218</v>
      </c>
      <c r="E2584" s="257" t="s">
        <v>2540</v>
      </c>
      <c r="F2584" s="256" t="s">
        <v>2540</v>
      </c>
      <c r="G2584" s="256">
        <v>103683</v>
      </c>
      <c r="H2584" s="256" t="s">
        <v>6024</v>
      </c>
      <c r="I2584" s="256" t="s">
        <v>16</v>
      </c>
      <c r="J2584" s="256" t="s">
        <v>2541</v>
      </c>
      <c r="K2584" s="257" t="s">
        <v>15666</v>
      </c>
      <c r="L2584" s="256" t="s">
        <v>2542</v>
      </c>
    </row>
    <row r="2585" spans="1:12" x14ac:dyDescent="0.25">
      <c r="A2585" s="256" t="s">
        <v>2594</v>
      </c>
      <c r="B2585" s="256" t="s">
        <v>2595</v>
      </c>
      <c r="C2585" s="256" t="s">
        <v>2601</v>
      </c>
      <c r="D2585" s="256" t="s">
        <v>3218</v>
      </c>
      <c r="E2585" s="257" t="s">
        <v>2540</v>
      </c>
      <c r="F2585" s="256" t="s">
        <v>2540</v>
      </c>
      <c r="G2585" s="256">
        <v>103684</v>
      </c>
      <c r="H2585" s="256" t="s">
        <v>15667</v>
      </c>
      <c r="I2585" s="256" t="s">
        <v>16</v>
      </c>
      <c r="J2585" s="256" t="s">
        <v>2541</v>
      </c>
      <c r="K2585" s="257" t="s">
        <v>15668</v>
      </c>
      <c r="L2585" s="256" t="s">
        <v>2542</v>
      </c>
    </row>
    <row r="2586" spans="1:12" x14ac:dyDescent="0.25">
      <c r="A2586" s="256" t="s">
        <v>2594</v>
      </c>
      <c r="B2586" s="256" t="s">
        <v>2595</v>
      </c>
      <c r="C2586" s="256" t="s">
        <v>2601</v>
      </c>
      <c r="D2586" s="256" t="s">
        <v>3218</v>
      </c>
      <c r="E2586" s="257" t="s">
        <v>2540</v>
      </c>
      <c r="F2586" s="256" t="s">
        <v>2540</v>
      </c>
      <c r="G2586" s="256">
        <v>103685</v>
      </c>
      <c r="H2586" s="256" t="s">
        <v>15669</v>
      </c>
      <c r="I2586" s="256" t="s">
        <v>16</v>
      </c>
      <c r="J2586" s="256" t="s">
        <v>2541</v>
      </c>
      <c r="K2586" s="257" t="s">
        <v>13351</v>
      </c>
      <c r="L2586" s="256" t="s">
        <v>2542</v>
      </c>
    </row>
    <row r="2587" spans="1:12" x14ac:dyDescent="0.25">
      <c r="A2587" s="256" t="s">
        <v>2594</v>
      </c>
      <c r="B2587" s="256" t="s">
        <v>2595</v>
      </c>
      <c r="C2587" s="256" t="s">
        <v>2601</v>
      </c>
      <c r="D2587" s="256" t="s">
        <v>3218</v>
      </c>
      <c r="E2587" s="257" t="s">
        <v>2540</v>
      </c>
      <c r="F2587" s="256" t="s">
        <v>2540</v>
      </c>
      <c r="G2587" s="256">
        <v>103686</v>
      </c>
      <c r="H2587" s="256" t="s">
        <v>15670</v>
      </c>
      <c r="I2587" s="256" t="s">
        <v>16</v>
      </c>
      <c r="J2587" s="256" t="s">
        <v>2541</v>
      </c>
      <c r="K2587" s="257" t="s">
        <v>15671</v>
      </c>
      <c r="L2587" s="256" t="s">
        <v>2542</v>
      </c>
    </row>
    <row r="2588" spans="1:12" x14ac:dyDescent="0.25">
      <c r="A2588" s="256" t="s">
        <v>2594</v>
      </c>
      <c r="B2588" s="256" t="s">
        <v>2595</v>
      </c>
      <c r="C2588" s="256" t="s">
        <v>2601</v>
      </c>
      <c r="D2588" s="256" t="s">
        <v>3218</v>
      </c>
      <c r="E2588" s="257" t="s">
        <v>2540</v>
      </c>
      <c r="F2588" s="256" t="s">
        <v>2540</v>
      </c>
      <c r="G2588" s="256">
        <v>103687</v>
      </c>
      <c r="H2588" s="256" t="s">
        <v>6025</v>
      </c>
      <c r="I2588" s="256" t="s">
        <v>16</v>
      </c>
      <c r="J2588" s="256" t="s">
        <v>2541</v>
      </c>
      <c r="K2588" s="257" t="s">
        <v>15672</v>
      </c>
      <c r="L2588" s="256" t="s">
        <v>2542</v>
      </c>
    </row>
    <row r="2589" spans="1:12" x14ac:dyDescent="0.25">
      <c r="A2589" s="256" t="s">
        <v>2594</v>
      </c>
      <c r="B2589" s="256" t="s">
        <v>2595</v>
      </c>
      <c r="C2589" s="256" t="s">
        <v>2601</v>
      </c>
      <c r="D2589" s="256" t="s">
        <v>3218</v>
      </c>
      <c r="E2589" s="257" t="s">
        <v>2540</v>
      </c>
      <c r="F2589" s="256" t="s">
        <v>2540</v>
      </c>
      <c r="G2589" s="256">
        <v>103688</v>
      </c>
      <c r="H2589" s="256" t="s">
        <v>6026</v>
      </c>
      <c r="I2589" s="256" t="s">
        <v>16</v>
      </c>
      <c r="J2589" s="256" t="s">
        <v>2541</v>
      </c>
      <c r="K2589" s="257" t="s">
        <v>15673</v>
      </c>
      <c r="L2589" s="256" t="s">
        <v>2542</v>
      </c>
    </row>
    <row r="2590" spans="1:12" x14ac:dyDescent="0.25">
      <c r="A2590" s="256" t="s">
        <v>2594</v>
      </c>
      <c r="B2590" s="256" t="s">
        <v>2595</v>
      </c>
      <c r="C2590" s="256" t="s">
        <v>2602</v>
      </c>
      <c r="D2590" s="256" t="s">
        <v>3219</v>
      </c>
      <c r="E2590" s="257" t="s">
        <v>2540</v>
      </c>
      <c r="F2590" s="256" t="s">
        <v>2540</v>
      </c>
      <c r="G2590" s="256">
        <v>101963</v>
      </c>
      <c r="H2590" s="256" t="s">
        <v>4091</v>
      </c>
      <c r="I2590" s="256" t="s">
        <v>14</v>
      </c>
      <c r="J2590" s="256" t="s">
        <v>2541</v>
      </c>
      <c r="K2590" s="257" t="s">
        <v>15674</v>
      </c>
      <c r="L2590" s="256" t="s">
        <v>2542</v>
      </c>
    </row>
    <row r="2591" spans="1:12" x14ac:dyDescent="0.25">
      <c r="A2591" s="256" t="s">
        <v>2594</v>
      </c>
      <c r="B2591" s="256" t="s">
        <v>2595</v>
      </c>
      <c r="C2591" s="256" t="s">
        <v>2602</v>
      </c>
      <c r="D2591" s="256" t="s">
        <v>3219</v>
      </c>
      <c r="E2591" s="257" t="s">
        <v>2540</v>
      </c>
      <c r="F2591" s="256" t="s">
        <v>2540</v>
      </c>
      <c r="G2591" s="256">
        <v>101964</v>
      </c>
      <c r="H2591" s="256" t="s">
        <v>4092</v>
      </c>
      <c r="I2591" s="256" t="s">
        <v>14</v>
      </c>
      <c r="J2591" s="256" t="s">
        <v>2541</v>
      </c>
      <c r="K2591" s="257" t="s">
        <v>15675</v>
      </c>
      <c r="L2591" s="256" t="s">
        <v>2542</v>
      </c>
    </row>
    <row r="2592" spans="1:12" x14ac:dyDescent="0.25">
      <c r="A2592" s="256" t="s">
        <v>2594</v>
      </c>
      <c r="B2592" s="256" t="s">
        <v>2595</v>
      </c>
      <c r="C2592" s="256" t="s">
        <v>2603</v>
      </c>
      <c r="D2592" s="256" t="s">
        <v>3220</v>
      </c>
      <c r="E2592" s="257" t="s">
        <v>2540</v>
      </c>
      <c r="F2592" s="256" t="s">
        <v>2540</v>
      </c>
      <c r="G2592" s="256">
        <v>101165</v>
      </c>
      <c r="H2592" s="256" t="s">
        <v>3374</v>
      </c>
      <c r="I2592" s="256" t="s">
        <v>16</v>
      </c>
      <c r="J2592" s="256" t="s">
        <v>2545</v>
      </c>
      <c r="K2592" s="257" t="s">
        <v>15676</v>
      </c>
      <c r="L2592" s="256" t="s">
        <v>2542</v>
      </c>
    </row>
    <row r="2593" spans="1:12" x14ac:dyDescent="0.25">
      <c r="A2593" s="256" t="s">
        <v>2594</v>
      </c>
      <c r="B2593" s="256" t="s">
        <v>2595</v>
      </c>
      <c r="C2593" s="256" t="s">
        <v>2603</v>
      </c>
      <c r="D2593" s="256" t="s">
        <v>3220</v>
      </c>
      <c r="E2593" s="257" t="s">
        <v>2540</v>
      </c>
      <c r="F2593" s="256" t="s">
        <v>2540</v>
      </c>
      <c r="G2593" s="256">
        <v>101166</v>
      </c>
      <c r="H2593" s="256" t="s">
        <v>3375</v>
      </c>
      <c r="I2593" s="256" t="s">
        <v>16</v>
      </c>
      <c r="J2593" s="256" t="s">
        <v>2545</v>
      </c>
      <c r="K2593" s="257" t="s">
        <v>15677</v>
      </c>
      <c r="L2593" s="256" t="s">
        <v>2542</v>
      </c>
    </row>
    <row r="2594" spans="1:12" x14ac:dyDescent="0.25">
      <c r="A2594" s="256" t="s">
        <v>2594</v>
      </c>
      <c r="B2594" s="256" t="s">
        <v>2595</v>
      </c>
      <c r="C2594" s="256" t="s">
        <v>2604</v>
      </c>
      <c r="D2594" s="256" t="s">
        <v>3221</v>
      </c>
      <c r="E2594" s="257" t="s">
        <v>2540</v>
      </c>
      <c r="F2594" s="256" t="s">
        <v>2540</v>
      </c>
      <c r="G2594" s="256">
        <v>98575</v>
      </c>
      <c r="H2594" s="256" t="s">
        <v>6027</v>
      </c>
      <c r="I2594" s="256" t="s">
        <v>7</v>
      </c>
      <c r="J2594" s="256" t="s">
        <v>2545</v>
      </c>
      <c r="K2594" s="257" t="s">
        <v>15678</v>
      </c>
      <c r="L2594" s="256" t="s">
        <v>2542</v>
      </c>
    </row>
    <row r="2595" spans="1:12" x14ac:dyDescent="0.25">
      <c r="A2595" s="256" t="s">
        <v>2594</v>
      </c>
      <c r="B2595" s="256" t="s">
        <v>2595</v>
      </c>
      <c r="C2595" s="256" t="s">
        <v>2604</v>
      </c>
      <c r="D2595" s="256" t="s">
        <v>3221</v>
      </c>
      <c r="E2595" s="257" t="s">
        <v>2540</v>
      </c>
      <c r="F2595" s="256" t="s">
        <v>2540</v>
      </c>
      <c r="G2595" s="256">
        <v>98576</v>
      </c>
      <c r="H2595" s="256" t="s">
        <v>1345</v>
      </c>
      <c r="I2595" s="256" t="s">
        <v>7</v>
      </c>
      <c r="J2595" s="256" t="s">
        <v>2545</v>
      </c>
      <c r="K2595" s="257" t="s">
        <v>13189</v>
      </c>
      <c r="L2595" s="256" t="s">
        <v>2542</v>
      </c>
    </row>
    <row r="2596" spans="1:12" x14ac:dyDescent="0.25">
      <c r="A2596" s="256" t="s">
        <v>2594</v>
      </c>
      <c r="B2596" s="256" t="s">
        <v>2595</v>
      </c>
      <c r="C2596" s="256" t="s">
        <v>2604</v>
      </c>
      <c r="D2596" s="256" t="s">
        <v>3221</v>
      </c>
      <c r="E2596" s="257" t="s">
        <v>2540</v>
      </c>
      <c r="F2596" s="256" t="s">
        <v>2540</v>
      </c>
      <c r="G2596" s="256">
        <v>98577</v>
      </c>
      <c r="H2596" s="256" t="s">
        <v>6028</v>
      </c>
      <c r="I2596" s="256" t="s">
        <v>7</v>
      </c>
      <c r="J2596" s="256" t="s">
        <v>2545</v>
      </c>
      <c r="K2596" s="257" t="s">
        <v>15679</v>
      </c>
      <c r="L2596" s="256" t="s">
        <v>2542</v>
      </c>
    </row>
    <row r="2597" spans="1:12" x14ac:dyDescent="0.25">
      <c r="A2597" s="256" t="s">
        <v>2594</v>
      </c>
      <c r="B2597" s="256" t="s">
        <v>2595</v>
      </c>
      <c r="C2597" s="256" t="s">
        <v>2605</v>
      </c>
      <c r="D2597" s="256" t="s">
        <v>3222</v>
      </c>
      <c r="E2597" s="257" t="s">
        <v>2540</v>
      </c>
      <c r="F2597" s="256" t="s">
        <v>2540</v>
      </c>
      <c r="G2597" s="256">
        <v>93182</v>
      </c>
      <c r="H2597" s="256" t="s">
        <v>1346</v>
      </c>
      <c r="I2597" s="256" t="s">
        <v>7</v>
      </c>
      <c r="J2597" s="256" t="s">
        <v>2541</v>
      </c>
      <c r="K2597" s="257" t="s">
        <v>5406</v>
      </c>
      <c r="L2597" s="256" t="s">
        <v>2542</v>
      </c>
    </row>
    <row r="2598" spans="1:12" x14ac:dyDescent="0.25">
      <c r="A2598" s="256" t="s">
        <v>2594</v>
      </c>
      <c r="B2598" s="256" t="s">
        <v>2595</v>
      </c>
      <c r="C2598" s="256" t="s">
        <v>2605</v>
      </c>
      <c r="D2598" s="256" t="s">
        <v>3222</v>
      </c>
      <c r="E2598" s="257" t="s">
        <v>2540</v>
      </c>
      <c r="F2598" s="256" t="s">
        <v>2540</v>
      </c>
      <c r="G2598" s="256">
        <v>93183</v>
      </c>
      <c r="H2598" s="256" t="s">
        <v>1347</v>
      </c>
      <c r="I2598" s="256" t="s">
        <v>7</v>
      </c>
      <c r="J2598" s="256" t="s">
        <v>2541</v>
      </c>
      <c r="K2598" s="257" t="s">
        <v>7712</v>
      </c>
      <c r="L2598" s="256" t="s">
        <v>2542</v>
      </c>
    </row>
    <row r="2599" spans="1:12" x14ac:dyDescent="0.25">
      <c r="A2599" s="256" t="s">
        <v>2594</v>
      </c>
      <c r="B2599" s="256" t="s">
        <v>2595</v>
      </c>
      <c r="C2599" s="256" t="s">
        <v>2605</v>
      </c>
      <c r="D2599" s="256" t="s">
        <v>3222</v>
      </c>
      <c r="E2599" s="257" t="s">
        <v>2540</v>
      </c>
      <c r="F2599" s="256" t="s">
        <v>2540</v>
      </c>
      <c r="G2599" s="256">
        <v>93184</v>
      </c>
      <c r="H2599" s="256" t="s">
        <v>1348</v>
      </c>
      <c r="I2599" s="256" t="s">
        <v>7</v>
      </c>
      <c r="J2599" s="256" t="s">
        <v>2541</v>
      </c>
      <c r="K2599" s="257" t="s">
        <v>15680</v>
      </c>
      <c r="L2599" s="256" t="s">
        <v>2542</v>
      </c>
    </row>
    <row r="2600" spans="1:12" x14ac:dyDescent="0.25">
      <c r="A2600" s="256" t="s">
        <v>2594</v>
      </c>
      <c r="B2600" s="256" t="s">
        <v>2595</v>
      </c>
      <c r="C2600" s="256" t="s">
        <v>2605</v>
      </c>
      <c r="D2600" s="256" t="s">
        <v>3222</v>
      </c>
      <c r="E2600" s="257" t="s">
        <v>2540</v>
      </c>
      <c r="F2600" s="256" t="s">
        <v>2540</v>
      </c>
      <c r="G2600" s="256">
        <v>93185</v>
      </c>
      <c r="H2600" s="256" t="s">
        <v>1349</v>
      </c>
      <c r="I2600" s="256" t="s">
        <v>7</v>
      </c>
      <c r="J2600" s="256" t="s">
        <v>2541</v>
      </c>
      <c r="K2600" s="257" t="s">
        <v>13280</v>
      </c>
      <c r="L2600" s="256" t="s">
        <v>2542</v>
      </c>
    </row>
    <row r="2601" spans="1:12" x14ac:dyDescent="0.25">
      <c r="A2601" s="256" t="s">
        <v>2594</v>
      </c>
      <c r="B2601" s="256" t="s">
        <v>2595</v>
      </c>
      <c r="C2601" s="256" t="s">
        <v>2605</v>
      </c>
      <c r="D2601" s="256" t="s">
        <v>3222</v>
      </c>
      <c r="E2601" s="257" t="s">
        <v>2540</v>
      </c>
      <c r="F2601" s="256" t="s">
        <v>2540</v>
      </c>
      <c r="G2601" s="256">
        <v>93186</v>
      </c>
      <c r="H2601" s="256" t="s">
        <v>1350</v>
      </c>
      <c r="I2601" s="256" t="s">
        <v>7</v>
      </c>
      <c r="J2601" s="256" t="s">
        <v>2541</v>
      </c>
      <c r="K2601" s="257" t="s">
        <v>15681</v>
      </c>
      <c r="L2601" s="256" t="s">
        <v>2542</v>
      </c>
    </row>
    <row r="2602" spans="1:12" x14ac:dyDescent="0.25">
      <c r="A2602" s="256" t="s">
        <v>2594</v>
      </c>
      <c r="B2602" s="256" t="s">
        <v>2595</v>
      </c>
      <c r="C2602" s="256" t="s">
        <v>2605</v>
      </c>
      <c r="D2602" s="256" t="s">
        <v>3222</v>
      </c>
      <c r="E2602" s="257" t="s">
        <v>2540</v>
      </c>
      <c r="F2602" s="256" t="s">
        <v>2540</v>
      </c>
      <c r="G2602" s="256">
        <v>93187</v>
      </c>
      <c r="H2602" s="256" t="s">
        <v>1351</v>
      </c>
      <c r="I2602" s="256" t="s">
        <v>7</v>
      </c>
      <c r="J2602" s="256" t="s">
        <v>2541</v>
      </c>
      <c r="K2602" s="257" t="s">
        <v>15682</v>
      </c>
      <c r="L2602" s="256" t="s">
        <v>2542</v>
      </c>
    </row>
    <row r="2603" spans="1:12" x14ac:dyDescent="0.25">
      <c r="A2603" s="256" t="s">
        <v>2594</v>
      </c>
      <c r="B2603" s="256" t="s">
        <v>2595</v>
      </c>
      <c r="C2603" s="256" t="s">
        <v>2605</v>
      </c>
      <c r="D2603" s="256" t="s">
        <v>3222</v>
      </c>
      <c r="E2603" s="257" t="s">
        <v>2540</v>
      </c>
      <c r="F2603" s="256" t="s">
        <v>2540</v>
      </c>
      <c r="G2603" s="256">
        <v>93188</v>
      </c>
      <c r="H2603" s="256" t="s">
        <v>1352</v>
      </c>
      <c r="I2603" s="256" t="s">
        <v>7</v>
      </c>
      <c r="J2603" s="256" t="s">
        <v>2541</v>
      </c>
      <c r="K2603" s="257" t="s">
        <v>15683</v>
      </c>
      <c r="L2603" s="256" t="s">
        <v>2542</v>
      </c>
    </row>
    <row r="2604" spans="1:12" x14ac:dyDescent="0.25">
      <c r="A2604" s="256" t="s">
        <v>2594</v>
      </c>
      <c r="B2604" s="256" t="s">
        <v>2595</v>
      </c>
      <c r="C2604" s="256" t="s">
        <v>2605</v>
      </c>
      <c r="D2604" s="256" t="s">
        <v>3222</v>
      </c>
      <c r="E2604" s="257" t="s">
        <v>2540</v>
      </c>
      <c r="F2604" s="256" t="s">
        <v>2540</v>
      </c>
      <c r="G2604" s="256">
        <v>93189</v>
      </c>
      <c r="H2604" s="256" t="s">
        <v>1353</v>
      </c>
      <c r="I2604" s="256" t="s">
        <v>7</v>
      </c>
      <c r="J2604" s="256" t="s">
        <v>2541</v>
      </c>
      <c r="K2604" s="257" t="s">
        <v>15684</v>
      </c>
      <c r="L2604" s="256" t="s">
        <v>2542</v>
      </c>
    </row>
    <row r="2605" spans="1:12" x14ac:dyDescent="0.25">
      <c r="A2605" s="256" t="s">
        <v>2594</v>
      </c>
      <c r="B2605" s="256" t="s">
        <v>2595</v>
      </c>
      <c r="C2605" s="256" t="s">
        <v>2605</v>
      </c>
      <c r="D2605" s="256" t="s">
        <v>3222</v>
      </c>
      <c r="E2605" s="257" t="s">
        <v>2540</v>
      </c>
      <c r="F2605" s="256" t="s">
        <v>2540</v>
      </c>
      <c r="G2605" s="256">
        <v>93190</v>
      </c>
      <c r="H2605" s="256" t="s">
        <v>1354</v>
      </c>
      <c r="I2605" s="256" t="s">
        <v>7</v>
      </c>
      <c r="J2605" s="256" t="s">
        <v>2545</v>
      </c>
      <c r="K2605" s="257" t="s">
        <v>15685</v>
      </c>
      <c r="L2605" s="256" t="s">
        <v>2542</v>
      </c>
    </row>
    <row r="2606" spans="1:12" x14ac:dyDescent="0.25">
      <c r="A2606" s="256" t="s">
        <v>2594</v>
      </c>
      <c r="B2606" s="256" t="s">
        <v>2595</v>
      </c>
      <c r="C2606" s="256" t="s">
        <v>2605</v>
      </c>
      <c r="D2606" s="256" t="s">
        <v>3222</v>
      </c>
      <c r="E2606" s="257" t="s">
        <v>2540</v>
      </c>
      <c r="F2606" s="256" t="s">
        <v>2540</v>
      </c>
      <c r="G2606" s="256">
        <v>93191</v>
      </c>
      <c r="H2606" s="256" t="s">
        <v>1355</v>
      </c>
      <c r="I2606" s="256" t="s">
        <v>7</v>
      </c>
      <c r="J2606" s="256" t="s">
        <v>2545</v>
      </c>
      <c r="K2606" s="257" t="s">
        <v>15686</v>
      </c>
      <c r="L2606" s="256" t="s">
        <v>2542</v>
      </c>
    </row>
    <row r="2607" spans="1:12" x14ac:dyDescent="0.25">
      <c r="A2607" s="256" t="s">
        <v>2594</v>
      </c>
      <c r="B2607" s="256" t="s">
        <v>2595</v>
      </c>
      <c r="C2607" s="256" t="s">
        <v>2605</v>
      </c>
      <c r="D2607" s="256" t="s">
        <v>3222</v>
      </c>
      <c r="E2607" s="257" t="s">
        <v>2540</v>
      </c>
      <c r="F2607" s="256" t="s">
        <v>2540</v>
      </c>
      <c r="G2607" s="256">
        <v>93192</v>
      </c>
      <c r="H2607" s="256" t="s">
        <v>1356</v>
      </c>
      <c r="I2607" s="256" t="s">
        <v>7</v>
      </c>
      <c r="J2607" s="256" t="s">
        <v>2545</v>
      </c>
      <c r="K2607" s="257" t="s">
        <v>15687</v>
      </c>
      <c r="L2607" s="256" t="s">
        <v>2542</v>
      </c>
    </row>
    <row r="2608" spans="1:12" x14ac:dyDescent="0.25">
      <c r="A2608" s="256" t="s">
        <v>2594</v>
      </c>
      <c r="B2608" s="256" t="s">
        <v>2595</v>
      </c>
      <c r="C2608" s="256" t="s">
        <v>2605</v>
      </c>
      <c r="D2608" s="256" t="s">
        <v>3222</v>
      </c>
      <c r="E2608" s="257" t="s">
        <v>2540</v>
      </c>
      <c r="F2608" s="256" t="s">
        <v>2540</v>
      </c>
      <c r="G2608" s="256">
        <v>93193</v>
      </c>
      <c r="H2608" s="256" t="s">
        <v>1357</v>
      </c>
      <c r="I2608" s="256" t="s">
        <v>7</v>
      </c>
      <c r="J2608" s="256" t="s">
        <v>2545</v>
      </c>
      <c r="K2608" s="257" t="s">
        <v>15688</v>
      </c>
      <c r="L2608" s="256" t="s">
        <v>2542</v>
      </c>
    </row>
    <row r="2609" spans="1:12" x14ac:dyDescent="0.25">
      <c r="A2609" s="256" t="s">
        <v>2594</v>
      </c>
      <c r="B2609" s="256" t="s">
        <v>2595</v>
      </c>
      <c r="C2609" s="256" t="s">
        <v>2605</v>
      </c>
      <c r="D2609" s="256" t="s">
        <v>3222</v>
      </c>
      <c r="E2609" s="257" t="s">
        <v>2540</v>
      </c>
      <c r="F2609" s="256" t="s">
        <v>2540</v>
      </c>
      <c r="G2609" s="256">
        <v>93194</v>
      </c>
      <c r="H2609" s="256" t="s">
        <v>1358</v>
      </c>
      <c r="I2609" s="256" t="s">
        <v>7</v>
      </c>
      <c r="J2609" s="256" t="s">
        <v>2541</v>
      </c>
      <c r="K2609" s="257" t="s">
        <v>15689</v>
      </c>
      <c r="L2609" s="256" t="s">
        <v>2542</v>
      </c>
    </row>
    <row r="2610" spans="1:12" x14ac:dyDescent="0.25">
      <c r="A2610" s="256" t="s">
        <v>2594</v>
      </c>
      <c r="B2610" s="256" t="s">
        <v>2595</v>
      </c>
      <c r="C2610" s="256" t="s">
        <v>2605</v>
      </c>
      <c r="D2610" s="256" t="s">
        <v>3222</v>
      </c>
      <c r="E2610" s="257" t="s">
        <v>2540</v>
      </c>
      <c r="F2610" s="256" t="s">
        <v>2540</v>
      </c>
      <c r="G2610" s="256">
        <v>93195</v>
      </c>
      <c r="H2610" s="256" t="s">
        <v>1359</v>
      </c>
      <c r="I2610" s="256" t="s">
        <v>7</v>
      </c>
      <c r="J2610" s="256" t="s">
        <v>2541</v>
      </c>
      <c r="K2610" s="257" t="s">
        <v>6330</v>
      </c>
      <c r="L2610" s="256" t="s">
        <v>2542</v>
      </c>
    </row>
    <row r="2611" spans="1:12" x14ac:dyDescent="0.25">
      <c r="A2611" s="256" t="s">
        <v>2594</v>
      </c>
      <c r="B2611" s="256" t="s">
        <v>2595</v>
      </c>
      <c r="C2611" s="256" t="s">
        <v>2605</v>
      </c>
      <c r="D2611" s="256" t="s">
        <v>3222</v>
      </c>
      <c r="E2611" s="257" t="s">
        <v>2540</v>
      </c>
      <c r="F2611" s="256" t="s">
        <v>2540</v>
      </c>
      <c r="G2611" s="256">
        <v>93196</v>
      </c>
      <c r="H2611" s="256" t="s">
        <v>1360</v>
      </c>
      <c r="I2611" s="256" t="s">
        <v>7</v>
      </c>
      <c r="J2611" s="256" t="s">
        <v>2541</v>
      </c>
      <c r="K2611" s="257" t="s">
        <v>15690</v>
      </c>
      <c r="L2611" s="256" t="s">
        <v>2542</v>
      </c>
    </row>
    <row r="2612" spans="1:12" x14ac:dyDescent="0.25">
      <c r="A2612" s="256" t="s">
        <v>2594</v>
      </c>
      <c r="B2612" s="256" t="s">
        <v>2595</v>
      </c>
      <c r="C2612" s="256" t="s">
        <v>2605</v>
      </c>
      <c r="D2612" s="256" t="s">
        <v>3222</v>
      </c>
      <c r="E2612" s="257" t="s">
        <v>2540</v>
      </c>
      <c r="F2612" s="256" t="s">
        <v>2540</v>
      </c>
      <c r="G2612" s="256">
        <v>93197</v>
      </c>
      <c r="H2612" s="256" t="s">
        <v>1361</v>
      </c>
      <c r="I2612" s="256" t="s">
        <v>7</v>
      </c>
      <c r="J2612" s="256" t="s">
        <v>2541</v>
      </c>
      <c r="K2612" s="257" t="s">
        <v>15691</v>
      </c>
      <c r="L2612" s="256" t="s">
        <v>2542</v>
      </c>
    </row>
    <row r="2613" spans="1:12" x14ac:dyDescent="0.25">
      <c r="A2613" s="256" t="s">
        <v>2594</v>
      </c>
      <c r="B2613" s="256" t="s">
        <v>2595</v>
      </c>
      <c r="C2613" s="256" t="s">
        <v>2605</v>
      </c>
      <c r="D2613" s="256" t="s">
        <v>3222</v>
      </c>
      <c r="E2613" s="257" t="s">
        <v>2540</v>
      </c>
      <c r="F2613" s="256" t="s">
        <v>2540</v>
      </c>
      <c r="G2613" s="256">
        <v>93198</v>
      </c>
      <c r="H2613" s="256" t="s">
        <v>1362</v>
      </c>
      <c r="I2613" s="256" t="s">
        <v>7</v>
      </c>
      <c r="J2613" s="256" t="s">
        <v>2545</v>
      </c>
      <c r="K2613" s="257" t="s">
        <v>13754</v>
      </c>
      <c r="L2613" s="256" t="s">
        <v>2542</v>
      </c>
    </row>
    <row r="2614" spans="1:12" x14ac:dyDescent="0.25">
      <c r="A2614" s="256" t="s">
        <v>2594</v>
      </c>
      <c r="B2614" s="256" t="s">
        <v>2595</v>
      </c>
      <c r="C2614" s="256" t="s">
        <v>2605</v>
      </c>
      <c r="D2614" s="256" t="s">
        <v>3222</v>
      </c>
      <c r="E2614" s="257" t="s">
        <v>2540</v>
      </c>
      <c r="F2614" s="256" t="s">
        <v>2540</v>
      </c>
      <c r="G2614" s="256">
        <v>93199</v>
      </c>
      <c r="H2614" s="256" t="s">
        <v>1363</v>
      </c>
      <c r="I2614" s="256" t="s">
        <v>7</v>
      </c>
      <c r="J2614" s="256" t="s">
        <v>2545</v>
      </c>
      <c r="K2614" s="257" t="s">
        <v>15441</v>
      </c>
      <c r="L2614" s="256" t="s">
        <v>2542</v>
      </c>
    </row>
    <row r="2615" spans="1:12" x14ac:dyDescent="0.25">
      <c r="A2615" s="256" t="s">
        <v>2594</v>
      </c>
      <c r="B2615" s="256" t="s">
        <v>2595</v>
      </c>
      <c r="C2615" s="256" t="s">
        <v>2605</v>
      </c>
      <c r="D2615" s="256" t="s">
        <v>3222</v>
      </c>
      <c r="E2615" s="257" t="s">
        <v>2540</v>
      </c>
      <c r="F2615" s="256" t="s">
        <v>2540</v>
      </c>
      <c r="G2615" s="256">
        <v>93200</v>
      </c>
      <c r="H2615" s="256" t="s">
        <v>1364</v>
      </c>
      <c r="I2615" s="256" t="s">
        <v>7</v>
      </c>
      <c r="J2615" s="256" t="s">
        <v>2545</v>
      </c>
      <c r="K2615" s="257" t="s">
        <v>15692</v>
      </c>
      <c r="L2615" s="256" t="s">
        <v>2542</v>
      </c>
    </row>
    <row r="2616" spans="1:12" x14ac:dyDescent="0.25">
      <c r="A2616" s="256" t="s">
        <v>2594</v>
      </c>
      <c r="B2616" s="256" t="s">
        <v>2595</v>
      </c>
      <c r="C2616" s="256" t="s">
        <v>2605</v>
      </c>
      <c r="D2616" s="256" t="s">
        <v>3222</v>
      </c>
      <c r="E2616" s="257" t="s">
        <v>2540</v>
      </c>
      <c r="F2616" s="256" t="s">
        <v>2540</v>
      </c>
      <c r="G2616" s="256">
        <v>93201</v>
      </c>
      <c r="H2616" s="256" t="s">
        <v>1365</v>
      </c>
      <c r="I2616" s="256" t="s">
        <v>7</v>
      </c>
      <c r="J2616" s="256" t="s">
        <v>2545</v>
      </c>
      <c r="K2616" s="257" t="s">
        <v>5061</v>
      </c>
      <c r="L2616" s="256" t="s">
        <v>2542</v>
      </c>
    </row>
    <row r="2617" spans="1:12" x14ac:dyDescent="0.25">
      <c r="A2617" s="256" t="s">
        <v>2594</v>
      </c>
      <c r="B2617" s="256" t="s">
        <v>2595</v>
      </c>
      <c r="C2617" s="256" t="s">
        <v>2605</v>
      </c>
      <c r="D2617" s="256" t="s">
        <v>3222</v>
      </c>
      <c r="E2617" s="257" t="s">
        <v>2540</v>
      </c>
      <c r="F2617" s="256" t="s">
        <v>2540</v>
      </c>
      <c r="G2617" s="256">
        <v>93202</v>
      </c>
      <c r="H2617" s="256" t="s">
        <v>1366</v>
      </c>
      <c r="I2617" s="256" t="s">
        <v>7</v>
      </c>
      <c r="J2617" s="256" t="s">
        <v>2545</v>
      </c>
      <c r="K2617" s="257" t="s">
        <v>15693</v>
      </c>
      <c r="L2617" s="256" t="s">
        <v>2542</v>
      </c>
    </row>
    <row r="2618" spans="1:12" x14ac:dyDescent="0.25">
      <c r="A2618" s="256" t="s">
        <v>2594</v>
      </c>
      <c r="B2618" s="256" t="s">
        <v>2595</v>
      </c>
      <c r="C2618" s="256" t="s">
        <v>2605</v>
      </c>
      <c r="D2618" s="256" t="s">
        <v>3222</v>
      </c>
      <c r="E2618" s="257" t="s">
        <v>2540</v>
      </c>
      <c r="F2618" s="256" t="s">
        <v>2540</v>
      </c>
      <c r="G2618" s="256">
        <v>93203</v>
      </c>
      <c r="H2618" s="256" t="s">
        <v>1367</v>
      </c>
      <c r="I2618" s="256" t="s">
        <v>7</v>
      </c>
      <c r="J2618" s="256" t="s">
        <v>2556</v>
      </c>
      <c r="K2618" s="257" t="s">
        <v>13675</v>
      </c>
      <c r="L2618" s="256" t="s">
        <v>2542</v>
      </c>
    </row>
    <row r="2619" spans="1:12" x14ac:dyDescent="0.25">
      <c r="A2619" s="256" t="s">
        <v>2594</v>
      </c>
      <c r="B2619" s="256" t="s">
        <v>2595</v>
      </c>
      <c r="C2619" s="256" t="s">
        <v>2605</v>
      </c>
      <c r="D2619" s="256" t="s">
        <v>3222</v>
      </c>
      <c r="E2619" s="257" t="s">
        <v>2540</v>
      </c>
      <c r="F2619" s="256" t="s">
        <v>2540</v>
      </c>
      <c r="G2619" s="256">
        <v>93204</v>
      </c>
      <c r="H2619" s="256" t="s">
        <v>1368</v>
      </c>
      <c r="I2619" s="256" t="s">
        <v>7</v>
      </c>
      <c r="J2619" s="256" t="s">
        <v>2541</v>
      </c>
      <c r="K2619" s="257" t="s">
        <v>15694</v>
      </c>
      <c r="L2619" s="256" t="s">
        <v>2542</v>
      </c>
    </row>
    <row r="2620" spans="1:12" x14ac:dyDescent="0.25">
      <c r="A2620" s="256" t="s">
        <v>2594</v>
      </c>
      <c r="B2620" s="256" t="s">
        <v>2595</v>
      </c>
      <c r="C2620" s="256" t="s">
        <v>2605</v>
      </c>
      <c r="D2620" s="256" t="s">
        <v>3222</v>
      </c>
      <c r="E2620" s="257" t="s">
        <v>2540</v>
      </c>
      <c r="F2620" s="256" t="s">
        <v>2540</v>
      </c>
      <c r="G2620" s="256">
        <v>93205</v>
      </c>
      <c r="H2620" s="256" t="s">
        <v>1369</v>
      </c>
      <c r="I2620" s="256" t="s">
        <v>7</v>
      </c>
      <c r="J2620" s="256" t="s">
        <v>2545</v>
      </c>
      <c r="K2620" s="257" t="s">
        <v>13353</v>
      </c>
      <c r="L2620" s="256" t="s">
        <v>2542</v>
      </c>
    </row>
    <row r="2621" spans="1:12" x14ac:dyDescent="0.25">
      <c r="A2621" s="256" t="s">
        <v>2594</v>
      </c>
      <c r="B2621" s="256" t="s">
        <v>2595</v>
      </c>
      <c r="C2621" s="256" t="s">
        <v>2606</v>
      </c>
      <c r="D2621" s="256" t="s">
        <v>3223</v>
      </c>
      <c r="E2621" s="257" t="s">
        <v>2540</v>
      </c>
      <c r="F2621" s="256" t="s">
        <v>2540</v>
      </c>
      <c r="G2621" s="256">
        <v>97733</v>
      </c>
      <c r="H2621" s="256" t="s">
        <v>1370</v>
      </c>
      <c r="I2621" s="256" t="s">
        <v>16</v>
      </c>
      <c r="J2621" s="256" t="s">
        <v>2541</v>
      </c>
      <c r="K2621" s="257" t="s">
        <v>15695</v>
      </c>
      <c r="L2621" s="256" t="s">
        <v>2542</v>
      </c>
    </row>
    <row r="2622" spans="1:12" x14ac:dyDescent="0.25">
      <c r="A2622" s="256" t="s">
        <v>2594</v>
      </c>
      <c r="B2622" s="256" t="s">
        <v>2595</v>
      </c>
      <c r="C2622" s="256" t="s">
        <v>2606</v>
      </c>
      <c r="D2622" s="256" t="s">
        <v>3223</v>
      </c>
      <c r="E2622" s="257" t="s">
        <v>2540</v>
      </c>
      <c r="F2622" s="256" t="s">
        <v>2540</v>
      </c>
      <c r="G2622" s="256">
        <v>97734</v>
      </c>
      <c r="H2622" s="256" t="s">
        <v>1371</v>
      </c>
      <c r="I2622" s="256" t="s">
        <v>16</v>
      </c>
      <c r="J2622" s="256" t="s">
        <v>2541</v>
      </c>
      <c r="K2622" s="257" t="s">
        <v>15696</v>
      </c>
      <c r="L2622" s="256" t="s">
        <v>2542</v>
      </c>
    </row>
    <row r="2623" spans="1:12" x14ac:dyDescent="0.25">
      <c r="A2623" s="256" t="s">
        <v>2594</v>
      </c>
      <c r="B2623" s="256" t="s">
        <v>2595</v>
      </c>
      <c r="C2623" s="256" t="s">
        <v>2606</v>
      </c>
      <c r="D2623" s="256" t="s">
        <v>3223</v>
      </c>
      <c r="E2623" s="257" t="s">
        <v>2540</v>
      </c>
      <c r="F2623" s="256" t="s">
        <v>2540</v>
      </c>
      <c r="G2623" s="256">
        <v>97735</v>
      </c>
      <c r="H2623" s="256" t="s">
        <v>1372</v>
      </c>
      <c r="I2623" s="256" t="s">
        <v>16</v>
      </c>
      <c r="J2623" s="256" t="s">
        <v>2541</v>
      </c>
      <c r="K2623" s="257" t="s">
        <v>15697</v>
      </c>
      <c r="L2623" s="256" t="s">
        <v>2542</v>
      </c>
    </row>
    <row r="2624" spans="1:12" x14ac:dyDescent="0.25">
      <c r="A2624" s="256" t="s">
        <v>2594</v>
      </c>
      <c r="B2624" s="256" t="s">
        <v>2595</v>
      </c>
      <c r="C2624" s="256" t="s">
        <v>2606</v>
      </c>
      <c r="D2624" s="256" t="s">
        <v>3223</v>
      </c>
      <c r="E2624" s="257" t="s">
        <v>2540</v>
      </c>
      <c r="F2624" s="256" t="s">
        <v>2540</v>
      </c>
      <c r="G2624" s="256">
        <v>97736</v>
      </c>
      <c r="H2624" s="256" t="s">
        <v>1373</v>
      </c>
      <c r="I2624" s="256" t="s">
        <v>16</v>
      </c>
      <c r="J2624" s="256" t="s">
        <v>2541</v>
      </c>
      <c r="K2624" s="257" t="s">
        <v>15698</v>
      </c>
      <c r="L2624" s="256" t="s">
        <v>2542</v>
      </c>
    </row>
    <row r="2625" spans="1:12" x14ac:dyDescent="0.25">
      <c r="A2625" s="256" t="s">
        <v>2594</v>
      </c>
      <c r="B2625" s="256" t="s">
        <v>2595</v>
      </c>
      <c r="C2625" s="256" t="s">
        <v>2606</v>
      </c>
      <c r="D2625" s="256" t="s">
        <v>3223</v>
      </c>
      <c r="E2625" s="257" t="s">
        <v>2540</v>
      </c>
      <c r="F2625" s="256" t="s">
        <v>2540</v>
      </c>
      <c r="G2625" s="256">
        <v>97737</v>
      </c>
      <c r="H2625" s="256" t="s">
        <v>1374</v>
      </c>
      <c r="I2625" s="256" t="s">
        <v>16</v>
      </c>
      <c r="J2625" s="256" t="s">
        <v>2541</v>
      </c>
      <c r="K2625" s="257" t="s">
        <v>15699</v>
      </c>
      <c r="L2625" s="256" t="s">
        <v>2542</v>
      </c>
    </row>
    <row r="2626" spans="1:12" x14ac:dyDescent="0.25">
      <c r="A2626" s="256" t="s">
        <v>2594</v>
      </c>
      <c r="B2626" s="256" t="s">
        <v>2595</v>
      </c>
      <c r="C2626" s="256" t="s">
        <v>2606</v>
      </c>
      <c r="D2626" s="256" t="s">
        <v>3223</v>
      </c>
      <c r="E2626" s="257" t="s">
        <v>2540</v>
      </c>
      <c r="F2626" s="256" t="s">
        <v>2540</v>
      </c>
      <c r="G2626" s="256">
        <v>97738</v>
      </c>
      <c r="H2626" s="256" t="s">
        <v>6030</v>
      </c>
      <c r="I2626" s="256" t="s">
        <v>16</v>
      </c>
      <c r="J2626" s="256" t="s">
        <v>2541</v>
      </c>
      <c r="K2626" s="257" t="s">
        <v>15700</v>
      </c>
      <c r="L2626" s="256" t="s">
        <v>2542</v>
      </c>
    </row>
    <row r="2627" spans="1:12" x14ac:dyDescent="0.25">
      <c r="A2627" s="256" t="s">
        <v>2594</v>
      </c>
      <c r="B2627" s="256" t="s">
        <v>2595</v>
      </c>
      <c r="C2627" s="256" t="s">
        <v>2606</v>
      </c>
      <c r="D2627" s="256" t="s">
        <v>3223</v>
      </c>
      <c r="E2627" s="257" t="s">
        <v>2540</v>
      </c>
      <c r="F2627" s="256" t="s">
        <v>2540</v>
      </c>
      <c r="G2627" s="256">
        <v>97739</v>
      </c>
      <c r="H2627" s="256" t="s">
        <v>1375</v>
      </c>
      <c r="I2627" s="256" t="s">
        <v>16</v>
      </c>
      <c r="J2627" s="256" t="s">
        <v>2541</v>
      </c>
      <c r="K2627" s="257" t="s">
        <v>15701</v>
      </c>
      <c r="L2627" s="256" t="s">
        <v>2542</v>
      </c>
    </row>
    <row r="2628" spans="1:12" x14ac:dyDescent="0.25">
      <c r="A2628" s="256" t="s">
        <v>2594</v>
      </c>
      <c r="B2628" s="256" t="s">
        <v>2595</v>
      </c>
      <c r="C2628" s="256" t="s">
        <v>2606</v>
      </c>
      <c r="D2628" s="256" t="s">
        <v>3223</v>
      </c>
      <c r="E2628" s="257" t="s">
        <v>2540</v>
      </c>
      <c r="F2628" s="256" t="s">
        <v>2540</v>
      </c>
      <c r="G2628" s="256">
        <v>97740</v>
      </c>
      <c r="H2628" s="256" t="s">
        <v>1376</v>
      </c>
      <c r="I2628" s="256" t="s">
        <v>16</v>
      </c>
      <c r="J2628" s="256" t="s">
        <v>2541</v>
      </c>
      <c r="K2628" s="257" t="s">
        <v>15702</v>
      </c>
      <c r="L2628" s="256" t="s">
        <v>2542</v>
      </c>
    </row>
    <row r="2629" spans="1:12" x14ac:dyDescent="0.25">
      <c r="A2629" s="256" t="s">
        <v>2594</v>
      </c>
      <c r="B2629" s="256" t="s">
        <v>2595</v>
      </c>
      <c r="C2629" s="256" t="s">
        <v>2606</v>
      </c>
      <c r="D2629" s="256" t="s">
        <v>3223</v>
      </c>
      <c r="E2629" s="257" t="s">
        <v>2540</v>
      </c>
      <c r="F2629" s="256" t="s">
        <v>2540</v>
      </c>
      <c r="G2629" s="256">
        <v>98615</v>
      </c>
      <c r="H2629" s="256" t="s">
        <v>1377</v>
      </c>
      <c r="I2629" s="256" t="s">
        <v>14</v>
      </c>
      <c r="J2629" s="256" t="s">
        <v>2541</v>
      </c>
      <c r="K2629" s="257" t="s">
        <v>15703</v>
      </c>
      <c r="L2629" s="256" t="s">
        <v>2542</v>
      </c>
    </row>
    <row r="2630" spans="1:12" x14ac:dyDescent="0.25">
      <c r="A2630" s="256" t="s">
        <v>2594</v>
      </c>
      <c r="B2630" s="256" t="s">
        <v>2595</v>
      </c>
      <c r="C2630" s="256" t="s">
        <v>2606</v>
      </c>
      <c r="D2630" s="256" t="s">
        <v>3223</v>
      </c>
      <c r="E2630" s="257" t="s">
        <v>2540</v>
      </c>
      <c r="F2630" s="256" t="s">
        <v>2540</v>
      </c>
      <c r="G2630" s="256">
        <v>98616</v>
      </c>
      <c r="H2630" s="256" t="s">
        <v>1378</v>
      </c>
      <c r="I2630" s="256" t="s">
        <v>14</v>
      </c>
      <c r="J2630" s="256" t="s">
        <v>2541</v>
      </c>
      <c r="K2630" s="257" t="s">
        <v>15704</v>
      </c>
      <c r="L2630" s="256" t="s">
        <v>2542</v>
      </c>
    </row>
    <row r="2631" spans="1:12" x14ac:dyDescent="0.25">
      <c r="A2631" s="256" t="s">
        <v>2594</v>
      </c>
      <c r="B2631" s="256" t="s">
        <v>2595</v>
      </c>
      <c r="C2631" s="256" t="s">
        <v>2606</v>
      </c>
      <c r="D2631" s="256" t="s">
        <v>3223</v>
      </c>
      <c r="E2631" s="257" t="s">
        <v>2540</v>
      </c>
      <c r="F2631" s="256" t="s">
        <v>2540</v>
      </c>
      <c r="G2631" s="256">
        <v>98617</v>
      </c>
      <c r="H2631" s="256" t="s">
        <v>1379</v>
      </c>
      <c r="I2631" s="256" t="s">
        <v>14</v>
      </c>
      <c r="J2631" s="256" t="s">
        <v>2541</v>
      </c>
      <c r="K2631" s="257" t="s">
        <v>15705</v>
      </c>
      <c r="L2631" s="256" t="s">
        <v>2542</v>
      </c>
    </row>
    <row r="2632" spans="1:12" x14ac:dyDescent="0.25">
      <c r="A2632" s="256" t="s">
        <v>2594</v>
      </c>
      <c r="B2632" s="256" t="s">
        <v>2595</v>
      </c>
      <c r="C2632" s="256" t="s">
        <v>2606</v>
      </c>
      <c r="D2632" s="256" t="s">
        <v>3223</v>
      </c>
      <c r="E2632" s="257" t="s">
        <v>2540</v>
      </c>
      <c r="F2632" s="256" t="s">
        <v>2540</v>
      </c>
      <c r="G2632" s="256">
        <v>98618</v>
      </c>
      <c r="H2632" s="256" t="s">
        <v>1380</v>
      </c>
      <c r="I2632" s="256" t="s">
        <v>14</v>
      </c>
      <c r="J2632" s="256" t="s">
        <v>2541</v>
      </c>
      <c r="K2632" s="257" t="s">
        <v>13342</v>
      </c>
      <c r="L2632" s="256" t="s">
        <v>2542</v>
      </c>
    </row>
    <row r="2633" spans="1:12" x14ac:dyDescent="0.25">
      <c r="A2633" s="256" t="s">
        <v>2594</v>
      </c>
      <c r="B2633" s="256" t="s">
        <v>2595</v>
      </c>
      <c r="C2633" s="256" t="s">
        <v>2606</v>
      </c>
      <c r="D2633" s="256" t="s">
        <v>3223</v>
      </c>
      <c r="E2633" s="257" t="s">
        <v>2540</v>
      </c>
      <c r="F2633" s="256" t="s">
        <v>2540</v>
      </c>
      <c r="G2633" s="256">
        <v>98619</v>
      </c>
      <c r="H2633" s="256" t="s">
        <v>1381</v>
      </c>
      <c r="I2633" s="256" t="s">
        <v>14</v>
      </c>
      <c r="J2633" s="256" t="s">
        <v>2541</v>
      </c>
      <c r="K2633" s="257" t="s">
        <v>15706</v>
      </c>
      <c r="L2633" s="256" t="s">
        <v>2542</v>
      </c>
    </row>
    <row r="2634" spans="1:12" x14ac:dyDescent="0.25">
      <c r="A2634" s="256" t="s">
        <v>2594</v>
      </c>
      <c r="B2634" s="256" t="s">
        <v>2595</v>
      </c>
      <c r="C2634" s="256" t="s">
        <v>2606</v>
      </c>
      <c r="D2634" s="256" t="s">
        <v>3223</v>
      </c>
      <c r="E2634" s="257" t="s">
        <v>2540</v>
      </c>
      <c r="F2634" s="256" t="s">
        <v>2540</v>
      </c>
      <c r="G2634" s="256">
        <v>98620</v>
      </c>
      <c r="H2634" s="256" t="s">
        <v>1382</v>
      </c>
      <c r="I2634" s="256" t="s">
        <v>14</v>
      </c>
      <c r="J2634" s="256" t="s">
        <v>2541</v>
      </c>
      <c r="K2634" s="257" t="s">
        <v>15707</v>
      </c>
      <c r="L2634" s="256" t="s">
        <v>2542</v>
      </c>
    </row>
    <row r="2635" spans="1:12" x14ac:dyDescent="0.25">
      <c r="A2635" s="256" t="s">
        <v>2594</v>
      </c>
      <c r="B2635" s="256" t="s">
        <v>2595</v>
      </c>
      <c r="C2635" s="256" t="s">
        <v>2606</v>
      </c>
      <c r="D2635" s="256" t="s">
        <v>3223</v>
      </c>
      <c r="E2635" s="257" t="s">
        <v>2540</v>
      </c>
      <c r="F2635" s="256" t="s">
        <v>2540</v>
      </c>
      <c r="G2635" s="256">
        <v>98621</v>
      </c>
      <c r="H2635" s="256" t="s">
        <v>1383</v>
      </c>
      <c r="I2635" s="256" t="s">
        <v>14</v>
      </c>
      <c r="J2635" s="256" t="s">
        <v>2541</v>
      </c>
      <c r="K2635" s="257" t="s">
        <v>15708</v>
      </c>
      <c r="L2635" s="256" t="s">
        <v>2542</v>
      </c>
    </row>
    <row r="2636" spans="1:12" x14ac:dyDescent="0.25">
      <c r="A2636" s="256" t="s">
        <v>2594</v>
      </c>
      <c r="B2636" s="256" t="s">
        <v>2595</v>
      </c>
      <c r="C2636" s="256" t="s">
        <v>2606</v>
      </c>
      <c r="D2636" s="256" t="s">
        <v>3223</v>
      </c>
      <c r="E2636" s="257" t="s">
        <v>2540</v>
      </c>
      <c r="F2636" s="256" t="s">
        <v>2540</v>
      </c>
      <c r="G2636" s="256">
        <v>98622</v>
      </c>
      <c r="H2636" s="256" t="s">
        <v>1384</v>
      </c>
      <c r="I2636" s="256" t="s">
        <v>14</v>
      </c>
      <c r="J2636" s="256" t="s">
        <v>2541</v>
      </c>
      <c r="K2636" s="257" t="s">
        <v>5315</v>
      </c>
      <c r="L2636" s="256" t="s">
        <v>2542</v>
      </c>
    </row>
    <row r="2637" spans="1:12" x14ac:dyDescent="0.25">
      <c r="A2637" s="256" t="s">
        <v>2594</v>
      </c>
      <c r="B2637" s="256" t="s">
        <v>2595</v>
      </c>
      <c r="C2637" s="256" t="s">
        <v>2606</v>
      </c>
      <c r="D2637" s="256" t="s">
        <v>3223</v>
      </c>
      <c r="E2637" s="257" t="s">
        <v>2540</v>
      </c>
      <c r="F2637" s="256" t="s">
        <v>2540</v>
      </c>
      <c r="G2637" s="256">
        <v>98623</v>
      </c>
      <c r="H2637" s="256" t="s">
        <v>1385</v>
      </c>
      <c r="I2637" s="256" t="s">
        <v>14</v>
      </c>
      <c r="J2637" s="256" t="s">
        <v>2541</v>
      </c>
      <c r="K2637" s="257" t="s">
        <v>15709</v>
      </c>
      <c r="L2637" s="256" t="s">
        <v>2542</v>
      </c>
    </row>
    <row r="2638" spans="1:12" x14ac:dyDescent="0.25">
      <c r="A2638" s="256" t="s">
        <v>2594</v>
      </c>
      <c r="B2638" s="256" t="s">
        <v>2595</v>
      </c>
      <c r="C2638" s="256" t="s">
        <v>2606</v>
      </c>
      <c r="D2638" s="256" t="s">
        <v>3223</v>
      </c>
      <c r="E2638" s="257" t="s">
        <v>2540</v>
      </c>
      <c r="F2638" s="256" t="s">
        <v>2540</v>
      </c>
      <c r="G2638" s="256">
        <v>98624</v>
      </c>
      <c r="H2638" s="256" t="s">
        <v>1386</v>
      </c>
      <c r="I2638" s="256" t="s">
        <v>14</v>
      </c>
      <c r="J2638" s="256" t="s">
        <v>2541</v>
      </c>
      <c r="K2638" s="257" t="s">
        <v>15710</v>
      </c>
      <c r="L2638" s="256" t="s">
        <v>2542</v>
      </c>
    </row>
    <row r="2639" spans="1:12" x14ac:dyDescent="0.25">
      <c r="A2639" s="256" t="s">
        <v>2594</v>
      </c>
      <c r="B2639" s="256" t="s">
        <v>2595</v>
      </c>
      <c r="C2639" s="256" t="s">
        <v>2606</v>
      </c>
      <c r="D2639" s="256" t="s">
        <v>3223</v>
      </c>
      <c r="E2639" s="257" t="s">
        <v>2540</v>
      </c>
      <c r="F2639" s="256" t="s">
        <v>2540</v>
      </c>
      <c r="G2639" s="256">
        <v>98625</v>
      </c>
      <c r="H2639" s="256" t="s">
        <v>1387</v>
      </c>
      <c r="I2639" s="256" t="s">
        <v>14</v>
      </c>
      <c r="J2639" s="256" t="s">
        <v>2541</v>
      </c>
      <c r="K2639" s="257" t="s">
        <v>15711</v>
      </c>
      <c r="L2639" s="256" t="s">
        <v>2542</v>
      </c>
    </row>
    <row r="2640" spans="1:12" x14ac:dyDescent="0.25">
      <c r="A2640" s="256" t="s">
        <v>2594</v>
      </c>
      <c r="B2640" s="256" t="s">
        <v>2595</v>
      </c>
      <c r="C2640" s="256" t="s">
        <v>2606</v>
      </c>
      <c r="D2640" s="256" t="s">
        <v>3223</v>
      </c>
      <c r="E2640" s="257" t="s">
        <v>2540</v>
      </c>
      <c r="F2640" s="256" t="s">
        <v>2540</v>
      </c>
      <c r="G2640" s="256">
        <v>98626</v>
      </c>
      <c r="H2640" s="256" t="s">
        <v>1388</v>
      </c>
      <c r="I2640" s="256" t="s">
        <v>14</v>
      </c>
      <c r="J2640" s="256" t="s">
        <v>2541</v>
      </c>
      <c r="K2640" s="257" t="s">
        <v>15712</v>
      </c>
      <c r="L2640" s="256" t="s">
        <v>2542</v>
      </c>
    </row>
    <row r="2641" spans="1:12" x14ac:dyDescent="0.25">
      <c r="A2641" s="256" t="s">
        <v>2594</v>
      </c>
      <c r="B2641" s="256" t="s">
        <v>2595</v>
      </c>
      <c r="C2641" s="256" t="s">
        <v>2606</v>
      </c>
      <c r="D2641" s="256" t="s">
        <v>3223</v>
      </c>
      <c r="E2641" s="257" t="s">
        <v>2540</v>
      </c>
      <c r="F2641" s="256" t="s">
        <v>2540</v>
      </c>
      <c r="G2641" s="256">
        <v>98655</v>
      </c>
      <c r="H2641" s="256" t="s">
        <v>1389</v>
      </c>
      <c r="I2641" s="256" t="s">
        <v>7</v>
      </c>
      <c r="J2641" s="256" t="s">
        <v>2541</v>
      </c>
      <c r="K2641" s="257" t="s">
        <v>15713</v>
      </c>
      <c r="L2641" s="256" t="s">
        <v>2542</v>
      </c>
    </row>
    <row r="2642" spans="1:12" x14ac:dyDescent="0.25">
      <c r="A2642" s="256" t="s">
        <v>2594</v>
      </c>
      <c r="B2642" s="256" t="s">
        <v>2595</v>
      </c>
      <c r="C2642" s="256" t="s">
        <v>2606</v>
      </c>
      <c r="D2642" s="256" t="s">
        <v>3223</v>
      </c>
      <c r="E2642" s="257" t="s">
        <v>2540</v>
      </c>
      <c r="F2642" s="256" t="s">
        <v>2540</v>
      </c>
      <c r="G2642" s="256">
        <v>98656</v>
      </c>
      <c r="H2642" s="256" t="s">
        <v>1390</v>
      </c>
      <c r="I2642" s="256" t="s">
        <v>7</v>
      </c>
      <c r="J2642" s="256" t="s">
        <v>2541</v>
      </c>
      <c r="K2642" s="257" t="s">
        <v>15714</v>
      </c>
      <c r="L2642" s="256" t="s">
        <v>2542</v>
      </c>
    </row>
    <row r="2643" spans="1:12" x14ac:dyDescent="0.25">
      <c r="A2643" s="256" t="s">
        <v>2594</v>
      </c>
      <c r="B2643" s="256" t="s">
        <v>2595</v>
      </c>
      <c r="C2643" s="256" t="s">
        <v>2606</v>
      </c>
      <c r="D2643" s="256" t="s">
        <v>3223</v>
      </c>
      <c r="E2643" s="257" t="s">
        <v>2540</v>
      </c>
      <c r="F2643" s="256" t="s">
        <v>2540</v>
      </c>
      <c r="G2643" s="256">
        <v>98657</v>
      </c>
      <c r="H2643" s="256" t="s">
        <v>1391</v>
      </c>
      <c r="I2643" s="256" t="s">
        <v>7</v>
      </c>
      <c r="J2643" s="256" t="s">
        <v>2541</v>
      </c>
      <c r="K2643" s="257" t="s">
        <v>15715</v>
      </c>
      <c r="L2643" s="256" t="s">
        <v>2542</v>
      </c>
    </row>
    <row r="2644" spans="1:12" x14ac:dyDescent="0.25">
      <c r="A2644" s="256" t="s">
        <v>2594</v>
      </c>
      <c r="B2644" s="256" t="s">
        <v>2595</v>
      </c>
      <c r="C2644" s="256" t="s">
        <v>2606</v>
      </c>
      <c r="D2644" s="256" t="s">
        <v>3223</v>
      </c>
      <c r="E2644" s="257" t="s">
        <v>2540</v>
      </c>
      <c r="F2644" s="256" t="s">
        <v>2540</v>
      </c>
      <c r="G2644" s="256">
        <v>98658</v>
      </c>
      <c r="H2644" s="256" t="s">
        <v>1392</v>
      </c>
      <c r="I2644" s="256" t="s">
        <v>7</v>
      </c>
      <c r="J2644" s="256" t="s">
        <v>2541</v>
      </c>
      <c r="K2644" s="257" t="s">
        <v>15716</v>
      </c>
      <c r="L2644" s="256" t="s">
        <v>2542</v>
      </c>
    </row>
    <row r="2645" spans="1:12" x14ac:dyDescent="0.25">
      <c r="A2645" s="256" t="s">
        <v>2594</v>
      </c>
      <c r="B2645" s="256" t="s">
        <v>2595</v>
      </c>
      <c r="C2645" s="256" t="s">
        <v>2606</v>
      </c>
      <c r="D2645" s="256" t="s">
        <v>3223</v>
      </c>
      <c r="E2645" s="257" t="s">
        <v>2540</v>
      </c>
      <c r="F2645" s="256" t="s">
        <v>2540</v>
      </c>
      <c r="G2645" s="256">
        <v>98659</v>
      </c>
      <c r="H2645" s="256" t="s">
        <v>1393</v>
      </c>
      <c r="I2645" s="256" t="s">
        <v>7</v>
      </c>
      <c r="J2645" s="256" t="s">
        <v>2541</v>
      </c>
      <c r="K2645" s="257" t="s">
        <v>13337</v>
      </c>
      <c r="L2645" s="256" t="s">
        <v>2542</v>
      </c>
    </row>
    <row r="2646" spans="1:12" x14ac:dyDescent="0.25">
      <c r="A2646" s="256" t="s">
        <v>2594</v>
      </c>
      <c r="B2646" s="256" t="s">
        <v>2595</v>
      </c>
      <c r="C2646" s="256" t="s">
        <v>2606</v>
      </c>
      <c r="D2646" s="256" t="s">
        <v>3223</v>
      </c>
      <c r="E2646" s="257" t="s">
        <v>2540</v>
      </c>
      <c r="F2646" s="256" t="s">
        <v>2540</v>
      </c>
      <c r="G2646" s="256">
        <v>98746</v>
      </c>
      <c r="H2646" s="256" t="s">
        <v>1394</v>
      </c>
      <c r="I2646" s="256" t="s">
        <v>7</v>
      </c>
      <c r="J2646" s="256" t="s">
        <v>2545</v>
      </c>
      <c r="K2646" s="257" t="s">
        <v>15717</v>
      </c>
      <c r="L2646" s="256" t="s">
        <v>2542</v>
      </c>
    </row>
    <row r="2647" spans="1:12" x14ac:dyDescent="0.25">
      <c r="A2647" s="256" t="s">
        <v>2594</v>
      </c>
      <c r="B2647" s="256" t="s">
        <v>2595</v>
      </c>
      <c r="C2647" s="256" t="s">
        <v>2606</v>
      </c>
      <c r="D2647" s="256" t="s">
        <v>3223</v>
      </c>
      <c r="E2647" s="257" t="s">
        <v>2540</v>
      </c>
      <c r="F2647" s="256" t="s">
        <v>2540</v>
      </c>
      <c r="G2647" s="256">
        <v>98749</v>
      </c>
      <c r="H2647" s="256" t="s">
        <v>1395</v>
      </c>
      <c r="I2647" s="256" t="s">
        <v>7</v>
      </c>
      <c r="J2647" s="256" t="s">
        <v>2545</v>
      </c>
      <c r="K2647" s="257" t="s">
        <v>14251</v>
      </c>
      <c r="L2647" s="256" t="s">
        <v>2542</v>
      </c>
    </row>
    <row r="2648" spans="1:12" x14ac:dyDescent="0.25">
      <c r="A2648" s="256" t="s">
        <v>2594</v>
      </c>
      <c r="B2648" s="256" t="s">
        <v>2595</v>
      </c>
      <c r="C2648" s="256" t="s">
        <v>2606</v>
      </c>
      <c r="D2648" s="256" t="s">
        <v>3223</v>
      </c>
      <c r="E2648" s="257" t="s">
        <v>2540</v>
      </c>
      <c r="F2648" s="256" t="s">
        <v>2540</v>
      </c>
      <c r="G2648" s="256">
        <v>98750</v>
      </c>
      <c r="H2648" s="256" t="s">
        <v>1396</v>
      </c>
      <c r="I2648" s="256" t="s">
        <v>7</v>
      </c>
      <c r="J2648" s="256" t="s">
        <v>2545</v>
      </c>
      <c r="K2648" s="257" t="s">
        <v>15718</v>
      </c>
      <c r="L2648" s="256" t="s">
        <v>2542</v>
      </c>
    </row>
    <row r="2649" spans="1:12" x14ac:dyDescent="0.25">
      <c r="A2649" s="256" t="s">
        <v>2594</v>
      </c>
      <c r="B2649" s="256" t="s">
        <v>2595</v>
      </c>
      <c r="C2649" s="256" t="s">
        <v>2606</v>
      </c>
      <c r="D2649" s="256" t="s">
        <v>3223</v>
      </c>
      <c r="E2649" s="257" t="s">
        <v>2540</v>
      </c>
      <c r="F2649" s="256" t="s">
        <v>2540</v>
      </c>
      <c r="G2649" s="256">
        <v>98751</v>
      </c>
      <c r="H2649" s="256" t="s">
        <v>1397</v>
      </c>
      <c r="I2649" s="256" t="s">
        <v>7</v>
      </c>
      <c r="J2649" s="256" t="s">
        <v>2545</v>
      </c>
      <c r="K2649" s="257" t="s">
        <v>13516</v>
      </c>
      <c r="L2649" s="256" t="s">
        <v>2542</v>
      </c>
    </row>
    <row r="2650" spans="1:12" x14ac:dyDescent="0.25">
      <c r="A2650" s="256" t="s">
        <v>2594</v>
      </c>
      <c r="B2650" s="256" t="s">
        <v>2595</v>
      </c>
      <c r="C2650" s="256" t="s">
        <v>2606</v>
      </c>
      <c r="D2650" s="256" t="s">
        <v>3223</v>
      </c>
      <c r="E2650" s="257" t="s">
        <v>2540</v>
      </c>
      <c r="F2650" s="256" t="s">
        <v>2540</v>
      </c>
      <c r="G2650" s="256">
        <v>98752</v>
      </c>
      <c r="H2650" s="256" t="s">
        <v>1398</v>
      </c>
      <c r="I2650" s="256" t="s">
        <v>7</v>
      </c>
      <c r="J2650" s="256" t="s">
        <v>2545</v>
      </c>
      <c r="K2650" s="257" t="s">
        <v>15719</v>
      </c>
      <c r="L2650" s="256" t="s">
        <v>2542</v>
      </c>
    </row>
    <row r="2651" spans="1:12" x14ac:dyDescent="0.25">
      <c r="A2651" s="256" t="s">
        <v>2594</v>
      </c>
      <c r="B2651" s="256" t="s">
        <v>2595</v>
      </c>
      <c r="C2651" s="256" t="s">
        <v>2606</v>
      </c>
      <c r="D2651" s="256" t="s">
        <v>3223</v>
      </c>
      <c r="E2651" s="257" t="s">
        <v>2540</v>
      </c>
      <c r="F2651" s="256" t="s">
        <v>2540</v>
      </c>
      <c r="G2651" s="256">
        <v>98753</v>
      </c>
      <c r="H2651" s="256" t="s">
        <v>1399</v>
      </c>
      <c r="I2651" s="256" t="s">
        <v>7</v>
      </c>
      <c r="J2651" s="256" t="s">
        <v>2545</v>
      </c>
      <c r="K2651" s="257" t="s">
        <v>15720</v>
      </c>
      <c r="L2651" s="256" t="s">
        <v>2542</v>
      </c>
    </row>
    <row r="2652" spans="1:12" x14ac:dyDescent="0.25">
      <c r="A2652" s="256" t="s">
        <v>2594</v>
      </c>
      <c r="B2652" s="256" t="s">
        <v>2595</v>
      </c>
      <c r="C2652" s="256" t="s">
        <v>2606</v>
      </c>
      <c r="D2652" s="256" t="s">
        <v>3223</v>
      </c>
      <c r="E2652" s="257" t="s">
        <v>2540</v>
      </c>
      <c r="F2652" s="256" t="s">
        <v>2540</v>
      </c>
      <c r="G2652" s="256">
        <v>100763</v>
      </c>
      <c r="H2652" s="256" t="s">
        <v>6031</v>
      </c>
      <c r="I2652" s="256" t="s">
        <v>159</v>
      </c>
      <c r="J2652" s="256" t="s">
        <v>2541</v>
      </c>
      <c r="K2652" s="257" t="s">
        <v>13217</v>
      </c>
      <c r="L2652" s="256" t="s">
        <v>2542</v>
      </c>
    </row>
    <row r="2653" spans="1:12" x14ac:dyDescent="0.25">
      <c r="A2653" s="256" t="s">
        <v>2594</v>
      </c>
      <c r="B2653" s="256" t="s">
        <v>2595</v>
      </c>
      <c r="C2653" s="256" t="s">
        <v>2606</v>
      </c>
      <c r="D2653" s="256" t="s">
        <v>3223</v>
      </c>
      <c r="E2653" s="257" t="s">
        <v>2540</v>
      </c>
      <c r="F2653" s="256" t="s">
        <v>2540</v>
      </c>
      <c r="G2653" s="256">
        <v>100764</v>
      </c>
      <c r="H2653" s="256" t="s">
        <v>13344</v>
      </c>
      <c r="I2653" s="256" t="s">
        <v>159</v>
      </c>
      <c r="J2653" s="256" t="s">
        <v>2541</v>
      </c>
      <c r="K2653" s="257" t="s">
        <v>15721</v>
      </c>
      <c r="L2653" s="256" t="s">
        <v>2542</v>
      </c>
    </row>
    <row r="2654" spans="1:12" x14ac:dyDescent="0.25">
      <c r="A2654" s="256" t="s">
        <v>2594</v>
      </c>
      <c r="B2654" s="256" t="s">
        <v>2595</v>
      </c>
      <c r="C2654" s="256" t="s">
        <v>2606</v>
      </c>
      <c r="D2654" s="256" t="s">
        <v>3223</v>
      </c>
      <c r="E2654" s="257" t="s">
        <v>2540</v>
      </c>
      <c r="F2654" s="256" t="s">
        <v>2540</v>
      </c>
      <c r="G2654" s="256">
        <v>100765</v>
      </c>
      <c r="H2654" s="256" t="s">
        <v>6032</v>
      </c>
      <c r="I2654" s="256" t="s">
        <v>159</v>
      </c>
      <c r="J2654" s="256" t="s">
        <v>2541</v>
      </c>
      <c r="K2654" s="257" t="s">
        <v>5172</v>
      </c>
      <c r="L2654" s="256" t="s">
        <v>2542</v>
      </c>
    </row>
    <row r="2655" spans="1:12" x14ac:dyDescent="0.25">
      <c r="A2655" s="256" t="s">
        <v>2594</v>
      </c>
      <c r="B2655" s="256" t="s">
        <v>2595</v>
      </c>
      <c r="C2655" s="256" t="s">
        <v>2606</v>
      </c>
      <c r="D2655" s="256" t="s">
        <v>3223</v>
      </c>
      <c r="E2655" s="257" t="s">
        <v>2540</v>
      </c>
      <c r="F2655" s="256" t="s">
        <v>2540</v>
      </c>
      <c r="G2655" s="256">
        <v>100766</v>
      </c>
      <c r="H2655" s="256" t="s">
        <v>6033</v>
      </c>
      <c r="I2655" s="256" t="s">
        <v>159</v>
      </c>
      <c r="J2655" s="256" t="s">
        <v>2541</v>
      </c>
      <c r="K2655" s="257" t="s">
        <v>15722</v>
      </c>
      <c r="L2655" s="256" t="s">
        <v>2542</v>
      </c>
    </row>
    <row r="2656" spans="1:12" x14ac:dyDescent="0.25">
      <c r="A2656" s="256" t="s">
        <v>2594</v>
      </c>
      <c r="B2656" s="256" t="s">
        <v>2595</v>
      </c>
      <c r="C2656" s="256" t="s">
        <v>2606</v>
      </c>
      <c r="D2656" s="256" t="s">
        <v>3223</v>
      </c>
      <c r="E2656" s="257" t="s">
        <v>2540</v>
      </c>
      <c r="F2656" s="256" t="s">
        <v>2540</v>
      </c>
      <c r="G2656" s="256">
        <v>100767</v>
      </c>
      <c r="H2656" s="256" t="s">
        <v>6034</v>
      </c>
      <c r="I2656" s="256" t="s">
        <v>159</v>
      </c>
      <c r="J2656" s="256" t="s">
        <v>2541</v>
      </c>
      <c r="K2656" s="257" t="s">
        <v>13642</v>
      </c>
      <c r="L2656" s="256" t="s">
        <v>2542</v>
      </c>
    </row>
    <row r="2657" spans="1:12" x14ac:dyDescent="0.25">
      <c r="A2657" s="256" t="s">
        <v>2594</v>
      </c>
      <c r="B2657" s="256" t="s">
        <v>2595</v>
      </c>
      <c r="C2657" s="256" t="s">
        <v>2606</v>
      </c>
      <c r="D2657" s="256" t="s">
        <v>3223</v>
      </c>
      <c r="E2657" s="257" t="s">
        <v>2540</v>
      </c>
      <c r="F2657" s="256" t="s">
        <v>2540</v>
      </c>
      <c r="G2657" s="256">
        <v>100768</v>
      </c>
      <c r="H2657" s="256" t="s">
        <v>13345</v>
      </c>
      <c r="I2657" s="256" t="s">
        <v>159</v>
      </c>
      <c r="J2657" s="256" t="s">
        <v>2541</v>
      </c>
      <c r="K2657" s="257" t="s">
        <v>5180</v>
      </c>
      <c r="L2657" s="256" t="s">
        <v>2542</v>
      </c>
    </row>
    <row r="2658" spans="1:12" x14ac:dyDescent="0.25">
      <c r="A2658" s="256" t="s">
        <v>2594</v>
      </c>
      <c r="B2658" s="256" t="s">
        <v>2595</v>
      </c>
      <c r="C2658" s="256" t="s">
        <v>2606</v>
      </c>
      <c r="D2658" s="256" t="s">
        <v>3223</v>
      </c>
      <c r="E2658" s="257" t="s">
        <v>2540</v>
      </c>
      <c r="F2658" s="256" t="s">
        <v>2540</v>
      </c>
      <c r="G2658" s="256">
        <v>100769</v>
      </c>
      <c r="H2658" s="256" t="s">
        <v>6036</v>
      </c>
      <c r="I2658" s="256" t="s">
        <v>159</v>
      </c>
      <c r="J2658" s="256" t="s">
        <v>2541</v>
      </c>
      <c r="K2658" s="257" t="s">
        <v>5248</v>
      </c>
      <c r="L2658" s="256" t="s">
        <v>2542</v>
      </c>
    </row>
    <row r="2659" spans="1:12" x14ac:dyDescent="0.25">
      <c r="A2659" s="256" t="s">
        <v>2594</v>
      </c>
      <c r="B2659" s="256" t="s">
        <v>2595</v>
      </c>
      <c r="C2659" s="256" t="s">
        <v>2606</v>
      </c>
      <c r="D2659" s="256" t="s">
        <v>3223</v>
      </c>
      <c r="E2659" s="257" t="s">
        <v>2540</v>
      </c>
      <c r="F2659" s="256" t="s">
        <v>2540</v>
      </c>
      <c r="G2659" s="256">
        <v>100770</v>
      </c>
      <c r="H2659" s="256" t="s">
        <v>13346</v>
      </c>
      <c r="I2659" s="256" t="s">
        <v>159</v>
      </c>
      <c r="J2659" s="256" t="s">
        <v>2541</v>
      </c>
      <c r="K2659" s="257" t="s">
        <v>15723</v>
      </c>
      <c r="L2659" s="256" t="s">
        <v>2542</v>
      </c>
    </row>
    <row r="2660" spans="1:12" x14ac:dyDescent="0.25">
      <c r="A2660" s="256" t="s">
        <v>2594</v>
      </c>
      <c r="B2660" s="256" t="s">
        <v>2595</v>
      </c>
      <c r="C2660" s="256" t="s">
        <v>2606</v>
      </c>
      <c r="D2660" s="256" t="s">
        <v>3223</v>
      </c>
      <c r="E2660" s="257" t="s">
        <v>2540</v>
      </c>
      <c r="F2660" s="256" t="s">
        <v>2540</v>
      </c>
      <c r="G2660" s="256">
        <v>100771</v>
      </c>
      <c r="H2660" s="256" t="s">
        <v>6037</v>
      </c>
      <c r="I2660" s="256" t="s">
        <v>159</v>
      </c>
      <c r="J2660" s="256" t="s">
        <v>2541</v>
      </c>
      <c r="K2660" s="257" t="s">
        <v>13599</v>
      </c>
      <c r="L2660" s="256" t="s">
        <v>2542</v>
      </c>
    </row>
    <row r="2661" spans="1:12" x14ac:dyDescent="0.25">
      <c r="A2661" s="256" t="s">
        <v>2594</v>
      </c>
      <c r="B2661" s="256" t="s">
        <v>2595</v>
      </c>
      <c r="C2661" s="256" t="s">
        <v>2606</v>
      </c>
      <c r="D2661" s="256" t="s">
        <v>3223</v>
      </c>
      <c r="E2661" s="257" t="s">
        <v>2540</v>
      </c>
      <c r="F2661" s="256" t="s">
        <v>2540</v>
      </c>
      <c r="G2661" s="256">
        <v>100772</v>
      </c>
      <c r="H2661" s="256" t="s">
        <v>13348</v>
      </c>
      <c r="I2661" s="256" t="s">
        <v>159</v>
      </c>
      <c r="J2661" s="256" t="s">
        <v>2541</v>
      </c>
      <c r="K2661" s="257" t="s">
        <v>15724</v>
      </c>
      <c r="L2661" s="256" t="s">
        <v>2542</v>
      </c>
    </row>
    <row r="2662" spans="1:12" x14ac:dyDescent="0.25">
      <c r="A2662" s="256" t="s">
        <v>2594</v>
      </c>
      <c r="B2662" s="256" t="s">
        <v>2595</v>
      </c>
      <c r="C2662" s="256" t="s">
        <v>2606</v>
      </c>
      <c r="D2662" s="256" t="s">
        <v>3223</v>
      </c>
      <c r="E2662" s="257" t="s">
        <v>2540</v>
      </c>
      <c r="F2662" s="256" t="s">
        <v>2540</v>
      </c>
      <c r="G2662" s="256">
        <v>100773</v>
      </c>
      <c r="H2662" s="256" t="s">
        <v>6038</v>
      </c>
      <c r="I2662" s="256" t="s">
        <v>159</v>
      </c>
      <c r="J2662" s="256" t="s">
        <v>2541</v>
      </c>
      <c r="K2662" s="257" t="s">
        <v>15725</v>
      </c>
      <c r="L2662" s="256" t="s">
        <v>2542</v>
      </c>
    </row>
    <row r="2663" spans="1:12" x14ac:dyDescent="0.25">
      <c r="A2663" s="256" t="s">
        <v>2594</v>
      </c>
      <c r="B2663" s="256" t="s">
        <v>2595</v>
      </c>
      <c r="C2663" s="256" t="s">
        <v>2606</v>
      </c>
      <c r="D2663" s="256" t="s">
        <v>3223</v>
      </c>
      <c r="E2663" s="257" t="s">
        <v>2540</v>
      </c>
      <c r="F2663" s="256" t="s">
        <v>2540</v>
      </c>
      <c r="G2663" s="256">
        <v>100774</v>
      </c>
      <c r="H2663" s="256" t="s">
        <v>6040</v>
      </c>
      <c r="I2663" s="256" t="s">
        <v>159</v>
      </c>
      <c r="J2663" s="256" t="s">
        <v>2541</v>
      </c>
      <c r="K2663" s="257" t="s">
        <v>15726</v>
      </c>
      <c r="L2663" s="256" t="s">
        <v>2542</v>
      </c>
    </row>
    <row r="2664" spans="1:12" x14ac:dyDescent="0.25">
      <c r="A2664" s="256" t="s">
        <v>2594</v>
      </c>
      <c r="B2664" s="256" t="s">
        <v>2595</v>
      </c>
      <c r="C2664" s="256" t="s">
        <v>2606</v>
      </c>
      <c r="D2664" s="256" t="s">
        <v>3223</v>
      </c>
      <c r="E2664" s="257" t="s">
        <v>2540</v>
      </c>
      <c r="F2664" s="256" t="s">
        <v>2540</v>
      </c>
      <c r="G2664" s="256">
        <v>100775</v>
      </c>
      <c r="H2664" s="256" t="s">
        <v>6041</v>
      </c>
      <c r="I2664" s="256" t="s">
        <v>159</v>
      </c>
      <c r="J2664" s="256" t="s">
        <v>2541</v>
      </c>
      <c r="K2664" s="257" t="s">
        <v>5397</v>
      </c>
      <c r="L2664" s="256" t="s">
        <v>2542</v>
      </c>
    </row>
    <row r="2665" spans="1:12" x14ac:dyDescent="0.25">
      <c r="A2665" s="256" t="s">
        <v>2594</v>
      </c>
      <c r="B2665" s="256" t="s">
        <v>2595</v>
      </c>
      <c r="C2665" s="256" t="s">
        <v>2606</v>
      </c>
      <c r="D2665" s="256" t="s">
        <v>3223</v>
      </c>
      <c r="E2665" s="257" t="s">
        <v>2540</v>
      </c>
      <c r="F2665" s="256" t="s">
        <v>2540</v>
      </c>
      <c r="G2665" s="256">
        <v>100776</v>
      </c>
      <c r="H2665" s="256" t="s">
        <v>6042</v>
      </c>
      <c r="I2665" s="256" t="s">
        <v>159</v>
      </c>
      <c r="J2665" s="256" t="s">
        <v>2541</v>
      </c>
      <c r="K2665" s="257" t="s">
        <v>13560</v>
      </c>
      <c r="L2665" s="256" t="s">
        <v>2542</v>
      </c>
    </row>
    <row r="2666" spans="1:12" x14ac:dyDescent="0.25">
      <c r="A2666" s="256" t="s">
        <v>2594</v>
      </c>
      <c r="B2666" s="256" t="s">
        <v>2595</v>
      </c>
      <c r="C2666" s="256" t="s">
        <v>2606</v>
      </c>
      <c r="D2666" s="256" t="s">
        <v>3223</v>
      </c>
      <c r="E2666" s="257" t="s">
        <v>2540</v>
      </c>
      <c r="F2666" s="256" t="s">
        <v>2540</v>
      </c>
      <c r="G2666" s="256">
        <v>100777</v>
      </c>
      <c r="H2666" s="256" t="s">
        <v>6044</v>
      </c>
      <c r="I2666" s="256" t="s">
        <v>159</v>
      </c>
      <c r="J2666" s="256" t="s">
        <v>2541</v>
      </c>
      <c r="K2666" s="257" t="s">
        <v>15727</v>
      </c>
      <c r="L2666" s="256" t="s">
        <v>2542</v>
      </c>
    </row>
    <row r="2667" spans="1:12" x14ac:dyDescent="0.25">
      <c r="A2667" s="256" t="s">
        <v>2594</v>
      </c>
      <c r="B2667" s="256" t="s">
        <v>2595</v>
      </c>
      <c r="C2667" s="256" t="s">
        <v>2606</v>
      </c>
      <c r="D2667" s="256" t="s">
        <v>3223</v>
      </c>
      <c r="E2667" s="257" t="s">
        <v>2540</v>
      </c>
      <c r="F2667" s="256" t="s">
        <v>2540</v>
      </c>
      <c r="G2667" s="256">
        <v>100778</v>
      </c>
      <c r="H2667" s="256" t="s">
        <v>6045</v>
      </c>
      <c r="I2667" s="256" t="s">
        <v>159</v>
      </c>
      <c r="J2667" s="256" t="s">
        <v>2541</v>
      </c>
      <c r="K2667" s="257" t="s">
        <v>5029</v>
      </c>
      <c r="L2667" s="256" t="s">
        <v>2542</v>
      </c>
    </row>
    <row r="2668" spans="1:12" x14ac:dyDescent="0.25">
      <c r="A2668" s="256" t="s">
        <v>2594</v>
      </c>
      <c r="B2668" s="256" t="s">
        <v>2595</v>
      </c>
      <c r="C2668" s="256" t="s">
        <v>2606</v>
      </c>
      <c r="D2668" s="256" t="s">
        <v>3223</v>
      </c>
      <c r="E2668" s="257" t="s">
        <v>2540</v>
      </c>
      <c r="F2668" s="256" t="s">
        <v>2540</v>
      </c>
      <c r="G2668" s="256">
        <v>103795</v>
      </c>
      <c r="H2668" s="256" t="s">
        <v>6046</v>
      </c>
      <c r="I2668" s="256" t="s">
        <v>14</v>
      </c>
      <c r="J2668" s="256" t="s">
        <v>2545</v>
      </c>
      <c r="K2668" s="257" t="s">
        <v>15728</v>
      </c>
      <c r="L2668" s="256" t="s">
        <v>2542</v>
      </c>
    </row>
    <row r="2669" spans="1:12" x14ac:dyDescent="0.25">
      <c r="A2669" s="256" t="s">
        <v>2594</v>
      </c>
      <c r="B2669" s="256" t="s">
        <v>2595</v>
      </c>
      <c r="C2669" s="256" t="s">
        <v>2606</v>
      </c>
      <c r="D2669" s="256" t="s">
        <v>3223</v>
      </c>
      <c r="E2669" s="257" t="s">
        <v>2540</v>
      </c>
      <c r="F2669" s="256" t="s">
        <v>2540</v>
      </c>
      <c r="G2669" s="256">
        <v>103796</v>
      </c>
      <c r="H2669" s="256" t="s">
        <v>6047</v>
      </c>
      <c r="I2669" s="256" t="s">
        <v>14</v>
      </c>
      <c r="J2669" s="256" t="s">
        <v>2545</v>
      </c>
      <c r="K2669" s="257" t="s">
        <v>15729</v>
      </c>
      <c r="L2669" s="256" t="s">
        <v>2542</v>
      </c>
    </row>
    <row r="2670" spans="1:12" x14ac:dyDescent="0.25">
      <c r="A2670" s="256" t="s">
        <v>2594</v>
      </c>
      <c r="B2670" s="256" t="s">
        <v>2595</v>
      </c>
      <c r="C2670" s="256" t="s">
        <v>2606</v>
      </c>
      <c r="D2670" s="256" t="s">
        <v>3223</v>
      </c>
      <c r="E2670" s="257" t="s">
        <v>2540</v>
      </c>
      <c r="F2670" s="256" t="s">
        <v>2540</v>
      </c>
      <c r="G2670" s="256">
        <v>103797</v>
      </c>
      <c r="H2670" s="256" t="s">
        <v>6048</v>
      </c>
      <c r="I2670" s="256" t="s">
        <v>159</v>
      </c>
      <c r="J2670" s="256" t="s">
        <v>2545</v>
      </c>
      <c r="K2670" s="257" t="s">
        <v>13606</v>
      </c>
      <c r="L2670" s="256" t="s">
        <v>2542</v>
      </c>
    </row>
    <row r="2671" spans="1:12" x14ac:dyDescent="0.25">
      <c r="A2671" s="256" t="s">
        <v>2594</v>
      </c>
      <c r="B2671" s="256" t="s">
        <v>2595</v>
      </c>
      <c r="C2671" s="256" t="s">
        <v>2606</v>
      </c>
      <c r="D2671" s="256" t="s">
        <v>3223</v>
      </c>
      <c r="E2671" s="257" t="s">
        <v>2540</v>
      </c>
      <c r="F2671" s="256" t="s">
        <v>2540</v>
      </c>
      <c r="G2671" s="256">
        <v>103798</v>
      </c>
      <c r="H2671" s="256" t="s">
        <v>6049</v>
      </c>
      <c r="I2671" s="256" t="s">
        <v>16</v>
      </c>
      <c r="J2671" s="256" t="s">
        <v>2541</v>
      </c>
      <c r="K2671" s="257" t="s">
        <v>15730</v>
      </c>
      <c r="L2671" s="256" t="s">
        <v>2542</v>
      </c>
    </row>
    <row r="2672" spans="1:12" x14ac:dyDescent="0.25">
      <c r="A2672" s="256" t="s">
        <v>2594</v>
      </c>
      <c r="B2672" s="256" t="s">
        <v>2595</v>
      </c>
      <c r="C2672" s="256" t="s">
        <v>2606</v>
      </c>
      <c r="D2672" s="256" t="s">
        <v>3223</v>
      </c>
      <c r="E2672" s="257" t="s">
        <v>2540</v>
      </c>
      <c r="F2672" s="256" t="s">
        <v>2540</v>
      </c>
      <c r="G2672" s="256">
        <v>103799</v>
      </c>
      <c r="H2672" s="256" t="s">
        <v>6050</v>
      </c>
      <c r="I2672" s="256" t="s">
        <v>16</v>
      </c>
      <c r="J2672" s="256" t="s">
        <v>2545</v>
      </c>
      <c r="K2672" s="257" t="s">
        <v>15731</v>
      </c>
      <c r="L2672" s="256" t="s">
        <v>2542</v>
      </c>
    </row>
    <row r="2673" spans="1:12" x14ac:dyDescent="0.25">
      <c r="A2673" s="256" t="s">
        <v>2594</v>
      </c>
      <c r="B2673" s="256" t="s">
        <v>2595</v>
      </c>
      <c r="C2673" s="256" t="s">
        <v>2606</v>
      </c>
      <c r="D2673" s="256" t="s">
        <v>3223</v>
      </c>
      <c r="E2673" s="257" t="s">
        <v>2540</v>
      </c>
      <c r="F2673" s="256" t="s">
        <v>2540</v>
      </c>
      <c r="G2673" s="256">
        <v>103800</v>
      </c>
      <c r="H2673" s="256" t="s">
        <v>6051</v>
      </c>
      <c r="I2673" s="256" t="s">
        <v>16</v>
      </c>
      <c r="J2673" s="256" t="s">
        <v>2545</v>
      </c>
      <c r="K2673" s="257" t="s">
        <v>15732</v>
      </c>
      <c r="L2673" s="256" t="s">
        <v>2542</v>
      </c>
    </row>
    <row r="2674" spans="1:12" x14ac:dyDescent="0.25">
      <c r="A2674" s="256" t="s">
        <v>2594</v>
      </c>
      <c r="B2674" s="256" t="s">
        <v>2595</v>
      </c>
      <c r="C2674" s="256" t="s">
        <v>2606</v>
      </c>
      <c r="D2674" s="256" t="s">
        <v>3223</v>
      </c>
      <c r="E2674" s="257" t="s">
        <v>2540</v>
      </c>
      <c r="F2674" s="256" t="s">
        <v>2540</v>
      </c>
      <c r="G2674" s="256">
        <v>103801</v>
      </c>
      <c r="H2674" s="256" t="s">
        <v>6052</v>
      </c>
      <c r="I2674" s="256" t="s">
        <v>16</v>
      </c>
      <c r="J2674" s="256" t="s">
        <v>2541</v>
      </c>
      <c r="K2674" s="257" t="s">
        <v>15733</v>
      </c>
      <c r="L2674" s="256" t="s">
        <v>2542</v>
      </c>
    </row>
    <row r="2675" spans="1:12" x14ac:dyDescent="0.25">
      <c r="A2675" s="256" t="s">
        <v>2594</v>
      </c>
      <c r="B2675" s="256" t="s">
        <v>2595</v>
      </c>
      <c r="C2675" s="256" t="s">
        <v>2606</v>
      </c>
      <c r="D2675" s="256" t="s">
        <v>3223</v>
      </c>
      <c r="E2675" s="257" t="s">
        <v>2540</v>
      </c>
      <c r="F2675" s="256" t="s">
        <v>2540</v>
      </c>
      <c r="G2675" s="256">
        <v>103925</v>
      </c>
      <c r="H2675" s="256" t="s">
        <v>6053</v>
      </c>
      <c r="I2675" s="256" t="s">
        <v>16</v>
      </c>
      <c r="J2675" s="256" t="s">
        <v>2541</v>
      </c>
      <c r="K2675" s="257" t="s">
        <v>15734</v>
      </c>
      <c r="L2675" s="256" t="s">
        <v>2542</v>
      </c>
    </row>
    <row r="2676" spans="1:12" x14ac:dyDescent="0.25">
      <c r="A2676" s="256" t="s">
        <v>2594</v>
      </c>
      <c r="B2676" s="256" t="s">
        <v>2595</v>
      </c>
      <c r="C2676" s="256" t="s">
        <v>2606</v>
      </c>
      <c r="D2676" s="256" t="s">
        <v>3223</v>
      </c>
      <c r="E2676" s="257" t="s">
        <v>2540</v>
      </c>
      <c r="F2676" s="256" t="s">
        <v>2540</v>
      </c>
      <c r="G2676" s="256">
        <v>103926</v>
      </c>
      <c r="H2676" s="256" t="s">
        <v>6054</v>
      </c>
      <c r="I2676" s="256" t="s">
        <v>16</v>
      </c>
      <c r="J2676" s="256" t="s">
        <v>2541</v>
      </c>
      <c r="K2676" s="257" t="s">
        <v>15735</v>
      </c>
      <c r="L2676" s="256" t="s">
        <v>2542</v>
      </c>
    </row>
    <row r="2677" spans="1:12" x14ac:dyDescent="0.25">
      <c r="A2677" s="256" t="s">
        <v>2594</v>
      </c>
      <c r="B2677" s="256" t="s">
        <v>2595</v>
      </c>
      <c r="C2677" s="256" t="s">
        <v>2606</v>
      </c>
      <c r="D2677" s="256" t="s">
        <v>3223</v>
      </c>
      <c r="E2677" s="257" t="s">
        <v>2540</v>
      </c>
      <c r="F2677" s="256" t="s">
        <v>2540</v>
      </c>
      <c r="G2677" s="256">
        <v>103928</v>
      </c>
      <c r="H2677" s="256" t="s">
        <v>6055</v>
      </c>
      <c r="I2677" s="256" t="s">
        <v>16</v>
      </c>
      <c r="J2677" s="256" t="s">
        <v>2545</v>
      </c>
      <c r="K2677" s="257" t="s">
        <v>15732</v>
      </c>
      <c r="L2677" s="256" t="s">
        <v>2542</v>
      </c>
    </row>
    <row r="2678" spans="1:12" x14ac:dyDescent="0.25">
      <c r="A2678" s="256" t="s">
        <v>2594</v>
      </c>
      <c r="B2678" s="256" t="s">
        <v>2595</v>
      </c>
      <c r="C2678" s="256" t="s">
        <v>2606</v>
      </c>
      <c r="D2678" s="256" t="s">
        <v>3223</v>
      </c>
      <c r="E2678" s="257" t="s">
        <v>2540</v>
      </c>
      <c r="F2678" s="256" t="s">
        <v>2540</v>
      </c>
      <c r="G2678" s="256">
        <v>103929</v>
      </c>
      <c r="H2678" s="256" t="s">
        <v>6056</v>
      </c>
      <c r="I2678" s="256" t="s">
        <v>16</v>
      </c>
      <c r="J2678" s="256" t="s">
        <v>2541</v>
      </c>
      <c r="K2678" s="257" t="s">
        <v>15736</v>
      </c>
      <c r="L2678" s="256" t="s">
        <v>2542</v>
      </c>
    </row>
    <row r="2679" spans="1:12" x14ac:dyDescent="0.25">
      <c r="A2679" s="256" t="s">
        <v>2594</v>
      </c>
      <c r="B2679" s="256" t="s">
        <v>2595</v>
      </c>
      <c r="C2679" s="256" t="s">
        <v>2606</v>
      </c>
      <c r="D2679" s="256" t="s">
        <v>3223</v>
      </c>
      <c r="E2679" s="257" t="s">
        <v>2540</v>
      </c>
      <c r="F2679" s="256" t="s">
        <v>2540</v>
      </c>
      <c r="G2679" s="256">
        <v>103930</v>
      </c>
      <c r="H2679" s="256" t="s">
        <v>6057</v>
      </c>
      <c r="I2679" s="256" t="s">
        <v>16</v>
      </c>
      <c r="J2679" s="256" t="s">
        <v>2541</v>
      </c>
      <c r="K2679" s="257" t="s">
        <v>15737</v>
      </c>
      <c r="L2679" s="256" t="s">
        <v>2542</v>
      </c>
    </row>
    <row r="2680" spans="1:12" x14ac:dyDescent="0.25">
      <c r="A2680" s="256" t="s">
        <v>2594</v>
      </c>
      <c r="B2680" s="256" t="s">
        <v>2595</v>
      </c>
      <c r="C2680" s="256" t="s">
        <v>2606</v>
      </c>
      <c r="D2680" s="256" t="s">
        <v>3223</v>
      </c>
      <c r="E2680" s="257" t="s">
        <v>2540</v>
      </c>
      <c r="F2680" s="256" t="s">
        <v>2540</v>
      </c>
      <c r="G2680" s="256">
        <v>103931</v>
      </c>
      <c r="H2680" s="256" t="s">
        <v>6058</v>
      </c>
      <c r="I2680" s="256" t="s">
        <v>16</v>
      </c>
      <c r="J2680" s="256" t="s">
        <v>2541</v>
      </c>
      <c r="K2680" s="257" t="s">
        <v>15738</v>
      </c>
      <c r="L2680" s="256" t="s">
        <v>2542</v>
      </c>
    </row>
    <row r="2681" spans="1:12" x14ac:dyDescent="0.25">
      <c r="A2681" s="256" t="s">
        <v>2594</v>
      </c>
      <c r="B2681" s="256" t="s">
        <v>2595</v>
      </c>
      <c r="C2681" s="256" t="s">
        <v>2606</v>
      </c>
      <c r="D2681" s="256" t="s">
        <v>3223</v>
      </c>
      <c r="E2681" s="257" t="s">
        <v>2540</v>
      </c>
      <c r="F2681" s="256" t="s">
        <v>2540</v>
      </c>
      <c r="G2681" s="256">
        <v>103932</v>
      </c>
      <c r="H2681" s="256" t="s">
        <v>6059</v>
      </c>
      <c r="I2681" s="256" t="s">
        <v>16</v>
      </c>
      <c r="J2681" s="256" t="s">
        <v>2541</v>
      </c>
      <c r="K2681" s="257" t="s">
        <v>15739</v>
      </c>
      <c r="L2681" s="256" t="s">
        <v>2542</v>
      </c>
    </row>
    <row r="2682" spans="1:12" x14ac:dyDescent="0.25">
      <c r="A2682" s="256" t="s">
        <v>2594</v>
      </c>
      <c r="B2682" s="256" t="s">
        <v>2595</v>
      </c>
      <c r="C2682" s="256" t="s">
        <v>2606</v>
      </c>
      <c r="D2682" s="256" t="s">
        <v>3223</v>
      </c>
      <c r="E2682" s="257" t="s">
        <v>2540</v>
      </c>
      <c r="F2682" s="256" t="s">
        <v>2540</v>
      </c>
      <c r="G2682" s="256">
        <v>103933</v>
      </c>
      <c r="H2682" s="256" t="s">
        <v>6060</v>
      </c>
      <c r="I2682" s="256" t="s">
        <v>16</v>
      </c>
      <c r="J2682" s="256" t="s">
        <v>2541</v>
      </c>
      <c r="K2682" s="257" t="s">
        <v>15740</v>
      </c>
      <c r="L2682" s="256" t="s">
        <v>2542</v>
      </c>
    </row>
    <row r="2683" spans="1:12" x14ac:dyDescent="0.25">
      <c r="A2683" s="256" t="s">
        <v>2594</v>
      </c>
      <c r="B2683" s="256" t="s">
        <v>2595</v>
      </c>
      <c r="C2683" s="256" t="s">
        <v>2606</v>
      </c>
      <c r="D2683" s="256" t="s">
        <v>3223</v>
      </c>
      <c r="E2683" s="257" t="s">
        <v>2540</v>
      </c>
      <c r="F2683" s="256" t="s">
        <v>2540</v>
      </c>
      <c r="G2683" s="256">
        <v>104466</v>
      </c>
      <c r="H2683" s="256" t="s">
        <v>6061</v>
      </c>
      <c r="I2683" s="256" t="s">
        <v>159</v>
      </c>
      <c r="J2683" s="256" t="s">
        <v>2541</v>
      </c>
      <c r="K2683" s="257" t="s">
        <v>15741</v>
      </c>
      <c r="L2683" s="256" t="s">
        <v>2542</v>
      </c>
    </row>
    <row r="2684" spans="1:12" x14ac:dyDescent="0.25">
      <c r="A2684" s="256" t="s">
        <v>2594</v>
      </c>
      <c r="B2684" s="256" t="s">
        <v>2595</v>
      </c>
      <c r="C2684" s="256" t="s">
        <v>2606</v>
      </c>
      <c r="D2684" s="256" t="s">
        <v>3223</v>
      </c>
      <c r="E2684" s="257" t="s">
        <v>2540</v>
      </c>
      <c r="F2684" s="256" t="s">
        <v>2540</v>
      </c>
      <c r="G2684" s="256">
        <v>104467</v>
      </c>
      <c r="H2684" s="256" t="s">
        <v>6062</v>
      </c>
      <c r="I2684" s="256" t="s">
        <v>159</v>
      </c>
      <c r="J2684" s="256" t="s">
        <v>2541</v>
      </c>
      <c r="K2684" s="257" t="s">
        <v>7795</v>
      </c>
      <c r="L2684" s="256" t="s">
        <v>2542</v>
      </c>
    </row>
    <row r="2685" spans="1:12" x14ac:dyDescent="0.25">
      <c r="A2685" s="256" t="s">
        <v>2594</v>
      </c>
      <c r="B2685" s="256" t="s">
        <v>2595</v>
      </c>
      <c r="C2685" s="256" t="s">
        <v>2606</v>
      </c>
      <c r="D2685" s="256" t="s">
        <v>3223</v>
      </c>
      <c r="E2685" s="257" t="s">
        <v>2540</v>
      </c>
      <c r="F2685" s="256" t="s">
        <v>2540</v>
      </c>
      <c r="G2685" s="256">
        <v>104468</v>
      </c>
      <c r="H2685" s="256" t="s">
        <v>6063</v>
      </c>
      <c r="I2685" s="256" t="s">
        <v>159</v>
      </c>
      <c r="J2685" s="256" t="s">
        <v>2541</v>
      </c>
      <c r="K2685" s="257" t="s">
        <v>15742</v>
      </c>
      <c r="L2685" s="256" t="s">
        <v>2542</v>
      </c>
    </row>
    <row r="2686" spans="1:12" x14ac:dyDescent="0.25">
      <c r="A2686" s="256" t="s">
        <v>2594</v>
      </c>
      <c r="B2686" s="256" t="s">
        <v>2595</v>
      </c>
      <c r="C2686" s="256" t="s">
        <v>2606</v>
      </c>
      <c r="D2686" s="256" t="s">
        <v>3223</v>
      </c>
      <c r="E2686" s="257" t="s">
        <v>2540</v>
      </c>
      <c r="F2686" s="256" t="s">
        <v>2540</v>
      </c>
      <c r="G2686" s="256">
        <v>104469</v>
      </c>
      <c r="H2686" s="256" t="s">
        <v>6064</v>
      </c>
      <c r="I2686" s="256" t="s">
        <v>159</v>
      </c>
      <c r="J2686" s="256" t="s">
        <v>2541</v>
      </c>
      <c r="K2686" s="257" t="s">
        <v>13755</v>
      </c>
      <c r="L2686" s="256" t="s">
        <v>2542</v>
      </c>
    </row>
    <row r="2687" spans="1:12" x14ac:dyDescent="0.25">
      <c r="A2687" s="256" t="s">
        <v>2594</v>
      </c>
      <c r="B2687" s="256" t="s">
        <v>2595</v>
      </c>
      <c r="C2687" s="256" t="s">
        <v>2606</v>
      </c>
      <c r="D2687" s="256" t="s">
        <v>3223</v>
      </c>
      <c r="E2687" s="257" t="s">
        <v>2540</v>
      </c>
      <c r="F2687" s="256" t="s">
        <v>2540</v>
      </c>
      <c r="G2687" s="256">
        <v>104470</v>
      </c>
      <c r="H2687" s="256" t="s">
        <v>6065</v>
      </c>
      <c r="I2687" s="256" t="s">
        <v>159</v>
      </c>
      <c r="J2687" s="256" t="s">
        <v>2541</v>
      </c>
      <c r="K2687" s="257" t="s">
        <v>15743</v>
      </c>
      <c r="L2687" s="256" t="s">
        <v>2542</v>
      </c>
    </row>
    <row r="2688" spans="1:12" x14ac:dyDescent="0.25">
      <c r="A2688" s="256" t="s">
        <v>2594</v>
      </c>
      <c r="B2688" s="256" t="s">
        <v>2595</v>
      </c>
      <c r="C2688" s="256" t="s">
        <v>2606</v>
      </c>
      <c r="D2688" s="256" t="s">
        <v>3223</v>
      </c>
      <c r="E2688" s="257" t="s">
        <v>2540</v>
      </c>
      <c r="F2688" s="256" t="s">
        <v>2540</v>
      </c>
      <c r="G2688" s="256">
        <v>104471</v>
      </c>
      <c r="H2688" s="256" t="s">
        <v>6066</v>
      </c>
      <c r="I2688" s="256" t="s">
        <v>159</v>
      </c>
      <c r="J2688" s="256" t="s">
        <v>2541</v>
      </c>
      <c r="K2688" s="257" t="s">
        <v>8187</v>
      </c>
      <c r="L2688" s="256" t="s">
        <v>2542</v>
      </c>
    </row>
    <row r="2689" spans="1:12" x14ac:dyDescent="0.25">
      <c r="A2689" s="256" t="s">
        <v>2594</v>
      </c>
      <c r="B2689" s="256" t="s">
        <v>2595</v>
      </c>
      <c r="C2689" s="256" t="s">
        <v>2606</v>
      </c>
      <c r="D2689" s="256" t="s">
        <v>3223</v>
      </c>
      <c r="E2689" s="257" t="s">
        <v>2540</v>
      </c>
      <c r="F2689" s="256" t="s">
        <v>2540</v>
      </c>
      <c r="G2689" s="256">
        <v>104472</v>
      </c>
      <c r="H2689" s="256" t="s">
        <v>6067</v>
      </c>
      <c r="I2689" s="256" t="s">
        <v>159</v>
      </c>
      <c r="J2689" s="256" t="s">
        <v>2541</v>
      </c>
      <c r="K2689" s="257" t="s">
        <v>15744</v>
      </c>
      <c r="L2689" s="256" t="s">
        <v>2542</v>
      </c>
    </row>
    <row r="2690" spans="1:12" x14ac:dyDescent="0.25">
      <c r="A2690" s="256" t="s">
        <v>2594</v>
      </c>
      <c r="B2690" s="256" t="s">
        <v>2595</v>
      </c>
      <c r="C2690" s="256" t="s">
        <v>2606</v>
      </c>
      <c r="D2690" s="256" t="s">
        <v>3223</v>
      </c>
      <c r="E2690" s="257" t="s">
        <v>2540</v>
      </c>
      <c r="F2690" s="256" t="s">
        <v>2540</v>
      </c>
      <c r="G2690" s="256">
        <v>104483</v>
      </c>
      <c r="H2690" s="256" t="s">
        <v>6068</v>
      </c>
      <c r="I2690" s="256" t="s">
        <v>16</v>
      </c>
      <c r="J2690" s="256" t="s">
        <v>2541</v>
      </c>
      <c r="K2690" s="257" t="s">
        <v>15745</v>
      </c>
      <c r="L2690" s="256" t="s">
        <v>2542</v>
      </c>
    </row>
    <row r="2691" spans="1:12" x14ac:dyDescent="0.25">
      <c r="A2691" s="256" t="s">
        <v>2594</v>
      </c>
      <c r="B2691" s="256" t="s">
        <v>2595</v>
      </c>
      <c r="C2691" s="256" t="s">
        <v>2606</v>
      </c>
      <c r="D2691" s="256" t="s">
        <v>3223</v>
      </c>
      <c r="E2691" s="257" t="s">
        <v>2540</v>
      </c>
      <c r="F2691" s="256" t="s">
        <v>2540</v>
      </c>
      <c r="G2691" s="256">
        <v>104484</v>
      </c>
      <c r="H2691" s="256" t="s">
        <v>6069</v>
      </c>
      <c r="I2691" s="256" t="s">
        <v>16</v>
      </c>
      <c r="J2691" s="256" t="s">
        <v>2541</v>
      </c>
      <c r="K2691" s="257" t="s">
        <v>15746</v>
      </c>
      <c r="L2691" s="256" t="s">
        <v>2542</v>
      </c>
    </row>
    <row r="2692" spans="1:12" x14ac:dyDescent="0.25">
      <c r="A2692" s="256" t="s">
        <v>2594</v>
      </c>
      <c r="B2692" s="256" t="s">
        <v>2595</v>
      </c>
      <c r="C2692" s="256" t="s">
        <v>2606</v>
      </c>
      <c r="D2692" s="256" t="s">
        <v>3223</v>
      </c>
      <c r="E2692" s="257" t="s">
        <v>2540</v>
      </c>
      <c r="F2692" s="256" t="s">
        <v>2540</v>
      </c>
      <c r="G2692" s="256">
        <v>104485</v>
      </c>
      <c r="H2692" s="256" t="s">
        <v>6070</v>
      </c>
      <c r="I2692" s="256" t="s">
        <v>16</v>
      </c>
      <c r="J2692" s="256" t="s">
        <v>2541</v>
      </c>
      <c r="K2692" s="257" t="s">
        <v>15747</v>
      </c>
      <c r="L2692" s="256" t="s">
        <v>2542</v>
      </c>
    </row>
    <row r="2693" spans="1:12" x14ac:dyDescent="0.25">
      <c r="A2693" s="256" t="s">
        <v>2594</v>
      </c>
      <c r="B2693" s="256" t="s">
        <v>2595</v>
      </c>
      <c r="C2693" s="256" t="s">
        <v>2606</v>
      </c>
      <c r="D2693" s="256" t="s">
        <v>3223</v>
      </c>
      <c r="E2693" s="257" t="s">
        <v>2540</v>
      </c>
      <c r="F2693" s="256" t="s">
        <v>2540</v>
      </c>
      <c r="G2693" s="256">
        <v>104486</v>
      </c>
      <c r="H2693" s="256" t="s">
        <v>6071</v>
      </c>
      <c r="I2693" s="256" t="s">
        <v>16</v>
      </c>
      <c r="J2693" s="256" t="s">
        <v>2541</v>
      </c>
      <c r="K2693" s="257" t="s">
        <v>15748</v>
      </c>
      <c r="L2693" s="256" t="s">
        <v>2542</v>
      </c>
    </row>
    <row r="2694" spans="1:12" x14ac:dyDescent="0.25">
      <c r="A2694" s="256" t="s">
        <v>2594</v>
      </c>
      <c r="B2694" s="256" t="s">
        <v>2595</v>
      </c>
      <c r="C2694" s="256" t="s">
        <v>2606</v>
      </c>
      <c r="D2694" s="256" t="s">
        <v>3223</v>
      </c>
      <c r="E2694" s="257" t="s">
        <v>2540</v>
      </c>
      <c r="F2694" s="256" t="s">
        <v>2540</v>
      </c>
      <c r="G2694" s="256">
        <v>104487</v>
      </c>
      <c r="H2694" s="256" t="s">
        <v>6072</v>
      </c>
      <c r="I2694" s="256" t="s">
        <v>16</v>
      </c>
      <c r="J2694" s="256" t="s">
        <v>2541</v>
      </c>
      <c r="K2694" s="257" t="s">
        <v>15749</v>
      </c>
      <c r="L2694" s="256" t="s">
        <v>2542</v>
      </c>
    </row>
    <row r="2695" spans="1:12" x14ac:dyDescent="0.25">
      <c r="A2695" s="256" t="s">
        <v>2594</v>
      </c>
      <c r="B2695" s="256" t="s">
        <v>2595</v>
      </c>
      <c r="C2695" s="256" t="s">
        <v>2606</v>
      </c>
      <c r="D2695" s="256" t="s">
        <v>3223</v>
      </c>
      <c r="E2695" s="257" t="s">
        <v>2540</v>
      </c>
      <c r="F2695" s="256" t="s">
        <v>2540</v>
      </c>
      <c r="G2695" s="256">
        <v>104488</v>
      </c>
      <c r="H2695" s="256" t="s">
        <v>6073</v>
      </c>
      <c r="I2695" s="256" t="s">
        <v>16</v>
      </c>
      <c r="J2695" s="256" t="s">
        <v>2541</v>
      </c>
      <c r="K2695" s="257" t="s">
        <v>15750</v>
      </c>
      <c r="L2695" s="256" t="s">
        <v>2542</v>
      </c>
    </row>
    <row r="2696" spans="1:12" x14ac:dyDescent="0.25">
      <c r="A2696" s="256" t="s">
        <v>2594</v>
      </c>
      <c r="B2696" s="256" t="s">
        <v>2595</v>
      </c>
      <c r="C2696" s="256" t="s">
        <v>2606</v>
      </c>
      <c r="D2696" s="256" t="s">
        <v>3223</v>
      </c>
      <c r="E2696" s="257" t="s">
        <v>2540</v>
      </c>
      <c r="F2696" s="256" t="s">
        <v>2540</v>
      </c>
      <c r="G2696" s="256">
        <v>104489</v>
      </c>
      <c r="H2696" s="256" t="s">
        <v>6074</v>
      </c>
      <c r="I2696" s="256" t="s">
        <v>16</v>
      </c>
      <c r="J2696" s="256" t="s">
        <v>2541</v>
      </c>
      <c r="K2696" s="257" t="s">
        <v>15751</v>
      </c>
      <c r="L2696" s="256" t="s">
        <v>2542</v>
      </c>
    </row>
    <row r="2697" spans="1:12" x14ac:dyDescent="0.25">
      <c r="A2697" s="256" t="s">
        <v>2594</v>
      </c>
      <c r="B2697" s="256" t="s">
        <v>2595</v>
      </c>
      <c r="C2697" s="256" t="s">
        <v>2606</v>
      </c>
      <c r="D2697" s="256" t="s">
        <v>3223</v>
      </c>
      <c r="E2697" s="257" t="s">
        <v>2540</v>
      </c>
      <c r="F2697" s="256" t="s">
        <v>2540</v>
      </c>
      <c r="G2697" s="256">
        <v>104490</v>
      </c>
      <c r="H2697" s="256" t="s">
        <v>6075</v>
      </c>
      <c r="I2697" s="256" t="s">
        <v>16</v>
      </c>
      <c r="J2697" s="256" t="s">
        <v>2541</v>
      </c>
      <c r="K2697" s="257" t="s">
        <v>15752</v>
      </c>
      <c r="L2697" s="256" t="s">
        <v>2542</v>
      </c>
    </row>
    <row r="2698" spans="1:12" x14ac:dyDescent="0.25">
      <c r="A2698" s="256" t="s">
        <v>2607</v>
      </c>
      <c r="B2698" s="256" t="s">
        <v>2608</v>
      </c>
      <c r="C2698" s="256" t="s">
        <v>2609</v>
      </c>
      <c r="D2698" s="256" t="s">
        <v>3224</v>
      </c>
      <c r="E2698" s="257" t="s">
        <v>2540</v>
      </c>
      <c r="F2698" s="256" t="s">
        <v>2540</v>
      </c>
      <c r="G2698" s="256">
        <v>98560</v>
      </c>
      <c r="H2698" s="256" t="s">
        <v>1400</v>
      </c>
      <c r="I2698" s="256" t="s">
        <v>14</v>
      </c>
      <c r="J2698" s="256" t="s">
        <v>2545</v>
      </c>
      <c r="K2698" s="257" t="s">
        <v>15753</v>
      </c>
      <c r="L2698" s="256" t="s">
        <v>2542</v>
      </c>
    </row>
    <row r="2699" spans="1:12" x14ac:dyDescent="0.25">
      <c r="A2699" s="256" t="s">
        <v>2607</v>
      </c>
      <c r="B2699" s="256" t="s">
        <v>2608</v>
      </c>
      <c r="C2699" s="256" t="s">
        <v>2609</v>
      </c>
      <c r="D2699" s="256" t="s">
        <v>3224</v>
      </c>
      <c r="E2699" s="257" t="s">
        <v>2540</v>
      </c>
      <c r="F2699" s="256" t="s">
        <v>2540</v>
      </c>
      <c r="G2699" s="256">
        <v>98561</v>
      </c>
      <c r="H2699" s="256" t="s">
        <v>1401</v>
      </c>
      <c r="I2699" s="256" t="s">
        <v>14</v>
      </c>
      <c r="J2699" s="256" t="s">
        <v>2545</v>
      </c>
      <c r="K2699" s="257" t="s">
        <v>15754</v>
      </c>
      <c r="L2699" s="256" t="s">
        <v>2542</v>
      </c>
    </row>
    <row r="2700" spans="1:12" x14ac:dyDescent="0.25">
      <c r="A2700" s="256" t="s">
        <v>2607</v>
      </c>
      <c r="B2700" s="256" t="s">
        <v>2608</v>
      </c>
      <c r="C2700" s="256" t="s">
        <v>2609</v>
      </c>
      <c r="D2700" s="256" t="s">
        <v>3224</v>
      </c>
      <c r="E2700" s="257" t="s">
        <v>2540</v>
      </c>
      <c r="F2700" s="256" t="s">
        <v>2540</v>
      </c>
      <c r="G2700" s="256">
        <v>98562</v>
      </c>
      <c r="H2700" s="256" t="s">
        <v>1402</v>
      </c>
      <c r="I2700" s="256" t="s">
        <v>14</v>
      </c>
      <c r="J2700" s="256" t="s">
        <v>2545</v>
      </c>
      <c r="K2700" s="257" t="s">
        <v>15755</v>
      </c>
      <c r="L2700" s="256" t="s">
        <v>2542</v>
      </c>
    </row>
    <row r="2701" spans="1:12" x14ac:dyDescent="0.25">
      <c r="A2701" s="256" t="s">
        <v>2607</v>
      </c>
      <c r="B2701" s="256" t="s">
        <v>2608</v>
      </c>
      <c r="C2701" s="256" t="s">
        <v>2610</v>
      </c>
      <c r="D2701" s="256" t="s">
        <v>3225</v>
      </c>
      <c r="E2701" s="257" t="s">
        <v>2540</v>
      </c>
      <c r="F2701" s="256" t="s">
        <v>2540</v>
      </c>
      <c r="G2701" s="256">
        <v>98555</v>
      </c>
      <c r="H2701" s="256" t="s">
        <v>1403</v>
      </c>
      <c r="I2701" s="256" t="s">
        <v>14</v>
      </c>
      <c r="J2701" s="256" t="s">
        <v>2545</v>
      </c>
      <c r="K2701" s="257" t="s">
        <v>15756</v>
      </c>
      <c r="L2701" s="256" t="s">
        <v>2542</v>
      </c>
    </row>
    <row r="2702" spans="1:12" x14ac:dyDescent="0.25">
      <c r="A2702" s="256" t="s">
        <v>2607</v>
      </c>
      <c r="B2702" s="256" t="s">
        <v>2608</v>
      </c>
      <c r="C2702" s="256" t="s">
        <v>2610</v>
      </c>
      <c r="D2702" s="256" t="s">
        <v>3225</v>
      </c>
      <c r="E2702" s="257" t="s">
        <v>2540</v>
      </c>
      <c r="F2702" s="256" t="s">
        <v>2540</v>
      </c>
      <c r="G2702" s="256">
        <v>98556</v>
      </c>
      <c r="H2702" s="256" t="s">
        <v>1404</v>
      </c>
      <c r="I2702" s="256" t="s">
        <v>14</v>
      </c>
      <c r="J2702" s="256" t="s">
        <v>2545</v>
      </c>
      <c r="K2702" s="257" t="s">
        <v>5236</v>
      </c>
      <c r="L2702" s="256" t="s">
        <v>2542</v>
      </c>
    </row>
    <row r="2703" spans="1:12" x14ac:dyDescent="0.25">
      <c r="A2703" s="256" t="s">
        <v>2607</v>
      </c>
      <c r="B2703" s="256" t="s">
        <v>2608</v>
      </c>
      <c r="C2703" s="256" t="s">
        <v>2610</v>
      </c>
      <c r="D2703" s="256" t="s">
        <v>3225</v>
      </c>
      <c r="E2703" s="257" t="s">
        <v>2540</v>
      </c>
      <c r="F2703" s="256" t="s">
        <v>2540</v>
      </c>
      <c r="G2703" s="256">
        <v>98558</v>
      </c>
      <c r="H2703" s="256" t="s">
        <v>1405</v>
      </c>
      <c r="I2703" s="256" t="s">
        <v>12</v>
      </c>
      <c r="J2703" s="256" t="s">
        <v>2545</v>
      </c>
      <c r="K2703" s="257" t="s">
        <v>5473</v>
      </c>
      <c r="L2703" s="256" t="s">
        <v>2542</v>
      </c>
    </row>
    <row r="2704" spans="1:12" x14ac:dyDescent="0.25">
      <c r="A2704" s="256" t="s">
        <v>2607</v>
      </c>
      <c r="B2704" s="256" t="s">
        <v>2608</v>
      </c>
      <c r="C2704" s="256" t="s">
        <v>2610</v>
      </c>
      <c r="D2704" s="256" t="s">
        <v>3225</v>
      </c>
      <c r="E2704" s="257" t="s">
        <v>2540</v>
      </c>
      <c r="F2704" s="256" t="s">
        <v>2540</v>
      </c>
      <c r="G2704" s="256">
        <v>98559</v>
      </c>
      <c r="H2704" s="256" t="s">
        <v>1406</v>
      </c>
      <c r="I2704" s="256" t="s">
        <v>7</v>
      </c>
      <c r="J2704" s="256" t="s">
        <v>2545</v>
      </c>
      <c r="K2704" s="257" t="s">
        <v>13655</v>
      </c>
      <c r="L2704" s="256" t="s">
        <v>2542</v>
      </c>
    </row>
    <row r="2705" spans="1:12" x14ac:dyDescent="0.25">
      <c r="A2705" s="256" t="s">
        <v>2607</v>
      </c>
      <c r="B2705" s="256" t="s">
        <v>2608</v>
      </c>
      <c r="C2705" s="256" t="s">
        <v>2611</v>
      </c>
      <c r="D2705" s="256" t="s">
        <v>3226</v>
      </c>
      <c r="E2705" s="257" t="s">
        <v>2540</v>
      </c>
      <c r="F2705" s="256" t="s">
        <v>2540</v>
      </c>
      <c r="G2705" s="256">
        <v>98546</v>
      </c>
      <c r="H2705" s="256" t="s">
        <v>1407</v>
      </c>
      <c r="I2705" s="256" t="s">
        <v>14</v>
      </c>
      <c r="J2705" s="256" t="s">
        <v>2545</v>
      </c>
      <c r="K2705" s="257" t="s">
        <v>15757</v>
      </c>
      <c r="L2705" s="256" t="s">
        <v>2542</v>
      </c>
    </row>
    <row r="2706" spans="1:12" x14ac:dyDescent="0.25">
      <c r="A2706" s="256" t="s">
        <v>2607</v>
      </c>
      <c r="B2706" s="256" t="s">
        <v>2608</v>
      </c>
      <c r="C2706" s="256" t="s">
        <v>2611</v>
      </c>
      <c r="D2706" s="256" t="s">
        <v>3226</v>
      </c>
      <c r="E2706" s="257" t="s">
        <v>2540</v>
      </c>
      <c r="F2706" s="256" t="s">
        <v>2540</v>
      </c>
      <c r="G2706" s="256">
        <v>98547</v>
      </c>
      <c r="H2706" s="256" t="s">
        <v>1408</v>
      </c>
      <c r="I2706" s="256" t="s">
        <v>14</v>
      </c>
      <c r="J2706" s="256" t="s">
        <v>2545</v>
      </c>
      <c r="K2706" s="257" t="s">
        <v>15758</v>
      </c>
      <c r="L2706" s="256" t="s">
        <v>2542</v>
      </c>
    </row>
    <row r="2707" spans="1:12" x14ac:dyDescent="0.25">
      <c r="A2707" s="256" t="s">
        <v>2607</v>
      </c>
      <c r="B2707" s="256" t="s">
        <v>2608</v>
      </c>
      <c r="C2707" s="256" t="s">
        <v>2611</v>
      </c>
      <c r="D2707" s="256" t="s">
        <v>3226</v>
      </c>
      <c r="E2707" s="257" t="s">
        <v>2540</v>
      </c>
      <c r="F2707" s="256" t="s">
        <v>2540</v>
      </c>
      <c r="G2707" s="256">
        <v>98553</v>
      </c>
      <c r="H2707" s="256" t="s">
        <v>3227</v>
      </c>
      <c r="I2707" s="256" t="s">
        <v>14</v>
      </c>
      <c r="J2707" s="256" t="s">
        <v>2545</v>
      </c>
      <c r="K2707" s="257" t="s">
        <v>14474</v>
      </c>
      <c r="L2707" s="256" t="s">
        <v>2542</v>
      </c>
    </row>
    <row r="2708" spans="1:12" x14ac:dyDescent="0.25">
      <c r="A2708" s="256" t="s">
        <v>2607</v>
      </c>
      <c r="B2708" s="256" t="s">
        <v>2608</v>
      </c>
      <c r="C2708" s="256" t="s">
        <v>2611</v>
      </c>
      <c r="D2708" s="256" t="s">
        <v>3226</v>
      </c>
      <c r="E2708" s="257" t="s">
        <v>2540</v>
      </c>
      <c r="F2708" s="256" t="s">
        <v>2540</v>
      </c>
      <c r="G2708" s="256">
        <v>98554</v>
      </c>
      <c r="H2708" s="256" t="s">
        <v>3228</v>
      </c>
      <c r="I2708" s="256" t="s">
        <v>14</v>
      </c>
      <c r="J2708" s="256" t="s">
        <v>2545</v>
      </c>
      <c r="K2708" s="257" t="s">
        <v>15759</v>
      </c>
      <c r="L2708" s="256" t="s">
        <v>2542</v>
      </c>
    </row>
    <row r="2709" spans="1:12" x14ac:dyDescent="0.25">
      <c r="A2709" s="256" t="s">
        <v>2607</v>
      </c>
      <c r="B2709" s="256" t="s">
        <v>2608</v>
      </c>
      <c r="C2709" s="256" t="s">
        <v>2612</v>
      </c>
      <c r="D2709" s="256" t="s">
        <v>3229</v>
      </c>
      <c r="E2709" s="257" t="s">
        <v>2540</v>
      </c>
      <c r="F2709" s="256" t="s">
        <v>2540</v>
      </c>
      <c r="G2709" s="256">
        <v>98557</v>
      </c>
      <c r="H2709" s="256" t="s">
        <v>1409</v>
      </c>
      <c r="I2709" s="256" t="s">
        <v>14</v>
      </c>
      <c r="J2709" s="256" t="s">
        <v>2545</v>
      </c>
      <c r="K2709" s="257" t="s">
        <v>13528</v>
      </c>
      <c r="L2709" s="256" t="s">
        <v>2542</v>
      </c>
    </row>
    <row r="2710" spans="1:12" x14ac:dyDescent="0.25">
      <c r="A2710" s="256" t="s">
        <v>2607</v>
      </c>
      <c r="B2710" s="256" t="s">
        <v>2608</v>
      </c>
      <c r="C2710" s="256" t="s">
        <v>2613</v>
      </c>
      <c r="D2710" s="256" t="s">
        <v>3230</v>
      </c>
      <c r="E2710" s="257" t="s">
        <v>2540</v>
      </c>
      <c r="F2710" s="256" t="s">
        <v>2540</v>
      </c>
      <c r="G2710" s="256">
        <v>98563</v>
      </c>
      <c r="H2710" s="256" t="s">
        <v>1410</v>
      </c>
      <c r="I2710" s="256" t="s">
        <v>14</v>
      </c>
      <c r="J2710" s="256" t="s">
        <v>2545</v>
      </c>
      <c r="K2710" s="257" t="s">
        <v>13645</v>
      </c>
      <c r="L2710" s="256" t="s">
        <v>2542</v>
      </c>
    </row>
    <row r="2711" spans="1:12" x14ac:dyDescent="0.25">
      <c r="A2711" s="256" t="s">
        <v>2607</v>
      </c>
      <c r="B2711" s="256" t="s">
        <v>2608</v>
      </c>
      <c r="C2711" s="256" t="s">
        <v>2613</v>
      </c>
      <c r="D2711" s="256" t="s">
        <v>3230</v>
      </c>
      <c r="E2711" s="257" t="s">
        <v>2540</v>
      </c>
      <c r="F2711" s="256" t="s">
        <v>2540</v>
      </c>
      <c r="G2711" s="256">
        <v>98564</v>
      </c>
      <c r="H2711" s="256" t="s">
        <v>1411</v>
      </c>
      <c r="I2711" s="256" t="s">
        <v>14</v>
      </c>
      <c r="J2711" s="256" t="s">
        <v>2545</v>
      </c>
      <c r="K2711" s="257" t="s">
        <v>15760</v>
      </c>
      <c r="L2711" s="256" t="s">
        <v>2542</v>
      </c>
    </row>
    <row r="2712" spans="1:12" x14ac:dyDescent="0.25">
      <c r="A2712" s="256" t="s">
        <v>2607</v>
      </c>
      <c r="B2712" s="256" t="s">
        <v>2608</v>
      </c>
      <c r="C2712" s="256" t="s">
        <v>2613</v>
      </c>
      <c r="D2712" s="256" t="s">
        <v>3230</v>
      </c>
      <c r="E2712" s="257" t="s">
        <v>2540</v>
      </c>
      <c r="F2712" s="256" t="s">
        <v>2540</v>
      </c>
      <c r="G2712" s="256">
        <v>98565</v>
      </c>
      <c r="H2712" s="256" t="s">
        <v>1412</v>
      </c>
      <c r="I2712" s="256" t="s">
        <v>14</v>
      </c>
      <c r="J2712" s="256" t="s">
        <v>2545</v>
      </c>
      <c r="K2712" s="257" t="s">
        <v>13568</v>
      </c>
      <c r="L2712" s="256" t="s">
        <v>2542</v>
      </c>
    </row>
    <row r="2713" spans="1:12" x14ac:dyDescent="0.25">
      <c r="A2713" s="256" t="s">
        <v>2607</v>
      </c>
      <c r="B2713" s="256" t="s">
        <v>2608</v>
      </c>
      <c r="C2713" s="256" t="s">
        <v>2613</v>
      </c>
      <c r="D2713" s="256" t="s">
        <v>3230</v>
      </c>
      <c r="E2713" s="257" t="s">
        <v>2540</v>
      </c>
      <c r="F2713" s="256" t="s">
        <v>2540</v>
      </c>
      <c r="G2713" s="256">
        <v>98566</v>
      </c>
      <c r="H2713" s="256" t="s">
        <v>1413</v>
      </c>
      <c r="I2713" s="256" t="s">
        <v>14</v>
      </c>
      <c r="J2713" s="256" t="s">
        <v>2545</v>
      </c>
      <c r="K2713" s="257" t="s">
        <v>15761</v>
      </c>
      <c r="L2713" s="256" t="s">
        <v>2542</v>
      </c>
    </row>
    <row r="2714" spans="1:12" x14ac:dyDescent="0.25">
      <c r="A2714" s="256" t="s">
        <v>2607</v>
      </c>
      <c r="B2714" s="256" t="s">
        <v>2608</v>
      </c>
      <c r="C2714" s="256" t="s">
        <v>2613</v>
      </c>
      <c r="D2714" s="256" t="s">
        <v>3230</v>
      </c>
      <c r="E2714" s="257" t="s">
        <v>2540</v>
      </c>
      <c r="F2714" s="256" t="s">
        <v>2540</v>
      </c>
      <c r="G2714" s="256">
        <v>98567</v>
      </c>
      <c r="H2714" s="256" t="s">
        <v>1414</v>
      </c>
      <c r="I2714" s="256" t="s">
        <v>14</v>
      </c>
      <c r="J2714" s="256" t="s">
        <v>2545</v>
      </c>
      <c r="K2714" s="257" t="s">
        <v>15762</v>
      </c>
      <c r="L2714" s="256" t="s">
        <v>2542</v>
      </c>
    </row>
    <row r="2715" spans="1:12" x14ac:dyDescent="0.25">
      <c r="A2715" s="256" t="s">
        <v>2607</v>
      </c>
      <c r="B2715" s="256" t="s">
        <v>2608</v>
      </c>
      <c r="C2715" s="256" t="s">
        <v>2613</v>
      </c>
      <c r="D2715" s="256" t="s">
        <v>3230</v>
      </c>
      <c r="E2715" s="257" t="s">
        <v>2540</v>
      </c>
      <c r="F2715" s="256" t="s">
        <v>2540</v>
      </c>
      <c r="G2715" s="256">
        <v>98568</v>
      </c>
      <c r="H2715" s="256" t="s">
        <v>1415</v>
      </c>
      <c r="I2715" s="256" t="s">
        <v>14</v>
      </c>
      <c r="J2715" s="256" t="s">
        <v>2545</v>
      </c>
      <c r="K2715" s="257" t="s">
        <v>15763</v>
      </c>
      <c r="L2715" s="256" t="s">
        <v>2542</v>
      </c>
    </row>
    <row r="2716" spans="1:12" x14ac:dyDescent="0.25">
      <c r="A2716" s="256" t="s">
        <v>2607</v>
      </c>
      <c r="B2716" s="256" t="s">
        <v>2608</v>
      </c>
      <c r="C2716" s="256" t="s">
        <v>2613</v>
      </c>
      <c r="D2716" s="256" t="s">
        <v>3230</v>
      </c>
      <c r="E2716" s="257" t="s">
        <v>2540</v>
      </c>
      <c r="F2716" s="256" t="s">
        <v>2540</v>
      </c>
      <c r="G2716" s="256">
        <v>98569</v>
      </c>
      <c r="H2716" s="256" t="s">
        <v>1416</v>
      </c>
      <c r="I2716" s="256" t="s">
        <v>14</v>
      </c>
      <c r="J2716" s="256" t="s">
        <v>2545</v>
      </c>
      <c r="K2716" s="257" t="s">
        <v>15764</v>
      </c>
      <c r="L2716" s="256" t="s">
        <v>2542</v>
      </c>
    </row>
    <row r="2717" spans="1:12" x14ac:dyDescent="0.25">
      <c r="A2717" s="256" t="s">
        <v>2607</v>
      </c>
      <c r="B2717" s="256" t="s">
        <v>2608</v>
      </c>
      <c r="C2717" s="256" t="s">
        <v>2613</v>
      </c>
      <c r="D2717" s="256" t="s">
        <v>3230</v>
      </c>
      <c r="E2717" s="257" t="s">
        <v>2540</v>
      </c>
      <c r="F2717" s="256" t="s">
        <v>2540</v>
      </c>
      <c r="G2717" s="256">
        <v>98570</v>
      </c>
      <c r="H2717" s="256" t="s">
        <v>1417</v>
      </c>
      <c r="I2717" s="256" t="s">
        <v>14</v>
      </c>
      <c r="J2717" s="256" t="s">
        <v>2545</v>
      </c>
      <c r="K2717" s="257" t="s">
        <v>15765</v>
      </c>
      <c r="L2717" s="256" t="s">
        <v>2542</v>
      </c>
    </row>
    <row r="2718" spans="1:12" x14ac:dyDescent="0.25">
      <c r="A2718" s="256" t="s">
        <v>2607</v>
      </c>
      <c r="B2718" s="256" t="s">
        <v>2608</v>
      </c>
      <c r="C2718" s="256" t="s">
        <v>2613</v>
      </c>
      <c r="D2718" s="256" t="s">
        <v>3230</v>
      </c>
      <c r="E2718" s="257" t="s">
        <v>2540</v>
      </c>
      <c r="F2718" s="256" t="s">
        <v>2540</v>
      </c>
      <c r="G2718" s="256">
        <v>98571</v>
      </c>
      <c r="H2718" s="256" t="s">
        <v>1418</v>
      </c>
      <c r="I2718" s="256" t="s">
        <v>14</v>
      </c>
      <c r="J2718" s="256" t="s">
        <v>2545</v>
      </c>
      <c r="K2718" s="257" t="s">
        <v>15766</v>
      </c>
      <c r="L2718" s="256" t="s">
        <v>2542</v>
      </c>
    </row>
    <row r="2719" spans="1:12" x14ac:dyDescent="0.25">
      <c r="A2719" s="256" t="s">
        <v>2607</v>
      </c>
      <c r="B2719" s="256" t="s">
        <v>2608</v>
      </c>
      <c r="C2719" s="256" t="s">
        <v>2613</v>
      </c>
      <c r="D2719" s="256" t="s">
        <v>3230</v>
      </c>
      <c r="E2719" s="257" t="s">
        <v>2540</v>
      </c>
      <c r="F2719" s="256" t="s">
        <v>2540</v>
      </c>
      <c r="G2719" s="256">
        <v>98572</v>
      </c>
      <c r="H2719" s="256" t="s">
        <v>1419</v>
      </c>
      <c r="I2719" s="256" t="s">
        <v>14</v>
      </c>
      <c r="J2719" s="256" t="s">
        <v>2545</v>
      </c>
      <c r="K2719" s="257" t="s">
        <v>15767</v>
      </c>
      <c r="L2719" s="256" t="s">
        <v>2542</v>
      </c>
    </row>
    <row r="2720" spans="1:12" x14ac:dyDescent="0.25">
      <c r="A2720" s="256" t="s">
        <v>2607</v>
      </c>
      <c r="B2720" s="256" t="s">
        <v>2608</v>
      </c>
      <c r="C2720" s="256" t="s">
        <v>2613</v>
      </c>
      <c r="D2720" s="256" t="s">
        <v>3230</v>
      </c>
      <c r="E2720" s="257" t="s">
        <v>2540</v>
      </c>
      <c r="F2720" s="256" t="s">
        <v>2540</v>
      </c>
      <c r="G2720" s="256">
        <v>98573</v>
      </c>
      <c r="H2720" s="256" t="s">
        <v>1420</v>
      </c>
      <c r="I2720" s="256" t="s">
        <v>14</v>
      </c>
      <c r="J2720" s="256" t="s">
        <v>2545</v>
      </c>
      <c r="K2720" s="257" t="s">
        <v>15768</v>
      </c>
      <c r="L2720" s="256" t="s">
        <v>2542</v>
      </c>
    </row>
    <row r="2721" spans="1:12" x14ac:dyDescent="0.25">
      <c r="A2721" s="256" t="s">
        <v>2614</v>
      </c>
      <c r="B2721" s="256" t="s">
        <v>2615</v>
      </c>
      <c r="C2721" s="256" t="s">
        <v>2616</v>
      </c>
      <c r="D2721" s="256" t="s">
        <v>3231</v>
      </c>
      <c r="E2721" s="257" t="s">
        <v>2540</v>
      </c>
      <c r="F2721" s="256" t="s">
        <v>2540</v>
      </c>
      <c r="G2721" s="256">
        <v>91831</v>
      </c>
      <c r="H2721" s="256" t="s">
        <v>15769</v>
      </c>
      <c r="I2721" s="256" t="s">
        <v>7</v>
      </c>
      <c r="J2721" s="256" t="s">
        <v>2545</v>
      </c>
      <c r="K2721" s="257" t="s">
        <v>15770</v>
      </c>
      <c r="L2721" s="256" t="s">
        <v>2542</v>
      </c>
    </row>
    <row r="2722" spans="1:12" x14ac:dyDescent="0.25">
      <c r="A2722" s="256" t="s">
        <v>2614</v>
      </c>
      <c r="B2722" s="256" t="s">
        <v>2615</v>
      </c>
      <c r="C2722" s="256" t="s">
        <v>2616</v>
      </c>
      <c r="D2722" s="256" t="s">
        <v>3231</v>
      </c>
      <c r="E2722" s="257" t="s">
        <v>2540</v>
      </c>
      <c r="F2722" s="256" t="s">
        <v>2540</v>
      </c>
      <c r="G2722" s="256">
        <v>91833</v>
      </c>
      <c r="H2722" s="256" t="s">
        <v>15771</v>
      </c>
      <c r="I2722" s="256" t="s">
        <v>7</v>
      </c>
      <c r="J2722" s="256" t="s">
        <v>2545</v>
      </c>
      <c r="K2722" s="257" t="s">
        <v>13472</v>
      </c>
      <c r="L2722" s="256" t="s">
        <v>2542</v>
      </c>
    </row>
    <row r="2723" spans="1:12" x14ac:dyDescent="0.25">
      <c r="A2723" s="256" t="s">
        <v>2614</v>
      </c>
      <c r="B2723" s="256" t="s">
        <v>2615</v>
      </c>
      <c r="C2723" s="256" t="s">
        <v>2616</v>
      </c>
      <c r="D2723" s="256" t="s">
        <v>3231</v>
      </c>
      <c r="E2723" s="257" t="s">
        <v>2540</v>
      </c>
      <c r="F2723" s="256" t="s">
        <v>2540</v>
      </c>
      <c r="G2723" s="256">
        <v>91834</v>
      </c>
      <c r="H2723" s="256" t="s">
        <v>15772</v>
      </c>
      <c r="I2723" s="256" t="s">
        <v>7</v>
      </c>
      <c r="J2723" s="256" t="s">
        <v>2545</v>
      </c>
      <c r="K2723" s="257" t="s">
        <v>15773</v>
      </c>
      <c r="L2723" s="256" t="s">
        <v>2542</v>
      </c>
    </row>
    <row r="2724" spans="1:12" x14ac:dyDescent="0.25">
      <c r="A2724" s="256" t="s">
        <v>2614</v>
      </c>
      <c r="B2724" s="256" t="s">
        <v>2615</v>
      </c>
      <c r="C2724" s="256" t="s">
        <v>2616</v>
      </c>
      <c r="D2724" s="256" t="s">
        <v>3231</v>
      </c>
      <c r="E2724" s="257" t="s">
        <v>2540</v>
      </c>
      <c r="F2724" s="256" t="s">
        <v>2540</v>
      </c>
      <c r="G2724" s="256">
        <v>91835</v>
      </c>
      <c r="H2724" s="256" t="s">
        <v>15774</v>
      </c>
      <c r="I2724" s="256" t="s">
        <v>7</v>
      </c>
      <c r="J2724" s="256" t="s">
        <v>2545</v>
      </c>
      <c r="K2724" s="257" t="s">
        <v>5090</v>
      </c>
      <c r="L2724" s="256" t="s">
        <v>2542</v>
      </c>
    </row>
    <row r="2725" spans="1:12" x14ac:dyDescent="0.25">
      <c r="A2725" s="256" t="s">
        <v>2614</v>
      </c>
      <c r="B2725" s="256" t="s">
        <v>2615</v>
      </c>
      <c r="C2725" s="256" t="s">
        <v>2616</v>
      </c>
      <c r="D2725" s="256" t="s">
        <v>3231</v>
      </c>
      <c r="E2725" s="257" t="s">
        <v>2540</v>
      </c>
      <c r="F2725" s="256" t="s">
        <v>2540</v>
      </c>
      <c r="G2725" s="256">
        <v>91836</v>
      </c>
      <c r="H2725" s="256" t="s">
        <v>15775</v>
      </c>
      <c r="I2725" s="256" t="s">
        <v>7</v>
      </c>
      <c r="J2725" s="256" t="s">
        <v>2545</v>
      </c>
      <c r="K2725" s="257" t="s">
        <v>6642</v>
      </c>
      <c r="L2725" s="256" t="s">
        <v>2542</v>
      </c>
    </row>
    <row r="2726" spans="1:12" x14ac:dyDescent="0.25">
      <c r="A2726" s="256" t="s">
        <v>2614</v>
      </c>
      <c r="B2726" s="256" t="s">
        <v>2615</v>
      </c>
      <c r="C2726" s="256" t="s">
        <v>2616</v>
      </c>
      <c r="D2726" s="256" t="s">
        <v>3231</v>
      </c>
      <c r="E2726" s="257" t="s">
        <v>2540</v>
      </c>
      <c r="F2726" s="256" t="s">
        <v>2540</v>
      </c>
      <c r="G2726" s="256">
        <v>91837</v>
      </c>
      <c r="H2726" s="256" t="s">
        <v>15776</v>
      </c>
      <c r="I2726" s="256" t="s">
        <v>7</v>
      </c>
      <c r="J2726" s="256" t="s">
        <v>2545</v>
      </c>
      <c r="K2726" s="257" t="s">
        <v>4720</v>
      </c>
      <c r="L2726" s="256" t="s">
        <v>2542</v>
      </c>
    </row>
    <row r="2727" spans="1:12" x14ac:dyDescent="0.25">
      <c r="A2727" s="256" t="s">
        <v>2614</v>
      </c>
      <c r="B2727" s="256" t="s">
        <v>2615</v>
      </c>
      <c r="C2727" s="256" t="s">
        <v>2616</v>
      </c>
      <c r="D2727" s="256" t="s">
        <v>3231</v>
      </c>
      <c r="E2727" s="257" t="s">
        <v>2540</v>
      </c>
      <c r="F2727" s="256" t="s">
        <v>2540</v>
      </c>
      <c r="G2727" s="256">
        <v>91839</v>
      </c>
      <c r="H2727" s="256" t="s">
        <v>15777</v>
      </c>
      <c r="I2727" s="256" t="s">
        <v>7</v>
      </c>
      <c r="J2727" s="256" t="s">
        <v>2545</v>
      </c>
      <c r="K2727" s="257" t="s">
        <v>15778</v>
      </c>
      <c r="L2727" s="256" t="s">
        <v>2542</v>
      </c>
    </row>
    <row r="2728" spans="1:12" x14ac:dyDescent="0.25">
      <c r="A2728" s="256" t="s">
        <v>2614</v>
      </c>
      <c r="B2728" s="256" t="s">
        <v>2615</v>
      </c>
      <c r="C2728" s="256" t="s">
        <v>2616</v>
      </c>
      <c r="D2728" s="256" t="s">
        <v>3231</v>
      </c>
      <c r="E2728" s="257" t="s">
        <v>2540</v>
      </c>
      <c r="F2728" s="256" t="s">
        <v>2540</v>
      </c>
      <c r="G2728" s="256">
        <v>91840</v>
      </c>
      <c r="H2728" s="256" t="s">
        <v>15779</v>
      </c>
      <c r="I2728" s="256" t="s">
        <v>7</v>
      </c>
      <c r="J2728" s="256" t="s">
        <v>2545</v>
      </c>
      <c r="K2728" s="257" t="s">
        <v>5041</v>
      </c>
      <c r="L2728" s="256" t="s">
        <v>2542</v>
      </c>
    </row>
    <row r="2729" spans="1:12" x14ac:dyDescent="0.25">
      <c r="A2729" s="256" t="s">
        <v>2614</v>
      </c>
      <c r="B2729" s="256" t="s">
        <v>2615</v>
      </c>
      <c r="C2729" s="256" t="s">
        <v>2616</v>
      </c>
      <c r="D2729" s="256" t="s">
        <v>3231</v>
      </c>
      <c r="E2729" s="257" t="s">
        <v>2540</v>
      </c>
      <c r="F2729" s="256" t="s">
        <v>2540</v>
      </c>
      <c r="G2729" s="256">
        <v>91841</v>
      </c>
      <c r="H2729" s="256" t="s">
        <v>15780</v>
      </c>
      <c r="I2729" s="256" t="s">
        <v>7</v>
      </c>
      <c r="J2729" s="256" t="s">
        <v>2545</v>
      </c>
      <c r="K2729" s="257" t="s">
        <v>7001</v>
      </c>
      <c r="L2729" s="256" t="s">
        <v>2542</v>
      </c>
    </row>
    <row r="2730" spans="1:12" x14ac:dyDescent="0.25">
      <c r="A2730" s="256" t="s">
        <v>2614</v>
      </c>
      <c r="B2730" s="256" t="s">
        <v>2615</v>
      </c>
      <c r="C2730" s="256" t="s">
        <v>2616</v>
      </c>
      <c r="D2730" s="256" t="s">
        <v>3231</v>
      </c>
      <c r="E2730" s="257" t="s">
        <v>2540</v>
      </c>
      <c r="F2730" s="256" t="s">
        <v>2540</v>
      </c>
      <c r="G2730" s="256">
        <v>91842</v>
      </c>
      <c r="H2730" s="256" t="s">
        <v>15781</v>
      </c>
      <c r="I2730" s="256" t="s">
        <v>7</v>
      </c>
      <c r="J2730" s="256" t="s">
        <v>2545</v>
      </c>
      <c r="K2730" s="257" t="s">
        <v>4970</v>
      </c>
      <c r="L2730" s="256" t="s">
        <v>2542</v>
      </c>
    </row>
    <row r="2731" spans="1:12" x14ac:dyDescent="0.25">
      <c r="A2731" s="256" t="s">
        <v>2614</v>
      </c>
      <c r="B2731" s="256" t="s">
        <v>2615</v>
      </c>
      <c r="C2731" s="256" t="s">
        <v>2616</v>
      </c>
      <c r="D2731" s="256" t="s">
        <v>3231</v>
      </c>
      <c r="E2731" s="257" t="s">
        <v>2540</v>
      </c>
      <c r="F2731" s="256" t="s">
        <v>2540</v>
      </c>
      <c r="G2731" s="256">
        <v>91843</v>
      </c>
      <c r="H2731" s="256" t="s">
        <v>15782</v>
      </c>
      <c r="I2731" s="256" t="s">
        <v>7</v>
      </c>
      <c r="J2731" s="256" t="s">
        <v>2545</v>
      </c>
      <c r="K2731" s="257" t="s">
        <v>13462</v>
      </c>
      <c r="L2731" s="256" t="s">
        <v>2542</v>
      </c>
    </row>
    <row r="2732" spans="1:12" x14ac:dyDescent="0.25">
      <c r="A2732" s="256" t="s">
        <v>2614</v>
      </c>
      <c r="B2732" s="256" t="s">
        <v>2615</v>
      </c>
      <c r="C2732" s="256" t="s">
        <v>2616</v>
      </c>
      <c r="D2732" s="256" t="s">
        <v>3231</v>
      </c>
      <c r="E2732" s="257" t="s">
        <v>2540</v>
      </c>
      <c r="F2732" s="256" t="s">
        <v>2540</v>
      </c>
      <c r="G2732" s="256">
        <v>91844</v>
      </c>
      <c r="H2732" s="256" t="s">
        <v>15783</v>
      </c>
      <c r="I2732" s="256" t="s">
        <v>7</v>
      </c>
      <c r="J2732" s="256" t="s">
        <v>2545</v>
      </c>
      <c r="K2732" s="257" t="s">
        <v>15784</v>
      </c>
      <c r="L2732" s="256" t="s">
        <v>2542</v>
      </c>
    </row>
    <row r="2733" spans="1:12" x14ac:dyDescent="0.25">
      <c r="A2733" s="256" t="s">
        <v>2614</v>
      </c>
      <c r="B2733" s="256" t="s">
        <v>2615</v>
      </c>
      <c r="C2733" s="256" t="s">
        <v>2616</v>
      </c>
      <c r="D2733" s="256" t="s">
        <v>3231</v>
      </c>
      <c r="E2733" s="257" t="s">
        <v>2540</v>
      </c>
      <c r="F2733" s="256" t="s">
        <v>2540</v>
      </c>
      <c r="G2733" s="256">
        <v>91845</v>
      </c>
      <c r="H2733" s="256" t="s">
        <v>15785</v>
      </c>
      <c r="I2733" s="256" t="s">
        <v>7</v>
      </c>
      <c r="J2733" s="256" t="s">
        <v>2545</v>
      </c>
      <c r="K2733" s="257" t="s">
        <v>15786</v>
      </c>
      <c r="L2733" s="256" t="s">
        <v>2542</v>
      </c>
    </row>
    <row r="2734" spans="1:12" x14ac:dyDescent="0.25">
      <c r="A2734" s="256" t="s">
        <v>2614</v>
      </c>
      <c r="B2734" s="256" t="s">
        <v>2615</v>
      </c>
      <c r="C2734" s="256" t="s">
        <v>2616</v>
      </c>
      <c r="D2734" s="256" t="s">
        <v>3231</v>
      </c>
      <c r="E2734" s="257" t="s">
        <v>2540</v>
      </c>
      <c r="F2734" s="256" t="s">
        <v>2540</v>
      </c>
      <c r="G2734" s="256">
        <v>91846</v>
      </c>
      <c r="H2734" s="256" t="s">
        <v>15787</v>
      </c>
      <c r="I2734" s="256" t="s">
        <v>7</v>
      </c>
      <c r="J2734" s="256" t="s">
        <v>2545</v>
      </c>
      <c r="K2734" s="257" t="s">
        <v>15788</v>
      </c>
      <c r="L2734" s="256" t="s">
        <v>2542</v>
      </c>
    </row>
    <row r="2735" spans="1:12" x14ac:dyDescent="0.25">
      <c r="A2735" s="256" t="s">
        <v>2614</v>
      </c>
      <c r="B2735" s="256" t="s">
        <v>2615</v>
      </c>
      <c r="C2735" s="256" t="s">
        <v>2616</v>
      </c>
      <c r="D2735" s="256" t="s">
        <v>3231</v>
      </c>
      <c r="E2735" s="257" t="s">
        <v>2540</v>
      </c>
      <c r="F2735" s="256" t="s">
        <v>2540</v>
      </c>
      <c r="G2735" s="256">
        <v>91847</v>
      </c>
      <c r="H2735" s="256" t="s">
        <v>15789</v>
      </c>
      <c r="I2735" s="256" t="s">
        <v>7</v>
      </c>
      <c r="J2735" s="256" t="s">
        <v>2545</v>
      </c>
      <c r="K2735" s="257" t="s">
        <v>6642</v>
      </c>
      <c r="L2735" s="256" t="s">
        <v>2542</v>
      </c>
    </row>
    <row r="2736" spans="1:12" x14ac:dyDescent="0.25">
      <c r="A2736" s="256" t="s">
        <v>2614</v>
      </c>
      <c r="B2736" s="256" t="s">
        <v>2615</v>
      </c>
      <c r="C2736" s="256" t="s">
        <v>2616</v>
      </c>
      <c r="D2736" s="256" t="s">
        <v>3231</v>
      </c>
      <c r="E2736" s="257" t="s">
        <v>2540</v>
      </c>
      <c r="F2736" s="256" t="s">
        <v>2540</v>
      </c>
      <c r="G2736" s="256">
        <v>91849</v>
      </c>
      <c r="H2736" s="256" t="s">
        <v>15790</v>
      </c>
      <c r="I2736" s="256" t="s">
        <v>7</v>
      </c>
      <c r="J2736" s="256" t="s">
        <v>2545</v>
      </c>
      <c r="K2736" s="257" t="s">
        <v>7992</v>
      </c>
      <c r="L2736" s="256" t="s">
        <v>2542</v>
      </c>
    </row>
    <row r="2737" spans="1:12" x14ac:dyDescent="0.25">
      <c r="A2737" s="256" t="s">
        <v>2614</v>
      </c>
      <c r="B2737" s="256" t="s">
        <v>2615</v>
      </c>
      <c r="C2737" s="256" t="s">
        <v>2616</v>
      </c>
      <c r="D2737" s="256" t="s">
        <v>3231</v>
      </c>
      <c r="E2737" s="257" t="s">
        <v>2540</v>
      </c>
      <c r="F2737" s="256" t="s">
        <v>2540</v>
      </c>
      <c r="G2737" s="256">
        <v>91850</v>
      </c>
      <c r="H2737" s="256" t="s">
        <v>15791</v>
      </c>
      <c r="I2737" s="256" t="s">
        <v>7</v>
      </c>
      <c r="J2737" s="256" t="s">
        <v>2545</v>
      </c>
      <c r="K2737" s="257" t="s">
        <v>5027</v>
      </c>
      <c r="L2737" s="256" t="s">
        <v>2542</v>
      </c>
    </row>
    <row r="2738" spans="1:12" x14ac:dyDescent="0.25">
      <c r="A2738" s="256" t="s">
        <v>2614</v>
      </c>
      <c r="B2738" s="256" t="s">
        <v>2615</v>
      </c>
      <c r="C2738" s="256" t="s">
        <v>2616</v>
      </c>
      <c r="D2738" s="256" t="s">
        <v>3231</v>
      </c>
      <c r="E2738" s="257" t="s">
        <v>2540</v>
      </c>
      <c r="F2738" s="256" t="s">
        <v>2540</v>
      </c>
      <c r="G2738" s="256">
        <v>91851</v>
      </c>
      <c r="H2738" s="256" t="s">
        <v>15792</v>
      </c>
      <c r="I2738" s="256" t="s">
        <v>7</v>
      </c>
      <c r="J2738" s="256" t="s">
        <v>2545</v>
      </c>
      <c r="K2738" s="257" t="s">
        <v>15793</v>
      </c>
      <c r="L2738" s="256" t="s">
        <v>2542</v>
      </c>
    </row>
    <row r="2739" spans="1:12" x14ac:dyDescent="0.25">
      <c r="A2739" s="256" t="s">
        <v>2614</v>
      </c>
      <c r="B2739" s="256" t="s">
        <v>2615</v>
      </c>
      <c r="C2739" s="256" t="s">
        <v>2616</v>
      </c>
      <c r="D2739" s="256" t="s">
        <v>3231</v>
      </c>
      <c r="E2739" s="257" t="s">
        <v>2540</v>
      </c>
      <c r="F2739" s="256" t="s">
        <v>2540</v>
      </c>
      <c r="G2739" s="256">
        <v>91852</v>
      </c>
      <c r="H2739" s="256" t="s">
        <v>15794</v>
      </c>
      <c r="I2739" s="256" t="s">
        <v>7</v>
      </c>
      <c r="J2739" s="256" t="s">
        <v>2545</v>
      </c>
      <c r="K2739" s="257" t="s">
        <v>13877</v>
      </c>
      <c r="L2739" s="256" t="s">
        <v>2542</v>
      </c>
    </row>
    <row r="2740" spans="1:12" x14ac:dyDescent="0.25">
      <c r="A2740" s="256" t="s">
        <v>2614</v>
      </c>
      <c r="B2740" s="256" t="s">
        <v>2615</v>
      </c>
      <c r="C2740" s="256" t="s">
        <v>2616</v>
      </c>
      <c r="D2740" s="256" t="s">
        <v>3231</v>
      </c>
      <c r="E2740" s="257" t="s">
        <v>2540</v>
      </c>
      <c r="F2740" s="256" t="s">
        <v>2540</v>
      </c>
      <c r="G2740" s="256">
        <v>91853</v>
      </c>
      <c r="H2740" s="256" t="s">
        <v>15795</v>
      </c>
      <c r="I2740" s="256" t="s">
        <v>7</v>
      </c>
      <c r="J2740" s="256" t="s">
        <v>2545</v>
      </c>
      <c r="K2740" s="257" t="s">
        <v>15796</v>
      </c>
      <c r="L2740" s="256" t="s">
        <v>2542</v>
      </c>
    </row>
    <row r="2741" spans="1:12" x14ac:dyDescent="0.25">
      <c r="A2741" s="256" t="s">
        <v>2614</v>
      </c>
      <c r="B2741" s="256" t="s">
        <v>2615</v>
      </c>
      <c r="C2741" s="256" t="s">
        <v>2616</v>
      </c>
      <c r="D2741" s="256" t="s">
        <v>3231</v>
      </c>
      <c r="E2741" s="257" t="s">
        <v>2540</v>
      </c>
      <c r="F2741" s="256" t="s">
        <v>2540</v>
      </c>
      <c r="G2741" s="256">
        <v>91854</v>
      </c>
      <c r="H2741" s="256" t="s">
        <v>15797</v>
      </c>
      <c r="I2741" s="256" t="s">
        <v>7</v>
      </c>
      <c r="J2741" s="256" t="s">
        <v>2545</v>
      </c>
      <c r="K2741" s="257" t="s">
        <v>15798</v>
      </c>
      <c r="L2741" s="256" t="s">
        <v>2542</v>
      </c>
    </row>
    <row r="2742" spans="1:12" x14ac:dyDescent="0.25">
      <c r="A2742" s="256" t="s">
        <v>2614</v>
      </c>
      <c r="B2742" s="256" t="s">
        <v>2615</v>
      </c>
      <c r="C2742" s="256" t="s">
        <v>2616</v>
      </c>
      <c r="D2742" s="256" t="s">
        <v>3231</v>
      </c>
      <c r="E2742" s="257" t="s">
        <v>2540</v>
      </c>
      <c r="F2742" s="256" t="s">
        <v>2540</v>
      </c>
      <c r="G2742" s="256">
        <v>91855</v>
      </c>
      <c r="H2742" s="256" t="s">
        <v>15799</v>
      </c>
      <c r="I2742" s="256" t="s">
        <v>7</v>
      </c>
      <c r="J2742" s="256" t="s">
        <v>2545</v>
      </c>
      <c r="K2742" s="257" t="s">
        <v>15800</v>
      </c>
      <c r="L2742" s="256" t="s">
        <v>2542</v>
      </c>
    </row>
    <row r="2743" spans="1:12" x14ac:dyDescent="0.25">
      <c r="A2743" s="256" t="s">
        <v>2614</v>
      </c>
      <c r="B2743" s="256" t="s">
        <v>2615</v>
      </c>
      <c r="C2743" s="256" t="s">
        <v>2616</v>
      </c>
      <c r="D2743" s="256" t="s">
        <v>3231</v>
      </c>
      <c r="E2743" s="257" t="s">
        <v>2540</v>
      </c>
      <c r="F2743" s="256" t="s">
        <v>2540</v>
      </c>
      <c r="G2743" s="256">
        <v>91856</v>
      </c>
      <c r="H2743" s="256" t="s">
        <v>15801</v>
      </c>
      <c r="I2743" s="256" t="s">
        <v>7</v>
      </c>
      <c r="J2743" s="256" t="s">
        <v>2545</v>
      </c>
      <c r="K2743" s="257" t="s">
        <v>5090</v>
      </c>
      <c r="L2743" s="256" t="s">
        <v>2542</v>
      </c>
    </row>
    <row r="2744" spans="1:12" x14ac:dyDescent="0.25">
      <c r="A2744" s="256" t="s">
        <v>2614</v>
      </c>
      <c r="B2744" s="256" t="s">
        <v>2615</v>
      </c>
      <c r="C2744" s="256" t="s">
        <v>2616</v>
      </c>
      <c r="D2744" s="256" t="s">
        <v>3231</v>
      </c>
      <c r="E2744" s="257" t="s">
        <v>2540</v>
      </c>
      <c r="F2744" s="256" t="s">
        <v>2540</v>
      </c>
      <c r="G2744" s="256">
        <v>91857</v>
      </c>
      <c r="H2744" s="256" t="s">
        <v>15802</v>
      </c>
      <c r="I2744" s="256" t="s">
        <v>7</v>
      </c>
      <c r="J2744" s="256" t="s">
        <v>2545</v>
      </c>
      <c r="K2744" s="257" t="s">
        <v>13152</v>
      </c>
      <c r="L2744" s="256" t="s">
        <v>2542</v>
      </c>
    </row>
    <row r="2745" spans="1:12" x14ac:dyDescent="0.25">
      <c r="A2745" s="256" t="s">
        <v>2614</v>
      </c>
      <c r="B2745" s="256" t="s">
        <v>2615</v>
      </c>
      <c r="C2745" s="256" t="s">
        <v>2616</v>
      </c>
      <c r="D2745" s="256" t="s">
        <v>3231</v>
      </c>
      <c r="E2745" s="257" t="s">
        <v>2540</v>
      </c>
      <c r="F2745" s="256" t="s">
        <v>2540</v>
      </c>
      <c r="G2745" s="256">
        <v>91859</v>
      </c>
      <c r="H2745" s="256" t="s">
        <v>15803</v>
      </c>
      <c r="I2745" s="256" t="s">
        <v>7</v>
      </c>
      <c r="J2745" s="256" t="s">
        <v>2545</v>
      </c>
      <c r="K2745" s="257" t="s">
        <v>6750</v>
      </c>
      <c r="L2745" s="256" t="s">
        <v>2542</v>
      </c>
    </row>
    <row r="2746" spans="1:12" x14ac:dyDescent="0.25">
      <c r="A2746" s="256" t="s">
        <v>2614</v>
      </c>
      <c r="B2746" s="256" t="s">
        <v>2615</v>
      </c>
      <c r="C2746" s="256" t="s">
        <v>2616</v>
      </c>
      <c r="D2746" s="256" t="s">
        <v>3231</v>
      </c>
      <c r="E2746" s="257" t="s">
        <v>2540</v>
      </c>
      <c r="F2746" s="256" t="s">
        <v>2540</v>
      </c>
      <c r="G2746" s="256">
        <v>91860</v>
      </c>
      <c r="H2746" s="256" t="s">
        <v>15804</v>
      </c>
      <c r="I2746" s="256" t="s">
        <v>7</v>
      </c>
      <c r="J2746" s="256" t="s">
        <v>2545</v>
      </c>
      <c r="K2746" s="257" t="s">
        <v>5028</v>
      </c>
      <c r="L2746" s="256" t="s">
        <v>2542</v>
      </c>
    </row>
    <row r="2747" spans="1:12" x14ac:dyDescent="0.25">
      <c r="A2747" s="256" t="s">
        <v>2614</v>
      </c>
      <c r="B2747" s="256" t="s">
        <v>2615</v>
      </c>
      <c r="C2747" s="256" t="s">
        <v>2616</v>
      </c>
      <c r="D2747" s="256" t="s">
        <v>3231</v>
      </c>
      <c r="E2747" s="257" t="s">
        <v>2540</v>
      </c>
      <c r="F2747" s="256" t="s">
        <v>2540</v>
      </c>
      <c r="G2747" s="256">
        <v>91861</v>
      </c>
      <c r="H2747" s="256" t="s">
        <v>15805</v>
      </c>
      <c r="I2747" s="256" t="s">
        <v>7</v>
      </c>
      <c r="J2747" s="256" t="s">
        <v>2545</v>
      </c>
      <c r="K2747" s="257" t="s">
        <v>15562</v>
      </c>
      <c r="L2747" s="256" t="s">
        <v>2542</v>
      </c>
    </row>
    <row r="2748" spans="1:12" x14ac:dyDescent="0.25">
      <c r="A2748" s="256" t="s">
        <v>2614</v>
      </c>
      <c r="B2748" s="256" t="s">
        <v>2615</v>
      </c>
      <c r="C2748" s="256" t="s">
        <v>2616</v>
      </c>
      <c r="D2748" s="256" t="s">
        <v>3231</v>
      </c>
      <c r="E2748" s="257" t="s">
        <v>2540</v>
      </c>
      <c r="F2748" s="256" t="s">
        <v>2540</v>
      </c>
      <c r="G2748" s="256">
        <v>91862</v>
      </c>
      <c r="H2748" s="256" t="s">
        <v>15806</v>
      </c>
      <c r="I2748" s="256" t="s">
        <v>7</v>
      </c>
      <c r="J2748" s="256" t="s">
        <v>2545</v>
      </c>
      <c r="K2748" s="257" t="s">
        <v>5082</v>
      </c>
      <c r="L2748" s="256" t="s">
        <v>2542</v>
      </c>
    </row>
    <row r="2749" spans="1:12" x14ac:dyDescent="0.25">
      <c r="A2749" s="256" t="s">
        <v>2614</v>
      </c>
      <c r="B2749" s="256" t="s">
        <v>2615</v>
      </c>
      <c r="C2749" s="256" t="s">
        <v>2616</v>
      </c>
      <c r="D2749" s="256" t="s">
        <v>3231</v>
      </c>
      <c r="E2749" s="257" t="s">
        <v>2540</v>
      </c>
      <c r="F2749" s="256" t="s">
        <v>2540</v>
      </c>
      <c r="G2749" s="256">
        <v>91863</v>
      </c>
      <c r="H2749" s="256" t="s">
        <v>15807</v>
      </c>
      <c r="I2749" s="256" t="s">
        <v>7</v>
      </c>
      <c r="J2749" s="256" t="s">
        <v>2545</v>
      </c>
      <c r="K2749" s="257" t="s">
        <v>5898</v>
      </c>
      <c r="L2749" s="256" t="s">
        <v>2542</v>
      </c>
    </row>
    <row r="2750" spans="1:12" x14ac:dyDescent="0.25">
      <c r="A2750" s="256" t="s">
        <v>2614</v>
      </c>
      <c r="B2750" s="256" t="s">
        <v>2615</v>
      </c>
      <c r="C2750" s="256" t="s">
        <v>2616</v>
      </c>
      <c r="D2750" s="256" t="s">
        <v>3231</v>
      </c>
      <c r="E2750" s="257" t="s">
        <v>2540</v>
      </c>
      <c r="F2750" s="256" t="s">
        <v>2540</v>
      </c>
      <c r="G2750" s="256">
        <v>91864</v>
      </c>
      <c r="H2750" s="256" t="s">
        <v>15808</v>
      </c>
      <c r="I2750" s="256" t="s">
        <v>7</v>
      </c>
      <c r="J2750" s="256" t="s">
        <v>2545</v>
      </c>
      <c r="K2750" s="257" t="s">
        <v>13506</v>
      </c>
      <c r="L2750" s="256" t="s">
        <v>2542</v>
      </c>
    </row>
    <row r="2751" spans="1:12" x14ac:dyDescent="0.25">
      <c r="A2751" s="256" t="s">
        <v>2614</v>
      </c>
      <c r="B2751" s="256" t="s">
        <v>2615</v>
      </c>
      <c r="C2751" s="256" t="s">
        <v>2616</v>
      </c>
      <c r="D2751" s="256" t="s">
        <v>3231</v>
      </c>
      <c r="E2751" s="257" t="s">
        <v>2540</v>
      </c>
      <c r="F2751" s="256" t="s">
        <v>2540</v>
      </c>
      <c r="G2751" s="256">
        <v>91865</v>
      </c>
      <c r="H2751" s="256" t="s">
        <v>15809</v>
      </c>
      <c r="I2751" s="256" t="s">
        <v>7</v>
      </c>
      <c r="J2751" s="256" t="s">
        <v>2545</v>
      </c>
      <c r="K2751" s="257" t="s">
        <v>15810</v>
      </c>
      <c r="L2751" s="256" t="s">
        <v>2542</v>
      </c>
    </row>
    <row r="2752" spans="1:12" x14ac:dyDescent="0.25">
      <c r="A2752" s="256" t="s">
        <v>2614</v>
      </c>
      <c r="B2752" s="256" t="s">
        <v>2615</v>
      </c>
      <c r="C2752" s="256" t="s">
        <v>2616</v>
      </c>
      <c r="D2752" s="256" t="s">
        <v>3231</v>
      </c>
      <c r="E2752" s="257" t="s">
        <v>2540</v>
      </c>
      <c r="F2752" s="256" t="s">
        <v>2540</v>
      </c>
      <c r="G2752" s="256">
        <v>91866</v>
      </c>
      <c r="H2752" s="256" t="s">
        <v>15811</v>
      </c>
      <c r="I2752" s="256" t="s">
        <v>7</v>
      </c>
      <c r="J2752" s="256" t="s">
        <v>2545</v>
      </c>
      <c r="K2752" s="257" t="s">
        <v>13507</v>
      </c>
      <c r="L2752" s="256" t="s">
        <v>2542</v>
      </c>
    </row>
    <row r="2753" spans="1:12" x14ac:dyDescent="0.25">
      <c r="A2753" s="256" t="s">
        <v>2614</v>
      </c>
      <c r="B2753" s="256" t="s">
        <v>2615</v>
      </c>
      <c r="C2753" s="256" t="s">
        <v>2616</v>
      </c>
      <c r="D2753" s="256" t="s">
        <v>3231</v>
      </c>
      <c r="E2753" s="257" t="s">
        <v>2540</v>
      </c>
      <c r="F2753" s="256" t="s">
        <v>2540</v>
      </c>
      <c r="G2753" s="256">
        <v>91867</v>
      </c>
      <c r="H2753" s="256" t="s">
        <v>15812</v>
      </c>
      <c r="I2753" s="256" t="s">
        <v>7</v>
      </c>
      <c r="J2753" s="256" t="s">
        <v>2545</v>
      </c>
      <c r="K2753" s="257" t="s">
        <v>5008</v>
      </c>
      <c r="L2753" s="256" t="s">
        <v>2542</v>
      </c>
    </row>
    <row r="2754" spans="1:12" x14ac:dyDescent="0.25">
      <c r="A2754" s="256" t="s">
        <v>2614</v>
      </c>
      <c r="B2754" s="256" t="s">
        <v>2615</v>
      </c>
      <c r="C2754" s="256" t="s">
        <v>2616</v>
      </c>
      <c r="D2754" s="256" t="s">
        <v>3231</v>
      </c>
      <c r="E2754" s="257" t="s">
        <v>2540</v>
      </c>
      <c r="F2754" s="256" t="s">
        <v>2540</v>
      </c>
      <c r="G2754" s="256">
        <v>91868</v>
      </c>
      <c r="H2754" s="256" t="s">
        <v>15813</v>
      </c>
      <c r="I2754" s="256" t="s">
        <v>7</v>
      </c>
      <c r="J2754" s="256" t="s">
        <v>2545</v>
      </c>
      <c r="K2754" s="257" t="s">
        <v>13335</v>
      </c>
      <c r="L2754" s="256" t="s">
        <v>2542</v>
      </c>
    </row>
    <row r="2755" spans="1:12" x14ac:dyDescent="0.25">
      <c r="A2755" s="256" t="s">
        <v>2614</v>
      </c>
      <c r="B2755" s="256" t="s">
        <v>2615</v>
      </c>
      <c r="C2755" s="256" t="s">
        <v>2616</v>
      </c>
      <c r="D2755" s="256" t="s">
        <v>3231</v>
      </c>
      <c r="E2755" s="257" t="s">
        <v>2540</v>
      </c>
      <c r="F2755" s="256" t="s">
        <v>2540</v>
      </c>
      <c r="G2755" s="256">
        <v>91869</v>
      </c>
      <c r="H2755" s="256" t="s">
        <v>15814</v>
      </c>
      <c r="I2755" s="256" t="s">
        <v>7</v>
      </c>
      <c r="J2755" s="256" t="s">
        <v>2545</v>
      </c>
      <c r="K2755" s="257" t="s">
        <v>15815</v>
      </c>
      <c r="L2755" s="256" t="s">
        <v>2542</v>
      </c>
    </row>
    <row r="2756" spans="1:12" x14ac:dyDescent="0.25">
      <c r="A2756" s="256" t="s">
        <v>2614</v>
      </c>
      <c r="B2756" s="256" t="s">
        <v>2615</v>
      </c>
      <c r="C2756" s="256" t="s">
        <v>2616</v>
      </c>
      <c r="D2756" s="256" t="s">
        <v>3231</v>
      </c>
      <c r="E2756" s="257" t="s">
        <v>2540</v>
      </c>
      <c r="F2756" s="256" t="s">
        <v>2540</v>
      </c>
      <c r="G2756" s="256">
        <v>91870</v>
      </c>
      <c r="H2756" s="256" t="s">
        <v>15816</v>
      </c>
      <c r="I2756" s="256" t="s">
        <v>7</v>
      </c>
      <c r="J2756" s="256" t="s">
        <v>2545</v>
      </c>
      <c r="K2756" s="257" t="s">
        <v>5007</v>
      </c>
      <c r="L2756" s="256" t="s">
        <v>2542</v>
      </c>
    </row>
    <row r="2757" spans="1:12" x14ac:dyDescent="0.25">
      <c r="A2757" s="256" t="s">
        <v>2614</v>
      </c>
      <c r="B2757" s="256" t="s">
        <v>2615</v>
      </c>
      <c r="C2757" s="256" t="s">
        <v>2616</v>
      </c>
      <c r="D2757" s="256" t="s">
        <v>3231</v>
      </c>
      <c r="E2757" s="257" t="s">
        <v>2540</v>
      </c>
      <c r="F2757" s="256" t="s">
        <v>2540</v>
      </c>
      <c r="G2757" s="256">
        <v>91871</v>
      </c>
      <c r="H2757" s="256" t="s">
        <v>15817</v>
      </c>
      <c r="I2757" s="256" t="s">
        <v>7</v>
      </c>
      <c r="J2757" s="256" t="s">
        <v>2545</v>
      </c>
      <c r="K2757" s="257" t="s">
        <v>15818</v>
      </c>
      <c r="L2757" s="256" t="s">
        <v>2542</v>
      </c>
    </row>
    <row r="2758" spans="1:12" x14ac:dyDescent="0.25">
      <c r="A2758" s="256" t="s">
        <v>2614</v>
      </c>
      <c r="B2758" s="256" t="s">
        <v>2615</v>
      </c>
      <c r="C2758" s="256" t="s">
        <v>2616</v>
      </c>
      <c r="D2758" s="256" t="s">
        <v>3231</v>
      </c>
      <c r="E2758" s="257" t="s">
        <v>2540</v>
      </c>
      <c r="F2758" s="256" t="s">
        <v>2540</v>
      </c>
      <c r="G2758" s="256">
        <v>91872</v>
      </c>
      <c r="H2758" s="256" t="s">
        <v>15819</v>
      </c>
      <c r="I2758" s="256" t="s">
        <v>7</v>
      </c>
      <c r="J2758" s="256" t="s">
        <v>2545</v>
      </c>
      <c r="K2758" s="257" t="s">
        <v>15820</v>
      </c>
      <c r="L2758" s="256" t="s">
        <v>2542</v>
      </c>
    </row>
    <row r="2759" spans="1:12" x14ac:dyDescent="0.25">
      <c r="A2759" s="256" t="s">
        <v>2614</v>
      </c>
      <c r="B2759" s="256" t="s">
        <v>2615</v>
      </c>
      <c r="C2759" s="256" t="s">
        <v>2616</v>
      </c>
      <c r="D2759" s="256" t="s">
        <v>3231</v>
      </c>
      <c r="E2759" s="257" t="s">
        <v>2540</v>
      </c>
      <c r="F2759" s="256" t="s">
        <v>2540</v>
      </c>
      <c r="G2759" s="256">
        <v>91873</v>
      </c>
      <c r="H2759" s="256" t="s">
        <v>15821</v>
      </c>
      <c r="I2759" s="256" t="s">
        <v>7</v>
      </c>
      <c r="J2759" s="256" t="s">
        <v>2545</v>
      </c>
      <c r="K2759" s="257" t="s">
        <v>13634</v>
      </c>
      <c r="L2759" s="256" t="s">
        <v>2542</v>
      </c>
    </row>
    <row r="2760" spans="1:12" x14ac:dyDescent="0.25">
      <c r="A2760" s="256" t="s">
        <v>2614</v>
      </c>
      <c r="B2760" s="256" t="s">
        <v>2615</v>
      </c>
      <c r="C2760" s="256" t="s">
        <v>2616</v>
      </c>
      <c r="D2760" s="256" t="s">
        <v>3231</v>
      </c>
      <c r="E2760" s="257" t="s">
        <v>2540</v>
      </c>
      <c r="F2760" s="256" t="s">
        <v>2540</v>
      </c>
      <c r="G2760" s="256">
        <v>93008</v>
      </c>
      <c r="H2760" s="256" t="s">
        <v>6085</v>
      </c>
      <c r="I2760" s="256" t="s">
        <v>7</v>
      </c>
      <c r="J2760" s="256" t="s">
        <v>2545</v>
      </c>
      <c r="K2760" s="257" t="s">
        <v>15822</v>
      </c>
      <c r="L2760" s="256" t="s">
        <v>2542</v>
      </c>
    </row>
    <row r="2761" spans="1:12" x14ac:dyDescent="0.25">
      <c r="A2761" s="256" t="s">
        <v>2614</v>
      </c>
      <c r="B2761" s="256" t="s">
        <v>2615</v>
      </c>
      <c r="C2761" s="256" t="s">
        <v>2616</v>
      </c>
      <c r="D2761" s="256" t="s">
        <v>3231</v>
      </c>
      <c r="E2761" s="257" t="s">
        <v>2540</v>
      </c>
      <c r="F2761" s="256" t="s">
        <v>2540</v>
      </c>
      <c r="G2761" s="256">
        <v>93009</v>
      </c>
      <c r="H2761" s="256" t="s">
        <v>6086</v>
      </c>
      <c r="I2761" s="256" t="s">
        <v>7</v>
      </c>
      <c r="J2761" s="256" t="s">
        <v>2545</v>
      </c>
      <c r="K2761" s="257" t="s">
        <v>15823</v>
      </c>
      <c r="L2761" s="256" t="s">
        <v>2542</v>
      </c>
    </row>
    <row r="2762" spans="1:12" x14ac:dyDescent="0.25">
      <c r="A2762" s="256" t="s">
        <v>2614</v>
      </c>
      <c r="B2762" s="256" t="s">
        <v>2615</v>
      </c>
      <c r="C2762" s="256" t="s">
        <v>2616</v>
      </c>
      <c r="D2762" s="256" t="s">
        <v>3231</v>
      </c>
      <c r="E2762" s="257" t="s">
        <v>2540</v>
      </c>
      <c r="F2762" s="256" t="s">
        <v>2540</v>
      </c>
      <c r="G2762" s="256">
        <v>93010</v>
      </c>
      <c r="H2762" s="256" t="s">
        <v>6087</v>
      </c>
      <c r="I2762" s="256" t="s">
        <v>7</v>
      </c>
      <c r="J2762" s="256" t="s">
        <v>2545</v>
      </c>
      <c r="K2762" s="257" t="s">
        <v>13996</v>
      </c>
      <c r="L2762" s="256" t="s">
        <v>2542</v>
      </c>
    </row>
    <row r="2763" spans="1:12" x14ac:dyDescent="0.25">
      <c r="A2763" s="256" t="s">
        <v>2614</v>
      </c>
      <c r="B2763" s="256" t="s">
        <v>2615</v>
      </c>
      <c r="C2763" s="256" t="s">
        <v>2616</v>
      </c>
      <c r="D2763" s="256" t="s">
        <v>3231</v>
      </c>
      <c r="E2763" s="257" t="s">
        <v>2540</v>
      </c>
      <c r="F2763" s="256" t="s">
        <v>2540</v>
      </c>
      <c r="G2763" s="256">
        <v>93011</v>
      </c>
      <c r="H2763" s="256" t="s">
        <v>6088</v>
      </c>
      <c r="I2763" s="256" t="s">
        <v>7</v>
      </c>
      <c r="J2763" s="256" t="s">
        <v>2545</v>
      </c>
      <c r="K2763" s="257" t="s">
        <v>15824</v>
      </c>
      <c r="L2763" s="256" t="s">
        <v>2542</v>
      </c>
    </row>
    <row r="2764" spans="1:12" x14ac:dyDescent="0.25">
      <c r="A2764" s="256" t="s">
        <v>2614</v>
      </c>
      <c r="B2764" s="256" t="s">
        <v>2615</v>
      </c>
      <c r="C2764" s="256" t="s">
        <v>2616</v>
      </c>
      <c r="D2764" s="256" t="s">
        <v>3231</v>
      </c>
      <c r="E2764" s="257" t="s">
        <v>2540</v>
      </c>
      <c r="F2764" s="256" t="s">
        <v>2540</v>
      </c>
      <c r="G2764" s="256">
        <v>93012</v>
      </c>
      <c r="H2764" s="256" t="s">
        <v>6089</v>
      </c>
      <c r="I2764" s="256" t="s">
        <v>7</v>
      </c>
      <c r="J2764" s="256" t="s">
        <v>2545</v>
      </c>
      <c r="K2764" s="257" t="s">
        <v>13776</v>
      </c>
      <c r="L2764" s="256" t="s">
        <v>2542</v>
      </c>
    </row>
    <row r="2765" spans="1:12" x14ac:dyDescent="0.25">
      <c r="A2765" s="256" t="s">
        <v>2614</v>
      </c>
      <c r="B2765" s="256" t="s">
        <v>2615</v>
      </c>
      <c r="C2765" s="256" t="s">
        <v>2616</v>
      </c>
      <c r="D2765" s="256" t="s">
        <v>3231</v>
      </c>
      <c r="E2765" s="257" t="s">
        <v>2540</v>
      </c>
      <c r="F2765" s="256" t="s">
        <v>2540</v>
      </c>
      <c r="G2765" s="256">
        <v>95726</v>
      </c>
      <c r="H2765" s="256" t="s">
        <v>6090</v>
      </c>
      <c r="I2765" s="256" t="s">
        <v>7</v>
      </c>
      <c r="J2765" s="256" t="s">
        <v>2545</v>
      </c>
      <c r="K2765" s="257" t="s">
        <v>13360</v>
      </c>
      <c r="L2765" s="256" t="s">
        <v>2542</v>
      </c>
    </row>
    <row r="2766" spans="1:12" x14ac:dyDescent="0.25">
      <c r="A2766" s="256" t="s">
        <v>2614</v>
      </c>
      <c r="B2766" s="256" t="s">
        <v>2615</v>
      </c>
      <c r="C2766" s="256" t="s">
        <v>2616</v>
      </c>
      <c r="D2766" s="256" t="s">
        <v>3231</v>
      </c>
      <c r="E2766" s="257" t="s">
        <v>2540</v>
      </c>
      <c r="F2766" s="256" t="s">
        <v>2540</v>
      </c>
      <c r="G2766" s="256">
        <v>95727</v>
      </c>
      <c r="H2766" s="256" t="s">
        <v>6091</v>
      </c>
      <c r="I2766" s="256" t="s">
        <v>7</v>
      </c>
      <c r="J2766" s="256" t="s">
        <v>2545</v>
      </c>
      <c r="K2766" s="257" t="s">
        <v>7878</v>
      </c>
      <c r="L2766" s="256" t="s">
        <v>2542</v>
      </c>
    </row>
    <row r="2767" spans="1:12" x14ac:dyDescent="0.25">
      <c r="A2767" s="256" t="s">
        <v>2614</v>
      </c>
      <c r="B2767" s="256" t="s">
        <v>2615</v>
      </c>
      <c r="C2767" s="256" t="s">
        <v>2616</v>
      </c>
      <c r="D2767" s="256" t="s">
        <v>3231</v>
      </c>
      <c r="E2767" s="257" t="s">
        <v>2540</v>
      </c>
      <c r="F2767" s="256" t="s">
        <v>2540</v>
      </c>
      <c r="G2767" s="256">
        <v>95728</v>
      </c>
      <c r="H2767" s="256" t="s">
        <v>6092</v>
      </c>
      <c r="I2767" s="256" t="s">
        <v>7</v>
      </c>
      <c r="J2767" s="256" t="s">
        <v>2545</v>
      </c>
      <c r="K2767" s="257" t="s">
        <v>5053</v>
      </c>
      <c r="L2767" s="256" t="s">
        <v>2542</v>
      </c>
    </row>
    <row r="2768" spans="1:12" x14ac:dyDescent="0.25">
      <c r="A2768" s="256" t="s">
        <v>2614</v>
      </c>
      <c r="B2768" s="256" t="s">
        <v>2615</v>
      </c>
      <c r="C2768" s="256" t="s">
        <v>2616</v>
      </c>
      <c r="D2768" s="256" t="s">
        <v>3231</v>
      </c>
      <c r="E2768" s="257" t="s">
        <v>2540</v>
      </c>
      <c r="F2768" s="256" t="s">
        <v>2540</v>
      </c>
      <c r="G2768" s="256">
        <v>97667</v>
      </c>
      <c r="H2768" s="256" t="s">
        <v>6093</v>
      </c>
      <c r="I2768" s="256" t="s">
        <v>7</v>
      </c>
      <c r="J2768" s="256" t="s">
        <v>2545</v>
      </c>
      <c r="K2768" s="257" t="s">
        <v>15825</v>
      </c>
      <c r="L2768" s="256" t="s">
        <v>2542</v>
      </c>
    </row>
    <row r="2769" spans="1:12" x14ac:dyDescent="0.25">
      <c r="A2769" s="256" t="s">
        <v>2614</v>
      </c>
      <c r="B2769" s="256" t="s">
        <v>2615</v>
      </c>
      <c r="C2769" s="256" t="s">
        <v>2616</v>
      </c>
      <c r="D2769" s="256" t="s">
        <v>3231</v>
      </c>
      <c r="E2769" s="257" t="s">
        <v>2540</v>
      </c>
      <c r="F2769" s="256" t="s">
        <v>2540</v>
      </c>
      <c r="G2769" s="256">
        <v>97668</v>
      </c>
      <c r="H2769" s="256" t="s">
        <v>6094</v>
      </c>
      <c r="I2769" s="256" t="s">
        <v>7</v>
      </c>
      <c r="J2769" s="256" t="s">
        <v>2545</v>
      </c>
      <c r="K2769" s="257" t="s">
        <v>15826</v>
      </c>
      <c r="L2769" s="256" t="s">
        <v>2542</v>
      </c>
    </row>
    <row r="2770" spans="1:12" x14ac:dyDescent="0.25">
      <c r="A2770" s="256" t="s">
        <v>2614</v>
      </c>
      <c r="B2770" s="256" t="s">
        <v>2615</v>
      </c>
      <c r="C2770" s="256" t="s">
        <v>2616</v>
      </c>
      <c r="D2770" s="256" t="s">
        <v>3231</v>
      </c>
      <c r="E2770" s="257" t="s">
        <v>2540</v>
      </c>
      <c r="F2770" s="256" t="s">
        <v>2540</v>
      </c>
      <c r="G2770" s="256">
        <v>97669</v>
      </c>
      <c r="H2770" s="256" t="s">
        <v>6095</v>
      </c>
      <c r="I2770" s="256" t="s">
        <v>7</v>
      </c>
      <c r="J2770" s="256" t="s">
        <v>2545</v>
      </c>
      <c r="K2770" s="257" t="s">
        <v>15827</v>
      </c>
      <c r="L2770" s="256" t="s">
        <v>2542</v>
      </c>
    </row>
    <row r="2771" spans="1:12" x14ac:dyDescent="0.25">
      <c r="A2771" s="256" t="s">
        <v>2614</v>
      </c>
      <c r="B2771" s="256" t="s">
        <v>2615</v>
      </c>
      <c r="C2771" s="256" t="s">
        <v>2616</v>
      </c>
      <c r="D2771" s="256" t="s">
        <v>3231</v>
      </c>
      <c r="E2771" s="257" t="s">
        <v>2540</v>
      </c>
      <c r="F2771" s="256" t="s">
        <v>2540</v>
      </c>
      <c r="G2771" s="256">
        <v>97670</v>
      </c>
      <c r="H2771" s="256" t="s">
        <v>6096</v>
      </c>
      <c r="I2771" s="256" t="s">
        <v>7</v>
      </c>
      <c r="J2771" s="256" t="s">
        <v>2545</v>
      </c>
      <c r="K2771" s="257" t="s">
        <v>15828</v>
      </c>
      <c r="L2771" s="256" t="s">
        <v>2542</v>
      </c>
    </row>
    <row r="2772" spans="1:12" x14ac:dyDescent="0.25">
      <c r="A2772" s="256" t="s">
        <v>2614</v>
      </c>
      <c r="B2772" s="256" t="s">
        <v>2615</v>
      </c>
      <c r="C2772" s="256" t="s">
        <v>2617</v>
      </c>
      <c r="D2772" s="256" t="s">
        <v>3232</v>
      </c>
      <c r="E2772" s="257" t="s">
        <v>2540</v>
      </c>
      <c r="F2772" s="256" t="s">
        <v>2540</v>
      </c>
      <c r="G2772" s="256">
        <v>91874</v>
      </c>
      <c r="H2772" s="256" t="s">
        <v>15829</v>
      </c>
      <c r="I2772" s="256" t="s">
        <v>12</v>
      </c>
      <c r="J2772" s="256" t="s">
        <v>2545</v>
      </c>
      <c r="K2772" s="257" t="s">
        <v>13358</v>
      </c>
      <c r="L2772" s="256" t="s">
        <v>2542</v>
      </c>
    </row>
    <row r="2773" spans="1:12" x14ac:dyDescent="0.25">
      <c r="A2773" s="256" t="s">
        <v>2614</v>
      </c>
      <c r="B2773" s="256" t="s">
        <v>2615</v>
      </c>
      <c r="C2773" s="256" t="s">
        <v>2617</v>
      </c>
      <c r="D2773" s="256" t="s">
        <v>3232</v>
      </c>
      <c r="E2773" s="257" t="s">
        <v>2540</v>
      </c>
      <c r="F2773" s="256" t="s">
        <v>2540</v>
      </c>
      <c r="G2773" s="256">
        <v>91875</v>
      </c>
      <c r="H2773" s="256" t="s">
        <v>15830</v>
      </c>
      <c r="I2773" s="256" t="s">
        <v>12</v>
      </c>
      <c r="J2773" s="256" t="s">
        <v>2545</v>
      </c>
      <c r="K2773" s="257" t="s">
        <v>4960</v>
      </c>
      <c r="L2773" s="256" t="s">
        <v>2542</v>
      </c>
    </row>
    <row r="2774" spans="1:12" x14ac:dyDescent="0.25">
      <c r="A2774" s="256" t="s">
        <v>2614</v>
      </c>
      <c r="B2774" s="256" t="s">
        <v>2615</v>
      </c>
      <c r="C2774" s="256" t="s">
        <v>2617</v>
      </c>
      <c r="D2774" s="256" t="s">
        <v>3232</v>
      </c>
      <c r="E2774" s="257" t="s">
        <v>2540</v>
      </c>
      <c r="F2774" s="256" t="s">
        <v>2540</v>
      </c>
      <c r="G2774" s="256">
        <v>91876</v>
      </c>
      <c r="H2774" s="256" t="s">
        <v>15831</v>
      </c>
      <c r="I2774" s="256" t="s">
        <v>12</v>
      </c>
      <c r="J2774" s="256" t="s">
        <v>2545</v>
      </c>
      <c r="K2774" s="257" t="s">
        <v>15832</v>
      </c>
      <c r="L2774" s="256" t="s">
        <v>2542</v>
      </c>
    </row>
    <row r="2775" spans="1:12" x14ac:dyDescent="0.25">
      <c r="A2775" s="256" t="s">
        <v>2614</v>
      </c>
      <c r="B2775" s="256" t="s">
        <v>2615</v>
      </c>
      <c r="C2775" s="256" t="s">
        <v>2617</v>
      </c>
      <c r="D2775" s="256" t="s">
        <v>3232</v>
      </c>
      <c r="E2775" s="257" t="s">
        <v>2540</v>
      </c>
      <c r="F2775" s="256" t="s">
        <v>2540</v>
      </c>
      <c r="G2775" s="256">
        <v>91877</v>
      </c>
      <c r="H2775" s="256" t="s">
        <v>15833</v>
      </c>
      <c r="I2775" s="256" t="s">
        <v>12</v>
      </c>
      <c r="J2775" s="256" t="s">
        <v>2545</v>
      </c>
      <c r="K2775" s="257" t="s">
        <v>13977</v>
      </c>
      <c r="L2775" s="256" t="s">
        <v>2542</v>
      </c>
    </row>
    <row r="2776" spans="1:12" x14ac:dyDescent="0.25">
      <c r="A2776" s="256" t="s">
        <v>2614</v>
      </c>
      <c r="B2776" s="256" t="s">
        <v>2615</v>
      </c>
      <c r="C2776" s="256" t="s">
        <v>2617</v>
      </c>
      <c r="D2776" s="256" t="s">
        <v>3232</v>
      </c>
      <c r="E2776" s="257" t="s">
        <v>2540</v>
      </c>
      <c r="F2776" s="256" t="s">
        <v>2540</v>
      </c>
      <c r="G2776" s="256">
        <v>91878</v>
      </c>
      <c r="H2776" s="256" t="s">
        <v>15834</v>
      </c>
      <c r="I2776" s="256" t="s">
        <v>12</v>
      </c>
      <c r="J2776" s="256" t="s">
        <v>2545</v>
      </c>
      <c r="K2776" s="257" t="s">
        <v>4853</v>
      </c>
      <c r="L2776" s="256" t="s">
        <v>2542</v>
      </c>
    </row>
    <row r="2777" spans="1:12" x14ac:dyDescent="0.25">
      <c r="A2777" s="256" t="s">
        <v>2614</v>
      </c>
      <c r="B2777" s="256" t="s">
        <v>2615</v>
      </c>
      <c r="C2777" s="256" t="s">
        <v>2617</v>
      </c>
      <c r="D2777" s="256" t="s">
        <v>3232</v>
      </c>
      <c r="E2777" s="257" t="s">
        <v>2540</v>
      </c>
      <c r="F2777" s="256" t="s">
        <v>2540</v>
      </c>
      <c r="G2777" s="256">
        <v>91879</v>
      </c>
      <c r="H2777" s="256" t="s">
        <v>15835</v>
      </c>
      <c r="I2777" s="256" t="s">
        <v>12</v>
      </c>
      <c r="J2777" s="256" t="s">
        <v>2545</v>
      </c>
      <c r="K2777" s="257" t="s">
        <v>13479</v>
      </c>
      <c r="L2777" s="256" t="s">
        <v>2542</v>
      </c>
    </row>
    <row r="2778" spans="1:12" x14ac:dyDescent="0.25">
      <c r="A2778" s="256" t="s">
        <v>2614</v>
      </c>
      <c r="B2778" s="256" t="s">
        <v>2615</v>
      </c>
      <c r="C2778" s="256" t="s">
        <v>2617</v>
      </c>
      <c r="D2778" s="256" t="s">
        <v>3232</v>
      </c>
      <c r="E2778" s="257" t="s">
        <v>2540</v>
      </c>
      <c r="F2778" s="256" t="s">
        <v>2540</v>
      </c>
      <c r="G2778" s="256">
        <v>91880</v>
      </c>
      <c r="H2778" s="256" t="s">
        <v>15836</v>
      </c>
      <c r="I2778" s="256" t="s">
        <v>12</v>
      </c>
      <c r="J2778" s="256" t="s">
        <v>2545</v>
      </c>
      <c r="K2778" s="257" t="s">
        <v>13131</v>
      </c>
      <c r="L2778" s="256" t="s">
        <v>2542</v>
      </c>
    </row>
    <row r="2779" spans="1:12" x14ac:dyDescent="0.25">
      <c r="A2779" s="256" t="s">
        <v>2614</v>
      </c>
      <c r="B2779" s="256" t="s">
        <v>2615</v>
      </c>
      <c r="C2779" s="256" t="s">
        <v>2617</v>
      </c>
      <c r="D2779" s="256" t="s">
        <v>3232</v>
      </c>
      <c r="E2779" s="257" t="s">
        <v>2540</v>
      </c>
      <c r="F2779" s="256" t="s">
        <v>2540</v>
      </c>
      <c r="G2779" s="256">
        <v>91881</v>
      </c>
      <c r="H2779" s="256" t="s">
        <v>15837</v>
      </c>
      <c r="I2779" s="256" t="s">
        <v>12</v>
      </c>
      <c r="J2779" s="256" t="s">
        <v>2545</v>
      </c>
      <c r="K2779" s="257" t="s">
        <v>14811</v>
      </c>
      <c r="L2779" s="256" t="s">
        <v>2542</v>
      </c>
    </row>
    <row r="2780" spans="1:12" x14ac:dyDescent="0.25">
      <c r="A2780" s="256" t="s">
        <v>2614</v>
      </c>
      <c r="B2780" s="256" t="s">
        <v>2615</v>
      </c>
      <c r="C2780" s="256" t="s">
        <v>2617</v>
      </c>
      <c r="D2780" s="256" t="s">
        <v>3232</v>
      </c>
      <c r="E2780" s="257" t="s">
        <v>2540</v>
      </c>
      <c r="F2780" s="256" t="s">
        <v>2540</v>
      </c>
      <c r="G2780" s="256">
        <v>91882</v>
      </c>
      <c r="H2780" s="256" t="s">
        <v>15838</v>
      </c>
      <c r="I2780" s="256" t="s">
        <v>12</v>
      </c>
      <c r="J2780" s="256" t="s">
        <v>2545</v>
      </c>
      <c r="K2780" s="257" t="s">
        <v>15839</v>
      </c>
      <c r="L2780" s="256" t="s">
        <v>2542</v>
      </c>
    </row>
    <row r="2781" spans="1:12" x14ac:dyDescent="0.25">
      <c r="A2781" s="256" t="s">
        <v>2614</v>
      </c>
      <c r="B2781" s="256" t="s">
        <v>2615</v>
      </c>
      <c r="C2781" s="256" t="s">
        <v>2617</v>
      </c>
      <c r="D2781" s="256" t="s">
        <v>3232</v>
      </c>
      <c r="E2781" s="257" t="s">
        <v>2540</v>
      </c>
      <c r="F2781" s="256" t="s">
        <v>2540</v>
      </c>
      <c r="G2781" s="256">
        <v>91884</v>
      </c>
      <c r="H2781" s="256" t="s">
        <v>15840</v>
      </c>
      <c r="I2781" s="256" t="s">
        <v>12</v>
      </c>
      <c r="J2781" s="256" t="s">
        <v>2545</v>
      </c>
      <c r="K2781" s="257" t="s">
        <v>15841</v>
      </c>
      <c r="L2781" s="256" t="s">
        <v>2542</v>
      </c>
    </row>
    <row r="2782" spans="1:12" x14ac:dyDescent="0.25">
      <c r="A2782" s="256" t="s">
        <v>2614</v>
      </c>
      <c r="B2782" s="256" t="s">
        <v>2615</v>
      </c>
      <c r="C2782" s="256" t="s">
        <v>2617</v>
      </c>
      <c r="D2782" s="256" t="s">
        <v>3232</v>
      </c>
      <c r="E2782" s="257" t="s">
        <v>2540</v>
      </c>
      <c r="F2782" s="256" t="s">
        <v>2540</v>
      </c>
      <c r="G2782" s="256">
        <v>91885</v>
      </c>
      <c r="H2782" s="256" t="s">
        <v>15842</v>
      </c>
      <c r="I2782" s="256" t="s">
        <v>12</v>
      </c>
      <c r="J2782" s="256" t="s">
        <v>2545</v>
      </c>
      <c r="K2782" s="257" t="s">
        <v>6772</v>
      </c>
      <c r="L2782" s="256" t="s">
        <v>2542</v>
      </c>
    </row>
    <row r="2783" spans="1:12" x14ac:dyDescent="0.25">
      <c r="A2783" s="256" t="s">
        <v>2614</v>
      </c>
      <c r="B2783" s="256" t="s">
        <v>2615</v>
      </c>
      <c r="C2783" s="256" t="s">
        <v>2617</v>
      </c>
      <c r="D2783" s="256" t="s">
        <v>3232</v>
      </c>
      <c r="E2783" s="257" t="s">
        <v>2540</v>
      </c>
      <c r="F2783" s="256" t="s">
        <v>2540</v>
      </c>
      <c r="G2783" s="256">
        <v>91886</v>
      </c>
      <c r="H2783" s="256" t="s">
        <v>15843</v>
      </c>
      <c r="I2783" s="256" t="s">
        <v>12</v>
      </c>
      <c r="J2783" s="256" t="s">
        <v>2545</v>
      </c>
      <c r="K2783" s="257" t="s">
        <v>15844</v>
      </c>
      <c r="L2783" s="256" t="s">
        <v>2542</v>
      </c>
    </row>
    <row r="2784" spans="1:12" x14ac:dyDescent="0.25">
      <c r="A2784" s="256" t="s">
        <v>2614</v>
      </c>
      <c r="B2784" s="256" t="s">
        <v>2615</v>
      </c>
      <c r="C2784" s="256" t="s">
        <v>2617</v>
      </c>
      <c r="D2784" s="256" t="s">
        <v>3232</v>
      </c>
      <c r="E2784" s="257" t="s">
        <v>2540</v>
      </c>
      <c r="F2784" s="256" t="s">
        <v>2540</v>
      </c>
      <c r="G2784" s="256">
        <v>91887</v>
      </c>
      <c r="H2784" s="256" t="s">
        <v>15845</v>
      </c>
      <c r="I2784" s="256" t="s">
        <v>12</v>
      </c>
      <c r="J2784" s="256" t="s">
        <v>2545</v>
      </c>
      <c r="K2784" s="257" t="s">
        <v>15558</v>
      </c>
      <c r="L2784" s="256" t="s">
        <v>2542</v>
      </c>
    </row>
    <row r="2785" spans="1:12" x14ac:dyDescent="0.25">
      <c r="A2785" s="256" t="s">
        <v>2614</v>
      </c>
      <c r="B2785" s="256" t="s">
        <v>2615</v>
      </c>
      <c r="C2785" s="256" t="s">
        <v>2617</v>
      </c>
      <c r="D2785" s="256" t="s">
        <v>3232</v>
      </c>
      <c r="E2785" s="257" t="s">
        <v>2540</v>
      </c>
      <c r="F2785" s="256" t="s">
        <v>2540</v>
      </c>
      <c r="G2785" s="256">
        <v>91889</v>
      </c>
      <c r="H2785" s="256" t="s">
        <v>15846</v>
      </c>
      <c r="I2785" s="256" t="s">
        <v>12</v>
      </c>
      <c r="J2785" s="256" t="s">
        <v>2545</v>
      </c>
      <c r="K2785" s="257" t="s">
        <v>5175</v>
      </c>
      <c r="L2785" s="256" t="s">
        <v>2542</v>
      </c>
    </row>
    <row r="2786" spans="1:12" x14ac:dyDescent="0.25">
      <c r="A2786" s="256" t="s">
        <v>2614</v>
      </c>
      <c r="B2786" s="256" t="s">
        <v>2615</v>
      </c>
      <c r="C2786" s="256" t="s">
        <v>2617</v>
      </c>
      <c r="D2786" s="256" t="s">
        <v>3232</v>
      </c>
      <c r="E2786" s="257" t="s">
        <v>2540</v>
      </c>
      <c r="F2786" s="256" t="s">
        <v>2540</v>
      </c>
      <c r="G2786" s="256">
        <v>91890</v>
      </c>
      <c r="H2786" s="256" t="s">
        <v>15847</v>
      </c>
      <c r="I2786" s="256" t="s">
        <v>12</v>
      </c>
      <c r="J2786" s="256" t="s">
        <v>2545</v>
      </c>
      <c r="K2786" s="257" t="s">
        <v>6481</v>
      </c>
      <c r="L2786" s="256" t="s">
        <v>2542</v>
      </c>
    </row>
    <row r="2787" spans="1:12" x14ac:dyDescent="0.25">
      <c r="A2787" s="256" t="s">
        <v>2614</v>
      </c>
      <c r="B2787" s="256" t="s">
        <v>2615</v>
      </c>
      <c r="C2787" s="256" t="s">
        <v>2617</v>
      </c>
      <c r="D2787" s="256" t="s">
        <v>3232</v>
      </c>
      <c r="E2787" s="257" t="s">
        <v>2540</v>
      </c>
      <c r="F2787" s="256" t="s">
        <v>2540</v>
      </c>
      <c r="G2787" s="256">
        <v>91892</v>
      </c>
      <c r="H2787" s="256" t="s">
        <v>15848</v>
      </c>
      <c r="I2787" s="256" t="s">
        <v>12</v>
      </c>
      <c r="J2787" s="256" t="s">
        <v>2545</v>
      </c>
      <c r="K2787" s="257" t="s">
        <v>4764</v>
      </c>
      <c r="L2787" s="256" t="s">
        <v>2542</v>
      </c>
    </row>
    <row r="2788" spans="1:12" x14ac:dyDescent="0.25">
      <c r="A2788" s="256" t="s">
        <v>2614</v>
      </c>
      <c r="B2788" s="256" t="s">
        <v>2615</v>
      </c>
      <c r="C2788" s="256" t="s">
        <v>2617</v>
      </c>
      <c r="D2788" s="256" t="s">
        <v>3232</v>
      </c>
      <c r="E2788" s="257" t="s">
        <v>2540</v>
      </c>
      <c r="F2788" s="256" t="s">
        <v>2540</v>
      </c>
      <c r="G2788" s="256">
        <v>91893</v>
      </c>
      <c r="H2788" s="256" t="s">
        <v>15849</v>
      </c>
      <c r="I2788" s="256" t="s">
        <v>12</v>
      </c>
      <c r="J2788" s="256" t="s">
        <v>2545</v>
      </c>
      <c r="K2788" s="257" t="s">
        <v>15850</v>
      </c>
      <c r="L2788" s="256" t="s">
        <v>2542</v>
      </c>
    </row>
    <row r="2789" spans="1:12" x14ac:dyDescent="0.25">
      <c r="A2789" s="256" t="s">
        <v>2614</v>
      </c>
      <c r="B2789" s="256" t="s">
        <v>2615</v>
      </c>
      <c r="C2789" s="256" t="s">
        <v>2617</v>
      </c>
      <c r="D2789" s="256" t="s">
        <v>3232</v>
      </c>
      <c r="E2789" s="257" t="s">
        <v>2540</v>
      </c>
      <c r="F2789" s="256" t="s">
        <v>2540</v>
      </c>
      <c r="G2789" s="256">
        <v>91895</v>
      </c>
      <c r="H2789" s="256" t="s">
        <v>15851</v>
      </c>
      <c r="I2789" s="256" t="s">
        <v>12</v>
      </c>
      <c r="J2789" s="256" t="s">
        <v>2545</v>
      </c>
      <c r="K2789" s="257" t="s">
        <v>13865</v>
      </c>
      <c r="L2789" s="256" t="s">
        <v>2542</v>
      </c>
    </row>
    <row r="2790" spans="1:12" x14ac:dyDescent="0.25">
      <c r="A2790" s="256" t="s">
        <v>2614</v>
      </c>
      <c r="B2790" s="256" t="s">
        <v>2615</v>
      </c>
      <c r="C2790" s="256" t="s">
        <v>2617</v>
      </c>
      <c r="D2790" s="256" t="s">
        <v>3232</v>
      </c>
      <c r="E2790" s="257" t="s">
        <v>2540</v>
      </c>
      <c r="F2790" s="256" t="s">
        <v>2540</v>
      </c>
      <c r="G2790" s="256">
        <v>91896</v>
      </c>
      <c r="H2790" s="256" t="s">
        <v>15852</v>
      </c>
      <c r="I2790" s="256" t="s">
        <v>12</v>
      </c>
      <c r="J2790" s="256" t="s">
        <v>2545</v>
      </c>
      <c r="K2790" s="257" t="s">
        <v>15853</v>
      </c>
      <c r="L2790" s="256" t="s">
        <v>2542</v>
      </c>
    </row>
    <row r="2791" spans="1:12" x14ac:dyDescent="0.25">
      <c r="A2791" s="256" t="s">
        <v>2614</v>
      </c>
      <c r="B2791" s="256" t="s">
        <v>2615</v>
      </c>
      <c r="C2791" s="256" t="s">
        <v>2617</v>
      </c>
      <c r="D2791" s="256" t="s">
        <v>3232</v>
      </c>
      <c r="E2791" s="257" t="s">
        <v>2540</v>
      </c>
      <c r="F2791" s="256" t="s">
        <v>2540</v>
      </c>
      <c r="G2791" s="256">
        <v>91898</v>
      </c>
      <c r="H2791" s="256" t="s">
        <v>15854</v>
      </c>
      <c r="I2791" s="256" t="s">
        <v>12</v>
      </c>
      <c r="J2791" s="256" t="s">
        <v>2545</v>
      </c>
      <c r="K2791" s="257" t="s">
        <v>5024</v>
      </c>
      <c r="L2791" s="256" t="s">
        <v>2542</v>
      </c>
    </row>
    <row r="2792" spans="1:12" x14ac:dyDescent="0.25">
      <c r="A2792" s="256" t="s">
        <v>2614</v>
      </c>
      <c r="B2792" s="256" t="s">
        <v>2615</v>
      </c>
      <c r="C2792" s="256" t="s">
        <v>2617</v>
      </c>
      <c r="D2792" s="256" t="s">
        <v>3232</v>
      </c>
      <c r="E2792" s="257" t="s">
        <v>2540</v>
      </c>
      <c r="F2792" s="256" t="s">
        <v>2540</v>
      </c>
      <c r="G2792" s="256">
        <v>91899</v>
      </c>
      <c r="H2792" s="256" t="s">
        <v>15855</v>
      </c>
      <c r="I2792" s="256" t="s">
        <v>12</v>
      </c>
      <c r="J2792" s="256" t="s">
        <v>2545</v>
      </c>
      <c r="K2792" s="257" t="s">
        <v>4936</v>
      </c>
      <c r="L2792" s="256" t="s">
        <v>2542</v>
      </c>
    </row>
    <row r="2793" spans="1:12" x14ac:dyDescent="0.25">
      <c r="A2793" s="256" t="s">
        <v>2614</v>
      </c>
      <c r="B2793" s="256" t="s">
        <v>2615</v>
      </c>
      <c r="C2793" s="256" t="s">
        <v>2617</v>
      </c>
      <c r="D2793" s="256" t="s">
        <v>3232</v>
      </c>
      <c r="E2793" s="257" t="s">
        <v>2540</v>
      </c>
      <c r="F2793" s="256" t="s">
        <v>2540</v>
      </c>
      <c r="G2793" s="256">
        <v>91901</v>
      </c>
      <c r="H2793" s="256" t="s">
        <v>15856</v>
      </c>
      <c r="I2793" s="256" t="s">
        <v>12</v>
      </c>
      <c r="J2793" s="256" t="s">
        <v>2545</v>
      </c>
      <c r="K2793" s="257" t="s">
        <v>15556</v>
      </c>
      <c r="L2793" s="256" t="s">
        <v>2542</v>
      </c>
    </row>
    <row r="2794" spans="1:12" x14ac:dyDescent="0.25">
      <c r="A2794" s="256" t="s">
        <v>2614</v>
      </c>
      <c r="B2794" s="256" t="s">
        <v>2615</v>
      </c>
      <c r="C2794" s="256" t="s">
        <v>2617</v>
      </c>
      <c r="D2794" s="256" t="s">
        <v>3232</v>
      </c>
      <c r="E2794" s="257" t="s">
        <v>2540</v>
      </c>
      <c r="F2794" s="256" t="s">
        <v>2540</v>
      </c>
      <c r="G2794" s="256">
        <v>91902</v>
      </c>
      <c r="H2794" s="256" t="s">
        <v>15857</v>
      </c>
      <c r="I2794" s="256" t="s">
        <v>12</v>
      </c>
      <c r="J2794" s="256" t="s">
        <v>2545</v>
      </c>
      <c r="K2794" s="257" t="s">
        <v>13627</v>
      </c>
      <c r="L2794" s="256" t="s">
        <v>2542</v>
      </c>
    </row>
    <row r="2795" spans="1:12" x14ac:dyDescent="0.25">
      <c r="A2795" s="256" t="s">
        <v>2614</v>
      </c>
      <c r="B2795" s="256" t="s">
        <v>2615</v>
      </c>
      <c r="C2795" s="256" t="s">
        <v>2617</v>
      </c>
      <c r="D2795" s="256" t="s">
        <v>3232</v>
      </c>
      <c r="E2795" s="257" t="s">
        <v>2540</v>
      </c>
      <c r="F2795" s="256" t="s">
        <v>2540</v>
      </c>
      <c r="G2795" s="256">
        <v>91904</v>
      </c>
      <c r="H2795" s="256" t="s">
        <v>15858</v>
      </c>
      <c r="I2795" s="256" t="s">
        <v>12</v>
      </c>
      <c r="J2795" s="256" t="s">
        <v>2545</v>
      </c>
      <c r="K2795" s="257" t="s">
        <v>15818</v>
      </c>
      <c r="L2795" s="256" t="s">
        <v>2542</v>
      </c>
    </row>
    <row r="2796" spans="1:12" x14ac:dyDescent="0.25">
      <c r="A2796" s="256" t="s">
        <v>2614</v>
      </c>
      <c r="B2796" s="256" t="s">
        <v>2615</v>
      </c>
      <c r="C2796" s="256" t="s">
        <v>2617</v>
      </c>
      <c r="D2796" s="256" t="s">
        <v>3232</v>
      </c>
      <c r="E2796" s="257" t="s">
        <v>2540</v>
      </c>
      <c r="F2796" s="256" t="s">
        <v>2540</v>
      </c>
      <c r="G2796" s="256">
        <v>91905</v>
      </c>
      <c r="H2796" s="256" t="s">
        <v>15859</v>
      </c>
      <c r="I2796" s="256" t="s">
        <v>12</v>
      </c>
      <c r="J2796" s="256" t="s">
        <v>2545</v>
      </c>
      <c r="K2796" s="257" t="s">
        <v>13395</v>
      </c>
      <c r="L2796" s="256" t="s">
        <v>2542</v>
      </c>
    </row>
    <row r="2797" spans="1:12" x14ac:dyDescent="0.25">
      <c r="A2797" s="256" t="s">
        <v>2614</v>
      </c>
      <c r="B2797" s="256" t="s">
        <v>2615</v>
      </c>
      <c r="C2797" s="256" t="s">
        <v>2617</v>
      </c>
      <c r="D2797" s="256" t="s">
        <v>3232</v>
      </c>
      <c r="E2797" s="257" t="s">
        <v>2540</v>
      </c>
      <c r="F2797" s="256" t="s">
        <v>2540</v>
      </c>
      <c r="G2797" s="256">
        <v>91907</v>
      </c>
      <c r="H2797" s="256" t="s">
        <v>15860</v>
      </c>
      <c r="I2797" s="256" t="s">
        <v>12</v>
      </c>
      <c r="J2797" s="256" t="s">
        <v>2545</v>
      </c>
      <c r="K2797" s="257" t="s">
        <v>4989</v>
      </c>
      <c r="L2797" s="256" t="s">
        <v>2542</v>
      </c>
    </row>
    <row r="2798" spans="1:12" x14ac:dyDescent="0.25">
      <c r="A2798" s="256" t="s">
        <v>2614</v>
      </c>
      <c r="B2798" s="256" t="s">
        <v>2615</v>
      </c>
      <c r="C2798" s="256" t="s">
        <v>2617</v>
      </c>
      <c r="D2798" s="256" t="s">
        <v>3232</v>
      </c>
      <c r="E2798" s="257" t="s">
        <v>2540</v>
      </c>
      <c r="F2798" s="256" t="s">
        <v>2540</v>
      </c>
      <c r="G2798" s="256">
        <v>91908</v>
      </c>
      <c r="H2798" s="256" t="s">
        <v>15861</v>
      </c>
      <c r="I2798" s="256" t="s">
        <v>12</v>
      </c>
      <c r="J2798" s="256" t="s">
        <v>2545</v>
      </c>
      <c r="K2798" s="257" t="s">
        <v>5019</v>
      </c>
      <c r="L2798" s="256" t="s">
        <v>2542</v>
      </c>
    </row>
    <row r="2799" spans="1:12" x14ac:dyDescent="0.25">
      <c r="A2799" s="256" t="s">
        <v>2614</v>
      </c>
      <c r="B2799" s="256" t="s">
        <v>2615</v>
      </c>
      <c r="C2799" s="256" t="s">
        <v>2617</v>
      </c>
      <c r="D2799" s="256" t="s">
        <v>3232</v>
      </c>
      <c r="E2799" s="257" t="s">
        <v>2540</v>
      </c>
      <c r="F2799" s="256" t="s">
        <v>2540</v>
      </c>
      <c r="G2799" s="256">
        <v>91910</v>
      </c>
      <c r="H2799" s="256" t="s">
        <v>15862</v>
      </c>
      <c r="I2799" s="256" t="s">
        <v>12</v>
      </c>
      <c r="J2799" s="256" t="s">
        <v>2545</v>
      </c>
      <c r="K2799" s="257" t="s">
        <v>6039</v>
      </c>
      <c r="L2799" s="256" t="s">
        <v>2542</v>
      </c>
    </row>
    <row r="2800" spans="1:12" x14ac:dyDescent="0.25">
      <c r="A2800" s="256" t="s">
        <v>2614</v>
      </c>
      <c r="B2800" s="256" t="s">
        <v>2615</v>
      </c>
      <c r="C2800" s="256" t="s">
        <v>2617</v>
      </c>
      <c r="D2800" s="256" t="s">
        <v>3232</v>
      </c>
      <c r="E2800" s="257" t="s">
        <v>2540</v>
      </c>
      <c r="F2800" s="256" t="s">
        <v>2540</v>
      </c>
      <c r="G2800" s="256">
        <v>91911</v>
      </c>
      <c r="H2800" s="256" t="s">
        <v>15863</v>
      </c>
      <c r="I2800" s="256" t="s">
        <v>12</v>
      </c>
      <c r="J2800" s="256" t="s">
        <v>2545</v>
      </c>
      <c r="K2800" s="257" t="s">
        <v>15864</v>
      </c>
      <c r="L2800" s="256" t="s">
        <v>2542</v>
      </c>
    </row>
    <row r="2801" spans="1:12" x14ac:dyDescent="0.25">
      <c r="A2801" s="256" t="s">
        <v>2614</v>
      </c>
      <c r="B2801" s="256" t="s">
        <v>2615</v>
      </c>
      <c r="C2801" s="256" t="s">
        <v>2617</v>
      </c>
      <c r="D2801" s="256" t="s">
        <v>3232</v>
      </c>
      <c r="E2801" s="257" t="s">
        <v>2540</v>
      </c>
      <c r="F2801" s="256" t="s">
        <v>2540</v>
      </c>
      <c r="G2801" s="256">
        <v>91913</v>
      </c>
      <c r="H2801" s="256" t="s">
        <v>15865</v>
      </c>
      <c r="I2801" s="256" t="s">
        <v>12</v>
      </c>
      <c r="J2801" s="256" t="s">
        <v>2545</v>
      </c>
      <c r="K2801" s="257" t="s">
        <v>13443</v>
      </c>
      <c r="L2801" s="256" t="s">
        <v>2542</v>
      </c>
    </row>
    <row r="2802" spans="1:12" x14ac:dyDescent="0.25">
      <c r="A2802" s="256" t="s">
        <v>2614</v>
      </c>
      <c r="B2802" s="256" t="s">
        <v>2615</v>
      </c>
      <c r="C2802" s="256" t="s">
        <v>2617</v>
      </c>
      <c r="D2802" s="256" t="s">
        <v>3232</v>
      </c>
      <c r="E2802" s="257" t="s">
        <v>2540</v>
      </c>
      <c r="F2802" s="256" t="s">
        <v>2540</v>
      </c>
      <c r="G2802" s="256">
        <v>91914</v>
      </c>
      <c r="H2802" s="256" t="s">
        <v>15866</v>
      </c>
      <c r="I2802" s="256" t="s">
        <v>12</v>
      </c>
      <c r="J2802" s="256" t="s">
        <v>2545</v>
      </c>
      <c r="K2802" s="257" t="s">
        <v>4728</v>
      </c>
      <c r="L2802" s="256" t="s">
        <v>2542</v>
      </c>
    </row>
    <row r="2803" spans="1:12" x14ac:dyDescent="0.25">
      <c r="A2803" s="256" t="s">
        <v>2614</v>
      </c>
      <c r="B2803" s="256" t="s">
        <v>2615</v>
      </c>
      <c r="C2803" s="256" t="s">
        <v>2617</v>
      </c>
      <c r="D2803" s="256" t="s">
        <v>3232</v>
      </c>
      <c r="E2803" s="257" t="s">
        <v>2540</v>
      </c>
      <c r="F2803" s="256" t="s">
        <v>2540</v>
      </c>
      <c r="G2803" s="256">
        <v>91916</v>
      </c>
      <c r="H2803" s="256" t="s">
        <v>15867</v>
      </c>
      <c r="I2803" s="256" t="s">
        <v>12</v>
      </c>
      <c r="J2803" s="256" t="s">
        <v>2545</v>
      </c>
      <c r="K2803" s="257" t="s">
        <v>14513</v>
      </c>
      <c r="L2803" s="256" t="s">
        <v>2542</v>
      </c>
    </row>
    <row r="2804" spans="1:12" x14ac:dyDescent="0.25">
      <c r="A2804" s="256" t="s">
        <v>2614</v>
      </c>
      <c r="B2804" s="256" t="s">
        <v>2615</v>
      </c>
      <c r="C2804" s="256" t="s">
        <v>2617</v>
      </c>
      <c r="D2804" s="256" t="s">
        <v>3232</v>
      </c>
      <c r="E2804" s="257" t="s">
        <v>2540</v>
      </c>
      <c r="F2804" s="256" t="s">
        <v>2540</v>
      </c>
      <c r="G2804" s="256">
        <v>91917</v>
      </c>
      <c r="H2804" s="256" t="s">
        <v>15868</v>
      </c>
      <c r="I2804" s="256" t="s">
        <v>12</v>
      </c>
      <c r="J2804" s="256" t="s">
        <v>2545</v>
      </c>
      <c r="K2804" s="257" t="s">
        <v>15869</v>
      </c>
      <c r="L2804" s="256" t="s">
        <v>2542</v>
      </c>
    </row>
    <row r="2805" spans="1:12" x14ac:dyDescent="0.25">
      <c r="A2805" s="256" t="s">
        <v>2614</v>
      </c>
      <c r="B2805" s="256" t="s">
        <v>2615</v>
      </c>
      <c r="C2805" s="256" t="s">
        <v>2617</v>
      </c>
      <c r="D2805" s="256" t="s">
        <v>3232</v>
      </c>
      <c r="E2805" s="257" t="s">
        <v>2540</v>
      </c>
      <c r="F2805" s="256" t="s">
        <v>2540</v>
      </c>
      <c r="G2805" s="256">
        <v>91919</v>
      </c>
      <c r="H2805" s="256" t="s">
        <v>15870</v>
      </c>
      <c r="I2805" s="256" t="s">
        <v>12</v>
      </c>
      <c r="J2805" s="256" t="s">
        <v>2545</v>
      </c>
      <c r="K2805" s="257" t="s">
        <v>15871</v>
      </c>
      <c r="L2805" s="256" t="s">
        <v>2542</v>
      </c>
    </row>
    <row r="2806" spans="1:12" x14ac:dyDescent="0.25">
      <c r="A2806" s="256" t="s">
        <v>2614</v>
      </c>
      <c r="B2806" s="256" t="s">
        <v>2615</v>
      </c>
      <c r="C2806" s="256" t="s">
        <v>2617</v>
      </c>
      <c r="D2806" s="256" t="s">
        <v>3232</v>
      </c>
      <c r="E2806" s="257" t="s">
        <v>2540</v>
      </c>
      <c r="F2806" s="256" t="s">
        <v>2540</v>
      </c>
      <c r="G2806" s="256">
        <v>91920</v>
      </c>
      <c r="H2806" s="256" t="s">
        <v>15872</v>
      </c>
      <c r="I2806" s="256" t="s">
        <v>12</v>
      </c>
      <c r="J2806" s="256" t="s">
        <v>2545</v>
      </c>
      <c r="K2806" s="257" t="s">
        <v>7868</v>
      </c>
      <c r="L2806" s="256" t="s">
        <v>2542</v>
      </c>
    </row>
    <row r="2807" spans="1:12" x14ac:dyDescent="0.25">
      <c r="A2807" s="256" t="s">
        <v>2614</v>
      </c>
      <c r="B2807" s="256" t="s">
        <v>2615</v>
      </c>
      <c r="C2807" s="256" t="s">
        <v>2617</v>
      </c>
      <c r="D2807" s="256" t="s">
        <v>3232</v>
      </c>
      <c r="E2807" s="257" t="s">
        <v>2540</v>
      </c>
      <c r="F2807" s="256" t="s">
        <v>2540</v>
      </c>
      <c r="G2807" s="256">
        <v>91922</v>
      </c>
      <c r="H2807" s="256" t="s">
        <v>15873</v>
      </c>
      <c r="I2807" s="256" t="s">
        <v>12</v>
      </c>
      <c r="J2807" s="256" t="s">
        <v>2545</v>
      </c>
      <c r="K2807" s="257" t="s">
        <v>15874</v>
      </c>
      <c r="L2807" s="256" t="s">
        <v>2542</v>
      </c>
    </row>
    <row r="2808" spans="1:12" x14ac:dyDescent="0.25">
      <c r="A2808" s="256" t="s">
        <v>2614</v>
      </c>
      <c r="B2808" s="256" t="s">
        <v>2615</v>
      </c>
      <c r="C2808" s="256" t="s">
        <v>2617</v>
      </c>
      <c r="D2808" s="256" t="s">
        <v>3232</v>
      </c>
      <c r="E2808" s="257" t="s">
        <v>2540</v>
      </c>
      <c r="F2808" s="256" t="s">
        <v>2540</v>
      </c>
      <c r="G2808" s="256">
        <v>93013</v>
      </c>
      <c r="H2808" s="256" t="s">
        <v>6105</v>
      </c>
      <c r="I2808" s="256" t="s">
        <v>12</v>
      </c>
      <c r="J2808" s="256" t="s">
        <v>2545</v>
      </c>
      <c r="K2808" s="257" t="s">
        <v>15875</v>
      </c>
      <c r="L2808" s="256" t="s">
        <v>2542</v>
      </c>
    </row>
    <row r="2809" spans="1:12" x14ac:dyDescent="0.25">
      <c r="A2809" s="256" t="s">
        <v>2614</v>
      </c>
      <c r="B2809" s="256" t="s">
        <v>2615</v>
      </c>
      <c r="C2809" s="256" t="s">
        <v>2617</v>
      </c>
      <c r="D2809" s="256" t="s">
        <v>3232</v>
      </c>
      <c r="E2809" s="257" t="s">
        <v>2540</v>
      </c>
      <c r="F2809" s="256" t="s">
        <v>2540</v>
      </c>
      <c r="G2809" s="256">
        <v>93014</v>
      </c>
      <c r="H2809" s="256" t="s">
        <v>6106</v>
      </c>
      <c r="I2809" s="256" t="s">
        <v>12</v>
      </c>
      <c r="J2809" s="256" t="s">
        <v>2545</v>
      </c>
      <c r="K2809" s="257" t="s">
        <v>15876</v>
      </c>
      <c r="L2809" s="256" t="s">
        <v>2542</v>
      </c>
    </row>
    <row r="2810" spans="1:12" x14ac:dyDescent="0.25">
      <c r="A2810" s="256" t="s">
        <v>2614</v>
      </c>
      <c r="B2810" s="256" t="s">
        <v>2615</v>
      </c>
      <c r="C2810" s="256" t="s">
        <v>2617</v>
      </c>
      <c r="D2810" s="256" t="s">
        <v>3232</v>
      </c>
      <c r="E2810" s="257" t="s">
        <v>2540</v>
      </c>
      <c r="F2810" s="256" t="s">
        <v>2540</v>
      </c>
      <c r="G2810" s="256">
        <v>93015</v>
      </c>
      <c r="H2810" s="256" t="s">
        <v>6107</v>
      </c>
      <c r="I2810" s="256" t="s">
        <v>12</v>
      </c>
      <c r="J2810" s="256" t="s">
        <v>2545</v>
      </c>
      <c r="K2810" s="257" t="s">
        <v>15743</v>
      </c>
      <c r="L2810" s="256" t="s">
        <v>2542</v>
      </c>
    </row>
    <row r="2811" spans="1:12" x14ac:dyDescent="0.25">
      <c r="A2811" s="256" t="s">
        <v>2614</v>
      </c>
      <c r="B2811" s="256" t="s">
        <v>2615</v>
      </c>
      <c r="C2811" s="256" t="s">
        <v>2617</v>
      </c>
      <c r="D2811" s="256" t="s">
        <v>3232</v>
      </c>
      <c r="E2811" s="257" t="s">
        <v>2540</v>
      </c>
      <c r="F2811" s="256" t="s">
        <v>2540</v>
      </c>
      <c r="G2811" s="256">
        <v>93016</v>
      </c>
      <c r="H2811" s="256" t="s">
        <v>6108</v>
      </c>
      <c r="I2811" s="256" t="s">
        <v>12</v>
      </c>
      <c r="J2811" s="256" t="s">
        <v>2545</v>
      </c>
      <c r="K2811" s="257" t="s">
        <v>15877</v>
      </c>
      <c r="L2811" s="256" t="s">
        <v>2542</v>
      </c>
    </row>
    <row r="2812" spans="1:12" x14ac:dyDescent="0.25">
      <c r="A2812" s="256" t="s">
        <v>2614</v>
      </c>
      <c r="B2812" s="256" t="s">
        <v>2615</v>
      </c>
      <c r="C2812" s="256" t="s">
        <v>2617</v>
      </c>
      <c r="D2812" s="256" t="s">
        <v>3232</v>
      </c>
      <c r="E2812" s="257" t="s">
        <v>2540</v>
      </c>
      <c r="F2812" s="256" t="s">
        <v>2540</v>
      </c>
      <c r="G2812" s="256">
        <v>93017</v>
      </c>
      <c r="H2812" s="256" t="s">
        <v>6109</v>
      </c>
      <c r="I2812" s="256" t="s">
        <v>12</v>
      </c>
      <c r="J2812" s="256" t="s">
        <v>2545</v>
      </c>
      <c r="K2812" s="257" t="s">
        <v>15878</v>
      </c>
      <c r="L2812" s="256" t="s">
        <v>2542</v>
      </c>
    </row>
    <row r="2813" spans="1:12" x14ac:dyDescent="0.25">
      <c r="A2813" s="256" t="s">
        <v>2614</v>
      </c>
      <c r="B2813" s="256" t="s">
        <v>2615</v>
      </c>
      <c r="C2813" s="256" t="s">
        <v>2617</v>
      </c>
      <c r="D2813" s="256" t="s">
        <v>3232</v>
      </c>
      <c r="E2813" s="257" t="s">
        <v>2540</v>
      </c>
      <c r="F2813" s="256" t="s">
        <v>2540</v>
      </c>
      <c r="G2813" s="256">
        <v>93018</v>
      </c>
      <c r="H2813" s="256" t="s">
        <v>6110</v>
      </c>
      <c r="I2813" s="256" t="s">
        <v>12</v>
      </c>
      <c r="J2813" s="256" t="s">
        <v>2545</v>
      </c>
      <c r="K2813" s="257" t="s">
        <v>15879</v>
      </c>
      <c r="L2813" s="256" t="s">
        <v>2542</v>
      </c>
    </row>
    <row r="2814" spans="1:12" x14ac:dyDescent="0.25">
      <c r="A2814" s="256" t="s">
        <v>2614</v>
      </c>
      <c r="B2814" s="256" t="s">
        <v>2615</v>
      </c>
      <c r="C2814" s="256" t="s">
        <v>2617</v>
      </c>
      <c r="D2814" s="256" t="s">
        <v>3232</v>
      </c>
      <c r="E2814" s="257" t="s">
        <v>2540</v>
      </c>
      <c r="F2814" s="256" t="s">
        <v>2540</v>
      </c>
      <c r="G2814" s="256">
        <v>93020</v>
      </c>
      <c r="H2814" s="256" t="s">
        <v>6111</v>
      </c>
      <c r="I2814" s="256" t="s">
        <v>12</v>
      </c>
      <c r="J2814" s="256" t="s">
        <v>2545</v>
      </c>
      <c r="K2814" s="257" t="s">
        <v>15880</v>
      </c>
      <c r="L2814" s="256" t="s">
        <v>2542</v>
      </c>
    </row>
    <row r="2815" spans="1:12" x14ac:dyDescent="0.25">
      <c r="A2815" s="256" t="s">
        <v>2614</v>
      </c>
      <c r="B2815" s="256" t="s">
        <v>2615</v>
      </c>
      <c r="C2815" s="256" t="s">
        <v>2617</v>
      </c>
      <c r="D2815" s="256" t="s">
        <v>3232</v>
      </c>
      <c r="E2815" s="257" t="s">
        <v>2540</v>
      </c>
      <c r="F2815" s="256" t="s">
        <v>2540</v>
      </c>
      <c r="G2815" s="256">
        <v>93022</v>
      </c>
      <c r="H2815" s="256" t="s">
        <v>6112</v>
      </c>
      <c r="I2815" s="256" t="s">
        <v>12</v>
      </c>
      <c r="J2815" s="256" t="s">
        <v>2545</v>
      </c>
      <c r="K2815" s="257" t="s">
        <v>15881</v>
      </c>
      <c r="L2815" s="256" t="s">
        <v>2542</v>
      </c>
    </row>
    <row r="2816" spans="1:12" x14ac:dyDescent="0.25">
      <c r="A2816" s="256" t="s">
        <v>2614</v>
      </c>
      <c r="B2816" s="256" t="s">
        <v>2615</v>
      </c>
      <c r="C2816" s="256" t="s">
        <v>2617</v>
      </c>
      <c r="D2816" s="256" t="s">
        <v>3232</v>
      </c>
      <c r="E2816" s="257" t="s">
        <v>2540</v>
      </c>
      <c r="F2816" s="256" t="s">
        <v>2540</v>
      </c>
      <c r="G2816" s="256">
        <v>93024</v>
      </c>
      <c r="H2816" s="256" t="s">
        <v>6113</v>
      </c>
      <c r="I2816" s="256" t="s">
        <v>12</v>
      </c>
      <c r="J2816" s="256" t="s">
        <v>2545</v>
      </c>
      <c r="K2816" s="257" t="s">
        <v>5447</v>
      </c>
      <c r="L2816" s="256" t="s">
        <v>2542</v>
      </c>
    </row>
    <row r="2817" spans="1:12" x14ac:dyDescent="0.25">
      <c r="A2817" s="256" t="s">
        <v>2614</v>
      </c>
      <c r="B2817" s="256" t="s">
        <v>2615</v>
      </c>
      <c r="C2817" s="256" t="s">
        <v>2617</v>
      </c>
      <c r="D2817" s="256" t="s">
        <v>3232</v>
      </c>
      <c r="E2817" s="257" t="s">
        <v>2540</v>
      </c>
      <c r="F2817" s="256" t="s">
        <v>2540</v>
      </c>
      <c r="G2817" s="256">
        <v>93026</v>
      </c>
      <c r="H2817" s="256" t="s">
        <v>6114</v>
      </c>
      <c r="I2817" s="256" t="s">
        <v>12</v>
      </c>
      <c r="J2817" s="256" t="s">
        <v>2545</v>
      </c>
      <c r="K2817" s="257" t="s">
        <v>15882</v>
      </c>
      <c r="L2817" s="256" t="s">
        <v>2542</v>
      </c>
    </row>
    <row r="2818" spans="1:12" x14ac:dyDescent="0.25">
      <c r="A2818" s="256" t="s">
        <v>2614</v>
      </c>
      <c r="B2818" s="256" t="s">
        <v>2615</v>
      </c>
      <c r="C2818" s="256" t="s">
        <v>2617</v>
      </c>
      <c r="D2818" s="256" t="s">
        <v>3232</v>
      </c>
      <c r="E2818" s="257" t="s">
        <v>2540</v>
      </c>
      <c r="F2818" s="256" t="s">
        <v>2540</v>
      </c>
      <c r="G2818" s="256">
        <v>97559</v>
      </c>
      <c r="H2818" s="256" t="s">
        <v>15883</v>
      </c>
      <c r="I2818" s="256" t="s">
        <v>12</v>
      </c>
      <c r="J2818" s="256" t="s">
        <v>2545</v>
      </c>
      <c r="K2818" s="257" t="s">
        <v>14460</v>
      </c>
      <c r="L2818" s="256" t="s">
        <v>2542</v>
      </c>
    </row>
    <row r="2819" spans="1:12" x14ac:dyDescent="0.25">
      <c r="A2819" s="256" t="s">
        <v>2614</v>
      </c>
      <c r="B2819" s="256" t="s">
        <v>2615</v>
      </c>
      <c r="C2819" s="256" t="s">
        <v>2617</v>
      </c>
      <c r="D2819" s="256" t="s">
        <v>3232</v>
      </c>
      <c r="E2819" s="257" t="s">
        <v>2540</v>
      </c>
      <c r="F2819" s="256" t="s">
        <v>2540</v>
      </c>
      <c r="G2819" s="256">
        <v>97562</v>
      </c>
      <c r="H2819" s="256" t="s">
        <v>15884</v>
      </c>
      <c r="I2819" s="256" t="s">
        <v>12</v>
      </c>
      <c r="J2819" s="256" t="s">
        <v>2545</v>
      </c>
      <c r="K2819" s="257" t="s">
        <v>5029</v>
      </c>
      <c r="L2819" s="256" t="s">
        <v>2542</v>
      </c>
    </row>
    <row r="2820" spans="1:12" x14ac:dyDescent="0.25">
      <c r="A2820" s="256" t="s">
        <v>2614</v>
      </c>
      <c r="B2820" s="256" t="s">
        <v>2615</v>
      </c>
      <c r="C2820" s="256" t="s">
        <v>2617</v>
      </c>
      <c r="D2820" s="256" t="s">
        <v>3232</v>
      </c>
      <c r="E2820" s="257" t="s">
        <v>2540</v>
      </c>
      <c r="F2820" s="256" t="s">
        <v>2540</v>
      </c>
      <c r="G2820" s="256">
        <v>97564</v>
      </c>
      <c r="H2820" s="256" t="s">
        <v>15885</v>
      </c>
      <c r="I2820" s="256" t="s">
        <v>12</v>
      </c>
      <c r="J2820" s="256" t="s">
        <v>2545</v>
      </c>
      <c r="K2820" s="257" t="s">
        <v>13625</v>
      </c>
      <c r="L2820" s="256" t="s">
        <v>2542</v>
      </c>
    </row>
    <row r="2821" spans="1:12" x14ac:dyDescent="0.25">
      <c r="A2821" s="256" t="s">
        <v>2614</v>
      </c>
      <c r="B2821" s="256" t="s">
        <v>2615</v>
      </c>
      <c r="C2821" s="256" t="s">
        <v>2617</v>
      </c>
      <c r="D2821" s="256" t="s">
        <v>3232</v>
      </c>
      <c r="E2821" s="257" t="s">
        <v>2540</v>
      </c>
      <c r="F2821" s="256" t="s">
        <v>2540</v>
      </c>
      <c r="G2821" s="256">
        <v>104395</v>
      </c>
      <c r="H2821" s="256" t="s">
        <v>6116</v>
      </c>
      <c r="I2821" s="256" t="s">
        <v>12</v>
      </c>
      <c r="J2821" s="256" t="s">
        <v>2545</v>
      </c>
      <c r="K2821" s="257" t="s">
        <v>13856</v>
      </c>
      <c r="L2821" s="256" t="s">
        <v>2542</v>
      </c>
    </row>
    <row r="2822" spans="1:12" x14ac:dyDescent="0.25">
      <c r="A2822" s="256" t="s">
        <v>2614</v>
      </c>
      <c r="B2822" s="256" t="s">
        <v>2615</v>
      </c>
      <c r="C2822" s="256" t="s">
        <v>2618</v>
      </c>
      <c r="D2822" s="256" t="s">
        <v>3233</v>
      </c>
      <c r="E2822" s="257" t="s">
        <v>2540</v>
      </c>
      <c r="F2822" s="256" t="s">
        <v>2540</v>
      </c>
      <c r="G2822" s="256">
        <v>91924</v>
      </c>
      <c r="H2822" s="256" t="s">
        <v>15886</v>
      </c>
      <c r="I2822" s="256" t="s">
        <v>7</v>
      </c>
      <c r="J2822" s="256" t="s">
        <v>2545</v>
      </c>
      <c r="K2822" s="257" t="s">
        <v>13714</v>
      </c>
      <c r="L2822" s="256" t="s">
        <v>2542</v>
      </c>
    </row>
    <row r="2823" spans="1:12" x14ac:dyDescent="0.25">
      <c r="A2823" s="256" t="s">
        <v>2614</v>
      </c>
      <c r="B2823" s="256" t="s">
        <v>2615</v>
      </c>
      <c r="C2823" s="256" t="s">
        <v>2618</v>
      </c>
      <c r="D2823" s="256" t="s">
        <v>3233</v>
      </c>
      <c r="E2823" s="257" t="s">
        <v>2540</v>
      </c>
      <c r="F2823" s="256" t="s">
        <v>2540</v>
      </c>
      <c r="G2823" s="256">
        <v>91925</v>
      </c>
      <c r="H2823" s="256" t="s">
        <v>15887</v>
      </c>
      <c r="I2823" s="256" t="s">
        <v>7</v>
      </c>
      <c r="J2823" s="256" t="s">
        <v>2545</v>
      </c>
      <c r="K2823" s="257" t="s">
        <v>5212</v>
      </c>
      <c r="L2823" s="256" t="s">
        <v>2542</v>
      </c>
    </row>
    <row r="2824" spans="1:12" x14ac:dyDescent="0.25">
      <c r="A2824" s="256" t="s">
        <v>2614</v>
      </c>
      <c r="B2824" s="256" t="s">
        <v>2615</v>
      </c>
      <c r="C2824" s="256" t="s">
        <v>2618</v>
      </c>
      <c r="D2824" s="256" t="s">
        <v>3233</v>
      </c>
      <c r="E2824" s="257" t="s">
        <v>2540</v>
      </c>
      <c r="F2824" s="256" t="s">
        <v>2540</v>
      </c>
      <c r="G2824" s="256">
        <v>91926</v>
      </c>
      <c r="H2824" s="256" t="s">
        <v>15888</v>
      </c>
      <c r="I2824" s="256" t="s">
        <v>7</v>
      </c>
      <c r="J2824" s="256" t="s">
        <v>2545</v>
      </c>
      <c r="K2824" s="257" t="s">
        <v>13210</v>
      </c>
      <c r="L2824" s="256" t="s">
        <v>2542</v>
      </c>
    </row>
    <row r="2825" spans="1:12" x14ac:dyDescent="0.25">
      <c r="A2825" s="256" t="s">
        <v>2614</v>
      </c>
      <c r="B2825" s="256" t="s">
        <v>2615</v>
      </c>
      <c r="C2825" s="256" t="s">
        <v>2618</v>
      </c>
      <c r="D2825" s="256" t="s">
        <v>3233</v>
      </c>
      <c r="E2825" s="257" t="s">
        <v>2540</v>
      </c>
      <c r="F2825" s="256" t="s">
        <v>2540</v>
      </c>
      <c r="G2825" s="256">
        <v>91927</v>
      </c>
      <c r="H2825" s="256" t="s">
        <v>15889</v>
      </c>
      <c r="I2825" s="256" t="s">
        <v>7</v>
      </c>
      <c r="J2825" s="256" t="s">
        <v>2545</v>
      </c>
      <c r="K2825" s="257" t="s">
        <v>13750</v>
      </c>
      <c r="L2825" s="256" t="s">
        <v>2542</v>
      </c>
    </row>
    <row r="2826" spans="1:12" x14ac:dyDescent="0.25">
      <c r="A2826" s="256" t="s">
        <v>2614</v>
      </c>
      <c r="B2826" s="256" t="s">
        <v>2615</v>
      </c>
      <c r="C2826" s="256" t="s">
        <v>2618</v>
      </c>
      <c r="D2826" s="256" t="s">
        <v>3233</v>
      </c>
      <c r="E2826" s="257" t="s">
        <v>2540</v>
      </c>
      <c r="F2826" s="256" t="s">
        <v>2540</v>
      </c>
      <c r="G2826" s="256">
        <v>91928</v>
      </c>
      <c r="H2826" s="256" t="s">
        <v>15890</v>
      </c>
      <c r="I2826" s="256" t="s">
        <v>7</v>
      </c>
      <c r="J2826" s="256" t="s">
        <v>2545</v>
      </c>
      <c r="K2826" s="257" t="s">
        <v>13462</v>
      </c>
      <c r="L2826" s="256" t="s">
        <v>2542</v>
      </c>
    </row>
    <row r="2827" spans="1:12" x14ac:dyDescent="0.25">
      <c r="A2827" s="256" t="s">
        <v>2614</v>
      </c>
      <c r="B2827" s="256" t="s">
        <v>2615</v>
      </c>
      <c r="C2827" s="256" t="s">
        <v>2618</v>
      </c>
      <c r="D2827" s="256" t="s">
        <v>3233</v>
      </c>
      <c r="E2827" s="257" t="s">
        <v>2540</v>
      </c>
      <c r="F2827" s="256" t="s">
        <v>2540</v>
      </c>
      <c r="G2827" s="256">
        <v>91929</v>
      </c>
      <c r="H2827" s="256" t="s">
        <v>15891</v>
      </c>
      <c r="I2827" s="256" t="s">
        <v>7</v>
      </c>
      <c r="J2827" s="256" t="s">
        <v>2545</v>
      </c>
      <c r="K2827" s="257" t="s">
        <v>4947</v>
      </c>
      <c r="L2827" s="256" t="s">
        <v>2542</v>
      </c>
    </row>
    <row r="2828" spans="1:12" x14ac:dyDescent="0.25">
      <c r="A2828" s="256" t="s">
        <v>2614</v>
      </c>
      <c r="B2828" s="256" t="s">
        <v>2615</v>
      </c>
      <c r="C2828" s="256" t="s">
        <v>2618</v>
      </c>
      <c r="D2828" s="256" t="s">
        <v>3233</v>
      </c>
      <c r="E2828" s="257" t="s">
        <v>2540</v>
      </c>
      <c r="F2828" s="256" t="s">
        <v>2540</v>
      </c>
      <c r="G2828" s="256">
        <v>91930</v>
      </c>
      <c r="H2828" s="256" t="s">
        <v>15892</v>
      </c>
      <c r="I2828" s="256" t="s">
        <v>7</v>
      </c>
      <c r="J2828" s="256" t="s">
        <v>2545</v>
      </c>
      <c r="K2828" s="257" t="s">
        <v>5050</v>
      </c>
      <c r="L2828" s="256" t="s">
        <v>2542</v>
      </c>
    </row>
    <row r="2829" spans="1:12" x14ac:dyDescent="0.25">
      <c r="A2829" s="256" t="s">
        <v>2614</v>
      </c>
      <c r="B2829" s="256" t="s">
        <v>2615</v>
      </c>
      <c r="C2829" s="256" t="s">
        <v>2618</v>
      </c>
      <c r="D2829" s="256" t="s">
        <v>3233</v>
      </c>
      <c r="E2829" s="257" t="s">
        <v>2540</v>
      </c>
      <c r="F2829" s="256" t="s">
        <v>2540</v>
      </c>
      <c r="G2829" s="256">
        <v>91931</v>
      </c>
      <c r="H2829" s="256" t="s">
        <v>15893</v>
      </c>
      <c r="I2829" s="256" t="s">
        <v>7</v>
      </c>
      <c r="J2829" s="256" t="s">
        <v>2545</v>
      </c>
      <c r="K2829" s="257" t="s">
        <v>15556</v>
      </c>
      <c r="L2829" s="256" t="s">
        <v>2542</v>
      </c>
    </row>
    <row r="2830" spans="1:12" x14ac:dyDescent="0.25">
      <c r="A2830" s="256" t="s">
        <v>2614</v>
      </c>
      <c r="B2830" s="256" t="s">
        <v>2615</v>
      </c>
      <c r="C2830" s="256" t="s">
        <v>2618</v>
      </c>
      <c r="D2830" s="256" t="s">
        <v>3233</v>
      </c>
      <c r="E2830" s="257" t="s">
        <v>2540</v>
      </c>
      <c r="F2830" s="256" t="s">
        <v>2540</v>
      </c>
      <c r="G2830" s="256">
        <v>91932</v>
      </c>
      <c r="H2830" s="256" t="s">
        <v>15894</v>
      </c>
      <c r="I2830" s="256" t="s">
        <v>7</v>
      </c>
      <c r="J2830" s="256" t="s">
        <v>2545</v>
      </c>
      <c r="K2830" s="257" t="s">
        <v>15895</v>
      </c>
      <c r="L2830" s="256" t="s">
        <v>2542</v>
      </c>
    </row>
    <row r="2831" spans="1:12" x14ac:dyDescent="0.25">
      <c r="A2831" s="256" t="s">
        <v>2614</v>
      </c>
      <c r="B2831" s="256" t="s">
        <v>2615</v>
      </c>
      <c r="C2831" s="256" t="s">
        <v>2618</v>
      </c>
      <c r="D2831" s="256" t="s">
        <v>3233</v>
      </c>
      <c r="E2831" s="257" t="s">
        <v>2540</v>
      </c>
      <c r="F2831" s="256" t="s">
        <v>2540</v>
      </c>
      <c r="G2831" s="256">
        <v>91933</v>
      </c>
      <c r="H2831" s="256" t="s">
        <v>15896</v>
      </c>
      <c r="I2831" s="256" t="s">
        <v>7</v>
      </c>
      <c r="J2831" s="256" t="s">
        <v>2545</v>
      </c>
      <c r="K2831" s="257" t="s">
        <v>4911</v>
      </c>
      <c r="L2831" s="256" t="s">
        <v>2542</v>
      </c>
    </row>
    <row r="2832" spans="1:12" x14ac:dyDescent="0.25">
      <c r="A2832" s="256" t="s">
        <v>2614</v>
      </c>
      <c r="B2832" s="256" t="s">
        <v>2615</v>
      </c>
      <c r="C2832" s="256" t="s">
        <v>2618</v>
      </c>
      <c r="D2832" s="256" t="s">
        <v>3233</v>
      </c>
      <c r="E2832" s="257" t="s">
        <v>2540</v>
      </c>
      <c r="F2832" s="256" t="s">
        <v>2540</v>
      </c>
      <c r="G2832" s="256">
        <v>91934</v>
      </c>
      <c r="H2832" s="256" t="s">
        <v>15897</v>
      </c>
      <c r="I2832" s="256" t="s">
        <v>7</v>
      </c>
      <c r="J2832" s="256" t="s">
        <v>2545</v>
      </c>
      <c r="K2832" s="257" t="s">
        <v>13856</v>
      </c>
      <c r="L2832" s="256" t="s">
        <v>2542</v>
      </c>
    </row>
    <row r="2833" spans="1:12" x14ac:dyDescent="0.25">
      <c r="A2833" s="256" t="s">
        <v>2614</v>
      </c>
      <c r="B2833" s="256" t="s">
        <v>2615</v>
      </c>
      <c r="C2833" s="256" t="s">
        <v>2618</v>
      </c>
      <c r="D2833" s="256" t="s">
        <v>3233</v>
      </c>
      <c r="E2833" s="257" t="s">
        <v>2540</v>
      </c>
      <c r="F2833" s="256" t="s">
        <v>2540</v>
      </c>
      <c r="G2833" s="256">
        <v>91935</v>
      </c>
      <c r="H2833" s="256" t="s">
        <v>15898</v>
      </c>
      <c r="I2833" s="256" t="s">
        <v>7</v>
      </c>
      <c r="J2833" s="256" t="s">
        <v>2545</v>
      </c>
      <c r="K2833" s="257" t="s">
        <v>5064</v>
      </c>
      <c r="L2833" s="256" t="s">
        <v>2542</v>
      </c>
    </row>
    <row r="2834" spans="1:12" x14ac:dyDescent="0.25">
      <c r="A2834" s="256" t="s">
        <v>2614</v>
      </c>
      <c r="B2834" s="256" t="s">
        <v>2615</v>
      </c>
      <c r="C2834" s="256" t="s">
        <v>2618</v>
      </c>
      <c r="D2834" s="256" t="s">
        <v>3233</v>
      </c>
      <c r="E2834" s="257" t="s">
        <v>2540</v>
      </c>
      <c r="F2834" s="256" t="s">
        <v>2540</v>
      </c>
      <c r="G2834" s="256">
        <v>92979</v>
      </c>
      <c r="H2834" s="256" t="s">
        <v>1421</v>
      </c>
      <c r="I2834" s="256" t="s">
        <v>7</v>
      </c>
      <c r="J2834" s="256" t="s">
        <v>2545</v>
      </c>
      <c r="K2834" s="257" t="s">
        <v>15562</v>
      </c>
      <c r="L2834" s="256" t="s">
        <v>2542</v>
      </c>
    </row>
    <row r="2835" spans="1:12" x14ac:dyDescent="0.25">
      <c r="A2835" s="256" t="s">
        <v>2614</v>
      </c>
      <c r="B2835" s="256" t="s">
        <v>2615</v>
      </c>
      <c r="C2835" s="256" t="s">
        <v>2618</v>
      </c>
      <c r="D2835" s="256" t="s">
        <v>3233</v>
      </c>
      <c r="E2835" s="257" t="s">
        <v>2540</v>
      </c>
      <c r="F2835" s="256" t="s">
        <v>2540</v>
      </c>
      <c r="G2835" s="256">
        <v>92980</v>
      </c>
      <c r="H2835" s="256" t="s">
        <v>1422</v>
      </c>
      <c r="I2835" s="256" t="s">
        <v>7</v>
      </c>
      <c r="J2835" s="256" t="s">
        <v>2545</v>
      </c>
      <c r="K2835" s="257" t="s">
        <v>5083</v>
      </c>
      <c r="L2835" s="256" t="s">
        <v>2542</v>
      </c>
    </row>
    <row r="2836" spans="1:12" x14ac:dyDescent="0.25">
      <c r="A2836" s="256" t="s">
        <v>2614</v>
      </c>
      <c r="B2836" s="256" t="s">
        <v>2615</v>
      </c>
      <c r="C2836" s="256" t="s">
        <v>2618</v>
      </c>
      <c r="D2836" s="256" t="s">
        <v>3233</v>
      </c>
      <c r="E2836" s="257" t="s">
        <v>2540</v>
      </c>
      <c r="F2836" s="256" t="s">
        <v>2540</v>
      </c>
      <c r="G2836" s="256">
        <v>92981</v>
      </c>
      <c r="H2836" s="256" t="s">
        <v>1423</v>
      </c>
      <c r="I2836" s="256" t="s">
        <v>7</v>
      </c>
      <c r="J2836" s="256" t="s">
        <v>2545</v>
      </c>
      <c r="K2836" s="257" t="s">
        <v>15899</v>
      </c>
      <c r="L2836" s="256" t="s">
        <v>2542</v>
      </c>
    </row>
    <row r="2837" spans="1:12" x14ac:dyDescent="0.25">
      <c r="A2837" s="256" t="s">
        <v>2614</v>
      </c>
      <c r="B2837" s="256" t="s">
        <v>2615</v>
      </c>
      <c r="C2837" s="256" t="s">
        <v>2618</v>
      </c>
      <c r="D2837" s="256" t="s">
        <v>3233</v>
      </c>
      <c r="E2837" s="257" t="s">
        <v>2540</v>
      </c>
      <c r="F2837" s="256" t="s">
        <v>2540</v>
      </c>
      <c r="G2837" s="256">
        <v>92982</v>
      </c>
      <c r="H2837" s="256" t="s">
        <v>1424</v>
      </c>
      <c r="I2837" s="256" t="s">
        <v>7</v>
      </c>
      <c r="J2837" s="256" t="s">
        <v>2545</v>
      </c>
      <c r="K2837" s="257" t="s">
        <v>5181</v>
      </c>
      <c r="L2837" s="256" t="s">
        <v>2542</v>
      </c>
    </row>
    <row r="2838" spans="1:12" x14ac:dyDescent="0.25">
      <c r="A2838" s="256" t="s">
        <v>2614</v>
      </c>
      <c r="B2838" s="256" t="s">
        <v>2615</v>
      </c>
      <c r="C2838" s="256" t="s">
        <v>2618</v>
      </c>
      <c r="D2838" s="256" t="s">
        <v>3233</v>
      </c>
      <c r="E2838" s="257" t="s">
        <v>2540</v>
      </c>
      <c r="F2838" s="256" t="s">
        <v>2540</v>
      </c>
      <c r="G2838" s="256">
        <v>92984</v>
      </c>
      <c r="H2838" s="256" t="s">
        <v>6119</v>
      </c>
      <c r="I2838" s="256" t="s">
        <v>7</v>
      </c>
      <c r="J2838" s="256" t="s">
        <v>2545</v>
      </c>
      <c r="K2838" s="257" t="s">
        <v>13636</v>
      </c>
      <c r="L2838" s="256" t="s">
        <v>2542</v>
      </c>
    </row>
    <row r="2839" spans="1:12" x14ac:dyDescent="0.25">
      <c r="A2839" s="256" t="s">
        <v>2614</v>
      </c>
      <c r="B2839" s="256" t="s">
        <v>2615</v>
      </c>
      <c r="C2839" s="256" t="s">
        <v>2618</v>
      </c>
      <c r="D2839" s="256" t="s">
        <v>3233</v>
      </c>
      <c r="E2839" s="257" t="s">
        <v>2540</v>
      </c>
      <c r="F2839" s="256" t="s">
        <v>2540</v>
      </c>
      <c r="G2839" s="256">
        <v>92986</v>
      </c>
      <c r="H2839" s="256" t="s">
        <v>6120</v>
      </c>
      <c r="I2839" s="256" t="s">
        <v>7</v>
      </c>
      <c r="J2839" s="256" t="s">
        <v>2545</v>
      </c>
      <c r="K2839" s="257" t="s">
        <v>15900</v>
      </c>
      <c r="L2839" s="256" t="s">
        <v>2542</v>
      </c>
    </row>
    <row r="2840" spans="1:12" x14ac:dyDescent="0.25">
      <c r="A2840" s="256" t="s">
        <v>2614</v>
      </c>
      <c r="B2840" s="256" t="s">
        <v>2615</v>
      </c>
      <c r="C2840" s="256" t="s">
        <v>2618</v>
      </c>
      <c r="D2840" s="256" t="s">
        <v>3233</v>
      </c>
      <c r="E2840" s="257" t="s">
        <v>2540</v>
      </c>
      <c r="F2840" s="256" t="s">
        <v>2540</v>
      </c>
      <c r="G2840" s="256">
        <v>92988</v>
      </c>
      <c r="H2840" s="256" t="s">
        <v>6121</v>
      </c>
      <c r="I2840" s="256" t="s">
        <v>7</v>
      </c>
      <c r="J2840" s="256" t="s">
        <v>2545</v>
      </c>
      <c r="K2840" s="257" t="s">
        <v>15901</v>
      </c>
      <c r="L2840" s="256" t="s">
        <v>2542</v>
      </c>
    </row>
    <row r="2841" spans="1:12" x14ac:dyDescent="0.25">
      <c r="A2841" s="256" t="s">
        <v>2614</v>
      </c>
      <c r="B2841" s="256" t="s">
        <v>2615</v>
      </c>
      <c r="C2841" s="256" t="s">
        <v>2618</v>
      </c>
      <c r="D2841" s="256" t="s">
        <v>3233</v>
      </c>
      <c r="E2841" s="257" t="s">
        <v>2540</v>
      </c>
      <c r="F2841" s="256" t="s">
        <v>2540</v>
      </c>
      <c r="G2841" s="256">
        <v>92990</v>
      </c>
      <c r="H2841" s="256" t="s">
        <v>6122</v>
      </c>
      <c r="I2841" s="256" t="s">
        <v>7</v>
      </c>
      <c r="J2841" s="256" t="s">
        <v>2545</v>
      </c>
      <c r="K2841" s="257" t="s">
        <v>15902</v>
      </c>
      <c r="L2841" s="256" t="s">
        <v>2542</v>
      </c>
    </row>
    <row r="2842" spans="1:12" x14ac:dyDescent="0.25">
      <c r="A2842" s="256" t="s">
        <v>2614</v>
      </c>
      <c r="B2842" s="256" t="s">
        <v>2615</v>
      </c>
      <c r="C2842" s="256" t="s">
        <v>2618</v>
      </c>
      <c r="D2842" s="256" t="s">
        <v>3233</v>
      </c>
      <c r="E2842" s="257" t="s">
        <v>2540</v>
      </c>
      <c r="F2842" s="256" t="s">
        <v>2540</v>
      </c>
      <c r="G2842" s="256">
        <v>92992</v>
      </c>
      <c r="H2842" s="256" t="s">
        <v>6123</v>
      </c>
      <c r="I2842" s="256" t="s">
        <v>7</v>
      </c>
      <c r="J2842" s="256" t="s">
        <v>2545</v>
      </c>
      <c r="K2842" s="257" t="s">
        <v>15903</v>
      </c>
      <c r="L2842" s="256" t="s">
        <v>2542</v>
      </c>
    </row>
    <row r="2843" spans="1:12" x14ac:dyDescent="0.25">
      <c r="A2843" s="256" t="s">
        <v>2614</v>
      </c>
      <c r="B2843" s="256" t="s">
        <v>2615</v>
      </c>
      <c r="C2843" s="256" t="s">
        <v>2618</v>
      </c>
      <c r="D2843" s="256" t="s">
        <v>3233</v>
      </c>
      <c r="E2843" s="257" t="s">
        <v>2540</v>
      </c>
      <c r="F2843" s="256" t="s">
        <v>2540</v>
      </c>
      <c r="G2843" s="256">
        <v>92994</v>
      </c>
      <c r="H2843" s="256" t="s">
        <v>6124</v>
      </c>
      <c r="I2843" s="256" t="s">
        <v>7</v>
      </c>
      <c r="J2843" s="256" t="s">
        <v>2545</v>
      </c>
      <c r="K2843" s="257" t="s">
        <v>15904</v>
      </c>
      <c r="L2843" s="256" t="s">
        <v>2542</v>
      </c>
    </row>
    <row r="2844" spans="1:12" x14ac:dyDescent="0.25">
      <c r="A2844" s="256" t="s">
        <v>2614</v>
      </c>
      <c r="B2844" s="256" t="s">
        <v>2615</v>
      </c>
      <c r="C2844" s="256" t="s">
        <v>2618</v>
      </c>
      <c r="D2844" s="256" t="s">
        <v>3233</v>
      </c>
      <c r="E2844" s="257" t="s">
        <v>2540</v>
      </c>
      <c r="F2844" s="256" t="s">
        <v>2540</v>
      </c>
      <c r="G2844" s="256">
        <v>92996</v>
      </c>
      <c r="H2844" s="256" t="s">
        <v>6125</v>
      </c>
      <c r="I2844" s="256" t="s">
        <v>7</v>
      </c>
      <c r="J2844" s="256" t="s">
        <v>2545</v>
      </c>
      <c r="K2844" s="257" t="s">
        <v>15905</v>
      </c>
      <c r="L2844" s="256" t="s">
        <v>2542</v>
      </c>
    </row>
    <row r="2845" spans="1:12" x14ac:dyDescent="0.25">
      <c r="A2845" s="256" t="s">
        <v>2614</v>
      </c>
      <c r="B2845" s="256" t="s">
        <v>2615</v>
      </c>
      <c r="C2845" s="256" t="s">
        <v>2618</v>
      </c>
      <c r="D2845" s="256" t="s">
        <v>3233</v>
      </c>
      <c r="E2845" s="257" t="s">
        <v>2540</v>
      </c>
      <c r="F2845" s="256" t="s">
        <v>2540</v>
      </c>
      <c r="G2845" s="256">
        <v>92998</v>
      </c>
      <c r="H2845" s="256" t="s">
        <v>6126</v>
      </c>
      <c r="I2845" s="256" t="s">
        <v>7</v>
      </c>
      <c r="J2845" s="256" t="s">
        <v>2545</v>
      </c>
      <c r="K2845" s="257" t="s">
        <v>15906</v>
      </c>
      <c r="L2845" s="256" t="s">
        <v>2542</v>
      </c>
    </row>
    <row r="2846" spans="1:12" x14ac:dyDescent="0.25">
      <c r="A2846" s="256" t="s">
        <v>2614</v>
      </c>
      <c r="B2846" s="256" t="s">
        <v>2615</v>
      </c>
      <c r="C2846" s="256" t="s">
        <v>2618</v>
      </c>
      <c r="D2846" s="256" t="s">
        <v>3233</v>
      </c>
      <c r="E2846" s="257" t="s">
        <v>2540</v>
      </c>
      <c r="F2846" s="256" t="s">
        <v>2540</v>
      </c>
      <c r="G2846" s="256">
        <v>93000</v>
      </c>
      <c r="H2846" s="256" t="s">
        <v>6127</v>
      </c>
      <c r="I2846" s="256" t="s">
        <v>7</v>
      </c>
      <c r="J2846" s="256" t="s">
        <v>2545</v>
      </c>
      <c r="K2846" s="257" t="s">
        <v>15907</v>
      </c>
      <c r="L2846" s="256" t="s">
        <v>2542</v>
      </c>
    </row>
    <row r="2847" spans="1:12" x14ac:dyDescent="0.25">
      <c r="A2847" s="256" t="s">
        <v>2614</v>
      </c>
      <c r="B2847" s="256" t="s">
        <v>2615</v>
      </c>
      <c r="C2847" s="256" t="s">
        <v>2618</v>
      </c>
      <c r="D2847" s="256" t="s">
        <v>3233</v>
      </c>
      <c r="E2847" s="257" t="s">
        <v>2540</v>
      </c>
      <c r="F2847" s="256" t="s">
        <v>2540</v>
      </c>
      <c r="G2847" s="256">
        <v>93002</v>
      </c>
      <c r="H2847" s="256" t="s">
        <v>6128</v>
      </c>
      <c r="I2847" s="256" t="s">
        <v>7</v>
      </c>
      <c r="J2847" s="256" t="s">
        <v>2545</v>
      </c>
      <c r="K2847" s="257" t="s">
        <v>15908</v>
      </c>
      <c r="L2847" s="256" t="s">
        <v>2542</v>
      </c>
    </row>
    <row r="2848" spans="1:12" x14ac:dyDescent="0.25">
      <c r="A2848" s="256" t="s">
        <v>2614</v>
      </c>
      <c r="B2848" s="256" t="s">
        <v>2615</v>
      </c>
      <c r="C2848" s="256" t="s">
        <v>2618</v>
      </c>
      <c r="D2848" s="256" t="s">
        <v>3233</v>
      </c>
      <c r="E2848" s="257" t="s">
        <v>2540</v>
      </c>
      <c r="F2848" s="256" t="s">
        <v>2540</v>
      </c>
      <c r="G2848" s="256">
        <v>101884</v>
      </c>
      <c r="H2848" s="256" t="s">
        <v>4093</v>
      </c>
      <c r="I2848" s="256" t="s">
        <v>7</v>
      </c>
      <c r="J2848" s="256" t="s">
        <v>2545</v>
      </c>
      <c r="K2848" s="257" t="s">
        <v>15909</v>
      </c>
      <c r="L2848" s="256" t="s">
        <v>2542</v>
      </c>
    </row>
    <row r="2849" spans="1:12" x14ac:dyDescent="0.25">
      <c r="A2849" s="256" t="s">
        <v>2614</v>
      </c>
      <c r="B2849" s="256" t="s">
        <v>2615</v>
      </c>
      <c r="C2849" s="256" t="s">
        <v>2618</v>
      </c>
      <c r="D2849" s="256" t="s">
        <v>3233</v>
      </c>
      <c r="E2849" s="257" t="s">
        <v>2540</v>
      </c>
      <c r="F2849" s="256" t="s">
        <v>2540</v>
      </c>
      <c r="G2849" s="256">
        <v>101885</v>
      </c>
      <c r="H2849" s="256" t="s">
        <v>4094</v>
      </c>
      <c r="I2849" s="256" t="s">
        <v>7</v>
      </c>
      <c r="J2849" s="256" t="s">
        <v>2545</v>
      </c>
      <c r="K2849" s="257" t="s">
        <v>13504</v>
      </c>
      <c r="L2849" s="256" t="s">
        <v>2542</v>
      </c>
    </row>
    <row r="2850" spans="1:12" x14ac:dyDescent="0.25">
      <c r="A2850" s="256" t="s">
        <v>2614</v>
      </c>
      <c r="B2850" s="256" t="s">
        <v>2615</v>
      </c>
      <c r="C2850" s="256" t="s">
        <v>2618</v>
      </c>
      <c r="D2850" s="256" t="s">
        <v>3233</v>
      </c>
      <c r="E2850" s="257" t="s">
        <v>2540</v>
      </c>
      <c r="F2850" s="256" t="s">
        <v>2540</v>
      </c>
      <c r="G2850" s="256">
        <v>101886</v>
      </c>
      <c r="H2850" s="256" t="s">
        <v>4095</v>
      </c>
      <c r="I2850" s="256" t="s">
        <v>7</v>
      </c>
      <c r="J2850" s="256" t="s">
        <v>2545</v>
      </c>
      <c r="K2850" s="257" t="s">
        <v>13590</v>
      </c>
      <c r="L2850" s="256" t="s">
        <v>2542</v>
      </c>
    </row>
    <row r="2851" spans="1:12" x14ac:dyDescent="0.25">
      <c r="A2851" s="256" t="s">
        <v>2614</v>
      </c>
      <c r="B2851" s="256" t="s">
        <v>2615</v>
      </c>
      <c r="C2851" s="256" t="s">
        <v>2618</v>
      </c>
      <c r="D2851" s="256" t="s">
        <v>3233</v>
      </c>
      <c r="E2851" s="257" t="s">
        <v>2540</v>
      </c>
      <c r="F2851" s="256" t="s">
        <v>2540</v>
      </c>
      <c r="G2851" s="256">
        <v>101887</v>
      </c>
      <c r="H2851" s="256" t="s">
        <v>4096</v>
      </c>
      <c r="I2851" s="256" t="s">
        <v>7</v>
      </c>
      <c r="J2851" s="256" t="s">
        <v>2545</v>
      </c>
      <c r="K2851" s="257" t="s">
        <v>4988</v>
      </c>
      <c r="L2851" s="256" t="s">
        <v>2542</v>
      </c>
    </row>
    <row r="2852" spans="1:12" x14ac:dyDescent="0.25">
      <c r="A2852" s="256" t="s">
        <v>2614</v>
      </c>
      <c r="B2852" s="256" t="s">
        <v>2615</v>
      </c>
      <c r="C2852" s="256" t="s">
        <v>2618</v>
      </c>
      <c r="D2852" s="256" t="s">
        <v>3233</v>
      </c>
      <c r="E2852" s="257" t="s">
        <v>2540</v>
      </c>
      <c r="F2852" s="256" t="s">
        <v>2540</v>
      </c>
      <c r="G2852" s="256">
        <v>101888</v>
      </c>
      <c r="H2852" s="256" t="s">
        <v>4097</v>
      </c>
      <c r="I2852" s="256" t="s">
        <v>7</v>
      </c>
      <c r="J2852" s="256" t="s">
        <v>2545</v>
      </c>
      <c r="K2852" s="257" t="s">
        <v>15910</v>
      </c>
      <c r="L2852" s="256" t="s">
        <v>2542</v>
      </c>
    </row>
    <row r="2853" spans="1:12" x14ac:dyDescent="0.25">
      <c r="A2853" s="256" t="s">
        <v>2614</v>
      </c>
      <c r="B2853" s="256" t="s">
        <v>2615</v>
      </c>
      <c r="C2853" s="256" t="s">
        <v>2618</v>
      </c>
      <c r="D2853" s="256" t="s">
        <v>3233</v>
      </c>
      <c r="E2853" s="257" t="s">
        <v>2540</v>
      </c>
      <c r="F2853" s="256" t="s">
        <v>2540</v>
      </c>
      <c r="G2853" s="256">
        <v>101889</v>
      </c>
      <c r="H2853" s="256" t="s">
        <v>4098</v>
      </c>
      <c r="I2853" s="256" t="s">
        <v>7</v>
      </c>
      <c r="J2853" s="256" t="s">
        <v>2545</v>
      </c>
      <c r="K2853" s="257" t="s">
        <v>6240</v>
      </c>
      <c r="L2853" s="256" t="s">
        <v>2542</v>
      </c>
    </row>
    <row r="2854" spans="1:12" x14ac:dyDescent="0.25">
      <c r="A2854" s="256" t="s">
        <v>2614</v>
      </c>
      <c r="B2854" s="256" t="s">
        <v>2615</v>
      </c>
      <c r="C2854" s="256" t="s">
        <v>2619</v>
      </c>
      <c r="D2854" s="256" t="s">
        <v>3234</v>
      </c>
      <c r="E2854" s="257" t="s">
        <v>2540</v>
      </c>
      <c r="F2854" s="256" t="s">
        <v>2540</v>
      </c>
      <c r="G2854" s="256">
        <v>91936</v>
      </c>
      <c r="H2854" s="256" t="s">
        <v>15911</v>
      </c>
      <c r="I2854" s="256" t="s">
        <v>12</v>
      </c>
      <c r="J2854" s="256" t="s">
        <v>2545</v>
      </c>
      <c r="K2854" s="257" t="s">
        <v>13533</v>
      </c>
      <c r="L2854" s="256" t="s">
        <v>2542</v>
      </c>
    </row>
    <row r="2855" spans="1:12" x14ac:dyDescent="0.25">
      <c r="A2855" s="256" t="s">
        <v>2614</v>
      </c>
      <c r="B2855" s="256" t="s">
        <v>2615</v>
      </c>
      <c r="C2855" s="256" t="s">
        <v>2619</v>
      </c>
      <c r="D2855" s="256" t="s">
        <v>3234</v>
      </c>
      <c r="E2855" s="257" t="s">
        <v>2540</v>
      </c>
      <c r="F2855" s="256" t="s">
        <v>2540</v>
      </c>
      <c r="G2855" s="256">
        <v>91937</v>
      </c>
      <c r="H2855" s="256" t="s">
        <v>15912</v>
      </c>
      <c r="I2855" s="256" t="s">
        <v>12</v>
      </c>
      <c r="J2855" s="256" t="s">
        <v>2545</v>
      </c>
      <c r="K2855" s="257" t="s">
        <v>6237</v>
      </c>
      <c r="L2855" s="256" t="s">
        <v>2542</v>
      </c>
    </row>
    <row r="2856" spans="1:12" x14ac:dyDescent="0.25">
      <c r="A2856" s="256" t="s">
        <v>2614</v>
      </c>
      <c r="B2856" s="256" t="s">
        <v>2615</v>
      </c>
      <c r="C2856" s="256" t="s">
        <v>2619</v>
      </c>
      <c r="D2856" s="256" t="s">
        <v>3234</v>
      </c>
      <c r="E2856" s="257" t="s">
        <v>2540</v>
      </c>
      <c r="F2856" s="256" t="s">
        <v>2540</v>
      </c>
      <c r="G2856" s="256">
        <v>91939</v>
      </c>
      <c r="H2856" s="256" t="s">
        <v>15913</v>
      </c>
      <c r="I2856" s="256" t="s">
        <v>12</v>
      </c>
      <c r="J2856" s="256" t="s">
        <v>2545</v>
      </c>
      <c r="K2856" s="257" t="s">
        <v>14813</v>
      </c>
      <c r="L2856" s="256" t="s">
        <v>2542</v>
      </c>
    </row>
    <row r="2857" spans="1:12" x14ac:dyDescent="0.25">
      <c r="A2857" s="256" t="s">
        <v>2614</v>
      </c>
      <c r="B2857" s="256" t="s">
        <v>2615</v>
      </c>
      <c r="C2857" s="256" t="s">
        <v>2619</v>
      </c>
      <c r="D2857" s="256" t="s">
        <v>3234</v>
      </c>
      <c r="E2857" s="257" t="s">
        <v>2540</v>
      </c>
      <c r="F2857" s="256" t="s">
        <v>2540</v>
      </c>
      <c r="G2857" s="256">
        <v>91940</v>
      </c>
      <c r="H2857" s="256" t="s">
        <v>15914</v>
      </c>
      <c r="I2857" s="256" t="s">
        <v>12</v>
      </c>
      <c r="J2857" s="256" t="s">
        <v>2545</v>
      </c>
      <c r="K2857" s="257" t="s">
        <v>13607</v>
      </c>
      <c r="L2857" s="256" t="s">
        <v>2542</v>
      </c>
    </row>
    <row r="2858" spans="1:12" x14ac:dyDescent="0.25">
      <c r="A2858" s="256" t="s">
        <v>2614</v>
      </c>
      <c r="B2858" s="256" t="s">
        <v>2615</v>
      </c>
      <c r="C2858" s="256" t="s">
        <v>2619</v>
      </c>
      <c r="D2858" s="256" t="s">
        <v>3234</v>
      </c>
      <c r="E2858" s="257" t="s">
        <v>2540</v>
      </c>
      <c r="F2858" s="256" t="s">
        <v>2540</v>
      </c>
      <c r="G2858" s="256">
        <v>91941</v>
      </c>
      <c r="H2858" s="256" t="s">
        <v>15915</v>
      </c>
      <c r="I2858" s="256" t="s">
        <v>12</v>
      </c>
      <c r="J2858" s="256" t="s">
        <v>2545</v>
      </c>
      <c r="K2858" s="257" t="s">
        <v>13474</v>
      </c>
      <c r="L2858" s="256" t="s">
        <v>2542</v>
      </c>
    </row>
    <row r="2859" spans="1:12" x14ac:dyDescent="0.25">
      <c r="A2859" s="256" t="s">
        <v>2614</v>
      </c>
      <c r="B2859" s="256" t="s">
        <v>2615</v>
      </c>
      <c r="C2859" s="256" t="s">
        <v>2619</v>
      </c>
      <c r="D2859" s="256" t="s">
        <v>3234</v>
      </c>
      <c r="E2859" s="257" t="s">
        <v>2540</v>
      </c>
      <c r="F2859" s="256" t="s">
        <v>2540</v>
      </c>
      <c r="G2859" s="256">
        <v>91942</v>
      </c>
      <c r="H2859" s="256" t="s">
        <v>15916</v>
      </c>
      <c r="I2859" s="256" t="s">
        <v>12</v>
      </c>
      <c r="J2859" s="256" t="s">
        <v>2545</v>
      </c>
      <c r="K2859" s="257" t="s">
        <v>15917</v>
      </c>
      <c r="L2859" s="256" t="s">
        <v>2542</v>
      </c>
    </row>
    <row r="2860" spans="1:12" x14ac:dyDescent="0.25">
      <c r="A2860" s="256" t="s">
        <v>2614</v>
      </c>
      <c r="B2860" s="256" t="s">
        <v>2615</v>
      </c>
      <c r="C2860" s="256" t="s">
        <v>2619</v>
      </c>
      <c r="D2860" s="256" t="s">
        <v>3234</v>
      </c>
      <c r="E2860" s="257" t="s">
        <v>2540</v>
      </c>
      <c r="F2860" s="256" t="s">
        <v>2540</v>
      </c>
      <c r="G2860" s="256">
        <v>91943</v>
      </c>
      <c r="H2860" s="256" t="s">
        <v>15918</v>
      </c>
      <c r="I2860" s="256" t="s">
        <v>12</v>
      </c>
      <c r="J2860" s="256" t="s">
        <v>2545</v>
      </c>
      <c r="K2860" s="257" t="s">
        <v>15919</v>
      </c>
      <c r="L2860" s="256" t="s">
        <v>2542</v>
      </c>
    </row>
    <row r="2861" spans="1:12" x14ac:dyDescent="0.25">
      <c r="A2861" s="256" t="s">
        <v>2614</v>
      </c>
      <c r="B2861" s="256" t="s">
        <v>2615</v>
      </c>
      <c r="C2861" s="256" t="s">
        <v>2619</v>
      </c>
      <c r="D2861" s="256" t="s">
        <v>3234</v>
      </c>
      <c r="E2861" s="257" t="s">
        <v>2540</v>
      </c>
      <c r="F2861" s="256" t="s">
        <v>2540</v>
      </c>
      <c r="G2861" s="256">
        <v>91944</v>
      </c>
      <c r="H2861" s="256" t="s">
        <v>15920</v>
      </c>
      <c r="I2861" s="256" t="s">
        <v>12</v>
      </c>
      <c r="J2861" s="256" t="s">
        <v>2545</v>
      </c>
      <c r="K2861" s="257" t="s">
        <v>13215</v>
      </c>
      <c r="L2861" s="256" t="s">
        <v>2542</v>
      </c>
    </row>
    <row r="2862" spans="1:12" x14ac:dyDescent="0.25">
      <c r="A2862" s="256" t="s">
        <v>2614</v>
      </c>
      <c r="B2862" s="256" t="s">
        <v>2615</v>
      </c>
      <c r="C2862" s="256" t="s">
        <v>2619</v>
      </c>
      <c r="D2862" s="256" t="s">
        <v>3234</v>
      </c>
      <c r="E2862" s="257" t="s">
        <v>2540</v>
      </c>
      <c r="F2862" s="256" t="s">
        <v>2540</v>
      </c>
      <c r="G2862" s="256">
        <v>92865</v>
      </c>
      <c r="H2862" s="256" t="s">
        <v>15921</v>
      </c>
      <c r="I2862" s="256" t="s">
        <v>12</v>
      </c>
      <c r="J2862" s="256" t="s">
        <v>2545</v>
      </c>
      <c r="K2862" s="257" t="s">
        <v>15922</v>
      </c>
      <c r="L2862" s="256" t="s">
        <v>2542</v>
      </c>
    </row>
    <row r="2863" spans="1:12" x14ac:dyDescent="0.25">
      <c r="A2863" s="256" t="s">
        <v>2614</v>
      </c>
      <c r="B2863" s="256" t="s">
        <v>2615</v>
      </c>
      <c r="C2863" s="256" t="s">
        <v>2619</v>
      </c>
      <c r="D2863" s="256" t="s">
        <v>3234</v>
      </c>
      <c r="E2863" s="257" t="s">
        <v>2540</v>
      </c>
      <c r="F2863" s="256" t="s">
        <v>2540</v>
      </c>
      <c r="G2863" s="256">
        <v>92866</v>
      </c>
      <c r="H2863" s="256" t="s">
        <v>15923</v>
      </c>
      <c r="I2863" s="256" t="s">
        <v>12</v>
      </c>
      <c r="J2863" s="256" t="s">
        <v>2545</v>
      </c>
      <c r="K2863" s="257" t="s">
        <v>15924</v>
      </c>
      <c r="L2863" s="256" t="s">
        <v>2542</v>
      </c>
    </row>
    <row r="2864" spans="1:12" x14ac:dyDescent="0.25">
      <c r="A2864" s="256" t="s">
        <v>2614</v>
      </c>
      <c r="B2864" s="256" t="s">
        <v>2615</v>
      </c>
      <c r="C2864" s="256" t="s">
        <v>2619</v>
      </c>
      <c r="D2864" s="256" t="s">
        <v>3234</v>
      </c>
      <c r="E2864" s="257" t="s">
        <v>2540</v>
      </c>
      <c r="F2864" s="256" t="s">
        <v>2540</v>
      </c>
      <c r="G2864" s="256">
        <v>92867</v>
      </c>
      <c r="H2864" s="256" t="s">
        <v>15925</v>
      </c>
      <c r="I2864" s="256" t="s">
        <v>12</v>
      </c>
      <c r="J2864" s="256" t="s">
        <v>2545</v>
      </c>
      <c r="K2864" s="257" t="s">
        <v>15926</v>
      </c>
      <c r="L2864" s="256" t="s">
        <v>2542</v>
      </c>
    </row>
    <row r="2865" spans="1:12" x14ac:dyDescent="0.25">
      <c r="A2865" s="256" t="s">
        <v>2614</v>
      </c>
      <c r="B2865" s="256" t="s">
        <v>2615</v>
      </c>
      <c r="C2865" s="256" t="s">
        <v>2619</v>
      </c>
      <c r="D2865" s="256" t="s">
        <v>3234</v>
      </c>
      <c r="E2865" s="257" t="s">
        <v>2540</v>
      </c>
      <c r="F2865" s="256" t="s">
        <v>2540</v>
      </c>
      <c r="G2865" s="256">
        <v>92868</v>
      </c>
      <c r="H2865" s="256" t="s">
        <v>15927</v>
      </c>
      <c r="I2865" s="256" t="s">
        <v>12</v>
      </c>
      <c r="J2865" s="256" t="s">
        <v>2545</v>
      </c>
      <c r="K2865" s="257" t="s">
        <v>15928</v>
      </c>
      <c r="L2865" s="256" t="s">
        <v>2542</v>
      </c>
    </row>
    <row r="2866" spans="1:12" x14ac:dyDescent="0.25">
      <c r="A2866" s="256" t="s">
        <v>2614</v>
      </c>
      <c r="B2866" s="256" t="s">
        <v>2615</v>
      </c>
      <c r="C2866" s="256" t="s">
        <v>2619</v>
      </c>
      <c r="D2866" s="256" t="s">
        <v>3234</v>
      </c>
      <c r="E2866" s="257" t="s">
        <v>2540</v>
      </c>
      <c r="F2866" s="256" t="s">
        <v>2540</v>
      </c>
      <c r="G2866" s="256">
        <v>92869</v>
      </c>
      <c r="H2866" s="256" t="s">
        <v>15929</v>
      </c>
      <c r="I2866" s="256" t="s">
        <v>12</v>
      </c>
      <c r="J2866" s="256" t="s">
        <v>2545</v>
      </c>
      <c r="K2866" s="257" t="s">
        <v>5087</v>
      </c>
      <c r="L2866" s="256" t="s">
        <v>2542</v>
      </c>
    </row>
    <row r="2867" spans="1:12" x14ac:dyDescent="0.25">
      <c r="A2867" s="256" t="s">
        <v>2614</v>
      </c>
      <c r="B2867" s="256" t="s">
        <v>2615</v>
      </c>
      <c r="C2867" s="256" t="s">
        <v>2619</v>
      </c>
      <c r="D2867" s="256" t="s">
        <v>3234</v>
      </c>
      <c r="E2867" s="257" t="s">
        <v>2540</v>
      </c>
      <c r="F2867" s="256" t="s">
        <v>2540</v>
      </c>
      <c r="G2867" s="256">
        <v>92870</v>
      </c>
      <c r="H2867" s="256" t="s">
        <v>15930</v>
      </c>
      <c r="I2867" s="256" t="s">
        <v>12</v>
      </c>
      <c r="J2867" s="256" t="s">
        <v>2545</v>
      </c>
      <c r="K2867" s="257" t="s">
        <v>15931</v>
      </c>
      <c r="L2867" s="256" t="s">
        <v>2542</v>
      </c>
    </row>
    <row r="2868" spans="1:12" x14ac:dyDescent="0.25">
      <c r="A2868" s="256" t="s">
        <v>2614</v>
      </c>
      <c r="B2868" s="256" t="s">
        <v>2615</v>
      </c>
      <c r="C2868" s="256" t="s">
        <v>2619</v>
      </c>
      <c r="D2868" s="256" t="s">
        <v>3234</v>
      </c>
      <c r="E2868" s="257" t="s">
        <v>2540</v>
      </c>
      <c r="F2868" s="256" t="s">
        <v>2540</v>
      </c>
      <c r="G2868" s="256">
        <v>92871</v>
      </c>
      <c r="H2868" s="256" t="s">
        <v>15932</v>
      </c>
      <c r="I2868" s="256" t="s">
        <v>12</v>
      </c>
      <c r="J2868" s="256" t="s">
        <v>2545</v>
      </c>
      <c r="K2868" s="257" t="s">
        <v>4877</v>
      </c>
      <c r="L2868" s="256" t="s">
        <v>2542</v>
      </c>
    </row>
    <row r="2869" spans="1:12" x14ac:dyDescent="0.25">
      <c r="A2869" s="256" t="s">
        <v>2614</v>
      </c>
      <c r="B2869" s="256" t="s">
        <v>2615</v>
      </c>
      <c r="C2869" s="256" t="s">
        <v>2619</v>
      </c>
      <c r="D2869" s="256" t="s">
        <v>3234</v>
      </c>
      <c r="E2869" s="257" t="s">
        <v>2540</v>
      </c>
      <c r="F2869" s="256" t="s">
        <v>2540</v>
      </c>
      <c r="G2869" s="256">
        <v>92872</v>
      </c>
      <c r="H2869" s="256" t="s">
        <v>15933</v>
      </c>
      <c r="I2869" s="256" t="s">
        <v>12</v>
      </c>
      <c r="J2869" s="256" t="s">
        <v>2545</v>
      </c>
      <c r="K2869" s="257" t="s">
        <v>5218</v>
      </c>
      <c r="L2869" s="256" t="s">
        <v>2542</v>
      </c>
    </row>
    <row r="2870" spans="1:12" x14ac:dyDescent="0.25">
      <c r="A2870" s="256" t="s">
        <v>2614</v>
      </c>
      <c r="B2870" s="256" t="s">
        <v>2615</v>
      </c>
      <c r="C2870" s="256" t="s">
        <v>2619</v>
      </c>
      <c r="D2870" s="256" t="s">
        <v>3234</v>
      </c>
      <c r="E2870" s="257" t="s">
        <v>2540</v>
      </c>
      <c r="F2870" s="256" t="s">
        <v>2540</v>
      </c>
      <c r="G2870" s="256">
        <v>95777</v>
      </c>
      <c r="H2870" s="256" t="s">
        <v>6133</v>
      </c>
      <c r="I2870" s="256" t="s">
        <v>12</v>
      </c>
      <c r="J2870" s="256" t="s">
        <v>2545</v>
      </c>
      <c r="K2870" s="257" t="s">
        <v>15934</v>
      </c>
      <c r="L2870" s="256" t="s">
        <v>2542</v>
      </c>
    </row>
    <row r="2871" spans="1:12" x14ac:dyDescent="0.25">
      <c r="A2871" s="256" t="s">
        <v>2614</v>
      </c>
      <c r="B2871" s="256" t="s">
        <v>2615</v>
      </c>
      <c r="C2871" s="256" t="s">
        <v>2619</v>
      </c>
      <c r="D2871" s="256" t="s">
        <v>3234</v>
      </c>
      <c r="E2871" s="257" t="s">
        <v>2540</v>
      </c>
      <c r="F2871" s="256" t="s">
        <v>2540</v>
      </c>
      <c r="G2871" s="256">
        <v>95778</v>
      </c>
      <c r="H2871" s="256" t="s">
        <v>6134</v>
      </c>
      <c r="I2871" s="256" t="s">
        <v>12</v>
      </c>
      <c r="J2871" s="256" t="s">
        <v>2545</v>
      </c>
      <c r="K2871" s="257" t="s">
        <v>13241</v>
      </c>
      <c r="L2871" s="256" t="s">
        <v>2542</v>
      </c>
    </row>
    <row r="2872" spans="1:12" x14ac:dyDescent="0.25">
      <c r="A2872" s="256" t="s">
        <v>2614</v>
      </c>
      <c r="B2872" s="256" t="s">
        <v>2615</v>
      </c>
      <c r="C2872" s="256" t="s">
        <v>2619</v>
      </c>
      <c r="D2872" s="256" t="s">
        <v>3234</v>
      </c>
      <c r="E2872" s="257" t="s">
        <v>2540</v>
      </c>
      <c r="F2872" s="256" t="s">
        <v>2540</v>
      </c>
      <c r="G2872" s="256">
        <v>95779</v>
      </c>
      <c r="H2872" s="256" t="s">
        <v>6135</v>
      </c>
      <c r="I2872" s="256" t="s">
        <v>12</v>
      </c>
      <c r="J2872" s="256" t="s">
        <v>2545</v>
      </c>
      <c r="K2872" s="257" t="s">
        <v>5042</v>
      </c>
      <c r="L2872" s="256" t="s">
        <v>2542</v>
      </c>
    </row>
    <row r="2873" spans="1:12" x14ac:dyDescent="0.25">
      <c r="A2873" s="256" t="s">
        <v>2614</v>
      </c>
      <c r="B2873" s="256" t="s">
        <v>2615</v>
      </c>
      <c r="C2873" s="256" t="s">
        <v>2619</v>
      </c>
      <c r="D2873" s="256" t="s">
        <v>3234</v>
      </c>
      <c r="E2873" s="257" t="s">
        <v>2540</v>
      </c>
      <c r="F2873" s="256" t="s">
        <v>2540</v>
      </c>
      <c r="G2873" s="256">
        <v>95780</v>
      </c>
      <c r="H2873" s="256" t="s">
        <v>6136</v>
      </c>
      <c r="I2873" s="256" t="s">
        <v>12</v>
      </c>
      <c r="J2873" s="256" t="s">
        <v>2545</v>
      </c>
      <c r="K2873" s="257" t="s">
        <v>15935</v>
      </c>
      <c r="L2873" s="256" t="s">
        <v>2542</v>
      </c>
    </row>
    <row r="2874" spans="1:12" x14ac:dyDescent="0.25">
      <c r="A2874" s="256" t="s">
        <v>2614</v>
      </c>
      <c r="B2874" s="256" t="s">
        <v>2615</v>
      </c>
      <c r="C2874" s="256" t="s">
        <v>2619</v>
      </c>
      <c r="D2874" s="256" t="s">
        <v>3234</v>
      </c>
      <c r="E2874" s="257" t="s">
        <v>2540</v>
      </c>
      <c r="F2874" s="256" t="s">
        <v>2540</v>
      </c>
      <c r="G2874" s="256">
        <v>95781</v>
      </c>
      <c r="H2874" s="256" t="s">
        <v>6137</v>
      </c>
      <c r="I2874" s="256" t="s">
        <v>12</v>
      </c>
      <c r="J2874" s="256" t="s">
        <v>2545</v>
      </c>
      <c r="K2874" s="257" t="s">
        <v>13455</v>
      </c>
      <c r="L2874" s="256" t="s">
        <v>2542</v>
      </c>
    </row>
    <row r="2875" spans="1:12" x14ac:dyDescent="0.25">
      <c r="A2875" s="256" t="s">
        <v>2614</v>
      </c>
      <c r="B2875" s="256" t="s">
        <v>2615</v>
      </c>
      <c r="C2875" s="256" t="s">
        <v>2619</v>
      </c>
      <c r="D2875" s="256" t="s">
        <v>3234</v>
      </c>
      <c r="E2875" s="257" t="s">
        <v>2540</v>
      </c>
      <c r="F2875" s="256" t="s">
        <v>2540</v>
      </c>
      <c r="G2875" s="256">
        <v>95782</v>
      </c>
      <c r="H2875" s="256" t="s">
        <v>6139</v>
      </c>
      <c r="I2875" s="256" t="s">
        <v>12</v>
      </c>
      <c r="J2875" s="256" t="s">
        <v>2545</v>
      </c>
      <c r="K2875" s="257" t="s">
        <v>13636</v>
      </c>
      <c r="L2875" s="256" t="s">
        <v>2542</v>
      </c>
    </row>
    <row r="2876" spans="1:12" x14ac:dyDescent="0.25">
      <c r="A2876" s="256" t="s">
        <v>2614</v>
      </c>
      <c r="B2876" s="256" t="s">
        <v>2615</v>
      </c>
      <c r="C2876" s="256" t="s">
        <v>2619</v>
      </c>
      <c r="D2876" s="256" t="s">
        <v>3234</v>
      </c>
      <c r="E2876" s="257" t="s">
        <v>2540</v>
      </c>
      <c r="F2876" s="256" t="s">
        <v>2540</v>
      </c>
      <c r="G2876" s="256">
        <v>95785</v>
      </c>
      <c r="H2876" s="256" t="s">
        <v>6140</v>
      </c>
      <c r="I2876" s="256" t="s">
        <v>12</v>
      </c>
      <c r="J2876" s="256" t="s">
        <v>2545</v>
      </c>
      <c r="K2876" s="257" t="s">
        <v>13583</v>
      </c>
      <c r="L2876" s="256" t="s">
        <v>2542</v>
      </c>
    </row>
    <row r="2877" spans="1:12" x14ac:dyDescent="0.25">
      <c r="A2877" s="256" t="s">
        <v>2614</v>
      </c>
      <c r="B2877" s="256" t="s">
        <v>2615</v>
      </c>
      <c r="C2877" s="256" t="s">
        <v>2619</v>
      </c>
      <c r="D2877" s="256" t="s">
        <v>3234</v>
      </c>
      <c r="E2877" s="257" t="s">
        <v>2540</v>
      </c>
      <c r="F2877" s="256" t="s">
        <v>2540</v>
      </c>
      <c r="G2877" s="256">
        <v>95787</v>
      </c>
      <c r="H2877" s="256" t="s">
        <v>6141</v>
      </c>
      <c r="I2877" s="256" t="s">
        <v>12</v>
      </c>
      <c r="J2877" s="256" t="s">
        <v>2545</v>
      </c>
      <c r="K2877" s="257" t="s">
        <v>5452</v>
      </c>
      <c r="L2877" s="256" t="s">
        <v>2542</v>
      </c>
    </row>
    <row r="2878" spans="1:12" x14ac:dyDescent="0.25">
      <c r="A2878" s="256" t="s">
        <v>2614</v>
      </c>
      <c r="B2878" s="256" t="s">
        <v>2615</v>
      </c>
      <c r="C2878" s="256" t="s">
        <v>2619</v>
      </c>
      <c r="D2878" s="256" t="s">
        <v>3234</v>
      </c>
      <c r="E2878" s="257" t="s">
        <v>2540</v>
      </c>
      <c r="F2878" s="256" t="s">
        <v>2540</v>
      </c>
      <c r="G2878" s="256">
        <v>95789</v>
      </c>
      <c r="H2878" s="256" t="s">
        <v>6142</v>
      </c>
      <c r="I2878" s="256" t="s">
        <v>12</v>
      </c>
      <c r="J2878" s="256" t="s">
        <v>2545</v>
      </c>
      <c r="K2878" s="257" t="s">
        <v>15936</v>
      </c>
      <c r="L2878" s="256" t="s">
        <v>2542</v>
      </c>
    </row>
    <row r="2879" spans="1:12" x14ac:dyDescent="0.25">
      <c r="A2879" s="256" t="s">
        <v>2614</v>
      </c>
      <c r="B2879" s="256" t="s">
        <v>2615</v>
      </c>
      <c r="C2879" s="256" t="s">
        <v>2619</v>
      </c>
      <c r="D2879" s="256" t="s">
        <v>3234</v>
      </c>
      <c r="E2879" s="257" t="s">
        <v>2540</v>
      </c>
      <c r="F2879" s="256" t="s">
        <v>2540</v>
      </c>
      <c r="G2879" s="256">
        <v>95791</v>
      </c>
      <c r="H2879" s="256" t="s">
        <v>6143</v>
      </c>
      <c r="I2879" s="256" t="s">
        <v>12</v>
      </c>
      <c r="J2879" s="256" t="s">
        <v>2545</v>
      </c>
      <c r="K2879" s="257" t="s">
        <v>7893</v>
      </c>
      <c r="L2879" s="256" t="s">
        <v>2542</v>
      </c>
    </row>
    <row r="2880" spans="1:12" x14ac:dyDescent="0.25">
      <c r="A2880" s="256" t="s">
        <v>2614</v>
      </c>
      <c r="B2880" s="256" t="s">
        <v>2615</v>
      </c>
      <c r="C2880" s="256" t="s">
        <v>2619</v>
      </c>
      <c r="D2880" s="256" t="s">
        <v>3234</v>
      </c>
      <c r="E2880" s="257" t="s">
        <v>2540</v>
      </c>
      <c r="F2880" s="256" t="s">
        <v>2540</v>
      </c>
      <c r="G2880" s="256">
        <v>95795</v>
      </c>
      <c r="H2880" s="256" t="s">
        <v>6144</v>
      </c>
      <c r="I2880" s="256" t="s">
        <v>12</v>
      </c>
      <c r="J2880" s="256" t="s">
        <v>2545</v>
      </c>
      <c r="K2880" s="257" t="s">
        <v>15937</v>
      </c>
      <c r="L2880" s="256" t="s">
        <v>2542</v>
      </c>
    </row>
    <row r="2881" spans="1:12" x14ac:dyDescent="0.25">
      <c r="A2881" s="256" t="s">
        <v>2614</v>
      </c>
      <c r="B2881" s="256" t="s">
        <v>2615</v>
      </c>
      <c r="C2881" s="256" t="s">
        <v>2619</v>
      </c>
      <c r="D2881" s="256" t="s">
        <v>3234</v>
      </c>
      <c r="E2881" s="257" t="s">
        <v>2540</v>
      </c>
      <c r="F2881" s="256" t="s">
        <v>2540</v>
      </c>
      <c r="G2881" s="256">
        <v>95796</v>
      </c>
      <c r="H2881" s="256" t="s">
        <v>6145</v>
      </c>
      <c r="I2881" s="256" t="s">
        <v>12</v>
      </c>
      <c r="J2881" s="256" t="s">
        <v>2545</v>
      </c>
      <c r="K2881" s="257" t="s">
        <v>15938</v>
      </c>
      <c r="L2881" s="256" t="s">
        <v>2542</v>
      </c>
    </row>
    <row r="2882" spans="1:12" x14ac:dyDescent="0.25">
      <c r="A2882" s="256" t="s">
        <v>2614</v>
      </c>
      <c r="B2882" s="256" t="s">
        <v>2615</v>
      </c>
      <c r="C2882" s="256" t="s">
        <v>2619</v>
      </c>
      <c r="D2882" s="256" t="s">
        <v>3234</v>
      </c>
      <c r="E2882" s="257" t="s">
        <v>2540</v>
      </c>
      <c r="F2882" s="256" t="s">
        <v>2540</v>
      </c>
      <c r="G2882" s="256">
        <v>95797</v>
      </c>
      <c r="H2882" s="256" t="s">
        <v>6146</v>
      </c>
      <c r="I2882" s="256" t="s">
        <v>12</v>
      </c>
      <c r="J2882" s="256" t="s">
        <v>2545</v>
      </c>
      <c r="K2882" s="257" t="s">
        <v>15939</v>
      </c>
      <c r="L2882" s="256" t="s">
        <v>2542</v>
      </c>
    </row>
    <row r="2883" spans="1:12" x14ac:dyDescent="0.25">
      <c r="A2883" s="256" t="s">
        <v>2614</v>
      </c>
      <c r="B2883" s="256" t="s">
        <v>2615</v>
      </c>
      <c r="C2883" s="256" t="s">
        <v>2619</v>
      </c>
      <c r="D2883" s="256" t="s">
        <v>3234</v>
      </c>
      <c r="E2883" s="257" t="s">
        <v>2540</v>
      </c>
      <c r="F2883" s="256" t="s">
        <v>2540</v>
      </c>
      <c r="G2883" s="256">
        <v>95801</v>
      </c>
      <c r="H2883" s="256" t="s">
        <v>6147</v>
      </c>
      <c r="I2883" s="256" t="s">
        <v>12</v>
      </c>
      <c r="J2883" s="256" t="s">
        <v>2545</v>
      </c>
      <c r="K2883" s="257" t="s">
        <v>15940</v>
      </c>
      <c r="L2883" s="256" t="s">
        <v>2542</v>
      </c>
    </row>
    <row r="2884" spans="1:12" x14ac:dyDescent="0.25">
      <c r="A2884" s="256" t="s">
        <v>2614</v>
      </c>
      <c r="B2884" s="256" t="s">
        <v>2615</v>
      </c>
      <c r="C2884" s="256" t="s">
        <v>2619</v>
      </c>
      <c r="D2884" s="256" t="s">
        <v>3234</v>
      </c>
      <c r="E2884" s="257" t="s">
        <v>2540</v>
      </c>
      <c r="F2884" s="256" t="s">
        <v>2540</v>
      </c>
      <c r="G2884" s="256">
        <v>95802</v>
      </c>
      <c r="H2884" s="256" t="s">
        <v>6149</v>
      </c>
      <c r="I2884" s="256" t="s">
        <v>12</v>
      </c>
      <c r="J2884" s="256" t="s">
        <v>2545</v>
      </c>
      <c r="K2884" s="257" t="s">
        <v>13185</v>
      </c>
      <c r="L2884" s="256" t="s">
        <v>2542</v>
      </c>
    </row>
    <row r="2885" spans="1:12" x14ac:dyDescent="0.25">
      <c r="A2885" s="256" t="s">
        <v>2614</v>
      </c>
      <c r="B2885" s="256" t="s">
        <v>2615</v>
      </c>
      <c r="C2885" s="256" t="s">
        <v>2619</v>
      </c>
      <c r="D2885" s="256" t="s">
        <v>3234</v>
      </c>
      <c r="E2885" s="257" t="s">
        <v>2540</v>
      </c>
      <c r="F2885" s="256" t="s">
        <v>2540</v>
      </c>
      <c r="G2885" s="256">
        <v>95803</v>
      </c>
      <c r="H2885" s="256" t="s">
        <v>6150</v>
      </c>
      <c r="I2885" s="256" t="s">
        <v>12</v>
      </c>
      <c r="J2885" s="256" t="s">
        <v>2545</v>
      </c>
      <c r="K2885" s="257" t="s">
        <v>15941</v>
      </c>
      <c r="L2885" s="256" t="s">
        <v>2542</v>
      </c>
    </row>
    <row r="2886" spans="1:12" x14ac:dyDescent="0.25">
      <c r="A2886" s="256" t="s">
        <v>2614</v>
      </c>
      <c r="B2886" s="256" t="s">
        <v>2615</v>
      </c>
      <c r="C2886" s="256" t="s">
        <v>2619</v>
      </c>
      <c r="D2886" s="256" t="s">
        <v>3234</v>
      </c>
      <c r="E2886" s="257" t="s">
        <v>2540</v>
      </c>
      <c r="F2886" s="256" t="s">
        <v>2540</v>
      </c>
      <c r="G2886" s="256">
        <v>95804</v>
      </c>
      <c r="H2886" s="256" t="s">
        <v>6151</v>
      </c>
      <c r="I2886" s="256" t="s">
        <v>12</v>
      </c>
      <c r="J2886" s="256" t="s">
        <v>2545</v>
      </c>
      <c r="K2886" s="257" t="s">
        <v>13467</v>
      </c>
      <c r="L2886" s="256" t="s">
        <v>2542</v>
      </c>
    </row>
    <row r="2887" spans="1:12" x14ac:dyDescent="0.25">
      <c r="A2887" s="256" t="s">
        <v>2614</v>
      </c>
      <c r="B2887" s="256" t="s">
        <v>2615</v>
      </c>
      <c r="C2887" s="256" t="s">
        <v>2619</v>
      </c>
      <c r="D2887" s="256" t="s">
        <v>3234</v>
      </c>
      <c r="E2887" s="257" t="s">
        <v>2540</v>
      </c>
      <c r="F2887" s="256" t="s">
        <v>2540</v>
      </c>
      <c r="G2887" s="256">
        <v>95805</v>
      </c>
      <c r="H2887" s="256" t="s">
        <v>6152</v>
      </c>
      <c r="I2887" s="256" t="s">
        <v>12</v>
      </c>
      <c r="J2887" s="256" t="s">
        <v>2545</v>
      </c>
      <c r="K2887" s="257" t="s">
        <v>6130</v>
      </c>
      <c r="L2887" s="256" t="s">
        <v>2542</v>
      </c>
    </row>
    <row r="2888" spans="1:12" x14ac:dyDescent="0.25">
      <c r="A2888" s="256" t="s">
        <v>2614</v>
      </c>
      <c r="B2888" s="256" t="s">
        <v>2615</v>
      </c>
      <c r="C2888" s="256" t="s">
        <v>2619</v>
      </c>
      <c r="D2888" s="256" t="s">
        <v>3234</v>
      </c>
      <c r="E2888" s="257" t="s">
        <v>2540</v>
      </c>
      <c r="F2888" s="256" t="s">
        <v>2540</v>
      </c>
      <c r="G2888" s="256">
        <v>95806</v>
      </c>
      <c r="H2888" s="256" t="s">
        <v>6153</v>
      </c>
      <c r="I2888" s="256" t="s">
        <v>12</v>
      </c>
      <c r="J2888" s="256" t="s">
        <v>2545</v>
      </c>
      <c r="K2888" s="257" t="s">
        <v>13530</v>
      </c>
      <c r="L2888" s="256" t="s">
        <v>2542</v>
      </c>
    </row>
    <row r="2889" spans="1:12" x14ac:dyDescent="0.25">
      <c r="A2889" s="256" t="s">
        <v>2614</v>
      </c>
      <c r="B2889" s="256" t="s">
        <v>2615</v>
      </c>
      <c r="C2889" s="256" t="s">
        <v>2619</v>
      </c>
      <c r="D2889" s="256" t="s">
        <v>3234</v>
      </c>
      <c r="E2889" s="257" t="s">
        <v>2540</v>
      </c>
      <c r="F2889" s="256" t="s">
        <v>2540</v>
      </c>
      <c r="G2889" s="256">
        <v>95807</v>
      </c>
      <c r="H2889" s="256" t="s">
        <v>6154</v>
      </c>
      <c r="I2889" s="256" t="s">
        <v>12</v>
      </c>
      <c r="J2889" s="256" t="s">
        <v>2545</v>
      </c>
      <c r="K2889" s="257" t="s">
        <v>15942</v>
      </c>
      <c r="L2889" s="256" t="s">
        <v>2542</v>
      </c>
    </row>
    <row r="2890" spans="1:12" x14ac:dyDescent="0.25">
      <c r="A2890" s="256" t="s">
        <v>2614</v>
      </c>
      <c r="B2890" s="256" t="s">
        <v>2615</v>
      </c>
      <c r="C2890" s="256" t="s">
        <v>2619</v>
      </c>
      <c r="D2890" s="256" t="s">
        <v>3234</v>
      </c>
      <c r="E2890" s="257" t="s">
        <v>2540</v>
      </c>
      <c r="F2890" s="256" t="s">
        <v>2540</v>
      </c>
      <c r="G2890" s="256">
        <v>95808</v>
      </c>
      <c r="H2890" s="256" t="s">
        <v>6155</v>
      </c>
      <c r="I2890" s="256" t="s">
        <v>12</v>
      </c>
      <c r="J2890" s="256" t="s">
        <v>2545</v>
      </c>
      <c r="K2890" s="257" t="s">
        <v>13435</v>
      </c>
      <c r="L2890" s="256" t="s">
        <v>2542</v>
      </c>
    </row>
    <row r="2891" spans="1:12" x14ac:dyDescent="0.25">
      <c r="A2891" s="256" t="s">
        <v>2614</v>
      </c>
      <c r="B2891" s="256" t="s">
        <v>2615</v>
      </c>
      <c r="C2891" s="256" t="s">
        <v>2619</v>
      </c>
      <c r="D2891" s="256" t="s">
        <v>3234</v>
      </c>
      <c r="E2891" s="257" t="s">
        <v>2540</v>
      </c>
      <c r="F2891" s="256" t="s">
        <v>2540</v>
      </c>
      <c r="G2891" s="256">
        <v>95809</v>
      </c>
      <c r="H2891" s="256" t="s">
        <v>6156</v>
      </c>
      <c r="I2891" s="256" t="s">
        <v>12</v>
      </c>
      <c r="J2891" s="256" t="s">
        <v>2545</v>
      </c>
      <c r="K2891" s="257" t="s">
        <v>15943</v>
      </c>
      <c r="L2891" s="256" t="s">
        <v>2542</v>
      </c>
    </row>
    <row r="2892" spans="1:12" x14ac:dyDescent="0.25">
      <c r="A2892" s="256" t="s">
        <v>2614</v>
      </c>
      <c r="B2892" s="256" t="s">
        <v>2615</v>
      </c>
      <c r="C2892" s="256" t="s">
        <v>2619</v>
      </c>
      <c r="D2892" s="256" t="s">
        <v>3234</v>
      </c>
      <c r="E2892" s="257" t="s">
        <v>2540</v>
      </c>
      <c r="F2892" s="256" t="s">
        <v>2540</v>
      </c>
      <c r="G2892" s="256">
        <v>95810</v>
      </c>
      <c r="H2892" s="256" t="s">
        <v>6157</v>
      </c>
      <c r="I2892" s="256" t="s">
        <v>12</v>
      </c>
      <c r="J2892" s="256" t="s">
        <v>2545</v>
      </c>
      <c r="K2892" s="257" t="s">
        <v>8233</v>
      </c>
      <c r="L2892" s="256" t="s">
        <v>2542</v>
      </c>
    </row>
    <row r="2893" spans="1:12" x14ac:dyDescent="0.25">
      <c r="A2893" s="256" t="s">
        <v>2614</v>
      </c>
      <c r="B2893" s="256" t="s">
        <v>2615</v>
      </c>
      <c r="C2893" s="256" t="s">
        <v>2619</v>
      </c>
      <c r="D2893" s="256" t="s">
        <v>3234</v>
      </c>
      <c r="E2893" s="257" t="s">
        <v>2540</v>
      </c>
      <c r="F2893" s="256" t="s">
        <v>2540</v>
      </c>
      <c r="G2893" s="256">
        <v>95811</v>
      </c>
      <c r="H2893" s="256" t="s">
        <v>6158</v>
      </c>
      <c r="I2893" s="256" t="s">
        <v>12</v>
      </c>
      <c r="J2893" s="256" t="s">
        <v>2545</v>
      </c>
      <c r="K2893" s="257" t="s">
        <v>4987</v>
      </c>
      <c r="L2893" s="256" t="s">
        <v>2542</v>
      </c>
    </row>
    <row r="2894" spans="1:12" x14ac:dyDescent="0.25">
      <c r="A2894" s="256" t="s">
        <v>2614</v>
      </c>
      <c r="B2894" s="256" t="s">
        <v>2615</v>
      </c>
      <c r="C2894" s="256" t="s">
        <v>2619</v>
      </c>
      <c r="D2894" s="256" t="s">
        <v>3234</v>
      </c>
      <c r="E2894" s="257" t="s">
        <v>2540</v>
      </c>
      <c r="F2894" s="256" t="s">
        <v>2540</v>
      </c>
      <c r="G2894" s="256">
        <v>95812</v>
      </c>
      <c r="H2894" s="256" t="s">
        <v>6159</v>
      </c>
      <c r="I2894" s="256" t="s">
        <v>12</v>
      </c>
      <c r="J2894" s="256" t="s">
        <v>2545</v>
      </c>
      <c r="K2894" s="257" t="s">
        <v>13923</v>
      </c>
      <c r="L2894" s="256" t="s">
        <v>2542</v>
      </c>
    </row>
    <row r="2895" spans="1:12" x14ac:dyDescent="0.25">
      <c r="A2895" s="256" t="s">
        <v>2614</v>
      </c>
      <c r="B2895" s="256" t="s">
        <v>2615</v>
      </c>
      <c r="C2895" s="256" t="s">
        <v>2619</v>
      </c>
      <c r="D2895" s="256" t="s">
        <v>3234</v>
      </c>
      <c r="E2895" s="257" t="s">
        <v>2540</v>
      </c>
      <c r="F2895" s="256" t="s">
        <v>2540</v>
      </c>
      <c r="G2895" s="256">
        <v>95813</v>
      </c>
      <c r="H2895" s="256" t="s">
        <v>6160</v>
      </c>
      <c r="I2895" s="256" t="s">
        <v>12</v>
      </c>
      <c r="J2895" s="256" t="s">
        <v>2545</v>
      </c>
      <c r="K2895" s="257" t="s">
        <v>13138</v>
      </c>
      <c r="L2895" s="256" t="s">
        <v>2542</v>
      </c>
    </row>
    <row r="2896" spans="1:12" x14ac:dyDescent="0.25">
      <c r="A2896" s="256" t="s">
        <v>2614</v>
      </c>
      <c r="B2896" s="256" t="s">
        <v>2615</v>
      </c>
      <c r="C2896" s="256" t="s">
        <v>2619</v>
      </c>
      <c r="D2896" s="256" t="s">
        <v>3234</v>
      </c>
      <c r="E2896" s="257" t="s">
        <v>2540</v>
      </c>
      <c r="F2896" s="256" t="s">
        <v>2540</v>
      </c>
      <c r="G2896" s="256">
        <v>95814</v>
      </c>
      <c r="H2896" s="256" t="s">
        <v>6161</v>
      </c>
      <c r="I2896" s="256" t="s">
        <v>12</v>
      </c>
      <c r="J2896" s="256" t="s">
        <v>2545</v>
      </c>
      <c r="K2896" s="257" t="s">
        <v>15944</v>
      </c>
      <c r="L2896" s="256" t="s">
        <v>2542</v>
      </c>
    </row>
    <row r="2897" spans="1:12" x14ac:dyDescent="0.25">
      <c r="A2897" s="256" t="s">
        <v>2614</v>
      </c>
      <c r="B2897" s="256" t="s">
        <v>2615</v>
      </c>
      <c r="C2897" s="256" t="s">
        <v>2619</v>
      </c>
      <c r="D2897" s="256" t="s">
        <v>3234</v>
      </c>
      <c r="E2897" s="257" t="s">
        <v>2540</v>
      </c>
      <c r="F2897" s="256" t="s">
        <v>2540</v>
      </c>
      <c r="G2897" s="256">
        <v>95815</v>
      </c>
      <c r="H2897" s="256" t="s">
        <v>6162</v>
      </c>
      <c r="I2897" s="256" t="s">
        <v>12</v>
      </c>
      <c r="J2897" s="256" t="s">
        <v>2545</v>
      </c>
      <c r="K2897" s="257" t="s">
        <v>15945</v>
      </c>
      <c r="L2897" s="256" t="s">
        <v>2542</v>
      </c>
    </row>
    <row r="2898" spans="1:12" x14ac:dyDescent="0.25">
      <c r="A2898" s="256" t="s">
        <v>2614</v>
      </c>
      <c r="B2898" s="256" t="s">
        <v>2615</v>
      </c>
      <c r="C2898" s="256" t="s">
        <v>2619</v>
      </c>
      <c r="D2898" s="256" t="s">
        <v>3234</v>
      </c>
      <c r="E2898" s="257" t="s">
        <v>2540</v>
      </c>
      <c r="F2898" s="256" t="s">
        <v>2540</v>
      </c>
      <c r="G2898" s="256">
        <v>95816</v>
      </c>
      <c r="H2898" s="256" t="s">
        <v>6163</v>
      </c>
      <c r="I2898" s="256" t="s">
        <v>12</v>
      </c>
      <c r="J2898" s="256" t="s">
        <v>2545</v>
      </c>
      <c r="K2898" s="257" t="s">
        <v>13424</v>
      </c>
      <c r="L2898" s="256" t="s">
        <v>2542</v>
      </c>
    </row>
    <row r="2899" spans="1:12" x14ac:dyDescent="0.25">
      <c r="A2899" s="256" t="s">
        <v>2614</v>
      </c>
      <c r="B2899" s="256" t="s">
        <v>2615</v>
      </c>
      <c r="C2899" s="256" t="s">
        <v>2619</v>
      </c>
      <c r="D2899" s="256" t="s">
        <v>3234</v>
      </c>
      <c r="E2899" s="257" t="s">
        <v>2540</v>
      </c>
      <c r="F2899" s="256" t="s">
        <v>2540</v>
      </c>
      <c r="G2899" s="256">
        <v>95817</v>
      </c>
      <c r="H2899" s="256" t="s">
        <v>6164</v>
      </c>
      <c r="I2899" s="256" t="s">
        <v>12</v>
      </c>
      <c r="J2899" s="256" t="s">
        <v>2545</v>
      </c>
      <c r="K2899" s="257" t="s">
        <v>7479</v>
      </c>
      <c r="L2899" s="256" t="s">
        <v>2542</v>
      </c>
    </row>
    <row r="2900" spans="1:12" x14ac:dyDescent="0.25">
      <c r="A2900" s="256" t="s">
        <v>2614</v>
      </c>
      <c r="B2900" s="256" t="s">
        <v>2615</v>
      </c>
      <c r="C2900" s="256" t="s">
        <v>2619</v>
      </c>
      <c r="D2900" s="256" t="s">
        <v>3234</v>
      </c>
      <c r="E2900" s="257" t="s">
        <v>2540</v>
      </c>
      <c r="F2900" s="256" t="s">
        <v>2540</v>
      </c>
      <c r="G2900" s="256">
        <v>95818</v>
      </c>
      <c r="H2900" s="256" t="s">
        <v>6165</v>
      </c>
      <c r="I2900" s="256" t="s">
        <v>12</v>
      </c>
      <c r="J2900" s="256" t="s">
        <v>2545</v>
      </c>
      <c r="K2900" s="257" t="s">
        <v>15946</v>
      </c>
      <c r="L2900" s="256" t="s">
        <v>2542</v>
      </c>
    </row>
    <row r="2901" spans="1:12" x14ac:dyDescent="0.25">
      <c r="A2901" s="256" t="s">
        <v>2614</v>
      </c>
      <c r="B2901" s="256" t="s">
        <v>2615</v>
      </c>
      <c r="C2901" s="256" t="s">
        <v>2619</v>
      </c>
      <c r="D2901" s="256" t="s">
        <v>3234</v>
      </c>
      <c r="E2901" s="257" t="s">
        <v>2540</v>
      </c>
      <c r="F2901" s="256" t="s">
        <v>2540</v>
      </c>
      <c r="G2901" s="256">
        <v>97881</v>
      </c>
      <c r="H2901" s="256" t="s">
        <v>4564</v>
      </c>
      <c r="I2901" s="256" t="s">
        <v>12</v>
      </c>
      <c r="J2901" s="256" t="s">
        <v>2541</v>
      </c>
      <c r="K2901" s="257" t="s">
        <v>15947</v>
      </c>
      <c r="L2901" s="256" t="s">
        <v>2542</v>
      </c>
    </row>
    <row r="2902" spans="1:12" x14ac:dyDescent="0.25">
      <c r="A2902" s="256" t="s">
        <v>2614</v>
      </c>
      <c r="B2902" s="256" t="s">
        <v>2615</v>
      </c>
      <c r="C2902" s="256" t="s">
        <v>2619</v>
      </c>
      <c r="D2902" s="256" t="s">
        <v>3234</v>
      </c>
      <c r="E2902" s="257" t="s">
        <v>2540</v>
      </c>
      <c r="F2902" s="256" t="s">
        <v>2540</v>
      </c>
      <c r="G2902" s="256">
        <v>97882</v>
      </c>
      <c r="H2902" s="256" t="s">
        <v>4565</v>
      </c>
      <c r="I2902" s="256" t="s">
        <v>12</v>
      </c>
      <c r="J2902" s="256" t="s">
        <v>2541</v>
      </c>
      <c r="K2902" s="257" t="s">
        <v>15948</v>
      </c>
      <c r="L2902" s="256" t="s">
        <v>2542</v>
      </c>
    </row>
    <row r="2903" spans="1:12" x14ac:dyDescent="0.25">
      <c r="A2903" s="256" t="s">
        <v>2614</v>
      </c>
      <c r="B2903" s="256" t="s">
        <v>2615</v>
      </c>
      <c r="C2903" s="256" t="s">
        <v>2619</v>
      </c>
      <c r="D2903" s="256" t="s">
        <v>3234</v>
      </c>
      <c r="E2903" s="257" t="s">
        <v>2540</v>
      </c>
      <c r="F2903" s="256" t="s">
        <v>2540</v>
      </c>
      <c r="G2903" s="256">
        <v>97883</v>
      </c>
      <c r="H2903" s="256" t="s">
        <v>4566</v>
      </c>
      <c r="I2903" s="256" t="s">
        <v>12</v>
      </c>
      <c r="J2903" s="256" t="s">
        <v>2541</v>
      </c>
      <c r="K2903" s="257" t="s">
        <v>15949</v>
      </c>
      <c r="L2903" s="256" t="s">
        <v>2542</v>
      </c>
    </row>
    <row r="2904" spans="1:12" x14ac:dyDescent="0.25">
      <c r="A2904" s="256" t="s">
        <v>2614</v>
      </c>
      <c r="B2904" s="256" t="s">
        <v>2615</v>
      </c>
      <c r="C2904" s="256" t="s">
        <v>2619</v>
      </c>
      <c r="D2904" s="256" t="s">
        <v>3234</v>
      </c>
      <c r="E2904" s="257" t="s">
        <v>2540</v>
      </c>
      <c r="F2904" s="256" t="s">
        <v>2540</v>
      </c>
      <c r="G2904" s="256">
        <v>97884</v>
      </c>
      <c r="H2904" s="256" t="s">
        <v>4567</v>
      </c>
      <c r="I2904" s="256" t="s">
        <v>12</v>
      </c>
      <c r="J2904" s="256" t="s">
        <v>2541</v>
      </c>
      <c r="K2904" s="257" t="s">
        <v>15950</v>
      </c>
      <c r="L2904" s="256" t="s">
        <v>2542</v>
      </c>
    </row>
    <row r="2905" spans="1:12" x14ac:dyDescent="0.25">
      <c r="A2905" s="256" t="s">
        <v>2614</v>
      </c>
      <c r="B2905" s="256" t="s">
        <v>2615</v>
      </c>
      <c r="C2905" s="256" t="s">
        <v>2619</v>
      </c>
      <c r="D2905" s="256" t="s">
        <v>3234</v>
      </c>
      <c r="E2905" s="257" t="s">
        <v>2540</v>
      </c>
      <c r="F2905" s="256" t="s">
        <v>2540</v>
      </c>
      <c r="G2905" s="256">
        <v>97885</v>
      </c>
      <c r="H2905" s="256" t="s">
        <v>4568</v>
      </c>
      <c r="I2905" s="256" t="s">
        <v>12</v>
      </c>
      <c r="J2905" s="256" t="s">
        <v>2541</v>
      </c>
      <c r="K2905" s="257" t="s">
        <v>15951</v>
      </c>
      <c r="L2905" s="256" t="s">
        <v>2542</v>
      </c>
    </row>
    <row r="2906" spans="1:12" x14ac:dyDescent="0.25">
      <c r="A2906" s="256" t="s">
        <v>2614</v>
      </c>
      <c r="B2906" s="256" t="s">
        <v>2615</v>
      </c>
      <c r="C2906" s="256" t="s">
        <v>2619</v>
      </c>
      <c r="D2906" s="256" t="s">
        <v>3234</v>
      </c>
      <c r="E2906" s="257" t="s">
        <v>2540</v>
      </c>
      <c r="F2906" s="256" t="s">
        <v>2540</v>
      </c>
      <c r="G2906" s="256">
        <v>97886</v>
      </c>
      <c r="H2906" s="256" t="s">
        <v>4569</v>
      </c>
      <c r="I2906" s="256" t="s">
        <v>12</v>
      </c>
      <c r="J2906" s="256" t="s">
        <v>2541</v>
      </c>
      <c r="K2906" s="257" t="s">
        <v>15952</v>
      </c>
      <c r="L2906" s="256" t="s">
        <v>2542</v>
      </c>
    </row>
    <row r="2907" spans="1:12" x14ac:dyDescent="0.25">
      <c r="A2907" s="256" t="s">
        <v>2614</v>
      </c>
      <c r="B2907" s="256" t="s">
        <v>2615</v>
      </c>
      <c r="C2907" s="256" t="s">
        <v>2619</v>
      </c>
      <c r="D2907" s="256" t="s">
        <v>3234</v>
      </c>
      <c r="E2907" s="257" t="s">
        <v>2540</v>
      </c>
      <c r="F2907" s="256" t="s">
        <v>2540</v>
      </c>
      <c r="G2907" s="256">
        <v>97887</v>
      </c>
      <c r="H2907" s="256" t="s">
        <v>4570</v>
      </c>
      <c r="I2907" s="256" t="s">
        <v>12</v>
      </c>
      <c r="J2907" s="256" t="s">
        <v>2541</v>
      </c>
      <c r="K2907" s="257" t="s">
        <v>15953</v>
      </c>
      <c r="L2907" s="256" t="s">
        <v>2542</v>
      </c>
    </row>
    <row r="2908" spans="1:12" x14ac:dyDescent="0.25">
      <c r="A2908" s="256" t="s">
        <v>2614</v>
      </c>
      <c r="B2908" s="256" t="s">
        <v>2615</v>
      </c>
      <c r="C2908" s="256" t="s">
        <v>2619</v>
      </c>
      <c r="D2908" s="256" t="s">
        <v>3234</v>
      </c>
      <c r="E2908" s="257" t="s">
        <v>2540</v>
      </c>
      <c r="F2908" s="256" t="s">
        <v>2540</v>
      </c>
      <c r="G2908" s="256">
        <v>97888</v>
      </c>
      <c r="H2908" s="256" t="s">
        <v>4571</v>
      </c>
      <c r="I2908" s="256" t="s">
        <v>12</v>
      </c>
      <c r="J2908" s="256" t="s">
        <v>2541</v>
      </c>
      <c r="K2908" s="257" t="s">
        <v>15954</v>
      </c>
      <c r="L2908" s="256" t="s">
        <v>2542</v>
      </c>
    </row>
    <row r="2909" spans="1:12" x14ac:dyDescent="0.25">
      <c r="A2909" s="256" t="s">
        <v>2614</v>
      </c>
      <c r="B2909" s="256" t="s">
        <v>2615</v>
      </c>
      <c r="C2909" s="256" t="s">
        <v>2619</v>
      </c>
      <c r="D2909" s="256" t="s">
        <v>3234</v>
      </c>
      <c r="E2909" s="257" t="s">
        <v>2540</v>
      </c>
      <c r="F2909" s="256" t="s">
        <v>2540</v>
      </c>
      <c r="G2909" s="256">
        <v>97889</v>
      </c>
      <c r="H2909" s="256" t="s">
        <v>4572</v>
      </c>
      <c r="I2909" s="256" t="s">
        <v>12</v>
      </c>
      <c r="J2909" s="256" t="s">
        <v>2541</v>
      </c>
      <c r="K2909" s="257" t="s">
        <v>15955</v>
      </c>
      <c r="L2909" s="256" t="s">
        <v>2542</v>
      </c>
    </row>
    <row r="2910" spans="1:12" x14ac:dyDescent="0.25">
      <c r="A2910" s="256" t="s">
        <v>2614</v>
      </c>
      <c r="B2910" s="256" t="s">
        <v>2615</v>
      </c>
      <c r="C2910" s="256" t="s">
        <v>2619</v>
      </c>
      <c r="D2910" s="256" t="s">
        <v>3234</v>
      </c>
      <c r="E2910" s="257" t="s">
        <v>2540</v>
      </c>
      <c r="F2910" s="256" t="s">
        <v>2540</v>
      </c>
      <c r="G2910" s="256">
        <v>97890</v>
      </c>
      <c r="H2910" s="256" t="s">
        <v>4573</v>
      </c>
      <c r="I2910" s="256" t="s">
        <v>12</v>
      </c>
      <c r="J2910" s="256" t="s">
        <v>2541</v>
      </c>
      <c r="K2910" s="257" t="s">
        <v>15956</v>
      </c>
      <c r="L2910" s="256" t="s">
        <v>2542</v>
      </c>
    </row>
    <row r="2911" spans="1:12" x14ac:dyDescent="0.25">
      <c r="A2911" s="256" t="s">
        <v>2614</v>
      </c>
      <c r="B2911" s="256" t="s">
        <v>2615</v>
      </c>
      <c r="C2911" s="256" t="s">
        <v>2619</v>
      </c>
      <c r="D2911" s="256" t="s">
        <v>3234</v>
      </c>
      <c r="E2911" s="257" t="s">
        <v>2540</v>
      </c>
      <c r="F2911" s="256" t="s">
        <v>2540</v>
      </c>
      <c r="G2911" s="256">
        <v>97891</v>
      </c>
      <c r="H2911" s="256" t="s">
        <v>4574</v>
      </c>
      <c r="I2911" s="256" t="s">
        <v>12</v>
      </c>
      <c r="J2911" s="256" t="s">
        <v>2541</v>
      </c>
      <c r="K2911" s="257" t="s">
        <v>15957</v>
      </c>
      <c r="L2911" s="256" t="s">
        <v>2542</v>
      </c>
    </row>
    <row r="2912" spans="1:12" x14ac:dyDescent="0.25">
      <c r="A2912" s="256" t="s">
        <v>2614</v>
      </c>
      <c r="B2912" s="256" t="s">
        <v>2615</v>
      </c>
      <c r="C2912" s="256" t="s">
        <v>2619</v>
      </c>
      <c r="D2912" s="256" t="s">
        <v>3234</v>
      </c>
      <c r="E2912" s="257" t="s">
        <v>2540</v>
      </c>
      <c r="F2912" s="256" t="s">
        <v>2540</v>
      </c>
      <c r="G2912" s="256">
        <v>97892</v>
      </c>
      <c r="H2912" s="256" t="s">
        <v>4575</v>
      </c>
      <c r="I2912" s="256" t="s">
        <v>12</v>
      </c>
      <c r="J2912" s="256" t="s">
        <v>2541</v>
      </c>
      <c r="K2912" s="257" t="s">
        <v>15958</v>
      </c>
      <c r="L2912" s="256" t="s">
        <v>2542</v>
      </c>
    </row>
    <row r="2913" spans="1:12" x14ac:dyDescent="0.25">
      <c r="A2913" s="256" t="s">
        <v>2614</v>
      </c>
      <c r="B2913" s="256" t="s">
        <v>2615</v>
      </c>
      <c r="C2913" s="256" t="s">
        <v>2619</v>
      </c>
      <c r="D2913" s="256" t="s">
        <v>3234</v>
      </c>
      <c r="E2913" s="257" t="s">
        <v>2540</v>
      </c>
      <c r="F2913" s="256" t="s">
        <v>2540</v>
      </c>
      <c r="G2913" s="256">
        <v>97893</v>
      </c>
      <c r="H2913" s="256" t="s">
        <v>4576</v>
      </c>
      <c r="I2913" s="256" t="s">
        <v>12</v>
      </c>
      <c r="J2913" s="256" t="s">
        <v>2541</v>
      </c>
      <c r="K2913" s="257" t="s">
        <v>15959</v>
      </c>
      <c r="L2913" s="256" t="s">
        <v>2542</v>
      </c>
    </row>
    <row r="2914" spans="1:12" x14ac:dyDescent="0.25">
      <c r="A2914" s="256" t="s">
        <v>2614</v>
      </c>
      <c r="B2914" s="256" t="s">
        <v>2615</v>
      </c>
      <c r="C2914" s="256" t="s">
        <v>2619</v>
      </c>
      <c r="D2914" s="256" t="s">
        <v>3234</v>
      </c>
      <c r="E2914" s="257" t="s">
        <v>2540</v>
      </c>
      <c r="F2914" s="256" t="s">
        <v>2540</v>
      </c>
      <c r="G2914" s="256">
        <v>97894</v>
      </c>
      <c r="H2914" s="256" t="s">
        <v>4577</v>
      </c>
      <c r="I2914" s="256" t="s">
        <v>12</v>
      </c>
      <c r="J2914" s="256" t="s">
        <v>2541</v>
      </c>
      <c r="K2914" s="257" t="s">
        <v>15960</v>
      </c>
      <c r="L2914" s="256" t="s">
        <v>2542</v>
      </c>
    </row>
    <row r="2915" spans="1:12" x14ac:dyDescent="0.25">
      <c r="A2915" s="256" t="s">
        <v>2614</v>
      </c>
      <c r="B2915" s="256" t="s">
        <v>2615</v>
      </c>
      <c r="C2915" s="256" t="s">
        <v>2619</v>
      </c>
      <c r="D2915" s="256" t="s">
        <v>3234</v>
      </c>
      <c r="E2915" s="257" t="s">
        <v>2540</v>
      </c>
      <c r="F2915" s="256" t="s">
        <v>2540</v>
      </c>
      <c r="G2915" s="256">
        <v>104396</v>
      </c>
      <c r="H2915" s="256" t="s">
        <v>6166</v>
      </c>
      <c r="I2915" s="256" t="s">
        <v>12</v>
      </c>
      <c r="J2915" s="256" t="s">
        <v>2545</v>
      </c>
      <c r="K2915" s="257" t="s">
        <v>13608</v>
      </c>
      <c r="L2915" s="256" t="s">
        <v>2542</v>
      </c>
    </row>
    <row r="2916" spans="1:12" x14ac:dyDescent="0.25">
      <c r="A2916" s="256" t="s">
        <v>2614</v>
      </c>
      <c r="B2916" s="256" t="s">
        <v>2615</v>
      </c>
      <c r="C2916" s="256" t="s">
        <v>2619</v>
      </c>
      <c r="D2916" s="256" t="s">
        <v>3234</v>
      </c>
      <c r="E2916" s="257" t="s">
        <v>2540</v>
      </c>
      <c r="F2916" s="256" t="s">
        <v>2540</v>
      </c>
      <c r="G2916" s="256">
        <v>104397</v>
      </c>
      <c r="H2916" s="256" t="s">
        <v>6167</v>
      </c>
      <c r="I2916" s="256" t="s">
        <v>12</v>
      </c>
      <c r="J2916" s="256" t="s">
        <v>2545</v>
      </c>
      <c r="K2916" s="257" t="s">
        <v>15961</v>
      </c>
      <c r="L2916" s="256" t="s">
        <v>2542</v>
      </c>
    </row>
    <row r="2917" spans="1:12" x14ac:dyDescent="0.25">
      <c r="A2917" s="256" t="s">
        <v>2614</v>
      </c>
      <c r="B2917" s="256" t="s">
        <v>2615</v>
      </c>
      <c r="C2917" s="256" t="s">
        <v>2619</v>
      </c>
      <c r="D2917" s="256" t="s">
        <v>3234</v>
      </c>
      <c r="E2917" s="257" t="s">
        <v>2540</v>
      </c>
      <c r="F2917" s="256" t="s">
        <v>2540</v>
      </c>
      <c r="G2917" s="256">
        <v>104398</v>
      </c>
      <c r="H2917" s="256" t="s">
        <v>6168</v>
      </c>
      <c r="I2917" s="256" t="s">
        <v>12</v>
      </c>
      <c r="J2917" s="256" t="s">
        <v>2545</v>
      </c>
      <c r="K2917" s="257" t="s">
        <v>13355</v>
      </c>
      <c r="L2917" s="256" t="s">
        <v>2542</v>
      </c>
    </row>
    <row r="2918" spans="1:12" x14ac:dyDescent="0.25">
      <c r="A2918" s="256" t="s">
        <v>2614</v>
      </c>
      <c r="B2918" s="256" t="s">
        <v>2615</v>
      </c>
      <c r="C2918" s="256" t="s">
        <v>2619</v>
      </c>
      <c r="D2918" s="256" t="s">
        <v>3234</v>
      </c>
      <c r="E2918" s="257" t="s">
        <v>2540</v>
      </c>
      <c r="F2918" s="256" t="s">
        <v>2540</v>
      </c>
      <c r="G2918" s="256">
        <v>104399</v>
      </c>
      <c r="H2918" s="256" t="s">
        <v>6169</v>
      </c>
      <c r="I2918" s="256" t="s">
        <v>12</v>
      </c>
      <c r="J2918" s="256" t="s">
        <v>2545</v>
      </c>
      <c r="K2918" s="257" t="s">
        <v>14813</v>
      </c>
      <c r="L2918" s="256" t="s">
        <v>2542</v>
      </c>
    </row>
    <row r="2919" spans="1:12" x14ac:dyDescent="0.25">
      <c r="A2919" s="256" t="s">
        <v>2614</v>
      </c>
      <c r="B2919" s="256" t="s">
        <v>2615</v>
      </c>
      <c r="C2919" s="256" t="s">
        <v>2619</v>
      </c>
      <c r="D2919" s="256" t="s">
        <v>3234</v>
      </c>
      <c r="E2919" s="257" t="s">
        <v>2540</v>
      </c>
      <c r="F2919" s="256" t="s">
        <v>2540</v>
      </c>
      <c r="G2919" s="256">
        <v>104400</v>
      </c>
      <c r="H2919" s="256" t="s">
        <v>6170</v>
      </c>
      <c r="I2919" s="256" t="s">
        <v>12</v>
      </c>
      <c r="J2919" s="256" t="s">
        <v>2545</v>
      </c>
      <c r="K2919" s="257" t="s">
        <v>13803</v>
      </c>
      <c r="L2919" s="256" t="s">
        <v>2542</v>
      </c>
    </row>
    <row r="2920" spans="1:12" x14ac:dyDescent="0.25">
      <c r="A2920" s="256" t="s">
        <v>2614</v>
      </c>
      <c r="B2920" s="256" t="s">
        <v>2615</v>
      </c>
      <c r="C2920" s="256" t="s">
        <v>2619</v>
      </c>
      <c r="D2920" s="256" t="s">
        <v>3234</v>
      </c>
      <c r="E2920" s="257" t="s">
        <v>2540</v>
      </c>
      <c r="F2920" s="256" t="s">
        <v>2540</v>
      </c>
      <c r="G2920" s="256">
        <v>104401</v>
      </c>
      <c r="H2920" s="256" t="s">
        <v>6171</v>
      </c>
      <c r="I2920" s="256" t="s">
        <v>12</v>
      </c>
      <c r="J2920" s="256" t="s">
        <v>2545</v>
      </c>
      <c r="K2920" s="257" t="s">
        <v>15962</v>
      </c>
      <c r="L2920" s="256" t="s">
        <v>2542</v>
      </c>
    </row>
    <row r="2921" spans="1:12" x14ac:dyDescent="0.25">
      <c r="A2921" s="256" t="s">
        <v>2614</v>
      </c>
      <c r="B2921" s="256" t="s">
        <v>2615</v>
      </c>
      <c r="C2921" s="256" t="s">
        <v>2619</v>
      </c>
      <c r="D2921" s="256" t="s">
        <v>3234</v>
      </c>
      <c r="E2921" s="257" t="s">
        <v>2540</v>
      </c>
      <c r="F2921" s="256" t="s">
        <v>2540</v>
      </c>
      <c r="G2921" s="256">
        <v>104402</v>
      </c>
      <c r="H2921" s="256" t="s">
        <v>6172</v>
      </c>
      <c r="I2921" s="256" t="s">
        <v>12</v>
      </c>
      <c r="J2921" s="256" t="s">
        <v>2545</v>
      </c>
      <c r="K2921" s="257" t="s">
        <v>6840</v>
      </c>
      <c r="L2921" s="256" t="s">
        <v>2542</v>
      </c>
    </row>
    <row r="2922" spans="1:12" x14ac:dyDescent="0.25">
      <c r="A2922" s="256" t="s">
        <v>2614</v>
      </c>
      <c r="B2922" s="256" t="s">
        <v>2615</v>
      </c>
      <c r="C2922" s="256" t="s">
        <v>2619</v>
      </c>
      <c r="D2922" s="256" t="s">
        <v>3234</v>
      </c>
      <c r="E2922" s="257" t="s">
        <v>2540</v>
      </c>
      <c r="F2922" s="256" t="s">
        <v>2540</v>
      </c>
      <c r="G2922" s="256">
        <v>104403</v>
      </c>
      <c r="H2922" s="256" t="s">
        <v>6173</v>
      </c>
      <c r="I2922" s="256" t="s">
        <v>12</v>
      </c>
      <c r="J2922" s="256" t="s">
        <v>2545</v>
      </c>
      <c r="K2922" s="257" t="s">
        <v>15963</v>
      </c>
      <c r="L2922" s="256" t="s">
        <v>2542</v>
      </c>
    </row>
    <row r="2923" spans="1:12" x14ac:dyDescent="0.25">
      <c r="A2923" s="256" t="s">
        <v>2614</v>
      </c>
      <c r="B2923" s="256" t="s">
        <v>2615</v>
      </c>
      <c r="C2923" s="256" t="s">
        <v>2619</v>
      </c>
      <c r="D2923" s="256" t="s">
        <v>3234</v>
      </c>
      <c r="E2923" s="257" t="s">
        <v>2540</v>
      </c>
      <c r="F2923" s="256" t="s">
        <v>2540</v>
      </c>
      <c r="G2923" s="256">
        <v>104404</v>
      </c>
      <c r="H2923" s="256" t="s">
        <v>6174</v>
      </c>
      <c r="I2923" s="256" t="s">
        <v>12</v>
      </c>
      <c r="J2923" s="256" t="s">
        <v>2545</v>
      </c>
      <c r="K2923" s="257" t="s">
        <v>15964</v>
      </c>
      <c r="L2923" s="256" t="s">
        <v>2542</v>
      </c>
    </row>
    <row r="2924" spans="1:12" x14ac:dyDescent="0.25">
      <c r="A2924" s="256" t="s">
        <v>2614</v>
      </c>
      <c r="B2924" s="256" t="s">
        <v>2615</v>
      </c>
      <c r="C2924" s="256" t="s">
        <v>2619</v>
      </c>
      <c r="D2924" s="256" t="s">
        <v>3234</v>
      </c>
      <c r="E2924" s="257" t="s">
        <v>2540</v>
      </c>
      <c r="F2924" s="256" t="s">
        <v>2540</v>
      </c>
      <c r="G2924" s="256">
        <v>104405</v>
      </c>
      <c r="H2924" s="256" t="s">
        <v>6175</v>
      </c>
      <c r="I2924" s="256" t="s">
        <v>12</v>
      </c>
      <c r="J2924" s="256" t="s">
        <v>2545</v>
      </c>
      <c r="K2924" s="257" t="s">
        <v>5183</v>
      </c>
      <c r="L2924" s="256" t="s">
        <v>2542</v>
      </c>
    </row>
    <row r="2925" spans="1:12" x14ac:dyDescent="0.25">
      <c r="A2925" s="256" t="s">
        <v>2614</v>
      </c>
      <c r="B2925" s="256" t="s">
        <v>2615</v>
      </c>
      <c r="C2925" s="256" t="s">
        <v>2620</v>
      </c>
      <c r="D2925" s="256" t="s">
        <v>3235</v>
      </c>
      <c r="E2925" s="257" t="s">
        <v>2540</v>
      </c>
      <c r="F2925" s="256" t="s">
        <v>2540</v>
      </c>
      <c r="G2925" s="256">
        <v>93653</v>
      </c>
      <c r="H2925" s="256" t="s">
        <v>4099</v>
      </c>
      <c r="I2925" s="256" t="s">
        <v>12</v>
      </c>
      <c r="J2925" s="256" t="s">
        <v>2545</v>
      </c>
      <c r="K2925" s="257" t="s">
        <v>7523</v>
      </c>
      <c r="L2925" s="256" t="s">
        <v>2542</v>
      </c>
    </row>
    <row r="2926" spans="1:12" x14ac:dyDescent="0.25">
      <c r="A2926" s="256" t="s">
        <v>2614</v>
      </c>
      <c r="B2926" s="256" t="s">
        <v>2615</v>
      </c>
      <c r="C2926" s="256" t="s">
        <v>2620</v>
      </c>
      <c r="D2926" s="256" t="s">
        <v>3235</v>
      </c>
      <c r="E2926" s="257" t="s">
        <v>2540</v>
      </c>
      <c r="F2926" s="256" t="s">
        <v>2540</v>
      </c>
      <c r="G2926" s="256">
        <v>93654</v>
      </c>
      <c r="H2926" s="256" t="s">
        <v>4100</v>
      </c>
      <c r="I2926" s="256" t="s">
        <v>12</v>
      </c>
      <c r="J2926" s="256" t="s">
        <v>2545</v>
      </c>
      <c r="K2926" s="257" t="s">
        <v>13913</v>
      </c>
      <c r="L2926" s="256" t="s">
        <v>2542</v>
      </c>
    </row>
    <row r="2927" spans="1:12" x14ac:dyDescent="0.25">
      <c r="A2927" s="256" t="s">
        <v>2614</v>
      </c>
      <c r="B2927" s="256" t="s">
        <v>2615</v>
      </c>
      <c r="C2927" s="256" t="s">
        <v>2620</v>
      </c>
      <c r="D2927" s="256" t="s">
        <v>3235</v>
      </c>
      <c r="E2927" s="257" t="s">
        <v>2540</v>
      </c>
      <c r="F2927" s="256" t="s">
        <v>2540</v>
      </c>
      <c r="G2927" s="256">
        <v>93655</v>
      </c>
      <c r="H2927" s="256" t="s">
        <v>4101</v>
      </c>
      <c r="I2927" s="256" t="s">
        <v>12</v>
      </c>
      <c r="J2927" s="256" t="s">
        <v>2545</v>
      </c>
      <c r="K2927" s="257" t="s">
        <v>6729</v>
      </c>
      <c r="L2927" s="256" t="s">
        <v>2542</v>
      </c>
    </row>
    <row r="2928" spans="1:12" x14ac:dyDescent="0.25">
      <c r="A2928" s="256" t="s">
        <v>2614</v>
      </c>
      <c r="B2928" s="256" t="s">
        <v>2615</v>
      </c>
      <c r="C2928" s="256" t="s">
        <v>2620</v>
      </c>
      <c r="D2928" s="256" t="s">
        <v>3235</v>
      </c>
      <c r="E2928" s="257" t="s">
        <v>2540</v>
      </c>
      <c r="F2928" s="256" t="s">
        <v>2540</v>
      </c>
      <c r="G2928" s="256">
        <v>93656</v>
      </c>
      <c r="H2928" s="256" t="s">
        <v>4102</v>
      </c>
      <c r="I2928" s="256" t="s">
        <v>12</v>
      </c>
      <c r="J2928" s="256" t="s">
        <v>2545</v>
      </c>
      <c r="K2928" s="257" t="s">
        <v>6729</v>
      </c>
      <c r="L2928" s="256" t="s">
        <v>2542</v>
      </c>
    </row>
    <row r="2929" spans="1:12" x14ac:dyDescent="0.25">
      <c r="A2929" s="256" t="s">
        <v>2614</v>
      </c>
      <c r="B2929" s="256" t="s">
        <v>2615</v>
      </c>
      <c r="C2929" s="256" t="s">
        <v>2620</v>
      </c>
      <c r="D2929" s="256" t="s">
        <v>3235</v>
      </c>
      <c r="E2929" s="257" t="s">
        <v>2540</v>
      </c>
      <c r="F2929" s="256" t="s">
        <v>2540</v>
      </c>
      <c r="G2929" s="256">
        <v>93657</v>
      </c>
      <c r="H2929" s="256" t="s">
        <v>4103</v>
      </c>
      <c r="I2929" s="256" t="s">
        <v>12</v>
      </c>
      <c r="J2929" s="256" t="s">
        <v>2545</v>
      </c>
      <c r="K2929" s="257" t="s">
        <v>6524</v>
      </c>
      <c r="L2929" s="256" t="s">
        <v>2542</v>
      </c>
    </row>
    <row r="2930" spans="1:12" x14ac:dyDescent="0.25">
      <c r="A2930" s="256" t="s">
        <v>2614</v>
      </c>
      <c r="B2930" s="256" t="s">
        <v>2615</v>
      </c>
      <c r="C2930" s="256" t="s">
        <v>2620</v>
      </c>
      <c r="D2930" s="256" t="s">
        <v>3235</v>
      </c>
      <c r="E2930" s="257" t="s">
        <v>2540</v>
      </c>
      <c r="F2930" s="256" t="s">
        <v>2540</v>
      </c>
      <c r="G2930" s="256">
        <v>93658</v>
      </c>
      <c r="H2930" s="256" t="s">
        <v>4104</v>
      </c>
      <c r="I2930" s="256" t="s">
        <v>12</v>
      </c>
      <c r="J2930" s="256" t="s">
        <v>2545</v>
      </c>
      <c r="K2930" s="257" t="s">
        <v>15965</v>
      </c>
      <c r="L2930" s="256" t="s">
        <v>2542</v>
      </c>
    </row>
    <row r="2931" spans="1:12" x14ac:dyDescent="0.25">
      <c r="A2931" s="256" t="s">
        <v>2614</v>
      </c>
      <c r="B2931" s="256" t="s">
        <v>2615</v>
      </c>
      <c r="C2931" s="256" t="s">
        <v>2620</v>
      </c>
      <c r="D2931" s="256" t="s">
        <v>3235</v>
      </c>
      <c r="E2931" s="257" t="s">
        <v>2540</v>
      </c>
      <c r="F2931" s="256" t="s">
        <v>2540</v>
      </c>
      <c r="G2931" s="256">
        <v>93659</v>
      </c>
      <c r="H2931" s="256" t="s">
        <v>4105</v>
      </c>
      <c r="I2931" s="256" t="s">
        <v>12</v>
      </c>
      <c r="J2931" s="256" t="s">
        <v>2545</v>
      </c>
      <c r="K2931" s="257" t="s">
        <v>13748</v>
      </c>
      <c r="L2931" s="256" t="s">
        <v>2542</v>
      </c>
    </row>
    <row r="2932" spans="1:12" x14ac:dyDescent="0.25">
      <c r="A2932" s="256" t="s">
        <v>2614</v>
      </c>
      <c r="B2932" s="256" t="s">
        <v>2615</v>
      </c>
      <c r="C2932" s="256" t="s">
        <v>2620</v>
      </c>
      <c r="D2932" s="256" t="s">
        <v>3235</v>
      </c>
      <c r="E2932" s="257" t="s">
        <v>2540</v>
      </c>
      <c r="F2932" s="256" t="s">
        <v>2540</v>
      </c>
      <c r="G2932" s="256">
        <v>93660</v>
      </c>
      <c r="H2932" s="256" t="s">
        <v>4106</v>
      </c>
      <c r="I2932" s="256" t="s">
        <v>12</v>
      </c>
      <c r="J2932" s="256" t="s">
        <v>2545</v>
      </c>
      <c r="K2932" s="257" t="s">
        <v>15966</v>
      </c>
      <c r="L2932" s="256" t="s">
        <v>2542</v>
      </c>
    </row>
    <row r="2933" spans="1:12" x14ac:dyDescent="0.25">
      <c r="A2933" s="256" t="s">
        <v>2614</v>
      </c>
      <c r="B2933" s="256" t="s">
        <v>2615</v>
      </c>
      <c r="C2933" s="256" t="s">
        <v>2620</v>
      </c>
      <c r="D2933" s="256" t="s">
        <v>3235</v>
      </c>
      <c r="E2933" s="257" t="s">
        <v>2540</v>
      </c>
      <c r="F2933" s="256" t="s">
        <v>2540</v>
      </c>
      <c r="G2933" s="256">
        <v>93661</v>
      </c>
      <c r="H2933" s="256" t="s">
        <v>4107</v>
      </c>
      <c r="I2933" s="256" t="s">
        <v>12</v>
      </c>
      <c r="J2933" s="256" t="s">
        <v>2545</v>
      </c>
      <c r="K2933" s="257" t="s">
        <v>13492</v>
      </c>
      <c r="L2933" s="256" t="s">
        <v>2542</v>
      </c>
    </row>
    <row r="2934" spans="1:12" x14ac:dyDescent="0.25">
      <c r="A2934" s="256" t="s">
        <v>2614</v>
      </c>
      <c r="B2934" s="256" t="s">
        <v>2615</v>
      </c>
      <c r="C2934" s="256" t="s">
        <v>2620</v>
      </c>
      <c r="D2934" s="256" t="s">
        <v>3235</v>
      </c>
      <c r="E2934" s="257" t="s">
        <v>2540</v>
      </c>
      <c r="F2934" s="256" t="s">
        <v>2540</v>
      </c>
      <c r="G2934" s="256">
        <v>93662</v>
      </c>
      <c r="H2934" s="256" t="s">
        <v>4108</v>
      </c>
      <c r="I2934" s="256" t="s">
        <v>12</v>
      </c>
      <c r="J2934" s="256" t="s">
        <v>2545</v>
      </c>
      <c r="K2934" s="257" t="s">
        <v>13716</v>
      </c>
      <c r="L2934" s="256" t="s">
        <v>2542</v>
      </c>
    </row>
    <row r="2935" spans="1:12" x14ac:dyDescent="0.25">
      <c r="A2935" s="256" t="s">
        <v>2614</v>
      </c>
      <c r="B2935" s="256" t="s">
        <v>2615</v>
      </c>
      <c r="C2935" s="256" t="s">
        <v>2620</v>
      </c>
      <c r="D2935" s="256" t="s">
        <v>3235</v>
      </c>
      <c r="E2935" s="257" t="s">
        <v>2540</v>
      </c>
      <c r="F2935" s="256" t="s">
        <v>2540</v>
      </c>
      <c r="G2935" s="256">
        <v>93663</v>
      </c>
      <c r="H2935" s="256" t="s">
        <v>4109</v>
      </c>
      <c r="I2935" s="256" t="s">
        <v>12</v>
      </c>
      <c r="J2935" s="256" t="s">
        <v>2545</v>
      </c>
      <c r="K2935" s="257" t="s">
        <v>13716</v>
      </c>
      <c r="L2935" s="256" t="s">
        <v>2542</v>
      </c>
    </row>
    <row r="2936" spans="1:12" x14ac:dyDescent="0.25">
      <c r="A2936" s="256" t="s">
        <v>2614</v>
      </c>
      <c r="B2936" s="256" t="s">
        <v>2615</v>
      </c>
      <c r="C2936" s="256" t="s">
        <v>2620</v>
      </c>
      <c r="D2936" s="256" t="s">
        <v>3235</v>
      </c>
      <c r="E2936" s="257" t="s">
        <v>2540</v>
      </c>
      <c r="F2936" s="256" t="s">
        <v>2540</v>
      </c>
      <c r="G2936" s="256">
        <v>93664</v>
      </c>
      <c r="H2936" s="256" t="s">
        <v>4110</v>
      </c>
      <c r="I2936" s="256" t="s">
        <v>12</v>
      </c>
      <c r="J2936" s="256" t="s">
        <v>2545</v>
      </c>
      <c r="K2936" s="257" t="s">
        <v>13706</v>
      </c>
      <c r="L2936" s="256" t="s">
        <v>2542</v>
      </c>
    </row>
    <row r="2937" spans="1:12" x14ac:dyDescent="0.25">
      <c r="A2937" s="256" t="s">
        <v>2614</v>
      </c>
      <c r="B2937" s="256" t="s">
        <v>2615</v>
      </c>
      <c r="C2937" s="256" t="s">
        <v>2620</v>
      </c>
      <c r="D2937" s="256" t="s">
        <v>3235</v>
      </c>
      <c r="E2937" s="257" t="s">
        <v>2540</v>
      </c>
      <c r="F2937" s="256" t="s">
        <v>2540</v>
      </c>
      <c r="G2937" s="256">
        <v>93665</v>
      </c>
      <c r="H2937" s="256" t="s">
        <v>4111</v>
      </c>
      <c r="I2937" s="256" t="s">
        <v>12</v>
      </c>
      <c r="J2937" s="256" t="s">
        <v>2545</v>
      </c>
      <c r="K2937" s="257" t="s">
        <v>15967</v>
      </c>
      <c r="L2937" s="256" t="s">
        <v>2542</v>
      </c>
    </row>
    <row r="2938" spans="1:12" x14ac:dyDescent="0.25">
      <c r="A2938" s="256" t="s">
        <v>2614</v>
      </c>
      <c r="B2938" s="256" t="s">
        <v>2615</v>
      </c>
      <c r="C2938" s="256" t="s">
        <v>2620</v>
      </c>
      <c r="D2938" s="256" t="s">
        <v>3235</v>
      </c>
      <c r="E2938" s="257" t="s">
        <v>2540</v>
      </c>
      <c r="F2938" s="256" t="s">
        <v>2540</v>
      </c>
      <c r="G2938" s="256">
        <v>93666</v>
      </c>
      <c r="H2938" s="256" t="s">
        <v>4112</v>
      </c>
      <c r="I2938" s="256" t="s">
        <v>12</v>
      </c>
      <c r="J2938" s="256" t="s">
        <v>2545</v>
      </c>
      <c r="K2938" s="257" t="s">
        <v>13783</v>
      </c>
      <c r="L2938" s="256" t="s">
        <v>2542</v>
      </c>
    </row>
    <row r="2939" spans="1:12" x14ac:dyDescent="0.25">
      <c r="A2939" s="256" t="s">
        <v>2614</v>
      </c>
      <c r="B2939" s="256" t="s">
        <v>2615</v>
      </c>
      <c r="C2939" s="256" t="s">
        <v>2620</v>
      </c>
      <c r="D2939" s="256" t="s">
        <v>3235</v>
      </c>
      <c r="E2939" s="257" t="s">
        <v>2540</v>
      </c>
      <c r="F2939" s="256" t="s">
        <v>2540</v>
      </c>
      <c r="G2939" s="256">
        <v>93667</v>
      </c>
      <c r="H2939" s="256" t="s">
        <v>4113</v>
      </c>
      <c r="I2939" s="256" t="s">
        <v>12</v>
      </c>
      <c r="J2939" s="256" t="s">
        <v>2545</v>
      </c>
      <c r="K2939" s="257" t="s">
        <v>15968</v>
      </c>
      <c r="L2939" s="256" t="s">
        <v>2542</v>
      </c>
    </row>
    <row r="2940" spans="1:12" x14ac:dyDescent="0.25">
      <c r="A2940" s="256" t="s">
        <v>2614</v>
      </c>
      <c r="B2940" s="256" t="s">
        <v>2615</v>
      </c>
      <c r="C2940" s="256" t="s">
        <v>2620</v>
      </c>
      <c r="D2940" s="256" t="s">
        <v>3235</v>
      </c>
      <c r="E2940" s="257" t="s">
        <v>2540</v>
      </c>
      <c r="F2940" s="256" t="s">
        <v>2540</v>
      </c>
      <c r="G2940" s="256">
        <v>93668</v>
      </c>
      <c r="H2940" s="256" t="s">
        <v>4114</v>
      </c>
      <c r="I2940" s="256" t="s">
        <v>12</v>
      </c>
      <c r="J2940" s="256" t="s">
        <v>2545</v>
      </c>
      <c r="K2940" s="257" t="s">
        <v>13406</v>
      </c>
      <c r="L2940" s="256" t="s">
        <v>2542</v>
      </c>
    </row>
    <row r="2941" spans="1:12" x14ac:dyDescent="0.25">
      <c r="A2941" s="256" t="s">
        <v>2614</v>
      </c>
      <c r="B2941" s="256" t="s">
        <v>2615</v>
      </c>
      <c r="C2941" s="256" t="s">
        <v>2620</v>
      </c>
      <c r="D2941" s="256" t="s">
        <v>3235</v>
      </c>
      <c r="E2941" s="257" t="s">
        <v>2540</v>
      </c>
      <c r="F2941" s="256" t="s">
        <v>2540</v>
      </c>
      <c r="G2941" s="256">
        <v>93669</v>
      </c>
      <c r="H2941" s="256" t="s">
        <v>4115</v>
      </c>
      <c r="I2941" s="256" t="s">
        <v>12</v>
      </c>
      <c r="J2941" s="256" t="s">
        <v>2545</v>
      </c>
      <c r="K2941" s="257" t="s">
        <v>15969</v>
      </c>
      <c r="L2941" s="256" t="s">
        <v>2542</v>
      </c>
    </row>
    <row r="2942" spans="1:12" x14ac:dyDescent="0.25">
      <c r="A2942" s="256" t="s">
        <v>2614</v>
      </c>
      <c r="B2942" s="256" t="s">
        <v>2615</v>
      </c>
      <c r="C2942" s="256" t="s">
        <v>2620</v>
      </c>
      <c r="D2942" s="256" t="s">
        <v>3235</v>
      </c>
      <c r="E2942" s="257" t="s">
        <v>2540</v>
      </c>
      <c r="F2942" s="256" t="s">
        <v>2540</v>
      </c>
      <c r="G2942" s="256">
        <v>93670</v>
      </c>
      <c r="H2942" s="256" t="s">
        <v>4116</v>
      </c>
      <c r="I2942" s="256" t="s">
        <v>12</v>
      </c>
      <c r="J2942" s="256" t="s">
        <v>2545</v>
      </c>
      <c r="K2942" s="257" t="s">
        <v>15969</v>
      </c>
      <c r="L2942" s="256" t="s">
        <v>2542</v>
      </c>
    </row>
    <row r="2943" spans="1:12" x14ac:dyDescent="0.25">
      <c r="A2943" s="256" t="s">
        <v>2614</v>
      </c>
      <c r="B2943" s="256" t="s">
        <v>2615</v>
      </c>
      <c r="C2943" s="256" t="s">
        <v>2620</v>
      </c>
      <c r="D2943" s="256" t="s">
        <v>3235</v>
      </c>
      <c r="E2943" s="257" t="s">
        <v>2540</v>
      </c>
      <c r="F2943" s="256" t="s">
        <v>2540</v>
      </c>
      <c r="G2943" s="256">
        <v>93671</v>
      </c>
      <c r="H2943" s="256" t="s">
        <v>4117</v>
      </c>
      <c r="I2943" s="256" t="s">
        <v>12</v>
      </c>
      <c r="J2943" s="256" t="s">
        <v>2545</v>
      </c>
      <c r="K2943" s="257" t="s">
        <v>15970</v>
      </c>
      <c r="L2943" s="256" t="s">
        <v>2542</v>
      </c>
    </row>
    <row r="2944" spans="1:12" x14ac:dyDescent="0.25">
      <c r="A2944" s="256" t="s">
        <v>2614</v>
      </c>
      <c r="B2944" s="256" t="s">
        <v>2615</v>
      </c>
      <c r="C2944" s="256" t="s">
        <v>2620</v>
      </c>
      <c r="D2944" s="256" t="s">
        <v>3235</v>
      </c>
      <c r="E2944" s="257" t="s">
        <v>2540</v>
      </c>
      <c r="F2944" s="256" t="s">
        <v>2540</v>
      </c>
      <c r="G2944" s="256">
        <v>93672</v>
      </c>
      <c r="H2944" s="256" t="s">
        <v>4118</v>
      </c>
      <c r="I2944" s="256" t="s">
        <v>12</v>
      </c>
      <c r="J2944" s="256" t="s">
        <v>2545</v>
      </c>
      <c r="K2944" s="257" t="s">
        <v>15971</v>
      </c>
      <c r="L2944" s="256" t="s">
        <v>2542</v>
      </c>
    </row>
    <row r="2945" spans="1:12" x14ac:dyDescent="0.25">
      <c r="A2945" s="256" t="s">
        <v>2614</v>
      </c>
      <c r="B2945" s="256" t="s">
        <v>2615</v>
      </c>
      <c r="C2945" s="256" t="s">
        <v>2620</v>
      </c>
      <c r="D2945" s="256" t="s">
        <v>3235</v>
      </c>
      <c r="E2945" s="257" t="s">
        <v>2540</v>
      </c>
      <c r="F2945" s="256" t="s">
        <v>2540</v>
      </c>
      <c r="G2945" s="256">
        <v>93673</v>
      </c>
      <c r="H2945" s="256" t="s">
        <v>4119</v>
      </c>
      <c r="I2945" s="256" t="s">
        <v>12</v>
      </c>
      <c r="J2945" s="256" t="s">
        <v>2545</v>
      </c>
      <c r="K2945" s="257" t="s">
        <v>15972</v>
      </c>
      <c r="L2945" s="256" t="s">
        <v>2542</v>
      </c>
    </row>
    <row r="2946" spans="1:12" x14ac:dyDescent="0.25">
      <c r="A2946" s="256" t="s">
        <v>2614</v>
      </c>
      <c r="B2946" s="256" t="s">
        <v>2615</v>
      </c>
      <c r="C2946" s="256" t="s">
        <v>2620</v>
      </c>
      <c r="D2946" s="256" t="s">
        <v>3235</v>
      </c>
      <c r="E2946" s="257" t="s">
        <v>2540</v>
      </c>
      <c r="F2946" s="256" t="s">
        <v>2540</v>
      </c>
      <c r="G2946" s="256">
        <v>97359</v>
      </c>
      <c r="H2946" s="256" t="s">
        <v>4120</v>
      </c>
      <c r="I2946" s="256" t="s">
        <v>12</v>
      </c>
      <c r="J2946" s="256" t="s">
        <v>2545</v>
      </c>
      <c r="K2946" s="257" t="s">
        <v>15973</v>
      </c>
      <c r="L2946" s="256" t="s">
        <v>2542</v>
      </c>
    </row>
    <row r="2947" spans="1:12" x14ac:dyDescent="0.25">
      <c r="A2947" s="256" t="s">
        <v>2614</v>
      </c>
      <c r="B2947" s="256" t="s">
        <v>2615</v>
      </c>
      <c r="C2947" s="256" t="s">
        <v>2620</v>
      </c>
      <c r="D2947" s="256" t="s">
        <v>3235</v>
      </c>
      <c r="E2947" s="257" t="s">
        <v>2540</v>
      </c>
      <c r="F2947" s="256" t="s">
        <v>2540</v>
      </c>
      <c r="G2947" s="256">
        <v>97360</v>
      </c>
      <c r="H2947" s="256" t="s">
        <v>4121</v>
      </c>
      <c r="I2947" s="256" t="s">
        <v>12</v>
      </c>
      <c r="J2947" s="256" t="s">
        <v>2545</v>
      </c>
      <c r="K2947" s="257" t="s">
        <v>15974</v>
      </c>
      <c r="L2947" s="256" t="s">
        <v>2542</v>
      </c>
    </row>
    <row r="2948" spans="1:12" x14ac:dyDescent="0.25">
      <c r="A2948" s="256" t="s">
        <v>2614</v>
      </c>
      <c r="B2948" s="256" t="s">
        <v>2615</v>
      </c>
      <c r="C2948" s="256" t="s">
        <v>2620</v>
      </c>
      <c r="D2948" s="256" t="s">
        <v>3235</v>
      </c>
      <c r="E2948" s="257" t="s">
        <v>2540</v>
      </c>
      <c r="F2948" s="256" t="s">
        <v>2540</v>
      </c>
      <c r="G2948" s="256">
        <v>97361</v>
      </c>
      <c r="H2948" s="256" t="s">
        <v>4122</v>
      </c>
      <c r="I2948" s="256" t="s">
        <v>12</v>
      </c>
      <c r="J2948" s="256" t="s">
        <v>2545</v>
      </c>
      <c r="K2948" s="257" t="s">
        <v>15975</v>
      </c>
      <c r="L2948" s="256" t="s">
        <v>2542</v>
      </c>
    </row>
    <row r="2949" spans="1:12" x14ac:dyDescent="0.25">
      <c r="A2949" s="256" t="s">
        <v>2614</v>
      </c>
      <c r="B2949" s="256" t="s">
        <v>2615</v>
      </c>
      <c r="C2949" s="256" t="s">
        <v>2620</v>
      </c>
      <c r="D2949" s="256" t="s">
        <v>3235</v>
      </c>
      <c r="E2949" s="257" t="s">
        <v>2540</v>
      </c>
      <c r="F2949" s="256" t="s">
        <v>2540</v>
      </c>
      <c r="G2949" s="256">
        <v>97362</v>
      </c>
      <c r="H2949" s="256" t="s">
        <v>4123</v>
      </c>
      <c r="I2949" s="256" t="s">
        <v>12</v>
      </c>
      <c r="J2949" s="256" t="s">
        <v>2545</v>
      </c>
      <c r="K2949" s="257" t="s">
        <v>15976</v>
      </c>
      <c r="L2949" s="256" t="s">
        <v>2542</v>
      </c>
    </row>
    <row r="2950" spans="1:12" x14ac:dyDescent="0.25">
      <c r="A2950" s="256" t="s">
        <v>2614</v>
      </c>
      <c r="B2950" s="256" t="s">
        <v>2615</v>
      </c>
      <c r="C2950" s="256" t="s">
        <v>2620</v>
      </c>
      <c r="D2950" s="256" t="s">
        <v>3235</v>
      </c>
      <c r="E2950" s="257" t="s">
        <v>2540</v>
      </c>
      <c r="F2950" s="256" t="s">
        <v>2540</v>
      </c>
      <c r="G2950" s="256">
        <v>101875</v>
      </c>
      <c r="H2950" s="256" t="s">
        <v>4124</v>
      </c>
      <c r="I2950" s="256" t="s">
        <v>12</v>
      </c>
      <c r="J2950" s="256" t="s">
        <v>2545</v>
      </c>
      <c r="K2950" s="257" t="s">
        <v>15977</v>
      </c>
      <c r="L2950" s="256" t="s">
        <v>2542</v>
      </c>
    </row>
    <row r="2951" spans="1:12" x14ac:dyDescent="0.25">
      <c r="A2951" s="256" t="s">
        <v>2614</v>
      </c>
      <c r="B2951" s="256" t="s">
        <v>2615</v>
      </c>
      <c r="C2951" s="256" t="s">
        <v>2620</v>
      </c>
      <c r="D2951" s="256" t="s">
        <v>3235</v>
      </c>
      <c r="E2951" s="257" t="s">
        <v>2540</v>
      </c>
      <c r="F2951" s="256" t="s">
        <v>2540</v>
      </c>
      <c r="G2951" s="256">
        <v>101876</v>
      </c>
      <c r="H2951" s="256" t="s">
        <v>4125</v>
      </c>
      <c r="I2951" s="256" t="s">
        <v>12</v>
      </c>
      <c r="J2951" s="256" t="s">
        <v>2545</v>
      </c>
      <c r="K2951" s="257" t="s">
        <v>15978</v>
      </c>
      <c r="L2951" s="256" t="s">
        <v>2542</v>
      </c>
    </row>
    <row r="2952" spans="1:12" x14ac:dyDescent="0.25">
      <c r="A2952" s="256" t="s">
        <v>2614</v>
      </c>
      <c r="B2952" s="256" t="s">
        <v>2615</v>
      </c>
      <c r="C2952" s="256" t="s">
        <v>2620</v>
      </c>
      <c r="D2952" s="256" t="s">
        <v>3235</v>
      </c>
      <c r="E2952" s="257" t="s">
        <v>2540</v>
      </c>
      <c r="F2952" s="256" t="s">
        <v>2540</v>
      </c>
      <c r="G2952" s="256">
        <v>101877</v>
      </c>
      <c r="H2952" s="256" t="s">
        <v>4126</v>
      </c>
      <c r="I2952" s="256" t="s">
        <v>12</v>
      </c>
      <c r="J2952" s="256" t="s">
        <v>2545</v>
      </c>
      <c r="K2952" s="257" t="s">
        <v>13649</v>
      </c>
      <c r="L2952" s="256" t="s">
        <v>2542</v>
      </c>
    </row>
    <row r="2953" spans="1:12" x14ac:dyDescent="0.25">
      <c r="A2953" s="256" t="s">
        <v>2614</v>
      </c>
      <c r="B2953" s="256" t="s">
        <v>2615</v>
      </c>
      <c r="C2953" s="256" t="s">
        <v>2620</v>
      </c>
      <c r="D2953" s="256" t="s">
        <v>3235</v>
      </c>
      <c r="E2953" s="257" t="s">
        <v>2540</v>
      </c>
      <c r="F2953" s="256" t="s">
        <v>2540</v>
      </c>
      <c r="G2953" s="256">
        <v>101878</v>
      </c>
      <c r="H2953" s="256" t="s">
        <v>4127</v>
      </c>
      <c r="I2953" s="256" t="s">
        <v>12</v>
      </c>
      <c r="J2953" s="256" t="s">
        <v>2545</v>
      </c>
      <c r="K2953" s="257" t="s">
        <v>15979</v>
      </c>
      <c r="L2953" s="256" t="s">
        <v>2542</v>
      </c>
    </row>
    <row r="2954" spans="1:12" x14ac:dyDescent="0.25">
      <c r="A2954" s="256" t="s">
        <v>2614</v>
      </c>
      <c r="B2954" s="256" t="s">
        <v>2615</v>
      </c>
      <c r="C2954" s="256" t="s">
        <v>2620</v>
      </c>
      <c r="D2954" s="256" t="s">
        <v>3235</v>
      </c>
      <c r="E2954" s="257" t="s">
        <v>2540</v>
      </c>
      <c r="F2954" s="256" t="s">
        <v>2540</v>
      </c>
      <c r="G2954" s="256">
        <v>101879</v>
      </c>
      <c r="H2954" s="256" t="s">
        <v>4128</v>
      </c>
      <c r="I2954" s="256" t="s">
        <v>12</v>
      </c>
      <c r="J2954" s="256" t="s">
        <v>2545</v>
      </c>
      <c r="K2954" s="257" t="s">
        <v>15980</v>
      </c>
      <c r="L2954" s="256" t="s">
        <v>2542</v>
      </c>
    </row>
    <row r="2955" spans="1:12" x14ac:dyDescent="0.25">
      <c r="A2955" s="256" t="s">
        <v>2614</v>
      </c>
      <c r="B2955" s="256" t="s">
        <v>2615</v>
      </c>
      <c r="C2955" s="256" t="s">
        <v>2620</v>
      </c>
      <c r="D2955" s="256" t="s">
        <v>3235</v>
      </c>
      <c r="E2955" s="257" t="s">
        <v>2540</v>
      </c>
      <c r="F2955" s="256" t="s">
        <v>2540</v>
      </c>
      <c r="G2955" s="256">
        <v>101880</v>
      </c>
      <c r="H2955" s="256" t="s">
        <v>4129</v>
      </c>
      <c r="I2955" s="256" t="s">
        <v>12</v>
      </c>
      <c r="J2955" s="256" t="s">
        <v>2545</v>
      </c>
      <c r="K2955" s="257" t="s">
        <v>15981</v>
      </c>
      <c r="L2955" s="256" t="s">
        <v>2542</v>
      </c>
    </row>
    <row r="2956" spans="1:12" x14ac:dyDescent="0.25">
      <c r="A2956" s="256" t="s">
        <v>2614</v>
      </c>
      <c r="B2956" s="256" t="s">
        <v>2615</v>
      </c>
      <c r="C2956" s="256" t="s">
        <v>2620</v>
      </c>
      <c r="D2956" s="256" t="s">
        <v>3235</v>
      </c>
      <c r="E2956" s="257" t="s">
        <v>2540</v>
      </c>
      <c r="F2956" s="256" t="s">
        <v>2540</v>
      </c>
      <c r="G2956" s="256">
        <v>101881</v>
      </c>
      <c r="H2956" s="256" t="s">
        <v>4130</v>
      </c>
      <c r="I2956" s="256" t="s">
        <v>12</v>
      </c>
      <c r="J2956" s="256" t="s">
        <v>2545</v>
      </c>
      <c r="K2956" s="257" t="s">
        <v>15982</v>
      </c>
      <c r="L2956" s="256" t="s">
        <v>2542</v>
      </c>
    </row>
    <row r="2957" spans="1:12" x14ac:dyDescent="0.25">
      <c r="A2957" s="256" t="s">
        <v>2614</v>
      </c>
      <c r="B2957" s="256" t="s">
        <v>2615</v>
      </c>
      <c r="C2957" s="256" t="s">
        <v>2620</v>
      </c>
      <c r="D2957" s="256" t="s">
        <v>3235</v>
      </c>
      <c r="E2957" s="257" t="s">
        <v>2540</v>
      </c>
      <c r="F2957" s="256" t="s">
        <v>2540</v>
      </c>
      <c r="G2957" s="256">
        <v>101882</v>
      </c>
      <c r="H2957" s="256" t="s">
        <v>4131</v>
      </c>
      <c r="I2957" s="256" t="s">
        <v>12</v>
      </c>
      <c r="J2957" s="256" t="s">
        <v>2545</v>
      </c>
      <c r="K2957" s="257" t="s">
        <v>15983</v>
      </c>
      <c r="L2957" s="256" t="s">
        <v>2542</v>
      </c>
    </row>
    <row r="2958" spans="1:12" x14ac:dyDescent="0.25">
      <c r="A2958" s="256" t="s">
        <v>2614</v>
      </c>
      <c r="B2958" s="256" t="s">
        <v>2615</v>
      </c>
      <c r="C2958" s="256" t="s">
        <v>2620</v>
      </c>
      <c r="D2958" s="256" t="s">
        <v>3235</v>
      </c>
      <c r="E2958" s="257" t="s">
        <v>2540</v>
      </c>
      <c r="F2958" s="256" t="s">
        <v>2540</v>
      </c>
      <c r="G2958" s="256">
        <v>101883</v>
      </c>
      <c r="H2958" s="256" t="s">
        <v>4132</v>
      </c>
      <c r="I2958" s="256" t="s">
        <v>12</v>
      </c>
      <c r="J2958" s="256" t="s">
        <v>2545</v>
      </c>
      <c r="K2958" s="257" t="s">
        <v>15984</v>
      </c>
      <c r="L2958" s="256" t="s">
        <v>2542</v>
      </c>
    </row>
    <row r="2959" spans="1:12" x14ac:dyDescent="0.25">
      <c r="A2959" s="256" t="s">
        <v>2614</v>
      </c>
      <c r="B2959" s="256" t="s">
        <v>2615</v>
      </c>
      <c r="C2959" s="256" t="s">
        <v>2620</v>
      </c>
      <c r="D2959" s="256" t="s">
        <v>3235</v>
      </c>
      <c r="E2959" s="257" t="s">
        <v>2540</v>
      </c>
      <c r="F2959" s="256" t="s">
        <v>2540</v>
      </c>
      <c r="G2959" s="256">
        <v>101890</v>
      </c>
      <c r="H2959" s="256" t="s">
        <v>4133</v>
      </c>
      <c r="I2959" s="256" t="s">
        <v>12</v>
      </c>
      <c r="J2959" s="256" t="s">
        <v>2545</v>
      </c>
      <c r="K2959" s="257" t="s">
        <v>15985</v>
      </c>
      <c r="L2959" s="256" t="s">
        <v>2542</v>
      </c>
    </row>
    <row r="2960" spans="1:12" x14ac:dyDescent="0.25">
      <c r="A2960" s="256" t="s">
        <v>2614</v>
      </c>
      <c r="B2960" s="256" t="s">
        <v>2615</v>
      </c>
      <c r="C2960" s="256" t="s">
        <v>2620</v>
      </c>
      <c r="D2960" s="256" t="s">
        <v>3235</v>
      </c>
      <c r="E2960" s="257" t="s">
        <v>2540</v>
      </c>
      <c r="F2960" s="256" t="s">
        <v>2540</v>
      </c>
      <c r="G2960" s="256">
        <v>101891</v>
      </c>
      <c r="H2960" s="256" t="s">
        <v>4134</v>
      </c>
      <c r="I2960" s="256" t="s">
        <v>12</v>
      </c>
      <c r="J2960" s="256" t="s">
        <v>2545</v>
      </c>
      <c r="K2960" s="257" t="s">
        <v>15986</v>
      </c>
      <c r="L2960" s="256" t="s">
        <v>2542</v>
      </c>
    </row>
    <row r="2961" spans="1:12" x14ac:dyDescent="0.25">
      <c r="A2961" s="256" t="s">
        <v>2614</v>
      </c>
      <c r="B2961" s="256" t="s">
        <v>2615</v>
      </c>
      <c r="C2961" s="256" t="s">
        <v>2620</v>
      </c>
      <c r="D2961" s="256" t="s">
        <v>3235</v>
      </c>
      <c r="E2961" s="257" t="s">
        <v>2540</v>
      </c>
      <c r="F2961" s="256" t="s">
        <v>2540</v>
      </c>
      <c r="G2961" s="256">
        <v>101892</v>
      </c>
      <c r="H2961" s="256" t="s">
        <v>4135</v>
      </c>
      <c r="I2961" s="256" t="s">
        <v>12</v>
      </c>
      <c r="J2961" s="256" t="s">
        <v>2545</v>
      </c>
      <c r="K2961" s="257" t="s">
        <v>15987</v>
      </c>
      <c r="L2961" s="256" t="s">
        <v>2542</v>
      </c>
    </row>
    <row r="2962" spans="1:12" x14ac:dyDescent="0.25">
      <c r="A2962" s="256" t="s">
        <v>2614</v>
      </c>
      <c r="B2962" s="256" t="s">
        <v>2615</v>
      </c>
      <c r="C2962" s="256" t="s">
        <v>2620</v>
      </c>
      <c r="D2962" s="256" t="s">
        <v>3235</v>
      </c>
      <c r="E2962" s="257" t="s">
        <v>2540</v>
      </c>
      <c r="F2962" s="256" t="s">
        <v>2540</v>
      </c>
      <c r="G2962" s="256">
        <v>101893</v>
      </c>
      <c r="H2962" s="256" t="s">
        <v>4136</v>
      </c>
      <c r="I2962" s="256" t="s">
        <v>12</v>
      </c>
      <c r="J2962" s="256" t="s">
        <v>2545</v>
      </c>
      <c r="K2962" s="257" t="s">
        <v>15988</v>
      </c>
      <c r="L2962" s="256" t="s">
        <v>2542</v>
      </c>
    </row>
    <row r="2963" spans="1:12" x14ac:dyDescent="0.25">
      <c r="A2963" s="256" t="s">
        <v>2614</v>
      </c>
      <c r="B2963" s="256" t="s">
        <v>2615</v>
      </c>
      <c r="C2963" s="256" t="s">
        <v>2620</v>
      </c>
      <c r="D2963" s="256" t="s">
        <v>3235</v>
      </c>
      <c r="E2963" s="257" t="s">
        <v>2540</v>
      </c>
      <c r="F2963" s="256" t="s">
        <v>2540</v>
      </c>
      <c r="G2963" s="256">
        <v>101894</v>
      </c>
      <c r="H2963" s="256" t="s">
        <v>4137</v>
      </c>
      <c r="I2963" s="256" t="s">
        <v>12</v>
      </c>
      <c r="J2963" s="256" t="s">
        <v>2545</v>
      </c>
      <c r="K2963" s="257" t="s">
        <v>15989</v>
      </c>
      <c r="L2963" s="256" t="s">
        <v>2542</v>
      </c>
    </row>
    <row r="2964" spans="1:12" x14ac:dyDescent="0.25">
      <c r="A2964" s="256" t="s">
        <v>2614</v>
      </c>
      <c r="B2964" s="256" t="s">
        <v>2615</v>
      </c>
      <c r="C2964" s="256" t="s">
        <v>2620</v>
      </c>
      <c r="D2964" s="256" t="s">
        <v>3235</v>
      </c>
      <c r="E2964" s="257" t="s">
        <v>2540</v>
      </c>
      <c r="F2964" s="256" t="s">
        <v>2540</v>
      </c>
      <c r="G2964" s="256">
        <v>101895</v>
      </c>
      <c r="H2964" s="256" t="s">
        <v>4138</v>
      </c>
      <c r="I2964" s="256" t="s">
        <v>12</v>
      </c>
      <c r="J2964" s="256" t="s">
        <v>2545</v>
      </c>
      <c r="K2964" s="257" t="s">
        <v>15990</v>
      </c>
      <c r="L2964" s="256" t="s">
        <v>2542</v>
      </c>
    </row>
    <row r="2965" spans="1:12" x14ac:dyDescent="0.25">
      <c r="A2965" s="256" t="s">
        <v>2614</v>
      </c>
      <c r="B2965" s="256" t="s">
        <v>2615</v>
      </c>
      <c r="C2965" s="256" t="s">
        <v>2620</v>
      </c>
      <c r="D2965" s="256" t="s">
        <v>3235</v>
      </c>
      <c r="E2965" s="257" t="s">
        <v>2540</v>
      </c>
      <c r="F2965" s="256" t="s">
        <v>2540</v>
      </c>
      <c r="G2965" s="256">
        <v>101896</v>
      </c>
      <c r="H2965" s="256" t="s">
        <v>4139</v>
      </c>
      <c r="I2965" s="256" t="s">
        <v>12</v>
      </c>
      <c r="J2965" s="256" t="s">
        <v>2545</v>
      </c>
      <c r="K2965" s="257" t="s">
        <v>15991</v>
      </c>
      <c r="L2965" s="256" t="s">
        <v>2542</v>
      </c>
    </row>
    <row r="2966" spans="1:12" x14ac:dyDescent="0.25">
      <c r="A2966" s="256" t="s">
        <v>2614</v>
      </c>
      <c r="B2966" s="256" t="s">
        <v>2615</v>
      </c>
      <c r="C2966" s="256" t="s">
        <v>2620</v>
      </c>
      <c r="D2966" s="256" t="s">
        <v>3235</v>
      </c>
      <c r="E2966" s="257" t="s">
        <v>2540</v>
      </c>
      <c r="F2966" s="256" t="s">
        <v>2540</v>
      </c>
      <c r="G2966" s="256">
        <v>101897</v>
      </c>
      <c r="H2966" s="256" t="s">
        <v>4140</v>
      </c>
      <c r="I2966" s="256" t="s">
        <v>12</v>
      </c>
      <c r="J2966" s="256" t="s">
        <v>2545</v>
      </c>
      <c r="K2966" s="257" t="s">
        <v>15992</v>
      </c>
      <c r="L2966" s="256" t="s">
        <v>2542</v>
      </c>
    </row>
    <row r="2967" spans="1:12" x14ac:dyDescent="0.25">
      <c r="A2967" s="256" t="s">
        <v>2614</v>
      </c>
      <c r="B2967" s="256" t="s">
        <v>2615</v>
      </c>
      <c r="C2967" s="256" t="s">
        <v>2620</v>
      </c>
      <c r="D2967" s="256" t="s">
        <v>3235</v>
      </c>
      <c r="E2967" s="257" t="s">
        <v>2540</v>
      </c>
      <c r="F2967" s="256" t="s">
        <v>2540</v>
      </c>
      <c r="G2967" s="256">
        <v>101898</v>
      </c>
      <c r="H2967" s="256" t="s">
        <v>4141</v>
      </c>
      <c r="I2967" s="256" t="s">
        <v>12</v>
      </c>
      <c r="J2967" s="256" t="s">
        <v>2545</v>
      </c>
      <c r="K2967" s="257" t="s">
        <v>15993</v>
      </c>
      <c r="L2967" s="256" t="s">
        <v>2542</v>
      </c>
    </row>
    <row r="2968" spans="1:12" x14ac:dyDescent="0.25">
      <c r="A2968" s="256" t="s">
        <v>2614</v>
      </c>
      <c r="B2968" s="256" t="s">
        <v>2615</v>
      </c>
      <c r="C2968" s="256" t="s">
        <v>2620</v>
      </c>
      <c r="D2968" s="256" t="s">
        <v>3235</v>
      </c>
      <c r="E2968" s="257" t="s">
        <v>2540</v>
      </c>
      <c r="F2968" s="256" t="s">
        <v>2540</v>
      </c>
      <c r="G2968" s="256">
        <v>101899</v>
      </c>
      <c r="H2968" s="256" t="s">
        <v>4142</v>
      </c>
      <c r="I2968" s="256" t="s">
        <v>12</v>
      </c>
      <c r="J2968" s="256" t="s">
        <v>2545</v>
      </c>
      <c r="K2968" s="257" t="s">
        <v>15994</v>
      </c>
      <c r="L2968" s="256" t="s">
        <v>2542</v>
      </c>
    </row>
    <row r="2969" spans="1:12" x14ac:dyDescent="0.25">
      <c r="A2969" s="256" t="s">
        <v>2614</v>
      </c>
      <c r="B2969" s="256" t="s">
        <v>2615</v>
      </c>
      <c r="C2969" s="256" t="s">
        <v>2620</v>
      </c>
      <c r="D2969" s="256" t="s">
        <v>3235</v>
      </c>
      <c r="E2969" s="257" t="s">
        <v>2540</v>
      </c>
      <c r="F2969" s="256" t="s">
        <v>2540</v>
      </c>
      <c r="G2969" s="256">
        <v>101900</v>
      </c>
      <c r="H2969" s="256" t="s">
        <v>4143</v>
      </c>
      <c r="I2969" s="256" t="s">
        <v>12</v>
      </c>
      <c r="J2969" s="256" t="s">
        <v>2545</v>
      </c>
      <c r="K2969" s="257" t="s">
        <v>15995</v>
      </c>
      <c r="L2969" s="256" t="s">
        <v>2542</v>
      </c>
    </row>
    <row r="2970" spans="1:12" x14ac:dyDescent="0.25">
      <c r="A2970" s="256" t="s">
        <v>2614</v>
      </c>
      <c r="B2970" s="256" t="s">
        <v>2615</v>
      </c>
      <c r="C2970" s="256" t="s">
        <v>2620</v>
      </c>
      <c r="D2970" s="256" t="s">
        <v>3235</v>
      </c>
      <c r="E2970" s="257" t="s">
        <v>2540</v>
      </c>
      <c r="F2970" s="256" t="s">
        <v>2540</v>
      </c>
      <c r="G2970" s="256">
        <v>101901</v>
      </c>
      <c r="H2970" s="256" t="s">
        <v>4144</v>
      </c>
      <c r="I2970" s="256" t="s">
        <v>12</v>
      </c>
      <c r="J2970" s="256" t="s">
        <v>2545</v>
      </c>
      <c r="K2970" s="257" t="s">
        <v>15996</v>
      </c>
      <c r="L2970" s="256" t="s">
        <v>2542</v>
      </c>
    </row>
    <row r="2971" spans="1:12" x14ac:dyDescent="0.25">
      <c r="A2971" s="256" t="s">
        <v>2614</v>
      </c>
      <c r="B2971" s="256" t="s">
        <v>2615</v>
      </c>
      <c r="C2971" s="256" t="s">
        <v>2620</v>
      </c>
      <c r="D2971" s="256" t="s">
        <v>3235</v>
      </c>
      <c r="E2971" s="257" t="s">
        <v>2540</v>
      </c>
      <c r="F2971" s="256" t="s">
        <v>2540</v>
      </c>
      <c r="G2971" s="256">
        <v>101902</v>
      </c>
      <c r="H2971" s="256" t="s">
        <v>4145</v>
      </c>
      <c r="I2971" s="256" t="s">
        <v>12</v>
      </c>
      <c r="J2971" s="256" t="s">
        <v>2545</v>
      </c>
      <c r="K2971" s="257" t="s">
        <v>13668</v>
      </c>
      <c r="L2971" s="256" t="s">
        <v>2542</v>
      </c>
    </row>
    <row r="2972" spans="1:12" x14ac:dyDescent="0.25">
      <c r="A2972" s="256" t="s">
        <v>2614</v>
      </c>
      <c r="B2972" s="256" t="s">
        <v>2615</v>
      </c>
      <c r="C2972" s="256" t="s">
        <v>2620</v>
      </c>
      <c r="D2972" s="256" t="s">
        <v>3235</v>
      </c>
      <c r="E2972" s="257" t="s">
        <v>2540</v>
      </c>
      <c r="F2972" s="256" t="s">
        <v>2540</v>
      </c>
      <c r="G2972" s="256">
        <v>101903</v>
      </c>
      <c r="H2972" s="256" t="s">
        <v>4146</v>
      </c>
      <c r="I2972" s="256" t="s">
        <v>12</v>
      </c>
      <c r="J2972" s="256" t="s">
        <v>2545</v>
      </c>
      <c r="K2972" s="257" t="s">
        <v>15997</v>
      </c>
      <c r="L2972" s="256" t="s">
        <v>2542</v>
      </c>
    </row>
    <row r="2973" spans="1:12" x14ac:dyDescent="0.25">
      <c r="A2973" s="256" t="s">
        <v>2614</v>
      </c>
      <c r="B2973" s="256" t="s">
        <v>2615</v>
      </c>
      <c r="C2973" s="256" t="s">
        <v>2620</v>
      </c>
      <c r="D2973" s="256" t="s">
        <v>3235</v>
      </c>
      <c r="E2973" s="257" t="s">
        <v>2540</v>
      </c>
      <c r="F2973" s="256" t="s">
        <v>2540</v>
      </c>
      <c r="G2973" s="256">
        <v>101904</v>
      </c>
      <c r="H2973" s="256" t="s">
        <v>4147</v>
      </c>
      <c r="I2973" s="256" t="s">
        <v>12</v>
      </c>
      <c r="J2973" s="256" t="s">
        <v>2545</v>
      </c>
      <c r="K2973" s="257" t="s">
        <v>15998</v>
      </c>
      <c r="L2973" s="256" t="s">
        <v>2542</v>
      </c>
    </row>
    <row r="2974" spans="1:12" x14ac:dyDescent="0.25">
      <c r="A2974" s="256" t="s">
        <v>2614</v>
      </c>
      <c r="B2974" s="256" t="s">
        <v>2615</v>
      </c>
      <c r="C2974" s="256" t="s">
        <v>2620</v>
      </c>
      <c r="D2974" s="256" t="s">
        <v>3235</v>
      </c>
      <c r="E2974" s="257" t="s">
        <v>2540</v>
      </c>
      <c r="F2974" s="256" t="s">
        <v>2540</v>
      </c>
      <c r="G2974" s="256">
        <v>101938</v>
      </c>
      <c r="H2974" s="256" t="s">
        <v>4148</v>
      </c>
      <c r="I2974" s="256" t="s">
        <v>12</v>
      </c>
      <c r="J2974" s="256" t="s">
        <v>2545</v>
      </c>
      <c r="K2974" s="257" t="s">
        <v>5055</v>
      </c>
      <c r="L2974" s="256" t="s">
        <v>2542</v>
      </c>
    </row>
    <row r="2975" spans="1:12" x14ac:dyDescent="0.25">
      <c r="A2975" s="256" t="s">
        <v>2614</v>
      </c>
      <c r="B2975" s="256" t="s">
        <v>2615</v>
      </c>
      <c r="C2975" s="256" t="s">
        <v>2620</v>
      </c>
      <c r="D2975" s="256" t="s">
        <v>3235</v>
      </c>
      <c r="E2975" s="257" t="s">
        <v>2540</v>
      </c>
      <c r="F2975" s="256" t="s">
        <v>2540</v>
      </c>
      <c r="G2975" s="256">
        <v>101946</v>
      </c>
      <c r="H2975" s="256" t="s">
        <v>4149</v>
      </c>
      <c r="I2975" s="256" t="s">
        <v>12</v>
      </c>
      <c r="J2975" s="256" t="s">
        <v>2545</v>
      </c>
      <c r="K2975" s="257" t="s">
        <v>15999</v>
      </c>
      <c r="L2975" s="256" t="s">
        <v>2542</v>
      </c>
    </row>
    <row r="2976" spans="1:12" x14ac:dyDescent="0.25">
      <c r="A2976" s="256" t="s">
        <v>2614</v>
      </c>
      <c r="B2976" s="256" t="s">
        <v>2615</v>
      </c>
      <c r="C2976" s="256" t="s">
        <v>2621</v>
      </c>
      <c r="D2976" s="256" t="s">
        <v>3236</v>
      </c>
      <c r="E2976" s="257" t="s">
        <v>2540</v>
      </c>
      <c r="F2976" s="256" t="s">
        <v>2540</v>
      </c>
      <c r="G2976" s="256">
        <v>91945</v>
      </c>
      <c r="H2976" s="256" t="s">
        <v>16000</v>
      </c>
      <c r="I2976" s="256" t="s">
        <v>12</v>
      </c>
      <c r="J2976" s="256" t="s">
        <v>2545</v>
      </c>
      <c r="K2976" s="257" t="s">
        <v>6100</v>
      </c>
      <c r="L2976" s="256" t="s">
        <v>2542</v>
      </c>
    </row>
    <row r="2977" spans="1:12" x14ac:dyDescent="0.25">
      <c r="A2977" s="256" t="s">
        <v>2614</v>
      </c>
      <c r="B2977" s="256" t="s">
        <v>2615</v>
      </c>
      <c r="C2977" s="256" t="s">
        <v>2621</v>
      </c>
      <c r="D2977" s="256" t="s">
        <v>3236</v>
      </c>
      <c r="E2977" s="257" t="s">
        <v>2540</v>
      </c>
      <c r="F2977" s="256" t="s">
        <v>2540</v>
      </c>
      <c r="G2977" s="256">
        <v>91946</v>
      </c>
      <c r="H2977" s="256" t="s">
        <v>16001</v>
      </c>
      <c r="I2977" s="256" t="s">
        <v>12</v>
      </c>
      <c r="J2977" s="256" t="s">
        <v>2545</v>
      </c>
      <c r="K2977" s="257" t="s">
        <v>14811</v>
      </c>
      <c r="L2977" s="256" t="s">
        <v>2542</v>
      </c>
    </row>
    <row r="2978" spans="1:12" x14ac:dyDescent="0.25">
      <c r="A2978" s="256" t="s">
        <v>2614</v>
      </c>
      <c r="B2978" s="256" t="s">
        <v>2615</v>
      </c>
      <c r="C2978" s="256" t="s">
        <v>2621</v>
      </c>
      <c r="D2978" s="256" t="s">
        <v>3236</v>
      </c>
      <c r="E2978" s="257" t="s">
        <v>2540</v>
      </c>
      <c r="F2978" s="256" t="s">
        <v>2540</v>
      </c>
      <c r="G2978" s="256">
        <v>91947</v>
      </c>
      <c r="H2978" s="256" t="s">
        <v>16002</v>
      </c>
      <c r="I2978" s="256" t="s">
        <v>12</v>
      </c>
      <c r="J2978" s="256" t="s">
        <v>2545</v>
      </c>
      <c r="K2978" s="257" t="s">
        <v>16003</v>
      </c>
      <c r="L2978" s="256" t="s">
        <v>2542</v>
      </c>
    </row>
    <row r="2979" spans="1:12" x14ac:dyDescent="0.25">
      <c r="A2979" s="256" t="s">
        <v>2614</v>
      </c>
      <c r="B2979" s="256" t="s">
        <v>2615</v>
      </c>
      <c r="C2979" s="256" t="s">
        <v>2621</v>
      </c>
      <c r="D2979" s="256" t="s">
        <v>3236</v>
      </c>
      <c r="E2979" s="257" t="s">
        <v>2540</v>
      </c>
      <c r="F2979" s="256" t="s">
        <v>2540</v>
      </c>
      <c r="G2979" s="256">
        <v>91949</v>
      </c>
      <c r="H2979" s="256" t="s">
        <v>16004</v>
      </c>
      <c r="I2979" s="256" t="s">
        <v>12</v>
      </c>
      <c r="J2979" s="256" t="s">
        <v>2545</v>
      </c>
      <c r="K2979" s="257" t="s">
        <v>16005</v>
      </c>
      <c r="L2979" s="256" t="s">
        <v>2542</v>
      </c>
    </row>
    <row r="2980" spans="1:12" x14ac:dyDescent="0.25">
      <c r="A2980" s="256" t="s">
        <v>2614</v>
      </c>
      <c r="B2980" s="256" t="s">
        <v>2615</v>
      </c>
      <c r="C2980" s="256" t="s">
        <v>2621</v>
      </c>
      <c r="D2980" s="256" t="s">
        <v>3236</v>
      </c>
      <c r="E2980" s="257" t="s">
        <v>2540</v>
      </c>
      <c r="F2980" s="256" t="s">
        <v>2540</v>
      </c>
      <c r="G2980" s="256">
        <v>91950</v>
      </c>
      <c r="H2980" s="256" t="s">
        <v>16006</v>
      </c>
      <c r="I2980" s="256" t="s">
        <v>12</v>
      </c>
      <c r="J2980" s="256" t="s">
        <v>2545</v>
      </c>
      <c r="K2980" s="257" t="s">
        <v>16007</v>
      </c>
      <c r="L2980" s="256" t="s">
        <v>2542</v>
      </c>
    </row>
    <row r="2981" spans="1:12" x14ac:dyDescent="0.25">
      <c r="A2981" s="256" t="s">
        <v>2614</v>
      </c>
      <c r="B2981" s="256" t="s">
        <v>2615</v>
      </c>
      <c r="C2981" s="256" t="s">
        <v>2621</v>
      </c>
      <c r="D2981" s="256" t="s">
        <v>3236</v>
      </c>
      <c r="E2981" s="257" t="s">
        <v>2540</v>
      </c>
      <c r="F2981" s="256" t="s">
        <v>2540</v>
      </c>
      <c r="G2981" s="256">
        <v>91951</v>
      </c>
      <c r="H2981" s="256" t="s">
        <v>16008</v>
      </c>
      <c r="I2981" s="256" t="s">
        <v>12</v>
      </c>
      <c r="J2981" s="256" t="s">
        <v>2545</v>
      </c>
      <c r="K2981" s="257" t="s">
        <v>16009</v>
      </c>
      <c r="L2981" s="256" t="s">
        <v>2542</v>
      </c>
    </row>
    <row r="2982" spans="1:12" x14ac:dyDescent="0.25">
      <c r="A2982" s="256" t="s">
        <v>2614</v>
      </c>
      <c r="B2982" s="256" t="s">
        <v>2615</v>
      </c>
      <c r="C2982" s="256" t="s">
        <v>2621</v>
      </c>
      <c r="D2982" s="256" t="s">
        <v>3236</v>
      </c>
      <c r="E2982" s="257" t="s">
        <v>2540</v>
      </c>
      <c r="F2982" s="256" t="s">
        <v>2540</v>
      </c>
      <c r="G2982" s="256">
        <v>91952</v>
      </c>
      <c r="H2982" s="256" t="s">
        <v>16010</v>
      </c>
      <c r="I2982" s="256" t="s">
        <v>12</v>
      </c>
      <c r="J2982" s="256" t="s">
        <v>2545</v>
      </c>
      <c r="K2982" s="257" t="s">
        <v>5959</v>
      </c>
      <c r="L2982" s="256" t="s">
        <v>2542</v>
      </c>
    </row>
    <row r="2983" spans="1:12" x14ac:dyDescent="0.25">
      <c r="A2983" s="256" t="s">
        <v>2614</v>
      </c>
      <c r="B2983" s="256" t="s">
        <v>2615</v>
      </c>
      <c r="C2983" s="256" t="s">
        <v>2621</v>
      </c>
      <c r="D2983" s="256" t="s">
        <v>3236</v>
      </c>
      <c r="E2983" s="257" t="s">
        <v>2540</v>
      </c>
      <c r="F2983" s="256" t="s">
        <v>2540</v>
      </c>
      <c r="G2983" s="256">
        <v>91953</v>
      </c>
      <c r="H2983" s="256" t="s">
        <v>16011</v>
      </c>
      <c r="I2983" s="256" t="s">
        <v>12</v>
      </c>
      <c r="J2983" s="256" t="s">
        <v>2545</v>
      </c>
      <c r="K2983" s="257" t="s">
        <v>16012</v>
      </c>
      <c r="L2983" s="256" t="s">
        <v>2542</v>
      </c>
    </row>
    <row r="2984" spans="1:12" x14ac:dyDescent="0.25">
      <c r="A2984" s="256" t="s">
        <v>2614</v>
      </c>
      <c r="B2984" s="256" t="s">
        <v>2615</v>
      </c>
      <c r="C2984" s="256" t="s">
        <v>2621</v>
      </c>
      <c r="D2984" s="256" t="s">
        <v>3236</v>
      </c>
      <c r="E2984" s="257" t="s">
        <v>2540</v>
      </c>
      <c r="F2984" s="256" t="s">
        <v>2540</v>
      </c>
      <c r="G2984" s="256">
        <v>91954</v>
      </c>
      <c r="H2984" s="256" t="s">
        <v>16013</v>
      </c>
      <c r="I2984" s="256" t="s">
        <v>12</v>
      </c>
      <c r="J2984" s="256" t="s">
        <v>2545</v>
      </c>
      <c r="K2984" s="257" t="s">
        <v>16014</v>
      </c>
      <c r="L2984" s="256" t="s">
        <v>2542</v>
      </c>
    </row>
    <row r="2985" spans="1:12" x14ac:dyDescent="0.25">
      <c r="A2985" s="256" t="s">
        <v>2614</v>
      </c>
      <c r="B2985" s="256" t="s">
        <v>2615</v>
      </c>
      <c r="C2985" s="256" t="s">
        <v>2621</v>
      </c>
      <c r="D2985" s="256" t="s">
        <v>3236</v>
      </c>
      <c r="E2985" s="257" t="s">
        <v>2540</v>
      </c>
      <c r="F2985" s="256" t="s">
        <v>2540</v>
      </c>
      <c r="G2985" s="256">
        <v>91955</v>
      </c>
      <c r="H2985" s="256" t="s">
        <v>16015</v>
      </c>
      <c r="I2985" s="256" t="s">
        <v>12</v>
      </c>
      <c r="J2985" s="256" t="s">
        <v>2545</v>
      </c>
      <c r="K2985" s="257" t="s">
        <v>14381</v>
      </c>
      <c r="L2985" s="256" t="s">
        <v>2542</v>
      </c>
    </row>
    <row r="2986" spans="1:12" x14ac:dyDescent="0.25">
      <c r="A2986" s="256" t="s">
        <v>2614</v>
      </c>
      <c r="B2986" s="256" t="s">
        <v>2615</v>
      </c>
      <c r="C2986" s="256" t="s">
        <v>2621</v>
      </c>
      <c r="D2986" s="256" t="s">
        <v>3236</v>
      </c>
      <c r="E2986" s="257" t="s">
        <v>2540</v>
      </c>
      <c r="F2986" s="256" t="s">
        <v>2540</v>
      </c>
      <c r="G2986" s="256">
        <v>91956</v>
      </c>
      <c r="H2986" s="256" t="s">
        <v>16016</v>
      </c>
      <c r="I2986" s="256" t="s">
        <v>12</v>
      </c>
      <c r="J2986" s="256" t="s">
        <v>2545</v>
      </c>
      <c r="K2986" s="257" t="s">
        <v>13440</v>
      </c>
      <c r="L2986" s="256" t="s">
        <v>2542</v>
      </c>
    </row>
    <row r="2987" spans="1:12" x14ac:dyDescent="0.25">
      <c r="A2987" s="256" t="s">
        <v>2614</v>
      </c>
      <c r="B2987" s="256" t="s">
        <v>2615</v>
      </c>
      <c r="C2987" s="256" t="s">
        <v>2621</v>
      </c>
      <c r="D2987" s="256" t="s">
        <v>3236</v>
      </c>
      <c r="E2987" s="257" t="s">
        <v>2540</v>
      </c>
      <c r="F2987" s="256" t="s">
        <v>2540</v>
      </c>
      <c r="G2987" s="256">
        <v>91957</v>
      </c>
      <c r="H2987" s="256" t="s">
        <v>16017</v>
      </c>
      <c r="I2987" s="256" t="s">
        <v>12</v>
      </c>
      <c r="J2987" s="256" t="s">
        <v>2545</v>
      </c>
      <c r="K2987" s="257" t="s">
        <v>13352</v>
      </c>
      <c r="L2987" s="256" t="s">
        <v>2542</v>
      </c>
    </row>
    <row r="2988" spans="1:12" x14ac:dyDescent="0.25">
      <c r="A2988" s="256" t="s">
        <v>2614</v>
      </c>
      <c r="B2988" s="256" t="s">
        <v>2615</v>
      </c>
      <c r="C2988" s="256" t="s">
        <v>2621</v>
      </c>
      <c r="D2988" s="256" t="s">
        <v>3236</v>
      </c>
      <c r="E2988" s="257" t="s">
        <v>2540</v>
      </c>
      <c r="F2988" s="256" t="s">
        <v>2540</v>
      </c>
      <c r="G2988" s="256">
        <v>91958</v>
      </c>
      <c r="H2988" s="256" t="s">
        <v>16018</v>
      </c>
      <c r="I2988" s="256" t="s">
        <v>12</v>
      </c>
      <c r="J2988" s="256" t="s">
        <v>2545</v>
      </c>
      <c r="K2988" s="257" t="s">
        <v>16019</v>
      </c>
      <c r="L2988" s="256" t="s">
        <v>2542</v>
      </c>
    </row>
    <row r="2989" spans="1:12" x14ac:dyDescent="0.25">
      <c r="A2989" s="256" t="s">
        <v>2614</v>
      </c>
      <c r="B2989" s="256" t="s">
        <v>2615</v>
      </c>
      <c r="C2989" s="256" t="s">
        <v>2621</v>
      </c>
      <c r="D2989" s="256" t="s">
        <v>3236</v>
      </c>
      <c r="E2989" s="257" t="s">
        <v>2540</v>
      </c>
      <c r="F2989" s="256" t="s">
        <v>2540</v>
      </c>
      <c r="G2989" s="256">
        <v>91959</v>
      </c>
      <c r="H2989" s="256" t="s">
        <v>16020</v>
      </c>
      <c r="I2989" s="256" t="s">
        <v>12</v>
      </c>
      <c r="J2989" s="256" t="s">
        <v>2545</v>
      </c>
      <c r="K2989" s="257" t="s">
        <v>13354</v>
      </c>
      <c r="L2989" s="256" t="s">
        <v>2542</v>
      </c>
    </row>
    <row r="2990" spans="1:12" x14ac:dyDescent="0.25">
      <c r="A2990" s="256" t="s">
        <v>2614</v>
      </c>
      <c r="B2990" s="256" t="s">
        <v>2615</v>
      </c>
      <c r="C2990" s="256" t="s">
        <v>2621</v>
      </c>
      <c r="D2990" s="256" t="s">
        <v>3236</v>
      </c>
      <c r="E2990" s="257" t="s">
        <v>2540</v>
      </c>
      <c r="F2990" s="256" t="s">
        <v>2540</v>
      </c>
      <c r="G2990" s="256">
        <v>91960</v>
      </c>
      <c r="H2990" s="256" t="s">
        <v>16021</v>
      </c>
      <c r="I2990" s="256" t="s">
        <v>12</v>
      </c>
      <c r="J2990" s="256" t="s">
        <v>2545</v>
      </c>
      <c r="K2990" s="257" t="s">
        <v>13196</v>
      </c>
      <c r="L2990" s="256" t="s">
        <v>2542</v>
      </c>
    </row>
    <row r="2991" spans="1:12" x14ac:dyDescent="0.25">
      <c r="A2991" s="256" t="s">
        <v>2614</v>
      </c>
      <c r="B2991" s="256" t="s">
        <v>2615</v>
      </c>
      <c r="C2991" s="256" t="s">
        <v>2621</v>
      </c>
      <c r="D2991" s="256" t="s">
        <v>3236</v>
      </c>
      <c r="E2991" s="257" t="s">
        <v>2540</v>
      </c>
      <c r="F2991" s="256" t="s">
        <v>2540</v>
      </c>
      <c r="G2991" s="256">
        <v>91961</v>
      </c>
      <c r="H2991" s="256" t="s">
        <v>16022</v>
      </c>
      <c r="I2991" s="256" t="s">
        <v>12</v>
      </c>
      <c r="J2991" s="256" t="s">
        <v>2545</v>
      </c>
      <c r="K2991" s="257" t="s">
        <v>16023</v>
      </c>
      <c r="L2991" s="256" t="s">
        <v>2542</v>
      </c>
    </row>
    <row r="2992" spans="1:12" x14ac:dyDescent="0.25">
      <c r="A2992" s="256" t="s">
        <v>2614</v>
      </c>
      <c r="B2992" s="256" t="s">
        <v>2615</v>
      </c>
      <c r="C2992" s="256" t="s">
        <v>2621</v>
      </c>
      <c r="D2992" s="256" t="s">
        <v>3236</v>
      </c>
      <c r="E2992" s="257" t="s">
        <v>2540</v>
      </c>
      <c r="F2992" s="256" t="s">
        <v>2540</v>
      </c>
      <c r="G2992" s="256">
        <v>91962</v>
      </c>
      <c r="H2992" s="256" t="s">
        <v>16024</v>
      </c>
      <c r="I2992" s="256" t="s">
        <v>12</v>
      </c>
      <c r="J2992" s="256" t="s">
        <v>2545</v>
      </c>
      <c r="K2992" s="257" t="s">
        <v>7097</v>
      </c>
      <c r="L2992" s="256" t="s">
        <v>2542</v>
      </c>
    </row>
    <row r="2993" spans="1:12" x14ac:dyDescent="0.25">
      <c r="A2993" s="256" t="s">
        <v>2614</v>
      </c>
      <c r="B2993" s="256" t="s">
        <v>2615</v>
      </c>
      <c r="C2993" s="256" t="s">
        <v>2621</v>
      </c>
      <c r="D2993" s="256" t="s">
        <v>3236</v>
      </c>
      <c r="E2993" s="257" t="s">
        <v>2540</v>
      </c>
      <c r="F2993" s="256" t="s">
        <v>2540</v>
      </c>
      <c r="G2993" s="256">
        <v>91963</v>
      </c>
      <c r="H2993" s="256" t="s">
        <v>16025</v>
      </c>
      <c r="I2993" s="256" t="s">
        <v>12</v>
      </c>
      <c r="J2993" s="256" t="s">
        <v>2545</v>
      </c>
      <c r="K2993" s="257" t="s">
        <v>14335</v>
      </c>
      <c r="L2993" s="256" t="s">
        <v>2542</v>
      </c>
    </row>
    <row r="2994" spans="1:12" x14ac:dyDescent="0.25">
      <c r="A2994" s="256" t="s">
        <v>2614</v>
      </c>
      <c r="B2994" s="256" t="s">
        <v>2615</v>
      </c>
      <c r="C2994" s="256" t="s">
        <v>2621</v>
      </c>
      <c r="D2994" s="256" t="s">
        <v>3236</v>
      </c>
      <c r="E2994" s="257" t="s">
        <v>2540</v>
      </c>
      <c r="F2994" s="256" t="s">
        <v>2540</v>
      </c>
      <c r="G2994" s="256">
        <v>91964</v>
      </c>
      <c r="H2994" s="256" t="s">
        <v>16026</v>
      </c>
      <c r="I2994" s="256" t="s">
        <v>12</v>
      </c>
      <c r="J2994" s="256" t="s">
        <v>2545</v>
      </c>
      <c r="K2994" s="257" t="s">
        <v>16027</v>
      </c>
      <c r="L2994" s="256" t="s">
        <v>2542</v>
      </c>
    </row>
    <row r="2995" spans="1:12" x14ac:dyDescent="0.25">
      <c r="A2995" s="256" t="s">
        <v>2614</v>
      </c>
      <c r="B2995" s="256" t="s">
        <v>2615</v>
      </c>
      <c r="C2995" s="256" t="s">
        <v>2621</v>
      </c>
      <c r="D2995" s="256" t="s">
        <v>3236</v>
      </c>
      <c r="E2995" s="257" t="s">
        <v>2540</v>
      </c>
      <c r="F2995" s="256" t="s">
        <v>2540</v>
      </c>
      <c r="G2995" s="256">
        <v>91965</v>
      </c>
      <c r="H2995" s="256" t="s">
        <v>16028</v>
      </c>
      <c r="I2995" s="256" t="s">
        <v>12</v>
      </c>
      <c r="J2995" s="256" t="s">
        <v>2545</v>
      </c>
      <c r="K2995" s="257" t="s">
        <v>16029</v>
      </c>
      <c r="L2995" s="256" t="s">
        <v>2542</v>
      </c>
    </row>
    <row r="2996" spans="1:12" x14ac:dyDescent="0.25">
      <c r="A2996" s="256" t="s">
        <v>2614</v>
      </c>
      <c r="B2996" s="256" t="s">
        <v>2615</v>
      </c>
      <c r="C2996" s="256" t="s">
        <v>2621</v>
      </c>
      <c r="D2996" s="256" t="s">
        <v>3236</v>
      </c>
      <c r="E2996" s="257" t="s">
        <v>2540</v>
      </c>
      <c r="F2996" s="256" t="s">
        <v>2540</v>
      </c>
      <c r="G2996" s="256">
        <v>91966</v>
      </c>
      <c r="H2996" s="256" t="s">
        <v>16030</v>
      </c>
      <c r="I2996" s="256" t="s">
        <v>12</v>
      </c>
      <c r="J2996" s="256" t="s">
        <v>2545</v>
      </c>
      <c r="K2996" s="257" t="s">
        <v>16031</v>
      </c>
      <c r="L2996" s="256" t="s">
        <v>2542</v>
      </c>
    </row>
    <row r="2997" spans="1:12" x14ac:dyDescent="0.25">
      <c r="A2997" s="256" t="s">
        <v>2614</v>
      </c>
      <c r="B2997" s="256" t="s">
        <v>2615</v>
      </c>
      <c r="C2997" s="256" t="s">
        <v>2621</v>
      </c>
      <c r="D2997" s="256" t="s">
        <v>3236</v>
      </c>
      <c r="E2997" s="257" t="s">
        <v>2540</v>
      </c>
      <c r="F2997" s="256" t="s">
        <v>2540</v>
      </c>
      <c r="G2997" s="256">
        <v>91967</v>
      </c>
      <c r="H2997" s="256" t="s">
        <v>16032</v>
      </c>
      <c r="I2997" s="256" t="s">
        <v>12</v>
      </c>
      <c r="J2997" s="256" t="s">
        <v>2545</v>
      </c>
      <c r="K2997" s="257" t="s">
        <v>16033</v>
      </c>
      <c r="L2997" s="256" t="s">
        <v>2542</v>
      </c>
    </row>
    <row r="2998" spans="1:12" x14ac:dyDescent="0.25">
      <c r="A2998" s="256" t="s">
        <v>2614</v>
      </c>
      <c r="B2998" s="256" t="s">
        <v>2615</v>
      </c>
      <c r="C2998" s="256" t="s">
        <v>2621</v>
      </c>
      <c r="D2998" s="256" t="s">
        <v>3236</v>
      </c>
      <c r="E2998" s="257" t="s">
        <v>2540</v>
      </c>
      <c r="F2998" s="256" t="s">
        <v>2540</v>
      </c>
      <c r="G2998" s="256">
        <v>91968</v>
      </c>
      <c r="H2998" s="256" t="s">
        <v>16034</v>
      </c>
      <c r="I2998" s="256" t="s">
        <v>12</v>
      </c>
      <c r="J2998" s="256" t="s">
        <v>2545</v>
      </c>
      <c r="K2998" s="257" t="s">
        <v>16035</v>
      </c>
      <c r="L2998" s="256" t="s">
        <v>2542</v>
      </c>
    </row>
    <row r="2999" spans="1:12" x14ac:dyDescent="0.25">
      <c r="A2999" s="256" t="s">
        <v>2614</v>
      </c>
      <c r="B2999" s="256" t="s">
        <v>2615</v>
      </c>
      <c r="C2999" s="256" t="s">
        <v>2621</v>
      </c>
      <c r="D2999" s="256" t="s">
        <v>3236</v>
      </c>
      <c r="E2999" s="257" t="s">
        <v>2540</v>
      </c>
      <c r="F2999" s="256" t="s">
        <v>2540</v>
      </c>
      <c r="G2999" s="256">
        <v>91969</v>
      </c>
      <c r="H2999" s="256" t="s">
        <v>16036</v>
      </c>
      <c r="I2999" s="256" t="s">
        <v>12</v>
      </c>
      <c r="J2999" s="256" t="s">
        <v>2545</v>
      </c>
      <c r="K2999" s="257" t="s">
        <v>16037</v>
      </c>
      <c r="L2999" s="256" t="s">
        <v>2542</v>
      </c>
    </row>
    <row r="3000" spans="1:12" x14ac:dyDescent="0.25">
      <c r="A3000" s="256" t="s">
        <v>2614</v>
      </c>
      <c r="B3000" s="256" t="s">
        <v>2615</v>
      </c>
      <c r="C3000" s="256" t="s">
        <v>2621</v>
      </c>
      <c r="D3000" s="256" t="s">
        <v>3236</v>
      </c>
      <c r="E3000" s="257" t="s">
        <v>2540</v>
      </c>
      <c r="F3000" s="256" t="s">
        <v>2540</v>
      </c>
      <c r="G3000" s="256">
        <v>91970</v>
      </c>
      <c r="H3000" s="256" t="s">
        <v>16038</v>
      </c>
      <c r="I3000" s="256" t="s">
        <v>12</v>
      </c>
      <c r="J3000" s="256" t="s">
        <v>2545</v>
      </c>
      <c r="K3000" s="257" t="s">
        <v>16039</v>
      </c>
      <c r="L3000" s="256" t="s">
        <v>2542</v>
      </c>
    </row>
    <row r="3001" spans="1:12" x14ac:dyDescent="0.25">
      <c r="A3001" s="256" t="s">
        <v>2614</v>
      </c>
      <c r="B3001" s="256" t="s">
        <v>2615</v>
      </c>
      <c r="C3001" s="256" t="s">
        <v>2621</v>
      </c>
      <c r="D3001" s="256" t="s">
        <v>3236</v>
      </c>
      <c r="E3001" s="257" t="s">
        <v>2540</v>
      </c>
      <c r="F3001" s="256" t="s">
        <v>2540</v>
      </c>
      <c r="G3001" s="256">
        <v>91971</v>
      </c>
      <c r="H3001" s="256" t="s">
        <v>16040</v>
      </c>
      <c r="I3001" s="256" t="s">
        <v>12</v>
      </c>
      <c r="J3001" s="256" t="s">
        <v>2545</v>
      </c>
      <c r="K3001" s="257" t="s">
        <v>16041</v>
      </c>
      <c r="L3001" s="256" t="s">
        <v>2542</v>
      </c>
    </row>
    <row r="3002" spans="1:12" x14ac:dyDescent="0.25">
      <c r="A3002" s="256" t="s">
        <v>2614</v>
      </c>
      <c r="B3002" s="256" t="s">
        <v>2615</v>
      </c>
      <c r="C3002" s="256" t="s">
        <v>2621</v>
      </c>
      <c r="D3002" s="256" t="s">
        <v>3236</v>
      </c>
      <c r="E3002" s="257" t="s">
        <v>2540</v>
      </c>
      <c r="F3002" s="256" t="s">
        <v>2540</v>
      </c>
      <c r="G3002" s="256">
        <v>91972</v>
      </c>
      <c r="H3002" s="256" t="s">
        <v>16042</v>
      </c>
      <c r="I3002" s="256" t="s">
        <v>12</v>
      </c>
      <c r="J3002" s="256" t="s">
        <v>2545</v>
      </c>
      <c r="K3002" s="257" t="s">
        <v>16043</v>
      </c>
      <c r="L3002" s="256" t="s">
        <v>2542</v>
      </c>
    </row>
    <row r="3003" spans="1:12" x14ac:dyDescent="0.25">
      <c r="A3003" s="256" t="s">
        <v>2614</v>
      </c>
      <c r="B3003" s="256" t="s">
        <v>2615</v>
      </c>
      <c r="C3003" s="256" t="s">
        <v>2621</v>
      </c>
      <c r="D3003" s="256" t="s">
        <v>3236</v>
      </c>
      <c r="E3003" s="257" t="s">
        <v>2540</v>
      </c>
      <c r="F3003" s="256" t="s">
        <v>2540</v>
      </c>
      <c r="G3003" s="256">
        <v>91973</v>
      </c>
      <c r="H3003" s="256" t="s">
        <v>16044</v>
      </c>
      <c r="I3003" s="256" t="s">
        <v>12</v>
      </c>
      <c r="J3003" s="256" t="s">
        <v>2545</v>
      </c>
      <c r="K3003" s="257" t="s">
        <v>16045</v>
      </c>
      <c r="L3003" s="256" t="s">
        <v>2542</v>
      </c>
    </row>
    <row r="3004" spans="1:12" x14ac:dyDescent="0.25">
      <c r="A3004" s="256" t="s">
        <v>2614</v>
      </c>
      <c r="B3004" s="256" t="s">
        <v>2615</v>
      </c>
      <c r="C3004" s="256" t="s">
        <v>2621</v>
      </c>
      <c r="D3004" s="256" t="s">
        <v>3236</v>
      </c>
      <c r="E3004" s="257" t="s">
        <v>2540</v>
      </c>
      <c r="F3004" s="256" t="s">
        <v>2540</v>
      </c>
      <c r="G3004" s="256">
        <v>91974</v>
      </c>
      <c r="H3004" s="256" t="s">
        <v>16046</v>
      </c>
      <c r="I3004" s="256" t="s">
        <v>12</v>
      </c>
      <c r="J3004" s="256" t="s">
        <v>2545</v>
      </c>
      <c r="K3004" s="257" t="s">
        <v>16047</v>
      </c>
      <c r="L3004" s="256" t="s">
        <v>2542</v>
      </c>
    </row>
    <row r="3005" spans="1:12" x14ac:dyDescent="0.25">
      <c r="A3005" s="256" t="s">
        <v>2614</v>
      </c>
      <c r="B3005" s="256" t="s">
        <v>2615</v>
      </c>
      <c r="C3005" s="256" t="s">
        <v>2621</v>
      </c>
      <c r="D3005" s="256" t="s">
        <v>3236</v>
      </c>
      <c r="E3005" s="257" t="s">
        <v>2540</v>
      </c>
      <c r="F3005" s="256" t="s">
        <v>2540</v>
      </c>
      <c r="G3005" s="256">
        <v>91975</v>
      </c>
      <c r="H3005" s="256" t="s">
        <v>16048</v>
      </c>
      <c r="I3005" s="256" t="s">
        <v>12</v>
      </c>
      <c r="J3005" s="256" t="s">
        <v>2545</v>
      </c>
      <c r="K3005" s="257" t="s">
        <v>16049</v>
      </c>
      <c r="L3005" s="256" t="s">
        <v>2542</v>
      </c>
    </row>
    <row r="3006" spans="1:12" x14ac:dyDescent="0.25">
      <c r="A3006" s="256" t="s">
        <v>2614</v>
      </c>
      <c r="B3006" s="256" t="s">
        <v>2615</v>
      </c>
      <c r="C3006" s="256" t="s">
        <v>2621</v>
      </c>
      <c r="D3006" s="256" t="s">
        <v>3236</v>
      </c>
      <c r="E3006" s="257" t="s">
        <v>2540</v>
      </c>
      <c r="F3006" s="256" t="s">
        <v>2540</v>
      </c>
      <c r="G3006" s="256">
        <v>91976</v>
      </c>
      <c r="H3006" s="256" t="s">
        <v>16050</v>
      </c>
      <c r="I3006" s="256" t="s">
        <v>12</v>
      </c>
      <c r="J3006" s="256" t="s">
        <v>2545</v>
      </c>
      <c r="K3006" s="257" t="s">
        <v>16051</v>
      </c>
      <c r="L3006" s="256" t="s">
        <v>2542</v>
      </c>
    </row>
    <row r="3007" spans="1:12" x14ac:dyDescent="0.25">
      <c r="A3007" s="256" t="s">
        <v>2614</v>
      </c>
      <c r="B3007" s="256" t="s">
        <v>2615</v>
      </c>
      <c r="C3007" s="256" t="s">
        <v>2621</v>
      </c>
      <c r="D3007" s="256" t="s">
        <v>3236</v>
      </c>
      <c r="E3007" s="257" t="s">
        <v>2540</v>
      </c>
      <c r="F3007" s="256" t="s">
        <v>2540</v>
      </c>
      <c r="G3007" s="256">
        <v>91977</v>
      </c>
      <c r="H3007" s="256" t="s">
        <v>16052</v>
      </c>
      <c r="I3007" s="256" t="s">
        <v>12</v>
      </c>
      <c r="J3007" s="256" t="s">
        <v>2545</v>
      </c>
      <c r="K3007" s="257" t="s">
        <v>16053</v>
      </c>
      <c r="L3007" s="256" t="s">
        <v>2542</v>
      </c>
    </row>
    <row r="3008" spans="1:12" x14ac:dyDescent="0.25">
      <c r="A3008" s="256" t="s">
        <v>2614</v>
      </c>
      <c r="B3008" s="256" t="s">
        <v>2615</v>
      </c>
      <c r="C3008" s="256" t="s">
        <v>2621</v>
      </c>
      <c r="D3008" s="256" t="s">
        <v>3236</v>
      </c>
      <c r="E3008" s="257" t="s">
        <v>2540</v>
      </c>
      <c r="F3008" s="256" t="s">
        <v>2540</v>
      </c>
      <c r="G3008" s="256">
        <v>91978</v>
      </c>
      <c r="H3008" s="256" t="s">
        <v>16054</v>
      </c>
      <c r="I3008" s="256" t="s">
        <v>12</v>
      </c>
      <c r="J3008" s="256" t="s">
        <v>2545</v>
      </c>
      <c r="K3008" s="257" t="s">
        <v>13339</v>
      </c>
      <c r="L3008" s="256" t="s">
        <v>2542</v>
      </c>
    </row>
    <row r="3009" spans="1:12" x14ac:dyDescent="0.25">
      <c r="A3009" s="256" t="s">
        <v>2614</v>
      </c>
      <c r="B3009" s="256" t="s">
        <v>2615</v>
      </c>
      <c r="C3009" s="256" t="s">
        <v>2621</v>
      </c>
      <c r="D3009" s="256" t="s">
        <v>3236</v>
      </c>
      <c r="E3009" s="257" t="s">
        <v>2540</v>
      </c>
      <c r="F3009" s="256" t="s">
        <v>2540</v>
      </c>
      <c r="G3009" s="256">
        <v>91979</v>
      </c>
      <c r="H3009" s="256" t="s">
        <v>16055</v>
      </c>
      <c r="I3009" s="256" t="s">
        <v>12</v>
      </c>
      <c r="J3009" s="256" t="s">
        <v>2545</v>
      </c>
      <c r="K3009" s="257" t="s">
        <v>16056</v>
      </c>
      <c r="L3009" s="256" t="s">
        <v>2542</v>
      </c>
    </row>
    <row r="3010" spans="1:12" x14ac:dyDescent="0.25">
      <c r="A3010" s="256" t="s">
        <v>2614</v>
      </c>
      <c r="B3010" s="256" t="s">
        <v>2615</v>
      </c>
      <c r="C3010" s="256" t="s">
        <v>2621</v>
      </c>
      <c r="D3010" s="256" t="s">
        <v>3236</v>
      </c>
      <c r="E3010" s="257" t="s">
        <v>2540</v>
      </c>
      <c r="F3010" s="256" t="s">
        <v>2540</v>
      </c>
      <c r="G3010" s="256">
        <v>91980</v>
      </c>
      <c r="H3010" s="256" t="s">
        <v>16057</v>
      </c>
      <c r="I3010" s="256" t="s">
        <v>12</v>
      </c>
      <c r="J3010" s="256" t="s">
        <v>2545</v>
      </c>
      <c r="K3010" s="257" t="s">
        <v>16058</v>
      </c>
      <c r="L3010" s="256" t="s">
        <v>2542</v>
      </c>
    </row>
    <row r="3011" spans="1:12" x14ac:dyDescent="0.25">
      <c r="A3011" s="256" t="s">
        <v>2614</v>
      </c>
      <c r="B3011" s="256" t="s">
        <v>2615</v>
      </c>
      <c r="C3011" s="256" t="s">
        <v>2621</v>
      </c>
      <c r="D3011" s="256" t="s">
        <v>3236</v>
      </c>
      <c r="E3011" s="257" t="s">
        <v>2540</v>
      </c>
      <c r="F3011" s="256" t="s">
        <v>2540</v>
      </c>
      <c r="G3011" s="256">
        <v>91981</v>
      </c>
      <c r="H3011" s="256" t="s">
        <v>16059</v>
      </c>
      <c r="I3011" s="256" t="s">
        <v>12</v>
      </c>
      <c r="J3011" s="256" t="s">
        <v>2545</v>
      </c>
      <c r="K3011" s="257" t="s">
        <v>13531</v>
      </c>
      <c r="L3011" s="256" t="s">
        <v>2542</v>
      </c>
    </row>
    <row r="3012" spans="1:12" x14ac:dyDescent="0.25">
      <c r="A3012" s="256" t="s">
        <v>2614</v>
      </c>
      <c r="B3012" s="256" t="s">
        <v>2615</v>
      </c>
      <c r="C3012" s="256" t="s">
        <v>2621</v>
      </c>
      <c r="D3012" s="256" t="s">
        <v>3236</v>
      </c>
      <c r="E3012" s="257" t="s">
        <v>2540</v>
      </c>
      <c r="F3012" s="256" t="s">
        <v>2540</v>
      </c>
      <c r="G3012" s="256">
        <v>91982</v>
      </c>
      <c r="H3012" s="256" t="s">
        <v>16060</v>
      </c>
      <c r="I3012" s="256" t="s">
        <v>12</v>
      </c>
      <c r="J3012" s="256" t="s">
        <v>2545</v>
      </c>
      <c r="K3012" s="257" t="s">
        <v>13155</v>
      </c>
      <c r="L3012" s="256" t="s">
        <v>2542</v>
      </c>
    </row>
    <row r="3013" spans="1:12" x14ac:dyDescent="0.25">
      <c r="A3013" s="256" t="s">
        <v>2614</v>
      </c>
      <c r="B3013" s="256" t="s">
        <v>2615</v>
      </c>
      <c r="C3013" s="256" t="s">
        <v>2621</v>
      </c>
      <c r="D3013" s="256" t="s">
        <v>3236</v>
      </c>
      <c r="E3013" s="257" t="s">
        <v>2540</v>
      </c>
      <c r="F3013" s="256" t="s">
        <v>2540</v>
      </c>
      <c r="G3013" s="256">
        <v>91983</v>
      </c>
      <c r="H3013" s="256" t="s">
        <v>16061</v>
      </c>
      <c r="I3013" s="256" t="s">
        <v>12</v>
      </c>
      <c r="J3013" s="256" t="s">
        <v>2545</v>
      </c>
      <c r="K3013" s="257" t="s">
        <v>13593</v>
      </c>
      <c r="L3013" s="256" t="s">
        <v>2542</v>
      </c>
    </row>
    <row r="3014" spans="1:12" x14ac:dyDescent="0.25">
      <c r="A3014" s="256" t="s">
        <v>2614</v>
      </c>
      <c r="B3014" s="256" t="s">
        <v>2615</v>
      </c>
      <c r="C3014" s="256" t="s">
        <v>2621</v>
      </c>
      <c r="D3014" s="256" t="s">
        <v>3236</v>
      </c>
      <c r="E3014" s="257" t="s">
        <v>2540</v>
      </c>
      <c r="F3014" s="256" t="s">
        <v>2540</v>
      </c>
      <c r="G3014" s="256">
        <v>91984</v>
      </c>
      <c r="H3014" s="256" t="s">
        <v>16062</v>
      </c>
      <c r="I3014" s="256" t="s">
        <v>12</v>
      </c>
      <c r="J3014" s="256" t="s">
        <v>2545</v>
      </c>
      <c r="K3014" s="257" t="s">
        <v>4956</v>
      </c>
      <c r="L3014" s="256" t="s">
        <v>2542</v>
      </c>
    </row>
    <row r="3015" spans="1:12" x14ac:dyDescent="0.25">
      <c r="A3015" s="256" t="s">
        <v>2614</v>
      </c>
      <c r="B3015" s="256" t="s">
        <v>2615</v>
      </c>
      <c r="C3015" s="256" t="s">
        <v>2621</v>
      </c>
      <c r="D3015" s="256" t="s">
        <v>3236</v>
      </c>
      <c r="E3015" s="257" t="s">
        <v>2540</v>
      </c>
      <c r="F3015" s="256" t="s">
        <v>2540</v>
      </c>
      <c r="G3015" s="256">
        <v>91985</v>
      </c>
      <c r="H3015" s="256" t="s">
        <v>16063</v>
      </c>
      <c r="I3015" s="256" t="s">
        <v>12</v>
      </c>
      <c r="J3015" s="256" t="s">
        <v>2545</v>
      </c>
      <c r="K3015" s="257" t="s">
        <v>16064</v>
      </c>
      <c r="L3015" s="256" t="s">
        <v>2542</v>
      </c>
    </row>
    <row r="3016" spans="1:12" x14ac:dyDescent="0.25">
      <c r="A3016" s="256" t="s">
        <v>2614</v>
      </c>
      <c r="B3016" s="256" t="s">
        <v>2615</v>
      </c>
      <c r="C3016" s="256" t="s">
        <v>2621</v>
      </c>
      <c r="D3016" s="256" t="s">
        <v>3236</v>
      </c>
      <c r="E3016" s="257" t="s">
        <v>2540</v>
      </c>
      <c r="F3016" s="256" t="s">
        <v>2540</v>
      </c>
      <c r="G3016" s="256">
        <v>91986</v>
      </c>
      <c r="H3016" s="256" t="s">
        <v>16065</v>
      </c>
      <c r="I3016" s="256" t="s">
        <v>12</v>
      </c>
      <c r="J3016" s="256" t="s">
        <v>2545</v>
      </c>
      <c r="K3016" s="257" t="s">
        <v>13626</v>
      </c>
      <c r="L3016" s="256" t="s">
        <v>2542</v>
      </c>
    </row>
    <row r="3017" spans="1:12" x14ac:dyDescent="0.25">
      <c r="A3017" s="256" t="s">
        <v>2614</v>
      </c>
      <c r="B3017" s="256" t="s">
        <v>2615</v>
      </c>
      <c r="C3017" s="256" t="s">
        <v>2621</v>
      </c>
      <c r="D3017" s="256" t="s">
        <v>3236</v>
      </c>
      <c r="E3017" s="257" t="s">
        <v>2540</v>
      </c>
      <c r="F3017" s="256" t="s">
        <v>2540</v>
      </c>
      <c r="G3017" s="256">
        <v>91987</v>
      </c>
      <c r="H3017" s="256" t="s">
        <v>16066</v>
      </c>
      <c r="I3017" s="256" t="s">
        <v>12</v>
      </c>
      <c r="J3017" s="256" t="s">
        <v>2545</v>
      </c>
      <c r="K3017" s="257" t="s">
        <v>16067</v>
      </c>
      <c r="L3017" s="256" t="s">
        <v>2542</v>
      </c>
    </row>
    <row r="3018" spans="1:12" x14ac:dyDescent="0.25">
      <c r="A3018" s="256" t="s">
        <v>2614</v>
      </c>
      <c r="B3018" s="256" t="s">
        <v>2615</v>
      </c>
      <c r="C3018" s="256" t="s">
        <v>2621</v>
      </c>
      <c r="D3018" s="256" t="s">
        <v>3236</v>
      </c>
      <c r="E3018" s="257" t="s">
        <v>2540</v>
      </c>
      <c r="F3018" s="256" t="s">
        <v>2540</v>
      </c>
      <c r="G3018" s="256">
        <v>91988</v>
      </c>
      <c r="H3018" s="256" t="s">
        <v>16068</v>
      </c>
      <c r="I3018" s="256" t="s">
        <v>12</v>
      </c>
      <c r="J3018" s="256" t="s">
        <v>2545</v>
      </c>
      <c r="K3018" s="257" t="s">
        <v>16069</v>
      </c>
      <c r="L3018" s="256" t="s">
        <v>2542</v>
      </c>
    </row>
    <row r="3019" spans="1:12" x14ac:dyDescent="0.25">
      <c r="A3019" s="256" t="s">
        <v>2614</v>
      </c>
      <c r="B3019" s="256" t="s">
        <v>2615</v>
      </c>
      <c r="C3019" s="256" t="s">
        <v>2621</v>
      </c>
      <c r="D3019" s="256" t="s">
        <v>3236</v>
      </c>
      <c r="E3019" s="257" t="s">
        <v>2540</v>
      </c>
      <c r="F3019" s="256" t="s">
        <v>2540</v>
      </c>
      <c r="G3019" s="256">
        <v>91989</v>
      </c>
      <c r="H3019" s="256" t="s">
        <v>16070</v>
      </c>
      <c r="I3019" s="256" t="s">
        <v>12</v>
      </c>
      <c r="J3019" s="256" t="s">
        <v>2545</v>
      </c>
      <c r="K3019" s="257" t="s">
        <v>16071</v>
      </c>
      <c r="L3019" s="256" t="s">
        <v>2542</v>
      </c>
    </row>
    <row r="3020" spans="1:12" x14ac:dyDescent="0.25">
      <c r="A3020" s="256" t="s">
        <v>2614</v>
      </c>
      <c r="B3020" s="256" t="s">
        <v>2615</v>
      </c>
      <c r="C3020" s="256" t="s">
        <v>2621</v>
      </c>
      <c r="D3020" s="256" t="s">
        <v>3236</v>
      </c>
      <c r="E3020" s="257" t="s">
        <v>2540</v>
      </c>
      <c r="F3020" s="256" t="s">
        <v>2540</v>
      </c>
      <c r="G3020" s="256">
        <v>91990</v>
      </c>
      <c r="H3020" s="256" t="s">
        <v>16072</v>
      </c>
      <c r="I3020" s="256" t="s">
        <v>12</v>
      </c>
      <c r="J3020" s="256" t="s">
        <v>2545</v>
      </c>
      <c r="K3020" s="257" t="s">
        <v>16073</v>
      </c>
      <c r="L3020" s="256" t="s">
        <v>2542</v>
      </c>
    </row>
    <row r="3021" spans="1:12" x14ac:dyDescent="0.25">
      <c r="A3021" s="256" t="s">
        <v>2614</v>
      </c>
      <c r="B3021" s="256" t="s">
        <v>2615</v>
      </c>
      <c r="C3021" s="256" t="s">
        <v>2621</v>
      </c>
      <c r="D3021" s="256" t="s">
        <v>3236</v>
      </c>
      <c r="E3021" s="257" t="s">
        <v>2540</v>
      </c>
      <c r="F3021" s="256" t="s">
        <v>2540</v>
      </c>
      <c r="G3021" s="256">
        <v>91991</v>
      </c>
      <c r="H3021" s="256" t="s">
        <v>16074</v>
      </c>
      <c r="I3021" s="256" t="s">
        <v>12</v>
      </c>
      <c r="J3021" s="256" t="s">
        <v>2545</v>
      </c>
      <c r="K3021" s="257" t="s">
        <v>13187</v>
      </c>
      <c r="L3021" s="256" t="s">
        <v>2542</v>
      </c>
    </row>
    <row r="3022" spans="1:12" x14ac:dyDescent="0.25">
      <c r="A3022" s="256" t="s">
        <v>2614</v>
      </c>
      <c r="B3022" s="256" t="s">
        <v>2615</v>
      </c>
      <c r="C3022" s="256" t="s">
        <v>2621</v>
      </c>
      <c r="D3022" s="256" t="s">
        <v>3236</v>
      </c>
      <c r="E3022" s="257" t="s">
        <v>2540</v>
      </c>
      <c r="F3022" s="256" t="s">
        <v>2540</v>
      </c>
      <c r="G3022" s="256">
        <v>91992</v>
      </c>
      <c r="H3022" s="256" t="s">
        <v>16075</v>
      </c>
      <c r="I3022" s="256" t="s">
        <v>12</v>
      </c>
      <c r="J3022" s="256" t="s">
        <v>2545</v>
      </c>
      <c r="K3022" s="257" t="s">
        <v>16076</v>
      </c>
      <c r="L3022" s="256" t="s">
        <v>2542</v>
      </c>
    </row>
    <row r="3023" spans="1:12" x14ac:dyDescent="0.25">
      <c r="A3023" s="256" t="s">
        <v>2614</v>
      </c>
      <c r="B3023" s="256" t="s">
        <v>2615</v>
      </c>
      <c r="C3023" s="256" t="s">
        <v>2621</v>
      </c>
      <c r="D3023" s="256" t="s">
        <v>3236</v>
      </c>
      <c r="E3023" s="257" t="s">
        <v>2540</v>
      </c>
      <c r="F3023" s="256" t="s">
        <v>2540</v>
      </c>
      <c r="G3023" s="256">
        <v>91993</v>
      </c>
      <c r="H3023" s="256" t="s">
        <v>16077</v>
      </c>
      <c r="I3023" s="256" t="s">
        <v>12</v>
      </c>
      <c r="J3023" s="256" t="s">
        <v>2545</v>
      </c>
      <c r="K3023" s="257" t="s">
        <v>16078</v>
      </c>
      <c r="L3023" s="256" t="s">
        <v>2542</v>
      </c>
    </row>
    <row r="3024" spans="1:12" x14ac:dyDescent="0.25">
      <c r="A3024" s="256" t="s">
        <v>2614</v>
      </c>
      <c r="B3024" s="256" t="s">
        <v>2615</v>
      </c>
      <c r="C3024" s="256" t="s">
        <v>2621</v>
      </c>
      <c r="D3024" s="256" t="s">
        <v>3236</v>
      </c>
      <c r="E3024" s="257" t="s">
        <v>2540</v>
      </c>
      <c r="F3024" s="256" t="s">
        <v>2540</v>
      </c>
      <c r="G3024" s="256">
        <v>91994</v>
      </c>
      <c r="H3024" s="256" t="s">
        <v>16079</v>
      </c>
      <c r="I3024" s="256" t="s">
        <v>12</v>
      </c>
      <c r="J3024" s="256" t="s">
        <v>2545</v>
      </c>
      <c r="K3024" s="257" t="s">
        <v>6104</v>
      </c>
      <c r="L3024" s="256" t="s">
        <v>2542</v>
      </c>
    </row>
    <row r="3025" spans="1:12" x14ac:dyDescent="0.25">
      <c r="A3025" s="256" t="s">
        <v>2614</v>
      </c>
      <c r="B3025" s="256" t="s">
        <v>2615</v>
      </c>
      <c r="C3025" s="256" t="s">
        <v>2621</v>
      </c>
      <c r="D3025" s="256" t="s">
        <v>3236</v>
      </c>
      <c r="E3025" s="257" t="s">
        <v>2540</v>
      </c>
      <c r="F3025" s="256" t="s">
        <v>2540</v>
      </c>
      <c r="G3025" s="256">
        <v>91995</v>
      </c>
      <c r="H3025" s="256" t="s">
        <v>16080</v>
      </c>
      <c r="I3025" s="256" t="s">
        <v>12</v>
      </c>
      <c r="J3025" s="256" t="s">
        <v>2545</v>
      </c>
      <c r="K3025" s="257" t="s">
        <v>15944</v>
      </c>
      <c r="L3025" s="256" t="s">
        <v>2542</v>
      </c>
    </row>
    <row r="3026" spans="1:12" x14ac:dyDescent="0.25">
      <c r="A3026" s="256" t="s">
        <v>2614</v>
      </c>
      <c r="B3026" s="256" t="s">
        <v>2615</v>
      </c>
      <c r="C3026" s="256" t="s">
        <v>2621</v>
      </c>
      <c r="D3026" s="256" t="s">
        <v>3236</v>
      </c>
      <c r="E3026" s="257" t="s">
        <v>2540</v>
      </c>
      <c r="F3026" s="256" t="s">
        <v>2540</v>
      </c>
      <c r="G3026" s="256">
        <v>91996</v>
      </c>
      <c r="H3026" s="256" t="s">
        <v>16081</v>
      </c>
      <c r="I3026" s="256" t="s">
        <v>12</v>
      </c>
      <c r="J3026" s="256" t="s">
        <v>2545</v>
      </c>
      <c r="K3026" s="257" t="s">
        <v>13771</v>
      </c>
      <c r="L3026" s="256" t="s">
        <v>2542</v>
      </c>
    </row>
    <row r="3027" spans="1:12" x14ac:dyDescent="0.25">
      <c r="A3027" s="256" t="s">
        <v>2614</v>
      </c>
      <c r="B3027" s="256" t="s">
        <v>2615</v>
      </c>
      <c r="C3027" s="256" t="s">
        <v>2621</v>
      </c>
      <c r="D3027" s="256" t="s">
        <v>3236</v>
      </c>
      <c r="E3027" s="257" t="s">
        <v>2540</v>
      </c>
      <c r="F3027" s="256" t="s">
        <v>2540</v>
      </c>
      <c r="G3027" s="256">
        <v>91997</v>
      </c>
      <c r="H3027" s="256" t="s">
        <v>16082</v>
      </c>
      <c r="I3027" s="256" t="s">
        <v>12</v>
      </c>
      <c r="J3027" s="256" t="s">
        <v>2545</v>
      </c>
      <c r="K3027" s="257" t="s">
        <v>13183</v>
      </c>
      <c r="L3027" s="256" t="s">
        <v>2542</v>
      </c>
    </row>
    <row r="3028" spans="1:12" x14ac:dyDescent="0.25">
      <c r="A3028" s="256" t="s">
        <v>2614</v>
      </c>
      <c r="B3028" s="256" t="s">
        <v>2615</v>
      </c>
      <c r="C3028" s="256" t="s">
        <v>2621</v>
      </c>
      <c r="D3028" s="256" t="s">
        <v>3236</v>
      </c>
      <c r="E3028" s="257" t="s">
        <v>2540</v>
      </c>
      <c r="F3028" s="256" t="s">
        <v>2540</v>
      </c>
      <c r="G3028" s="256">
        <v>91998</v>
      </c>
      <c r="H3028" s="256" t="s">
        <v>16083</v>
      </c>
      <c r="I3028" s="256" t="s">
        <v>12</v>
      </c>
      <c r="J3028" s="256" t="s">
        <v>2545</v>
      </c>
      <c r="K3028" s="257" t="s">
        <v>5822</v>
      </c>
      <c r="L3028" s="256" t="s">
        <v>2542</v>
      </c>
    </row>
    <row r="3029" spans="1:12" x14ac:dyDescent="0.25">
      <c r="A3029" s="256" t="s">
        <v>2614</v>
      </c>
      <c r="B3029" s="256" t="s">
        <v>2615</v>
      </c>
      <c r="C3029" s="256" t="s">
        <v>2621</v>
      </c>
      <c r="D3029" s="256" t="s">
        <v>3236</v>
      </c>
      <c r="E3029" s="257" t="s">
        <v>2540</v>
      </c>
      <c r="F3029" s="256" t="s">
        <v>2540</v>
      </c>
      <c r="G3029" s="256">
        <v>91999</v>
      </c>
      <c r="H3029" s="256" t="s">
        <v>16084</v>
      </c>
      <c r="I3029" s="256" t="s">
        <v>12</v>
      </c>
      <c r="J3029" s="256" t="s">
        <v>2545</v>
      </c>
      <c r="K3029" s="257" t="s">
        <v>6708</v>
      </c>
      <c r="L3029" s="256" t="s">
        <v>2542</v>
      </c>
    </row>
    <row r="3030" spans="1:12" x14ac:dyDescent="0.25">
      <c r="A3030" s="256" t="s">
        <v>2614</v>
      </c>
      <c r="B3030" s="256" t="s">
        <v>2615</v>
      </c>
      <c r="C3030" s="256" t="s">
        <v>2621</v>
      </c>
      <c r="D3030" s="256" t="s">
        <v>3236</v>
      </c>
      <c r="E3030" s="257" t="s">
        <v>2540</v>
      </c>
      <c r="F3030" s="256" t="s">
        <v>2540</v>
      </c>
      <c r="G3030" s="256">
        <v>92000</v>
      </c>
      <c r="H3030" s="256" t="s">
        <v>16085</v>
      </c>
      <c r="I3030" s="256" t="s">
        <v>12</v>
      </c>
      <c r="J3030" s="256" t="s">
        <v>2545</v>
      </c>
      <c r="K3030" s="257" t="s">
        <v>16086</v>
      </c>
      <c r="L3030" s="256" t="s">
        <v>2542</v>
      </c>
    </row>
    <row r="3031" spans="1:12" x14ac:dyDescent="0.25">
      <c r="A3031" s="256" t="s">
        <v>2614</v>
      </c>
      <c r="B3031" s="256" t="s">
        <v>2615</v>
      </c>
      <c r="C3031" s="256" t="s">
        <v>2621</v>
      </c>
      <c r="D3031" s="256" t="s">
        <v>3236</v>
      </c>
      <c r="E3031" s="257" t="s">
        <v>2540</v>
      </c>
      <c r="F3031" s="256" t="s">
        <v>2540</v>
      </c>
      <c r="G3031" s="256">
        <v>92001</v>
      </c>
      <c r="H3031" s="256" t="s">
        <v>16087</v>
      </c>
      <c r="I3031" s="256" t="s">
        <v>12</v>
      </c>
      <c r="J3031" s="256" t="s">
        <v>2545</v>
      </c>
      <c r="K3031" s="257" t="s">
        <v>16088</v>
      </c>
      <c r="L3031" s="256" t="s">
        <v>2542</v>
      </c>
    </row>
    <row r="3032" spans="1:12" x14ac:dyDescent="0.25">
      <c r="A3032" s="256" t="s">
        <v>2614</v>
      </c>
      <c r="B3032" s="256" t="s">
        <v>2615</v>
      </c>
      <c r="C3032" s="256" t="s">
        <v>2621</v>
      </c>
      <c r="D3032" s="256" t="s">
        <v>3236</v>
      </c>
      <c r="E3032" s="257" t="s">
        <v>2540</v>
      </c>
      <c r="F3032" s="256" t="s">
        <v>2540</v>
      </c>
      <c r="G3032" s="256">
        <v>92002</v>
      </c>
      <c r="H3032" s="256" t="s">
        <v>16089</v>
      </c>
      <c r="I3032" s="256" t="s">
        <v>12</v>
      </c>
      <c r="J3032" s="256" t="s">
        <v>2545</v>
      </c>
      <c r="K3032" s="257" t="s">
        <v>13759</v>
      </c>
      <c r="L3032" s="256" t="s">
        <v>2542</v>
      </c>
    </row>
    <row r="3033" spans="1:12" x14ac:dyDescent="0.25">
      <c r="A3033" s="256" t="s">
        <v>2614</v>
      </c>
      <c r="B3033" s="256" t="s">
        <v>2615</v>
      </c>
      <c r="C3033" s="256" t="s">
        <v>2621</v>
      </c>
      <c r="D3033" s="256" t="s">
        <v>3236</v>
      </c>
      <c r="E3033" s="257" t="s">
        <v>2540</v>
      </c>
      <c r="F3033" s="256" t="s">
        <v>2540</v>
      </c>
      <c r="G3033" s="256">
        <v>92003</v>
      </c>
      <c r="H3033" s="256" t="s">
        <v>16090</v>
      </c>
      <c r="I3033" s="256" t="s">
        <v>12</v>
      </c>
      <c r="J3033" s="256" t="s">
        <v>2545</v>
      </c>
      <c r="K3033" s="257" t="s">
        <v>16091</v>
      </c>
      <c r="L3033" s="256" t="s">
        <v>2542</v>
      </c>
    </row>
    <row r="3034" spans="1:12" x14ac:dyDescent="0.25">
      <c r="A3034" s="256" t="s">
        <v>2614</v>
      </c>
      <c r="B3034" s="256" t="s">
        <v>2615</v>
      </c>
      <c r="C3034" s="256" t="s">
        <v>2621</v>
      </c>
      <c r="D3034" s="256" t="s">
        <v>3236</v>
      </c>
      <c r="E3034" s="257" t="s">
        <v>2540</v>
      </c>
      <c r="F3034" s="256" t="s">
        <v>2540</v>
      </c>
      <c r="G3034" s="256">
        <v>92004</v>
      </c>
      <c r="H3034" s="256" t="s">
        <v>16092</v>
      </c>
      <c r="I3034" s="256" t="s">
        <v>12</v>
      </c>
      <c r="J3034" s="256" t="s">
        <v>2545</v>
      </c>
      <c r="K3034" s="257" t="s">
        <v>16093</v>
      </c>
      <c r="L3034" s="256" t="s">
        <v>2542</v>
      </c>
    </row>
    <row r="3035" spans="1:12" x14ac:dyDescent="0.25">
      <c r="A3035" s="256" t="s">
        <v>2614</v>
      </c>
      <c r="B3035" s="256" t="s">
        <v>2615</v>
      </c>
      <c r="C3035" s="256" t="s">
        <v>2621</v>
      </c>
      <c r="D3035" s="256" t="s">
        <v>3236</v>
      </c>
      <c r="E3035" s="257" t="s">
        <v>2540</v>
      </c>
      <c r="F3035" s="256" t="s">
        <v>2540</v>
      </c>
      <c r="G3035" s="256">
        <v>92005</v>
      </c>
      <c r="H3035" s="256" t="s">
        <v>16094</v>
      </c>
      <c r="I3035" s="256" t="s">
        <v>12</v>
      </c>
      <c r="J3035" s="256" t="s">
        <v>2545</v>
      </c>
      <c r="K3035" s="257" t="s">
        <v>16095</v>
      </c>
      <c r="L3035" s="256" t="s">
        <v>2542</v>
      </c>
    </row>
    <row r="3036" spans="1:12" x14ac:dyDescent="0.25">
      <c r="A3036" s="256" t="s">
        <v>2614</v>
      </c>
      <c r="B3036" s="256" t="s">
        <v>2615</v>
      </c>
      <c r="C3036" s="256" t="s">
        <v>2621</v>
      </c>
      <c r="D3036" s="256" t="s">
        <v>3236</v>
      </c>
      <c r="E3036" s="257" t="s">
        <v>2540</v>
      </c>
      <c r="F3036" s="256" t="s">
        <v>2540</v>
      </c>
      <c r="G3036" s="256">
        <v>92006</v>
      </c>
      <c r="H3036" s="256" t="s">
        <v>16096</v>
      </c>
      <c r="I3036" s="256" t="s">
        <v>12</v>
      </c>
      <c r="J3036" s="256" t="s">
        <v>2545</v>
      </c>
      <c r="K3036" s="257" t="s">
        <v>13584</v>
      </c>
      <c r="L3036" s="256" t="s">
        <v>2542</v>
      </c>
    </row>
    <row r="3037" spans="1:12" x14ac:dyDescent="0.25">
      <c r="A3037" s="256" t="s">
        <v>2614</v>
      </c>
      <c r="B3037" s="256" t="s">
        <v>2615</v>
      </c>
      <c r="C3037" s="256" t="s">
        <v>2621</v>
      </c>
      <c r="D3037" s="256" t="s">
        <v>3236</v>
      </c>
      <c r="E3037" s="257" t="s">
        <v>2540</v>
      </c>
      <c r="F3037" s="256" t="s">
        <v>2540</v>
      </c>
      <c r="G3037" s="256">
        <v>92007</v>
      </c>
      <c r="H3037" s="256" t="s">
        <v>16097</v>
      </c>
      <c r="I3037" s="256" t="s">
        <v>12</v>
      </c>
      <c r="J3037" s="256" t="s">
        <v>2545</v>
      </c>
      <c r="K3037" s="257" t="s">
        <v>16098</v>
      </c>
      <c r="L3037" s="256" t="s">
        <v>2542</v>
      </c>
    </row>
    <row r="3038" spans="1:12" x14ac:dyDescent="0.25">
      <c r="A3038" s="256" t="s">
        <v>2614</v>
      </c>
      <c r="B3038" s="256" t="s">
        <v>2615</v>
      </c>
      <c r="C3038" s="256" t="s">
        <v>2621</v>
      </c>
      <c r="D3038" s="256" t="s">
        <v>3236</v>
      </c>
      <c r="E3038" s="257" t="s">
        <v>2540</v>
      </c>
      <c r="F3038" s="256" t="s">
        <v>2540</v>
      </c>
      <c r="G3038" s="256">
        <v>92008</v>
      </c>
      <c r="H3038" s="256" t="s">
        <v>16099</v>
      </c>
      <c r="I3038" s="256" t="s">
        <v>12</v>
      </c>
      <c r="J3038" s="256" t="s">
        <v>2545</v>
      </c>
      <c r="K3038" s="257" t="s">
        <v>15685</v>
      </c>
      <c r="L3038" s="256" t="s">
        <v>2542</v>
      </c>
    </row>
    <row r="3039" spans="1:12" x14ac:dyDescent="0.25">
      <c r="A3039" s="256" t="s">
        <v>2614</v>
      </c>
      <c r="B3039" s="256" t="s">
        <v>2615</v>
      </c>
      <c r="C3039" s="256" t="s">
        <v>2621</v>
      </c>
      <c r="D3039" s="256" t="s">
        <v>3236</v>
      </c>
      <c r="E3039" s="257" t="s">
        <v>2540</v>
      </c>
      <c r="F3039" s="256" t="s">
        <v>2540</v>
      </c>
      <c r="G3039" s="256">
        <v>92009</v>
      </c>
      <c r="H3039" s="256" t="s">
        <v>16100</v>
      </c>
      <c r="I3039" s="256" t="s">
        <v>12</v>
      </c>
      <c r="J3039" s="256" t="s">
        <v>2545</v>
      </c>
      <c r="K3039" s="257" t="s">
        <v>16101</v>
      </c>
      <c r="L3039" s="256" t="s">
        <v>2542</v>
      </c>
    </row>
    <row r="3040" spans="1:12" x14ac:dyDescent="0.25">
      <c r="A3040" s="256" t="s">
        <v>2614</v>
      </c>
      <c r="B3040" s="256" t="s">
        <v>2615</v>
      </c>
      <c r="C3040" s="256" t="s">
        <v>2621</v>
      </c>
      <c r="D3040" s="256" t="s">
        <v>3236</v>
      </c>
      <c r="E3040" s="257" t="s">
        <v>2540</v>
      </c>
      <c r="F3040" s="256" t="s">
        <v>2540</v>
      </c>
      <c r="G3040" s="256">
        <v>92010</v>
      </c>
      <c r="H3040" s="256" t="s">
        <v>16102</v>
      </c>
      <c r="I3040" s="256" t="s">
        <v>12</v>
      </c>
      <c r="J3040" s="256" t="s">
        <v>2545</v>
      </c>
      <c r="K3040" s="257" t="s">
        <v>16103</v>
      </c>
      <c r="L3040" s="256" t="s">
        <v>2542</v>
      </c>
    </row>
    <row r="3041" spans="1:12" x14ac:dyDescent="0.25">
      <c r="A3041" s="256" t="s">
        <v>2614</v>
      </c>
      <c r="B3041" s="256" t="s">
        <v>2615</v>
      </c>
      <c r="C3041" s="256" t="s">
        <v>2621</v>
      </c>
      <c r="D3041" s="256" t="s">
        <v>3236</v>
      </c>
      <c r="E3041" s="257" t="s">
        <v>2540</v>
      </c>
      <c r="F3041" s="256" t="s">
        <v>2540</v>
      </c>
      <c r="G3041" s="256">
        <v>92011</v>
      </c>
      <c r="H3041" s="256" t="s">
        <v>16104</v>
      </c>
      <c r="I3041" s="256" t="s">
        <v>12</v>
      </c>
      <c r="J3041" s="256" t="s">
        <v>2545</v>
      </c>
      <c r="K3041" s="257" t="s">
        <v>13829</v>
      </c>
      <c r="L3041" s="256" t="s">
        <v>2542</v>
      </c>
    </row>
    <row r="3042" spans="1:12" x14ac:dyDescent="0.25">
      <c r="A3042" s="256" t="s">
        <v>2614</v>
      </c>
      <c r="B3042" s="256" t="s">
        <v>2615</v>
      </c>
      <c r="C3042" s="256" t="s">
        <v>2621</v>
      </c>
      <c r="D3042" s="256" t="s">
        <v>3236</v>
      </c>
      <c r="E3042" s="257" t="s">
        <v>2540</v>
      </c>
      <c r="F3042" s="256" t="s">
        <v>2540</v>
      </c>
      <c r="G3042" s="256">
        <v>92012</v>
      </c>
      <c r="H3042" s="256" t="s">
        <v>16105</v>
      </c>
      <c r="I3042" s="256" t="s">
        <v>12</v>
      </c>
      <c r="J3042" s="256" t="s">
        <v>2545</v>
      </c>
      <c r="K3042" s="257" t="s">
        <v>7713</v>
      </c>
      <c r="L3042" s="256" t="s">
        <v>2542</v>
      </c>
    </row>
    <row r="3043" spans="1:12" x14ac:dyDescent="0.25">
      <c r="A3043" s="256" t="s">
        <v>2614</v>
      </c>
      <c r="B3043" s="256" t="s">
        <v>2615</v>
      </c>
      <c r="C3043" s="256" t="s">
        <v>2621</v>
      </c>
      <c r="D3043" s="256" t="s">
        <v>3236</v>
      </c>
      <c r="E3043" s="257" t="s">
        <v>2540</v>
      </c>
      <c r="F3043" s="256" t="s">
        <v>2540</v>
      </c>
      <c r="G3043" s="256">
        <v>92013</v>
      </c>
      <c r="H3043" s="256" t="s">
        <v>16106</v>
      </c>
      <c r="I3043" s="256" t="s">
        <v>12</v>
      </c>
      <c r="J3043" s="256" t="s">
        <v>2545</v>
      </c>
      <c r="K3043" s="257" t="s">
        <v>16107</v>
      </c>
      <c r="L3043" s="256" t="s">
        <v>2542</v>
      </c>
    </row>
    <row r="3044" spans="1:12" x14ac:dyDescent="0.25">
      <c r="A3044" s="256" t="s">
        <v>2614</v>
      </c>
      <c r="B3044" s="256" t="s">
        <v>2615</v>
      </c>
      <c r="C3044" s="256" t="s">
        <v>2621</v>
      </c>
      <c r="D3044" s="256" t="s">
        <v>3236</v>
      </c>
      <c r="E3044" s="257" t="s">
        <v>2540</v>
      </c>
      <c r="F3044" s="256" t="s">
        <v>2540</v>
      </c>
      <c r="G3044" s="256">
        <v>92014</v>
      </c>
      <c r="H3044" s="256" t="s">
        <v>16108</v>
      </c>
      <c r="I3044" s="256" t="s">
        <v>12</v>
      </c>
      <c r="J3044" s="256" t="s">
        <v>2545</v>
      </c>
      <c r="K3044" s="257" t="s">
        <v>14624</v>
      </c>
      <c r="L3044" s="256" t="s">
        <v>2542</v>
      </c>
    </row>
    <row r="3045" spans="1:12" x14ac:dyDescent="0.25">
      <c r="A3045" s="256" t="s">
        <v>2614</v>
      </c>
      <c r="B3045" s="256" t="s">
        <v>2615</v>
      </c>
      <c r="C3045" s="256" t="s">
        <v>2621</v>
      </c>
      <c r="D3045" s="256" t="s">
        <v>3236</v>
      </c>
      <c r="E3045" s="257" t="s">
        <v>2540</v>
      </c>
      <c r="F3045" s="256" t="s">
        <v>2540</v>
      </c>
      <c r="G3045" s="256">
        <v>92015</v>
      </c>
      <c r="H3045" s="256" t="s">
        <v>16109</v>
      </c>
      <c r="I3045" s="256" t="s">
        <v>12</v>
      </c>
      <c r="J3045" s="256" t="s">
        <v>2545</v>
      </c>
      <c r="K3045" s="257" t="s">
        <v>16110</v>
      </c>
      <c r="L3045" s="256" t="s">
        <v>2542</v>
      </c>
    </row>
    <row r="3046" spans="1:12" x14ac:dyDescent="0.25">
      <c r="A3046" s="256" t="s">
        <v>2614</v>
      </c>
      <c r="B3046" s="256" t="s">
        <v>2615</v>
      </c>
      <c r="C3046" s="256" t="s">
        <v>2621</v>
      </c>
      <c r="D3046" s="256" t="s">
        <v>3236</v>
      </c>
      <c r="E3046" s="257" t="s">
        <v>2540</v>
      </c>
      <c r="F3046" s="256" t="s">
        <v>2540</v>
      </c>
      <c r="G3046" s="256">
        <v>92016</v>
      </c>
      <c r="H3046" s="256" t="s">
        <v>16111</v>
      </c>
      <c r="I3046" s="256" t="s">
        <v>12</v>
      </c>
      <c r="J3046" s="256" t="s">
        <v>2545</v>
      </c>
      <c r="K3046" s="257" t="s">
        <v>16112</v>
      </c>
      <c r="L3046" s="256" t="s">
        <v>2542</v>
      </c>
    </row>
    <row r="3047" spans="1:12" x14ac:dyDescent="0.25">
      <c r="A3047" s="256" t="s">
        <v>2614</v>
      </c>
      <c r="B3047" s="256" t="s">
        <v>2615</v>
      </c>
      <c r="C3047" s="256" t="s">
        <v>2621</v>
      </c>
      <c r="D3047" s="256" t="s">
        <v>3236</v>
      </c>
      <c r="E3047" s="257" t="s">
        <v>2540</v>
      </c>
      <c r="F3047" s="256" t="s">
        <v>2540</v>
      </c>
      <c r="G3047" s="256">
        <v>92017</v>
      </c>
      <c r="H3047" s="256" t="s">
        <v>16113</v>
      </c>
      <c r="I3047" s="256" t="s">
        <v>12</v>
      </c>
      <c r="J3047" s="256" t="s">
        <v>2545</v>
      </c>
      <c r="K3047" s="257" t="s">
        <v>13288</v>
      </c>
      <c r="L3047" s="256" t="s">
        <v>2542</v>
      </c>
    </row>
    <row r="3048" spans="1:12" x14ac:dyDescent="0.25">
      <c r="A3048" s="256" t="s">
        <v>2614</v>
      </c>
      <c r="B3048" s="256" t="s">
        <v>2615</v>
      </c>
      <c r="C3048" s="256" t="s">
        <v>2621</v>
      </c>
      <c r="D3048" s="256" t="s">
        <v>3236</v>
      </c>
      <c r="E3048" s="257" t="s">
        <v>2540</v>
      </c>
      <c r="F3048" s="256" t="s">
        <v>2540</v>
      </c>
      <c r="G3048" s="256">
        <v>92018</v>
      </c>
      <c r="H3048" s="256" t="s">
        <v>16114</v>
      </c>
      <c r="I3048" s="256" t="s">
        <v>12</v>
      </c>
      <c r="J3048" s="256" t="s">
        <v>2545</v>
      </c>
      <c r="K3048" s="257" t="s">
        <v>16115</v>
      </c>
      <c r="L3048" s="256" t="s">
        <v>2542</v>
      </c>
    </row>
    <row r="3049" spans="1:12" x14ac:dyDescent="0.25">
      <c r="A3049" s="256" t="s">
        <v>2614</v>
      </c>
      <c r="B3049" s="256" t="s">
        <v>2615</v>
      </c>
      <c r="C3049" s="256" t="s">
        <v>2621</v>
      </c>
      <c r="D3049" s="256" t="s">
        <v>3236</v>
      </c>
      <c r="E3049" s="257" t="s">
        <v>2540</v>
      </c>
      <c r="F3049" s="256" t="s">
        <v>2540</v>
      </c>
      <c r="G3049" s="256">
        <v>92019</v>
      </c>
      <c r="H3049" s="256" t="s">
        <v>16116</v>
      </c>
      <c r="I3049" s="256" t="s">
        <v>12</v>
      </c>
      <c r="J3049" s="256" t="s">
        <v>2545</v>
      </c>
      <c r="K3049" s="257" t="s">
        <v>16117</v>
      </c>
      <c r="L3049" s="256" t="s">
        <v>2542</v>
      </c>
    </row>
    <row r="3050" spans="1:12" x14ac:dyDescent="0.25">
      <c r="A3050" s="256" t="s">
        <v>2614</v>
      </c>
      <c r="B3050" s="256" t="s">
        <v>2615</v>
      </c>
      <c r="C3050" s="256" t="s">
        <v>2621</v>
      </c>
      <c r="D3050" s="256" t="s">
        <v>3236</v>
      </c>
      <c r="E3050" s="257" t="s">
        <v>2540</v>
      </c>
      <c r="F3050" s="256" t="s">
        <v>2540</v>
      </c>
      <c r="G3050" s="256">
        <v>92020</v>
      </c>
      <c r="H3050" s="256" t="s">
        <v>16118</v>
      </c>
      <c r="I3050" s="256" t="s">
        <v>12</v>
      </c>
      <c r="J3050" s="256" t="s">
        <v>2545</v>
      </c>
      <c r="K3050" s="257" t="s">
        <v>16119</v>
      </c>
      <c r="L3050" s="256" t="s">
        <v>2542</v>
      </c>
    </row>
    <row r="3051" spans="1:12" x14ac:dyDescent="0.25">
      <c r="A3051" s="256" t="s">
        <v>2614</v>
      </c>
      <c r="B3051" s="256" t="s">
        <v>2615</v>
      </c>
      <c r="C3051" s="256" t="s">
        <v>2621</v>
      </c>
      <c r="D3051" s="256" t="s">
        <v>3236</v>
      </c>
      <c r="E3051" s="257" t="s">
        <v>2540</v>
      </c>
      <c r="F3051" s="256" t="s">
        <v>2540</v>
      </c>
      <c r="G3051" s="256">
        <v>92021</v>
      </c>
      <c r="H3051" s="256" t="s">
        <v>16120</v>
      </c>
      <c r="I3051" s="256" t="s">
        <v>12</v>
      </c>
      <c r="J3051" s="256" t="s">
        <v>2545</v>
      </c>
      <c r="K3051" s="257" t="s">
        <v>16121</v>
      </c>
      <c r="L3051" s="256" t="s">
        <v>2542</v>
      </c>
    </row>
    <row r="3052" spans="1:12" x14ac:dyDescent="0.25">
      <c r="A3052" s="256" t="s">
        <v>2614</v>
      </c>
      <c r="B3052" s="256" t="s">
        <v>2615</v>
      </c>
      <c r="C3052" s="256" t="s">
        <v>2621</v>
      </c>
      <c r="D3052" s="256" t="s">
        <v>3236</v>
      </c>
      <c r="E3052" s="257" t="s">
        <v>2540</v>
      </c>
      <c r="F3052" s="256" t="s">
        <v>2540</v>
      </c>
      <c r="G3052" s="256">
        <v>92022</v>
      </c>
      <c r="H3052" s="256" t="s">
        <v>16122</v>
      </c>
      <c r="I3052" s="256" t="s">
        <v>12</v>
      </c>
      <c r="J3052" s="256" t="s">
        <v>2545</v>
      </c>
      <c r="K3052" s="257" t="s">
        <v>16123</v>
      </c>
      <c r="L3052" s="256" t="s">
        <v>2542</v>
      </c>
    </row>
    <row r="3053" spans="1:12" x14ac:dyDescent="0.25">
      <c r="A3053" s="256" t="s">
        <v>2614</v>
      </c>
      <c r="B3053" s="256" t="s">
        <v>2615</v>
      </c>
      <c r="C3053" s="256" t="s">
        <v>2621</v>
      </c>
      <c r="D3053" s="256" t="s">
        <v>3236</v>
      </c>
      <c r="E3053" s="257" t="s">
        <v>2540</v>
      </c>
      <c r="F3053" s="256" t="s">
        <v>2540</v>
      </c>
      <c r="G3053" s="256">
        <v>92023</v>
      </c>
      <c r="H3053" s="256" t="s">
        <v>16124</v>
      </c>
      <c r="I3053" s="256" t="s">
        <v>12</v>
      </c>
      <c r="J3053" s="256" t="s">
        <v>2545</v>
      </c>
      <c r="K3053" s="257" t="s">
        <v>16125</v>
      </c>
      <c r="L3053" s="256" t="s">
        <v>2542</v>
      </c>
    </row>
    <row r="3054" spans="1:12" x14ac:dyDescent="0.25">
      <c r="A3054" s="256" t="s">
        <v>2614</v>
      </c>
      <c r="B3054" s="256" t="s">
        <v>2615</v>
      </c>
      <c r="C3054" s="256" t="s">
        <v>2621</v>
      </c>
      <c r="D3054" s="256" t="s">
        <v>3236</v>
      </c>
      <c r="E3054" s="257" t="s">
        <v>2540</v>
      </c>
      <c r="F3054" s="256" t="s">
        <v>2540</v>
      </c>
      <c r="G3054" s="256">
        <v>92024</v>
      </c>
      <c r="H3054" s="256" t="s">
        <v>16126</v>
      </c>
      <c r="I3054" s="256" t="s">
        <v>12</v>
      </c>
      <c r="J3054" s="256" t="s">
        <v>2545</v>
      </c>
      <c r="K3054" s="257" t="s">
        <v>6253</v>
      </c>
      <c r="L3054" s="256" t="s">
        <v>2542</v>
      </c>
    </row>
    <row r="3055" spans="1:12" x14ac:dyDescent="0.25">
      <c r="A3055" s="256" t="s">
        <v>2614</v>
      </c>
      <c r="B3055" s="256" t="s">
        <v>2615</v>
      </c>
      <c r="C3055" s="256" t="s">
        <v>2621</v>
      </c>
      <c r="D3055" s="256" t="s">
        <v>3236</v>
      </c>
      <c r="E3055" s="257" t="s">
        <v>2540</v>
      </c>
      <c r="F3055" s="256" t="s">
        <v>2540</v>
      </c>
      <c r="G3055" s="256">
        <v>92025</v>
      </c>
      <c r="H3055" s="256" t="s">
        <v>16127</v>
      </c>
      <c r="I3055" s="256" t="s">
        <v>12</v>
      </c>
      <c r="J3055" s="256" t="s">
        <v>2545</v>
      </c>
      <c r="K3055" s="257" t="s">
        <v>16128</v>
      </c>
      <c r="L3055" s="256" t="s">
        <v>2542</v>
      </c>
    </row>
    <row r="3056" spans="1:12" x14ac:dyDescent="0.25">
      <c r="A3056" s="256" t="s">
        <v>2614</v>
      </c>
      <c r="B3056" s="256" t="s">
        <v>2615</v>
      </c>
      <c r="C3056" s="256" t="s">
        <v>2621</v>
      </c>
      <c r="D3056" s="256" t="s">
        <v>3236</v>
      </c>
      <c r="E3056" s="257" t="s">
        <v>2540</v>
      </c>
      <c r="F3056" s="256" t="s">
        <v>2540</v>
      </c>
      <c r="G3056" s="256">
        <v>92026</v>
      </c>
      <c r="H3056" s="256" t="s">
        <v>16129</v>
      </c>
      <c r="I3056" s="256" t="s">
        <v>12</v>
      </c>
      <c r="J3056" s="256" t="s">
        <v>2545</v>
      </c>
      <c r="K3056" s="257" t="s">
        <v>13397</v>
      </c>
      <c r="L3056" s="256" t="s">
        <v>2542</v>
      </c>
    </row>
    <row r="3057" spans="1:12" x14ac:dyDescent="0.25">
      <c r="A3057" s="256" t="s">
        <v>2614</v>
      </c>
      <c r="B3057" s="256" t="s">
        <v>2615</v>
      </c>
      <c r="C3057" s="256" t="s">
        <v>2621</v>
      </c>
      <c r="D3057" s="256" t="s">
        <v>3236</v>
      </c>
      <c r="E3057" s="257" t="s">
        <v>2540</v>
      </c>
      <c r="F3057" s="256" t="s">
        <v>2540</v>
      </c>
      <c r="G3057" s="256">
        <v>92027</v>
      </c>
      <c r="H3057" s="256" t="s">
        <v>16130</v>
      </c>
      <c r="I3057" s="256" t="s">
        <v>12</v>
      </c>
      <c r="J3057" s="256" t="s">
        <v>2545</v>
      </c>
      <c r="K3057" s="257" t="s">
        <v>16131</v>
      </c>
      <c r="L3057" s="256" t="s">
        <v>2542</v>
      </c>
    </row>
    <row r="3058" spans="1:12" x14ac:dyDescent="0.25">
      <c r="A3058" s="256" t="s">
        <v>2614</v>
      </c>
      <c r="B3058" s="256" t="s">
        <v>2615</v>
      </c>
      <c r="C3058" s="256" t="s">
        <v>2621</v>
      </c>
      <c r="D3058" s="256" t="s">
        <v>3236</v>
      </c>
      <c r="E3058" s="257" t="s">
        <v>2540</v>
      </c>
      <c r="F3058" s="256" t="s">
        <v>2540</v>
      </c>
      <c r="G3058" s="256">
        <v>92028</v>
      </c>
      <c r="H3058" s="256" t="s">
        <v>16132</v>
      </c>
      <c r="I3058" s="256" t="s">
        <v>12</v>
      </c>
      <c r="J3058" s="256" t="s">
        <v>2545</v>
      </c>
      <c r="K3058" s="257" t="s">
        <v>16133</v>
      </c>
      <c r="L3058" s="256" t="s">
        <v>2542</v>
      </c>
    </row>
    <row r="3059" spans="1:12" x14ac:dyDescent="0.25">
      <c r="A3059" s="256" t="s">
        <v>2614</v>
      </c>
      <c r="B3059" s="256" t="s">
        <v>2615</v>
      </c>
      <c r="C3059" s="256" t="s">
        <v>2621</v>
      </c>
      <c r="D3059" s="256" t="s">
        <v>3236</v>
      </c>
      <c r="E3059" s="257" t="s">
        <v>2540</v>
      </c>
      <c r="F3059" s="256" t="s">
        <v>2540</v>
      </c>
      <c r="G3059" s="256">
        <v>92029</v>
      </c>
      <c r="H3059" s="256" t="s">
        <v>16134</v>
      </c>
      <c r="I3059" s="256" t="s">
        <v>12</v>
      </c>
      <c r="J3059" s="256" t="s">
        <v>2545</v>
      </c>
      <c r="K3059" s="257" t="s">
        <v>16135</v>
      </c>
      <c r="L3059" s="256" t="s">
        <v>2542</v>
      </c>
    </row>
    <row r="3060" spans="1:12" x14ac:dyDescent="0.25">
      <c r="A3060" s="256" t="s">
        <v>2614</v>
      </c>
      <c r="B3060" s="256" t="s">
        <v>2615</v>
      </c>
      <c r="C3060" s="256" t="s">
        <v>2621</v>
      </c>
      <c r="D3060" s="256" t="s">
        <v>3236</v>
      </c>
      <c r="E3060" s="257" t="s">
        <v>2540</v>
      </c>
      <c r="F3060" s="256" t="s">
        <v>2540</v>
      </c>
      <c r="G3060" s="256">
        <v>92030</v>
      </c>
      <c r="H3060" s="256" t="s">
        <v>16136</v>
      </c>
      <c r="I3060" s="256" t="s">
        <v>12</v>
      </c>
      <c r="J3060" s="256" t="s">
        <v>2545</v>
      </c>
      <c r="K3060" s="257" t="s">
        <v>16137</v>
      </c>
      <c r="L3060" s="256" t="s">
        <v>2542</v>
      </c>
    </row>
    <row r="3061" spans="1:12" x14ac:dyDescent="0.25">
      <c r="A3061" s="256" t="s">
        <v>2614</v>
      </c>
      <c r="B3061" s="256" t="s">
        <v>2615</v>
      </c>
      <c r="C3061" s="256" t="s">
        <v>2621</v>
      </c>
      <c r="D3061" s="256" t="s">
        <v>3236</v>
      </c>
      <c r="E3061" s="257" t="s">
        <v>2540</v>
      </c>
      <c r="F3061" s="256" t="s">
        <v>2540</v>
      </c>
      <c r="G3061" s="256">
        <v>92031</v>
      </c>
      <c r="H3061" s="256" t="s">
        <v>16138</v>
      </c>
      <c r="I3061" s="256" t="s">
        <v>12</v>
      </c>
      <c r="J3061" s="256" t="s">
        <v>2545</v>
      </c>
      <c r="K3061" s="257" t="s">
        <v>16139</v>
      </c>
      <c r="L3061" s="256" t="s">
        <v>2542</v>
      </c>
    </row>
    <row r="3062" spans="1:12" x14ac:dyDescent="0.25">
      <c r="A3062" s="256" t="s">
        <v>2614</v>
      </c>
      <c r="B3062" s="256" t="s">
        <v>2615</v>
      </c>
      <c r="C3062" s="256" t="s">
        <v>2621</v>
      </c>
      <c r="D3062" s="256" t="s">
        <v>3236</v>
      </c>
      <c r="E3062" s="257" t="s">
        <v>2540</v>
      </c>
      <c r="F3062" s="256" t="s">
        <v>2540</v>
      </c>
      <c r="G3062" s="256">
        <v>92032</v>
      </c>
      <c r="H3062" s="256" t="s">
        <v>16140</v>
      </c>
      <c r="I3062" s="256" t="s">
        <v>12</v>
      </c>
      <c r="J3062" s="256" t="s">
        <v>2545</v>
      </c>
      <c r="K3062" s="257" t="s">
        <v>16141</v>
      </c>
      <c r="L3062" s="256" t="s">
        <v>2542</v>
      </c>
    </row>
    <row r="3063" spans="1:12" x14ac:dyDescent="0.25">
      <c r="A3063" s="256" t="s">
        <v>2614</v>
      </c>
      <c r="B3063" s="256" t="s">
        <v>2615</v>
      </c>
      <c r="C3063" s="256" t="s">
        <v>2621</v>
      </c>
      <c r="D3063" s="256" t="s">
        <v>3236</v>
      </c>
      <c r="E3063" s="257" t="s">
        <v>2540</v>
      </c>
      <c r="F3063" s="256" t="s">
        <v>2540</v>
      </c>
      <c r="G3063" s="256">
        <v>92033</v>
      </c>
      <c r="H3063" s="256" t="s">
        <v>16142</v>
      </c>
      <c r="I3063" s="256" t="s">
        <v>12</v>
      </c>
      <c r="J3063" s="256" t="s">
        <v>2545</v>
      </c>
      <c r="K3063" s="257" t="s">
        <v>16143</v>
      </c>
      <c r="L3063" s="256" t="s">
        <v>2542</v>
      </c>
    </row>
    <row r="3064" spans="1:12" x14ac:dyDescent="0.25">
      <c r="A3064" s="256" t="s">
        <v>2614</v>
      </c>
      <c r="B3064" s="256" t="s">
        <v>2615</v>
      </c>
      <c r="C3064" s="256" t="s">
        <v>2621</v>
      </c>
      <c r="D3064" s="256" t="s">
        <v>3236</v>
      </c>
      <c r="E3064" s="257" t="s">
        <v>2540</v>
      </c>
      <c r="F3064" s="256" t="s">
        <v>2540</v>
      </c>
      <c r="G3064" s="256">
        <v>92034</v>
      </c>
      <c r="H3064" s="256" t="s">
        <v>16144</v>
      </c>
      <c r="I3064" s="256" t="s">
        <v>12</v>
      </c>
      <c r="J3064" s="256" t="s">
        <v>2545</v>
      </c>
      <c r="K3064" s="257" t="s">
        <v>13168</v>
      </c>
      <c r="L3064" s="256" t="s">
        <v>2542</v>
      </c>
    </row>
    <row r="3065" spans="1:12" x14ac:dyDescent="0.25">
      <c r="A3065" s="256" t="s">
        <v>2614</v>
      </c>
      <c r="B3065" s="256" t="s">
        <v>2615</v>
      </c>
      <c r="C3065" s="256" t="s">
        <v>2621</v>
      </c>
      <c r="D3065" s="256" t="s">
        <v>3236</v>
      </c>
      <c r="E3065" s="257" t="s">
        <v>2540</v>
      </c>
      <c r="F3065" s="256" t="s">
        <v>2540</v>
      </c>
      <c r="G3065" s="256">
        <v>92035</v>
      </c>
      <c r="H3065" s="256" t="s">
        <v>16145</v>
      </c>
      <c r="I3065" s="256" t="s">
        <v>12</v>
      </c>
      <c r="J3065" s="256" t="s">
        <v>2545</v>
      </c>
      <c r="K3065" s="257" t="s">
        <v>16146</v>
      </c>
      <c r="L3065" s="256" t="s">
        <v>2542</v>
      </c>
    </row>
    <row r="3066" spans="1:12" x14ac:dyDescent="0.25">
      <c r="A3066" s="256" t="s">
        <v>2614</v>
      </c>
      <c r="B3066" s="256" t="s">
        <v>2615</v>
      </c>
      <c r="C3066" s="256" t="s">
        <v>2622</v>
      </c>
      <c r="D3066" s="256" t="s">
        <v>3237</v>
      </c>
      <c r="E3066" s="257" t="s">
        <v>2540</v>
      </c>
      <c r="F3066" s="256" t="s">
        <v>2540</v>
      </c>
      <c r="G3066" s="256">
        <v>97583</v>
      </c>
      <c r="H3066" s="256" t="s">
        <v>3238</v>
      </c>
      <c r="I3066" s="256" t="s">
        <v>12</v>
      </c>
      <c r="J3066" s="256" t="s">
        <v>2541</v>
      </c>
      <c r="K3066" s="257" t="s">
        <v>16147</v>
      </c>
      <c r="L3066" s="256" t="s">
        <v>2542</v>
      </c>
    </row>
    <row r="3067" spans="1:12" x14ac:dyDescent="0.25">
      <c r="A3067" s="256" t="s">
        <v>2614</v>
      </c>
      <c r="B3067" s="256" t="s">
        <v>2615</v>
      </c>
      <c r="C3067" s="256" t="s">
        <v>2622</v>
      </c>
      <c r="D3067" s="256" t="s">
        <v>3237</v>
      </c>
      <c r="E3067" s="257" t="s">
        <v>2540</v>
      </c>
      <c r="F3067" s="256" t="s">
        <v>2540</v>
      </c>
      <c r="G3067" s="256">
        <v>97584</v>
      </c>
      <c r="H3067" s="256" t="s">
        <v>3239</v>
      </c>
      <c r="I3067" s="256" t="s">
        <v>12</v>
      </c>
      <c r="J3067" s="256" t="s">
        <v>2541</v>
      </c>
      <c r="K3067" s="257" t="s">
        <v>16148</v>
      </c>
      <c r="L3067" s="256" t="s">
        <v>2542</v>
      </c>
    </row>
    <row r="3068" spans="1:12" x14ac:dyDescent="0.25">
      <c r="A3068" s="256" t="s">
        <v>2614</v>
      </c>
      <c r="B3068" s="256" t="s">
        <v>2615</v>
      </c>
      <c r="C3068" s="256" t="s">
        <v>2622</v>
      </c>
      <c r="D3068" s="256" t="s">
        <v>3237</v>
      </c>
      <c r="E3068" s="257" t="s">
        <v>2540</v>
      </c>
      <c r="F3068" s="256" t="s">
        <v>2540</v>
      </c>
      <c r="G3068" s="256">
        <v>97585</v>
      </c>
      <c r="H3068" s="256" t="s">
        <v>3240</v>
      </c>
      <c r="I3068" s="256" t="s">
        <v>12</v>
      </c>
      <c r="J3068" s="256" t="s">
        <v>2541</v>
      </c>
      <c r="K3068" s="257" t="s">
        <v>16149</v>
      </c>
      <c r="L3068" s="256" t="s">
        <v>2542</v>
      </c>
    </row>
    <row r="3069" spans="1:12" x14ac:dyDescent="0.25">
      <c r="A3069" s="256" t="s">
        <v>2614</v>
      </c>
      <c r="B3069" s="256" t="s">
        <v>2615</v>
      </c>
      <c r="C3069" s="256" t="s">
        <v>2622</v>
      </c>
      <c r="D3069" s="256" t="s">
        <v>3237</v>
      </c>
      <c r="E3069" s="257" t="s">
        <v>2540</v>
      </c>
      <c r="F3069" s="256" t="s">
        <v>2540</v>
      </c>
      <c r="G3069" s="256">
        <v>97586</v>
      </c>
      <c r="H3069" s="256" t="s">
        <v>3241</v>
      </c>
      <c r="I3069" s="256" t="s">
        <v>12</v>
      </c>
      <c r="J3069" s="256" t="s">
        <v>2541</v>
      </c>
      <c r="K3069" s="257" t="s">
        <v>16150</v>
      </c>
      <c r="L3069" s="256" t="s">
        <v>2542</v>
      </c>
    </row>
    <row r="3070" spans="1:12" x14ac:dyDescent="0.25">
      <c r="A3070" s="256" t="s">
        <v>2614</v>
      </c>
      <c r="B3070" s="256" t="s">
        <v>2615</v>
      </c>
      <c r="C3070" s="256" t="s">
        <v>2622</v>
      </c>
      <c r="D3070" s="256" t="s">
        <v>3237</v>
      </c>
      <c r="E3070" s="257" t="s">
        <v>2540</v>
      </c>
      <c r="F3070" s="256" t="s">
        <v>2540</v>
      </c>
      <c r="G3070" s="256">
        <v>97587</v>
      </c>
      <c r="H3070" s="256" t="s">
        <v>3242</v>
      </c>
      <c r="I3070" s="256" t="s">
        <v>12</v>
      </c>
      <c r="J3070" s="256" t="s">
        <v>2541</v>
      </c>
      <c r="K3070" s="257" t="s">
        <v>16151</v>
      </c>
      <c r="L3070" s="256" t="s">
        <v>2542</v>
      </c>
    </row>
    <row r="3071" spans="1:12" x14ac:dyDescent="0.25">
      <c r="A3071" s="256" t="s">
        <v>2614</v>
      </c>
      <c r="B3071" s="256" t="s">
        <v>2615</v>
      </c>
      <c r="C3071" s="256" t="s">
        <v>2622</v>
      </c>
      <c r="D3071" s="256" t="s">
        <v>3237</v>
      </c>
      <c r="E3071" s="257" t="s">
        <v>2540</v>
      </c>
      <c r="F3071" s="256" t="s">
        <v>2540</v>
      </c>
      <c r="G3071" s="256">
        <v>97589</v>
      </c>
      <c r="H3071" s="256" t="s">
        <v>3243</v>
      </c>
      <c r="I3071" s="256" t="s">
        <v>12</v>
      </c>
      <c r="J3071" s="256" t="s">
        <v>2541</v>
      </c>
      <c r="K3071" s="257" t="s">
        <v>16152</v>
      </c>
      <c r="L3071" s="256" t="s">
        <v>2542</v>
      </c>
    </row>
    <row r="3072" spans="1:12" x14ac:dyDescent="0.25">
      <c r="A3072" s="256" t="s">
        <v>2614</v>
      </c>
      <c r="B3072" s="256" t="s">
        <v>2615</v>
      </c>
      <c r="C3072" s="256" t="s">
        <v>2622</v>
      </c>
      <c r="D3072" s="256" t="s">
        <v>3237</v>
      </c>
      <c r="E3072" s="257" t="s">
        <v>2540</v>
      </c>
      <c r="F3072" s="256" t="s">
        <v>2540</v>
      </c>
      <c r="G3072" s="256">
        <v>97590</v>
      </c>
      <c r="H3072" s="256" t="s">
        <v>3244</v>
      </c>
      <c r="I3072" s="256" t="s">
        <v>12</v>
      </c>
      <c r="J3072" s="256" t="s">
        <v>2541</v>
      </c>
      <c r="K3072" s="257" t="s">
        <v>16153</v>
      </c>
      <c r="L3072" s="256" t="s">
        <v>2542</v>
      </c>
    </row>
    <row r="3073" spans="1:12" x14ac:dyDescent="0.25">
      <c r="A3073" s="256" t="s">
        <v>2614</v>
      </c>
      <c r="B3073" s="256" t="s">
        <v>2615</v>
      </c>
      <c r="C3073" s="256" t="s">
        <v>2622</v>
      </c>
      <c r="D3073" s="256" t="s">
        <v>3237</v>
      </c>
      <c r="E3073" s="257" t="s">
        <v>2540</v>
      </c>
      <c r="F3073" s="256" t="s">
        <v>2540</v>
      </c>
      <c r="G3073" s="256">
        <v>97591</v>
      </c>
      <c r="H3073" s="256" t="s">
        <v>3245</v>
      </c>
      <c r="I3073" s="256" t="s">
        <v>12</v>
      </c>
      <c r="J3073" s="256" t="s">
        <v>2541</v>
      </c>
      <c r="K3073" s="257" t="s">
        <v>16154</v>
      </c>
      <c r="L3073" s="256" t="s">
        <v>2542</v>
      </c>
    </row>
    <row r="3074" spans="1:12" x14ac:dyDescent="0.25">
      <c r="A3074" s="256" t="s">
        <v>2614</v>
      </c>
      <c r="B3074" s="256" t="s">
        <v>2615</v>
      </c>
      <c r="C3074" s="256" t="s">
        <v>2622</v>
      </c>
      <c r="D3074" s="256" t="s">
        <v>3237</v>
      </c>
      <c r="E3074" s="257" t="s">
        <v>2540</v>
      </c>
      <c r="F3074" s="256" t="s">
        <v>2540</v>
      </c>
      <c r="G3074" s="256">
        <v>97593</v>
      </c>
      <c r="H3074" s="256" t="s">
        <v>3246</v>
      </c>
      <c r="I3074" s="256" t="s">
        <v>12</v>
      </c>
      <c r="J3074" s="256" t="s">
        <v>2541</v>
      </c>
      <c r="K3074" s="257" t="s">
        <v>16155</v>
      </c>
      <c r="L3074" s="256" t="s">
        <v>2542</v>
      </c>
    </row>
    <row r="3075" spans="1:12" x14ac:dyDescent="0.25">
      <c r="A3075" s="256" t="s">
        <v>2614</v>
      </c>
      <c r="B3075" s="256" t="s">
        <v>2615</v>
      </c>
      <c r="C3075" s="256" t="s">
        <v>2622</v>
      </c>
      <c r="D3075" s="256" t="s">
        <v>3237</v>
      </c>
      <c r="E3075" s="257" t="s">
        <v>2540</v>
      </c>
      <c r="F3075" s="256" t="s">
        <v>2540</v>
      </c>
      <c r="G3075" s="256">
        <v>97594</v>
      </c>
      <c r="H3075" s="256" t="s">
        <v>3247</v>
      </c>
      <c r="I3075" s="256" t="s">
        <v>12</v>
      </c>
      <c r="J3075" s="256" t="s">
        <v>2541</v>
      </c>
      <c r="K3075" s="257" t="s">
        <v>16156</v>
      </c>
      <c r="L3075" s="256" t="s">
        <v>2542</v>
      </c>
    </row>
    <row r="3076" spans="1:12" x14ac:dyDescent="0.25">
      <c r="A3076" s="256" t="s">
        <v>2614</v>
      </c>
      <c r="B3076" s="256" t="s">
        <v>2615</v>
      </c>
      <c r="C3076" s="256" t="s">
        <v>2622</v>
      </c>
      <c r="D3076" s="256" t="s">
        <v>3237</v>
      </c>
      <c r="E3076" s="257" t="s">
        <v>2540</v>
      </c>
      <c r="F3076" s="256" t="s">
        <v>2540</v>
      </c>
      <c r="G3076" s="256">
        <v>97595</v>
      </c>
      <c r="H3076" s="256" t="s">
        <v>3248</v>
      </c>
      <c r="I3076" s="256" t="s">
        <v>12</v>
      </c>
      <c r="J3076" s="256" t="s">
        <v>2541</v>
      </c>
      <c r="K3076" s="257" t="s">
        <v>16157</v>
      </c>
      <c r="L3076" s="256" t="s">
        <v>2542</v>
      </c>
    </row>
    <row r="3077" spans="1:12" x14ac:dyDescent="0.25">
      <c r="A3077" s="256" t="s">
        <v>2614</v>
      </c>
      <c r="B3077" s="256" t="s">
        <v>2615</v>
      </c>
      <c r="C3077" s="256" t="s">
        <v>2622</v>
      </c>
      <c r="D3077" s="256" t="s">
        <v>3237</v>
      </c>
      <c r="E3077" s="257" t="s">
        <v>2540</v>
      </c>
      <c r="F3077" s="256" t="s">
        <v>2540</v>
      </c>
      <c r="G3077" s="256">
        <v>97596</v>
      </c>
      <c r="H3077" s="256" t="s">
        <v>3249</v>
      </c>
      <c r="I3077" s="256" t="s">
        <v>12</v>
      </c>
      <c r="J3077" s="256" t="s">
        <v>2541</v>
      </c>
      <c r="K3077" s="257" t="s">
        <v>13279</v>
      </c>
      <c r="L3077" s="256" t="s">
        <v>2542</v>
      </c>
    </row>
    <row r="3078" spans="1:12" x14ac:dyDescent="0.25">
      <c r="A3078" s="256" t="s">
        <v>2614</v>
      </c>
      <c r="B3078" s="256" t="s">
        <v>2615</v>
      </c>
      <c r="C3078" s="256" t="s">
        <v>2622</v>
      </c>
      <c r="D3078" s="256" t="s">
        <v>3237</v>
      </c>
      <c r="E3078" s="257" t="s">
        <v>2540</v>
      </c>
      <c r="F3078" s="256" t="s">
        <v>2540</v>
      </c>
      <c r="G3078" s="256">
        <v>97597</v>
      </c>
      <c r="H3078" s="256" t="s">
        <v>3250</v>
      </c>
      <c r="I3078" s="256" t="s">
        <v>12</v>
      </c>
      <c r="J3078" s="256" t="s">
        <v>2541</v>
      </c>
      <c r="K3078" s="257" t="s">
        <v>16158</v>
      </c>
      <c r="L3078" s="256" t="s">
        <v>2542</v>
      </c>
    </row>
    <row r="3079" spans="1:12" x14ac:dyDescent="0.25">
      <c r="A3079" s="256" t="s">
        <v>2614</v>
      </c>
      <c r="B3079" s="256" t="s">
        <v>2615</v>
      </c>
      <c r="C3079" s="256" t="s">
        <v>2622</v>
      </c>
      <c r="D3079" s="256" t="s">
        <v>3237</v>
      </c>
      <c r="E3079" s="257" t="s">
        <v>2540</v>
      </c>
      <c r="F3079" s="256" t="s">
        <v>2540</v>
      </c>
      <c r="G3079" s="256">
        <v>97598</v>
      </c>
      <c r="H3079" s="256" t="s">
        <v>3251</v>
      </c>
      <c r="I3079" s="256" t="s">
        <v>12</v>
      </c>
      <c r="J3079" s="256" t="s">
        <v>2541</v>
      </c>
      <c r="K3079" s="257" t="s">
        <v>13426</v>
      </c>
      <c r="L3079" s="256" t="s">
        <v>2542</v>
      </c>
    </row>
    <row r="3080" spans="1:12" x14ac:dyDescent="0.25">
      <c r="A3080" s="256" t="s">
        <v>2614</v>
      </c>
      <c r="B3080" s="256" t="s">
        <v>2615</v>
      </c>
      <c r="C3080" s="256" t="s">
        <v>2622</v>
      </c>
      <c r="D3080" s="256" t="s">
        <v>3237</v>
      </c>
      <c r="E3080" s="257" t="s">
        <v>2540</v>
      </c>
      <c r="F3080" s="256" t="s">
        <v>2540</v>
      </c>
      <c r="G3080" s="256">
        <v>97599</v>
      </c>
      <c r="H3080" s="256" t="s">
        <v>3252</v>
      </c>
      <c r="I3080" s="256" t="s">
        <v>12</v>
      </c>
      <c r="J3080" s="256" t="s">
        <v>2545</v>
      </c>
      <c r="K3080" s="257" t="s">
        <v>14524</v>
      </c>
      <c r="L3080" s="256" t="s">
        <v>2542</v>
      </c>
    </row>
    <row r="3081" spans="1:12" x14ac:dyDescent="0.25">
      <c r="A3081" s="256" t="s">
        <v>2614</v>
      </c>
      <c r="B3081" s="256" t="s">
        <v>2615</v>
      </c>
      <c r="C3081" s="256" t="s">
        <v>2622</v>
      </c>
      <c r="D3081" s="256" t="s">
        <v>3237</v>
      </c>
      <c r="E3081" s="257" t="s">
        <v>2540</v>
      </c>
      <c r="F3081" s="256" t="s">
        <v>2540</v>
      </c>
      <c r="G3081" s="256">
        <v>97609</v>
      </c>
      <c r="H3081" s="256" t="s">
        <v>3253</v>
      </c>
      <c r="I3081" s="256" t="s">
        <v>12</v>
      </c>
      <c r="J3081" s="256" t="s">
        <v>2545</v>
      </c>
      <c r="K3081" s="257" t="s">
        <v>5941</v>
      </c>
      <c r="L3081" s="256" t="s">
        <v>2542</v>
      </c>
    </row>
    <row r="3082" spans="1:12" x14ac:dyDescent="0.25">
      <c r="A3082" s="256" t="s">
        <v>2614</v>
      </c>
      <c r="B3082" s="256" t="s">
        <v>2615</v>
      </c>
      <c r="C3082" s="256" t="s">
        <v>2622</v>
      </c>
      <c r="D3082" s="256" t="s">
        <v>3237</v>
      </c>
      <c r="E3082" s="257" t="s">
        <v>2540</v>
      </c>
      <c r="F3082" s="256" t="s">
        <v>2540</v>
      </c>
      <c r="G3082" s="256">
        <v>97610</v>
      </c>
      <c r="H3082" s="256" t="s">
        <v>3254</v>
      </c>
      <c r="I3082" s="256" t="s">
        <v>12</v>
      </c>
      <c r="J3082" s="256" t="s">
        <v>2545</v>
      </c>
      <c r="K3082" s="257" t="s">
        <v>6729</v>
      </c>
      <c r="L3082" s="256" t="s">
        <v>2542</v>
      </c>
    </row>
    <row r="3083" spans="1:12" x14ac:dyDescent="0.25">
      <c r="A3083" s="256" t="s">
        <v>2614</v>
      </c>
      <c r="B3083" s="256" t="s">
        <v>2615</v>
      </c>
      <c r="C3083" s="256" t="s">
        <v>2622</v>
      </c>
      <c r="D3083" s="256" t="s">
        <v>3237</v>
      </c>
      <c r="E3083" s="257" t="s">
        <v>2540</v>
      </c>
      <c r="F3083" s="256" t="s">
        <v>2540</v>
      </c>
      <c r="G3083" s="256">
        <v>97611</v>
      </c>
      <c r="H3083" s="256" t="s">
        <v>3255</v>
      </c>
      <c r="I3083" s="256" t="s">
        <v>12</v>
      </c>
      <c r="J3083" s="256" t="s">
        <v>2545</v>
      </c>
      <c r="K3083" s="257" t="s">
        <v>13408</v>
      </c>
      <c r="L3083" s="256" t="s">
        <v>2542</v>
      </c>
    </row>
    <row r="3084" spans="1:12" x14ac:dyDescent="0.25">
      <c r="A3084" s="256" t="s">
        <v>2614</v>
      </c>
      <c r="B3084" s="256" t="s">
        <v>2615</v>
      </c>
      <c r="C3084" s="256" t="s">
        <v>2622</v>
      </c>
      <c r="D3084" s="256" t="s">
        <v>3237</v>
      </c>
      <c r="E3084" s="257" t="s">
        <v>2540</v>
      </c>
      <c r="F3084" s="256" t="s">
        <v>2540</v>
      </c>
      <c r="G3084" s="256">
        <v>97612</v>
      </c>
      <c r="H3084" s="256" t="s">
        <v>3256</v>
      </c>
      <c r="I3084" s="256" t="s">
        <v>12</v>
      </c>
      <c r="J3084" s="256" t="s">
        <v>2545</v>
      </c>
      <c r="K3084" s="257" t="s">
        <v>13230</v>
      </c>
      <c r="L3084" s="256" t="s">
        <v>2542</v>
      </c>
    </row>
    <row r="3085" spans="1:12" x14ac:dyDescent="0.25">
      <c r="A3085" s="256" t="s">
        <v>2614</v>
      </c>
      <c r="B3085" s="256" t="s">
        <v>2615</v>
      </c>
      <c r="C3085" s="256" t="s">
        <v>2622</v>
      </c>
      <c r="D3085" s="256" t="s">
        <v>3237</v>
      </c>
      <c r="E3085" s="257" t="s">
        <v>2540</v>
      </c>
      <c r="F3085" s="256" t="s">
        <v>2540</v>
      </c>
      <c r="G3085" s="256">
        <v>97613</v>
      </c>
      <c r="H3085" s="256" t="s">
        <v>3257</v>
      </c>
      <c r="I3085" s="256" t="s">
        <v>12</v>
      </c>
      <c r="J3085" s="256" t="s">
        <v>2545</v>
      </c>
      <c r="K3085" s="257" t="s">
        <v>13409</v>
      </c>
      <c r="L3085" s="256" t="s">
        <v>2542</v>
      </c>
    </row>
    <row r="3086" spans="1:12" x14ac:dyDescent="0.25">
      <c r="A3086" s="256" t="s">
        <v>2614</v>
      </c>
      <c r="B3086" s="256" t="s">
        <v>2615</v>
      </c>
      <c r="C3086" s="256" t="s">
        <v>2622</v>
      </c>
      <c r="D3086" s="256" t="s">
        <v>3237</v>
      </c>
      <c r="E3086" s="257" t="s">
        <v>2540</v>
      </c>
      <c r="F3086" s="256" t="s">
        <v>2540</v>
      </c>
      <c r="G3086" s="256">
        <v>97614</v>
      </c>
      <c r="H3086" s="256" t="s">
        <v>3258</v>
      </c>
      <c r="I3086" s="256" t="s">
        <v>12</v>
      </c>
      <c r="J3086" s="256" t="s">
        <v>2545</v>
      </c>
      <c r="K3086" s="257" t="s">
        <v>13410</v>
      </c>
      <c r="L3086" s="256" t="s">
        <v>2542</v>
      </c>
    </row>
    <row r="3087" spans="1:12" x14ac:dyDescent="0.25">
      <c r="A3087" s="256" t="s">
        <v>2614</v>
      </c>
      <c r="B3087" s="256" t="s">
        <v>2615</v>
      </c>
      <c r="C3087" s="256" t="s">
        <v>2622</v>
      </c>
      <c r="D3087" s="256" t="s">
        <v>3237</v>
      </c>
      <c r="E3087" s="257" t="s">
        <v>2540</v>
      </c>
      <c r="F3087" s="256" t="s">
        <v>2540</v>
      </c>
      <c r="G3087" s="256">
        <v>97615</v>
      </c>
      <c r="H3087" s="256" t="s">
        <v>6182</v>
      </c>
      <c r="I3087" s="256" t="s">
        <v>12</v>
      </c>
      <c r="J3087" s="256" t="s">
        <v>2541</v>
      </c>
      <c r="K3087" s="257" t="s">
        <v>16159</v>
      </c>
      <c r="L3087" s="256" t="s">
        <v>2542</v>
      </c>
    </row>
    <row r="3088" spans="1:12" x14ac:dyDescent="0.25">
      <c r="A3088" s="256" t="s">
        <v>2614</v>
      </c>
      <c r="B3088" s="256" t="s">
        <v>2615</v>
      </c>
      <c r="C3088" s="256" t="s">
        <v>2622</v>
      </c>
      <c r="D3088" s="256" t="s">
        <v>3237</v>
      </c>
      <c r="E3088" s="257" t="s">
        <v>2540</v>
      </c>
      <c r="F3088" s="256" t="s">
        <v>2540</v>
      </c>
      <c r="G3088" s="256">
        <v>97616</v>
      </c>
      <c r="H3088" s="256" t="s">
        <v>6183</v>
      </c>
      <c r="I3088" s="256" t="s">
        <v>12</v>
      </c>
      <c r="J3088" s="256" t="s">
        <v>2541</v>
      </c>
      <c r="K3088" s="257" t="s">
        <v>16160</v>
      </c>
      <c r="L3088" s="256" t="s">
        <v>2542</v>
      </c>
    </row>
    <row r="3089" spans="1:12" x14ac:dyDescent="0.25">
      <c r="A3089" s="256" t="s">
        <v>2614</v>
      </c>
      <c r="B3089" s="256" t="s">
        <v>2615</v>
      </c>
      <c r="C3089" s="256" t="s">
        <v>2622</v>
      </c>
      <c r="D3089" s="256" t="s">
        <v>3237</v>
      </c>
      <c r="E3089" s="257" t="s">
        <v>2540</v>
      </c>
      <c r="F3089" s="256" t="s">
        <v>2540</v>
      </c>
      <c r="G3089" s="256">
        <v>97617</v>
      </c>
      <c r="H3089" s="256" t="s">
        <v>6184</v>
      </c>
      <c r="I3089" s="256" t="s">
        <v>12</v>
      </c>
      <c r="J3089" s="256" t="s">
        <v>2541</v>
      </c>
      <c r="K3089" s="257" t="s">
        <v>16161</v>
      </c>
      <c r="L3089" s="256" t="s">
        <v>2542</v>
      </c>
    </row>
    <row r="3090" spans="1:12" x14ac:dyDescent="0.25">
      <c r="A3090" s="256" t="s">
        <v>2614</v>
      </c>
      <c r="B3090" s="256" t="s">
        <v>2615</v>
      </c>
      <c r="C3090" s="256" t="s">
        <v>2622</v>
      </c>
      <c r="D3090" s="256" t="s">
        <v>3237</v>
      </c>
      <c r="E3090" s="257" t="s">
        <v>2540</v>
      </c>
      <c r="F3090" s="256" t="s">
        <v>2540</v>
      </c>
      <c r="G3090" s="256">
        <v>97618</v>
      </c>
      <c r="H3090" s="256" t="s">
        <v>6185</v>
      </c>
      <c r="I3090" s="256" t="s">
        <v>12</v>
      </c>
      <c r="J3090" s="256" t="s">
        <v>2541</v>
      </c>
      <c r="K3090" s="257" t="s">
        <v>16162</v>
      </c>
      <c r="L3090" s="256" t="s">
        <v>2542</v>
      </c>
    </row>
    <row r="3091" spans="1:12" x14ac:dyDescent="0.25">
      <c r="A3091" s="256" t="s">
        <v>2614</v>
      </c>
      <c r="B3091" s="256" t="s">
        <v>2615</v>
      </c>
      <c r="C3091" s="256" t="s">
        <v>2622</v>
      </c>
      <c r="D3091" s="256" t="s">
        <v>3237</v>
      </c>
      <c r="E3091" s="257" t="s">
        <v>2540</v>
      </c>
      <c r="F3091" s="256" t="s">
        <v>2540</v>
      </c>
      <c r="G3091" s="256">
        <v>100902</v>
      </c>
      <c r="H3091" s="256" t="s">
        <v>6186</v>
      </c>
      <c r="I3091" s="256" t="s">
        <v>12</v>
      </c>
      <c r="J3091" s="256" t="s">
        <v>2545</v>
      </c>
      <c r="K3091" s="257" t="s">
        <v>16163</v>
      </c>
      <c r="L3091" s="256" t="s">
        <v>2542</v>
      </c>
    </row>
    <row r="3092" spans="1:12" x14ac:dyDescent="0.25">
      <c r="A3092" s="256" t="s">
        <v>2614</v>
      </c>
      <c r="B3092" s="256" t="s">
        <v>2615</v>
      </c>
      <c r="C3092" s="256" t="s">
        <v>2622</v>
      </c>
      <c r="D3092" s="256" t="s">
        <v>3237</v>
      </c>
      <c r="E3092" s="257" t="s">
        <v>2540</v>
      </c>
      <c r="F3092" s="256" t="s">
        <v>2540</v>
      </c>
      <c r="G3092" s="256">
        <v>100903</v>
      </c>
      <c r="H3092" s="256" t="s">
        <v>6187</v>
      </c>
      <c r="I3092" s="256" t="s">
        <v>12</v>
      </c>
      <c r="J3092" s="256" t="s">
        <v>2545</v>
      </c>
      <c r="K3092" s="257" t="s">
        <v>13653</v>
      </c>
      <c r="L3092" s="256" t="s">
        <v>2542</v>
      </c>
    </row>
    <row r="3093" spans="1:12" x14ac:dyDescent="0.25">
      <c r="A3093" s="256" t="s">
        <v>2614</v>
      </c>
      <c r="B3093" s="256" t="s">
        <v>2615</v>
      </c>
      <c r="C3093" s="256" t="s">
        <v>2622</v>
      </c>
      <c r="D3093" s="256" t="s">
        <v>3237</v>
      </c>
      <c r="E3093" s="257" t="s">
        <v>2540</v>
      </c>
      <c r="F3093" s="256" t="s">
        <v>2540</v>
      </c>
      <c r="G3093" s="256">
        <v>100904</v>
      </c>
      <c r="H3093" s="256" t="s">
        <v>3259</v>
      </c>
      <c r="I3093" s="256" t="s">
        <v>12</v>
      </c>
      <c r="J3093" s="256" t="s">
        <v>2541</v>
      </c>
      <c r="K3093" s="257" t="s">
        <v>16147</v>
      </c>
      <c r="L3093" s="256" t="s">
        <v>2542</v>
      </c>
    </row>
    <row r="3094" spans="1:12" x14ac:dyDescent="0.25">
      <c r="A3094" s="256" t="s">
        <v>2614</v>
      </c>
      <c r="B3094" s="256" t="s">
        <v>2615</v>
      </c>
      <c r="C3094" s="256" t="s">
        <v>2622</v>
      </c>
      <c r="D3094" s="256" t="s">
        <v>3237</v>
      </c>
      <c r="E3094" s="257" t="s">
        <v>2540</v>
      </c>
      <c r="F3094" s="256" t="s">
        <v>2540</v>
      </c>
      <c r="G3094" s="256">
        <v>100905</v>
      </c>
      <c r="H3094" s="256" t="s">
        <v>3260</v>
      </c>
      <c r="I3094" s="256" t="s">
        <v>12</v>
      </c>
      <c r="J3094" s="256" t="s">
        <v>2541</v>
      </c>
      <c r="K3094" s="257" t="s">
        <v>16164</v>
      </c>
      <c r="L3094" s="256" t="s">
        <v>2542</v>
      </c>
    </row>
    <row r="3095" spans="1:12" x14ac:dyDescent="0.25">
      <c r="A3095" s="256" t="s">
        <v>2614</v>
      </c>
      <c r="B3095" s="256" t="s">
        <v>2615</v>
      </c>
      <c r="C3095" s="256" t="s">
        <v>2622</v>
      </c>
      <c r="D3095" s="256" t="s">
        <v>3237</v>
      </c>
      <c r="E3095" s="257" t="s">
        <v>2540</v>
      </c>
      <c r="F3095" s="256" t="s">
        <v>2540</v>
      </c>
      <c r="G3095" s="256">
        <v>100906</v>
      </c>
      <c r="H3095" s="256" t="s">
        <v>3261</v>
      </c>
      <c r="I3095" s="256" t="s">
        <v>12</v>
      </c>
      <c r="J3095" s="256" t="s">
        <v>2541</v>
      </c>
      <c r="K3095" s="257" t="s">
        <v>13659</v>
      </c>
      <c r="L3095" s="256" t="s">
        <v>2542</v>
      </c>
    </row>
    <row r="3096" spans="1:12" x14ac:dyDescent="0.25">
      <c r="A3096" s="256" t="s">
        <v>2614</v>
      </c>
      <c r="B3096" s="256" t="s">
        <v>2615</v>
      </c>
      <c r="C3096" s="256" t="s">
        <v>2622</v>
      </c>
      <c r="D3096" s="256" t="s">
        <v>3237</v>
      </c>
      <c r="E3096" s="257" t="s">
        <v>2540</v>
      </c>
      <c r="F3096" s="256" t="s">
        <v>2540</v>
      </c>
      <c r="G3096" s="256">
        <v>100919</v>
      </c>
      <c r="H3096" s="256" t="s">
        <v>3262</v>
      </c>
      <c r="I3096" s="256" t="s">
        <v>12</v>
      </c>
      <c r="J3096" s="256" t="s">
        <v>2545</v>
      </c>
      <c r="K3096" s="257" t="s">
        <v>13412</v>
      </c>
      <c r="L3096" s="256" t="s">
        <v>2542</v>
      </c>
    </row>
    <row r="3097" spans="1:12" x14ac:dyDescent="0.25">
      <c r="A3097" s="256" t="s">
        <v>2614</v>
      </c>
      <c r="B3097" s="256" t="s">
        <v>2615</v>
      </c>
      <c r="C3097" s="256" t="s">
        <v>2622</v>
      </c>
      <c r="D3097" s="256" t="s">
        <v>3237</v>
      </c>
      <c r="E3097" s="257" t="s">
        <v>2540</v>
      </c>
      <c r="F3097" s="256" t="s">
        <v>2540</v>
      </c>
      <c r="G3097" s="256">
        <v>100920</v>
      </c>
      <c r="H3097" s="256" t="s">
        <v>3263</v>
      </c>
      <c r="I3097" s="256" t="s">
        <v>12</v>
      </c>
      <c r="J3097" s="256" t="s">
        <v>2545</v>
      </c>
      <c r="K3097" s="257" t="s">
        <v>13413</v>
      </c>
      <c r="L3097" s="256" t="s">
        <v>2542</v>
      </c>
    </row>
    <row r="3098" spans="1:12" x14ac:dyDescent="0.25">
      <c r="A3098" s="256" t="s">
        <v>2614</v>
      </c>
      <c r="B3098" s="256" t="s">
        <v>2615</v>
      </c>
      <c r="C3098" s="256" t="s">
        <v>2622</v>
      </c>
      <c r="D3098" s="256" t="s">
        <v>3237</v>
      </c>
      <c r="E3098" s="257" t="s">
        <v>2540</v>
      </c>
      <c r="F3098" s="256" t="s">
        <v>2540</v>
      </c>
      <c r="G3098" s="256">
        <v>100921</v>
      </c>
      <c r="H3098" s="256" t="s">
        <v>3264</v>
      </c>
      <c r="I3098" s="256" t="s">
        <v>12</v>
      </c>
      <c r="J3098" s="256" t="s">
        <v>2541</v>
      </c>
      <c r="K3098" s="257" t="s">
        <v>16165</v>
      </c>
      <c r="L3098" s="256" t="s">
        <v>2542</v>
      </c>
    </row>
    <row r="3099" spans="1:12" x14ac:dyDescent="0.25">
      <c r="A3099" s="256" t="s">
        <v>2614</v>
      </c>
      <c r="B3099" s="256" t="s">
        <v>2615</v>
      </c>
      <c r="C3099" s="256" t="s">
        <v>2622</v>
      </c>
      <c r="D3099" s="256" t="s">
        <v>3237</v>
      </c>
      <c r="E3099" s="257" t="s">
        <v>2540</v>
      </c>
      <c r="F3099" s="256" t="s">
        <v>2540</v>
      </c>
      <c r="G3099" s="256">
        <v>100922</v>
      </c>
      <c r="H3099" s="256" t="s">
        <v>3265</v>
      </c>
      <c r="I3099" s="256" t="s">
        <v>12</v>
      </c>
      <c r="J3099" s="256" t="s">
        <v>2541</v>
      </c>
      <c r="K3099" s="257" t="s">
        <v>14396</v>
      </c>
      <c r="L3099" s="256" t="s">
        <v>2542</v>
      </c>
    </row>
    <row r="3100" spans="1:12" x14ac:dyDescent="0.25">
      <c r="A3100" s="256" t="s">
        <v>2614</v>
      </c>
      <c r="B3100" s="256" t="s">
        <v>2615</v>
      </c>
      <c r="C3100" s="256" t="s">
        <v>2622</v>
      </c>
      <c r="D3100" s="256" t="s">
        <v>3237</v>
      </c>
      <c r="E3100" s="257" t="s">
        <v>2540</v>
      </c>
      <c r="F3100" s="256" t="s">
        <v>2540</v>
      </c>
      <c r="G3100" s="256">
        <v>100923</v>
      </c>
      <c r="H3100" s="256" t="s">
        <v>3266</v>
      </c>
      <c r="I3100" s="256" t="s">
        <v>12</v>
      </c>
      <c r="J3100" s="256" t="s">
        <v>2541</v>
      </c>
      <c r="K3100" s="257" t="s">
        <v>16166</v>
      </c>
      <c r="L3100" s="256" t="s">
        <v>2542</v>
      </c>
    </row>
    <row r="3101" spans="1:12" x14ac:dyDescent="0.25">
      <c r="A3101" s="256" t="s">
        <v>2614</v>
      </c>
      <c r="B3101" s="256" t="s">
        <v>2615</v>
      </c>
      <c r="C3101" s="256" t="s">
        <v>2622</v>
      </c>
      <c r="D3101" s="256" t="s">
        <v>3237</v>
      </c>
      <c r="E3101" s="257" t="s">
        <v>2540</v>
      </c>
      <c r="F3101" s="256" t="s">
        <v>2540</v>
      </c>
      <c r="G3101" s="256">
        <v>103782</v>
      </c>
      <c r="H3101" s="256" t="s">
        <v>6188</v>
      </c>
      <c r="I3101" s="256" t="s">
        <v>12</v>
      </c>
      <c r="J3101" s="256" t="s">
        <v>2545</v>
      </c>
      <c r="K3101" s="257" t="s">
        <v>16167</v>
      </c>
      <c r="L3101" s="256" t="s">
        <v>2542</v>
      </c>
    </row>
    <row r="3102" spans="1:12" x14ac:dyDescent="0.25">
      <c r="A3102" s="256" t="s">
        <v>2614</v>
      </c>
      <c r="B3102" s="256" t="s">
        <v>2615</v>
      </c>
      <c r="C3102" s="256" t="s">
        <v>2623</v>
      </c>
      <c r="D3102" s="256" t="s">
        <v>3267</v>
      </c>
      <c r="E3102" s="257" t="s">
        <v>2540</v>
      </c>
      <c r="F3102" s="256" t="s">
        <v>2540</v>
      </c>
      <c r="G3102" s="256">
        <v>101489</v>
      </c>
      <c r="H3102" s="256" t="s">
        <v>6189</v>
      </c>
      <c r="I3102" s="256" t="s">
        <v>12</v>
      </c>
      <c r="J3102" s="256" t="s">
        <v>2541</v>
      </c>
      <c r="K3102" s="257" t="s">
        <v>16168</v>
      </c>
      <c r="L3102" s="256" t="s">
        <v>2542</v>
      </c>
    </row>
    <row r="3103" spans="1:12" x14ac:dyDescent="0.25">
      <c r="A3103" s="256" t="s">
        <v>2614</v>
      </c>
      <c r="B3103" s="256" t="s">
        <v>2615</v>
      </c>
      <c r="C3103" s="256" t="s">
        <v>2623</v>
      </c>
      <c r="D3103" s="256" t="s">
        <v>3267</v>
      </c>
      <c r="E3103" s="257" t="s">
        <v>2540</v>
      </c>
      <c r="F3103" s="256" t="s">
        <v>2540</v>
      </c>
      <c r="G3103" s="256">
        <v>101490</v>
      </c>
      <c r="H3103" s="256" t="s">
        <v>6190</v>
      </c>
      <c r="I3103" s="256" t="s">
        <v>12</v>
      </c>
      <c r="J3103" s="256" t="s">
        <v>2541</v>
      </c>
      <c r="K3103" s="257" t="s">
        <v>16169</v>
      </c>
      <c r="L3103" s="256" t="s">
        <v>2542</v>
      </c>
    </row>
    <row r="3104" spans="1:12" x14ac:dyDescent="0.25">
      <c r="A3104" s="256" t="s">
        <v>2614</v>
      </c>
      <c r="B3104" s="256" t="s">
        <v>2615</v>
      </c>
      <c r="C3104" s="256" t="s">
        <v>2623</v>
      </c>
      <c r="D3104" s="256" t="s">
        <v>3267</v>
      </c>
      <c r="E3104" s="257" t="s">
        <v>2540</v>
      </c>
      <c r="F3104" s="256" t="s">
        <v>2540</v>
      </c>
      <c r="G3104" s="256">
        <v>101491</v>
      </c>
      <c r="H3104" s="256" t="s">
        <v>6191</v>
      </c>
      <c r="I3104" s="256" t="s">
        <v>12</v>
      </c>
      <c r="J3104" s="256" t="s">
        <v>2541</v>
      </c>
      <c r="K3104" s="257" t="s">
        <v>16170</v>
      </c>
      <c r="L3104" s="256" t="s">
        <v>2542</v>
      </c>
    </row>
    <row r="3105" spans="1:12" x14ac:dyDescent="0.25">
      <c r="A3105" s="256" t="s">
        <v>2614</v>
      </c>
      <c r="B3105" s="256" t="s">
        <v>2615</v>
      </c>
      <c r="C3105" s="256" t="s">
        <v>2623</v>
      </c>
      <c r="D3105" s="256" t="s">
        <v>3267</v>
      </c>
      <c r="E3105" s="257" t="s">
        <v>2540</v>
      </c>
      <c r="F3105" s="256" t="s">
        <v>2540</v>
      </c>
      <c r="G3105" s="256">
        <v>101492</v>
      </c>
      <c r="H3105" s="256" t="s">
        <v>6192</v>
      </c>
      <c r="I3105" s="256" t="s">
        <v>12</v>
      </c>
      <c r="J3105" s="256" t="s">
        <v>2541</v>
      </c>
      <c r="K3105" s="257" t="s">
        <v>16171</v>
      </c>
      <c r="L3105" s="256" t="s">
        <v>2542</v>
      </c>
    </row>
    <row r="3106" spans="1:12" x14ac:dyDescent="0.25">
      <c r="A3106" s="256" t="s">
        <v>2614</v>
      </c>
      <c r="B3106" s="256" t="s">
        <v>2615</v>
      </c>
      <c r="C3106" s="256" t="s">
        <v>2623</v>
      </c>
      <c r="D3106" s="256" t="s">
        <v>3267</v>
      </c>
      <c r="E3106" s="257" t="s">
        <v>2540</v>
      </c>
      <c r="F3106" s="256" t="s">
        <v>2540</v>
      </c>
      <c r="G3106" s="256">
        <v>101493</v>
      </c>
      <c r="H3106" s="256" t="s">
        <v>6193</v>
      </c>
      <c r="I3106" s="256" t="s">
        <v>12</v>
      </c>
      <c r="J3106" s="256" t="s">
        <v>2541</v>
      </c>
      <c r="K3106" s="257" t="s">
        <v>16172</v>
      </c>
      <c r="L3106" s="256" t="s">
        <v>2542</v>
      </c>
    </row>
    <row r="3107" spans="1:12" x14ac:dyDescent="0.25">
      <c r="A3107" s="256" t="s">
        <v>2614</v>
      </c>
      <c r="B3107" s="256" t="s">
        <v>2615</v>
      </c>
      <c r="C3107" s="256" t="s">
        <v>2623</v>
      </c>
      <c r="D3107" s="256" t="s">
        <v>3267</v>
      </c>
      <c r="E3107" s="257" t="s">
        <v>2540</v>
      </c>
      <c r="F3107" s="256" t="s">
        <v>2540</v>
      </c>
      <c r="G3107" s="256">
        <v>101494</v>
      </c>
      <c r="H3107" s="256" t="s">
        <v>6194</v>
      </c>
      <c r="I3107" s="256" t="s">
        <v>12</v>
      </c>
      <c r="J3107" s="256" t="s">
        <v>2541</v>
      </c>
      <c r="K3107" s="257" t="s">
        <v>16173</v>
      </c>
      <c r="L3107" s="256" t="s">
        <v>2542</v>
      </c>
    </row>
    <row r="3108" spans="1:12" x14ac:dyDescent="0.25">
      <c r="A3108" s="256" t="s">
        <v>2614</v>
      </c>
      <c r="B3108" s="256" t="s">
        <v>2615</v>
      </c>
      <c r="C3108" s="256" t="s">
        <v>2623</v>
      </c>
      <c r="D3108" s="256" t="s">
        <v>3267</v>
      </c>
      <c r="E3108" s="257" t="s">
        <v>2540</v>
      </c>
      <c r="F3108" s="256" t="s">
        <v>2540</v>
      </c>
      <c r="G3108" s="256">
        <v>101495</v>
      </c>
      <c r="H3108" s="256" t="s">
        <v>6195</v>
      </c>
      <c r="I3108" s="256" t="s">
        <v>12</v>
      </c>
      <c r="J3108" s="256" t="s">
        <v>2541</v>
      </c>
      <c r="K3108" s="257" t="s">
        <v>16174</v>
      </c>
      <c r="L3108" s="256" t="s">
        <v>2542</v>
      </c>
    </row>
    <row r="3109" spans="1:12" x14ac:dyDescent="0.25">
      <c r="A3109" s="256" t="s">
        <v>2614</v>
      </c>
      <c r="B3109" s="256" t="s">
        <v>2615</v>
      </c>
      <c r="C3109" s="256" t="s">
        <v>2623</v>
      </c>
      <c r="D3109" s="256" t="s">
        <v>3267</v>
      </c>
      <c r="E3109" s="257" t="s">
        <v>2540</v>
      </c>
      <c r="F3109" s="256" t="s">
        <v>2540</v>
      </c>
      <c r="G3109" s="256">
        <v>101496</v>
      </c>
      <c r="H3109" s="256" t="s">
        <v>6196</v>
      </c>
      <c r="I3109" s="256" t="s">
        <v>12</v>
      </c>
      <c r="J3109" s="256" t="s">
        <v>2541</v>
      </c>
      <c r="K3109" s="257" t="s">
        <v>16175</v>
      </c>
      <c r="L3109" s="256" t="s">
        <v>2542</v>
      </c>
    </row>
    <row r="3110" spans="1:12" x14ac:dyDescent="0.25">
      <c r="A3110" s="256" t="s">
        <v>2614</v>
      </c>
      <c r="B3110" s="256" t="s">
        <v>2615</v>
      </c>
      <c r="C3110" s="256" t="s">
        <v>2623</v>
      </c>
      <c r="D3110" s="256" t="s">
        <v>3267</v>
      </c>
      <c r="E3110" s="257" t="s">
        <v>2540</v>
      </c>
      <c r="F3110" s="256" t="s">
        <v>2540</v>
      </c>
      <c r="G3110" s="256">
        <v>101497</v>
      </c>
      <c r="H3110" s="256" t="s">
        <v>6197</v>
      </c>
      <c r="I3110" s="256" t="s">
        <v>12</v>
      </c>
      <c r="J3110" s="256" t="s">
        <v>2541</v>
      </c>
      <c r="K3110" s="257" t="s">
        <v>16176</v>
      </c>
      <c r="L3110" s="256" t="s">
        <v>2542</v>
      </c>
    </row>
    <row r="3111" spans="1:12" x14ac:dyDescent="0.25">
      <c r="A3111" s="256" t="s">
        <v>2614</v>
      </c>
      <c r="B3111" s="256" t="s">
        <v>2615</v>
      </c>
      <c r="C3111" s="256" t="s">
        <v>2623</v>
      </c>
      <c r="D3111" s="256" t="s">
        <v>3267</v>
      </c>
      <c r="E3111" s="257" t="s">
        <v>2540</v>
      </c>
      <c r="F3111" s="256" t="s">
        <v>2540</v>
      </c>
      <c r="G3111" s="256">
        <v>101498</v>
      </c>
      <c r="H3111" s="256" t="s">
        <v>6198</v>
      </c>
      <c r="I3111" s="256" t="s">
        <v>12</v>
      </c>
      <c r="J3111" s="256" t="s">
        <v>2541</v>
      </c>
      <c r="K3111" s="257" t="s">
        <v>16177</v>
      </c>
      <c r="L3111" s="256" t="s">
        <v>2542</v>
      </c>
    </row>
    <row r="3112" spans="1:12" x14ac:dyDescent="0.25">
      <c r="A3112" s="256" t="s">
        <v>2614</v>
      </c>
      <c r="B3112" s="256" t="s">
        <v>2615</v>
      </c>
      <c r="C3112" s="256" t="s">
        <v>2623</v>
      </c>
      <c r="D3112" s="256" t="s">
        <v>3267</v>
      </c>
      <c r="E3112" s="257" t="s">
        <v>2540</v>
      </c>
      <c r="F3112" s="256" t="s">
        <v>2540</v>
      </c>
      <c r="G3112" s="256">
        <v>101499</v>
      </c>
      <c r="H3112" s="256" t="s">
        <v>6199</v>
      </c>
      <c r="I3112" s="256" t="s">
        <v>12</v>
      </c>
      <c r="J3112" s="256" t="s">
        <v>2541</v>
      </c>
      <c r="K3112" s="257" t="s">
        <v>16178</v>
      </c>
      <c r="L3112" s="256" t="s">
        <v>2542</v>
      </c>
    </row>
    <row r="3113" spans="1:12" x14ac:dyDescent="0.25">
      <c r="A3113" s="256" t="s">
        <v>2614</v>
      </c>
      <c r="B3113" s="256" t="s">
        <v>2615</v>
      </c>
      <c r="C3113" s="256" t="s">
        <v>2623</v>
      </c>
      <c r="D3113" s="256" t="s">
        <v>3267</v>
      </c>
      <c r="E3113" s="257" t="s">
        <v>2540</v>
      </c>
      <c r="F3113" s="256" t="s">
        <v>2540</v>
      </c>
      <c r="G3113" s="256">
        <v>101500</v>
      </c>
      <c r="H3113" s="256" t="s">
        <v>6200</v>
      </c>
      <c r="I3113" s="256" t="s">
        <v>12</v>
      </c>
      <c r="J3113" s="256" t="s">
        <v>2541</v>
      </c>
      <c r="K3113" s="257" t="s">
        <v>16179</v>
      </c>
      <c r="L3113" s="256" t="s">
        <v>2542</v>
      </c>
    </row>
    <row r="3114" spans="1:12" x14ac:dyDescent="0.25">
      <c r="A3114" s="256" t="s">
        <v>2614</v>
      </c>
      <c r="B3114" s="256" t="s">
        <v>2615</v>
      </c>
      <c r="C3114" s="256" t="s">
        <v>2623</v>
      </c>
      <c r="D3114" s="256" t="s">
        <v>3267</v>
      </c>
      <c r="E3114" s="257" t="s">
        <v>2540</v>
      </c>
      <c r="F3114" s="256" t="s">
        <v>2540</v>
      </c>
      <c r="G3114" s="256">
        <v>101501</v>
      </c>
      <c r="H3114" s="256" t="s">
        <v>6201</v>
      </c>
      <c r="I3114" s="256" t="s">
        <v>12</v>
      </c>
      <c r="J3114" s="256" t="s">
        <v>2541</v>
      </c>
      <c r="K3114" s="257" t="s">
        <v>16180</v>
      </c>
      <c r="L3114" s="256" t="s">
        <v>2542</v>
      </c>
    </row>
    <row r="3115" spans="1:12" x14ac:dyDescent="0.25">
      <c r="A3115" s="256" t="s">
        <v>2614</v>
      </c>
      <c r="B3115" s="256" t="s">
        <v>2615</v>
      </c>
      <c r="C3115" s="256" t="s">
        <v>2623</v>
      </c>
      <c r="D3115" s="256" t="s">
        <v>3267</v>
      </c>
      <c r="E3115" s="257" t="s">
        <v>2540</v>
      </c>
      <c r="F3115" s="256" t="s">
        <v>2540</v>
      </c>
      <c r="G3115" s="256">
        <v>101502</v>
      </c>
      <c r="H3115" s="256" t="s">
        <v>6202</v>
      </c>
      <c r="I3115" s="256" t="s">
        <v>12</v>
      </c>
      <c r="J3115" s="256" t="s">
        <v>2541</v>
      </c>
      <c r="K3115" s="257" t="s">
        <v>16181</v>
      </c>
      <c r="L3115" s="256" t="s">
        <v>2542</v>
      </c>
    </row>
    <row r="3116" spans="1:12" x14ac:dyDescent="0.25">
      <c r="A3116" s="256" t="s">
        <v>2614</v>
      </c>
      <c r="B3116" s="256" t="s">
        <v>2615</v>
      </c>
      <c r="C3116" s="256" t="s">
        <v>2623</v>
      </c>
      <c r="D3116" s="256" t="s">
        <v>3267</v>
      </c>
      <c r="E3116" s="257" t="s">
        <v>2540</v>
      </c>
      <c r="F3116" s="256" t="s">
        <v>2540</v>
      </c>
      <c r="G3116" s="256">
        <v>101503</v>
      </c>
      <c r="H3116" s="256" t="s">
        <v>6203</v>
      </c>
      <c r="I3116" s="256" t="s">
        <v>12</v>
      </c>
      <c r="J3116" s="256" t="s">
        <v>2541</v>
      </c>
      <c r="K3116" s="257" t="s">
        <v>16182</v>
      </c>
      <c r="L3116" s="256" t="s">
        <v>2542</v>
      </c>
    </row>
    <row r="3117" spans="1:12" x14ac:dyDescent="0.25">
      <c r="A3117" s="256" t="s">
        <v>2614</v>
      </c>
      <c r="B3117" s="256" t="s">
        <v>2615</v>
      </c>
      <c r="C3117" s="256" t="s">
        <v>2623</v>
      </c>
      <c r="D3117" s="256" t="s">
        <v>3267</v>
      </c>
      <c r="E3117" s="257" t="s">
        <v>2540</v>
      </c>
      <c r="F3117" s="256" t="s">
        <v>2540</v>
      </c>
      <c r="G3117" s="256">
        <v>101504</v>
      </c>
      <c r="H3117" s="256" t="s">
        <v>6204</v>
      </c>
      <c r="I3117" s="256" t="s">
        <v>12</v>
      </c>
      <c r="J3117" s="256" t="s">
        <v>2541</v>
      </c>
      <c r="K3117" s="257" t="s">
        <v>16183</v>
      </c>
      <c r="L3117" s="256" t="s">
        <v>2542</v>
      </c>
    </row>
    <row r="3118" spans="1:12" x14ac:dyDescent="0.25">
      <c r="A3118" s="256" t="s">
        <v>2614</v>
      </c>
      <c r="B3118" s="256" t="s">
        <v>2615</v>
      </c>
      <c r="C3118" s="256" t="s">
        <v>2623</v>
      </c>
      <c r="D3118" s="256" t="s">
        <v>3267</v>
      </c>
      <c r="E3118" s="257" t="s">
        <v>2540</v>
      </c>
      <c r="F3118" s="256" t="s">
        <v>2540</v>
      </c>
      <c r="G3118" s="256">
        <v>101505</v>
      </c>
      <c r="H3118" s="256" t="s">
        <v>6205</v>
      </c>
      <c r="I3118" s="256" t="s">
        <v>12</v>
      </c>
      <c r="J3118" s="256" t="s">
        <v>2541</v>
      </c>
      <c r="K3118" s="257" t="s">
        <v>16184</v>
      </c>
      <c r="L3118" s="256" t="s">
        <v>2542</v>
      </c>
    </row>
    <row r="3119" spans="1:12" x14ac:dyDescent="0.25">
      <c r="A3119" s="256" t="s">
        <v>2614</v>
      </c>
      <c r="B3119" s="256" t="s">
        <v>2615</v>
      </c>
      <c r="C3119" s="256" t="s">
        <v>2623</v>
      </c>
      <c r="D3119" s="256" t="s">
        <v>3267</v>
      </c>
      <c r="E3119" s="257" t="s">
        <v>2540</v>
      </c>
      <c r="F3119" s="256" t="s">
        <v>2540</v>
      </c>
      <c r="G3119" s="256">
        <v>101506</v>
      </c>
      <c r="H3119" s="256" t="s">
        <v>6206</v>
      </c>
      <c r="I3119" s="256" t="s">
        <v>12</v>
      </c>
      <c r="J3119" s="256" t="s">
        <v>2541</v>
      </c>
      <c r="K3119" s="257" t="s">
        <v>16185</v>
      </c>
      <c r="L3119" s="256" t="s">
        <v>2542</v>
      </c>
    </row>
    <row r="3120" spans="1:12" x14ac:dyDescent="0.25">
      <c r="A3120" s="256" t="s">
        <v>2614</v>
      </c>
      <c r="B3120" s="256" t="s">
        <v>2615</v>
      </c>
      <c r="C3120" s="256" t="s">
        <v>2623</v>
      </c>
      <c r="D3120" s="256" t="s">
        <v>3267</v>
      </c>
      <c r="E3120" s="257" t="s">
        <v>2540</v>
      </c>
      <c r="F3120" s="256" t="s">
        <v>2540</v>
      </c>
      <c r="G3120" s="256">
        <v>101507</v>
      </c>
      <c r="H3120" s="256" t="s">
        <v>6207</v>
      </c>
      <c r="I3120" s="256" t="s">
        <v>12</v>
      </c>
      <c r="J3120" s="256" t="s">
        <v>2541</v>
      </c>
      <c r="K3120" s="257" t="s">
        <v>16186</v>
      </c>
      <c r="L3120" s="256" t="s">
        <v>2542</v>
      </c>
    </row>
    <row r="3121" spans="1:12" x14ac:dyDescent="0.25">
      <c r="A3121" s="256" t="s">
        <v>2614</v>
      </c>
      <c r="B3121" s="256" t="s">
        <v>2615</v>
      </c>
      <c r="C3121" s="256" t="s">
        <v>2623</v>
      </c>
      <c r="D3121" s="256" t="s">
        <v>3267</v>
      </c>
      <c r="E3121" s="257" t="s">
        <v>2540</v>
      </c>
      <c r="F3121" s="256" t="s">
        <v>2540</v>
      </c>
      <c r="G3121" s="256">
        <v>101508</v>
      </c>
      <c r="H3121" s="256" t="s">
        <v>6208</v>
      </c>
      <c r="I3121" s="256" t="s">
        <v>12</v>
      </c>
      <c r="J3121" s="256" t="s">
        <v>2541</v>
      </c>
      <c r="K3121" s="257" t="s">
        <v>16187</v>
      </c>
      <c r="L3121" s="256" t="s">
        <v>2542</v>
      </c>
    </row>
    <row r="3122" spans="1:12" x14ac:dyDescent="0.25">
      <c r="A3122" s="256" t="s">
        <v>2614</v>
      </c>
      <c r="B3122" s="256" t="s">
        <v>2615</v>
      </c>
      <c r="C3122" s="256" t="s">
        <v>2623</v>
      </c>
      <c r="D3122" s="256" t="s">
        <v>3267</v>
      </c>
      <c r="E3122" s="257" t="s">
        <v>2540</v>
      </c>
      <c r="F3122" s="256" t="s">
        <v>2540</v>
      </c>
      <c r="G3122" s="256">
        <v>101509</v>
      </c>
      <c r="H3122" s="256" t="s">
        <v>6209</v>
      </c>
      <c r="I3122" s="256" t="s">
        <v>12</v>
      </c>
      <c r="J3122" s="256" t="s">
        <v>2541</v>
      </c>
      <c r="K3122" s="257" t="s">
        <v>16188</v>
      </c>
      <c r="L3122" s="256" t="s">
        <v>2542</v>
      </c>
    </row>
    <row r="3123" spans="1:12" x14ac:dyDescent="0.25">
      <c r="A3123" s="256" t="s">
        <v>2614</v>
      </c>
      <c r="B3123" s="256" t="s">
        <v>2615</v>
      </c>
      <c r="C3123" s="256" t="s">
        <v>2623</v>
      </c>
      <c r="D3123" s="256" t="s">
        <v>3267</v>
      </c>
      <c r="E3123" s="257" t="s">
        <v>2540</v>
      </c>
      <c r="F3123" s="256" t="s">
        <v>2540</v>
      </c>
      <c r="G3123" s="256">
        <v>101510</v>
      </c>
      <c r="H3123" s="256" t="s">
        <v>6210</v>
      </c>
      <c r="I3123" s="256" t="s">
        <v>12</v>
      </c>
      <c r="J3123" s="256" t="s">
        <v>2541</v>
      </c>
      <c r="K3123" s="257" t="s">
        <v>16189</v>
      </c>
      <c r="L3123" s="256" t="s">
        <v>2542</v>
      </c>
    </row>
    <row r="3124" spans="1:12" x14ac:dyDescent="0.25">
      <c r="A3124" s="256" t="s">
        <v>2614</v>
      </c>
      <c r="B3124" s="256" t="s">
        <v>2615</v>
      </c>
      <c r="C3124" s="256" t="s">
        <v>2623</v>
      </c>
      <c r="D3124" s="256" t="s">
        <v>3267</v>
      </c>
      <c r="E3124" s="257" t="s">
        <v>2540</v>
      </c>
      <c r="F3124" s="256" t="s">
        <v>2540</v>
      </c>
      <c r="G3124" s="256">
        <v>101511</v>
      </c>
      <c r="H3124" s="256" t="s">
        <v>6211</v>
      </c>
      <c r="I3124" s="256" t="s">
        <v>12</v>
      </c>
      <c r="J3124" s="256" t="s">
        <v>2541</v>
      </c>
      <c r="K3124" s="257" t="s">
        <v>16190</v>
      </c>
      <c r="L3124" s="256" t="s">
        <v>2542</v>
      </c>
    </row>
    <row r="3125" spans="1:12" x14ac:dyDescent="0.25">
      <c r="A3125" s="256" t="s">
        <v>2614</v>
      </c>
      <c r="B3125" s="256" t="s">
        <v>2615</v>
      </c>
      <c r="C3125" s="256" t="s">
        <v>2623</v>
      </c>
      <c r="D3125" s="256" t="s">
        <v>3267</v>
      </c>
      <c r="E3125" s="257" t="s">
        <v>2540</v>
      </c>
      <c r="F3125" s="256" t="s">
        <v>2540</v>
      </c>
      <c r="G3125" s="256">
        <v>101512</v>
      </c>
      <c r="H3125" s="256" t="s">
        <v>6212</v>
      </c>
      <c r="I3125" s="256" t="s">
        <v>12</v>
      </c>
      <c r="J3125" s="256" t="s">
        <v>2541</v>
      </c>
      <c r="K3125" s="257" t="s">
        <v>16191</v>
      </c>
      <c r="L3125" s="256" t="s">
        <v>2542</v>
      </c>
    </row>
    <row r="3126" spans="1:12" x14ac:dyDescent="0.25">
      <c r="A3126" s="256" t="s">
        <v>2614</v>
      </c>
      <c r="B3126" s="256" t="s">
        <v>2615</v>
      </c>
      <c r="C3126" s="256" t="s">
        <v>2623</v>
      </c>
      <c r="D3126" s="256" t="s">
        <v>3267</v>
      </c>
      <c r="E3126" s="257" t="s">
        <v>2540</v>
      </c>
      <c r="F3126" s="256" t="s">
        <v>2540</v>
      </c>
      <c r="G3126" s="256">
        <v>101513</v>
      </c>
      <c r="H3126" s="256" t="s">
        <v>6213</v>
      </c>
      <c r="I3126" s="256" t="s">
        <v>12</v>
      </c>
      <c r="J3126" s="256" t="s">
        <v>2545</v>
      </c>
      <c r="K3126" s="257" t="s">
        <v>16192</v>
      </c>
      <c r="L3126" s="256" t="s">
        <v>2542</v>
      </c>
    </row>
    <row r="3127" spans="1:12" x14ac:dyDescent="0.25">
      <c r="A3127" s="256" t="s">
        <v>2614</v>
      </c>
      <c r="B3127" s="256" t="s">
        <v>2615</v>
      </c>
      <c r="C3127" s="256" t="s">
        <v>2623</v>
      </c>
      <c r="D3127" s="256" t="s">
        <v>3267</v>
      </c>
      <c r="E3127" s="257" t="s">
        <v>2540</v>
      </c>
      <c r="F3127" s="256" t="s">
        <v>2540</v>
      </c>
      <c r="G3127" s="256">
        <v>101514</v>
      </c>
      <c r="H3127" s="256" t="s">
        <v>6214</v>
      </c>
      <c r="I3127" s="256" t="s">
        <v>12</v>
      </c>
      <c r="J3127" s="256" t="s">
        <v>2545</v>
      </c>
      <c r="K3127" s="257" t="s">
        <v>16193</v>
      </c>
      <c r="L3127" s="256" t="s">
        <v>2542</v>
      </c>
    </row>
    <row r="3128" spans="1:12" x14ac:dyDescent="0.25">
      <c r="A3128" s="256" t="s">
        <v>2614</v>
      </c>
      <c r="B3128" s="256" t="s">
        <v>2615</v>
      </c>
      <c r="C3128" s="256" t="s">
        <v>2623</v>
      </c>
      <c r="D3128" s="256" t="s">
        <v>3267</v>
      </c>
      <c r="E3128" s="257" t="s">
        <v>2540</v>
      </c>
      <c r="F3128" s="256" t="s">
        <v>2540</v>
      </c>
      <c r="G3128" s="256">
        <v>101515</v>
      </c>
      <c r="H3128" s="256" t="s">
        <v>6215</v>
      </c>
      <c r="I3128" s="256" t="s">
        <v>12</v>
      </c>
      <c r="J3128" s="256" t="s">
        <v>2545</v>
      </c>
      <c r="K3128" s="257" t="s">
        <v>16194</v>
      </c>
      <c r="L3128" s="256" t="s">
        <v>2542</v>
      </c>
    </row>
    <row r="3129" spans="1:12" x14ac:dyDescent="0.25">
      <c r="A3129" s="256" t="s">
        <v>2614</v>
      </c>
      <c r="B3129" s="256" t="s">
        <v>2615</v>
      </c>
      <c r="C3129" s="256" t="s">
        <v>2623</v>
      </c>
      <c r="D3129" s="256" t="s">
        <v>3267</v>
      </c>
      <c r="E3129" s="257" t="s">
        <v>2540</v>
      </c>
      <c r="F3129" s="256" t="s">
        <v>2540</v>
      </c>
      <c r="G3129" s="256">
        <v>101516</v>
      </c>
      <c r="H3129" s="256" t="s">
        <v>6216</v>
      </c>
      <c r="I3129" s="256" t="s">
        <v>12</v>
      </c>
      <c r="J3129" s="256" t="s">
        <v>2545</v>
      </c>
      <c r="K3129" s="257" t="s">
        <v>16195</v>
      </c>
      <c r="L3129" s="256" t="s">
        <v>2542</v>
      </c>
    </row>
    <row r="3130" spans="1:12" x14ac:dyDescent="0.25">
      <c r="A3130" s="256" t="s">
        <v>2614</v>
      </c>
      <c r="B3130" s="256" t="s">
        <v>2615</v>
      </c>
      <c r="C3130" s="256" t="s">
        <v>2623</v>
      </c>
      <c r="D3130" s="256" t="s">
        <v>3267</v>
      </c>
      <c r="E3130" s="257" t="s">
        <v>2540</v>
      </c>
      <c r="F3130" s="256" t="s">
        <v>2540</v>
      </c>
      <c r="G3130" s="256">
        <v>101517</v>
      </c>
      <c r="H3130" s="256" t="s">
        <v>6217</v>
      </c>
      <c r="I3130" s="256" t="s">
        <v>12</v>
      </c>
      <c r="J3130" s="256" t="s">
        <v>2545</v>
      </c>
      <c r="K3130" s="257" t="s">
        <v>16196</v>
      </c>
      <c r="L3130" s="256" t="s">
        <v>2542</v>
      </c>
    </row>
    <row r="3131" spans="1:12" x14ac:dyDescent="0.25">
      <c r="A3131" s="256" t="s">
        <v>2614</v>
      </c>
      <c r="B3131" s="256" t="s">
        <v>2615</v>
      </c>
      <c r="C3131" s="256" t="s">
        <v>2623</v>
      </c>
      <c r="D3131" s="256" t="s">
        <v>3267</v>
      </c>
      <c r="E3131" s="257" t="s">
        <v>2540</v>
      </c>
      <c r="F3131" s="256" t="s">
        <v>2540</v>
      </c>
      <c r="G3131" s="256">
        <v>101518</v>
      </c>
      <c r="H3131" s="256" t="s">
        <v>6218</v>
      </c>
      <c r="I3131" s="256" t="s">
        <v>12</v>
      </c>
      <c r="J3131" s="256" t="s">
        <v>2545</v>
      </c>
      <c r="K3131" s="257" t="s">
        <v>16197</v>
      </c>
      <c r="L3131" s="256" t="s">
        <v>2542</v>
      </c>
    </row>
    <row r="3132" spans="1:12" x14ac:dyDescent="0.25">
      <c r="A3132" s="256" t="s">
        <v>2614</v>
      </c>
      <c r="B3132" s="256" t="s">
        <v>2615</v>
      </c>
      <c r="C3132" s="256" t="s">
        <v>2623</v>
      </c>
      <c r="D3132" s="256" t="s">
        <v>3267</v>
      </c>
      <c r="E3132" s="257" t="s">
        <v>2540</v>
      </c>
      <c r="F3132" s="256" t="s">
        <v>2540</v>
      </c>
      <c r="G3132" s="256">
        <v>101519</v>
      </c>
      <c r="H3132" s="256" t="s">
        <v>6219</v>
      </c>
      <c r="I3132" s="256" t="s">
        <v>12</v>
      </c>
      <c r="J3132" s="256" t="s">
        <v>2545</v>
      </c>
      <c r="K3132" s="257" t="s">
        <v>16198</v>
      </c>
      <c r="L3132" s="256" t="s">
        <v>2542</v>
      </c>
    </row>
    <row r="3133" spans="1:12" x14ac:dyDescent="0.25">
      <c r="A3133" s="256" t="s">
        <v>2614</v>
      </c>
      <c r="B3133" s="256" t="s">
        <v>2615</v>
      </c>
      <c r="C3133" s="256" t="s">
        <v>2623</v>
      </c>
      <c r="D3133" s="256" t="s">
        <v>3267</v>
      </c>
      <c r="E3133" s="257" t="s">
        <v>2540</v>
      </c>
      <c r="F3133" s="256" t="s">
        <v>2540</v>
      </c>
      <c r="G3133" s="256">
        <v>101520</v>
      </c>
      <c r="H3133" s="256" t="s">
        <v>6220</v>
      </c>
      <c r="I3133" s="256" t="s">
        <v>12</v>
      </c>
      <c r="J3133" s="256" t="s">
        <v>2545</v>
      </c>
      <c r="K3133" s="257" t="s">
        <v>16199</v>
      </c>
      <c r="L3133" s="256" t="s">
        <v>2542</v>
      </c>
    </row>
    <row r="3134" spans="1:12" x14ac:dyDescent="0.25">
      <c r="A3134" s="256" t="s">
        <v>2614</v>
      </c>
      <c r="B3134" s="256" t="s">
        <v>2615</v>
      </c>
      <c r="C3134" s="256" t="s">
        <v>2623</v>
      </c>
      <c r="D3134" s="256" t="s">
        <v>3267</v>
      </c>
      <c r="E3134" s="257" t="s">
        <v>2540</v>
      </c>
      <c r="F3134" s="256" t="s">
        <v>2540</v>
      </c>
      <c r="G3134" s="256">
        <v>101521</v>
      </c>
      <c r="H3134" s="256" t="s">
        <v>6221</v>
      </c>
      <c r="I3134" s="256" t="s">
        <v>12</v>
      </c>
      <c r="J3134" s="256" t="s">
        <v>2545</v>
      </c>
      <c r="K3134" s="257" t="s">
        <v>16200</v>
      </c>
      <c r="L3134" s="256" t="s">
        <v>2542</v>
      </c>
    </row>
    <row r="3135" spans="1:12" x14ac:dyDescent="0.25">
      <c r="A3135" s="256" t="s">
        <v>2614</v>
      </c>
      <c r="B3135" s="256" t="s">
        <v>2615</v>
      </c>
      <c r="C3135" s="256" t="s">
        <v>2623</v>
      </c>
      <c r="D3135" s="256" t="s">
        <v>3267</v>
      </c>
      <c r="E3135" s="257" t="s">
        <v>2540</v>
      </c>
      <c r="F3135" s="256" t="s">
        <v>2540</v>
      </c>
      <c r="G3135" s="256">
        <v>101522</v>
      </c>
      <c r="H3135" s="256" t="s">
        <v>6222</v>
      </c>
      <c r="I3135" s="256" t="s">
        <v>12</v>
      </c>
      <c r="J3135" s="256" t="s">
        <v>2545</v>
      </c>
      <c r="K3135" s="257" t="s">
        <v>16201</v>
      </c>
      <c r="L3135" s="256" t="s">
        <v>2542</v>
      </c>
    </row>
    <row r="3136" spans="1:12" x14ac:dyDescent="0.25">
      <c r="A3136" s="256" t="s">
        <v>2614</v>
      </c>
      <c r="B3136" s="256" t="s">
        <v>2615</v>
      </c>
      <c r="C3136" s="256" t="s">
        <v>2623</v>
      </c>
      <c r="D3136" s="256" t="s">
        <v>3267</v>
      </c>
      <c r="E3136" s="257" t="s">
        <v>2540</v>
      </c>
      <c r="F3136" s="256" t="s">
        <v>2540</v>
      </c>
      <c r="G3136" s="256">
        <v>101523</v>
      </c>
      <c r="H3136" s="256" t="s">
        <v>6223</v>
      </c>
      <c r="I3136" s="256" t="s">
        <v>12</v>
      </c>
      <c r="J3136" s="256" t="s">
        <v>2545</v>
      </c>
      <c r="K3136" s="257" t="s">
        <v>16202</v>
      </c>
      <c r="L3136" s="256" t="s">
        <v>2542</v>
      </c>
    </row>
    <row r="3137" spans="1:12" x14ac:dyDescent="0.25">
      <c r="A3137" s="256" t="s">
        <v>2614</v>
      </c>
      <c r="B3137" s="256" t="s">
        <v>2615</v>
      </c>
      <c r="C3137" s="256" t="s">
        <v>2623</v>
      </c>
      <c r="D3137" s="256" t="s">
        <v>3267</v>
      </c>
      <c r="E3137" s="257" t="s">
        <v>2540</v>
      </c>
      <c r="F3137" s="256" t="s">
        <v>2540</v>
      </c>
      <c r="G3137" s="256">
        <v>101524</v>
      </c>
      <c r="H3137" s="256" t="s">
        <v>6224</v>
      </c>
      <c r="I3137" s="256" t="s">
        <v>12</v>
      </c>
      <c r="J3137" s="256" t="s">
        <v>2545</v>
      </c>
      <c r="K3137" s="257" t="s">
        <v>16203</v>
      </c>
      <c r="L3137" s="256" t="s">
        <v>2542</v>
      </c>
    </row>
    <row r="3138" spans="1:12" x14ac:dyDescent="0.25">
      <c r="A3138" s="256" t="s">
        <v>2614</v>
      </c>
      <c r="B3138" s="256" t="s">
        <v>2615</v>
      </c>
      <c r="C3138" s="256" t="s">
        <v>2623</v>
      </c>
      <c r="D3138" s="256" t="s">
        <v>3267</v>
      </c>
      <c r="E3138" s="257" t="s">
        <v>2540</v>
      </c>
      <c r="F3138" s="256" t="s">
        <v>2540</v>
      </c>
      <c r="G3138" s="256">
        <v>101525</v>
      </c>
      <c r="H3138" s="256" t="s">
        <v>6225</v>
      </c>
      <c r="I3138" s="256" t="s">
        <v>12</v>
      </c>
      <c r="J3138" s="256" t="s">
        <v>2545</v>
      </c>
      <c r="K3138" s="257" t="s">
        <v>16204</v>
      </c>
      <c r="L3138" s="256" t="s">
        <v>2542</v>
      </c>
    </row>
    <row r="3139" spans="1:12" x14ac:dyDescent="0.25">
      <c r="A3139" s="256" t="s">
        <v>2614</v>
      </c>
      <c r="B3139" s="256" t="s">
        <v>2615</v>
      </c>
      <c r="C3139" s="256" t="s">
        <v>2623</v>
      </c>
      <c r="D3139" s="256" t="s">
        <v>3267</v>
      </c>
      <c r="E3139" s="257" t="s">
        <v>2540</v>
      </c>
      <c r="F3139" s="256" t="s">
        <v>2540</v>
      </c>
      <c r="G3139" s="256">
        <v>101526</v>
      </c>
      <c r="H3139" s="256" t="s">
        <v>6226</v>
      </c>
      <c r="I3139" s="256" t="s">
        <v>12</v>
      </c>
      <c r="J3139" s="256" t="s">
        <v>2545</v>
      </c>
      <c r="K3139" s="257" t="s">
        <v>16205</v>
      </c>
      <c r="L3139" s="256" t="s">
        <v>2542</v>
      </c>
    </row>
    <row r="3140" spans="1:12" x14ac:dyDescent="0.25">
      <c r="A3140" s="256" t="s">
        <v>2614</v>
      </c>
      <c r="B3140" s="256" t="s">
        <v>2615</v>
      </c>
      <c r="C3140" s="256" t="s">
        <v>2623</v>
      </c>
      <c r="D3140" s="256" t="s">
        <v>3267</v>
      </c>
      <c r="E3140" s="257" t="s">
        <v>2540</v>
      </c>
      <c r="F3140" s="256" t="s">
        <v>2540</v>
      </c>
      <c r="G3140" s="256">
        <v>101527</v>
      </c>
      <c r="H3140" s="256" t="s">
        <v>6227</v>
      </c>
      <c r="I3140" s="256" t="s">
        <v>12</v>
      </c>
      <c r="J3140" s="256" t="s">
        <v>2545</v>
      </c>
      <c r="K3140" s="257" t="s">
        <v>16206</v>
      </c>
      <c r="L3140" s="256" t="s">
        <v>2542</v>
      </c>
    </row>
    <row r="3141" spans="1:12" x14ac:dyDescent="0.25">
      <c r="A3141" s="256" t="s">
        <v>2614</v>
      </c>
      <c r="B3141" s="256" t="s">
        <v>2615</v>
      </c>
      <c r="C3141" s="256" t="s">
        <v>2623</v>
      </c>
      <c r="D3141" s="256" t="s">
        <v>3267</v>
      </c>
      <c r="E3141" s="257" t="s">
        <v>2540</v>
      </c>
      <c r="F3141" s="256" t="s">
        <v>2540</v>
      </c>
      <c r="G3141" s="256">
        <v>101528</v>
      </c>
      <c r="H3141" s="256" t="s">
        <v>6228</v>
      </c>
      <c r="I3141" s="256" t="s">
        <v>12</v>
      </c>
      <c r="J3141" s="256" t="s">
        <v>2545</v>
      </c>
      <c r="K3141" s="257" t="s">
        <v>16207</v>
      </c>
      <c r="L3141" s="256" t="s">
        <v>2542</v>
      </c>
    </row>
    <row r="3142" spans="1:12" x14ac:dyDescent="0.25">
      <c r="A3142" s="256" t="s">
        <v>2614</v>
      </c>
      <c r="B3142" s="256" t="s">
        <v>2615</v>
      </c>
      <c r="C3142" s="256" t="s">
        <v>2623</v>
      </c>
      <c r="D3142" s="256" t="s">
        <v>3267</v>
      </c>
      <c r="E3142" s="257" t="s">
        <v>2540</v>
      </c>
      <c r="F3142" s="256" t="s">
        <v>2540</v>
      </c>
      <c r="G3142" s="256">
        <v>101529</v>
      </c>
      <c r="H3142" s="256" t="s">
        <v>6229</v>
      </c>
      <c r="I3142" s="256" t="s">
        <v>12</v>
      </c>
      <c r="J3142" s="256" t="s">
        <v>2545</v>
      </c>
      <c r="K3142" s="257" t="s">
        <v>16208</v>
      </c>
      <c r="L3142" s="256" t="s">
        <v>2542</v>
      </c>
    </row>
    <row r="3143" spans="1:12" x14ac:dyDescent="0.25">
      <c r="A3143" s="256" t="s">
        <v>2614</v>
      </c>
      <c r="B3143" s="256" t="s">
        <v>2615</v>
      </c>
      <c r="C3143" s="256" t="s">
        <v>2623</v>
      </c>
      <c r="D3143" s="256" t="s">
        <v>3267</v>
      </c>
      <c r="E3143" s="257" t="s">
        <v>2540</v>
      </c>
      <c r="F3143" s="256" t="s">
        <v>2540</v>
      </c>
      <c r="G3143" s="256">
        <v>101530</v>
      </c>
      <c r="H3143" s="256" t="s">
        <v>6230</v>
      </c>
      <c r="I3143" s="256" t="s">
        <v>12</v>
      </c>
      <c r="J3143" s="256" t="s">
        <v>2545</v>
      </c>
      <c r="K3143" s="257" t="s">
        <v>16209</v>
      </c>
      <c r="L3143" s="256" t="s">
        <v>2542</v>
      </c>
    </row>
    <row r="3144" spans="1:12" x14ac:dyDescent="0.25">
      <c r="A3144" s="256" t="s">
        <v>2614</v>
      </c>
      <c r="B3144" s="256" t="s">
        <v>2615</v>
      </c>
      <c r="C3144" s="256" t="s">
        <v>2623</v>
      </c>
      <c r="D3144" s="256" t="s">
        <v>3267</v>
      </c>
      <c r="E3144" s="257" t="s">
        <v>2540</v>
      </c>
      <c r="F3144" s="256" t="s">
        <v>2540</v>
      </c>
      <c r="G3144" s="256">
        <v>101531</v>
      </c>
      <c r="H3144" s="256" t="s">
        <v>6231</v>
      </c>
      <c r="I3144" s="256" t="s">
        <v>12</v>
      </c>
      <c r="J3144" s="256" t="s">
        <v>2545</v>
      </c>
      <c r="K3144" s="257" t="s">
        <v>16210</v>
      </c>
      <c r="L3144" s="256" t="s">
        <v>2542</v>
      </c>
    </row>
    <row r="3145" spans="1:12" x14ac:dyDescent="0.25">
      <c r="A3145" s="256" t="s">
        <v>2614</v>
      </c>
      <c r="B3145" s="256" t="s">
        <v>2615</v>
      </c>
      <c r="C3145" s="256" t="s">
        <v>2623</v>
      </c>
      <c r="D3145" s="256" t="s">
        <v>3267</v>
      </c>
      <c r="E3145" s="257" t="s">
        <v>2540</v>
      </c>
      <c r="F3145" s="256" t="s">
        <v>2540</v>
      </c>
      <c r="G3145" s="256">
        <v>101532</v>
      </c>
      <c r="H3145" s="256" t="s">
        <v>6232</v>
      </c>
      <c r="I3145" s="256" t="s">
        <v>12</v>
      </c>
      <c r="J3145" s="256" t="s">
        <v>2545</v>
      </c>
      <c r="K3145" s="257" t="s">
        <v>16211</v>
      </c>
      <c r="L3145" s="256" t="s">
        <v>2542</v>
      </c>
    </row>
    <row r="3146" spans="1:12" x14ac:dyDescent="0.25">
      <c r="A3146" s="256" t="s">
        <v>2614</v>
      </c>
      <c r="B3146" s="256" t="s">
        <v>2615</v>
      </c>
      <c r="C3146" s="256" t="s">
        <v>2623</v>
      </c>
      <c r="D3146" s="256" t="s">
        <v>3267</v>
      </c>
      <c r="E3146" s="257" t="s">
        <v>2540</v>
      </c>
      <c r="F3146" s="256" t="s">
        <v>2540</v>
      </c>
      <c r="G3146" s="256">
        <v>101533</v>
      </c>
      <c r="H3146" s="256" t="s">
        <v>6233</v>
      </c>
      <c r="I3146" s="256" t="s">
        <v>12</v>
      </c>
      <c r="J3146" s="256" t="s">
        <v>2545</v>
      </c>
      <c r="K3146" s="257" t="s">
        <v>16212</v>
      </c>
      <c r="L3146" s="256" t="s">
        <v>2542</v>
      </c>
    </row>
    <row r="3147" spans="1:12" x14ac:dyDescent="0.25">
      <c r="A3147" s="256" t="s">
        <v>2614</v>
      </c>
      <c r="B3147" s="256" t="s">
        <v>2615</v>
      </c>
      <c r="C3147" s="256" t="s">
        <v>2623</v>
      </c>
      <c r="D3147" s="256" t="s">
        <v>3267</v>
      </c>
      <c r="E3147" s="257" t="s">
        <v>2540</v>
      </c>
      <c r="F3147" s="256" t="s">
        <v>2540</v>
      </c>
      <c r="G3147" s="256">
        <v>101534</v>
      </c>
      <c r="H3147" s="256" t="s">
        <v>6234</v>
      </c>
      <c r="I3147" s="256" t="s">
        <v>12</v>
      </c>
      <c r="J3147" s="256" t="s">
        <v>2545</v>
      </c>
      <c r="K3147" s="257" t="s">
        <v>16213</v>
      </c>
      <c r="L3147" s="256" t="s">
        <v>2542</v>
      </c>
    </row>
    <row r="3148" spans="1:12" x14ac:dyDescent="0.25">
      <c r="A3148" s="256" t="s">
        <v>2614</v>
      </c>
      <c r="B3148" s="256" t="s">
        <v>2615</v>
      </c>
      <c r="C3148" s="256" t="s">
        <v>2623</v>
      </c>
      <c r="D3148" s="256" t="s">
        <v>3267</v>
      </c>
      <c r="E3148" s="257" t="s">
        <v>2540</v>
      </c>
      <c r="F3148" s="256" t="s">
        <v>2540</v>
      </c>
      <c r="G3148" s="256">
        <v>101535</v>
      </c>
      <c r="H3148" s="256" t="s">
        <v>6235</v>
      </c>
      <c r="I3148" s="256" t="s">
        <v>12</v>
      </c>
      <c r="J3148" s="256" t="s">
        <v>2545</v>
      </c>
      <c r="K3148" s="257" t="s">
        <v>16214</v>
      </c>
      <c r="L3148" s="256" t="s">
        <v>2542</v>
      </c>
    </row>
    <row r="3149" spans="1:12" x14ac:dyDescent="0.25">
      <c r="A3149" s="256" t="s">
        <v>2614</v>
      </c>
      <c r="B3149" s="256" t="s">
        <v>2615</v>
      </c>
      <c r="C3149" s="256" t="s">
        <v>2623</v>
      </c>
      <c r="D3149" s="256" t="s">
        <v>3267</v>
      </c>
      <c r="E3149" s="257" t="s">
        <v>2540</v>
      </c>
      <c r="F3149" s="256" t="s">
        <v>2540</v>
      </c>
      <c r="G3149" s="256">
        <v>101536</v>
      </c>
      <c r="H3149" s="256" t="s">
        <v>6236</v>
      </c>
      <c r="I3149" s="256" t="s">
        <v>12</v>
      </c>
      <c r="J3149" s="256" t="s">
        <v>2545</v>
      </c>
      <c r="K3149" s="257" t="s">
        <v>16215</v>
      </c>
      <c r="L3149" s="256" t="s">
        <v>2542</v>
      </c>
    </row>
    <row r="3150" spans="1:12" x14ac:dyDescent="0.25">
      <c r="A3150" s="256" t="s">
        <v>2614</v>
      </c>
      <c r="B3150" s="256" t="s">
        <v>2615</v>
      </c>
      <c r="C3150" s="256" t="s">
        <v>2623</v>
      </c>
      <c r="D3150" s="256" t="s">
        <v>3267</v>
      </c>
      <c r="E3150" s="257" t="s">
        <v>2540</v>
      </c>
      <c r="F3150" s="256" t="s">
        <v>2540</v>
      </c>
      <c r="G3150" s="256">
        <v>101537</v>
      </c>
      <c r="H3150" s="256" t="s">
        <v>3563</v>
      </c>
      <c r="I3150" s="256" t="s">
        <v>12</v>
      </c>
      <c r="J3150" s="256" t="s">
        <v>2545</v>
      </c>
      <c r="K3150" s="257" t="s">
        <v>16216</v>
      </c>
      <c r="L3150" s="256" t="s">
        <v>2542</v>
      </c>
    </row>
    <row r="3151" spans="1:12" x14ac:dyDescent="0.25">
      <c r="A3151" s="256" t="s">
        <v>2614</v>
      </c>
      <c r="B3151" s="256" t="s">
        <v>2615</v>
      </c>
      <c r="C3151" s="256" t="s">
        <v>2623</v>
      </c>
      <c r="D3151" s="256" t="s">
        <v>3267</v>
      </c>
      <c r="E3151" s="257" t="s">
        <v>2540</v>
      </c>
      <c r="F3151" s="256" t="s">
        <v>2540</v>
      </c>
      <c r="G3151" s="256">
        <v>101538</v>
      </c>
      <c r="H3151" s="256" t="s">
        <v>3564</v>
      </c>
      <c r="I3151" s="256" t="s">
        <v>12</v>
      </c>
      <c r="J3151" s="256" t="s">
        <v>2541</v>
      </c>
      <c r="K3151" s="257" t="s">
        <v>16217</v>
      </c>
      <c r="L3151" s="256" t="s">
        <v>2542</v>
      </c>
    </row>
    <row r="3152" spans="1:12" x14ac:dyDescent="0.25">
      <c r="A3152" s="256" t="s">
        <v>2614</v>
      </c>
      <c r="B3152" s="256" t="s">
        <v>2615</v>
      </c>
      <c r="C3152" s="256" t="s">
        <v>2623</v>
      </c>
      <c r="D3152" s="256" t="s">
        <v>3267</v>
      </c>
      <c r="E3152" s="257" t="s">
        <v>2540</v>
      </c>
      <c r="F3152" s="256" t="s">
        <v>2540</v>
      </c>
      <c r="G3152" s="256">
        <v>101539</v>
      </c>
      <c r="H3152" s="256" t="s">
        <v>3565</v>
      </c>
      <c r="I3152" s="256" t="s">
        <v>12</v>
      </c>
      <c r="J3152" s="256" t="s">
        <v>2541</v>
      </c>
      <c r="K3152" s="257" t="s">
        <v>16107</v>
      </c>
      <c r="L3152" s="256" t="s">
        <v>2542</v>
      </c>
    </row>
    <row r="3153" spans="1:12" x14ac:dyDescent="0.25">
      <c r="A3153" s="256" t="s">
        <v>2614</v>
      </c>
      <c r="B3153" s="256" t="s">
        <v>2615</v>
      </c>
      <c r="C3153" s="256" t="s">
        <v>2623</v>
      </c>
      <c r="D3153" s="256" t="s">
        <v>3267</v>
      </c>
      <c r="E3153" s="257" t="s">
        <v>2540</v>
      </c>
      <c r="F3153" s="256" t="s">
        <v>2540</v>
      </c>
      <c r="G3153" s="256">
        <v>101540</v>
      </c>
      <c r="H3153" s="256" t="s">
        <v>3566</v>
      </c>
      <c r="I3153" s="256" t="s">
        <v>12</v>
      </c>
      <c r="J3153" s="256" t="s">
        <v>2541</v>
      </c>
      <c r="K3153" s="257" t="s">
        <v>16218</v>
      </c>
      <c r="L3153" s="256" t="s">
        <v>2542</v>
      </c>
    </row>
    <row r="3154" spans="1:12" x14ac:dyDescent="0.25">
      <c r="A3154" s="256" t="s">
        <v>2614</v>
      </c>
      <c r="B3154" s="256" t="s">
        <v>2615</v>
      </c>
      <c r="C3154" s="256" t="s">
        <v>2623</v>
      </c>
      <c r="D3154" s="256" t="s">
        <v>3267</v>
      </c>
      <c r="E3154" s="257" t="s">
        <v>2540</v>
      </c>
      <c r="F3154" s="256" t="s">
        <v>2540</v>
      </c>
      <c r="G3154" s="256">
        <v>101541</v>
      </c>
      <c r="H3154" s="256" t="s">
        <v>3567</v>
      </c>
      <c r="I3154" s="256" t="s">
        <v>12</v>
      </c>
      <c r="J3154" s="256" t="s">
        <v>2541</v>
      </c>
      <c r="K3154" s="257" t="s">
        <v>16219</v>
      </c>
      <c r="L3154" s="256" t="s">
        <v>2542</v>
      </c>
    </row>
    <row r="3155" spans="1:12" x14ac:dyDescent="0.25">
      <c r="A3155" s="256" t="s">
        <v>2614</v>
      </c>
      <c r="B3155" s="256" t="s">
        <v>2615</v>
      </c>
      <c r="C3155" s="256" t="s">
        <v>2623</v>
      </c>
      <c r="D3155" s="256" t="s">
        <v>3267</v>
      </c>
      <c r="E3155" s="257" t="s">
        <v>2540</v>
      </c>
      <c r="F3155" s="256" t="s">
        <v>2540</v>
      </c>
      <c r="G3155" s="256">
        <v>101542</v>
      </c>
      <c r="H3155" s="256" t="s">
        <v>3568</v>
      </c>
      <c r="I3155" s="256" t="s">
        <v>12</v>
      </c>
      <c r="J3155" s="256" t="s">
        <v>2541</v>
      </c>
      <c r="K3155" s="257" t="s">
        <v>16220</v>
      </c>
      <c r="L3155" s="256" t="s">
        <v>2542</v>
      </c>
    </row>
    <row r="3156" spans="1:12" x14ac:dyDescent="0.25">
      <c r="A3156" s="256" t="s">
        <v>2614</v>
      </c>
      <c r="B3156" s="256" t="s">
        <v>2615</v>
      </c>
      <c r="C3156" s="256" t="s">
        <v>2623</v>
      </c>
      <c r="D3156" s="256" t="s">
        <v>3267</v>
      </c>
      <c r="E3156" s="257" t="s">
        <v>2540</v>
      </c>
      <c r="F3156" s="256" t="s">
        <v>2540</v>
      </c>
      <c r="G3156" s="256">
        <v>101543</v>
      </c>
      <c r="H3156" s="256" t="s">
        <v>3569</v>
      </c>
      <c r="I3156" s="256" t="s">
        <v>12</v>
      </c>
      <c r="J3156" s="256" t="s">
        <v>2541</v>
      </c>
      <c r="K3156" s="257" t="s">
        <v>13618</v>
      </c>
      <c r="L3156" s="256" t="s">
        <v>2542</v>
      </c>
    </row>
    <row r="3157" spans="1:12" x14ac:dyDescent="0.25">
      <c r="A3157" s="256" t="s">
        <v>2614</v>
      </c>
      <c r="B3157" s="256" t="s">
        <v>2615</v>
      </c>
      <c r="C3157" s="256" t="s">
        <v>2623</v>
      </c>
      <c r="D3157" s="256" t="s">
        <v>3267</v>
      </c>
      <c r="E3157" s="257" t="s">
        <v>2540</v>
      </c>
      <c r="F3157" s="256" t="s">
        <v>2540</v>
      </c>
      <c r="G3157" s="256">
        <v>101544</v>
      </c>
      <c r="H3157" s="256" t="s">
        <v>3570</v>
      </c>
      <c r="I3157" s="256" t="s">
        <v>12</v>
      </c>
      <c r="J3157" s="256" t="s">
        <v>2541</v>
      </c>
      <c r="K3157" s="257" t="s">
        <v>13422</v>
      </c>
      <c r="L3157" s="256" t="s">
        <v>2542</v>
      </c>
    </row>
    <row r="3158" spans="1:12" x14ac:dyDescent="0.25">
      <c r="A3158" s="256" t="s">
        <v>2614</v>
      </c>
      <c r="B3158" s="256" t="s">
        <v>2615</v>
      </c>
      <c r="C3158" s="256" t="s">
        <v>2623</v>
      </c>
      <c r="D3158" s="256" t="s">
        <v>3267</v>
      </c>
      <c r="E3158" s="257" t="s">
        <v>2540</v>
      </c>
      <c r="F3158" s="256" t="s">
        <v>2540</v>
      </c>
      <c r="G3158" s="256">
        <v>101545</v>
      </c>
      <c r="H3158" s="256" t="s">
        <v>3571</v>
      </c>
      <c r="I3158" s="256" t="s">
        <v>12</v>
      </c>
      <c r="J3158" s="256" t="s">
        <v>2541</v>
      </c>
      <c r="K3158" s="257" t="s">
        <v>16221</v>
      </c>
      <c r="L3158" s="256" t="s">
        <v>2542</v>
      </c>
    </row>
    <row r="3159" spans="1:12" x14ac:dyDescent="0.25">
      <c r="A3159" s="256" t="s">
        <v>2614</v>
      </c>
      <c r="B3159" s="256" t="s">
        <v>2615</v>
      </c>
      <c r="C3159" s="256" t="s">
        <v>2623</v>
      </c>
      <c r="D3159" s="256" t="s">
        <v>3267</v>
      </c>
      <c r="E3159" s="257" t="s">
        <v>2540</v>
      </c>
      <c r="F3159" s="256" t="s">
        <v>2540</v>
      </c>
      <c r="G3159" s="256">
        <v>101546</v>
      </c>
      <c r="H3159" s="256" t="s">
        <v>3572</v>
      </c>
      <c r="I3159" s="256" t="s">
        <v>12</v>
      </c>
      <c r="J3159" s="256" t="s">
        <v>2545</v>
      </c>
      <c r="K3159" s="257" t="s">
        <v>16222</v>
      </c>
      <c r="L3159" s="256" t="s">
        <v>2542</v>
      </c>
    </row>
    <row r="3160" spans="1:12" x14ac:dyDescent="0.25">
      <c r="A3160" s="256" t="s">
        <v>2614</v>
      </c>
      <c r="B3160" s="256" t="s">
        <v>2615</v>
      </c>
      <c r="C3160" s="256" t="s">
        <v>2623</v>
      </c>
      <c r="D3160" s="256" t="s">
        <v>3267</v>
      </c>
      <c r="E3160" s="257" t="s">
        <v>2540</v>
      </c>
      <c r="F3160" s="256" t="s">
        <v>2540</v>
      </c>
      <c r="G3160" s="256">
        <v>101547</v>
      </c>
      <c r="H3160" s="256" t="s">
        <v>3573</v>
      </c>
      <c r="I3160" s="256" t="s">
        <v>12</v>
      </c>
      <c r="J3160" s="256" t="s">
        <v>2545</v>
      </c>
      <c r="K3160" s="257" t="s">
        <v>16223</v>
      </c>
      <c r="L3160" s="256" t="s">
        <v>2542</v>
      </c>
    </row>
    <row r="3161" spans="1:12" x14ac:dyDescent="0.25">
      <c r="A3161" s="256" t="s">
        <v>2614</v>
      </c>
      <c r="B3161" s="256" t="s">
        <v>2615</v>
      </c>
      <c r="C3161" s="256" t="s">
        <v>2623</v>
      </c>
      <c r="D3161" s="256" t="s">
        <v>3267</v>
      </c>
      <c r="E3161" s="257" t="s">
        <v>2540</v>
      </c>
      <c r="F3161" s="256" t="s">
        <v>2540</v>
      </c>
      <c r="G3161" s="256">
        <v>101548</v>
      </c>
      <c r="H3161" s="256" t="s">
        <v>3574</v>
      </c>
      <c r="I3161" s="256" t="s">
        <v>12</v>
      </c>
      <c r="J3161" s="256" t="s">
        <v>2545</v>
      </c>
      <c r="K3161" s="257" t="s">
        <v>13479</v>
      </c>
      <c r="L3161" s="256" t="s">
        <v>2542</v>
      </c>
    </row>
    <row r="3162" spans="1:12" x14ac:dyDescent="0.25">
      <c r="A3162" s="256" t="s">
        <v>2614</v>
      </c>
      <c r="B3162" s="256" t="s">
        <v>2615</v>
      </c>
      <c r="C3162" s="256" t="s">
        <v>2623</v>
      </c>
      <c r="D3162" s="256" t="s">
        <v>3267</v>
      </c>
      <c r="E3162" s="257" t="s">
        <v>2540</v>
      </c>
      <c r="F3162" s="256" t="s">
        <v>2540</v>
      </c>
      <c r="G3162" s="256">
        <v>101549</v>
      </c>
      <c r="H3162" s="256" t="s">
        <v>3575</v>
      </c>
      <c r="I3162" s="256" t="s">
        <v>12</v>
      </c>
      <c r="J3162" s="256" t="s">
        <v>2545</v>
      </c>
      <c r="K3162" s="257" t="s">
        <v>4988</v>
      </c>
      <c r="L3162" s="256" t="s">
        <v>2542</v>
      </c>
    </row>
    <row r="3163" spans="1:12" x14ac:dyDescent="0.25">
      <c r="A3163" s="256" t="s">
        <v>2614</v>
      </c>
      <c r="B3163" s="256" t="s">
        <v>2615</v>
      </c>
      <c r="C3163" s="256" t="s">
        <v>2623</v>
      </c>
      <c r="D3163" s="256" t="s">
        <v>3267</v>
      </c>
      <c r="E3163" s="257" t="s">
        <v>2540</v>
      </c>
      <c r="F3163" s="256" t="s">
        <v>2540</v>
      </c>
      <c r="G3163" s="256">
        <v>101553</v>
      </c>
      <c r="H3163" s="256" t="s">
        <v>3576</v>
      </c>
      <c r="I3163" s="256" t="s">
        <v>12</v>
      </c>
      <c r="J3163" s="256" t="s">
        <v>2545</v>
      </c>
      <c r="K3163" s="257" t="s">
        <v>4728</v>
      </c>
      <c r="L3163" s="256" t="s">
        <v>2542</v>
      </c>
    </row>
    <row r="3164" spans="1:12" x14ac:dyDescent="0.25">
      <c r="A3164" s="256" t="s">
        <v>2614</v>
      </c>
      <c r="B3164" s="256" t="s">
        <v>2615</v>
      </c>
      <c r="C3164" s="256" t="s">
        <v>2623</v>
      </c>
      <c r="D3164" s="256" t="s">
        <v>3267</v>
      </c>
      <c r="E3164" s="257" t="s">
        <v>2540</v>
      </c>
      <c r="F3164" s="256" t="s">
        <v>2540</v>
      </c>
      <c r="G3164" s="256">
        <v>101554</v>
      </c>
      <c r="H3164" s="256" t="s">
        <v>3577</v>
      </c>
      <c r="I3164" s="256" t="s">
        <v>12</v>
      </c>
      <c r="J3164" s="256" t="s">
        <v>2545</v>
      </c>
      <c r="K3164" s="257" t="s">
        <v>5018</v>
      </c>
      <c r="L3164" s="256" t="s">
        <v>2542</v>
      </c>
    </row>
    <row r="3165" spans="1:12" x14ac:dyDescent="0.25">
      <c r="A3165" s="256" t="s">
        <v>2614</v>
      </c>
      <c r="B3165" s="256" t="s">
        <v>2615</v>
      </c>
      <c r="C3165" s="256" t="s">
        <v>2623</v>
      </c>
      <c r="D3165" s="256" t="s">
        <v>3267</v>
      </c>
      <c r="E3165" s="257" t="s">
        <v>2540</v>
      </c>
      <c r="F3165" s="256" t="s">
        <v>2540</v>
      </c>
      <c r="G3165" s="256">
        <v>101555</v>
      </c>
      <c r="H3165" s="256" t="s">
        <v>3578</v>
      </c>
      <c r="I3165" s="256" t="s">
        <v>12</v>
      </c>
      <c r="J3165" s="256" t="s">
        <v>2545</v>
      </c>
      <c r="K3165" s="257" t="s">
        <v>13137</v>
      </c>
      <c r="L3165" s="256" t="s">
        <v>2542</v>
      </c>
    </row>
    <row r="3166" spans="1:12" x14ac:dyDescent="0.25">
      <c r="A3166" s="256" t="s">
        <v>2614</v>
      </c>
      <c r="B3166" s="256" t="s">
        <v>2615</v>
      </c>
      <c r="C3166" s="256" t="s">
        <v>2623</v>
      </c>
      <c r="D3166" s="256" t="s">
        <v>3267</v>
      </c>
      <c r="E3166" s="257" t="s">
        <v>2540</v>
      </c>
      <c r="F3166" s="256" t="s">
        <v>2540</v>
      </c>
      <c r="G3166" s="256">
        <v>101556</v>
      </c>
      <c r="H3166" s="256" t="s">
        <v>3579</v>
      </c>
      <c r="I3166" s="256" t="s">
        <v>12</v>
      </c>
      <c r="J3166" s="256" t="s">
        <v>2545</v>
      </c>
      <c r="K3166" s="257" t="s">
        <v>7646</v>
      </c>
      <c r="L3166" s="256" t="s">
        <v>2542</v>
      </c>
    </row>
    <row r="3167" spans="1:12" x14ac:dyDescent="0.25">
      <c r="A3167" s="256" t="s">
        <v>2614</v>
      </c>
      <c r="B3167" s="256" t="s">
        <v>2615</v>
      </c>
      <c r="C3167" s="256" t="s">
        <v>2623</v>
      </c>
      <c r="D3167" s="256" t="s">
        <v>3267</v>
      </c>
      <c r="E3167" s="257" t="s">
        <v>2540</v>
      </c>
      <c r="F3167" s="256" t="s">
        <v>2540</v>
      </c>
      <c r="G3167" s="256">
        <v>101560</v>
      </c>
      <c r="H3167" s="256" t="s">
        <v>3580</v>
      </c>
      <c r="I3167" s="256" t="s">
        <v>7</v>
      </c>
      <c r="J3167" s="256" t="s">
        <v>2545</v>
      </c>
      <c r="K3167" s="257" t="s">
        <v>14732</v>
      </c>
      <c r="L3167" s="256" t="s">
        <v>2542</v>
      </c>
    </row>
    <row r="3168" spans="1:12" x14ac:dyDescent="0.25">
      <c r="A3168" s="256" t="s">
        <v>2614</v>
      </c>
      <c r="B3168" s="256" t="s">
        <v>2615</v>
      </c>
      <c r="C3168" s="256" t="s">
        <v>2623</v>
      </c>
      <c r="D3168" s="256" t="s">
        <v>3267</v>
      </c>
      <c r="E3168" s="257" t="s">
        <v>2540</v>
      </c>
      <c r="F3168" s="256" t="s">
        <v>2540</v>
      </c>
      <c r="G3168" s="256">
        <v>101561</v>
      </c>
      <c r="H3168" s="256" t="s">
        <v>3581</v>
      </c>
      <c r="I3168" s="256" t="s">
        <v>7</v>
      </c>
      <c r="J3168" s="256" t="s">
        <v>2545</v>
      </c>
      <c r="K3168" s="257" t="s">
        <v>16224</v>
      </c>
      <c r="L3168" s="256" t="s">
        <v>2542</v>
      </c>
    </row>
    <row r="3169" spans="1:12" x14ac:dyDescent="0.25">
      <c r="A3169" s="256" t="s">
        <v>2614</v>
      </c>
      <c r="B3169" s="256" t="s">
        <v>2615</v>
      </c>
      <c r="C3169" s="256" t="s">
        <v>2623</v>
      </c>
      <c r="D3169" s="256" t="s">
        <v>3267</v>
      </c>
      <c r="E3169" s="257" t="s">
        <v>2540</v>
      </c>
      <c r="F3169" s="256" t="s">
        <v>2540</v>
      </c>
      <c r="G3169" s="256">
        <v>101562</v>
      </c>
      <c r="H3169" s="256" t="s">
        <v>3582</v>
      </c>
      <c r="I3169" s="256" t="s">
        <v>7</v>
      </c>
      <c r="J3169" s="256" t="s">
        <v>2545</v>
      </c>
      <c r="K3169" s="257" t="s">
        <v>6347</v>
      </c>
      <c r="L3169" s="256" t="s">
        <v>2542</v>
      </c>
    </row>
    <row r="3170" spans="1:12" x14ac:dyDescent="0.25">
      <c r="A3170" s="256" t="s">
        <v>2614</v>
      </c>
      <c r="B3170" s="256" t="s">
        <v>2615</v>
      </c>
      <c r="C3170" s="256" t="s">
        <v>2623</v>
      </c>
      <c r="D3170" s="256" t="s">
        <v>3267</v>
      </c>
      <c r="E3170" s="257" t="s">
        <v>2540</v>
      </c>
      <c r="F3170" s="256" t="s">
        <v>2540</v>
      </c>
      <c r="G3170" s="256">
        <v>101563</v>
      </c>
      <c r="H3170" s="256" t="s">
        <v>3583</v>
      </c>
      <c r="I3170" s="256" t="s">
        <v>7</v>
      </c>
      <c r="J3170" s="256" t="s">
        <v>2545</v>
      </c>
      <c r="K3170" s="257" t="s">
        <v>16225</v>
      </c>
      <c r="L3170" s="256" t="s">
        <v>2542</v>
      </c>
    </row>
    <row r="3171" spans="1:12" x14ac:dyDescent="0.25">
      <c r="A3171" s="256" t="s">
        <v>2614</v>
      </c>
      <c r="B3171" s="256" t="s">
        <v>2615</v>
      </c>
      <c r="C3171" s="256" t="s">
        <v>2623</v>
      </c>
      <c r="D3171" s="256" t="s">
        <v>3267</v>
      </c>
      <c r="E3171" s="257" t="s">
        <v>2540</v>
      </c>
      <c r="F3171" s="256" t="s">
        <v>2540</v>
      </c>
      <c r="G3171" s="256">
        <v>101564</v>
      </c>
      <c r="H3171" s="256" t="s">
        <v>3584</v>
      </c>
      <c r="I3171" s="256" t="s">
        <v>7</v>
      </c>
      <c r="J3171" s="256" t="s">
        <v>2545</v>
      </c>
      <c r="K3171" s="257" t="s">
        <v>16226</v>
      </c>
      <c r="L3171" s="256" t="s">
        <v>2542</v>
      </c>
    </row>
    <row r="3172" spans="1:12" x14ac:dyDescent="0.25">
      <c r="A3172" s="256" t="s">
        <v>2614</v>
      </c>
      <c r="B3172" s="256" t="s">
        <v>2615</v>
      </c>
      <c r="C3172" s="256" t="s">
        <v>2623</v>
      </c>
      <c r="D3172" s="256" t="s">
        <v>3267</v>
      </c>
      <c r="E3172" s="257" t="s">
        <v>2540</v>
      </c>
      <c r="F3172" s="256" t="s">
        <v>2540</v>
      </c>
      <c r="G3172" s="256">
        <v>101565</v>
      </c>
      <c r="H3172" s="256" t="s">
        <v>3585</v>
      </c>
      <c r="I3172" s="256" t="s">
        <v>7</v>
      </c>
      <c r="J3172" s="256" t="s">
        <v>2545</v>
      </c>
      <c r="K3172" s="257" t="s">
        <v>16227</v>
      </c>
      <c r="L3172" s="256" t="s">
        <v>2542</v>
      </c>
    </row>
    <row r="3173" spans="1:12" x14ac:dyDescent="0.25">
      <c r="A3173" s="256" t="s">
        <v>2614</v>
      </c>
      <c r="B3173" s="256" t="s">
        <v>2615</v>
      </c>
      <c r="C3173" s="256" t="s">
        <v>2623</v>
      </c>
      <c r="D3173" s="256" t="s">
        <v>3267</v>
      </c>
      <c r="E3173" s="257" t="s">
        <v>2540</v>
      </c>
      <c r="F3173" s="256" t="s">
        <v>2540</v>
      </c>
      <c r="G3173" s="256">
        <v>101567</v>
      </c>
      <c r="H3173" s="256" t="s">
        <v>3586</v>
      </c>
      <c r="I3173" s="256" t="s">
        <v>7</v>
      </c>
      <c r="J3173" s="256" t="s">
        <v>2545</v>
      </c>
      <c r="K3173" s="257" t="s">
        <v>16228</v>
      </c>
      <c r="L3173" s="256" t="s">
        <v>2542</v>
      </c>
    </row>
    <row r="3174" spans="1:12" x14ac:dyDescent="0.25">
      <c r="A3174" s="256" t="s">
        <v>2614</v>
      </c>
      <c r="B3174" s="256" t="s">
        <v>2615</v>
      </c>
      <c r="C3174" s="256" t="s">
        <v>2623</v>
      </c>
      <c r="D3174" s="256" t="s">
        <v>3267</v>
      </c>
      <c r="E3174" s="257" t="s">
        <v>2540</v>
      </c>
      <c r="F3174" s="256" t="s">
        <v>2540</v>
      </c>
      <c r="G3174" s="256">
        <v>101568</v>
      </c>
      <c r="H3174" s="256" t="s">
        <v>3587</v>
      </c>
      <c r="I3174" s="256" t="s">
        <v>7</v>
      </c>
      <c r="J3174" s="256" t="s">
        <v>2545</v>
      </c>
      <c r="K3174" s="257" t="s">
        <v>16229</v>
      </c>
      <c r="L3174" s="256" t="s">
        <v>2542</v>
      </c>
    </row>
    <row r="3175" spans="1:12" x14ac:dyDescent="0.25">
      <c r="A3175" s="256" t="s">
        <v>2614</v>
      </c>
      <c r="B3175" s="256" t="s">
        <v>2615</v>
      </c>
      <c r="C3175" s="256" t="s">
        <v>2623</v>
      </c>
      <c r="D3175" s="256" t="s">
        <v>3267</v>
      </c>
      <c r="E3175" s="257" t="s">
        <v>2540</v>
      </c>
      <c r="F3175" s="256" t="s">
        <v>2540</v>
      </c>
      <c r="G3175" s="256">
        <v>101626</v>
      </c>
      <c r="H3175" s="256" t="s">
        <v>3898</v>
      </c>
      <c r="I3175" s="256" t="s">
        <v>12</v>
      </c>
      <c r="J3175" s="256" t="s">
        <v>2541</v>
      </c>
      <c r="K3175" s="257" t="s">
        <v>16230</v>
      </c>
      <c r="L3175" s="256" t="s">
        <v>2542</v>
      </c>
    </row>
    <row r="3176" spans="1:12" x14ac:dyDescent="0.25">
      <c r="A3176" s="256" t="s">
        <v>2614</v>
      </c>
      <c r="B3176" s="256" t="s">
        <v>2615</v>
      </c>
      <c r="C3176" s="256" t="s">
        <v>2623</v>
      </c>
      <c r="D3176" s="256" t="s">
        <v>3267</v>
      </c>
      <c r="E3176" s="257" t="s">
        <v>2540</v>
      </c>
      <c r="F3176" s="256" t="s">
        <v>2540</v>
      </c>
      <c r="G3176" s="256">
        <v>101627</v>
      </c>
      <c r="H3176" s="256" t="s">
        <v>3899</v>
      </c>
      <c r="I3176" s="256" t="s">
        <v>12</v>
      </c>
      <c r="J3176" s="256" t="s">
        <v>2541</v>
      </c>
      <c r="K3176" s="257" t="s">
        <v>16231</v>
      </c>
      <c r="L3176" s="256" t="s">
        <v>2542</v>
      </c>
    </row>
    <row r="3177" spans="1:12" x14ac:dyDescent="0.25">
      <c r="A3177" s="256" t="s">
        <v>2614</v>
      </c>
      <c r="B3177" s="256" t="s">
        <v>2615</v>
      </c>
      <c r="C3177" s="256" t="s">
        <v>2623</v>
      </c>
      <c r="D3177" s="256" t="s">
        <v>3267</v>
      </c>
      <c r="E3177" s="257" t="s">
        <v>2540</v>
      </c>
      <c r="F3177" s="256" t="s">
        <v>2540</v>
      </c>
      <c r="G3177" s="256">
        <v>101628</v>
      </c>
      <c r="H3177" s="256" t="s">
        <v>3900</v>
      </c>
      <c r="I3177" s="256" t="s">
        <v>12</v>
      </c>
      <c r="J3177" s="256" t="s">
        <v>2541</v>
      </c>
      <c r="K3177" s="257" t="s">
        <v>13415</v>
      </c>
      <c r="L3177" s="256" t="s">
        <v>2542</v>
      </c>
    </row>
    <row r="3178" spans="1:12" x14ac:dyDescent="0.25">
      <c r="A3178" s="256" t="s">
        <v>2614</v>
      </c>
      <c r="B3178" s="256" t="s">
        <v>2615</v>
      </c>
      <c r="C3178" s="256" t="s">
        <v>2623</v>
      </c>
      <c r="D3178" s="256" t="s">
        <v>3267</v>
      </c>
      <c r="E3178" s="257" t="s">
        <v>2540</v>
      </c>
      <c r="F3178" s="256" t="s">
        <v>2540</v>
      </c>
      <c r="G3178" s="256">
        <v>101629</v>
      </c>
      <c r="H3178" s="256" t="s">
        <v>3901</v>
      </c>
      <c r="I3178" s="256" t="s">
        <v>12</v>
      </c>
      <c r="J3178" s="256" t="s">
        <v>2541</v>
      </c>
      <c r="K3178" s="257" t="s">
        <v>16232</v>
      </c>
      <c r="L3178" s="256" t="s">
        <v>2542</v>
      </c>
    </row>
    <row r="3179" spans="1:12" x14ac:dyDescent="0.25">
      <c r="A3179" s="256" t="s">
        <v>2614</v>
      </c>
      <c r="B3179" s="256" t="s">
        <v>2615</v>
      </c>
      <c r="C3179" s="256" t="s">
        <v>2623</v>
      </c>
      <c r="D3179" s="256" t="s">
        <v>3267</v>
      </c>
      <c r="E3179" s="257" t="s">
        <v>2540</v>
      </c>
      <c r="F3179" s="256" t="s">
        <v>2540</v>
      </c>
      <c r="G3179" s="256">
        <v>101630</v>
      </c>
      <c r="H3179" s="256" t="s">
        <v>3902</v>
      </c>
      <c r="I3179" s="256" t="s">
        <v>12</v>
      </c>
      <c r="J3179" s="256" t="s">
        <v>2541</v>
      </c>
      <c r="K3179" s="257" t="s">
        <v>16233</v>
      </c>
      <c r="L3179" s="256" t="s">
        <v>2542</v>
      </c>
    </row>
    <row r="3180" spans="1:12" x14ac:dyDescent="0.25">
      <c r="A3180" s="256" t="s">
        <v>2614</v>
      </c>
      <c r="B3180" s="256" t="s">
        <v>2615</v>
      </c>
      <c r="C3180" s="256" t="s">
        <v>2623</v>
      </c>
      <c r="D3180" s="256" t="s">
        <v>3267</v>
      </c>
      <c r="E3180" s="257" t="s">
        <v>2540</v>
      </c>
      <c r="F3180" s="256" t="s">
        <v>2540</v>
      </c>
      <c r="G3180" s="256">
        <v>101631</v>
      </c>
      <c r="H3180" s="256" t="s">
        <v>3903</v>
      </c>
      <c r="I3180" s="256" t="s">
        <v>12</v>
      </c>
      <c r="J3180" s="256" t="s">
        <v>2541</v>
      </c>
      <c r="K3180" s="257" t="s">
        <v>16234</v>
      </c>
      <c r="L3180" s="256" t="s">
        <v>2542</v>
      </c>
    </row>
    <row r="3181" spans="1:12" x14ac:dyDescent="0.25">
      <c r="A3181" s="256" t="s">
        <v>2614</v>
      </c>
      <c r="B3181" s="256" t="s">
        <v>2615</v>
      </c>
      <c r="C3181" s="256" t="s">
        <v>2623</v>
      </c>
      <c r="D3181" s="256" t="s">
        <v>3267</v>
      </c>
      <c r="E3181" s="257" t="s">
        <v>2540</v>
      </c>
      <c r="F3181" s="256" t="s">
        <v>2540</v>
      </c>
      <c r="G3181" s="256">
        <v>101632</v>
      </c>
      <c r="H3181" s="256" t="s">
        <v>3904</v>
      </c>
      <c r="I3181" s="256" t="s">
        <v>12</v>
      </c>
      <c r="J3181" s="256" t="s">
        <v>2541</v>
      </c>
      <c r="K3181" s="257" t="s">
        <v>16235</v>
      </c>
      <c r="L3181" s="256" t="s">
        <v>2542</v>
      </c>
    </row>
    <row r="3182" spans="1:12" x14ac:dyDescent="0.25">
      <c r="A3182" s="256" t="s">
        <v>2614</v>
      </c>
      <c r="B3182" s="256" t="s">
        <v>2615</v>
      </c>
      <c r="C3182" s="256" t="s">
        <v>2623</v>
      </c>
      <c r="D3182" s="256" t="s">
        <v>3267</v>
      </c>
      <c r="E3182" s="257" t="s">
        <v>2540</v>
      </c>
      <c r="F3182" s="256" t="s">
        <v>2540</v>
      </c>
      <c r="G3182" s="256">
        <v>101633</v>
      </c>
      <c r="H3182" s="256" t="s">
        <v>3905</v>
      </c>
      <c r="I3182" s="256" t="s">
        <v>12</v>
      </c>
      <c r="J3182" s="256" t="s">
        <v>2541</v>
      </c>
      <c r="K3182" s="257" t="s">
        <v>16236</v>
      </c>
      <c r="L3182" s="256" t="s">
        <v>2542</v>
      </c>
    </row>
    <row r="3183" spans="1:12" x14ac:dyDescent="0.25">
      <c r="A3183" s="256" t="s">
        <v>2614</v>
      </c>
      <c r="B3183" s="256" t="s">
        <v>2615</v>
      </c>
      <c r="C3183" s="256" t="s">
        <v>2623</v>
      </c>
      <c r="D3183" s="256" t="s">
        <v>3267</v>
      </c>
      <c r="E3183" s="257" t="s">
        <v>2540</v>
      </c>
      <c r="F3183" s="256" t="s">
        <v>2540</v>
      </c>
      <c r="G3183" s="256">
        <v>101636</v>
      </c>
      <c r="H3183" s="256" t="s">
        <v>3906</v>
      </c>
      <c r="I3183" s="256" t="s">
        <v>12</v>
      </c>
      <c r="J3183" s="256" t="s">
        <v>2541</v>
      </c>
      <c r="K3183" s="257" t="s">
        <v>16237</v>
      </c>
      <c r="L3183" s="256" t="s">
        <v>2542</v>
      </c>
    </row>
    <row r="3184" spans="1:12" x14ac:dyDescent="0.25">
      <c r="A3184" s="256" t="s">
        <v>2614</v>
      </c>
      <c r="B3184" s="256" t="s">
        <v>2615</v>
      </c>
      <c r="C3184" s="256" t="s">
        <v>2623</v>
      </c>
      <c r="D3184" s="256" t="s">
        <v>3267</v>
      </c>
      <c r="E3184" s="257" t="s">
        <v>2540</v>
      </c>
      <c r="F3184" s="256" t="s">
        <v>2540</v>
      </c>
      <c r="G3184" s="256">
        <v>101637</v>
      </c>
      <c r="H3184" s="256" t="s">
        <v>3907</v>
      </c>
      <c r="I3184" s="256" t="s">
        <v>12</v>
      </c>
      <c r="J3184" s="256" t="s">
        <v>2541</v>
      </c>
      <c r="K3184" s="257" t="s">
        <v>16238</v>
      </c>
      <c r="L3184" s="256" t="s">
        <v>2542</v>
      </c>
    </row>
    <row r="3185" spans="1:12" x14ac:dyDescent="0.25">
      <c r="A3185" s="256" t="s">
        <v>2614</v>
      </c>
      <c r="B3185" s="256" t="s">
        <v>2615</v>
      </c>
      <c r="C3185" s="256" t="s">
        <v>2623</v>
      </c>
      <c r="D3185" s="256" t="s">
        <v>3267</v>
      </c>
      <c r="E3185" s="257" t="s">
        <v>2540</v>
      </c>
      <c r="F3185" s="256" t="s">
        <v>2540</v>
      </c>
      <c r="G3185" s="256">
        <v>101640</v>
      </c>
      <c r="H3185" s="256" t="s">
        <v>3908</v>
      </c>
      <c r="I3185" s="256" t="s">
        <v>12</v>
      </c>
      <c r="J3185" s="256" t="s">
        <v>2545</v>
      </c>
      <c r="K3185" s="257" t="s">
        <v>16239</v>
      </c>
      <c r="L3185" s="256" t="s">
        <v>2542</v>
      </c>
    </row>
    <row r="3186" spans="1:12" x14ac:dyDescent="0.25">
      <c r="A3186" s="256" t="s">
        <v>2614</v>
      </c>
      <c r="B3186" s="256" t="s">
        <v>2615</v>
      </c>
      <c r="C3186" s="256" t="s">
        <v>2623</v>
      </c>
      <c r="D3186" s="256" t="s">
        <v>3267</v>
      </c>
      <c r="E3186" s="257" t="s">
        <v>2540</v>
      </c>
      <c r="F3186" s="256" t="s">
        <v>2540</v>
      </c>
      <c r="G3186" s="256">
        <v>101641</v>
      </c>
      <c r="H3186" s="256" t="s">
        <v>3909</v>
      </c>
      <c r="I3186" s="256" t="s">
        <v>12</v>
      </c>
      <c r="J3186" s="256" t="s">
        <v>2545</v>
      </c>
      <c r="K3186" s="257" t="s">
        <v>16240</v>
      </c>
      <c r="L3186" s="256" t="s">
        <v>2542</v>
      </c>
    </row>
    <row r="3187" spans="1:12" x14ac:dyDescent="0.25">
      <c r="A3187" s="256" t="s">
        <v>2614</v>
      </c>
      <c r="B3187" s="256" t="s">
        <v>2615</v>
      </c>
      <c r="C3187" s="256" t="s">
        <v>2623</v>
      </c>
      <c r="D3187" s="256" t="s">
        <v>3267</v>
      </c>
      <c r="E3187" s="257" t="s">
        <v>2540</v>
      </c>
      <c r="F3187" s="256" t="s">
        <v>2540</v>
      </c>
      <c r="G3187" s="256">
        <v>101642</v>
      </c>
      <c r="H3187" s="256" t="s">
        <v>3910</v>
      </c>
      <c r="I3187" s="256" t="s">
        <v>12</v>
      </c>
      <c r="J3187" s="256" t="s">
        <v>2545</v>
      </c>
      <c r="K3187" s="257" t="s">
        <v>16241</v>
      </c>
      <c r="L3187" s="256" t="s">
        <v>2542</v>
      </c>
    </row>
    <row r="3188" spans="1:12" x14ac:dyDescent="0.25">
      <c r="A3188" s="256" t="s">
        <v>2614</v>
      </c>
      <c r="B3188" s="256" t="s">
        <v>2615</v>
      </c>
      <c r="C3188" s="256" t="s">
        <v>2623</v>
      </c>
      <c r="D3188" s="256" t="s">
        <v>3267</v>
      </c>
      <c r="E3188" s="257" t="s">
        <v>2540</v>
      </c>
      <c r="F3188" s="256" t="s">
        <v>2540</v>
      </c>
      <c r="G3188" s="256">
        <v>101643</v>
      </c>
      <c r="H3188" s="256" t="s">
        <v>3911</v>
      </c>
      <c r="I3188" s="256" t="s">
        <v>12</v>
      </c>
      <c r="J3188" s="256" t="s">
        <v>2545</v>
      </c>
      <c r="K3188" s="257" t="s">
        <v>13600</v>
      </c>
      <c r="L3188" s="256" t="s">
        <v>2542</v>
      </c>
    </row>
    <row r="3189" spans="1:12" x14ac:dyDescent="0.25">
      <c r="A3189" s="256" t="s">
        <v>2614</v>
      </c>
      <c r="B3189" s="256" t="s">
        <v>2615</v>
      </c>
      <c r="C3189" s="256" t="s">
        <v>2623</v>
      </c>
      <c r="D3189" s="256" t="s">
        <v>3267</v>
      </c>
      <c r="E3189" s="257" t="s">
        <v>2540</v>
      </c>
      <c r="F3189" s="256" t="s">
        <v>2540</v>
      </c>
      <c r="G3189" s="256">
        <v>101644</v>
      </c>
      <c r="H3189" s="256" t="s">
        <v>3912</v>
      </c>
      <c r="I3189" s="256" t="s">
        <v>12</v>
      </c>
      <c r="J3189" s="256" t="s">
        <v>2545</v>
      </c>
      <c r="K3189" s="257" t="s">
        <v>16242</v>
      </c>
      <c r="L3189" s="256" t="s">
        <v>2542</v>
      </c>
    </row>
    <row r="3190" spans="1:12" x14ac:dyDescent="0.25">
      <c r="A3190" s="256" t="s">
        <v>2614</v>
      </c>
      <c r="B3190" s="256" t="s">
        <v>2615</v>
      </c>
      <c r="C3190" s="256" t="s">
        <v>2623</v>
      </c>
      <c r="D3190" s="256" t="s">
        <v>3267</v>
      </c>
      <c r="E3190" s="257" t="s">
        <v>2540</v>
      </c>
      <c r="F3190" s="256" t="s">
        <v>2540</v>
      </c>
      <c r="G3190" s="256">
        <v>101645</v>
      </c>
      <c r="H3190" s="256" t="s">
        <v>3913</v>
      </c>
      <c r="I3190" s="256" t="s">
        <v>12</v>
      </c>
      <c r="J3190" s="256" t="s">
        <v>2545</v>
      </c>
      <c r="K3190" s="257" t="s">
        <v>16243</v>
      </c>
      <c r="L3190" s="256" t="s">
        <v>2542</v>
      </c>
    </row>
    <row r="3191" spans="1:12" x14ac:dyDescent="0.25">
      <c r="A3191" s="256" t="s">
        <v>2614</v>
      </c>
      <c r="B3191" s="256" t="s">
        <v>2615</v>
      </c>
      <c r="C3191" s="256" t="s">
        <v>2623</v>
      </c>
      <c r="D3191" s="256" t="s">
        <v>3267</v>
      </c>
      <c r="E3191" s="257" t="s">
        <v>2540</v>
      </c>
      <c r="F3191" s="256" t="s">
        <v>2540</v>
      </c>
      <c r="G3191" s="256">
        <v>101646</v>
      </c>
      <c r="H3191" s="256" t="s">
        <v>3914</v>
      </c>
      <c r="I3191" s="256" t="s">
        <v>12</v>
      </c>
      <c r="J3191" s="256" t="s">
        <v>2545</v>
      </c>
      <c r="K3191" s="257" t="s">
        <v>16244</v>
      </c>
      <c r="L3191" s="256" t="s">
        <v>2542</v>
      </c>
    </row>
    <row r="3192" spans="1:12" x14ac:dyDescent="0.25">
      <c r="A3192" s="256" t="s">
        <v>2614</v>
      </c>
      <c r="B3192" s="256" t="s">
        <v>2615</v>
      </c>
      <c r="C3192" s="256" t="s">
        <v>2623</v>
      </c>
      <c r="D3192" s="256" t="s">
        <v>3267</v>
      </c>
      <c r="E3192" s="257" t="s">
        <v>2540</v>
      </c>
      <c r="F3192" s="256" t="s">
        <v>2540</v>
      </c>
      <c r="G3192" s="256">
        <v>101647</v>
      </c>
      <c r="H3192" s="256" t="s">
        <v>3915</v>
      </c>
      <c r="I3192" s="256" t="s">
        <v>12</v>
      </c>
      <c r="J3192" s="256" t="s">
        <v>2545</v>
      </c>
      <c r="K3192" s="257" t="s">
        <v>16245</v>
      </c>
      <c r="L3192" s="256" t="s">
        <v>2542</v>
      </c>
    </row>
    <row r="3193" spans="1:12" x14ac:dyDescent="0.25">
      <c r="A3193" s="256" t="s">
        <v>2614</v>
      </c>
      <c r="B3193" s="256" t="s">
        <v>2615</v>
      </c>
      <c r="C3193" s="256" t="s">
        <v>2623</v>
      </c>
      <c r="D3193" s="256" t="s">
        <v>3267</v>
      </c>
      <c r="E3193" s="257" t="s">
        <v>2540</v>
      </c>
      <c r="F3193" s="256" t="s">
        <v>2540</v>
      </c>
      <c r="G3193" s="256">
        <v>101648</v>
      </c>
      <c r="H3193" s="256" t="s">
        <v>3916</v>
      </c>
      <c r="I3193" s="256" t="s">
        <v>12</v>
      </c>
      <c r="J3193" s="256" t="s">
        <v>2545</v>
      </c>
      <c r="K3193" s="257" t="s">
        <v>16246</v>
      </c>
      <c r="L3193" s="256" t="s">
        <v>2542</v>
      </c>
    </row>
    <row r="3194" spans="1:12" x14ac:dyDescent="0.25">
      <c r="A3194" s="256" t="s">
        <v>2614</v>
      </c>
      <c r="B3194" s="256" t="s">
        <v>2615</v>
      </c>
      <c r="C3194" s="256" t="s">
        <v>2623</v>
      </c>
      <c r="D3194" s="256" t="s">
        <v>3267</v>
      </c>
      <c r="E3194" s="257" t="s">
        <v>2540</v>
      </c>
      <c r="F3194" s="256" t="s">
        <v>2540</v>
      </c>
      <c r="G3194" s="256">
        <v>101649</v>
      </c>
      <c r="H3194" s="256" t="s">
        <v>3917</v>
      </c>
      <c r="I3194" s="256" t="s">
        <v>12</v>
      </c>
      <c r="J3194" s="256" t="s">
        <v>2545</v>
      </c>
      <c r="K3194" s="257" t="s">
        <v>16247</v>
      </c>
      <c r="L3194" s="256" t="s">
        <v>2542</v>
      </c>
    </row>
    <row r="3195" spans="1:12" x14ac:dyDescent="0.25">
      <c r="A3195" s="256" t="s">
        <v>2614</v>
      </c>
      <c r="B3195" s="256" t="s">
        <v>2615</v>
      </c>
      <c r="C3195" s="256" t="s">
        <v>2623</v>
      </c>
      <c r="D3195" s="256" t="s">
        <v>3267</v>
      </c>
      <c r="E3195" s="257" t="s">
        <v>2540</v>
      </c>
      <c r="F3195" s="256" t="s">
        <v>2540</v>
      </c>
      <c r="G3195" s="256">
        <v>101650</v>
      </c>
      <c r="H3195" s="256" t="s">
        <v>3918</v>
      </c>
      <c r="I3195" s="256" t="s">
        <v>12</v>
      </c>
      <c r="J3195" s="256" t="s">
        <v>2545</v>
      </c>
      <c r="K3195" s="257" t="s">
        <v>16248</v>
      </c>
      <c r="L3195" s="256" t="s">
        <v>2542</v>
      </c>
    </row>
    <row r="3196" spans="1:12" x14ac:dyDescent="0.25">
      <c r="A3196" s="256" t="s">
        <v>2614</v>
      </c>
      <c r="B3196" s="256" t="s">
        <v>2615</v>
      </c>
      <c r="C3196" s="256" t="s">
        <v>2623</v>
      </c>
      <c r="D3196" s="256" t="s">
        <v>3267</v>
      </c>
      <c r="E3196" s="257" t="s">
        <v>2540</v>
      </c>
      <c r="F3196" s="256" t="s">
        <v>2540</v>
      </c>
      <c r="G3196" s="256">
        <v>101651</v>
      </c>
      <c r="H3196" s="256" t="s">
        <v>3919</v>
      </c>
      <c r="I3196" s="256" t="s">
        <v>12</v>
      </c>
      <c r="J3196" s="256" t="s">
        <v>2541</v>
      </c>
      <c r="K3196" s="257" t="s">
        <v>16249</v>
      </c>
      <c r="L3196" s="256" t="s">
        <v>2542</v>
      </c>
    </row>
    <row r="3197" spans="1:12" x14ac:dyDescent="0.25">
      <c r="A3197" s="256" t="s">
        <v>2614</v>
      </c>
      <c r="B3197" s="256" t="s">
        <v>2615</v>
      </c>
      <c r="C3197" s="256" t="s">
        <v>2623</v>
      </c>
      <c r="D3197" s="256" t="s">
        <v>3267</v>
      </c>
      <c r="E3197" s="257" t="s">
        <v>2540</v>
      </c>
      <c r="F3197" s="256" t="s">
        <v>2540</v>
      </c>
      <c r="G3197" s="256">
        <v>101652</v>
      </c>
      <c r="H3197" s="256" t="s">
        <v>3920</v>
      </c>
      <c r="I3197" s="256" t="s">
        <v>12</v>
      </c>
      <c r="J3197" s="256" t="s">
        <v>2541</v>
      </c>
      <c r="K3197" s="257" t="s">
        <v>16250</v>
      </c>
      <c r="L3197" s="256" t="s">
        <v>2542</v>
      </c>
    </row>
    <row r="3198" spans="1:12" x14ac:dyDescent="0.25">
      <c r="A3198" s="256" t="s">
        <v>2614</v>
      </c>
      <c r="B3198" s="256" t="s">
        <v>2615</v>
      </c>
      <c r="C3198" s="256" t="s">
        <v>2623</v>
      </c>
      <c r="D3198" s="256" t="s">
        <v>3267</v>
      </c>
      <c r="E3198" s="257" t="s">
        <v>2540</v>
      </c>
      <c r="F3198" s="256" t="s">
        <v>2540</v>
      </c>
      <c r="G3198" s="256">
        <v>101653</v>
      </c>
      <c r="H3198" s="256" t="s">
        <v>3921</v>
      </c>
      <c r="I3198" s="256" t="s">
        <v>12</v>
      </c>
      <c r="J3198" s="256" t="s">
        <v>2541</v>
      </c>
      <c r="K3198" s="257" t="s">
        <v>16251</v>
      </c>
      <c r="L3198" s="256" t="s">
        <v>2542</v>
      </c>
    </row>
    <row r="3199" spans="1:12" x14ac:dyDescent="0.25">
      <c r="A3199" s="256" t="s">
        <v>2614</v>
      </c>
      <c r="B3199" s="256" t="s">
        <v>2615</v>
      </c>
      <c r="C3199" s="256" t="s">
        <v>2623</v>
      </c>
      <c r="D3199" s="256" t="s">
        <v>3267</v>
      </c>
      <c r="E3199" s="257" t="s">
        <v>2540</v>
      </c>
      <c r="F3199" s="256" t="s">
        <v>2540</v>
      </c>
      <c r="G3199" s="256">
        <v>101654</v>
      </c>
      <c r="H3199" s="256" t="s">
        <v>3922</v>
      </c>
      <c r="I3199" s="256" t="s">
        <v>12</v>
      </c>
      <c r="J3199" s="256" t="s">
        <v>2541</v>
      </c>
      <c r="K3199" s="257" t="s">
        <v>16252</v>
      </c>
      <c r="L3199" s="256" t="s">
        <v>2542</v>
      </c>
    </row>
    <row r="3200" spans="1:12" x14ac:dyDescent="0.25">
      <c r="A3200" s="256" t="s">
        <v>2614</v>
      </c>
      <c r="B3200" s="256" t="s">
        <v>2615</v>
      </c>
      <c r="C3200" s="256" t="s">
        <v>2623</v>
      </c>
      <c r="D3200" s="256" t="s">
        <v>3267</v>
      </c>
      <c r="E3200" s="257" t="s">
        <v>2540</v>
      </c>
      <c r="F3200" s="256" t="s">
        <v>2540</v>
      </c>
      <c r="G3200" s="256">
        <v>101655</v>
      </c>
      <c r="H3200" s="256" t="s">
        <v>3923</v>
      </c>
      <c r="I3200" s="256" t="s">
        <v>12</v>
      </c>
      <c r="J3200" s="256" t="s">
        <v>2541</v>
      </c>
      <c r="K3200" s="257" t="s">
        <v>16253</v>
      </c>
      <c r="L3200" s="256" t="s">
        <v>2542</v>
      </c>
    </row>
    <row r="3201" spans="1:12" x14ac:dyDescent="0.25">
      <c r="A3201" s="256" t="s">
        <v>2614</v>
      </c>
      <c r="B3201" s="256" t="s">
        <v>2615</v>
      </c>
      <c r="C3201" s="256" t="s">
        <v>2623</v>
      </c>
      <c r="D3201" s="256" t="s">
        <v>3267</v>
      </c>
      <c r="E3201" s="257" t="s">
        <v>2540</v>
      </c>
      <c r="F3201" s="256" t="s">
        <v>2540</v>
      </c>
      <c r="G3201" s="256">
        <v>101656</v>
      </c>
      <c r="H3201" s="256" t="s">
        <v>3924</v>
      </c>
      <c r="I3201" s="256" t="s">
        <v>12</v>
      </c>
      <c r="J3201" s="256" t="s">
        <v>2541</v>
      </c>
      <c r="K3201" s="257" t="s">
        <v>16254</v>
      </c>
      <c r="L3201" s="256" t="s">
        <v>2542</v>
      </c>
    </row>
    <row r="3202" spans="1:12" x14ac:dyDescent="0.25">
      <c r="A3202" s="256" t="s">
        <v>2614</v>
      </c>
      <c r="B3202" s="256" t="s">
        <v>2615</v>
      </c>
      <c r="C3202" s="256" t="s">
        <v>2623</v>
      </c>
      <c r="D3202" s="256" t="s">
        <v>3267</v>
      </c>
      <c r="E3202" s="257" t="s">
        <v>2540</v>
      </c>
      <c r="F3202" s="256" t="s">
        <v>2540</v>
      </c>
      <c r="G3202" s="256">
        <v>101657</v>
      </c>
      <c r="H3202" s="256" t="s">
        <v>3925</v>
      </c>
      <c r="I3202" s="256" t="s">
        <v>12</v>
      </c>
      <c r="J3202" s="256" t="s">
        <v>2541</v>
      </c>
      <c r="K3202" s="257" t="s">
        <v>16255</v>
      </c>
      <c r="L3202" s="256" t="s">
        <v>2542</v>
      </c>
    </row>
    <row r="3203" spans="1:12" x14ac:dyDescent="0.25">
      <c r="A3203" s="256" t="s">
        <v>2614</v>
      </c>
      <c r="B3203" s="256" t="s">
        <v>2615</v>
      </c>
      <c r="C3203" s="256" t="s">
        <v>2623</v>
      </c>
      <c r="D3203" s="256" t="s">
        <v>3267</v>
      </c>
      <c r="E3203" s="257" t="s">
        <v>2540</v>
      </c>
      <c r="F3203" s="256" t="s">
        <v>2540</v>
      </c>
      <c r="G3203" s="256">
        <v>101658</v>
      </c>
      <c r="H3203" s="256" t="s">
        <v>3926</v>
      </c>
      <c r="I3203" s="256" t="s">
        <v>12</v>
      </c>
      <c r="J3203" s="256" t="s">
        <v>2541</v>
      </c>
      <c r="K3203" s="257" t="s">
        <v>16256</v>
      </c>
      <c r="L3203" s="256" t="s">
        <v>2542</v>
      </c>
    </row>
    <row r="3204" spans="1:12" x14ac:dyDescent="0.25">
      <c r="A3204" s="256" t="s">
        <v>2614</v>
      </c>
      <c r="B3204" s="256" t="s">
        <v>2615</v>
      </c>
      <c r="C3204" s="256" t="s">
        <v>2623</v>
      </c>
      <c r="D3204" s="256" t="s">
        <v>3267</v>
      </c>
      <c r="E3204" s="257" t="s">
        <v>2540</v>
      </c>
      <c r="F3204" s="256" t="s">
        <v>2540</v>
      </c>
      <c r="G3204" s="256">
        <v>101659</v>
      </c>
      <c r="H3204" s="256" t="s">
        <v>3927</v>
      </c>
      <c r="I3204" s="256" t="s">
        <v>12</v>
      </c>
      <c r="J3204" s="256" t="s">
        <v>2541</v>
      </c>
      <c r="K3204" s="257" t="s">
        <v>16257</v>
      </c>
      <c r="L3204" s="256" t="s">
        <v>2542</v>
      </c>
    </row>
    <row r="3205" spans="1:12" x14ac:dyDescent="0.25">
      <c r="A3205" s="256" t="s">
        <v>2614</v>
      </c>
      <c r="B3205" s="256" t="s">
        <v>2615</v>
      </c>
      <c r="C3205" s="256" t="s">
        <v>2623</v>
      </c>
      <c r="D3205" s="256" t="s">
        <v>3267</v>
      </c>
      <c r="E3205" s="257" t="s">
        <v>2540</v>
      </c>
      <c r="F3205" s="256" t="s">
        <v>2540</v>
      </c>
      <c r="G3205" s="256">
        <v>101660</v>
      </c>
      <c r="H3205" s="256" t="s">
        <v>3928</v>
      </c>
      <c r="I3205" s="256" t="s">
        <v>12</v>
      </c>
      <c r="J3205" s="256" t="s">
        <v>2541</v>
      </c>
      <c r="K3205" s="257" t="s">
        <v>16258</v>
      </c>
      <c r="L3205" s="256" t="s">
        <v>2542</v>
      </c>
    </row>
    <row r="3206" spans="1:12" x14ac:dyDescent="0.25">
      <c r="A3206" s="256" t="s">
        <v>2614</v>
      </c>
      <c r="B3206" s="256" t="s">
        <v>2615</v>
      </c>
      <c r="C3206" s="256" t="s">
        <v>2623</v>
      </c>
      <c r="D3206" s="256" t="s">
        <v>3267</v>
      </c>
      <c r="E3206" s="257" t="s">
        <v>2540</v>
      </c>
      <c r="F3206" s="256" t="s">
        <v>2540</v>
      </c>
      <c r="G3206" s="256">
        <v>101661</v>
      </c>
      <c r="H3206" s="256" t="s">
        <v>3929</v>
      </c>
      <c r="I3206" s="256" t="s">
        <v>12</v>
      </c>
      <c r="J3206" s="256" t="s">
        <v>2541</v>
      </c>
      <c r="K3206" s="257" t="s">
        <v>16259</v>
      </c>
      <c r="L3206" s="256" t="s">
        <v>2542</v>
      </c>
    </row>
    <row r="3207" spans="1:12" x14ac:dyDescent="0.25">
      <c r="A3207" s="256" t="s">
        <v>2614</v>
      </c>
      <c r="B3207" s="256" t="s">
        <v>2615</v>
      </c>
      <c r="C3207" s="256" t="s">
        <v>2623</v>
      </c>
      <c r="D3207" s="256" t="s">
        <v>3267</v>
      </c>
      <c r="E3207" s="257" t="s">
        <v>2540</v>
      </c>
      <c r="F3207" s="256" t="s">
        <v>2540</v>
      </c>
      <c r="G3207" s="256">
        <v>101662</v>
      </c>
      <c r="H3207" s="256" t="s">
        <v>3930</v>
      </c>
      <c r="I3207" s="256" t="s">
        <v>12</v>
      </c>
      <c r="J3207" s="256" t="s">
        <v>2541</v>
      </c>
      <c r="K3207" s="257" t="s">
        <v>16260</v>
      </c>
      <c r="L3207" s="256" t="s">
        <v>2542</v>
      </c>
    </row>
    <row r="3208" spans="1:12" x14ac:dyDescent="0.25">
      <c r="A3208" s="256" t="s">
        <v>2614</v>
      </c>
      <c r="B3208" s="256" t="s">
        <v>2615</v>
      </c>
      <c r="C3208" s="256" t="s">
        <v>2623</v>
      </c>
      <c r="D3208" s="256" t="s">
        <v>3267</v>
      </c>
      <c r="E3208" s="257" t="s">
        <v>2540</v>
      </c>
      <c r="F3208" s="256" t="s">
        <v>2540</v>
      </c>
      <c r="G3208" s="256">
        <v>101663</v>
      </c>
      <c r="H3208" s="256" t="s">
        <v>3931</v>
      </c>
      <c r="I3208" s="256" t="s">
        <v>12</v>
      </c>
      <c r="J3208" s="256" t="s">
        <v>2541</v>
      </c>
      <c r="K3208" s="257" t="s">
        <v>13384</v>
      </c>
      <c r="L3208" s="256" t="s">
        <v>2542</v>
      </c>
    </row>
    <row r="3209" spans="1:12" x14ac:dyDescent="0.25">
      <c r="A3209" s="256" t="s">
        <v>2614</v>
      </c>
      <c r="B3209" s="256" t="s">
        <v>2615</v>
      </c>
      <c r="C3209" s="256" t="s">
        <v>2623</v>
      </c>
      <c r="D3209" s="256" t="s">
        <v>3267</v>
      </c>
      <c r="E3209" s="257" t="s">
        <v>2540</v>
      </c>
      <c r="F3209" s="256" t="s">
        <v>2540</v>
      </c>
      <c r="G3209" s="256">
        <v>101664</v>
      </c>
      <c r="H3209" s="256" t="s">
        <v>3932</v>
      </c>
      <c r="I3209" s="256" t="s">
        <v>12</v>
      </c>
      <c r="J3209" s="256" t="s">
        <v>2541</v>
      </c>
      <c r="K3209" s="257" t="s">
        <v>5184</v>
      </c>
      <c r="L3209" s="256" t="s">
        <v>2542</v>
      </c>
    </row>
    <row r="3210" spans="1:12" x14ac:dyDescent="0.25">
      <c r="A3210" s="256" t="s">
        <v>2614</v>
      </c>
      <c r="B3210" s="256" t="s">
        <v>2615</v>
      </c>
      <c r="C3210" s="256" t="s">
        <v>2623</v>
      </c>
      <c r="D3210" s="256" t="s">
        <v>3267</v>
      </c>
      <c r="E3210" s="257" t="s">
        <v>2540</v>
      </c>
      <c r="F3210" s="256" t="s">
        <v>2540</v>
      </c>
      <c r="G3210" s="256">
        <v>101665</v>
      </c>
      <c r="H3210" s="256" t="s">
        <v>3933</v>
      </c>
      <c r="I3210" s="256" t="s">
        <v>12</v>
      </c>
      <c r="J3210" s="256" t="s">
        <v>2541</v>
      </c>
      <c r="K3210" s="257" t="s">
        <v>16261</v>
      </c>
      <c r="L3210" s="256" t="s">
        <v>2542</v>
      </c>
    </row>
    <row r="3211" spans="1:12" x14ac:dyDescent="0.25">
      <c r="A3211" s="256" t="s">
        <v>2614</v>
      </c>
      <c r="B3211" s="256" t="s">
        <v>2615</v>
      </c>
      <c r="C3211" s="256" t="s">
        <v>2623</v>
      </c>
      <c r="D3211" s="256" t="s">
        <v>3267</v>
      </c>
      <c r="E3211" s="257" t="s">
        <v>2540</v>
      </c>
      <c r="F3211" s="256" t="s">
        <v>2540</v>
      </c>
      <c r="G3211" s="256">
        <v>101666</v>
      </c>
      <c r="H3211" s="256" t="s">
        <v>3934</v>
      </c>
      <c r="I3211" s="256" t="s">
        <v>12</v>
      </c>
      <c r="J3211" s="256" t="s">
        <v>2541</v>
      </c>
      <c r="K3211" s="257" t="s">
        <v>16262</v>
      </c>
      <c r="L3211" s="256" t="s">
        <v>2542</v>
      </c>
    </row>
    <row r="3212" spans="1:12" x14ac:dyDescent="0.25">
      <c r="A3212" s="256" t="s">
        <v>2614</v>
      </c>
      <c r="B3212" s="256" t="s">
        <v>2615</v>
      </c>
      <c r="C3212" s="256" t="s">
        <v>2623</v>
      </c>
      <c r="D3212" s="256" t="s">
        <v>3267</v>
      </c>
      <c r="E3212" s="257" t="s">
        <v>2540</v>
      </c>
      <c r="F3212" s="256" t="s">
        <v>2540</v>
      </c>
      <c r="G3212" s="256">
        <v>102085</v>
      </c>
      <c r="H3212" s="256" t="s">
        <v>4150</v>
      </c>
      <c r="I3212" s="256" t="s">
        <v>12</v>
      </c>
      <c r="J3212" s="256" t="s">
        <v>2541</v>
      </c>
      <c r="K3212" s="257" t="s">
        <v>16263</v>
      </c>
      <c r="L3212" s="256" t="s">
        <v>2542</v>
      </c>
    </row>
    <row r="3213" spans="1:12" x14ac:dyDescent="0.25">
      <c r="A3213" s="256" t="s">
        <v>2614</v>
      </c>
      <c r="B3213" s="256" t="s">
        <v>2615</v>
      </c>
      <c r="C3213" s="256" t="s">
        <v>2624</v>
      </c>
      <c r="D3213" s="256" t="s">
        <v>3268</v>
      </c>
      <c r="E3213" s="257" t="s">
        <v>2540</v>
      </c>
      <c r="F3213" s="256" t="s">
        <v>2540</v>
      </c>
      <c r="G3213" s="256">
        <v>100578</v>
      </c>
      <c r="H3213" s="256" t="s">
        <v>2908</v>
      </c>
      <c r="I3213" s="256" t="s">
        <v>12</v>
      </c>
      <c r="J3213" s="256" t="s">
        <v>2541</v>
      </c>
      <c r="K3213" s="257" t="s">
        <v>16264</v>
      </c>
      <c r="L3213" s="256" t="s">
        <v>2542</v>
      </c>
    </row>
    <row r="3214" spans="1:12" x14ac:dyDescent="0.25">
      <c r="A3214" s="256" t="s">
        <v>2614</v>
      </c>
      <c r="B3214" s="256" t="s">
        <v>2615</v>
      </c>
      <c r="C3214" s="256" t="s">
        <v>2624</v>
      </c>
      <c r="D3214" s="256" t="s">
        <v>3268</v>
      </c>
      <c r="E3214" s="257" t="s">
        <v>2540</v>
      </c>
      <c r="F3214" s="256" t="s">
        <v>2540</v>
      </c>
      <c r="G3214" s="256">
        <v>100579</v>
      </c>
      <c r="H3214" s="256" t="s">
        <v>2909</v>
      </c>
      <c r="I3214" s="256" t="s">
        <v>12</v>
      </c>
      <c r="J3214" s="256" t="s">
        <v>2541</v>
      </c>
      <c r="K3214" s="257" t="s">
        <v>16265</v>
      </c>
      <c r="L3214" s="256" t="s">
        <v>2542</v>
      </c>
    </row>
    <row r="3215" spans="1:12" x14ac:dyDescent="0.25">
      <c r="A3215" s="256" t="s">
        <v>2614</v>
      </c>
      <c r="B3215" s="256" t="s">
        <v>2615</v>
      </c>
      <c r="C3215" s="256" t="s">
        <v>2624</v>
      </c>
      <c r="D3215" s="256" t="s">
        <v>3268</v>
      </c>
      <c r="E3215" s="257" t="s">
        <v>2540</v>
      </c>
      <c r="F3215" s="256" t="s">
        <v>2540</v>
      </c>
      <c r="G3215" s="256">
        <v>100580</v>
      </c>
      <c r="H3215" s="256" t="s">
        <v>2910</v>
      </c>
      <c r="I3215" s="256" t="s">
        <v>12</v>
      </c>
      <c r="J3215" s="256" t="s">
        <v>2541</v>
      </c>
      <c r="K3215" s="257" t="s">
        <v>16266</v>
      </c>
      <c r="L3215" s="256" t="s">
        <v>2542</v>
      </c>
    </row>
    <row r="3216" spans="1:12" x14ac:dyDescent="0.25">
      <c r="A3216" s="256" t="s">
        <v>2614</v>
      </c>
      <c r="B3216" s="256" t="s">
        <v>2615</v>
      </c>
      <c r="C3216" s="256" t="s">
        <v>2624</v>
      </c>
      <c r="D3216" s="256" t="s">
        <v>3268</v>
      </c>
      <c r="E3216" s="257" t="s">
        <v>2540</v>
      </c>
      <c r="F3216" s="256" t="s">
        <v>2540</v>
      </c>
      <c r="G3216" s="256">
        <v>100581</v>
      </c>
      <c r="H3216" s="256" t="s">
        <v>2911</v>
      </c>
      <c r="I3216" s="256" t="s">
        <v>12</v>
      </c>
      <c r="J3216" s="256" t="s">
        <v>2541</v>
      </c>
      <c r="K3216" s="257" t="s">
        <v>5251</v>
      </c>
      <c r="L3216" s="256" t="s">
        <v>2542</v>
      </c>
    </row>
    <row r="3217" spans="1:12" x14ac:dyDescent="0.25">
      <c r="A3217" s="256" t="s">
        <v>2614</v>
      </c>
      <c r="B3217" s="256" t="s">
        <v>2615</v>
      </c>
      <c r="C3217" s="256" t="s">
        <v>2624</v>
      </c>
      <c r="D3217" s="256" t="s">
        <v>3268</v>
      </c>
      <c r="E3217" s="257" t="s">
        <v>2540</v>
      </c>
      <c r="F3217" s="256" t="s">
        <v>2540</v>
      </c>
      <c r="G3217" s="256">
        <v>100582</v>
      </c>
      <c r="H3217" s="256" t="s">
        <v>2912</v>
      </c>
      <c r="I3217" s="256" t="s">
        <v>12</v>
      </c>
      <c r="J3217" s="256" t="s">
        <v>2541</v>
      </c>
      <c r="K3217" s="257" t="s">
        <v>16267</v>
      </c>
      <c r="L3217" s="256" t="s">
        <v>2542</v>
      </c>
    </row>
    <row r="3218" spans="1:12" x14ac:dyDescent="0.25">
      <c r="A3218" s="256" t="s">
        <v>2614</v>
      </c>
      <c r="B3218" s="256" t="s">
        <v>2615</v>
      </c>
      <c r="C3218" s="256" t="s">
        <v>2624</v>
      </c>
      <c r="D3218" s="256" t="s">
        <v>3268</v>
      </c>
      <c r="E3218" s="257" t="s">
        <v>2540</v>
      </c>
      <c r="F3218" s="256" t="s">
        <v>2540</v>
      </c>
      <c r="G3218" s="256">
        <v>100583</v>
      </c>
      <c r="H3218" s="256" t="s">
        <v>2913</v>
      </c>
      <c r="I3218" s="256" t="s">
        <v>12</v>
      </c>
      <c r="J3218" s="256" t="s">
        <v>2541</v>
      </c>
      <c r="K3218" s="257" t="s">
        <v>16268</v>
      </c>
      <c r="L3218" s="256" t="s">
        <v>2542</v>
      </c>
    </row>
    <row r="3219" spans="1:12" x14ac:dyDescent="0.25">
      <c r="A3219" s="256" t="s">
        <v>2614</v>
      </c>
      <c r="B3219" s="256" t="s">
        <v>2615</v>
      </c>
      <c r="C3219" s="256" t="s">
        <v>2624</v>
      </c>
      <c r="D3219" s="256" t="s">
        <v>3268</v>
      </c>
      <c r="E3219" s="257" t="s">
        <v>2540</v>
      </c>
      <c r="F3219" s="256" t="s">
        <v>2540</v>
      </c>
      <c r="G3219" s="256">
        <v>100584</v>
      </c>
      <c r="H3219" s="256" t="s">
        <v>2914</v>
      </c>
      <c r="I3219" s="256" t="s">
        <v>12</v>
      </c>
      <c r="J3219" s="256" t="s">
        <v>2541</v>
      </c>
      <c r="K3219" s="257" t="s">
        <v>16269</v>
      </c>
      <c r="L3219" s="256" t="s">
        <v>2542</v>
      </c>
    </row>
    <row r="3220" spans="1:12" x14ac:dyDescent="0.25">
      <c r="A3220" s="256" t="s">
        <v>2614</v>
      </c>
      <c r="B3220" s="256" t="s">
        <v>2615</v>
      </c>
      <c r="C3220" s="256" t="s">
        <v>2624</v>
      </c>
      <c r="D3220" s="256" t="s">
        <v>3268</v>
      </c>
      <c r="E3220" s="257" t="s">
        <v>2540</v>
      </c>
      <c r="F3220" s="256" t="s">
        <v>2540</v>
      </c>
      <c r="G3220" s="256">
        <v>100585</v>
      </c>
      <c r="H3220" s="256" t="s">
        <v>2915</v>
      </c>
      <c r="I3220" s="256" t="s">
        <v>12</v>
      </c>
      <c r="J3220" s="256" t="s">
        <v>2541</v>
      </c>
      <c r="K3220" s="257" t="s">
        <v>16270</v>
      </c>
      <c r="L3220" s="256" t="s">
        <v>2542</v>
      </c>
    </row>
    <row r="3221" spans="1:12" x14ac:dyDescent="0.25">
      <c r="A3221" s="256" t="s">
        <v>2614</v>
      </c>
      <c r="B3221" s="256" t="s">
        <v>2615</v>
      </c>
      <c r="C3221" s="256" t="s">
        <v>2624</v>
      </c>
      <c r="D3221" s="256" t="s">
        <v>3268</v>
      </c>
      <c r="E3221" s="257" t="s">
        <v>2540</v>
      </c>
      <c r="F3221" s="256" t="s">
        <v>2540</v>
      </c>
      <c r="G3221" s="256">
        <v>100586</v>
      </c>
      <c r="H3221" s="256" t="s">
        <v>2916</v>
      </c>
      <c r="I3221" s="256" t="s">
        <v>12</v>
      </c>
      <c r="J3221" s="256" t="s">
        <v>2541</v>
      </c>
      <c r="K3221" s="257" t="s">
        <v>16271</v>
      </c>
      <c r="L3221" s="256" t="s">
        <v>2542</v>
      </c>
    </row>
    <row r="3222" spans="1:12" x14ac:dyDescent="0.25">
      <c r="A3222" s="256" t="s">
        <v>2614</v>
      </c>
      <c r="B3222" s="256" t="s">
        <v>2615</v>
      </c>
      <c r="C3222" s="256" t="s">
        <v>2624</v>
      </c>
      <c r="D3222" s="256" t="s">
        <v>3268</v>
      </c>
      <c r="E3222" s="257" t="s">
        <v>2540</v>
      </c>
      <c r="F3222" s="256" t="s">
        <v>2540</v>
      </c>
      <c r="G3222" s="256">
        <v>100587</v>
      </c>
      <c r="H3222" s="256" t="s">
        <v>2917</v>
      </c>
      <c r="I3222" s="256" t="s">
        <v>12</v>
      </c>
      <c r="J3222" s="256" t="s">
        <v>2541</v>
      </c>
      <c r="K3222" s="257" t="s">
        <v>16272</v>
      </c>
      <c r="L3222" s="256" t="s">
        <v>2542</v>
      </c>
    </row>
    <row r="3223" spans="1:12" x14ac:dyDescent="0.25">
      <c r="A3223" s="256" t="s">
        <v>2614</v>
      </c>
      <c r="B3223" s="256" t="s">
        <v>2615</v>
      </c>
      <c r="C3223" s="256" t="s">
        <v>2624</v>
      </c>
      <c r="D3223" s="256" t="s">
        <v>3268</v>
      </c>
      <c r="E3223" s="257" t="s">
        <v>2540</v>
      </c>
      <c r="F3223" s="256" t="s">
        <v>2540</v>
      </c>
      <c r="G3223" s="256">
        <v>100588</v>
      </c>
      <c r="H3223" s="256" t="s">
        <v>2918</v>
      </c>
      <c r="I3223" s="256" t="s">
        <v>12</v>
      </c>
      <c r="J3223" s="256" t="s">
        <v>2541</v>
      </c>
      <c r="K3223" s="257" t="s">
        <v>16273</v>
      </c>
      <c r="L3223" s="256" t="s">
        <v>2542</v>
      </c>
    </row>
    <row r="3224" spans="1:12" x14ac:dyDescent="0.25">
      <c r="A3224" s="256" t="s">
        <v>2614</v>
      </c>
      <c r="B3224" s="256" t="s">
        <v>2615</v>
      </c>
      <c r="C3224" s="256" t="s">
        <v>2624</v>
      </c>
      <c r="D3224" s="256" t="s">
        <v>3268</v>
      </c>
      <c r="E3224" s="257" t="s">
        <v>2540</v>
      </c>
      <c r="F3224" s="256" t="s">
        <v>2540</v>
      </c>
      <c r="G3224" s="256">
        <v>100589</v>
      </c>
      <c r="H3224" s="256" t="s">
        <v>2919</v>
      </c>
      <c r="I3224" s="256" t="s">
        <v>12</v>
      </c>
      <c r="J3224" s="256" t="s">
        <v>2541</v>
      </c>
      <c r="K3224" s="257" t="s">
        <v>16274</v>
      </c>
      <c r="L3224" s="256" t="s">
        <v>2542</v>
      </c>
    </row>
    <row r="3225" spans="1:12" x14ac:dyDescent="0.25">
      <c r="A3225" s="256" t="s">
        <v>2614</v>
      </c>
      <c r="B3225" s="256" t="s">
        <v>2615</v>
      </c>
      <c r="C3225" s="256" t="s">
        <v>2624</v>
      </c>
      <c r="D3225" s="256" t="s">
        <v>3268</v>
      </c>
      <c r="E3225" s="257" t="s">
        <v>2540</v>
      </c>
      <c r="F3225" s="256" t="s">
        <v>2540</v>
      </c>
      <c r="G3225" s="256">
        <v>100590</v>
      </c>
      <c r="H3225" s="256" t="s">
        <v>2920</v>
      </c>
      <c r="I3225" s="256" t="s">
        <v>12</v>
      </c>
      <c r="J3225" s="256" t="s">
        <v>2541</v>
      </c>
      <c r="K3225" s="257" t="s">
        <v>16275</v>
      </c>
      <c r="L3225" s="256" t="s">
        <v>2542</v>
      </c>
    </row>
    <row r="3226" spans="1:12" x14ac:dyDescent="0.25">
      <c r="A3226" s="256" t="s">
        <v>2614</v>
      </c>
      <c r="B3226" s="256" t="s">
        <v>2615</v>
      </c>
      <c r="C3226" s="256" t="s">
        <v>2624</v>
      </c>
      <c r="D3226" s="256" t="s">
        <v>3268</v>
      </c>
      <c r="E3226" s="257" t="s">
        <v>2540</v>
      </c>
      <c r="F3226" s="256" t="s">
        <v>2540</v>
      </c>
      <c r="G3226" s="256">
        <v>100591</v>
      </c>
      <c r="H3226" s="256" t="s">
        <v>2921</v>
      </c>
      <c r="I3226" s="256" t="s">
        <v>12</v>
      </c>
      <c r="J3226" s="256" t="s">
        <v>2541</v>
      </c>
      <c r="K3226" s="257" t="s">
        <v>16276</v>
      </c>
      <c r="L3226" s="256" t="s">
        <v>2542</v>
      </c>
    </row>
    <row r="3227" spans="1:12" x14ac:dyDescent="0.25">
      <c r="A3227" s="256" t="s">
        <v>2614</v>
      </c>
      <c r="B3227" s="256" t="s">
        <v>2615</v>
      </c>
      <c r="C3227" s="256" t="s">
        <v>2624</v>
      </c>
      <c r="D3227" s="256" t="s">
        <v>3268</v>
      </c>
      <c r="E3227" s="257" t="s">
        <v>2540</v>
      </c>
      <c r="F3227" s="256" t="s">
        <v>2540</v>
      </c>
      <c r="G3227" s="256">
        <v>100592</v>
      </c>
      <c r="H3227" s="256" t="s">
        <v>2922</v>
      </c>
      <c r="I3227" s="256" t="s">
        <v>12</v>
      </c>
      <c r="J3227" s="256" t="s">
        <v>2541</v>
      </c>
      <c r="K3227" s="257" t="s">
        <v>16277</v>
      </c>
      <c r="L3227" s="256" t="s">
        <v>2542</v>
      </c>
    </row>
    <row r="3228" spans="1:12" x14ac:dyDescent="0.25">
      <c r="A3228" s="256" t="s">
        <v>2614</v>
      </c>
      <c r="B3228" s="256" t="s">
        <v>2615</v>
      </c>
      <c r="C3228" s="256" t="s">
        <v>2624</v>
      </c>
      <c r="D3228" s="256" t="s">
        <v>3268</v>
      </c>
      <c r="E3228" s="257" t="s">
        <v>2540</v>
      </c>
      <c r="F3228" s="256" t="s">
        <v>2540</v>
      </c>
      <c r="G3228" s="256">
        <v>100593</v>
      </c>
      <c r="H3228" s="256" t="s">
        <v>2923</v>
      </c>
      <c r="I3228" s="256" t="s">
        <v>12</v>
      </c>
      <c r="J3228" s="256" t="s">
        <v>2541</v>
      </c>
      <c r="K3228" s="257" t="s">
        <v>16278</v>
      </c>
      <c r="L3228" s="256" t="s">
        <v>2542</v>
      </c>
    </row>
    <row r="3229" spans="1:12" x14ac:dyDescent="0.25">
      <c r="A3229" s="256" t="s">
        <v>2614</v>
      </c>
      <c r="B3229" s="256" t="s">
        <v>2615</v>
      </c>
      <c r="C3229" s="256" t="s">
        <v>2624</v>
      </c>
      <c r="D3229" s="256" t="s">
        <v>3268</v>
      </c>
      <c r="E3229" s="257" t="s">
        <v>2540</v>
      </c>
      <c r="F3229" s="256" t="s">
        <v>2540</v>
      </c>
      <c r="G3229" s="256">
        <v>100594</v>
      </c>
      <c r="H3229" s="256" t="s">
        <v>2924</v>
      </c>
      <c r="I3229" s="256" t="s">
        <v>12</v>
      </c>
      <c r="J3229" s="256" t="s">
        <v>2541</v>
      </c>
      <c r="K3229" s="257" t="s">
        <v>16279</v>
      </c>
      <c r="L3229" s="256" t="s">
        <v>2542</v>
      </c>
    </row>
    <row r="3230" spans="1:12" x14ac:dyDescent="0.25">
      <c r="A3230" s="256" t="s">
        <v>2614</v>
      </c>
      <c r="B3230" s="256" t="s">
        <v>2615</v>
      </c>
      <c r="C3230" s="256" t="s">
        <v>2624</v>
      </c>
      <c r="D3230" s="256" t="s">
        <v>3268</v>
      </c>
      <c r="E3230" s="257" t="s">
        <v>2540</v>
      </c>
      <c r="F3230" s="256" t="s">
        <v>2540</v>
      </c>
      <c r="G3230" s="256">
        <v>100595</v>
      </c>
      <c r="H3230" s="256" t="s">
        <v>2925</v>
      </c>
      <c r="I3230" s="256" t="s">
        <v>12</v>
      </c>
      <c r="J3230" s="256" t="s">
        <v>2541</v>
      </c>
      <c r="K3230" s="257" t="s">
        <v>16280</v>
      </c>
      <c r="L3230" s="256" t="s">
        <v>2542</v>
      </c>
    </row>
    <row r="3231" spans="1:12" x14ac:dyDescent="0.25">
      <c r="A3231" s="256" t="s">
        <v>2614</v>
      </c>
      <c r="B3231" s="256" t="s">
        <v>2615</v>
      </c>
      <c r="C3231" s="256" t="s">
        <v>2624</v>
      </c>
      <c r="D3231" s="256" t="s">
        <v>3268</v>
      </c>
      <c r="E3231" s="257" t="s">
        <v>2540</v>
      </c>
      <c r="F3231" s="256" t="s">
        <v>2540</v>
      </c>
      <c r="G3231" s="256">
        <v>100596</v>
      </c>
      <c r="H3231" s="256" t="s">
        <v>2926</v>
      </c>
      <c r="I3231" s="256" t="s">
        <v>12</v>
      </c>
      <c r="J3231" s="256" t="s">
        <v>2541</v>
      </c>
      <c r="K3231" s="257" t="s">
        <v>16281</v>
      </c>
      <c r="L3231" s="256" t="s">
        <v>2542</v>
      </c>
    </row>
    <row r="3232" spans="1:12" x14ac:dyDescent="0.25">
      <c r="A3232" s="256" t="s">
        <v>2614</v>
      </c>
      <c r="B3232" s="256" t="s">
        <v>2615</v>
      </c>
      <c r="C3232" s="256" t="s">
        <v>2624</v>
      </c>
      <c r="D3232" s="256" t="s">
        <v>3268</v>
      </c>
      <c r="E3232" s="257" t="s">
        <v>2540</v>
      </c>
      <c r="F3232" s="256" t="s">
        <v>2540</v>
      </c>
      <c r="G3232" s="256">
        <v>100597</v>
      </c>
      <c r="H3232" s="256" t="s">
        <v>2927</v>
      </c>
      <c r="I3232" s="256" t="s">
        <v>12</v>
      </c>
      <c r="J3232" s="256" t="s">
        <v>2541</v>
      </c>
      <c r="K3232" s="257" t="s">
        <v>16282</v>
      </c>
      <c r="L3232" s="256" t="s">
        <v>2542</v>
      </c>
    </row>
    <row r="3233" spans="1:12" x14ac:dyDescent="0.25">
      <c r="A3233" s="256" t="s">
        <v>2614</v>
      </c>
      <c r="B3233" s="256" t="s">
        <v>2615</v>
      </c>
      <c r="C3233" s="256" t="s">
        <v>2624</v>
      </c>
      <c r="D3233" s="256" t="s">
        <v>3268</v>
      </c>
      <c r="E3233" s="257" t="s">
        <v>2540</v>
      </c>
      <c r="F3233" s="256" t="s">
        <v>2540</v>
      </c>
      <c r="G3233" s="256">
        <v>100598</v>
      </c>
      <c r="H3233" s="256" t="s">
        <v>2928</v>
      </c>
      <c r="I3233" s="256" t="s">
        <v>12</v>
      </c>
      <c r="J3233" s="256" t="s">
        <v>2541</v>
      </c>
      <c r="K3233" s="257" t="s">
        <v>16283</v>
      </c>
      <c r="L3233" s="256" t="s">
        <v>2542</v>
      </c>
    </row>
    <row r="3234" spans="1:12" x14ac:dyDescent="0.25">
      <c r="A3234" s="256" t="s">
        <v>2614</v>
      </c>
      <c r="B3234" s="256" t="s">
        <v>2615</v>
      </c>
      <c r="C3234" s="256" t="s">
        <v>2624</v>
      </c>
      <c r="D3234" s="256" t="s">
        <v>3268</v>
      </c>
      <c r="E3234" s="257" t="s">
        <v>2540</v>
      </c>
      <c r="F3234" s="256" t="s">
        <v>2540</v>
      </c>
      <c r="G3234" s="256">
        <v>100599</v>
      </c>
      <c r="H3234" s="256" t="s">
        <v>2929</v>
      </c>
      <c r="I3234" s="256" t="s">
        <v>12</v>
      </c>
      <c r="J3234" s="256" t="s">
        <v>2541</v>
      </c>
      <c r="K3234" s="257" t="s">
        <v>16284</v>
      </c>
      <c r="L3234" s="256" t="s">
        <v>2542</v>
      </c>
    </row>
    <row r="3235" spans="1:12" x14ac:dyDescent="0.25">
      <c r="A3235" s="256" t="s">
        <v>2614</v>
      </c>
      <c r="B3235" s="256" t="s">
        <v>2615</v>
      </c>
      <c r="C3235" s="256" t="s">
        <v>2624</v>
      </c>
      <c r="D3235" s="256" t="s">
        <v>3268</v>
      </c>
      <c r="E3235" s="257" t="s">
        <v>2540</v>
      </c>
      <c r="F3235" s="256" t="s">
        <v>2540</v>
      </c>
      <c r="G3235" s="256">
        <v>100600</v>
      </c>
      <c r="H3235" s="256" t="s">
        <v>2930</v>
      </c>
      <c r="I3235" s="256" t="s">
        <v>12</v>
      </c>
      <c r="J3235" s="256" t="s">
        <v>2541</v>
      </c>
      <c r="K3235" s="257" t="s">
        <v>16285</v>
      </c>
      <c r="L3235" s="256" t="s">
        <v>2542</v>
      </c>
    </row>
    <row r="3236" spans="1:12" x14ac:dyDescent="0.25">
      <c r="A3236" s="256" t="s">
        <v>2614</v>
      </c>
      <c r="B3236" s="256" t="s">
        <v>2615</v>
      </c>
      <c r="C3236" s="256" t="s">
        <v>2624</v>
      </c>
      <c r="D3236" s="256" t="s">
        <v>3268</v>
      </c>
      <c r="E3236" s="257" t="s">
        <v>2540</v>
      </c>
      <c r="F3236" s="256" t="s">
        <v>2540</v>
      </c>
      <c r="G3236" s="256">
        <v>100601</v>
      </c>
      <c r="H3236" s="256" t="s">
        <v>2931</v>
      </c>
      <c r="I3236" s="256" t="s">
        <v>12</v>
      </c>
      <c r="J3236" s="256" t="s">
        <v>2541</v>
      </c>
      <c r="K3236" s="257" t="s">
        <v>16286</v>
      </c>
      <c r="L3236" s="256" t="s">
        <v>2542</v>
      </c>
    </row>
    <row r="3237" spans="1:12" x14ac:dyDescent="0.25">
      <c r="A3237" s="256" t="s">
        <v>2614</v>
      </c>
      <c r="B3237" s="256" t="s">
        <v>2615</v>
      </c>
      <c r="C3237" s="256" t="s">
        <v>2624</v>
      </c>
      <c r="D3237" s="256" t="s">
        <v>3268</v>
      </c>
      <c r="E3237" s="257" t="s">
        <v>2540</v>
      </c>
      <c r="F3237" s="256" t="s">
        <v>2540</v>
      </c>
      <c r="G3237" s="256">
        <v>100602</v>
      </c>
      <c r="H3237" s="256" t="s">
        <v>2932</v>
      </c>
      <c r="I3237" s="256" t="s">
        <v>12</v>
      </c>
      <c r="J3237" s="256" t="s">
        <v>2541</v>
      </c>
      <c r="K3237" s="257" t="s">
        <v>16287</v>
      </c>
      <c r="L3237" s="256" t="s">
        <v>2542</v>
      </c>
    </row>
    <row r="3238" spans="1:12" x14ac:dyDescent="0.25">
      <c r="A3238" s="256" t="s">
        <v>2614</v>
      </c>
      <c r="B3238" s="256" t="s">
        <v>2615</v>
      </c>
      <c r="C3238" s="256" t="s">
        <v>2624</v>
      </c>
      <c r="D3238" s="256" t="s">
        <v>3268</v>
      </c>
      <c r="E3238" s="257" t="s">
        <v>2540</v>
      </c>
      <c r="F3238" s="256" t="s">
        <v>2540</v>
      </c>
      <c r="G3238" s="256">
        <v>100603</v>
      </c>
      <c r="H3238" s="256" t="s">
        <v>2933</v>
      </c>
      <c r="I3238" s="256" t="s">
        <v>12</v>
      </c>
      <c r="J3238" s="256" t="s">
        <v>2541</v>
      </c>
      <c r="K3238" s="257" t="s">
        <v>16288</v>
      </c>
      <c r="L3238" s="256" t="s">
        <v>2542</v>
      </c>
    </row>
    <row r="3239" spans="1:12" x14ac:dyDescent="0.25">
      <c r="A3239" s="256" t="s">
        <v>2614</v>
      </c>
      <c r="B3239" s="256" t="s">
        <v>2615</v>
      </c>
      <c r="C3239" s="256" t="s">
        <v>2624</v>
      </c>
      <c r="D3239" s="256" t="s">
        <v>3268</v>
      </c>
      <c r="E3239" s="257" t="s">
        <v>2540</v>
      </c>
      <c r="F3239" s="256" t="s">
        <v>2540</v>
      </c>
      <c r="G3239" s="256">
        <v>100604</v>
      </c>
      <c r="H3239" s="256" t="s">
        <v>2934</v>
      </c>
      <c r="I3239" s="256" t="s">
        <v>12</v>
      </c>
      <c r="J3239" s="256" t="s">
        <v>2541</v>
      </c>
      <c r="K3239" s="257" t="s">
        <v>16289</v>
      </c>
      <c r="L3239" s="256" t="s">
        <v>2542</v>
      </c>
    </row>
    <row r="3240" spans="1:12" x14ac:dyDescent="0.25">
      <c r="A3240" s="256" t="s">
        <v>2614</v>
      </c>
      <c r="B3240" s="256" t="s">
        <v>2615</v>
      </c>
      <c r="C3240" s="256" t="s">
        <v>2624</v>
      </c>
      <c r="D3240" s="256" t="s">
        <v>3268</v>
      </c>
      <c r="E3240" s="257" t="s">
        <v>2540</v>
      </c>
      <c r="F3240" s="256" t="s">
        <v>2540</v>
      </c>
      <c r="G3240" s="256">
        <v>100605</v>
      </c>
      <c r="H3240" s="256" t="s">
        <v>2935</v>
      </c>
      <c r="I3240" s="256" t="s">
        <v>12</v>
      </c>
      <c r="J3240" s="256" t="s">
        <v>2541</v>
      </c>
      <c r="K3240" s="257" t="s">
        <v>16290</v>
      </c>
      <c r="L3240" s="256" t="s">
        <v>2542</v>
      </c>
    </row>
    <row r="3241" spans="1:12" x14ac:dyDescent="0.25">
      <c r="A3241" s="256" t="s">
        <v>2614</v>
      </c>
      <c r="B3241" s="256" t="s">
        <v>2615</v>
      </c>
      <c r="C3241" s="256" t="s">
        <v>2624</v>
      </c>
      <c r="D3241" s="256" t="s">
        <v>3268</v>
      </c>
      <c r="E3241" s="257" t="s">
        <v>2540</v>
      </c>
      <c r="F3241" s="256" t="s">
        <v>2540</v>
      </c>
      <c r="G3241" s="256">
        <v>100606</v>
      </c>
      <c r="H3241" s="256" t="s">
        <v>2936</v>
      </c>
      <c r="I3241" s="256" t="s">
        <v>12</v>
      </c>
      <c r="J3241" s="256" t="s">
        <v>2541</v>
      </c>
      <c r="K3241" s="257" t="s">
        <v>16291</v>
      </c>
      <c r="L3241" s="256" t="s">
        <v>2542</v>
      </c>
    </row>
    <row r="3242" spans="1:12" x14ac:dyDescent="0.25">
      <c r="A3242" s="256" t="s">
        <v>2614</v>
      </c>
      <c r="B3242" s="256" t="s">
        <v>2615</v>
      </c>
      <c r="C3242" s="256" t="s">
        <v>2624</v>
      </c>
      <c r="D3242" s="256" t="s">
        <v>3268</v>
      </c>
      <c r="E3242" s="257" t="s">
        <v>2540</v>
      </c>
      <c r="F3242" s="256" t="s">
        <v>2540</v>
      </c>
      <c r="G3242" s="256">
        <v>100607</v>
      </c>
      <c r="H3242" s="256" t="s">
        <v>2937</v>
      </c>
      <c r="I3242" s="256" t="s">
        <v>12</v>
      </c>
      <c r="J3242" s="256" t="s">
        <v>2541</v>
      </c>
      <c r="K3242" s="257" t="s">
        <v>16292</v>
      </c>
      <c r="L3242" s="256" t="s">
        <v>2542</v>
      </c>
    </row>
    <row r="3243" spans="1:12" x14ac:dyDescent="0.25">
      <c r="A3243" s="256" t="s">
        <v>2614</v>
      </c>
      <c r="B3243" s="256" t="s">
        <v>2615</v>
      </c>
      <c r="C3243" s="256" t="s">
        <v>2624</v>
      </c>
      <c r="D3243" s="256" t="s">
        <v>3268</v>
      </c>
      <c r="E3243" s="257" t="s">
        <v>2540</v>
      </c>
      <c r="F3243" s="256" t="s">
        <v>2540</v>
      </c>
      <c r="G3243" s="256">
        <v>100608</v>
      </c>
      <c r="H3243" s="256" t="s">
        <v>2938</v>
      </c>
      <c r="I3243" s="256" t="s">
        <v>12</v>
      </c>
      <c r="J3243" s="256" t="s">
        <v>2541</v>
      </c>
      <c r="K3243" s="257" t="s">
        <v>16293</v>
      </c>
      <c r="L3243" s="256" t="s">
        <v>2542</v>
      </c>
    </row>
    <row r="3244" spans="1:12" x14ac:dyDescent="0.25">
      <c r="A3244" s="256" t="s">
        <v>2614</v>
      </c>
      <c r="B3244" s="256" t="s">
        <v>2615</v>
      </c>
      <c r="C3244" s="256" t="s">
        <v>2624</v>
      </c>
      <c r="D3244" s="256" t="s">
        <v>3268</v>
      </c>
      <c r="E3244" s="257" t="s">
        <v>2540</v>
      </c>
      <c r="F3244" s="256" t="s">
        <v>2540</v>
      </c>
      <c r="G3244" s="256">
        <v>100609</v>
      </c>
      <c r="H3244" s="256" t="s">
        <v>2939</v>
      </c>
      <c r="I3244" s="256" t="s">
        <v>12</v>
      </c>
      <c r="J3244" s="256" t="s">
        <v>2541</v>
      </c>
      <c r="K3244" s="257" t="s">
        <v>13274</v>
      </c>
      <c r="L3244" s="256" t="s">
        <v>2542</v>
      </c>
    </row>
    <row r="3245" spans="1:12" x14ac:dyDescent="0.25">
      <c r="A3245" s="256" t="s">
        <v>2614</v>
      </c>
      <c r="B3245" s="256" t="s">
        <v>2615</v>
      </c>
      <c r="C3245" s="256" t="s">
        <v>2624</v>
      </c>
      <c r="D3245" s="256" t="s">
        <v>3268</v>
      </c>
      <c r="E3245" s="257" t="s">
        <v>2540</v>
      </c>
      <c r="F3245" s="256" t="s">
        <v>2540</v>
      </c>
      <c r="G3245" s="256">
        <v>100610</v>
      </c>
      <c r="H3245" s="256" t="s">
        <v>2940</v>
      </c>
      <c r="I3245" s="256" t="s">
        <v>12</v>
      </c>
      <c r="J3245" s="256" t="s">
        <v>2541</v>
      </c>
      <c r="K3245" s="257" t="s">
        <v>16294</v>
      </c>
      <c r="L3245" s="256" t="s">
        <v>2542</v>
      </c>
    </row>
    <row r="3246" spans="1:12" x14ac:dyDescent="0.25">
      <c r="A3246" s="256" t="s">
        <v>2614</v>
      </c>
      <c r="B3246" s="256" t="s">
        <v>2615</v>
      </c>
      <c r="C3246" s="256" t="s">
        <v>2624</v>
      </c>
      <c r="D3246" s="256" t="s">
        <v>3268</v>
      </c>
      <c r="E3246" s="257" t="s">
        <v>2540</v>
      </c>
      <c r="F3246" s="256" t="s">
        <v>2540</v>
      </c>
      <c r="G3246" s="256">
        <v>100611</v>
      </c>
      <c r="H3246" s="256" t="s">
        <v>2941</v>
      </c>
      <c r="I3246" s="256" t="s">
        <v>12</v>
      </c>
      <c r="J3246" s="256" t="s">
        <v>2541</v>
      </c>
      <c r="K3246" s="257" t="s">
        <v>16295</v>
      </c>
      <c r="L3246" s="256" t="s">
        <v>2542</v>
      </c>
    </row>
    <row r="3247" spans="1:12" x14ac:dyDescent="0.25">
      <c r="A3247" s="256" t="s">
        <v>2614</v>
      </c>
      <c r="B3247" s="256" t="s">
        <v>2615</v>
      </c>
      <c r="C3247" s="256" t="s">
        <v>2624</v>
      </c>
      <c r="D3247" s="256" t="s">
        <v>3268</v>
      </c>
      <c r="E3247" s="257" t="s">
        <v>2540</v>
      </c>
      <c r="F3247" s="256" t="s">
        <v>2540</v>
      </c>
      <c r="G3247" s="256">
        <v>100612</v>
      </c>
      <c r="H3247" s="256" t="s">
        <v>2942</v>
      </c>
      <c r="I3247" s="256" t="s">
        <v>12</v>
      </c>
      <c r="J3247" s="256" t="s">
        <v>2541</v>
      </c>
      <c r="K3247" s="257" t="s">
        <v>16296</v>
      </c>
      <c r="L3247" s="256" t="s">
        <v>2542</v>
      </c>
    </row>
    <row r="3248" spans="1:12" x14ac:dyDescent="0.25">
      <c r="A3248" s="256" t="s">
        <v>2614</v>
      </c>
      <c r="B3248" s="256" t="s">
        <v>2615</v>
      </c>
      <c r="C3248" s="256" t="s">
        <v>2624</v>
      </c>
      <c r="D3248" s="256" t="s">
        <v>3268</v>
      </c>
      <c r="E3248" s="257" t="s">
        <v>2540</v>
      </c>
      <c r="F3248" s="256" t="s">
        <v>2540</v>
      </c>
      <c r="G3248" s="256">
        <v>100613</v>
      </c>
      <c r="H3248" s="256" t="s">
        <v>2943</v>
      </c>
      <c r="I3248" s="256" t="s">
        <v>12</v>
      </c>
      <c r="J3248" s="256" t="s">
        <v>2541</v>
      </c>
      <c r="K3248" s="257" t="s">
        <v>16297</v>
      </c>
      <c r="L3248" s="256" t="s">
        <v>2542</v>
      </c>
    </row>
    <row r="3249" spans="1:12" x14ac:dyDescent="0.25">
      <c r="A3249" s="256" t="s">
        <v>2614</v>
      </c>
      <c r="B3249" s="256" t="s">
        <v>2615</v>
      </c>
      <c r="C3249" s="256" t="s">
        <v>2624</v>
      </c>
      <c r="D3249" s="256" t="s">
        <v>3268</v>
      </c>
      <c r="E3249" s="257" t="s">
        <v>2540</v>
      </c>
      <c r="F3249" s="256" t="s">
        <v>2540</v>
      </c>
      <c r="G3249" s="256">
        <v>100614</v>
      </c>
      <c r="H3249" s="256" t="s">
        <v>2944</v>
      </c>
      <c r="I3249" s="256" t="s">
        <v>12</v>
      </c>
      <c r="J3249" s="256" t="s">
        <v>2541</v>
      </c>
      <c r="K3249" s="257" t="s">
        <v>16298</v>
      </c>
      <c r="L3249" s="256" t="s">
        <v>2542</v>
      </c>
    </row>
    <row r="3250" spans="1:12" x14ac:dyDescent="0.25">
      <c r="A3250" s="256" t="s">
        <v>2614</v>
      </c>
      <c r="B3250" s="256" t="s">
        <v>2615</v>
      </c>
      <c r="C3250" s="256" t="s">
        <v>2624</v>
      </c>
      <c r="D3250" s="256" t="s">
        <v>3268</v>
      </c>
      <c r="E3250" s="257" t="s">
        <v>2540</v>
      </c>
      <c r="F3250" s="256" t="s">
        <v>2540</v>
      </c>
      <c r="G3250" s="256">
        <v>100615</v>
      </c>
      <c r="H3250" s="256" t="s">
        <v>2945</v>
      </c>
      <c r="I3250" s="256" t="s">
        <v>12</v>
      </c>
      <c r="J3250" s="256" t="s">
        <v>2541</v>
      </c>
      <c r="K3250" s="257" t="s">
        <v>16299</v>
      </c>
      <c r="L3250" s="256" t="s">
        <v>2542</v>
      </c>
    </row>
    <row r="3251" spans="1:12" x14ac:dyDescent="0.25">
      <c r="A3251" s="256" t="s">
        <v>2614</v>
      </c>
      <c r="B3251" s="256" t="s">
        <v>2615</v>
      </c>
      <c r="C3251" s="256" t="s">
        <v>2624</v>
      </c>
      <c r="D3251" s="256" t="s">
        <v>3268</v>
      </c>
      <c r="E3251" s="257" t="s">
        <v>2540</v>
      </c>
      <c r="F3251" s="256" t="s">
        <v>2540</v>
      </c>
      <c r="G3251" s="256">
        <v>100616</v>
      </c>
      <c r="H3251" s="256" t="s">
        <v>2946</v>
      </c>
      <c r="I3251" s="256" t="s">
        <v>12</v>
      </c>
      <c r="J3251" s="256" t="s">
        <v>2541</v>
      </c>
      <c r="K3251" s="257" t="s">
        <v>16300</v>
      </c>
      <c r="L3251" s="256" t="s">
        <v>2542</v>
      </c>
    </row>
    <row r="3252" spans="1:12" x14ac:dyDescent="0.25">
      <c r="A3252" s="256" t="s">
        <v>2614</v>
      </c>
      <c r="B3252" s="256" t="s">
        <v>2615</v>
      </c>
      <c r="C3252" s="256" t="s">
        <v>2624</v>
      </c>
      <c r="D3252" s="256" t="s">
        <v>3268</v>
      </c>
      <c r="E3252" s="257" t="s">
        <v>2540</v>
      </c>
      <c r="F3252" s="256" t="s">
        <v>2540</v>
      </c>
      <c r="G3252" s="256">
        <v>100617</v>
      </c>
      <c r="H3252" s="256" t="s">
        <v>2947</v>
      </c>
      <c r="I3252" s="256" t="s">
        <v>12</v>
      </c>
      <c r="J3252" s="256" t="s">
        <v>2541</v>
      </c>
      <c r="K3252" s="257" t="s">
        <v>16301</v>
      </c>
      <c r="L3252" s="256" t="s">
        <v>2542</v>
      </c>
    </row>
    <row r="3253" spans="1:12" x14ac:dyDescent="0.25">
      <c r="A3253" s="256" t="s">
        <v>2614</v>
      </c>
      <c r="B3253" s="256" t="s">
        <v>2615</v>
      </c>
      <c r="C3253" s="256" t="s">
        <v>2624</v>
      </c>
      <c r="D3253" s="256" t="s">
        <v>3268</v>
      </c>
      <c r="E3253" s="257" t="s">
        <v>2540</v>
      </c>
      <c r="F3253" s="256" t="s">
        <v>2540</v>
      </c>
      <c r="G3253" s="256">
        <v>100618</v>
      </c>
      <c r="H3253" s="256" t="s">
        <v>2948</v>
      </c>
      <c r="I3253" s="256" t="s">
        <v>12</v>
      </c>
      <c r="J3253" s="256" t="s">
        <v>2541</v>
      </c>
      <c r="K3253" s="257" t="s">
        <v>16302</v>
      </c>
      <c r="L3253" s="256" t="s">
        <v>2542</v>
      </c>
    </row>
    <row r="3254" spans="1:12" x14ac:dyDescent="0.25">
      <c r="A3254" s="256" t="s">
        <v>2614</v>
      </c>
      <c r="B3254" s="256" t="s">
        <v>2615</v>
      </c>
      <c r="C3254" s="256" t="s">
        <v>2625</v>
      </c>
      <c r="D3254" s="256" t="s">
        <v>3269</v>
      </c>
      <c r="E3254" s="257" t="s">
        <v>2540</v>
      </c>
      <c r="F3254" s="256" t="s">
        <v>2540</v>
      </c>
      <c r="G3254" s="256">
        <v>100619</v>
      </c>
      <c r="H3254" s="256" t="s">
        <v>2949</v>
      </c>
      <c r="I3254" s="256" t="s">
        <v>12</v>
      </c>
      <c r="J3254" s="256" t="s">
        <v>2541</v>
      </c>
      <c r="K3254" s="257" t="s">
        <v>16303</v>
      </c>
      <c r="L3254" s="256" t="s">
        <v>2542</v>
      </c>
    </row>
    <row r="3255" spans="1:12" x14ac:dyDescent="0.25">
      <c r="A3255" s="256" t="s">
        <v>2614</v>
      </c>
      <c r="B3255" s="256" t="s">
        <v>2615</v>
      </c>
      <c r="C3255" s="256" t="s">
        <v>2625</v>
      </c>
      <c r="D3255" s="256" t="s">
        <v>3269</v>
      </c>
      <c r="E3255" s="257" t="s">
        <v>2540</v>
      </c>
      <c r="F3255" s="256" t="s">
        <v>2540</v>
      </c>
      <c r="G3255" s="256">
        <v>100620</v>
      </c>
      <c r="H3255" s="256" t="s">
        <v>2950</v>
      </c>
      <c r="I3255" s="256" t="s">
        <v>12</v>
      </c>
      <c r="J3255" s="256" t="s">
        <v>2541</v>
      </c>
      <c r="K3255" s="257" t="s">
        <v>16304</v>
      </c>
      <c r="L3255" s="256" t="s">
        <v>2542</v>
      </c>
    </row>
    <row r="3256" spans="1:12" x14ac:dyDescent="0.25">
      <c r="A3256" s="256" t="s">
        <v>2614</v>
      </c>
      <c r="B3256" s="256" t="s">
        <v>2615</v>
      </c>
      <c r="C3256" s="256" t="s">
        <v>2625</v>
      </c>
      <c r="D3256" s="256" t="s">
        <v>3269</v>
      </c>
      <c r="E3256" s="257" t="s">
        <v>2540</v>
      </c>
      <c r="F3256" s="256" t="s">
        <v>2540</v>
      </c>
      <c r="G3256" s="256">
        <v>100621</v>
      </c>
      <c r="H3256" s="256" t="s">
        <v>2951</v>
      </c>
      <c r="I3256" s="256" t="s">
        <v>12</v>
      </c>
      <c r="J3256" s="256" t="s">
        <v>2541</v>
      </c>
      <c r="K3256" s="257" t="s">
        <v>16305</v>
      </c>
      <c r="L3256" s="256" t="s">
        <v>2542</v>
      </c>
    </row>
    <row r="3257" spans="1:12" x14ac:dyDescent="0.25">
      <c r="A3257" s="256" t="s">
        <v>2614</v>
      </c>
      <c r="B3257" s="256" t="s">
        <v>2615</v>
      </c>
      <c r="C3257" s="256" t="s">
        <v>2625</v>
      </c>
      <c r="D3257" s="256" t="s">
        <v>3269</v>
      </c>
      <c r="E3257" s="257" t="s">
        <v>2540</v>
      </c>
      <c r="F3257" s="256" t="s">
        <v>2540</v>
      </c>
      <c r="G3257" s="256">
        <v>100622</v>
      </c>
      <c r="H3257" s="256" t="s">
        <v>2952</v>
      </c>
      <c r="I3257" s="256" t="s">
        <v>12</v>
      </c>
      <c r="J3257" s="256" t="s">
        <v>2541</v>
      </c>
      <c r="K3257" s="257" t="s">
        <v>16306</v>
      </c>
      <c r="L3257" s="256" t="s">
        <v>2542</v>
      </c>
    </row>
    <row r="3258" spans="1:12" x14ac:dyDescent="0.25">
      <c r="A3258" s="256" t="s">
        <v>2614</v>
      </c>
      <c r="B3258" s="256" t="s">
        <v>2615</v>
      </c>
      <c r="C3258" s="256" t="s">
        <v>2625</v>
      </c>
      <c r="D3258" s="256" t="s">
        <v>3269</v>
      </c>
      <c r="E3258" s="257" t="s">
        <v>2540</v>
      </c>
      <c r="F3258" s="256" t="s">
        <v>2540</v>
      </c>
      <c r="G3258" s="256">
        <v>100623</v>
      </c>
      <c r="H3258" s="256" t="s">
        <v>2953</v>
      </c>
      <c r="I3258" s="256" t="s">
        <v>12</v>
      </c>
      <c r="J3258" s="256" t="s">
        <v>2541</v>
      </c>
      <c r="K3258" s="257" t="s">
        <v>16307</v>
      </c>
      <c r="L3258" s="256" t="s">
        <v>2542</v>
      </c>
    </row>
    <row r="3259" spans="1:12" x14ac:dyDescent="0.25">
      <c r="A3259" s="256" t="s">
        <v>2614</v>
      </c>
      <c r="B3259" s="256" t="s">
        <v>2615</v>
      </c>
      <c r="C3259" s="256" t="s">
        <v>2626</v>
      </c>
      <c r="D3259" s="256" t="s">
        <v>3270</v>
      </c>
      <c r="E3259" s="257" t="s">
        <v>2540</v>
      </c>
      <c r="F3259" s="256" t="s">
        <v>2540</v>
      </c>
      <c r="G3259" s="256">
        <v>97600</v>
      </c>
      <c r="H3259" s="256" t="s">
        <v>3271</v>
      </c>
      <c r="I3259" s="256" t="s">
        <v>12</v>
      </c>
      <c r="J3259" s="256" t="s">
        <v>2541</v>
      </c>
      <c r="K3259" s="257" t="s">
        <v>16308</v>
      </c>
      <c r="L3259" s="256" t="s">
        <v>2542</v>
      </c>
    </row>
    <row r="3260" spans="1:12" x14ac:dyDescent="0.25">
      <c r="A3260" s="256" t="s">
        <v>2614</v>
      </c>
      <c r="B3260" s="256" t="s">
        <v>2615</v>
      </c>
      <c r="C3260" s="256" t="s">
        <v>2626</v>
      </c>
      <c r="D3260" s="256" t="s">
        <v>3270</v>
      </c>
      <c r="E3260" s="257" t="s">
        <v>2540</v>
      </c>
      <c r="F3260" s="256" t="s">
        <v>2540</v>
      </c>
      <c r="G3260" s="256">
        <v>97601</v>
      </c>
      <c r="H3260" s="256" t="s">
        <v>3272</v>
      </c>
      <c r="I3260" s="256" t="s">
        <v>12</v>
      </c>
      <c r="J3260" s="256" t="s">
        <v>2541</v>
      </c>
      <c r="K3260" s="257" t="s">
        <v>16309</v>
      </c>
      <c r="L3260" s="256" t="s">
        <v>2542</v>
      </c>
    </row>
    <row r="3261" spans="1:12" x14ac:dyDescent="0.25">
      <c r="A3261" s="256" t="s">
        <v>2614</v>
      </c>
      <c r="B3261" s="256" t="s">
        <v>2615</v>
      </c>
      <c r="C3261" s="256" t="s">
        <v>2626</v>
      </c>
      <c r="D3261" s="256" t="s">
        <v>3270</v>
      </c>
      <c r="E3261" s="257" t="s">
        <v>2540</v>
      </c>
      <c r="F3261" s="256" t="s">
        <v>2540</v>
      </c>
      <c r="G3261" s="256">
        <v>97605</v>
      </c>
      <c r="H3261" s="256" t="s">
        <v>3273</v>
      </c>
      <c r="I3261" s="256" t="s">
        <v>12</v>
      </c>
      <c r="J3261" s="256" t="s">
        <v>2541</v>
      </c>
      <c r="K3261" s="257" t="s">
        <v>16310</v>
      </c>
      <c r="L3261" s="256" t="s">
        <v>2542</v>
      </c>
    </row>
    <row r="3262" spans="1:12" x14ac:dyDescent="0.25">
      <c r="A3262" s="256" t="s">
        <v>2614</v>
      </c>
      <c r="B3262" s="256" t="s">
        <v>2615</v>
      </c>
      <c r="C3262" s="256" t="s">
        <v>2626</v>
      </c>
      <c r="D3262" s="256" t="s">
        <v>3270</v>
      </c>
      <c r="E3262" s="257" t="s">
        <v>2540</v>
      </c>
      <c r="F3262" s="256" t="s">
        <v>2540</v>
      </c>
      <c r="G3262" s="256">
        <v>97606</v>
      </c>
      <c r="H3262" s="256" t="s">
        <v>3274</v>
      </c>
      <c r="I3262" s="256" t="s">
        <v>12</v>
      </c>
      <c r="J3262" s="256" t="s">
        <v>2541</v>
      </c>
      <c r="K3262" s="257" t="s">
        <v>16311</v>
      </c>
      <c r="L3262" s="256" t="s">
        <v>2542</v>
      </c>
    </row>
    <row r="3263" spans="1:12" x14ac:dyDescent="0.25">
      <c r="A3263" s="256" t="s">
        <v>2614</v>
      </c>
      <c r="B3263" s="256" t="s">
        <v>2615</v>
      </c>
      <c r="C3263" s="256" t="s">
        <v>2626</v>
      </c>
      <c r="D3263" s="256" t="s">
        <v>3270</v>
      </c>
      <c r="E3263" s="257" t="s">
        <v>2540</v>
      </c>
      <c r="F3263" s="256" t="s">
        <v>2540</v>
      </c>
      <c r="G3263" s="256">
        <v>97607</v>
      </c>
      <c r="H3263" s="256" t="s">
        <v>3275</v>
      </c>
      <c r="I3263" s="256" t="s">
        <v>12</v>
      </c>
      <c r="J3263" s="256" t="s">
        <v>2541</v>
      </c>
      <c r="K3263" s="257" t="s">
        <v>16312</v>
      </c>
      <c r="L3263" s="256" t="s">
        <v>2542</v>
      </c>
    </row>
    <row r="3264" spans="1:12" x14ac:dyDescent="0.25">
      <c r="A3264" s="256" t="s">
        <v>2614</v>
      </c>
      <c r="B3264" s="256" t="s">
        <v>2615</v>
      </c>
      <c r="C3264" s="256" t="s">
        <v>2626</v>
      </c>
      <c r="D3264" s="256" t="s">
        <v>3270</v>
      </c>
      <c r="E3264" s="257" t="s">
        <v>2540</v>
      </c>
      <c r="F3264" s="256" t="s">
        <v>2540</v>
      </c>
      <c r="G3264" s="256">
        <v>97608</v>
      </c>
      <c r="H3264" s="256" t="s">
        <v>3276</v>
      </c>
      <c r="I3264" s="256" t="s">
        <v>12</v>
      </c>
      <c r="J3264" s="256" t="s">
        <v>2541</v>
      </c>
      <c r="K3264" s="257" t="s">
        <v>13670</v>
      </c>
      <c r="L3264" s="256" t="s">
        <v>2542</v>
      </c>
    </row>
    <row r="3265" spans="1:12" x14ac:dyDescent="0.25">
      <c r="A3265" s="256" t="s">
        <v>2614</v>
      </c>
      <c r="B3265" s="256" t="s">
        <v>2615</v>
      </c>
      <c r="C3265" s="256" t="s">
        <v>2627</v>
      </c>
      <c r="D3265" s="256" t="s">
        <v>3277</v>
      </c>
      <c r="E3265" s="257" t="s">
        <v>2540</v>
      </c>
      <c r="F3265" s="256" t="s">
        <v>2540</v>
      </c>
      <c r="G3265" s="256">
        <v>102102</v>
      </c>
      <c r="H3265" s="256" t="s">
        <v>4578</v>
      </c>
      <c r="I3265" s="256" t="s">
        <v>12</v>
      </c>
      <c r="J3265" s="256" t="s">
        <v>2541</v>
      </c>
      <c r="K3265" s="257" t="s">
        <v>16313</v>
      </c>
      <c r="L3265" s="256" t="s">
        <v>2542</v>
      </c>
    </row>
    <row r="3266" spans="1:12" x14ac:dyDescent="0.25">
      <c r="A3266" s="256" t="s">
        <v>2614</v>
      </c>
      <c r="B3266" s="256" t="s">
        <v>2615</v>
      </c>
      <c r="C3266" s="256" t="s">
        <v>2627</v>
      </c>
      <c r="D3266" s="256" t="s">
        <v>3277</v>
      </c>
      <c r="E3266" s="257" t="s">
        <v>2540</v>
      </c>
      <c r="F3266" s="256" t="s">
        <v>2540</v>
      </c>
      <c r="G3266" s="256">
        <v>102103</v>
      </c>
      <c r="H3266" s="256" t="s">
        <v>4579</v>
      </c>
      <c r="I3266" s="256" t="s">
        <v>12</v>
      </c>
      <c r="J3266" s="256" t="s">
        <v>2541</v>
      </c>
      <c r="K3266" s="257" t="s">
        <v>16314</v>
      </c>
      <c r="L3266" s="256" t="s">
        <v>2542</v>
      </c>
    </row>
    <row r="3267" spans="1:12" x14ac:dyDescent="0.25">
      <c r="A3267" s="256" t="s">
        <v>2614</v>
      </c>
      <c r="B3267" s="256" t="s">
        <v>2615</v>
      </c>
      <c r="C3267" s="256" t="s">
        <v>2627</v>
      </c>
      <c r="D3267" s="256" t="s">
        <v>3277</v>
      </c>
      <c r="E3267" s="257" t="s">
        <v>2540</v>
      </c>
      <c r="F3267" s="256" t="s">
        <v>2540</v>
      </c>
      <c r="G3267" s="256">
        <v>102104</v>
      </c>
      <c r="H3267" s="256" t="s">
        <v>4580</v>
      </c>
      <c r="I3267" s="256" t="s">
        <v>12</v>
      </c>
      <c r="J3267" s="256" t="s">
        <v>2541</v>
      </c>
      <c r="K3267" s="257" t="s">
        <v>16315</v>
      </c>
      <c r="L3267" s="256" t="s">
        <v>2542</v>
      </c>
    </row>
    <row r="3268" spans="1:12" x14ac:dyDescent="0.25">
      <c r="A3268" s="256" t="s">
        <v>2614</v>
      </c>
      <c r="B3268" s="256" t="s">
        <v>2615</v>
      </c>
      <c r="C3268" s="256" t="s">
        <v>2627</v>
      </c>
      <c r="D3268" s="256" t="s">
        <v>3277</v>
      </c>
      <c r="E3268" s="257" t="s">
        <v>2540</v>
      </c>
      <c r="F3268" s="256" t="s">
        <v>2540</v>
      </c>
      <c r="G3268" s="256">
        <v>102105</v>
      </c>
      <c r="H3268" s="256" t="s">
        <v>4581</v>
      </c>
      <c r="I3268" s="256" t="s">
        <v>12</v>
      </c>
      <c r="J3268" s="256" t="s">
        <v>2541</v>
      </c>
      <c r="K3268" s="257" t="s">
        <v>16316</v>
      </c>
      <c r="L3268" s="256" t="s">
        <v>2542</v>
      </c>
    </row>
    <row r="3269" spans="1:12" x14ac:dyDescent="0.25">
      <c r="A3269" s="256" t="s">
        <v>2614</v>
      </c>
      <c r="B3269" s="256" t="s">
        <v>2615</v>
      </c>
      <c r="C3269" s="256" t="s">
        <v>2627</v>
      </c>
      <c r="D3269" s="256" t="s">
        <v>3277</v>
      </c>
      <c r="E3269" s="257" t="s">
        <v>2540</v>
      </c>
      <c r="F3269" s="256" t="s">
        <v>2540</v>
      </c>
      <c r="G3269" s="256">
        <v>102106</v>
      </c>
      <c r="H3269" s="256" t="s">
        <v>4582</v>
      </c>
      <c r="I3269" s="256" t="s">
        <v>12</v>
      </c>
      <c r="J3269" s="256" t="s">
        <v>2541</v>
      </c>
      <c r="K3269" s="257" t="s">
        <v>16317</v>
      </c>
      <c r="L3269" s="256" t="s">
        <v>2542</v>
      </c>
    </row>
    <row r="3270" spans="1:12" x14ac:dyDescent="0.25">
      <c r="A3270" s="256" t="s">
        <v>2614</v>
      </c>
      <c r="B3270" s="256" t="s">
        <v>2615</v>
      </c>
      <c r="C3270" s="256" t="s">
        <v>2627</v>
      </c>
      <c r="D3270" s="256" t="s">
        <v>3277</v>
      </c>
      <c r="E3270" s="257" t="s">
        <v>2540</v>
      </c>
      <c r="F3270" s="256" t="s">
        <v>2540</v>
      </c>
      <c r="G3270" s="256">
        <v>102107</v>
      </c>
      <c r="H3270" s="256" t="s">
        <v>4583</v>
      </c>
      <c r="I3270" s="256" t="s">
        <v>12</v>
      </c>
      <c r="J3270" s="256" t="s">
        <v>2541</v>
      </c>
      <c r="K3270" s="257" t="s">
        <v>16318</v>
      </c>
      <c r="L3270" s="256" t="s">
        <v>2542</v>
      </c>
    </row>
    <row r="3271" spans="1:12" x14ac:dyDescent="0.25">
      <c r="A3271" s="256" t="s">
        <v>2614</v>
      </c>
      <c r="B3271" s="256" t="s">
        <v>2615</v>
      </c>
      <c r="C3271" s="256" t="s">
        <v>2627</v>
      </c>
      <c r="D3271" s="256" t="s">
        <v>3277</v>
      </c>
      <c r="E3271" s="257" t="s">
        <v>2540</v>
      </c>
      <c r="F3271" s="256" t="s">
        <v>2540</v>
      </c>
      <c r="G3271" s="256">
        <v>102108</v>
      </c>
      <c r="H3271" s="256" t="s">
        <v>4584</v>
      </c>
      <c r="I3271" s="256" t="s">
        <v>12</v>
      </c>
      <c r="J3271" s="256" t="s">
        <v>2541</v>
      </c>
      <c r="K3271" s="257" t="s">
        <v>16319</v>
      </c>
      <c r="L3271" s="256" t="s">
        <v>2542</v>
      </c>
    </row>
    <row r="3272" spans="1:12" x14ac:dyDescent="0.25">
      <c r="A3272" s="256" t="s">
        <v>2614</v>
      </c>
      <c r="B3272" s="256" t="s">
        <v>2615</v>
      </c>
      <c r="C3272" s="256" t="s">
        <v>2627</v>
      </c>
      <c r="D3272" s="256" t="s">
        <v>3277</v>
      </c>
      <c r="E3272" s="257" t="s">
        <v>2540</v>
      </c>
      <c r="F3272" s="256" t="s">
        <v>2540</v>
      </c>
      <c r="G3272" s="256">
        <v>102109</v>
      </c>
      <c r="H3272" s="256" t="s">
        <v>4585</v>
      </c>
      <c r="I3272" s="256" t="s">
        <v>12</v>
      </c>
      <c r="J3272" s="256" t="s">
        <v>2545</v>
      </c>
      <c r="K3272" s="257" t="s">
        <v>16320</v>
      </c>
      <c r="L3272" s="256" t="s">
        <v>2542</v>
      </c>
    </row>
    <row r="3273" spans="1:12" x14ac:dyDescent="0.25">
      <c r="A3273" s="256" t="s">
        <v>2614</v>
      </c>
      <c r="B3273" s="256" t="s">
        <v>2615</v>
      </c>
      <c r="C3273" s="256" t="s">
        <v>2627</v>
      </c>
      <c r="D3273" s="256" t="s">
        <v>3277</v>
      </c>
      <c r="E3273" s="257" t="s">
        <v>2540</v>
      </c>
      <c r="F3273" s="256" t="s">
        <v>2540</v>
      </c>
      <c r="G3273" s="256">
        <v>102110</v>
      </c>
      <c r="H3273" s="256" t="s">
        <v>4586</v>
      </c>
      <c r="I3273" s="256" t="s">
        <v>12</v>
      </c>
      <c r="J3273" s="256" t="s">
        <v>2545</v>
      </c>
      <c r="K3273" s="257" t="s">
        <v>16321</v>
      </c>
      <c r="L3273" s="256" t="s">
        <v>2542</v>
      </c>
    </row>
    <row r="3274" spans="1:12" x14ac:dyDescent="0.25">
      <c r="A3274" s="256" t="s">
        <v>2614</v>
      </c>
      <c r="B3274" s="256" t="s">
        <v>2615</v>
      </c>
      <c r="C3274" s="256" t="s">
        <v>2627</v>
      </c>
      <c r="D3274" s="256" t="s">
        <v>3277</v>
      </c>
      <c r="E3274" s="257" t="s">
        <v>2540</v>
      </c>
      <c r="F3274" s="256" t="s">
        <v>2540</v>
      </c>
      <c r="G3274" s="256">
        <v>103654</v>
      </c>
      <c r="H3274" s="256" t="s">
        <v>6241</v>
      </c>
      <c r="I3274" s="256" t="s">
        <v>12</v>
      </c>
      <c r="J3274" s="256" t="s">
        <v>2541</v>
      </c>
      <c r="K3274" s="257" t="s">
        <v>16322</v>
      </c>
      <c r="L3274" s="256" t="s">
        <v>2542</v>
      </c>
    </row>
    <row r="3275" spans="1:12" x14ac:dyDescent="0.25">
      <c r="A3275" s="256" t="s">
        <v>2614</v>
      </c>
      <c r="B3275" s="256" t="s">
        <v>2615</v>
      </c>
      <c r="C3275" s="256" t="s">
        <v>2627</v>
      </c>
      <c r="D3275" s="256" t="s">
        <v>3277</v>
      </c>
      <c r="E3275" s="257" t="s">
        <v>2540</v>
      </c>
      <c r="F3275" s="256" t="s">
        <v>2540</v>
      </c>
      <c r="G3275" s="256">
        <v>103655</v>
      </c>
      <c r="H3275" s="256" t="s">
        <v>6242</v>
      </c>
      <c r="I3275" s="256" t="s">
        <v>12</v>
      </c>
      <c r="J3275" s="256" t="s">
        <v>2541</v>
      </c>
      <c r="K3275" s="257" t="s">
        <v>16323</v>
      </c>
      <c r="L3275" s="256" t="s">
        <v>2542</v>
      </c>
    </row>
    <row r="3276" spans="1:12" x14ac:dyDescent="0.25">
      <c r="A3276" s="256" t="s">
        <v>2614</v>
      </c>
      <c r="B3276" s="256" t="s">
        <v>2615</v>
      </c>
      <c r="C3276" s="256" t="s">
        <v>2627</v>
      </c>
      <c r="D3276" s="256" t="s">
        <v>3277</v>
      </c>
      <c r="E3276" s="257" t="s">
        <v>2540</v>
      </c>
      <c r="F3276" s="256" t="s">
        <v>2540</v>
      </c>
      <c r="G3276" s="256">
        <v>103656</v>
      </c>
      <c r="H3276" s="256" t="s">
        <v>6243</v>
      </c>
      <c r="I3276" s="256" t="s">
        <v>12</v>
      </c>
      <c r="J3276" s="256" t="s">
        <v>2541</v>
      </c>
      <c r="K3276" s="257" t="s">
        <v>16324</v>
      </c>
      <c r="L3276" s="256" t="s">
        <v>2542</v>
      </c>
    </row>
    <row r="3277" spans="1:12" x14ac:dyDescent="0.25">
      <c r="A3277" s="256" t="s">
        <v>2614</v>
      </c>
      <c r="B3277" s="256" t="s">
        <v>2615</v>
      </c>
      <c r="C3277" s="256" t="s">
        <v>2628</v>
      </c>
      <c r="D3277" s="256" t="s">
        <v>3278</v>
      </c>
      <c r="E3277" s="257" t="s">
        <v>2540</v>
      </c>
      <c r="F3277" s="256" t="s">
        <v>2540</v>
      </c>
      <c r="G3277" s="256">
        <v>104473</v>
      </c>
      <c r="H3277" s="256" t="s">
        <v>6244</v>
      </c>
      <c r="I3277" s="256" t="s">
        <v>12</v>
      </c>
      <c r="J3277" s="256" t="s">
        <v>2545</v>
      </c>
      <c r="K3277" s="257" t="s">
        <v>16325</v>
      </c>
      <c r="L3277" s="256" t="s">
        <v>2542</v>
      </c>
    </row>
    <row r="3278" spans="1:12" x14ac:dyDescent="0.25">
      <c r="A3278" s="256" t="s">
        <v>2614</v>
      </c>
      <c r="B3278" s="256" t="s">
        <v>2615</v>
      </c>
      <c r="C3278" s="256" t="s">
        <v>2628</v>
      </c>
      <c r="D3278" s="256" t="s">
        <v>3278</v>
      </c>
      <c r="E3278" s="257" t="s">
        <v>2540</v>
      </c>
      <c r="F3278" s="256" t="s">
        <v>2540</v>
      </c>
      <c r="G3278" s="256">
        <v>104474</v>
      </c>
      <c r="H3278" s="256" t="s">
        <v>6245</v>
      </c>
      <c r="I3278" s="256" t="s">
        <v>12</v>
      </c>
      <c r="J3278" s="256" t="s">
        <v>2545</v>
      </c>
      <c r="K3278" s="257" t="s">
        <v>16326</v>
      </c>
      <c r="L3278" s="256" t="s">
        <v>2542</v>
      </c>
    </row>
    <row r="3279" spans="1:12" x14ac:dyDescent="0.25">
      <c r="A3279" s="256" t="s">
        <v>2614</v>
      </c>
      <c r="B3279" s="256" t="s">
        <v>2615</v>
      </c>
      <c r="C3279" s="256" t="s">
        <v>2628</v>
      </c>
      <c r="D3279" s="256" t="s">
        <v>3278</v>
      </c>
      <c r="E3279" s="257" t="s">
        <v>2540</v>
      </c>
      <c r="F3279" s="256" t="s">
        <v>2540</v>
      </c>
      <c r="G3279" s="256">
        <v>104475</v>
      </c>
      <c r="H3279" s="256" t="s">
        <v>6246</v>
      </c>
      <c r="I3279" s="256" t="s">
        <v>12</v>
      </c>
      <c r="J3279" s="256" t="s">
        <v>2545</v>
      </c>
      <c r="K3279" s="257" t="s">
        <v>16327</v>
      </c>
      <c r="L3279" s="256" t="s">
        <v>2542</v>
      </c>
    </row>
    <row r="3280" spans="1:12" x14ac:dyDescent="0.25">
      <c r="A3280" s="256" t="s">
        <v>2614</v>
      </c>
      <c r="B3280" s="256" t="s">
        <v>2615</v>
      </c>
      <c r="C3280" s="256" t="s">
        <v>2628</v>
      </c>
      <c r="D3280" s="256" t="s">
        <v>3278</v>
      </c>
      <c r="E3280" s="257" t="s">
        <v>2540</v>
      </c>
      <c r="F3280" s="256" t="s">
        <v>2540</v>
      </c>
      <c r="G3280" s="256">
        <v>104476</v>
      </c>
      <c r="H3280" s="256" t="s">
        <v>6247</v>
      </c>
      <c r="I3280" s="256" t="s">
        <v>12</v>
      </c>
      <c r="J3280" s="256" t="s">
        <v>2545</v>
      </c>
      <c r="K3280" s="257" t="s">
        <v>16328</v>
      </c>
      <c r="L3280" s="256" t="s">
        <v>2542</v>
      </c>
    </row>
    <row r="3281" spans="1:12" x14ac:dyDescent="0.25">
      <c r="A3281" s="256" t="s">
        <v>2614</v>
      </c>
      <c r="B3281" s="256" t="s">
        <v>2615</v>
      </c>
      <c r="C3281" s="256" t="s">
        <v>2628</v>
      </c>
      <c r="D3281" s="256" t="s">
        <v>3278</v>
      </c>
      <c r="E3281" s="257" t="s">
        <v>2540</v>
      </c>
      <c r="F3281" s="256" t="s">
        <v>2540</v>
      </c>
      <c r="G3281" s="256">
        <v>104477</v>
      </c>
      <c r="H3281" s="256" t="s">
        <v>6248</v>
      </c>
      <c r="I3281" s="256" t="s">
        <v>12</v>
      </c>
      <c r="J3281" s="256" t="s">
        <v>2545</v>
      </c>
      <c r="K3281" s="257" t="s">
        <v>16329</v>
      </c>
      <c r="L3281" s="256" t="s">
        <v>2542</v>
      </c>
    </row>
    <row r="3282" spans="1:12" x14ac:dyDescent="0.25">
      <c r="A3282" s="256" t="s">
        <v>2614</v>
      </c>
      <c r="B3282" s="256" t="s">
        <v>2615</v>
      </c>
      <c r="C3282" s="256" t="s">
        <v>2628</v>
      </c>
      <c r="D3282" s="256" t="s">
        <v>3278</v>
      </c>
      <c r="E3282" s="257" t="s">
        <v>2540</v>
      </c>
      <c r="F3282" s="256" t="s">
        <v>2540</v>
      </c>
      <c r="G3282" s="256">
        <v>104478</v>
      </c>
      <c r="H3282" s="256" t="s">
        <v>6249</v>
      </c>
      <c r="I3282" s="256" t="s">
        <v>12</v>
      </c>
      <c r="J3282" s="256" t="s">
        <v>2545</v>
      </c>
      <c r="K3282" s="257" t="s">
        <v>16330</v>
      </c>
      <c r="L3282" s="256" t="s">
        <v>2542</v>
      </c>
    </row>
    <row r="3283" spans="1:12" x14ac:dyDescent="0.25">
      <c r="A3283" s="256" t="s">
        <v>2614</v>
      </c>
      <c r="B3283" s="256" t="s">
        <v>2615</v>
      </c>
      <c r="C3283" s="256" t="s">
        <v>2628</v>
      </c>
      <c r="D3283" s="256" t="s">
        <v>3278</v>
      </c>
      <c r="E3283" s="257" t="s">
        <v>2540</v>
      </c>
      <c r="F3283" s="256" t="s">
        <v>2540</v>
      </c>
      <c r="G3283" s="256">
        <v>104479</v>
      </c>
      <c r="H3283" s="256" t="s">
        <v>6250</v>
      </c>
      <c r="I3283" s="256" t="s">
        <v>12</v>
      </c>
      <c r="J3283" s="256" t="s">
        <v>2545</v>
      </c>
      <c r="K3283" s="257" t="s">
        <v>16331</v>
      </c>
      <c r="L3283" s="256" t="s">
        <v>2542</v>
      </c>
    </row>
    <row r="3284" spans="1:12" x14ac:dyDescent="0.25">
      <c r="A3284" s="256" t="s">
        <v>2614</v>
      </c>
      <c r="B3284" s="256" t="s">
        <v>2615</v>
      </c>
      <c r="C3284" s="256" t="s">
        <v>2628</v>
      </c>
      <c r="D3284" s="256" t="s">
        <v>3278</v>
      </c>
      <c r="E3284" s="257" t="s">
        <v>2540</v>
      </c>
      <c r="F3284" s="256" t="s">
        <v>2540</v>
      </c>
      <c r="G3284" s="256">
        <v>104480</v>
      </c>
      <c r="H3284" s="256" t="s">
        <v>6251</v>
      </c>
      <c r="I3284" s="256" t="s">
        <v>12</v>
      </c>
      <c r="J3284" s="256" t="s">
        <v>2545</v>
      </c>
      <c r="K3284" s="257" t="s">
        <v>16332</v>
      </c>
      <c r="L3284" s="256" t="s">
        <v>2542</v>
      </c>
    </row>
    <row r="3285" spans="1:12" x14ac:dyDescent="0.25">
      <c r="A3285" s="256" t="s">
        <v>2614</v>
      </c>
      <c r="B3285" s="256" t="s">
        <v>2615</v>
      </c>
      <c r="C3285" s="256" t="s">
        <v>2628</v>
      </c>
      <c r="D3285" s="256" t="s">
        <v>3278</v>
      </c>
      <c r="E3285" s="257" t="s">
        <v>2540</v>
      </c>
      <c r="F3285" s="256" t="s">
        <v>2540</v>
      </c>
      <c r="G3285" s="256">
        <v>104481</v>
      </c>
      <c r="H3285" s="256" t="s">
        <v>6252</v>
      </c>
      <c r="I3285" s="256" t="s">
        <v>12</v>
      </c>
      <c r="J3285" s="256" t="s">
        <v>2545</v>
      </c>
      <c r="K3285" s="257" t="s">
        <v>16333</v>
      </c>
      <c r="L3285" s="256" t="s">
        <v>2542</v>
      </c>
    </row>
    <row r="3286" spans="1:12" x14ac:dyDescent="0.25">
      <c r="A3286" s="256" t="s">
        <v>2614</v>
      </c>
      <c r="B3286" s="256" t="s">
        <v>2615</v>
      </c>
      <c r="C3286" s="256" t="s">
        <v>2629</v>
      </c>
      <c r="D3286" s="256" t="s">
        <v>3279</v>
      </c>
      <c r="E3286" s="257" t="s">
        <v>2540</v>
      </c>
      <c r="F3286" s="256" t="s">
        <v>2540</v>
      </c>
      <c r="G3286" s="256">
        <v>96971</v>
      </c>
      <c r="H3286" s="256" t="s">
        <v>1425</v>
      </c>
      <c r="I3286" s="256" t="s">
        <v>7</v>
      </c>
      <c r="J3286" s="256" t="s">
        <v>2541</v>
      </c>
      <c r="K3286" s="257" t="s">
        <v>13293</v>
      </c>
      <c r="L3286" s="256" t="s">
        <v>2542</v>
      </c>
    </row>
    <row r="3287" spans="1:12" x14ac:dyDescent="0.25">
      <c r="A3287" s="256" t="s">
        <v>2614</v>
      </c>
      <c r="B3287" s="256" t="s">
        <v>2615</v>
      </c>
      <c r="C3287" s="256" t="s">
        <v>2629</v>
      </c>
      <c r="D3287" s="256" t="s">
        <v>3279</v>
      </c>
      <c r="E3287" s="257" t="s">
        <v>2540</v>
      </c>
      <c r="F3287" s="256" t="s">
        <v>2540</v>
      </c>
      <c r="G3287" s="256">
        <v>96972</v>
      </c>
      <c r="H3287" s="256" t="s">
        <v>1426</v>
      </c>
      <c r="I3287" s="256" t="s">
        <v>7</v>
      </c>
      <c r="J3287" s="256" t="s">
        <v>2541</v>
      </c>
      <c r="K3287" s="257" t="s">
        <v>16334</v>
      </c>
      <c r="L3287" s="256" t="s">
        <v>2542</v>
      </c>
    </row>
    <row r="3288" spans="1:12" x14ac:dyDescent="0.25">
      <c r="A3288" s="256" t="s">
        <v>2614</v>
      </c>
      <c r="B3288" s="256" t="s">
        <v>2615</v>
      </c>
      <c r="C3288" s="256" t="s">
        <v>2629</v>
      </c>
      <c r="D3288" s="256" t="s">
        <v>3279</v>
      </c>
      <c r="E3288" s="257" t="s">
        <v>2540</v>
      </c>
      <c r="F3288" s="256" t="s">
        <v>2540</v>
      </c>
      <c r="G3288" s="256">
        <v>96973</v>
      </c>
      <c r="H3288" s="256" t="s">
        <v>1427</v>
      </c>
      <c r="I3288" s="256" t="s">
        <v>7</v>
      </c>
      <c r="J3288" s="256" t="s">
        <v>2541</v>
      </c>
      <c r="K3288" s="257" t="s">
        <v>16335</v>
      </c>
      <c r="L3288" s="256" t="s">
        <v>2542</v>
      </c>
    </row>
    <row r="3289" spans="1:12" x14ac:dyDescent="0.25">
      <c r="A3289" s="256" t="s">
        <v>2614</v>
      </c>
      <c r="B3289" s="256" t="s">
        <v>2615</v>
      </c>
      <c r="C3289" s="256" t="s">
        <v>2629</v>
      </c>
      <c r="D3289" s="256" t="s">
        <v>3279</v>
      </c>
      <c r="E3289" s="257" t="s">
        <v>2540</v>
      </c>
      <c r="F3289" s="256" t="s">
        <v>2540</v>
      </c>
      <c r="G3289" s="256">
        <v>96974</v>
      </c>
      <c r="H3289" s="256" t="s">
        <v>1428</v>
      </c>
      <c r="I3289" s="256" t="s">
        <v>7</v>
      </c>
      <c r="J3289" s="256" t="s">
        <v>2541</v>
      </c>
      <c r="K3289" s="257" t="s">
        <v>16336</v>
      </c>
      <c r="L3289" s="256" t="s">
        <v>2542</v>
      </c>
    </row>
    <row r="3290" spans="1:12" x14ac:dyDescent="0.25">
      <c r="A3290" s="256" t="s">
        <v>2614</v>
      </c>
      <c r="B3290" s="256" t="s">
        <v>2615</v>
      </c>
      <c r="C3290" s="256" t="s">
        <v>2629</v>
      </c>
      <c r="D3290" s="256" t="s">
        <v>3279</v>
      </c>
      <c r="E3290" s="257" t="s">
        <v>2540</v>
      </c>
      <c r="F3290" s="256" t="s">
        <v>2540</v>
      </c>
      <c r="G3290" s="256">
        <v>96975</v>
      </c>
      <c r="H3290" s="256" t="s">
        <v>1429</v>
      </c>
      <c r="I3290" s="256" t="s">
        <v>7</v>
      </c>
      <c r="J3290" s="256" t="s">
        <v>2541</v>
      </c>
      <c r="K3290" s="257" t="s">
        <v>7689</v>
      </c>
      <c r="L3290" s="256" t="s">
        <v>2542</v>
      </c>
    </row>
    <row r="3291" spans="1:12" x14ac:dyDescent="0.25">
      <c r="A3291" s="256" t="s">
        <v>2614</v>
      </c>
      <c r="B3291" s="256" t="s">
        <v>2615</v>
      </c>
      <c r="C3291" s="256" t="s">
        <v>2629</v>
      </c>
      <c r="D3291" s="256" t="s">
        <v>3279</v>
      </c>
      <c r="E3291" s="257" t="s">
        <v>2540</v>
      </c>
      <c r="F3291" s="256" t="s">
        <v>2540</v>
      </c>
      <c r="G3291" s="256">
        <v>96976</v>
      </c>
      <c r="H3291" s="256" t="s">
        <v>1430</v>
      </c>
      <c r="I3291" s="256" t="s">
        <v>7</v>
      </c>
      <c r="J3291" s="256" t="s">
        <v>2541</v>
      </c>
      <c r="K3291" s="257" t="s">
        <v>16337</v>
      </c>
      <c r="L3291" s="256" t="s">
        <v>2542</v>
      </c>
    </row>
    <row r="3292" spans="1:12" x14ac:dyDescent="0.25">
      <c r="A3292" s="256" t="s">
        <v>2614</v>
      </c>
      <c r="B3292" s="256" t="s">
        <v>2615</v>
      </c>
      <c r="C3292" s="256" t="s">
        <v>2629</v>
      </c>
      <c r="D3292" s="256" t="s">
        <v>3279</v>
      </c>
      <c r="E3292" s="257" t="s">
        <v>2540</v>
      </c>
      <c r="F3292" s="256" t="s">
        <v>2540</v>
      </c>
      <c r="G3292" s="256">
        <v>96977</v>
      </c>
      <c r="H3292" s="256" t="s">
        <v>1431</v>
      </c>
      <c r="I3292" s="256" t="s">
        <v>7</v>
      </c>
      <c r="J3292" s="256" t="s">
        <v>2545</v>
      </c>
      <c r="K3292" s="257" t="s">
        <v>16249</v>
      </c>
      <c r="L3292" s="256" t="s">
        <v>2542</v>
      </c>
    </row>
    <row r="3293" spans="1:12" x14ac:dyDescent="0.25">
      <c r="A3293" s="256" t="s">
        <v>2614</v>
      </c>
      <c r="B3293" s="256" t="s">
        <v>2615</v>
      </c>
      <c r="C3293" s="256" t="s">
        <v>2629</v>
      </c>
      <c r="D3293" s="256" t="s">
        <v>3279</v>
      </c>
      <c r="E3293" s="257" t="s">
        <v>2540</v>
      </c>
      <c r="F3293" s="256" t="s">
        <v>2540</v>
      </c>
      <c r="G3293" s="256">
        <v>96978</v>
      </c>
      <c r="H3293" s="256" t="s">
        <v>1432</v>
      </c>
      <c r="I3293" s="256" t="s">
        <v>7</v>
      </c>
      <c r="J3293" s="256" t="s">
        <v>2545</v>
      </c>
      <c r="K3293" s="257" t="s">
        <v>16338</v>
      </c>
      <c r="L3293" s="256" t="s">
        <v>2542</v>
      </c>
    </row>
    <row r="3294" spans="1:12" x14ac:dyDescent="0.25">
      <c r="A3294" s="256" t="s">
        <v>2614</v>
      </c>
      <c r="B3294" s="256" t="s">
        <v>2615</v>
      </c>
      <c r="C3294" s="256" t="s">
        <v>2629</v>
      </c>
      <c r="D3294" s="256" t="s">
        <v>3279</v>
      </c>
      <c r="E3294" s="257" t="s">
        <v>2540</v>
      </c>
      <c r="F3294" s="256" t="s">
        <v>2540</v>
      </c>
      <c r="G3294" s="256">
        <v>96979</v>
      </c>
      <c r="H3294" s="256" t="s">
        <v>1433</v>
      </c>
      <c r="I3294" s="256" t="s">
        <v>7</v>
      </c>
      <c r="J3294" s="256" t="s">
        <v>2545</v>
      </c>
      <c r="K3294" s="257" t="s">
        <v>14628</v>
      </c>
      <c r="L3294" s="256" t="s">
        <v>2542</v>
      </c>
    </row>
    <row r="3295" spans="1:12" x14ac:dyDescent="0.25">
      <c r="A3295" s="256" t="s">
        <v>2614</v>
      </c>
      <c r="B3295" s="256" t="s">
        <v>2615</v>
      </c>
      <c r="C3295" s="256" t="s">
        <v>2629</v>
      </c>
      <c r="D3295" s="256" t="s">
        <v>3279</v>
      </c>
      <c r="E3295" s="257" t="s">
        <v>2540</v>
      </c>
      <c r="F3295" s="256" t="s">
        <v>2540</v>
      </c>
      <c r="G3295" s="256">
        <v>96984</v>
      </c>
      <c r="H3295" s="256" t="s">
        <v>1434</v>
      </c>
      <c r="I3295" s="256" t="s">
        <v>12</v>
      </c>
      <c r="J3295" s="256" t="s">
        <v>2545</v>
      </c>
      <c r="K3295" s="257" t="s">
        <v>16339</v>
      </c>
      <c r="L3295" s="256" t="s">
        <v>2542</v>
      </c>
    </row>
    <row r="3296" spans="1:12" x14ac:dyDescent="0.25">
      <c r="A3296" s="256" t="s">
        <v>2614</v>
      </c>
      <c r="B3296" s="256" t="s">
        <v>2615</v>
      </c>
      <c r="C3296" s="256" t="s">
        <v>2629</v>
      </c>
      <c r="D3296" s="256" t="s">
        <v>3279</v>
      </c>
      <c r="E3296" s="257" t="s">
        <v>2540</v>
      </c>
      <c r="F3296" s="256" t="s">
        <v>2540</v>
      </c>
      <c r="G3296" s="256">
        <v>96985</v>
      </c>
      <c r="H3296" s="256" t="s">
        <v>1435</v>
      </c>
      <c r="I3296" s="256" t="s">
        <v>12</v>
      </c>
      <c r="J3296" s="256" t="s">
        <v>2545</v>
      </c>
      <c r="K3296" s="257" t="s">
        <v>5465</v>
      </c>
      <c r="L3296" s="256" t="s">
        <v>2542</v>
      </c>
    </row>
    <row r="3297" spans="1:12" x14ac:dyDescent="0.25">
      <c r="A3297" s="256" t="s">
        <v>2614</v>
      </c>
      <c r="B3297" s="256" t="s">
        <v>2615</v>
      </c>
      <c r="C3297" s="256" t="s">
        <v>2629</v>
      </c>
      <c r="D3297" s="256" t="s">
        <v>3279</v>
      </c>
      <c r="E3297" s="257" t="s">
        <v>2540</v>
      </c>
      <c r="F3297" s="256" t="s">
        <v>2540</v>
      </c>
      <c r="G3297" s="256">
        <v>96986</v>
      </c>
      <c r="H3297" s="256" t="s">
        <v>1436</v>
      </c>
      <c r="I3297" s="256" t="s">
        <v>12</v>
      </c>
      <c r="J3297" s="256" t="s">
        <v>2545</v>
      </c>
      <c r="K3297" s="257" t="s">
        <v>16340</v>
      </c>
      <c r="L3297" s="256" t="s">
        <v>2542</v>
      </c>
    </row>
    <row r="3298" spans="1:12" x14ac:dyDescent="0.25">
      <c r="A3298" s="256" t="s">
        <v>2614</v>
      </c>
      <c r="B3298" s="256" t="s">
        <v>2615</v>
      </c>
      <c r="C3298" s="256" t="s">
        <v>2629</v>
      </c>
      <c r="D3298" s="256" t="s">
        <v>3279</v>
      </c>
      <c r="E3298" s="257" t="s">
        <v>2540</v>
      </c>
      <c r="F3298" s="256" t="s">
        <v>2540</v>
      </c>
      <c r="G3298" s="256">
        <v>96987</v>
      </c>
      <c r="H3298" s="256" t="s">
        <v>1437</v>
      </c>
      <c r="I3298" s="256" t="s">
        <v>12</v>
      </c>
      <c r="J3298" s="256" t="s">
        <v>2545</v>
      </c>
      <c r="K3298" s="257" t="s">
        <v>16341</v>
      </c>
      <c r="L3298" s="256" t="s">
        <v>2542</v>
      </c>
    </row>
    <row r="3299" spans="1:12" x14ac:dyDescent="0.25">
      <c r="A3299" s="256" t="s">
        <v>2614</v>
      </c>
      <c r="B3299" s="256" t="s">
        <v>2615</v>
      </c>
      <c r="C3299" s="256" t="s">
        <v>2629</v>
      </c>
      <c r="D3299" s="256" t="s">
        <v>3279</v>
      </c>
      <c r="E3299" s="257" t="s">
        <v>2540</v>
      </c>
      <c r="F3299" s="256" t="s">
        <v>2540</v>
      </c>
      <c r="G3299" s="256">
        <v>96988</v>
      </c>
      <c r="H3299" s="256" t="s">
        <v>1438</v>
      </c>
      <c r="I3299" s="256" t="s">
        <v>12</v>
      </c>
      <c r="J3299" s="256" t="s">
        <v>2545</v>
      </c>
      <c r="K3299" s="257" t="s">
        <v>16342</v>
      </c>
      <c r="L3299" s="256" t="s">
        <v>2542</v>
      </c>
    </row>
    <row r="3300" spans="1:12" x14ac:dyDescent="0.25">
      <c r="A3300" s="256" t="s">
        <v>2614</v>
      </c>
      <c r="B3300" s="256" t="s">
        <v>2615</v>
      </c>
      <c r="C3300" s="256" t="s">
        <v>2629</v>
      </c>
      <c r="D3300" s="256" t="s">
        <v>3279</v>
      </c>
      <c r="E3300" s="257" t="s">
        <v>2540</v>
      </c>
      <c r="F3300" s="256" t="s">
        <v>2540</v>
      </c>
      <c r="G3300" s="256">
        <v>96989</v>
      </c>
      <c r="H3300" s="256" t="s">
        <v>1439</v>
      </c>
      <c r="I3300" s="256" t="s">
        <v>12</v>
      </c>
      <c r="J3300" s="256" t="s">
        <v>2545</v>
      </c>
      <c r="K3300" s="257" t="s">
        <v>16343</v>
      </c>
      <c r="L3300" s="256" t="s">
        <v>2542</v>
      </c>
    </row>
    <row r="3301" spans="1:12" x14ac:dyDescent="0.25">
      <c r="A3301" s="256" t="s">
        <v>2614</v>
      </c>
      <c r="B3301" s="256" t="s">
        <v>2615</v>
      </c>
      <c r="C3301" s="256" t="s">
        <v>2629</v>
      </c>
      <c r="D3301" s="256" t="s">
        <v>3279</v>
      </c>
      <c r="E3301" s="257" t="s">
        <v>2540</v>
      </c>
      <c r="F3301" s="256" t="s">
        <v>2540</v>
      </c>
      <c r="G3301" s="256">
        <v>98463</v>
      </c>
      <c r="H3301" s="256" t="s">
        <v>1440</v>
      </c>
      <c r="I3301" s="256" t="s">
        <v>12</v>
      </c>
      <c r="J3301" s="256" t="s">
        <v>2541</v>
      </c>
      <c r="K3301" s="257" t="s">
        <v>16344</v>
      </c>
      <c r="L3301" s="256" t="s">
        <v>2542</v>
      </c>
    </row>
    <row r="3302" spans="1:12" x14ac:dyDescent="0.25">
      <c r="A3302" s="256" t="s">
        <v>2614</v>
      </c>
      <c r="B3302" s="256" t="s">
        <v>2615</v>
      </c>
      <c r="C3302" s="256" t="s">
        <v>2630</v>
      </c>
      <c r="D3302" s="256" t="s">
        <v>6254</v>
      </c>
      <c r="E3302" s="257" t="s">
        <v>2540</v>
      </c>
      <c r="F3302" s="256" t="s">
        <v>2540</v>
      </c>
      <c r="G3302" s="256">
        <v>103490</v>
      </c>
      <c r="H3302" s="256" t="s">
        <v>6255</v>
      </c>
      <c r="I3302" s="256" t="s">
        <v>16</v>
      </c>
      <c r="J3302" s="256" t="s">
        <v>2541</v>
      </c>
      <c r="K3302" s="257" t="s">
        <v>16345</v>
      </c>
      <c r="L3302" s="256" t="s">
        <v>2542</v>
      </c>
    </row>
    <row r="3303" spans="1:12" x14ac:dyDescent="0.25">
      <c r="A3303" s="256" t="s">
        <v>2614</v>
      </c>
      <c r="B3303" s="256" t="s">
        <v>2615</v>
      </c>
      <c r="C3303" s="256" t="s">
        <v>2630</v>
      </c>
      <c r="D3303" s="256" t="s">
        <v>6254</v>
      </c>
      <c r="E3303" s="257" t="s">
        <v>2540</v>
      </c>
      <c r="F3303" s="256" t="s">
        <v>2540</v>
      </c>
      <c r="G3303" s="256">
        <v>103491</v>
      </c>
      <c r="H3303" s="256" t="s">
        <v>6256</v>
      </c>
      <c r="I3303" s="256" t="s">
        <v>16</v>
      </c>
      <c r="J3303" s="256" t="s">
        <v>2545</v>
      </c>
      <c r="K3303" s="257" t="s">
        <v>16346</v>
      </c>
      <c r="L3303" s="256" t="s">
        <v>2542</v>
      </c>
    </row>
    <row r="3304" spans="1:12" x14ac:dyDescent="0.25">
      <c r="A3304" s="256" t="s">
        <v>2631</v>
      </c>
      <c r="B3304" s="256" t="s">
        <v>2632</v>
      </c>
      <c r="C3304" s="256" t="s">
        <v>2633</v>
      </c>
      <c r="D3304" s="256" t="s">
        <v>3280</v>
      </c>
      <c r="E3304" s="257" t="s">
        <v>2540</v>
      </c>
      <c r="F3304" s="256" t="s">
        <v>2540</v>
      </c>
      <c r="G3304" s="256">
        <v>96765</v>
      </c>
      <c r="H3304" s="256" t="s">
        <v>4151</v>
      </c>
      <c r="I3304" s="256" t="s">
        <v>12</v>
      </c>
      <c r="J3304" s="256" t="s">
        <v>2541</v>
      </c>
      <c r="K3304" s="257" t="s">
        <v>16347</v>
      </c>
      <c r="L3304" s="256" t="s">
        <v>2542</v>
      </c>
    </row>
    <row r="3305" spans="1:12" x14ac:dyDescent="0.25">
      <c r="A3305" s="256" t="s">
        <v>2631</v>
      </c>
      <c r="B3305" s="256" t="s">
        <v>2632</v>
      </c>
      <c r="C3305" s="256" t="s">
        <v>2633</v>
      </c>
      <c r="D3305" s="256" t="s">
        <v>3280</v>
      </c>
      <c r="E3305" s="257" t="s">
        <v>2540</v>
      </c>
      <c r="F3305" s="256" t="s">
        <v>2540</v>
      </c>
      <c r="G3305" s="256">
        <v>101905</v>
      </c>
      <c r="H3305" s="256" t="s">
        <v>6257</v>
      </c>
      <c r="I3305" s="256" t="s">
        <v>12</v>
      </c>
      <c r="J3305" s="256" t="s">
        <v>2541</v>
      </c>
      <c r="K3305" s="257" t="s">
        <v>16348</v>
      </c>
      <c r="L3305" s="256" t="s">
        <v>2542</v>
      </c>
    </row>
    <row r="3306" spans="1:12" x14ac:dyDescent="0.25">
      <c r="A3306" s="256" t="s">
        <v>2631</v>
      </c>
      <c r="B3306" s="256" t="s">
        <v>2632</v>
      </c>
      <c r="C3306" s="256" t="s">
        <v>2633</v>
      </c>
      <c r="D3306" s="256" t="s">
        <v>3280</v>
      </c>
      <c r="E3306" s="257" t="s">
        <v>2540</v>
      </c>
      <c r="F3306" s="256" t="s">
        <v>2540</v>
      </c>
      <c r="G3306" s="256">
        <v>101906</v>
      </c>
      <c r="H3306" s="256" t="s">
        <v>6258</v>
      </c>
      <c r="I3306" s="256" t="s">
        <v>12</v>
      </c>
      <c r="J3306" s="256" t="s">
        <v>2541</v>
      </c>
      <c r="K3306" s="257" t="s">
        <v>16349</v>
      </c>
      <c r="L3306" s="256" t="s">
        <v>2542</v>
      </c>
    </row>
    <row r="3307" spans="1:12" x14ac:dyDescent="0.25">
      <c r="A3307" s="256" t="s">
        <v>2631</v>
      </c>
      <c r="B3307" s="256" t="s">
        <v>2632</v>
      </c>
      <c r="C3307" s="256" t="s">
        <v>2633</v>
      </c>
      <c r="D3307" s="256" t="s">
        <v>3280</v>
      </c>
      <c r="E3307" s="257" t="s">
        <v>2540</v>
      </c>
      <c r="F3307" s="256" t="s">
        <v>2540</v>
      </c>
      <c r="G3307" s="256">
        <v>101907</v>
      </c>
      <c r="H3307" s="256" t="s">
        <v>6259</v>
      </c>
      <c r="I3307" s="256" t="s">
        <v>12</v>
      </c>
      <c r="J3307" s="256" t="s">
        <v>2541</v>
      </c>
      <c r="K3307" s="257" t="s">
        <v>16350</v>
      </c>
      <c r="L3307" s="256" t="s">
        <v>2542</v>
      </c>
    </row>
    <row r="3308" spans="1:12" x14ac:dyDescent="0.25">
      <c r="A3308" s="256" t="s">
        <v>2631</v>
      </c>
      <c r="B3308" s="256" t="s">
        <v>2632</v>
      </c>
      <c r="C3308" s="256" t="s">
        <v>2633</v>
      </c>
      <c r="D3308" s="256" t="s">
        <v>3280</v>
      </c>
      <c r="E3308" s="257" t="s">
        <v>2540</v>
      </c>
      <c r="F3308" s="256" t="s">
        <v>2540</v>
      </c>
      <c r="G3308" s="256">
        <v>101908</v>
      </c>
      <c r="H3308" s="256" t="s">
        <v>6260</v>
      </c>
      <c r="I3308" s="256" t="s">
        <v>12</v>
      </c>
      <c r="J3308" s="256" t="s">
        <v>2541</v>
      </c>
      <c r="K3308" s="257" t="s">
        <v>16351</v>
      </c>
      <c r="L3308" s="256" t="s">
        <v>2542</v>
      </c>
    </row>
    <row r="3309" spans="1:12" x14ac:dyDescent="0.25">
      <c r="A3309" s="256" t="s">
        <v>2631</v>
      </c>
      <c r="B3309" s="256" t="s">
        <v>2632</v>
      </c>
      <c r="C3309" s="256" t="s">
        <v>2633</v>
      </c>
      <c r="D3309" s="256" t="s">
        <v>3280</v>
      </c>
      <c r="E3309" s="257" t="s">
        <v>2540</v>
      </c>
      <c r="F3309" s="256" t="s">
        <v>2540</v>
      </c>
      <c r="G3309" s="256">
        <v>101909</v>
      </c>
      <c r="H3309" s="256" t="s">
        <v>6261</v>
      </c>
      <c r="I3309" s="256" t="s">
        <v>12</v>
      </c>
      <c r="J3309" s="256" t="s">
        <v>2541</v>
      </c>
      <c r="K3309" s="257" t="s">
        <v>16352</v>
      </c>
      <c r="L3309" s="256" t="s">
        <v>2542</v>
      </c>
    </row>
    <row r="3310" spans="1:12" x14ac:dyDescent="0.25">
      <c r="A3310" s="256" t="s">
        <v>2631</v>
      </c>
      <c r="B3310" s="256" t="s">
        <v>2632</v>
      </c>
      <c r="C3310" s="256" t="s">
        <v>2633</v>
      </c>
      <c r="D3310" s="256" t="s">
        <v>3280</v>
      </c>
      <c r="E3310" s="257" t="s">
        <v>2540</v>
      </c>
      <c r="F3310" s="256" t="s">
        <v>2540</v>
      </c>
      <c r="G3310" s="256">
        <v>101910</v>
      </c>
      <c r="H3310" s="256" t="s">
        <v>6262</v>
      </c>
      <c r="I3310" s="256" t="s">
        <v>12</v>
      </c>
      <c r="J3310" s="256" t="s">
        <v>2541</v>
      </c>
      <c r="K3310" s="257" t="s">
        <v>16353</v>
      </c>
      <c r="L3310" s="256" t="s">
        <v>2542</v>
      </c>
    </row>
    <row r="3311" spans="1:12" x14ac:dyDescent="0.25">
      <c r="A3311" s="256" t="s">
        <v>2631</v>
      </c>
      <c r="B3311" s="256" t="s">
        <v>2632</v>
      </c>
      <c r="C3311" s="256" t="s">
        <v>2633</v>
      </c>
      <c r="D3311" s="256" t="s">
        <v>3280</v>
      </c>
      <c r="E3311" s="257" t="s">
        <v>2540</v>
      </c>
      <c r="F3311" s="256" t="s">
        <v>2540</v>
      </c>
      <c r="G3311" s="256">
        <v>101911</v>
      </c>
      <c r="H3311" s="256" t="s">
        <v>6263</v>
      </c>
      <c r="I3311" s="256" t="s">
        <v>12</v>
      </c>
      <c r="J3311" s="256" t="s">
        <v>2541</v>
      </c>
      <c r="K3311" s="257" t="s">
        <v>16354</v>
      </c>
      <c r="L3311" s="256" t="s">
        <v>2542</v>
      </c>
    </row>
    <row r="3312" spans="1:12" x14ac:dyDescent="0.25">
      <c r="A3312" s="256" t="s">
        <v>2631</v>
      </c>
      <c r="B3312" s="256" t="s">
        <v>2632</v>
      </c>
      <c r="C3312" s="256" t="s">
        <v>2633</v>
      </c>
      <c r="D3312" s="256" t="s">
        <v>3280</v>
      </c>
      <c r="E3312" s="257" t="s">
        <v>2540</v>
      </c>
      <c r="F3312" s="256" t="s">
        <v>2540</v>
      </c>
      <c r="G3312" s="256">
        <v>101912</v>
      </c>
      <c r="H3312" s="256" t="s">
        <v>4152</v>
      </c>
      <c r="I3312" s="256" t="s">
        <v>12</v>
      </c>
      <c r="J3312" s="256" t="s">
        <v>2545</v>
      </c>
      <c r="K3312" s="257" t="s">
        <v>16355</v>
      </c>
      <c r="L3312" s="256" t="s">
        <v>2542</v>
      </c>
    </row>
    <row r="3313" spans="1:12" x14ac:dyDescent="0.25">
      <c r="A3313" s="256" t="s">
        <v>2631</v>
      </c>
      <c r="B3313" s="256" t="s">
        <v>2632</v>
      </c>
      <c r="C3313" s="256" t="s">
        <v>2633</v>
      </c>
      <c r="D3313" s="256" t="s">
        <v>3280</v>
      </c>
      <c r="E3313" s="257" t="s">
        <v>2540</v>
      </c>
      <c r="F3313" s="256" t="s">
        <v>2540</v>
      </c>
      <c r="G3313" s="256">
        <v>101913</v>
      </c>
      <c r="H3313" s="256" t="s">
        <v>4153</v>
      </c>
      <c r="I3313" s="256" t="s">
        <v>12</v>
      </c>
      <c r="J3313" s="256" t="s">
        <v>2545</v>
      </c>
      <c r="K3313" s="257" t="s">
        <v>16356</v>
      </c>
      <c r="L3313" s="256" t="s">
        <v>2542</v>
      </c>
    </row>
    <row r="3314" spans="1:12" x14ac:dyDescent="0.25">
      <c r="A3314" s="256" t="s">
        <v>2631</v>
      </c>
      <c r="B3314" s="256" t="s">
        <v>2632</v>
      </c>
      <c r="C3314" s="256" t="s">
        <v>2633</v>
      </c>
      <c r="D3314" s="256" t="s">
        <v>3280</v>
      </c>
      <c r="E3314" s="257" t="s">
        <v>2540</v>
      </c>
      <c r="F3314" s="256" t="s">
        <v>2540</v>
      </c>
      <c r="G3314" s="256">
        <v>101914</v>
      </c>
      <c r="H3314" s="256" t="s">
        <v>4154</v>
      </c>
      <c r="I3314" s="256" t="s">
        <v>12</v>
      </c>
      <c r="J3314" s="256" t="s">
        <v>2545</v>
      </c>
      <c r="K3314" s="257" t="s">
        <v>16357</v>
      </c>
      <c r="L3314" s="256" t="s">
        <v>2542</v>
      </c>
    </row>
    <row r="3315" spans="1:12" x14ac:dyDescent="0.25">
      <c r="A3315" s="256" t="s">
        <v>2631</v>
      </c>
      <c r="B3315" s="256" t="s">
        <v>2632</v>
      </c>
      <c r="C3315" s="256" t="s">
        <v>2633</v>
      </c>
      <c r="D3315" s="256" t="s">
        <v>3280</v>
      </c>
      <c r="E3315" s="257" t="s">
        <v>2540</v>
      </c>
      <c r="F3315" s="256" t="s">
        <v>2540</v>
      </c>
      <c r="G3315" s="256">
        <v>101915</v>
      </c>
      <c r="H3315" s="256" t="s">
        <v>4155</v>
      </c>
      <c r="I3315" s="256" t="s">
        <v>12</v>
      </c>
      <c r="J3315" s="256" t="s">
        <v>2545</v>
      </c>
      <c r="K3315" s="257" t="s">
        <v>16358</v>
      </c>
      <c r="L3315" s="256" t="s">
        <v>2542</v>
      </c>
    </row>
    <row r="3316" spans="1:12" x14ac:dyDescent="0.25">
      <c r="A3316" s="256" t="s">
        <v>2631</v>
      </c>
      <c r="B3316" s="256" t="s">
        <v>2632</v>
      </c>
      <c r="C3316" s="256" t="s">
        <v>2633</v>
      </c>
      <c r="D3316" s="256" t="s">
        <v>3280</v>
      </c>
      <c r="E3316" s="257" t="s">
        <v>2540</v>
      </c>
      <c r="F3316" s="256" t="s">
        <v>2540</v>
      </c>
      <c r="G3316" s="256">
        <v>101916</v>
      </c>
      <c r="H3316" s="256" t="s">
        <v>4156</v>
      </c>
      <c r="I3316" s="256" t="s">
        <v>12</v>
      </c>
      <c r="J3316" s="256" t="s">
        <v>2541</v>
      </c>
      <c r="K3316" s="257" t="s">
        <v>16359</v>
      </c>
      <c r="L3316" s="256" t="s">
        <v>2542</v>
      </c>
    </row>
    <row r="3317" spans="1:12" x14ac:dyDescent="0.25">
      <c r="A3317" s="256" t="s">
        <v>2631</v>
      </c>
      <c r="B3317" s="256" t="s">
        <v>2632</v>
      </c>
      <c r="C3317" s="256" t="s">
        <v>2633</v>
      </c>
      <c r="D3317" s="256" t="s">
        <v>3280</v>
      </c>
      <c r="E3317" s="257" t="s">
        <v>2540</v>
      </c>
      <c r="F3317" s="256" t="s">
        <v>2540</v>
      </c>
      <c r="G3317" s="256">
        <v>101917</v>
      </c>
      <c r="H3317" s="256" t="s">
        <v>4157</v>
      </c>
      <c r="I3317" s="256" t="s">
        <v>12</v>
      </c>
      <c r="J3317" s="256" t="s">
        <v>2541</v>
      </c>
      <c r="K3317" s="257" t="s">
        <v>16360</v>
      </c>
      <c r="L3317" s="256" t="s">
        <v>2542</v>
      </c>
    </row>
    <row r="3318" spans="1:12" x14ac:dyDescent="0.25">
      <c r="A3318" s="256" t="s">
        <v>2631</v>
      </c>
      <c r="B3318" s="256" t="s">
        <v>2632</v>
      </c>
      <c r="C3318" s="256" t="s">
        <v>2634</v>
      </c>
      <c r="D3318" s="256" t="s">
        <v>3281</v>
      </c>
      <c r="E3318" s="257" t="s">
        <v>2540</v>
      </c>
      <c r="F3318" s="256" t="s">
        <v>2540</v>
      </c>
      <c r="G3318" s="256">
        <v>98261</v>
      </c>
      <c r="H3318" s="256" t="s">
        <v>2954</v>
      </c>
      <c r="I3318" s="256" t="s">
        <v>7</v>
      </c>
      <c r="J3318" s="256" t="s">
        <v>2545</v>
      </c>
      <c r="K3318" s="257" t="s">
        <v>5429</v>
      </c>
      <c r="L3318" s="256" t="s">
        <v>2542</v>
      </c>
    </row>
    <row r="3319" spans="1:12" x14ac:dyDescent="0.25">
      <c r="A3319" s="256" t="s">
        <v>2631</v>
      </c>
      <c r="B3319" s="256" t="s">
        <v>2632</v>
      </c>
      <c r="C3319" s="256" t="s">
        <v>2634</v>
      </c>
      <c r="D3319" s="256" t="s">
        <v>3281</v>
      </c>
      <c r="E3319" s="257" t="s">
        <v>2540</v>
      </c>
      <c r="F3319" s="256" t="s">
        <v>2540</v>
      </c>
      <c r="G3319" s="256">
        <v>98262</v>
      </c>
      <c r="H3319" s="256" t="s">
        <v>2955</v>
      </c>
      <c r="I3319" s="256" t="s">
        <v>7</v>
      </c>
      <c r="J3319" s="256" t="s">
        <v>2545</v>
      </c>
      <c r="K3319" s="257" t="s">
        <v>4819</v>
      </c>
      <c r="L3319" s="256" t="s">
        <v>2542</v>
      </c>
    </row>
    <row r="3320" spans="1:12" x14ac:dyDescent="0.25">
      <c r="A3320" s="256" t="s">
        <v>2631</v>
      </c>
      <c r="B3320" s="256" t="s">
        <v>2632</v>
      </c>
      <c r="C3320" s="256" t="s">
        <v>2634</v>
      </c>
      <c r="D3320" s="256" t="s">
        <v>3281</v>
      </c>
      <c r="E3320" s="257" t="s">
        <v>2540</v>
      </c>
      <c r="F3320" s="256" t="s">
        <v>2540</v>
      </c>
      <c r="G3320" s="256">
        <v>98263</v>
      </c>
      <c r="H3320" s="256" t="s">
        <v>2956</v>
      </c>
      <c r="I3320" s="256" t="s">
        <v>7</v>
      </c>
      <c r="J3320" s="256" t="s">
        <v>2545</v>
      </c>
      <c r="K3320" s="257" t="s">
        <v>16361</v>
      </c>
      <c r="L3320" s="256" t="s">
        <v>2542</v>
      </c>
    </row>
    <row r="3321" spans="1:12" x14ac:dyDescent="0.25">
      <c r="A3321" s="256" t="s">
        <v>2631</v>
      </c>
      <c r="B3321" s="256" t="s">
        <v>2632</v>
      </c>
      <c r="C3321" s="256" t="s">
        <v>2634</v>
      </c>
      <c r="D3321" s="256" t="s">
        <v>3281</v>
      </c>
      <c r="E3321" s="257" t="s">
        <v>2540</v>
      </c>
      <c r="F3321" s="256" t="s">
        <v>2540</v>
      </c>
      <c r="G3321" s="256">
        <v>98264</v>
      </c>
      <c r="H3321" s="256" t="s">
        <v>2957</v>
      </c>
      <c r="I3321" s="256" t="s">
        <v>7</v>
      </c>
      <c r="J3321" s="256" t="s">
        <v>2545</v>
      </c>
      <c r="K3321" s="257" t="s">
        <v>8002</v>
      </c>
      <c r="L3321" s="256" t="s">
        <v>2542</v>
      </c>
    </row>
    <row r="3322" spans="1:12" x14ac:dyDescent="0.25">
      <c r="A3322" s="256" t="s">
        <v>2631</v>
      </c>
      <c r="B3322" s="256" t="s">
        <v>2632</v>
      </c>
      <c r="C3322" s="256" t="s">
        <v>2634</v>
      </c>
      <c r="D3322" s="256" t="s">
        <v>3281</v>
      </c>
      <c r="E3322" s="257" t="s">
        <v>2540</v>
      </c>
      <c r="F3322" s="256" t="s">
        <v>2540</v>
      </c>
      <c r="G3322" s="256">
        <v>98265</v>
      </c>
      <c r="H3322" s="256" t="s">
        <v>2958</v>
      </c>
      <c r="I3322" s="256" t="s">
        <v>7</v>
      </c>
      <c r="J3322" s="256" t="s">
        <v>2545</v>
      </c>
      <c r="K3322" s="257" t="s">
        <v>4841</v>
      </c>
      <c r="L3322" s="256" t="s">
        <v>2542</v>
      </c>
    </row>
    <row r="3323" spans="1:12" x14ac:dyDescent="0.25">
      <c r="A3323" s="256" t="s">
        <v>2631</v>
      </c>
      <c r="B3323" s="256" t="s">
        <v>2632</v>
      </c>
      <c r="C3323" s="256" t="s">
        <v>2634</v>
      </c>
      <c r="D3323" s="256" t="s">
        <v>3281</v>
      </c>
      <c r="E3323" s="257" t="s">
        <v>2540</v>
      </c>
      <c r="F3323" s="256" t="s">
        <v>2540</v>
      </c>
      <c r="G3323" s="256">
        <v>98266</v>
      </c>
      <c r="H3323" s="256" t="s">
        <v>2959</v>
      </c>
      <c r="I3323" s="256" t="s">
        <v>7</v>
      </c>
      <c r="J3323" s="256" t="s">
        <v>2545</v>
      </c>
      <c r="K3323" s="257" t="s">
        <v>16362</v>
      </c>
      <c r="L3323" s="256" t="s">
        <v>2542</v>
      </c>
    </row>
    <row r="3324" spans="1:12" x14ac:dyDescent="0.25">
      <c r="A3324" s="256" t="s">
        <v>2631</v>
      </c>
      <c r="B3324" s="256" t="s">
        <v>2632</v>
      </c>
      <c r="C3324" s="256" t="s">
        <v>2634</v>
      </c>
      <c r="D3324" s="256" t="s">
        <v>3281</v>
      </c>
      <c r="E3324" s="257" t="s">
        <v>2540</v>
      </c>
      <c r="F3324" s="256" t="s">
        <v>2540</v>
      </c>
      <c r="G3324" s="256">
        <v>98267</v>
      </c>
      <c r="H3324" s="256" t="s">
        <v>2960</v>
      </c>
      <c r="I3324" s="256" t="s">
        <v>7</v>
      </c>
      <c r="J3324" s="256" t="s">
        <v>2545</v>
      </c>
      <c r="K3324" s="257" t="s">
        <v>4831</v>
      </c>
      <c r="L3324" s="256" t="s">
        <v>2542</v>
      </c>
    </row>
    <row r="3325" spans="1:12" x14ac:dyDescent="0.25">
      <c r="A3325" s="256" t="s">
        <v>2631</v>
      </c>
      <c r="B3325" s="256" t="s">
        <v>2632</v>
      </c>
      <c r="C3325" s="256" t="s">
        <v>2634</v>
      </c>
      <c r="D3325" s="256" t="s">
        <v>3281</v>
      </c>
      <c r="E3325" s="257" t="s">
        <v>2540</v>
      </c>
      <c r="F3325" s="256" t="s">
        <v>2540</v>
      </c>
      <c r="G3325" s="256">
        <v>98268</v>
      </c>
      <c r="H3325" s="256" t="s">
        <v>2961</v>
      </c>
      <c r="I3325" s="256" t="s">
        <v>7</v>
      </c>
      <c r="J3325" s="256" t="s">
        <v>2545</v>
      </c>
      <c r="K3325" s="257" t="s">
        <v>16363</v>
      </c>
      <c r="L3325" s="256" t="s">
        <v>2542</v>
      </c>
    </row>
    <row r="3326" spans="1:12" x14ac:dyDescent="0.25">
      <c r="A3326" s="256" t="s">
        <v>2631</v>
      </c>
      <c r="B3326" s="256" t="s">
        <v>2632</v>
      </c>
      <c r="C3326" s="256" t="s">
        <v>2634</v>
      </c>
      <c r="D3326" s="256" t="s">
        <v>3281</v>
      </c>
      <c r="E3326" s="257" t="s">
        <v>2540</v>
      </c>
      <c r="F3326" s="256" t="s">
        <v>2540</v>
      </c>
      <c r="G3326" s="256">
        <v>98269</v>
      </c>
      <c r="H3326" s="256" t="s">
        <v>2962</v>
      </c>
      <c r="I3326" s="256" t="s">
        <v>7</v>
      </c>
      <c r="J3326" s="256" t="s">
        <v>2545</v>
      </c>
      <c r="K3326" s="257" t="s">
        <v>4966</v>
      </c>
      <c r="L3326" s="256" t="s">
        <v>2542</v>
      </c>
    </row>
    <row r="3327" spans="1:12" x14ac:dyDescent="0.25">
      <c r="A3327" s="256" t="s">
        <v>2631</v>
      </c>
      <c r="B3327" s="256" t="s">
        <v>2632</v>
      </c>
      <c r="C3327" s="256" t="s">
        <v>2634</v>
      </c>
      <c r="D3327" s="256" t="s">
        <v>3281</v>
      </c>
      <c r="E3327" s="257" t="s">
        <v>2540</v>
      </c>
      <c r="F3327" s="256" t="s">
        <v>2540</v>
      </c>
      <c r="G3327" s="256">
        <v>98270</v>
      </c>
      <c r="H3327" s="256" t="s">
        <v>2963</v>
      </c>
      <c r="I3327" s="256" t="s">
        <v>7</v>
      </c>
      <c r="J3327" s="256" t="s">
        <v>2545</v>
      </c>
      <c r="K3327" s="257" t="s">
        <v>13772</v>
      </c>
      <c r="L3327" s="256" t="s">
        <v>2542</v>
      </c>
    </row>
    <row r="3328" spans="1:12" x14ac:dyDescent="0.25">
      <c r="A3328" s="256" t="s">
        <v>2631</v>
      </c>
      <c r="B3328" s="256" t="s">
        <v>2632</v>
      </c>
      <c r="C3328" s="256" t="s">
        <v>2634</v>
      </c>
      <c r="D3328" s="256" t="s">
        <v>3281</v>
      </c>
      <c r="E3328" s="257" t="s">
        <v>2540</v>
      </c>
      <c r="F3328" s="256" t="s">
        <v>2540</v>
      </c>
      <c r="G3328" s="256">
        <v>98271</v>
      </c>
      <c r="H3328" s="256" t="s">
        <v>2964</v>
      </c>
      <c r="I3328" s="256" t="s">
        <v>7</v>
      </c>
      <c r="J3328" s="256" t="s">
        <v>2545</v>
      </c>
      <c r="K3328" s="257" t="s">
        <v>13534</v>
      </c>
      <c r="L3328" s="256" t="s">
        <v>2542</v>
      </c>
    </row>
    <row r="3329" spans="1:12" x14ac:dyDescent="0.25">
      <c r="A3329" s="256" t="s">
        <v>2631</v>
      </c>
      <c r="B3329" s="256" t="s">
        <v>2632</v>
      </c>
      <c r="C3329" s="256" t="s">
        <v>2634</v>
      </c>
      <c r="D3329" s="256" t="s">
        <v>3281</v>
      </c>
      <c r="E3329" s="257" t="s">
        <v>2540</v>
      </c>
      <c r="F3329" s="256" t="s">
        <v>2540</v>
      </c>
      <c r="G3329" s="256">
        <v>98272</v>
      </c>
      <c r="H3329" s="256" t="s">
        <v>2965</v>
      </c>
      <c r="I3329" s="256" t="s">
        <v>7</v>
      </c>
      <c r="J3329" s="256" t="s">
        <v>2545</v>
      </c>
      <c r="K3329" s="257" t="s">
        <v>16364</v>
      </c>
      <c r="L3329" s="256" t="s">
        <v>2542</v>
      </c>
    </row>
    <row r="3330" spans="1:12" x14ac:dyDescent="0.25">
      <c r="A3330" s="256" t="s">
        <v>2631</v>
      </c>
      <c r="B3330" s="256" t="s">
        <v>2632</v>
      </c>
      <c r="C3330" s="256" t="s">
        <v>2634</v>
      </c>
      <c r="D3330" s="256" t="s">
        <v>3281</v>
      </c>
      <c r="E3330" s="257" t="s">
        <v>2540</v>
      </c>
      <c r="F3330" s="256" t="s">
        <v>2540</v>
      </c>
      <c r="G3330" s="256">
        <v>98273</v>
      </c>
      <c r="H3330" s="256" t="s">
        <v>2966</v>
      </c>
      <c r="I3330" s="256" t="s">
        <v>7</v>
      </c>
      <c r="J3330" s="256" t="s">
        <v>2545</v>
      </c>
      <c r="K3330" s="257" t="s">
        <v>13149</v>
      </c>
      <c r="L3330" s="256" t="s">
        <v>2542</v>
      </c>
    </row>
    <row r="3331" spans="1:12" x14ac:dyDescent="0.25">
      <c r="A3331" s="256" t="s">
        <v>2631</v>
      </c>
      <c r="B3331" s="256" t="s">
        <v>2632</v>
      </c>
      <c r="C3331" s="256" t="s">
        <v>2634</v>
      </c>
      <c r="D3331" s="256" t="s">
        <v>3281</v>
      </c>
      <c r="E3331" s="257" t="s">
        <v>2540</v>
      </c>
      <c r="F3331" s="256" t="s">
        <v>2540</v>
      </c>
      <c r="G3331" s="256">
        <v>98274</v>
      </c>
      <c r="H3331" s="256" t="s">
        <v>2967</v>
      </c>
      <c r="I3331" s="256" t="s">
        <v>7</v>
      </c>
      <c r="J3331" s="256" t="s">
        <v>2545</v>
      </c>
      <c r="K3331" s="257" t="s">
        <v>13832</v>
      </c>
      <c r="L3331" s="256" t="s">
        <v>2542</v>
      </c>
    </row>
    <row r="3332" spans="1:12" x14ac:dyDescent="0.25">
      <c r="A3332" s="256" t="s">
        <v>2631</v>
      </c>
      <c r="B3332" s="256" t="s">
        <v>2632</v>
      </c>
      <c r="C3332" s="256" t="s">
        <v>2634</v>
      </c>
      <c r="D3332" s="256" t="s">
        <v>3281</v>
      </c>
      <c r="E3332" s="257" t="s">
        <v>2540</v>
      </c>
      <c r="F3332" s="256" t="s">
        <v>2540</v>
      </c>
      <c r="G3332" s="256">
        <v>98275</v>
      </c>
      <c r="H3332" s="256" t="s">
        <v>2968</v>
      </c>
      <c r="I3332" s="256" t="s">
        <v>7</v>
      </c>
      <c r="J3332" s="256" t="s">
        <v>2545</v>
      </c>
      <c r="K3332" s="257" t="s">
        <v>5429</v>
      </c>
      <c r="L3332" s="256" t="s">
        <v>2542</v>
      </c>
    </row>
    <row r="3333" spans="1:12" x14ac:dyDescent="0.25">
      <c r="A3333" s="256" t="s">
        <v>2631</v>
      </c>
      <c r="B3333" s="256" t="s">
        <v>2632</v>
      </c>
      <c r="C3333" s="256" t="s">
        <v>2634</v>
      </c>
      <c r="D3333" s="256" t="s">
        <v>3281</v>
      </c>
      <c r="E3333" s="257" t="s">
        <v>2540</v>
      </c>
      <c r="F3333" s="256" t="s">
        <v>2540</v>
      </c>
      <c r="G3333" s="256">
        <v>98276</v>
      </c>
      <c r="H3333" s="256" t="s">
        <v>2969</v>
      </c>
      <c r="I3333" s="256" t="s">
        <v>7</v>
      </c>
      <c r="J3333" s="256" t="s">
        <v>2545</v>
      </c>
      <c r="K3333" s="257" t="s">
        <v>13416</v>
      </c>
      <c r="L3333" s="256" t="s">
        <v>2542</v>
      </c>
    </row>
    <row r="3334" spans="1:12" x14ac:dyDescent="0.25">
      <c r="A3334" s="256" t="s">
        <v>2631</v>
      </c>
      <c r="B3334" s="256" t="s">
        <v>2632</v>
      </c>
      <c r="C3334" s="256" t="s">
        <v>2634</v>
      </c>
      <c r="D3334" s="256" t="s">
        <v>3281</v>
      </c>
      <c r="E3334" s="257" t="s">
        <v>2540</v>
      </c>
      <c r="F3334" s="256" t="s">
        <v>2540</v>
      </c>
      <c r="G3334" s="256">
        <v>98277</v>
      </c>
      <c r="H3334" s="256" t="s">
        <v>2970</v>
      </c>
      <c r="I3334" s="256" t="s">
        <v>7</v>
      </c>
      <c r="J3334" s="256" t="s">
        <v>2545</v>
      </c>
      <c r="K3334" s="257" t="s">
        <v>16365</v>
      </c>
      <c r="L3334" s="256" t="s">
        <v>2542</v>
      </c>
    </row>
    <row r="3335" spans="1:12" x14ac:dyDescent="0.25">
      <c r="A3335" s="256" t="s">
        <v>2631</v>
      </c>
      <c r="B3335" s="256" t="s">
        <v>2632</v>
      </c>
      <c r="C3335" s="256" t="s">
        <v>2634</v>
      </c>
      <c r="D3335" s="256" t="s">
        <v>3281</v>
      </c>
      <c r="E3335" s="257" t="s">
        <v>2540</v>
      </c>
      <c r="F3335" s="256" t="s">
        <v>2540</v>
      </c>
      <c r="G3335" s="256">
        <v>98278</v>
      </c>
      <c r="H3335" s="256" t="s">
        <v>2971</v>
      </c>
      <c r="I3335" s="256" t="s">
        <v>7</v>
      </c>
      <c r="J3335" s="256" t="s">
        <v>2545</v>
      </c>
      <c r="K3335" s="257" t="s">
        <v>4750</v>
      </c>
      <c r="L3335" s="256" t="s">
        <v>2542</v>
      </c>
    </row>
    <row r="3336" spans="1:12" x14ac:dyDescent="0.25">
      <c r="A3336" s="256" t="s">
        <v>2631</v>
      </c>
      <c r="B3336" s="256" t="s">
        <v>2632</v>
      </c>
      <c r="C3336" s="256" t="s">
        <v>2634</v>
      </c>
      <c r="D3336" s="256" t="s">
        <v>3281</v>
      </c>
      <c r="E3336" s="257" t="s">
        <v>2540</v>
      </c>
      <c r="F3336" s="256" t="s">
        <v>2540</v>
      </c>
      <c r="G3336" s="256">
        <v>98279</v>
      </c>
      <c r="H3336" s="256" t="s">
        <v>2972</v>
      </c>
      <c r="I3336" s="256" t="s">
        <v>7</v>
      </c>
      <c r="J3336" s="256" t="s">
        <v>2545</v>
      </c>
      <c r="K3336" s="257" t="s">
        <v>15823</v>
      </c>
      <c r="L3336" s="256" t="s">
        <v>2542</v>
      </c>
    </row>
    <row r="3337" spans="1:12" x14ac:dyDescent="0.25">
      <c r="A3337" s="256" t="s">
        <v>2631</v>
      </c>
      <c r="B3337" s="256" t="s">
        <v>2632</v>
      </c>
      <c r="C3337" s="256" t="s">
        <v>2634</v>
      </c>
      <c r="D3337" s="256" t="s">
        <v>3281</v>
      </c>
      <c r="E3337" s="257" t="s">
        <v>2540</v>
      </c>
      <c r="F3337" s="256" t="s">
        <v>2540</v>
      </c>
      <c r="G3337" s="256">
        <v>98280</v>
      </c>
      <c r="H3337" s="256" t="s">
        <v>2973</v>
      </c>
      <c r="I3337" s="256" t="s">
        <v>7</v>
      </c>
      <c r="J3337" s="256" t="s">
        <v>2545</v>
      </c>
      <c r="K3337" s="257" t="s">
        <v>16366</v>
      </c>
      <c r="L3337" s="256" t="s">
        <v>2542</v>
      </c>
    </row>
    <row r="3338" spans="1:12" x14ac:dyDescent="0.25">
      <c r="A3338" s="256" t="s">
        <v>2631</v>
      </c>
      <c r="B3338" s="256" t="s">
        <v>2632</v>
      </c>
      <c r="C3338" s="256" t="s">
        <v>2634</v>
      </c>
      <c r="D3338" s="256" t="s">
        <v>3281</v>
      </c>
      <c r="E3338" s="257" t="s">
        <v>2540</v>
      </c>
      <c r="F3338" s="256" t="s">
        <v>2540</v>
      </c>
      <c r="G3338" s="256">
        <v>98281</v>
      </c>
      <c r="H3338" s="256" t="s">
        <v>2974</v>
      </c>
      <c r="I3338" s="256" t="s">
        <v>7</v>
      </c>
      <c r="J3338" s="256" t="s">
        <v>2545</v>
      </c>
      <c r="K3338" s="257" t="s">
        <v>4650</v>
      </c>
      <c r="L3338" s="256" t="s">
        <v>2542</v>
      </c>
    </row>
    <row r="3339" spans="1:12" x14ac:dyDescent="0.25">
      <c r="A3339" s="256" t="s">
        <v>2631</v>
      </c>
      <c r="B3339" s="256" t="s">
        <v>2632</v>
      </c>
      <c r="C3339" s="256" t="s">
        <v>2634</v>
      </c>
      <c r="D3339" s="256" t="s">
        <v>3281</v>
      </c>
      <c r="E3339" s="257" t="s">
        <v>2540</v>
      </c>
      <c r="F3339" s="256" t="s">
        <v>2540</v>
      </c>
      <c r="G3339" s="256">
        <v>98282</v>
      </c>
      <c r="H3339" s="256" t="s">
        <v>2975</v>
      </c>
      <c r="I3339" s="256" t="s">
        <v>7</v>
      </c>
      <c r="J3339" s="256" t="s">
        <v>2545</v>
      </c>
      <c r="K3339" s="257" t="s">
        <v>13813</v>
      </c>
      <c r="L3339" s="256" t="s">
        <v>2542</v>
      </c>
    </row>
    <row r="3340" spans="1:12" x14ac:dyDescent="0.25">
      <c r="A3340" s="256" t="s">
        <v>2631</v>
      </c>
      <c r="B3340" s="256" t="s">
        <v>2632</v>
      </c>
      <c r="C3340" s="256" t="s">
        <v>2634</v>
      </c>
      <c r="D3340" s="256" t="s">
        <v>3281</v>
      </c>
      <c r="E3340" s="257" t="s">
        <v>2540</v>
      </c>
      <c r="F3340" s="256" t="s">
        <v>2540</v>
      </c>
      <c r="G3340" s="256">
        <v>98283</v>
      </c>
      <c r="H3340" s="256" t="s">
        <v>2976</v>
      </c>
      <c r="I3340" s="256" t="s">
        <v>7</v>
      </c>
      <c r="J3340" s="256" t="s">
        <v>2545</v>
      </c>
      <c r="K3340" s="257" t="s">
        <v>5084</v>
      </c>
      <c r="L3340" s="256" t="s">
        <v>2542</v>
      </c>
    </row>
    <row r="3341" spans="1:12" x14ac:dyDescent="0.25">
      <c r="A3341" s="256" t="s">
        <v>2631</v>
      </c>
      <c r="B3341" s="256" t="s">
        <v>2632</v>
      </c>
      <c r="C3341" s="256" t="s">
        <v>2634</v>
      </c>
      <c r="D3341" s="256" t="s">
        <v>3281</v>
      </c>
      <c r="E3341" s="257" t="s">
        <v>2540</v>
      </c>
      <c r="F3341" s="256" t="s">
        <v>2540</v>
      </c>
      <c r="G3341" s="256">
        <v>98284</v>
      </c>
      <c r="H3341" s="256" t="s">
        <v>2977</v>
      </c>
      <c r="I3341" s="256" t="s">
        <v>7</v>
      </c>
      <c r="J3341" s="256" t="s">
        <v>2545</v>
      </c>
      <c r="K3341" s="257" t="s">
        <v>16367</v>
      </c>
      <c r="L3341" s="256" t="s">
        <v>2542</v>
      </c>
    </row>
    <row r="3342" spans="1:12" x14ac:dyDescent="0.25">
      <c r="A3342" s="256" t="s">
        <v>2631</v>
      </c>
      <c r="B3342" s="256" t="s">
        <v>2632</v>
      </c>
      <c r="C3342" s="256" t="s">
        <v>2634</v>
      </c>
      <c r="D3342" s="256" t="s">
        <v>3281</v>
      </c>
      <c r="E3342" s="257" t="s">
        <v>2540</v>
      </c>
      <c r="F3342" s="256" t="s">
        <v>2540</v>
      </c>
      <c r="G3342" s="256">
        <v>98285</v>
      </c>
      <c r="H3342" s="256" t="s">
        <v>2978</v>
      </c>
      <c r="I3342" s="256" t="s">
        <v>7</v>
      </c>
      <c r="J3342" s="256" t="s">
        <v>2545</v>
      </c>
      <c r="K3342" s="257" t="s">
        <v>6082</v>
      </c>
      <c r="L3342" s="256" t="s">
        <v>2542</v>
      </c>
    </row>
    <row r="3343" spans="1:12" x14ac:dyDescent="0.25">
      <c r="A3343" s="256" t="s">
        <v>2631</v>
      </c>
      <c r="B3343" s="256" t="s">
        <v>2632</v>
      </c>
      <c r="C3343" s="256" t="s">
        <v>2634</v>
      </c>
      <c r="D3343" s="256" t="s">
        <v>3281</v>
      </c>
      <c r="E3343" s="257" t="s">
        <v>2540</v>
      </c>
      <c r="F3343" s="256" t="s">
        <v>2540</v>
      </c>
      <c r="G3343" s="256">
        <v>98286</v>
      </c>
      <c r="H3343" s="256" t="s">
        <v>2979</v>
      </c>
      <c r="I3343" s="256" t="s">
        <v>7</v>
      </c>
      <c r="J3343" s="256" t="s">
        <v>2545</v>
      </c>
      <c r="K3343" s="257" t="s">
        <v>16368</v>
      </c>
      <c r="L3343" s="256" t="s">
        <v>2542</v>
      </c>
    </row>
    <row r="3344" spans="1:12" x14ac:dyDescent="0.25">
      <c r="A3344" s="256" t="s">
        <v>2631</v>
      </c>
      <c r="B3344" s="256" t="s">
        <v>2632</v>
      </c>
      <c r="C3344" s="256" t="s">
        <v>2634</v>
      </c>
      <c r="D3344" s="256" t="s">
        <v>3281</v>
      </c>
      <c r="E3344" s="257" t="s">
        <v>2540</v>
      </c>
      <c r="F3344" s="256" t="s">
        <v>2540</v>
      </c>
      <c r="G3344" s="256">
        <v>98287</v>
      </c>
      <c r="H3344" s="256" t="s">
        <v>2980</v>
      </c>
      <c r="I3344" s="256" t="s">
        <v>7</v>
      </c>
      <c r="J3344" s="256" t="s">
        <v>2545</v>
      </c>
      <c r="K3344" s="257" t="s">
        <v>16369</v>
      </c>
      <c r="L3344" s="256" t="s">
        <v>2542</v>
      </c>
    </row>
    <row r="3345" spans="1:12" x14ac:dyDescent="0.25">
      <c r="A3345" s="256" t="s">
        <v>2631</v>
      </c>
      <c r="B3345" s="256" t="s">
        <v>2632</v>
      </c>
      <c r="C3345" s="256" t="s">
        <v>2634</v>
      </c>
      <c r="D3345" s="256" t="s">
        <v>3281</v>
      </c>
      <c r="E3345" s="257" t="s">
        <v>2540</v>
      </c>
      <c r="F3345" s="256" t="s">
        <v>2540</v>
      </c>
      <c r="G3345" s="256">
        <v>98288</v>
      </c>
      <c r="H3345" s="256" t="s">
        <v>2981</v>
      </c>
      <c r="I3345" s="256" t="s">
        <v>7</v>
      </c>
      <c r="J3345" s="256" t="s">
        <v>2545</v>
      </c>
      <c r="K3345" s="257" t="s">
        <v>16370</v>
      </c>
      <c r="L3345" s="256" t="s">
        <v>2542</v>
      </c>
    </row>
    <row r="3346" spans="1:12" x14ac:dyDescent="0.25">
      <c r="A3346" s="256" t="s">
        <v>2631</v>
      </c>
      <c r="B3346" s="256" t="s">
        <v>2632</v>
      </c>
      <c r="C3346" s="256" t="s">
        <v>2634</v>
      </c>
      <c r="D3346" s="256" t="s">
        <v>3281</v>
      </c>
      <c r="E3346" s="257" t="s">
        <v>2540</v>
      </c>
      <c r="F3346" s="256" t="s">
        <v>2540</v>
      </c>
      <c r="G3346" s="256">
        <v>98289</v>
      </c>
      <c r="H3346" s="256" t="s">
        <v>2982</v>
      </c>
      <c r="I3346" s="256" t="s">
        <v>7</v>
      </c>
      <c r="J3346" s="256" t="s">
        <v>2545</v>
      </c>
      <c r="K3346" s="257" t="s">
        <v>13430</v>
      </c>
      <c r="L3346" s="256" t="s">
        <v>2542</v>
      </c>
    </row>
    <row r="3347" spans="1:12" x14ac:dyDescent="0.25">
      <c r="A3347" s="256" t="s">
        <v>2631</v>
      </c>
      <c r="B3347" s="256" t="s">
        <v>2632</v>
      </c>
      <c r="C3347" s="256" t="s">
        <v>2634</v>
      </c>
      <c r="D3347" s="256" t="s">
        <v>3281</v>
      </c>
      <c r="E3347" s="257" t="s">
        <v>2540</v>
      </c>
      <c r="F3347" s="256" t="s">
        <v>2540</v>
      </c>
      <c r="G3347" s="256">
        <v>98290</v>
      </c>
      <c r="H3347" s="256" t="s">
        <v>2983</v>
      </c>
      <c r="I3347" s="256" t="s">
        <v>7</v>
      </c>
      <c r="J3347" s="256" t="s">
        <v>2545</v>
      </c>
      <c r="K3347" s="257" t="s">
        <v>5454</v>
      </c>
      <c r="L3347" s="256" t="s">
        <v>2542</v>
      </c>
    </row>
    <row r="3348" spans="1:12" x14ac:dyDescent="0.25">
      <c r="A3348" s="256" t="s">
        <v>2631</v>
      </c>
      <c r="B3348" s="256" t="s">
        <v>2632</v>
      </c>
      <c r="C3348" s="256" t="s">
        <v>2634</v>
      </c>
      <c r="D3348" s="256" t="s">
        <v>3281</v>
      </c>
      <c r="E3348" s="257" t="s">
        <v>2540</v>
      </c>
      <c r="F3348" s="256" t="s">
        <v>2540</v>
      </c>
      <c r="G3348" s="256">
        <v>98291</v>
      </c>
      <c r="H3348" s="256" t="s">
        <v>2984</v>
      </c>
      <c r="I3348" s="256" t="s">
        <v>7</v>
      </c>
      <c r="J3348" s="256" t="s">
        <v>2545</v>
      </c>
      <c r="K3348" s="257" t="s">
        <v>4977</v>
      </c>
      <c r="L3348" s="256" t="s">
        <v>2542</v>
      </c>
    </row>
    <row r="3349" spans="1:12" x14ac:dyDescent="0.25">
      <c r="A3349" s="256" t="s">
        <v>2631</v>
      </c>
      <c r="B3349" s="256" t="s">
        <v>2632</v>
      </c>
      <c r="C3349" s="256" t="s">
        <v>2634</v>
      </c>
      <c r="D3349" s="256" t="s">
        <v>3281</v>
      </c>
      <c r="E3349" s="257" t="s">
        <v>2540</v>
      </c>
      <c r="F3349" s="256" t="s">
        <v>2540</v>
      </c>
      <c r="G3349" s="256">
        <v>98292</v>
      </c>
      <c r="H3349" s="256" t="s">
        <v>2985</v>
      </c>
      <c r="I3349" s="256" t="s">
        <v>7</v>
      </c>
      <c r="J3349" s="256" t="s">
        <v>2545</v>
      </c>
      <c r="K3349" s="257" t="s">
        <v>14480</v>
      </c>
      <c r="L3349" s="256" t="s">
        <v>2542</v>
      </c>
    </row>
    <row r="3350" spans="1:12" x14ac:dyDescent="0.25">
      <c r="A3350" s="256" t="s">
        <v>2631</v>
      </c>
      <c r="B3350" s="256" t="s">
        <v>2632</v>
      </c>
      <c r="C3350" s="256" t="s">
        <v>2634</v>
      </c>
      <c r="D3350" s="256" t="s">
        <v>3281</v>
      </c>
      <c r="E3350" s="257" t="s">
        <v>2540</v>
      </c>
      <c r="F3350" s="256" t="s">
        <v>2540</v>
      </c>
      <c r="G3350" s="256">
        <v>98293</v>
      </c>
      <c r="H3350" s="256" t="s">
        <v>2986</v>
      </c>
      <c r="I3350" s="256" t="s">
        <v>7</v>
      </c>
      <c r="J3350" s="256" t="s">
        <v>2545</v>
      </c>
      <c r="K3350" s="257" t="s">
        <v>5003</v>
      </c>
      <c r="L3350" s="256" t="s">
        <v>2542</v>
      </c>
    </row>
    <row r="3351" spans="1:12" x14ac:dyDescent="0.25">
      <c r="A3351" s="256" t="s">
        <v>2631</v>
      </c>
      <c r="B3351" s="256" t="s">
        <v>2632</v>
      </c>
      <c r="C3351" s="256" t="s">
        <v>2634</v>
      </c>
      <c r="D3351" s="256" t="s">
        <v>3281</v>
      </c>
      <c r="E3351" s="257" t="s">
        <v>2540</v>
      </c>
      <c r="F3351" s="256" t="s">
        <v>2540</v>
      </c>
      <c r="G3351" s="256">
        <v>98400</v>
      </c>
      <c r="H3351" s="256" t="s">
        <v>2987</v>
      </c>
      <c r="I3351" s="256" t="s">
        <v>7</v>
      </c>
      <c r="J3351" s="256" t="s">
        <v>2545</v>
      </c>
      <c r="K3351" s="257" t="s">
        <v>5090</v>
      </c>
      <c r="L3351" s="256" t="s">
        <v>2542</v>
      </c>
    </row>
    <row r="3352" spans="1:12" x14ac:dyDescent="0.25">
      <c r="A3352" s="256" t="s">
        <v>2631</v>
      </c>
      <c r="B3352" s="256" t="s">
        <v>2632</v>
      </c>
      <c r="C3352" s="256" t="s">
        <v>2634</v>
      </c>
      <c r="D3352" s="256" t="s">
        <v>3281</v>
      </c>
      <c r="E3352" s="257" t="s">
        <v>2540</v>
      </c>
      <c r="F3352" s="256" t="s">
        <v>2540</v>
      </c>
      <c r="G3352" s="256">
        <v>98401</v>
      </c>
      <c r="H3352" s="256" t="s">
        <v>2988</v>
      </c>
      <c r="I3352" s="256" t="s">
        <v>7</v>
      </c>
      <c r="J3352" s="256" t="s">
        <v>2545</v>
      </c>
      <c r="K3352" s="257" t="s">
        <v>4734</v>
      </c>
      <c r="L3352" s="256" t="s">
        <v>2542</v>
      </c>
    </row>
    <row r="3353" spans="1:12" x14ac:dyDescent="0.25">
      <c r="A3353" s="256" t="s">
        <v>2631</v>
      </c>
      <c r="B3353" s="256" t="s">
        <v>2632</v>
      </c>
      <c r="C3353" s="256" t="s">
        <v>2634</v>
      </c>
      <c r="D3353" s="256" t="s">
        <v>3281</v>
      </c>
      <c r="E3353" s="257" t="s">
        <v>2540</v>
      </c>
      <c r="F3353" s="256" t="s">
        <v>2540</v>
      </c>
      <c r="G3353" s="256">
        <v>98402</v>
      </c>
      <c r="H3353" s="256" t="s">
        <v>2989</v>
      </c>
      <c r="I3353" s="256" t="s">
        <v>7</v>
      </c>
      <c r="J3353" s="256" t="s">
        <v>2545</v>
      </c>
      <c r="K3353" s="257" t="s">
        <v>14204</v>
      </c>
      <c r="L3353" s="256" t="s">
        <v>2542</v>
      </c>
    </row>
    <row r="3354" spans="1:12" x14ac:dyDescent="0.25">
      <c r="A3354" s="256" t="s">
        <v>2631</v>
      </c>
      <c r="B3354" s="256" t="s">
        <v>2632</v>
      </c>
      <c r="C3354" s="256" t="s">
        <v>2634</v>
      </c>
      <c r="D3354" s="256" t="s">
        <v>3281</v>
      </c>
      <c r="E3354" s="257" t="s">
        <v>2540</v>
      </c>
      <c r="F3354" s="256" t="s">
        <v>2540</v>
      </c>
      <c r="G3354" s="256">
        <v>100556</v>
      </c>
      <c r="H3354" s="256" t="s">
        <v>2990</v>
      </c>
      <c r="I3354" s="256" t="s">
        <v>12</v>
      </c>
      <c r="J3354" s="256" t="s">
        <v>2545</v>
      </c>
      <c r="K3354" s="257" t="s">
        <v>16371</v>
      </c>
      <c r="L3354" s="256" t="s">
        <v>2542</v>
      </c>
    </row>
    <row r="3355" spans="1:12" x14ac:dyDescent="0.25">
      <c r="A3355" s="256" t="s">
        <v>2631</v>
      </c>
      <c r="B3355" s="256" t="s">
        <v>2632</v>
      </c>
      <c r="C3355" s="256" t="s">
        <v>2634</v>
      </c>
      <c r="D3355" s="256" t="s">
        <v>3281</v>
      </c>
      <c r="E3355" s="257" t="s">
        <v>2540</v>
      </c>
      <c r="F3355" s="256" t="s">
        <v>2540</v>
      </c>
      <c r="G3355" s="256">
        <v>100557</v>
      </c>
      <c r="H3355" s="256" t="s">
        <v>2991</v>
      </c>
      <c r="I3355" s="256" t="s">
        <v>12</v>
      </c>
      <c r="J3355" s="256" t="s">
        <v>2545</v>
      </c>
      <c r="K3355" s="257" t="s">
        <v>16372</v>
      </c>
      <c r="L3355" s="256" t="s">
        <v>2542</v>
      </c>
    </row>
    <row r="3356" spans="1:12" x14ac:dyDescent="0.25">
      <c r="A3356" s="256" t="s">
        <v>2631</v>
      </c>
      <c r="B3356" s="256" t="s">
        <v>2632</v>
      </c>
      <c r="C3356" s="256" t="s">
        <v>2634</v>
      </c>
      <c r="D3356" s="256" t="s">
        <v>3281</v>
      </c>
      <c r="E3356" s="257" t="s">
        <v>2540</v>
      </c>
      <c r="F3356" s="256" t="s">
        <v>2540</v>
      </c>
      <c r="G3356" s="256">
        <v>100560</v>
      </c>
      <c r="H3356" s="256" t="s">
        <v>2992</v>
      </c>
      <c r="I3356" s="256" t="s">
        <v>12</v>
      </c>
      <c r="J3356" s="256" t="s">
        <v>2545</v>
      </c>
      <c r="K3356" s="257" t="s">
        <v>16373</v>
      </c>
      <c r="L3356" s="256" t="s">
        <v>2542</v>
      </c>
    </row>
    <row r="3357" spans="1:12" x14ac:dyDescent="0.25">
      <c r="A3357" s="256" t="s">
        <v>2631</v>
      </c>
      <c r="B3357" s="256" t="s">
        <v>2632</v>
      </c>
      <c r="C3357" s="256" t="s">
        <v>2634</v>
      </c>
      <c r="D3357" s="256" t="s">
        <v>3281</v>
      </c>
      <c r="E3357" s="257" t="s">
        <v>2540</v>
      </c>
      <c r="F3357" s="256" t="s">
        <v>2540</v>
      </c>
      <c r="G3357" s="256">
        <v>100561</v>
      </c>
      <c r="H3357" s="256" t="s">
        <v>2993</v>
      </c>
      <c r="I3357" s="256" t="s">
        <v>12</v>
      </c>
      <c r="J3357" s="256" t="s">
        <v>2545</v>
      </c>
      <c r="K3357" s="257" t="s">
        <v>16374</v>
      </c>
      <c r="L3357" s="256" t="s">
        <v>2542</v>
      </c>
    </row>
    <row r="3358" spans="1:12" x14ac:dyDescent="0.25">
      <c r="A3358" s="256" t="s">
        <v>2631</v>
      </c>
      <c r="B3358" s="256" t="s">
        <v>2632</v>
      </c>
      <c r="C3358" s="256" t="s">
        <v>2634</v>
      </c>
      <c r="D3358" s="256" t="s">
        <v>3281</v>
      </c>
      <c r="E3358" s="257" t="s">
        <v>2540</v>
      </c>
      <c r="F3358" s="256" t="s">
        <v>2540</v>
      </c>
      <c r="G3358" s="256">
        <v>100562</v>
      </c>
      <c r="H3358" s="256" t="s">
        <v>2994</v>
      </c>
      <c r="I3358" s="256" t="s">
        <v>12</v>
      </c>
      <c r="J3358" s="256" t="s">
        <v>2545</v>
      </c>
      <c r="K3358" s="257" t="s">
        <v>16375</v>
      </c>
      <c r="L3358" s="256" t="s">
        <v>2542</v>
      </c>
    </row>
    <row r="3359" spans="1:12" x14ac:dyDescent="0.25">
      <c r="A3359" s="256" t="s">
        <v>2631</v>
      </c>
      <c r="B3359" s="256" t="s">
        <v>2632</v>
      </c>
      <c r="C3359" s="256" t="s">
        <v>2634</v>
      </c>
      <c r="D3359" s="256" t="s">
        <v>3281</v>
      </c>
      <c r="E3359" s="257" t="s">
        <v>2540</v>
      </c>
      <c r="F3359" s="256" t="s">
        <v>2540</v>
      </c>
      <c r="G3359" s="256">
        <v>100563</v>
      </c>
      <c r="H3359" s="256" t="s">
        <v>2995</v>
      </c>
      <c r="I3359" s="256" t="s">
        <v>12</v>
      </c>
      <c r="J3359" s="256" t="s">
        <v>2545</v>
      </c>
      <c r="K3359" s="257" t="s">
        <v>16376</v>
      </c>
      <c r="L3359" s="256" t="s">
        <v>2542</v>
      </c>
    </row>
    <row r="3360" spans="1:12" x14ac:dyDescent="0.25">
      <c r="A3360" s="256" t="s">
        <v>2631</v>
      </c>
      <c r="B3360" s="256" t="s">
        <v>2632</v>
      </c>
      <c r="C3360" s="256" t="s">
        <v>2634</v>
      </c>
      <c r="D3360" s="256" t="s">
        <v>3281</v>
      </c>
      <c r="E3360" s="257" t="s">
        <v>2540</v>
      </c>
      <c r="F3360" s="256" t="s">
        <v>2540</v>
      </c>
      <c r="G3360" s="256">
        <v>101795</v>
      </c>
      <c r="H3360" s="256" t="s">
        <v>4587</v>
      </c>
      <c r="I3360" s="256" t="s">
        <v>12</v>
      </c>
      <c r="J3360" s="256" t="s">
        <v>2541</v>
      </c>
      <c r="K3360" s="257" t="s">
        <v>16377</v>
      </c>
      <c r="L3360" s="256" t="s">
        <v>2542</v>
      </c>
    </row>
    <row r="3361" spans="1:12" x14ac:dyDescent="0.25">
      <c r="A3361" s="256" t="s">
        <v>2631</v>
      </c>
      <c r="B3361" s="256" t="s">
        <v>2632</v>
      </c>
      <c r="C3361" s="256" t="s">
        <v>2634</v>
      </c>
      <c r="D3361" s="256" t="s">
        <v>3281</v>
      </c>
      <c r="E3361" s="257" t="s">
        <v>2540</v>
      </c>
      <c r="F3361" s="256" t="s">
        <v>2540</v>
      </c>
      <c r="G3361" s="256">
        <v>101798</v>
      </c>
      <c r="H3361" s="256" t="s">
        <v>4588</v>
      </c>
      <c r="I3361" s="256" t="s">
        <v>12</v>
      </c>
      <c r="J3361" s="256" t="s">
        <v>2541</v>
      </c>
      <c r="K3361" s="257" t="s">
        <v>16378</v>
      </c>
      <c r="L3361" s="256" t="s">
        <v>2542</v>
      </c>
    </row>
    <row r="3362" spans="1:12" x14ac:dyDescent="0.25">
      <c r="A3362" s="256" t="s">
        <v>2631</v>
      </c>
      <c r="B3362" s="256" t="s">
        <v>2632</v>
      </c>
      <c r="C3362" s="256" t="s">
        <v>2634</v>
      </c>
      <c r="D3362" s="256" t="s">
        <v>3281</v>
      </c>
      <c r="E3362" s="257" t="s">
        <v>2540</v>
      </c>
      <c r="F3362" s="256" t="s">
        <v>2540</v>
      </c>
      <c r="G3362" s="256">
        <v>101799</v>
      </c>
      <c r="H3362" s="256" t="s">
        <v>4589</v>
      </c>
      <c r="I3362" s="256" t="s">
        <v>12</v>
      </c>
      <c r="J3362" s="256" t="s">
        <v>2541</v>
      </c>
      <c r="K3362" s="257" t="s">
        <v>16379</v>
      </c>
      <c r="L3362" s="256" t="s">
        <v>2542</v>
      </c>
    </row>
    <row r="3363" spans="1:12" x14ac:dyDescent="0.25">
      <c r="A3363" s="256" t="s">
        <v>2631</v>
      </c>
      <c r="B3363" s="256" t="s">
        <v>2632</v>
      </c>
      <c r="C3363" s="256" t="s">
        <v>2635</v>
      </c>
      <c r="D3363" s="256" t="s">
        <v>3282</v>
      </c>
      <c r="E3363" s="257" t="s">
        <v>2540</v>
      </c>
      <c r="F3363" s="256" t="s">
        <v>2540</v>
      </c>
      <c r="G3363" s="256">
        <v>98397</v>
      </c>
      <c r="H3363" s="256" t="s">
        <v>1441</v>
      </c>
      <c r="I3363" s="256" t="s">
        <v>14</v>
      </c>
      <c r="J3363" s="256" t="s">
        <v>2545</v>
      </c>
      <c r="K3363" s="257" t="s">
        <v>5040</v>
      </c>
      <c r="L3363" s="256" t="s">
        <v>2542</v>
      </c>
    </row>
    <row r="3364" spans="1:12" x14ac:dyDescent="0.25">
      <c r="A3364" s="256" t="s">
        <v>2631</v>
      </c>
      <c r="B3364" s="256" t="s">
        <v>2632</v>
      </c>
      <c r="C3364" s="256" t="s">
        <v>2635</v>
      </c>
      <c r="D3364" s="256" t="s">
        <v>3282</v>
      </c>
      <c r="E3364" s="257" t="s">
        <v>2540</v>
      </c>
      <c r="F3364" s="256" t="s">
        <v>2540</v>
      </c>
      <c r="G3364" s="256">
        <v>103244</v>
      </c>
      <c r="H3364" s="256" t="s">
        <v>6266</v>
      </c>
      <c r="I3364" s="256" t="s">
        <v>12</v>
      </c>
      <c r="J3364" s="256" t="s">
        <v>2541</v>
      </c>
      <c r="K3364" s="257" t="s">
        <v>16380</v>
      </c>
      <c r="L3364" s="256" t="s">
        <v>2542</v>
      </c>
    </row>
    <row r="3365" spans="1:12" x14ac:dyDescent="0.25">
      <c r="A3365" s="256" t="s">
        <v>2631</v>
      </c>
      <c r="B3365" s="256" t="s">
        <v>2632</v>
      </c>
      <c r="C3365" s="256" t="s">
        <v>2635</v>
      </c>
      <c r="D3365" s="256" t="s">
        <v>3282</v>
      </c>
      <c r="E3365" s="257" t="s">
        <v>2540</v>
      </c>
      <c r="F3365" s="256" t="s">
        <v>2540</v>
      </c>
      <c r="G3365" s="256">
        <v>103245</v>
      </c>
      <c r="H3365" s="256" t="s">
        <v>6267</v>
      </c>
      <c r="I3365" s="256" t="s">
        <v>12</v>
      </c>
      <c r="J3365" s="256" t="s">
        <v>2541</v>
      </c>
      <c r="K3365" s="257" t="s">
        <v>16381</v>
      </c>
      <c r="L3365" s="256" t="s">
        <v>2542</v>
      </c>
    </row>
    <row r="3366" spans="1:12" x14ac:dyDescent="0.25">
      <c r="A3366" s="256" t="s">
        <v>2631</v>
      </c>
      <c r="B3366" s="256" t="s">
        <v>2632</v>
      </c>
      <c r="C3366" s="256" t="s">
        <v>2635</v>
      </c>
      <c r="D3366" s="256" t="s">
        <v>3282</v>
      </c>
      <c r="E3366" s="257" t="s">
        <v>2540</v>
      </c>
      <c r="F3366" s="256" t="s">
        <v>2540</v>
      </c>
      <c r="G3366" s="256">
        <v>103246</v>
      </c>
      <c r="H3366" s="256" t="s">
        <v>6268</v>
      </c>
      <c r="I3366" s="256" t="s">
        <v>12</v>
      </c>
      <c r="J3366" s="256" t="s">
        <v>2541</v>
      </c>
      <c r="K3366" s="257" t="s">
        <v>16382</v>
      </c>
      <c r="L3366" s="256" t="s">
        <v>2542</v>
      </c>
    </row>
    <row r="3367" spans="1:12" x14ac:dyDescent="0.25">
      <c r="A3367" s="256" t="s">
        <v>2631</v>
      </c>
      <c r="B3367" s="256" t="s">
        <v>2632</v>
      </c>
      <c r="C3367" s="256" t="s">
        <v>2635</v>
      </c>
      <c r="D3367" s="256" t="s">
        <v>3282</v>
      </c>
      <c r="E3367" s="257" t="s">
        <v>2540</v>
      </c>
      <c r="F3367" s="256" t="s">
        <v>2540</v>
      </c>
      <c r="G3367" s="256">
        <v>103247</v>
      </c>
      <c r="H3367" s="256" t="s">
        <v>6269</v>
      </c>
      <c r="I3367" s="256" t="s">
        <v>12</v>
      </c>
      <c r="J3367" s="256" t="s">
        <v>2541</v>
      </c>
      <c r="K3367" s="257" t="s">
        <v>16383</v>
      </c>
      <c r="L3367" s="256" t="s">
        <v>2542</v>
      </c>
    </row>
    <row r="3368" spans="1:12" x14ac:dyDescent="0.25">
      <c r="A3368" s="256" t="s">
        <v>2631</v>
      </c>
      <c r="B3368" s="256" t="s">
        <v>2632</v>
      </c>
      <c r="C3368" s="256" t="s">
        <v>2635</v>
      </c>
      <c r="D3368" s="256" t="s">
        <v>3282</v>
      </c>
      <c r="E3368" s="257" t="s">
        <v>2540</v>
      </c>
      <c r="F3368" s="256" t="s">
        <v>2540</v>
      </c>
      <c r="G3368" s="256">
        <v>103248</v>
      </c>
      <c r="H3368" s="256" t="s">
        <v>6270</v>
      </c>
      <c r="I3368" s="256" t="s">
        <v>12</v>
      </c>
      <c r="J3368" s="256" t="s">
        <v>2541</v>
      </c>
      <c r="K3368" s="257" t="s">
        <v>16384</v>
      </c>
      <c r="L3368" s="256" t="s">
        <v>2542</v>
      </c>
    </row>
    <row r="3369" spans="1:12" x14ac:dyDescent="0.25">
      <c r="A3369" s="256" t="s">
        <v>2631</v>
      </c>
      <c r="B3369" s="256" t="s">
        <v>2632</v>
      </c>
      <c r="C3369" s="256" t="s">
        <v>2635</v>
      </c>
      <c r="D3369" s="256" t="s">
        <v>3282</v>
      </c>
      <c r="E3369" s="257" t="s">
        <v>2540</v>
      </c>
      <c r="F3369" s="256" t="s">
        <v>2540</v>
      </c>
      <c r="G3369" s="256">
        <v>103249</v>
      </c>
      <c r="H3369" s="256" t="s">
        <v>6271</v>
      </c>
      <c r="I3369" s="256" t="s">
        <v>12</v>
      </c>
      <c r="J3369" s="256" t="s">
        <v>2541</v>
      </c>
      <c r="K3369" s="257" t="s">
        <v>16385</v>
      </c>
      <c r="L3369" s="256" t="s">
        <v>2542</v>
      </c>
    </row>
    <row r="3370" spans="1:12" x14ac:dyDescent="0.25">
      <c r="A3370" s="256" t="s">
        <v>2631</v>
      </c>
      <c r="B3370" s="256" t="s">
        <v>2632</v>
      </c>
      <c r="C3370" s="256" t="s">
        <v>2635</v>
      </c>
      <c r="D3370" s="256" t="s">
        <v>3282</v>
      </c>
      <c r="E3370" s="257" t="s">
        <v>2540</v>
      </c>
      <c r="F3370" s="256" t="s">
        <v>2540</v>
      </c>
      <c r="G3370" s="256">
        <v>103250</v>
      </c>
      <c r="H3370" s="256" t="s">
        <v>6272</v>
      </c>
      <c r="I3370" s="256" t="s">
        <v>12</v>
      </c>
      <c r="J3370" s="256" t="s">
        <v>2541</v>
      </c>
      <c r="K3370" s="257" t="s">
        <v>16386</v>
      </c>
      <c r="L3370" s="256" t="s">
        <v>2542</v>
      </c>
    </row>
    <row r="3371" spans="1:12" x14ac:dyDescent="0.25">
      <c r="A3371" s="256" t="s">
        <v>2631</v>
      </c>
      <c r="B3371" s="256" t="s">
        <v>2632</v>
      </c>
      <c r="C3371" s="256" t="s">
        <v>2635</v>
      </c>
      <c r="D3371" s="256" t="s">
        <v>3282</v>
      </c>
      <c r="E3371" s="257" t="s">
        <v>2540</v>
      </c>
      <c r="F3371" s="256" t="s">
        <v>2540</v>
      </c>
      <c r="G3371" s="256">
        <v>103251</v>
      </c>
      <c r="H3371" s="256" t="s">
        <v>6273</v>
      </c>
      <c r="I3371" s="256" t="s">
        <v>12</v>
      </c>
      <c r="J3371" s="256" t="s">
        <v>2541</v>
      </c>
      <c r="K3371" s="257" t="s">
        <v>16387</v>
      </c>
      <c r="L3371" s="256" t="s">
        <v>2542</v>
      </c>
    </row>
    <row r="3372" spans="1:12" x14ac:dyDescent="0.25">
      <c r="A3372" s="256" t="s">
        <v>2631</v>
      </c>
      <c r="B3372" s="256" t="s">
        <v>2632</v>
      </c>
      <c r="C3372" s="256" t="s">
        <v>2635</v>
      </c>
      <c r="D3372" s="256" t="s">
        <v>3282</v>
      </c>
      <c r="E3372" s="257" t="s">
        <v>2540</v>
      </c>
      <c r="F3372" s="256" t="s">
        <v>2540</v>
      </c>
      <c r="G3372" s="256">
        <v>103252</v>
      </c>
      <c r="H3372" s="256" t="s">
        <v>6274</v>
      </c>
      <c r="I3372" s="256" t="s">
        <v>12</v>
      </c>
      <c r="J3372" s="256" t="s">
        <v>2541</v>
      </c>
      <c r="K3372" s="257" t="s">
        <v>16388</v>
      </c>
      <c r="L3372" s="256" t="s">
        <v>2542</v>
      </c>
    </row>
    <row r="3373" spans="1:12" x14ac:dyDescent="0.25">
      <c r="A3373" s="256" t="s">
        <v>2631</v>
      </c>
      <c r="B3373" s="256" t="s">
        <v>2632</v>
      </c>
      <c r="C3373" s="256" t="s">
        <v>2635</v>
      </c>
      <c r="D3373" s="256" t="s">
        <v>3282</v>
      </c>
      <c r="E3373" s="257" t="s">
        <v>2540</v>
      </c>
      <c r="F3373" s="256" t="s">
        <v>2540</v>
      </c>
      <c r="G3373" s="256">
        <v>103253</v>
      </c>
      <c r="H3373" s="256" t="s">
        <v>6275</v>
      </c>
      <c r="I3373" s="256" t="s">
        <v>12</v>
      </c>
      <c r="J3373" s="256" t="s">
        <v>2541</v>
      </c>
      <c r="K3373" s="257" t="s">
        <v>16389</v>
      </c>
      <c r="L3373" s="256" t="s">
        <v>2542</v>
      </c>
    </row>
    <row r="3374" spans="1:12" x14ac:dyDescent="0.25">
      <c r="A3374" s="256" t="s">
        <v>2631</v>
      </c>
      <c r="B3374" s="256" t="s">
        <v>2632</v>
      </c>
      <c r="C3374" s="256" t="s">
        <v>2635</v>
      </c>
      <c r="D3374" s="256" t="s">
        <v>3282</v>
      </c>
      <c r="E3374" s="257" t="s">
        <v>2540</v>
      </c>
      <c r="F3374" s="256" t="s">
        <v>2540</v>
      </c>
      <c r="G3374" s="256">
        <v>103254</v>
      </c>
      <c r="H3374" s="256" t="s">
        <v>6276</v>
      </c>
      <c r="I3374" s="256" t="s">
        <v>12</v>
      </c>
      <c r="J3374" s="256" t="s">
        <v>2541</v>
      </c>
      <c r="K3374" s="257" t="s">
        <v>16390</v>
      </c>
      <c r="L3374" s="256" t="s">
        <v>2542</v>
      </c>
    </row>
    <row r="3375" spans="1:12" x14ac:dyDescent="0.25">
      <c r="A3375" s="256" t="s">
        <v>2631</v>
      </c>
      <c r="B3375" s="256" t="s">
        <v>2632</v>
      </c>
      <c r="C3375" s="256" t="s">
        <v>2635</v>
      </c>
      <c r="D3375" s="256" t="s">
        <v>3282</v>
      </c>
      <c r="E3375" s="257" t="s">
        <v>2540</v>
      </c>
      <c r="F3375" s="256" t="s">
        <v>2540</v>
      </c>
      <c r="G3375" s="256">
        <v>103255</v>
      </c>
      <c r="H3375" s="256" t="s">
        <v>6277</v>
      </c>
      <c r="I3375" s="256" t="s">
        <v>12</v>
      </c>
      <c r="J3375" s="256" t="s">
        <v>2541</v>
      </c>
      <c r="K3375" s="257" t="s">
        <v>16391</v>
      </c>
      <c r="L3375" s="256" t="s">
        <v>2542</v>
      </c>
    </row>
    <row r="3376" spans="1:12" x14ac:dyDescent="0.25">
      <c r="A3376" s="256" t="s">
        <v>2631</v>
      </c>
      <c r="B3376" s="256" t="s">
        <v>2632</v>
      </c>
      <c r="C3376" s="256" t="s">
        <v>2635</v>
      </c>
      <c r="D3376" s="256" t="s">
        <v>3282</v>
      </c>
      <c r="E3376" s="257" t="s">
        <v>2540</v>
      </c>
      <c r="F3376" s="256" t="s">
        <v>2540</v>
      </c>
      <c r="G3376" s="256">
        <v>103256</v>
      </c>
      <c r="H3376" s="256" t="s">
        <v>6278</v>
      </c>
      <c r="I3376" s="256" t="s">
        <v>12</v>
      </c>
      <c r="J3376" s="256" t="s">
        <v>2541</v>
      </c>
      <c r="K3376" s="257" t="s">
        <v>16392</v>
      </c>
      <c r="L3376" s="256" t="s">
        <v>2542</v>
      </c>
    </row>
    <row r="3377" spans="1:12" x14ac:dyDescent="0.25">
      <c r="A3377" s="256" t="s">
        <v>2631</v>
      </c>
      <c r="B3377" s="256" t="s">
        <v>2632</v>
      </c>
      <c r="C3377" s="256" t="s">
        <v>2635</v>
      </c>
      <c r="D3377" s="256" t="s">
        <v>3282</v>
      </c>
      <c r="E3377" s="257" t="s">
        <v>2540</v>
      </c>
      <c r="F3377" s="256" t="s">
        <v>2540</v>
      </c>
      <c r="G3377" s="256">
        <v>103257</v>
      </c>
      <c r="H3377" s="256" t="s">
        <v>6279</v>
      </c>
      <c r="I3377" s="256" t="s">
        <v>12</v>
      </c>
      <c r="J3377" s="256" t="s">
        <v>2541</v>
      </c>
      <c r="K3377" s="257" t="s">
        <v>16393</v>
      </c>
      <c r="L3377" s="256" t="s">
        <v>2542</v>
      </c>
    </row>
    <row r="3378" spans="1:12" x14ac:dyDescent="0.25">
      <c r="A3378" s="256" t="s">
        <v>2631</v>
      </c>
      <c r="B3378" s="256" t="s">
        <v>2632</v>
      </c>
      <c r="C3378" s="256" t="s">
        <v>2635</v>
      </c>
      <c r="D3378" s="256" t="s">
        <v>3282</v>
      </c>
      <c r="E3378" s="257" t="s">
        <v>2540</v>
      </c>
      <c r="F3378" s="256" t="s">
        <v>2540</v>
      </c>
      <c r="G3378" s="256">
        <v>103258</v>
      </c>
      <c r="H3378" s="256" t="s">
        <v>6280</v>
      </c>
      <c r="I3378" s="256" t="s">
        <v>12</v>
      </c>
      <c r="J3378" s="256" t="s">
        <v>2541</v>
      </c>
      <c r="K3378" s="257" t="s">
        <v>16394</v>
      </c>
      <c r="L3378" s="256" t="s">
        <v>2542</v>
      </c>
    </row>
    <row r="3379" spans="1:12" x14ac:dyDescent="0.25">
      <c r="A3379" s="256" t="s">
        <v>2631</v>
      </c>
      <c r="B3379" s="256" t="s">
        <v>2632</v>
      </c>
      <c r="C3379" s="256" t="s">
        <v>2635</v>
      </c>
      <c r="D3379" s="256" t="s">
        <v>3282</v>
      </c>
      <c r="E3379" s="257" t="s">
        <v>2540</v>
      </c>
      <c r="F3379" s="256" t="s">
        <v>2540</v>
      </c>
      <c r="G3379" s="256">
        <v>103259</v>
      </c>
      <c r="H3379" s="256" t="s">
        <v>6281</v>
      </c>
      <c r="I3379" s="256" t="s">
        <v>12</v>
      </c>
      <c r="J3379" s="256" t="s">
        <v>2541</v>
      </c>
      <c r="K3379" s="257" t="s">
        <v>16395</v>
      </c>
      <c r="L3379" s="256" t="s">
        <v>2542</v>
      </c>
    </row>
    <row r="3380" spans="1:12" x14ac:dyDescent="0.25">
      <c r="A3380" s="256" t="s">
        <v>2631</v>
      </c>
      <c r="B3380" s="256" t="s">
        <v>2632</v>
      </c>
      <c r="C3380" s="256" t="s">
        <v>2635</v>
      </c>
      <c r="D3380" s="256" t="s">
        <v>3282</v>
      </c>
      <c r="E3380" s="257" t="s">
        <v>2540</v>
      </c>
      <c r="F3380" s="256" t="s">
        <v>2540</v>
      </c>
      <c r="G3380" s="256">
        <v>103260</v>
      </c>
      <c r="H3380" s="256" t="s">
        <v>6282</v>
      </c>
      <c r="I3380" s="256" t="s">
        <v>12</v>
      </c>
      <c r="J3380" s="256" t="s">
        <v>2541</v>
      </c>
      <c r="K3380" s="257" t="s">
        <v>16396</v>
      </c>
      <c r="L3380" s="256" t="s">
        <v>2542</v>
      </c>
    </row>
    <row r="3381" spans="1:12" x14ac:dyDescent="0.25">
      <c r="A3381" s="256" t="s">
        <v>2631</v>
      </c>
      <c r="B3381" s="256" t="s">
        <v>2632</v>
      </c>
      <c r="C3381" s="256" t="s">
        <v>2635</v>
      </c>
      <c r="D3381" s="256" t="s">
        <v>3282</v>
      </c>
      <c r="E3381" s="257" t="s">
        <v>2540</v>
      </c>
      <c r="F3381" s="256" t="s">
        <v>2540</v>
      </c>
      <c r="G3381" s="256">
        <v>103261</v>
      </c>
      <c r="H3381" s="256" t="s">
        <v>6283</v>
      </c>
      <c r="I3381" s="256" t="s">
        <v>12</v>
      </c>
      <c r="J3381" s="256" t="s">
        <v>2541</v>
      </c>
      <c r="K3381" s="257" t="s">
        <v>16397</v>
      </c>
      <c r="L3381" s="256" t="s">
        <v>2542</v>
      </c>
    </row>
    <row r="3382" spans="1:12" x14ac:dyDescent="0.25">
      <c r="A3382" s="256" t="s">
        <v>2631</v>
      </c>
      <c r="B3382" s="256" t="s">
        <v>2632</v>
      </c>
      <c r="C3382" s="256" t="s">
        <v>2635</v>
      </c>
      <c r="D3382" s="256" t="s">
        <v>3282</v>
      </c>
      <c r="E3382" s="257" t="s">
        <v>2540</v>
      </c>
      <c r="F3382" s="256" t="s">
        <v>2540</v>
      </c>
      <c r="G3382" s="256">
        <v>103262</v>
      </c>
      <c r="H3382" s="256" t="s">
        <v>6284</v>
      </c>
      <c r="I3382" s="256" t="s">
        <v>12</v>
      </c>
      <c r="J3382" s="256" t="s">
        <v>2541</v>
      </c>
      <c r="K3382" s="257" t="s">
        <v>16398</v>
      </c>
      <c r="L3382" s="256" t="s">
        <v>2542</v>
      </c>
    </row>
    <row r="3383" spans="1:12" x14ac:dyDescent="0.25">
      <c r="A3383" s="256" t="s">
        <v>2631</v>
      </c>
      <c r="B3383" s="256" t="s">
        <v>2632</v>
      </c>
      <c r="C3383" s="256" t="s">
        <v>2635</v>
      </c>
      <c r="D3383" s="256" t="s">
        <v>3282</v>
      </c>
      <c r="E3383" s="257" t="s">
        <v>2540</v>
      </c>
      <c r="F3383" s="256" t="s">
        <v>2540</v>
      </c>
      <c r="G3383" s="256">
        <v>103263</v>
      </c>
      <c r="H3383" s="256" t="s">
        <v>6285</v>
      </c>
      <c r="I3383" s="256" t="s">
        <v>12</v>
      </c>
      <c r="J3383" s="256" t="s">
        <v>2541</v>
      </c>
      <c r="K3383" s="257" t="s">
        <v>16399</v>
      </c>
      <c r="L3383" s="256" t="s">
        <v>2542</v>
      </c>
    </row>
    <row r="3384" spans="1:12" x14ac:dyDescent="0.25">
      <c r="A3384" s="256" t="s">
        <v>2631</v>
      </c>
      <c r="B3384" s="256" t="s">
        <v>2632</v>
      </c>
      <c r="C3384" s="256" t="s">
        <v>2635</v>
      </c>
      <c r="D3384" s="256" t="s">
        <v>3282</v>
      </c>
      <c r="E3384" s="257" t="s">
        <v>2540</v>
      </c>
      <c r="F3384" s="256" t="s">
        <v>2540</v>
      </c>
      <c r="G3384" s="256">
        <v>103264</v>
      </c>
      <c r="H3384" s="256" t="s">
        <v>6286</v>
      </c>
      <c r="I3384" s="256" t="s">
        <v>12</v>
      </c>
      <c r="J3384" s="256" t="s">
        <v>2541</v>
      </c>
      <c r="K3384" s="257" t="s">
        <v>16400</v>
      </c>
      <c r="L3384" s="256" t="s">
        <v>2542</v>
      </c>
    </row>
    <row r="3385" spans="1:12" x14ac:dyDescent="0.25">
      <c r="A3385" s="256" t="s">
        <v>2631</v>
      </c>
      <c r="B3385" s="256" t="s">
        <v>2632</v>
      </c>
      <c r="C3385" s="256" t="s">
        <v>2635</v>
      </c>
      <c r="D3385" s="256" t="s">
        <v>3282</v>
      </c>
      <c r="E3385" s="257" t="s">
        <v>2540</v>
      </c>
      <c r="F3385" s="256" t="s">
        <v>2540</v>
      </c>
      <c r="G3385" s="256">
        <v>103265</v>
      </c>
      <c r="H3385" s="256" t="s">
        <v>6287</v>
      </c>
      <c r="I3385" s="256" t="s">
        <v>12</v>
      </c>
      <c r="J3385" s="256" t="s">
        <v>2541</v>
      </c>
      <c r="K3385" s="257" t="s">
        <v>16401</v>
      </c>
      <c r="L3385" s="256" t="s">
        <v>2542</v>
      </c>
    </row>
    <row r="3386" spans="1:12" x14ac:dyDescent="0.25">
      <c r="A3386" s="256" t="s">
        <v>2631</v>
      </c>
      <c r="B3386" s="256" t="s">
        <v>2632</v>
      </c>
      <c r="C3386" s="256" t="s">
        <v>2635</v>
      </c>
      <c r="D3386" s="256" t="s">
        <v>3282</v>
      </c>
      <c r="E3386" s="257" t="s">
        <v>2540</v>
      </c>
      <c r="F3386" s="256" t="s">
        <v>2540</v>
      </c>
      <c r="G3386" s="256">
        <v>103266</v>
      </c>
      <c r="H3386" s="256" t="s">
        <v>6288</v>
      </c>
      <c r="I3386" s="256" t="s">
        <v>12</v>
      </c>
      <c r="J3386" s="256" t="s">
        <v>2541</v>
      </c>
      <c r="K3386" s="257" t="s">
        <v>16402</v>
      </c>
      <c r="L3386" s="256" t="s">
        <v>2542</v>
      </c>
    </row>
    <row r="3387" spans="1:12" x14ac:dyDescent="0.25">
      <c r="A3387" s="256" t="s">
        <v>2631</v>
      </c>
      <c r="B3387" s="256" t="s">
        <v>2632</v>
      </c>
      <c r="C3387" s="256" t="s">
        <v>2635</v>
      </c>
      <c r="D3387" s="256" t="s">
        <v>3282</v>
      </c>
      <c r="E3387" s="257" t="s">
        <v>2540</v>
      </c>
      <c r="F3387" s="256" t="s">
        <v>2540</v>
      </c>
      <c r="G3387" s="256">
        <v>103267</v>
      </c>
      <c r="H3387" s="256" t="s">
        <v>6289</v>
      </c>
      <c r="I3387" s="256" t="s">
        <v>12</v>
      </c>
      <c r="J3387" s="256" t="s">
        <v>2541</v>
      </c>
      <c r="K3387" s="257" t="s">
        <v>16403</v>
      </c>
      <c r="L3387" s="256" t="s">
        <v>2542</v>
      </c>
    </row>
    <row r="3388" spans="1:12" x14ac:dyDescent="0.25">
      <c r="A3388" s="256" t="s">
        <v>2631</v>
      </c>
      <c r="B3388" s="256" t="s">
        <v>2632</v>
      </c>
      <c r="C3388" s="256" t="s">
        <v>2635</v>
      </c>
      <c r="D3388" s="256" t="s">
        <v>3282</v>
      </c>
      <c r="E3388" s="257" t="s">
        <v>2540</v>
      </c>
      <c r="F3388" s="256" t="s">
        <v>2540</v>
      </c>
      <c r="G3388" s="256">
        <v>103268</v>
      </c>
      <c r="H3388" s="256" t="s">
        <v>6290</v>
      </c>
      <c r="I3388" s="256" t="s">
        <v>12</v>
      </c>
      <c r="J3388" s="256" t="s">
        <v>2541</v>
      </c>
      <c r="K3388" s="257" t="s">
        <v>16404</v>
      </c>
      <c r="L3388" s="256" t="s">
        <v>2542</v>
      </c>
    </row>
    <row r="3389" spans="1:12" x14ac:dyDescent="0.25">
      <c r="A3389" s="256" t="s">
        <v>2631</v>
      </c>
      <c r="B3389" s="256" t="s">
        <v>2632</v>
      </c>
      <c r="C3389" s="256" t="s">
        <v>2635</v>
      </c>
      <c r="D3389" s="256" t="s">
        <v>3282</v>
      </c>
      <c r="E3389" s="257" t="s">
        <v>2540</v>
      </c>
      <c r="F3389" s="256" t="s">
        <v>2540</v>
      </c>
      <c r="G3389" s="256">
        <v>103269</v>
      </c>
      <c r="H3389" s="256" t="s">
        <v>6291</v>
      </c>
      <c r="I3389" s="256" t="s">
        <v>12</v>
      </c>
      <c r="J3389" s="256" t="s">
        <v>2541</v>
      </c>
      <c r="K3389" s="257" t="s">
        <v>16405</v>
      </c>
      <c r="L3389" s="256" t="s">
        <v>2542</v>
      </c>
    </row>
    <row r="3390" spans="1:12" x14ac:dyDescent="0.25">
      <c r="A3390" s="256" t="s">
        <v>2631</v>
      </c>
      <c r="B3390" s="256" t="s">
        <v>2632</v>
      </c>
      <c r="C3390" s="256" t="s">
        <v>2635</v>
      </c>
      <c r="D3390" s="256" t="s">
        <v>3282</v>
      </c>
      <c r="E3390" s="257" t="s">
        <v>2540</v>
      </c>
      <c r="F3390" s="256" t="s">
        <v>2540</v>
      </c>
      <c r="G3390" s="256">
        <v>103270</v>
      </c>
      <c r="H3390" s="256" t="s">
        <v>6292</v>
      </c>
      <c r="I3390" s="256" t="s">
        <v>12</v>
      </c>
      <c r="J3390" s="256" t="s">
        <v>2541</v>
      </c>
      <c r="K3390" s="257" t="s">
        <v>16406</v>
      </c>
      <c r="L3390" s="256" t="s">
        <v>2542</v>
      </c>
    </row>
    <row r="3391" spans="1:12" x14ac:dyDescent="0.25">
      <c r="A3391" s="256" t="s">
        <v>2631</v>
      </c>
      <c r="B3391" s="256" t="s">
        <v>2632</v>
      </c>
      <c r="C3391" s="256" t="s">
        <v>2635</v>
      </c>
      <c r="D3391" s="256" t="s">
        <v>3282</v>
      </c>
      <c r="E3391" s="257" t="s">
        <v>2540</v>
      </c>
      <c r="F3391" s="256" t="s">
        <v>2540</v>
      </c>
      <c r="G3391" s="256">
        <v>103271</v>
      </c>
      <c r="H3391" s="256" t="s">
        <v>6293</v>
      </c>
      <c r="I3391" s="256" t="s">
        <v>12</v>
      </c>
      <c r="J3391" s="256" t="s">
        <v>2541</v>
      </c>
      <c r="K3391" s="257" t="s">
        <v>16407</v>
      </c>
      <c r="L3391" s="256" t="s">
        <v>2542</v>
      </c>
    </row>
    <row r="3392" spans="1:12" x14ac:dyDescent="0.25">
      <c r="A3392" s="256" t="s">
        <v>2631</v>
      </c>
      <c r="B3392" s="256" t="s">
        <v>2632</v>
      </c>
      <c r="C3392" s="256" t="s">
        <v>2635</v>
      </c>
      <c r="D3392" s="256" t="s">
        <v>3282</v>
      </c>
      <c r="E3392" s="257" t="s">
        <v>2540</v>
      </c>
      <c r="F3392" s="256" t="s">
        <v>2540</v>
      </c>
      <c r="G3392" s="256">
        <v>103272</v>
      </c>
      <c r="H3392" s="256" t="s">
        <v>6294</v>
      </c>
      <c r="I3392" s="256" t="s">
        <v>12</v>
      </c>
      <c r="J3392" s="256" t="s">
        <v>2541</v>
      </c>
      <c r="K3392" s="257" t="s">
        <v>16408</v>
      </c>
      <c r="L3392" s="256" t="s">
        <v>2542</v>
      </c>
    </row>
    <row r="3393" spans="1:12" x14ac:dyDescent="0.25">
      <c r="A3393" s="256" t="s">
        <v>2631</v>
      </c>
      <c r="B3393" s="256" t="s">
        <v>2632</v>
      </c>
      <c r="C3393" s="256" t="s">
        <v>2635</v>
      </c>
      <c r="D3393" s="256" t="s">
        <v>3282</v>
      </c>
      <c r="E3393" s="257" t="s">
        <v>2540</v>
      </c>
      <c r="F3393" s="256" t="s">
        <v>2540</v>
      </c>
      <c r="G3393" s="256">
        <v>103273</v>
      </c>
      <c r="H3393" s="256" t="s">
        <v>6295</v>
      </c>
      <c r="I3393" s="256" t="s">
        <v>12</v>
      </c>
      <c r="J3393" s="256" t="s">
        <v>2541</v>
      </c>
      <c r="K3393" s="257" t="s">
        <v>16409</v>
      </c>
      <c r="L3393" s="256" t="s">
        <v>2542</v>
      </c>
    </row>
    <row r="3394" spans="1:12" x14ac:dyDescent="0.25">
      <c r="A3394" s="256" t="s">
        <v>2631</v>
      </c>
      <c r="B3394" s="256" t="s">
        <v>2632</v>
      </c>
      <c r="C3394" s="256" t="s">
        <v>2635</v>
      </c>
      <c r="D3394" s="256" t="s">
        <v>3282</v>
      </c>
      <c r="E3394" s="257" t="s">
        <v>2540</v>
      </c>
      <c r="F3394" s="256" t="s">
        <v>2540</v>
      </c>
      <c r="G3394" s="256">
        <v>103274</v>
      </c>
      <c r="H3394" s="256" t="s">
        <v>6296</v>
      </c>
      <c r="I3394" s="256" t="s">
        <v>12</v>
      </c>
      <c r="J3394" s="256" t="s">
        <v>2541</v>
      </c>
      <c r="K3394" s="257" t="s">
        <v>16410</v>
      </c>
      <c r="L3394" s="256" t="s">
        <v>2542</v>
      </c>
    </row>
    <row r="3395" spans="1:12" x14ac:dyDescent="0.25">
      <c r="A3395" s="256" t="s">
        <v>2631</v>
      </c>
      <c r="B3395" s="256" t="s">
        <v>2632</v>
      </c>
      <c r="C3395" s="256" t="s">
        <v>2635</v>
      </c>
      <c r="D3395" s="256" t="s">
        <v>3282</v>
      </c>
      <c r="E3395" s="257" t="s">
        <v>2540</v>
      </c>
      <c r="F3395" s="256" t="s">
        <v>2540</v>
      </c>
      <c r="G3395" s="256">
        <v>103275</v>
      </c>
      <c r="H3395" s="256" t="s">
        <v>6297</v>
      </c>
      <c r="I3395" s="256" t="s">
        <v>12</v>
      </c>
      <c r="J3395" s="256" t="s">
        <v>2541</v>
      </c>
      <c r="K3395" s="257" t="s">
        <v>16411</v>
      </c>
      <c r="L3395" s="256" t="s">
        <v>2542</v>
      </c>
    </row>
    <row r="3396" spans="1:12" x14ac:dyDescent="0.25">
      <c r="A3396" s="256" t="s">
        <v>2631</v>
      </c>
      <c r="B3396" s="256" t="s">
        <v>2632</v>
      </c>
      <c r="C3396" s="256" t="s">
        <v>2635</v>
      </c>
      <c r="D3396" s="256" t="s">
        <v>3282</v>
      </c>
      <c r="E3396" s="257" t="s">
        <v>2540</v>
      </c>
      <c r="F3396" s="256" t="s">
        <v>2540</v>
      </c>
      <c r="G3396" s="256">
        <v>103276</v>
      </c>
      <c r="H3396" s="256" t="s">
        <v>6298</v>
      </c>
      <c r="I3396" s="256" t="s">
        <v>12</v>
      </c>
      <c r="J3396" s="256" t="s">
        <v>2541</v>
      </c>
      <c r="K3396" s="257" t="s">
        <v>16412</v>
      </c>
      <c r="L3396" s="256" t="s">
        <v>2542</v>
      </c>
    </row>
    <row r="3397" spans="1:12" x14ac:dyDescent="0.25">
      <c r="A3397" s="256" t="s">
        <v>2631</v>
      </c>
      <c r="B3397" s="256" t="s">
        <v>2632</v>
      </c>
      <c r="C3397" s="256" t="s">
        <v>2635</v>
      </c>
      <c r="D3397" s="256" t="s">
        <v>3282</v>
      </c>
      <c r="E3397" s="257" t="s">
        <v>2540</v>
      </c>
      <c r="F3397" s="256" t="s">
        <v>2540</v>
      </c>
      <c r="G3397" s="256">
        <v>103277</v>
      </c>
      <c r="H3397" s="256" t="s">
        <v>6299</v>
      </c>
      <c r="I3397" s="256" t="s">
        <v>12</v>
      </c>
      <c r="J3397" s="256" t="s">
        <v>2541</v>
      </c>
      <c r="K3397" s="257" t="s">
        <v>16413</v>
      </c>
      <c r="L3397" s="256" t="s">
        <v>2542</v>
      </c>
    </row>
    <row r="3398" spans="1:12" x14ac:dyDescent="0.25">
      <c r="A3398" s="256" t="s">
        <v>2631</v>
      </c>
      <c r="B3398" s="256" t="s">
        <v>2632</v>
      </c>
      <c r="C3398" s="256" t="s">
        <v>2635</v>
      </c>
      <c r="D3398" s="256" t="s">
        <v>3282</v>
      </c>
      <c r="E3398" s="257" t="s">
        <v>2540</v>
      </c>
      <c r="F3398" s="256" t="s">
        <v>2540</v>
      </c>
      <c r="G3398" s="256">
        <v>103278</v>
      </c>
      <c r="H3398" s="256" t="s">
        <v>6300</v>
      </c>
      <c r="I3398" s="256" t="s">
        <v>12</v>
      </c>
      <c r="J3398" s="256" t="s">
        <v>2541</v>
      </c>
      <c r="K3398" s="257" t="s">
        <v>16414</v>
      </c>
      <c r="L3398" s="256" t="s">
        <v>2542</v>
      </c>
    </row>
    <row r="3399" spans="1:12" x14ac:dyDescent="0.25">
      <c r="A3399" s="256" t="s">
        <v>2631</v>
      </c>
      <c r="B3399" s="256" t="s">
        <v>2632</v>
      </c>
      <c r="C3399" s="256" t="s">
        <v>2635</v>
      </c>
      <c r="D3399" s="256" t="s">
        <v>3282</v>
      </c>
      <c r="E3399" s="257" t="s">
        <v>2540</v>
      </c>
      <c r="F3399" s="256" t="s">
        <v>2540</v>
      </c>
      <c r="G3399" s="256">
        <v>103288</v>
      </c>
      <c r="H3399" s="256" t="s">
        <v>6301</v>
      </c>
      <c r="I3399" s="256" t="s">
        <v>12</v>
      </c>
      <c r="J3399" s="256" t="s">
        <v>2545</v>
      </c>
      <c r="K3399" s="257" t="s">
        <v>13699</v>
      </c>
      <c r="L3399" s="256" t="s">
        <v>2542</v>
      </c>
    </row>
    <row r="3400" spans="1:12" x14ac:dyDescent="0.25">
      <c r="A3400" s="256" t="s">
        <v>2631</v>
      </c>
      <c r="B3400" s="256" t="s">
        <v>2632</v>
      </c>
      <c r="C3400" s="256" t="s">
        <v>2635</v>
      </c>
      <c r="D3400" s="256" t="s">
        <v>3282</v>
      </c>
      <c r="E3400" s="257" t="s">
        <v>2540</v>
      </c>
      <c r="F3400" s="256" t="s">
        <v>2540</v>
      </c>
      <c r="G3400" s="256">
        <v>103289</v>
      </c>
      <c r="H3400" s="256" t="s">
        <v>6302</v>
      </c>
      <c r="I3400" s="256" t="s">
        <v>7</v>
      </c>
      <c r="J3400" s="256" t="s">
        <v>2545</v>
      </c>
      <c r="K3400" s="257" t="s">
        <v>16415</v>
      </c>
      <c r="L3400" s="256" t="s">
        <v>2542</v>
      </c>
    </row>
    <row r="3401" spans="1:12" x14ac:dyDescent="0.25">
      <c r="A3401" s="256" t="s">
        <v>2631</v>
      </c>
      <c r="B3401" s="256" t="s">
        <v>2632</v>
      </c>
      <c r="C3401" s="256" t="s">
        <v>2635</v>
      </c>
      <c r="D3401" s="256" t="s">
        <v>3282</v>
      </c>
      <c r="E3401" s="257" t="s">
        <v>2540</v>
      </c>
      <c r="F3401" s="256" t="s">
        <v>2540</v>
      </c>
      <c r="G3401" s="256">
        <v>103290</v>
      </c>
      <c r="H3401" s="256" t="s">
        <v>6303</v>
      </c>
      <c r="I3401" s="256" t="s">
        <v>7</v>
      </c>
      <c r="J3401" s="256" t="s">
        <v>2545</v>
      </c>
      <c r="K3401" s="257" t="s">
        <v>16416</v>
      </c>
      <c r="L3401" s="256" t="s">
        <v>2542</v>
      </c>
    </row>
    <row r="3402" spans="1:12" x14ac:dyDescent="0.25">
      <c r="A3402" s="256" t="s">
        <v>2631</v>
      </c>
      <c r="B3402" s="256" t="s">
        <v>2632</v>
      </c>
      <c r="C3402" s="256" t="s">
        <v>2635</v>
      </c>
      <c r="D3402" s="256" t="s">
        <v>3282</v>
      </c>
      <c r="E3402" s="257" t="s">
        <v>2540</v>
      </c>
      <c r="F3402" s="256" t="s">
        <v>2540</v>
      </c>
      <c r="G3402" s="256">
        <v>103291</v>
      </c>
      <c r="H3402" s="256" t="s">
        <v>6304</v>
      </c>
      <c r="I3402" s="256" t="s">
        <v>7</v>
      </c>
      <c r="J3402" s="256" t="s">
        <v>2545</v>
      </c>
      <c r="K3402" s="257" t="s">
        <v>16417</v>
      </c>
      <c r="L3402" s="256" t="s">
        <v>2542</v>
      </c>
    </row>
    <row r="3403" spans="1:12" x14ac:dyDescent="0.25">
      <c r="A3403" s="256" t="s">
        <v>2631</v>
      </c>
      <c r="B3403" s="256" t="s">
        <v>2632</v>
      </c>
      <c r="C3403" s="256" t="s">
        <v>2635</v>
      </c>
      <c r="D3403" s="256" t="s">
        <v>3282</v>
      </c>
      <c r="E3403" s="257" t="s">
        <v>2540</v>
      </c>
      <c r="F3403" s="256" t="s">
        <v>2540</v>
      </c>
      <c r="G3403" s="256">
        <v>103292</v>
      </c>
      <c r="H3403" s="256" t="s">
        <v>6305</v>
      </c>
      <c r="I3403" s="256" t="s">
        <v>7</v>
      </c>
      <c r="J3403" s="256" t="s">
        <v>2545</v>
      </c>
      <c r="K3403" s="257" t="s">
        <v>16418</v>
      </c>
      <c r="L3403" s="256" t="s">
        <v>2542</v>
      </c>
    </row>
    <row r="3404" spans="1:12" x14ac:dyDescent="0.25">
      <c r="A3404" s="256" t="s">
        <v>2631</v>
      </c>
      <c r="B3404" s="256" t="s">
        <v>2632</v>
      </c>
      <c r="C3404" s="256" t="s">
        <v>2636</v>
      </c>
      <c r="D3404" s="256" t="s">
        <v>3283</v>
      </c>
      <c r="E3404" s="257" t="s">
        <v>2540</v>
      </c>
      <c r="F3404" s="256" t="s">
        <v>2540</v>
      </c>
      <c r="G3404" s="256">
        <v>101936</v>
      </c>
      <c r="H3404" s="256" t="s">
        <v>4158</v>
      </c>
      <c r="I3404" s="256" t="s">
        <v>12</v>
      </c>
      <c r="J3404" s="256" t="s">
        <v>2541</v>
      </c>
      <c r="K3404" s="257" t="s">
        <v>16419</v>
      </c>
      <c r="L3404" s="256" t="s">
        <v>2542</v>
      </c>
    </row>
    <row r="3405" spans="1:12" x14ac:dyDescent="0.25">
      <c r="A3405" s="256" t="s">
        <v>2631</v>
      </c>
      <c r="B3405" s="256" t="s">
        <v>2632</v>
      </c>
      <c r="C3405" s="256" t="s">
        <v>2636</v>
      </c>
      <c r="D3405" s="256" t="s">
        <v>3283</v>
      </c>
      <c r="E3405" s="257" t="s">
        <v>2540</v>
      </c>
      <c r="F3405" s="256" t="s">
        <v>2540</v>
      </c>
      <c r="G3405" s="256">
        <v>101937</v>
      </c>
      <c r="H3405" s="256" t="s">
        <v>4159</v>
      </c>
      <c r="I3405" s="256" t="s">
        <v>12</v>
      </c>
      <c r="J3405" s="256" t="s">
        <v>2541</v>
      </c>
      <c r="K3405" s="257" t="s">
        <v>16420</v>
      </c>
      <c r="L3405" s="256" t="s">
        <v>2542</v>
      </c>
    </row>
    <row r="3406" spans="1:12" x14ac:dyDescent="0.25">
      <c r="A3406" s="256" t="s">
        <v>2631</v>
      </c>
      <c r="B3406" s="256" t="s">
        <v>2632</v>
      </c>
      <c r="C3406" s="256" t="s">
        <v>2637</v>
      </c>
      <c r="D3406" s="256" t="s">
        <v>3284</v>
      </c>
      <c r="E3406" s="257" t="s">
        <v>2540</v>
      </c>
      <c r="F3406" s="256" t="s">
        <v>2540</v>
      </c>
      <c r="G3406" s="256">
        <v>98294</v>
      </c>
      <c r="H3406" s="256" t="s">
        <v>2996</v>
      </c>
      <c r="I3406" s="256" t="s">
        <v>7</v>
      </c>
      <c r="J3406" s="256" t="s">
        <v>2545</v>
      </c>
      <c r="K3406" s="257" t="s">
        <v>13640</v>
      </c>
      <c r="L3406" s="256" t="s">
        <v>2542</v>
      </c>
    </row>
    <row r="3407" spans="1:12" x14ac:dyDescent="0.25">
      <c r="A3407" s="256" t="s">
        <v>2631</v>
      </c>
      <c r="B3407" s="256" t="s">
        <v>2632</v>
      </c>
      <c r="C3407" s="256" t="s">
        <v>2637</v>
      </c>
      <c r="D3407" s="256" t="s">
        <v>3284</v>
      </c>
      <c r="E3407" s="257" t="s">
        <v>2540</v>
      </c>
      <c r="F3407" s="256" t="s">
        <v>2540</v>
      </c>
      <c r="G3407" s="256">
        <v>98295</v>
      </c>
      <c r="H3407" s="256" t="s">
        <v>2997</v>
      </c>
      <c r="I3407" s="256" t="s">
        <v>7</v>
      </c>
      <c r="J3407" s="256" t="s">
        <v>2545</v>
      </c>
      <c r="K3407" s="257" t="s">
        <v>5178</v>
      </c>
      <c r="L3407" s="256" t="s">
        <v>2542</v>
      </c>
    </row>
    <row r="3408" spans="1:12" x14ac:dyDescent="0.25">
      <c r="A3408" s="256" t="s">
        <v>2631</v>
      </c>
      <c r="B3408" s="256" t="s">
        <v>2632</v>
      </c>
      <c r="C3408" s="256" t="s">
        <v>2637</v>
      </c>
      <c r="D3408" s="256" t="s">
        <v>3284</v>
      </c>
      <c r="E3408" s="257" t="s">
        <v>2540</v>
      </c>
      <c r="F3408" s="256" t="s">
        <v>2540</v>
      </c>
      <c r="G3408" s="256">
        <v>98296</v>
      </c>
      <c r="H3408" s="256" t="s">
        <v>2998</v>
      </c>
      <c r="I3408" s="256" t="s">
        <v>7</v>
      </c>
      <c r="J3408" s="256" t="s">
        <v>2545</v>
      </c>
      <c r="K3408" s="257" t="s">
        <v>16421</v>
      </c>
      <c r="L3408" s="256" t="s">
        <v>2542</v>
      </c>
    </row>
    <row r="3409" spans="1:12" x14ac:dyDescent="0.25">
      <c r="A3409" s="256" t="s">
        <v>2631</v>
      </c>
      <c r="B3409" s="256" t="s">
        <v>2632</v>
      </c>
      <c r="C3409" s="256" t="s">
        <v>2637</v>
      </c>
      <c r="D3409" s="256" t="s">
        <v>3284</v>
      </c>
      <c r="E3409" s="257" t="s">
        <v>2540</v>
      </c>
      <c r="F3409" s="256" t="s">
        <v>2540</v>
      </c>
      <c r="G3409" s="256">
        <v>98297</v>
      </c>
      <c r="H3409" s="256" t="s">
        <v>2999</v>
      </c>
      <c r="I3409" s="256" t="s">
        <v>7</v>
      </c>
      <c r="J3409" s="256" t="s">
        <v>2545</v>
      </c>
      <c r="K3409" s="257" t="s">
        <v>16422</v>
      </c>
      <c r="L3409" s="256" t="s">
        <v>2542</v>
      </c>
    </row>
    <row r="3410" spans="1:12" x14ac:dyDescent="0.25">
      <c r="A3410" s="256" t="s">
        <v>2631</v>
      </c>
      <c r="B3410" s="256" t="s">
        <v>2632</v>
      </c>
      <c r="C3410" s="256" t="s">
        <v>2637</v>
      </c>
      <c r="D3410" s="256" t="s">
        <v>3284</v>
      </c>
      <c r="E3410" s="257" t="s">
        <v>2540</v>
      </c>
      <c r="F3410" s="256" t="s">
        <v>2540</v>
      </c>
      <c r="G3410" s="256">
        <v>98298</v>
      </c>
      <c r="H3410" s="256" t="s">
        <v>6306</v>
      </c>
      <c r="I3410" s="256" t="s">
        <v>7</v>
      </c>
      <c r="J3410" s="256" t="s">
        <v>2545</v>
      </c>
      <c r="K3410" s="257" t="s">
        <v>16423</v>
      </c>
      <c r="L3410" s="256" t="s">
        <v>2542</v>
      </c>
    </row>
    <row r="3411" spans="1:12" x14ac:dyDescent="0.25">
      <c r="A3411" s="256" t="s">
        <v>2631</v>
      </c>
      <c r="B3411" s="256" t="s">
        <v>2632</v>
      </c>
      <c r="C3411" s="256" t="s">
        <v>2637</v>
      </c>
      <c r="D3411" s="256" t="s">
        <v>3284</v>
      </c>
      <c r="E3411" s="257" t="s">
        <v>2540</v>
      </c>
      <c r="F3411" s="256" t="s">
        <v>2540</v>
      </c>
      <c r="G3411" s="256">
        <v>98299</v>
      </c>
      <c r="H3411" s="256" t="s">
        <v>6307</v>
      </c>
      <c r="I3411" s="256" t="s">
        <v>7</v>
      </c>
      <c r="J3411" s="256" t="s">
        <v>2545</v>
      </c>
      <c r="K3411" s="257" t="s">
        <v>13702</v>
      </c>
      <c r="L3411" s="256" t="s">
        <v>2542</v>
      </c>
    </row>
    <row r="3412" spans="1:12" x14ac:dyDescent="0.25">
      <c r="A3412" s="256" t="s">
        <v>2631</v>
      </c>
      <c r="B3412" s="256" t="s">
        <v>2632</v>
      </c>
      <c r="C3412" s="256" t="s">
        <v>2637</v>
      </c>
      <c r="D3412" s="256" t="s">
        <v>3284</v>
      </c>
      <c r="E3412" s="257" t="s">
        <v>2540</v>
      </c>
      <c r="F3412" s="256" t="s">
        <v>2540</v>
      </c>
      <c r="G3412" s="256">
        <v>98300</v>
      </c>
      <c r="H3412" s="256" t="s">
        <v>6309</v>
      </c>
      <c r="I3412" s="256" t="s">
        <v>7</v>
      </c>
      <c r="J3412" s="256" t="s">
        <v>2545</v>
      </c>
      <c r="K3412" s="257" t="s">
        <v>16424</v>
      </c>
      <c r="L3412" s="256" t="s">
        <v>2542</v>
      </c>
    </row>
    <row r="3413" spans="1:12" x14ac:dyDescent="0.25">
      <c r="A3413" s="256" t="s">
        <v>2631</v>
      </c>
      <c r="B3413" s="256" t="s">
        <v>2632</v>
      </c>
      <c r="C3413" s="256" t="s">
        <v>2637</v>
      </c>
      <c r="D3413" s="256" t="s">
        <v>3284</v>
      </c>
      <c r="E3413" s="257" t="s">
        <v>2540</v>
      </c>
      <c r="F3413" s="256" t="s">
        <v>2540</v>
      </c>
      <c r="G3413" s="256">
        <v>98301</v>
      </c>
      <c r="H3413" s="256" t="s">
        <v>3000</v>
      </c>
      <c r="I3413" s="256" t="s">
        <v>12</v>
      </c>
      <c r="J3413" s="256" t="s">
        <v>2541</v>
      </c>
      <c r="K3413" s="257" t="s">
        <v>16425</v>
      </c>
      <c r="L3413" s="256" t="s">
        <v>2542</v>
      </c>
    </row>
    <row r="3414" spans="1:12" x14ac:dyDescent="0.25">
      <c r="A3414" s="256" t="s">
        <v>2631</v>
      </c>
      <c r="B3414" s="256" t="s">
        <v>2632</v>
      </c>
      <c r="C3414" s="256" t="s">
        <v>2637</v>
      </c>
      <c r="D3414" s="256" t="s">
        <v>3284</v>
      </c>
      <c r="E3414" s="257" t="s">
        <v>2540</v>
      </c>
      <c r="F3414" s="256" t="s">
        <v>2540</v>
      </c>
      <c r="G3414" s="256">
        <v>98302</v>
      </c>
      <c r="H3414" s="256" t="s">
        <v>3001</v>
      </c>
      <c r="I3414" s="256" t="s">
        <v>12</v>
      </c>
      <c r="J3414" s="256" t="s">
        <v>2541</v>
      </c>
      <c r="K3414" s="257" t="s">
        <v>16426</v>
      </c>
      <c r="L3414" s="256" t="s">
        <v>2542</v>
      </c>
    </row>
    <row r="3415" spans="1:12" x14ac:dyDescent="0.25">
      <c r="A3415" s="256" t="s">
        <v>2631</v>
      </c>
      <c r="B3415" s="256" t="s">
        <v>2632</v>
      </c>
      <c r="C3415" s="256" t="s">
        <v>2637</v>
      </c>
      <c r="D3415" s="256" t="s">
        <v>3284</v>
      </c>
      <c r="E3415" s="257" t="s">
        <v>2540</v>
      </c>
      <c r="F3415" s="256" t="s">
        <v>2540</v>
      </c>
      <c r="G3415" s="256">
        <v>98304</v>
      </c>
      <c r="H3415" s="256" t="s">
        <v>3002</v>
      </c>
      <c r="I3415" s="256" t="s">
        <v>12</v>
      </c>
      <c r="J3415" s="256" t="s">
        <v>2541</v>
      </c>
      <c r="K3415" s="257" t="s">
        <v>16427</v>
      </c>
      <c r="L3415" s="256" t="s">
        <v>2542</v>
      </c>
    </row>
    <row r="3416" spans="1:12" x14ac:dyDescent="0.25">
      <c r="A3416" s="256" t="s">
        <v>2631</v>
      </c>
      <c r="B3416" s="256" t="s">
        <v>2632</v>
      </c>
      <c r="C3416" s="256" t="s">
        <v>2637</v>
      </c>
      <c r="D3416" s="256" t="s">
        <v>3284</v>
      </c>
      <c r="E3416" s="257" t="s">
        <v>2540</v>
      </c>
      <c r="F3416" s="256" t="s">
        <v>2540</v>
      </c>
      <c r="G3416" s="256">
        <v>98305</v>
      </c>
      <c r="H3416" s="256" t="s">
        <v>6311</v>
      </c>
      <c r="I3416" s="256" t="s">
        <v>12</v>
      </c>
      <c r="J3416" s="256" t="s">
        <v>2541</v>
      </c>
      <c r="K3416" s="257" t="s">
        <v>16428</v>
      </c>
      <c r="L3416" s="256" t="s">
        <v>2542</v>
      </c>
    </row>
    <row r="3417" spans="1:12" x14ac:dyDescent="0.25">
      <c r="A3417" s="256" t="s">
        <v>2631</v>
      </c>
      <c r="B3417" s="256" t="s">
        <v>2632</v>
      </c>
      <c r="C3417" s="256" t="s">
        <v>2637</v>
      </c>
      <c r="D3417" s="256" t="s">
        <v>3284</v>
      </c>
      <c r="E3417" s="257" t="s">
        <v>2540</v>
      </c>
      <c r="F3417" s="256" t="s">
        <v>2540</v>
      </c>
      <c r="G3417" s="256">
        <v>98306</v>
      </c>
      <c r="H3417" s="256" t="s">
        <v>6312</v>
      </c>
      <c r="I3417" s="256" t="s">
        <v>12</v>
      </c>
      <c r="J3417" s="256" t="s">
        <v>2541</v>
      </c>
      <c r="K3417" s="257" t="s">
        <v>16429</v>
      </c>
      <c r="L3417" s="256" t="s">
        <v>2542</v>
      </c>
    </row>
    <row r="3418" spans="1:12" x14ac:dyDescent="0.25">
      <c r="A3418" s="256" t="s">
        <v>2631</v>
      </c>
      <c r="B3418" s="256" t="s">
        <v>2632</v>
      </c>
      <c r="C3418" s="256" t="s">
        <v>2637</v>
      </c>
      <c r="D3418" s="256" t="s">
        <v>3284</v>
      </c>
      <c r="E3418" s="257" t="s">
        <v>2540</v>
      </c>
      <c r="F3418" s="256" t="s">
        <v>2540</v>
      </c>
      <c r="G3418" s="256">
        <v>98307</v>
      </c>
      <c r="H3418" s="256" t="s">
        <v>3003</v>
      </c>
      <c r="I3418" s="256" t="s">
        <v>12</v>
      </c>
      <c r="J3418" s="256" t="s">
        <v>2545</v>
      </c>
      <c r="K3418" s="257" t="s">
        <v>16430</v>
      </c>
      <c r="L3418" s="256" t="s">
        <v>2542</v>
      </c>
    </row>
    <row r="3419" spans="1:12" x14ac:dyDescent="0.25">
      <c r="A3419" s="256" t="s">
        <v>2631</v>
      </c>
      <c r="B3419" s="256" t="s">
        <v>2632</v>
      </c>
      <c r="C3419" s="256" t="s">
        <v>2637</v>
      </c>
      <c r="D3419" s="256" t="s">
        <v>3284</v>
      </c>
      <c r="E3419" s="257" t="s">
        <v>2540</v>
      </c>
      <c r="F3419" s="256" t="s">
        <v>2540</v>
      </c>
      <c r="G3419" s="256">
        <v>98308</v>
      </c>
      <c r="H3419" s="256" t="s">
        <v>3004</v>
      </c>
      <c r="I3419" s="256" t="s">
        <v>12</v>
      </c>
      <c r="J3419" s="256" t="s">
        <v>2545</v>
      </c>
      <c r="K3419" s="257" t="s">
        <v>16431</v>
      </c>
      <c r="L3419" s="256" t="s">
        <v>2542</v>
      </c>
    </row>
    <row r="3420" spans="1:12" x14ac:dyDescent="0.25">
      <c r="A3420" s="256" t="s">
        <v>2631</v>
      </c>
      <c r="B3420" s="256" t="s">
        <v>2632</v>
      </c>
      <c r="C3420" s="256" t="s">
        <v>2637</v>
      </c>
      <c r="D3420" s="256" t="s">
        <v>3284</v>
      </c>
      <c r="E3420" s="257" t="s">
        <v>2540</v>
      </c>
      <c r="F3420" s="256" t="s">
        <v>2540</v>
      </c>
      <c r="G3420" s="256">
        <v>98593</v>
      </c>
      <c r="H3420" s="256" t="s">
        <v>3005</v>
      </c>
      <c r="I3420" s="256" t="s">
        <v>12</v>
      </c>
      <c r="J3420" s="256" t="s">
        <v>2541</v>
      </c>
      <c r="K3420" s="257" t="s">
        <v>16432</v>
      </c>
      <c r="L3420" s="256" t="s">
        <v>2542</v>
      </c>
    </row>
    <row r="3421" spans="1:12" x14ac:dyDescent="0.25">
      <c r="A3421" s="256" t="s">
        <v>2631</v>
      </c>
      <c r="B3421" s="256" t="s">
        <v>2632</v>
      </c>
      <c r="C3421" s="256" t="s">
        <v>2637</v>
      </c>
      <c r="D3421" s="256" t="s">
        <v>3284</v>
      </c>
      <c r="E3421" s="257" t="s">
        <v>2540</v>
      </c>
      <c r="F3421" s="256" t="s">
        <v>2540</v>
      </c>
      <c r="G3421" s="256">
        <v>100553</v>
      </c>
      <c r="H3421" s="256" t="s">
        <v>6313</v>
      </c>
      <c r="I3421" s="256" t="s">
        <v>7</v>
      </c>
      <c r="J3421" s="256" t="s">
        <v>2545</v>
      </c>
      <c r="K3421" s="257" t="s">
        <v>4987</v>
      </c>
      <c r="L3421" s="256" t="s">
        <v>2542</v>
      </c>
    </row>
    <row r="3422" spans="1:12" x14ac:dyDescent="0.25">
      <c r="A3422" s="256" t="s">
        <v>2631</v>
      </c>
      <c r="B3422" s="256" t="s">
        <v>2632</v>
      </c>
      <c r="C3422" s="256" t="s">
        <v>2637</v>
      </c>
      <c r="D3422" s="256" t="s">
        <v>3284</v>
      </c>
      <c r="E3422" s="257" t="s">
        <v>2540</v>
      </c>
      <c r="F3422" s="256" t="s">
        <v>2540</v>
      </c>
      <c r="G3422" s="256">
        <v>100554</v>
      </c>
      <c r="H3422" s="256" t="s">
        <v>6315</v>
      </c>
      <c r="I3422" s="256" t="s">
        <v>7</v>
      </c>
      <c r="J3422" s="256" t="s">
        <v>2545</v>
      </c>
      <c r="K3422" s="257" t="s">
        <v>16433</v>
      </c>
      <c r="L3422" s="256" t="s">
        <v>2542</v>
      </c>
    </row>
    <row r="3423" spans="1:12" x14ac:dyDescent="0.25">
      <c r="A3423" s="256" t="s">
        <v>2631</v>
      </c>
      <c r="B3423" s="256" t="s">
        <v>2632</v>
      </c>
      <c r="C3423" s="256" t="s">
        <v>2637</v>
      </c>
      <c r="D3423" s="256" t="s">
        <v>3284</v>
      </c>
      <c r="E3423" s="257" t="s">
        <v>2540</v>
      </c>
      <c r="F3423" s="256" t="s">
        <v>2540</v>
      </c>
      <c r="G3423" s="256">
        <v>100555</v>
      </c>
      <c r="H3423" s="256" t="s">
        <v>6316</v>
      </c>
      <c r="I3423" s="256" t="s">
        <v>12</v>
      </c>
      <c r="J3423" s="256" t="s">
        <v>2541</v>
      </c>
      <c r="K3423" s="257" t="s">
        <v>16434</v>
      </c>
      <c r="L3423" s="256" t="s">
        <v>2542</v>
      </c>
    </row>
    <row r="3424" spans="1:12" x14ac:dyDescent="0.25">
      <c r="A3424" s="256" t="s">
        <v>2638</v>
      </c>
      <c r="B3424" s="256" t="s">
        <v>2639</v>
      </c>
      <c r="C3424" s="256" t="s">
        <v>2640</v>
      </c>
      <c r="D3424" s="256" t="s">
        <v>3285</v>
      </c>
      <c r="E3424" s="257" t="s">
        <v>2540</v>
      </c>
      <c r="F3424" s="256" t="s">
        <v>2540</v>
      </c>
      <c r="G3424" s="256">
        <v>89355</v>
      </c>
      <c r="H3424" s="256" t="s">
        <v>6317</v>
      </c>
      <c r="I3424" s="256" t="s">
        <v>7</v>
      </c>
      <c r="J3424" s="256" t="s">
        <v>2545</v>
      </c>
      <c r="K3424" s="257" t="s">
        <v>16435</v>
      </c>
      <c r="L3424" s="256" t="s">
        <v>2542</v>
      </c>
    </row>
    <row r="3425" spans="1:12" x14ac:dyDescent="0.25">
      <c r="A3425" s="256" t="s">
        <v>2638</v>
      </c>
      <c r="B3425" s="256" t="s">
        <v>2639</v>
      </c>
      <c r="C3425" s="256" t="s">
        <v>2640</v>
      </c>
      <c r="D3425" s="256" t="s">
        <v>3285</v>
      </c>
      <c r="E3425" s="257" t="s">
        <v>2540</v>
      </c>
      <c r="F3425" s="256" t="s">
        <v>2540</v>
      </c>
      <c r="G3425" s="256">
        <v>89356</v>
      </c>
      <c r="H3425" s="256" t="s">
        <v>6318</v>
      </c>
      <c r="I3425" s="256" t="s">
        <v>7</v>
      </c>
      <c r="J3425" s="256" t="s">
        <v>2545</v>
      </c>
      <c r="K3425" s="257" t="s">
        <v>16436</v>
      </c>
      <c r="L3425" s="256" t="s">
        <v>2542</v>
      </c>
    </row>
    <row r="3426" spans="1:12" x14ac:dyDescent="0.25">
      <c r="A3426" s="256" t="s">
        <v>2638</v>
      </c>
      <c r="B3426" s="256" t="s">
        <v>2639</v>
      </c>
      <c r="C3426" s="256" t="s">
        <v>2640</v>
      </c>
      <c r="D3426" s="256" t="s">
        <v>3285</v>
      </c>
      <c r="E3426" s="257" t="s">
        <v>2540</v>
      </c>
      <c r="F3426" s="256" t="s">
        <v>2540</v>
      </c>
      <c r="G3426" s="256">
        <v>89357</v>
      </c>
      <c r="H3426" s="256" t="s">
        <v>6319</v>
      </c>
      <c r="I3426" s="256" t="s">
        <v>7</v>
      </c>
      <c r="J3426" s="256" t="s">
        <v>2545</v>
      </c>
      <c r="K3426" s="257" t="s">
        <v>13497</v>
      </c>
      <c r="L3426" s="256" t="s">
        <v>2542</v>
      </c>
    </row>
    <row r="3427" spans="1:12" x14ac:dyDescent="0.25">
      <c r="A3427" s="256" t="s">
        <v>2638</v>
      </c>
      <c r="B3427" s="256" t="s">
        <v>2639</v>
      </c>
      <c r="C3427" s="256" t="s">
        <v>2640</v>
      </c>
      <c r="D3427" s="256" t="s">
        <v>3285</v>
      </c>
      <c r="E3427" s="257" t="s">
        <v>2540</v>
      </c>
      <c r="F3427" s="256" t="s">
        <v>2540</v>
      </c>
      <c r="G3427" s="256">
        <v>89401</v>
      </c>
      <c r="H3427" s="256" t="s">
        <v>6320</v>
      </c>
      <c r="I3427" s="256" t="s">
        <v>7</v>
      </c>
      <c r="J3427" s="256" t="s">
        <v>2545</v>
      </c>
      <c r="K3427" s="257" t="s">
        <v>4919</v>
      </c>
      <c r="L3427" s="256" t="s">
        <v>2542</v>
      </c>
    </row>
    <row r="3428" spans="1:12" x14ac:dyDescent="0.25">
      <c r="A3428" s="256" t="s">
        <v>2638</v>
      </c>
      <c r="B3428" s="256" t="s">
        <v>2639</v>
      </c>
      <c r="C3428" s="256" t="s">
        <v>2640</v>
      </c>
      <c r="D3428" s="256" t="s">
        <v>3285</v>
      </c>
      <c r="E3428" s="257" t="s">
        <v>2540</v>
      </c>
      <c r="F3428" s="256" t="s">
        <v>2540</v>
      </c>
      <c r="G3428" s="256">
        <v>89402</v>
      </c>
      <c r="H3428" s="256" t="s">
        <v>6321</v>
      </c>
      <c r="I3428" s="256" t="s">
        <v>7</v>
      </c>
      <c r="J3428" s="256" t="s">
        <v>2545</v>
      </c>
      <c r="K3428" s="257" t="s">
        <v>15583</v>
      </c>
      <c r="L3428" s="256" t="s">
        <v>2542</v>
      </c>
    </row>
    <row r="3429" spans="1:12" x14ac:dyDescent="0.25">
      <c r="A3429" s="256" t="s">
        <v>2638</v>
      </c>
      <c r="B3429" s="256" t="s">
        <v>2639</v>
      </c>
      <c r="C3429" s="256" t="s">
        <v>2640</v>
      </c>
      <c r="D3429" s="256" t="s">
        <v>3285</v>
      </c>
      <c r="E3429" s="257" t="s">
        <v>2540</v>
      </c>
      <c r="F3429" s="256" t="s">
        <v>2540</v>
      </c>
      <c r="G3429" s="256">
        <v>89403</v>
      </c>
      <c r="H3429" s="256" t="s">
        <v>6322</v>
      </c>
      <c r="I3429" s="256" t="s">
        <v>7</v>
      </c>
      <c r="J3429" s="256" t="s">
        <v>2545</v>
      </c>
      <c r="K3429" s="257" t="s">
        <v>13874</v>
      </c>
      <c r="L3429" s="256" t="s">
        <v>2542</v>
      </c>
    </row>
    <row r="3430" spans="1:12" x14ac:dyDescent="0.25">
      <c r="A3430" s="256" t="s">
        <v>2638</v>
      </c>
      <c r="B3430" s="256" t="s">
        <v>2639</v>
      </c>
      <c r="C3430" s="256" t="s">
        <v>2640</v>
      </c>
      <c r="D3430" s="256" t="s">
        <v>3285</v>
      </c>
      <c r="E3430" s="257" t="s">
        <v>2540</v>
      </c>
      <c r="F3430" s="256" t="s">
        <v>2540</v>
      </c>
      <c r="G3430" s="256">
        <v>89446</v>
      </c>
      <c r="H3430" s="256" t="s">
        <v>6323</v>
      </c>
      <c r="I3430" s="256" t="s">
        <v>7</v>
      </c>
      <c r="J3430" s="256" t="s">
        <v>2545</v>
      </c>
      <c r="K3430" s="257" t="s">
        <v>16437</v>
      </c>
      <c r="L3430" s="256" t="s">
        <v>2542</v>
      </c>
    </row>
    <row r="3431" spans="1:12" x14ac:dyDescent="0.25">
      <c r="A3431" s="256" t="s">
        <v>2638</v>
      </c>
      <c r="B3431" s="256" t="s">
        <v>2639</v>
      </c>
      <c r="C3431" s="256" t="s">
        <v>2640</v>
      </c>
      <c r="D3431" s="256" t="s">
        <v>3285</v>
      </c>
      <c r="E3431" s="257" t="s">
        <v>2540</v>
      </c>
      <c r="F3431" s="256" t="s">
        <v>2540</v>
      </c>
      <c r="G3431" s="256">
        <v>89447</v>
      </c>
      <c r="H3431" s="256" t="s">
        <v>6324</v>
      </c>
      <c r="I3431" s="256" t="s">
        <v>7</v>
      </c>
      <c r="J3431" s="256" t="s">
        <v>2545</v>
      </c>
      <c r="K3431" s="257" t="s">
        <v>16438</v>
      </c>
      <c r="L3431" s="256" t="s">
        <v>2542</v>
      </c>
    </row>
    <row r="3432" spans="1:12" x14ac:dyDescent="0.25">
      <c r="A3432" s="256" t="s">
        <v>2638</v>
      </c>
      <c r="B3432" s="256" t="s">
        <v>2639</v>
      </c>
      <c r="C3432" s="256" t="s">
        <v>2640</v>
      </c>
      <c r="D3432" s="256" t="s">
        <v>3285</v>
      </c>
      <c r="E3432" s="257" t="s">
        <v>2540</v>
      </c>
      <c r="F3432" s="256" t="s">
        <v>2540</v>
      </c>
      <c r="G3432" s="256">
        <v>89448</v>
      </c>
      <c r="H3432" s="256" t="s">
        <v>6325</v>
      </c>
      <c r="I3432" s="256" t="s">
        <v>7</v>
      </c>
      <c r="J3432" s="256" t="s">
        <v>2545</v>
      </c>
      <c r="K3432" s="257" t="s">
        <v>5418</v>
      </c>
      <c r="L3432" s="256" t="s">
        <v>2542</v>
      </c>
    </row>
    <row r="3433" spans="1:12" x14ac:dyDescent="0.25">
      <c r="A3433" s="256" t="s">
        <v>2638</v>
      </c>
      <c r="B3433" s="256" t="s">
        <v>2639</v>
      </c>
      <c r="C3433" s="256" t="s">
        <v>2640</v>
      </c>
      <c r="D3433" s="256" t="s">
        <v>3285</v>
      </c>
      <c r="E3433" s="257" t="s">
        <v>2540</v>
      </c>
      <c r="F3433" s="256" t="s">
        <v>2540</v>
      </c>
      <c r="G3433" s="256">
        <v>89449</v>
      </c>
      <c r="H3433" s="256" t="s">
        <v>6326</v>
      </c>
      <c r="I3433" s="256" t="s">
        <v>7</v>
      </c>
      <c r="J3433" s="256" t="s">
        <v>2545</v>
      </c>
      <c r="K3433" s="257" t="s">
        <v>16439</v>
      </c>
      <c r="L3433" s="256" t="s">
        <v>2542</v>
      </c>
    </row>
    <row r="3434" spans="1:12" x14ac:dyDescent="0.25">
      <c r="A3434" s="256" t="s">
        <v>2638</v>
      </c>
      <c r="B3434" s="256" t="s">
        <v>2639</v>
      </c>
      <c r="C3434" s="256" t="s">
        <v>2640</v>
      </c>
      <c r="D3434" s="256" t="s">
        <v>3285</v>
      </c>
      <c r="E3434" s="257" t="s">
        <v>2540</v>
      </c>
      <c r="F3434" s="256" t="s">
        <v>2540</v>
      </c>
      <c r="G3434" s="256">
        <v>89450</v>
      </c>
      <c r="H3434" s="256" t="s">
        <v>6327</v>
      </c>
      <c r="I3434" s="256" t="s">
        <v>7</v>
      </c>
      <c r="J3434" s="256" t="s">
        <v>2545</v>
      </c>
      <c r="K3434" s="257" t="s">
        <v>16440</v>
      </c>
      <c r="L3434" s="256" t="s">
        <v>2542</v>
      </c>
    </row>
    <row r="3435" spans="1:12" x14ac:dyDescent="0.25">
      <c r="A3435" s="256" t="s">
        <v>2638</v>
      </c>
      <c r="B3435" s="256" t="s">
        <v>2639</v>
      </c>
      <c r="C3435" s="256" t="s">
        <v>2640</v>
      </c>
      <c r="D3435" s="256" t="s">
        <v>3285</v>
      </c>
      <c r="E3435" s="257" t="s">
        <v>2540</v>
      </c>
      <c r="F3435" s="256" t="s">
        <v>2540</v>
      </c>
      <c r="G3435" s="256">
        <v>89451</v>
      </c>
      <c r="H3435" s="256" t="s">
        <v>6328</v>
      </c>
      <c r="I3435" s="256" t="s">
        <v>7</v>
      </c>
      <c r="J3435" s="256" t="s">
        <v>2545</v>
      </c>
      <c r="K3435" s="257" t="s">
        <v>16441</v>
      </c>
      <c r="L3435" s="256" t="s">
        <v>2542</v>
      </c>
    </row>
    <row r="3436" spans="1:12" x14ac:dyDescent="0.25">
      <c r="A3436" s="256" t="s">
        <v>2638</v>
      </c>
      <c r="B3436" s="256" t="s">
        <v>2639</v>
      </c>
      <c r="C3436" s="256" t="s">
        <v>2640</v>
      </c>
      <c r="D3436" s="256" t="s">
        <v>3285</v>
      </c>
      <c r="E3436" s="257" t="s">
        <v>2540</v>
      </c>
      <c r="F3436" s="256" t="s">
        <v>2540</v>
      </c>
      <c r="G3436" s="256">
        <v>89452</v>
      </c>
      <c r="H3436" s="256" t="s">
        <v>6329</v>
      </c>
      <c r="I3436" s="256" t="s">
        <v>7</v>
      </c>
      <c r="J3436" s="256" t="s">
        <v>2545</v>
      </c>
      <c r="K3436" s="257" t="s">
        <v>16442</v>
      </c>
      <c r="L3436" s="256" t="s">
        <v>2542</v>
      </c>
    </row>
    <row r="3437" spans="1:12" x14ac:dyDescent="0.25">
      <c r="A3437" s="256" t="s">
        <v>2638</v>
      </c>
      <c r="B3437" s="256" t="s">
        <v>2639</v>
      </c>
      <c r="C3437" s="256" t="s">
        <v>2640</v>
      </c>
      <c r="D3437" s="256" t="s">
        <v>3285</v>
      </c>
      <c r="E3437" s="257" t="s">
        <v>2540</v>
      </c>
      <c r="F3437" s="256" t="s">
        <v>2540</v>
      </c>
      <c r="G3437" s="256">
        <v>89508</v>
      </c>
      <c r="H3437" s="256" t="s">
        <v>6331</v>
      </c>
      <c r="I3437" s="256" t="s">
        <v>7</v>
      </c>
      <c r="J3437" s="256" t="s">
        <v>2545</v>
      </c>
      <c r="K3437" s="257" t="s">
        <v>4928</v>
      </c>
      <c r="L3437" s="256" t="s">
        <v>2542</v>
      </c>
    </row>
    <row r="3438" spans="1:12" x14ac:dyDescent="0.25">
      <c r="A3438" s="256" t="s">
        <v>2638</v>
      </c>
      <c r="B3438" s="256" t="s">
        <v>2639</v>
      </c>
      <c r="C3438" s="256" t="s">
        <v>2640</v>
      </c>
      <c r="D3438" s="256" t="s">
        <v>3285</v>
      </c>
      <c r="E3438" s="257" t="s">
        <v>2540</v>
      </c>
      <c r="F3438" s="256" t="s">
        <v>2540</v>
      </c>
      <c r="G3438" s="256">
        <v>89509</v>
      </c>
      <c r="H3438" s="256" t="s">
        <v>6332</v>
      </c>
      <c r="I3438" s="256" t="s">
        <v>7</v>
      </c>
      <c r="J3438" s="256" t="s">
        <v>2545</v>
      </c>
      <c r="K3438" s="257" t="s">
        <v>16443</v>
      </c>
      <c r="L3438" s="256" t="s">
        <v>2542</v>
      </c>
    </row>
    <row r="3439" spans="1:12" x14ac:dyDescent="0.25">
      <c r="A3439" s="256" t="s">
        <v>2638</v>
      </c>
      <c r="B3439" s="256" t="s">
        <v>2639</v>
      </c>
      <c r="C3439" s="256" t="s">
        <v>2640</v>
      </c>
      <c r="D3439" s="256" t="s">
        <v>3285</v>
      </c>
      <c r="E3439" s="257" t="s">
        <v>2540</v>
      </c>
      <c r="F3439" s="256" t="s">
        <v>2540</v>
      </c>
      <c r="G3439" s="256">
        <v>89511</v>
      </c>
      <c r="H3439" s="256" t="s">
        <v>6334</v>
      </c>
      <c r="I3439" s="256" t="s">
        <v>7</v>
      </c>
      <c r="J3439" s="256" t="s">
        <v>2545</v>
      </c>
      <c r="K3439" s="257" t="s">
        <v>13629</v>
      </c>
      <c r="L3439" s="256" t="s">
        <v>2542</v>
      </c>
    </row>
    <row r="3440" spans="1:12" x14ac:dyDescent="0.25">
      <c r="A3440" s="256" t="s">
        <v>2638</v>
      </c>
      <c r="B3440" s="256" t="s">
        <v>2639</v>
      </c>
      <c r="C3440" s="256" t="s">
        <v>2640</v>
      </c>
      <c r="D3440" s="256" t="s">
        <v>3285</v>
      </c>
      <c r="E3440" s="257" t="s">
        <v>2540</v>
      </c>
      <c r="F3440" s="256" t="s">
        <v>2540</v>
      </c>
      <c r="G3440" s="256">
        <v>89512</v>
      </c>
      <c r="H3440" s="256" t="s">
        <v>6336</v>
      </c>
      <c r="I3440" s="256" t="s">
        <v>7</v>
      </c>
      <c r="J3440" s="256" t="s">
        <v>2545</v>
      </c>
      <c r="K3440" s="257" t="s">
        <v>16444</v>
      </c>
      <c r="L3440" s="256" t="s">
        <v>2542</v>
      </c>
    </row>
    <row r="3441" spans="1:12" x14ac:dyDescent="0.25">
      <c r="A3441" s="256" t="s">
        <v>2638</v>
      </c>
      <c r="B3441" s="256" t="s">
        <v>2639</v>
      </c>
      <c r="C3441" s="256" t="s">
        <v>2640</v>
      </c>
      <c r="D3441" s="256" t="s">
        <v>3285</v>
      </c>
      <c r="E3441" s="257" t="s">
        <v>2540</v>
      </c>
      <c r="F3441" s="256" t="s">
        <v>2540</v>
      </c>
      <c r="G3441" s="256">
        <v>89576</v>
      </c>
      <c r="H3441" s="256" t="s">
        <v>6337</v>
      </c>
      <c r="I3441" s="256" t="s">
        <v>7</v>
      </c>
      <c r="J3441" s="256" t="s">
        <v>2545</v>
      </c>
      <c r="K3441" s="257" t="s">
        <v>16445</v>
      </c>
      <c r="L3441" s="256" t="s">
        <v>2542</v>
      </c>
    </row>
    <row r="3442" spans="1:12" x14ac:dyDescent="0.25">
      <c r="A3442" s="256" t="s">
        <v>2638</v>
      </c>
      <c r="B3442" s="256" t="s">
        <v>2639</v>
      </c>
      <c r="C3442" s="256" t="s">
        <v>2640</v>
      </c>
      <c r="D3442" s="256" t="s">
        <v>3285</v>
      </c>
      <c r="E3442" s="257" t="s">
        <v>2540</v>
      </c>
      <c r="F3442" s="256" t="s">
        <v>2540</v>
      </c>
      <c r="G3442" s="256">
        <v>89578</v>
      </c>
      <c r="H3442" s="256" t="s">
        <v>6338</v>
      </c>
      <c r="I3442" s="256" t="s">
        <v>7</v>
      </c>
      <c r="J3442" s="256" t="s">
        <v>2545</v>
      </c>
      <c r="K3442" s="257" t="s">
        <v>16446</v>
      </c>
      <c r="L3442" s="256" t="s">
        <v>2542</v>
      </c>
    </row>
    <row r="3443" spans="1:12" x14ac:dyDescent="0.25">
      <c r="A3443" s="256" t="s">
        <v>2638</v>
      </c>
      <c r="B3443" s="256" t="s">
        <v>2639</v>
      </c>
      <c r="C3443" s="256" t="s">
        <v>2640</v>
      </c>
      <c r="D3443" s="256" t="s">
        <v>3285</v>
      </c>
      <c r="E3443" s="257" t="s">
        <v>2540</v>
      </c>
      <c r="F3443" s="256" t="s">
        <v>2540</v>
      </c>
      <c r="G3443" s="256">
        <v>89580</v>
      </c>
      <c r="H3443" s="256" t="s">
        <v>6339</v>
      </c>
      <c r="I3443" s="256" t="s">
        <v>7</v>
      </c>
      <c r="J3443" s="256" t="s">
        <v>2545</v>
      </c>
      <c r="K3443" s="257" t="s">
        <v>16447</v>
      </c>
      <c r="L3443" s="256" t="s">
        <v>2542</v>
      </c>
    </row>
    <row r="3444" spans="1:12" x14ac:dyDescent="0.25">
      <c r="A3444" s="256" t="s">
        <v>2638</v>
      </c>
      <c r="B3444" s="256" t="s">
        <v>2639</v>
      </c>
      <c r="C3444" s="256" t="s">
        <v>2640</v>
      </c>
      <c r="D3444" s="256" t="s">
        <v>3285</v>
      </c>
      <c r="E3444" s="257" t="s">
        <v>2540</v>
      </c>
      <c r="F3444" s="256" t="s">
        <v>2540</v>
      </c>
      <c r="G3444" s="256">
        <v>89633</v>
      </c>
      <c r="H3444" s="256" t="s">
        <v>6340</v>
      </c>
      <c r="I3444" s="256" t="s">
        <v>7</v>
      </c>
      <c r="J3444" s="256" t="s">
        <v>2545</v>
      </c>
      <c r="K3444" s="257" t="s">
        <v>13631</v>
      </c>
      <c r="L3444" s="256" t="s">
        <v>2542</v>
      </c>
    </row>
    <row r="3445" spans="1:12" x14ac:dyDescent="0.25">
      <c r="A3445" s="256" t="s">
        <v>2638</v>
      </c>
      <c r="B3445" s="256" t="s">
        <v>2639</v>
      </c>
      <c r="C3445" s="256" t="s">
        <v>2640</v>
      </c>
      <c r="D3445" s="256" t="s">
        <v>3285</v>
      </c>
      <c r="E3445" s="257" t="s">
        <v>2540</v>
      </c>
      <c r="F3445" s="256" t="s">
        <v>2540</v>
      </c>
      <c r="G3445" s="256">
        <v>89634</v>
      </c>
      <c r="H3445" s="256" t="s">
        <v>6342</v>
      </c>
      <c r="I3445" s="256" t="s">
        <v>7</v>
      </c>
      <c r="J3445" s="256" t="s">
        <v>2545</v>
      </c>
      <c r="K3445" s="257" t="s">
        <v>13240</v>
      </c>
      <c r="L3445" s="256" t="s">
        <v>2542</v>
      </c>
    </row>
    <row r="3446" spans="1:12" x14ac:dyDescent="0.25">
      <c r="A3446" s="256" t="s">
        <v>2638</v>
      </c>
      <c r="B3446" s="256" t="s">
        <v>2639</v>
      </c>
      <c r="C3446" s="256" t="s">
        <v>2640</v>
      </c>
      <c r="D3446" s="256" t="s">
        <v>3285</v>
      </c>
      <c r="E3446" s="257" t="s">
        <v>2540</v>
      </c>
      <c r="F3446" s="256" t="s">
        <v>2540</v>
      </c>
      <c r="G3446" s="256">
        <v>89635</v>
      </c>
      <c r="H3446" s="256" t="s">
        <v>6343</v>
      </c>
      <c r="I3446" s="256" t="s">
        <v>7</v>
      </c>
      <c r="J3446" s="256" t="s">
        <v>2545</v>
      </c>
      <c r="K3446" s="257" t="s">
        <v>16448</v>
      </c>
      <c r="L3446" s="256" t="s">
        <v>2542</v>
      </c>
    </row>
    <row r="3447" spans="1:12" x14ac:dyDescent="0.25">
      <c r="A3447" s="256" t="s">
        <v>2638</v>
      </c>
      <c r="B3447" s="256" t="s">
        <v>2639</v>
      </c>
      <c r="C3447" s="256" t="s">
        <v>2640</v>
      </c>
      <c r="D3447" s="256" t="s">
        <v>3285</v>
      </c>
      <c r="E3447" s="257" t="s">
        <v>2540</v>
      </c>
      <c r="F3447" s="256" t="s">
        <v>2540</v>
      </c>
      <c r="G3447" s="256">
        <v>89636</v>
      </c>
      <c r="H3447" s="256" t="s">
        <v>6344</v>
      </c>
      <c r="I3447" s="256" t="s">
        <v>7</v>
      </c>
      <c r="J3447" s="256" t="s">
        <v>2545</v>
      </c>
      <c r="K3447" s="257" t="s">
        <v>14118</v>
      </c>
      <c r="L3447" s="256" t="s">
        <v>2542</v>
      </c>
    </row>
    <row r="3448" spans="1:12" x14ac:dyDescent="0.25">
      <c r="A3448" s="256" t="s">
        <v>2638</v>
      </c>
      <c r="B3448" s="256" t="s">
        <v>2639</v>
      </c>
      <c r="C3448" s="256" t="s">
        <v>2640</v>
      </c>
      <c r="D3448" s="256" t="s">
        <v>3285</v>
      </c>
      <c r="E3448" s="257" t="s">
        <v>2540</v>
      </c>
      <c r="F3448" s="256" t="s">
        <v>2540</v>
      </c>
      <c r="G3448" s="256">
        <v>89711</v>
      </c>
      <c r="H3448" s="256" t="s">
        <v>6345</v>
      </c>
      <c r="I3448" s="256" t="s">
        <v>7</v>
      </c>
      <c r="J3448" s="256" t="s">
        <v>2545</v>
      </c>
      <c r="K3448" s="257" t="s">
        <v>5035</v>
      </c>
      <c r="L3448" s="256" t="s">
        <v>2542</v>
      </c>
    </row>
    <row r="3449" spans="1:12" x14ac:dyDescent="0.25">
      <c r="A3449" s="256" t="s">
        <v>2638</v>
      </c>
      <c r="B3449" s="256" t="s">
        <v>2639</v>
      </c>
      <c r="C3449" s="256" t="s">
        <v>2640</v>
      </c>
      <c r="D3449" s="256" t="s">
        <v>3285</v>
      </c>
      <c r="E3449" s="257" t="s">
        <v>2540</v>
      </c>
      <c r="F3449" s="256" t="s">
        <v>2540</v>
      </c>
      <c r="G3449" s="256">
        <v>89712</v>
      </c>
      <c r="H3449" s="256" t="s">
        <v>6346</v>
      </c>
      <c r="I3449" s="256" t="s">
        <v>7</v>
      </c>
      <c r="J3449" s="256" t="s">
        <v>2545</v>
      </c>
      <c r="K3449" s="257" t="s">
        <v>16449</v>
      </c>
      <c r="L3449" s="256" t="s">
        <v>2542</v>
      </c>
    </row>
    <row r="3450" spans="1:12" x14ac:dyDescent="0.25">
      <c r="A3450" s="256" t="s">
        <v>2638</v>
      </c>
      <c r="B3450" s="256" t="s">
        <v>2639</v>
      </c>
      <c r="C3450" s="256" t="s">
        <v>2640</v>
      </c>
      <c r="D3450" s="256" t="s">
        <v>3285</v>
      </c>
      <c r="E3450" s="257" t="s">
        <v>2540</v>
      </c>
      <c r="F3450" s="256" t="s">
        <v>2540</v>
      </c>
      <c r="G3450" s="256">
        <v>89713</v>
      </c>
      <c r="H3450" s="256" t="s">
        <v>6348</v>
      </c>
      <c r="I3450" s="256" t="s">
        <v>7</v>
      </c>
      <c r="J3450" s="256" t="s">
        <v>2545</v>
      </c>
      <c r="K3450" s="257" t="s">
        <v>16450</v>
      </c>
      <c r="L3450" s="256" t="s">
        <v>2542</v>
      </c>
    </row>
    <row r="3451" spans="1:12" x14ac:dyDescent="0.25">
      <c r="A3451" s="256" t="s">
        <v>2638</v>
      </c>
      <c r="B3451" s="256" t="s">
        <v>2639</v>
      </c>
      <c r="C3451" s="256" t="s">
        <v>2640</v>
      </c>
      <c r="D3451" s="256" t="s">
        <v>3285</v>
      </c>
      <c r="E3451" s="257" t="s">
        <v>2540</v>
      </c>
      <c r="F3451" s="256" t="s">
        <v>2540</v>
      </c>
      <c r="G3451" s="256">
        <v>89714</v>
      </c>
      <c r="H3451" s="256" t="s">
        <v>6349</v>
      </c>
      <c r="I3451" s="256" t="s">
        <v>7</v>
      </c>
      <c r="J3451" s="256" t="s">
        <v>2545</v>
      </c>
      <c r="K3451" s="257" t="s">
        <v>13632</v>
      </c>
      <c r="L3451" s="256" t="s">
        <v>2542</v>
      </c>
    </row>
    <row r="3452" spans="1:12" x14ac:dyDescent="0.25">
      <c r="A3452" s="256" t="s">
        <v>2638</v>
      </c>
      <c r="B3452" s="256" t="s">
        <v>2639</v>
      </c>
      <c r="C3452" s="256" t="s">
        <v>2640</v>
      </c>
      <c r="D3452" s="256" t="s">
        <v>3285</v>
      </c>
      <c r="E3452" s="257" t="s">
        <v>2540</v>
      </c>
      <c r="F3452" s="256" t="s">
        <v>2540</v>
      </c>
      <c r="G3452" s="256">
        <v>89716</v>
      </c>
      <c r="H3452" s="256" t="s">
        <v>6350</v>
      </c>
      <c r="I3452" s="256" t="s">
        <v>7</v>
      </c>
      <c r="J3452" s="256" t="s">
        <v>2545</v>
      </c>
      <c r="K3452" s="257" t="s">
        <v>16451</v>
      </c>
      <c r="L3452" s="256" t="s">
        <v>2542</v>
      </c>
    </row>
    <row r="3453" spans="1:12" x14ac:dyDescent="0.25">
      <c r="A3453" s="256" t="s">
        <v>2638</v>
      </c>
      <c r="B3453" s="256" t="s">
        <v>2639</v>
      </c>
      <c r="C3453" s="256" t="s">
        <v>2640</v>
      </c>
      <c r="D3453" s="256" t="s">
        <v>3285</v>
      </c>
      <c r="E3453" s="257" t="s">
        <v>2540</v>
      </c>
      <c r="F3453" s="256" t="s">
        <v>2540</v>
      </c>
      <c r="G3453" s="256">
        <v>89717</v>
      </c>
      <c r="H3453" s="256" t="s">
        <v>6351</v>
      </c>
      <c r="I3453" s="256" t="s">
        <v>7</v>
      </c>
      <c r="J3453" s="256" t="s">
        <v>2545</v>
      </c>
      <c r="K3453" s="257" t="s">
        <v>16452</v>
      </c>
      <c r="L3453" s="256" t="s">
        <v>2542</v>
      </c>
    </row>
    <row r="3454" spans="1:12" x14ac:dyDescent="0.25">
      <c r="A3454" s="256" t="s">
        <v>2638</v>
      </c>
      <c r="B3454" s="256" t="s">
        <v>2639</v>
      </c>
      <c r="C3454" s="256" t="s">
        <v>2640</v>
      </c>
      <c r="D3454" s="256" t="s">
        <v>3285</v>
      </c>
      <c r="E3454" s="257" t="s">
        <v>2540</v>
      </c>
      <c r="F3454" s="256" t="s">
        <v>2540</v>
      </c>
      <c r="G3454" s="256">
        <v>89770</v>
      </c>
      <c r="H3454" s="256" t="s">
        <v>6352</v>
      </c>
      <c r="I3454" s="256" t="s">
        <v>7</v>
      </c>
      <c r="J3454" s="256" t="s">
        <v>2545</v>
      </c>
      <c r="K3454" s="257" t="s">
        <v>16073</v>
      </c>
      <c r="L3454" s="256" t="s">
        <v>2542</v>
      </c>
    </row>
    <row r="3455" spans="1:12" x14ac:dyDescent="0.25">
      <c r="A3455" s="256" t="s">
        <v>2638</v>
      </c>
      <c r="B3455" s="256" t="s">
        <v>2639</v>
      </c>
      <c r="C3455" s="256" t="s">
        <v>2640</v>
      </c>
      <c r="D3455" s="256" t="s">
        <v>3285</v>
      </c>
      <c r="E3455" s="257" t="s">
        <v>2540</v>
      </c>
      <c r="F3455" s="256" t="s">
        <v>2540</v>
      </c>
      <c r="G3455" s="256">
        <v>89771</v>
      </c>
      <c r="H3455" s="256" t="s">
        <v>6353</v>
      </c>
      <c r="I3455" s="256" t="s">
        <v>7</v>
      </c>
      <c r="J3455" s="256" t="s">
        <v>2545</v>
      </c>
      <c r="K3455" s="257" t="s">
        <v>16453</v>
      </c>
      <c r="L3455" s="256" t="s">
        <v>2542</v>
      </c>
    </row>
    <row r="3456" spans="1:12" x14ac:dyDescent="0.25">
      <c r="A3456" s="256" t="s">
        <v>2638</v>
      </c>
      <c r="B3456" s="256" t="s">
        <v>2639</v>
      </c>
      <c r="C3456" s="256" t="s">
        <v>2640</v>
      </c>
      <c r="D3456" s="256" t="s">
        <v>3285</v>
      </c>
      <c r="E3456" s="257" t="s">
        <v>2540</v>
      </c>
      <c r="F3456" s="256" t="s">
        <v>2540</v>
      </c>
      <c r="G3456" s="256">
        <v>89773</v>
      </c>
      <c r="H3456" s="256" t="s">
        <v>6354</v>
      </c>
      <c r="I3456" s="256" t="s">
        <v>7</v>
      </c>
      <c r="J3456" s="256" t="s">
        <v>2545</v>
      </c>
      <c r="K3456" s="257" t="s">
        <v>14192</v>
      </c>
      <c r="L3456" s="256" t="s">
        <v>2542</v>
      </c>
    </row>
    <row r="3457" spans="1:12" x14ac:dyDescent="0.25">
      <c r="A3457" s="256" t="s">
        <v>2638</v>
      </c>
      <c r="B3457" s="256" t="s">
        <v>2639</v>
      </c>
      <c r="C3457" s="256" t="s">
        <v>2640</v>
      </c>
      <c r="D3457" s="256" t="s">
        <v>3285</v>
      </c>
      <c r="E3457" s="257" t="s">
        <v>2540</v>
      </c>
      <c r="F3457" s="256" t="s">
        <v>2540</v>
      </c>
      <c r="G3457" s="256">
        <v>89775</v>
      </c>
      <c r="H3457" s="256" t="s">
        <v>6355</v>
      </c>
      <c r="I3457" s="256" t="s">
        <v>7</v>
      </c>
      <c r="J3457" s="256" t="s">
        <v>2545</v>
      </c>
      <c r="K3457" s="257" t="s">
        <v>16454</v>
      </c>
      <c r="L3457" s="256" t="s">
        <v>2542</v>
      </c>
    </row>
    <row r="3458" spans="1:12" x14ac:dyDescent="0.25">
      <c r="A3458" s="256" t="s">
        <v>2638</v>
      </c>
      <c r="B3458" s="256" t="s">
        <v>2639</v>
      </c>
      <c r="C3458" s="256" t="s">
        <v>2640</v>
      </c>
      <c r="D3458" s="256" t="s">
        <v>3285</v>
      </c>
      <c r="E3458" s="257" t="s">
        <v>2540</v>
      </c>
      <c r="F3458" s="256" t="s">
        <v>2540</v>
      </c>
      <c r="G3458" s="256">
        <v>89798</v>
      </c>
      <c r="H3458" s="256" t="s">
        <v>6356</v>
      </c>
      <c r="I3458" s="256" t="s">
        <v>7</v>
      </c>
      <c r="J3458" s="256" t="s">
        <v>2545</v>
      </c>
      <c r="K3458" s="257" t="s">
        <v>4790</v>
      </c>
      <c r="L3458" s="256" t="s">
        <v>2542</v>
      </c>
    </row>
    <row r="3459" spans="1:12" x14ac:dyDescent="0.25">
      <c r="A3459" s="256" t="s">
        <v>2638</v>
      </c>
      <c r="B3459" s="256" t="s">
        <v>2639</v>
      </c>
      <c r="C3459" s="256" t="s">
        <v>2640</v>
      </c>
      <c r="D3459" s="256" t="s">
        <v>3285</v>
      </c>
      <c r="E3459" s="257" t="s">
        <v>2540</v>
      </c>
      <c r="F3459" s="256" t="s">
        <v>2540</v>
      </c>
      <c r="G3459" s="256">
        <v>89799</v>
      </c>
      <c r="H3459" s="256" t="s">
        <v>6358</v>
      </c>
      <c r="I3459" s="256" t="s">
        <v>7</v>
      </c>
      <c r="J3459" s="256" t="s">
        <v>2545</v>
      </c>
      <c r="K3459" s="257" t="s">
        <v>13595</v>
      </c>
      <c r="L3459" s="256" t="s">
        <v>2542</v>
      </c>
    </row>
    <row r="3460" spans="1:12" x14ac:dyDescent="0.25">
      <c r="A3460" s="256" t="s">
        <v>2638</v>
      </c>
      <c r="B3460" s="256" t="s">
        <v>2639</v>
      </c>
      <c r="C3460" s="256" t="s">
        <v>2640</v>
      </c>
      <c r="D3460" s="256" t="s">
        <v>3285</v>
      </c>
      <c r="E3460" s="257" t="s">
        <v>2540</v>
      </c>
      <c r="F3460" s="256" t="s">
        <v>2540</v>
      </c>
      <c r="G3460" s="256">
        <v>89800</v>
      </c>
      <c r="H3460" s="256" t="s">
        <v>6359</v>
      </c>
      <c r="I3460" s="256" t="s">
        <v>7</v>
      </c>
      <c r="J3460" s="256" t="s">
        <v>2545</v>
      </c>
      <c r="K3460" s="257" t="s">
        <v>14510</v>
      </c>
      <c r="L3460" s="256" t="s">
        <v>2542</v>
      </c>
    </row>
    <row r="3461" spans="1:12" x14ac:dyDescent="0.25">
      <c r="A3461" s="256" t="s">
        <v>2638</v>
      </c>
      <c r="B3461" s="256" t="s">
        <v>2639</v>
      </c>
      <c r="C3461" s="256" t="s">
        <v>2640</v>
      </c>
      <c r="D3461" s="256" t="s">
        <v>3285</v>
      </c>
      <c r="E3461" s="257" t="s">
        <v>2540</v>
      </c>
      <c r="F3461" s="256" t="s">
        <v>2540</v>
      </c>
      <c r="G3461" s="256">
        <v>89848</v>
      </c>
      <c r="H3461" s="256" t="s">
        <v>6360</v>
      </c>
      <c r="I3461" s="256" t="s">
        <v>7</v>
      </c>
      <c r="J3461" s="256" t="s">
        <v>2545</v>
      </c>
      <c r="K3461" s="257" t="s">
        <v>16455</v>
      </c>
      <c r="L3461" s="256" t="s">
        <v>2542</v>
      </c>
    </row>
    <row r="3462" spans="1:12" x14ac:dyDescent="0.25">
      <c r="A3462" s="256" t="s">
        <v>2638</v>
      </c>
      <c r="B3462" s="256" t="s">
        <v>2639</v>
      </c>
      <c r="C3462" s="256" t="s">
        <v>2640</v>
      </c>
      <c r="D3462" s="256" t="s">
        <v>3285</v>
      </c>
      <c r="E3462" s="257" t="s">
        <v>2540</v>
      </c>
      <c r="F3462" s="256" t="s">
        <v>2540</v>
      </c>
      <c r="G3462" s="256">
        <v>89849</v>
      </c>
      <c r="H3462" s="256" t="s">
        <v>6361</v>
      </c>
      <c r="I3462" s="256" t="s">
        <v>7</v>
      </c>
      <c r="J3462" s="256" t="s">
        <v>2545</v>
      </c>
      <c r="K3462" s="257" t="s">
        <v>16456</v>
      </c>
      <c r="L3462" s="256" t="s">
        <v>2542</v>
      </c>
    </row>
    <row r="3463" spans="1:12" x14ac:dyDescent="0.25">
      <c r="A3463" s="256" t="s">
        <v>2638</v>
      </c>
      <c r="B3463" s="256" t="s">
        <v>2639</v>
      </c>
      <c r="C3463" s="256" t="s">
        <v>2640</v>
      </c>
      <c r="D3463" s="256" t="s">
        <v>3285</v>
      </c>
      <c r="E3463" s="257" t="s">
        <v>2540</v>
      </c>
      <c r="F3463" s="256" t="s">
        <v>2540</v>
      </c>
      <c r="G3463" s="256">
        <v>89865</v>
      </c>
      <c r="H3463" s="256" t="s">
        <v>6362</v>
      </c>
      <c r="I3463" s="256" t="s">
        <v>7</v>
      </c>
      <c r="J3463" s="256" t="s">
        <v>2545</v>
      </c>
      <c r="K3463" s="257" t="s">
        <v>5219</v>
      </c>
      <c r="L3463" s="256" t="s">
        <v>2542</v>
      </c>
    </row>
    <row r="3464" spans="1:12" x14ac:dyDescent="0.25">
      <c r="A3464" s="256" t="s">
        <v>2638</v>
      </c>
      <c r="B3464" s="256" t="s">
        <v>2639</v>
      </c>
      <c r="C3464" s="256" t="s">
        <v>2640</v>
      </c>
      <c r="D3464" s="256" t="s">
        <v>3285</v>
      </c>
      <c r="E3464" s="257" t="s">
        <v>2540</v>
      </c>
      <c r="F3464" s="256" t="s">
        <v>2540</v>
      </c>
      <c r="G3464" s="256">
        <v>91784</v>
      </c>
      <c r="H3464" s="256" t="s">
        <v>1442</v>
      </c>
      <c r="I3464" s="256" t="s">
        <v>7</v>
      </c>
      <c r="J3464" s="256" t="s">
        <v>2545</v>
      </c>
      <c r="K3464" s="257" t="s">
        <v>16457</v>
      </c>
      <c r="L3464" s="256" t="s">
        <v>2542</v>
      </c>
    </row>
    <row r="3465" spans="1:12" x14ac:dyDescent="0.25">
      <c r="A3465" s="256" t="s">
        <v>2638</v>
      </c>
      <c r="B3465" s="256" t="s">
        <v>2639</v>
      </c>
      <c r="C3465" s="256" t="s">
        <v>2640</v>
      </c>
      <c r="D3465" s="256" t="s">
        <v>3285</v>
      </c>
      <c r="E3465" s="257" t="s">
        <v>2540</v>
      </c>
      <c r="F3465" s="256" t="s">
        <v>2540</v>
      </c>
      <c r="G3465" s="256">
        <v>91785</v>
      </c>
      <c r="H3465" s="256" t="s">
        <v>1443</v>
      </c>
      <c r="I3465" s="256" t="s">
        <v>7</v>
      </c>
      <c r="J3465" s="256" t="s">
        <v>2541</v>
      </c>
      <c r="K3465" s="257" t="s">
        <v>13452</v>
      </c>
      <c r="L3465" s="256" t="s">
        <v>2542</v>
      </c>
    </row>
    <row r="3466" spans="1:12" x14ac:dyDescent="0.25">
      <c r="A3466" s="256" t="s">
        <v>2638</v>
      </c>
      <c r="B3466" s="256" t="s">
        <v>2639</v>
      </c>
      <c r="C3466" s="256" t="s">
        <v>2640</v>
      </c>
      <c r="D3466" s="256" t="s">
        <v>3285</v>
      </c>
      <c r="E3466" s="257" t="s">
        <v>2540</v>
      </c>
      <c r="F3466" s="256" t="s">
        <v>2540</v>
      </c>
      <c r="G3466" s="256">
        <v>91786</v>
      </c>
      <c r="H3466" s="256" t="s">
        <v>1444</v>
      </c>
      <c r="I3466" s="256" t="s">
        <v>7</v>
      </c>
      <c r="J3466" s="256" t="s">
        <v>2541</v>
      </c>
      <c r="K3466" s="257" t="s">
        <v>16458</v>
      </c>
      <c r="L3466" s="256" t="s">
        <v>2542</v>
      </c>
    </row>
    <row r="3467" spans="1:12" x14ac:dyDescent="0.25">
      <c r="A3467" s="256" t="s">
        <v>2638</v>
      </c>
      <c r="B3467" s="256" t="s">
        <v>2639</v>
      </c>
      <c r="C3467" s="256" t="s">
        <v>2640</v>
      </c>
      <c r="D3467" s="256" t="s">
        <v>3285</v>
      </c>
      <c r="E3467" s="257" t="s">
        <v>2540</v>
      </c>
      <c r="F3467" s="256" t="s">
        <v>2540</v>
      </c>
      <c r="G3467" s="256">
        <v>91787</v>
      </c>
      <c r="H3467" s="256" t="s">
        <v>1445</v>
      </c>
      <c r="I3467" s="256" t="s">
        <v>7</v>
      </c>
      <c r="J3467" s="256" t="s">
        <v>2541</v>
      </c>
      <c r="K3467" s="257" t="s">
        <v>6848</v>
      </c>
      <c r="L3467" s="256" t="s">
        <v>2542</v>
      </c>
    </row>
    <row r="3468" spans="1:12" x14ac:dyDescent="0.25">
      <c r="A3468" s="256" t="s">
        <v>2638</v>
      </c>
      <c r="B3468" s="256" t="s">
        <v>2639</v>
      </c>
      <c r="C3468" s="256" t="s">
        <v>2640</v>
      </c>
      <c r="D3468" s="256" t="s">
        <v>3285</v>
      </c>
      <c r="E3468" s="257" t="s">
        <v>2540</v>
      </c>
      <c r="F3468" s="256" t="s">
        <v>2540</v>
      </c>
      <c r="G3468" s="256">
        <v>91788</v>
      </c>
      <c r="H3468" s="256" t="s">
        <v>1446</v>
      </c>
      <c r="I3468" s="256" t="s">
        <v>7</v>
      </c>
      <c r="J3468" s="256" t="s">
        <v>2541</v>
      </c>
      <c r="K3468" s="257" t="s">
        <v>16459</v>
      </c>
      <c r="L3468" s="256" t="s">
        <v>2542</v>
      </c>
    </row>
    <row r="3469" spans="1:12" x14ac:dyDescent="0.25">
      <c r="A3469" s="256" t="s">
        <v>2638</v>
      </c>
      <c r="B3469" s="256" t="s">
        <v>2639</v>
      </c>
      <c r="C3469" s="256" t="s">
        <v>2640</v>
      </c>
      <c r="D3469" s="256" t="s">
        <v>3285</v>
      </c>
      <c r="E3469" s="257" t="s">
        <v>2540</v>
      </c>
      <c r="F3469" s="256" t="s">
        <v>2540</v>
      </c>
      <c r="G3469" s="256">
        <v>91789</v>
      </c>
      <c r="H3469" s="256" t="s">
        <v>1447</v>
      </c>
      <c r="I3469" s="256" t="s">
        <v>7</v>
      </c>
      <c r="J3469" s="256" t="s">
        <v>2545</v>
      </c>
      <c r="K3469" s="257" t="s">
        <v>16460</v>
      </c>
      <c r="L3469" s="256" t="s">
        <v>2542</v>
      </c>
    </row>
    <row r="3470" spans="1:12" x14ac:dyDescent="0.25">
      <c r="A3470" s="256" t="s">
        <v>2638</v>
      </c>
      <c r="B3470" s="256" t="s">
        <v>2639</v>
      </c>
      <c r="C3470" s="256" t="s">
        <v>2640</v>
      </c>
      <c r="D3470" s="256" t="s">
        <v>3285</v>
      </c>
      <c r="E3470" s="257" t="s">
        <v>2540</v>
      </c>
      <c r="F3470" s="256" t="s">
        <v>2540</v>
      </c>
      <c r="G3470" s="256">
        <v>91790</v>
      </c>
      <c r="H3470" s="256" t="s">
        <v>1448</v>
      </c>
      <c r="I3470" s="256" t="s">
        <v>7</v>
      </c>
      <c r="J3470" s="256" t="s">
        <v>2541</v>
      </c>
      <c r="K3470" s="257" t="s">
        <v>16461</v>
      </c>
      <c r="L3470" s="256" t="s">
        <v>2542</v>
      </c>
    </row>
    <row r="3471" spans="1:12" x14ac:dyDescent="0.25">
      <c r="A3471" s="256" t="s">
        <v>2638</v>
      </c>
      <c r="B3471" s="256" t="s">
        <v>2639</v>
      </c>
      <c r="C3471" s="256" t="s">
        <v>2640</v>
      </c>
      <c r="D3471" s="256" t="s">
        <v>3285</v>
      </c>
      <c r="E3471" s="257" t="s">
        <v>2540</v>
      </c>
      <c r="F3471" s="256" t="s">
        <v>2540</v>
      </c>
      <c r="G3471" s="256">
        <v>91791</v>
      </c>
      <c r="H3471" s="256" t="s">
        <v>1449</v>
      </c>
      <c r="I3471" s="256" t="s">
        <v>7</v>
      </c>
      <c r="J3471" s="256" t="s">
        <v>2541</v>
      </c>
      <c r="K3471" s="257" t="s">
        <v>16462</v>
      </c>
      <c r="L3471" s="256" t="s">
        <v>2542</v>
      </c>
    </row>
    <row r="3472" spans="1:12" x14ac:dyDescent="0.25">
      <c r="A3472" s="256" t="s">
        <v>2638</v>
      </c>
      <c r="B3472" s="256" t="s">
        <v>2639</v>
      </c>
      <c r="C3472" s="256" t="s">
        <v>2640</v>
      </c>
      <c r="D3472" s="256" t="s">
        <v>3285</v>
      </c>
      <c r="E3472" s="257" t="s">
        <v>2540</v>
      </c>
      <c r="F3472" s="256" t="s">
        <v>2540</v>
      </c>
      <c r="G3472" s="256">
        <v>91792</v>
      </c>
      <c r="H3472" s="256" t="s">
        <v>1450</v>
      </c>
      <c r="I3472" s="256" t="s">
        <v>7</v>
      </c>
      <c r="J3472" s="256" t="s">
        <v>2541</v>
      </c>
      <c r="K3472" s="257" t="s">
        <v>16110</v>
      </c>
      <c r="L3472" s="256" t="s">
        <v>2542</v>
      </c>
    </row>
    <row r="3473" spans="1:12" x14ac:dyDescent="0.25">
      <c r="A3473" s="256" t="s">
        <v>2638</v>
      </c>
      <c r="B3473" s="256" t="s">
        <v>2639</v>
      </c>
      <c r="C3473" s="256" t="s">
        <v>2640</v>
      </c>
      <c r="D3473" s="256" t="s">
        <v>3285</v>
      </c>
      <c r="E3473" s="257" t="s">
        <v>2540</v>
      </c>
      <c r="F3473" s="256" t="s">
        <v>2540</v>
      </c>
      <c r="G3473" s="256">
        <v>91793</v>
      </c>
      <c r="H3473" s="256" t="s">
        <v>1451</v>
      </c>
      <c r="I3473" s="256" t="s">
        <v>7</v>
      </c>
      <c r="J3473" s="256" t="s">
        <v>2541</v>
      </c>
      <c r="K3473" s="257" t="s">
        <v>16463</v>
      </c>
      <c r="L3473" s="256" t="s">
        <v>2542</v>
      </c>
    </row>
    <row r="3474" spans="1:12" x14ac:dyDescent="0.25">
      <c r="A3474" s="256" t="s">
        <v>2638</v>
      </c>
      <c r="B3474" s="256" t="s">
        <v>2639</v>
      </c>
      <c r="C3474" s="256" t="s">
        <v>2640</v>
      </c>
      <c r="D3474" s="256" t="s">
        <v>3285</v>
      </c>
      <c r="E3474" s="257" t="s">
        <v>2540</v>
      </c>
      <c r="F3474" s="256" t="s">
        <v>2540</v>
      </c>
      <c r="G3474" s="256">
        <v>91794</v>
      </c>
      <c r="H3474" s="256" t="s">
        <v>1452</v>
      </c>
      <c r="I3474" s="256" t="s">
        <v>7</v>
      </c>
      <c r="J3474" s="256" t="s">
        <v>2541</v>
      </c>
      <c r="K3474" s="257" t="s">
        <v>13186</v>
      </c>
      <c r="L3474" s="256" t="s">
        <v>2542</v>
      </c>
    </row>
    <row r="3475" spans="1:12" x14ac:dyDescent="0.25">
      <c r="A3475" s="256" t="s">
        <v>2638</v>
      </c>
      <c r="B3475" s="256" t="s">
        <v>2639</v>
      </c>
      <c r="C3475" s="256" t="s">
        <v>2640</v>
      </c>
      <c r="D3475" s="256" t="s">
        <v>3285</v>
      </c>
      <c r="E3475" s="257" t="s">
        <v>2540</v>
      </c>
      <c r="F3475" s="256" t="s">
        <v>2540</v>
      </c>
      <c r="G3475" s="256">
        <v>91795</v>
      </c>
      <c r="H3475" s="256" t="s">
        <v>1453</v>
      </c>
      <c r="I3475" s="256" t="s">
        <v>7</v>
      </c>
      <c r="J3475" s="256" t="s">
        <v>2541</v>
      </c>
      <c r="K3475" s="257" t="s">
        <v>16464</v>
      </c>
      <c r="L3475" s="256" t="s">
        <v>2542</v>
      </c>
    </row>
    <row r="3476" spans="1:12" x14ac:dyDescent="0.25">
      <c r="A3476" s="256" t="s">
        <v>2638</v>
      </c>
      <c r="B3476" s="256" t="s">
        <v>2639</v>
      </c>
      <c r="C3476" s="256" t="s">
        <v>2640</v>
      </c>
      <c r="D3476" s="256" t="s">
        <v>3285</v>
      </c>
      <c r="E3476" s="257" t="s">
        <v>2540</v>
      </c>
      <c r="F3476" s="256" t="s">
        <v>2540</v>
      </c>
      <c r="G3476" s="256">
        <v>91796</v>
      </c>
      <c r="H3476" s="256" t="s">
        <v>1454</v>
      </c>
      <c r="I3476" s="256" t="s">
        <v>7</v>
      </c>
      <c r="J3476" s="256" t="s">
        <v>2545</v>
      </c>
      <c r="K3476" s="257" t="s">
        <v>15966</v>
      </c>
      <c r="L3476" s="256" t="s">
        <v>2542</v>
      </c>
    </row>
    <row r="3477" spans="1:12" x14ac:dyDescent="0.25">
      <c r="A3477" s="256" t="s">
        <v>2638</v>
      </c>
      <c r="B3477" s="256" t="s">
        <v>2639</v>
      </c>
      <c r="C3477" s="256" t="s">
        <v>2640</v>
      </c>
      <c r="D3477" s="256" t="s">
        <v>3285</v>
      </c>
      <c r="E3477" s="257" t="s">
        <v>2540</v>
      </c>
      <c r="F3477" s="256" t="s">
        <v>2540</v>
      </c>
      <c r="G3477" s="256">
        <v>92275</v>
      </c>
      <c r="H3477" s="256" t="s">
        <v>6365</v>
      </c>
      <c r="I3477" s="256" t="s">
        <v>7</v>
      </c>
      <c r="J3477" s="256" t="s">
        <v>2545</v>
      </c>
      <c r="K3477" s="257" t="s">
        <v>16465</v>
      </c>
      <c r="L3477" s="256" t="s">
        <v>2542</v>
      </c>
    </row>
    <row r="3478" spans="1:12" x14ac:dyDescent="0.25">
      <c r="A3478" s="256" t="s">
        <v>2638</v>
      </c>
      <c r="B3478" s="256" t="s">
        <v>2639</v>
      </c>
      <c r="C3478" s="256" t="s">
        <v>2640</v>
      </c>
      <c r="D3478" s="256" t="s">
        <v>3285</v>
      </c>
      <c r="E3478" s="257" t="s">
        <v>2540</v>
      </c>
      <c r="F3478" s="256" t="s">
        <v>2540</v>
      </c>
      <c r="G3478" s="256">
        <v>92276</v>
      </c>
      <c r="H3478" s="256" t="s">
        <v>6366</v>
      </c>
      <c r="I3478" s="256" t="s">
        <v>7</v>
      </c>
      <c r="J3478" s="256" t="s">
        <v>2545</v>
      </c>
      <c r="K3478" s="257" t="s">
        <v>16466</v>
      </c>
      <c r="L3478" s="256" t="s">
        <v>2542</v>
      </c>
    </row>
    <row r="3479" spans="1:12" x14ac:dyDescent="0.25">
      <c r="A3479" s="256" t="s">
        <v>2638</v>
      </c>
      <c r="B3479" s="256" t="s">
        <v>2639</v>
      </c>
      <c r="C3479" s="256" t="s">
        <v>2640</v>
      </c>
      <c r="D3479" s="256" t="s">
        <v>3285</v>
      </c>
      <c r="E3479" s="257" t="s">
        <v>2540</v>
      </c>
      <c r="F3479" s="256" t="s">
        <v>2540</v>
      </c>
      <c r="G3479" s="256">
        <v>92277</v>
      </c>
      <c r="H3479" s="256" t="s">
        <v>6367</v>
      </c>
      <c r="I3479" s="256" t="s">
        <v>7</v>
      </c>
      <c r="J3479" s="256" t="s">
        <v>2545</v>
      </c>
      <c r="K3479" s="257" t="s">
        <v>16467</v>
      </c>
      <c r="L3479" s="256" t="s">
        <v>2542</v>
      </c>
    </row>
    <row r="3480" spans="1:12" x14ac:dyDescent="0.25">
      <c r="A3480" s="256" t="s">
        <v>2638</v>
      </c>
      <c r="B3480" s="256" t="s">
        <v>2639</v>
      </c>
      <c r="C3480" s="256" t="s">
        <v>2640</v>
      </c>
      <c r="D3480" s="256" t="s">
        <v>3285</v>
      </c>
      <c r="E3480" s="257" t="s">
        <v>2540</v>
      </c>
      <c r="F3480" s="256" t="s">
        <v>2540</v>
      </c>
      <c r="G3480" s="256">
        <v>92278</v>
      </c>
      <c r="H3480" s="256" t="s">
        <v>6368</v>
      </c>
      <c r="I3480" s="256" t="s">
        <v>7</v>
      </c>
      <c r="J3480" s="256" t="s">
        <v>2545</v>
      </c>
      <c r="K3480" s="257" t="s">
        <v>16468</v>
      </c>
      <c r="L3480" s="256" t="s">
        <v>2542</v>
      </c>
    </row>
    <row r="3481" spans="1:12" x14ac:dyDescent="0.25">
      <c r="A3481" s="256" t="s">
        <v>2638</v>
      </c>
      <c r="B3481" s="256" t="s">
        <v>2639</v>
      </c>
      <c r="C3481" s="256" t="s">
        <v>2640</v>
      </c>
      <c r="D3481" s="256" t="s">
        <v>3285</v>
      </c>
      <c r="E3481" s="257" t="s">
        <v>2540</v>
      </c>
      <c r="F3481" s="256" t="s">
        <v>2540</v>
      </c>
      <c r="G3481" s="256">
        <v>92279</v>
      </c>
      <c r="H3481" s="256" t="s">
        <v>6369</v>
      </c>
      <c r="I3481" s="256" t="s">
        <v>7</v>
      </c>
      <c r="J3481" s="256" t="s">
        <v>2545</v>
      </c>
      <c r="K3481" s="257" t="s">
        <v>16469</v>
      </c>
      <c r="L3481" s="256" t="s">
        <v>2542</v>
      </c>
    </row>
    <row r="3482" spans="1:12" x14ac:dyDescent="0.25">
      <c r="A3482" s="256" t="s">
        <v>2638</v>
      </c>
      <c r="B3482" s="256" t="s">
        <v>2639</v>
      </c>
      <c r="C3482" s="256" t="s">
        <v>2640</v>
      </c>
      <c r="D3482" s="256" t="s">
        <v>3285</v>
      </c>
      <c r="E3482" s="257" t="s">
        <v>2540</v>
      </c>
      <c r="F3482" s="256" t="s">
        <v>2540</v>
      </c>
      <c r="G3482" s="256">
        <v>92280</v>
      </c>
      <c r="H3482" s="256" t="s">
        <v>6370</v>
      </c>
      <c r="I3482" s="256" t="s">
        <v>7</v>
      </c>
      <c r="J3482" s="256" t="s">
        <v>2545</v>
      </c>
      <c r="K3482" s="257" t="s">
        <v>16470</v>
      </c>
      <c r="L3482" s="256" t="s">
        <v>2542</v>
      </c>
    </row>
    <row r="3483" spans="1:12" x14ac:dyDescent="0.25">
      <c r="A3483" s="256" t="s">
        <v>2638</v>
      </c>
      <c r="B3483" s="256" t="s">
        <v>2639</v>
      </c>
      <c r="C3483" s="256" t="s">
        <v>2640</v>
      </c>
      <c r="D3483" s="256" t="s">
        <v>3285</v>
      </c>
      <c r="E3483" s="257" t="s">
        <v>2540</v>
      </c>
      <c r="F3483" s="256" t="s">
        <v>2540</v>
      </c>
      <c r="G3483" s="256">
        <v>92281</v>
      </c>
      <c r="H3483" s="256" t="s">
        <v>6371</v>
      </c>
      <c r="I3483" s="256" t="s">
        <v>7</v>
      </c>
      <c r="J3483" s="256" t="s">
        <v>2545</v>
      </c>
      <c r="K3483" s="257" t="s">
        <v>16471</v>
      </c>
      <c r="L3483" s="256" t="s">
        <v>2542</v>
      </c>
    </row>
    <row r="3484" spans="1:12" x14ac:dyDescent="0.25">
      <c r="A3484" s="256" t="s">
        <v>2638</v>
      </c>
      <c r="B3484" s="256" t="s">
        <v>2639</v>
      </c>
      <c r="C3484" s="256" t="s">
        <v>2640</v>
      </c>
      <c r="D3484" s="256" t="s">
        <v>3285</v>
      </c>
      <c r="E3484" s="257" t="s">
        <v>2540</v>
      </c>
      <c r="F3484" s="256" t="s">
        <v>2540</v>
      </c>
      <c r="G3484" s="256">
        <v>92282</v>
      </c>
      <c r="H3484" s="256" t="s">
        <v>6372</v>
      </c>
      <c r="I3484" s="256" t="s">
        <v>7</v>
      </c>
      <c r="J3484" s="256" t="s">
        <v>2545</v>
      </c>
      <c r="K3484" s="257" t="s">
        <v>16472</v>
      </c>
      <c r="L3484" s="256" t="s">
        <v>2542</v>
      </c>
    </row>
    <row r="3485" spans="1:12" x14ac:dyDescent="0.25">
      <c r="A3485" s="256" t="s">
        <v>2638</v>
      </c>
      <c r="B3485" s="256" t="s">
        <v>2639</v>
      </c>
      <c r="C3485" s="256" t="s">
        <v>2640</v>
      </c>
      <c r="D3485" s="256" t="s">
        <v>3285</v>
      </c>
      <c r="E3485" s="257" t="s">
        <v>2540</v>
      </c>
      <c r="F3485" s="256" t="s">
        <v>2540</v>
      </c>
      <c r="G3485" s="256">
        <v>92283</v>
      </c>
      <c r="H3485" s="256" t="s">
        <v>6373</v>
      </c>
      <c r="I3485" s="256" t="s">
        <v>7</v>
      </c>
      <c r="J3485" s="256" t="s">
        <v>2545</v>
      </c>
      <c r="K3485" s="257" t="s">
        <v>16473</v>
      </c>
      <c r="L3485" s="256" t="s">
        <v>2542</v>
      </c>
    </row>
    <row r="3486" spans="1:12" x14ac:dyDescent="0.25">
      <c r="A3486" s="256" t="s">
        <v>2638</v>
      </c>
      <c r="B3486" s="256" t="s">
        <v>2639</v>
      </c>
      <c r="C3486" s="256" t="s">
        <v>2640</v>
      </c>
      <c r="D3486" s="256" t="s">
        <v>3285</v>
      </c>
      <c r="E3486" s="257" t="s">
        <v>2540</v>
      </c>
      <c r="F3486" s="256" t="s">
        <v>2540</v>
      </c>
      <c r="G3486" s="256">
        <v>92284</v>
      </c>
      <c r="H3486" s="256" t="s">
        <v>6374</v>
      </c>
      <c r="I3486" s="256" t="s">
        <v>7</v>
      </c>
      <c r="J3486" s="256" t="s">
        <v>2545</v>
      </c>
      <c r="K3486" s="257" t="s">
        <v>16474</v>
      </c>
      <c r="L3486" s="256" t="s">
        <v>2542</v>
      </c>
    </row>
    <row r="3487" spans="1:12" x14ac:dyDescent="0.25">
      <c r="A3487" s="256" t="s">
        <v>2638</v>
      </c>
      <c r="B3487" s="256" t="s">
        <v>2639</v>
      </c>
      <c r="C3487" s="256" t="s">
        <v>2640</v>
      </c>
      <c r="D3487" s="256" t="s">
        <v>3285</v>
      </c>
      <c r="E3487" s="257" t="s">
        <v>2540</v>
      </c>
      <c r="F3487" s="256" t="s">
        <v>2540</v>
      </c>
      <c r="G3487" s="256">
        <v>92285</v>
      </c>
      <c r="H3487" s="256" t="s">
        <v>6375</v>
      </c>
      <c r="I3487" s="256" t="s">
        <v>7</v>
      </c>
      <c r="J3487" s="256" t="s">
        <v>2545</v>
      </c>
      <c r="K3487" s="257" t="s">
        <v>13301</v>
      </c>
      <c r="L3487" s="256" t="s">
        <v>2542</v>
      </c>
    </row>
    <row r="3488" spans="1:12" x14ac:dyDescent="0.25">
      <c r="A3488" s="256" t="s">
        <v>2638</v>
      </c>
      <c r="B3488" s="256" t="s">
        <v>2639</v>
      </c>
      <c r="C3488" s="256" t="s">
        <v>2640</v>
      </c>
      <c r="D3488" s="256" t="s">
        <v>3285</v>
      </c>
      <c r="E3488" s="257" t="s">
        <v>2540</v>
      </c>
      <c r="F3488" s="256" t="s">
        <v>2540</v>
      </c>
      <c r="G3488" s="256">
        <v>92286</v>
      </c>
      <c r="H3488" s="256" t="s">
        <v>6376</v>
      </c>
      <c r="I3488" s="256" t="s">
        <v>7</v>
      </c>
      <c r="J3488" s="256" t="s">
        <v>2545</v>
      </c>
      <c r="K3488" s="257" t="s">
        <v>16475</v>
      </c>
      <c r="L3488" s="256" t="s">
        <v>2542</v>
      </c>
    </row>
    <row r="3489" spans="1:12" x14ac:dyDescent="0.25">
      <c r="A3489" s="256" t="s">
        <v>2638</v>
      </c>
      <c r="B3489" s="256" t="s">
        <v>2639</v>
      </c>
      <c r="C3489" s="256" t="s">
        <v>2640</v>
      </c>
      <c r="D3489" s="256" t="s">
        <v>3285</v>
      </c>
      <c r="E3489" s="257" t="s">
        <v>2540</v>
      </c>
      <c r="F3489" s="256" t="s">
        <v>2540</v>
      </c>
      <c r="G3489" s="256">
        <v>92305</v>
      </c>
      <c r="H3489" s="256" t="s">
        <v>6377</v>
      </c>
      <c r="I3489" s="256" t="s">
        <v>7</v>
      </c>
      <c r="J3489" s="256" t="s">
        <v>2545</v>
      </c>
      <c r="K3489" s="257" t="s">
        <v>16476</v>
      </c>
      <c r="L3489" s="256" t="s">
        <v>2542</v>
      </c>
    </row>
    <row r="3490" spans="1:12" x14ac:dyDescent="0.25">
      <c r="A3490" s="256" t="s">
        <v>2638</v>
      </c>
      <c r="B3490" s="256" t="s">
        <v>2639</v>
      </c>
      <c r="C3490" s="256" t="s">
        <v>2640</v>
      </c>
      <c r="D3490" s="256" t="s">
        <v>3285</v>
      </c>
      <c r="E3490" s="257" t="s">
        <v>2540</v>
      </c>
      <c r="F3490" s="256" t="s">
        <v>2540</v>
      </c>
      <c r="G3490" s="256">
        <v>92306</v>
      </c>
      <c r="H3490" s="256" t="s">
        <v>6378</v>
      </c>
      <c r="I3490" s="256" t="s">
        <v>7</v>
      </c>
      <c r="J3490" s="256" t="s">
        <v>2545</v>
      </c>
      <c r="K3490" s="257" t="s">
        <v>16477</v>
      </c>
      <c r="L3490" s="256" t="s">
        <v>2542</v>
      </c>
    </row>
    <row r="3491" spans="1:12" x14ac:dyDescent="0.25">
      <c r="A3491" s="256" t="s">
        <v>2638</v>
      </c>
      <c r="B3491" s="256" t="s">
        <v>2639</v>
      </c>
      <c r="C3491" s="256" t="s">
        <v>2640</v>
      </c>
      <c r="D3491" s="256" t="s">
        <v>3285</v>
      </c>
      <c r="E3491" s="257" t="s">
        <v>2540</v>
      </c>
      <c r="F3491" s="256" t="s">
        <v>2540</v>
      </c>
      <c r="G3491" s="256">
        <v>92307</v>
      </c>
      <c r="H3491" s="256" t="s">
        <v>6379</v>
      </c>
      <c r="I3491" s="256" t="s">
        <v>7</v>
      </c>
      <c r="J3491" s="256" t="s">
        <v>2545</v>
      </c>
      <c r="K3491" s="257" t="s">
        <v>16478</v>
      </c>
      <c r="L3491" s="256" t="s">
        <v>2542</v>
      </c>
    </row>
    <row r="3492" spans="1:12" x14ac:dyDescent="0.25">
      <c r="A3492" s="256" t="s">
        <v>2638</v>
      </c>
      <c r="B3492" s="256" t="s">
        <v>2639</v>
      </c>
      <c r="C3492" s="256" t="s">
        <v>2640</v>
      </c>
      <c r="D3492" s="256" t="s">
        <v>3285</v>
      </c>
      <c r="E3492" s="257" t="s">
        <v>2540</v>
      </c>
      <c r="F3492" s="256" t="s">
        <v>2540</v>
      </c>
      <c r="G3492" s="256">
        <v>92308</v>
      </c>
      <c r="H3492" s="256" t="s">
        <v>6380</v>
      </c>
      <c r="I3492" s="256" t="s">
        <v>7</v>
      </c>
      <c r="J3492" s="256" t="s">
        <v>2545</v>
      </c>
      <c r="K3492" s="257" t="s">
        <v>16479</v>
      </c>
      <c r="L3492" s="256" t="s">
        <v>2542</v>
      </c>
    </row>
    <row r="3493" spans="1:12" x14ac:dyDescent="0.25">
      <c r="A3493" s="256" t="s">
        <v>2638</v>
      </c>
      <c r="B3493" s="256" t="s">
        <v>2639</v>
      </c>
      <c r="C3493" s="256" t="s">
        <v>2640</v>
      </c>
      <c r="D3493" s="256" t="s">
        <v>3285</v>
      </c>
      <c r="E3493" s="257" t="s">
        <v>2540</v>
      </c>
      <c r="F3493" s="256" t="s">
        <v>2540</v>
      </c>
      <c r="G3493" s="256">
        <v>92309</v>
      </c>
      <c r="H3493" s="256" t="s">
        <v>6382</v>
      </c>
      <c r="I3493" s="256" t="s">
        <v>7</v>
      </c>
      <c r="J3493" s="256" t="s">
        <v>2545</v>
      </c>
      <c r="K3493" s="257" t="s">
        <v>16480</v>
      </c>
      <c r="L3493" s="256" t="s">
        <v>2542</v>
      </c>
    </row>
    <row r="3494" spans="1:12" x14ac:dyDescent="0.25">
      <c r="A3494" s="256" t="s">
        <v>2638</v>
      </c>
      <c r="B3494" s="256" t="s">
        <v>2639</v>
      </c>
      <c r="C3494" s="256" t="s">
        <v>2640</v>
      </c>
      <c r="D3494" s="256" t="s">
        <v>3285</v>
      </c>
      <c r="E3494" s="257" t="s">
        <v>2540</v>
      </c>
      <c r="F3494" s="256" t="s">
        <v>2540</v>
      </c>
      <c r="G3494" s="256">
        <v>92310</v>
      </c>
      <c r="H3494" s="256" t="s">
        <v>6383</v>
      </c>
      <c r="I3494" s="256" t="s">
        <v>7</v>
      </c>
      <c r="J3494" s="256" t="s">
        <v>2545</v>
      </c>
      <c r="K3494" s="257" t="s">
        <v>16481</v>
      </c>
      <c r="L3494" s="256" t="s">
        <v>2542</v>
      </c>
    </row>
    <row r="3495" spans="1:12" x14ac:dyDescent="0.25">
      <c r="A3495" s="256" t="s">
        <v>2638</v>
      </c>
      <c r="B3495" s="256" t="s">
        <v>2639</v>
      </c>
      <c r="C3495" s="256" t="s">
        <v>2640</v>
      </c>
      <c r="D3495" s="256" t="s">
        <v>3285</v>
      </c>
      <c r="E3495" s="257" t="s">
        <v>2540</v>
      </c>
      <c r="F3495" s="256" t="s">
        <v>2540</v>
      </c>
      <c r="G3495" s="256">
        <v>92320</v>
      </c>
      <c r="H3495" s="256" t="s">
        <v>6384</v>
      </c>
      <c r="I3495" s="256" t="s">
        <v>7</v>
      </c>
      <c r="J3495" s="256" t="s">
        <v>2545</v>
      </c>
      <c r="K3495" s="257" t="s">
        <v>16482</v>
      </c>
      <c r="L3495" s="256" t="s">
        <v>2542</v>
      </c>
    </row>
    <row r="3496" spans="1:12" x14ac:dyDescent="0.25">
      <c r="A3496" s="256" t="s">
        <v>2638</v>
      </c>
      <c r="B3496" s="256" t="s">
        <v>2639</v>
      </c>
      <c r="C3496" s="256" t="s">
        <v>2640</v>
      </c>
      <c r="D3496" s="256" t="s">
        <v>3285</v>
      </c>
      <c r="E3496" s="257" t="s">
        <v>2540</v>
      </c>
      <c r="F3496" s="256" t="s">
        <v>2540</v>
      </c>
      <c r="G3496" s="256">
        <v>92321</v>
      </c>
      <c r="H3496" s="256" t="s">
        <v>6385</v>
      </c>
      <c r="I3496" s="256" t="s">
        <v>7</v>
      </c>
      <c r="J3496" s="256" t="s">
        <v>2545</v>
      </c>
      <c r="K3496" s="257" t="s">
        <v>16483</v>
      </c>
      <c r="L3496" s="256" t="s">
        <v>2542</v>
      </c>
    </row>
    <row r="3497" spans="1:12" x14ac:dyDescent="0.25">
      <c r="A3497" s="256" t="s">
        <v>2638</v>
      </c>
      <c r="B3497" s="256" t="s">
        <v>2639</v>
      </c>
      <c r="C3497" s="256" t="s">
        <v>2640</v>
      </c>
      <c r="D3497" s="256" t="s">
        <v>3285</v>
      </c>
      <c r="E3497" s="257" t="s">
        <v>2540</v>
      </c>
      <c r="F3497" s="256" t="s">
        <v>2540</v>
      </c>
      <c r="G3497" s="256">
        <v>92322</v>
      </c>
      <c r="H3497" s="256" t="s">
        <v>6386</v>
      </c>
      <c r="I3497" s="256" t="s">
        <v>7</v>
      </c>
      <c r="J3497" s="256" t="s">
        <v>2545</v>
      </c>
      <c r="K3497" s="257" t="s">
        <v>16484</v>
      </c>
      <c r="L3497" s="256" t="s">
        <v>2542</v>
      </c>
    </row>
    <row r="3498" spans="1:12" x14ac:dyDescent="0.25">
      <c r="A3498" s="256" t="s">
        <v>2638</v>
      </c>
      <c r="B3498" s="256" t="s">
        <v>2639</v>
      </c>
      <c r="C3498" s="256" t="s">
        <v>2640</v>
      </c>
      <c r="D3498" s="256" t="s">
        <v>3285</v>
      </c>
      <c r="E3498" s="257" t="s">
        <v>2540</v>
      </c>
      <c r="F3498" s="256" t="s">
        <v>2540</v>
      </c>
      <c r="G3498" s="256">
        <v>92323</v>
      </c>
      <c r="H3498" s="256" t="s">
        <v>6387</v>
      </c>
      <c r="I3498" s="256" t="s">
        <v>7</v>
      </c>
      <c r="J3498" s="256" t="s">
        <v>2545</v>
      </c>
      <c r="K3498" s="257" t="s">
        <v>16485</v>
      </c>
      <c r="L3498" s="256" t="s">
        <v>2542</v>
      </c>
    </row>
    <row r="3499" spans="1:12" x14ac:dyDescent="0.25">
      <c r="A3499" s="256" t="s">
        <v>2638</v>
      </c>
      <c r="B3499" s="256" t="s">
        <v>2639</v>
      </c>
      <c r="C3499" s="256" t="s">
        <v>2640</v>
      </c>
      <c r="D3499" s="256" t="s">
        <v>3285</v>
      </c>
      <c r="E3499" s="257" t="s">
        <v>2540</v>
      </c>
      <c r="F3499" s="256" t="s">
        <v>2540</v>
      </c>
      <c r="G3499" s="256">
        <v>92324</v>
      </c>
      <c r="H3499" s="256" t="s">
        <v>6388</v>
      </c>
      <c r="I3499" s="256" t="s">
        <v>7</v>
      </c>
      <c r="J3499" s="256" t="s">
        <v>2545</v>
      </c>
      <c r="K3499" s="257" t="s">
        <v>16486</v>
      </c>
      <c r="L3499" s="256" t="s">
        <v>2542</v>
      </c>
    </row>
    <row r="3500" spans="1:12" x14ac:dyDescent="0.25">
      <c r="A3500" s="256" t="s">
        <v>2638</v>
      </c>
      <c r="B3500" s="256" t="s">
        <v>2639</v>
      </c>
      <c r="C3500" s="256" t="s">
        <v>2640</v>
      </c>
      <c r="D3500" s="256" t="s">
        <v>3285</v>
      </c>
      <c r="E3500" s="257" t="s">
        <v>2540</v>
      </c>
      <c r="F3500" s="256" t="s">
        <v>2540</v>
      </c>
      <c r="G3500" s="256">
        <v>92325</v>
      </c>
      <c r="H3500" s="256" t="s">
        <v>6389</v>
      </c>
      <c r="I3500" s="256" t="s">
        <v>7</v>
      </c>
      <c r="J3500" s="256" t="s">
        <v>2545</v>
      </c>
      <c r="K3500" s="257" t="s">
        <v>16487</v>
      </c>
      <c r="L3500" s="256" t="s">
        <v>2542</v>
      </c>
    </row>
    <row r="3501" spans="1:12" x14ac:dyDescent="0.25">
      <c r="A3501" s="256" t="s">
        <v>2638</v>
      </c>
      <c r="B3501" s="256" t="s">
        <v>2639</v>
      </c>
      <c r="C3501" s="256" t="s">
        <v>2640</v>
      </c>
      <c r="D3501" s="256" t="s">
        <v>3285</v>
      </c>
      <c r="E3501" s="257" t="s">
        <v>2540</v>
      </c>
      <c r="F3501" s="256" t="s">
        <v>2540</v>
      </c>
      <c r="G3501" s="256">
        <v>92335</v>
      </c>
      <c r="H3501" s="256" t="s">
        <v>4160</v>
      </c>
      <c r="I3501" s="256" t="s">
        <v>7</v>
      </c>
      <c r="J3501" s="256" t="s">
        <v>2541</v>
      </c>
      <c r="K3501" s="257" t="s">
        <v>16488</v>
      </c>
      <c r="L3501" s="256" t="s">
        <v>2542</v>
      </c>
    </row>
    <row r="3502" spans="1:12" x14ac:dyDescent="0.25">
      <c r="A3502" s="256" t="s">
        <v>2638</v>
      </c>
      <c r="B3502" s="256" t="s">
        <v>2639</v>
      </c>
      <c r="C3502" s="256" t="s">
        <v>2640</v>
      </c>
      <c r="D3502" s="256" t="s">
        <v>3285</v>
      </c>
      <c r="E3502" s="257" t="s">
        <v>2540</v>
      </c>
      <c r="F3502" s="256" t="s">
        <v>2540</v>
      </c>
      <c r="G3502" s="256">
        <v>92336</v>
      </c>
      <c r="H3502" s="256" t="s">
        <v>4161</v>
      </c>
      <c r="I3502" s="256" t="s">
        <v>7</v>
      </c>
      <c r="J3502" s="256" t="s">
        <v>2541</v>
      </c>
      <c r="K3502" s="257" t="s">
        <v>16489</v>
      </c>
      <c r="L3502" s="256" t="s">
        <v>2542</v>
      </c>
    </row>
    <row r="3503" spans="1:12" x14ac:dyDescent="0.25">
      <c r="A3503" s="256" t="s">
        <v>2638</v>
      </c>
      <c r="B3503" s="256" t="s">
        <v>2639</v>
      </c>
      <c r="C3503" s="256" t="s">
        <v>2640</v>
      </c>
      <c r="D3503" s="256" t="s">
        <v>3285</v>
      </c>
      <c r="E3503" s="257" t="s">
        <v>2540</v>
      </c>
      <c r="F3503" s="256" t="s">
        <v>2540</v>
      </c>
      <c r="G3503" s="256">
        <v>92337</v>
      </c>
      <c r="H3503" s="256" t="s">
        <v>4162</v>
      </c>
      <c r="I3503" s="256" t="s">
        <v>7</v>
      </c>
      <c r="J3503" s="256" t="s">
        <v>2541</v>
      </c>
      <c r="K3503" s="257" t="s">
        <v>16490</v>
      </c>
      <c r="L3503" s="256" t="s">
        <v>2542</v>
      </c>
    </row>
    <row r="3504" spans="1:12" x14ac:dyDescent="0.25">
      <c r="A3504" s="256" t="s">
        <v>2638</v>
      </c>
      <c r="B3504" s="256" t="s">
        <v>2639</v>
      </c>
      <c r="C3504" s="256" t="s">
        <v>2640</v>
      </c>
      <c r="D3504" s="256" t="s">
        <v>3285</v>
      </c>
      <c r="E3504" s="257" t="s">
        <v>2540</v>
      </c>
      <c r="F3504" s="256" t="s">
        <v>2540</v>
      </c>
      <c r="G3504" s="256">
        <v>92338</v>
      </c>
      <c r="H3504" s="256" t="s">
        <v>4163</v>
      </c>
      <c r="I3504" s="256" t="s">
        <v>7</v>
      </c>
      <c r="J3504" s="256" t="s">
        <v>2541</v>
      </c>
      <c r="K3504" s="257" t="s">
        <v>16491</v>
      </c>
      <c r="L3504" s="256" t="s">
        <v>2542</v>
      </c>
    </row>
    <row r="3505" spans="1:12" x14ac:dyDescent="0.25">
      <c r="A3505" s="256" t="s">
        <v>2638</v>
      </c>
      <c r="B3505" s="256" t="s">
        <v>2639</v>
      </c>
      <c r="C3505" s="256" t="s">
        <v>2640</v>
      </c>
      <c r="D3505" s="256" t="s">
        <v>3285</v>
      </c>
      <c r="E3505" s="257" t="s">
        <v>2540</v>
      </c>
      <c r="F3505" s="256" t="s">
        <v>2540</v>
      </c>
      <c r="G3505" s="256">
        <v>92339</v>
      </c>
      <c r="H3505" s="256" t="s">
        <v>4164</v>
      </c>
      <c r="I3505" s="256" t="s">
        <v>7</v>
      </c>
      <c r="J3505" s="256" t="s">
        <v>2541</v>
      </c>
      <c r="K3505" s="257" t="s">
        <v>16492</v>
      </c>
      <c r="L3505" s="256" t="s">
        <v>2542</v>
      </c>
    </row>
    <row r="3506" spans="1:12" x14ac:dyDescent="0.25">
      <c r="A3506" s="256" t="s">
        <v>2638</v>
      </c>
      <c r="B3506" s="256" t="s">
        <v>2639</v>
      </c>
      <c r="C3506" s="256" t="s">
        <v>2640</v>
      </c>
      <c r="D3506" s="256" t="s">
        <v>3285</v>
      </c>
      <c r="E3506" s="257" t="s">
        <v>2540</v>
      </c>
      <c r="F3506" s="256" t="s">
        <v>2540</v>
      </c>
      <c r="G3506" s="256">
        <v>92341</v>
      </c>
      <c r="H3506" s="256" t="s">
        <v>4165</v>
      </c>
      <c r="I3506" s="256" t="s">
        <v>7</v>
      </c>
      <c r="J3506" s="256" t="s">
        <v>2541</v>
      </c>
      <c r="K3506" s="257" t="s">
        <v>16493</v>
      </c>
      <c r="L3506" s="256" t="s">
        <v>2542</v>
      </c>
    </row>
    <row r="3507" spans="1:12" x14ac:dyDescent="0.25">
      <c r="A3507" s="256" t="s">
        <v>2638</v>
      </c>
      <c r="B3507" s="256" t="s">
        <v>2639</v>
      </c>
      <c r="C3507" s="256" t="s">
        <v>2640</v>
      </c>
      <c r="D3507" s="256" t="s">
        <v>3285</v>
      </c>
      <c r="E3507" s="257" t="s">
        <v>2540</v>
      </c>
      <c r="F3507" s="256" t="s">
        <v>2540</v>
      </c>
      <c r="G3507" s="256">
        <v>92342</v>
      </c>
      <c r="H3507" s="256" t="s">
        <v>4166</v>
      </c>
      <c r="I3507" s="256" t="s">
        <v>7</v>
      </c>
      <c r="J3507" s="256" t="s">
        <v>2541</v>
      </c>
      <c r="K3507" s="257" t="s">
        <v>16494</v>
      </c>
      <c r="L3507" s="256" t="s">
        <v>2542</v>
      </c>
    </row>
    <row r="3508" spans="1:12" x14ac:dyDescent="0.25">
      <c r="A3508" s="256" t="s">
        <v>2638</v>
      </c>
      <c r="B3508" s="256" t="s">
        <v>2639</v>
      </c>
      <c r="C3508" s="256" t="s">
        <v>2640</v>
      </c>
      <c r="D3508" s="256" t="s">
        <v>3285</v>
      </c>
      <c r="E3508" s="257" t="s">
        <v>2540</v>
      </c>
      <c r="F3508" s="256" t="s">
        <v>2540</v>
      </c>
      <c r="G3508" s="256">
        <v>92343</v>
      </c>
      <c r="H3508" s="256" t="s">
        <v>4167</v>
      </c>
      <c r="I3508" s="256" t="s">
        <v>7</v>
      </c>
      <c r="J3508" s="256" t="s">
        <v>2541</v>
      </c>
      <c r="K3508" s="257" t="s">
        <v>16495</v>
      </c>
      <c r="L3508" s="256" t="s">
        <v>2542</v>
      </c>
    </row>
    <row r="3509" spans="1:12" x14ac:dyDescent="0.25">
      <c r="A3509" s="256" t="s">
        <v>2638</v>
      </c>
      <c r="B3509" s="256" t="s">
        <v>2639</v>
      </c>
      <c r="C3509" s="256" t="s">
        <v>2640</v>
      </c>
      <c r="D3509" s="256" t="s">
        <v>3285</v>
      </c>
      <c r="E3509" s="257" t="s">
        <v>2540</v>
      </c>
      <c r="F3509" s="256" t="s">
        <v>2540</v>
      </c>
      <c r="G3509" s="256">
        <v>92359</v>
      </c>
      <c r="H3509" s="256" t="s">
        <v>4168</v>
      </c>
      <c r="I3509" s="256" t="s">
        <v>7</v>
      </c>
      <c r="J3509" s="256" t="s">
        <v>2541</v>
      </c>
      <c r="K3509" s="257" t="s">
        <v>16496</v>
      </c>
      <c r="L3509" s="256" t="s">
        <v>2542</v>
      </c>
    </row>
    <row r="3510" spans="1:12" x14ac:dyDescent="0.25">
      <c r="A3510" s="256" t="s">
        <v>2638</v>
      </c>
      <c r="B3510" s="256" t="s">
        <v>2639</v>
      </c>
      <c r="C3510" s="256" t="s">
        <v>2640</v>
      </c>
      <c r="D3510" s="256" t="s">
        <v>3285</v>
      </c>
      <c r="E3510" s="257" t="s">
        <v>2540</v>
      </c>
      <c r="F3510" s="256" t="s">
        <v>2540</v>
      </c>
      <c r="G3510" s="256">
        <v>92360</v>
      </c>
      <c r="H3510" s="256" t="s">
        <v>4169</v>
      </c>
      <c r="I3510" s="256" t="s">
        <v>7</v>
      </c>
      <c r="J3510" s="256" t="s">
        <v>2541</v>
      </c>
      <c r="K3510" s="257" t="s">
        <v>16497</v>
      </c>
      <c r="L3510" s="256" t="s">
        <v>2542</v>
      </c>
    </row>
    <row r="3511" spans="1:12" x14ac:dyDescent="0.25">
      <c r="A3511" s="256" t="s">
        <v>2638</v>
      </c>
      <c r="B3511" s="256" t="s">
        <v>2639</v>
      </c>
      <c r="C3511" s="256" t="s">
        <v>2640</v>
      </c>
      <c r="D3511" s="256" t="s">
        <v>3285</v>
      </c>
      <c r="E3511" s="257" t="s">
        <v>2540</v>
      </c>
      <c r="F3511" s="256" t="s">
        <v>2540</v>
      </c>
      <c r="G3511" s="256">
        <v>92361</v>
      </c>
      <c r="H3511" s="256" t="s">
        <v>4170</v>
      </c>
      <c r="I3511" s="256" t="s">
        <v>7</v>
      </c>
      <c r="J3511" s="256" t="s">
        <v>2541</v>
      </c>
      <c r="K3511" s="257" t="s">
        <v>16498</v>
      </c>
      <c r="L3511" s="256" t="s">
        <v>2542</v>
      </c>
    </row>
    <row r="3512" spans="1:12" x14ac:dyDescent="0.25">
      <c r="A3512" s="256" t="s">
        <v>2638</v>
      </c>
      <c r="B3512" s="256" t="s">
        <v>2639</v>
      </c>
      <c r="C3512" s="256" t="s">
        <v>2640</v>
      </c>
      <c r="D3512" s="256" t="s">
        <v>3285</v>
      </c>
      <c r="E3512" s="257" t="s">
        <v>2540</v>
      </c>
      <c r="F3512" s="256" t="s">
        <v>2540</v>
      </c>
      <c r="G3512" s="256">
        <v>92362</v>
      </c>
      <c r="H3512" s="256" t="s">
        <v>4171</v>
      </c>
      <c r="I3512" s="256" t="s">
        <v>7</v>
      </c>
      <c r="J3512" s="256" t="s">
        <v>2541</v>
      </c>
      <c r="K3512" s="257" t="s">
        <v>16499</v>
      </c>
      <c r="L3512" s="256" t="s">
        <v>2542</v>
      </c>
    </row>
    <row r="3513" spans="1:12" x14ac:dyDescent="0.25">
      <c r="A3513" s="256" t="s">
        <v>2638</v>
      </c>
      <c r="B3513" s="256" t="s">
        <v>2639</v>
      </c>
      <c r="C3513" s="256" t="s">
        <v>2640</v>
      </c>
      <c r="D3513" s="256" t="s">
        <v>3285</v>
      </c>
      <c r="E3513" s="257" t="s">
        <v>2540</v>
      </c>
      <c r="F3513" s="256" t="s">
        <v>2540</v>
      </c>
      <c r="G3513" s="256">
        <v>92364</v>
      </c>
      <c r="H3513" s="256" t="s">
        <v>4172</v>
      </c>
      <c r="I3513" s="256" t="s">
        <v>7</v>
      </c>
      <c r="J3513" s="256" t="s">
        <v>2541</v>
      </c>
      <c r="K3513" s="257" t="s">
        <v>16500</v>
      </c>
      <c r="L3513" s="256" t="s">
        <v>2542</v>
      </c>
    </row>
    <row r="3514" spans="1:12" x14ac:dyDescent="0.25">
      <c r="A3514" s="256" t="s">
        <v>2638</v>
      </c>
      <c r="B3514" s="256" t="s">
        <v>2639</v>
      </c>
      <c r="C3514" s="256" t="s">
        <v>2640</v>
      </c>
      <c r="D3514" s="256" t="s">
        <v>3285</v>
      </c>
      <c r="E3514" s="257" t="s">
        <v>2540</v>
      </c>
      <c r="F3514" s="256" t="s">
        <v>2540</v>
      </c>
      <c r="G3514" s="256">
        <v>92365</v>
      </c>
      <c r="H3514" s="256" t="s">
        <v>4173</v>
      </c>
      <c r="I3514" s="256" t="s">
        <v>7</v>
      </c>
      <c r="J3514" s="256" t="s">
        <v>2541</v>
      </c>
      <c r="K3514" s="257" t="s">
        <v>16501</v>
      </c>
      <c r="L3514" s="256" t="s">
        <v>2542</v>
      </c>
    </row>
    <row r="3515" spans="1:12" x14ac:dyDescent="0.25">
      <c r="A3515" s="256" t="s">
        <v>2638</v>
      </c>
      <c r="B3515" s="256" t="s">
        <v>2639</v>
      </c>
      <c r="C3515" s="256" t="s">
        <v>2640</v>
      </c>
      <c r="D3515" s="256" t="s">
        <v>3285</v>
      </c>
      <c r="E3515" s="257" t="s">
        <v>2540</v>
      </c>
      <c r="F3515" s="256" t="s">
        <v>2540</v>
      </c>
      <c r="G3515" s="256">
        <v>92366</v>
      </c>
      <c r="H3515" s="256" t="s">
        <v>4174</v>
      </c>
      <c r="I3515" s="256" t="s">
        <v>7</v>
      </c>
      <c r="J3515" s="256" t="s">
        <v>2541</v>
      </c>
      <c r="K3515" s="257" t="s">
        <v>16502</v>
      </c>
      <c r="L3515" s="256" t="s">
        <v>2542</v>
      </c>
    </row>
    <row r="3516" spans="1:12" x14ac:dyDescent="0.25">
      <c r="A3516" s="256" t="s">
        <v>2638</v>
      </c>
      <c r="B3516" s="256" t="s">
        <v>2639</v>
      </c>
      <c r="C3516" s="256" t="s">
        <v>2640</v>
      </c>
      <c r="D3516" s="256" t="s">
        <v>3285</v>
      </c>
      <c r="E3516" s="257" t="s">
        <v>2540</v>
      </c>
      <c r="F3516" s="256" t="s">
        <v>2540</v>
      </c>
      <c r="G3516" s="256">
        <v>92367</v>
      </c>
      <c r="H3516" s="256" t="s">
        <v>4175</v>
      </c>
      <c r="I3516" s="256" t="s">
        <v>7</v>
      </c>
      <c r="J3516" s="256" t="s">
        <v>2541</v>
      </c>
      <c r="K3516" s="257" t="s">
        <v>16503</v>
      </c>
      <c r="L3516" s="256" t="s">
        <v>2542</v>
      </c>
    </row>
    <row r="3517" spans="1:12" x14ac:dyDescent="0.25">
      <c r="A3517" s="256" t="s">
        <v>2638</v>
      </c>
      <c r="B3517" s="256" t="s">
        <v>2639</v>
      </c>
      <c r="C3517" s="256" t="s">
        <v>2640</v>
      </c>
      <c r="D3517" s="256" t="s">
        <v>3285</v>
      </c>
      <c r="E3517" s="257" t="s">
        <v>2540</v>
      </c>
      <c r="F3517" s="256" t="s">
        <v>2540</v>
      </c>
      <c r="G3517" s="256">
        <v>92368</v>
      </c>
      <c r="H3517" s="256" t="s">
        <v>4176</v>
      </c>
      <c r="I3517" s="256" t="s">
        <v>7</v>
      </c>
      <c r="J3517" s="256" t="s">
        <v>2541</v>
      </c>
      <c r="K3517" s="257" t="s">
        <v>16504</v>
      </c>
      <c r="L3517" s="256" t="s">
        <v>2542</v>
      </c>
    </row>
    <row r="3518" spans="1:12" x14ac:dyDescent="0.25">
      <c r="A3518" s="256" t="s">
        <v>2638</v>
      </c>
      <c r="B3518" s="256" t="s">
        <v>2639</v>
      </c>
      <c r="C3518" s="256" t="s">
        <v>2640</v>
      </c>
      <c r="D3518" s="256" t="s">
        <v>3285</v>
      </c>
      <c r="E3518" s="257" t="s">
        <v>2540</v>
      </c>
      <c r="F3518" s="256" t="s">
        <v>2540</v>
      </c>
      <c r="G3518" s="256">
        <v>92645</v>
      </c>
      <c r="H3518" s="256" t="s">
        <v>4177</v>
      </c>
      <c r="I3518" s="256" t="s">
        <v>7</v>
      </c>
      <c r="J3518" s="256" t="s">
        <v>2541</v>
      </c>
      <c r="K3518" s="257" t="s">
        <v>16505</v>
      </c>
      <c r="L3518" s="256" t="s">
        <v>2542</v>
      </c>
    </row>
    <row r="3519" spans="1:12" x14ac:dyDescent="0.25">
      <c r="A3519" s="256" t="s">
        <v>2638</v>
      </c>
      <c r="B3519" s="256" t="s">
        <v>2639</v>
      </c>
      <c r="C3519" s="256" t="s">
        <v>2640</v>
      </c>
      <c r="D3519" s="256" t="s">
        <v>3285</v>
      </c>
      <c r="E3519" s="257" t="s">
        <v>2540</v>
      </c>
      <c r="F3519" s="256" t="s">
        <v>2540</v>
      </c>
      <c r="G3519" s="256">
        <v>92646</v>
      </c>
      <c r="H3519" s="256" t="s">
        <v>4178</v>
      </c>
      <c r="I3519" s="256" t="s">
        <v>7</v>
      </c>
      <c r="J3519" s="256" t="s">
        <v>2541</v>
      </c>
      <c r="K3519" s="257" t="s">
        <v>16506</v>
      </c>
      <c r="L3519" s="256" t="s">
        <v>2542</v>
      </c>
    </row>
    <row r="3520" spans="1:12" x14ac:dyDescent="0.25">
      <c r="A3520" s="256" t="s">
        <v>2638</v>
      </c>
      <c r="B3520" s="256" t="s">
        <v>2639</v>
      </c>
      <c r="C3520" s="256" t="s">
        <v>2640</v>
      </c>
      <c r="D3520" s="256" t="s">
        <v>3285</v>
      </c>
      <c r="E3520" s="257" t="s">
        <v>2540</v>
      </c>
      <c r="F3520" s="256" t="s">
        <v>2540</v>
      </c>
      <c r="G3520" s="256">
        <v>92648</v>
      </c>
      <c r="H3520" s="256" t="s">
        <v>4179</v>
      </c>
      <c r="I3520" s="256" t="s">
        <v>7</v>
      </c>
      <c r="J3520" s="256" t="s">
        <v>2541</v>
      </c>
      <c r="K3520" s="257" t="s">
        <v>16507</v>
      </c>
      <c r="L3520" s="256" t="s">
        <v>2542</v>
      </c>
    </row>
    <row r="3521" spans="1:12" x14ac:dyDescent="0.25">
      <c r="A3521" s="256" t="s">
        <v>2638</v>
      </c>
      <c r="B3521" s="256" t="s">
        <v>2639</v>
      </c>
      <c r="C3521" s="256" t="s">
        <v>2640</v>
      </c>
      <c r="D3521" s="256" t="s">
        <v>3285</v>
      </c>
      <c r="E3521" s="257" t="s">
        <v>2540</v>
      </c>
      <c r="F3521" s="256" t="s">
        <v>2540</v>
      </c>
      <c r="G3521" s="256">
        <v>92649</v>
      </c>
      <c r="H3521" s="256" t="s">
        <v>4180</v>
      </c>
      <c r="I3521" s="256" t="s">
        <v>7</v>
      </c>
      <c r="J3521" s="256" t="s">
        <v>2541</v>
      </c>
      <c r="K3521" s="257" t="s">
        <v>13680</v>
      </c>
      <c r="L3521" s="256" t="s">
        <v>2542</v>
      </c>
    </row>
    <row r="3522" spans="1:12" x14ac:dyDescent="0.25">
      <c r="A3522" s="256" t="s">
        <v>2638</v>
      </c>
      <c r="B3522" s="256" t="s">
        <v>2639</v>
      </c>
      <c r="C3522" s="256" t="s">
        <v>2640</v>
      </c>
      <c r="D3522" s="256" t="s">
        <v>3285</v>
      </c>
      <c r="E3522" s="257" t="s">
        <v>2540</v>
      </c>
      <c r="F3522" s="256" t="s">
        <v>2540</v>
      </c>
      <c r="G3522" s="256">
        <v>92650</v>
      </c>
      <c r="H3522" s="256" t="s">
        <v>4181</v>
      </c>
      <c r="I3522" s="256" t="s">
        <v>7</v>
      </c>
      <c r="J3522" s="256" t="s">
        <v>2541</v>
      </c>
      <c r="K3522" s="257" t="s">
        <v>16508</v>
      </c>
      <c r="L3522" s="256" t="s">
        <v>2542</v>
      </c>
    </row>
    <row r="3523" spans="1:12" x14ac:dyDescent="0.25">
      <c r="A3523" s="256" t="s">
        <v>2638</v>
      </c>
      <c r="B3523" s="256" t="s">
        <v>2639</v>
      </c>
      <c r="C3523" s="256" t="s">
        <v>2640</v>
      </c>
      <c r="D3523" s="256" t="s">
        <v>3285</v>
      </c>
      <c r="E3523" s="257" t="s">
        <v>2540</v>
      </c>
      <c r="F3523" s="256" t="s">
        <v>2540</v>
      </c>
      <c r="G3523" s="256">
        <v>92652</v>
      </c>
      <c r="H3523" s="256" t="s">
        <v>4182</v>
      </c>
      <c r="I3523" s="256" t="s">
        <v>7</v>
      </c>
      <c r="J3523" s="256" t="s">
        <v>2541</v>
      </c>
      <c r="K3523" s="257" t="s">
        <v>16509</v>
      </c>
      <c r="L3523" s="256" t="s">
        <v>2542</v>
      </c>
    </row>
    <row r="3524" spans="1:12" x14ac:dyDescent="0.25">
      <c r="A3524" s="256" t="s">
        <v>2638</v>
      </c>
      <c r="B3524" s="256" t="s">
        <v>2639</v>
      </c>
      <c r="C3524" s="256" t="s">
        <v>2640</v>
      </c>
      <c r="D3524" s="256" t="s">
        <v>3285</v>
      </c>
      <c r="E3524" s="257" t="s">
        <v>2540</v>
      </c>
      <c r="F3524" s="256" t="s">
        <v>2540</v>
      </c>
      <c r="G3524" s="256">
        <v>92653</v>
      </c>
      <c r="H3524" s="256" t="s">
        <v>4183</v>
      </c>
      <c r="I3524" s="256" t="s">
        <v>7</v>
      </c>
      <c r="J3524" s="256" t="s">
        <v>2541</v>
      </c>
      <c r="K3524" s="257" t="s">
        <v>16510</v>
      </c>
      <c r="L3524" s="256" t="s">
        <v>2542</v>
      </c>
    </row>
    <row r="3525" spans="1:12" x14ac:dyDescent="0.25">
      <c r="A3525" s="256" t="s">
        <v>2638</v>
      </c>
      <c r="B3525" s="256" t="s">
        <v>2639</v>
      </c>
      <c r="C3525" s="256" t="s">
        <v>2640</v>
      </c>
      <c r="D3525" s="256" t="s">
        <v>3285</v>
      </c>
      <c r="E3525" s="257" t="s">
        <v>2540</v>
      </c>
      <c r="F3525" s="256" t="s">
        <v>2540</v>
      </c>
      <c r="G3525" s="256">
        <v>92654</v>
      </c>
      <c r="H3525" s="256" t="s">
        <v>4184</v>
      </c>
      <c r="I3525" s="256" t="s">
        <v>7</v>
      </c>
      <c r="J3525" s="256" t="s">
        <v>2541</v>
      </c>
      <c r="K3525" s="257" t="s">
        <v>13614</v>
      </c>
      <c r="L3525" s="256" t="s">
        <v>2542</v>
      </c>
    </row>
    <row r="3526" spans="1:12" x14ac:dyDescent="0.25">
      <c r="A3526" s="256" t="s">
        <v>2638</v>
      </c>
      <c r="B3526" s="256" t="s">
        <v>2639</v>
      </c>
      <c r="C3526" s="256" t="s">
        <v>2640</v>
      </c>
      <c r="D3526" s="256" t="s">
        <v>3285</v>
      </c>
      <c r="E3526" s="257" t="s">
        <v>2540</v>
      </c>
      <c r="F3526" s="256" t="s">
        <v>2540</v>
      </c>
      <c r="G3526" s="256">
        <v>92655</v>
      </c>
      <c r="H3526" s="256" t="s">
        <v>4185</v>
      </c>
      <c r="I3526" s="256" t="s">
        <v>7</v>
      </c>
      <c r="J3526" s="256" t="s">
        <v>2541</v>
      </c>
      <c r="K3526" s="257" t="s">
        <v>16511</v>
      </c>
      <c r="L3526" s="256" t="s">
        <v>2542</v>
      </c>
    </row>
    <row r="3527" spans="1:12" x14ac:dyDescent="0.25">
      <c r="A3527" s="256" t="s">
        <v>2638</v>
      </c>
      <c r="B3527" s="256" t="s">
        <v>2639</v>
      </c>
      <c r="C3527" s="256" t="s">
        <v>2640</v>
      </c>
      <c r="D3527" s="256" t="s">
        <v>3285</v>
      </c>
      <c r="E3527" s="257" t="s">
        <v>2540</v>
      </c>
      <c r="F3527" s="256" t="s">
        <v>2540</v>
      </c>
      <c r="G3527" s="256">
        <v>92656</v>
      </c>
      <c r="H3527" s="256" t="s">
        <v>4186</v>
      </c>
      <c r="I3527" s="256" t="s">
        <v>7</v>
      </c>
      <c r="J3527" s="256" t="s">
        <v>2541</v>
      </c>
      <c r="K3527" s="257" t="s">
        <v>16512</v>
      </c>
      <c r="L3527" s="256" t="s">
        <v>2542</v>
      </c>
    </row>
    <row r="3528" spans="1:12" x14ac:dyDescent="0.25">
      <c r="A3528" s="256" t="s">
        <v>2638</v>
      </c>
      <c r="B3528" s="256" t="s">
        <v>2639</v>
      </c>
      <c r="C3528" s="256" t="s">
        <v>2640</v>
      </c>
      <c r="D3528" s="256" t="s">
        <v>3285</v>
      </c>
      <c r="E3528" s="257" t="s">
        <v>2540</v>
      </c>
      <c r="F3528" s="256" t="s">
        <v>2540</v>
      </c>
      <c r="G3528" s="256">
        <v>92687</v>
      </c>
      <c r="H3528" s="256" t="s">
        <v>4187</v>
      </c>
      <c r="I3528" s="256" t="s">
        <v>7</v>
      </c>
      <c r="J3528" s="256" t="s">
        <v>2541</v>
      </c>
      <c r="K3528" s="257" t="s">
        <v>16513</v>
      </c>
      <c r="L3528" s="256" t="s">
        <v>2542</v>
      </c>
    </row>
    <row r="3529" spans="1:12" x14ac:dyDescent="0.25">
      <c r="A3529" s="256" t="s">
        <v>2638</v>
      </c>
      <c r="B3529" s="256" t="s">
        <v>2639</v>
      </c>
      <c r="C3529" s="256" t="s">
        <v>2640</v>
      </c>
      <c r="D3529" s="256" t="s">
        <v>3285</v>
      </c>
      <c r="E3529" s="257" t="s">
        <v>2540</v>
      </c>
      <c r="F3529" s="256" t="s">
        <v>2540</v>
      </c>
      <c r="G3529" s="256">
        <v>92688</v>
      </c>
      <c r="H3529" s="256" t="s">
        <v>4188</v>
      </c>
      <c r="I3529" s="256" t="s">
        <v>7</v>
      </c>
      <c r="J3529" s="256" t="s">
        <v>2541</v>
      </c>
      <c r="K3529" s="257" t="s">
        <v>5351</v>
      </c>
      <c r="L3529" s="256" t="s">
        <v>2542</v>
      </c>
    </row>
    <row r="3530" spans="1:12" x14ac:dyDescent="0.25">
      <c r="A3530" s="256" t="s">
        <v>2638</v>
      </c>
      <c r="B3530" s="256" t="s">
        <v>2639</v>
      </c>
      <c r="C3530" s="256" t="s">
        <v>2640</v>
      </c>
      <c r="D3530" s="256" t="s">
        <v>3285</v>
      </c>
      <c r="E3530" s="257" t="s">
        <v>2540</v>
      </c>
      <c r="F3530" s="256" t="s">
        <v>2540</v>
      </c>
      <c r="G3530" s="256">
        <v>92689</v>
      </c>
      <c r="H3530" s="256" t="s">
        <v>4189</v>
      </c>
      <c r="I3530" s="256" t="s">
        <v>7</v>
      </c>
      <c r="J3530" s="256" t="s">
        <v>2541</v>
      </c>
      <c r="K3530" s="257" t="s">
        <v>16514</v>
      </c>
      <c r="L3530" s="256" t="s">
        <v>2542</v>
      </c>
    </row>
    <row r="3531" spans="1:12" x14ac:dyDescent="0.25">
      <c r="A3531" s="256" t="s">
        <v>2638</v>
      </c>
      <c r="B3531" s="256" t="s">
        <v>2639</v>
      </c>
      <c r="C3531" s="256" t="s">
        <v>2640</v>
      </c>
      <c r="D3531" s="256" t="s">
        <v>3285</v>
      </c>
      <c r="E3531" s="257" t="s">
        <v>2540</v>
      </c>
      <c r="F3531" s="256" t="s">
        <v>2540</v>
      </c>
      <c r="G3531" s="256">
        <v>92690</v>
      </c>
      <c r="H3531" s="256" t="s">
        <v>4190</v>
      </c>
      <c r="I3531" s="256" t="s">
        <v>7</v>
      </c>
      <c r="J3531" s="256" t="s">
        <v>2541</v>
      </c>
      <c r="K3531" s="257" t="s">
        <v>16515</v>
      </c>
      <c r="L3531" s="256" t="s">
        <v>2542</v>
      </c>
    </row>
    <row r="3532" spans="1:12" x14ac:dyDescent="0.25">
      <c r="A3532" s="256" t="s">
        <v>2638</v>
      </c>
      <c r="B3532" s="256" t="s">
        <v>2639</v>
      </c>
      <c r="C3532" s="256" t="s">
        <v>2640</v>
      </c>
      <c r="D3532" s="256" t="s">
        <v>3285</v>
      </c>
      <c r="E3532" s="257" t="s">
        <v>2540</v>
      </c>
      <c r="F3532" s="256" t="s">
        <v>2540</v>
      </c>
      <c r="G3532" s="256">
        <v>92691</v>
      </c>
      <c r="H3532" s="256" t="s">
        <v>4191</v>
      </c>
      <c r="I3532" s="256" t="s">
        <v>7</v>
      </c>
      <c r="J3532" s="256" t="s">
        <v>2541</v>
      </c>
      <c r="K3532" s="257" t="s">
        <v>16516</v>
      </c>
      <c r="L3532" s="256" t="s">
        <v>2542</v>
      </c>
    </row>
    <row r="3533" spans="1:12" x14ac:dyDescent="0.25">
      <c r="A3533" s="256" t="s">
        <v>2638</v>
      </c>
      <c r="B3533" s="256" t="s">
        <v>2639</v>
      </c>
      <c r="C3533" s="256" t="s">
        <v>2640</v>
      </c>
      <c r="D3533" s="256" t="s">
        <v>3285</v>
      </c>
      <c r="E3533" s="257" t="s">
        <v>2540</v>
      </c>
      <c r="F3533" s="256" t="s">
        <v>2540</v>
      </c>
      <c r="G3533" s="256">
        <v>94462</v>
      </c>
      <c r="H3533" s="256" t="s">
        <v>1455</v>
      </c>
      <c r="I3533" s="256" t="s">
        <v>7</v>
      </c>
      <c r="J3533" s="256" t="s">
        <v>2541</v>
      </c>
      <c r="K3533" s="257" t="s">
        <v>16517</v>
      </c>
      <c r="L3533" s="256" t="s">
        <v>2542</v>
      </c>
    </row>
    <row r="3534" spans="1:12" x14ac:dyDescent="0.25">
      <c r="A3534" s="256" t="s">
        <v>2638</v>
      </c>
      <c r="B3534" s="256" t="s">
        <v>2639</v>
      </c>
      <c r="C3534" s="256" t="s">
        <v>2640</v>
      </c>
      <c r="D3534" s="256" t="s">
        <v>3285</v>
      </c>
      <c r="E3534" s="257" t="s">
        <v>2540</v>
      </c>
      <c r="F3534" s="256" t="s">
        <v>2540</v>
      </c>
      <c r="G3534" s="256">
        <v>94463</v>
      </c>
      <c r="H3534" s="256" t="s">
        <v>1456</v>
      </c>
      <c r="I3534" s="256" t="s">
        <v>7</v>
      </c>
      <c r="J3534" s="256" t="s">
        <v>2541</v>
      </c>
      <c r="K3534" s="257" t="s">
        <v>16518</v>
      </c>
      <c r="L3534" s="256" t="s">
        <v>2542</v>
      </c>
    </row>
    <row r="3535" spans="1:12" x14ac:dyDescent="0.25">
      <c r="A3535" s="256" t="s">
        <v>2638</v>
      </c>
      <c r="B3535" s="256" t="s">
        <v>2639</v>
      </c>
      <c r="C3535" s="256" t="s">
        <v>2640</v>
      </c>
      <c r="D3535" s="256" t="s">
        <v>3285</v>
      </c>
      <c r="E3535" s="257" t="s">
        <v>2540</v>
      </c>
      <c r="F3535" s="256" t="s">
        <v>2540</v>
      </c>
      <c r="G3535" s="256">
        <v>94464</v>
      </c>
      <c r="H3535" s="256" t="s">
        <v>1457</v>
      </c>
      <c r="I3535" s="256" t="s">
        <v>7</v>
      </c>
      <c r="J3535" s="256" t="s">
        <v>2541</v>
      </c>
      <c r="K3535" s="257" t="s">
        <v>16519</v>
      </c>
      <c r="L3535" s="256" t="s">
        <v>2542</v>
      </c>
    </row>
    <row r="3536" spans="1:12" x14ac:dyDescent="0.25">
      <c r="A3536" s="256" t="s">
        <v>2638</v>
      </c>
      <c r="B3536" s="256" t="s">
        <v>2639</v>
      </c>
      <c r="C3536" s="256" t="s">
        <v>2640</v>
      </c>
      <c r="D3536" s="256" t="s">
        <v>3285</v>
      </c>
      <c r="E3536" s="257" t="s">
        <v>2540</v>
      </c>
      <c r="F3536" s="256" t="s">
        <v>2540</v>
      </c>
      <c r="G3536" s="256">
        <v>94602</v>
      </c>
      <c r="H3536" s="256" t="s">
        <v>1458</v>
      </c>
      <c r="I3536" s="256" t="s">
        <v>7</v>
      </c>
      <c r="J3536" s="256" t="s">
        <v>2545</v>
      </c>
      <c r="K3536" s="257" t="s">
        <v>16520</v>
      </c>
      <c r="L3536" s="256" t="s">
        <v>2542</v>
      </c>
    </row>
    <row r="3537" spans="1:12" x14ac:dyDescent="0.25">
      <c r="A3537" s="256" t="s">
        <v>2638</v>
      </c>
      <c r="B3537" s="256" t="s">
        <v>2639</v>
      </c>
      <c r="C3537" s="256" t="s">
        <v>2640</v>
      </c>
      <c r="D3537" s="256" t="s">
        <v>3285</v>
      </c>
      <c r="E3537" s="257" t="s">
        <v>2540</v>
      </c>
      <c r="F3537" s="256" t="s">
        <v>2540</v>
      </c>
      <c r="G3537" s="256">
        <v>94603</v>
      </c>
      <c r="H3537" s="256" t="s">
        <v>1459</v>
      </c>
      <c r="I3537" s="256" t="s">
        <v>7</v>
      </c>
      <c r="J3537" s="256" t="s">
        <v>2545</v>
      </c>
      <c r="K3537" s="257" t="s">
        <v>16521</v>
      </c>
      <c r="L3537" s="256" t="s">
        <v>2542</v>
      </c>
    </row>
    <row r="3538" spans="1:12" x14ac:dyDescent="0.25">
      <c r="A3538" s="256" t="s">
        <v>2638</v>
      </c>
      <c r="B3538" s="256" t="s">
        <v>2639</v>
      </c>
      <c r="C3538" s="256" t="s">
        <v>2640</v>
      </c>
      <c r="D3538" s="256" t="s">
        <v>3285</v>
      </c>
      <c r="E3538" s="257" t="s">
        <v>2540</v>
      </c>
      <c r="F3538" s="256" t="s">
        <v>2540</v>
      </c>
      <c r="G3538" s="256">
        <v>94604</v>
      </c>
      <c r="H3538" s="256" t="s">
        <v>1460</v>
      </c>
      <c r="I3538" s="256" t="s">
        <v>7</v>
      </c>
      <c r="J3538" s="256" t="s">
        <v>2545</v>
      </c>
      <c r="K3538" s="257" t="s">
        <v>16522</v>
      </c>
      <c r="L3538" s="256" t="s">
        <v>2542</v>
      </c>
    </row>
    <row r="3539" spans="1:12" x14ac:dyDescent="0.25">
      <c r="A3539" s="256" t="s">
        <v>2638</v>
      </c>
      <c r="B3539" s="256" t="s">
        <v>2639</v>
      </c>
      <c r="C3539" s="256" t="s">
        <v>2640</v>
      </c>
      <c r="D3539" s="256" t="s">
        <v>3285</v>
      </c>
      <c r="E3539" s="257" t="s">
        <v>2540</v>
      </c>
      <c r="F3539" s="256" t="s">
        <v>2540</v>
      </c>
      <c r="G3539" s="256">
        <v>94605</v>
      </c>
      <c r="H3539" s="256" t="s">
        <v>1461</v>
      </c>
      <c r="I3539" s="256" t="s">
        <v>7</v>
      </c>
      <c r="J3539" s="256" t="s">
        <v>2545</v>
      </c>
      <c r="K3539" s="257" t="s">
        <v>16523</v>
      </c>
      <c r="L3539" s="256" t="s">
        <v>2542</v>
      </c>
    </row>
    <row r="3540" spans="1:12" x14ac:dyDescent="0.25">
      <c r="A3540" s="256" t="s">
        <v>2638</v>
      </c>
      <c r="B3540" s="256" t="s">
        <v>2639</v>
      </c>
      <c r="C3540" s="256" t="s">
        <v>2640</v>
      </c>
      <c r="D3540" s="256" t="s">
        <v>3285</v>
      </c>
      <c r="E3540" s="257" t="s">
        <v>2540</v>
      </c>
      <c r="F3540" s="256" t="s">
        <v>2540</v>
      </c>
      <c r="G3540" s="256">
        <v>94648</v>
      </c>
      <c r="H3540" s="256" t="s">
        <v>1462</v>
      </c>
      <c r="I3540" s="256" t="s">
        <v>7</v>
      </c>
      <c r="J3540" s="256" t="s">
        <v>2545</v>
      </c>
      <c r="K3540" s="257" t="s">
        <v>15563</v>
      </c>
      <c r="L3540" s="256" t="s">
        <v>2542</v>
      </c>
    </row>
    <row r="3541" spans="1:12" x14ac:dyDescent="0.25">
      <c r="A3541" s="256" t="s">
        <v>2638</v>
      </c>
      <c r="B3541" s="256" t="s">
        <v>2639</v>
      </c>
      <c r="C3541" s="256" t="s">
        <v>2640</v>
      </c>
      <c r="D3541" s="256" t="s">
        <v>3285</v>
      </c>
      <c r="E3541" s="257" t="s">
        <v>2540</v>
      </c>
      <c r="F3541" s="256" t="s">
        <v>2540</v>
      </c>
      <c r="G3541" s="256">
        <v>94649</v>
      </c>
      <c r="H3541" s="256" t="s">
        <v>1463</v>
      </c>
      <c r="I3541" s="256" t="s">
        <v>7</v>
      </c>
      <c r="J3541" s="256" t="s">
        <v>2545</v>
      </c>
      <c r="K3541" s="257" t="s">
        <v>16524</v>
      </c>
      <c r="L3541" s="256" t="s">
        <v>2542</v>
      </c>
    </row>
    <row r="3542" spans="1:12" x14ac:dyDescent="0.25">
      <c r="A3542" s="256" t="s">
        <v>2638</v>
      </c>
      <c r="B3542" s="256" t="s">
        <v>2639</v>
      </c>
      <c r="C3542" s="256" t="s">
        <v>2640</v>
      </c>
      <c r="D3542" s="256" t="s">
        <v>3285</v>
      </c>
      <c r="E3542" s="257" t="s">
        <v>2540</v>
      </c>
      <c r="F3542" s="256" t="s">
        <v>2540</v>
      </c>
      <c r="G3542" s="256">
        <v>94650</v>
      </c>
      <c r="H3542" s="256" t="s">
        <v>1464</v>
      </c>
      <c r="I3542" s="256" t="s">
        <v>7</v>
      </c>
      <c r="J3542" s="256" t="s">
        <v>2545</v>
      </c>
      <c r="K3542" s="257" t="s">
        <v>15879</v>
      </c>
      <c r="L3542" s="256" t="s">
        <v>2542</v>
      </c>
    </row>
    <row r="3543" spans="1:12" x14ac:dyDescent="0.25">
      <c r="A3543" s="256" t="s">
        <v>2638</v>
      </c>
      <c r="B3543" s="256" t="s">
        <v>2639</v>
      </c>
      <c r="C3543" s="256" t="s">
        <v>2640</v>
      </c>
      <c r="D3543" s="256" t="s">
        <v>3285</v>
      </c>
      <c r="E3543" s="257" t="s">
        <v>2540</v>
      </c>
      <c r="F3543" s="256" t="s">
        <v>2540</v>
      </c>
      <c r="G3543" s="256">
        <v>94651</v>
      </c>
      <c r="H3543" s="256" t="s">
        <v>1465</v>
      </c>
      <c r="I3543" s="256" t="s">
        <v>7</v>
      </c>
      <c r="J3543" s="256" t="s">
        <v>2545</v>
      </c>
      <c r="K3543" s="257" t="s">
        <v>16525</v>
      </c>
      <c r="L3543" s="256" t="s">
        <v>2542</v>
      </c>
    </row>
    <row r="3544" spans="1:12" x14ac:dyDescent="0.25">
      <c r="A3544" s="256" t="s">
        <v>2638</v>
      </c>
      <c r="B3544" s="256" t="s">
        <v>2639</v>
      </c>
      <c r="C3544" s="256" t="s">
        <v>2640</v>
      </c>
      <c r="D3544" s="256" t="s">
        <v>3285</v>
      </c>
      <c r="E3544" s="257" t="s">
        <v>2540</v>
      </c>
      <c r="F3544" s="256" t="s">
        <v>2540</v>
      </c>
      <c r="G3544" s="256">
        <v>94652</v>
      </c>
      <c r="H3544" s="256" t="s">
        <v>1466</v>
      </c>
      <c r="I3544" s="256" t="s">
        <v>7</v>
      </c>
      <c r="J3544" s="256" t="s">
        <v>2545</v>
      </c>
      <c r="K3544" s="257" t="s">
        <v>13353</v>
      </c>
      <c r="L3544" s="256" t="s">
        <v>2542</v>
      </c>
    </row>
    <row r="3545" spans="1:12" x14ac:dyDescent="0.25">
      <c r="A3545" s="256" t="s">
        <v>2638</v>
      </c>
      <c r="B3545" s="256" t="s">
        <v>2639</v>
      </c>
      <c r="C3545" s="256" t="s">
        <v>2640</v>
      </c>
      <c r="D3545" s="256" t="s">
        <v>3285</v>
      </c>
      <c r="E3545" s="257" t="s">
        <v>2540</v>
      </c>
      <c r="F3545" s="256" t="s">
        <v>2540</v>
      </c>
      <c r="G3545" s="256">
        <v>94653</v>
      </c>
      <c r="H3545" s="256" t="s">
        <v>1467</v>
      </c>
      <c r="I3545" s="256" t="s">
        <v>7</v>
      </c>
      <c r="J3545" s="256" t="s">
        <v>2545</v>
      </c>
      <c r="K3545" s="257" t="s">
        <v>16526</v>
      </c>
      <c r="L3545" s="256" t="s">
        <v>2542</v>
      </c>
    </row>
    <row r="3546" spans="1:12" x14ac:dyDescent="0.25">
      <c r="A3546" s="256" t="s">
        <v>2638</v>
      </c>
      <c r="B3546" s="256" t="s">
        <v>2639</v>
      </c>
      <c r="C3546" s="256" t="s">
        <v>2640</v>
      </c>
      <c r="D3546" s="256" t="s">
        <v>3285</v>
      </c>
      <c r="E3546" s="257" t="s">
        <v>2540</v>
      </c>
      <c r="F3546" s="256" t="s">
        <v>2540</v>
      </c>
      <c r="G3546" s="256">
        <v>94654</v>
      </c>
      <c r="H3546" s="256" t="s">
        <v>1468</v>
      </c>
      <c r="I3546" s="256" t="s">
        <v>7</v>
      </c>
      <c r="J3546" s="256" t="s">
        <v>2545</v>
      </c>
      <c r="K3546" s="257" t="s">
        <v>16527</v>
      </c>
      <c r="L3546" s="256" t="s">
        <v>2542</v>
      </c>
    </row>
    <row r="3547" spans="1:12" x14ac:dyDescent="0.25">
      <c r="A3547" s="256" t="s">
        <v>2638</v>
      </c>
      <c r="B3547" s="256" t="s">
        <v>2639</v>
      </c>
      <c r="C3547" s="256" t="s">
        <v>2640</v>
      </c>
      <c r="D3547" s="256" t="s">
        <v>3285</v>
      </c>
      <c r="E3547" s="257" t="s">
        <v>2540</v>
      </c>
      <c r="F3547" s="256" t="s">
        <v>2540</v>
      </c>
      <c r="G3547" s="256">
        <v>94655</v>
      </c>
      <c r="H3547" s="256" t="s">
        <v>1469</v>
      </c>
      <c r="I3547" s="256" t="s">
        <v>7</v>
      </c>
      <c r="J3547" s="256" t="s">
        <v>2545</v>
      </c>
      <c r="K3547" s="257" t="s">
        <v>16528</v>
      </c>
      <c r="L3547" s="256" t="s">
        <v>2542</v>
      </c>
    </row>
    <row r="3548" spans="1:12" x14ac:dyDescent="0.25">
      <c r="A3548" s="256" t="s">
        <v>2638</v>
      </c>
      <c r="B3548" s="256" t="s">
        <v>2639</v>
      </c>
      <c r="C3548" s="256" t="s">
        <v>2640</v>
      </c>
      <c r="D3548" s="256" t="s">
        <v>3285</v>
      </c>
      <c r="E3548" s="257" t="s">
        <v>2540</v>
      </c>
      <c r="F3548" s="256" t="s">
        <v>2540</v>
      </c>
      <c r="G3548" s="256">
        <v>94716</v>
      </c>
      <c r="H3548" s="256" t="s">
        <v>1470</v>
      </c>
      <c r="I3548" s="256" t="s">
        <v>7</v>
      </c>
      <c r="J3548" s="256" t="s">
        <v>2545</v>
      </c>
      <c r="K3548" s="257" t="s">
        <v>13559</v>
      </c>
      <c r="L3548" s="256" t="s">
        <v>2542</v>
      </c>
    </row>
    <row r="3549" spans="1:12" x14ac:dyDescent="0.25">
      <c r="A3549" s="256" t="s">
        <v>2638</v>
      </c>
      <c r="B3549" s="256" t="s">
        <v>2639</v>
      </c>
      <c r="C3549" s="256" t="s">
        <v>2640</v>
      </c>
      <c r="D3549" s="256" t="s">
        <v>3285</v>
      </c>
      <c r="E3549" s="257" t="s">
        <v>2540</v>
      </c>
      <c r="F3549" s="256" t="s">
        <v>2540</v>
      </c>
      <c r="G3549" s="256">
        <v>94717</v>
      </c>
      <c r="H3549" s="256" t="s">
        <v>1471</v>
      </c>
      <c r="I3549" s="256" t="s">
        <v>7</v>
      </c>
      <c r="J3549" s="256" t="s">
        <v>2545</v>
      </c>
      <c r="K3549" s="257" t="s">
        <v>16529</v>
      </c>
      <c r="L3549" s="256" t="s">
        <v>2542</v>
      </c>
    </row>
    <row r="3550" spans="1:12" x14ac:dyDescent="0.25">
      <c r="A3550" s="256" t="s">
        <v>2638</v>
      </c>
      <c r="B3550" s="256" t="s">
        <v>2639</v>
      </c>
      <c r="C3550" s="256" t="s">
        <v>2640</v>
      </c>
      <c r="D3550" s="256" t="s">
        <v>3285</v>
      </c>
      <c r="E3550" s="257" t="s">
        <v>2540</v>
      </c>
      <c r="F3550" s="256" t="s">
        <v>2540</v>
      </c>
      <c r="G3550" s="256">
        <v>94718</v>
      </c>
      <c r="H3550" s="256" t="s">
        <v>1472</v>
      </c>
      <c r="I3550" s="256" t="s">
        <v>7</v>
      </c>
      <c r="J3550" s="256" t="s">
        <v>2545</v>
      </c>
      <c r="K3550" s="257" t="s">
        <v>5863</v>
      </c>
      <c r="L3550" s="256" t="s">
        <v>2542</v>
      </c>
    </row>
    <row r="3551" spans="1:12" x14ac:dyDescent="0.25">
      <c r="A3551" s="256" t="s">
        <v>2638</v>
      </c>
      <c r="B3551" s="256" t="s">
        <v>2639</v>
      </c>
      <c r="C3551" s="256" t="s">
        <v>2640</v>
      </c>
      <c r="D3551" s="256" t="s">
        <v>3285</v>
      </c>
      <c r="E3551" s="257" t="s">
        <v>2540</v>
      </c>
      <c r="F3551" s="256" t="s">
        <v>2540</v>
      </c>
      <c r="G3551" s="256">
        <v>94719</v>
      </c>
      <c r="H3551" s="256" t="s">
        <v>1473</v>
      </c>
      <c r="I3551" s="256" t="s">
        <v>7</v>
      </c>
      <c r="J3551" s="256" t="s">
        <v>2545</v>
      </c>
      <c r="K3551" s="257" t="s">
        <v>5225</v>
      </c>
      <c r="L3551" s="256" t="s">
        <v>2542</v>
      </c>
    </row>
    <row r="3552" spans="1:12" x14ac:dyDescent="0.25">
      <c r="A3552" s="256" t="s">
        <v>2638</v>
      </c>
      <c r="B3552" s="256" t="s">
        <v>2639</v>
      </c>
      <c r="C3552" s="256" t="s">
        <v>2640</v>
      </c>
      <c r="D3552" s="256" t="s">
        <v>3285</v>
      </c>
      <c r="E3552" s="257" t="s">
        <v>2540</v>
      </c>
      <c r="F3552" s="256" t="s">
        <v>2540</v>
      </c>
      <c r="G3552" s="256">
        <v>94720</v>
      </c>
      <c r="H3552" s="256" t="s">
        <v>1474</v>
      </c>
      <c r="I3552" s="256" t="s">
        <v>7</v>
      </c>
      <c r="J3552" s="256" t="s">
        <v>2545</v>
      </c>
      <c r="K3552" s="257" t="s">
        <v>16530</v>
      </c>
      <c r="L3552" s="256" t="s">
        <v>2542</v>
      </c>
    </row>
    <row r="3553" spans="1:12" x14ac:dyDescent="0.25">
      <c r="A3553" s="256" t="s">
        <v>2638</v>
      </c>
      <c r="B3553" s="256" t="s">
        <v>2639</v>
      </c>
      <c r="C3553" s="256" t="s">
        <v>2640</v>
      </c>
      <c r="D3553" s="256" t="s">
        <v>3285</v>
      </c>
      <c r="E3553" s="257" t="s">
        <v>2540</v>
      </c>
      <c r="F3553" s="256" t="s">
        <v>2540</v>
      </c>
      <c r="G3553" s="256">
        <v>94721</v>
      </c>
      <c r="H3553" s="256" t="s">
        <v>1475</v>
      </c>
      <c r="I3553" s="256" t="s">
        <v>7</v>
      </c>
      <c r="J3553" s="256" t="s">
        <v>2545</v>
      </c>
      <c r="K3553" s="257" t="s">
        <v>16531</v>
      </c>
      <c r="L3553" s="256" t="s">
        <v>2542</v>
      </c>
    </row>
    <row r="3554" spans="1:12" x14ac:dyDescent="0.25">
      <c r="A3554" s="256" t="s">
        <v>2638</v>
      </c>
      <c r="B3554" s="256" t="s">
        <v>2639</v>
      </c>
      <c r="C3554" s="256" t="s">
        <v>2640</v>
      </c>
      <c r="D3554" s="256" t="s">
        <v>3285</v>
      </c>
      <c r="E3554" s="257" t="s">
        <v>2540</v>
      </c>
      <c r="F3554" s="256" t="s">
        <v>2540</v>
      </c>
      <c r="G3554" s="256">
        <v>94722</v>
      </c>
      <c r="H3554" s="256" t="s">
        <v>1476</v>
      </c>
      <c r="I3554" s="256" t="s">
        <v>7</v>
      </c>
      <c r="J3554" s="256" t="s">
        <v>2545</v>
      </c>
      <c r="K3554" s="257" t="s">
        <v>16532</v>
      </c>
      <c r="L3554" s="256" t="s">
        <v>2542</v>
      </c>
    </row>
    <row r="3555" spans="1:12" x14ac:dyDescent="0.25">
      <c r="A3555" s="256" t="s">
        <v>2638</v>
      </c>
      <c r="B3555" s="256" t="s">
        <v>2639</v>
      </c>
      <c r="C3555" s="256" t="s">
        <v>2640</v>
      </c>
      <c r="D3555" s="256" t="s">
        <v>3285</v>
      </c>
      <c r="E3555" s="257" t="s">
        <v>2540</v>
      </c>
      <c r="F3555" s="256" t="s">
        <v>2540</v>
      </c>
      <c r="G3555" s="256">
        <v>94723</v>
      </c>
      <c r="H3555" s="256" t="s">
        <v>6391</v>
      </c>
      <c r="I3555" s="256" t="s">
        <v>7</v>
      </c>
      <c r="J3555" s="256" t="s">
        <v>2545</v>
      </c>
      <c r="K3555" s="257" t="s">
        <v>16533</v>
      </c>
      <c r="L3555" s="256" t="s">
        <v>2542</v>
      </c>
    </row>
    <row r="3556" spans="1:12" x14ac:dyDescent="0.25">
      <c r="A3556" s="256" t="s">
        <v>2638</v>
      </c>
      <c r="B3556" s="256" t="s">
        <v>2639</v>
      </c>
      <c r="C3556" s="256" t="s">
        <v>2640</v>
      </c>
      <c r="D3556" s="256" t="s">
        <v>3285</v>
      </c>
      <c r="E3556" s="257" t="s">
        <v>2540</v>
      </c>
      <c r="F3556" s="256" t="s">
        <v>2540</v>
      </c>
      <c r="G3556" s="256">
        <v>95697</v>
      </c>
      <c r="H3556" s="256" t="s">
        <v>4192</v>
      </c>
      <c r="I3556" s="256" t="s">
        <v>7</v>
      </c>
      <c r="J3556" s="256" t="s">
        <v>2541</v>
      </c>
      <c r="K3556" s="257" t="s">
        <v>13307</v>
      </c>
      <c r="L3556" s="256" t="s">
        <v>2542</v>
      </c>
    </row>
    <row r="3557" spans="1:12" x14ac:dyDescent="0.25">
      <c r="A3557" s="256" t="s">
        <v>2638</v>
      </c>
      <c r="B3557" s="256" t="s">
        <v>2639</v>
      </c>
      <c r="C3557" s="256" t="s">
        <v>2640</v>
      </c>
      <c r="D3557" s="256" t="s">
        <v>3285</v>
      </c>
      <c r="E3557" s="257" t="s">
        <v>2540</v>
      </c>
      <c r="F3557" s="256" t="s">
        <v>2540</v>
      </c>
      <c r="G3557" s="256">
        <v>96635</v>
      </c>
      <c r="H3557" s="256" t="s">
        <v>6392</v>
      </c>
      <c r="I3557" s="256" t="s">
        <v>7</v>
      </c>
      <c r="J3557" s="256" t="s">
        <v>2545</v>
      </c>
      <c r="K3557" s="257" t="s">
        <v>16534</v>
      </c>
      <c r="L3557" s="256" t="s">
        <v>2542</v>
      </c>
    </row>
    <row r="3558" spans="1:12" x14ac:dyDescent="0.25">
      <c r="A3558" s="256" t="s">
        <v>2638</v>
      </c>
      <c r="B3558" s="256" t="s">
        <v>2639</v>
      </c>
      <c r="C3558" s="256" t="s">
        <v>2640</v>
      </c>
      <c r="D3558" s="256" t="s">
        <v>3285</v>
      </c>
      <c r="E3558" s="257" t="s">
        <v>2540</v>
      </c>
      <c r="F3558" s="256" t="s">
        <v>2540</v>
      </c>
      <c r="G3558" s="256">
        <v>96636</v>
      </c>
      <c r="H3558" s="256" t="s">
        <v>6393</v>
      </c>
      <c r="I3558" s="256" t="s">
        <v>7</v>
      </c>
      <c r="J3558" s="256" t="s">
        <v>2545</v>
      </c>
      <c r="K3558" s="257" t="s">
        <v>16535</v>
      </c>
      <c r="L3558" s="256" t="s">
        <v>2542</v>
      </c>
    </row>
    <row r="3559" spans="1:12" x14ac:dyDescent="0.25">
      <c r="A3559" s="256" t="s">
        <v>2638</v>
      </c>
      <c r="B3559" s="256" t="s">
        <v>2639</v>
      </c>
      <c r="C3559" s="256" t="s">
        <v>2640</v>
      </c>
      <c r="D3559" s="256" t="s">
        <v>3285</v>
      </c>
      <c r="E3559" s="257" t="s">
        <v>2540</v>
      </c>
      <c r="F3559" s="256" t="s">
        <v>2540</v>
      </c>
      <c r="G3559" s="256">
        <v>96644</v>
      </c>
      <c r="H3559" s="256" t="s">
        <v>6394</v>
      </c>
      <c r="I3559" s="256" t="s">
        <v>7</v>
      </c>
      <c r="J3559" s="256" t="s">
        <v>2545</v>
      </c>
      <c r="K3559" s="257" t="s">
        <v>5024</v>
      </c>
      <c r="L3559" s="256" t="s">
        <v>2542</v>
      </c>
    </row>
    <row r="3560" spans="1:12" x14ac:dyDescent="0.25">
      <c r="A3560" s="256" t="s">
        <v>2638</v>
      </c>
      <c r="B3560" s="256" t="s">
        <v>2639</v>
      </c>
      <c r="C3560" s="256" t="s">
        <v>2640</v>
      </c>
      <c r="D3560" s="256" t="s">
        <v>3285</v>
      </c>
      <c r="E3560" s="257" t="s">
        <v>2540</v>
      </c>
      <c r="F3560" s="256" t="s">
        <v>2540</v>
      </c>
      <c r="G3560" s="256">
        <v>96645</v>
      </c>
      <c r="H3560" s="256" t="s">
        <v>6395</v>
      </c>
      <c r="I3560" s="256" t="s">
        <v>7</v>
      </c>
      <c r="J3560" s="256" t="s">
        <v>2545</v>
      </c>
      <c r="K3560" s="257" t="s">
        <v>16536</v>
      </c>
      <c r="L3560" s="256" t="s">
        <v>2542</v>
      </c>
    </row>
    <row r="3561" spans="1:12" x14ac:dyDescent="0.25">
      <c r="A3561" s="256" t="s">
        <v>2638</v>
      </c>
      <c r="B3561" s="256" t="s">
        <v>2639</v>
      </c>
      <c r="C3561" s="256" t="s">
        <v>2640</v>
      </c>
      <c r="D3561" s="256" t="s">
        <v>3285</v>
      </c>
      <c r="E3561" s="257" t="s">
        <v>2540</v>
      </c>
      <c r="F3561" s="256" t="s">
        <v>2540</v>
      </c>
      <c r="G3561" s="256">
        <v>96646</v>
      </c>
      <c r="H3561" s="256" t="s">
        <v>6396</v>
      </c>
      <c r="I3561" s="256" t="s">
        <v>7</v>
      </c>
      <c r="J3561" s="256" t="s">
        <v>2545</v>
      </c>
      <c r="K3561" s="257" t="s">
        <v>16537</v>
      </c>
      <c r="L3561" s="256" t="s">
        <v>2542</v>
      </c>
    </row>
    <row r="3562" spans="1:12" x14ac:dyDescent="0.25">
      <c r="A3562" s="256" t="s">
        <v>2638</v>
      </c>
      <c r="B3562" s="256" t="s">
        <v>2639</v>
      </c>
      <c r="C3562" s="256" t="s">
        <v>2640</v>
      </c>
      <c r="D3562" s="256" t="s">
        <v>3285</v>
      </c>
      <c r="E3562" s="257" t="s">
        <v>2540</v>
      </c>
      <c r="F3562" s="256" t="s">
        <v>2540</v>
      </c>
      <c r="G3562" s="256">
        <v>96647</v>
      </c>
      <c r="H3562" s="256" t="s">
        <v>6397</v>
      </c>
      <c r="I3562" s="256" t="s">
        <v>7</v>
      </c>
      <c r="J3562" s="256" t="s">
        <v>2545</v>
      </c>
      <c r="K3562" s="257" t="s">
        <v>5470</v>
      </c>
      <c r="L3562" s="256" t="s">
        <v>2542</v>
      </c>
    </row>
    <row r="3563" spans="1:12" x14ac:dyDescent="0.25">
      <c r="A3563" s="256" t="s">
        <v>2638</v>
      </c>
      <c r="B3563" s="256" t="s">
        <v>2639</v>
      </c>
      <c r="C3563" s="256" t="s">
        <v>2640</v>
      </c>
      <c r="D3563" s="256" t="s">
        <v>3285</v>
      </c>
      <c r="E3563" s="257" t="s">
        <v>2540</v>
      </c>
      <c r="F3563" s="256" t="s">
        <v>2540</v>
      </c>
      <c r="G3563" s="256">
        <v>96648</v>
      </c>
      <c r="H3563" s="256" t="s">
        <v>6398</v>
      </c>
      <c r="I3563" s="256" t="s">
        <v>7</v>
      </c>
      <c r="J3563" s="256" t="s">
        <v>2545</v>
      </c>
      <c r="K3563" s="257" t="s">
        <v>16538</v>
      </c>
      <c r="L3563" s="256" t="s">
        <v>2542</v>
      </c>
    </row>
    <row r="3564" spans="1:12" x14ac:dyDescent="0.25">
      <c r="A3564" s="256" t="s">
        <v>2638</v>
      </c>
      <c r="B3564" s="256" t="s">
        <v>2639</v>
      </c>
      <c r="C3564" s="256" t="s">
        <v>2640</v>
      </c>
      <c r="D3564" s="256" t="s">
        <v>3285</v>
      </c>
      <c r="E3564" s="257" t="s">
        <v>2540</v>
      </c>
      <c r="F3564" s="256" t="s">
        <v>2540</v>
      </c>
      <c r="G3564" s="256">
        <v>96649</v>
      </c>
      <c r="H3564" s="256" t="s">
        <v>6399</v>
      </c>
      <c r="I3564" s="256" t="s">
        <v>7</v>
      </c>
      <c r="J3564" s="256" t="s">
        <v>2545</v>
      </c>
      <c r="K3564" s="257" t="s">
        <v>16539</v>
      </c>
      <c r="L3564" s="256" t="s">
        <v>2542</v>
      </c>
    </row>
    <row r="3565" spans="1:12" x14ac:dyDescent="0.25">
      <c r="A3565" s="256" t="s">
        <v>2638</v>
      </c>
      <c r="B3565" s="256" t="s">
        <v>2639</v>
      </c>
      <c r="C3565" s="256" t="s">
        <v>2640</v>
      </c>
      <c r="D3565" s="256" t="s">
        <v>3285</v>
      </c>
      <c r="E3565" s="257" t="s">
        <v>2540</v>
      </c>
      <c r="F3565" s="256" t="s">
        <v>2540</v>
      </c>
      <c r="G3565" s="256">
        <v>96668</v>
      </c>
      <c r="H3565" s="256" t="s">
        <v>6400</v>
      </c>
      <c r="I3565" s="256" t="s">
        <v>7</v>
      </c>
      <c r="J3565" s="256" t="s">
        <v>2545</v>
      </c>
      <c r="K3565" s="257" t="s">
        <v>13768</v>
      </c>
      <c r="L3565" s="256" t="s">
        <v>2542</v>
      </c>
    </row>
    <row r="3566" spans="1:12" x14ac:dyDescent="0.25">
      <c r="A3566" s="256" t="s">
        <v>2638</v>
      </c>
      <c r="B3566" s="256" t="s">
        <v>2639</v>
      </c>
      <c r="C3566" s="256" t="s">
        <v>2640</v>
      </c>
      <c r="D3566" s="256" t="s">
        <v>3285</v>
      </c>
      <c r="E3566" s="257" t="s">
        <v>2540</v>
      </c>
      <c r="F3566" s="256" t="s">
        <v>2540</v>
      </c>
      <c r="G3566" s="256">
        <v>96669</v>
      </c>
      <c r="H3566" s="256" t="s">
        <v>6401</v>
      </c>
      <c r="I3566" s="256" t="s">
        <v>7</v>
      </c>
      <c r="J3566" s="256" t="s">
        <v>2545</v>
      </c>
      <c r="K3566" s="257" t="s">
        <v>5059</v>
      </c>
      <c r="L3566" s="256" t="s">
        <v>2542</v>
      </c>
    </row>
    <row r="3567" spans="1:12" x14ac:dyDescent="0.25">
      <c r="A3567" s="256" t="s">
        <v>2638</v>
      </c>
      <c r="B3567" s="256" t="s">
        <v>2639</v>
      </c>
      <c r="C3567" s="256" t="s">
        <v>2640</v>
      </c>
      <c r="D3567" s="256" t="s">
        <v>3285</v>
      </c>
      <c r="E3567" s="257" t="s">
        <v>2540</v>
      </c>
      <c r="F3567" s="256" t="s">
        <v>2540</v>
      </c>
      <c r="G3567" s="256">
        <v>96670</v>
      </c>
      <c r="H3567" s="256" t="s">
        <v>6402</v>
      </c>
      <c r="I3567" s="256" t="s">
        <v>7</v>
      </c>
      <c r="J3567" s="256" t="s">
        <v>2545</v>
      </c>
      <c r="K3567" s="257" t="s">
        <v>16540</v>
      </c>
      <c r="L3567" s="256" t="s">
        <v>2542</v>
      </c>
    </row>
    <row r="3568" spans="1:12" x14ac:dyDescent="0.25">
      <c r="A3568" s="256" t="s">
        <v>2638</v>
      </c>
      <c r="B3568" s="256" t="s">
        <v>2639</v>
      </c>
      <c r="C3568" s="256" t="s">
        <v>2640</v>
      </c>
      <c r="D3568" s="256" t="s">
        <v>3285</v>
      </c>
      <c r="E3568" s="257" t="s">
        <v>2540</v>
      </c>
      <c r="F3568" s="256" t="s">
        <v>2540</v>
      </c>
      <c r="G3568" s="256">
        <v>96671</v>
      </c>
      <c r="H3568" s="256" t="s">
        <v>6403</v>
      </c>
      <c r="I3568" s="256" t="s">
        <v>7</v>
      </c>
      <c r="J3568" s="256" t="s">
        <v>2545</v>
      </c>
      <c r="K3568" s="257" t="s">
        <v>13532</v>
      </c>
      <c r="L3568" s="256" t="s">
        <v>2542</v>
      </c>
    </row>
    <row r="3569" spans="1:12" x14ac:dyDescent="0.25">
      <c r="A3569" s="256" t="s">
        <v>2638</v>
      </c>
      <c r="B3569" s="256" t="s">
        <v>2639</v>
      </c>
      <c r="C3569" s="256" t="s">
        <v>2640</v>
      </c>
      <c r="D3569" s="256" t="s">
        <v>3285</v>
      </c>
      <c r="E3569" s="257" t="s">
        <v>2540</v>
      </c>
      <c r="F3569" s="256" t="s">
        <v>2540</v>
      </c>
      <c r="G3569" s="256">
        <v>96672</v>
      </c>
      <c r="H3569" s="256" t="s">
        <v>6404</v>
      </c>
      <c r="I3569" s="256" t="s">
        <v>7</v>
      </c>
      <c r="J3569" s="256" t="s">
        <v>2545</v>
      </c>
      <c r="K3569" s="257" t="s">
        <v>16541</v>
      </c>
      <c r="L3569" s="256" t="s">
        <v>2542</v>
      </c>
    </row>
    <row r="3570" spans="1:12" x14ac:dyDescent="0.25">
      <c r="A3570" s="256" t="s">
        <v>2638</v>
      </c>
      <c r="B3570" s="256" t="s">
        <v>2639</v>
      </c>
      <c r="C3570" s="256" t="s">
        <v>2640</v>
      </c>
      <c r="D3570" s="256" t="s">
        <v>3285</v>
      </c>
      <c r="E3570" s="257" t="s">
        <v>2540</v>
      </c>
      <c r="F3570" s="256" t="s">
        <v>2540</v>
      </c>
      <c r="G3570" s="256">
        <v>96673</v>
      </c>
      <c r="H3570" s="256" t="s">
        <v>6405</v>
      </c>
      <c r="I3570" s="256" t="s">
        <v>7</v>
      </c>
      <c r="J3570" s="256" t="s">
        <v>2545</v>
      </c>
      <c r="K3570" s="257" t="s">
        <v>13195</v>
      </c>
      <c r="L3570" s="256" t="s">
        <v>2542</v>
      </c>
    </row>
    <row r="3571" spans="1:12" x14ac:dyDescent="0.25">
      <c r="A3571" s="256" t="s">
        <v>2638</v>
      </c>
      <c r="B3571" s="256" t="s">
        <v>2639</v>
      </c>
      <c r="C3571" s="256" t="s">
        <v>2640</v>
      </c>
      <c r="D3571" s="256" t="s">
        <v>3285</v>
      </c>
      <c r="E3571" s="257" t="s">
        <v>2540</v>
      </c>
      <c r="F3571" s="256" t="s">
        <v>2540</v>
      </c>
      <c r="G3571" s="256">
        <v>96674</v>
      </c>
      <c r="H3571" s="256" t="s">
        <v>6406</v>
      </c>
      <c r="I3571" s="256" t="s">
        <v>7</v>
      </c>
      <c r="J3571" s="256" t="s">
        <v>2545</v>
      </c>
      <c r="K3571" s="257" t="s">
        <v>16542</v>
      </c>
      <c r="L3571" s="256" t="s">
        <v>2542</v>
      </c>
    </row>
    <row r="3572" spans="1:12" x14ac:dyDescent="0.25">
      <c r="A3572" s="256" t="s">
        <v>2638</v>
      </c>
      <c r="B3572" s="256" t="s">
        <v>2639</v>
      </c>
      <c r="C3572" s="256" t="s">
        <v>2640</v>
      </c>
      <c r="D3572" s="256" t="s">
        <v>3285</v>
      </c>
      <c r="E3572" s="257" t="s">
        <v>2540</v>
      </c>
      <c r="F3572" s="256" t="s">
        <v>2540</v>
      </c>
      <c r="G3572" s="256">
        <v>96675</v>
      </c>
      <c r="H3572" s="256" t="s">
        <v>6407</v>
      </c>
      <c r="I3572" s="256" t="s">
        <v>7</v>
      </c>
      <c r="J3572" s="256" t="s">
        <v>2545</v>
      </c>
      <c r="K3572" s="257" t="s">
        <v>16543</v>
      </c>
      <c r="L3572" s="256" t="s">
        <v>2542</v>
      </c>
    </row>
    <row r="3573" spans="1:12" x14ac:dyDescent="0.25">
      <c r="A3573" s="256" t="s">
        <v>2638</v>
      </c>
      <c r="B3573" s="256" t="s">
        <v>2639</v>
      </c>
      <c r="C3573" s="256" t="s">
        <v>2640</v>
      </c>
      <c r="D3573" s="256" t="s">
        <v>3285</v>
      </c>
      <c r="E3573" s="257" t="s">
        <v>2540</v>
      </c>
      <c r="F3573" s="256" t="s">
        <v>2540</v>
      </c>
      <c r="G3573" s="256">
        <v>96676</v>
      </c>
      <c r="H3573" s="256" t="s">
        <v>6408</v>
      </c>
      <c r="I3573" s="256" t="s">
        <v>7</v>
      </c>
      <c r="J3573" s="256" t="s">
        <v>2545</v>
      </c>
      <c r="K3573" s="257" t="s">
        <v>4968</v>
      </c>
      <c r="L3573" s="256" t="s">
        <v>2542</v>
      </c>
    </row>
    <row r="3574" spans="1:12" x14ac:dyDescent="0.25">
      <c r="A3574" s="256" t="s">
        <v>2638</v>
      </c>
      <c r="B3574" s="256" t="s">
        <v>2639</v>
      </c>
      <c r="C3574" s="256" t="s">
        <v>2640</v>
      </c>
      <c r="D3574" s="256" t="s">
        <v>3285</v>
      </c>
      <c r="E3574" s="257" t="s">
        <v>2540</v>
      </c>
      <c r="F3574" s="256" t="s">
        <v>2540</v>
      </c>
      <c r="G3574" s="256">
        <v>96677</v>
      </c>
      <c r="H3574" s="256" t="s">
        <v>6409</v>
      </c>
      <c r="I3574" s="256" t="s">
        <v>7</v>
      </c>
      <c r="J3574" s="256" t="s">
        <v>2545</v>
      </c>
      <c r="K3574" s="257" t="s">
        <v>16544</v>
      </c>
      <c r="L3574" s="256" t="s">
        <v>2542</v>
      </c>
    </row>
    <row r="3575" spans="1:12" x14ac:dyDescent="0.25">
      <c r="A3575" s="256" t="s">
        <v>2638</v>
      </c>
      <c r="B3575" s="256" t="s">
        <v>2639</v>
      </c>
      <c r="C3575" s="256" t="s">
        <v>2640</v>
      </c>
      <c r="D3575" s="256" t="s">
        <v>3285</v>
      </c>
      <c r="E3575" s="257" t="s">
        <v>2540</v>
      </c>
      <c r="F3575" s="256" t="s">
        <v>2540</v>
      </c>
      <c r="G3575" s="256">
        <v>96678</v>
      </c>
      <c r="H3575" s="256" t="s">
        <v>6410</v>
      </c>
      <c r="I3575" s="256" t="s">
        <v>7</v>
      </c>
      <c r="J3575" s="256" t="s">
        <v>2545</v>
      </c>
      <c r="K3575" s="257" t="s">
        <v>13353</v>
      </c>
      <c r="L3575" s="256" t="s">
        <v>2542</v>
      </c>
    </row>
    <row r="3576" spans="1:12" x14ac:dyDescent="0.25">
      <c r="A3576" s="256" t="s">
        <v>2638</v>
      </c>
      <c r="B3576" s="256" t="s">
        <v>2639</v>
      </c>
      <c r="C3576" s="256" t="s">
        <v>2640</v>
      </c>
      <c r="D3576" s="256" t="s">
        <v>3285</v>
      </c>
      <c r="E3576" s="257" t="s">
        <v>2540</v>
      </c>
      <c r="F3576" s="256" t="s">
        <v>2540</v>
      </c>
      <c r="G3576" s="256">
        <v>96679</v>
      </c>
      <c r="H3576" s="256" t="s">
        <v>6411</v>
      </c>
      <c r="I3576" s="256" t="s">
        <v>7</v>
      </c>
      <c r="J3576" s="256" t="s">
        <v>2545</v>
      </c>
      <c r="K3576" s="257" t="s">
        <v>16545</v>
      </c>
      <c r="L3576" s="256" t="s">
        <v>2542</v>
      </c>
    </row>
    <row r="3577" spans="1:12" x14ac:dyDescent="0.25">
      <c r="A3577" s="256" t="s">
        <v>2638</v>
      </c>
      <c r="B3577" s="256" t="s">
        <v>2639</v>
      </c>
      <c r="C3577" s="256" t="s">
        <v>2640</v>
      </c>
      <c r="D3577" s="256" t="s">
        <v>3285</v>
      </c>
      <c r="E3577" s="257" t="s">
        <v>2540</v>
      </c>
      <c r="F3577" s="256" t="s">
        <v>2540</v>
      </c>
      <c r="G3577" s="256">
        <v>96680</v>
      </c>
      <c r="H3577" s="256" t="s">
        <v>6412</v>
      </c>
      <c r="I3577" s="256" t="s">
        <v>7</v>
      </c>
      <c r="J3577" s="256" t="s">
        <v>2545</v>
      </c>
      <c r="K3577" s="257" t="s">
        <v>16546</v>
      </c>
      <c r="L3577" s="256" t="s">
        <v>2542</v>
      </c>
    </row>
    <row r="3578" spans="1:12" x14ac:dyDescent="0.25">
      <c r="A3578" s="256" t="s">
        <v>2638</v>
      </c>
      <c r="B3578" s="256" t="s">
        <v>2639</v>
      </c>
      <c r="C3578" s="256" t="s">
        <v>2640</v>
      </c>
      <c r="D3578" s="256" t="s">
        <v>3285</v>
      </c>
      <c r="E3578" s="257" t="s">
        <v>2540</v>
      </c>
      <c r="F3578" s="256" t="s">
        <v>2540</v>
      </c>
      <c r="G3578" s="256">
        <v>96681</v>
      </c>
      <c r="H3578" s="256" t="s">
        <v>6413</v>
      </c>
      <c r="I3578" s="256" t="s">
        <v>7</v>
      </c>
      <c r="J3578" s="256" t="s">
        <v>2545</v>
      </c>
      <c r="K3578" s="257" t="s">
        <v>16547</v>
      </c>
      <c r="L3578" s="256" t="s">
        <v>2542</v>
      </c>
    </row>
    <row r="3579" spans="1:12" x14ac:dyDescent="0.25">
      <c r="A3579" s="256" t="s">
        <v>2638</v>
      </c>
      <c r="B3579" s="256" t="s">
        <v>2639</v>
      </c>
      <c r="C3579" s="256" t="s">
        <v>2640</v>
      </c>
      <c r="D3579" s="256" t="s">
        <v>3285</v>
      </c>
      <c r="E3579" s="257" t="s">
        <v>2540</v>
      </c>
      <c r="F3579" s="256" t="s">
        <v>2540</v>
      </c>
      <c r="G3579" s="256">
        <v>96682</v>
      </c>
      <c r="H3579" s="256" t="s">
        <v>6414</v>
      </c>
      <c r="I3579" s="256" t="s">
        <v>7</v>
      </c>
      <c r="J3579" s="256" t="s">
        <v>2545</v>
      </c>
      <c r="K3579" s="257" t="s">
        <v>15254</v>
      </c>
      <c r="L3579" s="256" t="s">
        <v>2542</v>
      </c>
    </row>
    <row r="3580" spans="1:12" x14ac:dyDescent="0.25">
      <c r="A3580" s="256" t="s">
        <v>2638</v>
      </c>
      <c r="B3580" s="256" t="s">
        <v>2639</v>
      </c>
      <c r="C3580" s="256" t="s">
        <v>2640</v>
      </c>
      <c r="D3580" s="256" t="s">
        <v>3285</v>
      </c>
      <c r="E3580" s="257" t="s">
        <v>2540</v>
      </c>
      <c r="F3580" s="256" t="s">
        <v>2540</v>
      </c>
      <c r="G3580" s="256">
        <v>96683</v>
      </c>
      <c r="H3580" s="256" t="s">
        <v>6415</v>
      </c>
      <c r="I3580" s="256" t="s">
        <v>7</v>
      </c>
      <c r="J3580" s="256" t="s">
        <v>2545</v>
      </c>
      <c r="K3580" s="257" t="s">
        <v>16548</v>
      </c>
      <c r="L3580" s="256" t="s">
        <v>2542</v>
      </c>
    </row>
    <row r="3581" spans="1:12" x14ac:dyDescent="0.25">
      <c r="A3581" s="256" t="s">
        <v>2638</v>
      </c>
      <c r="B3581" s="256" t="s">
        <v>2639</v>
      </c>
      <c r="C3581" s="256" t="s">
        <v>2640</v>
      </c>
      <c r="D3581" s="256" t="s">
        <v>3285</v>
      </c>
      <c r="E3581" s="257" t="s">
        <v>2540</v>
      </c>
      <c r="F3581" s="256" t="s">
        <v>2540</v>
      </c>
      <c r="G3581" s="256">
        <v>96718</v>
      </c>
      <c r="H3581" s="256" t="s">
        <v>1477</v>
      </c>
      <c r="I3581" s="256" t="s">
        <v>7</v>
      </c>
      <c r="J3581" s="256" t="s">
        <v>2545</v>
      </c>
      <c r="K3581" s="257" t="s">
        <v>13745</v>
      </c>
      <c r="L3581" s="256" t="s">
        <v>2542</v>
      </c>
    </row>
    <row r="3582" spans="1:12" x14ac:dyDescent="0.25">
      <c r="A3582" s="256" t="s">
        <v>2638</v>
      </c>
      <c r="B3582" s="256" t="s">
        <v>2639</v>
      </c>
      <c r="C3582" s="256" t="s">
        <v>2640</v>
      </c>
      <c r="D3582" s="256" t="s">
        <v>3285</v>
      </c>
      <c r="E3582" s="257" t="s">
        <v>2540</v>
      </c>
      <c r="F3582" s="256" t="s">
        <v>2540</v>
      </c>
      <c r="G3582" s="256">
        <v>96719</v>
      </c>
      <c r="H3582" s="256" t="s">
        <v>1478</v>
      </c>
      <c r="I3582" s="256" t="s">
        <v>7</v>
      </c>
      <c r="J3582" s="256" t="s">
        <v>2545</v>
      </c>
      <c r="K3582" s="257" t="s">
        <v>13712</v>
      </c>
      <c r="L3582" s="256" t="s">
        <v>2542</v>
      </c>
    </row>
    <row r="3583" spans="1:12" x14ac:dyDescent="0.25">
      <c r="A3583" s="256" t="s">
        <v>2638</v>
      </c>
      <c r="B3583" s="256" t="s">
        <v>2639</v>
      </c>
      <c r="C3583" s="256" t="s">
        <v>2640</v>
      </c>
      <c r="D3583" s="256" t="s">
        <v>3285</v>
      </c>
      <c r="E3583" s="257" t="s">
        <v>2540</v>
      </c>
      <c r="F3583" s="256" t="s">
        <v>2540</v>
      </c>
      <c r="G3583" s="256">
        <v>96720</v>
      </c>
      <c r="H3583" s="256" t="s">
        <v>1479</v>
      </c>
      <c r="I3583" s="256" t="s">
        <v>7</v>
      </c>
      <c r="J3583" s="256" t="s">
        <v>2545</v>
      </c>
      <c r="K3583" s="257" t="s">
        <v>13846</v>
      </c>
      <c r="L3583" s="256" t="s">
        <v>2542</v>
      </c>
    </row>
    <row r="3584" spans="1:12" x14ac:dyDescent="0.25">
      <c r="A3584" s="256" t="s">
        <v>2638</v>
      </c>
      <c r="B3584" s="256" t="s">
        <v>2639</v>
      </c>
      <c r="C3584" s="256" t="s">
        <v>2640</v>
      </c>
      <c r="D3584" s="256" t="s">
        <v>3285</v>
      </c>
      <c r="E3584" s="257" t="s">
        <v>2540</v>
      </c>
      <c r="F3584" s="256" t="s">
        <v>2540</v>
      </c>
      <c r="G3584" s="256">
        <v>96721</v>
      </c>
      <c r="H3584" s="256" t="s">
        <v>1480</v>
      </c>
      <c r="I3584" s="256" t="s">
        <v>7</v>
      </c>
      <c r="J3584" s="256" t="s">
        <v>2545</v>
      </c>
      <c r="K3584" s="257" t="s">
        <v>14295</v>
      </c>
      <c r="L3584" s="256" t="s">
        <v>2542</v>
      </c>
    </row>
    <row r="3585" spans="1:12" x14ac:dyDescent="0.25">
      <c r="A3585" s="256" t="s">
        <v>2638</v>
      </c>
      <c r="B3585" s="256" t="s">
        <v>2639</v>
      </c>
      <c r="C3585" s="256" t="s">
        <v>2640</v>
      </c>
      <c r="D3585" s="256" t="s">
        <v>3285</v>
      </c>
      <c r="E3585" s="257" t="s">
        <v>2540</v>
      </c>
      <c r="F3585" s="256" t="s">
        <v>2540</v>
      </c>
      <c r="G3585" s="256">
        <v>96722</v>
      </c>
      <c r="H3585" s="256" t="s">
        <v>1481</v>
      </c>
      <c r="I3585" s="256" t="s">
        <v>7</v>
      </c>
      <c r="J3585" s="256" t="s">
        <v>2545</v>
      </c>
      <c r="K3585" s="257" t="s">
        <v>16549</v>
      </c>
      <c r="L3585" s="256" t="s">
        <v>2542</v>
      </c>
    </row>
    <row r="3586" spans="1:12" x14ac:dyDescent="0.25">
      <c r="A3586" s="256" t="s">
        <v>2638</v>
      </c>
      <c r="B3586" s="256" t="s">
        <v>2639</v>
      </c>
      <c r="C3586" s="256" t="s">
        <v>2640</v>
      </c>
      <c r="D3586" s="256" t="s">
        <v>3285</v>
      </c>
      <c r="E3586" s="257" t="s">
        <v>2540</v>
      </c>
      <c r="F3586" s="256" t="s">
        <v>2540</v>
      </c>
      <c r="G3586" s="256">
        <v>96723</v>
      </c>
      <c r="H3586" s="256" t="s">
        <v>1482</v>
      </c>
      <c r="I3586" s="256" t="s">
        <v>7</v>
      </c>
      <c r="J3586" s="256" t="s">
        <v>2545</v>
      </c>
      <c r="K3586" s="257" t="s">
        <v>16550</v>
      </c>
      <c r="L3586" s="256" t="s">
        <v>2542</v>
      </c>
    </row>
    <row r="3587" spans="1:12" x14ac:dyDescent="0.25">
      <c r="A3587" s="256" t="s">
        <v>2638</v>
      </c>
      <c r="B3587" s="256" t="s">
        <v>2639</v>
      </c>
      <c r="C3587" s="256" t="s">
        <v>2640</v>
      </c>
      <c r="D3587" s="256" t="s">
        <v>3285</v>
      </c>
      <c r="E3587" s="257" t="s">
        <v>2540</v>
      </c>
      <c r="F3587" s="256" t="s">
        <v>2540</v>
      </c>
      <c r="G3587" s="256">
        <v>96724</v>
      </c>
      <c r="H3587" s="256" t="s">
        <v>1483</v>
      </c>
      <c r="I3587" s="256" t="s">
        <v>7</v>
      </c>
      <c r="J3587" s="256" t="s">
        <v>2545</v>
      </c>
      <c r="K3587" s="257" t="s">
        <v>14653</v>
      </c>
      <c r="L3587" s="256" t="s">
        <v>2542</v>
      </c>
    </row>
    <row r="3588" spans="1:12" x14ac:dyDescent="0.25">
      <c r="A3588" s="256" t="s">
        <v>2638</v>
      </c>
      <c r="B3588" s="256" t="s">
        <v>2639</v>
      </c>
      <c r="C3588" s="256" t="s">
        <v>2640</v>
      </c>
      <c r="D3588" s="256" t="s">
        <v>3285</v>
      </c>
      <c r="E3588" s="257" t="s">
        <v>2540</v>
      </c>
      <c r="F3588" s="256" t="s">
        <v>2540</v>
      </c>
      <c r="G3588" s="256">
        <v>96725</v>
      </c>
      <c r="H3588" s="256" t="s">
        <v>1484</v>
      </c>
      <c r="I3588" s="256" t="s">
        <v>7</v>
      </c>
      <c r="J3588" s="256" t="s">
        <v>2545</v>
      </c>
      <c r="K3588" s="257" t="s">
        <v>16551</v>
      </c>
      <c r="L3588" s="256" t="s">
        <v>2542</v>
      </c>
    </row>
    <row r="3589" spans="1:12" x14ac:dyDescent="0.25">
      <c r="A3589" s="256" t="s">
        <v>2638</v>
      </c>
      <c r="B3589" s="256" t="s">
        <v>2639</v>
      </c>
      <c r="C3589" s="256" t="s">
        <v>2640</v>
      </c>
      <c r="D3589" s="256" t="s">
        <v>3285</v>
      </c>
      <c r="E3589" s="257" t="s">
        <v>2540</v>
      </c>
      <c r="F3589" s="256" t="s">
        <v>2540</v>
      </c>
      <c r="G3589" s="256">
        <v>96726</v>
      </c>
      <c r="H3589" s="256" t="s">
        <v>1485</v>
      </c>
      <c r="I3589" s="256" t="s">
        <v>7</v>
      </c>
      <c r="J3589" s="256" t="s">
        <v>2545</v>
      </c>
      <c r="K3589" s="257" t="s">
        <v>16552</v>
      </c>
      <c r="L3589" s="256" t="s">
        <v>2542</v>
      </c>
    </row>
    <row r="3590" spans="1:12" x14ac:dyDescent="0.25">
      <c r="A3590" s="256" t="s">
        <v>2638</v>
      </c>
      <c r="B3590" s="256" t="s">
        <v>2639</v>
      </c>
      <c r="C3590" s="256" t="s">
        <v>2640</v>
      </c>
      <c r="D3590" s="256" t="s">
        <v>3285</v>
      </c>
      <c r="E3590" s="257" t="s">
        <v>2540</v>
      </c>
      <c r="F3590" s="256" t="s">
        <v>2540</v>
      </c>
      <c r="G3590" s="256">
        <v>96727</v>
      </c>
      <c r="H3590" s="256" t="s">
        <v>1486</v>
      </c>
      <c r="I3590" s="256" t="s">
        <v>7</v>
      </c>
      <c r="J3590" s="256" t="s">
        <v>2545</v>
      </c>
      <c r="K3590" s="257" t="s">
        <v>4915</v>
      </c>
      <c r="L3590" s="256" t="s">
        <v>2542</v>
      </c>
    </row>
    <row r="3591" spans="1:12" x14ac:dyDescent="0.25">
      <c r="A3591" s="256" t="s">
        <v>2638</v>
      </c>
      <c r="B3591" s="256" t="s">
        <v>2639</v>
      </c>
      <c r="C3591" s="256" t="s">
        <v>2640</v>
      </c>
      <c r="D3591" s="256" t="s">
        <v>3285</v>
      </c>
      <c r="E3591" s="257" t="s">
        <v>2540</v>
      </c>
      <c r="F3591" s="256" t="s">
        <v>2540</v>
      </c>
      <c r="G3591" s="256">
        <v>96728</v>
      </c>
      <c r="H3591" s="256" t="s">
        <v>1487</v>
      </c>
      <c r="I3591" s="256" t="s">
        <v>7</v>
      </c>
      <c r="J3591" s="256" t="s">
        <v>2545</v>
      </c>
      <c r="K3591" s="257" t="s">
        <v>16553</v>
      </c>
      <c r="L3591" s="256" t="s">
        <v>2542</v>
      </c>
    </row>
    <row r="3592" spans="1:12" x14ac:dyDescent="0.25">
      <c r="A3592" s="256" t="s">
        <v>2638</v>
      </c>
      <c r="B3592" s="256" t="s">
        <v>2639</v>
      </c>
      <c r="C3592" s="256" t="s">
        <v>2640</v>
      </c>
      <c r="D3592" s="256" t="s">
        <v>3285</v>
      </c>
      <c r="E3592" s="257" t="s">
        <v>2540</v>
      </c>
      <c r="F3592" s="256" t="s">
        <v>2540</v>
      </c>
      <c r="G3592" s="256">
        <v>96729</v>
      </c>
      <c r="H3592" s="256" t="s">
        <v>1488</v>
      </c>
      <c r="I3592" s="256" t="s">
        <v>7</v>
      </c>
      <c r="J3592" s="256" t="s">
        <v>2545</v>
      </c>
      <c r="K3592" s="257" t="s">
        <v>16554</v>
      </c>
      <c r="L3592" s="256" t="s">
        <v>2542</v>
      </c>
    </row>
    <row r="3593" spans="1:12" x14ac:dyDescent="0.25">
      <c r="A3593" s="256" t="s">
        <v>2638</v>
      </c>
      <c r="B3593" s="256" t="s">
        <v>2639</v>
      </c>
      <c r="C3593" s="256" t="s">
        <v>2640</v>
      </c>
      <c r="D3593" s="256" t="s">
        <v>3285</v>
      </c>
      <c r="E3593" s="257" t="s">
        <v>2540</v>
      </c>
      <c r="F3593" s="256" t="s">
        <v>2540</v>
      </c>
      <c r="G3593" s="256">
        <v>96730</v>
      </c>
      <c r="H3593" s="256" t="s">
        <v>1489</v>
      </c>
      <c r="I3593" s="256" t="s">
        <v>7</v>
      </c>
      <c r="J3593" s="256" t="s">
        <v>2545</v>
      </c>
      <c r="K3593" s="257" t="s">
        <v>13780</v>
      </c>
      <c r="L3593" s="256" t="s">
        <v>2542</v>
      </c>
    </row>
    <row r="3594" spans="1:12" x14ac:dyDescent="0.25">
      <c r="A3594" s="256" t="s">
        <v>2638</v>
      </c>
      <c r="B3594" s="256" t="s">
        <v>2639</v>
      </c>
      <c r="C3594" s="256" t="s">
        <v>2640</v>
      </c>
      <c r="D3594" s="256" t="s">
        <v>3285</v>
      </c>
      <c r="E3594" s="257" t="s">
        <v>2540</v>
      </c>
      <c r="F3594" s="256" t="s">
        <v>2540</v>
      </c>
      <c r="G3594" s="256">
        <v>96731</v>
      </c>
      <c r="H3594" s="256" t="s">
        <v>1490</v>
      </c>
      <c r="I3594" s="256" t="s">
        <v>7</v>
      </c>
      <c r="J3594" s="256" t="s">
        <v>2545</v>
      </c>
      <c r="K3594" s="257" t="s">
        <v>16555</v>
      </c>
      <c r="L3594" s="256" t="s">
        <v>2542</v>
      </c>
    </row>
    <row r="3595" spans="1:12" x14ac:dyDescent="0.25">
      <c r="A3595" s="256" t="s">
        <v>2638</v>
      </c>
      <c r="B3595" s="256" t="s">
        <v>2639</v>
      </c>
      <c r="C3595" s="256" t="s">
        <v>2640</v>
      </c>
      <c r="D3595" s="256" t="s">
        <v>3285</v>
      </c>
      <c r="E3595" s="257" t="s">
        <v>2540</v>
      </c>
      <c r="F3595" s="256" t="s">
        <v>2540</v>
      </c>
      <c r="G3595" s="256">
        <v>96732</v>
      </c>
      <c r="H3595" s="256" t="s">
        <v>1491</v>
      </c>
      <c r="I3595" s="256" t="s">
        <v>7</v>
      </c>
      <c r="J3595" s="256" t="s">
        <v>2545</v>
      </c>
      <c r="K3595" s="257" t="s">
        <v>13417</v>
      </c>
      <c r="L3595" s="256" t="s">
        <v>2542</v>
      </c>
    </row>
    <row r="3596" spans="1:12" x14ac:dyDescent="0.25">
      <c r="A3596" s="256" t="s">
        <v>2638</v>
      </c>
      <c r="B3596" s="256" t="s">
        <v>2639</v>
      </c>
      <c r="C3596" s="256" t="s">
        <v>2640</v>
      </c>
      <c r="D3596" s="256" t="s">
        <v>3285</v>
      </c>
      <c r="E3596" s="257" t="s">
        <v>2540</v>
      </c>
      <c r="F3596" s="256" t="s">
        <v>2540</v>
      </c>
      <c r="G3596" s="256">
        <v>96733</v>
      </c>
      <c r="H3596" s="256" t="s">
        <v>1492</v>
      </c>
      <c r="I3596" s="256" t="s">
        <v>7</v>
      </c>
      <c r="J3596" s="256" t="s">
        <v>2545</v>
      </c>
      <c r="K3596" s="257" t="s">
        <v>16556</v>
      </c>
      <c r="L3596" s="256" t="s">
        <v>2542</v>
      </c>
    </row>
    <row r="3597" spans="1:12" x14ac:dyDescent="0.25">
      <c r="A3597" s="256" t="s">
        <v>2638</v>
      </c>
      <c r="B3597" s="256" t="s">
        <v>2639</v>
      </c>
      <c r="C3597" s="256" t="s">
        <v>2640</v>
      </c>
      <c r="D3597" s="256" t="s">
        <v>3285</v>
      </c>
      <c r="E3597" s="257" t="s">
        <v>2540</v>
      </c>
      <c r="F3597" s="256" t="s">
        <v>2540</v>
      </c>
      <c r="G3597" s="256">
        <v>96734</v>
      </c>
      <c r="H3597" s="256" t="s">
        <v>1493</v>
      </c>
      <c r="I3597" s="256" t="s">
        <v>7</v>
      </c>
      <c r="J3597" s="256" t="s">
        <v>2545</v>
      </c>
      <c r="K3597" s="257" t="s">
        <v>16557</v>
      </c>
      <c r="L3597" s="256" t="s">
        <v>2542</v>
      </c>
    </row>
    <row r="3598" spans="1:12" x14ac:dyDescent="0.25">
      <c r="A3598" s="256" t="s">
        <v>2638</v>
      </c>
      <c r="B3598" s="256" t="s">
        <v>2639</v>
      </c>
      <c r="C3598" s="256" t="s">
        <v>2640</v>
      </c>
      <c r="D3598" s="256" t="s">
        <v>3285</v>
      </c>
      <c r="E3598" s="257" t="s">
        <v>2540</v>
      </c>
      <c r="F3598" s="256" t="s">
        <v>2540</v>
      </c>
      <c r="G3598" s="256">
        <v>96735</v>
      </c>
      <c r="H3598" s="256" t="s">
        <v>1494</v>
      </c>
      <c r="I3598" s="256" t="s">
        <v>7</v>
      </c>
      <c r="J3598" s="256" t="s">
        <v>2545</v>
      </c>
      <c r="K3598" s="257" t="s">
        <v>16558</v>
      </c>
      <c r="L3598" s="256" t="s">
        <v>2542</v>
      </c>
    </row>
    <row r="3599" spans="1:12" x14ac:dyDescent="0.25">
      <c r="A3599" s="256" t="s">
        <v>2638</v>
      </c>
      <c r="B3599" s="256" t="s">
        <v>2639</v>
      </c>
      <c r="C3599" s="256" t="s">
        <v>2640</v>
      </c>
      <c r="D3599" s="256" t="s">
        <v>3285</v>
      </c>
      <c r="E3599" s="257" t="s">
        <v>2540</v>
      </c>
      <c r="F3599" s="256" t="s">
        <v>2540</v>
      </c>
      <c r="G3599" s="256">
        <v>96798</v>
      </c>
      <c r="H3599" s="256" t="s">
        <v>16559</v>
      </c>
      <c r="I3599" s="256" t="s">
        <v>7</v>
      </c>
      <c r="J3599" s="256" t="s">
        <v>2541</v>
      </c>
      <c r="K3599" s="257" t="s">
        <v>16560</v>
      </c>
      <c r="L3599" s="256" t="s">
        <v>2542</v>
      </c>
    </row>
    <row r="3600" spans="1:12" x14ac:dyDescent="0.25">
      <c r="A3600" s="256" t="s">
        <v>2638</v>
      </c>
      <c r="B3600" s="256" t="s">
        <v>2639</v>
      </c>
      <c r="C3600" s="256" t="s">
        <v>2640</v>
      </c>
      <c r="D3600" s="256" t="s">
        <v>3285</v>
      </c>
      <c r="E3600" s="257" t="s">
        <v>2540</v>
      </c>
      <c r="F3600" s="256" t="s">
        <v>2540</v>
      </c>
      <c r="G3600" s="256">
        <v>96799</v>
      </c>
      <c r="H3600" s="256" t="s">
        <v>16561</v>
      </c>
      <c r="I3600" s="256" t="s">
        <v>7</v>
      </c>
      <c r="J3600" s="256" t="s">
        <v>2541</v>
      </c>
      <c r="K3600" s="257" t="s">
        <v>13472</v>
      </c>
      <c r="L3600" s="256" t="s">
        <v>2542</v>
      </c>
    </row>
    <row r="3601" spans="1:12" x14ac:dyDescent="0.25">
      <c r="A3601" s="256" t="s">
        <v>2638</v>
      </c>
      <c r="B3601" s="256" t="s">
        <v>2639</v>
      </c>
      <c r="C3601" s="256" t="s">
        <v>2640</v>
      </c>
      <c r="D3601" s="256" t="s">
        <v>3285</v>
      </c>
      <c r="E3601" s="257" t="s">
        <v>2540</v>
      </c>
      <c r="F3601" s="256" t="s">
        <v>2540</v>
      </c>
      <c r="G3601" s="256">
        <v>96800</v>
      </c>
      <c r="H3601" s="256" t="s">
        <v>16562</v>
      </c>
      <c r="I3601" s="256" t="s">
        <v>7</v>
      </c>
      <c r="J3601" s="256" t="s">
        <v>2541</v>
      </c>
      <c r="K3601" s="257" t="s">
        <v>7523</v>
      </c>
      <c r="L3601" s="256" t="s">
        <v>2542</v>
      </c>
    </row>
    <row r="3602" spans="1:12" x14ac:dyDescent="0.25">
      <c r="A3602" s="256" t="s">
        <v>2638</v>
      </c>
      <c r="B3602" s="256" t="s">
        <v>2639</v>
      </c>
      <c r="C3602" s="256" t="s">
        <v>2640</v>
      </c>
      <c r="D3602" s="256" t="s">
        <v>3285</v>
      </c>
      <c r="E3602" s="257" t="s">
        <v>2540</v>
      </c>
      <c r="F3602" s="256" t="s">
        <v>2540</v>
      </c>
      <c r="G3602" s="256">
        <v>96801</v>
      </c>
      <c r="H3602" s="256" t="s">
        <v>16563</v>
      </c>
      <c r="I3602" s="256" t="s">
        <v>7</v>
      </c>
      <c r="J3602" s="256" t="s">
        <v>2541</v>
      </c>
      <c r="K3602" s="257" t="s">
        <v>16564</v>
      </c>
      <c r="L3602" s="256" t="s">
        <v>2542</v>
      </c>
    </row>
    <row r="3603" spans="1:12" x14ac:dyDescent="0.25">
      <c r="A3603" s="256" t="s">
        <v>2638</v>
      </c>
      <c r="B3603" s="256" t="s">
        <v>2639</v>
      </c>
      <c r="C3603" s="256" t="s">
        <v>2640</v>
      </c>
      <c r="D3603" s="256" t="s">
        <v>3285</v>
      </c>
      <c r="E3603" s="257" t="s">
        <v>2540</v>
      </c>
      <c r="F3603" s="256" t="s">
        <v>2540</v>
      </c>
      <c r="G3603" s="256">
        <v>97327</v>
      </c>
      <c r="H3603" s="256" t="s">
        <v>1495</v>
      </c>
      <c r="I3603" s="256" t="s">
        <v>7</v>
      </c>
      <c r="J3603" s="256" t="s">
        <v>2545</v>
      </c>
      <c r="K3603" s="257" t="s">
        <v>6912</v>
      </c>
      <c r="L3603" s="256" t="s">
        <v>2542</v>
      </c>
    </row>
    <row r="3604" spans="1:12" x14ac:dyDescent="0.25">
      <c r="A3604" s="256" t="s">
        <v>2638</v>
      </c>
      <c r="B3604" s="256" t="s">
        <v>2639</v>
      </c>
      <c r="C3604" s="256" t="s">
        <v>2640</v>
      </c>
      <c r="D3604" s="256" t="s">
        <v>3285</v>
      </c>
      <c r="E3604" s="257" t="s">
        <v>2540</v>
      </c>
      <c r="F3604" s="256" t="s">
        <v>2540</v>
      </c>
      <c r="G3604" s="256">
        <v>97328</v>
      </c>
      <c r="H3604" s="256" t="s">
        <v>1496</v>
      </c>
      <c r="I3604" s="256" t="s">
        <v>7</v>
      </c>
      <c r="J3604" s="256" t="s">
        <v>2545</v>
      </c>
      <c r="K3604" s="257" t="s">
        <v>16441</v>
      </c>
      <c r="L3604" s="256" t="s">
        <v>2542</v>
      </c>
    </row>
    <row r="3605" spans="1:12" x14ac:dyDescent="0.25">
      <c r="A3605" s="256" t="s">
        <v>2638</v>
      </c>
      <c r="B3605" s="256" t="s">
        <v>2639</v>
      </c>
      <c r="C3605" s="256" t="s">
        <v>2640</v>
      </c>
      <c r="D3605" s="256" t="s">
        <v>3285</v>
      </c>
      <c r="E3605" s="257" t="s">
        <v>2540</v>
      </c>
      <c r="F3605" s="256" t="s">
        <v>2540</v>
      </c>
      <c r="G3605" s="256">
        <v>97329</v>
      </c>
      <c r="H3605" s="256" t="s">
        <v>1497</v>
      </c>
      <c r="I3605" s="256" t="s">
        <v>7</v>
      </c>
      <c r="J3605" s="256" t="s">
        <v>2545</v>
      </c>
      <c r="K3605" s="257" t="s">
        <v>8125</v>
      </c>
      <c r="L3605" s="256" t="s">
        <v>2542</v>
      </c>
    </row>
    <row r="3606" spans="1:12" x14ac:dyDescent="0.25">
      <c r="A3606" s="256" t="s">
        <v>2638</v>
      </c>
      <c r="B3606" s="256" t="s">
        <v>2639</v>
      </c>
      <c r="C3606" s="256" t="s">
        <v>2640</v>
      </c>
      <c r="D3606" s="256" t="s">
        <v>3285</v>
      </c>
      <c r="E3606" s="257" t="s">
        <v>2540</v>
      </c>
      <c r="F3606" s="256" t="s">
        <v>2540</v>
      </c>
      <c r="G3606" s="256">
        <v>97330</v>
      </c>
      <c r="H3606" s="256" t="s">
        <v>1498</v>
      </c>
      <c r="I3606" s="256" t="s">
        <v>7</v>
      </c>
      <c r="J3606" s="256" t="s">
        <v>2545</v>
      </c>
      <c r="K3606" s="257" t="s">
        <v>16565</v>
      </c>
      <c r="L3606" s="256" t="s">
        <v>2542</v>
      </c>
    </row>
    <row r="3607" spans="1:12" x14ac:dyDescent="0.25">
      <c r="A3607" s="256" t="s">
        <v>2638</v>
      </c>
      <c r="B3607" s="256" t="s">
        <v>2639</v>
      </c>
      <c r="C3607" s="256" t="s">
        <v>2640</v>
      </c>
      <c r="D3607" s="256" t="s">
        <v>3285</v>
      </c>
      <c r="E3607" s="257" t="s">
        <v>2540</v>
      </c>
      <c r="F3607" s="256" t="s">
        <v>2540</v>
      </c>
      <c r="G3607" s="256">
        <v>97331</v>
      </c>
      <c r="H3607" s="256" t="s">
        <v>1499</v>
      </c>
      <c r="I3607" s="256" t="s">
        <v>7</v>
      </c>
      <c r="J3607" s="256" t="s">
        <v>2545</v>
      </c>
      <c r="K3607" s="257" t="s">
        <v>13208</v>
      </c>
      <c r="L3607" s="256" t="s">
        <v>2542</v>
      </c>
    </row>
    <row r="3608" spans="1:12" x14ac:dyDescent="0.25">
      <c r="A3608" s="256" t="s">
        <v>2638</v>
      </c>
      <c r="B3608" s="256" t="s">
        <v>2639</v>
      </c>
      <c r="C3608" s="256" t="s">
        <v>2640</v>
      </c>
      <c r="D3608" s="256" t="s">
        <v>3285</v>
      </c>
      <c r="E3608" s="257" t="s">
        <v>2540</v>
      </c>
      <c r="F3608" s="256" t="s">
        <v>2540</v>
      </c>
      <c r="G3608" s="256">
        <v>97332</v>
      </c>
      <c r="H3608" s="256" t="s">
        <v>1500</v>
      </c>
      <c r="I3608" s="256" t="s">
        <v>7</v>
      </c>
      <c r="J3608" s="256" t="s">
        <v>2545</v>
      </c>
      <c r="K3608" s="257" t="s">
        <v>13154</v>
      </c>
      <c r="L3608" s="256" t="s">
        <v>2542</v>
      </c>
    </row>
    <row r="3609" spans="1:12" x14ac:dyDescent="0.25">
      <c r="A3609" s="256" t="s">
        <v>2638</v>
      </c>
      <c r="B3609" s="256" t="s">
        <v>2639</v>
      </c>
      <c r="C3609" s="256" t="s">
        <v>2640</v>
      </c>
      <c r="D3609" s="256" t="s">
        <v>3285</v>
      </c>
      <c r="E3609" s="257" t="s">
        <v>2540</v>
      </c>
      <c r="F3609" s="256" t="s">
        <v>2540</v>
      </c>
      <c r="G3609" s="256">
        <v>97333</v>
      </c>
      <c r="H3609" s="256" t="s">
        <v>1501</v>
      </c>
      <c r="I3609" s="256" t="s">
        <v>7</v>
      </c>
      <c r="J3609" s="256" t="s">
        <v>2545</v>
      </c>
      <c r="K3609" s="257" t="s">
        <v>16566</v>
      </c>
      <c r="L3609" s="256" t="s">
        <v>2542</v>
      </c>
    </row>
    <row r="3610" spans="1:12" x14ac:dyDescent="0.25">
      <c r="A3610" s="256" t="s">
        <v>2638</v>
      </c>
      <c r="B3610" s="256" t="s">
        <v>2639</v>
      </c>
      <c r="C3610" s="256" t="s">
        <v>2640</v>
      </c>
      <c r="D3610" s="256" t="s">
        <v>3285</v>
      </c>
      <c r="E3610" s="257" t="s">
        <v>2540</v>
      </c>
      <c r="F3610" s="256" t="s">
        <v>2540</v>
      </c>
      <c r="G3610" s="256">
        <v>97334</v>
      </c>
      <c r="H3610" s="256" t="s">
        <v>1502</v>
      </c>
      <c r="I3610" s="256" t="s">
        <v>7</v>
      </c>
      <c r="J3610" s="256" t="s">
        <v>2545</v>
      </c>
      <c r="K3610" s="257" t="s">
        <v>16567</v>
      </c>
      <c r="L3610" s="256" t="s">
        <v>2542</v>
      </c>
    </row>
    <row r="3611" spans="1:12" x14ac:dyDescent="0.25">
      <c r="A3611" s="256" t="s">
        <v>2638</v>
      </c>
      <c r="B3611" s="256" t="s">
        <v>2639</v>
      </c>
      <c r="C3611" s="256" t="s">
        <v>2640</v>
      </c>
      <c r="D3611" s="256" t="s">
        <v>3285</v>
      </c>
      <c r="E3611" s="257" t="s">
        <v>2540</v>
      </c>
      <c r="F3611" s="256" t="s">
        <v>2540</v>
      </c>
      <c r="G3611" s="256">
        <v>97335</v>
      </c>
      <c r="H3611" s="256" t="s">
        <v>6417</v>
      </c>
      <c r="I3611" s="256" t="s">
        <v>7</v>
      </c>
      <c r="J3611" s="256" t="s">
        <v>2545</v>
      </c>
      <c r="K3611" s="257" t="s">
        <v>16568</v>
      </c>
      <c r="L3611" s="256" t="s">
        <v>2542</v>
      </c>
    </row>
    <row r="3612" spans="1:12" x14ac:dyDescent="0.25">
      <c r="A3612" s="256" t="s">
        <v>2638</v>
      </c>
      <c r="B3612" s="256" t="s">
        <v>2639</v>
      </c>
      <c r="C3612" s="256" t="s">
        <v>2640</v>
      </c>
      <c r="D3612" s="256" t="s">
        <v>3285</v>
      </c>
      <c r="E3612" s="257" t="s">
        <v>2540</v>
      </c>
      <c r="F3612" s="256" t="s">
        <v>2540</v>
      </c>
      <c r="G3612" s="256">
        <v>97336</v>
      </c>
      <c r="H3612" s="256" t="s">
        <v>6418</v>
      </c>
      <c r="I3612" s="256" t="s">
        <v>7</v>
      </c>
      <c r="J3612" s="256" t="s">
        <v>2545</v>
      </c>
      <c r="K3612" s="257" t="s">
        <v>13778</v>
      </c>
      <c r="L3612" s="256" t="s">
        <v>2542</v>
      </c>
    </row>
    <row r="3613" spans="1:12" x14ac:dyDescent="0.25">
      <c r="A3613" s="256" t="s">
        <v>2638</v>
      </c>
      <c r="B3613" s="256" t="s">
        <v>2639</v>
      </c>
      <c r="C3613" s="256" t="s">
        <v>2640</v>
      </c>
      <c r="D3613" s="256" t="s">
        <v>3285</v>
      </c>
      <c r="E3613" s="257" t="s">
        <v>2540</v>
      </c>
      <c r="F3613" s="256" t="s">
        <v>2540</v>
      </c>
      <c r="G3613" s="256">
        <v>97337</v>
      </c>
      <c r="H3613" s="256" t="s">
        <v>6419</v>
      </c>
      <c r="I3613" s="256" t="s">
        <v>7</v>
      </c>
      <c r="J3613" s="256" t="s">
        <v>2545</v>
      </c>
      <c r="K3613" s="257" t="s">
        <v>16569</v>
      </c>
      <c r="L3613" s="256" t="s">
        <v>2542</v>
      </c>
    </row>
    <row r="3614" spans="1:12" x14ac:dyDescent="0.25">
      <c r="A3614" s="256" t="s">
        <v>2638</v>
      </c>
      <c r="B3614" s="256" t="s">
        <v>2639</v>
      </c>
      <c r="C3614" s="256" t="s">
        <v>2640</v>
      </c>
      <c r="D3614" s="256" t="s">
        <v>3285</v>
      </c>
      <c r="E3614" s="257" t="s">
        <v>2540</v>
      </c>
      <c r="F3614" s="256" t="s">
        <v>2540</v>
      </c>
      <c r="G3614" s="256">
        <v>97338</v>
      </c>
      <c r="H3614" s="256" t="s">
        <v>6420</v>
      </c>
      <c r="I3614" s="256" t="s">
        <v>7</v>
      </c>
      <c r="J3614" s="256" t="s">
        <v>2545</v>
      </c>
      <c r="K3614" s="257" t="s">
        <v>16570</v>
      </c>
      <c r="L3614" s="256" t="s">
        <v>2542</v>
      </c>
    </row>
    <row r="3615" spans="1:12" x14ac:dyDescent="0.25">
      <c r="A3615" s="256" t="s">
        <v>2638</v>
      </c>
      <c r="B3615" s="256" t="s">
        <v>2639</v>
      </c>
      <c r="C3615" s="256" t="s">
        <v>2640</v>
      </c>
      <c r="D3615" s="256" t="s">
        <v>3285</v>
      </c>
      <c r="E3615" s="257" t="s">
        <v>2540</v>
      </c>
      <c r="F3615" s="256" t="s">
        <v>2540</v>
      </c>
      <c r="G3615" s="256">
        <v>97339</v>
      </c>
      <c r="H3615" s="256" t="s">
        <v>6421</v>
      </c>
      <c r="I3615" s="256" t="s">
        <v>7</v>
      </c>
      <c r="J3615" s="256" t="s">
        <v>2545</v>
      </c>
      <c r="K3615" s="257" t="s">
        <v>16469</v>
      </c>
      <c r="L3615" s="256" t="s">
        <v>2542</v>
      </c>
    </row>
    <row r="3616" spans="1:12" x14ac:dyDescent="0.25">
      <c r="A3616" s="256" t="s">
        <v>2638</v>
      </c>
      <c r="B3616" s="256" t="s">
        <v>2639</v>
      </c>
      <c r="C3616" s="256" t="s">
        <v>2640</v>
      </c>
      <c r="D3616" s="256" t="s">
        <v>3285</v>
      </c>
      <c r="E3616" s="257" t="s">
        <v>2540</v>
      </c>
      <c r="F3616" s="256" t="s">
        <v>2540</v>
      </c>
      <c r="G3616" s="256">
        <v>97340</v>
      </c>
      <c r="H3616" s="256" t="s">
        <v>6422</v>
      </c>
      <c r="I3616" s="256" t="s">
        <v>7</v>
      </c>
      <c r="J3616" s="256" t="s">
        <v>2545</v>
      </c>
      <c r="K3616" s="257" t="s">
        <v>16571</v>
      </c>
      <c r="L3616" s="256" t="s">
        <v>2542</v>
      </c>
    </row>
    <row r="3617" spans="1:12" x14ac:dyDescent="0.25">
      <c r="A3617" s="256" t="s">
        <v>2638</v>
      </c>
      <c r="B3617" s="256" t="s">
        <v>2639</v>
      </c>
      <c r="C3617" s="256" t="s">
        <v>2640</v>
      </c>
      <c r="D3617" s="256" t="s">
        <v>3285</v>
      </c>
      <c r="E3617" s="257" t="s">
        <v>2540</v>
      </c>
      <c r="F3617" s="256" t="s">
        <v>2540</v>
      </c>
      <c r="G3617" s="256">
        <v>97347</v>
      </c>
      <c r="H3617" s="256" t="s">
        <v>1503</v>
      </c>
      <c r="I3617" s="256" t="s">
        <v>7</v>
      </c>
      <c r="J3617" s="256" t="s">
        <v>2545</v>
      </c>
      <c r="K3617" s="257" t="s">
        <v>16572</v>
      </c>
      <c r="L3617" s="256" t="s">
        <v>2542</v>
      </c>
    </row>
    <row r="3618" spans="1:12" x14ac:dyDescent="0.25">
      <c r="A3618" s="256" t="s">
        <v>2638</v>
      </c>
      <c r="B3618" s="256" t="s">
        <v>2639</v>
      </c>
      <c r="C3618" s="256" t="s">
        <v>2640</v>
      </c>
      <c r="D3618" s="256" t="s">
        <v>3285</v>
      </c>
      <c r="E3618" s="257" t="s">
        <v>2540</v>
      </c>
      <c r="F3618" s="256" t="s">
        <v>2540</v>
      </c>
      <c r="G3618" s="256">
        <v>97348</v>
      </c>
      <c r="H3618" s="256" t="s">
        <v>1504</v>
      </c>
      <c r="I3618" s="256" t="s">
        <v>7</v>
      </c>
      <c r="J3618" s="256" t="s">
        <v>2545</v>
      </c>
      <c r="K3618" s="257" t="s">
        <v>16573</v>
      </c>
      <c r="L3618" s="256" t="s">
        <v>2542</v>
      </c>
    </row>
    <row r="3619" spans="1:12" x14ac:dyDescent="0.25">
      <c r="A3619" s="256" t="s">
        <v>2638</v>
      </c>
      <c r="B3619" s="256" t="s">
        <v>2639</v>
      </c>
      <c r="C3619" s="256" t="s">
        <v>2640</v>
      </c>
      <c r="D3619" s="256" t="s">
        <v>3285</v>
      </c>
      <c r="E3619" s="257" t="s">
        <v>2540</v>
      </c>
      <c r="F3619" s="256" t="s">
        <v>2540</v>
      </c>
      <c r="G3619" s="256">
        <v>97349</v>
      </c>
      <c r="H3619" s="256" t="s">
        <v>1505</v>
      </c>
      <c r="I3619" s="256" t="s">
        <v>7</v>
      </c>
      <c r="J3619" s="256" t="s">
        <v>2545</v>
      </c>
      <c r="K3619" s="257" t="s">
        <v>16574</v>
      </c>
      <c r="L3619" s="256" t="s">
        <v>2542</v>
      </c>
    </row>
    <row r="3620" spans="1:12" x14ac:dyDescent="0.25">
      <c r="A3620" s="256" t="s">
        <v>2638</v>
      </c>
      <c r="B3620" s="256" t="s">
        <v>2639</v>
      </c>
      <c r="C3620" s="256" t="s">
        <v>2640</v>
      </c>
      <c r="D3620" s="256" t="s">
        <v>3285</v>
      </c>
      <c r="E3620" s="257" t="s">
        <v>2540</v>
      </c>
      <c r="F3620" s="256" t="s">
        <v>2540</v>
      </c>
      <c r="G3620" s="256">
        <v>97350</v>
      </c>
      <c r="H3620" s="256" t="s">
        <v>1506</v>
      </c>
      <c r="I3620" s="256" t="s">
        <v>7</v>
      </c>
      <c r="J3620" s="256" t="s">
        <v>2545</v>
      </c>
      <c r="K3620" s="257" t="s">
        <v>16575</v>
      </c>
      <c r="L3620" s="256" t="s">
        <v>2542</v>
      </c>
    </row>
    <row r="3621" spans="1:12" x14ac:dyDescent="0.25">
      <c r="A3621" s="256" t="s">
        <v>2638</v>
      </c>
      <c r="B3621" s="256" t="s">
        <v>2639</v>
      </c>
      <c r="C3621" s="256" t="s">
        <v>2640</v>
      </c>
      <c r="D3621" s="256" t="s">
        <v>3285</v>
      </c>
      <c r="E3621" s="257" t="s">
        <v>2540</v>
      </c>
      <c r="F3621" s="256" t="s">
        <v>2540</v>
      </c>
      <c r="G3621" s="256">
        <v>97351</v>
      </c>
      <c r="H3621" s="256" t="s">
        <v>1507</v>
      </c>
      <c r="I3621" s="256" t="s">
        <v>7</v>
      </c>
      <c r="J3621" s="256" t="s">
        <v>2545</v>
      </c>
      <c r="K3621" s="257" t="s">
        <v>16576</v>
      </c>
      <c r="L3621" s="256" t="s">
        <v>2542</v>
      </c>
    </row>
    <row r="3622" spans="1:12" x14ac:dyDescent="0.25">
      <c r="A3622" s="256" t="s">
        <v>2638</v>
      </c>
      <c r="B3622" s="256" t="s">
        <v>2639</v>
      </c>
      <c r="C3622" s="256" t="s">
        <v>2640</v>
      </c>
      <c r="D3622" s="256" t="s">
        <v>3285</v>
      </c>
      <c r="E3622" s="257" t="s">
        <v>2540</v>
      </c>
      <c r="F3622" s="256" t="s">
        <v>2540</v>
      </c>
      <c r="G3622" s="256">
        <v>97352</v>
      </c>
      <c r="H3622" s="256" t="s">
        <v>1508</v>
      </c>
      <c r="I3622" s="256" t="s">
        <v>7</v>
      </c>
      <c r="J3622" s="256" t="s">
        <v>2545</v>
      </c>
      <c r="K3622" s="257" t="s">
        <v>16577</v>
      </c>
      <c r="L3622" s="256" t="s">
        <v>2542</v>
      </c>
    </row>
    <row r="3623" spans="1:12" x14ac:dyDescent="0.25">
      <c r="A3623" s="256" t="s">
        <v>2638</v>
      </c>
      <c r="B3623" s="256" t="s">
        <v>2639</v>
      </c>
      <c r="C3623" s="256" t="s">
        <v>2640</v>
      </c>
      <c r="D3623" s="256" t="s">
        <v>3285</v>
      </c>
      <c r="E3623" s="257" t="s">
        <v>2540</v>
      </c>
      <c r="F3623" s="256" t="s">
        <v>2540</v>
      </c>
      <c r="G3623" s="256">
        <v>97353</v>
      </c>
      <c r="H3623" s="256" t="s">
        <v>1509</v>
      </c>
      <c r="I3623" s="256" t="s">
        <v>7</v>
      </c>
      <c r="J3623" s="256" t="s">
        <v>2545</v>
      </c>
      <c r="K3623" s="257" t="s">
        <v>16578</v>
      </c>
      <c r="L3623" s="256" t="s">
        <v>2542</v>
      </c>
    </row>
    <row r="3624" spans="1:12" x14ac:dyDescent="0.25">
      <c r="A3624" s="256" t="s">
        <v>2638</v>
      </c>
      <c r="B3624" s="256" t="s">
        <v>2639</v>
      </c>
      <c r="C3624" s="256" t="s">
        <v>2640</v>
      </c>
      <c r="D3624" s="256" t="s">
        <v>3285</v>
      </c>
      <c r="E3624" s="257" t="s">
        <v>2540</v>
      </c>
      <c r="F3624" s="256" t="s">
        <v>2540</v>
      </c>
      <c r="G3624" s="256">
        <v>97354</v>
      </c>
      <c r="H3624" s="256" t="s">
        <v>1510</v>
      </c>
      <c r="I3624" s="256" t="s">
        <v>7</v>
      </c>
      <c r="J3624" s="256" t="s">
        <v>2545</v>
      </c>
      <c r="K3624" s="257" t="s">
        <v>13816</v>
      </c>
      <c r="L3624" s="256" t="s">
        <v>2542</v>
      </c>
    </row>
    <row r="3625" spans="1:12" x14ac:dyDescent="0.25">
      <c r="A3625" s="256" t="s">
        <v>2638</v>
      </c>
      <c r="B3625" s="256" t="s">
        <v>2639</v>
      </c>
      <c r="C3625" s="256" t="s">
        <v>2640</v>
      </c>
      <c r="D3625" s="256" t="s">
        <v>3285</v>
      </c>
      <c r="E3625" s="257" t="s">
        <v>2540</v>
      </c>
      <c r="F3625" s="256" t="s">
        <v>2540</v>
      </c>
      <c r="G3625" s="256">
        <v>97355</v>
      </c>
      <c r="H3625" s="256" t="s">
        <v>1511</v>
      </c>
      <c r="I3625" s="256" t="s">
        <v>7</v>
      </c>
      <c r="J3625" s="256" t="s">
        <v>2545</v>
      </c>
      <c r="K3625" s="257" t="s">
        <v>16579</v>
      </c>
      <c r="L3625" s="256" t="s">
        <v>2542</v>
      </c>
    </row>
    <row r="3626" spans="1:12" x14ac:dyDescent="0.25">
      <c r="A3626" s="256" t="s">
        <v>2638</v>
      </c>
      <c r="B3626" s="256" t="s">
        <v>2639</v>
      </c>
      <c r="C3626" s="256" t="s">
        <v>2640</v>
      </c>
      <c r="D3626" s="256" t="s">
        <v>3285</v>
      </c>
      <c r="E3626" s="257" t="s">
        <v>2540</v>
      </c>
      <c r="F3626" s="256" t="s">
        <v>2540</v>
      </c>
      <c r="G3626" s="256">
        <v>97356</v>
      </c>
      <c r="H3626" s="256" t="s">
        <v>1512</v>
      </c>
      <c r="I3626" s="256" t="s">
        <v>7</v>
      </c>
      <c r="J3626" s="256" t="s">
        <v>2545</v>
      </c>
      <c r="K3626" s="257" t="s">
        <v>16580</v>
      </c>
      <c r="L3626" s="256" t="s">
        <v>2542</v>
      </c>
    </row>
    <row r="3627" spans="1:12" x14ac:dyDescent="0.25">
      <c r="A3627" s="256" t="s">
        <v>2638</v>
      </c>
      <c r="B3627" s="256" t="s">
        <v>2639</v>
      </c>
      <c r="C3627" s="256" t="s">
        <v>2640</v>
      </c>
      <c r="D3627" s="256" t="s">
        <v>3285</v>
      </c>
      <c r="E3627" s="257" t="s">
        <v>2540</v>
      </c>
      <c r="F3627" s="256" t="s">
        <v>2540</v>
      </c>
      <c r="G3627" s="256">
        <v>97357</v>
      </c>
      <c r="H3627" s="256" t="s">
        <v>1513</v>
      </c>
      <c r="I3627" s="256" t="s">
        <v>7</v>
      </c>
      <c r="J3627" s="256" t="s">
        <v>2545</v>
      </c>
      <c r="K3627" s="257" t="s">
        <v>16581</v>
      </c>
      <c r="L3627" s="256" t="s">
        <v>2542</v>
      </c>
    </row>
    <row r="3628" spans="1:12" x14ac:dyDescent="0.25">
      <c r="A3628" s="256" t="s">
        <v>2638</v>
      </c>
      <c r="B3628" s="256" t="s">
        <v>2639</v>
      </c>
      <c r="C3628" s="256" t="s">
        <v>2640</v>
      </c>
      <c r="D3628" s="256" t="s">
        <v>3285</v>
      </c>
      <c r="E3628" s="257" t="s">
        <v>2540</v>
      </c>
      <c r="F3628" s="256" t="s">
        <v>2540</v>
      </c>
      <c r="G3628" s="256">
        <v>97358</v>
      </c>
      <c r="H3628" s="256" t="s">
        <v>1514</v>
      </c>
      <c r="I3628" s="256" t="s">
        <v>7</v>
      </c>
      <c r="J3628" s="256" t="s">
        <v>2545</v>
      </c>
      <c r="K3628" s="257" t="s">
        <v>16582</v>
      </c>
      <c r="L3628" s="256" t="s">
        <v>2542</v>
      </c>
    </row>
    <row r="3629" spans="1:12" x14ac:dyDescent="0.25">
      <c r="A3629" s="256" t="s">
        <v>2638</v>
      </c>
      <c r="B3629" s="256" t="s">
        <v>2639</v>
      </c>
      <c r="C3629" s="256" t="s">
        <v>2640</v>
      </c>
      <c r="D3629" s="256" t="s">
        <v>3285</v>
      </c>
      <c r="E3629" s="257" t="s">
        <v>2540</v>
      </c>
      <c r="F3629" s="256" t="s">
        <v>2540</v>
      </c>
      <c r="G3629" s="256">
        <v>97498</v>
      </c>
      <c r="H3629" s="256" t="s">
        <v>4193</v>
      </c>
      <c r="I3629" s="256" t="s">
        <v>7</v>
      </c>
      <c r="J3629" s="256" t="s">
        <v>2541</v>
      </c>
      <c r="K3629" s="257" t="s">
        <v>13436</v>
      </c>
      <c r="L3629" s="256" t="s">
        <v>2542</v>
      </c>
    </row>
    <row r="3630" spans="1:12" x14ac:dyDescent="0.25">
      <c r="A3630" s="256" t="s">
        <v>2638</v>
      </c>
      <c r="B3630" s="256" t="s">
        <v>2639</v>
      </c>
      <c r="C3630" s="256" t="s">
        <v>2640</v>
      </c>
      <c r="D3630" s="256" t="s">
        <v>3285</v>
      </c>
      <c r="E3630" s="257" t="s">
        <v>2540</v>
      </c>
      <c r="F3630" s="256" t="s">
        <v>2540</v>
      </c>
      <c r="G3630" s="256">
        <v>97535</v>
      </c>
      <c r="H3630" s="256" t="s">
        <v>4194</v>
      </c>
      <c r="I3630" s="256" t="s">
        <v>7</v>
      </c>
      <c r="J3630" s="256" t="s">
        <v>2541</v>
      </c>
      <c r="K3630" s="257" t="s">
        <v>14704</v>
      </c>
      <c r="L3630" s="256" t="s">
        <v>2542</v>
      </c>
    </row>
    <row r="3631" spans="1:12" x14ac:dyDescent="0.25">
      <c r="A3631" s="256" t="s">
        <v>2638</v>
      </c>
      <c r="B3631" s="256" t="s">
        <v>2639</v>
      </c>
      <c r="C3631" s="256" t="s">
        <v>2640</v>
      </c>
      <c r="D3631" s="256" t="s">
        <v>3285</v>
      </c>
      <c r="E3631" s="257" t="s">
        <v>2540</v>
      </c>
      <c r="F3631" s="256" t="s">
        <v>2540</v>
      </c>
      <c r="G3631" s="256">
        <v>97536</v>
      </c>
      <c r="H3631" s="256" t="s">
        <v>4195</v>
      </c>
      <c r="I3631" s="256" t="s">
        <v>7</v>
      </c>
      <c r="J3631" s="256" t="s">
        <v>2541</v>
      </c>
      <c r="K3631" s="257" t="s">
        <v>16583</v>
      </c>
      <c r="L3631" s="256" t="s">
        <v>2542</v>
      </c>
    </row>
    <row r="3632" spans="1:12" x14ac:dyDescent="0.25">
      <c r="A3632" s="256" t="s">
        <v>2638</v>
      </c>
      <c r="B3632" s="256" t="s">
        <v>2639</v>
      </c>
      <c r="C3632" s="256" t="s">
        <v>2640</v>
      </c>
      <c r="D3632" s="256" t="s">
        <v>3285</v>
      </c>
      <c r="E3632" s="257" t="s">
        <v>2540</v>
      </c>
      <c r="F3632" s="256" t="s">
        <v>2540</v>
      </c>
      <c r="G3632" s="256">
        <v>100788</v>
      </c>
      <c r="H3632" s="256" t="s">
        <v>3050</v>
      </c>
      <c r="I3632" s="256" t="s">
        <v>12</v>
      </c>
      <c r="J3632" s="256" t="s">
        <v>2541</v>
      </c>
      <c r="K3632" s="257" t="s">
        <v>16584</v>
      </c>
      <c r="L3632" s="256" t="s">
        <v>2542</v>
      </c>
    </row>
    <row r="3633" spans="1:12" x14ac:dyDescent="0.25">
      <c r="A3633" s="256" t="s">
        <v>2638</v>
      </c>
      <c r="B3633" s="256" t="s">
        <v>2639</v>
      </c>
      <c r="C3633" s="256" t="s">
        <v>2640</v>
      </c>
      <c r="D3633" s="256" t="s">
        <v>3285</v>
      </c>
      <c r="E3633" s="257" t="s">
        <v>2540</v>
      </c>
      <c r="F3633" s="256" t="s">
        <v>2540</v>
      </c>
      <c r="G3633" s="256">
        <v>100791</v>
      </c>
      <c r="H3633" s="256" t="s">
        <v>3051</v>
      </c>
      <c r="I3633" s="256" t="s">
        <v>7</v>
      </c>
      <c r="J3633" s="256" t="s">
        <v>2541</v>
      </c>
      <c r="K3633" s="257" t="s">
        <v>13599</v>
      </c>
      <c r="L3633" s="256" t="s">
        <v>2542</v>
      </c>
    </row>
    <row r="3634" spans="1:12" x14ac:dyDescent="0.25">
      <c r="A3634" s="256" t="s">
        <v>2638</v>
      </c>
      <c r="B3634" s="256" t="s">
        <v>2639</v>
      </c>
      <c r="C3634" s="256" t="s">
        <v>2640</v>
      </c>
      <c r="D3634" s="256" t="s">
        <v>3285</v>
      </c>
      <c r="E3634" s="257" t="s">
        <v>2540</v>
      </c>
      <c r="F3634" s="256" t="s">
        <v>2540</v>
      </c>
      <c r="G3634" s="256">
        <v>100792</v>
      </c>
      <c r="H3634" s="256" t="s">
        <v>3052</v>
      </c>
      <c r="I3634" s="256" t="s">
        <v>7</v>
      </c>
      <c r="J3634" s="256" t="s">
        <v>2541</v>
      </c>
      <c r="K3634" s="257" t="s">
        <v>16585</v>
      </c>
      <c r="L3634" s="256" t="s">
        <v>2542</v>
      </c>
    </row>
    <row r="3635" spans="1:12" x14ac:dyDescent="0.25">
      <c r="A3635" s="256" t="s">
        <v>2638</v>
      </c>
      <c r="B3635" s="256" t="s">
        <v>2639</v>
      </c>
      <c r="C3635" s="256" t="s">
        <v>2640</v>
      </c>
      <c r="D3635" s="256" t="s">
        <v>3285</v>
      </c>
      <c r="E3635" s="257" t="s">
        <v>2540</v>
      </c>
      <c r="F3635" s="256" t="s">
        <v>2540</v>
      </c>
      <c r="G3635" s="256">
        <v>100793</v>
      </c>
      <c r="H3635" s="256" t="s">
        <v>3053</v>
      </c>
      <c r="I3635" s="256" t="s">
        <v>7</v>
      </c>
      <c r="J3635" s="256" t="s">
        <v>2541</v>
      </c>
      <c r="K3635" s="257" t="s">
        <v>16586</v>
      </c>
      <c r="L3635" s="256" t="s">
        <v>2542</v>
      </c>
    </row>
    <row r="3636" spans="1:12" x14ac:dyDescent="0.25">
      <c r="A3636" s="256" t="s">
        <v>2638</v>
      </c>
      <c r="B3636" s="256" t="s">
        <v>2639</v>
      </c>
      <c r="C3636" s="256" t="s">
        <v>2640</v>
      </c>
      <c r="D3636" s="256" t="s">
        <v>3285</v>
      </c>
      <c r="E3636" s="257" t="s">
        <v>2540</v>
      </c>
      <c r="F3636" s="256" t="s">
        <v>2540</v>
      </c>
      <c r="G3636" s="256">
        <v>100794</v>
      </c>
      <c r="H3636" s="256" t="s">
        <v>3054</v>
      </c>
      <c r="I3636" s="256" t="s">
        <v>7</v>
      </c>
      <c r="J3636" s="256" t="s">
        <v>2541</v>
      </c>
      <c r="K3636" s="257" t="s">
        <v>16587</v>
      </c>
      <c r="L3636" s="256" t="s">
        <v>2542</v>
      </c>
    </row>
    <row r="3637" spans="1:12" x14ac:dyDescent="0.25">
      <c r="A3637" s="256" t="s">
        <v>2638</v>
      </c>
      <c r="B3637" s="256" t="s">
        <v>2639</v>
      </c>
      <c r="C3637" s="256" t="s">
        <v>2640</v>
      </c>
      <c r="D3637" s="256" t="s">
        <v>3285</v>
      </c>
      <c r="E3637" s="257" t="s">
        <v>2540</v>
      </c>
      <c r="F3637" s="256" t="s">
        <v>2540</v>
      </c>
      <c r="G3637" s="256">
        <v>100799</v>
      </c>
      <c r="H3637" s="256" t="s">
        <v>6423</v>
      </c>
      <c r="I3637" s="256" t="s">
        <v>7</v>
      </c>
      <c r="J3637" s="256" t="s">
        <v>2541</v>
      </c>
      <c r="K3637" s="257" t="s">
        <v>4986</v>
      </c>
      <c r="L3637" s="256" t="s">
        <v>2542</v>
      </c>
    </row>
    <row r="3638" spans="1:12" x14ac:dyDescent="0.25">
      <c r="A3638" s="256" t="s">
        <v>2638</v>
      </c>
      <c r="B3638" s="256" t="s">
        <v>2639</v>
      </c>
      <c r="C3638" s="256" t="s">
        <v>2640</v>
      </c>
      <c r="D3638" s="256" t="s">
        <v>3285</v>
      </c>
      <c r="E3638" s="257" t="s">
        <v>2540</v>
      </c>
      <c r="F3638" s="256" t="s">
        <v>2540</v>
      </c>
      <c r="G3638" s="256">
        <v>100800</v>
      </c>
      <c r="H3638" s="256" t="s">
        <v>6424</v>
      </c>
      <c r="I3638" s="256" t="s">
        <v>7</v>
      </c>
      <c r="J3638" s="256" t="s">
        <v>2541</v>
      </c>
      <c r="K3638" s="257" t="s">
        <v>16588</v>
      </c>
      <c r="L3638" s="256" t="s">
        <v>2542</v>
      </c>
    </row>
    <row r="3639" spans="1:12" x14ac:dyDescent="0.25">
      <c r="A3639" s="256" t="s">
        <v>2638</v>
      </c>
      <c r="B3639" s="256" t="s">
        <v>2639</v>
      </c>
      <c r="C3639" s="256" t="s">
        <v>2640</v>
      </c>
      <c r="D3639" s="256" t="s">
        <v>3285</v>
      </c>
      <c r="E3639" s="257" t="s">
        <v>2540</v>
      </c>
      <c r="F3639" s="256" t="s">
        <v>2540</v>
      </c>
      <c r="G3639" s="256">
        <v>100801</v>
      </c>
      <c r="H3639" s="256" t="s">
        <v>6425</v>
      </c>
      <c r="I3639" s="256" t="s">
        <v>7</v>
      </c>
      <c r="J3639" s="256" t="s">
        <v>2541</v>
      </c>
      <c r="K3639" s="257" t="s">
        <v>16589</v>
      </c>
      <c r="L3639" s="256" t="s">
        <v>2542</v>
      </c>
    </row>
    <row r="3640" spans="1:12" x14ac:dyDescent="0.25">
      <c r="A3640" s="256" t="s">
        <v>2638</v>
      </c>
      <c r="B3640" s="256" t="s">
        <v>2639</v>
      </c>
      <c r="C3640" s="256" t="s">
        <v>2640</v>
      </c>
      <c r="D3640" s="256" t="s">
        <v>3285</v>
      </c>
      <c r="E3640" s="257" t="s">
        <v>2540</v>
      </c>
      <c r="F3640" s="256" t="s">
        <v>2540</v>
      </c>
      <c r="G3640" s="256">
        <v>100802</v>
      </c>
      <c r="H3640" s="256" t="s">
        <v>6427</v>
      </c>
      <c r="I3640" s="256" t="s">
        <v>7</v>
      </c>
      <c r="J3640" s="256" t="s">
        <v>2541</v>
      </c>
      <c r="K3640" s="257" t="s">
        <v>13552</v>
      </c>
      <c r="L3640" s="256" t="s">
        <v>2542</v>
      </c>
    </row>
    <row r="3641" spans="1:12" x14ac:dyDescent="0.25">
      <c r="A3641" s="256" t="s">
        <v>2638</v>
      </c>
      <c r="B3641" s="256" t="s">
        <v>2639</v>
      </c>
      <c r="C3641" s="256" t="s">
        <v>2640</v>
      </c>
      <c r="D3641" s="256" t="s">
        <v>3285</v>
      </c>
      <c r="E3641" s="257" t="s">
        <v>2540</v>
      </c>
      <c r="F3641" s="256" t="s">
        <v>2540</v>
      </c>
      <c r="G3641" s="256">
        <v>100803</v>
      </c>
      <c r="H3641" s="256" t="s">
        <v>3055</v>
      </c>
      <c r="I3641" s="256" t="s">
        <v>7</v>
      </c>
      <c r="J3641" s="256" t="s">
        <v>2541</v>
      </c>
      <c r="K3641" s="257" t="s">
        <v>13513</v>
      </c>
      <c r="L3641" s="256" t="s">
        <v>2542</v>
      </c>
    </row>
    <row r="3642" spans="1:12" x14ac:dyDescent="0.25">
      <c r="A3642" s="256" t="s">
        <v>2638</v>
      </c>
      <c r="B3642" s="256" t="s">
        <v>2639</v>
      </c>
      <c r="C3642" s="256" t="s">
        <v>2640</v>
      </c>
      <c r="D3642" s="256" t="s">
        <v>3285</v>
      </c>
      <c r="E3642" s="257" t="s">
        <v>2540</v>
      </c>
      <c r="F3642" s="256" t="s">
        <v>2540</v>
      </c>
      <c r="G3642" s="256">
        <v>100804</v>
      </c>
      <c r="H3642" s="256" t="s">
        <v>3056</v>
      </c>
      <c r="I3642" s="256" t="s">
        <v>7</v>
      </c>
      <c r="J3642" s="256" t="s">
        <v>2541</v>
      </c>
      <c r="K3642" s="257" t="s">
        <v>16163</v>
      </c>
      <c r="L3642" s="256" t="s">
        <v>2542</v>
      </c>
    </row>
    <row r="3643" spans="1:12" x14ac:dyDescent="0.25">
      <c r="A3643" s="256" t="s">
        <v>2638</v>
      </c>
      <c r="B3643" s="256" t="s">
        <v>2639</v>
      </c>
      <c r="C3643" s="256" t="s">
        <v>2640</v>
      </c>
      <c r="D3643" s="256" t="s">
        <v>3285</v>
      </c>
      <c r="E3643" s="257" t="s">
        <v>2540</v>
      </c>
      <c r="F3643" s="256" t="s">
        <v>2540</v>
      </c>
      <c r="G3643" s="256">
        <v>100805</v>
      </c>
      <c r="H3643" s="256" t="s">
        <v>3057</v>
      </c>
      <c r="I3643" s="256" t="s">
        <v>7</v>
      </c>
      <c r="J3643" s="256" t="s">
        <v>2541</v>
      </c>
      <c r="K3643" s="257" t="s">
        <v>6846</v>
      </c>
      <c r="L3643" s="256" t="s">
        <v>2542</v>
      </c>
    </row>
    <row r="3644" spans="1:12" x14ac:dyDescent="0.25">
      <c r="A3644" s="256" t="s">
        <v>2638</v>
      </c>
      <c r="B3644" s="256" t="s">
        <v>2639</v>
      </c>
      <c r="C3644" s="256" t="s">
        <v>2640</v>
      </c>
      <c r="D3644" s="256" t="s">
        <v>3285</v>
      </c>
      <c r="E3644" s="257" t="s">
        <v>2540</v>
      </c>
      <c r="F3644" s="256" t="s">
        <v>2540</v>
      </c>
      <c r="G3644" s="256">
        <v>100806</v>
      </c>
      <c r="H3644" s="256" t="s">
        <v>3058</v>
      </c>
      <c r="I3644" s="256" t="s">
        <v>7</v>
      </c>
      <c r="J3644" s="256" t="s">
        <v>2541</v>
      </c>
      <c r="K3644" s="257" t="s">
        <v>16590</v>
      </c>
      <c r="L3644" s="256" t="s">
        <v>2542</v>
      </c>
    </row>
    <row r="3645" spans="1:12" x14ac:dyDescent="0.25">
      <c r="A3645" s="256" t="s">
        <v>2638</v>
      </c>
      <c r="B3645" s="256" t="s">
        <v>2639</v>
      </c>
      <c r="C3645" s="256" t="s">
        <v>2640</v>
      </c>
      <c r="D3645" s="256" t="s">
        <v>3285</v>
      </c>
      <c r="E3645" s="257" t="s">
        <v>2540</v>
      </c>
      <c r="F3645" s="256" t="s">
        <v>2540</v>
      </c>
      <c r="G3645" s="256">
        <v>100807</v>
      </c>
      <c r="H3645" s="256" t="s">
        <v>6428</v>
      </c>
      <c r="I3645" s="256" t="s">
        <v>7</v>
      </c>
      <c r="J3645" s="256" t="s">
        <v>2541</v>
      </c>
      <c r="K3645" s="257" t="s">
        <v>16591</v>
      </c>
      <c r="L3645" s="256" t="s">
        <v>2542</v>
      </c>
    </row>
    <row r="3646" spans="1:12" x14ac:dyDescent="0.25">
      <c r="A3646" s="256" t="s">
        <v>2638</v>
      </c>
      <c r="B3646" s="256" t="s">
        <v>2639</v>
      </c>
      <c r="C3646" s="256" t="s">
        <v>2640</v>
      </c>
      <c r="D3646" s="256" t="s">
        <v>3285</v>
      </c>
      <c r="E3646" s="257" t="s">
        <v>2540</v>
      </c>
      <c r="F3646" s="256" t="s">
        <v>2540</v>
      </c>
      <c r="G3646" s="256">
        <v>100808</v>
      </c>
      <c r="H3646" s="256" t="s">
        <v>6430</v>
      </c>
      <c r="I3646" s="256" t="s">
        <v>7</v>
      </c>
      <c r="J3646" s="256" t="s">
        <v>2541</v>
      </c>
      <c r="K3646" s="257" t="s">
        <v>13400</v>
      </c>
      <c r="L3646" s="256" t="s">
        <v>2542</v>
      </c>
    </row>
    <row r="3647" spans="1:12" x14ac:dyDescent="0.25">
      <c r="A3647" s="256" t="s">
        <v>2638</v>
      </c>
      <c r="B3647" s="256" t="s">
        <v>2639</v>
      </c>
      <c r="C3647" s="256" t="s">
        <v>2640</v>
      </c>
      <c r="D3647" s="256" t="s">
        <v>3285</v>
      </c>
      <c r="E3647" s="257" t="s">
        <v>2540</v>
      </c>
      <c r="F3647" s="256" t="s">
        <v>2540</v>
      </c>
      <c r="G3647" s="256">
        <v>100809</v>
      </c>
      <c r="H3647" s="256" t="s">
        <v>6431</v>
      </c>
      <c r="I3647" s="256" t="s">
        <v>7</v>
      </c>
      <c r="J3647" s="256" t="s">
        <v>2541</v>
      </c>
      <c r="K3647" s="257" t="s">
        <v>5275</v>
      </c>
      <c r="L3647" s="256" t="s">
        <v>2542</v>
      </c>
    </row>
    <row r="3648" spans="1:12" x14ac:dyDescent="0.25">
      <c r="A3648" s="256" t="s">
        <v>2638</v>
      </c>
      <c r="B3648" s="256" t="s">
        <v>2639</v>
      </c>
      <c r="C3648" s="256" t="s">
        <v>2640</v>
      </c>
      <c r="D3648" s="256" t="s">
        <v>3285</v>
      </c>
      <c r="E3648" s="257" t="s">
        <v>2540</v>
      </c>
      <c r="F3648" s="256" t="s">
        <v>2540</v>
      </c>
      <c r="G3648" s="256">
        <v>100810</v>
      </c>
      <c r="H3648" s="256" t="s">
        <v>6433</v>
      </c>
      <c r="I3648" s="256" t="s">
        <v>7</v>
      </c>
      <c r="J3648" s="256" t="s">
        <v>2541</v>
      </c>
      <c r="K3648" s="257" t="s">
        <v>16592</v>
      </c>
      <c r="L3648" s="256" t="s">
        <v>2542</v>
      </c>
    </row>
    <row r="3649" spans="1:12" x14ac:dyDescent="0.25">
      <c r="A3649" s="256" t="s">
        <v>2638</v>
      </c>
      <c r="B3649" s="256" t="s">
        <v>2639</v>
      </c>
      <c r="C3649" s="256" t="s">
        <v>2640</v>
      </c>
      <c r="D3649" s="256" t="s">
        <v>3285</v>
      </c>
      <c r="E3649" s="257" t="s">
        <v>2540</v>
      </c>
      <c r="F3649" s="256" t="s">
        <v>2540</v>
      </c>
      <c r="G3649" s="256">
        <v>101918</v>
      </c>
      <c r="H3649" s="256" t="s">
        <v>4196</v>
      </c>
      <c r="I3649" s="256" t="s">
        <v>7</v>
      </c>
      <c r="J3649" s="256" t="s">
        <v>2541</v>
      </c>
      <c r="K3649" s="257" t="s">
        <v>16593</v>
      </c>
      <c r="L3649" s="256" t="s">
        <v>2542</v>
      </c>
    </row>
    <row r="3650" spans="1:12" x14ac:dyDescent="0.25">
      <c r="A3650" s="256" t="s">
        <v>2638</v>
      </c>
      <c r="B3650" s="256" t="s">
        <v>2639</v>
      </c>
      <c r="C3650" s="256" t="s">
        <v>2640</v>
      </c>
      <c r="D3650" s="256" t="s">
        <v>3285</v>
      </c>
      <c r="E3650" s="257" t="s">
        <v>2540</v>
      </c>
      <c r="F3650" s="256" t="s">
        <v>2540</v>
      </c>
      <c r="G3650" s="256">
        <v>101919</v>
      </c>
      <c r="H3650" s="256" t="s">
        <v>4197</v>
      </c>
      <c r="I3650" s="256" t="s">
        <v>12</v>
      </c>
      <c r="J3650" s="256" t="s">
        <v>2541</v>
      </c>
      <c r="K3650" s="257" t="s">
        <v>16594</v>
      </c>
      <c r="L3650" s="256" t="s">
        <v>2542</v>
      </c>
    </row>
    <row r="3651" spans="1:12" x14ac:dyDescent="0.25">
      <c r="A3651" s="256" t="s">
        <v>2638</v>
      </c>
      <c r="B3651" s="256" t="s">
        <v>2639</v>
      </c>
      <c r="C3651" s="256" t="s">
        <v>2640</v>
      </c>
      <c r="D3651" s="256" t="s">
        <v>3285</v>
      </c>
      <c r="E3651" s="257" t="s">
        <v>2540</v>
      </c>
      <c r="F3651" s="256" t="s">
        <v>2540</v>
      </c>
      <c r="G3651" s="256">
        <v>101920</v>
      </c>
      <c r="H3651" s="256" t="s">
        <v>4198</v>
      </c>
      <c r="I3651" s="256" t="s">
        <v>12</v>
      </c>
      <c r="J3651" s="256" t="s">
        <v>2541</v>
      </c>
      <c r="K3651" s="257" t="s">
        <v>16595</v>
      </c>
      <c r="L3651" s="256" t="s">
        <v>2542</v>
      </c>
    </row>
    <row r="3652" spans="1:12" x14ac:dyDescent="0.25">
      <c r="A3652" s="256" t="s">
        <v>2638</v>
      </c>
      <c r="B3652" s="256" t="s">
        <v>2639</v>
      </c>
      <c r="C3652" s="256" t="s">
        <v>2640</v>
      </c>
      <c r="D3652" s="256" t="s">
        <v>3285</v>
      </c>
      <c r="E3652" s="257" t="s">
        <v>2540</v>
      </c>
      <c r="F3652" s="256" t="s">
        <v>2540</v>
      </c>
      <c r="G3652" s="256">
        <v>101921</v>
      </c>
      <c r="H3652" s="256" t="s">
        <v>4199</v>
      </c>
      <c r="I3652" s="256" t="s">
        <v>12</v>
      </c>
      <c r="J3652" s="256" t="s">
        <v>2541</v>
      </c>
      <c r="K3652" s="257" t="s">
        <v>16596</v>
      </c>
      <c r="L3652" s="256" t="s">
        <v>2542</v>
      </c>
    </row>
    <row r="3653" spans="1:12" x14ac:dyDescent="0.25">
      <c r="A3653" s="256" t="s">
        <v>2638</v>
      </c>
      <c r="B3653" s="256" t="s">
        <v>2639</v>
      </c>
      <c r="C3653" s="256" t="s">
        <v>2640</v>
      </c>
      <c r="D3653" s="256" t="s">
        <v>3285</v>
      </c>
      <c r="E3653" s="257" t="s">
        <v>2540</v>
      </c>
      <c r="F3653" s="256" t="s">
        <v>2540</v>
      </c>
      <c r="G3653" s="256">
        <v>101922</v>
      </c>
      <c r="H3653" s="256" t="s">
        <v>4200</v>
      </c>
      <c r="I3653" s="256" t="s">
        <v>12</v>
      </c>
      <c r="J3653" s="256" t="s">
        <v>2541</v>
      </c>
      <c r="K3653" s="257" t="s">
        <v>16596</v>
      </c>
      <c r="L3653" s="256" t="s">
        <v>2542</v>
      </c>
    </row>
    <row r="3654" spans="1:12" x14ac:dyDescent="0.25">
      <c r="A3654" s="256" t="s">
        <v>2638</v>
      </c>
      <c r="B3654" s="256" t="s">
        <v>2639</v>
      </c>
      <c r="C3654" s="256" t="s">
        <v>2640</v>
      </c>
      <c r="D3654" s="256" t="s">
        <v>3285</v>
      </c>
      <c r="E3654" s="257" t="s">
        <v>2540</v>
      </c>
      <c r="F3654" s="256" t="s">
        <v>2540</v>
      </c>
      <c r="G3654" s="256">
        <v>101923</v>
      </c>
      <c r="H3654" s="256" t="s">
        <v>4201</v>
      </c>
      <c r="I3654" s="256" t="s">
        <v>12</v>
      </c>
      <c r="J3654" s="256" t="s">
        <v>2541</v>
      </c>
      <c r="K3654" s="257" t="s">
        <v>16596</v>
      </c>
      <c r="L3654" s="256" t="s">
        <v>2542</v>
      </c>
    </row>
    <row r="3655" spans="1:12" x14ac:dyDescent="0.25">
      <c r="A3655" s="256" t="s">
        <v>2638</v>
      </c>
      <c r="B3655" s="256" t="s">
        <v>2639</v>
      </c>
      <c r="C3655" s="256" t="s">
        <v>2640</v>
      </c>
      <c r="D3655" s="256" t="s">
        <v>3285</v>
      </c>
      <c r="E3655" s="257" t="s">
        <v>2540</v>
      </c>
      <c r="F3655" s="256" t="s">
        <v>2540</v>
      </c>
      <c r="G3655" s="256">
        <v>101924</v>
      </c>
      <c r="H3655" s="256" t="s">
        <v>4202</v>
      </c>
      <c r="I3655" s="256" t="s">
        <v>12</v>
      </c>
      <c r="J3655" s="256" t="s">
        <v>2541</v>
      </c>
      <c r="K3655" s="257" t="s">
        <v>16597</v>
      </c>
      <c r="L3655" s="256" t="s">
        <v>2542</v>
      </c>
    </row>
    <row r="3656" spans="1:12" x14ac:dyDescent="0.25">
      <c r="A3656" s="256" t="s">
        <v>2638</v>
      </c>
      <c r="B3656" s="256" t="s">
        <v>2639</v>
      </c>
      <c r="C3656" s="256" t="s">
        <v>2640</v>
      </c>
      <c r="D3656" s="256" t="s">
        <v>3285</v>
      </c>
      <c r="E3656" s="257" t="s">
        <v>2540</v>
      </c>
      <c r="F3656" s="256" t="s">
        <v>2540</v>
      </c>
      <c r="G3656" s="256">
        <v>101925</v>
      </c>
      <c r="H3656" s="256" t="s">
        <v>4203</v>
      </c>
      <c r="I3656" s="256" t="s">
        <v>12</v>
      </c>
      <c r="J3656" s="256" t="s">
        <v>2541</v>
      </c>
      <c r="K3656" s="257" t="s">
        <v>16598</v>
      </c>
      <c r="L3656" s="256" t="s">
        <v>2542</v>
      </c>
    </row>
    <row r="3657" spans="1:12" x14ac:dyDescent="0.25">
      <c r="A3657" s="256" t="s">
        <v>2638</v>
      </c>
      <c r="B3657" s="256" t="s">
        <v>2639</v>
      </c>
      <c r="C3657" s="256" t="s">
        <v>2640</v>
      </c>
      <c r="D3657" s="256" t="s">
        <v>3285</v>
      </c>
      <c r="E3657" s="257" t="s">
        <v>2540</v>
      </c>
      <c r="F3657" s="256" t="s">
        <v>2540</v>
      </c>
      <c r="G3657" s="256">
        <v>101926</v>
      </c>
      <c r="H3657" s="256" t="s">
        <v>4204</v>
      </c>
      <c r="I3657" s="256" t="s">
        <v>12</v>
      </c>
      <c r="J3657" s="256" t="s">
        <v>2541</v>
      </c>
      <c r="K3657" s="257" t="s">
        <v>16599</v>
      </c>
      <c r="L3657" s="256" t="s">
        <v>2542</v>
      </c>
    </row>
    <row r="3658" spans="1:12" x14ac:dyDescent="0.25">
      <c r="A3658" s="256" t="s">
        <v>2638</v>
      </c>
      <c r="B3658" s="256" t="s">
        <v>2639</v>
      </c>
      <c r="C3658" s="256" t="s">
        <v>2640</v>
      </c>
      <c r="D3658" s="256" t="s">
        <v>3285</v>
      </c>
      <c r="E3658" s="257" t="s">
        <v>2540</v>
      </c>
      <c r="F3658" s="256" t="s">
        <v>2540</v>
      </c>
      <c r="G3658" s="256">
        <v>101927</v>
      </c>
      <c r="H3658" s="256" t="s">
        <v>4205</v>
      </c>
      <c r="I3658" s="256" t="s">
        <v>7</v>
      </c>
      <c r="J3658" s="256" t="s">
        <v>2541</v>
      </c>
      <c r="K3658" s="257" t="s">
        <v>16600</v>
      </c>
      <c r="L3658" s="256" t="s">
        <v>2542</v>
      </c>
    </row>
    <row r="3659" spans="1:12" x14ac:dyDescent="0.25">
      <c r="A3659" s="256" t="s">
        <v>2638</v>
      </c>
      <c r="B3659" s="256" t="s">
        <v>2639</v>
      </c>
      <c r="C3659" s="256" t="s">
        <v>2640</v>
      </c>
      <c r="D3659" s="256" t="s">
        <v>3285</v>
      </c>
      <c r="E3659" s="257" t="s">
        <v>2540</v>
      </c>
      <c r="F3659" s="256" t="s">
        <v>2540</v>
      </c>
      <c r="G3659" s="256">
        <v>101928</v>
      </c>
      <c r="H3659" s="256" t="s">
        <v>4206</v>
      </c>
      <c r="I3659" s="256" t="s">
        <v>12</v>
      </c>
      <c r="J3659" s="256" t="s">
        <v>2541</v>
      </c>
      <c r="K3659" s="257" t="s">
        <v>16601</v>
      </c>
      <c r="L3659" s="256" t="s">
        <v>2542</v>
      </c>
    </row>
    <row r="3660" spans="1:12" x14ac:dyDescent="0.25">
      <c r="A3660" s="256" t="s">
        <v>2638</v>
      </c>
      <c r="B3660" s="256" t="s">
        <v>2639</v>
      </c>
      <c r="C3660" s="256" t="s">
        <v>2640</v>
      </c>
      <c r="D3660" s="256" t="s">
        <v>3285</v>
      </c>
      <c r="E3660" s="257" t="s">
        <v>2540</v>
      </c>
      <c r="F3660" s="256" t="s">
        <v>2540</v>
      </c>
      <c r="G3660" s="256">
        <v>101929</v>
      </c>
      <c r="H3660" s="256" t="s">
        <v>4207</v>
      </c>
      <c r="I3660" s="256" t="s">
        <v>12</v>
      </c>
      <c r="J3660" s="256" t="s">
        <v>2541</v>
      </c>
      <c r="K3660" s="257" t="s">
        <v>16602</v>
      </c>
      <c r="L3660" s="256" t="s">
        <v>2542</v>
      </c>
    </row>
    <row r="3661" spans="1:12" x14ac:dyDescent="0.25">
      <c r="A3661" s="256" t="s">
        <v>2638</v>
      </c>
      <c r="B3661" s="256" t="s">
        <v>2639</v>
      </c>
      <c r="C3661" s="256" t="s">
        <v>2640</v>
      </c>
      <c r="D3661" s="256" t="s">
        <v>3285</v>
      </c>
      <c r="E3661" s="257" t="s">
        <v>2540</v>
      </c>
      <c r="F3661" s="256" t="s">
        <v>2540</v>
      </c>
      <c r="G3661" s="256">
        <v>101930</v>
      </c>
      <c r="H3661" s="256" t="s">
        <v>4208</v>
      </c>
      <c r="I3661" s="256" t="s">
        <v>12</v>
      </c>
      <c r="J3661" s="256" t="s">
        <v>2541</v>
      </c>
      <c r="K3661" s="257" t="s">
        <v>16603</v>
      </c>
      <c r="L3661" s="256" t="s">
        <v>2542</v>
      </c>
    </row>
    <row r="3662" spans="1:12" x14ac:dyDescent="0.25">
      <c r="A3662" s="256" t="s">
        <v>2638</v>
      </c>
      <c r="B3662" s="256" t="s">
        <v>2639</v>
      </c>
      <c r="C3662" s="256" t="s">
        <v>2640</v>
      </c>
      <c r="D3662" s="256" t="s">
        <v>3285</v>
      </c>
      <c r="E3662" s="257" t="s">
        <v>2540</v>
      </c>
      <c r="F3662" s="256" t="s">
        <v>2540</v>
      </c>
      <c r="G3662" s="256">
        <v>101931</v>
      </c>
      <c r="H3662" s="256" t="s">
        <v>4209</v>
      </c>
      <c r="I3662" s="256" t="s">
        <v>12</v>
      </c>
      <c r="J3662" s="256" t="s">
        <v>2541</v>
      </c>
      <c r="K3662" s="257" t="s">
        <v>16603</v>
      </c>
      <c r="L3662" s="256" t="s">
        <v>2542</v>
      </c>
    </row>
    <row r="3663" spans="1:12" x14ac:dyDescent="0.25">
      <c r="A3663" s="256" t="s">
        <v>2638</v>
      </c>
      <c r="B3663" s="256" t="s">
        <v>2639</v>
      </c>
      <c r="C3663" s="256" t="s">
        <v>2640</v>
      </c>
      <c r="D3663" s="256" t="s">
        <v>3285</v>
      </c>
      <c r="E3663" s="257" t="s">
        <v>2540</v>
      </c>
      <c r="F3663" s="256" t="s">
        <v>2540</v>
      </c>
      <c r="G3663" s="256">
        <v>101932</v>
      </c>
      <c r="H3663" s="256" t="s">
        <v>4210</v>
      </c>
      <c r="I3663" s="256" t="s">
        <v>12</v>
      </c>
      <c r="J3663" s="256" t="s">
        <v>2541</v>
      </c>
      <c r="K3663" s="257" t="s">
        <v>16603</v>
      </c>
      <c r="L3663" s="256" t="s">
        <v>2542</v>
      </c>
    </row>
    <row r="3664" spans="1:12" x14ac:dyDescent="0.25">
      <c r="A3664" s="256" t="s">
        <v>2638</v>
      </c>
      <c r="B3664" s="256" t="s">
        <v>2639</v>
      </c>
      <c r="C3664" s="256" t="s">
        <v>2640</v>
      </c>
      <c r="D3664" s="256" t="s">
        <v>3285</v>
      </c>
      <c r="E3664" s="257" t="s">
        <v>2540</v>
      </c>
      <c r="F3664" s="256" t="s">
        <v>2540</v>
      </c>
      <c r="G3664" s="256">
        <v>101933</v>
      </c>
      <c r="H3664" s="256" t="s">
        <v>4211</v>
      </c>
      <c r="I3664" s="256" t="s">
        <v>12</v>
      </c>
      <c r="J3664" s="256" t="s">
        <v>2541</v>
      </c>
      <c r="K3664" s="257" t="s">
        <v>16604</v>
      </c>
      <c r="L3664" s="256" t="s">
        <v>2542</v>
      </c>
    </row>
    <row r="3665" spans="1:12" x14ac:dyDescent="0.25">
      <c r="A3665" s="256" t="s">
        <v>2638</v>
      </c>
      <c r="B3665" s="256" t="s">
        <v>2639</v>
      </c>
      <c r="C3665" s="256" t="s">
        <v>2640</v>
      </c>
      <c r="D3665" s="256" t="s">
        <v>3285</v>
      </c>
      <c r="E3665" s="257" t="s">
        <v>2540</v>
      </c>
      <c r="F3665" s="256" t="s">
        <v>2540</v>
      </c>
      <c r="G3665" s="256">
        <v>101934</v>
      </c>
      <c r="H3665" s="256" t="s">
        <v>4212</v>
      </c>
      <c r="I3665" s="256" t="s">
        <v>12</v>
      </c>
      <c r="J3665" s="256" t="s">
        <v>2541</v>
      </c>
      <c r="K3665" s="257" t="s">
        <v>16605</v>
      </c>
      <c r="L3665" s="256" t="s">
        <v>2542</v>
      </c>
    </row>
    <row r="3666" spans="1:12" x14ac:dyDescent="0.25">
      <c r="A3666" s="256" t="s">
        <v>2638</v>
      </c>
      <c r="B3666" s="256" t="s">
        <v>2639</v>
      </c>
      <c r="C3666" s="256" t="s">
        <v>2640</v>
      </c>
      <c r="D3666" s="256" t="s">
        <v>3285</v>
      </c>
      <c r="E3666" s="257" t="s">
        <v>2540</v>
      </c>
      <c r="F3666" s="256" t="s">
        <v>2540</v>
      </c>
      <c r="G3666" s="256">
        <v>101935</v>
      </c>
      <c r="H3666" s="256" t="s">
        <v>4213</v>
      </c>
      <c r="I3666" s="256" t="s">
        <v>12</v>
      </c>
      <c r="J3666" s="256" t="s">
        <v>2541</v>
      </c>
      <c r="K3666" s="257" t="s">
        <v>16606</v>
      </c>
      <c r="L3666" s="256" t="s">
        <v>2542</v>
      </c>
    </row>
    <row r="3667" spans="1:12" x14ac:dyDescent="0.25">
      <c r="A3667" s="256" t="s">
        <v>2638</v>
      </c>
      <c r="B3667" s="256" t="s">
        <v>2639</v>
      </c>
      <c r="C3667" s="256" t="s">
        <v>2640</v>
      </c>
      <c r="D3667" s="256" t="s">
        <v>3285</v>
      </c>
      <c r="E3667" s="257" t="s">
        <v>2540</v>
      </c>
      <c r="F3667" s="256" t="s">
        <v>2540</v>
      </c>
      <c r="G3667" s="256">
        <v>103802</v>
      </c>
      <c r="H3667" s="256" t="s">
        <v>6434</v>
      </c>
      <c r="I3667" s="256" t="s">
        <v>7</v>
      </c>
      <c r="J3667" s="256" t="s">
        <v>2545</v>
      </c>
      <c r="K3667" s="257" t="s">
        <v>16607</v>
      </c>
      <c r="L3667" s="256" t="s">
        <v>2542</v>
      </c>
    </row>
    <row r="3668" spans="1:12" x14ac:dyDescent="0.25">
      <c r="A3668" s="256" t="s">
        <v>2638</v>
      </c>
      <c r="B3668" s="256" t="s">
        <v>2639</v>
      </c>
      <c r="C3668" s="256" t="s">
        <v>2640</v>
      </c>
      <c r="D3668" s="256" t="s">
        <v>3285</v>
      </c>
      <c r="E3668" s="257" t="s">
        <v>2540</v>
      </c>
      <c r="F3668" s="256" t="s">
        <v>2540</v>
      </c>
      <c r="G3668" s="256">
        <v>103803</v>
      </c>
      <c r="H3668" s="256" t="s">
        <v>6435</v>
      </c>
      <c r="I3668" s="256" t="s">
        <v>7</v>
      </c>
      <c r="J3668" s="256" t="s">
        <v>2545</v>
      </c>
      <c r="K3668" s="257" t="s">
        <v>16608</v>
      </c>
      <c r="L3668" s="256" t="s">
        <v>2542</v>
      </c>
    </row>
    <row r="3669" spans="1:12" x14ac:dyDescent="0.25">
      <c r="A3669" s="256" t="s">
        <v>2638</v>
      </c>
      <c r="B3669" s="256" t="s">
        <v>2639</v>
      </c>
      <c r="C3669" s="256" t="s">
        <v>2640</v>
      </c>
      <c r="D3669" s="256" t="s">
        <v>3285</v>
      </c>
      <c r="E3669" s="257" t="s">
        <v>2540</v>
      </c>
      <c r="F3669" s="256" t="s">
        <v>2540</v>
      </c>
      <c r="G3669" s="256">
        <v>103804</v>
      </c>
      <c r="H3669" s="256" t="s">
        <v>6436</v>
      </c>
      <c r="I3669" s="256" t="s">
        <v>7</v>
      </c>
      <c r="J3669" s="256" t="s">
        <v>2545</v>
      </c>
      <c r="K3669" s="257" t="s">
        <v>16609</v>
      </c>
      <c r="L3669" s="256" t="s">
        <v>2542</v>
      </c>
    </row>
    <row r="3670" spans="1:12" x14ac:dyDescent="0.25">
      <c r="A3670" s="256" t="s">
        <v>2638</v>
      </c>
      <c r="B3670" s="256" t="s">
        <v>2639</v>
      </c>
      <c r="C3670" s="256" t="s">
        <v>2640</v>
      </c>
      <c r="D3670" s="256" t="s">
        <v>3285</v>
      </c>
      <c r="E3670" s="257" t="s">
        <v>2540</v>
      </c>
      <c r="F3670" s="256" t="s">
        <v>2540</v>
      </c>
      <c r="G3670" s="256">
        <v>103835</v>
      </c>
      <c r="H3670" s="256" t="s">
        <v>6437</v>
      </c>
      <c r="I3670" s="256" t="s">
        <v>7</v>
      </c>
      <c r="J3670" s="256" t="s">
        <v>2545</v>
      </c>
      <c r="K3670" s="257" t="s">
        <v>16610</v>
      </c>
      <c r="L3670" s="256" t="s">
        <v>2542</v>
      </c>
    </row>
    <row r="3671" spans="1:12" x14ac:dyDescent="0.25">
      <c r="A3671" s="256" t="s">
        <v>2638</v>
      </c>
      <c r="B3671" s="256" t="s">
        <v>2639</v>
      </c>
      <c r="C3671" s="256" t="s">
        <v>2640</v>
      </c>
      <c r="D3671" s="256" t="s">
        <v>3285</v>
      </c>
      <c r="E3671" s="257" t="s">
        <v>2540</v>
      </c>
      <c r="F3671" s="256" t="s">
        <v>2540</v>
      </c>
      <c r="G3671" s="256">
        <v>103836</v>
      </c>
      <c r="H3671" s="256" t="s">
        <v>6438</v>
      </c>
      <c r="I3671" s="256" t="s">
        <v>7</v>
      </c>
      <c r="J3671" s="256" t="s">
        <v>2545</v>
      </c>
      <c r="K3671" s="257" t="s">
        <v>16611</v>
      </c>
      <c r="L3671" s="256" t="s">
        <v>2542</v>
      </c>
    </row>
    <row r="3672" spans="1:12" x14ac:dyDescent="0.25">
      <c r="A3672" s="256" t="s">
        <v>2638</v>
      </c>
      <c r="B3672" s="256" t="s">
        <v>2639</v>
      </c>
      <c r="C3672" s="256" t="s">
        <v>2640</v>
      </c>
      <c r="D3672" s="256" t="s">
        <v>3285</v>
      </c>
      <c r="E3672" s="257" t="s">
        <v>2540</v>
      </c>
      <c r="F3672" s="256" t="s">
        <v>2540</v>
      </c>
      <c r="G3672" s="256">
        <v>103837</v>
      </c>
      <c r="H3672" s="256" t="s">
        <v>6439</v>
      </c>
      <c r="I3672" s="256" t="s">
        <v>7</v>
      </c>
      <c r="J3672" s="256" t="s">
        <v>2545</v>
      </c>
      <c r="K3672" s="257" t="s">
        <v>16612</v>
      </c>
      <c r="L3672" s="256" t="s">
        <v>2542</v>
      </c>
    </row>
    <row r="3673" spans="1:12" x14ac:dyDescent="0.25">
      <c r="A3673" s="256" t="s">
        <v>2638</v>
      </c>
      <c r="B3673" s="256" t="s">
        <v>2639</v>
      </c>
      <c r="C3673" s="256" t="s">
        <v>2640</v>
      </c>
      <c r="D3673" s="256" t="s">
        <v>3285</v>
      </c>
      <c r="E3673" s="257" t="s">
        <v>2540</v>
      </c>
      <c r="F3673" s="256" t="s">
        <v>2540</v>
      </c>
      <c r="G3673" s="256">
        <v>103868</v>
      </c>
      <c r="H3673" s="256" t="s">
        <v>6440</v>
      </c>
      <c r="I3673" s="256" t="s">
        <v>7</v>
      </c>
      <c r="J3673" s="256" t="s">
        <v>2545</v>
      </c>
      <c r="K3673" s="257" t="s">
        <v>16613</v>
      </c>
      <c r="L3673" s="256" t="s">
        <v>2542</v>
      </c>
    </row>
    <row r="3674" spans="1:12" x14ac:dyDescent="0.25">
      <c r="A3674" s="256" t="s">
        <v>2638</v>
      </c>
      <c r="B3674" s="256" t="s">
        <v>2639</v>
      </c>
      <c r="C3674" s="256" t="s">
        <v>2640</v>
      </c>
      <c r="D3674" s="256" t="s">
        <v>3285</v>
      </c>
      <c r="E3674" s="257" t="s">
        <v>2540</v>
      </c>
      <c r="F3674" s="256" t="s">
        <v>2540</v>
      </c>
      <c r="G3674" s="256">
        <v>103869</v>
      </c>
      <c r="H3674" s="256" t="s">
        <v>6441</v>
      </c>
      <c r="I3674" s="256" t="s">
        <v>7</v>
      </c>
      <c r="J3674" s="256" t="s">
        <v>2545</v>
      </c>
      <c r="K3674" s="257" t="s">
        <v>16614</v>
      </c>
      <c r="L3674" s="256" t="s">
        <v>2542</v>
      </c>
    </row>
    <row r="3675" spans="1:12" x14ac:dyDescent="0.25">
      <c r="A3675" s="256" t="s">
        <v>2638</v>
      </c>
      <c r="B3675" s="256" t="s">
        <v>2639</v>
      </c>
      <c r="C3675" s="256" t="s">
        <v>2640</v>
      </c>
      <c r="D3675" s="256" t="s">
        <v>3285</v>
      </c>
      <c r="E3675" s="257" t="s">
        <v>2540</v>
      </c>
      <c r="F3675" s="256" t="s">
        <v>2540</v>
      </c>
      <c r="G3675" s="256">
        <v>103870</v>
      </c>
      <c r="H3675" s="256" t="s">
        <v>6442</v>
      </c>
      <c r="I3675" s="256" t="s">
        <v>7</v>
      </c>
      <c r="J3675" s="256" t="s">
        <v>2545</v>
      </c>
      <c r="K3675" s="257" t="s">
        <v>16615</v>
      </c>
      <c r="L3675" s="256" t="s">
        <v>2542</v>
      </c>
    </row>
    <row r="3676" spans="1:12" x14ac:dyDescent="0.25">
      <c r="A3676" s="256" t="s">
        <v>2638</v>
      </c>
      <c r="B3676" s="256" t="s">
        <v>2639</v>
      </c>
      <c r="C3676" s="256" t="s">
        <v>2640</v>
      </c>
      <c r="D3676" s="256" t="s">
        <v>3285</v>
      </c>
      <c r="E3676" s="257" t="s">
        <v>2540</v>
      </c>
      <c r="F3676" s="256" t="s">
        <v>2540</v>
      </c>
      <c r="G3676" s="256">
        <v>103871</v>
      </c>
      <c r="H3676" s="256" t="s">
        <v>6443</v>
      </c>
      <c r="I3676" s="256" t="s">
        <v>7</v>
      </c>
      <c r="J3676" s="256" t="s">
        <v>2545</v>
      </c>
      <c r="K3676" s="257" t="s">
        <v>16616</v>
      </c>
      <c r="L3676" s="256" t="s">
        <v>2542</v>
      </c>
    </row>
    <row r="3677" spans="1:12" x14ac:dyDescent="0.25">
      <c r="A3677" s="256" t="s">
        <v>2638</v>
      </c>
      <c r="B3677" s="256" t="s">
        <v>2639</v>
      </c>
      <c r="C3677" s="256" t="s">
        <v>2640</v>
      </c>
      <c r="D3677" s="256" t="s">
        <v>3285</v>
      </c>
      <c r="E3677" s="257" t="s">
        <v>2540</v>
      </c>
      <c r="F3677" s="256" t="s">
        <v>2540</v>
      </c>
      <c r="G3677" s="256">
        <v>103872</v>
      </c>
      <c r="H3677" s="256" t="s">
        <v>6444</v>
      </c>
      <c r="I3677" s="256" t="s">
        <v>7</v>
      </c>
      <c r="J3677" s="256" t="s">
        <v>2545</v>
      </c>
      <c r="K3677" s="257" t="s">
        <v>16617</v>
      </c>
      <c r="L3677" s="256" t="s">
        <v>2542</v>
      </c>
    </row>
    <row r="3678" spans="1:12" x14ac:dyDescent="0.25">
      <c r="A3678" s="256" t="s">
        <v>2638</v>
      </c>
      <c r="B3678" s="256" t="s">
        <v>2639</v>
      </c>
      <c r="C3678" s="256" t="s">
        <v>2640</v>
      </c>
      <c r="D3678" s="256" t="s">
        <v>3285</v>
      </c>
      <c r="E3678" s="257" t="s">
        <v>2540</v>
      </c>
      <c r="F3678" s="256" t="s">
        <v>2540</v>
      </c>
      <c r="G3678" s="256">
        <v>103873</v>
      </c>
      <c r="H3678" s="256" t="s">
        <v>6445</v>
      </c>
      <c r="I3678" s="256" t="s">
        <v>7</v>
      </c>
      <c r="J3678" s="256" t="s">
        <v>2545</v>
      </c>
      <c r="K3678" s="257" t="s">
        <v>16618</v>
      </c>
      <c r="L3678" s="256" t="s">
        <v>2542</v>
      </c>
    </row>
    <row r="3679" spans="1:12" x14ac:dyDescent="0.25">
      <c r="A3679" s="256" t="s">
        <v>2638</v>
      </c>
      <c r="B3679" s="256" t="s">
        <v>2639</v>
      </c>
      <c r="C3679" s="256" t="s">
        <v>2640</v>
      </c>
      <c r="D3679" s="256" t="s">
        <v>3285</v>
      </c>
      <c r="E3679" s="257" t="s">
        <v>2540</v>
      </c>
      <c r="F3679" s="256" t="s">
        <v>2540</v>
      </c>
      <c r="G3679" s="256">
        <v>103978</v>
      </c>
      <c r="H3679" s="256" t="s">
        <v>6446</v>
      </c>
      <c r="I3679" s="256" t="s">
        <v>7</v>
      </c>
      <c r="J3679" s="256" t="s">
        <v>2545</v>
      </c>
      <c r="K3679" s="257" t="s">
        <v>6594</v>
      </c>
      <c r="L3679" s="256" t="s">
        <v>2542</v>
      </c>
    </row>
    <row r="3680" spans="1:12" x14ac:dyDescent="0.25">
      <c r="A3680" s="256" t="s">
        <v>2638</v>
      </c>
      <c r="B3680" s="256" t="s">
        <v>2639</v>
      </c>
      <c r="C3680" s="256" t="s">
        <v>2640</v>
      </c>
      <c r="D3680" s="256" t="s">
        <v>3285</v>
      </c>
      <c r="E3680" s="257" t="s">
        <v>2540</v>
      </c>
      <c r="F3680" s="256" t="s">
        <v>2540</v>
      </c>
      <c r="G3680" s="256">
        <v>103979</v>
      </c>
      <c r="H3680" s="256" t="s">
        <v>6447</v>
      </c>
      <c r="I3680" s="256" t="s">
        <v>7</v>
      </c>
      <c r="J3680" s="256" t="s">
        <v>2545</v>
      </c>
      <c r="K3680" s="257" t="s">
        <v>16619</v>
      </c>
      <c r="L3680" s="256" t="s">
        <v>2542</v>
      </c>
    </row>
    <row r="3681" spans="1:12" x14ac:dyDescent="0.25">
      <c r="A3681" s="256" t="s">
        <v>2638</v>
      </c>
      <c r="B3681" s="256" t="s">
        <v>2639</v>
      </c>
      <c r="C3681" s="256" t="s">
        <v>2640</v>
      </c>
      <c r="D3681" s="256" t="s">
        <v>3285</v>
      </c>
      <c r="E3681" s="257" t="s">
        <v>2540</v>
      </c>
      <c r="F3681" s="256" t="s">
        <v>2540</v>
      </c>
      <c r="G3681" s="256">
        <v>104021</v>
      </c>
      <c r="H3681" s="256" t="s">
        <v>6448</v>
      </c>
      <c r="I3681" s="256" t="s">
        <v>7</v>
      </c>
      <c r="J3681" s="256" t="s">
        <v>2545</v>
      </c>
      <c r="K3681" s="257" t="s">
        <v>16620</v>
      </c>
      <c r="L3681" s="256" t="s">
        <v>2542</v>
      </c>
    </row>
    <row r="3682" spans="1:12" x14ac:dyDescent="0.25">
      <c r="A3682" s="256" t="s">
        <v>2638</v>
      </c>
      <c r="B3682" s="256" t="s">
        <v>2639</v>
      </c>
      <c r="C3682" s="256" t="s">
        <v>2640</v>
      </c>
      <c r="D3682" s="256" t="s">
        <v>3285</v>
      </c>
      <c r="E3682" s="257" t="s">
        <v>2540</v>
      </c>
      <c r="F3682" s="256" t="s">
        <v>2540</v>
      </c>
      <c r="G3682" s="256">
        <v>104166</v>
      </c>
      <c r="H3682" s="256" t="s">
        <v>6449</v>
      </c>
      <c r="I3682" s="256" t="s">
        <v>7</v>
      </c>
      <c r="J3682" s="256" t="s">
        <v>2545</v>
      </c>
      <c r="K3682" s="257" t="s">
        <v>16621</v>
      </c>
      <c r="L3682" s="256" t="s">
        <v>2542</v>
      </c>
    </row>
    <row r="3683" spans="1:12" x14ac:dyDescent="0.25">
      <c r="A3683" s="256" t="s">
        <v>2638</v>
      </c>
      <c r="B3683" s="256" t="s">
        <v>2639</v>
      </c>
      <c r="C3683" s="256" t="s">
        <v>2640</v>
      </c>
      <c r="D3683" s="256" t="s">
        <v>3285</v>
      </c>
      <c r="E3683" s="257" t="s">
        <v>2540</v>
      </c>
      <c r="F3683" s="256" t="s">
        <v>2540</v>
      </c>
      <c r="G3683" s="256">
        <v>104194</v>
      </c>
      <c r="H3683" s="256" t="s">
        <v>6450</v>
      </c>
      <c r="I3683" s="256" t="s">
        <v>7</v>
      </c>
      <c r="J3683" s="256" t="s">
        <v>2545</v>
      </c>
      <c r="K3683" s="257" t="s">
        <v>16622</v>
      </c>
      <c r="L3683" s="256" t="s">
        <v>2542</v>
      </c>
    </row>
    <row r="3684" spans="1:12" x14ac:dyDescent="0.25">
      <c r="A3684" s="256" t="s">
        <v>2638</v>
      </c>
      <c r="B3684" s="256" t="s">
        <v>2639</v>
      </c>
      <c r="C3684" s="256" t="s">
        <v>2640</v>
      </c>
      <c r="D3684" s="256" t="s">
        <v>3285</v>
      </c>
      <c r="E3684" s="257" t="s">
        <v>2540</v>
      </c>
      <c r="F3684" s="256" t="s">
        <v>2540</v>
      </c>
      <c r="G3684" s="256">
        <v>104195</v>
      </c>
      <c r="H3684" s="256" t="s">
        <v>6451</v>
      </c>
      <c r="I3684" s="256" t="s">
        <v>7</v>
      </c>
      <c r="J3684" s="256" t="s">
        <v>2545</v>
      </c>
      <c r="K3684" s="257" t="s">
        <v>16623</v>
      </c>
      <c r="L3684" s="256" t="s">
        <v>2542</v>
      </c>
    </row>
    <row r="3685" spans="1:12" x14ac:dyDescent="0.25">
      <c r="A3685" s="256" t="s">
        <v>2638</v>
      </c>
      <c r="B3685" s="256" t="s">
        <v>2639</v>
      </c>
      <c r="C3685" s="256" t="s">
        <v>2640</v>
      </c>
      <c r="D3685" s="256" t="s">
        <v>3285</v>
      </c>
      <c r="E3685" s="257" t="s">
        <v>2540</v>
      </c>
      <c r="F3685" s="256" t="s">
        <v>2540</v>
      </c>
      <c r="G3685" s="256">
        <v>104315</v>
      </c>
      <c r="H3685" s="256" t="s">
        <v>6452</v>
      </c>
      <c r="I3685" s="256" t="s">
        <v>7</v>
      </c>
      <c r="J3685" s="256" t="s">
        <v>2545</v>
      </c>
      <c r="K3685" s="257" t="s">
        <v>6463</v>
      </c>
      <c r="L3685" s="256" t="s">
        <v>2542</v>
      </c>
    </row>
    <row r="3686" spans="1:12" x14ac:dyDescent="0.25">
      <c r="A3686" s="256" t="s">
        <v>2638</v>
      </c>
      <c r="B3686" s="256" t="s">
        <v>2639</v>
      </c>
      <c r="C3686" s="256" t="s">
        <v>2640</v>
      </c>
      <c r="D3686" s="256" t="s">
        <v>3285</v>
      </c>
      <c r="E3686" s="257" t="s">
        <v>2540</v>
      </c>
      <c r="F3686" s="256" t="s">
        <v>2540</v>
      </c>
      <c r="G3686" s="256">
        <v>104316</v>
      </c>
      <c r="H3686" s="256" t="s">
        <v>6453</v>
      </c>
      <c r="I3686" s="256" t="s">
        <v>7</v>
      </c>
      <c r="J3686" s="256" t="s">
        <v>2545</v>
      </c>
      <c r="K3686" s="257" t="s">
        <v>4657</v>
      </c>
      <c r="L3686" s="256" t="s">
        <v>2542</v>
      </c>
    </row>
    <row r="3687" spans="1:12" x14ac:dyDescent="0.25">
      <c r="A3687" s="256" t="s">
        <v>2638</v>
      </c>
      <c r="B3687" s="256" t="s">
        <v>2639</v>
      </c>
      <c r="C3687" s="256" t="s">
        <v>2617</v>
      </c>
      <c r="D3687" s="256" t="s">
        <v>3286</v>
      </c>
      <c r="E3687" s="257" t="s">
        <v>2540</v>
      </c>
      <c r="F3687" s="256" t="s">
        <v>2540</v>
      </c>
      <c r="G3687" s="256">
        <v>89358</v>
      </c>
      <c r="H3687" s="256" t="s">
        <v>6454</v>
      </c>
      <c r="I3687" s="256" t="s">
        <v>12</v>
      </c>
      <c r="J3687" s="256" t="s">
        <v>2545</v>
      </c>
      <c r="K3687" s="257" t="s">
        <v>4994</v>
      </c>
      <c r="L3687" s="256" t="s">
        <v>2542</v>
      </c>
    </row>
    <row r="3688" spans="1:12" x14ac:dyDescent="0.25">
      <c r="A3688" s="256" t="s">
        <v>2638</v>
      </c>
      <c r="B3688" s="256" t="s">
        <v>2639</v>
      </c>
      <c r="C3688" s="256" t="s">
        <v>2617</v>
      </c>
      <c r="D3688" s="256" t="s">
        <v>3286</v>
      </c>
      <c r="E3688" s="257" t="s">
        <v>2540</v>
      </c>
      <c r="F3688" s="256" t="s">
        <v>2540</v>
      </c>
      <c r="G3688" s="256">
        <v>89359</v>
      </c>
      <c r="H3688" s="256" t="s">
        <v>6455</v>
      </c>
      <c r="I3688" s="256" t="s">
        <v>12</v>
      </c>
      <c r="J3688" s="256" t="s">
        <v>2545</v>
      </c>
      <c r="K3688" s="257" t="s">
        <v>5472</v>
      </c>
      <c r="L3688" s="256" t="s">
        <v>2542</v>
      </c>
    </row>
    <row r="3689" spans="1:12" x14ac:dyDescent="0.25">
      <c r="A3689" s="256" t="s">
        <v>2638</v>
      </c>
      <c r="B3689" s="256" t="s">
        <v>2639</v>
      </c>
      <c r="C3689" s="256" t="s">
        <v>2617</v>
      </c>
      <c r="D3689" s="256" t="s">
        <v>3286</v>
      </c>
      <c r="E3689" s="257" t="s">
        <v>2540</v>
      </c>
      <c r="F3689" s="256" t="s">
        <v>2540</v>
      </c>
      <c r="G3689" s="256">
        <v>89360</v>
      </c>
      <c r="H3689" s="256" t="s">
        <v>6456</v>
      </c>
      <c r="I3689" s="256" t="s">
        <v>12</v>
      </c>
      <c r="J3689" s="256" t="s">
        <v>2545</v>
      </c>
      <c r="K3689" s="257" t="s">
        <v>14043</v>
      </c>
      <c r="L3689" s="256" t="s">
        <v>2542</v>
      </c>
    </row>
    <row r="3690" spans="1:12" x14ac:dyDescent="0.25">
      <c r="A3690" s="256" t="s">
        <v>2638</v>
      </c>
      <c r="B3690" s="256" t="s">
        <v>2639</v>
      </c>
      <c r="C3690" s="256" t="s">
        <v>2617</v>
      </c>
      <c r="D3690" s="256" t="s">
        <v>3286</v>
      </c>
      <c r="E3690" s="257" t="s">
        <v>2540</v>
      </c>
      <c r="F3690" s="256" t="s">
        <v>2540</v>
      </c>
      <c r="G3690" s="256">
        <v>89361</v>
      </c>
      <c r="H3690" s="256" t="s">
        <v>6457</v>
      </c>
      <c r="I3690" s="256" t="s">
        <v>12</v>
      </c>
      <c r="J3690" s="256" t="s">
        <v>2545</v>
      </c>
      <c r="K3690" s="257" t="s">
        <v>5054</v>
      </c>
      <c r="L3690" s="256" t="s">
        <v>2542</v>
      </c>
    </row>
    <row r="3691" spans="1:12" x14ac:dyDescent="0.25">
      <c r="A3691" s="256" t="s">
        <v>2638</v>
      </c>
      <c r="B3691" s="256" t="s">
        <v>2639</v>
      </c>
      <c r="C3691" s="256" t="s">
        <v>2617</v>
      </c>
      <c r="D3691" s="256" t="s">
        <v>3286</v>
      </c>
      <c r="E3691" s="257" t="s">
        <v>2540</v>
      </c>
      <c r="F3691" s="256" t="s">
        <v>2540</v>
      </c>
      <c r="G3691" s="256">
        <v>89362</v>
      </c>
      <c r="H3691" s="256" t="s">
        <v>6458</v>
      </c>
      <c r="I3691" s="256" t="s">
        <v>12</v>
      </c>
      <c r="J3691" s="256" t="s">
        <v>2545</v>
      </c>
      <c r="K3691" s="257" t="s">
        <v>16624</v>
      </c>
      <c r="L3691" s="256" t="s">
        <v>2542</v>
      </c>
    </row>
    <row r="3692" spans="1:12" x14ac:dyDescent="0.25">
      <c r="A3692" s="256" t="s">
        <v>2638</v>
      </c>
      <c r="B3692" s="256" t="s">
        <v>2639</v>
      </c>
      <c r="C3692" s="256" t="s">
        <v>2617</v>
      </c>
      <c r="D3692" s="256" t="s">
        <v>3286</v>
      </c>
      <c r="E3692" s="257" t="s">
        <v>2540</v>
      </c>
      <c r="F3692" s="256" t="s">
        <v>2540</v>
      </c>
      <c r="G3692" s="256">
        <v>89363</v>
      </c>
      <c r="H3692" s="256" t="s">
        <v>6459</v>
      </c>
      <c r="I3692" s="256" t="s">
        <v>12</v>
      </c>
      <c r="J3692" s="256" t="s">
        <v>2545</v>
      </c>
      <c r="K3692" s="257" t="s">
        <v>13393</v>
      </c>
      <c r="L3692" s="256" t="s">
        <v>2542</v>
      </c>
    </row>
    <row r="3693" spans="1:12" x14ac:dyDescent="0.25">
      <c r="A3693" s="256" t="s">
        <v>2638</v>
      </c>
      <c r="B3693" s="256" t="s">
        <v>2639</v>
      </c>
      <c r="C3693" s="256" t="s">
        <v>2617</v>
      </c>
      <c r="D3693" s="256" t="s">
        <v>3286</v>
      </c>
      <c r="E3693" s="257" t="s">
        <v>2540</v>
      </c>
      <c r="F3693" s="256" t="s">
        <v>2540</v>
      </c>
      <c r="G3693" s="256">
        <v>89364</v>
      </c>
      <c r="H3693" s="256" t="s">
        <v>6460</v>
      </c>
      <c r="I3693" s="256" t="s">
        <v>12</v>
      </c>
      <c r="J3693" s="256" t="s">
        <v>2545</v>
      </c>
      <c r="K3693" s="257" t="s">
        <v>13371</v>
      </c>
      <c r="L3693" s="256" t="s">
        <v>2542</v>
      </c>
    </row>
    <row r="3694" spans="1:12" x14ac:dyDescent="0.25">
      <c r="A3694" s="256" t="s">
        <v>2638</v>
      </c>
      <c r="B3694" s="256" t="s">
        <v>2639</v>
      </c>
      <c r="C3694" s="256" t="s">
        <v>2617</v>
      </c>
      <c r="D3694" s="256" t="s">
        <v>3286</v>
      </c>
      <c r="E3694" s="257" t="s">
        <v>2540</v>
      </c>
      <c r="F3694" s="256" t="s">
        <v>2540</v>
      </c>
      <c r="G3694" s="256">
        <v>89365</v>
      </c>
      <c r="H3694" s="256" t="s">
        <v>6461</v>
      </c>
      <c r="I3694" s="256" t="s">
        <v>12</v>
      </c>
      <c r="J3694" s="256" t="s">
        <v>2545</v>
      </c>
      <c r="K3694" s="257" t="s">
        <v>15909</v>
      </c>
      <c r="L3694" s="256" t="s">
        <v>2542</v>
      </c>
    </row>
    <row r="3695" spans="1:12" x14ac:dyDescent="0.25">
      <c r="A3695" s="256" t="s">
        <v>2638</v>
      </c>
      <c r="B3695" s="256" t="s">
        <v>2639</v>
      </c>
      <c r="C3695" s="256" t="s">
        <v>2617</v>
      </c>
      <c r="D3695" s="256" t="s">
        <v>3286</v>
      </c>
      <c r="E3695" s="257" t="s">
        <v>2540</v>
      </c>
      <c r="F3695" s="256" t="s">
        <v>2540</v>
      </c>
      <c r="G3695" s="256">
        <v>89366</v>
      </c>
      <c r="H3695" s="256" t="s">
        <v>6462</v>
      </c>
      <c r="I3695" s="256" t="s">
        <v>12</v>
      </c>
      <c r="J3695" s="256" t="s">
        <v>2545</v>
      </c>
      <c r="K3695" s="257" t="s">
        <v>6979</v>
      </c>
      <c r="L3695" s="256" t="s">
        <v>2542</v>
      </c>
    </row>
    <row r="3696" spans="1:12" x14ac:dyDescent="0.25">
      <c r="A3696" s="256" t="s">
        <v>2638</v>
      </c>
      <c r="B3696" s="256" t="s">
        <v>2639</v>
      </c>
      <c r="C3696" s="256" t="s">
        <v>2617</v>
      </c>
      <c r="D3696" s="256" t="s">
        <v>3286</v>
      </c>
      <c r="E3696" s="257" t="s">
        <v>2540</v>
      </c>
      <c r="F3696" s="256" t="s">
        <v>2540</v>
      </c>
      <c r="G3696" s="256">
        <v>89367</v>
      </c>
      <c r="H3696" s="256" t="s">
        <v>6464</v>
      </c>
      <c r="I3696" s="256" t="s">
        <v>12</v>
      </c>
      <c r="J3696" s="256" t="s">
        <v>2545</v>
      </c>
      <c r="K3696" s="257" t="s">
        <v>7691</v>
      </c>
      <c r="L3696" s="256" t="s">
        <v>2542</v>
      </c>
    </row>
    <row r="3697" spans="1:12" x14ac:dyDescent="0.25">
      <c r="A3697" s="256" t="s">
        <v>2638</v>
      </c>
      <c r="B3697" s="256" t="s">
        <v>2639</v>
      </c>
      <c r="C3697" s="256" t="s">
        <v>2617</v>
      </c>
      <c r="D3697" s="256" t="s">
        <v>3286</v>
      </c>
      <c r="E3697" s="257" t="s">
        <v>2540</v>
      </c>
      <c r="F3697" s="256" t="s">
        <v>2540</v>
      </c>
      <c r="G3697" s="256">
        <v>89368</v>
      </c>
      <c r="H3697" s="256" t="s">
        <v>6465</v>
      </c>
      <c r="I3697" s="256" t="s">
        <v>12</v>
      </c>
      <c r="J3697" s="256" t="s">
        <v>2545</v>
      </c>
      <c r="K3697" s="257" t="s">
        <v>7523</v>
      </c>
      <c r="L3697" s="256" t="s">
        <v>2542</v>
      </c>
    </row>
    <row r="3698" spans="1:12" x14ac:dyDescent="0.25">
      <c r="A3698" s="256" t="s">
        <v>2638</v>
      </c>
      <c r="B3698" s="256" t="s">
        <v>2639</v>
      </c>
      <c r="C3698" s="256" t="s">
        <v>2617</v>
      </c>
      <c r="D3698" s="256" t="s">
        <v>3286</v>
      </c>
      <c r="E3698" s="257" t="s">
        <v>2540</v>
      </c>
      <c r="F3698" s="256" t="s">
        <v>2540</v>
      </c>
      <c r="G3698" s="256">
        <v>89369</v>
      </c>
      <c r="H3698" s="256" t="s">
        <v>6466</v>
      </c>
      <c r="I3698" s="256" t="s">
        <v>12</v>
      </c>
      <c r="J3698" s="256" t="s">
        <v>2545</v>
      </c>
      <c r="K3698" s="257" t="s">
        <v>13875</v>
      </c>
      <c r="L3698" s="256" t="s">
        <v>2542</v>
      </c>
    </row>
    <row r="3699" spans="1:12" x14ac:dyDescent="0.25">
      <c r="A3699" s="256" t="s">
        <v>2638</v>
      </c>
      <c r="B3699" s="256" t="s">
        <v>2639</v>
      </c>
      <c r="C3699" s="256" t="s">
        <v>2617</v>
      </c>
      <c r="D3699" s="256" t="s">
        <v>3286</v>
      </c>
      <c r="E3699" s="257" t="s">
        <v>2540</v>
      </c>
      <c r="F3699" s="256" t="s">
        <v>2540</v>
      </c>
      <c r="G3699" s="256">
        <v>89370</v>
      </c>
      <c r="H3699" s="256" t="s">
        <v>6467</v>
      </c>
      <c r="I3699" s="256" t="s">
        <v>12</v>
      </c>
      <c r="J3699" s="256" t="s">
        <v>2545</v>
      </c>
      <c r="K3699" s="257" t="s">
        <v>16625</v>
      </c>
      <c r="L3699" s="256" t="s">
        <v>2542</v>
      </c>
    </row>
    <row r="3700" spans="1:12" x14ac:dyDescent="0.25">
      <c r="A3700" s="256" t="s">
        <v>2638</v>
      </c>
      <c r="B3700" s="256" t="s">
        <v>2639</v>
      </c>
      <c r="C3700" s="256" t="s">
        <v>2617</v>
      </c>
      <c r="D3700" s="256" t="s">
        <v>3286</v>
      </c>
      <c r="E3700" s="257" t="s">
        <v>2540</v>
      </c>
      <c r="F3700" s="256" t="s">
        <v>2540</v>
      </c>
      <c r="G3700" s="256">
        <v>89371</v>
      </c>
      <c r="H3700" s="256" t="s">
        <v>6468</v>
      </c>
      <c r="I3700" s="256" t="s">
        <v>12</v>
      </c>
      <c r="J3700" s="256" t="s">
        <v>2545</v>
      </c>
      <c r="K3700" s="257" t="s">
        <v>16626</v>
      </c>
      <c r="L3700" s="256" t="s">
        <v>2542</v>
      </c>
    </row>
    <row r="3701" spans="1:12" x14ac:dyDescent="0.25">
      <c r="A3701" s="256" t="s">
        <v>2638</v>
      </c>
      <c r="B3701" s="256" t="s">
        <v>2639</v>
      </c>
      <c r="C3701" s="256" t="s">
        <v>2617</v>
      </c>
      <c r="D3701" s="256" t="s">
        <v>3286</v>
      </c>
      <c r="E3701" s="257" t="s">
        <v>2540</v>
      </c>
      <c r="F3701" s="256" t="s">
        <v>2540</v>
      </c>
      <c r="G3701" s="256">
        <v>89372</v>
      </c>
      <c r="H3701" s="256" t="s">
        <v>6469</v>
      </c>
      <c r="I3701" s="256" t="s">
        <v>12</v>
      </c>
      <c r="J3701" s="256" t="s">
        <v>2545</v>
      </c>
      <c r="K3701" s="257" t="s">
        <v>4911</v>
      </c>
      <c r="L3701" s="256" t="s">
        <v>2542</v>
      </c>
    </row>
    <row r="3702" spans="1:12" x14ac:dyDescent="0.25">
      <c r="A3702" s="256" t="s">
        <v>2638</v>
      </c>
      <c r="B3702" s="256" t="s">
        <v>2639</v>
      </c>
      <c r="C3702" s="256" t="s">
        <v>2617</v>
      </c>
      <c r="D3702" s="256" t="s">
        <v>3286</v>
      </c>
      <c r="E3702" s="257" t="s">
        <v>2540</v>
      </c>
      <c r="F3702" s="256" t="s">
        <v>2540</v>
      </c>
      <c r="G3702" s="256">
        <v>89373</v>
      </c>
      <c r="H3702" s="256" t="s">
        <v>6470</v>
      </c>
      <c r="I3702" s="256" t="s">
        <v>12</v>
      </c>
      <c r="J3702" s="256" t="s">
        <v>2545</v>
      </c>
      <c r="K3702" s="257" t="s">
        <v>13479</v>
      </c>
      <c r="L3702" s="256" t="s">
        <v>2542</v>
      </c>
    </row>
    <row r="3703" spans="1:12" x14ac:dyDescent="0.25">
      <c r="A3703" s="256" t="s">
        <v>2638</v>
      </c>
      <c r="B3703" s="256" t="s">
        <v>2639</v>
      </c>
      <c r="C3703" s="256" t="s">
        <v>2617</v>
      </c>
      <c r="D3703" s="256" t="s">
        <v>3286</v>
      </c>
      <c r="E3703" s="257" t="s">
        <v>2540</v>
      </c>
      <c r="F3703" s="256" t="s">
        <v>2540</v>
      </c>
      <c r="G3703" s="256">
        <v>89374</v>
      </c>
      <c r="H3703" s="256" t="s">
        <v>6471</v>
      </c>
      <c r="I3703" s="256" t="s">
        <v>12</v>
      </c>
      <c r="J3703" s="256" t="s">
        <v>2545</v>
      </c>
      <c r="K3703" s="257" t="s">
        <v>13461</v>
      </c>
      <c r="L3703" s="256" t="s">
        <v>2542</v>
      </c>
    </row>
    <row r="3704" spans="1:12" x14ac:dyDescent="0.25">
      <c r="A3704" s="256" t="s">
        <v>2638</v>
      </c>
      <c r="B3704" s="256" t="s">
        <v>2639</v>
      </c>
      <c r="C3704" s="256" t="s">
        <v>2617</v>
      </c>
      <c r="D3704" s="256" t="s">
        <v>3286</v>
      </c>
      <c r="E3704" s="257" t="s">
        <v>2540</v>
      </c>
      <c r="F3704" s="256" t="s">
        <v>2540</v>
      </c>
      <c r="G3704" s="256">
        <v>89375</v>
      </c>
      <c r="H3704" s="256" t="s">
        <v>6473</v>
      </c>
      <c r="I3704" s="256" t="s">
        <v>12</v>
      </c>
      <c r="J3704" s="256" t="s">
        <v>2545</v>
      </c>
      <c r="K3704" s="257" t="s">
        <v>5014</v>
      </c>
      <c r="L3704" s="256" t="s">
        <v>2542</v>
      </c>
    </row>
    <row r="3705" spans="1:12" x14ac:dyDescent="0.25">
      <c r="A3705" s="256" t="s">
        <v>2638</v>
      </c>
      <c r="B3705" s="256" t="s">
        <v>2639</v>
      </c>
      <c r="C3705" s="256" t="s">
        <v>2617</v>
      </c>
      <c r="D3705" s="256" t="s">
        <v>3286</v>
      </c>
      <c r="E3705" s="257" t="s">
        <v>2540</v>
      </c>
      <c r="F3705" s="256" t="s">
        <v>2540</v>
      </c>
      <c r="G3705" s="256">
        <v>89376</v>
      </c>
      <c r="H3705" s="256" t="s">
        <v>6474</v>
      </c>
      <c r="I3705" s="256" t="s">
        <v>12</v>
      </c>
      <c r="J3705" s="256" t="s">
        <v>2545</v>
      </c>
      <c r="K3705" s="257" t="s">
        <v>7530</v>
      </c>
      <c r="L3705" s="256" t="s">
        <v>2542</v>
      </c>
    </row>
    <row r="3706" spans="1:12" x14ac:dyDescent="0.25">
      <c r="A3706" s="256" t="s">
        <v>2638</v>
      </c>
      <c r="B3706" s="256" t="s">
        <v>2639</v>
      </c>
      <c r="C3706" s="256" t="s">
        <v>2617</v>
      </c>
      <c r="D3706" s="256" t="s">
        <v>3286</v>
      </c>
      <c r="E3706" s="257" t="s">
        <v>2540</v>
      </c>
      <c r="F3706" s="256" t="s">
        <v>2540</v>
      </c>
      <c r="G3706" s="256">
        <v>89377</v>
      </c>
      <c r="H3706" s="256" t="s">
        <v>6475</v>
      </c>
      <c r="I3706" s="256" t="s">
        <v>12</v>
      </c>
      <c r="J3706" s="256" t="s">
        <v>2545</v>
      </c>
      <c r="K3706" s="257" t="s">
        <v>5890</v>
      </c>
      <c r="L3706" s="256" t="s">
        <v>2542</v>
      </c>
    </row>
    <row r="3707" spans="1:12" x14ac:dyDescent="0.25">
      <c r="A3707" s="256" t="s">
        <v>2638</v>
      </c>
      <c r="B3707" s="256" t="s">
        <v>2639</v>
      </c>
      <c r="C3707" s="256" t="s">
        <v>2617</v>
      </c>
      <c r="D3707" s="256" t="s">
        <v>3286</v>
      </c>
      <c r="E3707" s="257" t="s">
        <v>2540</v>
      </c>
      <c r="F3707" s="256" t="s">
        <v>2540</v>
      </c>
      <c r="G3707" s="256">
        <v>89378</v>
      </c>
      <c r="H3707" s="256" t="s">
        <v>6476</v>
      </c>
      <c r="I3707" s="256" t="s">
        <v>12</v>
      </c>
      <c r="J3707" s="256" t="s">
        <v>2545</v>
      </c>
      <c r="K3707" s="257" t="s">
        <v>5433</v>
      </c>
      <c r="L3707" s="256" t="s">
        <v>2542</v>
      </c>
    </row>
    <row r="3708" spans="1:12" x14ac:dyDescent="0.25">
      <c r="A3708" s="256" t="s">
        <v>2638</v>
      </c>
      <c r="B3708" s="256" t="s">
        <v>2639</v>
      </c>
      <c r="C3708" s="256" t="s">
        <v>2617</v>
      </c>
      <c r="D3708" s="256" t="s">
        <v>3286</v>
      </c>
      <c r="E3708" s="257" t="s">
        <v>2540</v>
      </c>
      <c r="F3708" s="256" t="s">
        <v>2540</v>
      </c>
      <c r="G3708" s="256">
        <v>89379</v>
      </c>
      <c r="H3708" s="256" t="s">
        <v>1515</v>
      </c>
      <c r="I3708" s="256" t="s">
        <v>12</v>
      </c>
      <c r="J3708" s="256" t="s">
        <v>2545</v>
      </c>
      <c r="K3708" s="257" t="s">
        <v>6500</v>
      </c>
      <c r="L3708" s="256" t="s">
        <v>2542</v>
      </c>
    </row>
    <row r="3709" spans="1:12" x14ac:dyDescent="0.25">
      <c r="A3709" s="256" t="s">
        <v>2638</v>
      </c>
      <c r="B3709" s="256" t="s">
        <v>2639</v>
      </c>
      <c r="C3709" s="256" t="s">
        <v>2617</v>
      </c>
      <c r="D3709" s="256" t="s">
        <v>3286</v>
      </c>
      <c r="E3709" s="257" t="s">
        <v>2540</v>
      </c>
      <c r="F3709" s="256" t="s">
        <v>2540</v>
      </c>
      <c r="G3709" s="256">
        <v>89380</v>
      </c>
      <c r="H3709" s="256" t="s">
        <v>6477</v>
      </c>
      <c r="I3709" s="256" t="s">
        <v>12</v>
      </c>
      <c r="J3709" s="256" t="s">
        <v>2545</v>
      </c>
      <c r="K3709" s="257" t="s">
        <v>5085</v>
      </c>
      <c r="L3709" s="256" t="s">
        <v>2542</v>
      </c>
    </row>
    <row r="3710" spans="1:12" x14ac:dyDescent="0.25">
      <c r="A3710" s="256" t="s">
        <v>2638</v>
      </c>
      <c r="B3710" s="256" t="s">
        <v>2639</v>
      </c>
      <c r="C3710" s="256" t="s">
        <v>2617</v>
      </c>
      <c r="D3710" s="256" t="s">
        <v>3286</v>
      </c>
      <c r="E3710" s="257" t="s">
        <v>2540</v>
      </c>
      <c r="F3710" s="256" t="s">
        <v>2540</v>
      </c>
      <c r="G3710" s="256">
        <v>89381</v>
      </c>
      <c r="H3710" s="256" t="s">
        <v>6479</v>
      </c>
      <c r="I3710" s="256" t="s">
        <v>12</v>
      </c>
      <c r="J3710" s="256" t="s">
        <v>2545</v>
      </c>
      <c r="K3710" s="257" t="s">
        <v>5920</v>
      </c>
      <c r="L3710" s="256" t="s">
        <v>2542</v>
      </c>
    </row>
    <row r="3711" spans="1:12" x14ac:dyDescent="0.25">
      <c r="A3711" s="256" t="s">
        <v>2638</v>
      </c>
      <c r="B3711" s="256" t="s">
        <v>2639</v>
      </c>
      <c r="C3711" s="256" t="s">
        <v>2617</v>
      </c>
      <c r="D3711" s="256" t="s">
        <v>3286</v>
      </c>
      <c r="E3711" s="257" t="s">
        <v>2540</v>
      </c>
      <c r="F3711" s="256" t="s">
        <v>2540</v>
      </c>
      <c r="G3711" s="256">
        <v>89382</v>
      </c>
      <c r="H3711" s="256" t="s">
        <v>6480</v>
      </c>
      <c r="I3711" s="256" t="s">
        <v>12</v>
      </c>
      <c r="J3711" s="256" t="s">
        <v>2545</v>
      </c>
      <c r="K3711" s="257" t="s">
        <v>13460</v>
      </c>
      <c r="L3711" s="256" t="s">
        <v>2542</v>
      </c>
    </row>
    <row r="3712" spans="1:12" x14ac:dyDescent="0.25">
      <c r="A3712" s="256" t="s">
        <v>2638</v>
      </c>
      <c r="B3712" s="256" t="s">
        <v>2639</v>
      </c>
      <c r="C3712" s="256" t="s">
        <v>2617</v>
      </c>
      <c r="D3712" s="256" t="s">
        <v>3286</v>
      </c>
      <c r="E3712" s="257" t="s">
        <v>2540</v>
      </c>
      <c r="F3712" s="256" t="s">
        <v>2540</v>
      </c>
      <c r="G3712" s="256">
        <v>89383</v>
      </c>
      <c r="H3712" s="256" t="s">
        <v>6482</v>
      </c>
      <c r="I3712" s="256" t="s">
        <v>12</v>
      </c>
      <c r="J3712" s="256" t="s">
        <v>2545</v>
      </c>
      <c r="K3712" s="257" t="s">
        <v>4759</v>
      </c>
      <c r="L3712" s="256" t="s">
        <v>2542</v>
      </c>
    </row>
    <row r="3713" spans="1:12" x14ac:dyDescent="0.25">
      <c r="A3713" s="256" t="s">
        <v>2638</v>
      </c>
      <c r="B3713" s="256" t="s">
        <v>2639</v>
      </c>
      <c r="C3713" s="256" t="s">
        <v>2617</v>
      </c>
      <c r="D3713" s="256" t="s">
        <v>3286</v>
      </c>
      <c r="E3713" s="257" t="s">
        <v>2540</v>
      </c>
      <c r="F3713" s="256" t="s">
        <v>2540</v>
      </c>
      <c r="G3713" s="256">
        <v>89384</v>
      </c>
      <c r="H3713" s="256" t="s">
        <v>6483</v>
      </c>
      <c r="I3713" s="256" t="s">
        <v>12</v>
      </c>
      <c r="J3713" s="256" t="s">
        <v>2545</v>
      </c>
      <c r="K3713" s="257" t="s">
        <v>5037</v>
      </c>
      <c r="L3713" s="256" t="s">
        <v>2542</v>
      </c>
    </row>
    <row r="3714" spans="1:12" x14ac:dyDescent="0.25">
      <c r="A3714" s="256" t="s">
        <v>2638</v>
      </c>
      <c r="B3714" s="256" t="s">
        <v>2639</v>
      </c>
      <c r="C3714" s="256" t="s">
        <v>2617</v>
      </c>
      <c r="D3714" s="256" t="s">
        <v>3286</v>
      </c>
      <c r="E3714" s="257" t="s">
        <v>2540</v>
      </c>
      <c r="F3714" s="256" t="s">
        <v>2540</v>
      </c>
      <c r="G3714" s="256">
        <v>89385</v>
      </c>
      <c r="H3714" s="256" t="s">
        <v>6484</v>
      </c>
      <c r="I3714" s="256" t="s">
        <v>12</v>
      </c>
      <c r="J3714" s="256" t="s">
        <v>2545</v>
      </c>
      <c r="K3714" s="257" t="s">
        <v>16627</v>
      </c>
      <c r="L3714" s="256" t="s">
        <v>2542</v>
      </c>
    </row>
    <row r="3715" spans="1:12" x14ac:dyDescent="0.25">
      <c r="A3715" s="256" t="s">
        <v>2638</v>
      </c>
      <c r="B3715" s="256" t="s">
        <v>2639</v>
      </c>
      <c r="C3715" s="256" t="s">
        <v>2617</v>
      </c>
      <c r="D3715" s="256" t="s">
        <v>3286</v>
      </c>
      <c r="E3715" s="257" t="s">
        <v>2540</v>
      </c>
      <c r="F3715" s="256" t="s">
        <v>2540</v>
      </c>
      <c r="G3715" s="256">
        <v>89386</v>
      </c>
      <c r="H3715" s="256" t="s">
        <v>6486</v>
      </c>
      <c r="I3715" s="256" t="s">
        <v>12</v>
      </c>
      <c r="J3715" s="256" t="s">
        <v>2545</v>
      </c>
      <c r="K3715" s="257" t="s">
        <v>5054</v>
      </c>
      <c r="L3715" s="256" t="s">
        <v>2542</v>
      </c>
    </row>
    <row r="3716" spans="1:12" x14ac:dyDescent="0.25">
      <c r="A3716" s="256" t="s">
        <v>2638</v>
      </c>
      <c r="B3716" s="256" t="s">
        <v>2639</v>
      </c>
      <c r="C3716" s="256" t="s">
        <v>2617</v>
      </c>
      <c r="D3716" s="256" t="s">
        <v>3286</v>
      </c>
      <c r="E3716" s="257" t="s">
        <v>2540</v>
      </c>
      <c r="F3716" s="256" t="s">
        <v>2540</v>
      </c>
      <c r="G3716" s="256">
        <v>89387</v>
      </c>
      <c r="H3716" s="256" t="s">
        <v>6487</v>
      </c>
      <c r="I3716" s="256" t="s">
        <v>12</v>
      </c>
      <c r="J3716" s="256" t="s">
        <v>2545</v>
      </c>
      <c r="K3716" s="257" t="s">
        <v>16628</v>
      </c>
      <c r="L3716" s="256" t="s">
        <v>2542</v>
      </c>
    </row>
    <row r="3717" spans="1:12" x14ac:dyDescent="0.25">
      <c r="A3717" s="256" t="s">
        <v>2638</v>
      </c>
      <c r="B3717" s="256" t="s">
        <v>2639</v>
      </c>
      <c r="C3717" s="256" t="s">
        <v>2617</v>
      </c>
      <c r="D3717" s="256" t="s">
        <v>3286</v>
      </c>
      <c r="E3717" s="257" t="s">
        <v>2540</v>
      </c>
      <c r="F3717" s="256" t="s">
        <v>2540</v>
      </c>
      <c r="G3717" s="256">
        <v>89389</v>
      </c>
      <c r="H3717" s="256" t="s">
        <v>6488</v>
      </c>
      <c r="I3717" s="256" t="s">
        <v>12</v>
      </c>
      <c r="J3717" s="256" t="s">
        <v>2545</v>
      </c>
      <c r="K3717" s="257" t="s">
        <v>6081</v>
      </c>
      <c r="L3717" s="256" t="s">
        <v>2542</v>
      </c>
    </row>
    <row r="3718" spans="1:12" x14ac:dyDescent="0.25">
      <c r="A3718" s="256" t="s">
        <v>2638</v>
      </c>
      <c r="B3718" s="256" t="s">
        <v>2639</v>
      </c>
      <c r="C3718" s="256" t="s">
        <v>2617</v>
      </c>
      <c r="D3718" s="256" t="s">
        <v>3286</v>
      </c>
      <c r="E3718" s="257" t="s">
        <v>2540</v>
      </c>
      <c r="F3718" s="256" t="s">
        <v>2540</v>
      </c>
      <c r="G3718" s="256">
        <v>89390</v>
      </c>
      <c r="H3718" s="256" t="s">
        <v>6489</v>
      </c>
      <c r="I3718" s="256" t="s">
        <v>12</v>
      </c>
      <c r="J3718" s="256" t="s">
        <v>2545</v>
      </c>
      <c r="K3718" s="257" t="s">
        <v>7609</v>
      </c>
      <c r="L3718" s="256" t="s">
        <v>2542</v>
      </c>
    </row>
    <row r="3719" spans="1:12" x14ac:dyDescent="0.25">
      <c r="A3719" s="256" t="s">
        <v>2638</v>
      </c>
      <c r="B3719" s="256" t="s">
        <v>2639</v>
      </c>
      <c r="C3719" s="256" t="s">
        <v>2617</v>
      </c>
      <c r="D3719" s="256" t="s">
        <v>3286</v>
      </c>
      <c r="E3719" s="257" t="s">
        <v>2540</v>
      </c>
      <c r="F3719" s="256" t="s">
        <v>2540</v>
      </c>
      <c r="G3719" s="256">
        <v>89391</v>
      </c>
      <c r="H3719" s="256" t="s">
        <v>6490</v>
      </c>
      <c r="I3719" s="256" t="s">
        <v>12</v>
      </c>
      <c r="J3719" s="256" t="s">
        <v>2545</v>
      </c>
      <c r="K3719" s="257" t="s">
        <v>6694</v>
      </c>
      <c r="L3719" s="256" t="s">
        <v>2542</v>
      </c>
    </row>
    <row r="3720" spans="1:12" x14ac:dyDescent="0.25">
      <c r="A3720" s="256" t="s">
        <v>2638</v>
      </c>
      <c r="B3720" s="256" t="s">
        <v>2639</v>
      </c>
      <c r="C3720" s="256" t="s">
        <v>2617</v>
      </c>
      <c r="D3720" s="256" t="s">
        <v>3286</v>
      </c>
      <c r="E3720" s="257" t="s">
        <v>2540</v>
      </c>
      <c r="F3720" s="256" t="s">
        <v>2540</v>
      </c>
      <c r="G3720" s="256">
        <v>89392</v>
      </c>
      <c r="H3720" s="256" t="s">
        <v>6491</v>
      </c>
      <c r="I3720" s="256" t="s">
        <v>12</v>
      </c>
      <c r="J3720" s="256" t="s">
        <v>2545</v>
      </c>
      <c r="K3720" s="257" t="s">
        <v>5249</v>
      </c>
      <c r="L3720" s="256" t="s">
        <v>2542</v>
      </c>
    </row>
    <row r="3721" spans="1:12" x14ac:dyDescent="0.25">
      <c r="A3721" s="256" t="s">
        <v>2638</v>
      </c>
      <c r="B3721" s="256" t="s">
        <v>2639</v>
      </c>
      <c r="C3721" s="256" t="s">
        <v>2617</v>
      </c>
      <c r="D3721" s="256" t="s">
        <v>3286</v>
      </c>
      <c r="E3721" s="257" t="s">
        <v>2540</v>
      </c>
      <c r="F3721" s="256" t="s">
        <v>2540</v>
      </c>
      <c r="G3721" s="256">
        <v>89393</v>
      </c>
      <c r="H3721" s="256" t="s">
        <v>6492</v>
      </c>
      <c r="I3721" s="256" t="s">
        <v>12</v>
      </c>
      <c r="J3721" s="256" t="s">
        <v>2545</v>
      </c>
      <c r="K3721" s="257" t="s">
        <v>5113</v>
      </c>
      <c r="L3721" s="256" t="s">
        <v>2542</v>
      </c>
    </row>
    <row r="3722" spans="1:12" x14ac:dyDescent="0.25">
      <c r="A3722" s="256" t="s">
        <v>2638</v>
      </c>
      <c r="B3722" s="256" t="s">
        <v>2639</v>
      </c>
      <c r="C3722" s="256" t="s">
        <v>2617</v>
      </c>
      <c r="D3722" s="256" t="s">
        <v>3286</v>
      </c>
      <c r="E3722" s="257" t="s">
        <v>2540</v>
      </c>
      <c r="F3722" s="256" t="s">
        <v>2540</v>
      </c>
      <c r="G3722" s="256">
        <v>89394</v>
      </c>
      <c r="H3722" s="256" t="s">
        <v>6493</v>
      </c>
      <c r="I3722" s="256" t="s">
        <v>12</v>
      </c>
      <c r="J3722" s="256" t="s">
        <v>2545</v>
      </c>
      <c r="K3722" s="257" t="s">
        <v>4805</v>
      </c>
      <c r="L3722" s="256" t="s">
        <v>2542</v>
      </c>
    </row>
    <row r="3723" spans="1:12" x14ac:dyDescent="0.25">
      <c r="A3723" s="256" t="s">
        <v>2638</v>
      </c>
      <c r="B3723" s="256" t="s">
        <v>2639</v>
      </c>
      <c r="C3723" s="256" t="s">
        <v>2617</v>
      </c>
      <c r="D3723" s="256" t="s">
        <v>3286</v>
      </c>
      <c r="E3723" s="257" t="s">
        <v>2540</v>
      </c>
      <c r="F3723" s="256" t="s">
        <v>2540</v>
      </c>
      <c r="G3723" s="256">
        <v>89395</v>
      </c>
      <c r="H3723" s="256" t="s">
        <v>6494</v>
      </c>
      <c r="I3723" s="256" t="s">
        <v>12</v>
      </c>
      <c r="J3723" s="256" t="s">
        <v>2545</v>
      </c>
      <c r="K3723" s="257" t="s">
        <v>13322</v>
      </c>
      <c r="L3723" s="256" t="s">
        <v>2542</v>
      </c>
    </row>
    <row r="3724" spans="1:12" x14ac:dyDescent="0.25">
      <c r="A3724" s="256" t="s">
        <v>2638</v>
      </c>
      <c r="B3724" s="256" t="s">
        <v>2639</v>
      </c>
      <c r="C3724" s="256" t="s">
        <v>2617</v>
      </c>
      <c r="D3724" s="256" t="s">
        <v>3286</v>
      </c>
      <c r="E3724" s="257" t="s">
        <v>2540</v>
      </c>
      <c r="F3724" s="256" t="s">
        <v>2540</v>
      </c>
      <c r="G3724" s="256">
        <v>89396</v>
      </c>
      <c r="H3724" s="256" t="s">
        <v>6495</v>
      </c>
      <c r="I3724" s="256" t="s">
        <v>12</v>
      </c>
      <c r="J3724" s="256" t="s">
        <v>2545</v>
      </c>
      <c r="K3724" s="257" t="s">
        <v>8230</v>
      </c>
      <c r="L3724" s="256" t="s">
        <v>2542</v>
      </c>
    </row>
    <row r="3725" spans="1:12" x14ac:dyDescent="0.25">
      <c r="A3725" s="256" t="s">
        <v>2638</v>
      </c>
      <c r="B3725" s="256" t="s">
        <v>2639</v>
      </c>
      <c r="C3725" s="256" t="s">
        <v>2617</v>
      </c>
      <c r="D3725" s="256" t="s">
        <v>3286</v>
      </c>
      <c r="E3725" s="257" t="s">
        <v>2540</v>
      </c>
      <c r="F3725" s="256" t="s">
        <v>2540</v>
      </c>
      <c r="G3725" s="256">
        <v>89397</v>
      </c>
      <c r="H3725" s="256" t="s">
        <v>6496</v>
      </c>
      <c r="I3725" s="256" t="s">
        <v>12</v>
      </c>
      <c r="J3725" s="256" t="s">
        <v>2545</v>
      </c>
      <c r="K3725" s="257" t="s">
        <v>13558</v>
      </c>
      <c r="L3725" s="256" t="s">
        <v>2542</v>
      </c>
    </row>
    <row r="3726" spans="1:12" x14ac:dyDescent="0.25">
      <c r="A3726" s="256" t="s">
        <v>2638</v>
      </c>
      <c r="B3726" s="256" t="s">
        <v>2639</v>
      </c>
      <c r="C3726" s="256" t="s">
        <v>2617</v>
      </c>
      <c r="D3726" s="256" t="s">
        <v>3286</v>
      </c>
      <c r="E3726" s="257" t="s">
        <v>2540</v>
      </c>
      <c r="F3726" s="256" t="s">
        <v>2540</v>
      </c>
      <c r="G3726" s="256">
        <v>89398</v>
      </c>
      <c r="H3726" s="256" t="s">
        <v>6497</v>
      </c>
      <c r="I3726" s="256" t="s">
        <v>12</v>
      </c>
      <c r="J3726" s="256" t="s">
        <v>2545</v>
      </c>
      <c r="K3726" s="257" t="s">
        <v>5059</v>
      </c>
      <c r="L3726" s="256" t="s">
        <v>2542</v>
      </c>
    </row>
    <row r="3727" spans="1:12" x14ac:dyDescent="0.25">
      <c r="A3727" s="256" t="s">
        <v>2638</v>
      </c>
      <c r="B3727" s="256" t="s">
        <v>2639</v>
      </c>
      <c r="C3727" s="256" t="s">
        <v>2617</v>
      </c>
      <c r="D3727" s="256" t="s">
        <v>3286</v>
      </c>
      <c r="E3727" s="257" t="s">
        <v>2540</v>
      </c>
      <c r="F3727" s="256" t="s">
        <v>2540</v>
      </c>
      <c r="G3727" s="256">
        <v>89399</v>
      </c>
      <c r="H3727" s="256" t="s">
        <v>6498</v>
      </c>
      <c r="I3727" s="256" t="s">
        <v>12</v>
      </c>
      <c r="J3727" s="256" t="s">
        <v>2545</v>
      </c>
      <c r="K3727" s="257" t="s">
        <v>5227</v>
      </c>
      <c r="L3727" s="256" t="s">
        <v>2542</v>
      </c>
    </row>
    <row r="3728" spans="1:12" x14ac:dyDescent="0.25">
      <c r="A3728" s="256" t="s">
        <v>2638</v>
      </c>
      <c r="B3728" s="256" t="s">
        <v>2639</v>
      </c>
      <c r="C3728" s="256" t="s">
        <v>2617</v>
      </c>
      <c r="D3728" s="256" t="s">
        <v>3286</v>
      </c>
      <c r="E3728" s="257" t="s">
        <v>2540</v>
      </c>
      <c r="F3728" s="256" t="s">
        <v>2540</v>
      </c>
      <c r="G3728" s="256">
        <v>89400</v>
      </c>
      <c r="H3728" s="256" t="s">
        <v>6499</v>
      </c>
      <c r="I3728" s="256" t="s">
        <v>12</v>
      </c>
      <c r="J3728" s="256" t="s">
        <v>2545</v>
      </c>
      <c r="K3728" s="257" t="s">
        <v>16629</v>
      </c>
      <c r="L3728" s="256" t="s">
        <v>2542</v>
      </c>
    </row>
    <row r="3729" spans="1:12" x14ac:dyDescent="0.25">
      <c r="A3729" s="256" t="s">
        <v>2638</v>
      </c>
      <c r="B3729" s="256" t="s">
        <v>2639</v>
      </c>
      <c r="C3729" s="256" t="s">
        <v>2617</v>
      </c>
      <c r="D3729" s="256" t="s">
        <v>3286</v>
      </c>
      <c r="E3729" s="257" t="s">
        <v>2540</v>
      </c>
      <c r="F3729" s="256" t="s">
        <v>2540</v>
      </c>
      <c r="G3729" s="256">
        <v>89404</v>
      </c>
      <c r="H3729" s="256" t="s">
        <v>6501</v>
      </c>
      <c r="I3729" s="256" t="s">
        <v>12</v>
      </c>
      <c r="J3729" s="256" t="s">
        <v>2545</v>
      </c>
      <c r="K3729" s="257" t="s">
        <v>13651</v>
      </c>
      <c r="L3729" s="256" t="s">
        <v>2542</v>
      </c>
    </row>
    <row r="3730" spans="1:12" x14ac:dyDescent="0.25">
      <c r="A3730" s="256" t="s">
        <v>2638</v>
      </c>
      <c r="B3730" s="256" t="s">
        <v>2639</v>
      </c>
      <c r="C3730" s="256" t="s">
        <v>2617</v>
      </c>
      <c r="D3730" s="256" t="s">
        <v>3286</v>
      </c>
      <c r="E3730" s="257" t="s">
        <v>2540</v>
      </c>
      <c r="F3730" s="256" t="s">
        <v>2540</v>
      </c>
      <c r="G3730" s="256">
        <v>89405</v>
      </c>
      <c r="H3730" s="256" t="s">
        <v>6502</v>
      </c>
      <c r="I3730" s="256" t="s">
        <v>12</v>
      </c>
      <c r="J3730" s="256" t="s">
        <v>2545</v>
      </c>
      <c r="K3730" s="257" t="s">
        <v>13594</v>
      </c>
      <c r="L3730" s="256" t="s">
        <v>2542</v>
      </c>
    </row>
    <row r="3731" spans="1:12" x14ac:dyDescent="0.25">
      <c r="A3731" s="256" t="s">
        <v>2638</v>
      </c>
      <c r="B3731" s="256" t="s">
        <v>2639</v>
      </c>
      <c r="C3731" s="256" t="s">
        <v>2617</v>
      </c>
      <c r="D3731" s="256" t="s">
        <v>3286</v>
      </c>
      <c r="E3731" s="257" t="s">
        <v>2540</v>
      </c>
      <c r="F3731" s="256" t="s">
        <v>2540</v>
      </c>
      <c r="G3731" s="256">
        <v>89406</v>
      </c>
      <c r="H3731" s="256" t="s">
        <v>6503</v>
      </c>
      <c r="I3731" s="256" t="s">
        <v>12</v>
      </c>
      <c r="J3731" s="256" t="s">
        <v>2545</v>
      </c>
      <c r="K3731" s="257" t="s">
        <v>5475</v>
      </c>
      <c r="L3731" s="256" t="s">
        <v>2542</v>
      </c>
    </row>
    <row r="3732" spans="1:12" x14ac:dyDescent="0.25">
      <c r="A3732" s="256" t="s">
        <v>2638</v>
      </c>
      <c r="B3732" s="256" t="s">
        <v>2639</v>
      </c>
      <c r="C3732" s="256" t="s">
        <v>2617</v>
      </c>
      <c r="D3732" s="256" t="s">
        <v>3286</v>
      </c>
      <c r="E3732" s="257" t="s">
        <v>2540</v>
      </c>
      <c r="F3732" s="256" t="s">
        <v>2540</v>
      </c>
      <c r="G3732" s="256">
        <v>89407</v>
      </c>
      <c r="H3732" s="256" t="s">
        <v>6504</v>
      </c>
      <c r="I3732" s="256" t="s">
        <v>12</v>
      </c>
      <c r="J3732" s="256" t="s">
        <v>2545</v>
      </c>
      <c r="K3732" s="257" t="s">
        <v>5011</v>
      </c>
      <c r="L3732" s="256" t="s">
        <v>2542</v>
      </c>
    </row>
    <row r="3733" spans="1:12" x14ac:dyDescent="0.25">
      <c r="A3733" s="256" t="s">
        <v>2638</v>
      </c>
      <c r="B3733" s="256" t="s">
        <v>2639</v>
      </c>
      <c r="C3733" s="256" t="s">
        <v>2617</v>
      </c>
      <c r="D3733" s="256" t="s">
        <v>3286</v>
      </c>
      <c r="E3733" s="257" t="s">
        <v>2540</v>
      </c>
      <c r="F3733" s="256" t="s">
        <v>2540</v>
      </c>
      <c r="G3733" s="256">
        <v>89408</v>
      </c>
      <c r="H3733" s="256" t="s">
        <v>6505</v>
      </c>
      <c r="I3733" s="256" t="s">
        <v>12</v>
      </c>
      <c r="J3733" s="256" t="s">
        <v>2545</v>
      </c>
      <c r="K3733" s="257" t="s">
        <v>13394</v>
      </c>
      <c r="L3733" s="256" t="s">
        <v>2542</v>
      </c>
    </row>
    <row r="3734" spans="1:12" x14ac:dyDescent="0.25">
      <c r="A3734" s="256" t="s">
        <v>2638</v>
      </c>
      <c r="B3734" s="256" t="s">
        <v>2639</v>
      </c>
      <c r="C3734" s="256" t="s">
        <v>2617</v>
      </c>
      <c r="D3734" s="256" t="s">
        <v>3286</v>
      </c>
      <c r="E3734" s="257" t="s">
        <v>2540</v>
      </c>
      <c r="F3734" s="256" t="s">
        <v>2540</v>
      </c>
      <c r="G3734" s="256">
        <v>89409</v>
      </c>
      <c r="H3734" s="256" t="s">
        <v>6506</v>
      </c>
      <c r="I3734" s="256" t="s">
        <v>12</v>
      </c>
      <c r="J3734" s="256" t="s">
        <v>2545</v>
      </c>
      <c r="K3734" s="257" t="s">
        <v>14329</v>
      </c>
      <c r="L3734" s="256" t="s">
        <v>2542</v>
      </c>
    </row>
    <row r="3735" spans="1:12" x14ac:dyDescent="0.25">
      <c r="A3735" s="256" t="s">
        <v>2638</v>
      </c>
      <c r="B3735" s="256" t="s">
        <v>2639</v>
      </c>
      <c r="C3735" s="256" t="s">
        <v>2617</v>
      </c>
      <c r="D3735" s="256" t="s">
        <v>3286</v>
      </c>
      <c r="E3735" s="257" t="s">
        <v>2540</v>
      </c>
      <c r="F3735" s="256" t="s">
        <v>2540</v>
      </c>
      <c r="G3735" s="256">
        <v>89410</v>
      </c>
      <c r="H3735" s="256" t="s">
        <v>6508</v>
      </c>
      <c r="I3735" s="256" t="s">
        <v>12</v>
      </c>
      <c r="J3735" s="256" t="s">
        <v>2545</v>
      </c>
      <c r="K3735" s="257" t="s">
        <v>4934</v>
      </c>
      <c r="L3735" s="256" t="s">
        <v>2542</v>
      </c>
    </row>
    <row r="3736" spans="1:12" x14ac:dyDescent="0.25">
      <c r="A3736" s="256" t="s">
        <v>2638</v>
      </c>
      <c r="B3736" s="256" t="s">
        <v>2639</v>
      </c>
      <c r="C3736" s="256" t="s">
        <v>2617</v>
      </c>
      <c r="D3736" s="256" t="s">
        <v>3286</v>
      </c>
      <c r="E3736" s="257" t="s">
        <v>2540</v>
      </c>
      <c r="F3736" s="256" t="s">
        <v>2540</v>
      </c>
      <c r="G3736" s="256">
        <v>89411</v>
      </c>
      <c r="H3736" s="256" t="s">
        <v>6509</v>
      </c>
      <c r="I3736" s="256" t="s">
        <v>12</v>
      </c>
      <c r="J3736" s="256" t="s">
        <v>2545</v>
      </c>
      <c r="K3736" s="257" t="s">
        <v>5009</v>
      </c>
      <c r="L3736" s="256" t="s">
        <v>2542</v>
      </c>
    </row>
    <row r="3737" spans="1:12" x14ac:dyDescent="0.25">
      <c r="A3737" s="256" t="s">
        <v>2638</v>
      </c>
      <c r="B3737" s="256" t="s">
        <v>2639</v>
      </c>
      <c r="C3737" s="256" t="s">
        <v>2617</v>
      </c>
      <c r="D3737" s="256" t="s">
        <v>3286</v>
      </c>
      <c r="E3737" s="257" t="s">
        <v>2540</v>
      </c>
      <c r="F3737" s="256" t="s">
        <v>2540</v>
      </c>
      <c r="G3737" s="256">
        <v>89412</v>
      </c>
      <c r="H3737" s="256" t="s">
        <v>6510</v>
      </c>
      <c r="I3737" s="256" t="s">
        <v>12</v>
      </c>
      <c r="J3737" s="256" t="s">
        <v>2545</v>
      </c>
      <c r="K3737" s="257" t="s">
        <v>5012</v>
      </c>
      <c r="L3737" s="256" t="s">
        <v>2542</v>
      </c>
    </row>
    <row r="3738" spans="1:12" x14ac:dyDescent="0.25">
      <c r="A3738" s="256" t="s">
        <v>2638</v>
      </c>
      <c r="B3738" s="256" t="s">
        <v>2639</v>
      </c>
      <c r="C3738" s="256" t="s">
        <v>2617</v>
      </c>
      <c r="D3738" s="256" t="s">
        <v>3286</v>
      </c>
      <c r="E3738" s="257" t="s">
        <v>2540</v>
      </c>
      <c r="F3738" s="256" t="s">
        <v>2540</v>
      </c>
      <c r="G3738" s="256">
        <v>89413</v>
      </c>
      <c r="H3738" s="256" t="s">
        <v>6511</v>
      </c>
      <c r="I3738" s="256" t="s">
        <v>12</v>
      </c>
      <c r="J3738" s="256" t="s">
        <v>2545</v>
      </c>
      <c r="K3738" s="257" t="s">
        <v>13328</v>
      </c>
      <c r="L3738" s="256" t="s">
        <v>2542</v>
      </c>
    </row>
    <row r="3739" spans="1:12" x14ac:dyDescent="0.25">
      <c r="A3739" s="256" t="s">
        <v>2638</v>
      </c>
      <c r="B3739" s="256" t="s">
        <v>2639</v>
      </c>
      <c r="C3739" s="256" t="s">
        <v>2617</v>
      </c>
      <c r="D3739" s="256" t="s">
        <v>3286</v>
      </c>
      <c r="E3739" s="257" t="s">
        <v>2540</v>
      </c>
      <c r="F3739" s="256" t="s">
        <v>2540</v>
      </c>
      <c r="G3739" s="256">
        <v>89414</v>
      </c>
      <c r="H3739" s="256" t="s">
        <v>6512</v>
      </c>
      <c r="I3739" s="256" t="s">
        <v>12</v>
      </c>
      <c r="J3739" s="256" t="s">
        <v>2545</v>
      </c>
      <c r="K3739" s="257" t="s">
        <v>13519</v>
      </c>
      <c r="L3739" s="256" t="s">
        <v>2542</v>
      </c>
    </row>
    <row r="3740" spans="1:12" x14ac:dyDescent="0.25">
      <c r="A3740" s="256" t="s">
        <v>2638</v>
      </c>
      <c r="B3740" s="256" t="s">
        <v>2639</v>
      </c>
      <c r="C3740" s="256" t="s">
        <v>2617</v>
      </c>
      <c r="D3740" s="256" t="s">
        <v>3286</v>
      </c>
      <c r="E3740" s="257" t="s">
        <v>2540</v>
      </c>
      <c r="F3740" s="256" t="s">
        <v>2540</v>
      </c>
      <c r="G3740" s="256">
        <v>89415</v>
      </c>
      <c r="H3740" s="256" t="s">
        <v>6513</v>
      </c>
      <c r="I3740" s="256" t="s">
        <v>12</v>
      </c>
      <c r="J3740" s="256" t="s">
        <v>2545</v>
      </c>
      <c r="K3740" s="257" t="s">
        <v>16630</v>
      </c>
      <c r="L3740" s="256" t="s">
        <v>2542</v>
      </c>
    </row>
    <row r="3741" spans="1:12" x14ac:dyDescent="0.25">
      <c r="A3741" s="256" t="s">
        <v>2638</v>
      </c>
      <c r="B3741" s="256" t="s">
        <v>2639</v>
      </c>
      <c r="C3741" s="256" t="s">
        <v>2617</v>
      </c>
      <c r="D3741" s="256" t="s">
        <v>3286</v>
      </c>
      <c r="E3741" s="257" t="s">
        <v>2540</v>
      </c>
      <c r="F3741" s="256" t="s">
        <v>2540</v>
      </c>
      <c r="G3741" s="256">
        <v>89416</v>
      </c>
      <c r="H3741" s="256" t="s">
        <v>6514</v>
      </c>
      <c r="I3741" s="256" t="s">
        <v>12</v>
      </c>
      <c r="J3741" s="256" t="s">
        <v>2545</v>
      </c>
      <c r="K3741" s="257" t="s">
        <v>4860</v>
      </c>
      <c r="L3741" s="256" t="s">
        <v>2542</v>
      </c>
    </row>
    <row r="3742" spans="1:12" x14ac:dyDescent="0.25">
      <c r="A3742" s="256" t="s">
        <v>2638</v>
      </c>
      <c r="B3742" s="256" t="s">
        <v>2639</v>
      </c>
      <c r="C3742" s="256" t="s">
        <v>2617</v>
      </c>
      <c r="D3742" s="256" t="s">
        <v>3286</v>
      </c>
      <c r="E3742" s="257" t="s">
        <v>2540</v>
      </c>
      <c r="F3742" s="256" t="s">
        <v>2540</v>
      </c>
      <c r="G3742" s="256">
        <v>89417</v>
      </c>
      <c r="H3742" s="256" t="s">
        <v>6516</v>
      </c>
      <c r="I3742" s="256" t="s">
        <v>12</v>
      </c>
      <c r="J3742" s="256" t="s">
        <v>2545</v>
      </c>
      <c r="K3742" s="257" t="s">
        <v>13824</v>
      </c>
      <c r="L3742" s="256" t="s">
        <v>2542</v>
      </c>
    </row>
    <row r="3743" spans="1:12" x14ac:dyDescent="0.25">
      <c r="A3743" s="256" t="s">
        <v>2638</v>
      </c>
      <c r="B3743" s="256" t="s">
        <v>2639</v>
      </c>
      <c r="C3743" s="256" t="s">
        <v>2617</v>
      </c>
      <c r="D3743" s="256" t="s">
        <v>3286</v>
      </c>
      <c r="E3743" s="257" t="s">
        <v>2540</v>
      </c>
      <c r="F3743" s="256" t="s">
        <v>2540</v>
      </c>
      <c r="G3743" s="256">
        <v>89418</v>
      </c>
      <c r="H3743" s="256" t="s">
        <v>6517</v>
      </c>
      <c r="I3743" s="256" t="s">
        <v>12</v>
      </c>
      <c r="J3743" s="256" t="s">
        <v>2545</v>
      </c>
      <c r="K3743" s="257" t="s">
        <v>13506</v>
      </c>
      <c r="L3743" s="256" t="s">
        <v>2542</v>
      </c>
    </row>
    <row r="3744" spans="1:12" x14ac:dyDescent="0.25">
      <c r="A3744" s="256" t="s">
        <v>2638</v>
      </c>
      <c r="B3744" s="256" t="s">
        <v>2639</v>
      </c>
      <c r="C3744" s="256" t="s">
        <v>2617</v>
      </c>
      <c r="D3744" s="256" t="s">
        <v>3286</v>
      </c>
      <c r="E3744" s="257" t="s">
        <v>2540</v>
      </c>
      <c r="F3744" s="256" t="s">
        <v>2540</v>
      </c>
      <c r="G3744" s="256">
        <v>89419</v>
      </c>
      <c r="H3744" s="256" t="s">
        <v>6518</v>
      </c>
      <c r="I3744" s="256" t="s">
        <v>12</v>
      </c>
      <c r="J3744" s="256" t="s">
        <v>2545</v>
      </c>
      <c r="K3744" s="257" t="s">
        <v>13374</v>
      </c>
      <c r="L3744" s="256" t="s">
        <v>2542</v>
      </c>
    </row>
    <row r="3745" spans="1:12" x14ac:dyDescent="0.25">
      <c r="A3745" s="256" t="s">
        <v>2638</v>
      </c>
      <c r="B3745" s="256" t="s">
        <v>2639</v>
      </c>
      <c r="C3745" s="256" t="s">
        <v>2617</v>
      </c>
      <c r="D3745" s="256" t="s">
        <v>3286</v>
      </c>
      <c r="E3745" s="257" t="s">
        <v>2540</v>
      </c>
      <c r="F3745" s="256" t="s">
        <v>2540</v>
      </c>
      <c r="G3745" s="256">
        <v>89421</v>
      </c>
      <c r="H3745" s="256" t="s">
        <v>6519</v>
      </c>
      <c r="I3745" s="256" t="s">
        <v>12</v>
      </c>
      <c r="J3745" s="256" t="s">
        <v>2545</v>
      </c>
      <c r="K3745" s="257" t="s">
        <v>13371</v>
      </c>
      <c r="L3745" s="256" t="s">
        <v>2542</v>
      </c>
    </row>
    <row r="3746" spans="1:12" x14ac:dyDescent="0.25">
      <c r="A3746" s="256" t="s">
        <v>2638</v>
      </c>
      <c r="B3746" s="256" t="s">
        <v>2639</v>
      </c>
      <c r="C3746" s="256" t="s">
        <v>2617</v>
      </c>
      <c r="D3746" s="256" t="s">
        <v>3286</v>
      </c>
      <c r="E3746" s="257" t="s">
        <v>2540</v>
      </c>
      <c r="F3746" s="256" t="s">
        <v>2540</v>
      </c>
      <c r="G3746" s="256">
        <v>89423</v>
      </c>
      <c r="H3746" s="256" t="s">
        <v>6520</v>
      </c>
      <c r="I3746" s="256" t="s">
        <v>12</v>
      </c>
      <c r="J3746" s="256" t="s">
        <v>2545</v>
      </c>
      <c r="K3746" s="257" t="s">
        <v>14409</v>
      </c>
      <c r="L3746" s="256" t="s">
        <v>2542</v>
      </c>
    </row>
    <row r="3747" spans="1:12" x14ac:dyDescent="0.25">
      <c r="A3747" s="256" t="s">
        <v>2638</v>
      </c>
      <c r="B3747" s="256" t="s">
        <v>2639</v>
      </c>
      <c r="C3747" s="256" t="s">
        <v>2617</v>
      </c>
      <c r="D3747" s="256" t="s">
        <v>3286</v>
      </c>
      <c r="E3747" s="257" t="s">
        <v>2540</v>
      </c>
      <c r="F3747" s="256" t="s">
        <v>2540</v>
      </c>
      <c r="G3747" s="256">
        <v>89424</v>
      </c>
      <c r="H3747" s="256" t="s">
        <v>6521</v>
      </c>
      <c r="I3747" s="256" t="s">
        <v>12</v>
      </c>
      <c r="J3747" s="256" t="s">
        <v>2545</v>
      </c>
      <c r="K3747" s="257" t="s">
        <v>5098</v>
      </c>
      <c r="L3747" s="256" t="s">
        <v>2542</v>
      </c>
    </row>
    <row r="3748" spans="1:12" x14ac:dyDescent="0.25">
      <c r="A3748" s="256" t="s">
        <v>2638</v>
      </c>
      <c r="B3748" s="256" t="s">
        <v>2639</v>
      </c>
      <c r="C3748" s="256" t="s">
        <v>2617</v>
      </c>
      <c r="D3748" s="256" t="s">
        <v>3286</v>
      </c>
      <c r="E3748" s="257" t="s">
        <v>2540</v>
      </c>
      <c r="F3748" s="256" t="s">
        <v>2540</v>
      </c>
      <c r="G3748" s="256">
        <v>89425</v>
      </c>
      <c r="H3748" s="256" t="s">
        <v>6523</v>
      </c>
      <c r="I3748" s="256" t="s">
        <v>12</v>
      </c>
      <c r="J3748" s="256" t="s">
        <v>2545</v>
      </c>
      <c r="K3748" s="257" t="s">
        <v>16631</v>
      </c>
      <c r="L3748" s="256" t="s">
        <v>2542</v>
      </c>
    </row>
    <row r="3749" spans="1:12" x14ac:dyDescent="0.25">
      <c r="A3749" s="256" t="s">
        <v>2638</v>
      </c>
      <c r="B3749" s="256" t="s">
        <v>2639</v>
      </c>
      <c r="C3749" s="256" t="s">
        <v>2617</v>
      </c>
      <c r="D3749" s="256" t="s">
        <v>3286</v>
      </c>
      <c r="E3749" s="257" t="s">
        <v>2540</v>
      </c>
      <c r="F3749" s="256" t="s">
        <v>2540</v>
      </c>
      <c r="G3749" s="256">
        <v>89426</v>
      </c>
      <c r="H3749" s="256" t="s">
        <v>6525</v>
      </c>
      <c r="I3749" s="256" t="s">
        <v>12</v>
      </c>
      <c r="J3749" s="256" t="s">
        <v>2545</v>
      </c>
      <c r="K3749" s="257" t="s">
        <v>14561</v>
      </c>
      <c r="L3749" s="256" t="s">
        <v>2542</v>
      </c>
    </row>
    <row r="3750" spans="1:12" x14ac:dyDescent="0.25">
      <c r="A3750" s="256" t="s">
        <v>2638</v>
      </c>
      <c r="B3750" s="256" t="s">
        <v>2639</v>
      </c>
      <c r="C3750" s="256" t="s">
        <v>2617</v>
      </c>
      <c r="D3750" s="256" t="s">
        <v>3286</v>
      </c>
      <c r="E3750" s="257" t="s">
        <v>2540</v>
      </c>
      <c r="F3750" s="256" t="s">
        <v>2540</v>
      </c>
      <c r="G3750" s="256">
        <v>89427</v>
      </c>
      <c r="H3750" s="256" t="s">
        <v>6526</v>
      </c>
      <c r="I3750" s="256" t="s">
        <v>12</v>
      </c>
      <c r="J3750" s="256" t="s">
        <v>2545</v>
      </c>
      <c r="K3750" s="257" t="s">
        <v>13325</v>
      </c>
      <c r="L3750" s="256" t="s">
        <v>2542</v>
      </c>
    </row>
    <row r="3751" spans="1:12" x14ac:dyDescent="0.25">
      <c r="A3751" s="256" t="s">
        <v>2638</v>
      </c>
      <c r="B3751" s="256" t="s">
        <v>2639</v>
      </c>
      <c r="C3751" s="256" t="s">
        <v>2617</v>
      </c>
      <c r="D3751" s="256" t="s">
        <v>3286</v>
      </c>
      <c r="E3751" s="257" t="s">
        <v>2540</v>
      </c>
      <c r="F3751" s="256" t="s">
        <v>2540</v>
      </c>
      <c r="G3751" s="256">
        <v>89428</v>
      </c>
      <c r="H3751" s="256" t="s">
        <v>6527</v>
      </c>
      <c r="I3751" s="256" t="s">
        <v>12</v>
      </c>
      <c r="J3751" s="256" t="s">
        <v>2545</v>
      </c>
      <c r="K3751" s="257" t="s">
        <v>16632</v>
      </c>
      <c r="L3751" s="256" t="s">
        <v>2542</v>
      </c>
    </row>
    <row r="3752" spans="1:12" x14ac:dyDescent="0.25">
      <c r="A3752" s="256" t="s">
        <v>2638</v>
      </c>
      <c r="B3752" s="256" t="s">
        <v>2639</v>
      </c>
      <c r="C3752" s="256" t="s">
        <v>2617</v>
      </c>
      <c r="D3752" s="256" t="s">
        <v>3286</v>
      </c>
      <c r="E3752" s="257" t="s">
        <v>2540</v>
      </c>
      <c r="F3752" s="256" t="s">
        <v>2540</v>
      </c>
      <c r="G3752" s="256">
        <v>89429</v>
      </c>
      <c r="H3752" s="256" t="s">
        <v>6528</v>
      </c>
      <c r="I3752" s="256" t="s">
        <v>12</v>
      </c>
      <c r="J3752" s="256" t="s">
        <v>2545</v>
      </c>
      <c r="K3752" s="257" t="s">
        <v>5462</v>
      </c>
      <c r="L3752" s="256" t="s">
        <v>2542</v>
      </c>
    </row>
    <row r="3753" spans="1:12" x14ac:dyDescent="0.25">
      <c r="A3753" s="256" t="s">
        <v>2638</v>
      </c>
      <c r="B3753" s="256" t="s">
        <v>2639</v>
      </c>
      <c r="C3753" s="256" t="s">
        <v>2617</v>
      </c>
      <c r="D3753" s="256" t="s">
        <v>3286</v>
      </c>
      <c r="E3753" s="257" t="s">
        <v>2540</v>
      </c>
      <c r="F3753" s="256" t="s">
        <v>2540</v>
      </c>
      <c r="G3753" s="256">
        <v>89430</v>
      </c>
      <c r="H3753" s="256" t="s">
        <v>6529</v>
      </c>
      <c r="I3753" s="256" t="s">
        <v>12</v>
      </c>
      <c r="J3753" s="256" t="s">
        <v>2545</v>
      </c>
      <c r="K3753" s="257" t="s">
        <v>5157</v>
      </c>
      <c r="L3753" s="256" t="s">
        <v>2542</v>
      </c>
    </row>
    <row r="3754" spans="1:12" x14ac:dyDescent="0.25">
      <c r="A3754" s="256" t="s">
        <v>2638</v>
      </c>
      <c r="B3754" s="256" t="s">
        <v>2639</v>
      </c>
      <c r="C3754" s="256" t="s">
        <v>2617</v>
      </c>
      <c r="D3754" s="256" t="s">
        <v>3286</v>
      </c>
      <c r="E3754" s="257" t="s">
        <v>2540</v>
      </c>
      <c r="F3754" s="256" t="s">
        <v>2540</v>
      </c>
      <c r="G3754" s="256">
        <v>89431</v>
      </c>
      <c r="H3754" s="256" t="s">
        <v>6530</v>
      </c>
      <c r="I3754" s="256" t="s">
        <v>12</v>
      </c>
      <c r="J3754" s="256" t="s">
        <v>2545</v>
      </c>
      <c r="K3754" s="257" t="s">
        <v>14238</v>
      </c>
      <c r="L3754" s="256" t="s">
        <v>2542</v>
      </c>
    </row>
    <row r="3755" spans="1:12" x14ac:dyDescent="0.25">
      <c r="A3755" s="256" t="s">
        <v>2638</v>
      </c>
      <c r="B3755" s="256" t="s">
        <v>2639</v>
      </c>
      <c r="C3755" s="256" t="s">
        <v>2617</v>
      </c>
      <c r="D3755" s="256" t="s">
        <v>3286</v>
      </c>
      <c r="E3755" s="257" t="s">
        <v>2540</v>
      </c>
      <c r="F3755" s="256" t="s">
        <v>2540</v>
      </c>
      <c r="G3755" s="256">
        <v>89432</v>
      </c>
      <c r="H3755" s="256" t="s">
        <v>6532</v>
      </c>
      <c r="I3755" s="256" t="s">
        <v>12</v>
      </c>
      <c r="J3755" s="256" t="s">
        <v>2545</v>
      </c>
      <c r="K3755" s="257" t="s">
        <v>16633</v>
      </c>
      <c r="L3755" s="256" t="s">
        <v>2542</v>
      </c>
    </row>
    <row r="3756" spans="1:12" x14ac:dyDescent="0.25">
      <c r="A3756" s="256" t="s">
        <v>2638</v>
      </c>
      <c r="B3756" s="256" t="s">
        <v>2639</v>
      </c>
      <c r="C3756" s="256" t="s">
        <v>2617</v>
      </c>
      <c r="D3756" s="256" t="s">
        <v>3286</v>
      </c>
      <c r="E3756" s="257" t="s">
        <v>2540</v>
      </c>
      <c r="F3756" s="256" t="s">
        <v>2540</v>
      </c>
      <c r="G3756" s="256">
        <v>89433</v>
      </c>
      <c r="H3756" s="256" t="s">
        <v>6533</v>
      </c>
      <c r="I3756" s="256" t="s">
        <v>12</v>
      </c>
      <c r="J3756" s="256" t="s">
        <v>2545</v>
      </c>
      <c r="K3756" s="257" t="s">
        <v>13361</v>
      </c>
      <c r="L3756" s="256" t="s">
        <v>2542</v>
      </c>
    </row>
    <row r="3757" spans="1:12" x14ac:dyDescent="0.25">
      <c r="A3757" s="256" t="s">
        <v>2638</v>
      </c>
      <c r="B3757" s="256" t="s">
        <v>2639</v>
      </c>
      <c r="C3757" s="256" t="s">
        <v>2617</v>
      </c>
      <c r="D3757" s="256" t="s">
        <v>3286</v>
      </c>
      <c r="E3757" s="257" t="s">
        <v>2540</v>
      </c>
      <c r="F3757" s="256" t="s">
        <v>2540</v>
      </c>
      <c r="G3757" s="256">
        <v>89434</v>
      </c>
      <c r="H3757" s="256" t="s">
        <v>6534</v>
      </c>
      <c r="I3757" s="256" t="s">
        <v>12</v>
      </c>
      <c r="J3757" s="256" t="s">
        <v>2545</v>
      </c>
      <c r="K3757" s="257" t="s">
        <v>14532</v>
      </c>
      <c r="L3757" s="256" t="s">
        <v>2542</v>
      </c>
    </row>
    <row r="3758" spans="1:12" x14ac:dyDescent="0.25">
      <c r="A3758" s="256" t="s">
        <v>2638</v>
      </c>
      <c r="B3758" s="256" t="s">
        <v>2639</v>
      </c>
      <c r="C3758" s="256" t="s">
        <v>2617</v>
      </c>
      <c r="D3758" s="256" t="s">
        <v>3286</v>
      </c>
      <c r="E3758" s="257" t="s">
        <v>2540</v>
      </c>
      <c r="F3758" s="256" t="s">
        <v>2540</v>
      </c>
      <c r="G3758" s="256">
        <v>89435</v>
      </c>
      <c r="H3758" s="256" t="s">
        <v>6535</v>
      </c>
      <c r="I3758" s="256" t="s">
        <v>12</v>
      </c>
      <c r="J3758" s="256" t="s">
        <v>2545</v>
      </c>
      <c r="K3758" s="257" t="s">
        <v>13835</v>
      </c>
      <c r="L3758" s="256" t="s">
        <v>2542</v>
      </c>
    </row>
    <row r="3759" spans="1:12" x14ac:dyDescent="0.25">
      <c r="A3759" s="256" t="s">
        <v>2638</v>
      </c>
      <c r="B3759" s="256" t="s">
        <v>2639</v>
      </c>
      <c r="C3759" s="256" t="s">
        <v>2617</v>
      </c>
      <c r="D3759" s="256" t="s">
        <v>3286</v>
      </c>
      <c r="E3759" s="257" t="s">
        <v>2540</v>
      </c>
      <c r="F3759" s="256" t="s">
        <v>2540</v>
      </c>
      <c r="G3759" s="256">
        <v>89436</v>
      </c>
      <c r="H3759" s="256" t="s">
        <v>6536</v>
      </c>
      <c r="I3759" s="256" t="s">
        <v>12</v>
      </c>
      <c r="J3759" s="256" t="s">
        <v>2545</v>
      </c>
      <c r="K3759" s="257" t="s">
        <v>5074</v>
      </c>
      <c r="L3759" s="256" t="s">
        <v>2542</v>
      </c>
    </row>
    <row r="3760" spans="1:12" x14ac:dyDescent="0.25">
      <c r="A3760" s="256" t="s">
        <v>2638</v>
      </c>
      <c r="B3760" s="256" t="s">
        <v>2639</v>
      </c>
      <c r="C3760" s="256" t="s">
        <v>2617</v>
      </c>
      <c r="D3760" s="256" t="s">
        <v>3286</v>
      </c>
      <c r="E3760" s="257" t="s">
        <v>2540</v>
      </c>
      <c r="F3760" s="256" t="s">
        <v>2540</v>
      </c>
      <c r="G3760" s="256">
        <v>89437</v>
      </c>
      <c r="H3760" s="256" t="s">
        <v>6537</v>
      </c>
      <c r="I3760" s="256" t="s">
        <v>12</v>
      </c>
      <c r="J3760" s="256" t="s">
        <v>2545</v>
      </c>
      <c r="K3760" s="257" t="s">
        <v>13991</v>
      </c>
      <c r="L3760" s="256" t="s">
        <v>2542</v>
      </c>
    </row>
    <row r="3761" spans="1:12" x14ac:dyDescent="0.25">
      <c r="A3761" s="256" t="s">
        <v>2638</v>
      </c>
      <c r="B3761" s="256" t="s">
        <v>2639</v>
      </c>
      <c r="C3761" s="256" t="s">
        <v>2617</v>
      </c>
      <c r="D3761" s="256" t="s">
        <v>3286</v>
      </c>
      <c r="E3761" s="257" t="s">
        <v>2540</v>
      </c>
      <c r="F3761" s="256" t="s">
        <v>2540</v>
      </c>
      <c r="G3761" s="256">
        <v>89438</v>
      </c>
      <c r="H3761" s="256" t="s">
        <v>6538</v>
      </c>
      <c r="I3761" s="256" t="s">
        <v>12</v>
      </c>
      <c r="J3761" s="256" t="s">
        <v>2545</v>
      </c>
      <c r="K3761" s="257" t="s">
        <v>4923</v>
      </c>
      <c r="L3761" s="256" t="s">
        <v>2542</v>
      </c>
    </row>
    <row r="3762" spans="1:12" x14ac:dyDescent="0.25">
      <c r="A3762" s="256" t="s">
        <v>2638</v>
      </c>
      <c r="B3762" s="256" t="s">
        <v>2639</v>
      </c>
      <c r="C3762" s="256" t="s">
        <v>2617</v>
      </c>
      <c r="D3762" s="256" t="s">
        <v>3286</v>
      </c>
      <c r="E3762" s="257" t="s">
        <v>2540</v>
      </c>
      <c r="F3762" s="256" t="s">
        <v>2540</v>
      </c>
      <c r="G3762" s="256">
        <v>89439</v>
      </c>
      <c r="H3762" s="256" t="s">
        <v>6539</v>
      </c>
      <c r="I3762" s="256" t="s">
        <v>12</v>
      </c>
      <c r="J3762" s="256" t="s">
        <v>2545</v>
      </c>
      <c r="K3762" s="257" t="s">
        <v>13367</v>
      </c>
      <c r="L3762" s="256" t="s">
        <v>2542</v>
      </c>
    </row>
    <row r="3763" spans="1:12" x14ac:dyDescent="0.25">
      <c r="A3763" s="256" t="s">
        <v>2638</v>
      </c>
      <c r="B3763" s="256" t="s">
        <v>2639</v>
      </c>
      <c r="C3763" s="256" t="s">
        <v>2617</v>
      </c>
      <c r="D3763" s="256" t="s">
        <v>3286</v>
      </c>
      <c r="E3763" s="257" t="s">
        <v>2540</v>
      </c>
      <c r="F3763" s="256" t="s">
        <v>2540</v>
      </c>
      <c r="G3763" s="256">
        <v>89440</v>
      </c>
      <c r="H3763" s="256" t="s">
        <v>6540</v>
      </c>
      <c r="I3763" s="256" t="s">
        <v>12</v>
      </c>
      <c r="J3763" s="256" t="s">
        <v>2545</v>
      </c>
      <c r="K3763" s="257" t="s">
        <v>14736</v>
      </c>
      <c r="L3763" s="256" t="s">
        <v>2542</v>
      </c>
    </row>
    <row r="3764" spans="1:12" x14ac:dyDescent="0.25">
      <c r="A3764" s="256" t="s">
        <v>2638</v>
      </c>
      <c r="B3764" s="256" t="s">
        <v>2639</v>
      </c>
      <c r="C3764" s="256" t="s">
        <v>2617</v>
      </c>
      <c r="D3764" s="256" t="s">
        <v>3286</v>
      </c>
      <c r="E3764" s="257" t="s">
        <v>2540</v>
      </c>
      <c r="F3764" s="256" t="s">
        <v>2540</v>
      </c>
      <c r="G3764" s="256">
        <v>89442</v>
      </c>
      <c r="H3764" s="256" t="s">
        <v>6541</v>
      </c>
      <c r="I3764" s="256" t="s">
        <v>12</v>
      </c>
      <c r="J3764" s="256" t="s">
        <v>2545</v>
      </c>
      <c r="K3764" s="257" t="s">
        <v>6098</v>
      </c>
      <c r="L3764" s="256" t="s">
        <v>2542</v>
      </c>
    </row>
    <row r="3765" spans="1:12" x14ac:dyDescent="0.25">
      <c r="A3765" s="256" t="s">
        <v>2638</v>
      </c>
      <c r="B3765" s="256" t="s">
        <v>2639</v>
      </c>
      <c r="C3765" s="256" t="s">
        <v>2617</v>
      </c>
      <c r="D3765" s="256" t="s">
        <v>3286</v>
      </c>
      <c r="E3765" s="257" t="s">
        <v>2540</v>
      </c>
      <c r="F3765" s="256" t="s">
        <v>2540</v>
      </c>
      <c r="G3765" s="256">
        <v>89443</v>
      </c>
      <c r="H3765" s="256" t="s">
        <v>6542</v>
      </c>
      <c r="I3765" s="256" t="s">
        <v>12</v>
      </c>
      <c r="J3765" s="256" t="s">
        <v>2545</v>
      </c>
      <c r="K3765" s="257" t="s">
        <v>7003</v>
      </c>
      <c r="L3765" s="256" t="s">
        <v>2542</v>
      </c>
    </row>
    <row r="3766" spans="1:12" x14ac:dyDescent="0.25">
      <c r="A3766" s="256" t="s">
        <v>2638</v>
      </c>
      <c r="B3766" s="256" t="s">
        <v>2639</v>
      </c>
      <c r="C3766" s="256" t="s">
        <v>2617</v>
      </c>
      <c r="D3766" s="256" t="s">
        <v>3286</v>
      </c>
      <c r="E3766" s="257" t="s">
        <v>2540</v>
      </c>
      <c r="F3766" s="256" t="s">
        <v>2540</v>
      </c>
      <c r="G3766" s="256">
        <v>89444</v>
      </c>
      <c r="H3766" s="256" t="s">
        <v>6543</v>
      </c>
      <c r="I3766" s="256" t="s">
        <v>12</v>
      </c>
      <c r="J3766" s="256" t="s">
        <v>2545</v>
      </c>
      <c r="K3766" s="257" t="s">
        <v>16634</v>
      </c>
      <c r="L3766" s="256" t="s">
        <v>2542</v>
      </c>
    </row>
    <row r="3767" spans="1:12" x14ac:dyDescent="0.25">
      <c r="A3767" s="256" t="s">
        <v>2638</v>
      </c>
      <c r="B3767" s="256" t="s">
        <v>2639</v>
      </c>
      <c r="C3767" s="256" t="s">
        <v>2617</v>
      </c>
      <c r="D3767" s="256" t="s">
        <v>3286</v>
      </c>
      <c r="E3767" s="257" t="s">
        <v>2540</v>
      </c>
      <c r="F3767" s="256" t="s">
        <v>2540</v>
      </c>
      <c r="G3767" s="256">
        <v>89445</v>
      </c>
      <c r="H3767" s="256" t="s">
        <v>6544</v>
      </c>
      <c r="I3767" s="256" t="s">
        <v>12</v>
      </c>
      <c r="J3767" s="256" t="s">
        <v>2545</v>
      </c>
      <c r="K3767" s="257" t="s">
        <v>13448</v>
      </c>
      <c r="L3767" s="256" t="s">
        <v>2542</v>
      </c>
    </row>
    <row r="3768" spans="1:12" x14ac:dyDescent="0.25">
      <c r="A3768" s="256" t="s">
        <v>2638</v>
      </c>
      <c r="B3768" s="256" t="s">
        <v>2639</v>
      </c>
      <c r="C3768" s="256" t="s">
        <v>2617</v>
      </c>
      <c r="D3768" s="256" t="s">
        <v>3286</v>
      </c>
      <c r="E3768" s="257" t="s">
        <v>2540</v>
      </c>
      <c r="F3768" s="256" t="s">
        <v>2540</v>
      </c>
      <c r="G3768" s="256">
        <v>89481</v>
      </c>
      <c r="H3768" s="256" t="s">
        <v>6545</v>
      </c>
      <c r="I3768" s="256" t="s">
        <v>12</v>
      </c>
      <c r="J3768" s="256" t="s">
        <v>2545</v>
      </c>
      <c r="K3768" s="257" t="s">
        <v>4878</v>
      </c>
      <c r="L3768" s="256" t="s">
        <v>2542</v>
      </c>
    </row>
    <row r="3769" spans="1:12" x14ac:dyDescent="0.25">
      <c r="A3769" s="256" t="s">
        <v>2638</v>
      </c>
      <c r="B3769" s="256" t="s">
        <v>2639</v>
      </c>
      <c r="C3769" s="256" t="s">
        <v>2617</v>
      </c>
      <c r="D3769" s="256" t="s">
        <v>3286</v>
      </c>
      <c r="E3769" s="257" t="s">
        <v>2540</v>
      </c>
      <c r="F3769" s="256" t="s">
        <v>2540</v>
      </c>
      <c r="G3769" s="256">
        <v>89485</v>
      </c>
      <c r="H3769" s="256" t="s">
        <v>6546</v>
      </c>
      <c r="I3769" s="256" t="s">
        <v>12</v>
      </c>
      <c r="J3769" s="256" t="s">
        <v>2545</v>
      </c>
      <c r="K3769" s="257" t="s">
        <v>5023</v>
      </c>
      <c r="L3769" s="256" t="s">
        <v>2542</v>
      </c>
    </row>
    <row r="3770" spans="1:12" x14ac:dyDescent="0.25">
      <c r="A3770" s="256" t="s">
        <v>2638</v>
      </c>
      <c r="B3770" s="256" t="s">
        <v>2639</v>
      </c>
      <c r="C3770" s="256" t="s">
        <v>2617</v>
      </c>
      <c r="D3770" s="256" t="s">
        <v>3286</v>
      </c>
      <c r="E3770" s="257" t="s">
        <v>2540</v>
      </c>
      <c r="F3770" s="256" t="s">
        <v>2540</v>
      </c>
      <c r="G3770" s="256">
        <v>89489</v>
      </c>
      <c r="H3770" s="256" t="s">
        <v>6547</v>
      </c>
      <c r="I3770" s="256" t="s">
        <v>12</v>
      </c>
      <c r="J3770" s="256" t="s">
        <v>2545</v>
      </c>
      <c r="K3770" s="257" t="s">
        <v>16422</v>
      </c>
      <c r="L3770" s="256" t="s">
        <v>2542</v>
      </c>
    </row>
    <row r="3771" spans="1:12" x14ac:dyDescent="0.25">
      <c r="A3771" s="256" t="s">
        <v>2638</v>
      </c>
      <c r="B3771" s="256" t="s">
        <v>2639</v>
      </c>
      <c r="C3771" s="256" t="s">
        <v>2617</v>
      </c>
      <c r="D3771" s="256" t="s">
        <v>3286</v>
      </c>
      <c r="E3771" s="257" t="s">
        <v>2540</v>
      </c>
      <c r="F3771" s="256" t="s">
        <v>2540</v>
      </c>
      <c r="G3771" s="256">
        <v>89490</v>
      </c>
      <c r="H3771" s="256" t="s">
        <v>6549</v>
      </c>
      <c r="I3771" s="256" t="s">
        <v>12</v>
      </c>
      <c r="J3771" s="256" t="s">
        <v>2545</v>
      </c>
      <c r="K3771" s="257" t="s">
        <v>16635</v>
      </c>
      <c r="L3771" s="256" t="s">
        <v>2542</v>
      </c>
    </row>
    <row r="3772" spans="1:12" x14ac:dyDescent="0.25">
      <c r="A3772" s="256" t="s">
        <v>2638</v>
      </c>
      <c r="B3772" s="256" t="s">
        <v>2639</v>
      </c>
      <c r="C3772" s="256" t="s">
        <v>2617</v>
      </c>
      <c r="D3772" s="256" t="s">
        <v>3286</v>
      </c>
      <c r="E3772" s="257" t="s">
        <v>2540</v>
      </c>
      <c r="F3772" s="256" t="s">
        <v>2540</v>
      </c>
      <c r="G3772" s="256">
        <v>89492</v>
      </c>
      <c r="H3772" s="256" t="s">
        <v>6550</v>
      </c>
      <c r="I3772" s="256" t="s">
        <v>12</v>
      </c>
      <c r="J3772" s="256" t="s">
        <v>2545</v>
      </c>
      <c r="K3772" s="257" t="s">
        <v>5026</v>
      </c>
      <c r="L3772" s="256" t="s">
        <v>2542</v>
      </c>
    </row>
    <row r="3773" spans="1:12" x14ac:dyDescent="0.25">
      <c r="A3773" s="256" t="s">
        <v>2638</v>
      </c>
      <c r="B3773" s="256" t="s">
        <v>2639</v>
      </c>
      <c r="C3773" s="256" t="s">
        <v>2617</v>
      </c>
      <c r="D3773" s="256" t="s">
        <v>3286</v>
      </c>
      <c r="E3773" s="257" t="s">
        <v>2540</v>
      </c>
      <c r="F3773" s="256" t="s">
        <v>2540</v>
      </c>
      <c r="G3773" s="256">
        <v>89493</v>
      </c>
      <c r="H3773" s="256" t="s">
        <v>6551</v>
      </c>
      <c r="I3773" s="256" t="s">
        <v>12</v>
      </c>
      <c r="J3773" s="256" t="s">
        <v>2545</v>
      </c>
      <c r="K3773" s="257" t="s">
        <v>16636</v>
      </c>
      <c r="L3773" s="256" t="s">
        <v>2542</v>
      </c>
    </row>
    <row r="3774" spans="1:12" x14ac:dyDescent="0.25">
      <c r="A3774" s="256" t="s">
        <v>2638</v>
      </c>
      <c r="B3774" s="256" t="s">
        <v>2639</v>
      </c>
      <c r="C3774" s="256" t="s">
        <v>2617</v>
      </c>
      <c r="D3774" s="256" t="s">
        <v>3286</v>
      </c>
      <c r="E3774" s="257" t="s">
        <v>2540</v>
      </c>
      <c r="F3774" s="256" t="s">
        <v>2540</v>
      </c>
      <c r="G3774" s="256">
        <v>89494</v>
      </c>
      <c r="H3774" s="256" t="s">
        <v>6552</v>
      </c>
      <c r="I3774" s="256" t="s">
        <v>12</v>
      </c>
      <c r="J3774" s="256" t="s">
        <v>2545</v>
      </c>
      <c r="K3774" s="257" t="s">
        <v>16637</v>
      </c>
      <c r="L3774" s="256" t="s">
        <v>2542</v>
      </c>
    </row>
    <row r="3775" spans="1:12" x14ac:dyDescent="0.25">
      <c r="A3775" s="256" t="s">
        <v>2638</v>
      </c>
      <c r="B3775" s="256" t="s">
        <v>2639</v>
      </c>
      <c r="C3775" s="256" t="s">
        <v>2617</v>
      </c>
      <c r="D3775" s="256" t="s">
        <v>3286</v>
      </c>
      <c r="E3775" s="257" t="s">
        <v>2540</v>
      </c>
      <c r="F3775" s="256" t="s">
        <v>2540</v>
      </c>
      <c r="G3775" s="256">
        <v>89496</v>
      </c>
      <c r="H3775" s="256" t="s">
        <v>6553</v>
      </c>
      <c r="I3775" s="256" t="s">
        <v>12</v>
      </c>
      <c r="J3775" s="256" t="s">
        <v>2545</v>
      </c>
      <c r="K3775" s="257" t="s">
        <v>14587</v>
      </c>
      <c r="L3775" s="256" t="s">
        <v>2542</v>
      </c>
    </row>
    <row r="3776" spans="1:12" x14ac:dyDescent="0.25">
      <c r="A3776" s="256" t="s">
        <v>2638</v>
      </c>
      <c r="B3776" s="256" t="s">
        <v>2639</v>
      </c>
      <c r="C3776" s="256" t="s">
        <v>2617</v>
      </c>
      <c r="D3776" s="256" t="s">
        <v>3286</v>
      </c>
      <c r="E3776" s="257" t="s">
        <v>2540</v>
      </c>
      <c r="F3776" s="256" t="s">
        <v>2540</v>
      </c>
      <c r="G3776" s="256">
        <v>89497</v>
      </c>
      <c r="H3776" s="256" t="s">
        <v>6554</v>
      </c>
      <c r="I3776" s="256" t="s">
        <v>12</v>
      </c>
      <c r="J3776" s="256" t="s">
        <v>2545</v>
      </c>
      <c r="K3776" s="257" t="s">
        <v>13214</v>
      </c>
      <c r="L3776" s="256" t="s">
        <v>2542</v>
      </c>
    </row>
    <row r="3777" spans="1:12" x14ac:dyDescent="0.25">
      <c r="A3777" s="256" t="s">
        <v>2638</v>
      </c>
      <c r="B3777" s="256" t="s">
        <v>2639</v>
      </c>
      <c r="C3777" s="256" t="s">
        <v>2617</v>
      </c>
      <c r="D3777" s="256" t="s">
        <v>3286</v>
      </c>
      <c r="E3777" s="257" t="s">
        <v>2540</v>
      </c>
      <c r="F3777" s="256" t="s">
        <v>2540</v>
      </c>
      <c r="G3777" s="256">
        <v>89498</v>
      </c>
      <c r="H3777" s="256" t="s">
        <v>6555</v>
      </c>
      <c r="I3777" s="256" t="s">
        <v>12</v>
      </c>
      <c r="J3777" s="256" t="s">
        <v>2545</v>
      </c>
      <c r="K3777" s="257" t="s">
        <v>4930</v>
      </c>
      <c r="L3777" s="256" t="s">
        <v>2542</v>
      </c>
    </row>
    <row r="3778" spans="1:12" x14ac:dyDescent="0.25">
      <c r="A3778" s="256" t="s">
        <v>2638</v>
      </c>
      <c r="B3778" s="256" t="s">
        <v>2639</v>
      </c>
      <c r="C3778" s="256" t="s">
        <v>2617</v>
      </c>
      <c r="D3778" s="256" t="s">
        <v>3286</v>
      </c>
      <c r="E3778" s="257" t="s">
        <v>2540</v>
      </c>
      <c r="F3778" s="256" t="s">
        <v>2540</v>
      </c>
      <c r="G3778" s="256">
        <v>89499</v>
      </c>
      <c r="H3778" s="256" t="s">
        <v>6556</v>
      </c>
      <c r="I3778" s="256" t="s">
        <v>12</v>
      </c>
      <c r="J3778" s="256" t="s">
        <v>2545</v>
      </c>
      <c r="K3778" s="257" t="s">
        <v>13697</v>
      </c>
      <c r="L3778" s="256" t="s">
        <v>2542</v>
      </c>
    </row>
    <row r="3779" spans="1:12" x14ac:dyDescent="0.25">
      <c r="A3779" s="256" t="s">
        <v>2638</v>
      </c>
      <c r="B3779" s="256" t="s">
        <v>2639</v>
      </c>
      <c r="C3779" s="256" t="s">
        <v>2617</v>
      </c>
      <c r="D3779" s="256" t="s">
        <v>3286</v>
      </c>
      <c r="E3779" s="257" t="s">
        <v>2540</v>
      </c>
      <c r="F3779" s="256" t="s">
        <v>2540</v>
      </c>
      <c r="G3779" s="256">
        <v>89500</v>
      </c>
      <c r="H3779" s="256" t="s">
        <v>6557</v>
      </c>
      <c r="I3779" s="256" t="s">
        <v>12</v>
      </c>
      <c r="J3779" s="256" t="s">
        <v>2545</v>
      </c>
      <c r="K3779" s="257" t="s">
        <v>16638</v>
      </c>
      <c r="L3779" s="256" t="s">
        <v>2542</v>
      </c>
    </row>
    <row r="3780" spans="1:12" x14ac:dyDescent="0.25">
      <c r="A3780" s="256" t="s">
        <v>2638</v>
      </c>
      <c r="B3780" s="256" t="s">
        <v>2639</v>
      </c>
      <c r="C3780" s="256" t="s">
        <v>2617</v>
      </c>
      <c r="D3780" s="256" t="s">
        <v>3286</v>
      </c>
      <c r="E3780" s="257" t="s">
        <v>2540</v>
      </c>
      <c r="F3780" s="256" t="s">
        <v>2540</v>
      </c>
      <c r="G3780" s="256">
        <v>89501</v>
      </c>
      <c r="H3780" s="256" t="s">
        <v>6558</v>
      </c>
      <c r="I3780" s="256" t="s">
        <v>12</v>
      </c>
      <c r="J3780" s="256" t="s">
        <v>2545</v>
      </c>
      <c r="K3780" s="257" t="s">
        <v>4859</v>
      </c>
      <c r="L3780" s="256" t="s">
        <v>2542</v>
      </c>
    </row>
    <row r="3781" spans="1:12" x14ac:dyDescent="0.25">
      <c r="A3781" s="256" t="s">
        <v>2638</v>
      </c>
      <c r="B3781" s="256" t="s">
        <v>2639</v>
      </c>
      <c r="C3781" s="256" t="s">
        <v>2617</v>
      </c>
      <c r="D3781" s="256" t="s">
        <v>3286</v>
      </c>
      <c r="E3781" s="257" t="s">
        <v>2540</v>
      </c>
      <c r="F3781" s="256" t="s">
        <v>2540</v>
      </c>
      <c r="G3781" s="256">
        <v>89502</v>
      </c>
      <c r="H3781" s="256" t="s">
        <v>6560</v>
      </c>
      <c r="I3781" s="256" t="s">
        <v>12</v>
      </c>
      <c r="J3781" s="256" t="s">
        <v>2545</v>
      </c>
      <c r="K3781" s="257" t="s">
        <v>16639</v>
      </c>
      <c r="L3781" s="256" t="s">
        <v>2542</v>
      </c>
    </row>
    <row r="3782" spans="1:12" x14ac:dyDescent="0.25">
      <c r="A3782" s="256" t="s">
        <v>2638</v>
      </c>
      <c r="B3782" s="256" t="s">
        <v>2639</v>
      </c>
      <c r="C3782" s="256" t="s">
        <v>2617</v>
      </c>
      <c r="D3782" s="256" t="s">
        <v>3286</v>
      </c>
      <c r="E3782" s="257" t="s">
        <v>2540</v>
      </c>
      <c r="F3782" s="256" t="s">
        <v>2540</v>
      </c>
      <c r="G3782" s="256">
        <v>89503</v>
      </c>
      <c r="H3782" s="256" t="s">
        <v>6561</v>
      </c>
      <c r="I3782" s="256" t="s">
        <v>12</v>
      </c>
      <c r="J3782" s="256" t="s">
        <v>2545</v>
      </c>
      <c r="K3782" s="257" t="s">
        <v>6780</v>
      </c>
      <c r="L3782" s="256" t="s">
        <v>2542</v>
      </c>
    </row>
    <row r="3783" spans="1:12" x14ac:dyDescent="0.25">
      <c r="A3783" s="256" t="s">
        <v>2638</v>
      </c>
      <c r="B3783" s="256" t="s">
        <v>2639</v>
      </c>
      <c r="C3783" s="256" t="s">
        <v>2617</v>
      </c>
      <c r="D3783" s="256" t="s">
        <v>3286</v>
      </c>
      <c r="E3783" s="257" t="s">
        <v>2540</v>
      </c>
      <c r="F3783" s="256" t="s">
        <v>2540</v>
      </c>
      <c r="G3783" s="256">
        <v>89504</v>
      </c>
      <c r="H3783" s="256" t="s">
        <v>6562</v>
      </c>
      <c r="I3783" s="256" t="s">
        <v>12</v>
      </c>
      <c r="J3783" s="256" t="s">
        <v>2545</v>
      </c>
      <c r="K3783" s="257" t="s">
        <v>4755</v>
      </c>
      <c r="L3783" s="256" t="s">
        <v>2542</v>
      </c>
    </row>
    <row r="3784" spans="1:12" x14ac:dyDescent="0.25">
      <c r="A3784" s="256" t="s">
        <v>2638</v>
      </c>
      <c r="B3784" s="256" t="s">
        <v>2639</v>
      </c>
      <c r="C3784" s="256" t="s">
        <v>2617</v>
      </c>
      <c r="D3784" s="256" t="s">
        <v>3286</v>
      </c>
      <c r="E3784" s="257" t="s">
        <v>2540</v>
      </c>
      <c r="F3784" s="256" t="s">
        <v>2540</v>
      </c>
      <c r="G3784" s="256">
        <v>89505</v>
      </c>
      <c r="H3784" s="256" t="s">
        <v>6563</v>
      </c>
      <c r="I3784" s="256" t="s">
        <v>12</v>
      </c>
      <c r="J3784" s="256" t="s">
        <v>2545</v>
      </c>
      <c r="K3784" s="257" t="s">
        <v>13510</v>
      </c>
      <c r="L3784" s="256" t="s">
        <v>2542</v>
      </c>
    </row>
    <row r="3785" spans="1:12" x14ac:dyDescent="0.25">
      <c r="A3785" s="256" t="s">
        <v>2638</v>
      </c>
      <c r="B3785" s="256" t="s">
        <v>2639</v>
      </c>
      <c r="C3785" s="256" t="s">
        <v>2617</v>
      </c>
      <c r="D3785" s="256" t="s">
        <v>3286</v>
      </c>
      <c r="E3785" s="257" t="s">
        <v>2540</v>
      </c>
      <c r="F3785" s="256" t="s">
        <v>2540</v>
      </c>
      <c r="G3785" s="256">
        <v>89506</v>
      </c>
      <c r="H3785" s="256" t="s">
        <v>6564</v>
      </c>
      <c r="I3785" s="256" t="s">
        <v>12</v>
      </c>
      <c r="J3785" s="256" t="s">
        <v>2545</v>
      </c>
      <c r="K3785" s="257" t="s">
        <v>13150</v>
      </c>
      <c r="L3785" s="256" t="s">
        <v>2542</v>
      </c>
    </row>
    <row r="3786" spans="1:12" x14ac:dyDescent="0.25">
      <c r="A3786" s="256" t="s">
        <v>2638</v>
      </c>
      <c r="B3786" s="256" t="s">
        <v>2639</v>
      </c>
      <c r="C3786" s="256" t="s">
        <v>2617</v>
      </c>
      <c r="D3786" s="256" t="s">
        <v>3286</v>
      </c>
      <c r="E3786" s="257" t="s">
        <v>2540</v>
      </c>
      <c r="F3786" s="256" t="s">
        <v>2540</v>
      </c>
      <c r="G3786" s="256">
        <v>89507</v>
      </c>
      <c r="H3786" s="256" t="s">
        <v>6565</v>
      </c>
      <c r="I3786" s="256" t="s">
        <v>12</v>
      </c>
      <c r="J3786" s="256" t="s">
        <v>2545</v>
      </c>
      <c r="K3786" s="257" t="s">
        <v>16640</v>
      </c>
      <c r="L3786" s="256" t="s">
        <v>2542</v>
      </c>
    </row>
    <row r="3787" spans="1:12" x14ac:dyDescent="0.25">
      <c r="A3787" s="256" t="s">
        <v>2638</v>
      </c>
      <c r="B3787" s="256" t="s">
        <v>2639</v>
      </c>
      <c r="C3787" s="256" t="s">
        <v>2617</v>
      </c>
      <c r="D3787" s="256" t="s">
        <v>3286</v>
      </c>
      <c r="E3787" s="257" t="s">
        <v>2540</v>
      </c>
      <c r="F3787" s="256" t="s">
        <v>2540</v>
      </c>
      <c r="G3787" s="256">
        <v>89510</v>
      </c>
      <c r="H3787" s="256" t="s">
        <v>6566</v>
      </c>
      <c r="I3787" s="256" t="s">
        <v>12</v>
      </c>
      <c r="J3787" s="256" t="s">
        <v>2545</v>
      </c>
      <c r="K3787" s="257" t="s">
        <v>13188</v>
      </c>
      <c r="L3787" s="256" t="s">
        <v>2542</v>
      </c>
    </row>
    <row r="3788" spans="1:12" x14ac:dyDescent="0.25">
      <c r="A3788" s="256" t="s">
        <v>2638</v>
      </c>
      <c r="B3788" s="256" t="s">
        <v>2639</v>
      </c>
      <c r="C3788" s="256" t="s">
        <v>2617</v>
      </c>
      <c r="D3788" s="256" t="s">
        <v>3286</v>
      </c>
      <c r="E3788" s="257" t="s">
        <v>2540</v>
      </c>
      <c r="F3788" s="256" t="s">
        <v>2540</v>
      </c>
      <c r="G3788" s="256">
        <v>89513</v>
      </c>
      <c r="H3788" s="256" t="s">
        <v>6567</v>
      </c>
      <c r="I3788" s="256" t="s">
        <v>12</v>
      </c>
      <c r="J3788" s="256" t="s">
        <v>2545</v>
      </c>
      <c r="K3788" s="257" t="s">
        <v>16641</v>
      </c>
      <c r="L3788" s="256" t="s">
        <v>2542</v>
      </c>
    </row>
    <row r="3789" spans="1:12" x14ac:dyDescent="0.25">
      <c r="A3789" s="256" t="s">
        <v>2638</v>
      </c>
      <c r="B3789" s="256" t="s">
        <v>2639</v>
      </c>
      <c r="C3789" s="256" t="s">
        <v>2617</v>
      </c>
      <c r="D3789" s="256" t="s">
        <v>3286</v>
      </c>
      <c r="E3789" s="257" t="s">
        <v>2540</v>
      </c>
      <c r="F3789" s="256" t="s">
        <v>2540</v>
      </c>
      <c r="G3789" s="256">
        <v>89514</v>
      </c>
      <c r="H3789" s="256" t="s">
        <v>6568</v>
      </c>
      <c r="I3789" s="256" t="s">
        <v>12</v>
      </c>
      <c r="J3789" s="256" t="s">
        <v>2545</v>
      </c>
      <c r="K3789" s="257" t="s">
        <v>4777</v>
      </c>
      <c r="L3789" s="256" t="s">
        <v>2542</v>
      </c>
    </row>
    <row r="3790" spans="1:12" x14ac:dyDescent="0.25">
      <c r="A3790" s="256" t="s">
        <v>2638</v>
      </c>
      <c r="B3790" s="256" t="s">
        <v>2639</v>
      </c>
      <c r="C3790" s="256" t="s">
        <v>2617</v>
      </c>
      <c r="D3790" s="256" t="s">
        <v>3286</v>
      </c>
      <c r="E3790" s="257" t="s">
        <v>2540</v>
      </c>
      <c r="F3790" s="256" t="s">
        <v>2540</v>
      </c>
      <c r="G3790" s="256">
        <v>89515</v>
      </c>
      <c r="H3790" s="256" t="s">
        <v>6569</v>
      </c>
      <c r="I3790" s="256" t="s">
        <v>12</v>
      </c>
      <c r="J3790" s="256" t="s">
        <v>2545</v>
      </c>
      <c r="K3790" s="257" t="s">
        <v>14022</v>
      </c>
      <c r="L3790" s="256" t="s">
        <v>2542</v>
      </c>
    </row>
    <row r="3791" spans="1:12" x14ac:dyDescent="0.25">
      <c r="A3791" s="256" t="s">
        <v>2638</v>
      </c>
      <c r="B3791" s="256" t="s">
        <v>2639</v>
      </c>
      <c r="C3791" s="256" t="s">
        <v>2617</v>
      </c>
      <c r="D3791" s="256" t="s">
        <v>3286</v>
      </c>
      <c r="E3791" s="257" t="s">
        <v>2540</v>
      </c>
      <c r="F3791" s="256" t="s">
        <v>2540</v>
      </c>
      <c r="G3791" s="256">
        <v>89516</v>
      </c>
      <c r="H3791" s="256" t="s">
        <v>6570</v>
      </c>
      <c r="I3791" s="256" t="s">
        <v>12</v>
      </c>
      <c r="J3791" s="256" t="s">
        <v>2545</v>
      </c>
      <c r="K3791" s="257" t="s">
        <v>4654</v>
      </c>
      <c r="L3791" s="256" t="s">
        <v>2542</v>
      </c>
    </row>
    <row r="3792" spans="1:12" x14ac:dyDescent="0.25">
      <c r="A3792" s="256" t="s">
        <v>2638</v>
      </c>
      <c r="B3792" s="256" t="s">
        <v>2639</v>
      </c>
      <c r="C3792" s="256" t="s">
        <v>2617</v>
      </c>
      <c r="D3792" s="256" t="s">
        <v>3286</v>
      </c>
      <c r="E3792" s="257" t="s">
        <v>2540</v>
      </c>
      <c r="F3792" s="256" t="s">
        <v>2540</v>
      </c>
      <c r="G3792" s="256">
        <v>89517</v>
      </c>
      <c r="H3792" s="256" t="s">
        <v>6571</v>
      </c>
      <c r="I3792" s="256" t="s">
        <v>12</v>
      </c>
      <c r="J3792" s="256" t="s">
        <v>2545</v>
      </c>
      <c r="K3792" s="257" t="s">
        <v>16642</v>
      </c>
      <c r="L3792" s="256" t="s">
        <v>2542</v>
      </c>
    </row>
    <row r="3793" spans="1:12" x14ac:dyDescent="0.25">
      <c r="A3793" s="256" t="s">
        <v>2638</v>
      </c>
      <c r="B3793" s="256" t="s">
        <v>2639</v>
      </c>
      <c r="C3793" s="256" t="s">
        <v>2617</v>
      </c>
      <c r="D3793" s="256" t="s">
        <v>3286</v>
      </c>
      <c r="E3793" s="257" t="s">
        <v>2540</v>
      </c>
      <c r="F3793" s="256" t="s">
        <v>2540</v>
      </c>
      <c r="G3793" s="256">
        <v>89518</v>
      </c>
      <c r="H3793" s="256" t="s">
        <v>6572</v>
      </c>
      <c r="I3793" s="256" t="s">
        <v>12</v>
      </c>
      <c r="J3793" s="256" t="s">
        <v>2545</v>
      </c>
      <c r="K3793" s="257" t="s">
        <v>13558</v>
      </c>
      <c r="L3793" s="256" t="s">
        <v>2542</v>
      </c>
    </row>
    <row r="3794" spans="1:12" x14ac:dyDescent="0.25">
      <c r="A3794" s="256" t="s">
        <v>2638</v>
      </c>
      <c r="B3794" s="256" t="s">
        <v>2639</v>
      </c>
      <c r="C3794" s="256" t="s">
        <v>2617</v>
      </c>
      <c r="D3794" s="256" t="s">
        <v>3286</v>
      </c>
      <c r="E3794" s="257" t="s">
        <v>2540</v>
      </c>
      <c r="F3794" s="256" t="s">
        <v>2540</v>
      </c>
      <c r="G3794" s="256">
        <v>89519</v>
      </c>
      <c r="H3794" s="256" t="s">
        <v>6573</v>
      </c>
      <c r="I3794" s="256" t="s">
        <v>12</v>
      </c>
      <c r="J3794" s="256" t="s">
        <v>2545</v>
      </c>
      <c r="K3794" s="257" t="s">
        <v>16643</v>
      </c>
      <c r="L3794" s="256" t="s">
        <v>2542</v>
      </c>
    </row>
    <row r="3795" spans="1:12" x14ac:dyDescent="0.25">
      <c r="A3795" s="256" t="s">
        <v>2638</v>
      </c>
      <c r="B3795" s="256" t="s">
        <v>2639</v>
      </c>
      <c r="C3795" s="256" t="s">
        <v>2617</v>
      </c>
      <c r="D3795" s="256" t="s">
        <v>3286</v>
      </c>
      <c r="E3795" s="257" t="s">
        <v>2540</v>
      </c>
      <c r="F3795" s="256" t="s">
        <v>2540</v>
      </c>
      <c r="G3795" s="256">
        <v>89520</v>
      </c>
      <c r="H3795" s="256" t="s">
        <v>6574</v>
      </c>
      <c r="I3795" s="256" t="s">
        <v>12</v>
      </c>
      <c r="J3795" s="256" t="s">
        <v>2545</v>
      </c>
      <c r="K3795" s="257" t="s">
        <v>5032</v>
      </c>
      <c r="L3795" s="256" t="s">
        <v>2542</v>
      </c>
    </row>
    <row r="3796" spans="1:12" x14ac:dyDescent="0.25">
      <c r="A3796" s="256" t="s">
        <v>2638</v>
      </c>
      <c r="B3796" s="256" t="s">
        <v>2639</v>
      </c>
      <c r="C3796" s="256" t="s">
        <v>2617</v>
      </c>
      <c r="D3796" s="256" t="s">
        <v>3286</v>
      </c>
      <c r="E3796" s="257" t="s">
        <v>2540</v>
      </c>
      <c r="F3796" s="256" t="s">
        <v>2540</v>
      </c>
      <c r="G3796" s="256">
        <v>89521</v>
      </c>
      <c r="H3796" s="256" t="s">
        <v>6576</v>
      </c>
      <c r="I3796" s="256" t="s">
        <v>12</v>
      </c>
      <c r="J3796" s="256" t="s">
        <v>2545</v>
      </c>
      <c r="K3796" s="257" t="s">
        <v>16644</v>
      </c>
      <c r="L3796" s="256" t="s">
        <v>2542</v>
      </c>
    </row>
    <row r="3797" spans="1:12" x14ac:dyDescent="0.25">
      <c r="A3797" s="256" t="s">
        <v>2638</v>
      </c>
      <c r="B3797" s="256" t="s">
        <v>2639</v>
      </c>
      <c r="C3797" s="256" t="s">
        <v>2617</v>
      </c>
      <c r="D3797" s="256" t="s">
        <v>3286</v>
      </c>
      <c r="E3797" s="257" t="s">
        <v>2540</v>
      </c>
      <c r="F3797" s="256" t="s">
        <v>2540</v>
      </c>
      <c r="G3797" s="256">
        <v>89522</v>
      </c>
      <c r="H3797" s="256" t="s">
        <v>6577</v>
      </c>
      <c r="I3797" s="256" t="s">
        <v>12</v>
      </c>
      <c r="J3797" s="256" t="s">
        <v>2545</v>
      </c>
      <c r="K3797" s="257" t="s">
        <v>16645</v>
      </c>
      <c r="L3797" s="256" t="s">
        <v>2542</v>
      </c>
    </row>
    <row r="3798" spans="1:12" x14ac:dyDescent="0.25">
      <c r="A3798" s="256" t="s">
        <v>2638</v>
      </c>
      <c r="B3798" s="256" t="s">
        <v>2639</v>
      </c>
      <c r="C3798" s="256" t="s">
        <v>2617</v>
      </c>
      <c r="D3798" s="256" t="s">
        <v>3286</v>
      </c>
      <c r="E3798" s="257" t="s">
        <v>2540</v>
      </c>
      <c r="F3798" s="256" t="s">
        <v>2540</v>
      </c>
      <c r="G3798" s="256">
        <v>89523</v>
      </c>
      <c r="H3798" s="256" t="s">
        <v>6578</v>
      </c>
      <c r="I3798" s="256" t="s">
        <v>12</v>
      </c>
      <c r="J3798" s="256" t="s">
        <v>2545</v>
      </c>
      <c r="K3798" s="257" t="s">
        <v>16646</v>
      </c>
      <c r="L3798" s="256" t="s">
        <v>2542</v>
      </c>
    </row>
    <row r="3799" spans="1:12" x14ac:dyDescent="0.25">
      <c r="A3799" s="256" t="s">
        <v>2638</v>
      </c>
      <c r="B3799" s="256" t="s">
        <v>2639</v>
      </c>
      <c r="C3799" s="256" t="s">
        <v>2617</v>
      </c>
      <c r="D3799" s="256" t="s">
        <v>3286</v>
      </c>
      <c r="E3799" s="257" t="s">
        <v>2540</v>
      </c>
      <c r="F3799" s="256" t="s">
        <v>2540</v>
      </c>
      <c r="G3799" s="256">
        <v>89524</v>
      </c>
      <c r="H3799" s="256" t="s">
        <v>6579</v>
      </c>
      <c r="I3799" s="256" t="s">
        <v>12</v>
      </c>
      <c r="J3799" s="256" t="s">
        <v>2545</v>
      </c>
      <c r="K3799" s="257" t="s">
        <v>16647</v>
      </c>
      <c r="L3799" s="256" t="s">
        <v>2542</v>
      </c>
    </row>
    <row r="3800" spans="1:12" x14ac:dyDescent="0.25">
      <c r="A3800" s="256" t="s">
        <v>2638</v>
      </c>
      <c r="B3800" s="256" t="s">
        <v>2639</v>
      </c>
      <c r="C3800" s="256" t="s">
        <v>2617</v>
      </c>
      <c r="D3800" s="256" t="s">
        <v>3286</v>
      </c>
      <c r="E3800" s="257" t="s">
        <v>2540</v>
      </c>
      <c r="F3800" s="256" t="s">
        <v>2540</v>
      </c>
      <c r="G3800" s="256">
        <v>89525</v>
      </c>
      <c r="H3800" s="256" t="s">
        <v>6580</v>
      </c>
      <c r="I3800" s="256" t="s">
        <v>12</v>
      </c>
      <c r="J3800" s="256" t="s">
        <v>2545</v>
      </c>
      <c r="K3800" s="257" t="s">
        <v>16648</v>
      </c>
      <c r="L3800" s="256" t="s">
        <v>2542</v>
      </c>
    </row>
    <row r="3801" spans="1:12" x14ac:dyDescent="0.25">
      <c r="A3801" s="256" t="s">
        <v>2638</v>
      </c>
      <c r="B3801" s="256" t="s">
        <v>2639</v>
      </c>
      <c r="C3801" s="256" t="s">
        <v>2617</v>
      </c>
      <c r="D3801" s="256" t="s">
        <v>3286</v>
      </c>
      <c r="E3801" s="257" t="s">
        <v>2540</v>
      </c>
      <c r="F3801" s="256" t="s">
        <v>2540</v>
      </c>
      <c r="G3801" s="256">
        <v>89526</v>
      </c>
      <c r="H3801" s="256" t="s">
        <v>6581</v>
      </c>
      <c r="I3801" s="256" t="s">
        <v>12</v>
      </c>
      <c r="J3801" s="256" t="s">
        <v>2545</v>
      </c>
      <c r="K3801" s="257" t="s">
        <v>13727</v>
      </c>
      <c r="L3801" s="256" t="s">
        <v>2542</v>
      </c>
    </row>
    <row r="3802" spans="1:12" x14ac:dyDescent="0.25">
      <c r="A3802" s="256" t="s">
        <v>2638</v>
      </c>
      <c r="B3802" s="256" t="s">
        <v>2639</v>
      </c>
      <c r="C3802" s="256" t="s">
        <v>2617</v>
      </c>
      <c r="D3802" s="256" t="s">
        <v>3286</v>
      </c>
      <c r="E3802" s="257" t="s">
        <v>2540</v>
      </c>
      <c r="F3802" s="256" t="s">
        <v>2540</v>
      </c>
      <c r="G3802" s="256">
        <v>89527</v>
      </c>
      <c r="H3802" s="256" t="s">
        <v>6582</v>
      </c>
      <c r="I3802" s="256" t="s">
        <v>12</v>
      </c>
      <c r="J3802" s="256" t="s">
        <v>2545</v>
      </c>
      <c r="K3802" s="257" t="s">
        <v>13454</v>
      </c>
      <c r="L3802" s="256" t="s">
        <v>2542</v>
      </c>
    </row>
    <row r="3803" spans="1:12" x14ac:dyDescent="0.25">
      <c r="A3803" s="256" t="s">
        <v>2638</v>
      </c>
      <c r="B3803" s="256" t="s">
        <v>2639</v>
      </c>
      <c r="C3803" s="256" t="s">
        <v>2617</v>
      </c>
      <c r="D3803" s="256" t="s">
        <v>3286</v>
      </c>
      <c r="E3803" s="257" t="s">
        <v>2540</v>
      </c>
      <c r="F3803" s="256" t="s">
        <v>2540</v>
      </c>
      <c r="G3803" s="256">
        <v>89528</v>
      </c>
      <c r="H3803" s="256" t="s">
        <v>6583</v>
      </c>
      <c r="I3803" s="256" t="s">
        <v>12</v>
      </c>
      <c r="J3803" s="256" t="s">
        <v>2545</v>
      </c>
      <c r="K3803" s="257" t="s">
        <v>16649</v>
      </c>
      <c r="L3803" s="256" t="s">
        <v>2542</v>
      </c>
    </row>
    <row r="3804" spans="1:12" x14ac:dyDescent="0.25">
      <c r="A3804" s="256" t="s">
        <v>2638</v>
      </c>
      <c r="B3804" s="256" t="s">
        <v>2639</v>
      </c>
      <c r="C3804" s="256" t="s">
        <v>2617</v>
      </c>
      <c r="D3804" s="256" t="s">
        <v>3286</v>
      </c>
      <c r="E3804" s="257" t="s">
        <v>2540</v>
      </c>
      <c r="F3804" s="256" t="s">
        <v>2540</v>
      </c>
      <c r="G3804" s="256">
        <v>89529</v>
      </c>
      <c r="H3804" s="256" t="s">
        <v>6584</v>
      </c>
      <c r="I3804" s="256" t="s">
        <v>12</v>
      </c>
      <c r="J3804" s="256" t="s">
        <v>2545</v>
      </c>
      <c r="K3804" s="257" t="s">
        <v>16650</v>
      </c>
      <c r="L3804" s="256" t="s">
        <v>2542</v>
      </c>
    </row>
    <row r="3805" spans="1:12" x14ac:dyDescent="0.25">
      <c r="A3805" s="256" t="s">
        <v>2638</v>
      </c>
      <c r="B3805" s="256" t="s">
        <v>2639</v>
      </c>
      <c r="C3805" s="256" t="s">
        <v>2617</v>
      </c>
      <c r="D3805" s="256" t="s">
        <v>3286</v>
      </c>
      <c r="E3805" s="257" t="s">
        <v>2540</v>
      </c>
      <c r="F3805" s="256" t="s">
        <v>2540</v>
      </c>
      <c r="G3805" s="256">
        <v>89530</v>
      </c>
      <c r="H3805" s="256" t="s">
        <v>6585</v>
      </c>
      <c r="I3805" s="256" t="s">
        <v>12</v>
      </c>
      <c r="J3805" s="256" t="s">
        <v>2545</v>
      </c>
      <c r="K3805" s="257" t="s">
        <v>16651</v>
      </c>
      <c r="L3805" s="256" t="s">
        <v>2542</v>
      </c>
    </row>
    <row r="3806" spans="1:12" x14ac:dyDescent="0.25">
      <c r="A3806" s="256" t="s">
        <v>2638</v>
      </c>
      <c r="B3806" s="256" t="s">
        <v>2639</v>
      </c>
      <c r="C3806" s="256" t="s">
        <v>2617</v>
      </c>
      <c r="D3806" s="256" t="s">
        <v>3286</v>
      </c>
      <c r="E3806" s="257" t="s">
        <v>2540</v>
      </c>
      <c r="F3806" s="256" t="s">
        <v>2540</v>
      </c>
      <c r="G3806" s="256">
        <v>89531</v>
      </c>
      <c r="H3806" s="256" t="s">
        <v>6586</v>
      </c>
      <c r="I3806" s="256" t="s">
        <v>12</v>
      </c>
      <c r="J3806" s="256" t="s">
        <v>2545</v>
      </c>
      <c r="K3806" s="257" t="s">
        <v>16652</v>
      </c>
      <c r="L3806" s="256" t="s">
        <v>2542</v>
      </c>
    </row>
    <row r="3807" spans="1:12" x14ac:dyDescent="0.25">
      <c r="A3807" s="256" t="s">
        <v>2638</v>
      </c>
      <c r="B3807" s="256" t="s">
        <v>2639</v>
      </c>
      <c r="C3807" s="256" t="s">
        <v>2617</v>
      </c>
      <c r="D3807" s="256" t="s">
        <v>3286</v>
      </c>
      <c r="E3807" s="257" t="s">
        <v>2540</v>
      </c>
      <c r="F3807" s="256" t="s">
        <v>2540</v>
      </c>
      <c r="G3807" s="256">
        <v>89532</v>
      </c>
      <c r="H3807" s="256" t="s">
        <v>6587</v>
      </c>
      <c r="I3807" s="256" t="s">
        <v>12</v>
      </c>
      <c r="J3807" s="256" t="s">
        <v>2545</v>
      </c>
      <c r="K3807" s="257" t="s">
        <v>16635</v>
      </c>
      <c r="L3807" s="256" t="s">
        <v>2542</v>
      </c>
    </row>
    <row r="3808" spans="1:12" x14ac:dyDescent="0.25">
      <c r="A3808" s="256" t="s">
        <v>2638</v>
      </c>
      <c r="B3808" s="256" t="s">
        <v>2639</v>
      </c>
      <c r="C3808" s="256" t="s">
        <v>2617</v>
      </c>
      <c r="D3808" s="256" t="s">
        <v>3286</v>
      </c>
      <c r="E3808" s="257" t="s">
        <v>2540</v>
      </c>
      <c r="F3808" s="256" t="s">
        <v>2540</v>
      </c>
      <c r="G3808" s="256">
        <v>89535</v>
      </c>
      <c r="H3808" s="256" t="s">
        <v>6589</v>
      </c>
      <c r="I3808" s="256" t="s">
        <v>12</v>
      </c>
      <c r="J3808" s="256" t="s">
        <v>2545</v>
      </c>
      <c r="K3808" s="257" t="s">
        <v>16653</v>
      </c>
      <c r="L3808" s="256" t="s">
        <v>2542</v>
      </c>
    </row>
    <row r="3809" spans="1:12" x14ac:dyDescent="0.25">
      <c r="A3809" s="256" t="s">
        <v>2638</v>
      </c>
      <c r="B3809" s="256" t="s">
        <v>2639</v>
      </c>
      <c r="C3809" s="256" t="s">
        <v>2617</v>
      </c>
      <c r="D3809" s="256" t="s">
        <v>3286</v>
      </c>
      <c r="E3809" s="257" t="s">
        <v>2540</v>
      </c>
      <c r="F3809" s="256" t="s">
        <v>2540</v>
      </c>
      <c r="G3809" s="256">
        <v>89536</v>
      </c>
      <c r="H3809" s="256" t="s">
        <v>6590</v>
      </c>
      <c r="I3809" s="256" t="s">
        <v>12</v>
      </c>
      <c r="J3809" s="256" t="s">
        <v>2545</v>
      </c>
      <c r="K3809" s="257" t="s">
        <v>5080</v>
      </c>
      <c r="L3809" s="256" t="s">
        <v>2542</v>
      </c>
    </row>
    <row r="3810" spans="1:12" x14ac:dyDescent="0.25">
      <c r="A3810" s="256" t="s">
        <v>2638</v>
      </c>
      <c r="B3810" s="256" t="s">
        <v>2639</v>
      </c>
      <c r="C3810" s="256" t="s">
        <v>2617</v>
      </c>
      <c r="D3810" s="256" t="s">
        <v>3286</v>
      </c>
      <c r="E3810" s="257" t="s">
        <v>2540</v>
      </c>
      <c r="F3810" s="256" t="s">
        <v>2540</v>
      </c>
      <c r="G3810" s="256">
        <v>89540</v>
      </c>
      <c r="H3810" s="256" t="s">
        <v>6591</v>
      </c>
      <c r="I3810" s="256" t="s">
        <v>12</v>
      </c>
      <c r="J3810" s="256" t="s">
        <v>2545</v>
      </c>
      <c r="K3810" s="257" t="s">
        <v>13871</v>
      </c>
      <c r="L3810" s="256" t="s">
        <v>2542</v>
      </c>
    </row>
    <row r="3811" spans="1:12" x14ac:dyDescent="0.25">
      <c r="A3811" s="256" t="s">
        <v>2638</v>
      </c>
      <c r="B3811" s="256" t="s">
        <v>2639</v>
      </c>
      <c r="C3811" s="256" t="s">
        <v>2617</v>
      </c>
      <c r="D3811" s="256" t="s">
        <v>3286</v>
      </c>
      <c r="E3811" s="257" t="s">
        <v>2540</v>
      </c>
      <c r="F3811" s="256" t="s">
        <v>2540</v>
      </c>
      <c r="G3811" s="256">
        <v>89541</v>
      </c>
      <c r="H3811" s="256" t="s">
        <v>6592</v>
      </c>
      <c r="I3811" s="256" t="s">
        <v>12</v>
      </c>
      <c r="J3811" s="256" t="s">
        <v>2545</v>
      </c>
      <c r="K3811" s="257" t="s">
        <v>13428</v>
      </c>
      <c r="L3811" s="256" t="s">
        <v>2542</v>
      </c>
    </row>
    <row r="3812" spans="1:12" x14ac:dyDescent="0.25">
      <c r="A3812" s="256" t="s">
        <v>2638</v>
      </c>
      <c r="B3812" s="256" t="s">
        <v>2639</v>
      </c>
      <c r="C3812" s="256" t="s">
        <v>2617</v>
      </c>
      <c r="D3812" s="256" t="s">
        <v>3286</v>
      </c>
      <c r="E3812" s="257" t="s">
        <v>2540</v>
      </c>
      <c r="F3812" s="256" t="s">
        <v>2540</v>
      </c>
      <c r="G3812" s="256">
        <v>89542</v>
      </c>
      <c r="H3812" s="256" t="s">
        <v>6593</v>
      </c>
      <c r="I3812" s="256" t="s">
        <v>12</v>
      </c>
      <c r="J3812" s="256" t="s">
        <v>2545</v>
      </c>
      <c r="K3812" s="257" t="s">
        <v>5067</v>
      </c>
      <c r="L3812" s="256" t="s">
        <v>2542</v>
      </c>
    </row>
    <row r="3813" spans="1:12" x14ac:dyDescent="0.25">
      <c r="A3813" s="256" t="s">
        <v>2638</v>
      </c>
      <c r="B3813" s="256" t="s">
        <v>2639</v>
      </c>
      <c r="C3813" s="256" t="s">
        <v>2617</v>
      </c>
      <c r="D3813" s="256" t="s">
        <v>3286</v>
      </c>
      <c r="E3813" s="257" t="s">
        <v>2540</v>
      </c>
      <c r="F3813" s="256" t="s">
        <v>2540</v>
      </c>
      <c r="G3813" s="256">
        <v>89544</v>
      </c>
      <c r="H3813" s="256" t="s">
        <v>6595</v>
      </c>
      <c r="I3813" s="256" t="s">
        <v>12</v>
      </c>
      <c r="J3813" s="256" t="s">
        <v>2545</v>
      </c>
      <c r="K3813" s="257" t="s">
        <v>6531</v>
      </c>
      <c r="L3813" s="256" t="s">
        <v>2542</v>
      </c>
    </row>
    <row r="3814" spans="1:12" x14ac:dyDescent="0.25">
      <c r="A3814" s="256" t="s">
        <v>2638</v>
      </c>
      <c r="B3814" s="256" t="s">
        <v>2639</v>
      </c>
      <c r="C3814" s="256" t="s">
        <v>2617</v>
      </c>
      <c r="D3814" s="256" t="s">
        <v>3286</v>
      </c>
      <c r="E3814" s="257" t="s">
        <v>2540</v>
      </c>
      <c r="F3814" s="256" t="s">
        <v>2540</v>
      </c>
      <c r="G3814" s="256">
        <v>89545</v>
      </c>
      <c r="H3814" s="256" t="s">
        <v>6596</v>
      </c>
      <c r="I3814" s="256" t="s">
        <v>12</v>
      </c>
      <c r="J3814" s="256" t="s">
        <v>2545</v>
      </c>
      <c r="K3814" s="257" t="s">
        <v>16654</v>
      </c>
      <c r="L3814" s="256" t="s">
        <v>2542</v>
      </c>
    </row>
    <row r="3815" spans="1:12" x14ac:dyDescent="0.25">
      <c r="A3815" s="256" t="s">
        <v>2638</v>
      </c>
      <c r="B3815" s="256" t="s">
        <v>2639</v>
      </c>
      <c r="C3815" s="256" t="s">
        <v>2617</v>
      </c>
      <c r="D3815" s="256" t="s">
        <v>3286</v>
      </c>
      <c r="E3815" s="257" t="s">
        <v>2540</v>
      </c>
      <c r="F3815" s="256" t="s">
        <v>2540</v>
      </c>
      <c r="G3815" s="256">
        <v>89546</v>
      </c>
      <c r="H3815" s="256" t="s">
        <v>6597</v>
      </c>
      <c r="I3815" s="256" t="s">
        <v>12</v>
      </c>
      <c r="J3815" s="256" t="s">
        <v>2545</v>
      </c>
      <c r="K3815" s="257" t="s">
        <v>5089</v>
      </c>
      <c r="L3815" s="256" t="s">
        <v>2542</v>
      </c>
    </row>
    <row r="3816" spans="1:12" x14ac:dyDescent="0.25">
      <c r="A3816" s="256" t="s">
        <v>2638</v>
      </c>
      <c r="B3816" s="256" t="s">
        <v>2639</v>
      </c>
      <c r="C3816" s="256" t="s">
        <v>2617</v>
      </c>
      <c r="D3816" s="256" t="s">
        <v>3286</v>
      </c>
      <c r="E3816" s="257" t="s">
        <v>2540</v>
      </c>
      <c r="F3816" s="256" t="s">
        <v>2540</v>
      </c>
      <c r="G3816" s="256">
        <v>89547</v>
      </c>
      <c r="H3816" s="256" t="s">
        <v>6598</v>
      </c>
      <c r="I3816" s="256" t="s">
        <v>12</v>
      </c>
      <c r="J3816" s="256" t="s">
        <v>2545</v>
      </c>
      <c r="K3816" s="257" t="s">
        <v>16655</v>
      </c>
      <c r="L3816" s="256" t="s">
        <v>2542</v>
      </c>
    </row>
    <row r="3817" spans="1:12" x14ac:dyDescent="0.25">
      <c r="A3817" s="256" t="s">
        <v>2638</v>
      </c>
      <c r="B3817" s="256" t="s">
        <v>2639</v>
      </c>
      <c r="C3817" s="256" t="s">
        <v>2617</v>
      </c>
      <c r="D3817" s="256" t="s">
        <v>3286</v>
      </c>
      <c r="E3817" s="257" t="s">
        <v>2540</v>
      </c>
      <c r="F3817" s="256" t="s">
        <v>2540</v>
      </c>
      <c r="G3817" s="256">
        <v>89548</v>
      </c>
      <c r="H3817" s="256" t="s">
        <v>6599</v>
      </c>
      <c r="I3817" s="256" t="s">
        <v>12</v>
      </c>
      <c r="J3817" s="256" t="s">
        <v>2545</v>
      </c>
      <c r="K3817" s="257" t="s">
        <v>14569</v>
      </c>
      <c r="L3817" s="256" t="s">
        <v>2542</v>
      </c>
    </row>
    <row r="3818" spans="1:12" x14ac:dyDescent="0.25">
      <c r="A3818" s="256" t="s">
        <v>2638</v>
      </c>
      <c r="B3818" s="256" t="s">
        <v>2639</v>
      </c>
      <c r="C3818" s="256" t="s">
        <v>2617</v>
      </c>
      <c r="D3818" s="256" t="s">
        <v>3286</v>
      </c>
      <c r="E3818" s="257" t="s">
        <v>2540</v>
      </c>
      <c r="F3818" s="256" t="s">
        <v>2540</v>
      </c>
      <c r="G3818" s="256">
        <v>89549</v>
      </c>
      <c r="H3818" s="256" t="s">
        <v>6601</v>
      </c>
      <c r="I3818" s="256" t="s">
        <v>12</v>
      </c>
      <c r="J3818" s="256" t="s">
        <v>2545</v>
      </c>
      <c r="K3818" s="257" t="s">
        <v>13768</v>
      </c>
      <c r="L3818" s="256" t="s">
        <v>2542</v>
      </c>
    </row>
    <row r="3819" spans="1:12" x14ac:dyDescent="0.25">
      <c r="A3819" s="256" t="s">
        <v>2638</v>
      </c>
      <c r="B3819" s="256" t="s">
        <v>2639</v>
      </c>
      <c r="C3819" s="256" t="s">
        <v>2617</v>
      </c>
      <c r="D3819" s="256" t="s">
        <v>3286</v>
      </c>
      <c r="E3819" s="257" t="s">
        <v>2540</v>
      </c>
      <c r="F3819" s="256" t="s">
        <v>2540</v>
      </c>
      <c r="G3819" s="256">
        <v>89550</v>
      </c>
      <c r="H3819" s="256" t="s">
        <v>6602</v>
      </c>
      <c r="I3819" s="256" t="s">
        <v>12</v>
      </c>
      <c r="J3819" s="256" t="s">
        <v>2545</v>
      </c>
      <c r="K3819" s="257" t="s">
        <v>16656</v>
      </c>
      <c r="L3819" s="256" t="s">
        <v>2542</v>
      </c>
    </row>
    <row r="3820" spans="1:12" x14ac:dyDescent="0.25">
      <c r="A3820" s="256" t="s">
        <v>2638</v>
      </c>
      <c r="B3820" s="256" t="s">
        <v>2639</v>
      </c>
      <c r="C3820" s="256" t="s">
        <v>2617</v>
      </c>
      <c r="D3820" s="256" t="s">
        <v>3286</v>
      </c>
      <c r="E3820" s="257" t="s">
        <v>2540</v>
      </c>
      <c r="F3820" s="256" t="s">
        <v>2540</v>
      </c>
      <c r="G3820" s="256">
        <v>89551</v>
      </c>
      <c r="H3820" s="256" t="s">
        <v>6603</v>
      </c>
      <c r="I3820" s="256" t="s">
        <v>12</v>
      </c>
      <c r="J3820" s="256" t="s">
        <v>2545</v>
      </c>
      <c r="K3820" s="257" t="s">
        <v>6694</v>
      </c>
      <c r="L3820" s="256" t="s">
        <v>2542</v>
      </c>
    </row>
    <row r="3821" spans="1:12" x14ac:dyDescent="0.25">
      <c r="A3821" s="256" t="s">
        <v>2638</v>
      </c>
      <c r="B3821" s="256" t="s">
        <v>2639</v>
      </c>
      <c r="C3821" s="256" t="s">
        <v>2617</v>
      </c>
      <c r="D3821" s="256" t="s">
        <v>3286</v>
      </c>
      <c r="E3821" s="257" t="s">
        <v>2540</v>
      </c>
      <c r="F3821" s="256" t="s">
        <v>2540</v>
      </c>
      <c r="G3821" s="256">
        <v>89552</v>
      </c>
      <c r="H3821" s="256" t="s">
        <v>6604</v>
      </c>
      <c r="I3821" s="256" t="s">
        <v>12</v>
      </c>
      <c r="J3821" s="256" t="s">
        <v>2545</v>
      </c>
      <c r="K3821" s="257" t="s">
        <v>4874</v>
      </c>
      <c r="L3821" s="256" t="s">
        <v>2542</v>
      </c>
    </row>
    <row r="3822" spans="1:12" x14ac:dyDescent="0.25">
      <c r="A3822" s="256" t="s">
        <v>2638</v>
      </c>
      <c r="B3822" s="256" t="s">
        <v>2639</v>
      </c>
      <c r="C3822" s="256" t="s">
        <v>2617</v>
      </c>
      <c r="D3822" s="256" t="s">
        <v>3286</v>
      </c>
      <c r="E3822" s="257" t="s">
        <v>2540</v>
      </c>
      <c r="F3822" s="256" t="s">
        <v>2540</v>
      </c>
      <c r="G3822" s="256">
        <v>89553</v>
      </c>
      <c r="H3822" s="256" t="s">
        <v>6605</v>
      </c>
      <c r="I3822" s="256" t="s">
        <v>12</v>
      </c>
      <c r="J3822" s="256" t="s">
        <v>2545</v>
      </c>
      <c r="K3822" s="257" t="s">
        <v>16657</v>
      </c>
      <c r="L3822" s="256" t="s">
        <v>2542</v>
      </c>
    </row>
    <row r="3823" spans="1:12" x14ac:dyDescent="0.25">
      <c r="A3823" s="256" t="s">
        <v>2638</v>
      </c>
      <c r="B3823" s="256" t="s">
        <v>2639</v>
      </c>
      <c r="C3823" s="256" t="s">
        <v>2617</v>
      </c>
      <c r="D3823" s="256" t="s">
        <v>3286</v>
      </c>
      <c r="E3823" s="257" t="s">
        <v>2540</v>
      </c>
      <c r="F3823" s="256" t="s">
        <v>2540</v>
      </c>
      <c r="G3823" s="256">
        <v>89554</v>
      </c>
      <c r="H3823" s="256" t="s">
        <v>6606</v>
      </c>
      <c r="I3823" s="256" t="s">
        <v>12</v>
      </c>
      <c r="J3823" s="256" t="s">
        <v>2545</v>
      </c>
      <c r="K3823" s="257" t="s">
        <v>5049</v>
      </c>
      <c r="L3823" s="256" t="s">
        <v>2542</v>
      </c>
    </row>
    <row r="3824" spans="1:12" x14ac:dyDescent="0.25">
      <c r="A3824" s="256" t="s">
        <v>2638</v>
      </c>
      <c r="B3824" s="256" t="s">
        <v>2639</v>
      </c>
      <c r="C3824" s="256" t="s">
        <v>2617</v>
      </c>
      <c r="D3824" s="256" t="s">
        <v>3286</v>
      </c>
      <c r="E3824" s="257" t="s">
        <v>2540</v>
      </c>
      <c r="F3824" s="256" t="s">
        <v>2540</v>
      </c>
      <c r="G3824" s="256">
        <v>89555</v>
      </c>
      <c r="H3824" s="256" t="s">
        <v>6607</v>
      </c>
      <c r="I3824" s="256" t="s">
        <v>12</v>
      </c>
      <c r="J3824" s="256" t="s">
        <v>2545</v>
      </c>
      <c r="K3824" s="257" t="s">
        <v>13985</v>
      </c>
      <c r="L3824" s="256" t="s">
        <v>2542</v>
      </c>
    </row>
    <row r="3825" spans="1:12" x14ac:dyDescent="0.25">
      <c r="A3825" s="256" t="s">
        <v>2638</v>
      </c>
      <c r="B3825" s="256" t="s">
        <v>2639</v>
      </c>
      <c r="C3825" s="256" t="s">
        <v>2617</v>
      </c>
      <c r="D3825" s="256" t="s">
        <v>3286</v>
      </c>
      <c r="E3825" s="257" t="s">
        <v>2540</v>
      </c>
      <c r="F3825" s="256" t="s">
        <v>2540</v>
      </c>
      <c r="G3825" s="256">
        <v>89556</v>
      </c>
      <c r="H3825" s="256" t="s">
        <v>6608</v>
      </c>
      <c r="I3825" s="256" t="s">
        <v>12</v>
      </c>
      <c r="J3825" s="256" t="s">
        <v>2545</v>
      </c>
      <c r="K3825" s="257" t="s">
        <v>13629</v>
      </c>
      <c r="L3825" s="256" t="s">
        <v>2542</v>
      </c>
    </row>
    <row r="3826" spans="1:12" x14ac:dyDescent="0.25">
      <c r="A3826" s="256" t="s">
        <v>2638</v>
      </c>
      <c r="B3826" s="256" t="s">
        <v>2639</v>
      </c>
      <c r="C3826" s="256" t="s">
        <v>2617</v>
      </c>
      <c r="D3826" s="256" t="s">
        <v>3286</v>
      </c>
      <c r="E3826" s="257" t="s">
        <v>2540</v>
      </c>
      <c r="F3826" s="256" t="s">
        <v>2540</v>
      </c>
      <c r="G3826" s="256">
        <v>89557</v>
      </c>
      <c r="H3826" s="256" t="s">
        <v>6609</v>
      </c>
      <c r="I3826" s="256" t="s">
        <v>12</v>
      </c>
      <c r="J3826" s="256" t="s">
        <v>2545</v>
      </c>
      <c r="K3826" s="257" t="s">
        <v>13802</v>
      </c>
      <c r="L3826" s="256" t="s">
        <v>2542</v>
      </c>
    </row>
    <row r="3827" spans="1:12" x14ac:dyDescent="0.25">
      <c r="A3827" s="256" t="s">
        <v>2638</v>
      </c>
      <c r="B3827" s="256" t="s">
        <v>2639</v>
      </c>
      <c r="C3827" s="256" t="s">
        <v>2617</v>
      </c>
      <c r="D3827" s="256" t="s">
        <v>3286</v>
      </c>
      <c r="E3827" s="257" t="s">
        <v>2540</v>
      </c>
      <c r="F3827" s="256" t="s">
        <v>2540</v>
      </c>
      <c r="G3827" s="256">
        <v>89558</v>
      </c>
      <c r="H3827" s="256" t="s">
        <v>6610</v>
      </c>
      <c r="I3827" s="256" t="s">
        <v>12</v>
      </c>
      <c r="J3827" s="256" t="s">
        <v>2545</v>
      </c>
      <c r="K3827" s="257" t="s">
        <v>16658</v>
      </c>
      <c r="L3827" s="256" t="s">
        <v>2542</v>
      </c>
    </row>
    <row r="3828" spans="1:12" x14ac:dyDescent="0.25">
      <c r="A3828" s="256" t="s">
        <v>2638</v>
      </c>
      <c r="B3828" s="256" t="s">
        <v>2639</v>
      </c>
      <c r="C3828" s="256" t="s">
        <v>2617</v>
      </c>
      <c r="D3828" s="256" t="s">
        <v>3286</v>
      </c>
      <c r="E3828" s="257" t="s">
        <v>2540</v>
      </c>
      <c r="F3828" s="256" t="s">
        <v>2540</v>
      </c>
      <c r="G3828" s="256">
        <v>89559</v>
      </c>
      <c r="H3828" s="256" t="s">
        <v>6611</v>
      </c>
      <c r="I3828" s="256" t="s">
        <v>12</v>
      </c>
      <c r="J3828" s="256" t="s">
        <v>2545</v>
      </c>
      <c r="K3828" s="257" t="s">
        <v>16659</v>
      </c>
      <c r="L3828" s="256" t="s">
        <v>2542</v>
      </c>
    </row>
    <row r="3829" spans="1:12" x14ac:dyDescent="0.25">
      <c r="A3829" s="256" t="s">
        <v>2638</v>
      </c>
      <c r="B3829" s="256" t="s">
        <v>2639</v>
      </c>
      <c r="C3829" s="256" t="s">
        <v>2617</v>
      </c>
      <c r="D3829" s="256" t="s">
        <v>3286</v>
      </c>
      <c r="E3829" s="257" t="s">
        <v>2540</v>
      </c>
      <c r="F3829" s="256" t="s">
        <v>2540</v>
      </c>
      <c r="G3829" s="256">
        <v>89560</v>
      </c>
      <c r="H3829" s="256" t="s">
        <v>6612</v>
      </c>
      <c r="I3829" s="256" t="s">
        <v>12</v>
      </c>
      <c r="J3829" s="256" t="s">
        <v>2545</v>
      </c>
      <c r="K3829" s="257" t="s">
        <v>16660</v>
      </c>
      <c r="L3829" s="256" t="s">
        <v>2542</v>
      </c>
    </row>
    <row r="3830" spans="1:12" x14ac:dyDescent="0.25">
      <c r="A3830" s="256" t="s">
        <v>2638</v>
      </c>
      <c r="B3830" s="256" t="s">
        <v>2639</v>
      </c>
      <c r="C3830" s="256" t="s">
        <v>2617</v>
      </c>
      <c r="D3830" s="256" t="s">
        <v>3286</v>
      </c>
      <c r="E3830" s="257" t="s">
        <v>2540</v>
      </c>
      <c r="F3830" s="256" t="s">
        <v>2540</v>
      </c>
      <c r="G3830" s="256">
        <v>89561</v>
      </c>
      <c r="H3830" s="256" t="s">
        <v>6613</v>
      </c>
      <c r="I3830" s="256" t="s">
        <v>12</v>
      </c>
      <c r="J3830" s="256" t="s">
        <v>2545</v>
      </c>
      <c r="K3830" s="257" t="s">
        <v>4922</v>
      </c>
      <c r="L3830" s="256" t="s">
        <v>2542</v>
      </c>
    </row>
    <row r="3831" spans="1:12" x14ac:dyDescent="0.25">
      <c r="A3831" s="256" t="s">
        <v>2638</v>
      </c>
      <c r="B3831" s="256" t="s">
        <v>2639</v>
      </c>
      <c r="C3831" s="256" t="s">
        <v>2617</v>
      </c>
      <c r="D3831" s="256" t="s">
        <v>3286</v>
      </c>
      <c r="E3831" s="257" t="s">
        <v>2540</v>
      </c>
      <c r="F3831" s="256" t="s">
        <v>2540</v>
      </c>
      <c r="G3831" s="256">
        <v>89562</v>
      </c>
      <c r="H3831" s="256" t="s">
        <v>6614</v>
      </c>
      <c r="I3831" s="256" t="s">
        <v>12</v>
      </c>
      <c r="J3831" s="256" t="s">
        <v>2545</v>
      </c>
      <c r="K3831" s="257" t="s">
        <v>15011</v>
      </c>
      <c r="L3831" s="256" t="s">
        <v>2542</v>
      </c>
    </row>
    <row r="3832" spans="1:12" x14ac:dyDescent="0.25">
      <c r="A3832" s="256" t="s">
        <v>2638</v>
      </c>
      <c r="B3832" s="256" t="s">
        <v>2639</v>
      </c>
      <c r="C3832" s="256" t="s">
        <v>2617</v>
      </c>
      <c r="D3832" s="256" t="s">
        <v>3286</v>
      </c>
      <c r="E3832" s="257" t="s">
        <v>2540</v>
      </c>
      <c r="F3832" s="256" t="s">
        <v>2540</v>
      </c>
      <c r="G3832" s="256">
        <v>89563</v>
      </c>
      <c r="H3832" s="256" t="s">
        <v>6615</v>
      </c>
      <c r="I3832" s="256" t="s">
        <v>12</v>
      </c>
      <c r="J3832" s="256" t="s">
        <v>2545</v>
      </c>
      <c r="K3832" s="257" t="s">
        <v>16661</v>
      </c>
      <c r="L3832" s="256" t="s">
        <v>2542</v>
      </c>
    </row>
    <row r="3833" spans="1:12" x14ac:dyDescent="0.25">
      <c r="A3833" s="256" t="s">
        <v>2638</v>
      </c>
      <c r="B3833" s="256" t="s">
        <v>2639</v>
      </c>
      <c r="C3833" s="256" t="s">
        <v>2617</v>
      </c>
      <c r="D3833" s="256" t="s">
        <v>3286</v>
      </c>
      <c r="E3833" s="257" t="s">
        <v>2540</v>
      </c>
      <c r="F3833" s="256" t="s">
        <v>2540</v>
      </c>
      <c r="G3833" s="256">
        <v>89564</v>
      </c>
      <c r="H3833" s="256" t="s">
        <v>6616</v>
      </c>
      <c r="I3833" s="256" t="s">
        <v>12</v>
      </c>
      <c r="J3833" s="256" t="s">
        <v>2545</v>
      </c>
      <c r="K3833" s="257" t="s">
        <v>8232</v>
      </c>
      <c r="L3833" s="256" t="s">
        <v>2542</v>
      </c>
    </row>
    <row r="3834" spans="1:12" x14ac:dyDescent="0.25">
      <c r="A3834" s="256" t="s">
        <v>2638</v>
      </c>
      <c r="B3834" s="256" t="s">
        <v>2639</v>
      </c>
      <c r="C3834" s="256" t="s">
        <v>2617</v>
      </c>
      <c r="D3834" s="256" t="s">
        <v>3286</v>
      </c>
      <c r="E3834" s="257" t="s">
        <v>2540</v>
      </c>
      <c r="F3834" s="256" t="s">
        <v>2540</v>
      </c>
      <c r="G3834" s="256">
        <v>89565</v>
      </c>
      <c r="H3834" s="256" t="s">
        <v>6617</v>
      </c>
      <c r="I3834" s="256" t="s">
        <v>12</v>
      </c>
      <c r="J3834" s="256" t="s">
        <v>2545</v>
      </c>
      <c r="K3834" s="257" t="s">
        <v>16662</v>
      </c>
      <c r="L3834" s="256" t="s">
        <v>2542</v>
      </c>
    </row>
    <row r="3835" spans="1:12" x14ac:dyDescent="0.25">
      <c r="A3835" s="256" t="s">
        <v>2638</v>
      </c>
      <c r="B3835" s="256" t="s">
        <v>2639</v>
      </c>
      <c r="C3835" s="256" t="s">
        <v>2617</v>
      </c>
      <c r="D3835" s="256" t="s">
        <v>3286</v>
      </c>
      <c r="E3835" s="257" t="s">
        <v>2540</v>
      </c>
      <c r="F3835" s="256" t="s">
        <v>2540</v>
      </c>
      <c r="G3835" s="256">
        <v>89566</v>
      </c>
      <c r="H3835" s="256" t="s">
        <v>6618</v>
      </c>
      <c r="I3835" s="256" t="s">
        <v>12</v>
      </c>
      <c r="J3835" s="256" t="s">
        <v>2545</v>
      </c>
      <c r="K3835" s="257" t="s">
        <v>16663</v>
      </c>
      <c r="L3835" s="256" t="s">
        <v>2542</v>
      </c>
    </row>
    <row r="3836" spans="1:12" x14ac:dyDescent="0.25">
      <c r="A3836" s="256" t="s">
        <v>2638</v>
      </c>
      <c r="B3836" s="256" t="s">
        <v>2639</v>
      </c>
      <c r="C3836" s="256" t="s">
        <v>2617</v>
      </c>
      <c r="D3836" s="256" t="s">
        <v>3286</v>
      </c>
      <c r="E3836" s="257" t="s">
        <v>2540</v>
      </c>
      <c r="F3836" s="256" t="s">
        <v>2540</v>
      </c>
      <c r="G3836" s="256">
        <v>89567</v>
      </c>
      <c r="H3836" s="256" t="s">
        <v>6619</v>
      </c>
      <c r="I3836" s="256" t="s">
        <v>12</v>
      </c>
      <c r="J3836" s="256" t="s">
        <v>2545</v>
      </c>
      <c r="K3836" s="257" t="s">
        <v>16664</v>
      </c>
      <c r="L3836" s="256" t="s">
        <v>2542</v>
      </c>
    </row>
    <row r="3837" spans="1:12" x14ac:dyDescent="0.25">
      <c r="A3837" s="256" t="s">
        <v>2638</v>
      </c>
      <c r="B3837" s="256" t="s">
        <v>2639</v>
      </c>
      <c r="C3837" s="256" t="s">
        <v>2617</v>
      </c>
      <c r="D3837" s="256" t="s">
        <v>3286</v>
      </c>
      <c r="E3837" s="257" t="s">
        <v>2540</v>
      </c>
      <c r="F3837" s="256" t="s">
        <v>2540</v>
      </c>
      <c r="G3837" s="256">
        <v>89568</v>
      </c>
      <c r="H3837" s="256" t="s">
        <v>6620</v>
      </c>
      <c r="I3837" s="256" t="s">
        <v>12</v>
      </c>
      <c r="J3837" s="256" t="s">
        <v>2545</v>
      </c>
      <c r="K3837" s="257" t="s">
        <v>4949</v>
      </c>
      <c r="L3837" s="256" t="s">
        <v>2542</v>
      </c>
    </row>
    <row r="3838" spans="1:12" x14ac:dyDescent="0.25">
      <c r="A3838" s="256" t="s">
        <v>2638</v>
      </c>
      <c r="B3838" s="256" t="s">
        <v>2639</v>
      </c>
      <c r="C3838" s="256" t="s">
        <v>2617</v>
      </c>
      <c r="D3838" s="256" t="s">
        <v>3286</v>
      </c>
      <c r="E3838" s="257" t="s">
        <v>2540</v>
      </c>
      <c r="F3838" s="256" t="s">
        <v>2540</v>
      </c>
      <c r="G3838" s="256">
        <v>89569</v>
      </c>
      <c r="H3838" s="256" t="s">
        <v>6621</v>
      </c>
      <c r="I3838" s="256" t="s">
        <v>12</v>
      </c>
      <c r="J3838" s="256" t="s">
        <v>2545</v>
      </c>
      <c r="K3838" s="257" t="s">
        <v>16665</v>
      </c>
      <c r="L3838" s="256" t="s">
        <v>2542</v>
      </c>
    </row>
    <row r="3839" spans="1:12" x14ac:dyDescent="0.25">
      <c r="A3839" s="256" t="s">
        <v>2638</v>
      </c>
      <c r="B3839" s="256" t="s">
        <v>2639</v>
      </c>
      <c r="C3839" s="256" t="s">
        <v>2617</v>
      </c>
      <c r="D3839" s="256" t="s">
        <v>3286</v>
      </c>
      <c r="E3839" s="257" t="s">
        <v>2540</v>
      </c>
      <c r="F3839" s="256" t="s">
        <v>2540</v>
      </c>
      <c r="G3839" s="256">
        <v>89570</v>
      </c>
      <c r="H3839" s="256" t="s">
        <v>6622</v>
      </c>
      <c r="I3839" s="256" t="s">
        <v>12</v>
      </c>
      <c r="J3839" s="256" t="s">
        <v>2545</v>
      </c>
      <c r="K3839" s="257" t="s">
        <v>13367</v>
      </c>
      <c r="L3839" s="256" t="s">
        <v>2542</v>
      </c>
    </row>
    <row r="3840" spans="1:12" x14ac:dyDescent="0.25">
      <c r="A3840" s="256" t="s">
        <v>2638</v>
      </c>
      <c r="B3840" s="256" t="s">
        <v>2639</v>
      </c>
      <c r="C3840" s="256" t="s">
        <v>2617</v>
      </c>
      <c r="D3840" s="256" t="s">
        <v>3286</v>
      </c>
      <c r="E3840" s="257" t="s">
        <v>2540</v>
      </c>
      <c r="F3840" s="256" t="s">
        <v>2540</v>
      </c>
      <c r="G3840" s="256">
        <v>89571</v>
      </c>
      <c r="H3840" s="256" t="s">
        <v>6623</v>
      </c>
      <c r="I3840" s="256" t="s">
        <v>12</v>
      </c>
      <c r="J3840" s="256" t="s">
        <v>2545</v>
      </c>
      <c r="K3840" s="257" t="s">
        <v>16666</v>
      </c>
      <c r="L3840" s="256" t="s">
        <v>2542</v>
      </c>
    </row>
    <row r="3841" spans="1:12" x14ac:dyDescent="0.25">
      <c r="A3841" s="256" t="s">
        <v>2638</v>
      </c>
      <c r="B3841" s="256" t="s">
        <v>2639</v>
      </c>
      <c r="C3841" s="256" t="s">
        <v>2617</v>
      </c>
      <c r="D3841" s="256" t="s">
        <v>3286</v>
      </c>
      <c r="E3841" s="257" t="s">
        <v>2540</v>
      </c>
      <c r="F3841" s="256" t="s">
        <v>2540</v>
      </c>
      <c r="G3841" s="256">
        <v>89572</v>
      </c>
      <c r="H3841" s="256" t="s">
        <v>6624</v>
      </c>
      <c r="I3841" s="256" t="s">
        <v>12</v>
      </c>
      <c r="J3841" s="256" t="s">
        <v>2545</v>
      </c>
      <c r="K3841" s="257" t="s">
        <v>13363</v>
      </c>
      <c r="L3841" s="256" t="s">
        <v>2542</v>
      </c>
    </row>
    <row r="3842" spans="1:12" x14ac:dyDescent="0.25">
      <c r="A3842" s="256" t="s">
        <v>2638</v>
      </c>
      <c r="B3842" s="256" t="s">
        <v>2639</v>
      </c>
      <c r="C3842" s="256" t="s">
        <v>2617</v>
      </c>
      <c r="D3842" s="256" t="s">
        <v>3286</v>
      </c>
      <c r="E3842" s="257" t="s">
        <v>2540</v>
      </c>
      <c r="F3842" s="256" t="s">
        <v>2540</v>
      </c>
      <c r="G3842" s="256">
        <v>89573</v>
      </c>
      <c r="H3842" s="256" t="s">
        <v>6625</v>
      </c>
      <c r="I3842" s="256" t="s">
        <v>12</v>
      </c>
      <c r="J3842" s="256" t="s">
        <v>2545</v>
      </c>
      <c r="K3842" s="257" t="s">
        <v>16667</v>
      </c>
      <c r="L3842" s="256" t="s">
        <v>2542</v>
      </c>
    </row>
    <row r="3843" spans="1:12" x14ac:dyDescent="0.25">
      <c r="A3843" s="256" t="s">
        <v>2638</v>
      </c>
      <c r="B3843" s="256" t="s">
        <v>2639</v>
      </c>
      <c r="C3843" s="256" t="s">
        <v>2617</v>
      </c>
      <c r="D3843" s="256" t="s">
        <v>3286</v>
      </c>
      <c r="E3843" s="257" t="s">
        <v>2540</v>
      </c>
      <c r="F3843" s="256" t="s">
        <v>2540</v>
      </c>
      <c r="G3843" s="256">
        <v>89574</v>
      </c>
      <c r="H3843" s="256" t="s">
        <v>6626</v>
      </c>
      <c r="I3843" s="256" t="s">
        <v>12</v>
      </c>
      <c r="J3843" s="256" t="s">
        <v>2545</v>
      </c>
      <c r="K3843" s="257" t="s">
        <v>16668</v>
      </c>
      <c r="L3843" s="256" t="s">
        <v>2542</v>
      </c>
    </row>
    <row r="3844" spans="1:12" x14ac:dyDescent="0.25">
      <c r="A3844" s="256" t="s">
        <v>2638</v>
      </c>
      <c r="B3844" s="256" t="s">
        <v>2639</v>
      </c>
      <c r="C3844" s="256" t="s">
        <v>2617</v>
      </c>
      <c r="D3844" s="256" t="s">
        <v>3286</v>
      </c>
      <c r="E3844" s="257" t="s">
        <v>2540</v>
      </c>
      <c r="F3844" s="256" t="s">
        <v>2540</v>
      </c>
      <c r="G3844" s="256">
        <v>89575</v>
      </c>
      <c r="H3844" s="256" t="s">
        <v>6627</v>
      </c>
      <c r="I3844" s="256" t="s">
        <v>12</v>
      </c>
      <c r="J3844" s="256" t="s">
        <v>2545</v>
      </c>
      <c r="K3844" s="257" t="s">
        <v>16669</v>
      </c>
      <c r="L3844" s="256" t="s">
        <v>2542</v>
      </c>
    </row>
    <row r="3845" spans="1:12" x14ac:dyDescent="0.25">
      <c r="A3845" s="256" t="s">
        <v>2638</v>
      </c>
      <c r="B3845" s="256" t="s">
        <v>2639</v>
      </c>
      <c r="C3845" s="256" t="s">
        <v>2617</v>
      </c>
      <c r="D3845" s="256" t="s">
        <v>3286</v>
      </c>
      <c r="E3845" s="257" t="s">
        <v>2540</v>
      </c>
      <c r="F3845" s="256" t="s">
        <v>2540</v>
      </c>
      <c r="G3845" s="256">
        <v>89577</v>
      </c>
      <c r="H3845" s="256" t="s">
        <v>6628</v>
      </c>
      <c r="I3845" s="256" t="s">
        <v>12</v>
      </c>
      <c r="J3845" s="256" t="s">
        <v>2545</v>
      </c>
      <c r="K3845" s="257" t="s">
        <v>16670</v>
      </c>
      <c r="L3845" s="256" t="s">
        <v>2542</v>
      </c>
    </row>
    <row r="3846" spans="1:12" x14ac:dyDescent="0.25">
      <c r="A3846" s="256" t="s">
        <v>2638</v>
      </c>
      <c r="B3846" s="256" t="s">
        <v>2639</v>
      </c>
      <c r="C3846" s="256" t="s">
        <v>2617</v>
      </c>
      <c r="D3846" s="256" t="s">
        <v>3286</v>
      </c>
      <c r="E3846" s="257" t="s">
        <v>2540</v>
      </c>
      <c r="F3846" s="256" t="s">
        <v>2540</v>
      </c>
      <c r="G3846" s="256">
        <v>89579</v>
      </c>
      <c r="H3846" s="256" t="s">
        <v>6629</v>
      </c>
      <c r="I3846" s="256" t="s">
        <v>12</v>
      </c>
      <c r="J3846" s="256" t="s">
        <v>2545</v>
      </c>
      <c r="K3846" s="257" t="s">
        <v>16671</v>
      </c>
      <c r="L3846" s="256" t="s">
        <v>2542</v>
      </c>
    </row>
    <row r="3847" spans="1:12" x14ac:dyDescent="0.25">
      <c r="A3847" s="256" t="s">
        <v>2638</v>
      </c>
      <c r="B3847" s="256" t="s">
        <v>2639</v>
      </c>
      <c r="C3847" s="256" t="s">
        <v>2617</v>
      </c>
      <c r="D3847" s="256" t="s">
        <v>3286</v>
      </c>
      <c r="E3847" s="257" t="s">
        <v>2540</v>
      </c>
      <c r="F3847" s="256" t="s">
        <v>2540</v>
      </c>
      <c r="G3847" s="256">
        <v>89581</v>
      </c>
      <c r="H3847" s="256" t="s">
        <v>6630</v>
      </c>
      <c r="I3847" s="256" t="s">
        <v>12</v>
      </c>
      <c r="J3847" s="256" t="s">
        <v>2545</v>
      </c>
      <c r="K3847" s="257" t="s">
        <v>16672</v>
      </c>
      <c r="L3847" s="256" t="s">
        <v>2542</v>
      </c>
    </row>
    <row r="3848" spans="1:12" x14ac:dyDescent="0.25">
      <c r="A3848" s="256" t="s">
        <v>2638</v>
      </c>
      <c r="B3848" s="256" t="s">
        <v>2639</v>
      </c>
      <c r="C3848" s="256" t="s">
        <v>2617</v>
      </c>
      <c r="D3848" s="256" t="s">
        <v>3286</v>
      </c>
      <c r="E3848" s="257" t="s">
        <v>2540</v>
      </c>
      <c r="F3848" s="256" t="s">
        <v>2540</v>
      </c>
      <c r="G3848" s="256">
        <v>89582</v>
      </c>
      <c r="H3848" s="256" t="s">
        <v>6631</v>
      </c>
      <c r="I3848" s="256" t="s">
        <v>12</v>
      </c>
      <c r="J3848" s="256" t="s">
        <v>2545</v>
      </c>
      <c r="K3848" s="257" t="s">
        <v>16673</v>
      </c>
      <c r="L3848" s="256" t="s">
        <v>2542</v>
      </c>
    </row>
    <row r="3849" spans="1:12" x14ac:dyDescent="0.25">
      <c r="A3849" s="256" t="s">
        <v>2638</v>
      </c>
      <c r="B3849" s="256" t="s">
        <v>2639</v>
      </c>
      <c r="C3849" s="256" t="s">
        <v>2617</v>
      </c>
      <c r="D3849" s="256" t="s">
        <v>3286</v>
      </c>
      <c r="E3849" s="257" t="s">
        <v>2540</v>
      </c>
      <c r="F3849" s="256" t="s">
        <v>2540</v>
      </c>
      <c r="G3849" s="256">
        <v>89583</v>
      </c>
      <c r="H3849" s="256" t="s">
        <v>6632</v>
      </c>
      <c r="I3849" s="256" t="s">
        <v>12</v>
      </c>
      <c r="J3849" s="256" t="s">
        <v>2545</v>
      </c>
      <c r="K3849" s="257" t="s">
        <v>14362</v>
      </c>
      <c r="L3849" s="256" t="s">
        <v>2542</v>
      </c>
    </row>
    <row r="3850" spans="1:12" x14ac:dyDescent="0.25">
      <c r="A3850" s="256" t="s">
        <v>2638</v>
      </c>
      <c r="B3850" s="256" t="s">
        <v>2639</v>
      </c>
      <c r="C3850" s="256" t="s">
        <v>2617</v>
      </c>
      <c r="D3850" s="256" t="s">
        <v>3286</v>
      </c>
      <c r="E3850" s="257" t="s">
        <v>2540</v>
      </c>
      <c r="F3850" s="256" t="s">
        <v>2540</v>
      </c>
      <c r="G3850" s="256">
        <v>89584</v>
      </c>
      <c r="H3850" s="256" t="s">
        <v>6633</v>
      </c>
      <c r="I3850" s="256" t="s">
        <v>12</v>
      </c>
      <c r="J3850" s="256" t="s">
        <v>2545</v>
      </c>
      <c r="K3850" s="257" t="s">
        <v>16674</v>
      </c>
      <c r="L3850" s="256" t="s">
        <v>2542</v>
      </c>
    </row>
    <row r="3851" spans="1:12" x14ac:dyDescent="0.25">
      <c r="A3851" s="256" t="s">
        <v>2638</v>
      </c>
      <c r="B3851" s="256" t="s">
        <v>2639</v>
      </c>
      <c r="C3851" s="256" t="s">
        <v>2617</v>
      </c>
      <c r="D3851" s="256" t="s">
        <v>3286</v>
      </c>
      <c r="E3851" s="257" t="s">
        <v>2540</v>
      </c>
      <c r="F3851" s="256" t="s">
        <v>2540</v>
      </c>
      <c r="G3851" s="256">
        <v>89585</v>
      </c>
      <c r="H3851" s="256" t="s">
        <v>6634</v>
      </c>
      <c r="I3851" s="256" t="s">
        <v>12</v>
      </c>
      <c r="J3851" s="256" t="s">
        <v>2545</v>
      </c>
      <c r="K3851" s="257" t="s">
        <v>14446</v>
      </c>
      <c r="L3851" s="256" t="s">
        <v>2542</v>
      </c>
    </row>
    <row r="3852" spans="1:12" x14ac:dyDescent="0.25">
      <c r="A3852" s="256" t="s">
        <v>2638</v>
      </c>
      <c r="B3852" s="256" t="s">
        <v>2639</v>
      </c>
      <c r="C3852" s="256" t="s">
        <v>2617</v>
      </c>
      <c r="D3852" s="256" t="s">
        <v>3286</v>
      </c>
      <c r="E3852" s="257" t="s">
        <v>2540</v>
      </c>
      <c r="F3852" s="256" t="s">
        <v>2540</v>
      </c>
      <c r="G3852" s="256">
        <v>89587</v>
      </c>
      <c r="H3852" s="256" t="s">
        <v>6635</v>
      </c>
      <c r="I3852" s="256" t="s">
        <v>12</v>
      </c>
      <c r="J3852" s="256" t="s">
        <v>2545</v>
      </c>
      <c r="K3852" s="257" t="s">
        <v>13789</v>
      </c>
      <c r="L3852" s="256" t="s">
        <v>2542</v>
      </c>
    </row>
    <row r="3853" spans="1:12" x14ac:dyDescent="0.25">
      <c r="A3853" s="256" t="s">
        <v>2638</v>
      </c>
      <c r="B3853" s="256" t="s">
        <v>2639</v>
      </c>
      <c r="C3853" s="256" t="s">
        <v>2617</v>
      </c>
      <c r="D3853" s="256" t="s">
        <v>3286</v>
      </c>
      <c r="E3853" s="257" t="s">
        <v>2540</v>
      </c>
      <c r="F3853" s="256" t="s">
        <v>2540</v>
      </c>
      <c r="G3853" s="256">
        <v>89590</v>
      </c>
      <c r="H3853" s="256" t="s">
        <v>6636</v>
      </c>
      <c r="I3853" s="256" t="s">
        <v>12</v>
      </c>
      <c r="J3853" s="256" t="s">
        <v>2545</v>
      </c>
      <c r="K3853" s="257" t="s">
        <v>16675</v>
      </c>
      <c r="L3853" s="256" t="s">
        <v>2542</v>
      </c>
    </row>
    <row r="3854" spans="1:12" x14ac:dyDescent="0.25">
      <c r="A3854" s="256" t="s">
        <v>2638</v>
      </c>
      <c r="B3854" s="256" t="s">
        <v>2639</v>
      </c>
      <c r="C3854" s="256" t="s">
        <v>2617</v>
      </c>
      <c r="D3854" s="256" t="s">
        <v>3286</v>
      </c>
      <c r="E3854" s="257" t="s">
        <v>2540</v>
      </c>
      <c r="F3854" s="256" t="s">
        <v>2540</v>
      </c>
      <c r="G3854" s="256">
        <v>89591</v>
      </c>
      <c r="H3854" s="256" t="s">
        <v>6637</v>
      </c>
      <c r="I3854" s="256" t="s">
        <v>12</v>
      </c>
      <c r="J3854" s="256" t="s">
        <v>2545</v>
      </c>
      <c r="K3854" s="257" t="s">
        <v>16676</v>
      </c>
      <c r="L3854" s="256" t="s">
        <v>2542</v>
      </c>
    </row>
    <row r="3855" spans="1:12" x14ac:dyDescent="0.25">
      <c r="A3855" s="256" t="s">
        <v>2638</v>
      </c>
      <c r="B3855" s="256" t="s">
        <v>2639</v>
      </c>
      <c r="C3855" s="256" t="s">
        <v>2617</v>
      </c>
      <c r="D3855" s="256" t="s">
        <v>3286</v>
      </c>
      <c r="E3855" s="257" t="s">
        <v>2540</v>
      </c>
      <c r="F3855" s="256" t="s">
        <v>2540</v>
      </c>
      <c r="G3855" s="256">
        <v>89592</v>
      </c>
      <c r="H3855" s="256" t="s">
        <v>6638</v>
      </c>
      <c r="I3855" s="256" t="s">
        <v>12</v>
      </c>
      <c r="J3855" s="256" t="s">
        <v>2545</v>
      </c>
      <c r="K3855" s="257" t="s">
        <v>15711</v>
      </c>
      <c r="L3855" s="256" t="s">
        <v>2542</v>
      </c>
    </row>
    <row r="3856" spans="1:12" x14ac:dyDescent="0.25">
      <c r="A3856" s="256" t="s">
        <v>2638</v>
      </c>
      <c r="B3856" s="256" t="s">
        <v>2639</v>
      </c>
      <c r="C3856" s="256" t="s">
        <v>2617</v>
      </c>
      <c r="D3856" s="256" t="s">
        <v>3286</v>
      </c>
      <c r="E3856" s="257" t="s">
        <v>2540</v>
      </c>
      <c r="F3856" s="256" t="s">
        <v>2540</v>
      </c>
      <c r="G3856" s="256">
        <v>89593</v>
      </c>
      <c r="H3856" s="256" t="s">
        <v>6639</v>
      </c>
      <c r="I3856" s="256" t="s">
        <v>12</v>
      </c>
      <c r="J3856" s="256" t="s">
        <v>2545</v>
      </c>
      <c r="K3856" s="257" t="s">
        <v>16677</v>
      </c>
      <c r="L3856" s="256" t="s">
        <v>2542</v>
      </c>
    </row>
    <row r="3857" spans="1:12" x14ac:dyDescent="0.25">
      <c r="A3857" s="256" t="s">
        <v>2638</v>
      </c>
      <c r="B3857" s="256" t="s">
        <v>2639</v>
      </c>
      <c r="C3857" s="256" t="s">
        <v>2617</v>
      </c>
      <c r="D3857" s="256" t="s">
        <v>3286</v>
      </c>
      <c r="E3857" s="257" t="s">
        <v>2540</v>
      </c>
      <c r="F3857" s="256" t="s">
        <v>2540</v>
      </c>
      <c r="G3857" s="256">
        <v>89594</v>
      </c>
      <c r="H3857" s="256" t="s">
        <v>6640</v>
      </c>
      <c r="I3857" s="256" t="s">
        <v>12</v>
      </c>
      <c r="J3857" s="256" t="s">
        <v>2545</v>
      </c>
      <c r="K3857" s="257" t="s">
        <v>16678</v>
      </c>
      <c r="L3857" s="256" t="s">
        <v>2542</v>
      </c>
    </row>
    <row r="3858" spans="1:12" x14ac:dyDescent="0.25">
      <c r="A3858" s="256" t="s">
        <v>2638</v>
      </c>
      <c r="B3858" s="256" t="s">
        <v>2639</v>
      </c>
      <c r="C3858" s="256" t="s">
        <v>2617</v>
      </c>
      <c r="D3858" s="256" t="s">
        <v>3286</v>
      </c>
      <c r="E3858" s="257" t="s">
        <v>2540</v>
      </c>
      <c r="F3858" s="256" t="s">
        <v>2540</v>
      </c>
      <c r="G3858" s="256">
        <v>89595</v>
      </c>
      <c r="H3858" s="256" t="s">
        <v>6641</v>
      </c>
      <c r="I3858" s="256" t="s">
        <v>12</v>
      </c>
      <c r="J3858" s="256" t="s">
        <v>2545</v>
      </c>
      <c r="K3858" s="257" t="s">
        <v>13469</v>
      </c>
      <c r="L3858" s="256" t="s">
        <v>2542</v>
      </c>
    </row>
    <row r="3859" spans="1:12" x14ac:dyDescent="0.25">
      <c r="A3859" s="256" t="s">
        <v>2638</v>
      </c>
      <c r="B3859" s="256" t="s">
        <v>2639</v>
      </c>
      <c r="C3859" s="256" t="s">
        <v>2617</v>
      </c>
      <c r="D3859" s="256" t="s">
        <v>3286</v>
      </c>
      <c r="E3859" s="257" t="s">
        <v>2540</v>
      </c>
      <c r="F3859" s="256" t="s">
        <v>2540</v>
      </c>
      <c r="G3859" s="256">
        <v>89596</v>
      </c>
      <c r="H3859" s="256" t="s">
        <v>6643</v>
      </c>
      <c r="I3859" s="256" t="s">
        <v>12</v>
      </c>
      <c r="J3859" s="256" t="s">
        <v>2545</v>
      </c>
      <c r="K3859" s="257" t="s">
        <v>13320</v>
      </c>
      <c r="L3859" s="256" t="s">
        <v>2542</v>
      </c>
    </row>
    <row r="3860" spans="1:12" x14ac:dyDescent="0.25">
      <c r="A3860" s="256" t="s">
        <v>2638</v>
      </c>
      <c r="B3860" s="256" t="s">
        <v>2639</v>
      </c>
      <c r="C3860" s="256" t="s">
        <v>2617</v>
      </c>
      <c r="D3860" s="256" t="s">
        <v>3286</v>
      </c>
      <c r="E3860" s="257" t="s">
        <v>2540</v>
      </c>
      <c r="F3860" s="256" t="s">
        <v>2540</v>
      </c>
      <c r="G3860" s="256">
        <v>89597</v>
      </c>
      <c r="H3860" s="256" t="s">
        <v>6644</v>
      </c>
      <c r="I3860" s="256" t="s">
        <v>12</v>
      </c>
      <c r="J3860" s="256" t="s">
        <v>2545</v>
      </c>
      <c r="K3860" s="257" t="s">
        <v>16679</v>
      </c>
      <c r="L3860" s="256" t="s">
        <v>2542</v>
      </c>
    </row>
    <row r="3861" spans="1:12" x14ac:dyDescent="0.25">
      <c r="A3861" s="256" t="s">
        <v>2638</v>
      </c>
      <c r="B3861" s="256" t="s">
        <v>2639</v>
      </c>
      <c r="C3861" s="256" t="s">
        <v>2617</v>
      </c>
      <c r="D3861" s="256" t="s">
        <v>3286</v>
      </c>
      <c r="E3861" s="257" t="s">
        <v>2540</v>
      </c>
      <c r="F3861" s="256" t="s">
        <v>2540</v>
      </c>
      <c r="G3861" s="256">
        <v>89598</v>
      </c>
      <c r="H3861" s="256" t="s">
        <v>6645</v>
      </c>
      <c r="I3861" s="256" t="s">
        <v>12</v>
      </c>
      <c r="J3861" s="256" t="s">
        <v>2545</v>
      </c>
      <c r="K3861" s="257" t="s">
        <v>16680</v>
      </c>
      <c r="L3861" s="256" t="s">
        <v>2542</v>
      </c>
    </row>
    <row r="3862" spans="1:12" x14ac:dyDescent="0.25">
      <c r="A3862" s="256" t="s">
        <v>2638</v>
      </c>
      <c r="B3862" s="256" t="s">
        <v>2639</v>
      </c>
      <c r="C3862" s="256" t="s">
        <v>2617</v>
      </c>
      <c r="D3862" s="256" t="s">
        <v>3286</v>
      </c>
      <c r="E3862" s="257" t="s">
        <v>2540</v>
      </c>
      <c r="F3862" s="256" t="s">
        <v>2540</v>
      </c>
      <c r="G3862" s="256">
        <v>89599</v>
      </c>
      <c r="H3862" s="256" t="s">
        <v>6646</v>
      </c>
      <c r="I3862" s="256" t="s">
        <v>12</v>
      </c>
      <c r="J3862" s="256" t="s">
        <v>2545</v>
      </c>
      <c r="K3862" s="257" t="s">
        <v>15879</v>
      </c>
      <c r="L3862" s="256" t="s">
        <v>2542</v>
      </c>
    </row>
    <row r="3863" spans="1:12" x14ac:dyDescent="0.25">
      <c r="A3863" s="256" t="s">
        <v>2638</v>
      </c>
      <c r="B3863" s="256" t="s">
        <v>2639</v>
      </c>
      <c r="C3863" s="256" t="s">
        <v>2617</v>
      </c>
      <c r="D3863" s="256" t="s">
        <v>3286</v>
      </c>
      <c r="E3863" s="257" t="s">
        <v>2540</v>
      </c>
      <c r="F3863" s="256" t="s">
        <v>2540</v>
      </c>
      <c r="G3863" s="256">
        <v>89600</v>
      </c>
      <c r="H3863" s="256" t="s">
        <v>6647</v>
      </c>
      <c r="I3863" s="256" t="s">
        <v>12</v>
      </c>
      <c r="J3863" s="256" t="s">
        <v>2545</v>
      </c>
      <c r="K3863" s="257" t="s">
        <v>4817</v>
      </c>
      <c r="L3863" s="256" t="s">
        <v>2542</v>
      </c>
    </row>
    <row r="3864" spans="1:12" x14ac:dyDescent="0.25">
      <c r="A3864" s="256" t="s">
        <v>2638</v>
      </c>
      <c r="B3864" s="256" t="s">
        <v>2639</v>
      </c>
      <c r="C3864" s="256" t="s">
        <v>2617</v>
      </c>
      <c r="D3864" s="256" t="s">
        <v>3286</v>
      </c>
      <c r="E3864" s="257" t="s">
        <v>2540</v>
      </c>
      <c r="F3864" s="256" t="s">
        <v>2540</v>
      </c>
      <c r="G3864" s="256">
        <v>89605</v>
      </c>
      <c r="H3864" s="256" t="s">
        <v>6648</v>
      </c>
      <c r="I3864" s="256" t="s">
        <v>12</v>
      </c>
      <c r="J3864" s="256" t="s">
        <v>2545</v>
      </c>
      <c r="K3864" s="257" t="s">
        <v>6600</v>
      </c>
      <c r="L3864" s="256" t="s">
        <v>2542</v>
      </c>
    </row>
    <row r="3865" spans="1:12" x14ac:dyDescent="0.25">
      <c r="A3865" s="256" t="s">
        <v>2638</v>
      </c>
      <c r="B3865" s="256" t="s">
        <v>2639</v>
      </c>
      <c r="C3865" s="256" t="s">
        <v>2617</v>
      </c>
      <c r="D3865" s="256" t="s">
        <v>3286</v>
      </c>
      <c r="E3865" s="257" t="s">
        <v>2540</v>
      </c>
      <c r="F3865" s="256" t="s">
        <v>2540</v>
      </c>
      <c r="G3865" s="256">
        <v>89609</v>
      </c>
      <c r="H3865" s="256" t="s">
        <v>6649</v>
      </c>
      <c r="I3865" s="256" t="s">
        <v>12</v>
      </c>
      <c r="J3865" s="256" t="s">
        <v>2545</v>
      </c>
      <c r="K3865" s="257" t="s">
        <v>16681</v>
      </c>
      <c r="L3865" s="256" t="s">
        <v>2542</v>
      </c>
    </row>
    <row r="3866" spans="1:12" x14ac:dyDescent="0.25">
      <c r="A3866" s="256" t="s">
        <v>2638</v>
      </c>
      <c r="B3866" s="256" t="s">
        <v>2639</v>
      </c>
      <c r="C3866" s="256" t="s">
        <v>2617</v>
      </c>
      <c r="D3866" s="256" t="s">
        <v>3286</v>
      </c>
      <c r="E3866" s="257" t="s">
        <v>2540</v>
      </c>
      <c r="F3866" s="256" t="s">
        <v>2540</v>
      </c>
      <c r="G3866" s="256">
        <v>89610</v>
      </c>
      <c r="H3866" s="256" t="s">
        <v>6650</v>
      </c>
      <c r="I3866" s="256" t="s">
        <v>12</v>
      </c>
      <c r="J3866" s="256" t="s">
        <v>2545</v>
      </c>
      <c r="K3866" s="257" t="s">
        <v>16682</v>
      </c>
      <c r="L3866" s="256" t="s">
        <v>2542</v>
      </c>
    </row>
    <row r="3867" spans="1:12" x14ac:dyDescent="0.25">
      <c r="A3867" s="256" t="s">
        <v>2638</v>
      </c>
      <c r="B3867" s="256" t="s">
        <v>2639</v>
      </c>
      <c r="C3867" s="256" t="s">
        <v>2617</v>
      </c>
      <c r="D3867" s="256" t="s">
        <v>3286</v>
      </c>
      <c r="E3867" s="257" t="s">
        <v>2540</v>
      </c>
      <c r="F3867" s="256" t="s">
        <v>2540</v>
      </c>
      <c r="G3867" s="256">
        <v>89611</v>
      </c>
      <c r="H3867" s="256" t="s">
        <v>6651</v>
      </c>
      <c r="I3867" s="256" t="s">
        <v>12</v>
      </c>
      <c r="J3867" s="256" t="s">
        <v>2545</v>
      </c>
      <c r="K3867" s="257" t="s">
        <v>7019</v>
      </c>
      <c r="L3867" s="256" t="s">
        <v>2542</v>
      </c>
    </row>
    <row r="3868" spans="1:12" x14ac:dyDescent="0.25">
      <c r="A3868" s="256" t="s">
        <v>2638</v>
      </c>
      <c r="B3868" s="256" t="s">
        <v>2639</v>
      </c>
      <c r="C3868" s="256" t="s">
        <v>2617</v>
      </c>
      <c r="D3868" s="256" t="s">
        <v>3286</v>
      </c>
      <c r="E3868" s="257" t="s">
        <v>2540</v>
      </c>
      <c r="F3868" s="256" t="s">
        <v>2540</v>
      </c>
      <c r="G3868" s="256">
        <v>89612</v>
      </c>
      <c r="H3868" s="256" t="s">
        <v>6652</v>
      </c>
      <c r="I3868" s="256" t="s">
        <v>12</v>
      </c>
      <c r="J3868" s="256" t="s">
        <v>2545</v>
      </c>
      <c r="K3868" s="257" t="s">
        <v>16683</v>
      </c>
      <c r="L3868" s="256" t="s">
        <v>2542</v>
      </c>
    </row>
    <row r="3869" spans="1:12" x14ac:dyDescent="0.25">
      <c r="A3869" s="256" t="s">
        <v>2638</v>
      </c>
      <c r="B3869" s="256" t="s">
        <v>2639</v>
      </c>
      <c r="C3869" s="256" t="s">
        <v>2617</v>
      </c>
      <c r="D3869" s="256" t="s">
        <v>3286</v>
      </c>
      <c r="E3869" s="257" t="s">
        <v>2540</v>
      </c>
      <c r="F3869" s="256" t="s">
        <v>2540</v>
      </c>
      <c r="G3869" s="256">
        <v>89613</v>
      </c>
      <c r="H3869" s="256" t="s">
        <v>1516</v>
      </c>
      <c r="I3869" s="256" t="s">
        <v>12</v>
      </c>
      <c r="J3869" s="256" t="s">
        <v>2545</v>
      </c>
      <c r="K3869" s="257" t="s">
        <v>5030</v>
      </c>
      <c r="L3869" s="256" t="s">
        <v>2542</v>
      </c>
    </row>
    <row r="3870" spans="1:12" x14ac:dyDescent="0.25">
      <c r="A3870" s="256" t="s">
        <v>2638</v>
      </c>
      <c r="B3870" s="256" t="s">
        <v>2639</v>
      </c>
      <c r="C3870" s="256" t="s">
        <v>2617</v>
      </c>
      <c r="D3870" s="256" t="s">
        <v>3286</v>
      </c>
      <c r="E3870" s="257" t="s">
        <v>2540</v>
      </c>
      <c r="F3870" s="256" t="s">
        <v>2540</v>
      </c>
      <c r="G3870" s="256">
        <v>89614</v>
      </c>
      <c r="H3870" s="256" t="s">
        <v>6653</v>
      </c>
      <c r="I3870" s="256" t="s">
        <v>12</v>
      </c>
      <c r="J3870" s="256" t="s">
        <v>2545</v>
      </c>
      <c r="K3870" s="257" t="s">
        <v>14331</v>
      </c>
      <c r="L3870" s="256" t="s">
        <v>2542</v>
      </c>
    </row>
    <row r="3871" spans="1:12" x14ac:dyDescent="0.25">
      <c r="A3871" s="256" t="s">
        <v>2638</v>
      </c>
      <c r="B3871" s="256" t="s">
        <v>2639</v>
      </c>
      <c r="C3871" s="256" t="s">
        <v>2617</v>
      </c>
      <c r="D3871" s="256" t="s">
        <v>3286</v>
      </c>
      <c r="E3871" s="257" t="s">
        <v>2540</v>
      </c>
      <c r="F3871" s="256" t="s">
        <v>2540</v>
      </c>
      <c r="G3871" s="256">
        <v>89615</v>
      </c>
      <c r="H3871" s="256" t="s">
        <v>6654</v>
      </c>
      <c r="I3871" s="256" t="s">
        <v>12</v>
      </c>
      <c r="J3871" s="256" t="s">
        <v>2545</v>
      </c>
      <c r="K3871" s="257" t="s">
        <v>16684</v>
      </c>
      <c r="L3871" s="256" t="s">
        <v>2542</v>
      </c>
    </row>
    <row r="3872" spans="1:12" x14ac:dyDescent="0.25">
      <c r="A3872" s="256" t="s">
        <v>2638</v>
      </c>
      <c r="B3872" s="256" t="s">
        <v>2639</v>
      </c>
      <c r="C3872" s="256" t="s">
        <v>2617</v>
      </c>
      <c r="D3872" s="256" t="s">
        <v>3286</v>
      </c>
      <c r="E3872" s="257" t="s">
        <v>2540</v>
      </c>
      <c r="F3872" s="256" t="s">
        <v>2540</v>
      </c>
      <c r="G3872" s="256">
        <v>89616</v>
      </c>
      <c r="H3872" s="256" t="s">
        <v>6655</v>
      </c>
      <c r="I3872" s="256" t="s">
        <v>12</v>
      </c>
      <c r="J3872" s="256" t="s">
        <v>2545</v>
      </c>
      <c r="K3872" s="257" t="s">
        <v>13499</v>
      </c>
      <c r="L3872" s="256" t="s">
        <v>2542</v>
      </c>
    </row>
    <row r="3873" spans="1:12" x14ac:dyDescent="0.25">
      <c r="A3873" s="256" t="s">
        <v>2638</v>
      </c>
      <c r="B3873" s="256" t="s">
        <v>2639</v>
      </c>
      <c r="C3873" s="256" t="s">
        <v>2617</v>
      </c>
      <c r="D3873" s="256" t="s">
        <v>3286</v>
      </c>
      <c r="E3873" s="257" t="s">
        <v>2540</v>
      </c>
      <c r="F3873" s="256" t="s">
        <v>2540</v>
      </c>
      <c r="G3873" s="256">
        <v>89617</v>
      </c>
      <c r="H3873" s="256" t="s">
        <v>6656</v>
      </c>
      <c r="I3873" s="256" t="s">
        <v>12</v>
      </c>
      <c r="J3873" s="256" t="s">
        <v>2545</v>
      </c>
      <c r="K3873" s="257" t="s">
        <v>16685</v>
      </c>
      <c r="L3873" s="256" t="s">
        <v>2542</v>
      </c>
    </row>
    <row r="3874" spans="1:12" x14ac:dyDescent="0.25">
      <c r="A3874" s="256" t="s">
        <v>2638</v>
      </c>
      <c r="B3874" s="256" t="s">
        <v>2639</v>
      </c>
      <c r="C3874" s="256" t="s">
        <v>2617</v>
      </c>
      <c r="D3874" s="256" t="s">
        <v>3286</v>
      </c>
      <c r="E3874" s="257" t="s">
        <v>2540</v>
      </c>
      <c r="F3874" s="256" t="s">
        <v>2540</v>
      </c>
      <c r="G3874" s="256">
        <v>89620</v>
      </c>
      <c r="H3874" s="256" t="s">
        <v>6657</v>
      </c>
      <c r="I3874" s="256" t="s">
        <v>12</v>
      </c>
      <c r="J3874" s="256" t="s">
        <v>2545</v>
      </c>
      <c r="K3874" s="257" t="s">
        <v>4944</v>
      </c>
      <c r="L3874" s="256" t="s">
        <v>2542</v>
      </c>
    </row>
    <row r="3875" spans="1:12" x14ac:dyDescent="0.25">
      <c r="A3875" s="256" t="s">
        <v>2638</v>
      </c>
      <c r="B3875" s="256" t="s">
        <v>2639</v>
      </c>
      <c r="C3875" s="256" t="s">
        <v>2617</v>
      </c>
      <c r="D3875" s="256" t="s">
        <v>3286</v>
      </c>
      <c r="E3875" s="257" t="s">
        <v>2540</v>
      </c>
      <c r="F3875" s="256" t="s">
        <v>2540</v>
      </c>
      <c r="G3875" s="256">
        <v>89622</v>
      </c>
      <c r="H3875" s="256" t="s">
        <v>6658</v>
      </c>
      <c r="I3875" s="256" t="s">
        <v>12</v>
      </c>
      <c r="J3875" s="256" t="s">
        <v>2545</v>
      </c>
      <c r="K3875" s="257" t="s">
        <v>4860</v>
      </c>
      <c r="L3875" s="256" t="s">
        <v>2542</v>
      </c>
    </row>
    <row r="3876" spans="1:12" x14ac:dyDescent="0.25">
      <c r="A3876" s="256" t="s">
        <v>2638</v>
      </c>
      <c r="B3876" s="256" t="s">
        <v>2639</v>
      </c>
      <c r="C3876" s="256" t="s">
        <v>2617</v>
      </c>
      <c r="D3876" s="256" t="s">
        <v>3286</v>
      </c>
      <c r="E3876" s="257" t="s">
        <v>2540</v>
      </c>
      <c r="F3876" s="256" t="s">
        <v>2540</v>
      </c>
      <c r="G3876" s="256">
        <v>89623</v>
      </c>
      <c r="H3876" s="256" t="s">
        <v>6659</v>
      </c>
      <c r="I3876" s="256" t="s">
        <v>12</v>
      </c>
      <c r="J3876" s="256" t="s">
        <v>2545</v>
      </c>
      <c r="K3876" s="257" t="s">
        <v>5129</v>
      </c>
      <c r="L3876" s="256" t="s">
        <v>2542</v>
      </c>
    </row>
    <row r="3877" spans="1:12" x14ac:dyDescent="0.25">
      <c r="A3877" s="256" t="s">
        <v>2638</v>
      </c>
      <c r="B3877" s="256" t="s">
        <v>2639</v>
      </c>
      <c r="C3877" s="256" t="s">
        <v>2617</v>
      </c>
      <c r="D3877" s="256" t="s">
        <v>3286</v>
      </c>
      <c r="E3877" s="257" t="s">
        <v>2540</v>
      </c>
      <c r="F3877" s="256" t="s">
        <v>2540</v>
      </c>
      <c r="G3877" s="256">
        <v>89624</v>
      </c>
      <c r="H3877" s="256" t="s">
        <v>6660</v>
      </c>
      <c r="I3877" s="256" t="s">
        <v>12</v>
      </c>
      <c r="J3877" s="256" t="s">
        <v>2545</v>
      </c>
      <c r="K3877" s="257" t="s">
        <v>16686</v>
      </c>
      <c r="L3877" s="256" t="s">
        <v>2542</v>
      </c>
    </row>
    <row r="3878" spans="1:12" x14ac:dyDescent="0.25">
      <c r="A3878" s="256" t="s">
        <v>2638</v>
      </c>
      <c r="B3878" s="256" t="s">
        <v>2639</v>
      </c>
      <c r="C3878" s="256" t="s">
        <v>2617</v>
      </c>
      <c r="D3878" s="256" t="s">
        <v>3286</v>
      </c>
      <c r="E3878" s="257" t="s">
        <v>2540</v>
      </c>
      <c r="F3878" s="256" t="s">
        <v>2540</v>
      </c>
      <c r="G3878" s="256">
        <v>89625</v>
      </c>
      <c r="H3878" s="256" t="s">
        <v>6661</v>
      </c>
      <c r="I3878" s="256" t="s">
        <v>12</v>
      </c>
      <c r="J3878" s="256" t="s">
        <v>2545</v>
      </c>
      <c r="K3878" s="257" t="s">
        <v>16687</v>
      </c>
      <c r="L3878" s="256" t="s">
        <v>2542</v>
      </c>
    </row>
    <row r="3879" spans="1:12" x14ac:dyDescent="0.25">
      <c r="A3879" s="256" t="s">
        <v>2638</v>
      </c>
      <c r="B3879" s="256" t="s">
        <v>2639</v>
      </c>
      <c r="C3879" s="256" t="s">
        <v>2617</v>
      </c>
      <c r="D3879" s="256" t="s">
        <v>3286</v>
      </c>
      <c r="E3879" s="257" t="s">
        <v>2540</v>
      </c>
      <c r="F3879" s="256" t="s">
        <v>2540</v>
      </c>
      <c r="G3879" s="256">
        <v>89626</v>
      </c>
      <c r="H3879" s="256" t="s">
        <v>6662</v>
      </c>
      <c r="I3879" s="256" t="s">
        <v>12</v>
      </c>
      <c r="J3879" s="256" t="s">
        <v>2545</v>
      </c>
      <c r="K3879" s="257" t="s">
        <v>16688</v>
      </c>
      <c r="L3879" s="256" t="s">
        <v>2542</v>
      </c>
    </row>
    <row r="3880" spans="1:12" x14ac:dyDescent="0.25">
      <c r="A3880" s="256" t="s">
        <v>2638</v>
      </c>
      <c r="B3880" s="256" t="s">
        <v>2639</v>
      </c>
      <c r="C3880" s="256" t="s">
        <v>2617</v>
      </c>
      <c r="D3880" s="256" t="s">
        <v>3286</v>
      </c>
      <c r="E3880" s="257" t="s">
        <v>2540</v>
      </c>
      <c r="F3880" s="256" t="s">
        <v>2540</v>
      </c>
      <c r="G3880" s="256">
        <v>89627</v>
      </c>
      <c r="H3880" s="256" t="s">
        <v>6663</v>
      </c>
      <c r="I3880" s="256" t="s">
        <v>12</v>
      </c>
      <c r="J3880" s="256" t="s">
        <v>2545</v>
      </c>
      <c r="K3880" s="257" t="s">
        <v>16689</v>
      </c>
      <c r="L3880" s="256" t="s">
        <v>2542</v>
      </c>
    </row>
    <row r="3881" spans="1:12" x14ac:dyDescent="0.25">
      <c r="A3881" s="256" t="s">
        <v>2638</v>
      </c>
      <c r="B3881" s="256" t="s">
        <v>2639</v>
      </c>
      <c r="C3881" s="256" t="s">
        <v>2617</v>
      </c>
      <c r="D3881" s="256" t="s">
        <v>3286</v>
      </c>
      <c r="E3881" s="257" t="s">
        <v>2540</v>
      </c>
      <c r="F3881" s="256" t="s">
        <v>2540</v>
      </c>
      <c r="G3881" s="256">
        <v>89628</v>
      </c>
      <c r="H3881" s="256" t="s">
        <v>6664</v>
      </c>
      <c r="I3881" s="256" t="s">
        <v>12</v>
      </c>
      <c r="J3881" s="256" t="s">
        <v>2545</v>
      </c>
      <c r="K3881" s="257" t="s">
        <v>16690</v>
      </c>
      <c r="L3881" s="256" t="s">
        <v>2542</v>
      </c>
    </row>
    <row r="3882" spans="1:12" x14ac:dyDescent="0.25">
      <c r="A3882" s="256" t="s">
        <v>2638</v>
      </c>
      <c r="B3882" s="256" t="s">
        <v>2639</v>
      </c>
      <c r="C3882" s="256" t="s">
        <v>2617</v>
      </c>
      <c r="D3882" s="256" t="s">
        <v>3286</v>
      </c>
      <c r="E3882" s="257" t="s">
        <v>2540</v>
      </c>
      <c r="F3882" s="256" t="s">
        <v>2540</v>
      </c>
      <c r="G3882" s="256">
        <v>89629</v>
      </c>
      <c r="H3882" s="256" t="s">
        <v>6666</v>
      </c>
      <c r="I3882" s="256" t="s">
        <v>12</v>
      </c>
      <c r="J3882" s="256" t="s">
        <v>2545</v>
      </c>
      <c r="K3882" s="257" t="s">
        <v>16691</v>
      </c>
      <c r="L3882" s="256" t="s">
        <v>2542</v>
      </c>
    </row>
    <row r="3883" spans="1:12" x14ac:dyDescent="0.25">
      <c r="A3883" s="256" t="s">
        <v>2638</v>
      </c>
      <c r="B3883" s="256" t="s">
        <v>2639</v>
      </c>
      <c r="C3883" s="256" t="s">
        <v>2617</v>
      </c>
      <c r="D3883" s="256" t="s">
        <v>3286</v>
      </c>
      <c r="E3883" s="257" t="s">
        <v>2540</v>
      </c>
      <c r="F3883" s="256" t="s">
        <v>2540</v>
      </c>
      <c r="G3883" s="256">
        <v>89630</v>
      </c>
      <c r="H3883" s="256" t="s">
        <v>6667</v>
      </c>
      <c r="I3883" s="256" t="s">
        <v>12</v>
      </c>
      <c r="J3883" s="256" t="s">
        <v>2545</v>
      </c>
      <c r="K3883" s="257" t="s">
        <v>16692</v>
      </c>
      <c r="L3883" s="256" t="s">
        <v>2542</v>
      </c>
    </row>
    <row r="3884" spans="1:12" x14ac:dyDescent="0.25">
      <c r="A3884" s="256" t="s">
        <v>2638</v>
      </c>
      <c r="B3884" s="256" t="s">
        <v>2639</v>
      </c>
      <c r="C3884" s="256" t="s">
        <v>2617</v>
      </c>
      <c r="D3884" s="256" t="s">
        <v>3286</v>
      </c>
      <c r="E3884" s="257" t="s">
        <v>2540</v>
      </c>
      <c r="F3884" s="256" t="s">
        <v>2540</v>
      </c>
      <c r="G3884" s="256">
        <v>89631</v>
      </c>
      <c r="H3884" s="256" t="s">
        <v>6668</v>
      </c>
      <c r="I3884" s="256" t="s">
        <v>12</v>
      </c>
      <c r="J3884" s="256" t="s">
        <v>2545</v>
      </c>
      <c r="K3884" s="257" t="s">
        <v>16693</v>
      </c>
      <c r="L3884" s="256" t="s">
        <v>2542</v>
      </c>
    </row>
    <row r="3885" spans="1:12" x14ac:dyDescent="0.25">
      <c r="A3885" s="256" t="s">
        <v>2638</v>
      </c>
      <c r="B3885" s="256" t="s">
        <v>2639</v>
      </c>
      <c r="C3885" s="256" t="s">
        <v>2617</v>
      </c>
      <c r="D3885" s="256" t="s">
        <v>3286</v>
      </c>
      <c r="E3885" s="257" t="s">
        <v>2540</v>
      </c>
      <c r="F3885" s="256" t="s">
        <v>2540</v>
      </c>
      <c r="G3885" s="256">
        <v>89632</v>
      </c>
      <c r="H3885" s="256" t="s">
        <v>6669</v>
      </c>
      <c r="I3885" s="256" t="s">
        <v>12</v>
      </c>
      <c r="J3885" s="256" t="s">
        <v>2545</v>
      </c>
      <c r="K3885" s="257" t="s">
        <v>16694</v>
      </c>
      <c r="L3885" s="256" t="s">
        <v>2542</v>
      </c>
    </row>
    <row r="3886" spans="1:12" x14ac:dyDescent="0.25">
      <c r="A3886" s="256" t="s">
        <v>2638</v>
      </c>
      <c r="B3886" s="256" t="s">
        <v>2639</v>
      </c>
      <c r="C3886" s="256" t="s">
        <v>2617</v>
      </c>
      <c r="D3886" s="256" t="s">
        <v>3286</v>
      </c>
      <c r="E3886" s="257" t="s">
        <v>2540</v>
      </c>
      <c r="F3886" s="256" t="s">
        <v>2540</v>
      </c>
      <c r="G3886" s="256">
        <v>89637</v>
      </c>
      <c r="H3886" s="256" t="s">
        <v>6670</v>
      </c>
      <c r="I3886" s="256" t="s">
        <v>12</v>
      </c>
      <c r="J3886" s="256" t="s">
        <v>2545</v>
      </c>
      <c r="K3886" s="257" t="s">
        <v>16658</v>
      </c>
      <c r="L3886" s="256" t="s">
        <v>2542</v>
      </c>
    </row>
    <row r="3887" spans="1:12" x14ac:dyDescent="0.25">
      <c r="A3887" s="256" t="s">
        <v>2638</v>
      </c>
      <c r="B3887" s="256" t="s">
        <v>2639</v>
      </c>
      <c r="C3887" s="256" t="s">
        <v>2617</v>
      </c>
      <c r="D3887" s="256" t="s">
        <v>3286</v>
      </c>
      <c r="E3887" s="257" t="s">
        <v>2540</v>
      </c>
      <c r="F3887" s="256" t="s">
        <v>2540</v>
      </c>
      <c r="G3887" s="256">
        <v>89638</v>
      </c>
      <c r="H3887" s="256" t="s">
        <v>6671</v>
      </c>
      <c r="I3887" s="256" t="s">
        <v>12</v>
      </c>
      <c r="J3887" s="256" t="s">
        <v>2545</v>
      </c>
      <c r="K3887" s="257" t="s">
        <v>13320</v>
      </c>
      <c r="L3887" s="256" t="s">
        <v>2542</v>
      </c>
    </row>
    <row r="3888" spans="1:12" x14ac:dyDescent="0.25">
      <c r="A3888" s="256" t="s">
        <v>2638</v>
      </c>
      <c r="B3888" s="256" t="s">
        <v>2639</v>
      </c>
      <c r="C3888" s="256" t="s">
        <v>2617</v>
      </c>
      <c r="D3888" s="256" t="s">
        <v>3286</v>
      </c>
      <c r="E3888" s="257" t="s">
        <v>2540</v>
      </c>
      <c r="F3888" s="256" t="s">
        <v>2540</v>
      </c>
      <c r="G3888" s="256">
        <v>89639</v>
      </c>
      <c r="H3888" s="256" t="s">
        <v>6672</v>
      </c>
      <c r="I3888" s="256" t="s">
        <v>12</v>
      </c>
      <c r="J3888" s="256" t="s">
        <v>2545</v>
      </c>
      <c r="K3888" s="257" t="s">
        <v>13912</v>
      </c>
      <c r="L3888" s="256" t="s">
        <v>2542</v>
      </c>
    </row>
    <row r="3889" spans="1:12" x14ac:dyDescent="0.25">
      <c r="A3889" s="256" t="s">
        <v>2638</v>
      </c>
      <c r="B3889" s="256" t="s">
        <v>2639</v>
      </c>
      <c r="C3889" s="256" t="s">
        <v>2617</v>
      </c>
      <c r="D3889" s="256" t="s">
        <v>3286</v>
      </c>
      <c r="E3889" s="257" t="s">
        <v>2540</v>
      </c>
      <c r="F3889" s="256" t="s">
        <v>2540</v>
      </c>
      <c r="G3889" s="256">
        <v>89640</v>
      </c>
      <c r="H3889" s="256" t="s">
        <v>6673</v>
      </c>
      <c r="I3889" s="256" t="s">
        <v>12</v>
      </c>
      <c r="J3889" s="256" t="s">
        <v>2545</v>
      </c>
      <c r="K3889" s="257" t="s">
        <v>5453</v>
      </c>
      <c r="L3889" s="256" t="s">
        <v>2542</v>
      </c>
    </row>
    <row r="3890" spans="1:12" x14ac:dyDescent="0.25">
      <c r="A3890" s="256" t="s">
        <v>2638</v>
      </c>
      <c r="B3890" s="256" t="s">
        <v>2639</v>
      </c>
      <c r="C3890" s="256" t="s">
        <v>2617</v>
      </c>
      <c r="D3890" s="256" t="s">
        <v>3286</v>
      </c>
      <c r="E3890" s="257" t="s">
        <v>2540</v>
      </c>
      <c r="F3890" s="256" t="s">
        <v>2540</v>
      </c>
      <c r="G3890" s="256">
        <v>89641</v>
      </c>
      <c r="H3890" s="256" t="s">
        <v>6674</v>
      </c>
      <c r="I3890" s="256" t="s">
        <v>12</v>
      </c>
      <c r="J3890" s="256" t="s">
        <v>2545</v>
      </c>
      <c r="K3890" s="257" t="s">
        <v>16695</v>
      </c>
      <c r="L3890" s="256" t="s">
        <v>2542</v>
      </c>
    </row>
    <row r="3891" spans="1:12" x14ac:dyDescent="0.25">
      <c r="A3891" s="256" t="s">
        <v>2638</v>
      </c>
      <c r="B3891" s="256" t="s">
        <v>2639</v>
      </c>
      <c r="C3891" s="256" t="s">
        <v>2617</v>
      </c>
      <c r="D3891" s="256" t="s">
        <v>3286</v>
      </c>
      <c r="E3891" s="257" t="s">
        <v>2540</v>
      </c>
      <c r="F3891" s="256" t="s">
        <v>2540</v>
      </c>
      <c r="G3891" s="256">
        <v>89642</v>
      </c>
      <c r="H3891" s="256" t="s">
        <v>6675</v>
      </c>
      <c r="I3891" s="256" t="s">
        <v>12</v>
      </c>
      <c r="J3891" s="256" t="s">
        <v>2545</v>
      </c>
      <c r="K3891" s="257" t="s">
        <v>7693</v>
      </c>
      <c r="L3891" s="256" t="s">
        <v>2542</v>
      </c>
    </row>
    <row r="3892" spans="1:12" x14ac:dyDescent="0.25">
      <c r="A3892" s="256" t="s">
        <v>2638</v>
      </c>
      <c r="B3892" s="256" t="s">
        <v>2639</v>
      </c>
      <c r="C3892" s="256" t="s">
        <v>2617</v>
      </c>
      <c r="D3892" s="256" t="s">
        <v>3286</v>
      </c>
      <c r="E3892" s="257" t="s">
        <v>2540</v>
      </c>
      <c r="F3892" s="256" t="s">
        <v>2540</v>
      </c>
      <c r="G3892" s="256">
        <v>89643</v>
      </c>
      <c r="H3892" s="256" t="s">
        <v>6676</v>
      </c>
      <c r="I3892" s="256" t="s">
        <v>12</v>
      </c>
      <c r="J3892" s="256" t="s">
        <v>2545</v>
      </c>
      <c r="K3892" s="257" t="s">
        <v>13303</v>
      </c>
      <c r="L3892" s="256" t="s">
        <v>2542</v>
      </c>
    </row>
    <row r="3893" spans="1:12" x14ac:dyDescent="0.25">
      <c r="A3893" s="256" t="s">
        <v>2638</v>
      </c>
      <c r="B3893" s="256" t="s">
        <v>2639</v>
      </c>
      <c r="C3893" s="256" t="s">
        <v>2617</v>
      </c>
      <c r="D3893" s="256" t="s">
        <v>3286</v>
      </c>
      <c r="E3893" s="257" t="s">
        <v>2540</v>
      </c>
      <c r="F3893" s="256" t="s">
        <v>2540</v>
      </c>
      <c r="G3893" s="256">
        <v>89644</v>
      </c>
      <c r="H3893" s="256" t="s">
        <v>6677</v>
      </c>
      <c r="I3893" s="256" t="s">
        <v>12</v>
      </c>
      <c r="J3893" s="256" t="s">
        <v>2545</v>
      </c>
      <c r="K3893" s="257" t="s">
        <v>16696</v>
      </c>
      <c r="L3893" s="256" t="s">
        <v>2542</v>
      </c>
    </row>
    <row r="3894" spans="1:12" x14ac:dyDescent="0.25">
      <c r="A3894" s="256" t="s">
        <v>2638</v>
      </c>
      <c r="B3894" s="256" t="s">
        <v>2639</v>
      </c>
      <c r="C3894" s="256" t="s">
        <v>2617</v>
      </c>
      <c r="D3894" s="256" t="s">
        <v>3286</v>
      </c>
      <c r="E3894" s="257" t="s">
        <v>2540</v>
      </c>
      <c r="F3894" s="256" t="s">
        <v>2540</v>
      </c>
      <c r="G3894" s="256">
        <v>89645</v>
      </c>
      <c r="H3894" s="256" t="s">
        <v>6678</v>
      </c>
      <c r="I3894" s="256" t="s">
        <v>12</v>
      </c>
      <c r="J3894" s="256" t="s">
        <v>2545</v>
      </c>
      <c r="K3894" s="257" t="s">
        <v>16697</v>
      </c>
      <c r="L3894" s="256" t="s">
        <v>2542</v>
      </c>
    </row>
    <row r="3895" spans="1:12" x14ac:dyDescent="0.25">
      <c r="A3895" s="256" t="s">
        <v>2638</v>
      </c>
      <c r="B3895" s="256" t="s">
        <v>2639</v>
      </c>
      <c r="C3895" s="256" t="s">
        <v>2617</v>
      </c>
      <c r="D3895" s="256" t="s">
        <v>3286</v>
      </c>
      <c r="E3895" s="257" t="s">
        <v>2540</v>
      </c>
      <c r="F3895" s="256" t="s">
        <v>2540</v>
      </c>
      <c r="G3895" s="256">
        <v>89646</v>
      </c>
      <c r="H3895" s="256" t="s">
        <v>6679</v>
      </c>
      <c r="I3895" s="256" t="s">
        <v>12</v>
      </c>
      <c r="J3895" s="256" t="s">
        <v>2545</v>
      </c>
      <c r="K3895" s="257" t="s">
        <v>13607</v>
      </c>
      <c r="L3895" s="256" t="s">
        <v>2542</v>
      </c>
    </row>
    <row r="3896" spans="1:12" x14ac:dyDescent="0.25">
      <c r="A3896" s="256" t="s">
        <v>2638</v>
      </c>
      <c r="B3896" s="256" t="s">
        <v>2639</v>
      </c>
      <c r="C3896" s="256" t="s">
        <v>2617</v>
      </c>
      <c r="D3896" s="256" t="s">
        <v>3286</v>
      </c>
      <c r="E3896" s="257" t="s">
        <v>2540</v>
      </c>
      <c r="F3896" s="256" t="s">
        <v>2540</v>
      </c>
      <c r="G3896" s="256">
        <v>89647</v>
      </c>
      <c r="H3896" s="256" t="s">
        <v>6680</v>
      </c>
      <c r="I3896" s="256" t="s">
        <v>12</v>
      </c>
      <c r="J3896" s="256" t="s">
        <v>2545</v>
      </c>
      <c r="K3896" s="257" t="s">
        <v>4720</v>
      </c>
      <c r="L3896" s="256" t="s">
        <v>2542</v>
      </c>
    </row>
    <row r="3897" spans="1:12" x14ac:dyDescent="0.25">
      <c r="A3897" s="256" t="s">
        <v>2638</v>
      </c>
      <c r="B3897" s="256" t="s">
        <v>2639</v>
      </c>
      <c r="C3897" s="256" t="s">
        <v>2617</v>
      </c>
      <c r="D3897" s="256" t="s">
        <v>3286</v>
      </c>
      <c r="E3897" s="257" t="s">
        <v>2540</v>
      </c>
      <c r="F3897" s="256" t="s">
        <v>2540</v>
      </c>
      <c r="G3897" s="256">
        <v>89648</v>
      </c>
      <c r="H3897" s="256" t="s">
        <v>6681</v>
      </c>
      <c r="I3897" s="256" t="s">
        <v>12</v>
      </c>
      <c r="J3897" s="256" t="s">
        <v>2545</v>
      </c>
      <c r="K3897" s="257" t="s">
        <v>5412</v>
      </c>
      <c r="L3897" s="256" t="s">
        <v>2542</v>
      </c>
    </row>
    <row r="3898" spans="1:12" x14ac:dyDescent="0.25">
      <c r="A3898" s="256" t="s">
        <v>2638</v>
      </c>
      <c r="B3898" s="256" t="s">
        <v>2639</v>
      </c>
      <c r="C3898" s="256" t="s">
        <v>2617</v>
      </c>
      <c r="D3898" s="256" t="s">
        <v>3286</v>
      </c>
      <c r="E3898" s="257" t="s">
        <v>2540</v>
      </c>
      <c r="F3898" s="256" t="s">
        <v>2540</v>
      </c>
      <c r="G3898" s="256">
        <v>89649</v>
      </c>
      <c r="H3898" s="256" t="s">
        <v>6682</v>
      </c>
      <c r="I3898" s="256" t="s">
        <v>12</v>
      </c>
      <c r="J3898" s="256" t="s">
        <v>2545</v>
      </c>
      <c r="K3898" s="257" t="s">
        <v>13384</v>
      </c>
      <c r="L3898" s="256" t="s">
        <v>2542</v>
      </c>
    </row>
    <row r="3899" spans="1:12" x14ac:dyDescent="0.25">
      <c r="A3899" s="256" t="s">
        <v>2638</v>
      </c>
      <c r="B3899" s="256" t="s">
        <v>2639</v>
      </c>
      <c r="C3899" s="256" t="s">
        <v>2617</v>
      </c>
      <c r="D3899" s="256" t="s">
        <v>3286</v>
      </c>
      <c r="E3899" s="257" t="s">
        <v>2540</v>
      </c>
      <c r="F3899" s="256" t="s">
        <v>2540</v>
      </c>
      <c r="G3899" s="256">
        <v>89650</v>
      </c>
      <c r="H3899" s="256" t="s">
        <v>6683</v>
      </c>
      <c r="I3899" s="256" t="s">
        <v>12</v>
      </c>
      <c r="J3899" s="256" t="s">
        <v>2545</v>
      </c>
      <c r="K3899" s="257" t="s">
        <v>14563</v>
      </c>
      <c r="L3899" s="256" t="s">
        <v>2542</v>
      </c>
    </row>
    <row r="3900" spans="1:12" x14ac:dyDescent="0.25">
      <c r="A3900" s="256" t="s">
        <v>2638</v>
      </c>
      <c r="B3900" s="256" t="s">
        <v>2639</v>
      </c>
      <c r="C3900" s="256" t="s">
        <v>2617</v>
      </c>
      <c r="D3900" s="256" t="s">
        <v>3286</v>
      </c>
      <c r="E3900" s="257" t="s">
        <v>2540</v>
      </c>
      <c r="F3900" s="256" t="s">
        <v>2540</v>
      </c>
      <c r="G3900" s="256">
        <v>89651</v>
      </c>
      <c r="H3900" s="256" t="s">
        <v>6684</v>
      </c>
      <c r="I3900" s="256" t="s">
        <v>12</v>
      </c>
      <c r="J3900" s="256" t="s">
        <v>2545</v>
      </c>
      <c r="K3900" s="257" t="s">
        <v>5234</v>
      </c>
      <c r="L3900" s="256" t="s">
        <v>2542</v>
      </c>
    </row>
    <row r="3901" spans="1:12" x14ac:dyDescent="0.25">
      <c r="A3901" s="256" t="s">
        <v>2638</v>
      </c>
      <c r="B3901" s="256" t="s">
        <v>2639</v>
      </c>
      <c r="C3901" s="256" t="s">
        <v>2617</v>
      </c>
      <c r="D3901" s="256" t="s">
        <v>3286</v>
      </c>
      <c r="E3901" s="257" t="s">
        <v>2540</v>
      </c>
      <c r="F3901" s="256" t="s">
        <v>2540</v>
      </c>
      <c r="G3901" s="256">
        <v>89652</v>
      </c>
      <c r="H3901" s="256" t="s">
        <v>6685</v>
      </c>
      <c r="I3901" s="256" t="s">
        <v>12</v>
      </c>
      <c r="J3901" s="256" t="s">
        <v>2545</v>
      </c>
      <c r="K3901" s="257" t="s">
        <v>4655</v>
      </c>
      <c r="L3901" s="256" t="s">
        <v>2542</v>
      </c>
    </row>
    <row r="3902" spans="1:12" x14ac:dyDescent="0.25">
      <c r="A3902" s="256" t="s">
        <v>2638</v>
      </c>
      <c r="B3902" s="256" t="s">
        <v>2639</v>
      </c>
      <c r="C3902" s="256" t="s">
        <v>2617</v>
      </c>
      <c r="D3902" s="256" t="s">
        <v>3286</v>
      </c>
      <c r="E3902" s="257" t="s">
        <v>2540</v>
      </c>
      <c r="F3902" s="256" t="s">
        <v>2540</v>
      </c>
      <c r="G3902" s="256">
        <v>89653</v>
      </c>
      <c r="H3902" s="256" t="s">
        <v>6686</v>
      </c>
      <c r="I3902" s="256" t="s">
        <v>12</v>
      </c>
      <c r="J3902" s="256" t="s">
        <v>2545</v>
      </c>
      <c r="K3902" s="257" t="s">
        <v>16368</v>
      </c>
      <c r="L3902" s="256" t="s">
        <v>2542</v>
      </c>
    </row>
    <row r="3903" spans="1:12" x14ac:dyDescent="0.25">
      <c r="A3903" s="256" t="s">
        <v>2638</v>
      </c>
      <c r="B3903" s="256" t="s">
        <v>2639</v>
      </c>
      <c r="C3903" s="256" t="s">
        <v>2617</v>
      </c>
      <c r="D3903" s="256" t="s">
        <v>3286</v>
      </c>
      <c r="E3903" s="257" t="s">
        <v>2540</v>
      </c>
      <c r="F3903" s="256" t="s">
        <v>2540</v>
      </c>
      <c r="G3903" s="256">
        <v>89654</v>
      </c>
      <c r="H3903" s="256" t="s">
        <v>6687</v>
      </c>
      <c r="I3903" s="256" t="s">
        <v>12</v>
      </c>
      <c r="J3903" s="256" t="s">
        <v>2545</v>
      </c>
      <c r="K3903" s="257" t="s">
        <v>13630</v>
      </c>
      <c r="L3903" s="256" t="s">
        <v>2542</v>
      </c>
    </row>
    <row r="3904" spans="1:12" x14ac:dyDescent="0.25">
      <c r="A3904" s="256" t="s">
        <v>2638</v>
      </c>
      <c r="B3904" s="256" t="s">
        <v>2639</v>
      </c>
      <c r="C3904" s="256" t="s">
        <v>2617</v>
      </c>
      <c r="D3904" s="256" t="s">
        <v>3286</v>
      </c>
      <c r="E3904" s="257" t="s">
        <v>2540</v>
      </c>
      <c r="F3904" s="256" t="s">
        <v>2540</v>
      </c>
      <c r="G3904" s="256">
        <v>89655</v>
      </c>
      <c r="H3904" s="256" t="s">
        <v>6688</v>
      </c>
      <c r="I3904" s="256" t="s">
        <v>12</v>
      </c>
      <c r="J3904" s="256" t="s">
        <v>2545</v>
      </c>
      <c r="K3904" s="257" t="s">
        <v>4850</v>
      </c>
      <c r="L3904" s="256" t="s">
        <v>2542</v>
      </c>
    </row>
    <row r="3905" spans="1:12" x14ac:dyDescent="0.25">
      <c r="A3905" s="256" t="s">
        <v>2638</v>
      </c>
      <c r="B3905" s="256" t="s">
        <v>2639</v>
      </c>
      <c r="C3905" s="256" t="s">
        <v>2617</v>
      </c>
      <c r="D3905" s="256" t="s">
        <v>3286</v>
      </c>
      <c r="E3905" s="257" t="s">
        <v>2540</v>
      </c>
      <c r="F3905" s="256" t="s">
        <v>2540</v>
      </c>
      <c r="G3905" s="256">
        <v>89656</v>
      </c>
      <c r="H3905" s="256" t="s">
        <v>6689</v>
      </c>
      <c r="I3905" s="256" t="s">
        <v>12</v>
      </c>
      <c r="J3905" s="256" t="s">
        <v>2545</v>
      </c>
      <c r="K3905" s="257" t="s">
        <v>5229</v>
      </c>
      <c r="L3905" s="256" t="s">
        <v>2542</v>
      </c>
    </row>
    <row r="3906" spans="1:12" x14ac:dyDescent="0.25">
      <c r="A3906" s="256" t="s">
        <v>2638</v>
      </c>
      <c r="B3906" s="256" t="s">
        <v>2639</v>
      </c>
      <c r="C3906" s="256" t="s">
        <v>2617</v>
      </c>
      <c r="D3906" s="256" t="s">
        <v>3286</v>
      </c>
      <c r="E3906" s="257" t="s">
        <v>2540</v>
      </c>
      <c r="F3906" s="256" t="s">
        <v>2540</v>
      </c>
      <c r="G3906" s="256">
        <v>89657</v>
      </c>
      <c r="H3906" s="256" t="s">
        <v>6690</v>
      </c>
      <c r="I3906" s="256" t="s">
        <v>12</v>
      </c>
      <c r="J3906" s="256" t="s">
        <v>2545</v>
      </c>
      <c r="K3906" s="257" t="s">
        <v>16698</v>
      </c>
      <c r="L3906" s="256" t="s">
        <v>2542</v>
      </c>
    </row>
    <row r="3907" spans="1:12" x14ac:dyDescent="0.25">
      <c r="A3907" s="256" t="s">
        <v>2638</v>
      </c>
      <c r="B3907" s="256" t="s">
        <v>2639</v>
      </c>
      <c r="C3907" s="256" t="s">
        <v>2617</v>
      </c>
      <c r="D3907" s="256" t="s">
        <v>3286</v>
      </c>
      <c r="E3907" s="257" t="s">
        <v>2540</v>
      </c>
      <c r="F3907" s="256" t="s">
        <v>2540</v>
      </c>
      <c r="G3907" s="256">
        <v>89658</v>
      </c>
      <c r="H3907" s="256" t="s">
        <v>6691</v>
      </c>
      <c r="I3907" s="256" t="s">
        <v>12</v>
      </c>
      <c r="J3907" s="256" t="s">
        <v>2545</v>
      </c>
      <c r="K3907" s="257" t="s">
        <v>13696</v>
      </c>
      <c r="L3907" s="256" t="s">
        <v>2542</v>
      </c>
    </row>
    <row r="3908" spans="1:12" x14ac:dyDescent="0.25">
      <c r="A3908" s="256" t="s">
        <v>2638</v>
      </c>
      <c r="B3908" s="256" t="s">
        <v>2639</v>
      </c>
      <c r="C3908" s="256" t="s">
        <v>2617</v>
      </c>
      <c r="D3908" s="256" t="s">
        <v>3286</v>
      </c>
      <c r="E3908" s="257" t="s">
        <v>2540</v>
      </c>
      <c r="F3908" s="256" t="s">
        <v>2540</v>
      </c>
      <c r="G3908" s="256">
        <v>89659</v>
      </c>
      <c r="H3908" s="256" t="s">
        <v>6692</v>
      </c>
      <c r="I3908" s="256" t="s">
        <v>12</v>
      </c>
      <c r="J3908" s="256" t="s">
        <v>2545</v>
      </c>
      <c r="K3908" s="257" t="s">
        <v>13283</v>
      </c>
      <c r="L3908" s="256" t="s">
        <v>2542</v>
      </c>
    </row>
    <row r="3909" spans="1:12" x14ac:dyDescent="0.25">
      <c r="A3909" s="256" t="s">
        <v>2638</v>
      </c>
      <c r="B3909" s="256" t="s">
        <v>2639</v>
      </c>
      <c r="C3909" s="256" t="s">
        <v>2617</v>
      </c>
      <c r="D3909" s="256" t="s">
        <v>3286</v>
      </c>
      <c r="E3909" s="257" t="s">
        <v>2540</v>
      </c>
      <c r="F3909" s="256" t="s">
        <v>2540</v>
      </c>
      <c r="G3909" s="256">
        <v>89660</v>
      </c>
      <c r="H3909" s="256" t="s">
        <v>6693</v>
      </c>
      <c r="I3909" s="256" t="s">
        <v>12</v>
      </c>
      <c r="J3909" s="256" t="s">
        <v>2545</v>
      </c>
      <c r="K3909" s="257" t="s">
        <v>16699</v>
      </c>
      <c r="L3909" s="256" t="s">
        <v>2542</v>
      </c>
    </row>
    <row r="3910" spans="1:12" x14ac:dyDescent="0.25">
      <c r="A3910" s="256" t="s">
        <v>2638</v>
      </c>
      <c r="B3910" s="256" t="s">
        <v>2639</v>
      </c>
      <c r="C3910" s="256" t="s">
        <v>2617</v>
      </c>
      <c r="D3910" s="256" t="s">
        <v>3286</v>
      </c>
      <c r="E3910" s="257" t="s">
        <v>2540</v>
      </c>
      <c r="F3910" s="256" t="s">
        <v>2540</v>
      </c>
      <c r="G3910" s="256">
        <v>89661</v>
      </c>
      <c r="H3910" s="256" t="s">
        <v>6695</v>
      </c>
      <c r="I3910" s="256" t="s">
        <v>12</v>
      </c>
      <c r="J3910" s="256" t="s">
        <v>2545</v>
      </c>
      <c r="K3910" s="257" t="s">
        <v>13463</v>
      </c>
      <c r="L3910" s="256" t="s">
        <v>2542</v>
      </c>
    </row>
    <row r="3911" spans="1:12" x14ac:dyDescent="0.25">
      <c r="A3911" s="256" t="s">
        <v>2638</v>
      </c>
      <c r="B3911" s="256" t="s">
        <v>2639</v>
      </c>
      <c r="C3911" s="256" t="s">
        <v>2617</v>
      </c>
      <c r="D3911" s="256" t="s">
        <v>3286</v>
      </c>
      <c r="E3911" s="257" t="s">
        <v>2540</v>
      </c>
      <c r="F3911" s="256" t="s">
        <v>2540</v>
      </c>
      <c r="G3911" s="256">
        <v>89662</v>
      </c>
      <c r="H3911" s="256" t="s">
        <v>6696</v>
      </c>
      <c r="I3911" s="256" t="s">
        <v>12</v>
      </c>
      <c r="J3911" s="256" t="s">
        <v>2545</v>
      </c>
      <c r="K3911" s="257" t="s">
        <v>16700</v>
      </c>
      <c r="L3911" s="256" t="s">
        <v>2542</v>
      </c>
    </row>
    <row r="3912" spans="1:12" x14ac:dyDescent="0.25">
      <c r="A3912" s="256" t="s">
        <v>2638</v>
      </c>
      <c r="B3912" s="256" t="s">
        <v>2639</v>
      </c>
      <c r="C3912" s="256" t="s">
        <v>2617</v>
      </c>
      <c r="D3912" s="256" t="s">
        <v>3286</v>
      </c>
      <c r="E3912" s="257" t="s">
        <v>2540</v>
      </c>
      <c r="F3912" s="256" t="s">
        <v>2540</v>
      </c>
      <c r="G3912" s="256">
        <v>89663</v>
      </c>
      <c r="H3912" s="256" t="s">
        <v>6697</v>
      </c>
      <c r="I3912" s="256" t="s">
        <v>12</v>
      </c>
      <c r="J3912" s="256" t="s">
        <v>2545</v>
      </c>
      <c r="K3912" s="257" t="s">
        <v>14533</v>
      </c>
      <c r="L3912" s="256" t="s">
        <v>2542</v>
      </c>
    </row>
    <row r="3913" spans="1:12" x14ac:dyDescent="0.25">
      <c r="A3913" s="256" t="s">
        <v>2638</v>
      </c>
      <c r="B3913" s="256" t="s">
        <v>2639</v>
      </c>
      <c r="C3913" s="256" t="s">
        <v>2617</v>
      </c>
      <c r="D3913" s="256" t="s">
        <v>3286</v>
      </c>
      <c r="E3913" s="257" t="s">
        <v>2540</v>
      </c>
      <c r="F3913" s="256" t="s">
        <v>2540</v>
      </c>
      <c r="G3913" s="256">
        <v>89664</v>
      </c>
      <c r="H3913" s="256" t="s">
        <v>6698</v>
      </c>
      <c r="I3913" s="256" t="s">
        <v>12</v>
      </c>
      <c r="J3913" s="256" t="s">
        <v>2545</v>
      </c>
      <c r="K3913" s="257" t="s">
        <v>7601</v>
      </c>
      <c r="L3913" s="256" t="s">
        <v>2542</v>
      </c>
    </row>
    <row r="3914" spans="1:12" x14ac:dyDescent="0.25">
      <c r="A3914" s="256" t="s">
        <v>2638</v>
      </c>
      <c r="B3914" s="256" t="s">
        <v>2639</v>
      </c>
      <c r="C3914" s="256" t="s">
        <v>2617</v>
      </c>
      <c r="D3914" s="256" t="s">
        <v>3286</v>
      </c>
      <c r="E3914" s="257" t="s">
        <v>2540</v>
      </c>
      <c r="F3914" s="256" t="s">
        <v>2540</v>
      </c>
      <c r="G3914" s="256">
        <v>89666</v>
      </c>
      <c r="H3914" s="256" t="s">
        <v>6699</v>
      </c>
      <c r="I3914" s="256" t="s">
        <v>12</v>
      </c>
      <c r="J3914" s="256" t="s">
        <v>2545</v>
      </c>
      <c r="K3914" s="257" t="s">
        <v>13358</v>
      </c>
      <c r="L3914" s="256" t="s">
        <v>2542</v>
      </c>
    </row>
    <row r="3915" spans="1:12" x14ac:dyDescent="0.25">
      <c r="A3915" s="256" t="s">
        <v>2638</v>
      </c>
      <c r="B3915" s="256" t="s">
        <v>2639</v>
      </c>
      <c r="C3915" s="256" t="s">
        <v>2617</v>
      </c>
      <c r="D3915" s="256" t="s">
        <v>3286</v>
      </c>
      <c r="E3915" s="257" t="s">
        <v>2540</v>
      </c>
      <c r="F3915" s="256" t="s">
        <v>2540</v>
      </c>
      <c r="G3915" s="256">
        <v>89667</v>
      </c>
      <c r="H3915" s="256" t="s">
        <v>6700</v>
      </c>
      <c r="I3915" s="256" t="s">
        <v>12</v>
      </c>
      <c r="J3915" s="256" t="s">
        <v>2545</v>
      </c>
      <c r="K3915" s="257" t="s">
        <v>16701</v>
      </c>
      <c r="L3915" s="256" t="s">
        <v>2542</v>
      </c>
    </row>
    <row r="3916" spans="1:12" x14ac:dyDescent="0.25">
      <c r="A3916" s="256" t="s">
        <v>2638</v>
      </c>
      <c r="B3916" s="256" t="s">
        <v>2639</v>
      </c>
      <c r="C3916" s="256" t="s">
        <v>2617</v>
      </c>
      <c r="D3916" s="256" t="s">
        <v>3286</v>
      </c>
      <c r="E3916" s="257" t="s">
        <v>2540</v>
      </c>
      <c r="F3916" s="256" t="s">
        <v>2540</v>
      </c>
      <c r="G3916" s="256">
        <v>89668</v>
      </c>
      <c r="H3916" s="256" t="s">
        <v>6701</v>
      </c>
      <c r="I3916" s="256" t="s">
        <v>12</v>
      </c>
      <c r="J3916" s="256" t="s">
        <v>2545</v>
      </c>
      <c r="K3916" s="257" t="s">
        <v>16702</v>
      </c>
      <c r="L3916" s="256" t="s">
        <v>2542</v>
      </c>
    </row>
    <row r="3917" spans="1:12" x14ac:dyDescent="0.25">
      <c r="A3917" s="256" t="s">
        <v>2638</v>
      </c>
      <c r="B3917" s="256" t="s">
        <v>2639</v>
      </c>
      <c r="C3917" s="256" t="s">
        <v>2617</v>
      </c>
      <c r="D3917" s="256" t="s">
        <v>3286</v>
      </c>
      <c r="E3917" s="257" t="s">
        <v>2540</v>
      </c>
      <c r="F3917" s="256" t="s">
        <v>2540</v>
      </c>
      <c r="G3917" s="256">
        <v>89669</v>
      </c>
      <c r="H3917" s="256" t="s">
        <v>6702</v>
      </c>
      <c r="I3917" s="256" t="s">
        <v>12</v>
      </c>
      <c r="J3917" s="256" t="s">
        <v>2545</v>
      </c>
      <c r="K3917" s="257" t="s">
        <v>14343</v>
      </c>
      <c r="L3917" s="256" t="s">
        <v>2542</v>
      </c>
    </row>
    <row r="3918" spans="1:12" x14ac:dyDescent="0.25">
      <c r="A3918" s="256" t="s">
        <v>2638</v>
      </c>
      <c r="B3918" s="256" t="s">
        <v>2639</v>
      </c>
      <c r="C3918" s="256" t="s">
        <v>2617</v>
      </c>
      <c r="D3918" s="256" t="s">
        <v>3286</v>
      </c>
      <c r="E3918" s="257" t="s">
        <v>2540</v>
      </c>
      <c r="F3918" s="256" t="s">
        <v>2540</v>
      </c>
      <c r="G3918" s="256">
        <v>89670</v>
      </c>
      <c r="H3918" s="256" t="s">
        <v>6703</v>
      </c>
      <c r="I3918" s="256" t="s">
        <v>12</v>
      </c>
      <c r="J3918" s="256" t="s">
        <v>2545</v>
      </c>
      <c r="K3918" s="257" t="s">
        <v>16703</v>
      </c>
      <c r="L3918" s="256" t="s">
        <v>2542</v>
      </c>
    </row>
    <row r="3919" spans="1:12" x14ac:dyDescent="0.25">
      <c r="A3919" s="256" t="s">
        <v>2638</v>
      </c>
      <c r="B3919" s="256" t="s">
        <v>2639</v>
      </c>
      <c r="C3919" s="256" t="s">
        <v>2617</v>
      </c>
      <c r="D3919" s="256" t="s">
        <v>3286</v>
      </c>
      <c r="E3919" s="257" t="s">
        <v>2540</v>
      </c>
      <c r="F3919" s="256" t="s">
        <v>2540</v>
      </c>
      <c r="G3919" s="256">
        <v>89671</v>
      </c>
      <c r="H3919" s="256" t="s">
        <v>6704</v>
      </c>
      <c r="I3919" s="256" t="s">
        <v>12</v>
      </c>
      <c r="J3919" s="256" t="s">
        <v>2545</v>
      </c>
      <c r="K3919" s="257" t="s">
        <v>13491</v>
      </c>
      <c r="L3919" s="256" t="s">
        <v>2542</v>
      </c>
    </row>
    <row r="3920" spans="1:12" x14ac:dyDescent="0.25">
      <c r="A3920" s="256" t="s">
        <v>2638</v>
      </c>
      <c r="B3920" s="256" t="s">
        <v>2639</v>
      </c>
      <c r="C3920" s="256" t="s">
        <v>2617</v>
      </c>
      <c r="D3920" s="256" t="s">
        <v>3286</v>
      </c>
      <c r="E3920" s="257" t="s">
        <v>2540</v>
      </c>
      <c r="F3920" s="256" t="s">
        <v>2540</v>
      </c>
      <c r="G3920" s="256">
        <v>89672</v>
      </c>
      <c r="H3920" s="256" t="s">
        <v>6705</v>
      </c>
      <c r="I3920" s="256" t="s">
        <v>12</v>
      </c>
      <c r="J3920" s="256" t="s">
        <v>2545</v>
      </c>
      <c r="K3920" s="257" t="s">
        <v>16704</v>
      </c>
      <c r="L3920" s="256" t="s">
        <v>2542</v>
      </c>
    </row>
    <row r="3921" spans="1:12" x14ac:dyDescent="0.25">
      <c r="A3921" s="256" t="s">
        <v>2638</v>
      </c>
      <c r="B3921" s="256" t="s">
        <v>2639</v>
      </c>
      <c r="C3921" s="256" t="s">
        <v>2617</v>
      </c>
      <c r="D3921" s="256" t="s">
        <v>3286</v>
      </c>
      <c r="E3921" s="257" t="s">
        <v>2540</v>
      </c>
      <c r="F3921" s="256" t="s">
        <v>2540</v>
      </c>
      <c r="G3921" s="256">
        <v>89673</v>
      </c>
      <c r="H3921" s="256" t="s">
        <v>6706</v>
      </c>
      <c r="I3921" s="256" t="s">
        <v>12</v>
      </c>
      <c r="J3921" s="256" t="s">
        <v>2545</v>
      </c>
      <c r="K3921" s="257" t="s">
        <v>13726</v>
      </c>
      <c r="L3921" s="256" t="s">
        <v>2542</v>
      </c>
    </row>
    <row r="3922" spans="1:12" x14ac:dyDescent="0.25">
      <c r="A3922" s="256" t="s">
        <v>2638</v>
      </c>
      <c r="B3922" s="256" t="s">
        <v>2639</v>
      </c>
      <c r="C3922" s="256" t="s">
        <v>2617</v>
      </c>
      <c r="D3922" s="256" t="s">
        <v>3286</v>
      </c>
      <c r="E3922" s="257" t="s">
        <v>2540</v>
      </c>
      <c r="F3922" s="256" t="s">
        <v>2540</v>
      </c>
      <c r="G3922" s="256">
        <v>89674</v>
      </c>
      <c r="H3922" s="256" t="s">
        <v>6707</v>
      </c>
      <c r="I3922" s="256" t="s">
        <v>12</v>
      </c>
      <c r="J3922" s="256" t="s">
        <v>2545</v>
      </c>
      <c r="K3922" s="257" t="s">
        <v>13470</v>
      </c>
      <c r="L3922" s="256" t="s">
        <v>2542</v>
      </c>
    </row>
    <row r="3923" spans="1:12" x14ac:dyDescent="0.25">
      <c r="A3923" s="256" t="s">
        <v>2638</v>
      </c>
      <c r="B3923" s="256" t="s">
        <v>2639</v>
      </c>
      <c r="C3923" s="256" t="s">
        <v>2617</v>
      </c>
      <c r="D3923" s="256" t="s">
        <v>3286</v>
      </c>
      <c r="E3923" s="257" t="s">
        <v>2540</v>
      </c>
      <c r="F3923" s="256" t="s">
        <v>2540</v>
      </c>
      <c r="G3923" s="256">
        <v>89675</v>
      </c>
      <c r="H3923" s="256" t="s">
        <v>6709</v>
      </c>
      <c r="I3923" s="256" t="s">
        <v>12</v>
      </c>
      <c r="J3923" s="256" t="s">
        <v>2545</v>
      </c>
      <c r="K3923" s="257" t="s">
        <v>16705</v>
      </c>
      <c r="L3923" s="256" t="s">
        <v>2542</v>
      </c>
    </row>
    <row r="3924" spans="1:12" x14ac:dyDescent="0.25">
      <c r="A3924" s="256" t="s">
        <v>2638</v>
      </c>
      <c r="B3924" s="256" t="s">
        <v>2639</v>
      </c>
      <c r="C3924" s="256" t="s">
        <v>2617</v>
      </c>
      <c r="D3924" s="256" t="s">
        <v>3286</v>
      </c>
      <c r="E3924" s="257" t="s">
        <v>2540</v>
      </c>
      <c r="F3924" s="256" t="s">
        <v>2540</v>
      </c>
      <c r="G3924" s="256">
        <v>89676</v>
      </c>
      <c r="H3924" s="256" t="s">
        <v>6710</v>
      </c>
      <c r="I3924" s="256" t="s">
        <v>12</v>
      </c>
      <c r="J3924" s="256" t="s">
        <v>2545</v>
      </c>
      <c r="K3924" s="257" t="s">
        <v>16706</v>
      </c>
      <c r="L3924" s="256" t="s">
        <v>2542</v>
      </c>
    </row>
    <row r="3925" spans="1:12" x14ac:dyDescent="0.25">
      <c r="A3925" s="256" t="s">
        <v>2638</v>
      </c>
      <c r="B3925" s="256" t="s">
        <v>2639</v>
      </c>
      <c r="C3925" s="256" t="s">
        <v>2617</v>
      </c>
      <c r="D3925" s="256" t="s">
        <v>3286</v>
      </c>
      <c r="E3925" s="257" t="s">
        <v>2540</v>
      </c>
      <c r="F3925" s="256" t="s">
        <v>2540</v>
      </c>
      <c r="G3925" s="256">
        <v>89677</v>
      </c>
      <c r="H3925" s="256" t="s">
        <v>6711</v>
      </c>
      <c r="I3925" s="256" t="s">
        <v>12</v>
      </c>
      <c r="J3925" s="256" t="s">
        <v>2545</v>
      </c>
      <c r="K3925" s="257" t="s">
        <v>16707</v>
      </c>
      <c r="L3925" s="256" t="s">
        <v>2542</v>
      </c>
    </row>
    <row r="3926" spans="1:12" x14ac:dyDescent="0.25">
      <c r="A3926" s="256" t="s">
        <v>2638</v>
      </c>
      <c r="B3926" s="256" t="s">
        <v>2639</v>
      </c>
      <c r="C3926" s="256" t="s">
        <v>2617</v>
      </c>
      <c r="D3926" s="256" t="s">
        <v>3286</v>
      </c>
      <c r="E3926" s="257" t="s">
        <v>2540</v>
      </c>
      <c r="F3926" s="256" t="s">
        <v>2540</v>
      </c>
      <c r="G3926" s="256">
        <v>89678</v>
      </c>
      <c r="H3926" s="256" t="s">
        <v>6712</v>
      </c>
      <c r="I3926" s="256" t="s">
        <v>12</v>
      </c>
      <c r="J3926" s="256" t="s">
        <v>2545</v>
      </c>
      <c r="K3926" s="257" t="s">
        <v>15909</v>
      </c>
      <c r="L3926" s="256" t="s">
        <v>2542</v>
      </c>
    </row>
    <row r="3927" spans="1:12" x14ac:dyDescent="0.25">
      <c r="A3927" s="256" t="s">
        <v>2638</v>
      </c>
      <c r="B3927" s="256" t="s">
        <v>2639</v>
      </c>
      <c r="C3927" s="256" t="s">
        <v>2617</v>
      </c>
      <c r="D3927" s="256" t="s">
        <v>3286</v>
      </c>
      <c r="E3927" s="257" t="s">
        <v>2540</v>
      </c>
      <c r="F3927" s="256" t="s">
        <v>2540</v>
      </c>
      <c r="G3927" s="256">
        <v>89679</v>
      </c>
      <c r="H3927" s="256" t="s">
        <v>6713</v>
      </c>
      <c r="I3927" s="256" t="s">
        <v>12</v>
      </c>
      <c r="J3927" s="256" t="s">
        <v>2545</v>
      </c>
      <c r="K3927" s="257" t="s">
        <v>16708</v>
      </c>
      <c r="L3927" s="256" t="s">
        <v>2542</v>
      </c>
    </row>
    <row r="3928" spans="1:12" x14ac:dyDescent="0.25">
      <c r="A3928" s="256" t="s">
        <v>2638</v>
      </c>
      <c r="B3928" s="256" t="s">
        <v>2639</v>
      </c>
      <c r="C3928" s="256" t="s">
        <v>2617</v>
      </c>
      <c r="D3928" s="256" t="s">
        <v>3286</v>
      </c>
      <c r="E3928" s="257" t="s">
        <v>2540</v>
      </c>
      <c r="F3928" s="256" t="s">
        <v>2540</v>
      </c>
      <c r="G3928" s="256">
        <v>89680</v>
      </c>
      <c r="H3928" s="256" t="s">
        <v>6714</v>
      </c>
      <c r="I3928" s="256" t="s">
        <v>12</v>
      </c>
      <c r="J3928" s="256" t="s">
        <v>2545</v>
      </c>
      <c r="K3928" s="257" t="s">
        <v>13562</v>
      </c>
      <c r="L3928" s="256" t="s">
        <v>2542</v>
      </c>
    </row>
    <row r="3929" spans="1:12" x14ac:dyDescent="0.25">
      <c r="A3929" s="256" t="s">
        <v>2638</v>
      </c>
      <c r="B3929" s="256" t="s">
        <v>2639</v>
      </c>
      <c r="C3929" s="256" t="s">
        <v>2617</v>
      </c>
      <c r="D3929" s="256" t="s">
        <v>3286</v>
      </c>
      <c r="E3929" s="257" t="s">
        <v>2540</v>
      </c>
      <c r="F3929" s="256" t="s">
        <v>2540</v>
      </c>
      <c r="G3929" s="256">
        <v>89681</v>
      </c>
      <c r="H3929" s="256" t="s">
        <v>6715</v>
      </c>
      <c r="I3929" s="256" t="s">
        <v>12</v>
      </c>
      <c r="J3929" s="256" t="s">
        <v>2545</v>
      </c>
      <c r="K3929" s="257" t="s">
        <v>13556</v>
      </c>
      <c r="L3929" s="256" t="s">
        <v>2542</v>
      </c>
    </row>
    <row r="3930" spans="1:12" x14ac:dyDescent="0.25">
      <c r="A3930" s="256" t="s">
        <v>2638</v>
      </c>
      <c r="B3930" s="256" t="s">
        <v>2639</v>
      </c>
      <c r="C3930" s="256" t="s">
        <v>2617</v>
      </c>
      <c r="D3930" s="256" t="s">
        <v>3286</v>
      </c>
      <c r="E3930" s="257" t="s">
        <v>2540</v>
      </c>
      <c r="F3930" s="256" t="s">
        <v>2540</v>
      </c>
      <c r="G3930" s="256">
        <v>89682</v>
      </c>
      <c r="H3930" s="256" t="s">
        <v>6716</v>
      </c>
      <c r="I3930" s="256" t="s">
        <v>12</v>
      </c>
      <c r="J3930" s="256" t="s">
        <v>2545</v>
      </c>
      <c r="K3930" s="257" t="s">
        <v>16709</v>
      </c>
      <c r="L3930" s="256" t="s">
        <v>2542</v>
      </c>
    </row>
    <row r="3931" spans="1:12" x14ac:dyDescent="0.25">
      <c r="A3931" s="256" t="s">
        <v>2638</v>
      </c>
      <c r="B3931" s="256" t="s">
        <v>2639</v>
      </c>
      <c r="C3931" s="256" t="s">
        <v>2617</v>
      </c>
      <c r="D3931" s="256" t="s">
        <v>3286</v>
      </c>
      <c r="E3931" s="257" t="s">
        <v>2540</v>
      </c>
      <c r="F3931" s="256" t="s">
        <v>2540</v>
      </c>
      <c r="G3931" s="256">
        <v>89683</v>
      </c>
      <c r="H3931" s="256" t="s">
        <v>6717</v>
      </c>
      <c r="I3931" s="256" t="s">
        <v>12</v>
      </c>
      <c r="J3931" s="256" t="s">
        <v>2545</v>
      </c>
      <c r="K3931" s="257" t="s">
        <v>16710</v>
      </c>
      <c r="L3931" s="256" t="s">
        <v>2542</v>
      </c>
    </row>
    <row r="3932" spans="1:12" x14ac:dyDescent="0.25">
      <c r="A3932" s="256" t="s">
        <v>2638</v>
      </c>
      <c r="B3932" s="256" t="s">
        <v>2639</v>
      </c>
      <c r="C3932" s="256" t="s">
        <v>2617</v>
      </c>
      <c r="D3932" s="256" t="s">
        <v>3286</v>
      </c>
      <c r="E3932" s="257" t="s">
        <v>2540</v>
      </c>
      <c r="F3932" s="256" t="s">
        <v>2540</v>
      </c>
      <c r="G3932" s="256">
        <v>89684</v>
      </c>
      <c r="H3932" s="256" t="s">
        <v>6718</v>
      </c>
      <c r="I3932" s="256" t="s">
        <v>12</v>
      </c>
      <c r="J3932" s="256" t="s">
        <v>2545</v>
      </c>
      <c r="K3932" s="257" t="s">
        <v>4983</v>
      </c>
      <c r="L3932" s="256" t="s">
        <v>2542</v>
      </c>
    </row>
    <row r="3933" spans="1:12" x14ac:dyDescent="0.25">
      <c r="A3933" s="256" t="s">
        <v>2638</v>
      </c>
      <c r="B3933" s="256" t="s">
        <v>2639</v>
      </c>
      <c r="C3933" s="256" t="s">
        <v>2617</v>
      </c>
      <c r="D3933" s="256" t="s">
        <v>3286</v>
      </c>
      <c r="E3933" s="257" t="s">
        <v>2540</v>
      </c>
      <c r="F3933" s="256" t="s">
        <v>2540</v>
      </c>
      <c r="G3933" s="256">
        <v>89685</v>
      </c>
      <c r="H3933" s="256" t="s">
        <v>6719</v>
      </c>
      <c r="I3933" s="256" t="s">
        <v>12</v>
      </c>
      <c r="J3933" s="256" t="s">
        <v>2545</v>
      </c>
      <c r="K3933" s="257" t="s">
        <v>16711</v>
      </c>
      <c r="L3933" s="256" t="s">
        <v>2542</v>
      </c>
    </row>
    <row r="3934" spans="1:12" x14ac:dyDescent="0.25">
      <c r="A3934" s="256" t="s">
        <v>2638</v>
      </c>
      <c r="B3934" s="256" t="s">
        <v>2639</v>
      </c>
      <c r="C3934" s="256" t="s">
        <v>2617</v>
      </c>
      <c r="D3934" s="256" t="s">
        <v>3286</v>
      </c>
      <c r="E3934" s="257" t="s">
        <v>2540</v>
      </c>
      <c r="F3934" s="256" t="s">
        <v>2540</v>
      </c>
      <c r="G3934" s="256">
        <v>89686</v>
      </c>
      <c r="H3934" s="256" t="s">
        <v>6720</v>
      </c>
      <c r="I3934" s="256" t="s">
        <v>12</v>
      </c>
      <c r="J3934" s="256" t="s">
        <v>2545</v>
      </c>
      <c r="K3934" s="257" t="s">
        <v>13761</v>
      </c>
      <c r="L3934" s="256" t="s">
        <v>2542</v>
      </c>
    </row>
    <row r="3935" spans="1:12" x14ac:dyDescent="0.25">
      <c r="A3935" s="256" t="s">
        <v>2638</v>
      </c>
      <c r="B3935" s="256" t="s">
        <v>2639</v>
      </c>
      <c r="C3935" s="256" t="s">
        <v>2617</v>
      </c>
      <c r="D3935" s="256" t="s">
        <v>3286</v>
      </c>
      <c r="E3935" s="257" t="s">
        <v>2540</v>
      </c>
      <c r="F3935" s="256" t="s">
        <v>2540</v>
      </c>
      <c r="G3935" s="256">
        <v>89687</v>
      </c>
      <c r="H3935" s="256" t="s">
        <v>6722</v>
      </c>
      <c r="I3935" s="256" t="s">
        <v>12</v>
      </c>
      <c r="J3935" s="256" t="s">
        <v>2545</v>
      </c>
      <c r="K3935" s="257" t="s">
        <v>16031</v>
      </c>
      <c r="L3935" s="256" t="s">
        <v>2542</v>
      </c>
    </row>
    <row r="3936" spans="1:12" x14ac:dyDescent="0.25">
      <c r="A3936" s="256" t="s">
        <v>2638</v>
      </c>
      <c r="B3936" s="256" t="s">
        <v>2639</v>
      </c>
      <c r="C3936" s="256" t="s">
        <v>2617</v>
      </c>
      <c r="D3936" s="256" t="s">
        <v>3286</v>
      </c>
      <c r="E3936" s="257" t="s">
        <v>2540</v>
      </c>
      <c r="F3936" s="256" t="s">
        <v>2540</v>
      </c>
      <c r="G3936" s="256">
        <v>89689</v>
      </c>
      <c r="H3936" s="256" t="s">
        <v>6723</v>
      </c>
      <c r="I3936" s="256" t="s">
        <v>12</v>
      </c>
      <c r="J3936" s="256" t="s">
        <v>2545</v>
      </c>
      <c r="K3936" s="257" t="s">
        <v>13455</v>
      </c>
      <c r="L3936" s="256" t="s">
        <v>2542</v>
      </c>
    </row>
    <row r="3937" spans="1:12" x14ac:dyDescent="0.25">
      <c r="A3937" s="256" t="s">
        <v>2638</v>
      </c>
      <c r="B3937" s="256" t="s">
        <v>2639</v>
      </c>
      <c r="C3937" s="256" t="s">
        <v>2617</v>
      </c>
      <c r="D3937" s="256" t="s">
        <v>3286</v>
      </c>
      <c r="E3937" s="257" t="s">
        <v>2540</v>
      </c>
      <c r="F3937" s="256" t="s">
        <v>2540</v>
      </c>
      <c r="G3937" s="256">
        <v>89690</v>
      </c>
      <c r="H3937" s="256" t="s">
        <v>6724</v>
      </c>
      <c r="I3937" s="256" t="s">
        <v>12</v>
      </c>
      <c r="J3937" s="256" t="s">
        <v>2545</v>
      </c>
      <c r="K3937" s="257" t="s">
        <v>16712</v>
      </c>
      <c r="L3937" s="256" t="s">
        <v>2542</v>
      </c>
    </row>
    <row r="3938" spans="1:12" x14ac:dyDescent="0.25">
      <c r="A3938" s="256" t="s">
        <v>2638</v>
      </c>
      <c r="B3938" s="256" t="s">
        <v>2639</v>
      </c>
      <c r="C3938" s="256" t="s">
        <v>2617</v>
      </c>
      <c r="D3938" s="256" t="s">
        <v>3286</v>
      </c>
      <c r="E3938" s="257" t="s">
        <v>2540</v>
      </c>
      <c r="F3938" s="256" t="s">
        <v>2540</v>
      </c>
      <c r="G3938" s="256">
        <v>89691</v>
      </c>
      <c r="H3938" s="256" t="s">
        <v>6725</v>
      </c>
      <c r="I3938" s="256" t="s">
        <v>12</v>
      </c>
      <c r="J3938" s="256" t="s">
        <v>2545</v>
      </c>
      <c r="K3938" s="257" t="s">
        <v>4801</v>
      </c>
      <c r="L3938" s="256" t="s">
        <v>2542</v>
      </c>
    </row>
    <row r="3939" spans="1:12" x14ac:dyDescent="0.25">
      <c r="A3939" s="256" t="s">
        <v>2638</v>
      </c>
      <c r="B3939" s="256" t="s">
        <v>2639</v>
      </c>
      <c r="C3939" s="256" t="s">
        <v>2617</v>
      </c>
      <c r="D3939" s="256" t="s">
        <v>3286</v>
      </c>
      <c r="E3939" s="257" t="s">
        <v>2540</v>
      </c>
      <c r="F3939" s="256" t="s">
        <v>2540</v>
      </c>
      <c r="G3939" s="256">
        <v>89692</v>
      </c>
      <c r="H3939" s="256" t="s">
        <v>6726</v>
      </c>
      <c r="I3939" s="256" t="s">
        <v>12</v>
      </c>
      <c r="J3939" s="256" t="s">
        <v>2545</v>
      </c>
      <c r="K3939" s="257" t="s">
        <v>16713</v>
      </c>
      <c r="L3939" s="256" t="s">
        <v>2542</v>
      </c>
    </row>
    <row r="3940" spans="1:12" x14ac:dyDescent="0.25">
      <c r="A3940" s="256" t="s">
        <v>2638</v>
      </c>
      <c r="B3940" s="256" t="s">
        <v>2639</v>
      </c>
      <c r="C3940" s="256" t="s">
        <v>2617</v>
      </c>
      <c r="D3940" s="256" t="s">
        <v>3286</v>
      </c>
      <c r="E3940" s="257" t="s">
        <v>2540</v>
      </c>
      <c r="F3940" s="256" t="s">
        <v>2540</v>
      </c>
      <c r="G3940" s="256">
        <v>89693</v>
      </c>
      <c r="H3940" s="256" t="s">
        <v>6727</v>
      </c>
      <c r="I3940" s="256" t="s">
        <v>12</v>
      </c>
      <c r="J3940" s="256" t="s">
        <v>2545</v>
      </c>
      <c r="K3940" s="257" t="s">
        <v>16714</v>
      </c>
      <c r="L3940" s="256" t="s">
        <v>2542</v>
      </c>
    </row>
    <row r="3941" spans="1:12" x14ac:dyDescent="0.25">
      <c r="A3941" s="256" t="s">
        <v>2638</v>
      </c>
      <c r="B3941" s="256" t="s">
        <v>2639</v>
      </c>
      <c r="C3941" s="256" t="s">
        <v>2617</v>
      </c>
      <c r="D3941" s="256" t="s">
        <v>3286</v>
      </c>
      <c r="E3941" s="257" t="s">
        <v>2540</v>
      </c>
      <c r="F3941" s="256" t="s">
        <v>2540</v>
      </c>
      <c r="G3941" s="256">
        <v>89694</v>
      </c>
      <c r="H3941" s="256" t="s">
        <v>6728</v>
      </c>
      <c r="I3941" s="256" t="s">
        <v>12</v>
      </c>
      <c r="J3941" s="256" t="s">
        <v>2545</v>
      </c>
      <c r="K3941" s="257" t="s">
        <v>16715</v>
      </c>
      <c r="L3941" s="256" t="s">
        <v>2542</v>
      </c>
    </row>
    <row r="3942" spans="1:12" x14ac:dyDescent="0.25">
      <c r="A3942" s="256" t="s">
        <v>2638</v>
      </c>
      <c r="B3942" s="256" t="s">
        <v>2639</v>
      </c>
      <c r="C3942" s="256" t="s">
        <v>2617</v>
      </c>
      <c r="D3942" s="256" t="s">
        <v>3286</v>
      </c>
      <c r="E3942" s="257" t="s">
        <v>2540</v>
      </c>
      <c r="F3942" s="256" t="s">
        <v>2540</v>
      </c>
      <c r="G3942" s="256">
        <v>89695</v>
      </c>
      <c r="H3942" s="256" t="s">
        <v>6730</v>
      </c>
      <c r="I3942" s="256" t="s">
        <v>12</v>
      </c>
      <c r="J3942" s="256" t="s">
        <v>2545</v>
      </c>
      <c r="K3942" s="257" t="s">
        <v>13913</v>
      </c>
      <c r="L3942" s="256" t="s">
        <v>2542</v>
      </c>
    </row>
    <row r="3943" spans="1:12" x14ac:dyDescent="0.25">
      <c r="A3943" s="256" t="s">
        <v>2638</v>
      </c>
      <c r="B3943" s="256" t="s">
        <v>2639</v>
      </c>
      <c r="C3943" s="256" t="s">
        <v>2617</v>
      </c>
      <c r="D3943" s="256" t="s">
        <v>3286</v>
      </c>
      <c r="E3943" s="257" t="s">
        <v>2540</v>
      </c>
      <c r="F3943" s="256" t="s">
        <v>2540</v>
      </c>
      <c r="G3943" s="256">
        <v>89696</v>
      </c>
      <c r="H3943" s="256" t="s">
        <v>6731</v>
      </c>
      <c r="I3943" s="256" t="s">
        <v>12</v>
      </c>
      <c r="J3943" s="256" t="s">
        <v>2545</v>
      </c>
      <c r="K3943" s="257" t="s">
        <v>13511</v>
      </c>
      <c r="L3943" s="256" t="s">
        <v>2542</v>
      </c>
    </row>
    <row r="3944" spans="1:12" x14ac:dyDescent="0.25">
      <c r="A3944" s="256" t="s">
        <v>2638</v>
      </c>
      <c r="B3944" s="256" t="s">
        <v>2639</v>
      </c>
      <c r="C3944" s="256" t="s">
        <v>2617</v>
      </c>
      <c r="D3944" s="256" t="s">
        <v>3286</v>
      </c>
      <c r="E3944" s="257" t="s">
        <v>2540</v>
      </c>
      <c r="F3944" s="256" t="s">
        <v>2540</v>
      </c>
      <c r="G3944" s="256">
        <v>89697</v>
      </c>
      <c r="H3944" s="256" t="s">
        <v>6732</v>
      </c>
      <c r="I3944" s="256" t="s">
        <v>12</v>
      </c>
      <c r="J3944" s="256" t="s">
        <v>2545</v>
      </c>
      <c r="K3944" s="257" t="s">
        <v>6078</v>
      </c>
      <c r="L3944" s="256" t="s">
        <v>2542</v>
      </c>
    </row>
    <row r="3945" spans="1:12" x14ac:dyDescent="0.25">
      <c r="A3945" s="256" t="s">
        <v>2638</v>
      </c>
      <c r="B3945" s="256" t="s">
        <v>2639</v>
      </c>
      <c r="C3945" s="256" t="s">
        <v>2617</v>
      </c>
      <c r="D3945" s="256" t="s">
        <v>3286</v>
      </c>
      <c r="E3945" s="257" t="s">
        <v>2540</v>
      </c>
      <c r="F3945" s="256" t="s">
        <v>2540</v>
      </c>
      <c r="G3945" s="256">
        <v>89698</v>
      </c>
      <c r="H3945" s="256" t="s">
        <v>6733</v>
      </c>
      <c r="I3945" s="256" t="s">
        <v>12</v>
      </c>
      <c r="J3945" s="256" t="s">
        <v>2545</v>
      </c>
      <c r="K3945" s="257" t="s">
        <v>16716</v>
      </c>
      <c r="L3945" s="256" t="s">
        <v>2542</v>
      </c>
    </row>
    <row r="3946" spans="1:12" x14ac:dyDescent="0.25">
      <c r="A3946" s="256" t="s">
        <v>2638</v>
      </c>
      <c r="B3946" s="256" t="s">
        <v>2639</v>
      </c>
      <c r="C3946" s="256" t="s">
        <v>2617</v>
      </c>
      <c r="D3946" s="256" t="s">
        <v>3286</v>
      </c>
      <c r="E3946" s="257" t="s">
        <v>2540</v>
      </c>
      <c r="F3946" s="256" t="s">
        <v>2540</v>
      </c>
      <c r="G3946" s="256">
        <v>89699</v>
      </c>
      <c r="H3946" s="256" t="s">
        <v>6734</v>
      </c>
      <c r="I3946" s="256" t="s">
        <v>12</v>
      </c>
      <c r="J3946" s="256" t="s">
        <v>2545</v>
      </c>
      <c r="K3946" s="257" t="s">
        <v>16717</v>
      </c>
      <c r="L3946" s="256" t="s">
        <v>2542</v>
      </c>
    </row>
    <row r="3947" spans="1:12" x14ac:dyDescent="0.25">
      <c r="A3947" s="256" t="s">
        <v>2638</v>
      </c>
      <c r="B3947" s="256" t="s">
        <v>2639</v>
      </c>
      <c r="C3947" s="256" t="s">
        <v>2617</v>
      </c>
      <c r="D3947" s="256" t="s">
        <v>3286</v>
      </c>
      <c r="E3947" s="257" t="s">
        <v>2540</v>
      </c>
      <c r="F3947" s="256" t="s">
        <v>2540</v>
      </c>
      <c r="G3947" s="256">
        <v>89700</v>
      </c>
      <c r="H3947" s="256" t="s">
        <v>6735</v>
      </c>
      <c r="I3947" s="256" t="s">
        <v>12</v>
      </c>
      <c r="J3947" s="256" t="s">
        <v>2545</v>
      </c>
      <c r="K3947" s="257" t="s">
        <v>16689</v>
      </c>
      <c r="L3947" s="256" t="s">
        <v>2542</v>
      </c>
    </row>
    <row r="3948" spans="1:12" x14ac:dyDescent="0.25">
      <c r="A3948" s="256" t="s">
        <v>2638</v>
      </c>
      <c r="B3948" s="256" t="s">
        <v>2639</v>
      </c>
      <c r="C3948" s="256" t="s">
        <v>2617</v>
      </c>
      <c r="D3948" s="256" t="s">
        <v>3286</v>
      </c>
      <c r="E3948" s="257" t="s">
        <v>2540</v>
      </c>
      <c r="F3948" s="256" t="s">
        <v>2540</v>
      </c>
      <c r="G3948" s="256">
        <v>89701</v>
      </c>
      <c r="H3948" s="256" t="s">
        <v>6736</v>
      </c>
      <c r="I3948" s="256" t="s">
        <v>12</v>
      </c>
      <c r="J3948" s="256" t="s">
        <v>2545</v>
      </c>
      <c r="K3948" s="257" t="s">
        <v>16718</v>
      </c>
      <c r="L3948" s="256" t="s">
        <v>2542</v>
      </c>
    </row>
    <row r="3949" spans="1:12" x14ac:dyDescent="0.25">
      <c r="A3949" s="256" t="s">
        <v>2638</v>
      </c>
      <c r="B3949" s="256" t="s">
        <v>2639</v>
      </c>
      <c r="C3949" s="256" t="s">
        <v>2617</v>
      </c>
      <c r="D3949" s="256" t="s">
        <v>3286</v>
      </c>
      <c r="E3949" s="257" t="s">
        <v>2540</v>
      </c>
      <c r="F3949" s="256" t="s">
        <v>2540</v>
      </c>
      <c r="G3949" s="256">
        <v>89702</v>
      </c>
      <c r="H3949" s="256" t="s">
        <v>6737</v>
      </c>
      <c r="I3949" s="256" t="s">
        <v>12</v>
      </c>
      <c r="J3949" s="256" t="s">
        <v>2545</v>
      </c>
      <c r="K3949" s="257" t="s">
        <v>4969</v>
      </c>
      <c r="L3949" s="256" t="s">
        <v>2542</v>
      </c>
    </row>
    <row r="3950" spans="1:12" x14ac:dyDescent="0.25">
      <c r="A3950" s="256" t="s">
        <v>2638</v>
      </c>
      <c r="B3950" s="256" t="s">
        <v>2639</v>
      </c>
      <c r="C3950" s="256" t="s">
        <v>2617</v>
      </c>
      <c r="D3950" s="256" t="s">
        <v>3286</v>
      </c>
      <c r="E3950" s="257" t="s">
        <v>2540</v>
      </c>
      <c r="F3950" s="256" t="s">
        <v>2540</v>
      </c>
      <c r="G3950" s="256">
        <v>89703</v>
      </c>
      <c r="H3950" s="256" t="s">
        <v>6738</v>
      </c>
      <c r="I3950" s="256" t="s">
        <v>12</v>
      </c>
      <c r="J3950" s="256" t="s">
        <v>2545</v>
      </c>
      <c r="K3950" s="257" t="s">
        <v>16719</v>
      </c>
      <c r="L3950" s="256" t="s">
        <v>2542</v>
      </c>
    </row>
    <row r="3951" spans="1:12" x14ac:dyDescent="0.25">
      <c r="A3951" s="256" t="s">
        <v>2638</v>
      </c>
      <c r="B3951" s="256" t="s">
        <v>2639</v>
      </c>
      <c r="C3951" s="256" t="s">
        <v>2617</v>
      </c>
      <c r="D3951" s="256" t="s">
        <v>3286</v>
      </c>
      <c r="E3951" s="257" t="s">
        <v>2540</v>
      </c>
      <c r="F3951" s="256" t="s">
        <v>2540</v>
      </c>
      <c r="G3951" s="256">
        <v>89704</v>
      </c>
      <c r="H3951" s="256" t="s">
        <v>6739</v>
      </c>
      <c r="I3951" s="256" t="s">
        <v>12</v>
      </c>
      <c r="J3951" s="256" t="s">
        <v>2545</v>
      </c>
      <c r="K3951" s="257" t="s">
        <v>16720</v>
      </c>
      <c r="L3951" s="256" t="s">
        <v>2542</v>
      </c>
    </row>
    <row r="3952" spans="1:12" x14ac:dyDescent="0.25">
      <c r="A3952" s="256" t="s">
        <v>2638</v>
      </c>
      <c r="B3952" s="256" t="s">
        <v>2639</v>
      </c>
      <c r="C3952" s="256" t="s">
        <v>2617</v>
      </c>
      <c r="D3952" s="256" t="s">
        <v>3286</v>
      </c>
      <c r="E3952" s="257" t="s">
        <v>2540</v>
      </c>
      <c r="F3952" s="256" t="s">
        <v>2540</v>
      </c>
      <c r="G3952" s="256">
        <v>89705</v>
      </c>
      <c r="H3952" s="256" t="s">
        <v>6740</v>
      </c>
      <c r="I3952" s="256" t="s">
        <v>12</v>
      </c>
      <c r="J3952" s="256" t="s">
        <v>2545</v>
      </c>
      <c r="K3952" s="257" t="s">
        <v>5024</v>
      </c>
      <c r="L3952" s="256" t="s">
        <v>2542</v>
      </c>
    </row>
    <row r="3953" spans="1:12" x14ac:dyDescent="0.25">
      <c r="A3953" s="256" t="s">
        <v>2638</v>
      </c>
      <c r="B3953" s="256" t="s">
        <v>2639</v>
      </c>
      <c r="C3953" s="256" t="s">
        <v>2617</v>
      </c>
      <c r="D3953" s="256" t="s">
        <v>3286</v>
      </c>
      <c r="E3953" s="257" t="s">
        <v>2540</v>
      </c>
      <c r="F3953" s="256" t="s">
        <v>2540</v>
      </c>
      <c r="G3953" s="256">
        <v>89706</v>
      </c>
      <c r="H3953" s="256" t="s">
        <v>6741</v>
      </c>
      <c r="I3953" s="256" t="s">
        <v>12</v>
      </c>
      <c r="J3953" s="256" t="s">
        <v>2545</v>
      </c>
      <c r="K3953" s="257" t="s">
        <v>16721</v>
      </c>
      <c r="L3953" s="256" t="s">
        <v>2542</v>
      </c>
    </row>
    <row r="3954" spans="1:12" x14ac:dyDescent="0.25">
      <c r="A3954" s="256" t="s">
        <v>2638</v>
      </c>
      <c r="B3954" s="256" t="s">
        <v>2639</v>
      </c>
      <c r="C3954" s="256" t="s">
        <v>2617</v>
      </c>
      <c r="D3954" s="256" t="s">
        <v>3286</v>
      </c>
      <c r="E3954" s="257" t="s">
        <v>2540</v>
      </c>
      <c r="F3954" s="256" t="s">
        <v>2540</v>
      </c>
      <c r="G3954" s="256">
        <v>89718</v>
      </c>
      <c r="H3954" s="256" t="s">
        <v>6742</v>
      </c>
      <c r="I3954" s="256" t="s">
        <v>7</v>
      </c>
      <c r="J3954" s="256" t="s">
        <v>2545</v>
      </c>
      <c r="K3954" s="257" t="s">
        <v>16722</v>
      </c>
      <c r="L3954" s="256" t="s">
        <v>2542</v>
      </c>
    </row>
    <row r="3955" spans="1:12" x14ac:dyDescent="0.25">
      <c r="A3955" s="256" t="s">
        <v>2638</v>
      </c>
      <c r="B3955" s="256" t="s">
        <v>2639</v>
      </c>
      <c r="C3955" s="256" t="s">
        <v>2617</v>
      </c>
      <c r="D3955" s="256" t="s">
        <v>3286</v>
      </c>
      <c r="E3955" s="257" t="s">
        <v>2540</v>
      </c>
      <c r="F3955" s="256" t="s">
        <v>2540</v>
      </c>
      <c r="G3955" s="256">
        <v>89719</v>
      </c>
      <c r="H3955" s="256" t="s">
        <v>6743</v>
      </c>
      <c r="I3955" s="256" t="s">
        <v>12</v>
      </c>
      <c r="J3955" s="256" t="s">
        <v>2545</v>
      </c>
      <c r="K3955" s="257" t="s">
        <v>4937</v>
      </c>
      <c r="L3955" s="256" t="s">
        <v>2542</v>
      </c>
    </row>
    <row r="3956" spans="1:12" x14ac:dyDescent="0.25">
      <c r="A3956" s="256" t="s">
        <v>2638</v>
      </c>
      <c r="B3956" s="256" t="s">
        <v>2639</v>
      </c>
      <c r="C3956" s="256" t="s">
        <v>2617</v>
      </c>
      <c r="D3956" s="256" t="s">
        <v>3286</v>
      </c>
      <c r="E3956" s="257" t="s">
        <v>2540</v>
      </c>
      <c r="F3956" s="256" t="s">
        <v>2540</v>
      </c>
      <c r="G3956" s="256">
        <v>89720</v>
      </c>
      <c r="H3956" s="256" t="s">
        <v>6744</v>
      </c>
      <c r="I3956" s="256" t="s">
        <v>12</v>
      </c>
      <c r="J3956" s="256" t="s">
        <v>2545</v>
      </c>
      <c r="K3956" s="257" t="s">
        <v>15354</v>
      </c>
      <c r="L3956" s="256" t="s">
        <v>2542</v>
      </c>
    </row>
    <row r="3957" spans="1:12" x14ac:dyDescent="0.25">
      <c r="A3957" s="256" t="s">
        <v>2638</v>
      </c>
      <c r="B3957" s="256" t="s">
        <v>2639</v>
      </c>
      <c r="C3957" s="256" t="s">
        <v>2617</v>
      </c>
      <c r="D3957" s="256" t="s">
        <v>3286</v>
      </c>
      <c r="E3957" s="257" t="s">
        <v>2540</v>
      </c>
      <c r="F3957" s="256" t="s">
        <v>2540</v>
      </c>
      <c r="G3957" s="256">
        <v>89721</v>
      </c>
      <c r="H3957" s="256" t="s">
        <v>6745</v>
      </c>
      <c r="I3957" s="256" t="s">
        <v>12</v>
      </c>
      <c r="J3957" s="256" t="s">
        <v>2545</v>
      </c>
      <c r="K3957" s="257" t="s">
        <v>14810</v>
      </c>
      <c r="L3957" s="256" t="s">
        <v>2542</v>
      </c>
    </row>
    <row r="3958" spans="1:12" x14ac:dyDescent="0.25">
      <c r="A3958" s="256" t="s">
        <v>2638</v>
      </c>
      <c r="B3958" s="256" t="s">
        <v>2639</v>
      </c>
      <c r="C3958" s="256" t="s">
        <v>2617</v>
      </c>
      <c r="D3958" s="256" t="s">
        <v>3286</v>
      </c>
      <c r="E3958" s="257" t="s">
        <v>2540</v>
      </c>
      <c r="F3958" s="256" t="s">
        <v>2540</v>
      </c>
      <c r="G3958" s="256">
        <v>89723</v>
      </c>
      <c r="H3958" s="256" t="s">
        <v>6746</v>
      </c>
      <c r="I3958" s="256" t="s">
        <v>12</v>
      </c>
      <c r="J3958" s="256" t="s">
        <v>2545</v>
      </c>
      <c r="K3958" s="257" t="s">
        <v>13331</v>
      </c>
      <c r="L3958" s="256" t="s">
        <v>2542</v>
      </c>
    </row>
    <row r="3959" spans="1:12" x14ac:dyDescent="0.25">
      <c r="A3959" s="256" t="s">
        <v>2638</v>
      </c>
      <c r="B3959" s="256" t="s">
        <v>2639</v>
      </c>
      <c r="C3959" s="256" t="s">
        <v>2617</v>
      </c>
      <c r="D3959" s="256" t="s">
        <v>3286</v>
      </c>
      <c r="E3959" s="257" t="s">
        <v>2540</v>
      </c>
      <c r="F3959" s="256" t="s">
        <v>2540</v>
      </c>
      <c r="G3959" s="256">
        <v>89724</v>
      </c>
      <c r="H3959" s="256" t="s">
        <v>6747</v>
      </c>
      <c r="I3959" s="256" t="s">
        <v>12</v>
      </c>
      <c r="J3959" s="256" t="s">
        <v>2545</v>
      </c>
      <c r="K3959" s="257" t="s">
        <v>13503</v>
      </c>
      <c r="L3959" s="256" t="s">
        <v>2542</v>
      </c>
    </row>
    <row r="3960" spans="1:12" x14ac:dyDescent="0.25">
      <c r="A3960" s="256" t="s">
        <v>2638</v>
      </c>
      <c r="B3960" s="256" t="s">
        <v>2639</v>
      </c>
      <c r="C3960" s="256" t="s">
        <v>2617</v>
      </c>
      <c r="D3960" s="256" t="s">
        <v>3286</v>
      </c>
      <c r="E3960" s="257" t="s">
        <v>2540</v>
      </c>
      <c r="F3960" s="256" t="s">
        <v>2540</v>
      </c>
      <c r="G3960" s="256">
        <v>89725</v>
      </c>
      <c r="H3960" s="256" t="s">
        <v>6748</v>
      </c>
      <c r="I3960" s="256" t="s">
        <v>12</v>
      </c>
      <c r="J3960" s="256" t="s">
        <v>2545</v>
      </c>
      <c r="K3960" s="257" t="s">
        <v>13513</v>
      </c>
      <c r="L3960" s="256" t="s">
        <v>2542</v>
      </c>
    </row>
    <row r="3961" spans="1:12" x14ac:dyDescent="0.25">
      <c r="A3961" s="256" t="s">
        <v>2638</v>
      </c>
      <c r="B3961" s="256" t="s">
        <v>2639</v>
      </c>
      <c r="C3961" s="256" t="s">
        <v>2617</v>
      </c>
      <c r="D3961" s="256" t="s">
        <v>3286</v>
      </c>
      <c r="E3961" s="257" t="s">
        <v>2540</v>
      </c>
      <c r="F3961" s="256" t="s">
        <v>2540</v>
      </c>
      <c r="G3961" s="256">
        <v>89726</v>
      </c>
      <c r="H3961" s="256" t="s">
        <v>6749</v>
      </c>
      <c r="I3961" s="256" t="s">
        <v>12</v>
      </c>
      <c r="J3961" s="256" t="s">
        <v>2545</v>
      </c>
      <c r="K3961" s="257" t="s">
        <v>5095</v>
      </c>
      <c r="L3961" s="256" t="s">
        <v>2542</v>
      </c>
    </row>
    <row r="3962" spans="1:12" x14ac:dyDescent="0.25">
      <c r="A3962" s="256" t="s">
        <v>2638</v>
      </c>
      <c r="B3962" s="256" t="s">
        <v>2639</v>
      </c>
      <c r="C3962" s="256" t="s">
        <v>2617</v>
      </c>
      <c r="D3962" s="256" t="s">
        <v>3286</v>
      </c>
      <c r="E3962" s="257" t="s">
        <v>2540</v>
      </c>
      <c r="F3962" s="256" t="s">
        <v>2540</v>
      </c>
      <c r="G3962" s="256">
        <v>89727</v>
      </c>
      <c r="H3962" s="256" t="s">
        <v>6751</v>
      </c>
      <c r="I3962" s="256" t="s">
        <v>12</v>
      </c>
      <c r="J3962" s="256" t="s">
        <v>2545</v>
      </c>
      <c r="K3962" s="257" t="s">
        <v>7690</v>
      </c>
      <c r="L3962" s="256" t="s">
        <v>2542</v>
      </c>
    </row>
    <row r="3963" spans="1:12" x14ac:dyDescent="0.25">
      <c r="A3963" s="256" t="s">
        <v>2638</v>
      </c>
      <c r="B3963" s="256" t="s">
        <v>2639</v>
      </c>
      <c r="C3963" s="256" t="s">
        <v>2617</v>
      </c>
      <c r="D3963" s="256" t="s">
        <v>3286</v>
      </c>
      <c r="E3963" s="257" t="s">
        <v>2540</v>
      </c>
      <c r="F3963" s="256" t="s">
        <v>2540</v>
      </c>
      <c r="G3963" s="256">
        <v>89728</v>
      </c>
      <c r="H3963" s="256" t="s">
        <v>6752</v>
      </c>
      <c r="I3963" s="256" t="s">
        <v>12</v>
      </c>
      <c r="J3963" s="256" t="s">
        <v>2545</v>
      </c>
      <c r="K3963" s="257" t="s">
        <v>13480</v>
      </c>
      <c r="L3963" s="256" t="s">
        <v>2542</v>
      </c>
    </row>
    <row r="3964" spans="1:12" x14ac:dyDescent="0.25">
      <c r="A3964" s="256" t="s">
        <v>2638</v>
      </c>
      <c r="B3964" s="256" t="s">
        <v>2639</v>
      </c>
      <c r="C3964" s="256" t="s">
        <v>2617</v>
      </c>
      <c r="D3964" s="256" t="s">
        <v>3286</v>
      </c>
      <c r="E3964" s="257" t="s">
        <v>2540</v>
      </c>
      <c r="F3964" s="256" t="s">
        <v>2540</v>
      </c>
      <c r="G3964" s="256">
        <v>89729</v>
      </c>
      <c r="H3964" s="256" t="s">
        <v>6753</v>
      </c>
      <c r="I3964" s="256" t="s">
        <v>12</v>
      </c>
      <c r="J3964" s="256" t="s">
        <v>2545</v>
      </c>
      <c r="K3964" s="257" t="s">
        <v>16537</v>
      </c>
      <c r="L3964" s="256" t="s">
        <v>2542</v>
      </c>
    </row>
    <row r="3965" spans="1:12" x14ac:dyDescent="0.25">
      <c r="A3965" s="256" t="s">
        <v>2638</v>
      </c>
      <c r="B3965" s="256" t="s">
        <v>2639</v>
      </c>
      <c r="C3965" s="256" t="s">
        <v>2617</v>
      </c>
      <c r="D3965" s="256" t="s">
        <v>3286</v>
      </c>
      <c r="E3965" s="257" t="s">
        <v>2540</v>
      </c>
      <c r="F3965" s="256" t="s">
        <v>2540</v>
      </c>
      <c r="G3965" s="256">
        <v>89730</v>
      </c>
      <c r="H3965" s="256" t="s">
        <v>6754</v>
      </c>
      <c r="I3965" s="256" t="s">
        <v>12</v>
      </c>
      <c r="J3965" s="256" t="s">
        <v>2545</v>
      </c>
      <c r="K3965" s="257" t="s">
        <v>13284</v>
      </c>
      <c r="L3965" s="256" t="s">
        <v>2542</v>
      </c>
    </row>
    <row r="3966" spans="1:12" x14ac:dyDescent="0.25">
      <c r="A3966" s="256" t="s">
        <v>2638</v>
      </c>
      <c r="B3966" s="256" t="s">
        <v>2639</v>
      </c>
      <c r="C3966" s="256" t="s">
        <v>2617</v>
      </c>
      <c r="D3966" s="256" t="s">
        <v>3286</v>
      </c>
      <c r="E3966" s="257" t="s">
        <v>2540</v>
      </c>
      <c r="F3966" s="256" t="s">
        <v>2540</v>
      </c>
      <c r="G3966" s="256">
        <v>89731</v>
      </c>
      <c r="H3966" s="256" t="s">
        <v>6755</v>
      </c>
      <c r="I3966" s="256" t="s">
        <v>12</v>
      </c>
      <c r="J3966" s="256" t="s">
        <v>2545</v>
      </c>
      <c r="K3966" s="257" t="s">
        <v>5956</v>
      </c>
      <c r="L3966" s="256" t="s">
        <v>2542</v>
      </c>
    </row>
    <row r="3967" spans="1:12" x14ac:dyDescent="0.25">
      <c r="A3967" s="256" t="s">
        <v>2638</v>
      </c>
      <c r="B3967" s="256" t="s">
        <v>2639</v>
      </c>
      <c r="C3967" s="256" t="s">
        <v>2617</v>
      </c>
      <c r="D3967" s="256" t="s">
        <v>3286</v>
      </c>
      <c r="E3967" s="257" t="s">
        <v>2540</v>
      </c>
      <c r="F3967" s="256" t="s">
        <v>2540</v>
      </c>
      <c r="G3967" s="256">
        <v>89732</v>
      </c>
      <c r="H3967" s="256" t="s">
        <v>6756</v>
      </c>
      <c r="I3967" s="256" t="s">
        <v>12</v>
      </c>
      <c r="J3967" s="256" t="s">
        <v>2545</v>
      </c>
      <c r="K3967" s="257" t="s">
        <v>16723</v>
      </c>
      <c r="L3967" s="256" t="s">
        <v>2542</v>
      </c>
    </row>
    <row r="3968" spans="1:12" x14ac:dyDescent="0.25">
      <c r="A3968" s="256" t="s">
        <v>2638</v>
      </c>
      <c r="B3968" s="256" t="s">
        <v>2639</v>
      </c>
      <c r="C3968" s="256" t="s">
        <v>2617</v>
      </c>
      <c r="D3968" s="256" t="s">
        <v>3286</v>
      </c>
      <c r="E3968" s="257" t="s">
        <v>2540</v>
      </c>
      <c r="F3968" s="256" t="s">
        <v>2540</v>
      </c>
      <c r="G3968" s="256">
        <v>89733</v>
      </c>
      <c r="H3968" s="256" t="s">
        <v>6757</v>
      </c>
      <c r="I3968" s="256" t="s">
        <v>12</v>
      </c>
      <c r="J3968" s="256" t="s">
        <v>2545</v>
      </c>
      <c r="K3968" s="257" t="s">
        <v>7863</v>
      </c>
      <c r="L3968" s="256" t="s">
        <v>2542</v>
      </c>
    </row>
    <row r="3969" spans="1:12" x14ac:dyDescent="0.25">
      <c r="A3969" s="256" t="s">
        <v>2638</v>
      </c>
      <c r="B3969" s="256" t="s">
        <v>2639</v>
      </c>
      <c r="C3969" s="256" t="s">
        <v>2617</v>
      </c>
      <c r="D3969" s="256" t="s">
        <v>3286</v>
      </c>
      <c r="E3969" s="257" t="s">
        <v>2540</v>
      </c>
      <c r="F3969" s="256" t="s">
        <v>2540</v>
      </c>
      <c r="G3969" s="256">
        <v>89734</v>
      </c>
      <c r="H3969" s="256" t="s">
        <v>6758</v>
      </c>
      <c r="I3969" s="256" t="s">
        <v>12</v>
      </c>
      <c r="J3969" s="256" t="s">
        <v>2545</v>
      </c>
      <c r="K3969" s="257" t="s">
        <v>13598</v>
      </c>
      <c r="L3969" s="256" t="s">
        <v>2542</v>
      </c>
    </row>
    <row r="3970" spans="1:12" x14ac:dyDescent="0.25">
      <c r="A3970" s="256" t="s">
        <v>2638</v>
      </c>
      <c r="B3970" s="256" t="s">
        <v>2639</v>
      </c>
      <c r="C3970" s="256" t="s">
        <v>2617</v>
      </c>
      <c r="D3970" s="256" t="s">
        <v>3286</v>
      </c>
      <c r="E3970" s="257" t="s">
        <v>2540</v>
      </c>
      <c r="F3970" s="256" t="s">
        <v>2540</v>
      </c>
      <c r="G3970" s="256">
        <v>89735</v>
      </c>
      <c r="H3970" s="256" t="s">
        <v>6759</v>
      </c>
      <c r="I3970" s="256" t="s">
        <v>12</v>
      </c>
      <c r="J3970" s="256" t="s">
        <v>2545</v>
      </c>
      <c r="K3970" s="257" t="s">
        <v>16724</v>
      </c>
      <c r="L3970" s="256" t="s">
        <v>2542</v>
      </c>
    </row>
    <row r="3971" spans="1:12" x14ac:dyDescent="0.25">
      <c r="A3971" s="256" t="s">
        <v>2638</v>
      </c>
      <c r="B3971" s="256" t="s">
        <v>2639</v>
      </c>
      <c r="C3971" s="256" t="s">
        <v>2617</v>
      </c>
      <c r="D3971" s="256" t="s">
        <v>3286</v>
      </c>
      <c r="E3971" s="257" t="s">
        <v>2540</v>
      </c>
      <c r="F3971" s="256" t="s">
        <v>2540</v>
      </c>
      <c r="G3971" s="256">
        <v>89736</v>
      </c>
      <c r="H3971" s="256" t="s">
        <v>6760</v>
      </c>
      <c r="I3971" s="256" t="s">
        <v>12</v>
      </c>
      <c r="J3971" s="256" t="s">
        <v>2545</v>
      </c>
      <c r="K3971" s="257" t="s">
        <v>6531</v>
      </c>
      <c r="L3971" s="256" t="s">
        <v>2542</v>
      </c>
    </row>
    <row r="3972" spans="1:12" x14ac:dyDescent="0.25">
      <c r="A3972" s="256" t="s">
        <v>2638</v>
      </c>
      <c r="B3972" s="256" t="s">
        <v>2639</v>
      </c>
      <c r="C3972" s="256" t="s">
        <v>2617</v>
      </c>
      <c r="D3972" s="256" t="s">
        <v>3286</v>
      </c>
      <c r="E3972" s="257" t="s">
        <v>2540</v>
      </c>
      <c r="F3972" s="256" t="s">
        <v>2540</v>
      </c>
      <c r="G3972" s="256">
        <v>89737</v>
      </c>
      <c r="H3972" s="256" t="s">
        <v>6761</v>
      </c>
      <c r="I3972" s="256" t="s">
        <v>12</v>
      </c>
      <c r="J3972" s="256" t="s">
        <v>2545</v>
      </c>
      <c r="K3972" s="257" t="s">
        <v>13336</v>
      </c>
      <c r="L3972" s="256" t="s">
        <v>2542</v>
      </c>
    </row>
    <row r="3973" spans="1:12" x14ac:dyDescent="0.25">
      <c r="A3973" s="256" t="s">
        <v>2638</v>
      </c>
      <c r="B3973" s="256" t="s">
        <v>2639</v>
      </c>
      <c r="C3973" s="256" t="s">
        <v>2617</v>
      </c>
      <c r="D3973" s="256" t="s">
        <v>3286</v>
      </c>
      <c r="E3973" s="257" t="s">
        <v>2540</v>
      </c>
      <c r="F3973" s="256" t="s">
        <v>2540</v>
      </c>
      <c r="G3973" s="256">
        <v>89738</v>
      </c>
      <c r="H3973" s="256" t="s">
        <v>1517</v>
      </c>
      <c r="I3973" s="256" t="s">
        <v>12</v>
      </c>
      <c r="J3973" s="256" t="s">
        <v>2545</v>
      </c>
      <c r="K3973" s="257" t="s">
        <v>5199</v>
      </c>
      <c r="L3973" s="256" t="s">
        <v>2542</v>
      </c>
    </row>
    <row r="3974" spans="1:12" x14ac:dyDescent="0.25">
      <c r="A3974" s="256" t="s">
        <v>2638</v>
      </c>
      <c r="B3974" s="256" t="s">
        <v>2639</v>
      </c>
      <c r="C3974" s="256" t="s">
        <v>2617</v>
      </c>
      <c r="D3974" s="256" t="s">
        <v>3286</v>
      </c>
      <c r="E3974" s="257" t="s">
        <v>2540</v>
      </c>
      <c r="F3974" s="256" t="s">
        <v>2540</v>
      </c>
      <c r="G3974" s="256">
        <v>89739</v>
      </c>
      <c r="H3974" s="256" t="s">
        <v>6762</v>
      </c>
      <c r="I3974" s="256" t="s">
        <v>12</v>
      </c>
      <c r="J3974" s="256" t="s">
        <v>2545</v>
      </c>
      <c r="K3974" s="257" t="s">
        <v>4987</v>
      </c>
      <c r="L3974" s="256" t="s">
        <v>2542</v>
      </c>
    </row>
    <row r="3975" spans="1:12" x14ac:dyDescent="0.25">
      <c r="A3975" s="256" t="s">
        <v>2638</v>
      </c>
      <c r="B3975" s="256" t="s">
        <v>2639</v>
      </c>
      <c r="C3975" s="256" t="s">
        <v>2617</v>
      </c>
      <c r="D3975" s="256" t="s">
        <v>3286</v>
      </c>
      <c r="E3975" s="257" t="s">
        <v>2540</v>
      </c>
      <c r="F3975" s="256" t="s">
        <v>2540</v>
      </c>
      <c r="G3975" s="256">
        <v>89740</v>
      </c>
      <c r="H3975" s="256" t="s">
        <v>6763</v>
      </c>
      <c r="I3975" s="256" t="s">
        <v>12</v>
      </c>
      <c r="J3975" s="256" t="s">
        <v>2545</v>
      </c>
      <c r="K3975" s="257" t="s">
        <v>13429</v>
      </c>
      <c r="L3975" s="256" t="s">
        <v>2542</v>
      </c>
    </row>
    <row r="3976" spans="1:12" x14ac:dyDescent="0.25">
      <c r="A3976" s="256" t="s">
        <v>2638</v>
      </c>
      <c r="B3976" s="256" t="s">
        <v>2639</v>
      </c>
      <c r="C3976" s="256" t="s">
        <v>2617</v>
      </c>
      <c r="D3976" s="256" t="s">
        <v>3286</v>
      </c>
      <c r="E3976" s="257" t="s">
        <v>2540</v>
      </c>
      <c r="F3976" s="256" t="s">
        <v>2540</v>
      </c>
      <c r="G3976" s="256">
        <v>89741</v>
      </c>
      <c r="H3976" s="256" t="s">
        <v>6764</v>
      </c>
      <c r="I3976" s="256" t="s">
        <v>12</v>
      </c>
      <c r="J3976" s="256" t="s">
        <v>2545</v>
      </c>
      <c r="K3976" s="257" t="s">
        <v>16725</v>
      </c>
      <c r="L3976" s="256" t="s">
        <v>2542</v>
      </c>
    </row>
    <row r="3977" spans="1:12" x14ac:dyDescent="0.25">
      <c r="A3977" s="256" t="s">
        <v>2638</v>
      </c>
      <c r="B3977" s="256" t="s">
        <v>2639</v>
      </c>
      <c r="C3977" s="256" t="s">
        <v>2617</v>
      </c>
      <c r="D3977" s="256" t="s">
        <v>3286</v>
      </c>
      <c r="E3977" s="257" t="s">
        <v>2540</v>
      </c>
      <c r="F3977" s="256" t="s">
        <v>2540</v>
      </c>
      <c r="G3977" s="256">
        <v>89742</v>
      </c>
      <c r="H3977" s="256" t="s">
        <v>6765</v>
      </c>
      <c r="I3977" s="256" t="s">
        <v>12</v>
      </c>
      <c r="J3977" s="256" t="s">
        <v>2545</v>
      </c>
      <c r="K3977" s="257" t="s">
        <v>16726</v>
      </c>
      <c r="L3977" s="256" t="s">
        <v>2542</v>
      </c>
    </row>
    <row r="3978" spans="1:12" x14ac:dyDescent="0.25">
      <c r="A3978" s="256" t="s">
        <v>2638</v>
      </c>
      <c r="B3978" s="256" t="s">
        <v>2639</v>
      </c>
      <c r="C3978" s="256" t="s">
        <v>2617</v>
      </c>
      <c r="D3978" s="256" t="s">
        <v>3286</v>
      </c>
      <c r="E3978" s="257" t="s">
        <v>2540</v>
      </c>
      <c r="F3978" s="256" t="s">
        <v>2540</v>
      </c>
      <c r="G3978" s="256">
        <v>89743</v>
      </c>
      <c r="H3978" s="256" t="s">
        <v>6766</v>
      </c>
      <c r="I3978" s="256" t="s">
        <v>12</v>
      </c>
      <c r="J3978" s="256" t="s">
        <v>2545</v>
      </c>
      <c r="K3978" s="257" t="s">
        <v>16727</v>
      </c>
      <c r="L3978" s="256" t="s">
        <v>2542</v>
      </c>
    </row>
    <row r="3979" spans="1:12" x14ac:dyDescent="0.25">
      <c r="A3979" s="256" t="s">
        <v>2638</v>
      </c>
      <c r="B3979" s="256" t="s">
        <v>2639</v>
      </c>
      <c r="C3979" s="256" t="s">
        <v>2617</v>
      </c>
      <c r="D3979" s="256" t="s">
        <v>3286</v>
      </c>
      <c r="E3979" s="257" t="s">
        <v>2540</v>
      </c>
      <c r="F3979" s="256" t="s">
        <v>2540</v>
      </c>
      <c r="G3979" s="256">
        <v>89744</v>
      </c>
      <c r="H3979" s="256" t="s">
        <v>6767</v>
      </c>
      <c r="I3979" s="256" t="s">
        <v>12</v>
      </c>
      <c r="J3979" s="256" t="s">
        <v>2545</v>
      </c>
      <c r="K3979" s="257" t="s">
        <v>16728</v>
      </c>
      <c r="L3979" s="256" t="s">
        <v>2542</v>
      </c>
    </row>
    <row r="3980" spans="1:12" x14ac:dyDescent="0.25">
      <c r="A3980" s="256" t="s">
        <v>2638</v>
      </c>
      <c r="B3980" s="256" t="s">
        <v>2639</v>
      </c>
      <c r="C3980" s="256" t="s">
        <v>2617</v>
      </c>
      <c r="D3980" s="256" t="s">
        <v>3286</v>
      </c>
      <c r="E3980" s="257" t="s">
        <v>2540</v>
      </c>
      <c r="F3980" s="256" t="s">
        <v>2540</v>
      </c>
      <c r="G3980" s="256">
        <v>89746</v>
      </c>
      <c r="H3980" s="256" t="s">
        <v>6768</v>
      </c>
      <c r="I3980" s="256" t="s">
        <v>12</v>
      </c>
      <c r="J3980" s="256" t="s">
        <v>2545</v>
      </c>
      <c r="K3980" s="257" t="s">
        <v>16729</v>
      </c>
      <c r="L3980" s="256" t="s">
        <v>2542</v>
      </c>
    </row>
    <row r="3981" spans="1:12" x14ac:dyDescent="0.25">
      <c r="A3981" s="256" t="s">
        <v>2638</v>
      </c>
      <c r="B3981" s="256" t="s">
        <v>2639</v>
      </c>
      <c r="C3981" s="256" t="s">
        <v>2617</v>
      </c>
      <c r="D3981" s="256" t="s">
        <v>3286</v>
      </c>
      <c r="E3981" s="257" t="s">
        <v>2540</v>
      </c>
      <c r="F3981" s="256" t="s">
        <v>2540</v>
      </c>
      <c r="G3981" s="256">
        <v>89747</v>
      </c>
      <c r="H3981" s="256" t="s">
        <v>6769</v>
      </c>
      <c r="I3981" s="256" t="s">
        <v>12</v>
      </c>
      <c r="J3981" s="256" t="s">
        <v>2545</v>
      </c>
      <c r="K3981" s="257" t="s">
        <v>4991</v>
      </c>
      <c r="L3981" s="256" t="s">
        <v>2542</v>
      </c>
    </row>
    <row r="3982" spans="1:12" x14ac:dyDescent="0.25">
      <c r="A3982" s="256" t="s">
        <v>2638</v>
      </c>
      <c r="B3982" s="256" t="s">
        <v>2639</v>
      </c>
      <c r="C3982" s="256" t="s">
        <v>2617</v>
      </c>
      <c r="D3982" s="256" t="s">
        <v>3286</v>
      </c>
      <c r="E3982" s="257" t="s">
        <v>2540</v>
      </c>
      <c r="F3982" s="256" t="s">
        <v>2540</v>
      </c>
      <c r="G3982" s="256">
        <v>89748</v>
      </c>
      <c r="H3982" s="256" t="s">
        <v>6770</v>
      </c>
      <c r="I3982" s="256" t="s">
        <v>12</v>
      </c>
      <c r="J3982" s="256" t="s">
        <v>2545</v>
      </c>
      <c r="K3982" s="257" t="s">
        <v>16730</v>
      </c>
      <c r="L3982" s="256" t="s">
        <v>2542</v>
      </c>
    </row>
    <row r="3983" spans="1:12" x14ac:dyDescent="0.25">
      <c r="A3983" s="256" t="s">
        <v>2638</v>
      </c>
      <c r="B3983" s="256" t="s">
        <v>2639</v>
      </c>
      <c r="C3983" s="256" t="s">
        <v>2617</v>
      </c>
      <c r="D3983" s="256" t="s">
        <v>3286</v>
      </c>
      <c r="E3983" s="257" t="s">
        <v>2540</v>
      </c>
      <c r="F3983" s="256" t="s">
        <v>2540</v>
      </c>
      <c r="G3983" s="256">
        <v>89749</v>
      </c>
      <c r="H3983" s="256" t="s">
        <v>6771</v>
      </c>
      <c r="I3983" s="256" t="s">
        <v>12</v>
      </c>
      <c r="J3983" s="256" t="s">
        <v>2545</v>
      </c>
      <c r="K3983" s="257" t="s">
        <v>13509</v>
      </c>
      <c r="L3983" s="256" t="s">
        <v>2542</v>
      </c>
    </row>
    <row r="3984" spans="1:12" x14ac:dyDescent="0.25">
      <c r="A3984" s="256" t="s">
        <v>2638</v>
      </c>
      <c r="B3984" s="256" t="s">
        <v>2639</v>
      </c>
      <c r="C3984" s="256" t="s">
        <v>2617</v>
      </c>
      <c r="D3984" s="256" t="s">
        <v>3286</v>
      </c>
      <c r="E3984" s="257" t="s">
        <v>2540</v>
      </c>
      <c r="F3984" s="256" t="s">
        <v>2540</v>
      </c>
      <c r="G3984" s="256">
        <v>89750</v>
      </c>
      <c r="H3984" s="256" t="s">
        <v>6773</v>
      </c>
      <c r="I3984" s="256" t="s">
        <v>12</v>
      </c>
      <c r="J3984" s="256" t="s">
        <v>2545</v>
      </c>
      <c r="K3984" s="257" t="s">
        <v>13343</v>
      </c>
      <c r="L3984" s="256" t="s">
        <v>2542</v>
      </c>
    </row>
    <row r="3985" spans="1:12" x14ac:dyDescent="0.25">
      <c r="A3985" s="256" t="s">
        <v>2638</v>
      </c>
      <c r="B3985" s="256" t="s">
        <v>2639</v>
      </c>
      <c r="C3985" s="256" t="s">
        <v>2617</v>
      </c>
      <c r="D3985" s="256" t="s">
        <v>3286</v>
      </c>
      <c r="E3985" s="257" t="s">
        <v>2540</v>
      </c>
      <c r="F3985" s="256" t="s">
        <v>2540</v>
      </c>
      <c r="G3985" s="256">
        <v>89752</v>
      </c>
      <c r="H3985" s="256" t="s">
        <v>6774</v>
      </c>
      <c r="I3985" s="256" t="s">
        <v>12</v>
      </c>
      <c r="J3985" s="256" t="s">
        <v>2545</v>
      </c>
      <c r="K3985" s="257" t="s">
        <v>16731</v>
      </c>
      <c r="L3985" s="256" t="s">
        <v>2542</v>
      </c>
    </row>
    <row r="3986" spans="1:12" x14ac:dyDescent="0.25">
      <c r="A3986" s="256" t="s">
        <v>2638</v>
      </c>
      <c r="B3986" s="256" t="s">
        <v>2639</v>
      </c>
      <c r="C3986" s="256" t="s">
        <v>2617</v>
      </c>
      <c r="D3986" s="256" t="s">
        <v>3286</v>
      </c>
      <c r="E3986" s="257" t="s">
        <v>2540</v>
      </c>
      <c r="F3986" s="256" t="s">
        <v>2540</v>
      </c>
      <c r="G3986" s="256">
        <v>89753</v>
      </c>
      <c r="H3986" s="256" t="s">
        <v>6775</v>
      </c>
      <c r="I3986" s="256" t="s">
        <v>12</v>
      </c>
      <c r="J3986" s="256" t="s">
        <v>2545</v>
      </c>
      <c r="K3986" s="257" t="s">
        <v>14329</v>
      </c>
      <c r="L3986" s="256" t="s">
        <v>2542</v>
      </c>
    </row>
    <row r="3987" spans="1:12" x14ac:dyDescent="0.25">
      <c r="A3987" s="256" t="s">
        <v>2638</v>
      </c>
      <c r="B3987" s="256" t="s">
        <v>2639</v>
      </c>
      <c r="C3987" s="256" t="s">
        <v>2617</v>
      </c>
      <c r="D3987" s="256" t="s">
        <v>3286</v>
      </c>
      <c r="E3987" s="257" t="s">
        <v>2540</v>
      </c>
      <c r="F3987" s="256" t="s">
        <v>2540</v>
      </c>
      <c r="G3987" s="256">
        <v>89754</v>
      </c>
      <c r="H3987" s="256" t="s">
        <v>6776</v>
      </c>
      <c r="I3987" s="256" t="s">
        <v>12</v>
      </c>
      <c r="J3987" s="256" t="s">
        <v>2545</v>
      </c>
      <c r="K3987" s="257" t="s">
        <v>6600</v>
      </c>
      <c r="L3987" s="256" t="s">
        <v>2542</v>
      </c>
    </row>
    <row r="3988" spans="1:12" x14ac:dyDescent="0.25">
      <c r="A3988" s="256" t="s">
        <v>2638</v>
      </c>
      <c r="B3988" s="256" t="s">
        <v>2639</v>
      </c>
      <c r="C3988" s="256" t="s">
        <v>2617</v>
      </c>
      <c r="D3988" s="256" t="s">
        <v>3286</v>
      </c>
      <c r="E3988" s="257" t="s">
        <v>2540</v>
      </c>
      <c r="F3988" s="256" t="s">
        <v>2540</v>
      </c>
      <c r="G3988" s="256">
        <v>89755</v>
      </c>
      <c r="H3988" s="256" t="s">
        <v>6777</v>
      </c>
      <c r="I3988" s="256" t="s">
        <v>12</v>
      </c>
      <c r="J3988" s="256" t="s">
        <v>2545</v>
      </c>
      <c r="K3988" s="257" t="s">
        <v>5230</v>
      </c>
      <c r="L3988" s="256" t="s">
        <v>2542</v>
      </c>
    </row>
    <row r="3989" spans="1:12" x14ac:dyDescent="0.25">
      <c r="A3989" s="256" t="s">
        <v>2638</v>
      </c>
      <c r="B3989" s="256" t="s">
        <v>2639</v>
      </c>
      <c r="C3989" s="256" t="s">
        <v>2617</v>
      </c>
      <c r="D3989" s="256" t="s">
        <v>3286</v>
      </c>
      <c r="E3989" s="257" t="s">
        <v>2540</v>
      </c>
      <c r="F3989" s="256" t="s">
        <v>2540</v>
      </c>
      <c r="G3989" s="256">
        <v>89756</v>
      </c>
      <c r="H3989" s="256" t="s">
        <v>6778</v>
      </c>
      <c r="I3989" s="256" t="s">
        <v>12</v>
      </c>
      <c r="J3989" s="256" t="s">
        <v>2545</v>
      </c>
      <c r="K3989" s="257" t="s">
        <v>5129</v>
      </c>
      <c r="L3989" s="256" t="s">
        <v>2542</v>
      </c>
    </row>
    <row r="3990" spans="1:12" x14ac:dyDescent="0.25">
      <c r="A3990" s="256" t="s">
        <v>2638</v>
      </c>
      <c r="B3990" s="256" t="s">
        <v>2639</v>
      </c>
      <c r="C3990" s="256" t="s">
        <v>2617</v>
      </c>
      <c r="D3990" s="256" t="s">
        <v>3286</v>
      </c>
      <c r="E3990" s="257" t="s">
        <v>2540</v>
      </c>
      <c r="F3990" s="256" t="s">
        <v>2540</v>
      </c>
      <c r="G3990" s="256">
        <v>89757</v>
      </c>
      <c r="H3990" s="256" t="s">
        <v>6779</v>
      </c>
      <c r="I3990" s="256" t="s">
        <v>12</v>
      </c>
      <c r="J3990" s="256" t="s">
        <v>2545</v>
      </c>
      <c r="K3990" s="257" t="s">
        <v>13134</v>
      </c>
      <c r="L3990" s="256" t="s">
        <v>2542</v>
      </c>
    </row>
    <row r="3991" spans="1:12" x14ac:dyDescent="0.25">
      <c r="A3991" s="256" t="s">
        <v>2638</v>
      </c>
      <c r="B3991" s="256" t="s">
        <v>2639</v>
      </c>
      <c r="C3991" s="256" t="s">
        <v>2617</v>
      </c>
      <c r="D3991" s="256" t="s">
        <v>3286</v>
      </c>
      <c r="E3991" s="257" t="s">
        <v>2540</v>
      </c>
      <c r="F3991" s="256" t="s">
        <v>2540</v>
      </c>
      <c r="G3991" s="256">
        <v>89758</v>
      </c>
      <c r="H3991" s="256" t="s">
        <v>6781</v>
      </c>
      <c r="I3991" s="256" t="s">
        <v>12</v>
      </c>
      <c r="J3991" s="256" t="s">
        <v>2545</v>
      </c>
      <c r="K3991" s="257" t="s">
        <v>5250</v>
      </c>
      <c r="L3991" s="256" t="s">
        <v>2542</v>
      </c>
    </row>
    <row r="3992" spans="1:12" x14ac:dyDescent="0.25">
      <c r="A3992" s="256" t="s">
        <v>2638</v>
      </c>
      <c r="B3992" s="256" t="s">
        <v>2639</v>
      </c>
      <c r="C3992" s="256" t="s">
        <v>2617</v>
      </c>
      <c r="D3992" s="256" t="s">
        <v>3286</v>
      </c>
      <c r="E3992" s="257" t="s">
        <v>2540</v>
      </c>
      <c r="F3992" s="256" t="s">
        <v>2540</v>
      </c>
      <c r="G3992" s="256">
        <v>89759</v>
      </c>
      <c r="H3992" s="256" t="s">
        <v>6782</v>
      </c>
      <c r="I3992" s="256" t="s">
        <v>12</v>
      </c>
      <c r="J3992" s="256" t="s">
        <v>2545</v>
      </c>
      <c r="K3992" s="257" t="s">
        <v>13369</v>
      </c>
      <c r="L3992" s="256" t="s">
        <v>2542</v>
      </c>
    </row>
    <row r="3993" spans="1:12" x14ac:dyDescent="0.25">
      <c r="A3993" s="256" t="s">
        <v>2638</v>
      </c>
      <c r="B3993" s="256" t="s">
        <v>2639</v>
      </c>
      <c r="C3993" s="256" t="s">
        <v>2617</v>
      </c>
      <c r="D3993" s="256" t="s">
        <v>3286</v>
      </c>
      <c r="E3993" s="257" t="s">
        <v>2540</v>
      </c>
      <c r="F3993" s="256" t="s">
        <v>2540</v>
      </c>
      <c r="G3993" s="256">
        <v>89760</v>
      </c>
      <c r="H3993" s="256" t="s">
        <v>6783</v>
      </c>
      <c r="I3993" s="256" t="s">
        <v>12</v>
      </c>
      <c r="J3993" s="256" t="s">
        <v>2545</v>
      </c>
      <c r="K3993" s="257" t="s">
        <v>5058</v>
      </c>
      <c r="L3993" s="256" t="s">
        <v>2542</v>
      </c>
    </row>
    <row r="3994" spans="1:12" x14ac:dyDescent="0.25">
      <c r="A3994" s="256" t="s">
        <v>2638</v>
      </c>
      <c r="B3994" s="256" t="s">
        <v>2639</v>
      </c>
      <c r="C3994" s="256" t="s">
        <v>2617</v>
      </c>
      <c r="D3994" s="256" t="s">
        <v>3286</v>
      </c>
      <c r="E3994" s="257" t="s">
        <v>2540</v>
      </c>
      <c r="F3994" s="256" t="s">
        <v>2540</v>
      </c>
      <c r="G3994" s="256">
        <v>89761</v>
      </c>
      <c r="H3994" s="256" t="s">
        <v>6784</v>
      </c>
      <c r="I3994" s="256" t="s">
        <v>12</v>
      </c>
      <c r="J3994" s="256" t="s">
        <v>2545</v>
      </c>
      <c r="K3994" s="257" t="s">
        <v>16732</v>
      </c>
      <c r="L3994" s="256" t="s">
        <v>2542</v>
      </c>
    </row>
    <row r="3995" spans="1:12" x14ac:dyDescent="0.25">
      <c r="A3995" s="256" t="s">
        <v>2638</v>
      </c>
      <c r="B3995" s="256" t="s">
        <v>2639</v>
      </c>
      <c r="C3995" s="256" t="s">
        <v>2617</v>
      </c>
      <c r="D3995" s="256" t="s">
        <v>3286</v>
      </c>
      <c r="E3995" s="257" t="s">
        <v>2540</v>
      </c>
      <c r="F3995" s="256" t="s">
        <v>2540</v>
      </c>
      <c r="G3995" s="256">
        <v>89762</v>
      </c>
      <c r="H3995" s="256" t="s">
        <v>6785</v>
      </c>
      <c r="I3995" s="256" t="s">
        <v>12</v>
      </c>
      <c r="J3995" s="256" t="s">
        <v>2545</v>
      </c>
      <c r="K3995" s="257" t="s">
        <v>6148</v>
      </c>
      <c r="L3995" s="256" t="s">
        <v>2542</v>
      </c>
    </row>
    <row r="3996" spans="1:12" x14ac:dyDescent="0.25">
      <c r="A3996" s="256" t="s">
        <v>2638</v>
      </c>
      <c r="B3996" s="256" t="s">
        <v>2639</v>
      </c>
      <c r="C3996" s="256" t="s">
        <v>2617</v>
      </c>
      <c r="D3996" s="256" t="s">
        <v>3286</v>
      </c>
      <c r="E3996" s="257" t="s">
        <v>2540</v>
      </c>
      <c r="F3996" s="256" t="s">
        <v>2540</v>
      </c>
      <c r="G3996" s="256">
        <v>89763</v>
      </c>
      <c r="H3996" s="256" t="s">
        <v>6786</v>
      </c>
      <c r="I3996" s="256" t="s">
        <v>12</v>
      </c>
      <c r="J3996" s="256" t="s">
        <v>2545</v>
      </c>
      <c r="K3996" s="257" t="s">
        <v>13299</v>
      </c>
      <c r="L3996" s="256" t="s">
        <v>2542</v>
      </c>
    </row>
    <row r="3997" spans="1:12" x14ac:dyDescent="0.25">
      <c r="A3997" s="256" t="s">
        <v>2638</v>
      </c>
      <c r="B3997" s="256" t="s">
        <v>2639</v>
      </c>
      <c r="C3997" s="256" t="s">
        <v>2617</v>
      </c>
      <c r="D3997" s="256" t="s">
        <v>3286</v>
      </c>
      <c r="E3997" s="257" t="s">
        <v>2540</v>
      </c>
      <c r="F3997" s="256" t="s">
        <v>2540</v>
      </c>
      <c r="G3997" s="256">
        <v>89764</v>
      </c>
      <c r="H3997" s="256" t="s">
        <v>6787</v>
      </c>
      <c r="I3997" s="256" t="s">
        <v>12</v>
      </c>
      <c r="J3997" s="256" t="s">
        <v>2545</v>
      </c>
      <c r="K3997" s="257" t="s">
        <v>16733</v>
      </c>
      <c r="L3997" s="256" t="s">
        <v>2542</v>
      </c>
    </row>
    <row r="3998" spans="1:12" x14ac:dyDescent="0.25">
      <c r="A3998" s="256" t="s">
        <v>2638</v>
      </c>
      <c r="B3998" s="256" t="s">
        <v>2639</v>
      </c>
      <c r="C3998" s="256" t="s">
        <v>2617</v>
      </c>
      <c r="D3998" s="256" t="s">
        <v>3286</v>
      </c>
      <c r="E3998" s="257" t="s">
        <v>2540</v>
      </c>
      <c r="F3998" s="256" t="s">
        <v>2540</v>
      </c>
      <c r="G3998" s="256">
        <v>89765</v>
      </c>
      <c r="H3998" s="256" t="s">
        <v>6788</v>
      </c>
      <c r="I3998" s="256" t="s">
        <v>12</v>
      </c>
      <c r="J3998" s="256" t="s">
        <v>2545</v>
      </c>
      <c r="K3998" s="257" t="s">
        <v>15844</v>
      </c>
      <c r="L3998" s="256" t="s">
        <v>2542</v>
      </c>
    </row>
    <row r="3999" spans="1:12" x14ac:dyDescent="0.25">
      <c r="A3999" s="256" t="s">
        <v>2638</v>
      </c>
      <c r="B3999" s="256" t="s">
        <v>2639</v>
      </c>
      <c r="C3999" s="256" t="s">
        <v>2617</v>
      </c>
      <c r="D3999" s="256" t="s">
        <v>3286</v>
      </c>
      <c r="E3999" s="257" t="s">
        <v>2540</v>
      </c>
      <c r="F3999" s="256" t="s">
        <v>2540</v>
      </c>
      <c r="G3999" s="256">
        <v>89767</v>
      </c>
      <c r="H3999" s="256" t="s">
        <v>6789</v>
      </c>
      <c r="I3999" s="256" t="s">
        <v>12</v>
      </c>
      <c r="J3999" s="256" t="s">
        <v>2545</v>
      </c>
      <c r="K3999" s="257" t="s">
        <v>5170</v>
      </c>
      <c r="L3999" s="256" t="s">
        <v>2542</v>
      </c>
    </row>
    <row r="4000" spans="1:12" x14ac:dyDescent="0.25">
      <c r="A4000" s="256" t="s">
        <v>2638</v>
      </c>
      <c r="B4000" s="256" t="s">
        <v>2639</v>
      </c>
      <c r="C4000" s="256" t="s">
        <v>2617</v>
      </c>
      <c r="D4000" s="256" t="s">
        <v>3286</v>
      </c>
      <c r="E4000" s="257" t="s">
        <v>2540</v>
      </c>
      <c r="F4000" s="256" t="s">
        <v>2540</v>
      </c>
      <c r="G4000" s="256">
        <v>89768</v>
      </c>
      <c r="H4000" s="256" t="s">
        <v>6790</v>
      </c>
      <c r="I4000" s="256" t="s">
        <v>12</v>
      </c>
      <c r="J4000" s="256" t="s">
        <v>2545</v>
      </c>
      <c r="K4000" s="257" t="s">
        <v>13138</v>
      </c>
      <c r="L4000" s="256" t="s">
        <v>2542</v>
      </c>
    </row>
    <row r="4001" spans="1:12" x14ac:dyDescent="0.25">
      <c r="A4001" s="256" t="s">
        <v>2638</v>
      </c>
      <c r="B4001" s="256" t="s">
        <v>2639</v>
      </c>
      <c r="C4001" s="256" t="s">
        <v>2617</v>
      </c>
      <c r="D4001" s="256" t="s">
        <v>3286</v>
      </c>
      <c r="E4001" s="257" t="s">
        <v>2540</v>
      </c>
      <c r="F4001" s="256" t="s">
        <v>2540</v>
      </c>
      <c r="G4001" s="256">
        <v>89769</v>
      </c>
      <c r="H4001" s="256" t="s">
        <v>6791</v>
      </c>
      <c r="I4001" s="256" t="s">
        <v>12</v>
      </c>
      <c r="J4001" s="256" t="s">
        <v>2545</v>
      </c>
      <c r="K4001" s="257" t="s">
        <v>14626</v>
      </c>
      <c r="L4001" s="256" t="s">
        <v>2542</v>
      </c>
    </row>
    <row r="4002" spans="1:12" x14ac:dyDescent="0.25">
      <c r="A4002" s="256" t="s">
        <v>2638</v>
      </c>
      <c r="B4002" s="256" t="s">
        <v>2639</v>
      </c>
      <c r="C4002" s="256" t="s">
        <v>2617</v>
      </c>
      <c r="D4002" s="256" t="s">
        <v>3286</v>
      </c>
      <c r="E4002" s="257" t="s">
        <v>2540</v>
      </c>
      <c r="F4002" s="256" t="s">
        <v>2540</v>
      </c>
      <c r="G4002" s="256">
        <v>89772</v>
      </c>
      <c r="H4002" s="256" t="s">
        <v>6792</v>
      </c>
      <c r="I4002" s="256" t="s">
        <v>7</v>
      </c>
      <c r="J4002" s="256" t="s">
        <v>2545</v>
      </c>
      <c r="K4002" s="257" t="s">
        <v>16734</v>
      </c>
      <c r="L4002" s="256" t="s">
        <v>2542</v>
      </c>
    </row>
    <row r="4003" spans="1:12" x14ac:dyDescent="0.25">
      <c r="A4003" s="256" t="s">
        <v>2638</v>
      </c>
      <c r="B4003" s="256" t="s">
        <v>2639</v>
      </c>
      <c r="C4003" s="256" t="s">
        <v>2617</v>
      </c>
      <c r="D4003" s="256" t="s">
        <v>3286</v>
      </c>
      <c r="E4003" s="257" t="s">
        <v>2540</v>
      </c>
      <c r="F4003" s="256" t="s">
        <v>2540</v>
      </c>
      <c r="G4003" s="256">
        <v>89774</v>
      </c>
      <c r="H4003" s="256" t="s">
        <v>6793</v>
      </c>
      <c r="I4003" s="256" t="s">
        <v>12</v>
      </c>
      <c r="J4003" s="256" t="s">
        <v>2545</v>
      </c>
      <c r="K4003" s="257" t="s">
        <v>13377</v>
      </c>
      <c r="L4003" s="256" t="s">
        <v>2542</v>
      </c>
    </row>
    <row r="4004" spans="1:12" x14ac:dyDescent="0.25">
      <c r="A4004" s="256" t="s">
        <v>2638</v>
      </c>
      <c r="B4004" s="256" t="s">
        <v>2639</v>
      </c>
      <c r="C4004" s="256" t="s">
        <v>2617</v>
      </c>
      <c r="D4004" s="256" t="s">
        <v>3286</v>
      </c>
      <c r="E4004" s="257" t="s">
        <v>2540</v>
      </c>
      <c r="F4004" s="256" t="s">
        <v>2540</v>
      </c>
      <c r="G4004" s="256">
        <v>89776</v>
      </c>
      <c r="H4004" s="256" t="s">
        <v>6794</v>
      </c>
      <c r="I4004" s="256" t="s">
        <v>12</v>
      </c>
      <c r="J4004" s="256" t="s">
        <v>2545</v>
      </c>
      <c r="K4004" s="257" t="s">
        <v>16735</v>
      </c>
      <c r="L4004" s="256" t="s">
        <v>2542</v>
      </c>
    </row>
    <row r="4005" spans="1:12" x14ac:dyDescent="0.25">
      <c r="A4005" s="256" t="s">
        <v>2638</v>
      </c>
      <c r="B4005" s="256" t="s">
        <v>2639</v>
      </c>
      <c r="C4005" s="256" t="s">
        <v>2617</v>
      </c>
      <c r="D4005" s="256" t="s">
        <v>3286</v>
      </c>
      <c r="E4005" s="257" t="s">
        <v>2540</v>
      </c>
      <c r="F4005" s="256" t="s">
        <v>2540</v>
      </c>
      <c r="G4005" s="256">
        <v>89777</v>
      </c>
      <c r="H4005" s="256" t="s">
        <v>6795</v>
      </c>
      <c r="I4005" s="256" t="s">
        <v>12</v>
      </c>
      <c r="J4005" s="256" t="s">
        <v>2545</v>
      </c>
      <c r="K4005" s="257" t="s">
        <v>6238</v>
      </c>
      <c r="L4005" s="256" t="s">
        <v>2542</v>
      </c>
    </row>
    <row r="4006" spans="1:12" x14ac:dyDescent="0.25">
      <c r="A4006" s="256" t="s">
        <v>2638</v>
      </c>
      <c r="B4006" s="256" t="s">
        <v>2639</v>
      </c>
      <c r="C4006" s="256" t="s">
        <v>2617</v>
      </c>
      <c r="D4006" s="256" t="s">
        <v>3286</v>
      </c>
      <c r="E4006" s="257" t="s">
        <v>2540</v>
      </c>
      <c r="F4006" s="256" t="s">
        <v>2540</v>
      </c>
      <c r="G4006" s="256">
        <v>89778</v>
      </c>
      <c r="H4006" s="256" t="s">
        <v>6796</v>
      </c>
      <c r="I4006" s="256" t="s">
        <v>12</v>
      </c>
      <c r="J4006" s="256" t="s">
        <v>2545</v>
      </c>
      <c r="K4006" s="257" t="s">
        <v>5025</v>
      </c>
      <c r="L4006" s="256" t="s">
        <v>2542</v>
      </c>
    </row>
    <row r="4007" spans="1:12" x14ac:dyDescent="0.25">
      <c r="A4007" s="256" t="s">
        <v>2638</v>
      </c>
      <c r="B4007" s="256" t="s">
        <v>2639</v>
      </c>
      <c r="C4007" s="256" t="s">
        <v>2617</v>
      </c>
      <c r="D4007" s="256" t="s">
        <v>3286</v>
      </c>
      <c r="E4007" s="257" t="s">
        <v>2540</v>
      </c>
      <c r="F4007" s="256" t="s">
        <v>2540</v>
      </c>
      <c r="G4007" s="256">
        <v>89779</v>
      </c>
      <c r="H4007" s="256" t="s">
        <v>6797</v>
      </c>
      <c r="I4007" s="256" t="s">
        <v>12</v>
      </c>
      <c r="J4007" s="256" t="s">
        <v>2545</v>
      </c>
      <c r="K4007" s="257" t="s">
        <v>16736</v>
      </c>
      <c r="L4007" s="256" t="s">
        <v>2542</v>
      </c>
    </row>
    <row r="4008" spans="1:12" x14ac:dyDescent="0.25">
      <c r="A4008" s="256" t="s">
        <v>2638</v>
      </c>
      <c r="B4008" s="256" t="s">
        <v>2639</v>
      </c>
      <c r="C4008" s="256" t="s">
        <v>2617</v>
      </c>
      <c r="D4008" s="256" t="s">
        <v>3286</v>
      </c>
      <c r="E4008" s="257" t="s">
        <v>2540</v>
      </c>
      <c r="F4008" s="256" t="s">
        <v>2540</v>
      </c>
      <c r="G4008" s="256">
        <v>89780</v>
      </c>
      <c r="H4008" s="256" t="s">
        <v>6798</v>
      </c>
      <c r="I4008" s="256" t="s">
        <v>12</v>
      </c>
      <c r="J4008" s="256" t="s">
        <v>2545</v>
      </c>
      <c r="K4008" s="257" t="s">
        <v>16435</v>
      </c>
      <c r="L4008" s="256" t="s">
        <v>2542</v>
      </c>
    </row>
    <row r="4009" spans="1:12" x14ac:dyDescent="0.25">
      <c r="A4009" s="256" t="s">
        <v>2638</v>
      </c>
      <c r="B4009" s="256" t="s">
        <v>2639</v>
      </c>
      <c r="C4009" s="256" t="s">
        <v>2617</v>
      </c>
      <c r="D4009" s="256" t="s">
        <v>3286</v>
      </c>
      <c r="E4009" s="257" t="s">
        <v>2540</v>
      </c>
      <c r="F4009" s="256" t="s">
        <v>2540</v>
      </c>
      <c r="G4009" s="256">
        <v>89781</v>
      </c>
      <c r="H4009" s="256" t="s">
        <v>6799</v>
      </c>
      <c r="I4009" s="256" t="s">
        <v>12</v>
      </c>
      <c r="J4009" s="256" t="s">
        <v>2545</v>
      </c>
      <c r="K4009" s="257" t="s">
        <v>15741</v>
      </c>
      <c r="L4009" s="256" t="s">
        <v>2542</v>
      </c>
    </row>
    <row r="4010" spans="1:12" x14ac:dyDescent="0.25">
      <c r="A4010" s="256" t="s">
        <v>2638</v>
      </c>
      <c r="B4010" s="256" t="s">
        <v>2639</v>
      </c>
      <c r="C4010" s="256" t="s">
        <v>2617</v>
      </c>
      <c r="D4010" s="256" t="s">
        <v>3286</v>
      </c>
      <c r="E4010" s="257" t="s">
        <v>2540</v>
      </c>
      <c r="F4010" s="256" t="s">
        <v>2540</v>
      </c>
      <c r="G4010" s="256">
        <v>89782</v>
      </c>
      <c r="H4010" s="256" t="s">
        <v>6800</v>
      </c>
      <c r="I4010" s="256" t="s">
        <v>12</v>
      </c>
      <c r="J4010" s="256" t="s">
        <v>2545</v>
      </c>
      <c r="K4010" s="257" t="s">
        <v>16737</v>
      </c>
      <c r="L4010" s="256" t="s">
        <v>2542</v>
      </c>
    </row>
    <row r="4011" spans="1:12" x14ac:dyDescent="0.25">
      <c r="A4011" s="256" t="s">
        <v>2638</v>
      </c>
      <c r="B4011" s="256" t="s">
        <v>2639</v>
      </c>
      <c r="C4011" s="256" t="s">
        <v>2617</v>
      </c>
      <c r="D4011" s="256" t="s">
        <v>3286</v>
      </c>
      <c r="E4011" s="257" t="s">
        <v>2540</v>
      </c>
      <c r="F4011" s="256" t="s">
        <v>2540</v>
      </c>
      <c r="G4011" s="256">
        <v>89783</v>
      </c>
      <c r="H4011" s="256" t="s">
        <v>6802</v>
      </c>
      <c r="I4011" s="256" t="s">
        <v>12</v>
      </c>
      <c r="J4011" s="256" t="s">
        <v>2545</v>
      </c>
      <c r="K4011" s="257" t="s">
        <v>16738</v>
      </c>
      <c r="L4011" s="256" t="s">
        <v>2542</v>
      </c>
    </row>
    <row r="4012" spans="1:12" x14ac:dyDescent="0.25">
      <c r="A4012" s="256" t="s">
        <v>2638</v>
      </c>
      <c r="B4012" s="256" t="s">
        <v>2639</v>
      </c>
      <c r="C4012" s="256" t="s">
        <v>2617</v>
      </c>
      <c r="D4012" s="256" t="s">
        <v>3286</v>
      </c>
      <c r="E4012" s="257" t="s">
        <v>2540</v>
      </c>
      <c r="F4012" s="256" t="s">
        <v>2540</v>
      </c>
      <c r="G4012" s="256">
        <v>89784</v>
      </c>
      <c r="H4012" s="256" t="s">
        <v>6803</v>
      </c>
      <c r="I4012" s="256" t="s">
        <v>12</v>
      </c>
      <c r="J4012" s="256" t="s">
        <v>2545</v>
      </c>
      <c r="K4012" s="257" t="s">
        <v>4972</v>
      </c>
      <c r="L4012" s="256" t="s">
        <v>2542</v>
      </c>
    </row>
    <row r="4013" spans="1:12" x14ac:dyDescent="0.25">
      <c r="A4013" s="256" t="s">
        <v>2638</v>
      </c>
      <c r="B4013" s="256" t="s">
        <v>2639</v>
      </c>
      <c r="C4013" s="256" t="s">
        <v>2617</v>
      </c>
      <c r="D4013" s="256" t="s">
        <v>3286</v>
      </c>
      <c r="E4013" s="257" t="s">
        <v>2540</v>
      </c>
      <c r="F4013" s="256" t="s">
        <v>2540</v>
      </c>
      <c r="G4013" s="256">
        <v>89785</v>
      </c>
      <c r="H4013" s="256" t="s">
        <v>6804</v>
      </c>
      <c r="I4013" s="256" t="s">
        <v>12</v>
      </c>
      <c r="J4013" s="256" t="s">
        <v>2545</v>
      </c>
      <c r="K4013" s="257" t="s">
        <v>13563</v>
      </c>
      <c r="L4013" s="256" t="s">
        <v>2542</v>
      </c>
    </row>
    <row r="4014" spans="1:12" x14ac:dyDescent="0.25">
      <c r="A4014" s="256" t="s">
        <v>2638</v>
      </c>
      <c r="B4014" s="256" t="s">
        <v>2639</v>
      </c>
      <c r="C4014" s="256" t="s">
        <v>2617</v>
      </c>
      <c r="D4014" s="256" t="s">
        <v>3286</v>
      </c>
      <c r="E4014" s="257" t="s">
        <v>2540</v>
      </c>
      <c r="F4014" s="256" t="s">
        <v>2540</v>
      </c>
      <c r="G4014" s="256">
        <v>89786</v>
      </c>
      <c r="H4014" s="256" t="s">
        <v>6805</v>
      </c>
      <c r="I4014" s="256" t="s">
        <v>12</v>
      </c>
      <c r="J4014" s="256" t="s">
        <v>2545</v>
      </c>
      <c r="K4014" s="257" t="s">
        <v>5017</v>
      </c>
      <c r="L4014" s="256" t="s">
        <v>2542</v>
      </c>
    </row>
    <row r="4015" spans="1:12" x14ac:dyDescent="0.25">
      <c r="A4015" s="256" t="s">
        <v>2638</v>
      </c>
      <c r="B4015" s="256" t="s">
        <v>2639</v>
      </c>
      <c r="C4015" s="256" t="s">
        <v>2617</v>
      </c>
      <c r="D4015" s="256" t="s">
        <v>3286</v>
      </c>
      <c r="E4015" s="257" t="s">
        <v>2540</v>
      </c>
      <c r="F4015" s="256" t="s">
        <v>2540</v>
      </c>
      <c r="G4015" s="256">
        <v>89787</v>
      </c>
      <c r="H4015" s="256" t="s">
        <v>6806</v>
      </c>
      <c r="I4015" s="256" t="s">
        <v>12</v>
      </c>
      <c r="J4015" s="256" t="s">
        <v>2545</v>
      </c>
      <c r="K4015" s="257" t="s">
        <v>16739</v>
      </c>
      <c r="L4015" s="256" t="s">
        <v>2542</v>
      </c>
    </row>
    <row r="4016" spans="1:12" x14ac:dyDescent="0.25">
      <c r="A4016" s="256" t="s">
        <v>2638</v>
      </c>
      <c r="B4016" s="256" t="s">
        <v>2639</v>
      </c>
      <c r="C4016" s="256" t="s">
        <v>2617</v>
      </c>
      <c r="D4016" s="256" t="s">
        <v>3286</v>
      </c>
      <c r="E4016" s="257" t="s">
        <v>2540</v>
      </c>
      <c r="F4016" s="256" t="s">
        <v>2540</v>
      </c>
      <c r="G4016" s="256">
        <v>89788</v>
      </c>
      <c r="H4016" s="256" t="s">
        <v>6807</v>
      </c>
      <c r="I4016" s="256" t="s">
        <v>12</v>
      </c>
      <c r="J4016" s="256" t="s">
        <v>2545</v>
      </c>
      <c r="K4016" s="257" t="s">
        <v>13815</v>
      </c>
      <c r="L4016" s="256" t="s">
        <v>2542</v>
      </c>
    </row>
    <row r="4017" spans="1:12" x14ac:dyDescent="0.25">
      <c r="A4017" s="256" t="s">
        <v>2638</v>
      </c>
      <c r="B4017" s="256" t="s">
        <v>2639</v>
      </c>
      <c r="C4017" s="256" t="s">
        <v>2617</v>
      </c>
      <c r="D4017" s="256" t="s">
        <v>3286</v>
      </c>
      <c r="E4017" s="257" t="s">
        <v>2540</v>
      </c>
      <c r="F4017" s="256" t="s">
        <v>2540</v>
      </c>
      <c r="G4017" s="256">
        <v>89789</v>
      </c>
      <c r="H4017" s="256" t="s">
        <v>6808</v>
      </c>
      <c r="I4017" s="256" t="s">
        <v>12</v>
      </c>
      <c r="J4017" s="256" t="s">
        <v>2545</v>
      </c>
      <c r="K4017" s="257" t="s">
        <v>16740</v>
      </c>
      <c r="L4017" s="256" t="s">
        <v>2542</v>
      </c>
    </row>
    <row r="4018" spans="1:12" x14ac:dyDescent="0.25">
      <c r="A4018" s="256" t="s">
        <v>2638</v>
      </c>
      <c r="B4018" s="256" t="s">
        <v>2639</v>
      </c>
      <c r="C4018" s="256" t="s">
        <v>2617</v>
      </c>
      <c r="D4018" s="256" t="s">
        <v>3286</v>
      </c>
      <c r="E4018" s="257" t="s">
        <v>2540</v>
      </c>
      <c r="F4018" s="256" t="s">
        <v>2540</v>
      </c>
      <c r="G4018" s="256">
        <v>89790</v>
      </c>
      <c r="H4018" s="256" t="s">
        <v>6809</v>
      </c>
      <c r="I4018" s="256" t="s">
        <v>12</v>
      </c>
      <c r="J4018" s="256" t="s">
        <v>2545</v>
      </c>
      <c r="K4018" s="257" t="s">
        <v>16741</v>
      </c>
      <c r="L4018" s="256" t="s">
        <v>2542</v>
      </c>
    </row>
    <row r="4019" spans="1:12" x14ac:dyDescent="0.25">
      <c r="A4019" s="256" t="s">
        <v>2638</v>
      </c>
      <c r="B4019" s="256" t="s">
        <v>2639</v>
      </c>
      <c r="C4019" s="256" t="s">
        <v>2617</v>
      </c>
      <c r="D4019" s="256" t="s">
        <v>3286</v>
      </c>
      <c r="E4019" s="257" t="s">
        <v>2540</v>
      </c>
      <c r="F4019" s="256" t="s">
        <v>2540</v>
      </c>
      <c r="G4019" s="256">
        <v>89791</v>
      </c>
      <c r="H4019" s="256" t="s">
        <v>6810</v>
      </c>
      <c r="I4019" s="256" t="s">
        <v>12</v>
      </c>
      <c r="J4019" s="256" t="s">
        <v>2545</v>
      </c>
      <c r="K4019" s="257" t="s">
        <v>16742</v>
      </c>
      <c r="L4019" s="256" t="s">
        <v>2542</v>
      </c>
    </row>
    <row r="4020" spans="1:12" x14ac:dyDescent="0.25">
      <c r="A4020" s="256" t="s">
        <v>2638</v>
      </c>
      <c r="B4020" s="256" t="s">
        <v>2639</v>
      </c>
      <c r="C4020" s="256" t="s">
        <v>2617</v>
      </c>
      <c r="D4020" s="256" t="s">
        <v>3286</v>
      </c>
      <c r="E4020" s="257" t="s">
        <v>2540</v>
      </c>
      <c r="F4020" s="256" t="s">
        <v>2540</v>
      </c>
      <c r="G4020" s="256">
        <v>89792</v>
      </c>
      <c r="H4020" s="256" t="s">
        <v>6811</v>
      </c>
      <c r="I4020" s="256" t="s">
        <v>12</v>
      </c>
      <c r="J4020" s="256" t="s">
        <v>2545</v>
      </c>
      <c r="K4020" s="257" t="s">
        <v>16743</v>
      </c>
      <c r="L4020" s="256" t="s">
        <v>2542</v>
      </c>
    </row>
    <row r="4021" spans="1:12" x14ac:dyDescent="0.25">
      <c r="A4021" s="256" t="s">
        <v>2638</v>
      </c>
      <c r="B4021" s="256" t="s">
        <v>2639</v>
      </c>
      <c r="C4021" s="256" t="s">
        <v>2617</v>
      </c>
      <c r="D4021" s="256" t="s">
        <v>3286</v>
      </c>
      <c r="E4021" s="257" t="s">
        <v>2540</v>
      </c>
      <c r="F4021" s="256" t="s">
        <v>2540</v>
      </c>
      <c r="G4021" s="256">
        <v>89793</v>
      </c>
      <c r="H4021" s="256" t="s">
        <v>6812</v>
      </c>
      <c r="I4021" s="256" t="s">
        <v>12</v>
      </c>
      <c r="J4021" s="256" t="s">
        <v>2545</v>
      </c>
      <c r="K4021" s="257" t="s">
        <v>16744</v>
      </c>
      <c r="L4021" s="256" t="s">
        <v>2542</v>
      </c>
    </row>
    <row r="4022" spans="1:12" x14ac:dyDescent="0.25">
      <c r="A4022" s="256" t="s">
        <v>2638</v>
      </c>
      <c r="B4022" s="256" t="s">
        <v>2639</v>
      </c>
      <c r="C4022" s="256" t="s">
        <v>2617</v>
      </c>
      <c r="D4022" s="256" t="s">
        <v>3286</v>
      </c>
      <c r="E4022" s="257" t="s">
        <v>2540</v>
      </c>
      <c r="F4022" s="256" t="s">
        <v>2540</v>
      </c>
      <c r="G4022" s="256">
        <v>89794</v>
      </c>
      <c r="H4022" s="256" t="s">
        <v>6813</v>
      </c>
      <c r="I4022" s="256" t="s">
        <v>12</v>
      </c>
      <c r="J4022" s="256" t="s">
        <v>2545</v>
      </c>
      <c r="K4022" s="257" t="s">
        <v>7603</v>
      </c>
      <c r="L4022" s="256" t="s">
        <v>2542</v>
      </c>
    </row>
    <row r="4023" spans="1:12" x14ac:dyDescent="0.25">
      <c r="A4023" s="256" t="s">
        <v>2638</v>
      </c>
      <c r="B4023" s="256" t="s">
        <v>2639</v>
      </c>
      <c r="C4023" s="256" t="s">
        <v>2617</v>
      </c>
      <c r="D4023" s="256" t="s">
        <v>3286</v>
      </c>
      <c r="E4023" s="257" t="s">
        <v>2540</v>
      </c>
      <c r="F4023" s="256" t="s">
        <v>2540</v>
      </c>
      <c r="G4023" s="256">
        <v>89795</v>
      </c>
      <c r="H4023" s="256" t="s">
        <v>6814</v>
      </c>
      <c r="I4023" s="256" t="s">
        <v>12</v>
      </c>
      <c r="J4023" s="256" t="s">
        <v>2545</v>
      </c>
      <c r="K4023" s="257" t="s">
        <v>13483</v>
      </c>
      <c r="L4023" s="256" t="s">
        <v>2542</v>
      </c>
    </row>
    <row r="4024" spans="1:12" x14ac:dyDescent="0.25">
      <c r="A4024" s="256" t="s">
        <v>2638</v>
      </c>
      <c r="B4024" s="256" t="s">
        <v>2639</v>
      </c>
      <c r="C4024" s="256" t="s">
        <v>2617</v>
      </c>
      <c r="D4024" s="256" t="s">
        <v>3286</v>
      </c>
      <c r="E4024" s="257" t="s">
        <v>2540</v>
      </c>
      <c r="F4024" s="256" t="s">
        <v>2540</v>
      </c>
      <c r="G4024" s="256">
        <v>89796</v>
      </c>
      <c r="H4024" s="256" t="s">
        <v>6815</v>
      </c>
      <c r="I4024" s="256" t="s">
        <v>12</v>
      </c>
      <c r="J4024" s="256" t="s">
        <v>2545</v>
      </c>
      <c r="K4024" s="257" t="s">
        <v>16745</v>
      </c>
      <c r="L4024" s="256" t="s">
        <v>2542</v>
      </c>
    </row>
    <row r="4025" spans="1:12" x14ac:dyDescent="0.25">
      <c r="A4025" s="256" t="s">
        <v>2638</v>
      </c>
      <c r="B4025" s="256" t="s">
        <v>2639</v>
      </c>
      <c r="C4025" s="256" t="s">
        <v>2617</v>
      </c>
      <c r="D4025" s="256" t="s">
        <v>3286</v>
      </c>
      <c r="E4025" s="257" t="s">
        <v>2540</v>
      </c>
      <c r="F4025" s="256" t="s">
        <v>2540</v>
      </c>
      <c r="G4025" s="256">
        <v>89797</v>
      </c>
      <c r="H4025" s="256" t="s">
        <v>6816</v>
      </c>
      <c r="I4025" s="256" t="s">
        <v>12</v>
      </c>
      <c r="J4025" s="256" t="s">
        <v>2545</v>
      </c>
      <c r="K4025" s="257" t="s">
        <v>16746</v>
      </c>
      <c r="L4025" s="256" t="s">
        <v>2542</v>
      </c>
    </row>
    <row r="4026" spans="1:12" x14ac:dyDescent="0.25">
      <c r="A4026" s="256" t="s">
        <v>2638</v>
      </c>
      <c r="B4026" s="256" t="s">
        <v>2639</v>
      </c>
      <c r="C4026" s="256" t="s">
        <v>2617</v>
      </c>
      <c r="D4026" s="256" t="s">
        <v>3286</v>
      </c>
      <c r="E4026" s="257" t="s">
        <v>2540</v>
      </c>
      <c r="F4026" s="256" t="s">
        <v>2540</v>
      </c>
      <c r="G4026" s="256">
        <v>89801</v>
      </c>
      <c r="H4026" s="256" t="s">
        <v>6817</v>
      </c>
      <c r="I4026" s="256" t="s">
        <v>12</v>
      </c>
      <c r="J4026" s="256" t="s">
        <v>2545</v>
      </c>
      <c r="K4026" s="257" t="s">
        <v>5084</v>
      </c>
      <c r="L4026" s="256" t="s">
        <v>2542</v>
      </c>
    </row>
    <row r="4027" spans="1:12" x14ac:dyDescent="0.25">
      <c r="A4027" s="256" t="s">
        <v>2638</v>
      </c>
      <c r="B4027" s="256" t="s">
        <v>2639</v>
      </c>
      <c r="C4027" s="256" t="s">
        <v>2617</v>
      </c>
      <c r="D4027" s="256" t="s">
        <v>3286</v>
      </c>
      <c r="E4027" s="257" t="s">
        <v>2540</v>
      </c>
      <c r="F4027" s="256" t="s">
        <v>2540</v>
      </c>
      <c r="G4027" s="256">
        <v>89802</v>
      </c>
      <c r="H4027" s="256" t="s">
        <v>6818</v>
      </c>
      <c r="I4027" s="256" t="s">
        <v>12</v>
      </c>
      <c r="J4027" s="256" t="s">
        <v>2545</v>
      </c>
      <c r="K4027" s="257" t="s">
        <v>4825</v>
      </c>
      <c r="L4027" s="256" t="s">
        <v>2542</v>
      </c>
    </row>
    <row r="4028" spans="1:12" x14ac:dyDescent="0.25">
      <c r="A4028" s="256" t="s">
        <v>2638</v>
      </c>
      <c r="B4028" s="256" t="s">
        <v>2639</v>
      </c>
      <c r="C4028" s="256" t="s">
        <v>2617</v>
      </c>
      <c r="D4028" s="256" t="s">
        <v>3286</v>
      </c>
      <c r="E4028" s="257" t="s">
        <v>2540</v>
      </c>
      <c r="F4028" s="256" t="s">
        <v>2540</v>
      </c>
      <c r="G4028" s="256">
        <v>89803</v>
      </c>
      <c r="H4028" s="256" t="s">
        <v>6819</v>
      </c>
      <c r="I4028" s="256" t="s">
        <v>12</v>
      </c>
      <c r="J4028" s="256" t="s">
        <v>2545</v>
      </c>
      <c r="K4028" s="257" t="s">
        <v>13633</v>
      </c>
      <c r="L4028" s="256" t="s">
        <v>2542</v>
      </c>
    </row>
    <row r="4029" spans="1:12" x14ac:dyDescent="0.25">
      <c r="A4029" s="256" t="s">
        <v>2638</v>
      </c>
      <c r="B4029" s="256" t="s">
        <v>2639</v>
      </c>
      <c r="C4029" s="256" t="s">
        <v>2617</v>
      </c>
      <c r="D4029" s="256" t="s">
        <v>3286</v>
      </c>
      <c r="E4029" s="257" t="s">
        <v>2540</v>
      </c>
      <c r="F4029" s="256" t="s">
        <v>2540</v>
      </c>
      <c r="G4029" s="256">
        <v>89804</v>
      </c>
      <c r="H4029" s="256" t="s">
        <v>6820</v>
      </c>
      <c r="I4029" s="256" t="s">
        <v>12</v>
      </c>
      <c r="J4029" s="256" t="s">
        <v>2545</v>
      </c>
      <c r="K4029" s="257" t="s">
        <v>16747</v>
      </c>
      <c r="L4029" s="256" t="s">
        <v>2542</v>
      </c>
    </row>
    <row r="4030" spans="1:12" x14ac:dyDescent="0.25">
      <c r="A4030" s="256" t="s">
        <v>2638</v>
      </c>
      <c r="B4030" s="256" t="s">
        <v>2639</v>
      </c>
      <c r="C4030" s="256" t="s">
        <v>2617</v>
      </c>
      <c r="D4030" s="256" t="s">
        <v>3286</v>
      </c>
      <c r="E4030" s="257" t="s">
        <v>2540</v>
      </c>
      <c r="F4030" s="256" t="s">
        <v>2540</v>
      </c>
      <c r="G4030" s="256">
        <v>89805</v>
      </c>
      <c r="H4030" s="256" t="s">
        <v>6821</v>
      </c>
      <c r="I4030" s="256" t="s">
        <v>12</v>
      </c>
      <c r="J4030" s="256" t="s">
        <v>2545</v>
      </c>
      <c r="K4030" s="257" t="s">
        <v>13205</v>
      </c>
      <c r="L4030" s="256" t="s">
        <v>2542</v>
      </c>
    </row>
    <row r="4031" spans="1:12" x14ac:dyDescent="0.25">
      <c r="A4031" s="256" t="s">
        <v>2638</v>
      </c>
      <c r="B4031" s="256" t="s">
        <v>2639</v>
      </c>
      <c r="C4031" s="256" t="s">
        <v>2617</v>
      </c>
      <c r="D4031" s="256" t="s">
        <v>3286</v>
      </c>
      <c r="E4031" s="257" t="s">
        <v>2540</v>
      </c>
      <c r="F4031" s="256" t="s">
        <v>2540</v>
      </c>
      <c r="G4031" s="256">
        <v>89806</v>
      </c>
      <c r="H4031" s="256" t="s">
        <v>6822</v>
      </c>
      <c r="I4031" s="256" t="s">
        <v>12</v>
      </c>
      <c r="J4031" s="256" t="s">
        <v>2545</v>
      </c>
      <c r="K4031" s="257" t="s">
        <v>16748</v>
      </c>
      <c r="L4031" s="256" t="s">
        <v>2542</v>
      </c>
    </row>
    <row r="4032" spans="1:12" x14ac:dyDescent="0.25">
      <c r="A4032" s="256" t="s">
        <v>2638</v>
      </c>
      <c r="B4032" s="256" t="s">
        <v>2639</v>
      </c>
      <c r="C4032" s="256" t="s">
        <v>2617</v>
      </c>
      <c r="D4032" s="256" t="s">
        <v>3286</v>
      </c>
      <c r="E4032" s="257" t="s">
        <v>2540</v>
      </c>
      <c r="F4032" s="256" t="s">
        <v>2540</v>
      </c>
      <c r="G4032" s="256">
        <v>89807</v>
      </c>
      <c r="H4032" s="256" t="s">
        <v>6823</v>
      </c>
      <c r="I4032" s="256" t="s">
        <v>12</v>
      </c>
      <c r="J4032" s="256" t="s">
        <v>2545</v>
      </c>
      <c r="K4032" s="257" t="s">
        <v>16749</v>
      </c>
      <c r="L4032" s="256" t="s">
        <v>2542</v>
      </c>
    </row>
    <row r="4033" spans="1:12" x14ac:dyDescent="0.25">
      <c r="A4033" s="256" t="s">
        <v>2638</v>
      </c>
      <c r="B4033" s="256" t="s">
        <v>2639</v>
      </c>
      <c r="C4033" s="256" t="s">
        <v>2617</v>
      </c>
      <c r="D4033" s="256" t="s">
        <v>3286</v>
      </c>
      <c r="E4033" s="257" t="s">
        <v>2540</v>
      </c>
      <c r="F4033" s="256" t="s">
        <v>2540</v>
      </c>
      <c r="G4033" s="256">
        <v>89808</v>
      </c>
      <c r="H4033" s="256" t="s">
        <v>6824</v>
      </c>
      <c r="I4033" s="256" t="s">
        <v>12</v>
      </c>
      <c r="J4033" s="256" t="s">
        <v>2545</v>
      </c>
      <c r="K4033" s="257" t="s">
        <v>16750</v>
      </c>
      <c r="L4033" s="256" t="s">
        <v>2542</v>
      </c>
    </row>
    <row r="4034" spans="1:12" x14ac:dyDescent="0.25">
      <c r="A4034" s="256" t="s">
        <v>2638</v>
      </c>
      <c r="B4034" s="256" t="s">
        <v>2639</v>
      </c>
      <c r="C4034" s="256" t="s">
        <v>2617</v>
      </c>
      <c r="D4034" s="256" t="s">
        <v>3286</v>
      </c>
      <c r="E4034" s="257" t="s">
        <v>2540</v>
      </c>
      <c r="F4034" s="256" t="s">
        <v>2540</v>
      </c>
      <c r="G4034" s="256">
        <v>89809</v>
      </c>
      <c r="H4034" s="256" t="s">
        <v>6825</v>
      </c>
      <c r="I4034" s="256" t="s">
        <v>12</v>
      </c>
      <c r="J4034" s="256" t="s">
        <v>2545</v>
      </c>
      <c r="K4034" s="257" t="s">
        <v>15962</v>
      </c>
      <c r="L4034" s="256" t="s">
        <v>2542</v>
      </c>
    </row>
    <row r="4035" spans="1:12" x14ac:dyDescent="0.25">
      <c r="A4035" s="256" t="s">
        <v>2638</v>
      </c>
      <c r="B4035" s="256" t="s">
        <v>2639</v>
      </c>
      <c r="C4035" s="256" t="s">
        <v>2617</v>
      </c>
      <c r="D4035" s="256" t="s">
        <v>3286</v>
      </c>
      <c r="E4035" s="257" t="s">
        <v>2540</v>
      </c>
      <c r="F4035" s="256" t="s">
        <v>2540</v>
      </c>
      <c r="G4035" s="256">
        <v>89810</v>
      </c>
      <c r="H4035" s="256" t="s">
        <v>6826</v>
      </c>
      <c r="I4035" s="256" t="s">
        <v>12</v>
      </c>
      <c r="J4035" s="256" t="s">
        <v>2545</v>
      </c>
      <c r="K4035" s="257" t="s">
        <v>16751</v>
      </c>
      <c r="L4035" s="256" t="s">
        <v>2542</v>
      </c>
    </row>
    <row r="4036" spans="1:12" x14ac:dyDescent="0.25">
      <c r="A4036" s="256" t="s">
        <v>2638</v>
      </c>
      <c r="B4036" s="256" t="s">
        <v>2639</v>
      </c>
      <c r="C4036" s="256" t="s">
        <v>2617</v>
      </c>
      <c r="D4036" s="256" t="s">
        <v>3286</v>
      </c>
      <c r="E4036" s="257" t="s">
        <v>2540</v>
      </c>
      <c r="F4036" s="256" t="s">
        <v>2540</v>
      </c>
      <c r="G4036" s="256">
        <v>89811</v>
      </c>
      <c r="H4036" s="256" t="s">
        <v>6827</v>
      </c>
      <c r="I4036" s="256" t="s">
        <v>12</v>
      </c>
      <c r="J4036" s="256" t="s">
        <v>2545</v>
      </c>
      <c r="K4036" s="257" t="s">
        <v>16752</v>
      </c>
      <c r="L4036" s="256" t="s">
        <v>2542</v>
      </c>
    </row>
    <row r="4037" spans="1:12" x14ac:dyDescent="0.25">
      <c r="A4037" s="256" t="s">
        <v>2638</v>
      </c>
      <c r="B4037" s="256" t="s">
        <v>2639</v>
      </c>
      <c r="C4037" s="256" t="s">
        <v>2617</v>
      </c>
      <c r="D4037" s="256" t="s">
        <v>3286</v>
      </c>
      <c r="E4037" s="257" t="s">
        <v>2540</v>
      </c>
      <c r="F4037" s="256" t="s">
        <v>2540</v>
      </c>
      <c r="G4037" s="256">
        <v>89812</v>
      </c>
      <c r="H4037" s="256" t="s">
        <v>6828</v>
      </c>
      <c r="I4037" s="256" t="s">
        <v>12</v>
      </c>
      <c r="J4037" s="256" t="s">
        <v>2545</v>
      </c>
      <c r="K4037" s="257" t="s">
        <v>16753</v>
      </c>
      <c r="L4037" s="256" t="s">
        <v>2542</v>
      </c>
    </row>
    <row r="4038" spans="1:12" x14ac:dyDescent="0.25">
      <c r="A4038" s="256" t="s">
        <v>2638</v>
      </c>
      <c r="B4038" s="256" t="s">
        <v>2639</v>
      </c>
      <c r="C4038" s="256" t="s">
        <v>2617</v>
      </c>
      <c r="D4038" s="256" t="s">
        <v>3286</v>
      </c>
      <c r="E4038" s="257" t="s">
        <v>2540</v>
      </c>
      <c r="F4038" s="256" t="s">
        <v>2540</v>
      </c>
      <c r="G4038" s="256">
        <v>89813</v>
      </c>
      <c r="H4038" s="256" t="s">
        <v>6829</v>
      </c>
      <c r="I4038" s="256" t="s">
        <v>12</v>
      </c>
      <c r="J4038" s="256" t="s">
        <v>2545</v>
      </c>
      <c r="K4038" s="257" t="s">
        <v>16754</v>
      </c>
      <c r="L4038" s="256" t="s">
        <v>2542</v>
      </c>
    </row>
    <row r="4039" spans="1:12" x14ac:dyDescent="0.25">
      <c r="A4039" s="256" t="s">
        <v>2638</v>
      </c>
      <c r="B4039" s="256" t="s">
        <v>2639</v>
      </c>
      <c r="C4039" s="256" t="s">
        <v>2617</v>
      </c>
      <c r="D4039" s="256" t="s">
        <v>3286</v>
      </c>
      <c r="E4039" s="257" t="s">
        <v>2540</v>
      </c>
      <c r="F4039" s="256" t="s">
        <v>2540</v>
      </c>
      <c r="G4039" s="256">
        <v>89814</v>
      </c>
      <c r="H4039" s="256" t="s">
        <v>6830</v>
      </c>
      <c r="I4039" s="256" t="s">
        <v>12</v>
      </c>
      <c r="J4039" s="256" t="s">
        <v>2545</v>
      </c>
      <c r="K4039" s="257" t="s">
        <v>16755</v>
      </c>
      <c r="L4039" s="256" t="s">
        <v>2542</v>
      </c>
    </row>
    <row r="4040" spans="1:12" x14ac:dyDescent="0.25">
      <c r="A4040" s="256" t="s">
        <v>2638</v>
      </c>
      <c r="B4040" s="256" t="s">
        <v>2639</v>
      </c>
      <c r="C4040" s="256" t="s">
        <v>2617</v>
      </c>
      <c r="D4040" s="256" t="s">
        <v>3286</v>
      </c>
      <c r="E4040" s="257" t="s">
        <v>2540</v>
      </c>
      <c r="F4040" s="256" t="s">
        <v>2540</v>
      </c>
      <c r="G4040" s="256">
        <v>89815</v>
      </c>
      <c r="H4040" s="256" t="s">
        <v>6831</v>
      </c>
      <c r="I4040" s="256" t="s">
        <v>12</v>
      </c>
      <c r="J4040" s="256" t="s">
        <v>2545</v>
      </c>
      <c r="K4040" s="257" t="s">
        <v>5052</v>
      </c>
      <c r="L4040" s="256" t="s">
        <v>2542</v>
      </c>
    </row>
    <row r="4041" spans="1:12" x14ac:dyDescent="0.25">
      <c r="A4041" s="256" t="s">
        <v>2638</v>
      </c>
      <c r="B4041" s="256" t="s">
        <v>2639</v>
      </c>
      <c r="C4041" s="256" t="s">
        <v>2617</v>
      </c>
      <c r="D4041" s="256" t="s">
        <v>3286</v>
      </c>
      <c r="E4041" s="257" t="s">
        <v>2540</v>
      </c>
      <c r="F4041" s="256" t="s">
        <v>2540</v>
      </c>
      <c r="G4041" s="256">
        <v>89816</v>
      </c>
      <c r="H4041" s="256" t="s">
        <v>6832</v>
      </c>
      <c r="I4041" s="256" t="s">
        <v>12</v>
      </c>
      <c r="J4041" s="256" t="s">
        <v>2545</v>
      </c>
      <c r="K4041" s="257" t="s">
        <v>14442</v>
      </c>
      <c r="L4041" s="256" t="s">
        <v>2542</v>
      </c>
    </row>
    <row r="4042" spans="1:12" x14ac:dyDescent="0.25">
      <c r="A4042" s="256" t="s">
        <v>2638</v>
      </c>
      <c r="B4042" s="256" t="s">
        <v>2639</v>
      </c>
      <c r="C4042" s="256" t="s">
        <v>2617</v>
      </c>
      <c r="D4042" s="256" t="s">
        <v>3286</v>
      </c>
      <c r="E4042" s="257" t="s">
        <v>2540</v>
      </c>
      <c r="F4042" s="256" t="s">
        <v>2540</v>
      </c>
      <c r="G4042" s="256">
        <v>89817</v>
      </c>
      <c r="H4042" s="256" t="s">
        <v>6833</v>
      </c>
      <c r="I4042" s="256" t="s">
        <v>12</v>
      </c>
      <c r="J4042" s="256" t="s">
        <v>2545</v>
      </c>
      <c r="K4042" s="257" t="s">
        <v>15573</v>
      </c>
      <c r="L4042" s="256" t="s">
        <v>2542</v>
      </c>
    </row>
    <row r="4043" spans="1:12" x14ac:dyDescent="0.25">
      <c r="A4043" s="256" t="s">
        <v>2638</v>
      </c>
      <c r="B4043" s="256" t="s">
        <v>2639</v>
      </c>
      <c r="C4043" s="256" t="s">
        <v>2617</v>
      </c>
      <c r="D4043" s="256" t="s">
        <v>3286</v>
      </c>
      <c r="E4043" s="257" t="s">
        <v>2540</v>
      </c>
      <c r="F4043" s="256" t="s">
        <v>2540</v>
      </c>
      <c r="G4043" s="256">
        <v>89818</v>
      </c>
      <c r="H4043" s="256" t="s">
        <v>6834</v>
      </c>
      <c r="I4043" s="256" t="s">
        <v>12</v>
      </c>
      <c r="J4043" s="256" t="s">
        <v>2545</v>
      </c>
      <c r="K4043" s="257" t="s">
        <v>6029</v>
      </c>
      <c r="L4043" s="256" t="s">
        <v>2542</v>
      </c>
    </row>
    <row r="4044" spans="1:12" x14ac:dyDescent="0.25">
      <c r="A4044" s="256" t="s">
        <v>2638</v>
      </c>
      <c r="B4044" s="256" t="s">
        <v>2639</v>
      </c>
      <c r="C4044" s="256" t="s">
        <v>2617</v>
      </c>
      <c r="D4044" s="256" t="s">
        <v>3286</v>
      </c>
      <c r="E4044" s="257" t="s">
        <v>2540</v>
      </c>
      <c r="F4044" s="256" t="s">
        <v>2540</v>
      </c>
      <c r="G4044" s="256">
        <v>89819</v>
      </c>
      <c r="H4044" s="256" t="s">
        <v>6835</v>
      </c>
      <c r="I4044" s="256" t="s">
        <v>12</v>
      </c>
      <c r="J4044" s="256" t="s">
        <v>2545</v>
      </c>
      <c r="K4044" s="257" t="s">
        <v>13747</v>
      </c>
      <c r="L4044" s="256" t="s">
        <v>2542</v>
      </c>
    </row>
    <row r="4045" spans="1:12" x14ac:dyDescent="0.25">
      <c r="A4045" s="256" t="s">
        <v>2638</v>
      </c>
      <c r="B4045" s="256" t="s">
        <v>2639</v>
      </c>
      <c r="C4045" s="256" t="s">
        <v>2617</v>
      </c>
      <c r="D4045" s="256" t="s">
        <v>3286</v>
      </c>
      <c r="E4045" s="257" t="s">
        <v>2540</v>
      </c>
      <c r="F4045" s="256" t="s">
        <v>2540</v>
      </c>
      <c r="G4045" s="256">
        <v>89821</v>
      </c>
      <c r="H4045" s="256" t="s">
        <v>6836</v>
      </c>
      <c r="I4045" s="256" t="s">
        <v>12</v>
      </c>
      <c r="J4045" s="256" t="s">
        <v>2545</v>
      </c>
      <c r="K4045" s="257" t="s">
        <v>16756</v>
      </c>
      <c r="L4045" s="256" t="s">
        <v>2542</v>
      </c>
    </row>
    <row r="4046" spans="1:12" x14ac:dyDescent="0.25">
      <c r="A4046" s="256" t="s">
        <v>2638</v>
      </c>
      <c r="B4046" s="256" t="s">
        <v>2639</v>
      </c>
      <c r="C4046" s="256" t="s">
        <v>2617</v>
      </c>
      <c r="D4046" s="256" t="s">
        <v>3286</v>
      </c>
      <c r="E4046" s="257" t="s">
        <v>2540</v>
      </c>
      <c r="F4046" s="256" t="s">
        <v>2540</v>
      </c>
      <c r="G4046" s="256">
        <v>89822</v>
      </c>
      <c r="H4046" s="256" t="s">
        <v>6837</v>
      </c>
      <c r="I4046" s="256" t="s">
        <v>12</v>
      </c>
      <c r="J4046" s="256" t="s">
        <v>2545</v>
      </c>
      <c r="K4046" s="257" t="s">
        <v>16757</v>
      </c>
      <c r="L4046" s="256" t="s">
        <v>2542</v>
      </c>
    </row>
    <row r="4047" spans="1:12" x14ac:dyDescent="0.25">
      <c r="A4047" s="256" t="s">
        <v>2638</v>
      </c>
      <c r="B4047" s="256" t="s">
        <v>2639</v>
      </c>
      <c r="C4047" s="256" t="s">
        <v>2617</v>
      </c>
      <c r="D4047" s="256" t="s">
        <v>3286</v>
      </c>
      <c r="E4047" s="257" t="s">
        <v>2540</v>
      </c>
      <c r="F4047" s="256" t="s">
        <v>2540</v>
      </c>
      <c r="G4047" s="256">
        <v>89823</v>
      </c>
      <c r="H4047" s="256" t="s">
        <v>6838</v>
      </c>
      <c r="I4047" s="256" t="s">
        <v>12</v>
      </c>
      <c r="J4047" s="256" t="s">
        <v>2545</v>
      </c>
      <c r="K4047" s="257" t="s">
        <v>16758</v>
      </c>
      <c r="L4047" s="256" t="s">
        <v>2542</v>
      </c>
    </row>
    <row r="4048" spans="1:12" x14ac:dyDescent="0.25">
      <c r="A4048" s="256" t="s">
        <v>2638</v>
      </c>
      <c r="B4048" s="256" t="s">
        <v>2639</v>
      </c>
      <c r="C4048" s="256" t="s">
        <v>2617</v>
      </c>
      <c r="D4048" s="256" t="s">
        <v>3286</v>
      </c>
      <c r="E4048" s="257" t="s">
        <v>2540</v>
      </c>
      <c r="F4048" s="256" t="s">
        <v>2540</v>
      </c>
      <c r="G4048" s="256">
        <v>89824</v>
      </c>
      <c r="H4048" s="256" t="s">
        <v>6839</v>
      </c>
      <c r="I4048" s="256" t="s">
        <v>12</v>
      </c>
      <c r="J4048" s="256" t="s">
        <v>2545</v>
      </c>
      <c r="K4048" s="257" t="s">
        <v>16759</v>
      </c>
      <c r="L4048" s="256" t="s">
        <v>2542</v>
      </c>
    </row>
    <row r="4049" spans="1:12" x14ac:dyDescent="0.25">
      <c r="A4049" s="256" t="s">
        <v>2638</v>
      </c>
      <c r="B4049" s="256" t="s">
        <v>2639</v>
      </c>
      <c r="C4049" s="256" t="s">
        <v>2617</v>
      </c>
      <c r="D4049" s="256" t="s">
        <v>3286</v>
      </c>
      <c r="E4049" s="257" t="s">
        <v>2540</v>
      </c>
      <c r="F4049" s="256" t="s">
        <v>2540</v>
      </c>
      <c r="G4049" s="256">
        <v>89825</v>
      </c>
      <c r="H4049" s="256" t="s">
        <v>6841</v>
      </c>
      <c r="I4049" s="256" t="s">
        <v>12</v>
      </c>
      <c r="J4049" s="256" t="s">
        <v>2545</v>
      </c>
      <c r="K4049" s="257" t="s">
        <v>13637</v>
      </c>
      <c r="L4049" s="256" t="s">
        <v>2542</v>
      </c>
    </row>
    <row r="4050" spans="1:12" x14ac:dyDescent="0.25">
      <c r="A4050" s="256" t="s">
        <v>2638</v>
      </c>
      <c r="B4050" s="256" t="s">
        <v>2639</v>
      </c>
      <c r="C4050" s="256" t="s">
        <v>2617</v>
      </c>
      <c r="D4050" s="256" t="s">
        <v>3286</v>
      </c>
      <c r="E4050" s="257" t="s">
        <v>2540</v>
      </c>
      <c r="F4050" s="256" t="s">
        <v>2540</v>
      </c>
      <c r="G4050" s="256">
        <v>89826</v>
      </c>
      <c r="H4050" s="256" t="s">
        <v>6842</v>
      </c>
      <c r="I4050" s="256" t="s">
        <v>12</v>
      </c>
      <c r="J4050" s="256" t="s">
        <v>2545</v>
      </c>
      <c r="K4050" s="257" t="s">
        <v>16760</v>
      </c>
      <c r="L4050" s="256" t="s">
        <v>2542</v>
      </c>
    </row>
    <row r="4051" spans="1:12" x14ac:dyDescent="0.25">
      <c r="A4051" s="256" t="s">
        <v>2638</v>
      </c>
      <c r="B4051" s="256" t="s">
        <v>2639</v>
      </c>
      <c r="C4051" s="256" t="s">
        <v>2617</v>
      </c>
      <c r="D4051" s="256" t="s">
        <v>3286</v>
      </c>
      <c r="E4051" s="257" t="s">
        <v>2540</v>
      </c>
      <c r="F4051" s="256" t="s">
        <v>2540</v>
      </c>
      <c r="G4051" s="256">
        <v>89827</v>
      </c>
      <c r="H4051" s="256" t="s">
        <v>6843</v>
      </c>
      <c r="I4051" s="256" t="s">
        <v>12</v>
      </c>
      <c r="J4051" s="256" t="s">
        <v>2545</v>
      </c>
      <c r="K4051" s="257" t="s">
        <v>16761</v>
      </c>
      <c r="L4051" s="256" t="s">
        <v>2542</v>
      </c>
    </row>
    <row r="4052" spans="1:12" x14ac:dyDescent="0.25">
      <c r="A4052" s="256" t="s">
        <v>2638</v>
      </c>
      <c r="B4052" s="256" t="s">
        <v>2639</v>
      </c>
      <c r="C4052" s="256" t="s">
        <v>2617</v>
      </c>
      <c r="D4052" s="256" t="s">
        <v>3286</v>
      </c>
      <c r="E4052" s="257" t="s">
        <v>2540</v>
      </c>
      <c r="F4052" s="256" t="s">
        <v>2540</v>
      </c>
      <c r="G4052" s="256">
        <v>89828</v>
      </c>
      <c r="H4052" s="256" t="s">
        <v>6844</v>
      </c>
      <c r="I4052" s="256" t="s">
        <v>12</v>
      </c>
      <c r="J4052" s="256" t="s">
        <v>2545</v>
      </c>
      <c r="K4052" s="257" t="s">
        <v>16762</v>
      </c>
      <c r="L4052" s="256" t="s">
        <v>2542</v>
      </c>
    </row>
    <row r="4053" spans="1:12" x14ac:dyDescent="0.25">
      <c r="A4053" s="256" t="s">
        <v>2638</v>
      </c>
      <c r="B4053" s="256" t="s">
        <v>2639</v>
      </c>
      <c r="C4053" s="256" t="s">
        <v>2617</v>
      </c>
      <c r="D4053" s="256" t="s">
        <v>3286</v>
      </c>
      <c r="E4053" s="257" t="s">
        <v>2540</v>
      </c>
      <c r="F4053" s="256" t="s">
        <v>2540</v>
      </c>
      <c r="G4053" s="256">
        <v>89829</v>
      </c>
      <c r="H4053" s="256" t="s">
        <v>6845</v>
      </c>
      <c r="I4053" s="256" t="s">
        <v>12</v>
      </c>
      <c r="J4053" s="256" t="s">
        <v>2545</v>
      </c>
      <c r="K4053" s="257" t="s">
        <v>16763</v>
      </c>
      <c r="L4053" s="256" t="s">
        <v>2542</v>
      </c>
    </row>
    <row r="4054" spans="1:12" x14ac:dyDescent="0.25">
      <c r="A4054" s="256" t="s">
        <v>2638</v>
      </c>
      <c r="B4054" s="256" t="s">
        <v>2639</v>
      </c>
      <c r="C4054" s="256" t="s">
        <v>2617</v>
      </c>
      <c r="D4054" s="256" t="s">
        <v>3286</v>
      </c>
      <c r="E4054" s="257" t="s">
        <v>2540</v>
      </c>
      <c r="F4054" s="256" t="s">
        <v>2540</v>
      </c>
      <c r="G4054" s="256">
        <v>89830</v>
      </c>
      <c r="H4054" s="256" t="s">
        <v>6847</v>
      </c>
      <c r="I4054" s="256" t="s">
        <v>12</v>
      </c>
      <c r="J4054" s="256" t="s">
        <v>2545</v>
      </c>
      <c r="K4054" s="257" t="s">
        <v>16764</v>
      </c>
      <c r="L4054" s="256" t="s">
        <v>2542</v>
      </c>
    </row>
    <row r="4055" spans="1:12" x14ac:dyDescent="0.25">
      <c r="A4055" s="256" t="s">
        <v>2638</v>
      </c>
      <c r="B4055" s="256" t="s">
        <v>2639</v>
      </c>
      <c r="C4055" s="256" t="s">
        <v>2617</v>
      </c>
      <c r="D4055" s="256" t="s">
        <v>3286</v>
      </c>
      <c r="E4055" s="257" t="s">
        <v>2540</v>
      </c>
      <c r="F4055" s="256" t="s">
        <v>2540</v>
      </c>
      <c r="G4055" s="256">
        <v>89831</v>
      </c>
      <c r="H4055" s="256" t="s">
        <v>6849</v>
      </c>
      <c r="I4055" s="256" t="s">
        <v>12</v>
      </c>
      <c r="J4055" s="256" t="s">
        <v>2545</v>
      </c>
      <c r="K4055" s="257" t="s">
        <v>16765</v>
      </c>
      <c r="L4055" s="256" t="s">
        <v>2542</v>
      </c>
    </row>
    <row r="4056" spans="1:12" x14ac:dyDescent="0.25">
      <c r="A4056" s="256" t="s">
        <v>2638</v>
      </c>
      <c r="B4056" s="256" t="s">
        <v>2639</v>
      </c>
      <c r="C4056" s="256" t="s">
        <v>2617</v>
      </c>
      <c r="D4056" s="256" t="s">
        <v>3286</v>
      </c>
      <c r="E4056" s="257" t="s">
        <v>2540</v>
      </c>
      <c r="F4056" s="256" t="s">
        <v>2540</v>
      </c>
      <c r="G4056" s="256">
        <v>89832</v>
      </c>
      <c r="H4056" s="256" t="s">
        <v>6851</v>
      </c>
      <c r="I4056" s="256" t="s">
        <v>12</v>
      </c>
      <c r="J4056" s="256" t="s">
        <v>2545</v>
      </c>
      <c r="K4056" s="257" t="s">
        <v>6846</v>
      </c>
      <c r="L4056" s="256" t="s">
        <v>2542</v>
      </c>
    </row>
    <row r="4057" spans="1:12" x14ac:dyDescent="0.25">
      <c r="A4057" s="256" t="s">
        <v>2638</v>
      </c>
      <c r="B4057" s="256" t="s">
        <v>2639</v>
      </c>
      <c r="C4057" s="256" t="s">
        <v>2617</v>
      </c>
      <c r="D4057" s="256" t="s">
        <v>3286</v>
      </c>
      <c r="E4057" s="257" t="s">
        <v>2540</v>
      </c>
      <c r="F4057" s="256" t="s">
        <v>2540</v>
      </c>
      <c r="G4057" s="256">
        <v>89833</v>
      </c>
      <c r="H4057" s="256" t="s">
        <v>6852</v>
      </c>
      <c r="I4057" s="256" t="s">
        <v>12</v>
      </c>
      <c r="J4057" s="256" t="s">
        <v>2545</v>
      </c>
      <c r="K4057" s="257" t="s">
        <v>16535</v>
      </c>
      <c r="L4057" s="256" t="s">
        <v>2542</v>
      </c>
    </row>
    <row r="4058" spans="1:12" x14ac:dyDescent="0.25">
      <c r="A4058" s="256" t="s">
        <v>2638</v>
      </c>
      <c r="B4058" s="256" t="s">
        <v>2639</v>
      </c>
      <c r="C4058" s="256" t="s">
        <v>2617</v>
      </c>
      <c r="D4058" s="256" t="s">
        <v>3286</v>
      </c>
      <c r="E4058" s="257" t="s">
        <v>2540</v>
      </c>
      <c r="F4058" s="256" t="s">
        <v>2540</v>
      </c>
      <c r="G4058" s="256">
        <v>89834</v>
      </c>
      <c r="H4058" s="256" t="s">
        <v>6853</v>
      </c>
      <c r="I4058" s="256" t="s">
        <v>12</v>
      </c>
      <c r="J4058" s="256" t="s">
        <v>2545</v>
      </c>
      <c r="K4058" s="257" t="s">
        <v>16766</v>
      </c>
      <c r="L4058" s="256" t="s">
        <v>2542</v>
      </c>
    </row>
    <row r="4059" spans="1:12" x14ac:dyDescent="0.25">
      <c r="A4059" s="256" t="s">
        <v>2638</v>
      </c>
      <c r="B4059" s="256" t="s">
        <v>2639</v>
      </c>
      <c r="C4059" s="256" t="s">
        <v>2617</v>
      </c>
      <c r="D4059" s="256" t="s">
        <v>3286</v>
      </c>
      <c r="E4059" s="257" t="s">
        <v>2540</v>
      </c>
      <c r="F4059" s="256" t="s">
        <v>2540</v>
      </c>
      <c r="G4059" s="256">
        <v>89835</v>
      </c>
      <c r="H4059" s="256" t="s">
        <v>6854</v>
      </c>
      <c r="I4059" s="256" t="s">
        <v>12</v>
      </c>
      <c r="J4059" s="256" t="s">
        <v>2545</v>
      </c>
      <c r="K4059" s="257" t="s">
        <v>16767</v>
      </c>
      <c r="L4059" s="256" t="s">
        <v>2542</v>
      </c>
    </row>
    <row r="4060" spans="1:12" x14ac:dyDescent="0.25">
      <c r="A4060" s="256" t="s">
        <v>2638</v>
      </c>
      <c r="B4060" s="256" t="s">
        <v>2639</v>
      </c>
      <c r="C4060" s="256" t="s">
        <v>2617</v>
      </c>
      <c r="D4060" s="256" t="s">
        <v>3286</v>
      </c>
      <c r="E4060" s="257" t="s">
        <v>2540</v>
      </c>
      <c r="F4060" s="256" t="s">
        <v>2540</v>
      </c>
      <c r="G4060" s="256">
        <v>89836</v>
      </c>
      <c r="H4060" s="256" t="s">
        <v>6855</v>
      </c>
      <c r="I4060" s="256" t="s">
        <v>12</v>
      </c>
      <c r="J4060" s="256" t="s">
        <v>2545</v>
      </c>
      <c r="K4060" s="257" t="s">
        <v>16768</v>
      </c>
      <c r="L4060" s="256" t="s">
        <v>2542</v>
      </c>
    </row>
    <row r="4061" spans="1:12" x14ac:dyDescent="0.25">
      <c r="A4061" s="256" t="s">
        <v>2638</v>
      </c>
      <c r="B4061" s="256" t="s">
        <v>2639</v>
      </c>
      <c r="C4061" s="256" t="s">
        <v>2617</v>
      </c>
      <c r="D4061" s="256" t="s">
        <v>3286</v>
      </c>
      <c r="E4061" s="257" t="s">
        <v>2540</v>
      </c>
      <c r="F4061" s="256" t="s">
        <v>2540</v>
      </c>
      <c r="G4061" s="256">
        <v>89837</v>
      </c>
      <c r="H4061" s="256" t="s">
        <v>6856</v>
      </c>
      <c r="I4061" s="256" t="s">
        <v>12</v>
      </c>
      <c r="J4061" s="256" t="s">
        <v>2545</v>
      </c>
      <c r="K4061" s="257" t="s">
        <v>13848</v>
      </c>
      <c r="L4061" s="256" t="s">
        <v>2542</v>
      </c>
    </row>
    <row r="4062" spans="1:12" x14ac:dyDescent="0.25">
      <c r="A4062" s="256" t="s">
        <v>2638</v>
      </c>
      <c r="B4062" s="256" t="s">
        <v>2639</v>
      </c>
      <c r="C4062" s="256" t="s">
        <v>2617</v>
      </c>
      <c r="D4062" s="256" t="s">
        <v>3286</v>
      </c>
      <c r="E4062" s="257" t="s">
        <v>2540</v>
      </c>
      <c r="F4062" s="256" t="s">
        <v>2540</v>
      </c>
      <c r="G4062" s="256">
        <v>89838</v>
      </c>
      <c r="H4062" s="256" t="s">
        <v>6857</v>
      </c>
      <c r="I4062" s="256" t="s">
        <v>12</v>
      </c>
      <c r="J4062" s="256" t="s">
        <v>2545</v>
      </c>
      <c r="K4062" s="257" t="s">
        <v>16769</v>
      </c>
      <c r="L4062" s="256" t="s">
        <v>2542</v>
      </c>
    </row>
    <row r="4063" spans="1:12" x14ac:dyDescent="0.25">
      <c r="A4063" s="256" t="s">
        <v>2638</v>
      </c>
      <c r="B4063" s="256" t="s">
        <v>2639</v>
      </c>
      <c r="C4063" s="256" t="s">
        <v>2617</v>
      </c>
      <c r="D4063" s="256" t="s">
        <v>3286</v>
      </c>
      <c r="E4063" s="257" t="s">
        <v>2540</v>
      </c>
      <c r="F4063" s="256" t="s">
        <v>2540</v>
      </c>
      <c r="G4063" s="256">
        <v>89839</v>
      </c>
      <c r="H4063" s="256" t="s">
        <v>6858</v>
      </c>
      <c r="I4063" s="256" t="s">
        <v>12</v>
      </c>
      <c r="J4063" s="256" t="s">
        <v>2545</v>
      </c>
      <c r="K4063" s="257" t="s">
        <v>16770</v>
      </c>
      <c r="L4063" s="256" t="s">
        <v>2542</v>
      </c>
    </row>
    <row r="4064" spans="1:12" x14ac:dyDescent="0.25">
      <c r="A4064" s="256" t="s">
        <v>2638</v>
      </c>
      <c r="B4064" s="256" t="s">
        <v>2639</v>
      </c>
      <c r="C4064" s="256" t="s">
        <v>2617</v>
      </c>
      <c r="D4064" s="256" t="s">
        <v>3286</v>
      </c>
      <c r="E4064" s="257" t="s">
        <v>2540</v>
      </c>
      <c r="F4064" s="256" t="s">
        <v>2540</v>
      </c>
      <c r="G4064" s="256">
        <v>89840</v>
      </c>
      <c r="H4064" s="256" t="s">
        <v>6859</v>
      </c>
      <c r="I4064" s="256" t="s">
        <v>12</v>
      </c>
      <c r="J4064" s="256" t="s">
        <v>2545</v>
      </c>
      <c r="K4064" s="257" t="s">
        <v>16771</v>
      </c>
      <c r="L4064" s="256" t="s">
        <v>2542</v>
      </c>
    </row>
    <row r="4065" spans="1:12" x14ac:dyDescent="0.25">
      <c r="A4065" s="256" t="s">
        <v>2638</v>
      </c>
      <c r="B4065" s="256" t="s">
        <v>2639</v>
      </c>
      <c r="C4065" s="256" t="s">
        <v>2617</v>
      </c>
      <c r="D4065" s="256" t="s">
        <v>3286</v>
      </c>
      <c r="E4065" s="257" t="s">
        <v>2540</v>
      </c>
      <c r="F4065" s="256" t="s">
        <v>2540</v>
      </c>
      <c r="G4065" s="256">
        <v>89841</v>
      </c>
      <c r="H4065" s="256" t="s">
        <v>6860</v>
      </c>
      <c r="I4065" s="256" t="s">
        <v>12</v>
      </c>
      <c r="J4065" s="256" t="s">
        <v>2545</v>
      </c>
      <c r="K4065" s="257" t="s">
        <v>16772</v>
      </c>
      <c r="L4065" s="256" t="s">
        <v>2542</v>
      </c>
    </row>
    <row r="4066" spans="1:12" x14ac:dyDescent="0.25">
      <c r="A4066" s="256" t="s">
        <v>2638</v>
      </c>
      <c r="B4066" s="256" t="s">
        <v>2639</v>
      </c>
      <c r="C4066" s="256" t="s">
        <v>2617</v>
      </c>
      <c r="D4066" s="256" t="s">
        <v>3286</v>
      </c>
      <c r="E4066" s="257" t="s">
        <v>2540</v>
      </c>
      <c r="F4066" s="256" t="s">
        <v>2540</v>
      </c>
      <c r="G4066" s="256">
        <v>89842</v>
      </c>
      <c r="H4066" s="256" t="s">
        <v>6861</v>
      </c>
      <c r="I4066" s="256" t="s">
        <v>12</v>
      </c>
      <c r="J4066" s="256" t="s">
        <v>2545</v>
      </c>
      <c r="K4066" s="257" t="s">
        <v>16476</v>
      </c>
      <c r="L4066" s="256" t="s">
        <v>2542</v>
      </c>
    </row>
    <row r="4067" spans="1:12" x14ac:dyDescent="0.25">
      <c r="A4067" s="256" t="s">
        <v>2638</v>
      </c>
      <c r="B4067" s="256" t="s">
        <v>2639</v>
      </c>
      <c r="C4067" s="256" t="s">
        <v>2617</v>
      </c>
      <c r="D4067" s="256" t="s">
        <v>3286</v>
      </c>
      <c r="E4067" s="257" t="s">
        <v>2540</v>
      </c>
      <c r="F4067" s="256" t="s">
        <v>2540</v>
      </c>
      <c r="G4067" s="256">
        <v>89844</v>
      </c>
      <c r="H4067" s="256" t="s">
        <v>6862</v>
      </c>
      <c r="I4067" s="256" t="s">
        <v>12</v>
      </c>
      <c r="J4067" s="256" t="s">
        <v>2545</v>
      </c>
      <c r="K4067" s="257" t="s">
        <v>16430</v>
      </c>
      <c r="L4067" s="256" t="s">
        <v>2542</v>
      </c>
    </row>
    <row r="4068" spans="1:12" x14ac:dyDescent="0.25">
      <c r="A4068" s="256" t="s">
        <v>2638</v>
      </c>
      <c r="B4068" s="256" t="s">
        <v>2639</v>
      </c>
      <c r="C4068" s="256" t="s">
        <v>2617</v>
      </c>
      <c r="D4068" s="256" t="s">
        <v>3286</v>
      </c>
      <c r="E4068" s="257" t="s">
        <v>2540</v>
      </c>
      <c r="F4068" s="256" t="s">
        <v>2540</v>
      </c>
      <c r="G4068" s="256">
        <v>89845</v>
      </c>
      <c r="H4068" s="256" t="s">
        <v>6863</v>
      </c>
      <c r="I4068" s="256" t="s">
        <v>12</v>
      </c>
      <c r="J4068" s="256" t="s">
        <v>2545</v>
      </c>
      <c r="K4068" s="257" t="s">
        <v>16773</v>
      </c>
      <c r="L4068" s="256" t="s">
        <v>2542</v>
      </c>
    </row>
    <row r="4069" spans="1:12" x14ac:dyDescent="0.25">
      <c r="A4069" s="256" t="s">
        <v>2638</v>
      </c>
      <c r="B4069" s="256" t="s">
        <v>2639</v>
      </c>
      <c r="C4069" s="256" t="s">
        <v>2617</v>
      </c>
      <c r="D4069" s="256" t="s">
        <v>3286</v>
      </c>
      <c r="E4069" s="257" t="s">
        <v>2540</v>
      </c>
      <c r="F4069" s="256" t="s">
        <v>2540</v>
      </c>
      <c r="G4069" s="256">
        <v>89846</v>
      </c>
      <c r="H4069" s="256" t="s">
        <v>6864</v>
      </c>
      <c r="I4069" s="256" t="s">
        <v>12</v>
      </c>
      <c r="J4069" s="256" t="s">
        <v>2545</v>
      </c>
      <c r="K4069" s="257" t="s">
        <v>16774</v>
      </c>
      <c r="L4069" s="256" t="s">
        <v>2542</v>
      </c>
    </row>
    <row r="4070" spans="1:12" x14ac:dyDescent="0.25">
      <c r="A4070" s="256" t="s">
        <v>2638</v>
      </c>
      <c r="B4070" s="256" t="s">
        <v>2639</v>
      </c>
      <c r="C4070" s="256" t="s">
        <v>2617</v>
      </c>
      <c r="D4070" s="256" t="s">
        <v>3286</v>
      </c>
      <c r="E4070" s="257" t="s">
        <v>2540</v>
      </c>
      <c r="F4070" s="256" t="s">
        <v>2540</v>
      </c>
      <c r="G4070" s="256">
        <v>89847</v>
      </c>
      <c r="H4070" s="256" t="s">
        <v>6865</v>
      </c>
      <c r="I4070" s="256" t="s">
        <v>12</v>
      </c>
      <c r="J4070" s="256" t="s">
        <v>2545</v>
      </c>
      <c r="K4070" s="257" t="s">
        <v>16775</v>
      </c>
      <c r="L4070" s="256" t="s">
        <v>2542</v>
      </c>
    </row>
    <row r="4071" spans="1:12" x14ac:dyDescent="0.25">
      <c r="A4071" s="256" t="s">
        <v>2638</v>
      </c>
      <c r="B4071" s="256" t="s">
        <v>2639</v>
      </c>
      <c r="C4071" s="256" t="s">
        <v>2617</v>
      </c>
      <c r="D4071" s="256" t="s">
        <v>3286</v>
      </c>
      <c r="E4071" s="257" t="s">
        <v>2540</v>
      </c>
      <c r="F4071" s="256" t="s">
        <v>2540</v>
      </c>
      <c r="G4071" s="256">
        <v>89850</v>
      </c>
      <c r="H4071" s="256" t="s">
        <v>6866</v>
      </c>
      <c r="I4071" s="256" t="s">
        <v>12</v>
      </c>
      <c r="J4071" s="256" t="s">
        <v>2545</v>
      </c>
      <c r="K4071" s="257" t="s">
        <v>16776</v>
      </c>
      <c r="L4071" s="256" t="s">
        <v>2542</v>
      </c>
    </row>
    <row r="4072" spans="1:12" x14ac:dyDescent="0.25">
      <c r="A4072" s="256" t="s">
        <v>2638</v>
      </c>
      <c r="B4072" s="256" t="s">
        <v>2639</v>
      </c>
      <c r="C4072" s="256" t="s">
        <v>2617</v>
      </c>
      <c r="D4072" s="256" t="s">
        <v>3286</v>
      </c>
      <c r="E4072" s="257" t="s">
        <v>2540</v>
      </c>
      <c r="F4072" s="256" t="s">
        <v>2540</v>
      </c>
      <c r="G4072" s="256">
        <v>89851</v>
      </c>
      <c r="H4072" s="256" t="s">
        <v>6867</v>
      </c>
      <c r="I4072" s="256" t="s">
        <v>12</v>
      </c>
      <c r="J4072" s="256" t="s">
        <v>2545</v>
      </c>
      <c r="K4072" s="257" t="s">
        <v>16777</v>
      </c>
      <c r="L4072" s="256" t="s">
        <v>2542</v>
      </c>
    </row>
    <row r="4073" spans="1:12" x14ac:dyDescent="0.25">
      <c r="A4073" s="256" t="s">
        <v>2638</v>
      </c>
      <c r="B4073" s="256" t="s">
        <v>2639</v>
      </c>
      <c r="C4073" s="256" t="s">
        <v>2617</v>
      </c>
      <c r="D4073" s="256" t="s">
        <v>3286</v>
      </c>
      <c r="E4073" s="257" t="s">
        <v>2540</v>
      </c>
      <c r="F4073" s="256" t="s">
        <v>2540</v>
      </c>
      <c r="G4073" s="256">
        <v>89852</v>
      </c>
      <c r="H4073" s="256" t="s">
        <v>6868</v>
      </c>
      <c r="I4073" s="256" t="s">
        <v>12</v>
      </c>
      <c r="J4073" s="256" t="s">
        <v>2545</v>
      </c>
      <c r="K4073" s="257" t="s">
        <v>16778</v>
      </c>
      <c r="L4073" s="256" t="s">
        <v>2542</v>
      </c>
    </row>
    <row r="4074" spans="1:12" x14ac:dyDescent="0.25">
      <c r="A4074" s="256" t="s">
        <v>2638</v>
      </c>
      <c r="B4074" s="256" t="s">
        <v>2639</v>
      </c>
      <c r="C4074" s="256" t="s">
        <v>2617</v>
      </c>
      <c r="D4074" s="256" t="s">
        <v>3286</v>
      </c>
      <c r="E4074" s="257" t="s">
        <v>2540</v>
      </c>
      <c r="F4074" s="256" t="s">
        <v>2540</v>
      </c>
      <c r="G4074" s="256">
        <v>89853</v>
      </c>
      <c r="H4074" s="256" t="s">
        <v>6869</v>
      </c>
      <c r="I4074" s="256" t="s">
        <v>12</v>
      </c>
      <c r="J4074" s="256" t="s">
        <v>2545</v>
      </c>
      <c r="K4074" s="257" t="s">
        <v>16779</v>
      </c>
      <c r="L4074" s="256" t="s">
        <v>2542</v>
      </c>
    </row>
    <row r="4075" spans="1:12" x14ac:dyDescent="0.25">
      <c r="A4075" s="256" t="s">
        <v>2638</v>
      </c>
      <c r="B4075" s="256" t="s">
        <v>2639</v>
      </c>
      <c r="C4075" s="256" t="s">
        <v>2617</v>
      </c>
      <c r="D4075" s="256" t="s">
        <v>3286</v>
      </c>
      <c r="E4075" s="257" t="s">
        <v>2540</v>
      </c>
      <c r="F4075" s="256" t="s">
        <v>2540</v>
      </c>
      <c r="G4075" s="256">
        <v>89854</v>
      </c>
      <c r="H4075" s="256" t="s">
        <v>6870</v>
      </c>
      <c r="I4075" s="256" t="s">
        <v>12</v>
      </c>
      <c r="J4075" s="256" t="s">
        <v>2545</v>
      </c>
      <c r="K4075" s="257" t="s">
        <v>16780</v>
      </c>
      <c r="L4075" s="256" t="s">
        <v>2542</v>
      </c>
    </row>
    <row r="4076" spans="1:12" x14ac:dyDescent="0.25">
      <c r="A4076" s="256" t="s">
        <v>2638</v>
      </c>
      <c r="B4076" s="256" t="s">
        <v>2639</v>
      </c>
      <c r="C4076" s="256" t="s">
        <v>2617</v>
      </c>
      <c r="D4076" s="256" t="s">
        <v>3286</v>
      </c>
      <c r="E4076" s="257" t="s">
        <v>2540</v>
      </c>
      <c r="F4076" s="256" t="s">
        <v>2540</v>
      </c>
      <c r="G4076" s="256">
        <v>89855</v>
      </c>
      <c r="H4076" s="256" t="s">
        <v>6871</v>
      </c>
      <c r="I4076" s="256" t="s">
        <v>12</v>
      </c>
      <c r="J4076" s="256" t="s">
        <v>2545</v>
      </c>
      <c r="K4076" s="257" t="s">
        <v>16781</v>
      </c>
      <c r="L4076" s="256" t="s">
        <v>2542</v>
      </c>
    </row>
    <row r="4077" spans="1:12" x14ac:dyDescent="0.25">
      <c r="A4077" s="256" t="s">
        <v>2638</v>
      </c>
      <c r="B4077" s="256" t="s">
        <v>2639</v>
      </c>
      <c r="C4077" s="256" t="s">
        <v>2617</v>
      </c>
      <c r="D4077" s="256" t="s">
        <v>3286</v>
      </c>
      <c r="E4077" s="257" t="s">
        <v>2540</v>
      </c>
      <c r="F4077" s="256" t="s">
        <v>2540</v>
      </c>
      <c r="G4077" s="256">
        <v>89856</v>
      </c>
      <c r="H4077" s="256" t="s">
        <v>6872</v>
      </c>
      <c r="I4077" s="256" t="s">
        <v>12</v>
      </c>
      <c r="J4077" s="256" t="s">
        <v>2545</v>
      </c>
      <c r="K4077" s="257" t="s">
        <v>13834</v>
      </c>
      <c r="L4077" s="256" t="s">
        <v>2542</v>
      </c>
    </row>
    <row r="4078" spans="1:12" x14ac:dyDescent="0.25">
      <c r="A4078" s="256" t="s">
        <v>2638</v>
      </c>
      <c r="B4078" s="256" t="s">
        <v>2639</v>
      </c>
      <c r="C4078" s="256" t="s">
        <v>2617</v>
      </c>
      <c r="D4078" s="256" t="s">
        <v>3286</v>
      </c>
      <c r="E4078" s="257" t="s">
        <v>2540</v>
      </c>
      <c r="F4078" s="256" t="s">
        <v>2540</v>
      </c>
      <c r="G4078" s="256">
        <v>89857</v>
      </c>
      <c r="H4078" s="256" t="s">
        <v>6873</v>
      </c>
      <c r="I4078" s="256" t="s">
        <v>12</v>
      </c>
      <c r="J4078" s="256" t="s">
        <v>2545</v>
      </c>
      <c r="K4078" s="257" t="s">
        <v>4774</v>
      </c>
      <c r="L4078" s="256" t="s">
        <v>2542</v>
      </c>
    </row>
    <row r="4079" spans="1:12" x14ac:dyDescent="0.25">
      <c r="A4079" s="256" t="s">
        <v>2638</v>
      </c>
      <c r="B4079" s="256" t="s">
        <v>2639</v>
      </c>
      <c r="C4079" s="256" t="s">
        <v>2617</v>
      </c>
      <c r="D4079" s="256" t="s">
        <v>3286</v>
      </c>
      <c r="E4079" s="257" t="s">
        <v>2540</v>
      </c>
      <c r="F4079" s="256" t="s">
        <v>2540</v>
      </c>
      <c r="G4079" s="256">
        <v>89860</v>
      </c>
      <c r="H4079" s="256" t="s">
        <v>6874</v>
      </c>
      <c r="I4079" s="256" t="s">
        <v>12</v>
      </c>
      <c r="J4079" s="256" t="s">
        <v>2545</v>
      </c>
      <c r="K4079" s="257" t="s">
        <v>13544</v>
      </c>
      <c r="L4079" s="256" t="s">
        <v>2542</v>
      </c>
    </row>
    <row r="4080" spans="1:12" x14ac:dyDescent="0.25">
      <c r="A4080" s="256" t="s">
        <v>2638</v>
      </c>
      <c r="B4080" s="256" t="s">
        <v>2639</v>
      </c>
      <c r="C4080" s="256" t="s">
        <v>2617</v>
      </c>
      <c r="D4080" s="256" t="s">
        <v>3286</v>
      </c>
      <c r="E4080" s="257" t="s">
        <v>2540</v>
      </c>
      <c r="F4080" s="256" t="s">
        <v>2540</v>
      </c>
      <c r="G4080" s="256">
        <v>89861</v>
      </c>
      <c r="H4080" s="256" t="s">
        <v>6875</v>
      </c>
      <c r="I4080" s="256" t="s">
        <v>12</v>
      </c>
      <c r="J4080" s="256" t="s">
        <v>2545</v>
      </c>
      <c r="K4080" s="257" t="s">
        <v>13276</v>
      </c>
      <c r="L4080" s="256" t="s">
        <v>2542</v>
      </c>
    </row>
    <row r="4081" spans="1:12" x14ac:dyDescent="0.25">
      <c r="A4081" s="256" t="s">
        <v>2638</v>
      </c>
      <c r="B4081" s="256" t="s">
        <v>2639</v>
      </c>
      <c r="C4081" s="256" t="s">
        <v>2617</v>
      </c>
      <c r="D4081" s="256" t="s">
        <v>3286</v>
      </c>
      <c r="E4081" s="257" t="s">
        <v>2540</v>
      </c>
      <c r="F4081" s="256" t="s">
        <v>2540</v>
      </c>
      <c r="G4081" s="256">
        <v>89866</v>
      </c>
      <c r="H4081" s="256" t="s">
        <v>6876</v>
      </c>
      <c r="I4081" s="256" t="s">
        <v>12</v>
      </c>
      <c r="J4081" s="256" t="s">
        <v>2545</v>
      </c>
      <c r="K4081" s="257" t="s">
        <v>13235</v>
      </c>
      <c r="L4081" s="256" t="s">
        <v>2542</v>
      </c>
    </row>
    <row r="4082" spans="1:12" x14ac:dyDescent="0.25">
      <c r="A4082" s="256" t="s">
        <v>2638</v>
      </c>
      <c r="B4082" s="256" t="s">
        <v>2639</v>
      </c>
      <c r="C4082" s="256" t="s">
        <v>2617</v>
      </c>
      <c r="D4082" s="256" t="s">
        <v>3286</v>
      </c>
      <c r="E4082" s="257" t="s">
        <v>2540</v>
      </c>
      <c r="F4082" s="256" t="s">
        <v>2540</v>
      </c>
      <c r="G4082" s="256">
        <v>89867</v>
      </c>
      <c r="H4082" s="256" t="s">
        <v>6877</v>
      </c>
      <c r="I4082" s="256" t="s">
        <v>12</v>
      </c>
      <c r="J4082" s="256" t="s">
        <v>2545</v>
      </c>
      <c r="K4082" s="257" t="s">
        <v>16782</v>
      </c>
      <c r="L4082" s="256" t="s">
        <v>2542</v>
      </c>
    </row>
    <row r="4083" spans="1:12" x14ac:dyDescent="0.25">
      <c r="A4083" s="256" t="s">
        <v>2638</v>
      </c>
      <c r="B4083" s="256" t="s">
        <v>2639</v>
      </c>
      <c r="C4083" s="256" t="s">
        <v>2617</v>
      </c>
      <c r="D4083" s="256" t="s">
        <v>3286</v>
      </c>
      <c r="E4083" s="257" t="s">
        <v>2540</v>
      </c>
      <c r="F4083" s="256" t="s">
        <v>2540</v>
      </c>
      <c r="G4083" s="256">
        <v>89868</v>
      </c>
      <c r="H4083" s="256" t="s">
        <v>6878</v>
      </c>
      <c r="I4083" s="256" t="s">
        <v>12</v>
      </c>
      <c r="J4083" s="256" t="s">
        <v>2545</v>
      </c>
      <c r="K4083" s="257" t="s">
        <v>16424</v>
      </c>
      <c r="L4083" s="256" t="s">
        <v>2542</v>
      </c>
    </row>
    <row r="4084" spans="1:12" x14ac:dyDescent="0.25">
      <c r="A4084" s="256" t="s">
        <v>2638</v>
      </c>
      <c r="B4084" s="256" t="s">
        <v>2639</v>
      </c>
      <c r="C4084" s="256" t="s">
        <v>2617</v>
      </c>
      <c r="D4084" s="256" t="s">
        <v>3286</v>
      </c>
      <c r="E4084" s="257" t="s">
        <v>2540</v>
      </c>
      <c r="F4084" s="256" t="s">
        <v>2540</v>
      </c>
      <c r="G4084" s="256">
        <v>89869</v>
      </c>
      <c r="H4084" s="256" t="s">
        <v>6879</v>
      </c>
      <c r="I4084" s="256" t="s">
        <v>12</v>
      </c>
      <c r="J4084" s="256" t="s">
        <v>2545</v>
      </c>
      <c r="K4084" s="257" t="s">
        <v>5085</v>
      </c>
      <c r="L4084" s="256" t="s">
        <v>2542</v>
      </c>
    </row>
    <row r="4085" spans="1:12" x14ac:dyDescent="0.25">
      <c r="A4085" s="256" t="s">
        <v>2638</v>
      </c>
      <c r="B4085" s="256" t="s">
        <v>2639</v>
      </c>
      <c r="C4085" s="256" t="s">
        <v>2617</v>
      </c>
      <c r="D4085" s="256" t="s">
        <v>3286</v>
      </c>
      <c r="E4085" s="257" t="s">
        <v>2540</v>
      </c>
      <c r="F4085" s="256" t="s">
        <v>2540</v>
      </c>
      <c r="G4085" s="256">
        <v>89979</v>
      </c>
      <c r="H4085" s="256" t="s">
        <v>6880</v>
      </c>
      <c r="I4085" s="256" t="s">
        <v>12</v>
      </c>
      <c r="J4085" s="256" t="s">
        <v>2545</v>
      </c>
      <c r="K4085" s="257" t="s">
        <v>16537</v>
      </c>
      <c r="L4085" s="256" t="s">
        <v>2542</v>
      </c>
    </row>
    <row r="4086" spans="1:12" x14ac:dyDescent="0.25">
      <c r="A4086" s="256" t="s">
        <v>2638</v>
      </c>
      <c r="B4086" s="256" t="s">
        <v>2639</v>
      </c>
      <c r="C4086" s="256" t="s">
        <v>2617</v>
      </c>
      <c r="D4086" s="256" t="s">
        <v>3286</v>
      </c>
      <c r="E4086" s="257" t="s">
        <v>2540</v>
      </c>
      <c r="F4086" s="256" t="s">
        <v>2540</v>
      </c>
      <c r="G4086" s="256">
        <v>89981</v>
      </c>
      <c r="H4086" s="256" t="s">
        <v>6881</v>
      </c>
      <c r="I4086" s="256" t="s">
        <v>12</v>
      </c>
      <c r="J4086" s="256" t="s">
        <v>2545</v>
      </c>
      <c r="K4086" s="257" t="s">
        <v>14361</v>
      </c>
      <c r="L4086" s="256" t="s">
        <v>2542</v>
      </c>
    </row>
    <row r="4087" spans="1:12" x14ac:dyDescent="0.25">
      <c r="A4087" s="256" t="s">
        <v>2638</v>
      </c>
      <c r="B4087" s="256" t="s">
        <v>2639</v>
      </c>
      <c r="C4087" s="256" t="s">
        <v>2617</v>
      </c>
      <c r="D4087" s="256" t="s">
        <v>3286</v>
      </c>
      <c r="E4087" s="257" t="s">
        <v>2540</v>
      </c>
      <c r="F4087" s="256" t="s">
        <v>2540</v>
      </c>
      <c r="G4087" s="256">
        <v>90373</v>
      </c>
      <c r="H4087" s="256" t="s">
        <v>6882</v>
      </c>
      <c r="I4087" s="256" t="s">
        <v>12</v>
      </c>
      <c r="J4087" s="256" t="s">
        <v>2545</v>
      </c>
      <c r="K4087" s="257" t="s">
        <v>7527</v>
      </c>
      <c r="L4087" s="256" t="s">
        <v>2542</v>
      </c>
    </row>
    <row r="4088" spans="1:12" x14ac:dyDescent="0.25">
      <c r="A4088" s="256" t="s">
        <v>2638</v>
      </c>
      <c r="B4088" s="256" t="s">
        <v>2639</v>
      </c>
      <c r="C4088" s="256" t="s">
        <v>2617</v>
      </c>
      <c r="D4088" s="256" t="s">
        <v>3286</v>
      </c>
      <c r="E4088" s="257" t="s">
        <v>2540</v>
      </c>
      <c r="F4088" s="256" t="s">
        <v>2540</v>
      </c>
      <c r="G4088" s="256">
        <v>90374</v>
      </c>
      <c r="H4088" s="256" t="s">
        <v>6884</v>
      </c>
      <c r="I4088" s="256" t="s">
        <v>12</v>
      </c>
      <c r="J4088" s="256" t="s">
        <v>2545</v>
      </c>
      <c r="K4088" s="257" t="s">
        <v>16783</v>
      </c>
      <c r="L4088" s="256" t="s">
        <v>2542</v>
      </c>
    </row>
    <row r="4089" spans="1:12" x14ac:dyDescent="0.25">
      <c r="A4089" s="256" t="s">
        <v>2638</v>
      </c>
      <c r="B4089" s="256" t="s">
        <v>2639</v>
      </c>
      <c r="C4089" s="256" t="s">
        <v>2617</v>
      </c>
      <c r="D4089" s="256" t="s">
        <v>3286</v>
      </c>
      <c r="E4089" s="257" t="s">
        <v>2540</v>
      </c>
      <c r="F4089" s="256" t="s">
        <v>2540</v>
      </c>
      <c r="G4089" s="256">
        <v>92287</v>
      </c>
      <c r="H4089" s="256" t="s">
        <v>6885</v>
      </c>
      <c r="I4089" s="256" t="s">
        <v>12</v>
      </c>
      <c r="J4089" s="256" t="s">
        <v>2545</v>
      </c>
      <c r="K4089" s="257" t="s">
        <v>4986</v>
      </c>
      <c r="L4089" s="256" t="s">
        <v>2542</v>
      </c>
    </row>
    <row r="4090" spans="1:12" x14ac:dyDescent="0.25">
      <c r="A4090" s="256" t="s">
        <v>2638</v>
      </c>
      <c r="B4090" s="256" t="s">
        <v>2639</v>
      </c>
      <c r="C4090" s="256" t="s">
        <v>2617</v>
      </c>
      <c r="D4090" s="256" t="s">
        <v>3286</v>
      </c>
      <c r="E4090" s="257" t="s">
        <v>2540</v>
      </c>
      <c r="F4090" s="256" t="s">
        <v>2540</v>
      </c>
      <c r="G4090" s="256">
        <v>92288</v>
      </c>
      <c r="H4090" s="256" t="s">
        <v>6886</v>
      </c>
      <c r="I4090" s="256" t="s">
        <v>12</v>
      </c>
      <c r="J4090" s="256" t="s">
        <v>2545</v>
      </c>
      <c r="K4090" s="257" t="s">
        <v>16784</v>
      </c>
      <c r="L4090" s="256" t="s">
        <v>2542</v>
      </c>
    </row>
    <row r="4091" spans="1:12" x14ac:dyDescent="0.25">
      <c r="A4091" s="256" t="s">
        <v>2638</v>
      </c>
      <c r="B4091" s="256" t="s">
        <v>2639</v>
      </c>
      <c r="C4091" s="256" t="s">
        <v>2617</v>
      </c>
      <c r="D4091" s="256" t="s">
        <v>3286</v>
      </c>
      <c r="E4091" s="257" t="s">
        <v>2540</v>
      </c>
      <c r="F4091" s="256" t="s">
        <v>2540</v>
      </c>
      <c r="G4091" s="256">
        <v>92289</v>
      </c>
      <c r="H4091" s="256" t="s">
        <v>6887</v>
      </c>
      <c r="I4091" s="256" t="s">
        <v>12</v>
      </c>
      <c r="J4091" s="256" t="s">
        <v>2545</v>
      </c>
      <c r="K4091" s="257" t="s">
        <v>16785</v>
      </c>
      <c r="L4091" s="256" t="s">
        <v>2542</v>
      </c>
    </row>
    <row r="4092" spans="1:12" x14ac:dyDescent="0.25">
      <c r="A4092" s="256" t="s">
        <v>2638</v>
      </c>
      <c r="B4092" s="256" t="s">
        <v>2639</v>
      </c>
      <c r="C4092" s="256" t="s">
        <v>2617</v>
      </c>
      <c r="D4092" s="256" t="s">
        <v>3286</v>
      </c>
      <c r="E4092" s="257" t="s">
        <v>2540</v>
      </c>
      <c r="F4092" s="256" t="s">
        <v>2540</v>
      </c>
      <c r="G4092" s="256">
        <v>92290</v>
      </c>
      <c r="H4092" s="256" t="s">
        <v>6888</v>
      </c>
      <c r="I4092" s="256" t="s">
        <v>12</v>
      </c>
      <c r="J4092" s="256" t="s">
        <v>2545</v>
      </c>
      <c r="K4092" s="257" t="s">
        <v>16786</v>
      </c>
      <c r="L4092" s="256" t="s">
        <v>2542</v>
      </c>
    </row>
    <row r="4093" spans="1:12" x14ac:dyDescent="0.25">
      <c r="A4093" s="256" t="s">
        <v>2638</v>
      </c>
      <c r="B4093" s="256" t="s">
        <v>2639</v>
      </c>
      <c r="C4093" s="256" t="s">
        <v>2617</v>
      </c>
      <c r="D4093" s="256" t="s">
        <v>3286</v>
      </c>
      <c r="E4093" s="257" t="s">
        <v>2540</v>
      </c>
      <c r="F4093" s="256" t="s">
        <v>2540</v>
      </c>
      <c r="G4093" s="256">
        <v>92291</v>
      </c>
      <c r="H4093" s="256" t="s">
        <v>6889</v>
      </c>
      <c r="I4093" s="256" t="s">
        <v>12</v>
      </c>
      <c r="J4093" s="256" t="s">
        <v>2545</v>
      </c>
      <c r="K4093" s="257" t="s">
        <v>16787</v>
      </c>
      <c r="L4093" s="256" t="s">
        <v>2542</v>
      </c>
    </row>
    <row r="4094" spans="1:12" x14ac:dyDescent="0.25">
      <c r="A4094" s="256" t="s">
        <v>2638</v>
      </c>
      <c r="B4094" s="256" t="s">
        <v>2639</v>
      </c>
      <c r="C4094" s="256" t="s">
        <v>2617</v>
      </c>
      <c r="D4094" s="256" t="s">
        <v>3286</v>
      </c>
      <c r="E4094" s="257" t="s">
        <v>2540</v>
      </c>
      <c r="F4094" s="256" t="s">
        <v>2540</v>
      </c>
      <c r="G4094" s="256">
        <v>92292</v>
      </c>
      <c r="H4094" s="256" t="s">
        <v>6890</v>
      </c>
      <c r="I4094" s="256" t="s">
        <v>12</v>
      </c>
      <c r="J4094" s="256" t="s">
        <v>2545</v>
      </c>
      <c r="K4094" s="257" t="s">
        <v>16788</v>
      </c>
      <c r="L4094" s="256" t="s">
        <v>2542</v>
      </c>
    </row>
    <row r="4095" spans="1:12" x14ac:dyDescent="0.25">
      <c r="A4095" s="256" t="s">
        <v>2638</v>
      </c>
      <c r="B4095" s="256" t="s">
        <v>2639</v>
      </c>
      <c r="C4095" s="256" t="s">
        <v>2617</v>
      </c>
      <c r="D4095" s="256" t="s">
        <v>3286</v>
      </c>
      <c r="E4095" s="257" t="s">
        <v>2540</v>
      </c>
      <c r="F4095" s="256" t="s">
        <v>2540</v>
      </c>
      <c r="G4095" s="256">
        <v>92293</v>
      </c>
      <c r="H4095" s="256" t="s">
        <v>6891</v>
      </c>
      <c r="I4095" s="256" t="s">
        <v>12</v>
      </c>
      <c r="J4095" s="256" t="s">
        <v>2545</v>
      </c>
      <c r="K4095" s="257" t="s">
        <v>13586</v>
      </c>
      <c r="L4095" s="256" t="s">
        <v>2542</v>
      </c>
    </row>
    <row r="4096" spans="1:12" x14ac:dyDescent="0.25">
      <c r="A4096" s="256" t="s">
        <v>2638</v>
      </c>
      <c r="B4096" s="256" t="s">
        <v>2639</v>
      </c>
      <c r="C4096" s="256" t="s">
        <v>2617</v>
      </c>
      <c r="D4096" s="256" t="s">
        <v>3286</v>
      </c>
      <c r="E4096" s="257" t="s">
        <v>2540</v>
      </c>
      <c r="F4096" s="256" t="s">
        <v>2540</v>
      </c>
      <c r="G4096" s="256">
        <v>92294</v>
      </c>
      <c r="H4096" s="256" t="s">
        <v>6892</v>
      </c>
      <c r="I4096" s="256" t="s">
        <v>12</v>
      </c>
      <c r="J4096" s="256" t="s">
        <v>2545</v>
      </c>
      <c r="K4096" s="257" t="s">
        <v>13699</v>
      </c>
      <c r="L4096" s="256" t="s">
        <v>2542</v>
      </c>
    </row>
    <row r="4097" spans="1:12" x14ac:dyDescent="0.25">
      <c r="A4097" s="256" t="s">
        <v>2638</v>
      </c>
      <c r="B4097" s="256" t="s">
        <v>2639</v>
      </c>
      <c r="C4097" s="256" t="s">
        <v>2617</v>
      </c>
      <c r="D4097" s="256" t="s">
        <v>3286</v>
      </c>
      <c r="E4097" s="257" t="s">
        <v>2540</v>
      </c>
      <c r="F4097" s="256" t="s">
        <v>2540</v>
      </c>
      <c r="G4097" s="256">
        <v>92295</v>
      </c>
      <c r="H4097" s="256" t="s">
        <v>6894</v>
      </c>
      <c r="I4097" s="256" t="s">
        <v>12</v>
      </c>
      <c r="J4097" s="256" t="s">
        <v>2545</v>
      </c>
      <c r="K4097" s="257" t="s">
        <v>16789</v>
      </c>
      <c r="L4097" s="256" t="s">
        <v>2542</v>
      </c>
    </row>
    <row r="4098" spans="1:12" x14ac:dyDescent="0.25">
      <c r="A4098" s="256" t="s">
        <v>2638</v>
      </c>
      <c r="B4098" s="256" t="s">
        <v>2639</v>
      </c>
      <c r="C4098" s="256" t="s">
        <v>2617</v>
      </c>
      <c r="D4098" s="256" t="s">
        <v>3286</v>
      </c>
      <c r="E4098" s="257" t="s">
        <v>2540</v>
      </c>
      <c r="F4098" s="256" t="s">
        <v>2540</v>
      </c>
      <c r="G4098" s="256">
        <v>92296</v>
      </c>
      <c r="H4098" s="256" t="s">
        <v>6895</v>
      </c>
      <c r="I4098" s="256" t="s">
        <v>12</v>
      </c>
      <c r="J4098" s="256" t="s">
        <v>2545</v>
      </c>
      <c r="K4098" s="257" t="s">
        <v>16790</v>
      </c>
      <c r="L4098" s="256" t="s">
        <v>2542</v>
      </c>
    </row>
    <row r="4099" spans="1:12" x14ac:dyDescent="0.25">
      <c r="A4099" s="256" t="s">
        <v>2638</v>
      </c>
      <c r="B4099" s="256" t="s">
        <v>2639</v>
      </c>
      <c r="C4099" s="256" t="s">
        <v>2617</v>
      </c>
      <c r="D4099" s="256" t="s">
        <v>3286</v>
      </c>
      <c r="E4099" s="257" t="s">
        <v>2540</v>
      </c>
      <c r="F4099" s="256" t="s">
        <v>2540</v>
      </c>
      <c r="G4099" s="256">
        <v>92297</v>
      </c>
      <c r="H4099" s="256" t="s">
        <v>6896</v>
      </c>
      <c r="I4099" s="256" t="s">
        <v>12</v>
      </c>
      <c r="J4099" s="256" t="s">
        <v>2545</v>
      </c>
      <c r="K4099" s="257" t="s">
        <v>16791</v>
      </c>
      <c r="L4099" s="256" t="s">
        <v>2542</v>
      </c>
    </row>
    <row r="4100" spans="1:12" x14ac:dyDescent="0.25">
      <c r="A4100" s="256" t="s">
        <v>2638</v>
      </c>
      <c r="B4100" s="256" t="s">
        <v>2639</v>
      </c>
      <c r="C4100" s="256" t="s">
        <v>2617</v>
      </c>
      <c r="D4100" s="256" t="s">
        <v>3286</v>
      </c>
      <c r="E4100" s="257" t="s">
        <v>2540</v>
      </c>
      <c r="F4100" s="256" t="s">
        <v>2540</v>
      </c>
      <c r="G4100" s="256">
        <v>92298</v>
      </c>
      <c r="H4100" s="256" t="s">
        <v>6897</v>
      </c>
      <c r="I4100" s="256" t="s">
        <v>12</v>
      </c>
      <c r="J4100" s="256" t="s">
        <v>2545</v>
      </c>
      <c r="K4100" s="257" t="s">
        <v>16792</v>
      </c>
      <c r="L4100" s="256" t="s">
        <v>2542</v>
      </c>
    </row>
    <row r="4101" spans="1:12" x14ac:dyDescent="0.25">
      <c r="A4101" s="256" t="s">
        <v>2638</v>
      </c>
      <c r="B4101" s="256" t="s">
        <v>2639</v>
      </c>
      <c r="C4101" s="256" t="s">
        <v>2617</v>
      </c>
      <c r="D4101" s="256" t="s">
        <v>3286</v>
      </c>
      <c r="E4101" s="257" t="s">
        <v>2540</v>
      </c>
      <c r="F4101" s="256" t="s">
        <v>2540</v>
      </c>
      <c r="G4101" s="256">
        <v>92299</v>
      </c>
      <c r="H4101" s="256" t="s">
        <v>6898</v>
      </c>
      <c r="I4101" s="256" t="s">
        <v>12</v>
      </c>
      <c r="J4101" s="256" t="s">
        <v>2545</v>
      </c>
      <c r="K4101" s="257" t="s">
        <v>16793</v>
      </c>
      <c r="L4101" s="256" t="s">
        <v>2542</v>
      </c>
    </row>
    <row r="4102" spans="1:12" x14ac:dyDescent="0.25">
      <c r="A4102" s="256" t="s">
        <v>2638</v>
      </c>
      <c r="B4102" s="256" t="s">
        <v>2639</v>
      </c>
      <c r="C4102" s="256" t="s">
        <v>2617</v>
      </c>
      <c r="D4102" s="256" t="s">
        <v>3286</v>
      </c>
      <c r="E4102" s="257" t="s">
        <v>2540</v>
      </c>
      <c r="F4102" s="256" t="s">
        <v>2540</v>
      </c>
      <c r="G4102" s="256">
        <v>92300</v>
      </c>
      <c r="H4102" s="256" t="s">
        <v>6899</v>
      </c>
      <c r="I4102" s="256" t="s">
        <v>12</v>
      </c>
      <c r="J4102" s="256" t="s">
        <v>2545</v>
      </c>
      <c r="K4102" s="257" t="s">
        <v>13490</v>
      </c>
      <c r="L4102" s="256" t="s">
        <v>2542</v>
      </c>
    </row>
    <row r="4103" spans="1:12" x14ac:dyDescent="0.25">
      <c r="A4103" s="256" t="s">
        <v>2638</v>
      </c>
      <c r="B4103" s="256" t="s">
        <v>2639</v>
      </c>
      <c r="C4103" s="256" t="s">
        <v>2617</v>
      </c>
      <c r="D4103" s="256" t="s">
        <v>3286</v>
      </c>
      <c r="E4103" s="257" t="s">
        <v>2540</v>
      </c>
      <c r="F4103" s="256" t="s">
        <v>2540</v>
      </c>
      <c r="G4103" s="256">
        <v>92301</v>
      </c>
      <c r="H4103" s="256" t="s">
        <v>6900</v>
      </c>
      <c r="I4103" s="256" t="s">
        <v>12</v>
      </c>
      <c r="J4103" s="256" t="s">
        <v>2545</v>
      </c>
      <c r="K4103" s="257" t="s">
        <v>14398</v>
      </c>
      <c r="L4103" s="256" t="s">
        <v>2542</v>
      </c>
    </row>
    <row r="4104" spans="1:12" x14ac:dyDescent="0.25">
      <c r="A4104" s="256" t="s">
        <v>2638</v>
      </c>
      <c r="B4104" s="256" t="s">
        <v>2639</v>
      </c>
      <c r="C4104" s="256" t="s">
        <v>2617</v>
      </c>
      <c r="D4104" s="256" t="s">
        <v>3286</v>
      </c>
      <c r="E4104" s="257" t="s">
        <v>2540</v>
      </c>
      <c r="F4104" s="256" t="s">
        <v>2540</v>
      </c>
      <c r="G4104" s="256">
        <v>92302</v>
      </c>
      <c r="H4104" s="256" t="s">
        <v>6901</v>
      </c>
      <c r="I4104" s="256" t="s">
        <v>12</v>
      </c>
      <c r="J4104" s="256" t="s">
        <v>2545</v>
      </c>
      <c r="K4104" s="257" t="s">
        <v>16794</v>
      </c>
      <c r="L4104" s="256" t="s">
        <v>2542</v>
      </c>
    </row>
    <row r="4105" spans="1:12" x14ac:dyDescent="0.25">
      <c r="A4105" s="256" t="s">
        <v>2638</v>
      </c>
      <c r="B4105" s="256" t="s">
        <v>2639</v>
      </c>
      <c r="C4105" s="256" t="s">
        <v>2617</v>
      </c>
      <c r="D4105" s="256" t="s">
        <v>3286</v>
      </c>
      <c r="E4105" s="257" t="s">
        <v>2540</v>
      </c>
      <c r="F4105" s="256" t="s">
        <v>2540</v>
      </c>
      <c r="G4105" s="256">
        <v>92303</v>
      </c>
      <c r="H4105" s="256" t="s">
        <v>6902</v>
      </c>
      <c r="I4105" s="256" t="s">
        <v>12</v>
      </c>
      <c r="J4105" s="256" t="s">
        <v>2545</v>
      </c>
      <c r="K4105" s="257" t="s">
        <v>16795</v>
      </c>
      <c r="L4105" s="256" t="s">
        <v>2542</v>
      </c>
    </row>
    <row r="4106" spans="1:12" x14ac:dyDescent="0.25">
      <c r="A4106" s="256" t="s">
        <v>2638</v>
      </c>
      <c r="B4106" s="256" t="s">
        <v>2639</v>
      </c>
      <c r="C4106" s="256" t="s">
        <v>2617</v>
      </c>
      <c r="D4106" s="256" t="s">
        <v>3286</v>
      </c>
      <c r="E4106" s="257" t="s">
        <v>2540</v>
      </c>
      <c r="F4106" s="256" t="s">
        <v>2540</v>
      </c>
      <c r="G4106" s="256">
        <v>92304</v>
      </c>
      <c r="H4106" s="256" t="s">
        <v>6903</v>
      </c>
      <c r="I4106" s="256" t="s">
        <v>12</v>
      </c>
      <c r="J4106" s="256" t="s">
        <v>2545</v>
      </c>
      <c r="K4106" s="257" t="s">
        <v>16796</v>
      </c>
      <c r="L4106" s="256" t="s">
        <v>2542</v>
      </c>
    </row>
    <row r="4107" spans="1:12" x14ac:dyDescent="0.25">
      <c r="A4107" s="256" t="s">
        <v>2638</v>
      </c>
      <c r="B4107" s="256" t="s">
        <v>2639</v>
      </c>
      <c r="C4107" s="256" t="s">
        <v>2617</v>
      </c>
      <c r="D4107" s="256" t="s">
        <v>3286</v>
      </c>
      <c r="E4107" s="257" t="s">
        <v>2540</v>
      </c>
      <c r="F4107" s="256" t="s">
        <v>2540</v>
      </c>
      <c r="G4107" s="256">
        <v>92311</v>
      </c>
      <c r="H4107" s="256" t="s">
        <v>6904</v>
      </c>
      <c r="I4107" s="256" t="s">
        <v>12</v>
      </c>
      <c r="J4107" s="256" t="s">
        <v>2545</v>
      </c>
      <c r="K4107" s="257" t="s">
        <v>13317</v>
      </c>
      <c r="L4107" s="256" t="s">
        <v>2542</v>
      </c>
    </row>
    <row r="4108" spans="1:12" x14ac:dyDescent="0.25">
      <c r="A4108" s="256" t="s">
        <v>2638</v>
      </c>
      <c r="B4108" s="256" t="s">
        <v>2639</v>
      </c>
      <c r="C4108" s="256" t="s">
        <v>2617</v>
      </c>
      <c r="D4108" s="256" t="s">
        <v>3286</v>
      </c>
      <c r="E4108" s="257" t="s">
        <v>2540</v>
      </c>
      <c r="F4108" s="256" t="s">
        <v>2540</v>
      </c>
      <c r="G4108" s="256">
        <v>92312</v>
      </c>
      <c r="H4108" s="256" t="s">
        <v>6905</v>
      </c>
      <c r="I4108" s="256" t="s">
        <v>12</v>
      </c>
      <c r="J4108" s="256" t="s">
        <v>2545</v>
      </c>
      <c r="K4108" s="257" t="s">
        <v>13158</v>
      </c>
      <c r="L4108" s="256" t="s">
        <v>2542</v>
      </c>
    </row>
    <row r="4109" spans="1:12" x14ac:dyDescent="0.25">
      <c r="A4109" s="256" t="s">
        <v>2638</v>
      </c>
      <c r="B4109" s="256" t="s">
        <v>2639</v>
      </c>
      <c r="C4109" s="256" t="s">
        <v>2617</v>
      </c>
      <c r="D4109" s="256" t="s">
        <v>3286</v>
      </c>
      <c r="E4109" s="257" t="s">
        <v>2540</v>
      </c>
      <c r="F4109" s="256" t="s">
        <v>2540</v>
      </c>
      <c r="G4109" s="256">
        <v>92313</v>
      </c>
      <c r="H4109" s="256" t="s">
        <v>6906</v>
      </c>
      <c r="I4109" s="256" t="s">
        <v>12</v>
      </c>
      <c r="J4109" s="256" t="s">
        <v>2545</v>
      </c>
      <c r="K4109" s="257" t="s">
        <v>16672</v>
      </c>
      <c r="L4109" s="256" t="s">
        <v>2542</v>
      </c>
    </row>
    <row r="4110" spans="1:12" x14ac:dyDescent="0.25">
      <c r="A4110" s="256" t="s">
        <v>2638</v>
      </c>
      <c r="B4110" s="256" t="s">
        <v>2639</v>
      </c>
      <c r="C4110" s="256" t="s">
        <v>2617</v>
      </c>
      <c r="D4110" s="256" t="s">
        <v>3286</v>
      </c>
      <c r="E4110" s="257" t="s">
        <v>2540</v>
      </c>
      <c r="F4110" s="256" t="s">
        <v>2540</v>
      </c>
      <c r="G4110" s="256">
        <v>92314</v>
      </c>
      <c r="H4110" s="256" t="s">
        <v>6907</v>
      </c>
      <c r="I4110" s="256" t="s">
        <v>12</v>
      </c>
      <c r="J4110" s="256" t="s">
        <v>2545</v>
      </c>
      <c r="K4110" s="257" t="s">
        <v>13236</v>
      </c>
      <c r="L4110" s="256" t="s">
        <v>2542</v>
      </c>
    </row>
    <row r="4111" spans="1:12" x14ac:dyDescent="0.25">
      <c r="A4111" s="256" t="s">
        <v>2638</v>
      </c>
      <c r="B4111" s="256" t="s">
        <v>2639</v>
      </c>
      <c r="C4111" s="256" t="s">
        <v>2617</v>
      </c>
      <c r="D4111" s="256" t="s">
        <v>3286</v>
      </c>
      <c r="E4111" s="257" t="s">
        <v>2540</v>
      </c>
      <c r="F4111" s="256" t="s">
        <v>2540</v>
      </c>
      <c r="G4111" s="256">
        <v>92315</v>
      </c>
      <c r="H4111" s="256" t="s">
        <v>6908</v>
      </c>
      <c r="I4111" s="256" t="s">
        <v>12</v>
      </c>
      <c r="J4111" s="256" t="s">
        <v>2545</v>
      </c>
      <c r="K4111" s="257" t="s">
        <v>16797</v>
      </c>
      <c r="L4111" s="256" t="s">
        <v>2542</v>
      </c>
    </row>
    <row r="4112" spans="1:12" x14ac:dyDescent="0.25">
      <c r="A4112" s="256" t="s">
        <v>2638</v>
      </c>
      <c r="B4112" s="256" t="s">
        <v>2639</v>
      </c>
      <c r="C4112" s="256" t="s">
        <v>2617</v>
      </c>
      <c r="D4112" s="256" t="s">
        <v>3286</v>
      </c>
      <c r="E4112" s="257" t="s">
        <v>2540</v>
      </c>
      <c r="F4112" s="256" t="s">
        <v>2540</v>
      </c>
      <c r="G4112" s="256">
        <v>92316</v>
      </c>
      <c r="H4112" s="256" t="s">
        <v>6909</v>
      </c>
      <c r="I4112" s="256" t="s">
        <v>12</v>
      </c>
      <c r="J4112" s="256" t="s">
        <v>2545</v>
      </c>
      <c r="K4112" s="257" t="s">
        <v>13587</v>
      </c>
      <c r="L4112" s="256" t="s">
        <v>2542</v>
      </c>
    </row>
    <row r="4113" spans="1:12" x14ac:dyDescent="0.25">
      <c r="A4113" s="256" t="s">
        <v>2638</v>
      </c>
      <c r="B4113" s="256" t="s">
        <v>2639</v>
      </c>
      <c r="C4113" s="256" t="s">
        <v>2617</v>
      </c>
      <c r="D4113" s="256" t="s">
        <v>3286</v>
      </c>
      <c r="E4113" s="257" t="s">
        <v>2540</v>
      </c>
      <c r="F4113" s="256" t="s">
        <v>2540</v>
      </c>
      <c r="G4113" s="256">
        <v>92317</v>
      </c>
      <c r="H4113" s="256" t="s">
        <v>6910</v>
      </c>
      <c r="I4113" s="256" t="s">
        <v>12</v>
      </c>
      <c r="J4113" s="256" t="s">
        <v>2545</v>
      </c>
      <c r="K4113" s="257" t="s">
        <v>16798</v>
      </c>
      <c r="L4113" s="256" t="s">
        <v>2542</v>
      </c>
    </row>
    <row r="4114" spans="1:12" x14ac:dyDescent="0.25">
      <c r="A4114" s="256" t="s">
        <v>2638</v>
      </c>
      <c r="B4114" s="256" t="s">
        <v>2639</v>
      </c>
      <c r="C4114" s="256" t="s">
        <v>2617</v>
      </c>
      <c r="D4114" s="256" t="s">
        <v>3286</v>
      </c>
      <c r="E4114" s="257" t="s">
        <v>2540</v>
      </c>
      <c r="F4114" s="256" t="s">
        <v>2540</v>
      </c>
      <c r="G4114" s="256">
        <v>92318</v>
      </c>
      <c r="H4114" s="256" t="s">
        <v>6911</v>
      </c>
      <c r="I4114" s="256" t="s">
        <v>12</v>
      </c>
      <c r="J4114" s="256" t="s">
        <v>2545</v>
      </c>
      <c r="K4114" s="257" t="s">
        <v>13749</v>
      </c>
      <c r="L4114" s="256" t="s">
        <v>2542</v>
      </c>
    </row>
    <row r="4115" spans="1:12" x14ac:dyDescent="0.25">
      <c r="A4115" s="256" t="s">
        <v>2638</v>
      </c>
      <c r="B4115" s="256" t="s">
        <v>2639</v>
      </c>
      <c r="C4115" s="256" t="s">
        <v>2617</v>
      </c>
      <c r="D4115" s="256" t="s">
        <v>3286</v>
      </c>
      <c r="E4115" s="257" t="s">
        <v>2540</v>
      </c>
      <c r="F4115" s="256" t="s">
        <v>2540</v>
      </c>
      <c r="G4115" s="256">
        <v>92319</v>
      </c>
      <c r="H4115" s="256" t="s">
        <v>6913</v>
      </c>
      <c r="I4115" s="256" t="s">
        <v>12</v>
      </c>
      <c r="J4115" s="256" t="s">
        <v>2545</v>
      </c>
      <c r="K4115" s="257" t="s">
        <v>16799</v>
      </c>
      <c r="L4115" s="256" t="s">
        <v>2542</v>
      </c>
    </row>
    <row r="4116" spans="1:12" x14ac:dyDescent="0.25">
      <c r="A4116" s="256" t="s">
        <v>2638</v>
      </c>
      <c r="B4116" s="256" t="s">
        <v>2639</v>
      </c>
      <c r="C4116" s="256" t="s">
        <v>2617</v>
      </c>
      <c r="D4116" s="256" t="s">
        <v>3286</v>
      </c>
      <c r="E4116" s="257" t="s">
        <v>2540</v>
      </c>
      <c r="F4116" s="256" t="s">
        <v>2540</v>
      </c>
      <c r="G4116" s="256">
        <v>92326</v>
      </c>
      <c r="H4116" s="256" t="s">
        <v>6914</v>
      </c>
      <c r="I4116" s="256" t="s">
        <v>12</v>
      </c>
      <c r="J4116" s="256" t="s">
        <v>2545</v>
      </c>
      <c r="K4116" s="257" t="s">
        <v>16632</v>
      </c>
      <c r="L4116" s="256" t="s">
        <v>2542</v>
      </c>
    </row>
    <row r="4117" spans="1:12" x14ac:dyDescent="0.25">
      <c r="A4117" s="256" t="s">
        <v>2638</v>
      </c>
      <c r="B4117" s="256" t="s">
        <v>2639</v>
      </c>
      <c r="C4117" s="256" t="s">
        <v>2617</v>
      </c>
      <c r="D4117" s="256" t="s">
        <v>3286</v>
      </c>
      <c r="E4117" s="257" t="s">
        <v>2540</v>
      </c>
      <c r="F4117" s="256" t="s">
        <v>2540</v>
      </c>
      <c r="G4117" s="256">
        <v>92327</v>
      </c>
      <c r="H4117" s="256" t="s">
        <v>6915</v>
      </c>
      <c r="I4117" s="256" t="s">
        <v>12</v>
      </c>
      <c r="J4117" s="256" t="s">
        <v>2545</v>
      </c>
      <c r="K4117" s="257" t="s">
        <v>5452</v>
      </c>
      <c r="L4117" s="256" t="s">
        <v>2542</v>
      </c>
    </row>
    <row r="4118" spans="1:12" x14ac:dyDescent="0.25">
      <c r="A4118" s="256" t="s">
        <v>2638</v>
      </c>
      <c r="B4118" s="256" t="s">
        <v>2639</v>
      </c>
      <c r="C4118" s="256" t="s">
        <v>2617</v>
      </c>
      <c r="D4118" s="256" t="s">
        <v>3286</v>
      </c>
      <c r="E4118" s="257" t="s">
        <v>2540</v>
      </c>
      <c r="F4118" s="256" t="s">
        <v>2540</v>
      </c>
      <c r="G4118" s="256">
        <v>92328</v>
      </c>
      <c r="H4118" s="256" t="s">
        <v>6916</v>
      </c>
      <c r="I4118" s="256" t="s">
        <v>12</v>
      </c>
      <c r="J4118" s="256" t="s">
        <v>2545</v>
      </c>
      <c r="K4118" s="257" t="s">
        <v>16800</v>
      </c>
      <c r="L4118" s="256" t="s">
        <v>2542</v>
      </c>
    </row>
    <row r="4119" spans="1:12" x14ac:dyDescent="0.25">
      <c r="A4119" s="256" t="s">
        <v>2638</v>
      </c>
      <c r="B4119" s="256" t="s">
        <v>2639</v>
      </c>
      <c r="C4119" s="256" t="s">
        <v>2617</v>
      </c>
      <c r="D4119" s="256" t="s">
        <v>3286</v>
      </c>
      <c r="E4119" s="257" t="s">
        <v>2540</v>
      </c>
      <c r="F4119" s="256" t="s">
        <v>2540</v>
      </c>
      <c r="G4119" s="256">
        <v>92329</v>
      </c>
      <c r="H4119" s="256" t="s">
        <v>6917</v>
      </c>
      <c r="I4119" s="256" t="s">
        <v>12</v>
      </c>
      <c r="J4119" s="256" t="s">
        <v>2545</v>
      </c>
      <c r="K4119" s="257" t="s">
        <v>13459</v>
      </c>
      <c r="L4119" s="256" t="s">
        <v>2542</v>
      </c>
    </row>
    <row r="4120" spans="1:12" x14ac:dyDescent="0.25">
      <c r="A4120" s="256" t="s">
        <v>2638</v>
      </c>
      <c r="B4120" s="256" t="s">
        <v>2639</v>
      </c>
      <c r="C4120" s="256" t="s">
        <v>2617</v>
      </c>
      <c r="D4120" s="256" t="s">
        <v>3286</v>
      </c>
      <c r="E4120" s="257" t="s">
        <v>2540</v>
      </c>
      <c r="F4120" s="256" t="s">
        <v>2540</v>
      </c>
      <c r="G4120" s="256">
        <v>92330</v>
      </c>
      <c r="H4120" s="256" t="s">
        <v>6918</v>
      </c>
      <c r="I4120" s="256" t="s">
        <v>12</v>
      </c>
      <c r="J4120" s="256" t="s">
        <v>2545</v>
      </c>
      <c r="K4120" s="257" t="s">
        <v>13588</v>
      </c>
      <c r="L4120" s="256" t="s">
        <v>2542</v>
      </c>
    </row>
    <row r="4121" spans="1:12" x14ac:dyDescent="0.25">
      <c r="A4121" s="256" t="s">
        <v>2638</v>
      </c>
      <c r="B4121" s="256" t="s">
        <v>2639</v>
      </c>
      <c r="C4121" s="256" t="s">
        <v>2617</v>
      </c>
      <c r="D4121" s="256" t="s">
        <v>3286</v>
      </c>
      <c r="E4121" s="257" t="s">
        <v>2540</v>
      </c>
      <c r="F4121" s="256" t="s">
        <v>2540</v>
      </c>
      <c r="G4121" s="256">
        <v>92331</v>
      </c>
      <c r="H4121" s="256" t="s">
        <v>6919</v>
      </c>
      <c r="I4121" s="256" t="s">
        <v>12</v>
      </c>
      <c r="J4121" s="256" t="s">
        <v>2545</v>
      </c>
      <c r="K4121" s="257" t="s">
        <v>16801</v>
      </c>
      <c r="L4121" s="256" t="s">
        <v>2542</v>
      </c>
    </row>
    <row r="4122" spans="1:12" x14ac:dyDescent="0.25">
      <c r="A4122" s="256" t="s">
        <v>2638</v>
      </c>
      <c r="B4122" s="256" t="s">
        <v>2639</v>
      </c>
      <c r="C4122" s="256" t="s">
        <v>2617</v>
      </c>
      <c r="D4122" s="256" t="s">
        <v>3286</v>
      </c>
      <c r="E4122" s="257" t="s">
        <v>2540</v>
      </c>
      <c r="F4122" s="256" t="s">
        <v>2540</v>
      </c>
      <c r="G4122" s="256">
        <v>92332</v>
      </c>
      <c r="H4122" s="256" t="s">
        <v>6920</v>
      </c>
      <c r="I4122" s="256" t="s">
        <v>12</v>
      </c>
      <c r="J4122" s="256" t="s">
        <v>2545</v>
      </c>
      <c r="K4122" s="257" t="s">
        <v>16802</v>
      </c>
      <c r="L4122" s="256" t="s">
        <v>2542</v>
      </c>
    </row>
    <row r="4123" spans="1:12" x14ac:dyDescent="0.25">
      <c r="A4123" s="256" t="s">
        <v>2638</v>
      </c>
      <c r="B4123" s="256" t="s">
        <v>2639</v>
      </c>
      <c r="C4123" s="256" t="s">
        <v>2617</v>
      </c>
      <c r="D4123" s="256" t="s">
        <v>3286</v>
      </c>
      <c r="E4123" s="257" t="s">
        <v>2540</v>
      </c>
      <c r="F4123" s="256" t="s">
        <v>2540</v>
      </c>
      <c r="G4123" s="256">
        <v>92333</v>
      </c>
      <c r="H4123" s="256" t="s">
        <v>6921</v>
      </c>
      <c r="I4123" s="256" t="s">
        <v>12</v>
      </c>
      <c r="J4123" s="256" t="s">
        <v>2545</v>
      </c>
      <c r="K4123" s="257" t="s">
        <v>16803</v>
      </c>
      <c r="L4123" s="256" t="s">
        <v>2542</v>
      </c>
    </row>
    <row r="4124" spans="1:12" x14ac:dyDescent="0.25">
      <c r="A4124" s="256" t="s">
        <v>2638</v>
      </c>
      <c r="B4124" s="256" t="s">
        <v>2639</v>
      </c>
      <c r="C4124" s="256" t="s">
        <v>2617</v>
      </c>
      <c r="D4124" s="256" t="s">
        <v>3286</v>
      </c>
      <c r="E4124" s="257" t="s">
        <v>2540</v>
      </c>
      <c r="F4124" s="256" t="s">
        <v>2540</v>
      </c>
      <c r="G4124" s="256">
        <v>92334</v>
      </c>
      <c r="H4124" s="256" t="s">
        <v>6922</v>
      </c>
      <c r="I4124" s="256" t="s">
        <v>12</v>
      </c>
      <c r="J4124" s="256" t="s">
        <v>2545</v>
      </c>
      <c r="K4124" s="257" t="s">
        <v>16804</v>
      </c>
      <c r="L4124" s="256" t="s">
        <v>2542</v>
      </c>
    </row>
    <row r="4125" spans="1:12" x14ac:dyDescent="0.25">
      <c r="A4125" s="256" t="s">
        <v>2638</v>
      </c>
      <c r="B4125" s="256" t="s">
        <v>2639</v>
      </c>
      <c r="C4125" s="256" t="s">
        <v>2617</v>
      </c>
      <c r="D4125" s="256" t="s">
        <v>3286</v>
      </c>
      <c r="E4125" s="257" t="s">
        <v>2540</v>
      </c>
      <c r="F4125" s="256" t="s">
        <v>2540</v>
      </c>
      <c r="G4125" s="256">
        <v>92344</v>
      </c>
      <c r="H4125" s="256" t="s">
        <v>4214</v>
      </c>
      <c r="I4125" s="256" t="s">
        <v>12</v>
      </c>
      <c r="J4125" s="256" t="s">
        <v>2541</v>
      </c>
      <c r="K4125" s="257" t="s">
        <v>16610</v>
      </c>
      <c r="L4125" s="256" t="s">
        <v>2542</v>
      </c>
    </row>
    <row r="4126" spans="1:12" x14ac:dyDescent="0.25">
      <c r="A4126" s="256" t="s">
        <v>2638</v>
      </c>
      <c r="B4126" s="256" t="s">
        <v>2639</v>
      </c>
      <c r="C4126" s="256" t="s">
        <v>2617</v>
      </c>
      <c r="D4126" s="256" t="s">
        <v>3286</v>
      </c>
      <c r="E4126" s="257" t="s">
        <v>2540</v>
      </c>
      <c r="F4126" s="256" t="s">
        <v>2540</v>
      </c>
      <c r="G4126" s="256">
        <v>92345</v>
      </c>
      <c r="H4126" s="256" t="s">
        <v>4215</v>
      </c>
      <c r="I4126" s="256" t="s">
        <v>12</v>
      </c>
      <c r="J4126" s="256" t="s">
        <v>2541</v>
      </c>
      <c r="K4126" s="257" t="s">
        <v>16805</v>
      </c>
      <c r="L4126" s="256" t="s">
        <v>2542</v>
      </c>
    </row>
    <row r="4127" spans="1:12" x14ac:dyDescent="0.25">
      <c r="A4127" s="256" t="s">
        <v>2638</v>
      </c>
      <c r="B4127" s="256" t="s">
        <v>2639</v>
      </c>
      <c r="C4127" s="256" t="s">
        <v>2617</v>
      </c>
      <c r="D4127" s="256" t="s">
        <v>3286</v>
      </c>
      <c r="E4127" s="257" t="s">
        <v>2540</v>
      </c>
      <c r="F4127" s="256" t="s">
        <v>2540</v>
      </c>
      <c r="G4127" s="256">
        <v>92346</v>
      </c>
      <c r="H4127" s="256" t="s">
        <v>4216</v>
      </c>
      <c r="I4127" s="256" t="s">
        <v>12</v>
      </c>
      <c r="J4127" s="256" t="s">
        <v>2541</v>
      </c>
      <c r="K4127" s="257" t="s">
        <v>16806</v>
      </c>
      <c r="L4127" s="256" t="s">
        <v>2542</v>
      </c>
    </row>
    <row r="4128" spans="1:12" x14ac:dyDescent="0.25">
      <c r="A4128" s="256" t="s">
        <v>2638</v>
      </c>
      <c r="B4128" s="256" t="s">
        <v>2639</v>
      </c>
      <c r="C4128" s="256" t="s">
        <v>2617</v>
      </c>
      <c r="D4128" s="256" t="s">
        <v>3286</v>
      </c>
      <c r="E4128" s="257" t="s">
        <v>2540</v>
      </c>
      <c r="F4128" s="256" t="s">
        <v>2540</v>
      </c>
      <c r="G4128" s="256">
        <v>92347</v>
      </c>
      <c r="H4128" s="256" t="s">
        <v>4217</v>
      </c>
      <c r="I4128" s="256" t="s">
        <v>12</v>
      </c>
      <c r="J4128" s="256" t="s">
        <v>2541</v>
      </c>
      <c r="K4128" s="257" t="s">
        <v>16807</v>
      </c>
      <c r="L4128" s="256" t="s">
        <v>2542</v>
      </c>
    </row>
    <row r="4129" spans="1:12" x14ac:dyDescent="0.25">
      <c r="A4129" s="256" t="s">
        <v>2638</v>
      </c>
      <c r="B4129" s="256" t="s">
        <v>2639</v>
      </c>
      <c r="C4129" s="256" t="s">
        <v>2617</v>
      </c>
      <c r="D4129" s="256" t="s">
        <v>3286</v>
      </c>
      <c r="E4129" s="257" t="s">
        <v>2540</v>
      </c>
      <c r="F4129" s="256" t="s">
        <v>2540</v>
      </c>
      <c r="G4129" s="256">
        <v>92348</v>
      </c>
      <c r="H4129" s="256" t="s">
        <v>4218</v>
      </c>
      <c r="I4129" s="256" t="s">
        <v>12</v>
      </c>
      <c r="J4129" s="256" t="s">
        <v>2541</v>
      </c>
      <c r="K4129" s="257" t="s">
        <v>16808</v>
      </c>
      <c r="L4129" s="256" t="s">
        <v>2542</v>
      </c>
    </row>
    <row r="4130" spans="1:12" x14ac:dyDescent="0.25">
      <c r="A4130" s="256" t="s">
        <v>2638</v>
      </c>
      <c r="B4130" s="256" t="s">
        <v>2639</v>
      </c>
      <c r="C4130" s="256" t="s">
        <v>2617</v>
      </c>
      <c r="D4130" s="256" t="s">
        <v>3286</v>
      </c>
      <c r="E4130" s="257" t="s">
        <v>2540</v>
      </c>
      <c r="F4130" s="256" t="s">
        <v>2540</v>
      </c>
      <c r="G4130" s="256">
        <v>92349</v>
      </c>
      <c r="H4130" s="256" t="s">
        <v>4219</v>
      </c>
      <c r="I4130" s="256" t="s">
        <v>12</v>
      </c>
      <c r="J4130" s="256" t="s">
        <v>2541</v>
      </c>
      <c r="K4130" s="257" t="s">
        <v>16809</v>
      </c>
      <c r="L4130" s="256" t="s">
        <v>2542</v>
      </c>
    </row>
    <row r="4131" spans="1:12" x14ac:dyDescent="0.25">
      <c r="A4131" s="256" t="s">
        <v>2638</v>
      </c>
      <c r="B4131" s="256" t="s">
        <v>2639</v>
      </c>
      <c r="C4131" s="256" t="s">
        <v>2617</v>
      </c>
      <c r="D4131" s="256" t="s">
        <v>3286</v>
      </c>
      <c r="E4131" s="257" t="s">
        <v>2540</v>
      </c>
      <c r="F4131" s="256" t="s">
        <v>2540</v>
      </c>
      <c r="G4131" s="256">
        <v>92350</v>
      </c>
      <c r="H4131" s="256" t="s">
        <v>4220</v>
      </c>
      <c r="I4131" s="256" t="s">
        <v>12</v>
      </c>
      <c r="J4131" s="256" t="s">
        <v>2541</v>
      </c>
      <c r="K4131" s="257" t="s">
        <v>16810</v>
      </c>
      <c r="L4131" s="256" t="s">
        <v>2542</v>
      </c>
    </row>
    <row r="4132" spans="1:12" x14ac:dyDescent="0.25">
      <c r="A4132" s="256" t="s">
        <v>2638</v>
      </c>
      <c r="B4132" s="256" t="s">
        <v>2639</v>
      </c>
      <c r="C4132" s="256" t="s">
        <v>2617</v>
      </c>
      <c r="D4132" s="256" t="s">
        <v>3286</v>
      </c>
      <c r="E4132" s="257" t="s">
        <v>2540</v>
      </c>
      <c r="F4132" s="256" t="s">
        <v>2540</v>
      </c>
      <c r="G4132" s="256">
        <v>92351</v>
      </c>
      <c r="H4132" s="256" t="s">
        <v>4221</v>
      </c>
      <c r="I4132" s="256" t="s">
        <v>12</v>
      </c>
      <c r="J4132" s="256" t="s">
        <v>2541</v>
      </c>
      <c r="K4132" s="257" t="s">
        <v>13592</v>
      </c>
      <c r="L4132" s="256" t="s">
        <v>2542</v>
      </c>
    </row>
    <row r="4133" spans="1:12" x14ac:dyDescent="0.25">
      <c r="A4133" s="256" t="s">
        <v>2638</v>
      </c>
      <c r="B4133" s="256" t="s">
        <v>2639</v>
      </c>
      <c r="C4133" s="256" t="s">
        <v>2617</v>
      </c>
      <c r="D4133" s="256" t="s">
        <v>3286</v>
      </c>
      <c r="E4133" s="257" t="s">
        <v>2540</v>
      </c>
      <c r="F4133" s="256" t="s">
        <v>2540</v>
      </c>
      <c r="G4133" s="256">
        <v>92352</v>
      </c>
      <c r="H4133" s="256" t="s">
        <v>4222</v>
      </c>
      <c r="I4133" s="256" t="s">
        <v>12</v>
      </c>
      <c r="J4133" s="256" t="s">
        <v>2541</v>
      </c>
      <c r="K4133" s="257" t="s">
        <v>16811</v>
      </c>
      <c r="L4133" s="256" t="s">
        <v>2542</v>
      </c>
    </row>
    <row r="4134" spans="1:12" x14ac:dyDescent="0.25">
      <c r="A4134" s="256" t="s">
        <v>2638</v>
      </c>
      <c r="B4134" s="256" t="s">
        <v>2639</v>
      </c>
      <c r="C4134" s="256" t="s">
        <v>2617</v>
      </c>
      <c r="D4134" s="256" t="s">
        <v>3286</v>
      </c>
      <c r="E4134" s="257" t="s">
        <v>2540</v>
      </c>
      <c r="F4134" s="256" t="s">
        <v>2540</v>
      </c>
      <c r="G4134" s="256">
        <v>92353</v>
      </c>
      <c r="H4134" s="256" t="s">
        <v>4223</v>
      </c>
      <c r="I4134" s="256" t="s">
        <v>12</v>
      </c>
      <c r="J4134" s="256" t="s">
        <v>2541</v>
      </c>
      <c r="K4134" s="257" t="s">
        <v>13169</v>
      </c>
      <c r="L4134" s="256" t="s">
        <v>2542</v>
      </c>
    </row>
    <row r="4135" spans="1:12" x14ac:dyDescent="0.25">
      <c r="A4135" s="256" t="s">
        <v>2638</v>
      </c>
      <c r="B4135" s="256" t="s">
        <v>2639</v>
      </c>
      <c r="C4135" s="256" t="s">
        <v>2617</v>
      </c>
      <c r="D4135" s="256" t="s">
        <v>3286</v>
      </c>
      <c r="E4135" s="257" t="s">
        <v>2540</v>
      </c>
      <c r="F4135" s="256" t="s">
        <v>2540</v>
      </c>
      <c r="G4135" s="256">
        <v>92354</v>
      </c>
      <c r="H4135" s="256" t="s">
        <v>4224</v>
      </c>
      <c r="I4135" s="256" t="s">
        <v>12</v>
      </c>
      <c r="J4135" s="256" t="s">
        <v>2541</v>
      </c>
      <c r="K4135" s="257" t="s">
        <v>16812</v>
      </c>
      <c r="L4135" s="256" t="s">
        <v>2542</v>
      </c>
    </row>
    <row r="4136" spans="1:12" x14ac:dyDescent="0.25">
      <c r="A4136" s="256" t="s">
        <v>2638</v>
      </c>
      <c r="B4136" s="256" t="s">
        <v>2639</v>
      </c>
      <c r="C4136" s="256" t="s">
        <v>2617</v>
      </c>
      <c r="D4136" s="256" t="s">
        <v>3286</v>
      </c>
      <c r="E4136" s="257" t="s">
        <v>2540</v>
      </c>
      <c r="F4136" s="256" t="s">
        <v>2540</v>
      </c>
      <c r="G4136" s="256">
        <v>92355</v>
      </c>
      <c r="H4136" s="256" t="s">
        <v>4225</v>
      </c>
      <c r="I4136" s="256" t="s">
        <v>12</v>
      </c>
      <c r="J4136" s="256" t="s">
        <v>2541</v>
      </c>
      <c r="K4136" s="257" t="s">
        <v>16813</v>
      </c>
      <c r="L4136" s="256" t="s">
        <v>2542</v>
      </c>
    </row>
    <row r="4137" spans="1:12" x14ac:dyDescent="0.25">
      <c r="A4137" s="256" t="s">
        <v>2638</v>
      </c>
      <c r="B4137" s="256" t="s">
        <v>2639</v>
      </c>
      <c r="C4137" s="256" t="s">
        <v>2617</v>
      </c>
      <c r="D4137" s="256" t="s">
        <v>3286</v>
      </c>
      <c r="E4137" s="257" t="s">
        <v>2540</v>
      </c>
      <c r="F4137" s="256" t="s">
        <v>2540</v>
      </c>
      <c r="G4137" s="256">
        <v>92356</v>
      </c>
      <c r="H4137" s="256" t="s">
        <v>4226</v>
      </c>
      <c r="I4137" s="256" t="s">
        <v>12</v>
      </c>
      <c r="J4137" s="256" t="s">
        <v>2541</v>
      </c>
      <c r="K4137" s="257" t="s">
        <v>16814</v>
      </c>
      <c r="L4137" s="256" t="s">
        <v>2542</v>
      </c>
    </row>
    <row r="4138" spans="1:12" x14ac:dyDescent="0.25">
      <c r="A4138" s="256" t="s">
        <v>2638</v>
      </c>
      <c r="B4138" s="256" t="s">
        <v>2639</v>
      </c>
      <c r="C4138" s="256" t="s">
        <v>2617</v>
      </c>
      <c r="D4138" s="256" t="s">
        <v>3286</v>
      </c>
      <c r="E4138" s="257" t="s">
        <v>2540</v>
      </c>
      <c r="F4138" s="256" t="s">
        <v>2540</v>
      </c>
      <c r="G4138" s="256">
        <v>92357</v>
      </c>
      <c r="H4138" s="256" t="s">
        <v>4227</v>
      </c>
      <c r="I4138" s="256" t="s">
        <v>12</v>
      </c>
      <c r="J4138" s="256" t="s">
        <v>2541</v>
      </c>
      <c r="K4138" s="257" t="s">
        <v>16815</v>
      </c>
      <c r="L4138" s="256" t="s">
        <v>2542</v>
      </c>
    </row>
    <row r="4139" spans="1:12" x14ac:dyDescent="0.25">
      <c r="A4139" s="256" t="s">
        <v>2638</v>
      </c>
      <c r="B4139" s="256" t="s">
        <v>2639</v>
      </c>
      <c r="C4139" s="256" t="s">
        <v>2617</v>
      </c>
      <c r="D4139" s="256" t="s">
        <v>3286</v>
      </c>
      <c r="E4139" s="257" t="s">
        <v>2540</v>
      </c>
      <c r="F4139" s="256" t="s">
        <v>2540</v>
      </c>
      <c r="G4139" s="256">
        <v>92358</v>
      </c>
      <c r="H4139" s="256" t="s">
        <v>4228</v>
      </c>
      <c r="I4139" s="256" t="s">
        <v>12</v>
      </c>
      <c r="J4139" s="256" t="s">
        <v>2541</v>
      </c>
      <c r="K4139" s="257" t="s">
        <v>16816</v>
      </c>
      <c r="L4139" s="256" t="s">
        <v>2542</v>
      </c>
    </row>
    <row r="4140" spans="1:12" x14ac:dyDescent="0.25">
      <c r="A4140" s="256" t="s">
        <v>2638</v>
      </c>
      <c r="B4140" s="256" t="s">
        <v>2639</v>
      </c>
      <c r="C4140" s="256" t="s">
        <v>2617</v>
      </c>
      <c r="D4140" s="256" t="s">
        <v>3286</v>
      </c>
      <c r="E4140" s="257" t="s">
        <v>2540</v>
      </c>
      <c r="F4140" s="256" t="s">
        <v>2540</v>
      </c>
      <c r="G4140" s="256">
        <v>92369</v>
      </c>
      <c r="H4140" s="256" t="s">
        <v>4229</v>
      </c>
      <c r="I4140" s="256" t="s">
        <v>12</v>
      </c>
      <c r="J4140" s="256" t="s">
        <v>2541</v>
      </c>
      <c r="K4140" s="257" t="s">
        <v>16660</v>
      </c>
      <c r="L4140" s="256" t="s">
        <v>2542</v>
      </c>
    </row>
    <row r="4141" spans="1:12" x14ac:dyDescent="0.25">
      <c r="A4141" s="256" t="s">
        <v>2638</v>
      </c>
      <c r="B4141" s="256" t="s">
        <v>2639</v>
      </c>
      <c r="C4141" s="256" t="s">
        <v>2617</v>
      </c>
      <c r="D4141" s="256" t="s">
        <v>3286</v>
      </c>
      <c r="E4141" s="257" t="s">
        <v>2540</v>
      </c>
      <c r="F4141" s="256" t="s">
        <v>2540</v>
      </c>
      <c r="G4141" s="256">
        <v>92370</v>
      </c>
      <c r="H4141" s="256" t="s">
        <v>4230</v>
      </c>
      <c r="I4141" s="256" t="s">
        <v>12</v>
      </c>
      <c r="J4141" s="256" t="s">
        <v>2541</v>
      </c>
      <c r="K4141" s="257" t="s">
        <v>16817</v>
      </c>
      <c r="L4141" s="256" t="s">
        <v>2542</v>
      </c>
    </row>
    <row r="4142" spans="1:12" x14ac:dyDescent="0.25">
      <c r="A4142" s="256" t="s">
        <v>2638</v>
      </c>
      <c r="B4142" s="256" t="s">
        <v>2639</v>
      </c>
      <c r="C4142" s="256" t="s">
        <v>2617</v>
      </c>
      <c r="D4142" s="256" t="s">
        <v>3286</v>
      </c>
      <c r="E4142" s="257" t="s">
        <v>2540</v>
      </c>
      <c r="F4142" s="256" t="s">
        <v>2540</v>
      </c>
      <c r="G4142" s="256">
        <v>92371</v>
      </c>
      <c r="H4142" s="256" t="s">
        <v>4231</v>
      </c>
      <c r="I4142" s="256" t="s">
        <v>12</v>
      </c>
      <c r="J4142" s="256" t="s">
        <v>2541</v>
      </c>
      <c r="K4142" s="257" t="s">
        <v>16818</v>
      </c>
      <c r="L4142" s="256" t="s">
        <v>2542</v>
      </c>
    </row>
    <row r="4143" spans="1:12" x14ac:dyDescent="0.25">
      <c r="A4143" s="256" t="s">
        <v>2638</v>
      </c>
      <c r="B4143" s="256" t="s">
        <v>2639</v>
      </c>
      <c r="C4143" s="256" t="s">
        <v>2617</v>
      </c>
      <c r="D4143" s="256" t="s">
        <v>3286</v>
      </c>
      <c r="E4143" s="257" t="s">
        <v>2540</v>
      </c>
      <c r="F4143" s="256" t="s">
        <v>2540</v>
      </c>
      <c r="G4143" s="256">
        <v>92372</v>
      </c>
      <c r="H4143" s="256" t="s">
        <v>4232</v>
      </c>
      <c r="I4143" s="256" t="s">
        <v>12</v>
      </c>
      <c r="J4143" s="256" t="s">
        <v>2541</v>
      </c>
      <c r="K4143" s="257" t="s">
        <v>16819</v>
      </c>
      <c r="L4143" s="256" t="s">
        <v>2542</v>
      </c>
    </row>
    <row r="4144" spans="1:12" x14ac:dyDescent="0.25">
      <c r="A4144" s="256" t="s">
        <v>2638</v>
      </c>
      <c r="B4144" s="256" t="s">
        <v>2639</v>
      </c>
      <c r="C4144" s="256" t="s">
        <v>2617</v>
      </c>
      <c r="D4144" s="256" t="s">
        <v>3286</v>
      </c>
      <c r="E4144" s="257" t="s">
        <v>2540</v>
      </c>
      <c r="F4144" s="256" t="s">
        <v>2540</v>
      </c>
      <c r="G4144" s="256">
        <v>92373</v>
      </c>
      <c r="H4144" s="256" t="s">
        <v>4233</v>
      </c>
      <c r="I4144" s="256" t="s">
        <v>12</v>
      </c>
      <c r="J4144" s="256" t="s">
        <v>2541</v>
      </c>
      <c r="K4144" s="257" t="s">
        <v>16820</v>
      </c>
      <c r="L4144" s="256" t="s">
        <v>2542</v>
      </c>
    </row>
    <row r="4145" spans="1:12" x14ac:dyDescent="0.25">
      <c r="A4145" s="256" t="s">
        <v>2638</v>
      </c>
      <c r="B4145" s="256" t="s">
        <v>2639</v>
      </c>
      <c r="C4145" s="256" t="s">
        <v>2617</v>
      </c>
      <c r="D4145" s="256" t="s">
        <v>3286</v>
      </c>
      <c r="E4145" s="257" t="s">
        <v>2540</v>
      </c>
      <c r="F4145" s="256" t="s">
        <v>2540</v>
      </c>
      <c r="G4145" s="256">
        <v>92374</v>
      </c>
      <c r="H4145" s="256" t="s">
        <v>4234</v>
      </c>
      <c r="I4145" s="256" t="s">
        <v>12</v>
      </c>
      <c r="J4145" s="256" t="s">
        <v>2541</v>
      </c>
      <c r="K4145" s="257" t="s">
        <v>16246</v>
      </c>
      <c r="L4145" s="256" t="s">
        <v>2542</v>
      </c>
    </row>
    <row r="4146" spans="1:12" x14ac:dyDescent="0.25">
      <c r="A4146" s="256" t="s">
        <v>2638</v>
      </c>
      <c r="B4146" s="256" t="s">
        <v>2639</v>
      </c>
      <c r="C4146" s="256" t="s">
        <v>2617</v>
      </c>
      <c r="D4146" s="256" t="s">
        <v>3286</v>
      </c>
      <c r="E4146" s="257" t="s">
        <v>2540</v>
      </c>
      <c r="F4146" s="256" t="s">
        <v>2540</v>
      </c>
      <c r="G4146" s="256">
        <v>92375</v>
      </c>
      <c r="H4146" s="256" t="s">
        <v>4235</v>
      </c>
      <c r="I4146" s="256" t="s">
        <v>12</v>
      </c>
      <c r="J4146" s="256" t="s">
        <v>2541</v>
      </c>
      <c r="K4146" s="257" t="s">
        <v>16821</v>
      </c>
      <c r="L4146" s="256" t="s">
        <v>2542</v>
      </c>
    </row>
    <row r="4147" spans="1:12" x14ac:dyDescent="0.25">
      <c r="A4147" s="256" t="s">
        <v>2638</v>
      </c>
      <c r="B4147" s="256" t="s">
        <v>2639</v>
      </c>
      <c r="C4147" s="256" t="s">
        <v>2617</v>
      </c>
      <c r="D4147" s="256" t="s">
        <v>3286</v>
      </c>
      <c r="E4147" s="257" t="s">
        <v>2540</v>
      </c>
      <c r="F4147" s="256" t="s">
        <v>2540</v>
      </c>
      <c r="G4147" s="256">
        <v>92376</v>
      </c>
      <c r="H4147" s="256" t="s">
        <v>4236</v>
      </c>
      <c r="I4147" s="256" t="s">
        <v>12</v>
      </c>
      <c r="J4147" s="256" t="s">
        <v>2541</v>
      </c>
      <c r="K4147" s="257" t="s">
        <v>6381</v>
      </c>
      <c r="L4147" s="256" t="s">
        <v>2542</v>
      </c>
    </row>
    <row r="4148" spans="1:12" x14ac:dyDescent="0.25">
      <c r="A4148" s="256" t="s">
        <v>2638</v>
      </c>
      <c r="B4148" s="256" t="s">
        <v>2639</v>
      </c>
      <c r="C4148" s="256" t="s">
        <v>2617</v>
      </c>
      <c r="D4148" s="256" t="s">
        <v>3286</v>
      </c>
      <c r="E4148" s="257" t="s">
        <v>2540</v>
      </c>
      <c r="F4148" s="256" t="s">
        <v>2540</v>
      </c>
      <c r="G4148" s="256">
        <v>92377</v>
      </c>
      <c r="H4148" s="256" t="s">
        <v>4237</v>
      </c>
      <c r="I4148" s="256" t="s">
        <v>12</v>
      </c>
      <c r="J4148" s="256" t="s">
        <v>2541</v>
      </c>
      <c r="K4148" s="257" t="s">
        <v>16822</v>
      </c>
      <c r="L4148" s="256" t="s">
        <v>2542</v>
      </c>
    </row>
    <row r="4149" spans="1:12" x14ac:dyDescent="0.25">
      <c r="A4149" s="256" t="s">
        <v>2638</v>
      </c>
      <c r="B4149" s="256" t="s">
        <v>2639</v>
      </c>
      <c r="C4149" s="256" t="s">
        <v>2617</v>
      </c>
      <c r="D4149" s="256" t="s">
        <v>3286</v>
      </c>
      <c r="E4149" s="257" t="s">
        <v>2540</v>
      </c>
      <c r="F4149" s="256" t="s">
        <v>2540</v>
      </c>
      <c r="G4149" s="256">
        <v>92378</v>
      </c>
      <c r="H4149" s="256" t="s">
        <v>4238</v>
      </c>
      <c r="I4149" s="256" t="s">
        <v>12</v>
      </c>
      <c r="J4149" s="256" t="s">
        <v>2541</v>
      </c>
      <c r="K4149" s="257" t="s">
        <v>16823</v>
      </c>
      <c r="L4149" s="256" t="s">
        <v>2542</v>
      </c>
    </row>
    <row r="4150" spans="1:12" x14ac:dyDescent="0.25">
      <c r="A4150" s="256" t="s">
        <v>2638</v>
      </c>
      <c r="B4150" s="256" t="s">
        <v>2639</v>
      </c>
      <c r="C4150" s="256" t="s">
        <v>2617</v>
      </c>
      <c r="D4150" s="256" t="s">
        <v>3286</v>
      </c>
      <c r="E4150" s="257" t="s">
        <v>2540</v>
      </c>
      <c r="F4150" s="256" t="s">
        <v>2540</v>
      </c>
      <c r="G4150" s="256">
        <v>92379</v>
      </c>
      <c r="H4150" s="256" t="s">
        <v>4239</v>
      </c>
      <c r="I4150" s="256" t="s">
        <v>12</v>
      </c>
      <c r="J4150" s="256" t="s">
        <v>2541</v>
      </c>
      <c r="K4150" s="257" t="s">
        <v>14128</v>
      </c>
      <c r="L4150" s="256" t="s">
        <v>2542</v>
      </c>
    </row>
    <row r="4151" spans="1:12" x14ac:dyDescent="0.25">
      <c r="A4151" s="256" t="s">
        <v>2638</v>
      </c>
      <c r="B4151" s="256" t="s">
        <v>2639</v>
      </c>
      <c r="C4151" s="256" t="s">
        <v>2617</v>
      </c>
      <c r="D4151" s="256" t="s">
        <v>3286</v>
      </c>
      <c r="E4151" s="257" t="s">
        <v>2540</v>
      </c>
      <c r="F4151" s="256" t="s">
        <v>2540</v>
      </c>
      <c r="G4151" s="256">
        <v>92380</v>
      </c>
      <c r="H4151" s="256" t="s">
        <v>4240</v>
      </c>
      <c r="I4151" s="256" t="s">
        <v>12</v>
      </c>
      <c r="J4151" s="256" t="s">
        <v>2541</v>
      </c>
      <c r="K4151" s="257" t="s">
        <v>16824</v>
      </c>
      <c r="L4151" s="256" t="s">
        <v>2542</v>
      </c>
    </row>
    <row r="4152" spans="1:12" x14ac:dyDescent="0.25">
      <c r="A4152" s="256" t="s">
        <v>2638</v>
      </c>
      <c r="B4152" s="256" t="s">
        <v>2639</v>
      </c>
      <c r="C4152" s="256" t="s">
        <v>2617</v>
      </c>
      <c r="D4152" s="256" t="s">
        <v>3286</v>
      </c>
      <c r="E4152" s="257" t="s">
        <v>2540</v>
      </c>
      <c r="F4152" s="256" t="s">
        <v>2540</v>
      </c>
      <c r="G4152" s="256">
        <v>92381</v>
      </c>
      <c r="H4152" s="256" t="s">
        <v>4241</v>
      </c>
      <c r="I4152" s="256" t="s">
        <v>12</v>
      </c>
      <c r="J4152" s="256" t="s">
        <v>2541</v>
      </c>
      <c r="K4152" s="257" t="s">
        <v>13200</v>
      </c>
      <c r="L4152" s="256" t="s">
        <v>2542</v>
      </c>
    </row>
    <row r="4153" spans="1:12" x14ac:dyDescent="0.25">
      <c r="A4153" s="256" t="s">
        <v>2638</v>
      </c>
      <c r="B4153" s="256" t="s">
        <v>2639</v>
      </c>
      <c r="C4153" s="256" t="s">
        <v>2617</v>
      </c>
      <c r="D4153" s="256" t="s">
        <v>3286</v>
      </c>
      <c r="E4153" s="257" t="s">
        <v>2540</v>
      </c>
      <c r="F4153" s="256" t="s">
        <v>2540</v>
      </c>
      <c r="G4153" s="256">
        <v>92382</v>
      </c>
      <c r="H4153" s="256" t="s">
        <v>4242</v>
      </c>
      <c r="I4153" s="256" t="s">
        <v>12</v>
      </c>
      <c r="J4153" s="256" t="s">
        <v>2541</v>
      </c>
      <c r="K4153" s="257" t="s">
        <v>16825</v>
      </c>
      <c r="L4153" s="256" t="s">
        <v>2542</v>
      </c>
    </row>
    <row r="4154" spans="1:12" x14ac:dyDescent="0.25">
      <c r="A4154" s="256" t="s">
        <v>2638</v>
      </c>
      <c r="B4154" s="256" t="s">
        <v>2639</v>
      </c>
      <c r="C4154" s="256" t="s">
        <v>2617</v>
      </c>
      <c r="D4154" s="256" t="s">
        <v>3286</v>
      </c>
      <c r="E4154" s="257" t="s">
        <v>2540</v>
      </c>
      <c r="F4154" s="256" t="s">
        <v>2540</v>
      </c>
      <c r="G4154" s="256">
        <v>92383</v>
      </c>
      <c r="H4154" s="256" t="s">
        <v>4243</v>
      </c>
      <c r="I4154" s="256" t="s">
        <v>12</v>
      </c>
      <c r="J4154" s="256" t="s">
        <v>2541</v>
      </c>
      <c r="K4154" s="257" t="s">
        <v>16826</v>
      </c>
      <c r="L4154" s="256" t="s">
        <v>2542</v>
      </c>
    </row>
    <row r="4155" spans="1:12" x14ac:dyDescent="0.25">
      <c r="A4155" s="256" t="s">
        <v>2638</v>
      </c>
      <c r="B4155" s="256" t="s">
        <v>2639</v>
      </c>
      <c r="C4155" s="256" t="s">
        <v>2617</v>
      </c>
      <c r="D4155" s="256" t="s">
        <v>3286</v>
      </c>
      <c r="E4155" s="257" t="s">
        <v>2540</v>
      </c>
      <c r="F4155" s="256" t="s">
        <v>2540</v>
      </c>
      <c r="G4155" s="256">
        <v>92384</v>
      </c>
      <c r="H4155" s="256" t="s">
        <v>4244</v>
      </c>
      <c r="I4155" s="256" t="s">
        <v>12</v>
      </c>
      <c r="J4155" s="256" t="s">
        <v>2541</v>
      </c>
      <c r="K4155" s="257" t="s">
        <v>16827</v>
      </c>
      <c r="L4155" s="256" t="s">
        <v>2542</v>
      </c>
    </row>
    <row r="4156" spans="1:12" x14ac:dyDescent="0.25">
      <c r="A4156" s="256" t="s">
        <v>2638</v>
      </c>
      <c r="B4156" s="256" t="s">
        <v>2639</v>
      </c>
      <c r="C4156" s="256" t="s">
        <v>2617</v>
      </c>
      <c r="D4156" s="256" t="s">
        <v>3286</v>
      </c>
      <c r="E4156" s="257" t="s">
        <v>2540</v>
      </c>
      <c r="F4156" s="256" t="s">
        <v>2540</v>
      </c>
      <c r="G4156" s="256">
        <v>92385</v>
      </c>
      <c r="H4156" s="256" t="s">
        <v>4245</v>
      </c>
      <c r="I4156" s="256" t="s">
        <v>12</v>
      </c>
      <c r="J4156" s="256" t="s">
        <v>2541</v>
      </c>
      <c r="K4156" s="257" t="s">
        <v>16828</v>
      </c>
      <c r="L4156" s="256" t="s">
        <v>2542</v>
      </c>
    </row>
    <row r="4157" spans="1:12" x14ac:dyDescent="0.25">
      <c r="A4157" s="256" t="s">
        <v>2638</v>
      </c>
      <c r="B4157" s="256" t="s">
        <v>2639</v>
      </c>
      <c r="C4157" s="256" t="s">
        <v>2617</v>
      </c>
      <c r="D4157" s="256" t="s">
        <v>3286</v>
      </c>
      <c r="E4157" s="257" t="s">
        <v>2540</v>
      </c>
      <c r="F4157" s="256" t="s">
        <v>2540</v>
      </c>
      <c r="G4157" s="256">
        <v>92386</v>
      </c>
      <c r="H4157" s="256" t="s">
        <v>4246</v>
      </c>
      <c r="I4157" s="256" t="s">
        <v>12</v>
      </c>
      <c r="J4157" s="256" t="s">
        <v>2541</v>
      </c>
      <c r="K4157" s="257" t="s">
        <v>16829</v>
      </c>
      <c r="L4157" s="256" t="s">
        <v>2542</v>
      </c>
    </row>
    <row r="4158" spans="1:12" x14ac:dyDescent="0.25">
      <c r="A4158" s="256" t="s">
        <v>2638</v>
      </c>
      <c r="B4158" s="256" t="s">
        <v>2639</v>
      </c>
      <c r="C4158" s="256" t="s">
        <v>2617</v>
      </c>
      <c r="D4158" s="256" t="s">
        <v>3286</v>
      </c>
      <c r="E4158" s="257" t="s">
        <v>2540</v>
      </c>
      <c r="F4158" s="256" t="s">
        <v>2540</v>
      </c>
      <c r="G4158" s="256">
        <v>92387</v>
      </c>
      <c r="H4158" s="256" t="s">
        <v>4247</v>
      </c>
      <c r="I4158" s="256" t="s">
        <v>12</v>
      </c>
      <c r="J4158" s="256" t="s">
        <v>2541</v>
      </c>
      <c r="K4158" s="257" t="s">
        <v>13710</v>
      </c>
      <c r="L4158" s="256" t="s">
        <v>2542</v>
      </c>
    </row>
    <row r="4159" spans="1:12" x14ac:dyDescent="0.25">
      <c r="A4159" s="256" t="s">
        <v>2638</v>
      </c>
      <c r="B4159" s="256" t="s">
        <v>2639</v>
      </c>
      <c r="C4159" s="256" t="s">
        <v>2617</v>
      </c>
      <c r="D4159" s="256" t="s">
        <v>3286</v>
      </c>
      <c r="E4159" s="257" t="s">
        <v>2540</v>
      </c>
      <c r="F4159" s="256" t="s">
        <v>2540</v>
      </c>
      <c r="G4159" s="256">
        <v>92388</v>
      </c>
      <c r="H4159" s="256" t="s">
        <v>4248</v>
      </c>
      <c r="I4159" s="256" t="s">
        <v>12</v>
      </c>
      <c r="J4159" s="256" t="s">
        <v>2541</v>
      </c>
      <c r="K4159" s="257" t="s">
        <v>16830</v>
      </c>
      <c r="L4159" s="256" t="s">
        <v>2542</v>
      </c>
    </row>
    <row r="4160" spans="1:12" x14ac:dyDescent="0.25">
      <c r="A4160" s="256" t="s">
        <v>2638</v>
      </c>
      <c r="B4160" s="256" t="s">
        <v>2639</v>
      </c>
      <c r="C4160" s="256" t="s">
        <v>2617</v>
      </c>
      <c r="D4160" s="256" t="s">
        <v>3286</v>
      </c>
      <c r="E4160" s="257" t="s">
        <v>2540</v>
      </c>
      <c r="F4160" s="256" t="s">
        <v>2540</v>
      </c>
      <c r="G4160" s="256">
        <v>92389</v>
      </c>
      <c r="H4160" s="256" t="s">
        <v>4249</v>
      </c>
      <c r="I4160" s="256" t="s">
        <v>12</v>
      </c>
      <c r="J4160" s="256" t="s">
        <v>2541</v>
      </c>
      <c r="K4160" s="257" t="s">
        <v>16831</v>
      </c>
      <c r="L4160" s="256" t="s">
        <v>2542</v>
      </c>
    </row>
    <row r="4161" spans="1:12" x14ac:dyDescent="0.25">
      <c r="A4161" s="256" t="s">
        <v>2638</v>
      </c>
      <c r="B4161" s="256" t="s">
        <v>2639</v>
      </c>
      <c r="C4161" s="256" t="s">
        <v>2617</v>
      </c>
      <c r="D4161" s="256" t="s">
        <v>3286</v>
      </c>
      <c r="E4161" s="257" t="s">
        <v>2540</v>
      </c>
      <c r="F4161" s="256" t="s">
        <v>2540</v>
      </c>
      <c r="G4161" s="256">
        <v>92390</v>
      </c>
      <c r="H4161" s="256" t="s">
        <v>4250</v>
      </c>
      <c r="I4161" s="256" t="s">
        <v>12</v>
      </c>
      <c r="J4161" s="256" t="s">
        <v>2541</v>
      </c>
      <c r="K4161" s="257" t="s">
        <v>16832</v>
      </c>
      <c r="L4161" s="256" t="s">
        <v>2542</v>
      </c>
    </row>
    <row r="4162" spans="1:12" x14ac:dyDescent="0.25">
      <c r="A4162" s="256" t="s">
        <v>2638</v>
      </c>
      <c r="B4162" s="256" t="s">
        <v>2639</v>
      </c>
      <c r="C4162" s="256" t="s">
        <v>2617</v>
      </c>
      <c r="D4162" s="256" t="s">
        <v>3286</v>
      </c>
      <c r="E4162" s="257" t="s">
        <v>2540</v>
      </c>
      <c r="F4162" s="256" t="s">
        <v>2540</v>
      </c>
      <c r="G4162" s="256">
        <v>92635</v>
      </c>
      <c r="H4162" s="256" t="s">
        <v>4251</v>
      </c>
      <c r="I4162" s="256" t="s">
        <v>12</v>
      </c>
      <c r="J4162" s="256" t="s">
        <v>2541</v>
      </c>
      <c r="K4162" s="257" t="s">
        <v>16833</v>
      </c>
      <c r="L4162" s="256" t="s">
        <v>2542</v>
      </c>
    </row>
    <row r="4163" spans="1:12" x14ac:dyDescent="0.25">
      <c r="A4163" s="256" t="s">
        <v>2638</v>
      </c>
      <c r="B4163" s="256" t="s">
        <v>2639</v>
      </c>
      <c r="C4163" s="256" t="s">
        <v>2617</v>
      </c>
      <c r="D4163" s="256" t="s">
        <v>3286</v>
      </c>
      <c r="E4163" s="257" t="s">
        <v>2540</v>
      </c>
      <c r="F4163" s="256" t="s">
        <v>2540</v>
      </c>
      <c r="G4163" s="256">
        <v>92636</v>
      </c>
      <c r="H4163" s="256" t="s">
        <v>4252</v>
      </c>
      <c r="I4163" s="256" t="s">
        <v>12</v>
      </c>
      <c r="J4163" s="256" t="s">
        <v>2541</v>
      </c>
      <c r="K4163" s="257" t="s">
        <v>16834</v>
      </c>
      <c r="L4163" s="256" t="s">
        <v>2542</v>
      </c>
    </row>
    <row r="4164" spans="1:12" x14ac:dyDescent="0.25">
      <c r="A4164" s="256" t="s">
        <v>2638</v>
      </c>
      <c r="B4164" s="256" t="s">
        <v>2639</v>
      </c>
      <c r="C4164" s="256" t="s">
        <v>2617</v>
      </c>
      <c r="D4164" s="256" t="s">
        <v>3286</v>
      </c>
      <c r="E4164" s="257" t="s">
        <v>2540</v>
      </c>
      <c r="F4164" s="256" t="s">
        <v>2540</v>
      </c>
      <c r="G4164" s="256">
        <v>92637</v>
      </c>
      <c r="H4164" s="256" t="s">
        <v>4253</v>
      </c>
      <c r="I4164" s="256" t="s">
        <v>12</v>
      </c>
      <c r="J4164" s="256" t="s">
        <v>2541</v>
      </c>
      <c r="K4164" s="257" t="s">
        <v>16835</v>
      </c>
      <c r="L4164" s="256" t="s">
        <v>2542</v>
      </c>
    </row>
    <row r="4165" spans="1:12" x14ac:dyDescent="0.25">
      <c r="A4165" s="256" t="s">
        <v>2638</v>
      </c>
      <c r="B4165" s="256" t="s">
        <v>2639</v>
      </c>
      <c r="C4165" s="256" t="s">
        <v>2617</v>
      </c>
      <c r="D4165" s="256" t="s">
        <v>3286</v>
      </c>
      <c r="E4165" s="257" t="s">
        <v>2540</v>
      </c>
      <c r="F4165" s="256" t="s">
        <v>2540</v>
      </c>
      <c r="G4165" s="256">
        <v>92638</v>
      </c>
      <c r="H4165" s="256" t="s">
        <v>4254</v>
      </c>
      <c r="I4165" s="256" t="s">
        <v>12</v>
      </c>
      <c r="J4165" s="256" t="s">
        <v>2541</v>
      </c>
      <c r="K4165" s="257" t="s">
        <v>16836</v>
      </c>
      <c r="L4165" s="256" t="s">
        <v>2542</v>
      </c>
    </row>
    <row r="4166" spans="1:12" x14ac:dyDescent="0.25">
      <c r="A4166" s="256" t="s">
        <v>2638</v>
      </c>
      <c r="B4166" s="256" t="s">
        <v>2639</v>
      </c>
      <c r="C4166" s="256" t="s">
        <v>2617</v>
      </c>
      <c r="D4166" s="256" t="s">
        <v>3286</v>
      </c>
      <c r="E4166" s="257" t="s">
        <v>2540</v>
      </c>
      <c r="F4166" s="256" t="s">
        <v>2540</v>
      </c>
      <c r="G4166" s="256">
        <v>92639</v>
      </c>
      <c r="H4166" s="256" t="s">
        <v>4255</v>
      </c>
      <c r="I4166" s="256" t="s">
        <v>12</v>
      </c>
      <c r="J4166" s="256" t="s">
        <v>2541</v>
      </c>
      <c r="K4166" s="257" t="s">
        <v>16837</v>
      </c>
      <c r="L4166" s="256" t="s">
        <v>2542</v>
      </c>
    </row>
    <row r="4167" spans="1:12" x14ac:dyDescent="0.25">
      <c r="A4167" s="256" t="s">
        <v>2638</v>
      </c>
      <c r="B4167" s="256" t="s">
        <v>2639</v>
      </c>
      <c r="C4167" s="256" t="s">
        <v>2617</v>
      </c>
      <c r="D4167" s="256" t="s">
        <v>3286</v>
      </c>
      <c r="E4167" s="257" t="s">
        <v>2540</v>
      </c>
      <c r="F4167" s="256" t="s">
        <v>2540</v>
      </c>
      <c r="G4167" s="256">
        <v>92640</v>
      </c>
      <c r="H4167" s="256" t="s">
        <v>4256</v>
      </c>
      <c r="I4167" s="256" t="s">
        <v>12</v>
      </c>
      <c r="J4167" s="256" t="s">
        <v>2541</v>
      </c>
      <c r="K4167" s="257" t="s">
        <v>16838</v>
      </c>
      <c r="L4167" s="256" t="s">
        <v>2542</v>
      </c>
    </row>
    <row r="4168" spans="1:12" x14ac:dyDescent="0.25">
      <c r="A4168" s="256" t="s">
        <v>2638</v>
      </c>
      <c r="B4168" s="256" t="s">
        <v>2639</v>
      </c>
      <c r="C4168" s="256" t="s">
        <v>2617</v>
      </c>
      <c r="D4168" s="256" t="s">
        <v>3286</v>
      </c>
      <c r="E4168" s="257" t="s">
        <v>2540</v>
      </c>
      <c r="F4168" s="256" t="s">
        <v>2540</v>
      </c>
      <c r="G4168" s="256">
        <v>92642</v>
      </c>
      <c r="H4168" s="256" t="s">
        <v>4257</v>
      </c>
      <c r="I4168" s="256" t="s">
        <v>12</v>
      </c>
      <c r="J4168" s="256" t="s">
        <v>2541</v>
      </c>
      <c r="K4168" s="257" t="s">
        <v>15906</v>
      </c>
      <c r="L4168" s="256" t="s">
        <v>2542</v>
      </c>
    </row>
    <row r="4169" spans="1:12" x14ac:dyDescent="0.25">
      <c r="A4169" s="256" t="s">
        <v>2638</v>
      </c>
      <c r="B4169" s="256" t="s">
        <v>2639</v>
      </c>
      <c r="C4169" s="256" t="s">
        <v>2617</v>
      </c>
      <c r="D4169" s="256" t="s">
        <v>3286</v>
      </c>
      <c r="E4169" s="257" t="s">
        <v>2540</v>
      </c>
      <c r="F4169" s="256" t="s">
        <v>2540</v>
      </c>
      <c r="G4169" s="256">
        <v>92644</v>
      </c>
      <c r="H4169" s="256" t="s">
        <v>4258</v>
      </c>
      <c r="I4169" s="256" t="s">
        <v>12</v>
      </c>
      <c r="J4169" s="256" t="s">
        <v>2541</v>
      </c>
      <c r="K4169" s="257" t="s">
        <v>16839</v>
      </c>
      <c r="L4169" s="256" t="s">
        <v>2542</v>
      </c>
    </row>
    <row r="4170" spans="1:12" x14ac:dyDescent="0.25">
      <c r="A4170" s="256" t="s">
        <v>2638</v>
      </c>
      <c r="B4170" s="256" t="s">
        <v>2639</v>
      </c>
      <c r="C4170" s="256" t="s">
        <v>2617</v>
      </c>
      <c r="D4170" s="256" t="s">
        <v>3286</v>
      </c>
      <c r="E4170" s="257" t="s">
        <v>2540</v>
      </c>
      <c r="F4170" s="256" t="s">
        <v>2540</v>
      </c>
      <c r="G4170" s="256">
        <v>92657</v>
      </c>
      <c r="H4170" s="256" t="s">
        <v>4259</v>
      </c>
      <c r="I4170" s="256" t="s">
        <v>12</v>
      </c>
      <c r="J4170" s="256" t="s">
        <v>2541</v>
      </c>
      <c r="K4170" s="257" t="s">
        <v>13623</v>
      </c>
      <c r="L4170" s="256" t="s">
        <v>2542</v>
      </c>
    </row>
    <row r="4171" spans="1:12" x14ac:dyDescent="0.25">
      <c r="A4171" s="256" t="s">
        <v>2638</v>
      </c>
      <c r="B4171" s="256" t="s">
        <v>2639</v>
      </c>
      <c r="C4171" s="256" t="s">
        <v>2617</v>
      </c>
      <c r="D4171" s="256" t="s">
        <v>3286</v>
      </c>
      <c r="E4171" s="257" t="s">
        <v>2540</v>
      </c>
      <c r="F4171" s="256" t="s">
        <v>2540</v>
      </c>
      <c r="G4171" s="256">
        <v>92658</v>
      </c>
      <c r="H4171" s="256" t="s">
        <v>4260</v>
      </c>
      <c r="I4171" s="256" t="s">
        <v>12</v>
      </c>
      <c r="J4171" s="256" t="s">
        <v>2541</v>
      </c>
      <c r="K4171" s="257" t="s">
        <v>16840</v>
      </c>
      <c r="L4171" s="256" t="s">
        <v>2542</v>
      </c>
    </row>
    <row r="4172" spans="1:12" x14ac:dyDescent="0.25">
      <c r="A4172" s="256" t="s">
        <v>2638</v>
      </c>
      <c r="B4172" s="256" t="s">
        <v>2639</v>
      </c>
      <c r="C4172" s="256" t="s">
        <v>2617</v>
      </c>
      <c r="D4172" s="256" t="s">
        <v>3286</v>
      </c>
      <c r="E4172" s="257" t="s">
        <v>2540</v>
      </c>
      <c r="F4172" s="256" t="s">
        <v>2540</v>
      </c>
      <c r="G4172" s="256">
        <v>92659</v>
      </c>
      <c r="H4172" s="256" t="s">
        <v>4261</v>
      </c>
      <c r="I4172" s="256" t="s">
        <v>12</v>
      </c>
      <c r="J4172" s="256" t="s">
        <v>2541</v>
      </c>
      <c r="K4172" s="257" t="s">
        <v>16841</v>
      </c>
      <c r="L4172" s="256" t="s">
        <v>2542</v>
      </c>
    </row>
    <row r="4173" spans="1:12" x14ac:dyDescent="0.25">
      <c r="A4173" s="256" t="s">
        <v>2638</v>
      </c>
      <c r="B4173" s="256" t="s">
        <v>2639</v>
      </c>
      <c r="C4173" s="256" t="s">
        <v>2617</v>
      </c>
      <c r="D4173" s="256" t="s">
        <v>3286</v>
      </c>
      <c r="E4173" s="257" t="s">
        <v>2540</v>
      </c>
      <c r="F4173" s="256" t="s">
        <v>2540</v>
      </c>
      <c r="G4173" s="256">
        <v>92660</v>
      </c>
      <c r="H4173" s="256" t="s">
        <v>4262</v>
      </c>
      <c r="I4173" s="256" t="s">
        <v>12</v>
      </c>
      <c r="J4173" s="256" t="s">
        <v>2541</v>
      </c>
      <c r="K4173" s="257" t="s">
        <v>14472</v>
      </c>
      <c r="L4173" s="256" t="s">
        <v>2542</v>
      </c>
    </row>
    <row r="4174" spans="1:12" x14ac:dyDescent="0.25">
      <c r="A4174" s="256" t="s">
        <v>2638</v>
      </c>
      <c r="B4174" s="256" t="s">
        <v>2639</v>
      </c>
      <c r="C4174" s="256" t="s">
        <v>2617</v>
      </c>
      <c r="D4174" s="256" t="s">
        <v>3286</v>
      </c>
      <c r="E4174" s="257" t="s">
        <v>2540</v>
      </c>
      <c r="F4174" s="256" t="s">
        <v>2540</v>
      </c>
      <c r="G4174" s="256">
        <v>92661</v>
      </c>
      <c r="H4174" s="256" t="s">
        <v>4263</v>
      </c>
      <c r="I4174" s="256" t="s">
        <v>12</v>
      </c>
      <c r="J4174" s="256" t="s">
        <v>2541</v>
      </c>
      <c r="K4174" s="257" t="s">
        <v>16842</v>
      </c>
      <c r="L4174" s="256" t="s">
        <v>2542</v>
      </c>
    </row>
    <row r="4175" spans="1:12" x14ac:dyDescent="0.25">
      <c r="A4175" s="256" t="s">
        <v>2638</v>
      </c>
      <c r="B4175" s="256" t="s">
        <v>2639</v>
      </c>
      <c r="C4175" s="256" t="s">
        <v>2617</v>
      </c>
      <c r="D4175" s="256" t="s">
        <v>3286</v>
      </c>
      <c r="E4175" s="257" t="s">
        <v>2540</v>
      </c>
      <c r="F4175" s="256" t="s">
        <v>2540</v>
      </c>
      <c r="G4175" s="256">
        <v>92662</v>
      </c>
      <c r="H4175" s="256" t="s">
        <v>4264</v>
      </c>
      <c r="I4175" s="256" t="s">
        <v>12</v>
      </c>
      <c r="J4175" s="256" t="s">
        <v>2541</v>
      </c>
      <c r="K4175" s="257" t="s">
        <v>5057</v>
      </c>
      <c r="L4175" s="256" t="s">
        <v>2542</v>
      </c>
    </row>
    <row r="4176" spans="1:12" x14ac:dyDescent="0.25">
      <c r="A4176" s="256" t="s">
        <v>2638</v>
      </c>
      <c r="B4176" s="256" t="s">
        <v>2639</v>
      </c>
      <c r="C4176" s="256" t="s">
        <v>2617</v>
      </c>
      <c r="D4176" s="256" t="s">
        <v>3286</v>
      </c>
      <c r="E4176" s="257" t="s">
        <v>2540</v>
      </c>
      <c r="F4176" s="256" t="s">
        <v>2540</v>
      </c>
      <c r="G4176" s="256">
        <v>92663</v>
      </c>
      <c r="H4176" s="256" t="s">
        <v>4265</v>
      </c>
      <c r="I4176" s="256" t="s">
        <v>12</v>
      </c>
      <c r="J4176" s="256" t="s">
        <v>2541</v>
      </c>
      <c r="K4176" s="257" t="s">
        <v>16843</v>
      </c>
      <c r="L4176" s="256" t="s">
        <v>2542</v>
      </c>
    </row>
    <row r="4177" spans="1:12" x14ac:dyDescent="0.25">
      <c r="A4177" s="256" t="s">
        <v>2638</v>
      </c>
      <c r="B4177" s="256" t="s">
        <v>2639</v>
      </c>
      <c r="C4177" s="256" t="s">
        <v>2617</v>
      </c>
      <c r="D4177" s="256" t="s">
        <v>3286</v>
      </c>
      <c r="E4177" s="257" t="s">
        <v>2540</v>
      </c>
      <c r="F4177" s="256" t="s">
        <v>2540</v>
      </c>
      <c r="G4177" s="256">
        <v>92664</v>
      </c>
      <c r="H4177" s="256" t="s">
        <v>4266</v>
      </c>
      <c r="I4177" s="256" t="s">
        <v>12</v>
      </c>
      <c r="J4177" s="256" t="s">
        <v>2541</v>
      </c>
      <c r="K4177" s="257" t="s">
        <v>16844</v>
      </c>
      <c r="L4177" s="256" t="s">
        <v>2542</v>
      </c>
    </row>
    <row r="4178" spans="1:12" x14ac:dyDescent="0.25">
      <c r="A4178" s="256" t="s">
        <v>2638</v>
      </c>
      <c r="B4178" s="256" t="s">
        <v>2639</v>
      </c>
      <c r="C4178" s="256" t="s">
        <v>2617</v>
      </c>
      <c r="D4178" s="256" t="s">
        <v>3286</v>
      </c>
      <c r="E4178" s="257" t="s">
        <v>2540</v>
      </c>
      <c r="F4178" s="256" t="s">
        <v>2540</v>
      </c>
      <c r="G4178" s="256">
        <v>92665</v>
      </c>
      <c r="H4178" s="256" t="s">
        <v>4267</v>
      </c>
      <c r="I4178" s="256" t="s">
        <v>12</v>
      </c>
      <c r="J4178" s="256" t="s">
        <v>2541</v>
      </c>
      <c r="K4178" s="257" t="s">
        <v>16845</v>
      </c>
      <c r="L4178" s="256" t="s">
        <v>2542</v>
      </c>
    </row>
    <row r="4179" spans="1:12" x14ac:dyDescent="0.25">
      <c r="A4179" s="256" t="s">
        <v>2638</v>
      </c>
      <c r="B4179" s="256" t="s">
        <v>2639</v>
      </c>
      <c r="C4179" s="256" t="s">
        <v>2617</v>
      </c>
      <c r="D4179" s="256" t="s">
        <v>3286</v>
      </c>
      <c r="E4179" s="257" t="s">
        <v>2540</v>
      </c>
      <c r="F4179" s="256" t="s">
        <v>2540</v>
      </c>
      <c r="G4179" s="256">
        <v>92666</v>
      </c>
      <c r="H4179" s="256" t="s">
        <v>4268</v>
      </c>
      <c r="I4179" s="256" t="s">
        <v>12</v>
      </c>
      <c r="J4179" s="256" t="s">
        <v>2541</v>
      </c>
      <c r="K4179" s="257" t="s">
        <v>16846</v>
      </c>
      <c r="L4179" s="256" t="s">
        <v>2542</v>
      </c>
    </row>
    <row r="4180" spans="1:12" x14ac:dyDescent="0.25">
      <c r="A4180" s="256" t="s">
        <v>2638</v>
      </c>
      <c r="B4180" s="256" t="s">
        <v>2639</v>
      </c>
      <c r="C4180" s="256" t="s">
        <v>2617</v>
      </c>
      <c r="D4180" s="256" t="s">
        <v>3286</v>
      </c>
      <c r="E4180" s="257" t="s">
        <v>2540</v>
      </c>
      <c r="F4180" s="256" t="s">
        <v>2540</v>
      </c>
      <c r="G4180" s="256">
        <v>92667</v>
      </c>
      <c r="H4180" s="256" t="s">
        <v>4269</v>
      </c>
      <c r="I4180" s="256" t="s">
        <v>12</v>
      </c>
      <c r="J4180" s="256" t="s">
        <v>2541</v>
      </c>
      <c r="K4180" s="257" t="s">
        <v>16847</v>
      </c>
      <c r="L4180" s="256" t="s">
        <v>2542</v>
      </c>
    </row>
    <row r="4181" spans="1:12" x14ac:dyDescent="0.25">
      <c r="A4181" s="256" t="s">
        <v>2638</v>
      </c>
      <c r="B4181" s="256" t="s">
        <v>2639</v>
      </c>
      <c r="C4181" s="256" t="s">
        <v>2617</v>
      </c>
      <c r="D4181" s="256" t="s">
        <v>3286</v>
      </c>
      <c r="E4181" s="257" t="s">
        <v>2540</v>
      </c>
      <c r="F4181" s="256" t="s">
        <v>2540</v>
      </c>
      <c r="G4181" s="256">
        <v>92668</v>
      </c>
      <c r="H4181" s="256" t="s">
        <v>4270</v>
      </c>
      <c r="I4181" s="256" t="s">
        <v>12</v>
      </c>
      <c r="J4181" s="256" t="s">
        <v>2541</v>
      </c>
      <c r="K4181" s="257" t="s">
        <v>16848</v>
      </c>
      <c r="L4181" s="256" t="s">
        <v>2542</v>
      </c>
    </row>
    <row r="4182" spans="1:12" x14ac:dyDescent="0.25">
      <c r="A4182" s="256" t="s">
        <v>2638</v>
      </c>
      <c r="B4182" s="256" t="s">
        <v>2639</v>
      </c>
      <c r="C4182" s="256" t="s">
        <v>2617</v>
      </c>
      <c r="D4182" s="256" t="s">
        <v>3286</v>
      </c>
      <c r="E4182" s="257" t="s">
        <v>2540</v>
      </c>
      <c r="F4182" s="256" t="s">
        <v>2540</v>
      </c>
      <c r="G4182" s="256">
        <v>92669</v>
      </c>
      <c r="H4182" s="256" t="s">
        <v>4271</v>
      </c>
      <c r="I4182" s="256" t="s">
        <v>12</v>
      </c>
      <c r="J4182" s="256" t="s">
        <v>2541</v>
      </c>
      <c r="K4182" s="257" t="s">
        <v>16849</v>
      </c>
      <c r="L4182" s="256" t="s">
        <v>2542</v>
      </c>
    </row>
    <row r="4183" spans="1:12" x14ac:dyDescent="0.25">
      <c r="A4183" s="256" t="s">
        <v>2638</v>
      </c>
      <c r="B4183" s="256" t="s">
        <v>2639</v>
      </c>
      <c r="C4183" s="256" t="s">
        <v>2617</v>
      </c>
      <c r="D4183" s="256" t="s">
        <v>3286</v>
      </c>
      <c r="E4183" s="257" t="s">
        <v>2540</v>
      </c>
      <c r="F4183" s="256" t="s">
        <v>2540</v>
      </c>
      <c r="G4183" s="256">
        <v>92670</v>
      </c>
      <c r="H4183" s="256" t="s">
        <v>4272</v>
      </c>
      <c r="I4183" s="256" t="s">
        <v>12</v>
      </c>
      <c r="J4183" s="256" t="s">
        <v>2541</v>
      </c>
      <c r="K4183" s="257" t="s">
        <v>16850</v>
      </c>
      <c r="L4183" s="256" t="s">
        <v>2542</v>
      </c>
    </row>
    <row r="4184" spans="1:12" x14ac:dyDescent="0.25">
      <c r="A4184" s="256" t="s">
        <v>2638</v>
      </c>
      <c r="B4184" s="256" t="s">
        <v>2639</v>
      </c>
      <c r="C4184" s="256" t="s">
        <v>2617</v>
      </c>
      <c r="D4184" s="256" t="s">
        <v>3286</v>
      </c>
      <c r="E4184" s="257" t="s">
        <v>2540</v>
      </c>
      <c r="F4184" s="256" t="s">
        <v>2540</v>
      </c>
      <c r="G4184" s="256">
        <v>92671</v>
      </c>
      <c r="H4184" s="256" t="s">
        <v>4273</v>
      </c>
      <c r="I4184" s="256" t="s">
        <v>12</v>
      </c>
      <c r="J4184" s="256" t="s">
        <v>2541</v>
      </c>
      <c r="K4184" s="257" t="s">
        <v>16851</v>
      </c>
      <c r="L4184" s="256" t="s">
        <v>2542</v>
      </c>
    </row>
    <row r="4185" spans="1:12" x14ac:dyDescent="0.25">
      <c r="A4185" s="256" t="s">
        <v>2638</v>
      </c>
      <c r="B4185" s="256" t="s">
        <v>2639</v>
      </c>
      <c r="C4185" s="256" t="s">
        <v>2617</v>
      </c>
      <c r="D4185" s="256" t="s">
        <v>3286</v>
      </c>
      <c r="E4185" s="257" t="s">
        <v>2540</v>
      </c>
      <c r="F4185" s="256" t="s">
        <v>2540</v>
      </c>
      <c r="G4185" s="256">
        <v>92672</v>
      </c>
      <c r="H4185" s="256" t="s">
        <v>4274</v>
      </c>
      <c r="I4185" s="256" t="s">
        <v>12</v>
      </c>
      <c r="J4185" s="256" t="s">
        <v>2541</v>
      </c>
      <c r="K4185" s="257" t="s">
        <v>16852</v>
      </c>
      <c r="L4185" s="256" t="s">
        <v>2542</v>
      </c>
    </row>
    <row r="4186" spans="1:12" x14ac:dyDescent="0.25">
      <c r="A4186" s="256" t="s">
        <v>2638</v>
      </c>
      <c r="B4186" s="256" t="s">
        <v>2639</v>
      </c>
      <c r="C4186" s="256" t="s">
        <v>2617</v>
      </c>
      <c r="D4186" s="256" t="s">
        <v>3286</v>
      </c>
      <c r="E4186" s="257" t="s">
        <v>2540</v>
      </c>
      <c r="F4186" s="256" t="s">
        <v>2540</v>
      </c>
      <c r="G4186" s="256">
        <v>92673</v>
      </c>
      <c r="H4186" s="256" t="s">
        <v>4275</v>
      </c>
      <c r="I4186" s="256" t="s">
        <v>12</v>
      </c>
      <c r="J4186" s="256" t="s">
        <v>2541</v>
      </c>
      <c r="K4186" s="257" t="s">
        <v>16853</v>
      </c>
      <c r="L4186" s="256" t="s">
        <v>2542</v>
      </c>
    </row>
    <row r="4187" spans="1:12" x14ac:dyDescent="0.25">
      <c r="A4187" s="256" t="s">
        <v>2638</v>
      </c>
      <c r="B4187" s="256" t="s">
        <v>2639</v>
      </c>
      <c r="C4187" s="256" t="s">
        <v>2617</v>
      </c>
      <c r="D4187" s="256" t="s">
        <v>3286</v>
      </c>
      <c r="E4187" s="257" t="s">
        <v>2540</v>
      </c>
      <c r="F4187" s="256" t="s">
        <v>2540</v>
      </c>
      <c r="G4187" s="256">
        <v>92674</v>
      </c>
      <c r="H4187" s="256" t="s">
        <v>4276</v>
      </c>
      <c r="I4187" s="256" t="s">
        <v>12</v>
      </c>
      <c r="J4187" s="256" t="s">
        <v>2541</v>
      </c>
      <c r="K4187" s="257" t="s">
        <v>16854</v>
      </c>
      <c r="L4187" s="256" t="s">
        <v>2542</v>
      </c>
    </row>
    <row r="4188" spans="1:12" x14ac:dyDescent="0.25">
      <c r="A4188" s="256" t="s">
        <v>2638</v>
      </c>
      <c r="B4188" s="256" t="s">
        <v>2639</v>
      </c>
      <c r="C4188" s="256" t="s">
        <v>2617</v>
      </c>
      <c r="D4188" s="256" t="s">
        <v>3286</v>
      </c>
      <c r="E4188" s="257" t="s">
        <v>2540</v>
      </c>
      <c r="F4188" s="256" t="s">
        <v>2540</v>
      </c>
      <c r="G4188" s="256">
        <v>92675</v>
      </c>
      <c r="H4188" s="256" t="s">
        <v>4277</v>
      </c>
      <c r="I4188" s="256" t="s">
        <v>12</v>
      </c>
      <c r="J4188" s="256" t="s">
        <v>2541</v>
      </c>
      <c r="K4188" s="257" t="s">
        <v>16855</v>
      </c>
      <c r="L4188" s="256" t="s">
        <v>2542</v>
      </c>
    </row>
    <row r="4189" spans="1:12" x14ac:dyDescent="0.25">
      <c r="A4189" s="256" t="s">
        <v>2638</v>
      </c>
      <c r="B4189" s="256" t="s">
        <v>2639</v>
      </c>
      <c r="C4189" s="256" t="s">
        <v>2617</v>
      </c>
      <c r="D4189" s="256" t="s">
        <v>3286</v>
      </c>
      <c r="E4189" s="257" t="s">
        <v>2540</v>
      </c>
      <c r="F4189" s="256" t="s">
        <v>2540</v>
      </c>
      <c r="G4189" s="256">
        <v>92676</v>
      </c>
      <c r="H4189" s="256" t="s">
        <v>4278</v>
      </c>
      <c r="I4189" s="256" t="s">
        <v>12</v>
      </c>
      <c r="J4189" s="256" t="s">
        <v>2541</v>
      </c>
      <c r="K4189" s="257" t="s">
        <v>16856</v>
      </c>
      <c r="L4189" s="256" t="s">
        <v>2542</v>
      </c>
    </row>
    <row r="4190" spans="1:12" x14ac:dyDescent="0.25">
      <c r="A4190" s="256" t="s">
        <v>2638</v>
      </c>
      <c r="B4190" s="256" t="s">
        <v>2639</v>
      </c>
      <c r="C4190" s="256" t="s">
        <v>2617</v>
      </c>
      <c r="D4190" s="256" t="s">
        <v>3286</v>
      </c>
      <c r="E4190" s="257" t="s">
        <v>2540</v>
      </c>
      <c r="F4190" s="256" t="s">
        <v>2540</v>
      </c>
      <c r="G4190" s="256">
        <v>92677</v>
      </c>
      <c r="H4190" s="256" t="s">
        <v>4279</v>
      </c>
      <c r="I4190" s="256" t="s">
        <v>12</v>
      </c>
      <c r="J4190" s="256" t="s">
        <v>2541</v>
      </c>
      <c r="K4190" s="257" t="s">
        <v>14099</v>
      </c>
      <c r="L4190" s="256" t="s">
        <v>2542</v>
      </c>
    </row>
    <row r="4191" spans="1:12" x14ac:dyDescent="0.25">
      <c r="A4191" s="256" t="s">
        <v>2638</v>
      </c>
      <c r="B4191" s="256" t="s">
        <v>2639</v>
      </c>
      <c r="C4191" s="256" t="s">
        <v>2617</v>
      </c>
      <c r="D4191" s="256" t="s">
        <v>3286</v>
      </c>
      <c r="E4191" s="257" t="s">
        <v>2540</v>
      </c>
      <c r="F4191" s="256" t="s">
        <v>2540</v>
      </c>
      <c r="G4191" s="256">
        <v>92678</v>
      </c>
      <c r="H4191" s="256" t="s">
        <v>4280</v>
      </c>
      <c r="I4191" s="256" t="s">
        <v>12</v>
      </c>
      <c r="J4191" s="256" t="s">
        <v>2541</v>
      </c>
      <c r="K4191" s="257" t="s">
        <v>16857</v>
      </c>
      <c r="L4191" s="256" t="s">
        <v>2542</v>
      </c>
    </row>
    <row r="4192" spans="1:12" x14ac:dyDescent="0.25">
      <c r="A4192" s="256" t="s">
        <v>2638</v>
      </c>
      <c r="B4192" s="256" t="s">
        <v>2639</v>
      </c>
      <c r="C4192" s="256" t="s">
        <v>2617</v>
      </c>
      <c r="D4192" s="256" t="s">
        <v>3286</v>
      </c>
      <c r="E4192" s="257" t="s">
        <v>2540</v>
      </c>
      <c r="F4192" s="256" t="s">
        <v>2540</v>
      </c>
      <c r="G4192" s="256">
        <v>92679</v>
      </c>
      <c r="H4192" s="256" t="s">
        <v>4281</v>
      </c>
      <c r="I4192" s="256" t="s">
        <v>12</v>
      </c>
      <c r="J4192" s="256" t="s">
        <v>2541</v>
      </c>
      <c r="K4192" s="257" t="s">
        <v>16858</v>
      </c>
      <c r="L4192" s="256" t="s">
        <v>2542</v>
      </c>
    </row>
    <row r="4193" spans="1:12" x14ac:dyDescent="0.25">
      <c r="A4193" s="256" t="s">
        <v>2638</v>
      </c>
      <c r="B4193" s="256" t="s">
        <v>2639</v>
      </c>
      <c r="C4193" s="256" t="s">
        <v>2617</v>
      </c>
      <c r="D4193" s="256" t="s">
        <v>3286</v>
      </c>
      <c r="E4193" s="257" t="s">
        <v>2540</v>
      </c>
      <c r="F4193" s="256" t="s">
        <v>2540</v>
      </c>
      <c r="G4193" s="256">
        <v>92680</v>
      </c>
      <c r="H4193" s="256" t="s">
        <v>4282</v>
      </c>
      <c r="I4193" s="256" t="s">
        <v>12</v>
      </c>
      <c r="J4193" s="256" t="s">
        <v>2541</v>
      </c>
      <c r="K4193" s="257" t="s">
        <v>16859</v>
      </c>
      <c r="L4193" s="256" t="s">
        <v>2542</v>
      </c>
    </row>
    <row r="4194" spans="1:12" x14ac:dyDescent="0.25">
      <c r="A4194" s="256" t="s">
        <v>2638</v>
      </c>
      <c r="B4194" s="256" t="s">
        <v>2639</v>
      </c>
      <c r="C4194" s="256" t="s">
        <v>2617</v>
      </c>
      <c r="D4194" s="256" t="s">
        <v>3286</v>
      </c>
      <c r="E4194" s="257" t="s">
        <v>2540</v>
      </c>
      <c r="F4194" s="256" t="s">
        <v>2540</v>
      </c>
      <c r="G4194" s="256">
        <v>92681</v>
      </c>
      <c r="H4194" s="256" t="s">
        <v>4283</v>
      </c>
      <c r="I4194" s="256" t="s">
        <v>12</v>
      </c>
      <c r="J4194" s="256" t="s">
        <v>2541</v>
      </c>
      <c r="K4194" s="257" t="s">
        <v>13495</v>
      </c>
      <c r="L4194" s="256" t="s">
        <v>2542</v>
      </c>
    </row>
    <row r="4195" spans="1:12" x14ac:dyDescent="0.25">
      <c r="A4195" s="256" t="s">
        <v>2638</v>
      </c>
      <c r="B4195" s="256" t="s">
        <v>2639</v>
      </c>
      <c r="C4195" s="256" t="s">
        <v>2617</v>
      </c>
      <c r="D4195" s="256" t="s">
        <v>3286</v>
      </c>
      <c r="E4195" s="257" t="s">
        <v>2540</v>
      </c>
      <c r="F4195" s="256" t="s">
        <v>2540</v>
      </c>
      <c r="G4195" s="256">
        <v>92682</v>
      </c>
      <c r="H4195" s="256" t="s">
        <v>4284</v>
      </c>
      <c r="I4195" s="256" t="s">
        <v>12</v>
      </c>
      <c r="J4195" s="256" t="s">
        <v>2541</v>
      </c>
      <c r="K4195" s="257" t="s">
        <v>16860</v>
      </c>
      <c r="L4195" s="256" t="s">
        <v>2542</v>
      </c>
    </row>
    <row r="4196" spans="1:12" x14ac:dyDescent="0.25">
      <c r="A4196" s="256" t="s">
        <v>2638</v>
      </c>
      <c r="B4196" s="256" t="s">
        <v>2639</v>
      </c>
      <c r="C4196" s="256" t="s">
        <v>2617</v>
      </c>
      <c r="D4196" s="256" t="s">
        <v>3286</v>
      </c>
      <c r="E4196" s="257" t="s">
        <v>2540</v>
      </c>
      <c r="F4196" s="256" t="s">
        <v>2540</v>
      </c>
      <c r="G4196" s="256">
        <v>92683</v>
      </c>
      <c r="H4196" s="256" t="s">
        <v>4285</v>
      </c>
      <c r="I4196" s="256" t="s">
        <v>12</v>
      </c>
      <c r="J4196" s="256" t="s">
        <v>2541</v>
      </c>
      <c r="K4196" s="257" t="s">
        <v>16829</v>
      </c>
      <c r="L4196" s="256" t="s">
        <v>2542</v>
      </c>
    </row>
    <row r="4197" spans="1:12" x14ac:dyDescent="0.25">
      <c r="A4197" s="256" t="s">
        <v>2638</v>
      </c>
      <c r="B4197" s="256" t="s">
        <v>2639</v>
      </c>
      <c r="C4197" s="256" t="s">
        <v>2617</v>
      </c>
      <c r="D4197" s="256" t="s">
        <v>3286</v>
      </c>
      <c r="E4197" s="257" t="s">
        <v>2540</v>
      </c>
      <c r="F4197" s="256" t="s">
        <v>2540</v>
      </c>
      <c r="G4197" s="256">
        <v>92684</v>
      </c>
      <c r="H4197" s="256" t="s">
        <v>4286</v>
      </c>
      <c r="I4197" s="256" t="s">
        <v>12</v>
      </c>
      <c r="J4197" s="256" t="s">
        <v>2541</v>
      </c>
      <c r="K4197" s="257" t="s">
        <v>16861</v>
      </c>
      <c r="L4197" s="256" t="s">
        <v>2542</v>
      </c>
    </row>
    <row r="4198" spans="1:12" x14ac:dyDescent="0.25">
      <c r="A4198" s="256" t="s">
        <v>2638</v>
      </c>
      <c r="B4198" s="256" t="s">
        <v>2639</v>
      </c>
      <c r="C4198" s="256" t="s">
        <v>2617</v>
      </c>
      <c r="D4198" s="256" t="s">
        <v>3286</v>
      </c>
      <c r="E4198" s="257" t="s">
        <v>2540</v>
      </c>
      <c r="F4198" s="256" t="s">
        <v>2540</v>
      </c>
      <c r="G4198" s="256">
        <v>92685</v>
      </c>
      <c r="H4198" s="256" t="s">
        <v>4287</v>
      </c>
      <c r="I4198" s="256" t="s">
        <v>12</v>
      </c>
      <c r="J4198" s="256" t="s">
        <v>2541</v>
      </c>
      <c r="K4198" s="257" t="s">
        <v>16862</v>
      </c>
      <c r="L4198" s="256" t="s">
        <v>2542</v>
      </c>
    </row>
    <row r="4199" spans="1:12" x14ac:dyDescent="0.25">
      <c r="A4199" s="256" t="s">
        <v>2638</v>
      </c>
      <c r="B4199" s="256" t="s">
        <v>2639</v>
      </c>
      <c r="C4199" s="256" t="s">
        <v>2617</v>
      </c>
      <c r="D4199" s="256" t="s">
        <v>3286</v>
      </c>
      <c r="E4199" s="257" t="s">
        <v>2540</v>
      </c>
      <c r="F4199" s="256" t="s">
        <v>2540</v>
      </c>
      <c r="G4199" s="256">
        <v>92686</v>
      </c>
      <c r="H4199" s="256" t="s">
        <v>4288</v>
      </c>
      <c r="I4199" s="256" t="s">
        <v>12</v>
      </c>
      <c r="J4199" s="256" t="s">
        <v>2541</v>
      </c>
      <c r="K4199" s="257" t="s">
        <v>16863</v>
      </c>
      <c r="L4199" s="256" t="s">
        <v>2542</v>
      </c>
    </row>
    <row r="4200" spans="1:12" x14ac:dyDescent="0.25">
      <c r="A4200" s="256" t="s">
        <v>2638</v>
      </c>
      <c r="B4200" s="256" t="s">
        <v>2639</v>
      </c>
      <c r="C4200" s="256" t="s">
        <v>2617</v>
      </c>
      <c r="D4200" s="256" t="s">
        <v>3286</v>
      </c>
      <c r="E4200" s="257" t="s">
        <v>2540</v>
      </c>
      <c r="F4200" s="256" t="s">
        <v>2540</v>
      </c>
      <c r="G4200" s="256">
        <v>92692</v>
      </c>
      <c r="H4200" s="256" t="s">
        <v>4289</v>
      </c>
      <c r="I4200" s="256" t="s">
        <v>12</v>
      </c>
      <c r="J4200" s="256" t="s">
        <v>2541</v>
      </c>
      <c r="K4200" s="257" t="s">
        <v>16864</v>
      </c>
      <c r="L4200" s="256" t="s">
        <v>2542</v>
      </c>
    </row>
    <row r="4201" spans="1:12" x14ac:dyDescent="0.25">
      <c r="A4201" s="256" t="s">
        <v>2638</v>
      </c>
      <c r="B4201" s="256" t="s">
        <v>2639</v>
      </c>
      <c r="C4201" s="256" t="s">
        <v>2617</v>
      </c>
      <c r="D4201" s="256" t="s">
        <v>3286</v>
      </c>
      <c r="E4201" s="257" t="s">
        <v>2540</v>
      </c>
      <c r="F4201" s="256" t="s">
        <v>2540</v>
      </c>
      <c r="G4201" s="256">
        <v>92693</v>
      </c>
      <c r="H4201" s="256" t="s">
        <v>4290</v>
      </c>
      <c r="I4201" s="256" t="s">
        <v>12</v>
      </c>
      <c r="J4201" s="256" t="s">
        <v>2541</v>
      </c>
      <c r="K4201" s="257" t="s">
        <v>13460</v>
      </c>
      <c r="L4201" s="256" t="s">
        <v>2542</v>
      </c>
    </row>
    <row r="4202" spans="1:12" x14ac:dyDescent="0.25">
      <c r="A4202" s="256" t="s">
        <v>2638</v>
      </c>
      <c r="B4202" s="256" t="s">
        <v>2639</v>
      </c>
      <c r="C4202" s="256" t="s">
        <v>2617</v>
      </c>
      <c r="D4202" s="256" t="s">
        <v>3286</v>
      </c>
      <c r="E4202" s="257" t="s">
        <v>2540</v>
      </c>
      <c r="F4202" s="256" t="s">
        <v>2540</v>
      </c>
      <c r="G4202" s="256">
        <v>92694</v>
      </c>
      <c r="H4202" s="256" t="s">
        <v>4291</v>
      </c>
      <c r="I4202" s="256" t="s">
        <v>12</v>
      </c>
      <c r="J4202" s="256" t="s">
        <v>2541</v>
      </c>
      <c r="K4202" s="257" t="s">
        <v>5401</v>
      </c>
      <c r="L4202" s="256" t="s">
        <v>2542</v>
      </c>
    </row>
    <row r="4203" spans="1:12" x14ac:dyDescent="0.25">
      <c r="A4203" s="256" t="s">
        <v>2638</v>
      </c>
      <c r="B4203" s="256" t="s">
        <v>2639</v>
      </c>
      <c r="C4203" s="256" t="s">
        <v>2617</v>
      </c>
      <c r="D4203" s="256" t="s">
        <v>3286</v>
      </c>
      <c r="E4203" s="257" t="s">
        <v>2540</v>
      </c>
      <c r="F4203" s="256" t="s">
        <v>2540</v>
      </c>
      <c r="G4203" s="256">
        <v>92695</v>
      </c>
      <c r="H4203" s="256" t="s">
        <v>4292</v>
      </c>
      <c r="I4203" s="256" t="s">
        <v>12</v>
      </c>
      <c r="J4203" s="256" t="s">
        <v>2541</v>
      </c>
      <c r="K4203" s="257" t="s">
        <v>5222</v>
      </c>
      <c r="L4203" s="256" t="s">
        <v>2542</v>
      </c>
    </row>
    <row r="4204" spans="1:12" x14ac:dyDescent="0.25">
      <c r="A4204" s="256" t="s">
        <v>2638</v>
      </c>
      <c r="B4204" s="256" t="s">
        <v>2639</v>
      </c>
      <c r="C4204" s="256" t="s">
        <v>2617</v>
      </c>
      <c r="D4204" s="256" t="s">
        <v>3286</v>
      </c>
      <c r="E4204" s="257" t="s">
        <v>2540</v>
      </c>
      <c r="F4204" s="256" t="s">
        <v>2540</v>
      </c>
      <c r="G4204" s="256">
        <v>92696</v>
      </c>
      <c r="H4204" s="256" t="s">
        <v>4293</v>
      </c>
      <c r="I4204" s="256" t="s">
        <v>12</v>
      </c>
      <c r="J4204" s="256" t="s">
        <v>2541</v>
      </c>
      <c r="K4204" s="257" t="s">
        <v>16865</v>
      </c>
      <c r="L4204" s="256" t="s">
        <v>2542</v>
      </c>
    </row>
    <row r="4205" spans="1:12" x14ac:dyDescent="0.25">
      <c r="A4205" s="256" t="s">
        <v>2638</v>
      </c>
      <c r="B4205" s="256" t="s">
        <v>2639</v>
      </c>
      <c r="C4205" s="256" t="s">
        <v>2617</v>
      </c>
      <c r="D4205" s="256" t="s">
        <v>3286</v>
      </c>
      <c r="E4205" s="257" t="s">
        <v>2540</v>
      </c>
      <c r="F4205" s="256" t="s">
        <v>2540</v>
      </c>
      <c r="G4205" s="256">
        <v>92697</v>
      </c>
      <c r="H4205" s="256" t="s">
        <v>4294</v>
      </c>
      <c r="I4205" s="256" t="s">
        <v>12</v>
      </c>
      <c r="J4205" s="256" t="s">
        <v>2541</v>
      </c>
      <c r="K4205" s="257" t="s">
        <v>16866</v>
      </c>
      <c r="L4205" s="256" t="s">
        <v>2542</v>
      </c>
    </row>
    <row r="4206" spans="1:12" x14ac:dyDescent="0.25">
      <c r="A4206" s="256" t="s">
        <v>2638</v>
      </c>
      <c r="B4206" s="256" t="s">
        <v>2639</v>
      </c>
      <c r="C4206" s="256" t="s">
        <v>2617</v>
      </c>
      <c r="D4206" s="256" t="s">
        <v>3286</v>
      </c>
      <c r="E4206" s="257" t="s">
        <v>2540</v>
      </c>
      <c r="F4206" s="256" t="s">
        <v>2540</v>
      </c>
      <c r="G4206" s="256">
        <v>92698</v>
      </c>
      <c r="H4206" s="256" t="s">
        <v>4295</v>
      </c>
      <c r="I4206" s="256" t="s">
        <v>12</v>
      </c>
      <c r="J4206" s="256" t="s">
        <v>2541</v>
      </c>
      <c r="K4206" s="257" t="s">
        <v>4976</v>
      </c>
      <c r="L4206" s="256" t="s">
        <v>2542</v>
      </c>
    </row>
    <row r="4207" spans="1:12" x14ac:dyDescent="0.25">
      <c r="A4207" s="256" t="s">
        <v>2638</v>
      </c>
      <c r="B4207" s="256" t="s">
        <v>2639</v>
      </c>
      <c r="C4207" s="256" t="s">
        <v>2617</v>
      </c>
      <c r="D4207" s="256" t="s">
        <v>3286</v>
      </c>
      <c r="E4207" s="257" t="s">
        <v>2540</v>
      </c>
      <c r="F4207" s="256" t="s">
        <v>2540</v>
      </c>
      <c r="G4207" s="256">
        <v>92699</v>
      </c>
      <c r="H4207" s="256" t="s">
        <v>4296</v>
      </c>
      <c r="I4207" s="256" t="s">
        <v>12</v>
      </c>
      <c r="J4207" s="256" t="s">
        <v>2541</v>
      </c>
      <c r="K4207" s="257" t="s">
        <v>13562</v>
      </c>
      <c r="L4207" s="256" t="s">
        <v>2542</v>
      </c>
    </row>
    <row r="4208" spans="1:12" x14ac:dyDescent="0.25">
      <c r="A4208" s="256" t="s">
        <v>2638</v>
      </c>
      <c r="B4208" s="256" t="s">
        <v>2639</v>
      </c>
      <c r="C4208" s="256" t="s">
        <v>2617</v>
      </c>
      <c r="D4208" s="256" t="s">
        <v>3286</v>
      </c>
      <c r="E4208" s="257" t="s">
        <v>2540</v>
      </c>
      <c r="F4208" s="256" t="s">
        <v>2540</v>
      </c>
      <c r="G4208" s="256">
        <v>92700</v>
      </c>
      <c r="H4208" s="256" t="s">
        <v>4297</v>
      </c>
      <c r="I4208" s="256" t="s">
        <v>12</v>
      </c>
      <c r="J4208" s="256" t="s">
        <v>2541</v>
      </c>
      <c r="K4208" s="257" t="s">
        <v>16071</v>
      </c>
      <c r="L4208" s="256" t="s">
        <v>2542</v>
      </c>
    </row>
    <row r="4209" spans="1:12" x14ac:dyDescent="0.25">
      <c r="A4209" s="256" t="s">
        <v>2638</v>
      </c>
      <c r="B4209" s="256" t="s">
        <v>2639</v>
      </c>
      <c r="C4209" s="256" t="s">
        <v>2617</v>
      </c>
      <c r="D4209" s="256" t="s">
        <v>3286</v>
      </c>
      <c r="E4209" s="257" t="s">
        <v>2540</v>
      </c>
      <c r="F4209" s="256" t="s">
        <v>2540</v>
      </c>
      <c r="G4209" s="256">
        <v>92701</v>
      </c>
      <c r="H4209" s="256" t="s">
        <v>4298</v>
      </c>
      <c r="I4209" s="256" t="s">
        <v>12</v>
      </c>
      <c r="J4209" s="256" t="s">
        <v>2541</v>
      </c>
      <c r="K4209" s="257" t="s">
        <v>16867</v>
      </c>
      <c r="L4209" s="256" t="s">
        <v>2542</v>
      </c>
    </row>
    <row r="4210" spans="1:12" x14ac:dyDescent="0.25">
      <c r="A4210" s="256" t="s">
        <v>2638</v>
      </c>
      <c r="B4210" s="256" t="s">
        <v>2639</v>
      </c>
      <c r="C4210" s="256" t="s">
        <v>2617</v>
      </c>
      <c r="D4210" s="256" t="s">
        <v>3286</v>
      </c>
      <c r="E4210" s="257" t="s">
        <v>2540</v>
      </c>
      <c r="F4210" s="256" t="s">
        <v>2540</v>
      </c>
      <c r="G4210" s="256">
        <v>92702</v>
      </c>
      <c r="H4210" s="256" t="s">
        <v>4299</v>
      </c>
      <c r="I4210" s="256" t="s">
        <v>12</v>
      </c>
      <c r="J4210" s="256" t="s">
        <v>2541</v>
      </c>
      <c r="K4210" s="257" t="s">
        <v>16868</v>
      </c>
      <c r="L4210" s="256" t="s">
        <v>2542</v>
      </c>
    </row>
    <row r="4211" spans="1:12" x14ac:dyDescent="0.25">
      <c r="A4211" s="256" t="s">
        <v>2638</v>
      </c>
      <c r="B4211" s="256" t="s">
        <v>2639</v>
      </c>
      <c r="C4211" s="256" t="s">
        <v>2617</v>
      </c>
      <c r="D4211" s="256" t="s">
        <v>3286</v>
      </c>
      <c r="E4211" s="257" t="s">
        <v>2540</v>
      </c>
      <c r="F4211" s="256" t="s">
        <v>2540</v>
      </c>
      <c r="G4211" s="256">
        <v>92703</v>
      </c>
      <c r="H4211" s="256" t="s">
        <v>4300</v>
      </c>
      <c r="I4211" s="256" t="s">
        <v>12</v>
      </c>
      <c r="J4211" s="256" t="s">
        <v>2541</v>
      </c>
      <c r="K4211" s="257" t="s">
        <v>16430</v>
      </c>
      <c r="L4211" s="256" t="s">
        <v>2542</v>
      </c>
    </row>
    <row r="4212" spans="1:12" x14ac:dyDescent="0.25">
      <c r="A4212" s="256" t="s">
        <v>2638</v>
      </c>
      <c r="B4212" s="256" t="s">
        <v>2639</v>
      </c>
      <c r="C4212" s="256" t="s">
        <v>2617</v>
      </c>
      <c r="D4212" s="256" t="s">
        <v>3286</v>
      </c>
      <c r="E4212" s="257" t="s">
        <v>2540</v>
      </c>
      <c r="F4212" s="256" t="s">
        <v>2540</v>
      </c>
      <c r="G4212" s="256">
        <v>92704</v>
      </c>
      <c r="H4212" s="256" t="s">
        <v>4301</v>
      </c>
      <c r="I4212" s="256" t="s">
        <v>12</v>
      </c>
      <c r="J4212" s="256" t="s">
        <v>2541</v>
      </c>
      <c r="K4212" s="257" t="s">
        <v>16869</v>
      </c>
      <c r="L4212" s="256" t="s">
        <v>2542</v>
      </c>
    </row>
    <row r="4213" spans="1:12" x14ac:dyDescent="0.25">
      <c r="A4213" s="256" t="s">
        <v>2638</v>
      </c>
      <c r="B4213" s="256" t="s">
        <v>2639</v>
      </c>
      <c r="C4213" s="256" t="s">
        <v>2617</v>
      </c>
      <c r="D4213" s="256" t="s">
        <v>3286</v>
      </c>
      <c r="E4213" s="257" t="s">
        <v>2540</v>
      </c>
      <c r="F4213" s="256" t="s">
        <v>2540</v>
      </c>
      <c r="G4213" s="256">
        <v>92705</v>
      </c>
      <c r="H4213" s="256" t="s">
        <v>4302</v>
      </c>
      <c r="I4213" s="256" t="s">
        <v>12</v>
      </c>
      <c r="J4213" s="256" t="s">
        <v>2541</v>
      </c>
      <c r="K4213" s="257" t="s">
        <v>14623</v>
      </c>
      <c r="L4213" s="256" t="s">
        <v>2542</v>
      </c>
    </row>
    <row r="4214" spans="1:12" x14ac:dyDescent="0.25">
      <c r="A4214" s="256" t="s">
        <v>2638</v>
      </c>
      <c r="B4214" s="256" t="s">
        <v>2639</v>
      </c>
      <c r="C4214" s="256" t="s">
        <v>2617</v>
      </c>
      <c r="D4214" s="256" t="s">
        <v>3286</v>
      </c>
      <c r="E4214" s="257" t="s">
        <v>2540</v>
      </c>
      <c r="F4214" s="256" t="s">
        <v>2540</v>
      </c>
      <c r="G4214" s="256">
        <v>92706</v>
      </c>
      <c r="H4214" s="256" t="s">
        <v>4303</v>
      </c>
      <c r="I4214" s="256" t="s">
        <v>12</v>
      </c>
      <c r="J4214" s="256" t="s">
        <v>2541</v>
      </c>
      <c r="K4214" s="257" t="s">
        <v>16616</v>
      </c>
      <c r="L4214" s="256" t="s">
        <v>2542</v>
      </c>
    </row>
    <row r="4215" spans="1:12" x14ac:dyDescent="0.25">
      <c r="A4215" s="256" t="s">
        <v>2638</v>
      </c>
      <c r="B4215" s="256" t="s">
        <v>2639</v>
      </c>
      <c r="C4215" s="256" t="s">
        <v>2617</v>
      </c>
      <c r="D4215" s="256" t="s">
        <v>3286</v>
      </c>
      <c r="E4215" s="257" t="s">
        <v>2540</v>
      </c>
      <c r="F4215" s="256" t="s">
        <v>2540</v>
      </c>
      <c r="G4215" s="256">
        <v>92889</v>
      </c>
      <c r="H4215" s="256" t="s">
        <v>4304</v>
      </c>
      <c r="I4215" s="256" t="s">
        <v>12</v>
      </c>
      <c r="J4215" s="256" t="s">
        <v>2541</v>
      </c>
      <c r="K4215" s="257" t="s">
        <v>16870</v>
      </c>
      <c r="L4215" s="256" t="s">
        <v>2542</v>
      </c>
    </row>
    <row r="4216" spans="1:12" x14ac:dyDescent="0.25">
      <c r="A4216" s="256" t="s">
        <v>2638</v>
      </c>
      <c r="B4216" s="256" t="s">
        <v>2639</v>
      </c>
      <c r="C4216" s="256" t="s">
        <v>2617</v>
      </c>
      <c r="D4216" s="256" t="s">
        <v>3286</v>
      </c>
      <c r="E4216" s="257" t="s">
        <v>2540</v>
      </c>
      <c r="F4216" s="256" t="s">
        <v>2540</v>
      </c>
      <c r="G4216" s="256">
        <v>92890</v>
      </c>
      <c r="H4216" s="256" t="s">
        <v>4305</v>
      </c>
      <c r="I4216" s="256" t="s">
        <v>12</v>
      </c>
      <c r="J4216" s="256" t="s">
        <v>2541</v>
      </c>
      <c r="K4216" s="257" t="s">
        <v>13300</v>
      </c>
      <c r="L4216" s="256" t="s">
        <v>2542</v>
      </c>
    </row>
    <row r="4217" spans="1:12" x14ac:dyDescent="0.25">
      <c r="A4217" s="256" t="s">
        <v>2638</v>
      </c>
      <c r="B4217" s="256" t="s">
        <v>2639</v>
      </c>
      <c r="C4217" s="256" t="s">
        <v>2617</v>
      </c>
      <c r="D4217" s="256" t="s">
        <v>3286</v>
      </c>
      <c r="E4217" s="257" t="s">
        <v>2540</v>
      </c>
      <c r="F4217" s="256" t="s">
        <v>2540</v>
      </c>
      <c r="G4217" s="256">
        <v>92891</v>
      </c>
      <c r="H4217" s="256" t="s">
        <v>4306</v>
      </c>
      <c r="I4217" s="256" t="s">
        <v>12</v>
      </c>
      <c r="J4217" s="256" t="s">
        <v>2541</v>
      </c>
      <c r="K4217" s="257" t="s">
        <v>16871</v>
      </c>
      <c r="L4217" s="256" t="s">
        <v>2542</v>
      </c>
    </row>
    <row r="4218" spans="1:12" x14ac:dyDescent="0.25">
      <c r="A4218" s="256" t="s">
        <v>2638</v>
      </c>
      <c r="B4218" s="256" t="s">
        <v>2639</v>
      </c>
      <c r="C4218" s="256" t="s">
        <v>2617</v>
      </c>
      <c r="D4218" s="256" t="s">
        <v>3286</v>
      </c>
      <c r="E4218" s="257" t="s">
        <v>2540</v>
      </c>
      <c r="F4218" s="256" t="s">
        <v>2540</v>
      </c>
      <c r="G4218" s="256">
        <v>92892</v>
      </c>
      <c r="H4218" s="256" t="s">
        <v>4307</v>
      </c>
      <c r="I4218" s="256" t="s">
        <v>12</v>
      </c>
      <c r="J4218" s="256" t="s">
        <v>2541</v>
      </c>
      <c r="K4218" s="257" t="s">
        <v>15946</v>
      </c>
      <c r="L4218" s="256" t="s">
        <v>2542</v>
      </c>
    </row>
    <row r="4219" spans="1:12" x14ac:dyDescent="0.25">
      <c r="A4219" s="256" t="s">
        <v>2638</v>
      </c>
      <c r="B4219" s="256" t="s">
        <v>2639</v>
      </c>
      <c r="C4219" s="256" t="s">
        <v>2617</v>
      </c>
      <c r="D4219" s="256" t="s">
        <v>3286</v>
      </c>
      <c r="E4219" s="257" t="s">
        <v>2540</v>
      </c>
      <c r="F4219" s="256" t="s">
        <v>2540</v>
      </c>
      <c r="G4219" s="256">
        <v>92893</v>
      </c>
      <c r="H4219" s="256" t="s">
        <v>4308</v>
      </c>
      <c r="I4219" s="256" t="s">
        <v>12</v>
      </c>
      <c r="J4219" s="256" t="s">
        <v>2541</v>
      </c>
      <c r="K4219" s="257" t="s">
        <v>16872</v>
      </c>
      <c r="L4219" s="256" t="s">
        <v>2542</v>
      </c>
    </row>
    <row r="4220" spans="1:12" x14ac:dyDescent="0.25">
      <c r="A4220" s="256" t="s">
        <v>2638</v>
      </c>
      <c r="B4220" s="256" t="s">
        <v>2639</v>
      </c>
      <c r="C4220" s="256" t="s">
        <v>2617</v>
      </c>
      <c r="D4220" s="256" t="s">
        <v>3286</v>
      </c>
      <c r="E4220" s="257" t="s">
        <v>2540</v>
      </c>
      <c r="F4220" s="256" t="s">
        <v>2540</v>
      </c>
      <c r="G4220" s="256">
        <v>92894</v>
      </c>
      <c r="H4220" s="256" t="s">
        <v>4309</v>
      </c>
      <c r="I4220" s="256" t="s">
        <v>12</v>
      </c>
      <c r="J4220" s="256" t="s">
        <v>2541</v>
      </c>
      <c r="K4220" s="257" t="s">
        <v>16873</v>
      </c>
      <c r="L4220" s="256" t="s">
        <v>2542</v>
      </c>
    </row>
    <row r="4221" spans="1:12" x14ac:dyDescent="0.25">
      <c r="A4221" s="256" t="s">
        <v>2638</v>
      </c>
      <c r="B4221" s="256" t="s">
        <v>2639</v>
      </c>
      <c r="C4221" s="256" t="s">
        <v>2617</v>
      </c>
      <c r="D4221" s="256" t="s">
        <v>3286</v>
      </c>
      <c r="E4221" s="257" t="s">
        <v>2540</v>
      </c>
      <c r="F4221" s="256" t="s">
        <v>2540</v>
      </c>
      <c r="G4221" s="256">
        <v>92895</v>
      </c>
      <c r="H4221" s="256" t="s">
        <v>4310</v>
      </c>
      <c r="I4221" s="256" t="s">
        <v>12</v>
      </c>
      <c r="J4221" s="256" t="s">
        <v>2541</v>
      </c>
      <c r="K4221" s="257" t="s">
        <v>16874</v>
      </c>
      <c r="L4221" s="256" t="s">
        <v>2542</v>
      </c>
    </row>
    <row r="4222" spans="1:12" x14ac:dyDescent="0.25">
      <c r="A4222" s="256" t="s">
        <v>2638</v>
      </c>
      <c r="B4222" s="256" t="s">
        <v>2639</v>
      </c>
      <c r="C4222" s="256" t="s">
        <v>2617</v>
      </c>
      <c r="D4222" s="256" t="s">
        <v>3286</v>
      </c>
      <c r="E4222" s="257" t="s">
        <v>2540</v>
      </c>
      <c r="F4222" s="256" t="s">
        <v>2540</v>
      </c>
      <c r="G4222" s="256">
        <v>92896</v>
      </c>
      <c r="H4222" s="256" t="s">
        <v>4311</v>
      </c>
      <c r="I4222" s="256" t="s">
        <v>12</v>
      </c>
      <c r="J4222" s="256" t="s">
        <v>2541</v>
      </c>
      <c r="K4222" s="257" t="s">
        <v>14199</v>
      </c>
      <c r="L4222" s="256" t="s">
        <v>2542</v>
      </c>
    </row>
    <row r="4223" spans="1:12" x14ac:dyDescent="0.25">
      <c r="A4223" s="256" t="s">
        <v>2638</v>
      </c>
      <c r="B4223" s="256" t="s">
        <v>2639</v>
      </c>
      <c r="C4223" s="256" t="s">
        <v>2617</v>
      </c>
      <c r="D4223" s="256" t="s">
        <v>3286</v>
      </c>
      <c r="E4223" s="257" t="s">
        <v>2540</v>
      </c>
      <c r="F4223" s="256" t="s">
        <v>2540</v>
      </c>
      <c r="G4223" s="256">
        <v>92897</v>
      </c>
      <c r="H4223" s="256" t="s">
        <v>4312</v>
      </c>
      <c r="I4223" s="256" t="s">
        <v>12</v>
      </c>
      <c r="J4223" s="256" t="s">
        <v>2541</v>
      </c>
      <c r="K4223" s="257" t="s">
        <v>16875</v>
      </c>
      <c r="L4223" s="256" t="s">
        <v>2542</v>
      </c>
    </row>
    <row r="4224" spans="1:12" x14ac:dyDescent="0.25">
      <c r="A4224" s="256" t="s">
        <v>2638</v>
      </c>
      <c r="B4224" s="256" t="s">
        <v>2639</v>
      </c>
      <c r="C4224" s="256" t="s">
        <v>2617</v>
      </c>
      <c r="D4224" s="256" t="s">
        <v>3286</v>
      </c>
      <c r="E4224" s="257" t="s">
        <v>2540</v>
      </c>
      <c r="F4224" s="256" t="s">
        <v>2540</v>
      </c>
      <c r="G4224" s="256">
        <v>92898</v>
      </c>
      <c r="H4224" s="256" t="s">
        <v>4313</v>
      </c>
      <c r="I4224" s="256" t="s">
        <v>12</v>
      </c>
      <c r="J4224" s="256" t="s">
        <v>2541</v>
      </c>
      <c r="K4224" s="257" t="s">
        <v>16876</v>
      </c>
      <c r="L4224" s="256" t="s">
        <v>2542</v>
      </c>
    </row>
    <row r="4225" spans="1:12" x14ac:dyDescent="0.25">
      <c r="A4225" s="256" t="s">
        <v>2638</v>
      </c>
      <c r="B4225" s="256" t="s">
        <v>2639</v>
      </c>
      <c r="C4225" s="256" t="s">
        <v>2617</v>
      </c>
      <c r="D4225" s="256" t="s">
        <v>3286</v>
      </c>
      <c r="E4225" s="257" t="s">
        <v>2540</v>
      </c>
      <c r="F4225" s="256" t="s">
        <v>2540</v>
      </c>
      <c r="G4225" s="256">
        <v>92899</v>
      </c>
      <c r="H4225" s="256" t="s">
        <v>4314</v>
      </c>
      <c r="I4225" s="256" t="s">
        <v>12</v>
      </c>
      <c r="J4225" s="256" t="s">
        <v>2541</v>
      </c>
      <c r="K4225" s="257" t="s">
        <v>16877</v>
      </c>
      <c r="L4225" s="256" t="s">
        <v>2542</v>
      </c>
    </row>
    <row r="4226" spans="1:12" x14ac:dyDescent="0.25">
      <c r="A4226" s="256" t="s">
        <v>2638</v>
      </c>
      <c r="B4226" s="256" t="s">
        <v>2639</v>
      </c>
      <c r="C4226" s="256" t="s">
        <v>2617</v>
      </c>
      <c r="D4226" s="256" t="s">
        <v>3286</v>
      </c>
      <c r="E4226" s="257" t="s">
        <v>2540</v>
      </c>
      <c r="F4226" s="256" t="s">
        <v>2540</v>
      </c>
      <c r="G4226" s="256">
        <v>92900</v>
      </c>
      <c r="H4226" s="256" t="s">
        <v>4315</v>
      </c>
      <c r="I4226" s="256" t="s">
        <v>12</v>
      </c>
      <c r="J4226" s="256" t="s">
        <v>2541</v>
      </c>
      <c r="K4226" s="257" t="s">
        <v>16878</v>
      </c>
      <c r="L4226" s="256" t="s">
        <v>2542</v>
      </c>
    </row>
    <row r="4227" spans="1:12" x14ac:dyDescent="0.25">
      <c r="A4227" s="256" t="s">
        <v>2638</v>
      </c>
      <c r="B4227" s="256" t="s">
        <v>2639</v>
      </c>
      <c r="C4227" s="256" t="s">
        <v>2617</v>
      </c>
      <c r="D4227" s="256" t="s">
        <v>3286</v>
      </c>
      <c r="E4227" s="257" t="s">
        <v>2540</v>
      </c>
      <c r="F4227" s="256" t="s">
        <v>2540</v>
      </c>
      <c r="G4227" s="256">
        <v>92901</v>
      </c>
      <c r="H4227" s="256" t="s">
        <v>4316</v>
      </c>
      <c r="I4227" s="256" t="s">
        <v>12</v>
      </c>
      <c r="J4227" s="256" t="s">
        <v>2541</v>
      </c>
      <c r="K4227" s="257" t="s">
        <v>16879</v>
      </c>
      <c r="L4227" s="256" t="s">
        <v>2542</v>
      </c>
    </row>
    <row r="4228" spans="1:12" x14ac:dyDescent="0.25">
      <c r="A4228" s="256" t="s">
        <v>2638</v>
      </c>
      <c r="B4228" s="256" t="s">
        <v>2639</v>
      </c>
      <c r="C4228" s="256" t="s">
        <v>2617</v>
      </c>
      <c r="D4228" s="256" t="s">
        <v>3286</v>
      </c>
      <c r="E4228" s="257" t="s">
        <v>2540</v>
      </c>
      <c r="F4228" s="256" t="s">
        <v>2540</v>
      </c>
      <c r="G4228" s="256">
        <v>92902</v>
      </c>
      <c r="H4228" s="256" t="s">
        <v>4317</v>
      </c>
      <c r="I4228" s="256" t="s">
        <v>12</v>
      </c>
      <c r="J4228" s="256" t="s">
        <v>2541</v>
      </c>
      <c r="K4228" s="257" t="s">
        <v>16880</v>
      </c>
      <c r="L4228" s="256" t="s">
        <v>2542</v>
      </c>
    </row>
    <row r="4229" spans="1:12" x14ac:dyDescent="0.25">
      <c r="A4229" s="256" t="s">
        <v>2638</v>
      </c>
      <c r="B4229" s="256" t="s">
        <v>2639</v>
      </c>
      <c r="C4229" s="256" t="s">
        <v>2617</v>
      </c>
      <c r="D4229" s="256" t="s">
        <v>3286</v>
      </c>
      <c r="E4229" s="257" t="s">
        <v>2540</v>
      </c>
      <c r="F4229" s="256" t="s">
        <v>2540</v>
      </c>
      <c r="G4229" s="256">
        <v>92903</v>
      </c>
      <c r="H4229" s="256" t="s">
        <v>4318</v>
      </c>
      <c r="I4229" s="256" t="s">
        <v>12</v>
      </c>
      <c r="J4229" s="256" t="s">
        <v>2541</v>
      </c>
      <c r="K4229" s="257" t="s">
        <v>16881</v>
      </c>
      <c r="L4229" s="256" t="s">
        <v>2542</v>
      </c>
    </row>
    <row r="4230" spans="1:12" x14ac:dyDescent="0.25">
      <c r="A4230" s="256" t="s">
        <v>2638</v>
      </c>
      <c r="B4230" s="256" t="s">
        <v>2639</v>
      </c>
      <c r="C4230" s="256" t="s">
        <v>2617</v>
      </c>
      <c r="D4230" s="256" t="s">
        <v>3286</v>
      </c>
      <c r="E4230" s="257" t="s">
        <v>2540</v>
      </c>
      <c r="F4230" s="256" t="s">
        <v>2540</v>
      </c>
      <c r="G4230" s="256">
        <v>92904</v>
      </c>
      <c r="H4230" s="256" t="s">
        <v>4319</v>
      </c>
      <c r="I4230" s="256" t="s">
        <v>12</v>
      </c>
      <c r="J4230" s="256" t="s">
        <v>2541</v>
      </c>
      <c r="K4230" s="257" t="s">
        <v>16882</v>
      </c>
      <c r="L4230" s="256" t="s">
        <v>2542</v>
      </c>
    </row>
    <row r="4231" spans="1:12" x14ac:dyDescent="0.25">
      <c r="A4231" s="256" t="s">
        <v>2638</v>
      </c>
      <c r="B4231" s="256" t="s">
        <v>2639</v>
      </c>
      <c r="C4231" s="256" t="s">
        <v>2617</v>
      </c>
      <c r="D4231" s="256" t="s">
        <v>3286</v>
      </c>
      <c r="E4231" s="257" t="s">
        <v>2540</v>
      </c>
      <c r="F4231" s="256" t="s">
        <v>2540</v>
      </c>
      <c r="G4231" s="256">
        <v>92905</v>
      </c>
      <c r="H4231" s="256" t="s">
        <v>4320</v>
      </c>
      <c r="I4231" s="256" t="s">
        <v>12</v>
      </c>
      <c r="J4231" s="256" t="s">
        <v>2541</v>
      </c>
      <c r="K4231" s="257" t="s">
        <v>16883</v>
      </c>
      <c r="L4231" s="256" t="s">
        <v>2542</v>
      </c>
    </row>
    <row r="4232" spans="1:12" x14ac:dyDescent="0.25">
      <c r="A4232" s="256" t="s">
        <v>2638</v>
      </c>
      <c r="B4232" s="256" t="s">
        <v>2639</v>
      </c>
      <c r="C4232" s="256" t="s">
        <v>2617</v>
      </c>
      <c r="D4232" s="256" t="s">
        <v>3286</v>
      </c>
      <c r="E4232" s="257" t="s">
        <v>2540</v>
      </c>
      <c r="F4232" s="256" t="s">
        <v>2540</v>
      </c>
      <c r="G4232" s="256">
        <v>92906</v>
      </c>
      <c r="H4232" s="256" t="s">
        <v>4321</v>
      </c>
      <c r="I4232" s="256" t="s">
        <v>12</v>
      </c>
      <c r="J4232" s="256" t="s">
        <v>2541</v>
      </c>
      <c r="K4232" s="257" t="s">
        <v>13167</v>
      </c>
      <c r="L4232" s="256" t="s">
        <v>2542</v>
      </c>
    </row>
    <row r="4233" spans="1:12" x14ac:dyDescent="0.25">
      <c r="A4233" s="256" t="s">
        <v>2638</v>
      </c>
      <c r="B4233" s="256" t="s">
        <v>2639</v>
      </c>
      <c r="C4233" s="256" t="s">
        <v>2617</v>
      </c>
      <c r="D4233" s="256" t="s">
        <v>3286</v>
      </c>
      <c r="E4233" s="257" t="s">
        <v>2540</v>
      </c>
      <c r="F4233" s="256" t="s">
        <v>2540</v>
      </c>
      <c r="G4233" s="256">
        <v>92907</v>
      </c>
      <c r="H4233" s="256" t="s">
        <v>4322</v>
      </c>
      <c r="I4233" s="256" t="s">
        <v>12</v>
      </c>
      <c r="J4233" s="256" t="s">
        <v>2541</v>
      </c>
      <c r="K4233" s="257" t="s">
        <v>16884</v>
      </c>
      <c r="L4233" s="256" t="s">
        <v>2542</v>
      </c>
    </row>
    <row r="4234" spans="1:12" x14ac:dyDescent="0.25">
      <c r="A4234" s="256" t="s">
        <v>2638</v>
      </c>
      <c r="B4234" s="256" t="s">
        <v>2639</v>
      </c>
      <c r="C4234" s="256" t="s">
        <v>2617</v>
      </c>
      <c r="D4234" s="256" t="s">
        <v>3286</v>
      </c>
      <c r="E4234" s="257" t="s">
        <v>2540</v>
      </c>
      <c r="F4234" s="256" t="s">
        <v>2540</v>
      </c>
      <c r="G4234" s="256">
        <v>92908</v>
      </c>
      <c r="H4234" s="256" t="s">
        <v>4323</v>
      </c>
      <c r="I4234" s="256" t="s">
        <v>12</v>
      </c>
      <c r="J4234" s="256" t="s">
        <v>2541</v>
      </c>
      <c r="K4234" s="257" t="s">
        <v>16884</v>
      </c>
      <c r="L4234" s="256" t="s">
        <v>2542</v>
      </c>
    </row>
    <row r="4235" spans="1:12" x14ac:dyDescent="0.25">
      <c r="A4235" s="256" t="s">
        <v>2638</v>
      </c>
      <c r="B4235" s="256" t="s">
        <v>2639</v>
      </c>
      <c r="C4235" s="256" t="s">
        <v>2617</v>
      </c>
      <c r="D4235" s="256" t="s">
        <v>3286</v>
      </c>
      <c r="E4235" s="257" t="s">
        <v>2540</v>
      </c>
      <c r="F4235" s="256" t="s">
        <v>2540</v>
      </c>
      <c r="G4235" s="256">
        <v>92909</v>
      </c>
      <c r="H4235" s="256" t="s">
        <v>4324</v>
      </c>
      <c r="I4235" s="256" t="s">
        <v>12</v>
      </c>
      <c r="J4235" s="256" t="s">
        <v>2541</v>
      </c>
      <c r="K4235" s="257" t="s">
        <v>16884</v>
      </c>
      <c r="L4235" s="256" t="s">
        <v>2542</v>
      </c>
    </row>
    <row r="4236" spans="1:12" x14ac:dyDescent="0.25">
      <c r="A4236" s="256" t="s">
        <v>2638</v>
      </c>
      <c r="B4236" s="256" t="s">
        <v>2639</v>
      </c>
      <c r="C4236" s="256" t="s">
        <v>2617</v>
      </c>
      <c r="D4236" s="256" t="s">
        <v>3286</v>
      </c>
      <c r="E4236" s="257" t="s">
        <v>2540</v>
      </c>
      <c r="F4236" s="256" t="s">
        <v>2540</v>
      </c>
      <c r="G4236" s="256">
        <v>92910</v>
      </c>
      <c r="H4236" s="256" t="s">
        <v>4325</v>
      </c>
      <c r="I4236" s="256" t="s">
        <v>12</v>
      </c>
      <c r="J4236" s="256" t="s">
        <v>2541</v>
      </c>
      <c r="K4236" s="257" t="s">
        <v>16885</v>
      </c>
      <c r="L4236" s="256" t="s">
        <v>2542</v>
      </c>
    </row>
    <row r="4237" spans="1:12" x14ac:dyDescent="0.25">
      <c r="A4237" s="256" t="s">
        <v>2638</v>
      </c>
      <c r="B4237" s="256" t="s">
        <v>2639</v>
      </c>
      <c r="C4237" s="256" t="s">
        <v>2617</v>
      </c>
      <c r="D4237" s="256" t="s">
        <v>3286</v>
      </c>
      <c r="E4237" s="257" t="s">
        <v>2540</v>
      </c>
      <c r="F4237" s="256" t="s">
        <v>2540</v>
      </c>
      <c r="G4237" s="256">
        <v>92911</v>
      </c>
      <c r="H4237" s="256" t="s">
        <v>4326</v>
      </c>
      <c r="I4237" s="256" t="s">
        <v>12</v>
      </c>
      <c r="J4237" s="256" t="s">
        <v>2541</v>
      </c>
      <c r="K4237" s="257" t="s">
        <v>16885</v>
      </c>
      <c r="L4237" s="256" t="s">
        <v>2542</v>
      </c>
    </row>
    <row r="4238" spans="1:12" x14ac:dyDescent="0.25">
      <c r="A4238" s="256" t="s">
        <v>2638</v>
      </c>
      <c r="B4238" s="256" t="s">
        <v>2639</v>
      </c>
      <c r="C4238" s="256" t="s">
        <v>2617</v>
      </c>
      <c r="D4238" s="256" t="s">
        <v>3286</v>
      </c>
      <c r="E4238" s="257" t="s">
        <v>2540</v>
      </c>
      <c r="F4238" s="256" t="s">
        <v>2540</v>
      </c>
      <c r="G4238" s="256">
        <v>92912</v>
      </c>
      <c r="H4238" s="256" t="s">
        <v>4327</v>
      </c>
      <c r="I4238" s="256" t="s">
        <v>12</v>
      </c>
      <c r="J4238" s="256" t="s">
        <v>2541</v>
      </c>
      <c r="K4238" s="257" t="s">
        <v>16886</v>
      </c>
      <c r="L4238" s="256" t="s">
        <v>2542</v>
      </c>
    </row>
    <row r="4239" spans="1:12" x14ac:dyDescent="0.25">
      <c r="A4239" s="256" t="s">
        <v>2638</v>
      </c>
      <c r="B4239" s="256" t="s">
        <v>2639</v>
      </c>
      <c r="C4239" s="256" t="s">
        <v>2617</v>
      </c>
      <c r="D4239" s="256" t="s">
        <v>3286</v>
      </c>
      <c r="E4239" s="257" t="s">
        <v>2540</v>
      </c>
      <c r="F4239" s="256" t="s">
        <v>2540</v>
      </c>
      <c r="G4239" s="256">
        <v>92913</v>
      </c>
      <c r="H4239" s="256" t="s">
        <v>4328</v>
      </c>
      <c r="I4239" s="256" t="s">
        <v>12</v>
      </c>
      <c r="J4239" s="256" t="s">
        <v>2541</v>
      </c>
      <c r="K4239" s="257" t="s">
        <v>16887</v>
      </c>
      <c r="L4239" s="256" t="s">
        <v>2542</v>
      </c>
    </row>
    <row r="4240" spans="1:12" x14ac:dyDescent="0.25">
      <c r="A4240" s="256" t="s">
        <v>2638</v>
      </c>
      <c r="B4240" s="256" t="s">
        <v>2639</v>
      </c>
      <c r="C4240" s="256" t="s">
        <v>2617</v>
      </c>
      <c r="D4240" s="256" t="s">
        <v>3286</v>
      </c>
      <c r="E4240" s="257" t="s">
        <v>2540</v>
      </c>
      <c r="F4240" s="256" t="s">
        <v>2540</v>
      </c>
      <c r="G4240" s="256">
        <v>92914</v>
      </c>
      <c r="H4240" s="256" t="s">
        <v>4329</v>
      </c>
      <c r="I4240" s="256" t="s">
        <v>12</v>
      </c>
      <c r="J4240" s="256" t="s">
        <v>2541</v>
      </c>
      <c r="K4240" s="257" t="s">
        <v>16887</v>
      </c>
      <c r="L4240" s="256" t="s">
        <v>2542</v>
      </c>
    </row>
    <row r="4241" spans="1:12" x14ac:dyDescent="0.25">
      <c r="A4241" s="256" t="s">
        <v>2638</v>
      </c>
      <c r="B4241" s="256" t="s">
        <v>2639</v>
      </c>
      <c r="C4241" s="256" t="s">
        <v>2617</v>
      </c>
      <c r="D4241" s="256" t="s">
        <v>3286</v>
      </c>
      <c r="E4241" s="257" t="s">
        <v>2540</v>
      </c>
      <c r="F4241" s="256" t="s">
        <v>2540</v>
      </c>
      <c r="G4241" s="256">
        <v>92918</v>
      </c>
      <c r="H4241" s="256" t="s">
        <v>4330</v>
      </c>
      <c r="I4241" s="256" t="s">
        <v>12</v>
      </c>
      <c r="J4241" s="256" t="s">
        <v>2541</v>
      </c>
      <c r="K4241" s="257" t="s">
        <v>16549</v>
      </c>
      <c r="L4241" s="256" t="s">
        <v>2542</v>
      </c>
    </row>
    <row r="4242" spans="1:12" x14ac:dyDescent="0.25">
      <c r="A4242" s="256" t="s">
        <v>2638</v>
      </c>
      <c r="B4242" s="256" t="s">
        <v>2639</v>
      </c>
      <c r="C4242" s="256" t="s">
        <v>2617</v>
      </c>
      <c r="D4242" s="256" t="s">
        <v>3286</v>
      </c>
      <c r="E4242" s="257" t="s">
        <v>2540</v>
      </c>
      <c r="F4242" s="256" t="s">
        <v>2540</v>
      </c>
      <c r="G4242" s="256">
        <v>92920</v>
      </c>
      <c r="H4242" s="256" t="s">
        <v>4331</v>
      </c>
      <c r="I4242" s="256" t="s">
        <v>12</v>
      </c>
      <c r="J4242" s="256" t="s">
        <v>2541</v>
      </c>
      <c r="K4242" s="257" t="s">
        <v>16888</v>
      </c>
      <c r="L4242" s="256" t="s">
        <v>2542</v>
      </c>
    </row>
    <row r="4243" spans="1:12" x14ac:dyDescent="0.25">
      <c r="A4243" s="256" t="s">
        <v>2638</v>
      </c>
      <c r="B4243" s="256" t="s">
        <v>2639</v>
      </c>
      <c r="C4243" s="256" t="s">
        <v>2617</v>
      </c>
      <c r="D4243" s="256" t="s">
        <v>3286</v>
      </c>
      <c r="E4243" s="257" t="s">
        <v>2540</v>
      </c>
      <c r="F4243" s="256" t="s">
        <v>2540</v>
      </c>
      <c r="G4243" s="256">
        <v>92925</v>
      </c>
      <c r="H4243" s="256" t="s">
        <v>4332</v>
      </c>
      <c r="I4243" s="256" t="s">
        <v>12</v>
      </c>
      <c r="J4243" s="256" t="s">
        <v>2541</v>
      </c>
      <c r="K4243" s="257" t="s">
        <v>16889</v>
      </c>
      <c r="L4243" s="256" t="s">
        <v>2542</v>
      </c>
    </row>
    <row r="4244" spans="1:12" x14ac:dyDescent="0.25">
      <c r="A4244" s="256" t="s">
        <v>2638</v>
      </c>
      <c r="B4244" s="256" t="s">
        <v>2639</v>
      </c>
      <c r="C4244" s="256" t="s">
        <v>2617</v>
      </c>
      <c r="D4244" s="256" t="s">
        <v>3286</v>
      </c>
      <c r="E4244" s="257" t="s">
        <v>2540</v>
      </c>
      <c r="F4244" s="256" t="s">
        <v>2540</v>
      </c>
      <c r="G4244" s="256">
        <v>92926</v>
      </c>
      <c r="H4244" s="256" t="s">
        <v>4333</v>
      </c>
      <c r="I4244" s="256" t="s">
        <v>12</v>
      </c>
      <c r="J4244" s="256" t="s">
        <v>2541</v>
      </c>
      <c r="K4244" s="257" t="s">
        <v>16890</v>
      </c>
      <c r="L4244" s="256" t="s">
        <v>2542</v>
      </c>
    </row>
    <row r="4245" spans="1:12" x14ac:dyDescent="0.25">
      <c r="A4245" s="256" t="s">
        <v>2638</v>
      </c>
      <c r="B4245" s="256" t="s">
        <v>2639</v>
      </c>
      <c r="C4245" s="256" t="s">
        <v>2617</v>
      </c>
      <c r="D4245" s="256" t="s">
        <v>3286</v>
      </c>
      <c r="E4245" s="257" t="s">
        <v>2540</v>
      </c>
      <c r="F4245" s="256" t="s">
        <v>2540</v>
      </c>
      <c r="G4245" s="256">
        <v>92927</v>
      </c>
      <c r="H4245" s="256" t="s">
        <v>4334</v>
      </c>
      <c r="I4245" s="256" t="s">
        <v>12</v>
      </c>
      <c r="J4245" s="256" t="s">
        <v>2541</v>
      </c>
      <c r="K4245" s="257" t="s">
        <v>16890</v>
      </c>
      <c r="L4245" s="256" t="s">
        <v>2542</v>
      </c>
    </row>
    <row r="4246" spans="1:12" x14ac:dyDescent="0.25">
      <c r="A4246" s="256" t="s">
        <v>2638</v>
      </c>
      <c r="B4246" s="256" t="s">
        <v>2639</v>
      </c>
      <c r="C4246" s="256" t="s">
        <v>2617</v>
      </c>
      <c r="D4246" s="256" t="s">
        <v>3286</v>
      </c>
      <c r="E4246" s="257" t="s">
        <v>2540</v>
      </c>
      <c r="F4246" s="256" t="s">
        <v>2540</v>
      </c>
      <c r="G4246" s="256">
        <v>92928</v>
      </c>
      <c r="H4246" s="256" t="s">
        <v>4335</v>
      </c>
      <c r="I4246" s="256" t="s">
        <v>12</v>
      </c>
      <c r="J4246" s="256" t="s">
        <v>2541</v>
      </c>
      <c r="K4246" s="257" t="s">
        <v>16891</v>
      </c>
      <c r="L4246" s="256" t="s">
        <v>2542</v>
      </c>
    </row>
    <row r="4247" spans="1:12" x14ac:dyDescent="0.25">
      <c r="A4247" s="256" t="s">
        <v>2638</v>
      </c>
      <c r="B4247" s="256" t="s">
        <v>2639</v>
      </c>
      <c r="C4247" s="256" t="s">
        <v>2617</v>
      </c>
      <c r="D4247" s="256" t="s">
        <v>3286</v>
      </c>
      <c r="E4247" s="257" t="s">
        <v>2540</v>
      </c>
      <c r="F4247" s="256" t="s">
        <v>2540</v>
      </c>
      <c r="G4247" s="256">
        <v>92929</v>
      </c>
      <c r="H4247" s="256" t="s">
        <v>4336</v>
      </c>
      <c r="I4247" s="256" t="s">
        <v>12</v>
      </c>
      <c r="J4247" s="256" t="s">
        <v>2541</v>
      </c>
      <c r="K4247" s="257" t="s">
        <v>16891</v>
      </c>
      <c r="L4247" s="256" t="s">
        <v>2542</v>
      </c>
    </row>
    <row r="4248" spans="1:12" x14ac:dyDescent="0.25">
      <c r="A4248" s="256" t="s">
        <v>2638</v>
      </c>
      <c r="B4248" s="256" t="s">
        <v>2639</v>
      </c>
      <c r="C4248" s="256" t="s">
        <v>2617</v>
      </c>
      <c r="D4248" s="256" t="s">
        <v>3286</v>
      </c>
      <c r="E4248" s="257" t="s">
        <v>2540</v>
      </c>
      <c r="F4248" s="256" t="s">
        <v>2540</v>
      </c>
      <c r="G4248" s="256">
        <v>92930</v>
      </c>
      <c r="H4248" s="256" t="s">
        <v>4337</v>
      </c>
      <c r="I4248" s="256" t="s">
        <v>12</v>
      </c>
      <c r="J4248" s="256" t="s">
        <v>2541</v>
      </c>
      <c r="K4248" s="257" t="s">
        <v>16891</v>
      </c>
      <c r="L4248" s="256" t="s">
        <v>2542</v>
      </c>
    </row>
    <row r="4249" spans="1:12" x14ac:dyDescent="0.25">
      <c r="A4249" s="256" t="s">
        <v>2638</v>
      </c>
      <c r="B4249" s="256" t="s">
        <v>2639</v>
      </c>
      <c r="C4249" s="256" t="s">
        <v>2617</v>
      </c>
      <c r="D4249" s="256" t="s">
        <v>3286</v>
      </c>
      <c r="E4249" s="257" t="s">
        <v>2540</v>
      </c>
      <c r="F4249" s="256" t="s">
        <v>2540</v>
      </c>
      <c r="G4249" s="256">
        <v>92931</v>
      </c>
      <c r="H4249" s="256" t="s">
        <v>4338</v>
      </c>
      <c r="I4249" s="256" t="s">
        <v>12</v>
      </c>
      <c r="J4249" s="256" t="s">
        <v>2541</v>
      </c>
      <c r="K4249" s="257" t="s">
        <v>16642</v>
      </c>
      <c r="L4249" s="256" t="s">
        <v>2542</v>
      </c>
    </row>
    <row r="4250" spans="1:12" x14ac:dyDescent="0.25">
      <c r="A4250" s="256" t="s">
        <v>2638</v>
      </c>
      <c r="B4250" s="256" t="s">
        <v>2639</v>
      </c>
      <c r="C4250" s="256" t="s">
        <v>2617</v>
      </c>
      <c r="D4250" s="256" t="s">
        <v>3286</v>
      </c>
      <c r="E4250" s="257" t="s">
        <v>2540</v>
      </c>
      <c r="F4250" s="256" t="s">
        <v>2540</v>
      </c>
      <c r="G4250" s="256">
        <v>92932</v>
      </c>
      <c r="H4250" s="256" t="s">
        <v>4339</v>
      </c>
      <c r="I4250" s="256" t="s">
        <v>12</v>
      </c>
      <c r="J4250" s="256" t="s">
        <v>2541</v>
      </c>
      <c r="K4250" s="257" t="s">
        <v>16642</v>
      </c>
      <c r="L4250" s="256" t="s">
        <v>2542</v>
      </c>
    </row>
    <row r="4251" spans="1:12" x14ac:dyDescent="0.25">
      <c r="A4251" s="256" t="s">
        <v>2638</v>
      </c>
      <c r="B4251" s="256" t="s">
        <v>2639</v>
      </c>
      <c r="C4251" s="256" t="s">
        <v>2617</v>
      </c>
      <c r="D4251" s="256" t="s">
        <v>3286</v>
      </c>
      <c r="E4251" s="257" t="s">
        <v>2540</v>
      </c>
      <c r="F4251" s="256" t="s">
        <v>2540</v>
      </c>
      <c r="G4251" s="256">
        <v>92933</v>
      </c>
      <c r="H4251" s="256" t="s">
        <v>4340</v>
      </c>
      <c r="I4251" s="256" t="s">
        <v>12</v>
      </c>
      <c r="J4251" s="256" t="s">
        <v>2541</v>
      </c>
      <c r="K4251" s="257" t="s">
        <v>16642</v>
      </c>
      <c r="L4251" s="256" t="s">
        <v>2542</v>
      </c>
    </row>
    <row r="4252" spans="1:12" x14ac:dyDescent="0.25">
      <c r="A4252" s="256" t="s">
        <v>2638</v>
      </c>
      <c r="B4252" s="256" t="s">
        <v>2639</v>
      </c>
      <c r="C4252" s="256" t="s">
        <v>2617</v>
      </c>
      <c r="D4252" s="256" t="s">
        <v>3286</v>
      </c>
      <c r="E4252" s="257" t="s">
        <v>2540</v>
      </c>
      <c r="F4252" s="256" t="s">
        <v>2540</v>
      </c>
      <c r="G4252" s="256">
        <v>92934</v>
      </c>
      <c r="H4252" s="256" t="s">
        <v>4341</v>
      </c>
      <c r="I4252" s="256" t="s">
        <v>12</v>
      </c>
      <c r="J4252" s="256" t="s">
        <v>2541</v>
      </c>
      <c r="K4252" s="257" t="s">
        <v>16892</v>
      </c>
      <c r="L4252" s="256" t="s">
        <v>2542</v>
      </c>
    </row>
    <row r="4253" spans="1:12" x14ac:dyDescent="0.25">
      <c r="A4253" s="256" t="s">
        <v>2638</v>
      </c>
      <c r="B4253" s="256" t="s">
        <v>2639</v>
      </c>
      <c r="C4253" s="256" t="s">
        <v>2617</v>
      </c>
      <c r="D4253" s="256" t="s">
        <v>3286</v>
      </c>
      <c r="E4253" s="257" t="s">
        <v>2540</v>
      </c>
      <c r="F4253" s="256" t="s">
        <v>2540</v>
      </c>
      <c r="G4253" s="256">
        <v>92935</v>
      </c>
      <c r="H4253" s="256" t="s">
        <v>4342</v>
      </c>
      <c r="I4253" s="256" t="s">
        <v>12</v>
      </c>
      <c r="J4253" s="256" t="s">
        <v>2541</v>
      </c>
      <c r="K4253" s="257" t="s">
        <v>16892</v>
      </c>
      <c r="L4253" s="256" t="s">
        <v>2542</v>
      </c>
    </row>
    <row r="4254" spans="1:12" x14ac:dyDescent="0.25">
      <c r="A4254" s="256" t="s">
        <v>2638</v>
      </c>
      <c r="B4254" s="256" t="s">
        <v>2639</v>
      </c>
      <c r="C4254" s="256" t="s">
        <v>2617</v>
      </c>
      <c r="D4254" s="256" t="s">
        <v>3286</v>
      </c>
      <c r="E4254" s="257" t="s">
        <v>2540</v>
      </c>
      <c r="F4254" s="256" t="s">
        <v>2540</v>
      </c>
      <c r="G4254" s="256">
        <v>92936</v>
      </c>
      <c r="H4254" s="256" t="s">
        <v>4343</v>
      </c>
      <c r="I4254" s="256" t="s">
        <v>12</v>
      </c>
      <c r="J4254" s="256" t="s">
        <v>2541</v>
      </c>
      <c r="K4254" s="257" t="s">
        <v>16893</v>
      </c>
      <c r="L4254" s="256" t="s">
        <v>2542</v>
      </c>
    </row>
    <row r="4255" spans="1:12" x14ac:dyDescent="0.25">
      <c r="A4255" s="256" t="s">
        <v>2638</v>
      </c>
      <c r="B4255" s="256" t="s">
        <v>2639</v>
      </c>
      <c r="C4255" s="256" t="s">
        <v>2617</v>
      </c>
      <c r="D4255" s="256" t="s">
        <v>3286</v>
      </c>
      <c r="E4255" s="257" t="s">
        <v>2540</v>
      </c>
      <c r="F4255" s="256" t="s">
        <v>2540</v>
      </c>
      <c r="G4255" s="256">
        <v>92937</v>
      </c>
      <c r="H4255" s="256" t="s">
        <v>4344</v>
      </c>
      <c r="I4255" s="256" t="s">
        <v>12</v>
      </c>
      <c r="J4255" s="256" t="s">
        <v>2541</v>
      </c>
      <c r="K4255" s="257" t="s">
        <v>16893</v>
      </c>
      <c r="L4255" s="256" t="s">
        <v>2542</v>
      </c>
    </row>
    <row r="4256" spans="1:12" x14ac:dyDescent="0.25">
      <c r="A4256" s="256" t="s">
        <v>2638</v>
      </c>
      <c r="B4256" s="256" t="s">
        <v>2639</v>
      </c>
      <c r="C4256" s="256" t="s">
        <v>2617</v>
      </c>
      <c r="D4256" s="256" t="s">
        <v>3286</v>
      </c>
      <c r="E4256" s="257" t="s">
        <v>2540</v>
      </c>
      <c r="F4256" s="256" t="s">
        <v>2540</v>
      </c>
      <c r="G4256" s="256">
        <v>92938</v>
      </c>
      <c r="H4256" s="256" t="s">
        <v>4345</v>
      </c>
      <c r="I4256" s="256" t="s">
        <v>12</v>
      </c>
      <c r="J4256" s="256" t="s">
        <v>2541</v>
      </c>
      <c r="K4256" s="257" t="s">
        <v>13635</v>
      </c>
      <c r="L4256" s="256" t="s">
        <v>2542</v>
      </c>
    </row>
    <row r="4257" spans="1:12" x14ac:dyDescent="0.25">
      <c r="A4257" s="256" t="s">
        <v>2638</v>
      </c>
      <c r="B4257" s="256" t="s">
        <v>2639</v>
      </c>
      <c r="C4257" s="256" t="s">
        <v>2617</v>
      </c>
      <c r="D4257" s="256" t="s">
        <v>3286</v>
      </c>
      <c r="E4257" s="257" t="s">
        <v>2540</v>
      </c>
      <c r="F4257" s="256" t="s">
        <v>2540</v>
      </c>
      <c r="G4257" s="256">
        <v>92939</v>
      </c>
      <c r="H4257" s="256" t="s">
        <v>4346</v>
      </c>
      <c r="I4257" s="256" t="s">
        <v>12</v>
      </c>
      <c r="J4257" s="256" t="s">
        <v>2541</v>
      </c>
      <c r="K4257" s="257" t="s">
        <v>16894</v>
      </c>
      <c r="L4257" s="256" t="s">
        <v>2542</v>
      </c>
    </row>
    <row r="4258" spans="1:12" x14ac:dyDescent="0.25">
      <c r="A4258" s="256" t="s">
        <v>2638</v>
      </c>
      <c r="B4258" s="256" t="s">
        <v>2639</v>
      </c>
      <c r="C4258" s="256" t="s">
        <v>2617</v>
      </c>
      <c r="D4258" s="256" t="s">
        <v>3286</v>
      </c>
      <c r="E4258" s="257" t="s">
        <v>2540</v>
      </c>
      <c r="F4258" s="256" t="s">
        <v>2540</v>
      </c>
      <c r="G4258" s="256">
        <v>92940</v>
      </c>
      <c r="H4258" s="256" t="s">
        <v>4347</v>
      </c>
      <c r="I4258" s="256" t="s">
        <v>12</v>
      </c>
      <c r="J4258" s="256" t="s">
        <v>2541</v>
      </c>
      <c r="K4258" s="257" t="s">
        <v>16895</v>
      </c>
      <c r="L4258" s="256" t="s">
        <v>2542</v>
      </c>
    </row>
    <row r="4259" spans="1:12" x14ac:dyDescent="0.25">
      <c r="A4259" s="256" t="s">
        <v>2638</v>
      </c>
      <c r="B4259" s="256" t="s">
        <v>2639</v>
      </c>
      <c r="C4259" s="256" t="s">
        <v>2617</v>
      </c>
      <c r="D4259" s="256" t="s">
        <v>3286</v>
      </c>
      <c r="E4259" s="257" t="s">
        <v>2540</v>
      </c>
      <c r="F4259" s="256" t="s">
        <v>2540</v>
      </c>
      <c r="G4259" s="256">
        <v>92941</v>
      </c>
      <c r="H4259" s="256" t="s">
        <v>4348</v>
      </c>
      <c r="I4259" s="256" t="s">
        <v>12</v>
      </c>
      <c r="J4259" s="256" t="s">
        <v>2541</v>
      </c>
      <c r="K4259" s="257" t="s">
        <v>15917</v>
      </c>
      <c r="L4259" s="256" t="s">
        <v>2542</v>
      </c>
    </row>
    <row r="4260" spans="1:12" x14ac:dyDescent="0.25">
      <c r="A4260" s="256" t="s">
        <v>2638</v>
      </c>
      <c r="B4260" s="256" t="s">
        <v>2639</v>
      </c>
      <c r="C4260" s="256" t="s">
        <v>2617</v>
      </c>
      <c r="D4260" s="256" t="s">
        <v>3286</v>
      </c>
      <c r="E4260" s="257" t="s">
        <v>2540</v>
      </c>
      <c r="F4260" s="256" t="s">
        <v>2540</v>
      </c>
      <c r="G4260" s="256">
        <v>92942</v>
      </c>
      <c r="H4260" s="256" t="s">
        <v>4349</v>
      </c>
      <c r="I4260" s="256" t="s">
        <v>12</v>
      </c>
      <c r="J4260" s="256" t="s">
        <v>2541</v>
      </c>
      <c r="K4260" s="257" t="s">
        <v>15917</v>
      </c>
      <c r="L4260" s="256" t="s">
        <v>2542</v>
      </c>
    </row>
    <row r="4261" spans="1:12" x14ac:dyDescent="0.25">
      <c r="A4261" s="256" t="s">
        <v>2638</v>
      </c>
      <c r="B4261" s="256" t="s">
        <v>2639</v>
      </c>
      <c r="C4261" s="256" t="s">
        <v>2617</v>
      </c>
      <c r="D4261" s="256" t="s">
        <v>3286</v>
      </c>
      <c r="E4261" s="257" t="s">
        <v>2540</v>
      </c>
      <c r="F4261" s="256" t="s">
        <v>2540</v>
      </c>
      <c r="G4261" s="256">
        <v>92943</v>
      </c>
      <c r="H4261" s="256" t="s">
        <v>4350</v>
      </c>
      <c r="I4261" s="256" t="s">
        <v>12</v>
      </c>
      <c r="J4261" s="256" t="s">
        <v>2541</v>
      </c>
      <c r="K4261" s="257" t="s">
        <v>16896</v>
      </c>
      <c r="L4261" s="256" t="s">
        <v>2542</v>
      </c>
    </row>
    <row r="4262" spans="1:12" x14ac:dyDescent="0.25">
      <c r="A4262" s="256" t="s">
        <v>2638</v>
      </c>
      <c r="B4262" s="256" t="s">
        <v>2639</v>
      </c>
      <c r="C4262" s="256" t="s">
        <v>2617</v>
      </c>
      <c r="D4262" s="256" t="s">
        <v>3286</v>
      </c>
      <c r="E4262" s="257" t="s">
        <v>2540</v>
      </c>
      <c r="F4262" s="256" t="s">
        <v>2540</v>
      </c>
      <c r="G4262" s="256">
        <v>92944</v>
      </c>
      <c r="H4262" s="256" t="s">
        <v>4351</v>
      </c>
      <c r="I4262" s="256" t="s">
        <v>12</v>
      </c>
      <c r="J4262" s="256" t="s">
        <v>2541</v>
      </c>
      <c r="K4262" s="257" t="s">
        <v>16896</v>
      </c>
      <c r="L4262" s="256" t="s">
        <v>2542</v>
      </c>
    </row>
    <row r="4263" spans="1:12" x14ac:dyDescent="0.25">
      <c r="A4263" s="256" t="s">
        <v>2638</v>
      </c>
      <c r="B4263" s="256" t="s">
        <v>2639</v>
      </c>
      <c r="C4263" s="256" t="s">
        <v>2617</v>
      </c>
      <c r="D4263" s="256" t="s">
        <v>3286</v>
      </c>
      <c r="E4263" s="257" t="s">
        <v>2540</v>
      </c>
      <c r="F4263" s="256" t="s">
        <v>2540</v>
      </c>
      <c r="G4263" s="256">
        <v>92945</v>
      </c>
      <c r="H4263" s="256" t="s">
        <v>4352</v>
      </c>
      <c r="I4263" s="256" t="s">
        <v>12</v>
      </c>
      <c r="J4263" s="256" t="s">
        <v>2541</v>
      </c>
      <c r="K4263" s="257" t="s">
        <v>16896</v>
      </c>
      <c r="L4263" s="256" t="s">
        <v>2542</v>
      </c>
    </row>
    <row r="4264" spans="1:12" x14ac:dyDescent="0.25">
      <c r="A4264" s="256" t="s">
        <v>2638</v>
      </c>
      <c r="B4264" s="256" t="s">
        <v>2639</v>
      </c>
      <c r="C4264" s="256" t="s">
        <v>2617</v>
      </c>
      <c r="D4264" s="256" t="s">
        <v>3286</v>
      </c>
      <c r="E4264" s="257" t="s">
        <v>2540</v>
      </c>
      <c r="F4264" s="256" t="s">
        <v>2540</v>
      </c>
      <c r="G4264" s="256">
        <v>92946</v>
      </c>
      <c r="H4264" s="256" t="s">
        <v>4353</v>
      </c>
      <c r="I4264" s="256" t="s">
        <v>12</v>
      </c>
      <c r="J4264" s="256" t="s">
        <v>2541</v>
      </c>
      <c r="K4264" s="257" t="s">
        <v>16897</v>
      </c>
      <c r="L4264" s="256" t="s">
        <v>2542</v>
      </c>
    </row>
    <row r="4265" spans="1:12" x14ac:dyDescent="0.25">
      <c r="A4265" s="256" t="s">
        <v>2638</v>
      </c>
      <c r="B4265" s="256" t="s">
        <v>2639</v>
      </c>
      <c r="C4265" s="256" t="s">
        <v>2617</v>
      </c>
      <c r="D4265" s="256" t="s">
        <v>3286</v>
      </c>
      <c r="E4265" s="257" t="s">
        <v>2540</v>
      </c>
      <c r="F4265" s="256" t="s">
        <v>2540</v>
      </c>
      <c r="G4265" s="256">
        <v>92947</v>
      </c>
      <c r="H4265" s="256" t="s">
        <v>4354</v>
      </c>
      <c r="I4265" s="256" t="s">
        <v>12</v>
      </c>
      <c r="J4265" s="256" t="s">
        <v>2541</v>
      </c>
      <c r="K4265" s="257" t="s">
        <v>16897</v>
      </c>
      <c r="L4265" s="256" t="s">
        <v>2542</v>
      </c>
    </row>
    <row r="4266" spans="1:12" x14ac:dyDescent="0.25">
      <c r="A4266" s="256" t="s">
        <v>2638</v>
      </c>
      <c r="B4266" s="256" t="s">
        <v>2639</v>
      </c>
      <c r="C4266" s="256" t="s">
        <v>2617</v>
      </c>
      <c r="D4266" s="256" t="s">
        <v>3286</v>
      </c>
      <c r="E4266" s="257" t="s">
        <v>2540</v>
      </c>
      <c r="F4266" s="256" t="s">
        <v>2540</v>
      </c>
      <c r="G4266" s="256">
        <v>92948</v>
      </c>
      <c r="H4266" s="256" t="s">
        <v>4355</v>
      </c>
      <c r="I4266" s="256" t="s">
        <v>12</v>
      </c>
      <c r="J4266" s="256" t="s">
        <v>2541</v>
      </c>
      <c r="K4266" s="257" t="s">
        <v>16897</v>
      </c>
      <c r="L4266" s="256" t="s">
        <v>2542</v>
      </c>
    </row>
    <row r="4267" spans="1:12" x14ac:dyDescent="0.25">
      <c r="A4267" s="256" t="s">
        <v>2638</v>
      </c>
      <c r="B4267" s="256" t="s">
        <v>2639</v>
      </c>
      <c r="C4267" s="256" t="s">
        <v>2617</v>
      </c>
      <c r="D4267" s="256" t="s">
        <v>3286</v>
      </c>
      <c r="E4267" s="257" t="s">
        <v>2540</v>
      </c>
      <c r="F4267" s="256" t="s">
        <v>2540</v>
      </c>
      <c r="G4267" s="256">
        <v>92949</v>
      </c>
      <c r="H4267" s="256" t="s">
        <v>4356</v>
      </c>
      <c r="I4267" s="256" t="s">
        <v>12</v>
      </c>
      <c r="J4267" s="256" t="s">
        <v>2541</v>
      </c>
      <c r="K4267" s="257" t="s">
        <v>16898</v>
      </c>
      <c r="L4267" s="256" t="s">
        <v>2542</v>
      </c>
    </row>
    <row r="4268" spans="1:12" x14ac:dyDescent="0.25">
      <c r="A4268" s="256" t="s">
        <v>2638</v>
      </c>
      <c r="B4268" s="256" t="s">
        <v>2639</v>
      </c>
      <c r="C4268" s="256" t="s">
        <v>2617</v>
      </c>
      <c r="D4268" s="256" t="s">
        <v>3286</v>
      </c>
      <c r="E4268" s="257" t="s">
        <v>2540</v>
      </c>
      <c r="F4268" s="256" t="s">
        <v>2540</v>
      </c>
      <c r="G4268" s="256">
        <v>92950</v>
      </c>
      <c r="H4268" s="256" t="s">
        <v>4357</v>
      </c>
      <c r="I4268" s="256" t="s">
        <v>12</v>
      </c>
      <c r="J4268" s="256" t="s">
        <v>2541</v>
      </c>
      <c r="K4268" s="257" t="s">
        <v>16898</v>
      </c>
      <c r="L4268" s="256" t="s">
        <v>2542</v>
      </c>
    </row>
    <row r="4269" spans="1:12" x14ac:dyDescent="0.25">
      <c r="A4269" s="256" t="s">
        <v>2638</v>
      </c>
      <c r="B4269" s="256" t="s">
        <v>2639</v>
      </c>
      <c r="C4269" s="256" t="s">
        <v>2617</v>
      </c>
      <c r="D4269" s="256" t="s">
        <v>3286</v>
      </c>
      <c r="E4269" s="257" t="s">
        <v>2540</v>
      </c>
      <c r="F4269" s="256" t="s">
        <v>2540</v>
      </c>
      <c r="G4269" s="256">
        <v>92951</v>
      </c>
      <c r="H4269" s="256" t="s">
        <v>4358</v>
      </c>
      <c r="I4269" s="256" t="s">
        <v>12</v>
      </c>
      <c r="J4269" s="256" t="s">
        <v>2541</v>
      </c>
      <c r="K4269" s="257" t="s">
        <v>16899</v>
      </c>
      <c r="L4269" s="256" t="s">
        <v>2542</v>
      </c>
    </row>
    <row r="4270" spans="1:12" x14ac:dyDescent="0.25">
      <c r="A4270" s="256" t="s">
        <v>2638</v>
      </c>
      <c r="B4270" s="256" t="s">
        <v>2639</v>
      </c>
      <c r="C4270" s="256" t="s">
        <v>2617</v>
      </c>
      <c r="D4270" s="256" t="s">
        <v>3286</v>
      </c>
      <c r="E4270" s="257" t="s">
        <v>2540</v>
      </c>
      <c r="F4270" s="256" t="s">
        <v>2540</v>
      </c>
      <c r="G4270" s="256">
        <v>92952</v>
      </c>
      <c r="H4270" s="256" t="s">
        <v>4359</v>
      </c>
      <c r="I4270" s="256" t="s">
        <v>12</v>
      </c>
      <c r="J4270" s="256" t="s">
        <v>2541</v>
      </c>
      <c r="K4270" s="257" t="s">
        <v>16899</v>
      </c>
      <c r="L4270" s="256" t="s">
        <v>2542</v>
      </c>
    </row>
    <row r="4271" spans="1:12" x14ac:dyDescent="0.25">
      <c r="A4271" s="256" t="s">
        <v>2638</v>
      </c>
      <c r="B4271" s="256" t="s">
        <v>2639</v>
      </c>
      <c r="C4271" s="256" t="s">
        <v>2617</v>
      </c>
      <c r="D4271" s="256" t="s">
        <v>3286</v>
      </c>
      <c r="E4271" s="257" t="s">
        <v>2540</v>
      </c>
      <c r="F4271" s="256" t="s">
        <v>2540</v>
      </c>
      <c r="G4271" s="256">
        <v>92953</v>
      </c>
      <c r="H4271" s="256" t="s">
        <v>4360</v>
      </c>
      <c r="I4271" s="256" t="s">
        <v>12</v>
      </c>
      <c r="J4271" s="256" t="s">
        <v>2541</v>
      </c>
      <c r="K4271" s="257" t="s">
        <v>16900</v>
      </c>
      <c r="L4271" s="256" t="s">
        <v>2542</v>
      </c>
    </row>
    <row r="4272" spans="1:12" x14ac:dyDescent="0.25">
      <c r="A4272" s="256" t="s">
        <v>2638</v>
      </c>
      <c r="B4272" s="256" t="s">
        <v>2639</v>
      </c>
      <c r="C4272" s="256" t="s">
        <v>2617</v>
      </c>
      <c r="D4272" s="256" t="s">
        <v>3286</v>
      </c>
      <c r="E4272" s="257" t="s">
        <v>2540</v>
      </c>
      <c r="F4272" s="256" t="s">
        <v>2540</v>
      </c>
      <c r="G4272" s="256">
        <v>93050</v>
      </c>
      <c r="H4272" s="256" t="s">
        <v>6925</v>
      </c>
      <c r="I4272" s="256" t="s">
        <v>12</v>
      </c>
      <c r="J4272" s="256" t="s">
        <v>2545</v>
      </c>
      <c r="K4272" s="257" t="s">
        <v>16901</v>
      </c>
      <c r="L4272" s="256" t="s">
        <v>2542</v>
      </c>
    </row>
    <row r="4273" spans="1:12" x14ac:dyDescent="0.25">
      <c r="A4273" s="256" t="s">
        <v>2638</v>
      </c>
      <c r="B4273" s="256" t="s">
        <v>2639</v>
      </c>
      <c r="C4273" s="256" t="s">
        <v>2617</v>
      </c>
      <c r="D4273" s="256" t="s">
        <v>3286</v>
      </c>
      <c r="E4273" s="257" t="s">
        <v>2540</v>
      </c>
      <c r="F4273" s="256" t="s">
        <v>2540</v>
      </c>
      <c r="G4273" s="256">
        <v>93052</v>
      </c>
      <c r="H4273" s="256" t="s">
        <v>6926</v>
      </c>
      <c r="I4273" s="256" t="s">
        <v>12</v>
      </c>
      <c r="J4273" s="256" t="s">
        <v>2545</v>
      </c>
      <c r="K4273" s="257" t="s">
        <v>16902</v>
      </c>
      <c r="L4273" s="256" t="s">
        <v>2542</v>
      </c>
    </row>
    <row r="4274" spans="1:12" x14ac:dyDescent="0.25">
      <c r="A4274" s="256" t="s">
        <v>2638</v>
      </c>
      <c r="B4274" s="256" t="s">
        <v>2639</v>
      </c>
      <c r="C4274" s="256" t="s">
        <v>2617</v>
      </c>
      <c r="D4274" s="256" t="s">
        <v>3286</v>
      </c>
      <c r="E4274" s="257" t="s">
        <v>2540</v>
      </c>
      <c r="F4274" s="256" t="s">
        <v>2540</v>
      </c>
      <c r="G4274" s="256">
        <v>93054</v>
      </c>
      <c r="H4274" s="256" t="s">
        <v>6927</v>
      </c>
      <c r="I4274" s="256" t="s">
        <v>12</v>
      </c>
      <c r="J4274" s="256" t="s">
        <v>2545</v>
      </c>
      <c r="K4274" s="257" t="s">
        <v>7872</v>
      </c>
      <c r="L4274" s="256" t="s">
        <v>2542</v>
      </c>
    </row>
    <row r="4275" spans="1:12" x14ac:dyDescent="0.25">
      <c r="A4275" s="256" t="s">
        <v>2638</v>
      </c>
      <c r="B4275" s="256" t="s">
        <v>2639</v>
      </c>
      <c r="C4275" s="256" t="s">
        <v>2617</v>
      </c>
      <c r="D4275" s="256" t="s">
        <v>3286</v>
      </c>
      <c r="E4275" s="257" t="s">
        <v>2540</v>
      </c>
      <c r="F4275" s="256" t="s">
        <v>2540</v>
      </c>
      <c r="G4275" s="256">
        <v>93055</v>
      </c>
      <c r="H4275" s="256" t="s">
        <v>6928</v>
      </c>
      <c r="I4275" s="256" t="s">
        <v>12</v>
      </c>
      <c r="J4275" s="256" t="s">
        <v>2545</v>
      </c>
      <c r="K4275" s="257" t="s">
        <v>16903</v>
      </c>
      <c r="L4275" s="256" t="s">
        <v>2542</v>
      </c>
    </row>
    <row r="4276" spans="1:12" x14ac:dyDescent="0.25">
      <c r="A4276" s="256" t="s">
        <v>2638</v>
      </c>
      <c r="B4276" s="256" t="s">
        <v>2639</v>
      </c>
      <c r="C4276" s="256" t="s">
        <v>2617</v>
      </c>
      <c r="D4276" s="256" t="s">
        <v>3286</v>
      </c>
      <c r="E4276" s="257" t="s">
        <v>2540</v>
      </c>
      <c r="F4276" s="256" t="s">
        <v>2540</v>
      </c>
      <c r="G4276" s="256">
        <v>93056</v>
      </c>
      <c r="H4276" s="256" t="s">
        <v>6929</v>
      </c>
      <c r="I4276" s="256" t="s">
        <v>12</v>
      </c>
      <c r="J4276" s="256" t="s">
        <v>2545</v>
      </c>
      <c r="K4276" s="257" t="s">
        <v>13699</v>
      </c>
      <c r="L4276" s="256" t="s">
        <v>2542</v>
      </c>
    </row>
    <row r="4277" spans="1:12" x14ac:dyDescent="0.25">
      <c r="A4277" s="256" t="s">
        <v>2638</v>
      </c>
      <c r="B4277" s="256" t="s">
        <v>2639</v>
      </c>
      <c r="C4277" s="256" t="s">
        <v>2617</v>
      </c>
      <c r="D4277" s="256" t="s">
        <v>3286</v>
      </c>
      <c r="E4277" s="257" t="s">
        <v>2540</v>
      </c>
      <c r="F4277" s="256" t="s">
        <v>2540</v>
      </c>
      <c r="G4277" s="256">
        <v>93057</v>
      </c>
      <c r="H4277" s="256" t="s">
        <v>6930</v>
      </c>
      <c r="I4277" s="256" t="s">
        <v>12</v>
      </c>
      <c r="J4277" s="256" t="s">
        <v>2545</v>
      </c>
      <c r="K4277" s="257" t="s">
        <v>5877</v>
      </c>
      <c r="L4277" s="256" t="s">
        <v>2542</v>
      </c>
    </row>
    <row r="4278" spans="1:12" x14ac:dyDescent="0.25">
      <c r="A4278" s="256" t="s">
        <v>2638</v>
      </c>
      <c r="B4278" s="256" t="s">
        <v>2639</v>
      </c>
      <c r="C4278" s="256" t="s">
        <v>2617</v>
      </c>
      <c r="D4278" s="256" t="s">
        <v>3286</v>
      </c>
      <c r="E4278" s="257" t="s">
        <v>2540</v>
      </c>
      <c r="F4278" s="256" t="s">
        <v>2540</v>
      </c>
      <c r="G4278" s="256">
        <v>93058</v>
      </c>
      <c r="H4278" s="256" t="s">
        <v>6931</v>
      </c>
      <c r="I4278" s="256" t="s">
        <v>12</v>
      </c>
      <c r="J4278" s="256" t="s">
        <v>2545</v>
      </c>
      <c r="K4278" s="257" t="s">
        <v>16904</v>
      </c>
      <c r="L4278" s="256" t="s">
        <v>2542</v>
      </c>
    </row>
    <row r="4279" spans="1:12" x14ac:dyDescent="0.25">
      <c r="A4279" s="256" t="s">
        <v>2638</v>
      </c>
      <c r="B4279" s="256" t="s">
        <v>2639</v>
      </c>
      <c r="C4279" s="256" t="s">
        <v>2617</v>
      </c>
      <c r="D4279" s="256" t="s">
        <v>3286</v>
      </c>
      <c r="E4279" s="257" t="s">
        <v>2540</v>
      </c>
      <c r="F4279" s="256" t="s">
        <v>2540</v>
      </c>
      <c r="G4279" s="256">
        <v>93059</v>
      </c>
      <c r="H4279" s="256" t="s">
        <v>6932</v>
      </c>
      <c r="I4279" s="256" t="s">
        <v>12</v>
      </c>
      <c r="J4279" s="256" t="s">
        <v>2545</v>
      </c>
      <c r="K4279" s="257" t="s">
        <v>14813</v>
      </c>
      <c r="L4279" s="256" t="s">
        <v>2542</v>
      </c>
    </row>
    <row r="4280" spans="1:12" x14ac:dyDescent="0.25">
      <c r="A4280" s="256" t="s">
        <v>2638</v>
      </c>
      <c r="B4280" s="256" t="s">
        <v>2639</v>
      </c>
      <c r="C4280" s="256" t="s">
        <v>2617</v>
      </c>
      <c r="D4280" s="256" t="s">
        <v>3286</v>
      </c>
      <c r="E4280" s="257" t="s">
        <v>2540</v>
      </c>
      <c r="F4280" s="256" t="s">
        <v>2540</v>
      </c>
      <c r="G4280" s="256">
        <v>93060</v>
      </c>
      <c r="H4280" s="256" t="s">
        <v>6933</v>
      </c>
      <c r="I4280" s="256" t="s">
        <v>12</v>
      </c>
      <c r="J4280" s="256" t="s">
        <v>2545</v>
      </c>
      <c r="K4280" s="257" t="s">
        <v>16905</v>
      </c>
      <c r="L4280" s="256" t="s">
        <v>2542</v>
      </c>
    </row>
    <row r="4281" spans="1:12" x14ac:dyDescent="0.25">
      <c r="A4281" s="256" t="s">
        <v>2638</v>
      </c>
      <c r="B4281" s="256" t="s">
        <v>2639</v>
      </c>
      <c r="C4281" s="256" t="s">
        <v>2617</v>
      </c>
      <c r="D4281" s="256" t="s">
        <v>3286</v>
      </c>
      <c r="E4281" s="257" t="s">
        <v>2540</v>
      </c>
      <c r="F4281" s="256" t="s">
        <v>2540</v>
      </c>
      <c r="G4281" s="256">
        <v>93061</v>
      </c>
      <c r="H4281" s="256" t="s">
        <v>6934</v>
      </c>
      <c r="I4281" s="256" t="s">
        <v>12</v>
      </c>
      <c r="J4281" s="256" t="s">
        <v>2545</v>
      </c>
      <c r="K4281" s="257" t="s">
        <v>13565</v>
      </c>
      <c r="L4281" s="256" t="s">
        <v>2542</v>
      </c>
    </row>
    <row r="4282" spans="1:12" x14ac:dyDescent="0.25">
      <c r="A4282" s="256" t="s">
        <v>2638</v>
      </c>
      <c r="B4282" s="256" t="s">
        <v>2639</v>
      </c>
      <c r="C4282" s="256" t="s">
        <v>2617</v>
      </c>
      <c r="D4282" s="256" t="s">
        <v>3286</v>
      </c>
      <c r="E4282" s="257" t="s">
        <v>2540</v>
      </c>
      <c r="F4282" s="256" t="s">
        <v>2540</v>
      </c>
      <c r="G4282" s="256">
        <v>93062</v>
      </c>
      <c r="H4282" s="256" t="s">
        <v>6935</v>
      </c>
      <c r="I4282" s="256" t="s">
        <v>12</v>
      </c>
      <c r="J4282" s="256" t="s">
        <v>2545</v>
      </c>
      <c r="K4282" s="257" t="s">
        <v>7602</v>
      </c>
      <c r="L4282" s="256" t="s">
        <v>2542</v>
      </c>
    </row>
    <row r="4283" spans="1:12" x14ac:dyDescent="0.25">
      <c r="A4283" s="256" t="s">
        <v>2638</v>
      </c>
      <c r="B4283" s="256" t="s">
        <v>2639</v>
      </c>
      <c r="C4283" s="256" t="s">
        <v>2617</v>
      </c>
      <c r="D4283" s="256" t="s">
        <v>3286</v>
      </c>
      <c r="E4283" s="257" t="s">
        <v>2540</v>
      </c>
      <c r="F4283" s="256" t="s">
        <v>2540</v>
      </c>
      <c r="G4283" s="256">
        <v>93063</v>
      </c>
      <c r="H4283" s="256" t="s">
        <v>6936</v>
      </c>
      <c r="I4283" s="256" t="s">
        <v>12</v>
      </c>
      <c r="J4283" s="256" t="s">
        <v>2545</v>
      </c>
      <c r="K4283" s="257" t="s">
        <v>16906</v>
      </c>
      <c r="L4283" s="256" t="s">
        <v>2542</v>
      </c>
    </row>
    <row r="4284" spans="1:12" x14ac:dyDescent="0.25">
      <c r="A4284" s="256" t="s">
        <v>2638</v>
      </c>
      <c r="B4284" s="256" t="s">
        <v>2639</v>
      </c>
      <c r="C4284" s="256" t="s">
        <v>2617</v>
      </c>
      <c r="D4284" s="256" t="s">
        <v>3286</v>
      </c>
      <c r="E4284" s="257" t="s">
        <v>2540</v>
      </c>
      <c r="F4284" s="256" t="s">
        <v>2540</v>
      </c>
      <c r="G4284" s="256">
        <v>93064</v>
      </c>
      <c r="H4284" s="256" t="s">
        <v>6937</v>
      </c>
      <c r="I4284" s="256" t="s">
        <v>12</v>
      </c>
      <c r="J4284" s="256" t="s">
        <v>2545</v>
      </c>
      <c r="K4284" s="257" t="s">
        <v>16907</v>
      </c>
      <c r="L4284" s="256" t="s">
        <v>2542</v>
      </c>
    </row>
    <row r="4285" spans="1:12" x14ac:dyDescent="0.25">
      <c r="A4285" s="256" t="s">
        <v>2638</v>
      </c>
      <c r="B4285" s="256" t="s">
        <v>2639</v>
      </c>
      <c r="C4285" s="256" t="s">
        <v>2617</v>
      </c>
      <c r="D4285" s="256" t="s">
        <v>3286</v>
      </c>
      <c r="E4285" s="257" t="s">
        <v>2540</v>
      </c>
      <c r="F4285" s="256" t="s">
        <v>2540</v>
      </c>
      <c r="G4285" s="256">
        <v>93065</v>
      </c>
      <c r="H4285" s="256" t="s">
        <v>6938</v>
      </c>
      <c r="I4285" s="256" t="s">
        <v>12</v>
      </c>
      <c r="J4285" s="256" t="s">
        <v>2545</v>
      </c>
      <c r="K4285" s="257" t="s">
        <v>16908</v>
      </c>
      <c r="L4285" s="256" t="s">
        <v>2542</v>
      </c>
    </row>
    <row r="4286" spans="1:12" x14ac:dyDescent="0.25">
      <c r="A4286" s="256" t="s">
        <v>2638</v>
      </c>
      <c r="B4286" s="256" t="s">
        <v>2639</v>
      </c>
      <c r="C4286" s="256" t="s">
        <v>2617</v>
      </c>
      <c r="D4286" s="256" t="s">
        <v>3286</v>
      </c>
      <c r="E4286" s="257" t="s">
        <v>2540</v>
      </c>
      <c r="F4286" s="256" t="s">
        <v>2540</v>
      </c>
      <c r="G4286" s="256">
        <v>93066</v>
      </c>
      <c r="H4286" s="256" t="s">
        <v>6939</v>
      </c>
      <c r="I4286" s="256" t="s">
        <v>12</v>
      </c>
      <c r="J4286" s="256" t="s">
        <v>2545</v>
      </c>
      <c r="K4286" s="257" t="s">
        <v>16909</v>
      </c>
      <c r="L4286" s="256" t="s">
        <v>2542</v>
      </c>
    </row>
    <row r="4287" spans="1:12" x14ac:dyDescent="0.25">
      <c r="A4287" s="256" t="s">
        <v>2638</v>
      </c>
      <c r="B4287" s="256" t="s">
        <v>2639</v>
      </c>
      <c r="C4287" s="256" t="s">
        <v>2617</v>
      </c>
      <c r="D4287" s="256" t="s">
        <v>3286</v>
      </c>
      <c r="E4287" s="257" t="s">
        <v>2540</v>
      </c>
      <c r="F4287" s="256" t="s">
        <v>2540</v>
      </c>
      <c r="G4287" s="256">
        <v>93067</v>
      </c>
      <c r="H4287" s="256" t="s">
        <v>6940</v>
      </c>
      <c r="I4287" s="256" t="s">
        <v>12</v>
      </c>
      <c r="J4287" s="256" t="s">
        <v>2545</v>
      </c>
      <c r="K4287" s="257" t="s">
        <v>16910</v>
      </c>
      <c r="L4287" s="256" t="s">
        <v>2542</v>
      </c>
    </row>
    <row r="4288" spans="1:12" x14ac:dyDescent="0.25">
      <c r="A4288" s="256" t="s">
        <v>2638</v>
      </c>
      <c r="B4288" s="256" t="s">
        <v>2639</v>
      </c>
      <c r="C4288" s="256" t="s">
        <v>2617</v>
      </c>
      <c r="D4288" s="256" t="s">
        <v>3286</v>
      </c>
      <c r="E4288" s="257" t="s">
        <v>2540</v>
      </c>
      <c r="F4288" s="256" t="s">
        <v>2540</v>
      </c>
      <c r="G4288" s="256">
        <v>93068</v>
      </c>
      <c r="H4288" s="256" t="s">
        <v>6941</v>
      </c>
      <c r="I4288" s="256" t="s">
        <v>12</v>
      </c>
      <c r="J4288" s="256" t="s">
        <v>2545</v>
      </c>
      <c r="K4288" s="257" t="s">
        <v>16911</v>
      </c>
      <c r="L4288" s="256" t="s">
        <v>2542</v>
      </c>
    </row>
    <row r="4289" spans="1:12" x14ac:dyDescent="0.25">
      <c r="A4289" s="256" t="s">
        <v>2638</v>
      </c>
      <c r="B4289" s="256" t="s">
        <v>2639</v>
      </c>
      <c r="C4289" s="256" t="s">
        <v>2617</v>
      </c>
      <c r="D4289" s="256" t="s">
        <v>3286</v>
      </c>
      <c r="E4289" s="257" t="s">
        <v>2540</v>
      </c>
      <c r="F4289" s="256" t="s">
        <v>2540</v>
      </c>
      <c r="G4289" s="256">
        <v>93069</v>
      </c>
      <c r="H4289" s="256" t="s">
        <v>6942</v>
      </c>
      <c r="I4289" s="256" t="s">
        <v>12</v>
      </c>
      <c r="J4289" s="256" t="s">
        <v>2545</v>
      </c>
      <c r="K4289" s="257" t="s">
        <v>16912</v>
      </c>
      <c r="L4289" s="256" t="s">
        <v>2542</v>
      </c>
    </row>
    <row r="4290" spans="1:12" x14ac:dyDescent="0.25">
      <c r="A4290" s="256" t="s">
        <v>2638</v>
      </c>
      <c r="B4290" s="256" t="s">
        <v>2639</v>
      </c>
      <c r="C4290" s="256" t="s">
        <v>2617</v>
      </c>
      <c r="D4290" s="256" t="s">
        <v>3286</v>
      </c>
      <c r="E4290" s="257" t="s">
        <v>2540</v>
      </c>
      <c r="F4290" s="256" t="s">
        <v>2540</v>
      </c>
      <c r="G4290" s="256">
        <v>93070</v>
      </c>
      <c r="H4290" s="256" t="s">
        <v>6943</v>
      </c>
      <c r="I4290" s="256" t="s">
        <v>12</v>
      </c>
      <c r="J4290" s="256" t="s">
        <v>2545</v>
      </c>
      <c r="K4290" s="257" t="s">
        <v>16792</v>
      </c>
      <c r="L4290" s="256" t="s">
        <v>2542</v>
      </c>
    </row>
    <row r="4291" spans="1:12" x14ac:dyDescent="0.25">
      <c r="A4291" s="256" t="s">
        <v>2638</v>
      </c>
      <c r="B4291" s="256" t="s">
        <v>2639</v>
      </c>
      <c r="C4291" s="256" t="s">
        <v>2617</v>
      </c>
      <c r="D4291" s="256" t="s">
        <v>3286</v>
      </c>
      <c r="E4291" s="257" t="s">
        <v>2540</v>
      </c>
      <c r="F4291" s="256" t="s">
        <v>2540</v>
      </c>
      <c r="G4291" s="256">
        <v>93071</v>
      </c>
      <c r="H4291" s="256" t="s">
        <v>6944</v>
      </c>
      <c r="I4291" s="256" t="s">
        <v>12</v>
      </c>
      <c r="J4291" s="256" t="s">
        <v>2545</v>
      </c>
      <c r="K4291" s="257" t="s">
        <v>16913</v>
      </c>
      <c r="L4291" s="256" t="s">
        <v>2542</v>
      </c>
    </row>
    <row r="4292" spans="1:12" x14ac:dyDescent="0.25">
      <c r="A4292" s="256" t="s">
        <v>2638</v>
      </c>
      <c r="B4292" s="256" t="s">
        <v>2639</v>
      </c>
      <c r="C4292" s="256" t="s">
        <v>2617</v>
      </c>
      <c r="D4292" s="256" t="s">
        <v>3286</v>
      </c>
      <c r="E4292" s="257" t="s">
        <v>2540</v>
      </c>
      <c r="F4292" s="256" t="s">
        <v>2540</v>
      </c>
      <c r="G4292" s="256">
        <v>93072</v>
      </c>
      <c r="H4292" s="256" t="s">
        <v>6945</v>
      </c>
      <c r="I4292" s="256" t="s">
        <v>12</v>
      </c>
      <c r="J4292" s="256" t="s">
        <v>2545</v>
      </c>
      <c r="K4292" s="257" t="s">
        <v>16914</v>
      </c>
      <c r="L4292" s="256" t="s">
        <v>2542</v>
      </c>
    </row>
    <row r="4293" spans="1:12" x14ac:dyDescent="0.25">
      <c r="A4293" s="256" t="s">
        <v>2638</v>
      </c>
      <c r="B4293" s="256" t="s">
        <v>2639</v>
      </c>
      <c r="C4293" s="256" t="s">
        <v>2617</v>
      </c>
      <c r="D4293" s="256" t="s">
        <v>3286</v>
      </c>
      <c r="E4293" s="257" t="s">
        <v>2540</v>
      </c>
      <c r="F4293" s="256" t="s">
        <v>2540</v>
      </c>
      <c r="G4293" s="256">
        <v>93074</v>
      </c>
      <c r="H4293" s="256" t="s">
        <v>6946</v>
      </c>
      <c r="I4293" s="256" t="s">
        <v>12</v>
      </c>
      <c r="J4293" s="256" t="s">
        <v>2545</v>
      </c>
      <c r="K4293" s="257" t="s">
        <v>16915</v>
      </c>
      <c r="L4293" s="256" t="s">
        <v>2542</v>
      </c>
    </row>
    <row r="4294" spans="1:12" x14ac:dyDescent="0.25">
      <c r="A4294" s="256" t="s">
        <v>2638</v>
      </c>
      <c r="B4294" s="256" t="s">
        <v>2639</v>
      </c>
      <c r="C4294" s="256" t="s">
        <v>2617</v>
      </c>
      <c r="D4294" s="256" t="s">
        <v>3286</v>
      </c>
      <c r="E4294" s="257" t="s">
        <v>2540</v>
      </c>
      <c r="F4294" s="256" t="s">
        <v>2540</v>
      </c>
      <c r="G4294" s="256">
        <v>93075</v>
      </c>
      <c r="H4294" s="256" t="s">
        <v>6947</v>
      </c>
      <c r="I4294" s="256" t="s">
        <v>12</v>
      </c>
      <c r="J4294" s="256" t="s">
        <v>2545</v>
      </c>
      <c r="K4294" s="257" t="s">
        <v>16916</v>
      </c>
      <c r="L4294" s="256" t="s">
        <v>2542</v>
      </c>
    </row>
    <row r="4295" spans="1:12" x14ac:dyDescent="0.25">
      <c r="A4295" s="256" t="s">
        <v>2638</v>
      </c>
      <c r="B4295" s="256" t="s">
        <v>2639</v>
      </c>
      <c r="C4295" s="256" t="s">
        <v>2617</v>
      </c>
      <c r="D4295" s="256" t="s">
        <v>3286</v>
      </c>
      <c r="E4295" s="257" t="s">
        <v>2540</v>
      </c>
      <c r="F4295" s="256" t="s">
        <v>2540</v>
      </c>
      <c r="G4295" s="256">
        <v>93076</v>
      </c>
      <c r="H4295" s="256" t="s">
        <v>6948</v>
      </c>
      <c r="I4295" s="256" t="s">
        <v>12</v>
      </c>
      <c r="J4295" s="256" t="s">
        <v>2545</v>
      </c>
      <c r="K4295" s="257" t="s">
        <v>16917</v>
      </c>
      <c r="L4295" s="256" t="s">
        <v>2542</v>
      </c>
    </row>
    <row r="4296" spans="1:12" x14ac:dyDescent="0.25">
      <c r="A4296" s="256" t="s">
        <v>2638</v>
      </c>
      <c r="B4296" s="256" t="s">
        <v>2639</v>
      </c>
      <c r="C4296" s="256" t="s">
        <v>2617</v>
      </c>
      <c r="D4296" s="256" t="s">
        <v>3286</v>
      </c>
      <c r="E4296" s="257" t="s">
        <v>2540</v>
      </c>
      <c r="F4296" s="256" t="s">
        <v>2540</v>
      </c>
      <c r="G4296" s="256">
        <v>93077</v>
      </c>
      <c r="H4296" s="256" t="s">
        <v>6949</v>
      </c>
      <c r="I4296" s="256" t="s">
        <v>12</v>
      </c>
      <c r="J4296" s="256" t="s">
        <v>2545</v>
      </c>
      <c r="K4296" s="257" t="s">
        <v>15961</v>
      </c>
      <c r="L4296" s="256" t="s">
        <v>2542</v>
      </c>
    </row>
    <row r="4297" spans="1:12" x14ac:dyDescent="0.25">
      <c r="A4297" s="256" t="s">
        <v>2638</v>
      </c>
      <c r="B4297" s="256" t="s">
        <v>2639</v>
      </c>
      <c r="C4297" s="256" t="s">
        <v>2617</v>
      </c>
      <c r="D4297" s="256" t="s">
        <v>3286</v>
      </c>
      <c r="E4297" s="257" t="s">
        <v>2540</v>
      </c>
      <c r="F4297" s="256" t="s">
        <v>2540</v>
      </c>
      <c r="G4297" s="256">
        <v>93078</v>
      </c>
      <c r="H4297" s="256" t="s">
        <v>6950</v>
      </c>
      <c r="I4297" s="256" t="s">
        <v>12</v>
      </c>
      <c r="J4297" s="256" t="s">
        <v>2545</v>
      </c>
      <c r="K4297" s="257" t="s">
        <v>16918</v>
      </c>
      <c r="L4297" s="256" t="s">
        <v>2542</v>
      </c>
    </row>
    <row r="4298" spans="1:12" x14ac:dyDescent="0.25">
      <c r="A4298" s="256" t="s">
        <v>2638</v>
      </c>
      <c r="B4298" s="256" t="s">
        <v>2639</v>
      </c>
      <c r="C4298" s="256" t="s">
        <v>2617</v>
      </c>
      <c r="D4298" s="256" t="s">
        <v>3286</v>
      </c>
      <c r="E4298" s="257" t="s">
        <v>2540</v>
      </c>
      <c r="F4298" s="256" t="s">
        <v>2540</v>
      </c>
      <c r="G4298" s="256">
        <v>93079</v>
      </c>
      <c r="H4298" s="256" t="s">
        <v>6951</v>
      </c>
      <c r="I4298" s="256" t="s">
        <v>12</v>
      </c>
      <c r="J4298" s="256" t="s">
        <v>2545</v>
      </c>
      <c r="K4298" s="257" t="s">
        <v>5065</v>
      </c>
      <c r="L4298" s="256" t="s">
        <v>2542</v>
      </c>
    </row>
    <row r="4299" spans="1:12" x14ac:dyDescent="0.25">
      <c r="A4299" s="256" t="s">
        <v>2638</v>
      </c>
      <c r="B4299" s="256" t="s">
        <v>2639</v>
      </c>
      <c r="C4299" s="256" t="s">
        <v>2617</v>
      </c>
      <c r="D4299" s="256" t="s">
        <v>3286</v>
      </c>
      <c r="E4299" s="257" t="s">
        <v>2540</v>
      </c>
      <c r="F4299" s="256" t="s">
        <v>2540</v>
      </c>
      <c r="G4299" s="256">
        <v>93080</v>
      </c>
      <c r="H4299" s="256" t="s">
        <v>6952</v>
      </c>
      <c r="I4299" s="256" t="s">
        <v>12</v>
      </c>
      <c r="J4299" s="256" t="s">
        <v>2545</v>
      </c>
      <c r="K4299" s="257" t="s">
        <v>5399</v>
      </c>
      <c r="L4299" s="256" t="s">
        <v>2542</v>
      </c>
    </row>
    <row r="4300" spans="1:12" x14ac:dyDescent="0.25">
      <c r="A4300" s="256" t="s">
        <v>2638</v>
      </c>
      <c r="B4300" s="256" t="s">
        <v>2639</v>
      </c>
      <c r="C4300" s="256" t="s">
        <v>2617</v>
      </c>
      <c r="D4300" s="256" t="s">
        <v>3286</v>
      </c>
      <c r="E4300" s="257" t="s">
        <v>2540</v>
      </c>
      <c r="F4300" s="256" t="s">
        <v>2540</v>
      </c>
      <c r="G4300" s="256">
        <v>93081</v>
      </c>
      <c r="H4300" s="256" t="s">
        <v>6953</v>
      </c>
      <c r="I4300" s="256" t="s">
        <v>12</v>
      </c>
      <c r="J4300" s="256" t="s">
        <v>2545</v>
      </c>
      <c r="K4300" s="257" t="s">
        <v>13232</v>
      </c>
      <c r="L4300" s="256" t="s">
        <v>2542</v>
      </c>
    </row>
    <row r="4301" spans="1:12" x14ac:dyDescent="0.25">
      <c r="A4301" s="256" t="s">
        <v>2638</v>
      </c>
      <c r="B4301" s="256" t="s">
        <v>2639</v>
      </c>
      <c r="C4301" s="256" t="s">
        <v>2617</v>
      </c>
      <c r="D4301" s="256" t="s">
        <v>3286</v>
      </c>
      <c r="E4301" s="257" t="s">
        <v>2540</v>
      </c>
      <c r="F4301" s="256" t="s">
        <v>2540</v>
      </c>
      <c r="G4301" s="256">
        <v>93082</v>
      </c>
      <c r="H4301" s="256" t="s">
        <v>6954</v>
      </c>
      <c r="I4301" s="256" t="s">
        <v>12</v>
      </c>
      <c r="J4301" s="256" t="s">
        <v>2545</v>
      </c>
      <c r="K4301" s="257" t="s">
        <v>16724</v>
      </c>
      <c r="L4301" s="256" t="s">
        <v>2542</v>
      </c>
    </row>
    <row r="4302" spans="1:12" x14ac:dyDescent="0.25">
      <c r="A4302" s="256" t="s">
        <v>2638</v>
      </c>
      <c r="B4302" s="256" t="s">
        <v>2639</v>
      </c>
      <c r="C4302" s="256" t="s">
        <v>2617</v>
      </c>
      <c r="D4302" s="256" t="s">
        <v>3286</v>
      </c>
      <c r="E4302" s="257" t="s">
        <v>2540</v>
      </c>
      <c r="F4302" s="256" t="s">
        <v>2540</v>
      </c>
      <c r="G4302" s="256">
        <v>93083</v>
      </c>
      <c r="H4302" s="256" t="s">
        <v>6955</v>
      </c>
      <c r="I4302" s="256" t="s">
        <v>12</v>
      </c>
      <c r="J4302" s="256" t="s">
        <v>2545</v>
      </c>
      <c r="K4302" s="257" t="s">
        <v>16919</v>
      </c>
      <c r="L4302" s="256" t="s">
        <v>2542</v>
      </c>
    </row>
    <row r="4303" spans="1:12" x14ac:dyDescent="0.25">
      <c r="A4303" s="256" t="s">
        <v>2638</v>
      </c>
      <c r="B4303" s="256" t="s">
        <v>2639</v>
      </c>
      <c r="C4303" s="256" t="s">
        <v>2617</v>
      </c>
      <c r="D4303" s="256" t="s">
        <v>3286</v>
      </c>
      <c r="E4303" s="257" t="s">
        <v>2540</v>
      </c>
      <c r="F4303" s="256" t="s">
        <v>2540</v>
      </c>
      <c r="G4303" s="256">
        <v>93084</v>
      </c>
      <c r="H4303" s="256" t="s">
        <v>6956</v>
      </c>
      <c r="I4303" s="256" t="s">
        <v>12</v>
      </c>
      <c r="J4303" s="256" t="s">
        <v>2545</v>
      </c>
      <c r="K4303" s="257" t="s">
        <v>13390</v>
      </c>
      <c r="L4303" s="256" t="s">
        <v>2542</v>
      </c>
    </row>
    <row r="4304" spans="1:12" x14ac:dyDescent="0.25">
      <c r="A4304" s="256" t="s">
        <v>2638</v>
      </c>
      <c r="B4304" s="256" t="s">
        <v>2639</v>
      </c>
      <c r="C4304" s="256" t="s">
        <v>2617</v>
      </c>
      <c r="D4304" s="256" t="s">
        <v>3286</v>
      </c>
      <c r="E4304" s="257" t="s">
        <v>2540</v>
      </c>
      <c r="F4304" s="256" t="s">
        <v>2540</v>
      </c>
      <c r="G4304" s="256">
        <v>93085</v>
      </c>
      <c r="H4304" s="256" t="s">
        <v>6957</v>
      </c>
      <c r="I4304" s="256" t="s">
        <v>12</v>
      </c>
      <c r="J4304" s="256" t="s">
        <v>2545</v>
      </c>
      <c r="K4304" s="257" t="s">
        <v>5941</v>
      </c>
      <c r="L4304" s="256" t="s">
        <v>2542</v>
      </c>
    </row>
    <row r="4305" spans="1:12" x14ac:dyDescent="0.25">
      <c r="A4305" s="256" t="s">
        <v>2638</v>
      </c>
      <c r="B4305" s="256" t="s">
        <v>2639</v>
      </c>
      <c r="C4305" s="256" t="s">
        <v>2617</v>
      </c>
      <c r="D4305" s="256" t="s">
        <v>3286</v>
      </c>
      <c r="E4305" s="257" t="s">
        <v>2540</v>
      </c>
      <c r="F4305" s="256" t="s">
        <v>2540</v>
      </c>
      <c r="G4305" s="256">
        <v>93086</v>
      </c>
      <c r="H4305" s="256" t="s">
        <v>6958</v>
      </c>
      <c r="I4305" s="256" t="s">
        <v>12</v>
      </c>
      <c r="J4305" s="256" t="s">
        <v>2545</v>
      </c>
      <c r="K4305" s="257" t="s">
        <v>16920</v>
      </c>
      <c r="L4305" s="256" t="s">
        <v>2542</v>
      </c>
    </row>
    <row r="4306" spans="1:12" x14ac:dyDescent="0.25">
      <c r="A4306" s="256" t="s">
        <v>2638</v>
      </c>
      <c r="B4306" s="256" t="s">
        <v>2639</v>
      </c>
      <c r="C4306" s="256" t="s">
        <v>2617</v>
      </c>
      <c r="D4306" s="256" t="s">
        <v>3286</v>
      </c>
      <c r="E4306" s="257" t="s">
        <v>2540</v>
      </c>
      <c r="F4306" s="256" t="s">
        <v>2540</v>
      </c>
      <c r="G4306" s="256">
        <v>93087</v>
      </c>
      <c r="H4306" s="256" t="s">
        <v>6959</v>
      </c>
      <c r="I4306" s="256" t="s">
        <v>12</v>
      </c>
      <c r="J4306" s="256" t="s">
        <v>2545</v>
      </c>
      <c r="K4306" s="257" t="s">
        <v>13468</v>
      </c>
      <c r="L4306" s="256" t="s">
        <v>2542</v>
      </c>
    </row>
    <row r="4307" spans="1:12" x14ac:dyDescent="0.25">
      <c r="A4307" s="256" t="s">
        <v>2638</v>
      </c>
      <c r="B4307" s="256" t="s">
        <v>2639</v>
      </c>
      <c r="C4307" s="256" t="s">
        <v>2617</v>
      </c>
      <c r="D4307" s="256" t="s">
        <v>3286</v>
      </c>
      <c r="E4307" s="257" t="s">
        <v>2540</v>
      </c>
      <c r="F4307" s="256" t="s">
        <v>2540</v>
      </c>
      <c r="G4307" s="256">
        <v>93088</v>
      </c>
      <c r="H4307" s="256" t="s">
        <v>6961</v>
      </c>
      <c r="I4307" s="256" t="s">
        <v>12</v>
      </c>
      <c r="J4307" s="256" t="s">
        <v>2545</v>
      </c>
      <c r="K4307" s="257" t="s">
        <v>7488</v>
      </c>
      <c r="L4307" s="256" t="s">
        <v>2542</v>
      </c>
    </row>
    <row r="4308" spans="1:12" x14ac:dyDescent="0.25">
      <c r="A4308" s="256" t="s">
        <v>2638</v>
      </c>
      <c r="B4308" s="256" t="s">
        <v>2639</v>
      </c>
      <c r="C4308" s="256" t="s">
        <v>2617</v>
      </c>
      <c r="D4308" s="256" t="s">
        <v>3286</v>
      </c>
      <c r="E4308" s="257" t="s">
        <v>2540</v>
      </c>
      <c r="F4308" s="256" t="s">
        <v>2540</v>
      </c>
      <c r="G4308" s="256">
        <v>93089</v>
      </c>
      <c r="H4308" s="256" t="s">
        <v>6962</v>
      </c>
      <c r="I4308" s="256" t="s">
        <v>12</v>
      </c>
      <c r="J4308" s="256" t="s">
        <v>2545</v>
      </c>
      <c r="K4308" s="257" t="s">
        <v>7938</v>
      </c>
      <c r="L4308" s="256" t="s">
        <v>2542</v>
      </c>
    </row>
    <row r="4309" spans="1:12" x14ac:dyDescent="0.25">
      <c r="A4309" s="256" t="s">
        <v>2638</v>
      </c>
      <c r="B4309" s="256" t="s">
        <v>2639</v>
      </c>
      <c r="C4309" s="256" t="s">
        <v>2617</v>
      </c>
      <c r="D4309" s="256" t="s">
        <v>3286</v>
      </c>
      <c r="E4309" s="257" t="s">
        <v>2540</v>
      </c>
      <c r="F4309" s="256" t="s">
        <v>2540</v>
      </c>
      <c r="G4309" s="256">
        <v>93090</v>
      </c>
      <c r="H4309" s="256" t="s">
        <v>6963</v>
      </c>
      <c r="I4309" s="256" t="s">
        <v>12</v>
      </c>
      <c r="J4309" s="256" t="s">
        <v>2545</v>
      </c>
      <c r="K4309" s="257" t="s">
        <v>13587</v>
      </c>
      <c r="L4309" s="256" t="s">
        <v>2542</v>
      </c>
    </row>
    <row r="4310" spans="1:12" x14ac:dyDescent="0.25">
      <c r="A4310" s="256" t="s">
        <v>2638</v>
      </c>
      <c r="B4310" s="256" t="s">
        <v>2639</v>
      </c>
      <c r="C4310" s="256" t="s">
        <v>2617</v>
      </c>
      <c r="D4310" s="256" t="s">
        <v>3286</v>
      </c>
      <c r="E4310" s="257" t="s">
        <v>2540</v>
      </c>
      <c r="F4310" s="256" t="s">
        <v>2540</v>
      </c>
      <c r="G4310" s="256">
        <v>93091</v>
      </c>
      <c r="H4310" s="256" t="s">
        <v>6964</v>
      </c>
      <c r="I4310" s="256" t="s">
        <v>12</v>
      </c>
      <c r="J4310" s="256" t="s">
        <v>2545</v>
      </c>
      <c r="K4310" s="257" t="s">
        <v>16921</v>
      </c>
      <c r="L4310" s="256" t="s">
        <v>2542</v>
      </c>
    </row>
    <row r="4311" spans="1:12" x14ac:dyDescent="0.25">
      <c r="A4311" s="256" t="s">
        <v>2638</v>
      </c>
      <c r="B4311" s="256" t="s">
        <v>2639</v>
      </c>
      <c r="C4311" s="256" t="s">
        <v>2617</v>
      </c>
      <c r="D4311" s="256" t="s">
        <v>3286</v>
      </c>
      <c r="E4311" s="257" t="s">
        <v>2540</v>
      </c>
      <c r="F4311" s="256" t="s">
        <v>2540</v>
      </c>
      <c r="G4311" s="256">
        <v>93092</v>
      </c>
      <c r="H4311" s="256" t="s">
        <v>6965</v>
      </c>
      <c r="I4311" s="256" t="s">
        <v>12</v>
      </c>
      <c r="J4311" s="256" t="s">
        <v>2545</v>
      </c>
      <c r="K4311" s="257" t="s">
        <v>16922</v>
      </c>
      <c r="L4311" s="256" t="s">
        <v>2542</v>
      </c>
    </row>
    <row r="4312" spans="1:12" x14ac:dyDescent="0.25">
      <c r="A4312" s="256" t="s">
        <v>2638</v>
      </c>
      <c r="B4312" s="256" t="s">
        <v>2639</v>
      </c>
      <c r="C4312" s="256" t="s">
        <v>2617</v>
      </c>
      <c r="D4312" s="256" t="s">
        <v>3286</v>
      </c>
      <c r="E4312" s="257" t="s">
        <v>2540</v>
      </c>
      <c r="F4312" s="256" t="s">
        <v>2540</v>
      </c>
      <c r="G4312" s="256">
        <v>93093</v>
      </c>
      <c r="H4312" s="256" t="s">
        <v>6966</v>
      </c>
      <c r="I4312" s="256" t="s">
        <v>12</v>
      </c>
      <c r="J4312" s="256" t="s">
        <v>2545</v>
      </c>
      <c r="K4312" s="257" t="s">
        <v>6923</v>
      </c>
      <c r="L4312" s="256" t="s">
        <v>2542</v>
      </c>
    </row>
    <row r="4313" spans="1:12" x14ac:dyDescent="0.25">
      <c r="A4313" s="256" t="s">
        <v>2638</v>
      </c>
      <c r="B4313" s="256" t="s">
        <v>2639</v>
      </c>
      <c r="C4313" s="256" t="s">
        <v>2617</v>
      </c>
      <c r="D4313" s="256" t="s">
        <v>3286</v>
      </c>
      <c r="E4313" s="257" t="s">
        <v>2540</v>
      </c>
      <c r="F4313" s="256" t="s">
        <v>2540</v>
      </c>
      <c r="G4313" s="256">
        <v>93094</v>
      </c>
      <c r="H4313" s="256" t="s">
        <v>6967</v>
      </c>
      <c r="I4313" s="256" t="s">
        <v>12</v>
      </c>
      <c r="J4313" s="256" t="s">
        <v>2545</v>
      </c>
      <c r="K4313" s="257" t="s">
        <v>16923</v>
      </c>
      <c r="L4313" s="256" t="s">
        <v>2542</v>
      </c>
    </row>
    <row r="4314" spans="1:12" x14ac:dyDescent="0.25">
      <c r="A4314" s="256" t="s">
        <v>2638</v>
      </c>
      <c r="B4314" s="256" t="s">
        <v>2639</v>
      </c>
      <c r="C4314" s="256" t="s">
        <v>2617</v>
      </c>
      <c r="D4314" s="256" t="s">
        <v>3286</v>
      </c>
      <c r="E4314" s="257" t="s">
        <v>2540</v>
      </c>
      <c r="F4314" s="256" t="s">
        <v>2540</v>
      </c>
      <c r="G4314" s="256">
        <v>93097</v>
      </c>
      <c r="H4314" s="256" t="s">
        <v>6968</v>
      </c>
      <c r="I4314" s="256" t="s">
        <v>12</v>
      </c>
      <c r="J4314" s="256" t="s">
        <v>2545</v>
      </c>
      <c r="K4314" s="257" t="s">
        <v>16632</v>
      </c>
      <c r="L4314" s="256" t="s">
        <v>2542</v>
      </c>
    </row>
    <row r="4315" spans="1:12" x14ac:dyDescent="0.25">
      <c r="A4315" s="256" t="s">
        <v>2638</v>
      </c>
      <c r="B4315" s="256" t="s">
        <v>2639</v>
      </c>
      <c r="C4315" s="256" t="s">
        <v>2617</v>
      </c>
      <c r="D4315" s="256" t="s">
        <v>3286</v>
      </c>
      <c r="E4315" s="257" t="s">
        <v>2540</v>
      </c>
      <c r="F4315" s="256" t="s">
        <v>2540</v>
      </c>
      <c r="G4315" s="256">
        <v>93098</v>
      </c>
      <c r="H4315" s="256" t="s">
        <v>6969</v>
      </c>
      <c r="I4315" s="256" t="s">
        <v>12</v>
      </c>
      <c r="J4315" s="256" t="s">
        <v>2545</v>
      </c>
      <c r="K4315" s="257" t="s">
        <v>16924</v>
      </c>
      <c r="L4315" s="256" t="s">
        <v>2542</v>
      </c>
    </row>
    <row r="4316" spans="1:12" x14ac:dyDescent="0.25">
      <c r="A4316" s="256" t="s">
        <v>2638</v>
      </c>
      <c r="B4316" s="256" t="s">
        <v>2639</v>
      </c>
      <c r="C4316" s="256" t="s">
        <v>2617</v>
      </c>
      <c r="D4316" s="256" t="s">
        <v>3286</v>
      </c>
      <c r="E4316" s="257" t="s">
        <v>2540</v>
      </c>
      <c r="F4316" s="256" t="s">
        <v>2540</v>
      </c>
      <c r="G4316" s="256">
        <v>93099</v>
      </c>
      <c r="H4316" s="256" t="s">
        <v>6970</v>
      </c>
      <c r="I4316" s="256" t="s">
        <v>12</v>
      </c>
      <c r="J4316" s="256" t="s">
        <v>2545</v>
      </c>
      <c r="K4316" s="257" t="s">
        <v>16925</v>
      </c>
      <c r="L4316" s="256" t="s">
        <v>2542</v>
      </c>
    </row>
    <row r="4317" spans="1:12" x14ac:dyDescent="0.25">
      <c r="A4317" s="256" t="s">
        <v>2638</v>
      </c>
      <c r="B4317" s="256" t="s">
        <v>2639</v>
      </c>
      <c r="C4317" s="256" t="s">
        <v>2617</v>
      </c>
      <c r="D4317" s="256" t="s">
        <v>3286</v>
      </c>
      <c r="E4317" s="257" t="s">
        <v>2540</v>
      </c>
      <c r="F4317" s="256" t="s">
        <v>2540</v>
      </c>
      <c r="G4317" s="256">
        <v>93100</v>
      </c>
      <c r="H4317" s="256" t="s">
        <v>6971</v>
      </c>
      <c r="I4317" s="256" t="s">
        <v>12</v>
      </c>
      <c r="J4317" s="256" t="s">
        <v>2545</v>
      </c>
      <c r="K4317" s="257" t="s">
        <v>6138</v>
      </c>
      <c r="L4317" s="256" t="s">
        <v>2542</v>
      </c>
    </row>
    <row r="4318" spans="1:12" x14ac:dyDescent="0.25">
      <c r="A4318" s="256" t="s">
        <v>2638</v>
      </c>
      <c r="B4318" s="256" t="s">
        <v>2639</v>
      </c>
      <c r="C4318" s="256" t="s">
        <v>2617</v>
      </c>
      <c r="D4318" s="256" t="s">
        <v>3286</v>
      </c>
      <c r="E4318" s="257" t="s">
        <v>2540</v>
      </c>
      <c r="F4318" s="256" t="s">
        <v>2540</v>
      </c>
      <c r="G4318" s="256">
        <v>93101</v>
      </c>
      <c r="H4318" s="256" t="s">
        <v>6972</v>
      </c>
      <c r="I4318" s="256" t="s">
        <v>12</v>
      </c>
      <c r="J4318" s="256" t="s">
        <v>2545</v>
      </c>
      <c r="K4318" s="257" t="s">
        <v>16088</v>
      </c>
      <c r="L4318" s="256" t="s">
        <v>2542</v>
      </c>
    </row>
    <row r="4319" spans="1:12" x14ac:dyDescent="0.25">
      <c r="A4319" s="256" t="s">
        <v>2638</v>
      </c>
      <c r="B4319" s="256" t="s">
        <v>2639</v>
      </c>
      <c r="C4319" s="256" t="s">
        <v>2617</v>
      </c>
      <c r="D4319" s="256" t="s">
        <v>3286</v>
      </c>
      <c r="E4319" s="257" t="s">
        <v>2540</v>
      </c>
      <c r="F4319" s="256" t="s">
        <v>2540</v>
      </c>
      <c r="G4319" s="256">
        <v>93102</v>
      </c>
      <c r="H4319" s="256" t="s">
        <v>6973</v>
      </c>
      <c r="I4319" s="256" t="s">
        <v>12</v>
      </c>
      <c r="J4319" s="256" t="s">
        <v>2545</v>
      </c>
      <c r="K4319" s="257" t="s">
        <v>13601</v>
      </c>
      <c r="L4319" s="256" t="s">
        <v>2542</v>
      </c>
    </row>
    <row r="4320" spans="1:12" x14ac:dyDescent="0.25">
      <c r="A4320" s="256" t="s">
        <v>2638</v>
      </c>
      <c r="B4320" s="256" t="s">
        <v>2639</v>
      </c>
      <c r="C4320" s="256" t="s">
        <v>2617</v>
      </c>
      <c r="D4320" s="256" t="s">
        <v>3286</v>
      </c>
      <c r="E4320" s="257" t="s">
        <v>2540</v>
      </c>
      <c r="F4320" s="256" t="s">
        <v>2540</v>
      </c>
      <c r="G4320" s="256">
        <v>93103</v>
      </c>
      <c r="H4320" s="256" t="s">
        <v>6974</v>
      </c>
      <c r="I4320" s="256" t="s">
        <v>12</v>
      </c>
      <c r="J4320" s="256" t="s">
        <v>2545</v>
      </c>
      <c r="K4320" s="257" t="s">
        <v>16926</v>
      </c>
      <c r="L4320" s="256" t="s">
        <v>2542</v>
      </c>
    </row>
    <row r="4321" spans="1:12" x14ac:dyDescent="0.25">
      <c r="A4321" s="256" t="s">
        <v>2638</v>
      </c>
      <c r="B4321" s="256" t="s">
        <v>2639</v>
      </c>
      <c r="C4321" s="256" t="s">
        <v>2617</v>
      </c>
      <c r="D4321" s="256" t="s">
        <v>3286</v>
      </c>
      <c r="E4321" s="257" t="s">
        <v>2540</v>
      </c>
      <c r="F4321" s="256" t="s">
        <v>2540</v>
      </c>
      <c r="G4321" s="256">
        <v>93104</v>
      </c>
      <c r="H4321" s="256" t="s">
        <v>6975</v>
      </c>
      <c r="I4321" s="256" t="s">
        <v>12</v>
      </c>
      <c r="J4321" s="256" t="s">
        <v>2545</v>
      </c>
      <c r="K4321" s="257" t="s">
        <v>13697</v>
      </c>
      <c r="L4321" s="256" t="s">
        <v>2542</v>
      </c>
    </row>
    <row r="4322" spans="1:12" x14ac:dyDescent="0.25">
      <c r="A4322" s="256" t="s">
        <v>2638</v>
      </c>
      <c r="B4322" s="256" t="s">
        <v>2639</v>
      </c>
      <c r="C4322" s="256" t="s">
        <v>2617</v>
      </c>
      <c r="D4322" s="256" t="s">
        <v>3286</v>
      </c>
      <c r="E4322" s="257" t="s">
        <v>2540</v>
      </c>
      <c r="F4322" s="256" t="s">
        <v>2540</v>
      </c>
      <c r="G4322" s="256">
        <v>93105</v>
      </c>
      <c r="H4322" s="256" t="s">
        <v>6976</v>
      </c>
      <c r="I4322" s="256" t="s">
        <v>12</v>
      </c>
      <c r="J4322" s="256" t="s">
        <v>2545</v>
      </c>
      <c r="K4322" s="257" t="s">
        <v>14352</v>
      </c>
      <c r="L4322" s="256" t="s">
        <v>2542</v>
      </c>
    </row>
    <row r="4323" spans="1:12" x14ac:dyDescent="0.25">
      <c r="A4323" s="256" t="s">
        <v>2638</v>
      </c>
      <c r="B4323" s="256" t="s">
        <v>2639</v>
      </c>
      <c r="C4323" s="256" t="s">
        <v>2617</v>
      </c>
      <c r="D4323" s="256" t="s">
        <v>3286</v>
      </c>
      <c r="E4323" s="257" t="s">
        <v>2540</v>
      </c>
      <c r="F4323" s="256" t="s">
        <v>2540</v>
      </c>
      <c r="G4323" s="256">
        <v>93106</v>
      </c>
      <c r="H4323" s="256" t="s">
        <v>6977</v>
      </c>
      <c r="I4323" s="256" t="s">
        <v>12</v>
      </c>
      <c r="J4323" s="256" t="s">
        <v>2545</v>
      </c>
      <c r="K4323" s="257" t="s">
        <v>16927</v>
      </c>
      <c r="L4323" s="256" t="s">
        <v>2542</v>
      </c>
    </row>
    <row r="4324" spans="1:12" x14ac:dyDescent="0.25">
      <c r="A4324" s="256" t="s">
        <v>2638</v>
      </c>
      <c r="B4324" s="256" t="s">
        <v>2639</v>
      </c>
      <c r="C4324" s="256" t="s">
        <v>2617</v>
      </c>
      <c r="D4324" s="256" t="s">
        <v>3286</v>
      </c>
      <c r="E4324" s="257" t="s">
        <v>2540</v>
      </c>
      <c r="F4324" s="256" t="s">
        <v>2540</v>
      </c>
      <c r="G4324" s="256">
        <v>93107</v>
      </c>
      <c r="H4324" s="256" t="s">
        <v>6978</v>
      </c>
      <c r="I4324" s="256" t="s">
        <v>12</v>
      </c>
      <c r="J4324" s="256" t="s">
        <v>2545</v>
      </c>
      <c r="K4324" s="257" t="s">
        <v>5223</v>
      </c>
      <c r="L4324" s="256" t="s">
        <v>2542</v>
      </c>
    </row>
    <row r="4325" spans="1:12" x14ac:dyDescent="0.25">
      <c r="A4325" s="256" t="s">
        <v>2638</v>
      </c>
      <c r="B4325" s="256" t="s">
        <v>2639</v>
      </c>
      <c r="C4325" s="256" t="s">
        <v>2617</v>
      </c>
      <c r="D4325" s="256" t="s">
        <v>3286</v>
      </c>
      <c r="E4325" s="257" t="s">
        <v>2540</v>
      </c>
      <c r="F4325" s="256" t="s">
        <v>2540</v>
      </c>
      <c r="G4325" s="256">
        <v>93108</v>
      </c>
      <c r="H4325" s="256" t="s">
        <v>6980</v>
      </c>
      <c r="I4325" s="256" t="s">
        <v>12</v>
      </c>
      <c r="J4325" s="256" t="s">
        <v>2545</v>
      </c>
      <c r="K4325" s="257" t="s">
        <v>4873</v>
      </c>
      <c r="L4325" s="256" t="s">
        <v>2542</v>
      </c>
    </row>
    <row r="4326" spans="1:12" x14ac:dyDescent="0.25">
      <c r="A4326" s="256" t="s">
        <v>2638</v>
      </c>
      <c r="B4326" s="256" t="s">
        <v>2639</v>
      </c>
      <c r="C4326" s="256" t="s">
        <v>2617</v>
      </c>
      <c r="D4326" s="256" t="s">
        <v>3286</v>
      </c>
      <c r="E4326" s="257" t="s">
        <v>2540</v>
      </c>
      <c r="F4326" s="256" t="s">
        <v>2540</v>
      </c>
      <c r="G4326" s="256">
        <v>93109</v>
      </c>
      <c r="H4326" s="256" t="s">
        <v>6981</v>
      </c>
      <c r="I4326" s="256" t="s">
        <v>12</v>
      </c>
      <c r="J4326" s="256" t="s">
        <v>2545</v>
      </c>
      <c r="K4326" s="257" t="s">
        <v>16928</v>
      </c>
      <c r="L4326" s="256" t="s">
        <v>2542</v>
      </c>
    </row>
    <row r="4327" spans="1:12" x14ac:dyDescent="0.25">
      <c r="A4327" s="256" t="s">
        <v>2638</v>
      </c>
      <c r="B4327" s="256" t="s">
        <v>2639</v>
      </c>
      <c r="C4327" s="256" t="s">
        <v>2617</v>
      </c>
      <c r="D4327" s="256" t="s">
        <v>3286</v>
      </c>
      <c r="E4327" s="257" t="s">
        <v>2540</v>
      </c>
      <c r="F4327" s="256" t="s">
        <v>2540</v>
      </c>
      <c r="G4327" s="256">
        <v>93110</v>
      </c>
      <c r="H4327" s="256" t="s">
        <v>6982</v>
      </c>
      <c r="I4327" s="256" t="s">
        <v>12</v>
      </c>
      <c r="J4327" s="256" t="s">
        <v>2545</v>
      </c>
      <c r="K4327" s="257" t="s">
        <v>5412</v>
      </c>
      <c r="L4327" s="256" t="s">
        <v>2542</v>
      </c>
    </row>
    <row r="4328" spans="1:12" x14ac:dyDescent="0.25">
      <c r="A4328" s="256" t="s">
        <v>2638</v>
      </c>
      <c r="B4328" s="256" t="s">
        <v>2639</v>
      </c>
      <c r="C4328" s="256" t="s">
        <v>2617</v>
      </c>
      <c r="D4328" s="256" t="s">
        <v>3286</v>
      </c>
      <c r="E4328" s="257" t="s">
        <v>2540</v>
      </c>
      <c r="F4328" s="256" t="s">
        <v>2540</v>
      </c>
      <c r="G4328" s="256">
        <v>93111</v>
      </c>
      <c r="H4328" s="256" t="s">
        <v>6983</v>
      </c>
      <c r="I4328" s="256" t="s">
        <v>12</v>
      </c>
      <c r="J4328" s="256" t="s">
        <v>2545</v>
      </c>
      <c r="K4328" s="257" t="s">
        <v>6240</v>
      </c>
      <c r="L4328" s="256" t="s">
        <v>2542</v>
      </c>
    </row>
    <row r="4329" spans="1:12" x14ac:dyDescent="0.25">
      <c r="A4329" s="256" t="s">
        <v>2638</v>
      </c>
      <c r="B4329" s="256" t="s">
        <v>2639</v>
      </c>
      <c r="C4329" s="256" t="s">
        <v>2617</v>
      </c>
      <c r="D4329" s="256" t="s">
        <v>3286</v>
      </c>
      <c r="E4329" s="257" t="s">
        <v>2540</v>
      </c>
      <c r="F4329" s="256" t="s">
        <v>2540</v>
      </c>
      <c r="G4329" s="256">
        <v>93112</v>
      </c>
      <c r="H4329" s="256" t="s">
        <v>6984</v>
      </c>
      <c r="I4329" s="256" t="s">
        <v>12</v>
      </c>
      <c r="J4329" s="256" t="s">
        <v>2545</v>
      </c>
      <c r="K4329" s="257" t="s">
        <v>16929</v>
      </c>
      <c r="L4329" s="256" t="s">
        <v>2542</v>
      </c>
    </row>
    <row r="4330" spans="1:12" x14ac:dyDescent="0.25">
      <c r="A4330" s="256" t="s">
        <v>2638</v>
      </c>
      <c r="B4330" s="256" t="s">
        <v>2639</v>
      </c>
      <c r="C4330" s="256" t="s">
        <v>2617</v>
      </c>
      <c r="D4330" s="256" t="s">
        <v>3286</v>
      </c>
      <c r="E4330" s="257" t="s">
        <v>2540</v>
      </c>
      <c r="F4330" s="256" t="s">
        <v>2540</v>
      </c>
      <c r="G4330" s="256">
        <v>93113</v>
      </c>
      <c r="H4330" s="256" t="s">
        <v>6985</v>
      </c>
      <c r="I4330" s="256" t="s">
        <v>12</v>
      </c>
      <c r="J4330" s="256" t="s">
        <v>2545</v>
      </c>
      <c r="K4330" s="257" t="s">
        <v>16801</v>
      </c>
      <c r="L4330" s="256" t="s">
        <v>2542</v>
      </c>
    </row>
    <row r="4331" spans="1:12" x14ac:dyDescent="0.25">
      <c r="A4331" s="256" t="s">
        <v>2638</v>
      </c>
      <c r="B4331" s="256" t="s">
        <v>2639</v>
      </c>
      <c r="C4331" s="256" t="s">
        <v>2617</v>
      </c>
      <c r="D4331" s="256" t="s">
        <v>3286</v>
      </c>
      <c r="E4331" s="257" t="s">
        <v>2540</v>
      </c>
      <c r="F4331" s="256" t="s">
        <v>2540</v>
      </c>
      <c r="G4331" s="256">
        <v>93114</v>
      </c>
      <c r="H4331" s="256" t="s">
        <v>6986</v>
      </c>
      <c r="I4331" s="256" t="s">
        <v>12</v>
      </c>
      <c r="J4331" s="256" t="s">
        <v>2545</v>
      </c>
      <c r="K4331" s="257" t="s">
        <v>15986</v>
      </c>
      <c r="L4331" s="256" t="s">
        <v>2542</v>
      </c>
    </row>
    <row r="4332" spans="1:12" x14ac:dyDescent="0.25">
      <c r="A4332" s="256" t="s">
        <v>2638</v>
      </c>
      <c r="B4332" s="256" t="s">
        <v>2639</v>
      </c>
      <c r="C4332" s="256" t="s">
        <v>2617</v>
      </c>
      <c r="D4332" s="256" t="s">
        <v>3286</v>
      </c>
      <c r="E4332" s="257" t="s">
        <v>2540</v>
      </c>
      <c r="F4332" s="256" t="s">
        <v>2540</v>
      </c>
      <c r="G4332" s="256">
        <v>93115</v>
      </c>
      <c r="H4332" s="256" t="s">
        <v>6987</v>
      </c>
      <c r="I4332" s="256" t="s">
        <v>12</v>
      </c>
      <c r="J4332" s="256" t="s">
        <v>2545</v>
      </c>
      <c r="K4332" s="257" t="s">
        <v>16930</v>
      </c>
      <c r="L4332" s="256" t="s">
        <v>2542</v>
      </c>
    </row>
    <row r="4333" spans="1:12" x14ac:dyDescent="0.25">
      <c r="A4333" s="256" t="s">
        <v>2638</v>
      </c>
      <c r="B4333" s="256" t="s">
        <v>2639</v>
      </c>
      <c r="C4333" s="256" t="s">
        <v>2617</v>
      </c>
      <c r="D4333" s="256" t="s">
        <v>3286</v>
      </c>
      <c r="E4333" s="257" t="s">
        <v>2540</v>
      </c>
      <c r="F4333" s="256" t="s">
        <v>2540</v>
      </c>
      <c r="G4333" s="256">
        <v>93116</v>
      </c>
      <c r="H4333" s="256" t="s">
        <v>6988</v>
      </c>
      <c r="I4333" s="256" t="s">
        <v>12</v>
      </c>
      <c r="J4333" s="256" t="s">
        <v>2545</v>
      </c>
      <c r="K4333" s="257" t="s">
        <v>16931</v>
      </c>
      <c r="L4333" s="256" t="s">
        <v>2542</v>
      </c>
    </row>
    <row r="4334" spans="1:12" x14ac:dyDescent="0.25">
      <c r="A4334" s="256" t="s">
        <v>2638</v>
      </c>
      <c r="B4334" s="256" t="s">
        <v>2639</v>
      </c>
      <c r="C4334" s="256" t="s">
        <v>2617</v>
      </c>
      <c r="D4334" s="256" t="s">
        <v>3286</v>
      </c>
      <c r="E4334" s="257" t="s">
        <v>2540</v>
      </c>
      <c r="F4334" s="256" t="s">
        <v>2540</v>
      </c>
      <c r="G4334" s="256">
        <v>93117</v>
      </c>
      <c r="H4334" s="256" t="s">
        <v>6989</v>
      </c>
      <c r="I4334" s="256" t="s">
        <v>12</v>
      </c>
      <c r="J4334" s="256" t="s">
        <v>2545</v>
      </c>
      <c r="K4334" s="257" t="s">
        <v>14617</v>
      </c>
      <c r="L4334" s="256" t="s">
        <v>2542</v>
      </c>
    </row>
    <row r="4335" spans="1:12" x14ac:dyDescent="0.25">
      <c r="A4335" s="256" t="s">
        <v>2638</v>
      </c>
      <c r="B4335" s="256" t="s">
        <v>2639</v>
      </c>
      <c r="C4335" s="256" t="s">
        <v>2617</v>
      </c>
      <c r="D4335" s="256" t="s">
        <v>3286</v>
      </c>
      <c r="E4335" s="257" t="s">
        <v>2540</v>
      </c>
      <c r="F4335" s="256" t="s">
        <v>2540</v>
      </c>
      <c r="G4335" s="256">
        <v>93118</v>
      </c>
      <c r="H4335" s="256" t="s">
        <v>6990</v>
      </c>
      <c r="I4335" s="256" t="s">
        <v>12</v>
      </c>
      <c r="J4335" s="256" t="s">
        <v>2545</v>
      </c>
      <c r="K4335" s="257" t="s">
        <v>16932</v>
      </c>
      <c r="L4335" s="256" t="s">
        <v>2542</v>
      </c>
    </row>
    <row r="4336" spans="1:12" x14ac:dyDescent="0.25">
      <c r="A4336" s="256" t="s">
        <v>2638</v>
      </c>
      <c r="B4336" s="256" t="s">
        <v>2639</v>
      </c>
      <c r="C4336" s="256" t="s">
        <v>2617</v>
      </c>
      <c r="D4336" s="256" t="s">
        <v>3286</v>
      </c>
      <c r="E4336" s="257" t="s">
        <v>2540</v>
      </c>
      <c r="F4336" s="256" t="s">
        <v>2540</v>
      </c>
      <c r="G4336" s="256">
        <v>93119</v>
      </c>
      <c r="H4336" s="256" t="s">
        <v>6991</v>
      </c>
      <c r="I4336" s="256" t="s">
        <v>12</v>
      </c>
      <c r="J4336" s="256" t="s">
        <v>2545</v>
      </c>
      <c r="K4336" s="257" t="s">
        <v>5169</v>
      </c>
      <c r="L4336" s="256" t="s">
        <v>2542</v>
      </c>
    </row>
    <row r="4337" spans="1:12" x14ac:dyDescent="0.25">
      <c r="A4337" s="256" t="s">
        <v>2638</v>
      </c>
      <c r="B4337" s="256" t="s">
        <v>2639</v>
      </c>
      <c r="C4337" s="256" t="s">
        <v>2617</v>
      </c>
      <c r="D4337" s="256" t="s">
        <v>3286</v>
      </c>
      <c r="E4337" s="257" t="s">
        <v>2540</v>
      </c>
      <c r="F4337" s="256" t="s">
        <v>2540</v>
      </c>
      <c r="G4337" s="256">
        <v>93120</v>
      </c>
      <c r="H4337" s="256" t="s">
        <v>6992</v>
      </c>
      <c r="I4337" s="256" t="s">
        <v>12</v>
      </c>
      <c r="J4337" s="256" t="s">
        <v>2545</v>
      </c>
      <c r="K4337" s="257" t="s">
        <v>16933</v>
      </c>
      <c r="L4337" s="256" t="s">
        <v>2542</v>
      </c>
    </row>
    <row r="4338" spans="1:12" x14ac:dyDescent="0.25">
      <c r="A4338" s="256" t="s">
        <v>2638</v>
      </c>
      <c r="B4338" s="256" t="s">
        <v>2639</v>
      </c>
      <c r="C4338" s="256" t="s">
        <v>2617</v>
      </c>
      <c r="D4338" s="256" t="s">
        <v>3286</v>
      </c>
      <c r="E4338" s="257" t="s">
        <v>2540</v>
      </c>
      <c r="F4338" s="256" t="s">
        <v>2540</v>
      </c>
      <c r="G4338" s="256">
        <v>93121</v>
      </c>
      <c r="H4338" s="256" t="s">
        <v>6993</v>
      </c>
      <c r="I4338" s="256" t="s">
        <v>12</v>
      </c>
      <c r="J4338" s="256" t="s">
        <v>2545</v>
      </c>
      <c r="K4338" s="257" t="s">
        <v>7788</v>
      </c>
      <c r="L4338" s="256" t="s">
        <v>2542</v>
      </c>
    </row>
    <row r="4339" spans="1:12" x14ac:dyDescent="0.25">
      <c r="A4339" s="256" t="s">
        <v>2638</v>
      </c>
      <c r="B4339" s="256" t="s">
        <v>2639</v>
      </c>
      <c r="C4339" s="256" t="s">
        <v>2617</v>
      </c>
      <c r="D4339" s="256" t="s">
        <v>3286</v>
      </c>
      <c r="E4339" s="257" t="s">
        <v>2540</v>
      </c>
      <c r="F4339" s="256" t="s">
        <v>2540</v>
      </c>
      <c r="G4339" s="256">
        <v>93122</v>
      </c>
      <c r="H4339" s="256" t="s">
        <v>6994</v>
      </c>
      <c r="I4339" s="256" t="s">
        <v>12</v>
      </c>
      <c r="J4339" s="256" t="s">
        <v>2545</v>
      </c>
      <c r="K4339" s="257" t="s">
        <v>16934</v>
      </c>
      <c r="L4339" s="256" t="s">
        <v>2542</v>
      </c>
    </row>
    <row r="4340" spans="1:12" x14ac:dyDescent="0.25">
      <c r="A4340" s="256" t="s">
        <v>2638</v>
      </c>
      <c r="B4340" s="256" t="s">
        <v>2639</v>
      </c>
      <c r="C4340" s="256" t="s">
        <v>2617</v>
      </c>
      <c r="D4340" s="256" t="s">
        <v>3286</v>
      </c>
      <c r="E4340" s="257" t="s">
        <v>2540</v>
      </c>
      <c r="F4340" s="256" t="s">
        <v>2540</v>
      </c>
      <c r="G4340" s="256">
        <v>93123</v>
      </c>
      <c r="H4340" s="256" t="s">
        <v>6995</v>
      </c>
      <c r="I4340" s="256" t="s">
        <v>12</v>
      </c>
      <c r="J4340" s="256" t="s">
        <v>2545</v>
      </c>
      <c r="K4340" s="257" t="s">
        <v>16692</v>
      </c>
      <c r="L4340" s="256" t="s">
        <v>2542</v>
      </c>
    </row>
    <row r="4341" spans="1:12" x14ac:dyDescent="0.25">
      <c r="A4341" s="256" t="s">
        <v>2638</v>
      </c>
      <c r="B4341" s="256" t="s">
        <v>2639</v>
      </c>
      <c r="C4341" s="256" t="s">
        <v>2617</v>
      </c>
      <c r="D4341" s="256" t="s">
        <v>3286</v>
      </c>
      <c r="E4341" s="257" t="s">
        <v>2540</v>
      </c>
      <c r="F4341" s="256" t="s">
        <v>2540</v>
      </c>
      <c r="G4341" s="256">
        <v>93124</v>
      </c>
      <c r="H4341" s="256" t="s">
        <v>6996</v>
      </c>
      <c r="I4341" s="256" t="s">
        <v>12</v>
      </c>
      <c r="J4341" s="256" t="s">
        <v>2545</v>
      </c>
      <c r="K4341" s="257" t="s">
        <v>16935</v>
      </c>
      <c r="L4341" s="256" t="s">
        <v>2542</v>
      </c>
    </row>
    <row r="4342" spans="1:12" x14ac:dyDescent="0.25">
      <c r="A4342" s="256" t="s">
        <v>2638</v>
      </c>
      <c r="B4342" s="256" t="s">
        <v>2639</v>
      </c>
      <c r="C4342" s="256" t="s">
        <v>2617</v>
      </c>
      <c r="D4342" s="256" t="s">
        <v>3286</v>
      </c>
      <c r="E4342" s="257" t="s">
        <v>2540</v>
      </c>
      <c r="F4342" s="256" t="s">
        <v>2540</v>
      </c>
      <c r="G4342" s="256">
        <v>93125</v>
      </c>
      <c r="H4342" s="256" t="s">
        <v>6997</v>
      </c>
      <c r="I4342" s="256" t="s">
        <v>12</v>
      </c>
      <c r="J4342" s="256" t="s">
        <v>2545</v>
      </c>
      <c r="K4342" s="257" t="s">
        <v>16936</v>
      </c>
      <c r="L4342" s="256" t="s">
        <v>2542</v>
      </c>
    </row>
    <row r="4343" spans="1:12" x14ac:dyDescent="0.25">
      <c r="A4343" s="256" t="s">
        <v>2638</v>
      </c>
      <c r="B4343" s="256" t="s">
        <v>2639</v>
      </c>
      <c r="C4343" s="256" t="s">
        <v>2617</v>
      </c>
      <c r="D4343" s="256" t="s">
        <v>3286</v>
      </c>
      <c r="E4343" s="257" t="s">
        <v>2540</v>
      </c>
      <c r="F4343" s="256" t="s">
        <v>2540</v>
      </c>
      <c r="G4343" s="256">
        <v>93126</v>
      </c>
      <c r="H4343" s="256" t="s">
        <v>6998</v>
      </c>
      <c r="I4343" s="256" t="s">
        <v>12</v>
      </c>
      <c r="J4343" s="256" t="s">
        <v>2545</v>
      </c>
      <c r="K4343" s="257" t="s">
        <v>16937</v>
      </c>
      <c r="L4343" s="256" t="s">
        <v>2542</v>
      </c>
    </row>
    <row r="4344" spans="1:12" x14ac:dyDescent="0.25">
      <c r="A4344" s="256" t="s">
        <v>2638</v>
      </c>
      <c r="B4344" s="256" t="s">
        <v>2639</v>
      </c>
      <c r="C4344" s="256" t="s">
        <v>2617</v>
      </c>
      <c r="D4344" s="256" t="s">
        <v>3286</v>
      </c>
      <c r="E4344" s="257" t="s">
        <v>2540</v>
      </c>
      <c r="F4344" s="256" t="s">
        <v>2540</v>
      </c>
      <c r="G4344" s="256">
        <v>93133</v>
      </c>
      <c r="H4344" s="256" t="s">
        <v>6999</v>
      </c>
      <c r="I4344" s="256" t="s">
        <v>12</v>
      </c>
      <c r="J4344" s="256" t="s">
        <v>2545</v>
      </c>
      <c r="K4344" s="257" t="s">
        <v>16938</v>
      </c>
      <c r="L4344" s="256" t="s">
        <v>2542</v>
      </c>
    </row>
    <row r="4345" spans="1:12" x14ac:dyDescent="0.25">
      <c r="A4345" s="256" t="s">
        <v>2638</v>
      </c>
      <c r="B4345" s="256" t="s">
        <v>2639</v>
      </c>
      <c r="C4345" s="256" t="s">
        <v>2617</v>
      </c>
      <c r="D4345" s="256" t="s">
        <v>3286</v>
      </c>
      <c r="E4345" s="257" t="s">
        <v>2540</v>
      </c>
      <c r="F4345" s="256" t="s">
        <v>2540</v>
      </c>
      <c r="G4345" s="256">
        <v>94465</v>
      </c>
      <c r="H4345" s="256" t="s">
        <v>1518</v>
      </c>
      <c r="I4345" s="256" t="s">
        <v>12</v>
      </c>
      <c r="J4345" s="256" t="s">
        <v>2541</v>
      </c>
      <c r="K4345" s="257" t="s">
        <v>16939</v>
      </c>
      <c r="L4345" s="256" t="s">
        <v>2542</v>
      </c>
    </row>
    <row r="4346" spans="1:12" x14ac:dyDescent="0.25">
      <c r="A4346" s="256" t="s">
        <v>2638</v>
      </c>
      <c r="B4346" s="256" t="s">
        <v>2639</v>
      </c>
      <c r="C4346" s="256" t="s">
        <v>2617</v>
      </c>
      <c r="D4346" s="256" t="s">
        <v>3286</v>
      </c>
      <c r="E4346" s="257" t="s">
        <v>2540</v>
      </c>
      <c r="F4346" s="256" t="s">
        <v>2540</v>
      </c>
      <c r="G4346" s="256">
        <v>94466</v>
      </c>
      <c r="H4346" s="256" t="s">
        <v>1519</v>
      </c>
      <c r="I4346" s="256" t="s">
        <v>12</v>
      </c>
      <c r="J4346" s="256" t="s">
        <v>2541</v>
      </c>
      <c r="K4346" s="257" t="s">
        <v>16940</v>
      </c>
      <c r="L4346" s="256" t="s">
        <v>2542</v>
      </c>
    </row>
    <row r="4347" spans="1:12" x14ac:dyDescent="0.25">
      <c r="A4347" s="256" t="s">
        <v>2638</v>
      </c>
      <c r="B4347" s="256" t="s">
        <v>2639</v>
      </c>
      <c r="C4347" s="256" t="s">
        <v>2617</v>
      </c>
      <c r="D4347" s="256" t="s">
        <v>3286</v>
      </c>
      <c r="E4347" s="257" t="s">
        <v>2540</v>
      </c>
      <c r="F4347" s="256" t="s">
        <v>2540</v>
      </c>
      <c r="G4347" s="256">
        <v>94467</v>
      </c>
      <c r="H4347" s="256" t="s">
        <v>1520</v>
      </c>
      <c r="I4347" s="256" t="s">
        <v>12</v>
      </c>
      <c r="J4347" s="256" t="s">
        <v>2541</v>
      </c>
      <c r="K4347" s="257" t="s">
        <v>16941</v>
      </c>
      <c r="L4347" s="256" t="s">
        <v>2542</v>
      </c>
    </row>
    <row r="4348" spans="1:12" x14ac:dyDescent="0.25">
      <c r="A4348" s="256" t="s">
        <v>2638</v>
      </c>
      <c r="B4348" s="256" t="s">
        <v>2639</v>
      </c>
      <c r="C4348" s="256" t="s">
        <v>2617</v>
      </c>
      <c r="D4348" s="256" t="s">
        <v>3286</v>
      </c>
      <c r="E4348" s="257" t="s">
        <v>2540</v>
      </c>
      <c r="F4348" s="256" t="s">
        <v>2540</v>
      </c>
      <c r="G4348" s="256">
        <v>94468</v>
      </c>
      <c r="H4348" s="256" t="s">
        <v>1521</v>
      </c>
      <c r="I4348" s="256" t="s">
        <v>12</v>
      </c>
      <c r="J4348" s="256" t="s">
        <v>2541</v>
      </c>
      <c r="K4348" s="257" t="s">
        <v>13723</v>
      </c>
      <c r="L4348" s="256" t="s">
        <v>2542</v>
      </c>
    </row>
    <row r="4349" spans="1:12" x14ac:dyDescent="0.25">
      <c r="A4349" s="256" t="s">
        <v>2638</v>
      </c>
      <c r="B4349" s="256" t="s">
        <v>2639</v>
      </c>
      <c r="C4349" s="256" t="s">
        <v>2617</v>
      </c>
      <c r="D4349" s="256" t="s">
        <v>3286</v>
      </c>
      <c r="E4349" s="257" t="s">
        <v>2540</v>
      </c>
      <c r="F4349" s="256" t="s">
        <v>2540</v>
      </c>
      <c r="G4349" s="256">
        <v>94469</v>
      </c>
      <c r="H4349" s="256" t="s">
        <v>1522</v>
      </c>
      <c r="I4349" s="256" t="s">
        <v>12</v>
      </c>
      <c r="J4349" s="256" t="s">
        <v>2541</v>
      </c>
      <c r="K4349" s="257" t="s">
        <v>16942</v>
      </c>
      <c r="L4349" s="256" t="s">
        <v>2542</v>
      </c>
    </row>
    <row r="4350" spans="1:12" x14ac:dyDescent="0.25">
      <c r="A4350" s="256" t="s">
        <v>2638</v>
      </c>
      <c r="B4350" s="256" t="s">
        <v>2639</v>
      </c>
      <c r="C4350" s="256" t="s">
        <v>2617</v>
      </c>
      <c r="D4350" s="256" t="s">
        <v>3286</v>
      </c>
      <c r="E4350" s="257" t="s">
        <v>2540</v>
      </c>
      <c r="F4350" s="256" t="s">
        <v>2540</v>
      </c>
      <c r="G4350" s="256">
        <v>94470</v>
      </c>
      <c r="H4350" s="256" t="s">
        <v>1523</v>
      </c>
      <c r="I4350" s="256" t="s">
        <v>12</v>
      </c>
      <c r="J4350" s="256" t="s">
        <v>2541</v>
      </c>
      <c r="K4350" s="257" t="s">
        <v>16943</v>
      </c>
      <c r="L4350" s="256" t="s">
        <v>2542</v>
      </c>
    </row>
    <row r="4351" spans="1:12" x14ac:dyDescent="0.25">
      <c r="A4351" s="256" t="s">
        <v>2638</v>
      </c>
      <c r="B4351" s="256" t="s">
        <v>2639</v>
      </c>
      <c r="C4351" s="256" t="s">
        <v>2617</v>
      </c>
      <c r="D4351" s="256" t="s">
        <v>3286</v>
      </c>
      <c r="E4351" s="257" t="s">
        <v>2540</v>
      </c>
      <c r="F4351" s="256" t="s">
        <v>2540</v>
      </c>
      <c r="G4351" s="256">
        <v>94471</v>
      </c>
      <c r="H4351" s="256" t="s">
        <v>1524</v>
      </c>
      <c r="I4351" s="256" t="s">
        <v>12</v>
      </c>
      <c r="J4351" s="256" t="s">
        <v>2541</v>
      </c>
      <c r="K4351" s="257" t="s">
        <v>16944</v>
      </c>
      <c r="L4351" s="256" t="s">
        <v>2542</v>
      </c>
    </row>
    <row r="4352" spans="1:12" x14ac:dyDescent="0.25">
      <c r="A4352" s="256" t="s">
        <v>2638</v>
      </c>
      <c r="B4352" s="256" t="s">
        <v>2639</v>
      </c>
      <c r="C4352" s="256" t="s">
        <v>2617</v>
      </c>
      <c r="D4352" s="256" t="s">
        <v>3286</v>
      </c>
      <c r="E4352" s="257" t="s">
        <v>2540</v>
      </c>
      <c r="F4352" s="256" t="s">
        <v>2540</v>
      </c>
      <c r="G4352" s="256">
        <v>94472</v>
      </c>
      <c r="H4352" s="256" t="s">
        <v>1525</v>
      </c>
      <c r="I4352" s="256" t="s">
        <v>12</v>
      </c>
      <c r="J4352" s="256" t="s">
        <v>2541</v>
      </c>
      <c r="K4352" s="257" t="s">
        <v>16945</v>
      </c>
      <c r="L4352" s="256" t="s">
        <v>2542</v>
      </c>
    </row>
    <row r="4353" spans="1:12" x14ac:dyDescent="0.25">
      <c r="A4353" s="256" t="s">
        <v>2638</v>
      </c>
      <c r="B4353" s="256" t="s">
        <v>2639</v>
      </c>
      <c r="C4353" s="256" t="s">
        <v>2617</v>
      </c>
      <c r="D4353" s="256" t="s">
        <v>3286</v>
      </c>
      <c r="E4353" s="257" t="s">
        <v>2540</v>
      </c>
      <c r="F4353" s="256" t="s">
        <v>2540</v>
      </c>
      <c r="G4353" s="256">
        <v>94473</v>
      </c>
      <c r="H4353" s="256" t="s">
        <v>1526</v>
      </c>
      <c r="I4353" s="256" t="s">
        <v>12</v>
      </c>
      <c r="J4353" s="256" t="s">
        <v>2541</v>
      </c>
      <c r="K4353" s="257" t="s">
        <v>16946</v>
      </c>
      <c r="L4353" s="256" t="s">
        <v>2542</v>
      </c>
    </row>
    <row r="4354" spans="1:12" x14ac:dyDescent="0.25">
      <c r="A4354" s="256" t="s">
        <v>2638</v>
      </c>
      <c r="B4354" s="256" t="s">
        <v>2639</v>
      </c>
      <c r="C4354" s="256" t="s">
        <v>2617</v>
      </c>
      <c r="D4354" s="256" t="s">
        <v>3286</v>
      </c>
      <c r="E4354" s="257" t="s">
        <v>2540</v>
      </c>
      <c r="F4354" s="256" t="s">
        <v>2540</v>
      </c>
      <c r="G4354" s="256">
        <v>94474</v>
      </c>
      <c r="H4354" s="256" t="s">
        <v>1527</v>
      </c>
      <c r="I4354" s="256" t="s">
        <v>12</v>
      </c>
      <c r="J4354" s="256" t="s">
        <v>2541</v>
      </c>
      <c r="K4354" s="257" t="s">
        <v>16947</v>
      </c>
      <c r="L4354" s="256" t="s">
        <v>2542</v>
      </c>
    </row>
    <row r="4355" spans="1:12" x14ac:dyDescent="0.25">
      <c r="A4355" s="256" t="s">
        <v>2638</v>
      </c>
      <c r="B4355" s="256" t="s">
        <v>2639</v>
      </c>
      <c r="C4355" s="256" t="s">
        <v>2617</v>
      </c>
      <c r="D4355" s="256" t="s">
        <v>3286</v>
      </c>
      <c r="E4355" s="257" t="s">
        <v>2540</v>
      </c>
      <c r="F4355" s="256" t="s">
        <v>2540</v>
      </c>
      <c r="G4355" s="256">
        <v>94475</v>
      </c>
      <c r="H4355" s="256" t="s">
        <v>1528</v>
      </c>
      <c r="I4355" s="256" t="s">
        <v>12</v>
      </c>
      <c r="J4355" s="256" t="s">
        <v>2541</v>
      </c>
      <c r="K4355" s="257" t="s">
        <v>16948</v>
      </c>
      <c r="L4355" s="256" t="s">
        <v>2542</v>
      </c>
    </row>
    <row r="4356" spans="1:12" x14ac:dyDescent="0.25">
      <c r="A4356" s="256" t="s">
        <v>2638</v>
      </c>
      <c r="B4356" s="256" t="s">
        <v>2639</v>
      </c>
      <c r="C4356" s="256" t="s">
        <v>2617</v>
      </c>
      <c r="D4356" s="256" t="s">
        <v>3286</v>
      </c>
      <c r="E4356" s="257" t="s">
        <v>2540</v>
      </c>
      <c r="F4356" s="256" t="s">
        <v>2540</v>
      </c>
      <c r="G4356" s="256">
        <v>94476</v>
      </c>
      <c r="H4356" s="256" t="s">
        <v>1529</v>
      </c>
      <c r="I4356" s="256" t="s">
        <v>12</v>
      </c>
      <c r="J4356" s="256" t="s">
        <v>2541</v>
      </c>
      <c r="K4356" s="257" t="s">
        <v>16949</v>
      </c>
      <c r="L4356" s="256" t="s">
        <v>2542</v>
      </c>
    </row>
    <row r="4357" spans="1:12" x14ac:dyDescent="0.25">
      <c r="A4357" s="256" t="s">
        <v>2638</v>
      </c>
      <c r="B4357" s="256" t="s">
        <v>2639</v>
      </c>
      <c r="C4357" s="256" t="s">
        <v>2617</v>
      </c>
      <c r="D4357" s="256" t="s">
        <v>3286</v>
      </c>
      <c r="E4357" s="257" t="s">
        <v>2540</v>
      </c>
      <c r="F4357" s="256" t="s">
        <v>2540</v>
      </c>
      <c r="G4357" s="256">
        <v>94477</v>
      </c>
      <c r="H4357" s="256" t="s">
        <v>1530</v>
      </c>
      <c r="I4357" s="256" t="s">
        <v>12</v>
      </c>
      <c r="J4357" s="256" t="s">
        <v>2541</v>
      </c>
      <c r="K4357" s="257" t="s">
        <v>16950</v>
      </c>
      <c r="L4357" s="256" t="s">
        <v>2542</v>
      </c>
    </row>
    <row r="4358" spans="1:12" x14ac:dyDescent="0.25">
      <c r="A4358" s="256" t="s">
        <v>2638</v>
      </c>
      <c r="B4358" s="256" t="s">
        <v>2639</v>
      </c>
      <c r="C4358" s="256" t="s">
        <v>2617</v>
      </c>
      <c r="D4358" s="256" t="s">
        <v>3286</v>
      </c>
      <c r="E4358" s="257" t="s">
        <v>2540</v>
      </c>
      <c r="F4358" s="256" t="s">
        <v>2540</v>
      </c>
      <c r="G4358" s="256">
        <v>94478</v>
      </c>
      <c r="H4358" s="256" t="s">
        <v>1531</v>
      </c>
      <c r="I4358" s="256" t="s">
        <v>12</v>
      </c>
      <c r="J4358" s="256" t="s">
        <v>2541</v>
      </c>
      <c r="K4358" s="257" t="s">
        <v>13731</v>
      </c>
      <c r="L4358" s="256" t="s">
        <v>2542</v>
      </c>
    </row>
    <row r="4359" spans="1:12" x14ac:dyDescent="0.25">
      <c r="A4359" s="256" t="s">
        <v>2638</v>
      </c>
      <c r="B4359" s="256" t="s">
        <v>2639</v>
      </c>
      <c r="C4359" s="256" t="s">
        <v>2617</v>
      </c>
      <c r="D4359" s="256" t="s">
        <v>3286</v>
      </c>
      <c r="E4359" s="257" t="s">
        <v>2540</v>
      </c>
      <c r="F4359" s="256" t="s">
        <v>2540</v>
      </c>
      <c r="G4359" s="256">
        <v>94479</v>
      </c>
      <c r="H4359" s="256" t="s">
        <v>1532</v>
      </c>
      <c r="I4359" s="256" t="s">
        <v>12</v>
      </c>
      <c r="J4359" s="256" t="s">
        <v>2541</v>
      </c>
      <c r="K4359" s="257" t="s">
        <v>16951</v>
      </c>
      <c r="L4359" s="256" t="s">
        <v>2542</v>
      </c>
    </row>
    <row r="4360" spans="1:12" x14ac:dyDescent="0.25">
      <c r="A4360" s="256" t="s">
        <v>2638</v>
      </c>
      <c r="B4360" s="256" t="s">
        <v>2639</v>
      </c>
      <c r="C4360" s="256" t="s">
        <v>2617</v>
      </c>
      <c r="D4360" s="256" t="s">
        <v>3286</v>
      </c>
      <c r="E4360" s="257" t="s">
        <v>2540</v>
      </c>
      <c r="F4360" s="256" t="s">
        <v>2540</v>
      </c>
      <c r="G4360" s="256">
        <v>94606</v>
      </c>
      <c r="H4360" s="256" t="s">
        <v>1533</v>
      </c>
      <c r="I4360" s="256" t="s">
        <v>12</v>
      </c>
      <c r="J4360" s="256" t="s">
        <v>2545</v>
      </c>
      <c r="K4360" s="257" t="s">
        <v>16952</v>
      </c>
      <c r="L4360" s="256" t="s">
        <v>2542</v>
      </c>
    </row>
    <row r="4361" spans="1:12" x14ac:dyDescent="0.25">
      <c r="A4361" s="256" t="s">
        <v>2638</v>
      </c>
      <c r="B4361" s="256" t="s">
        <v>2639</v>
      </c>
      <c r="C4361" s="256" t="s">
        <v>2617</v>
      </c>
      <c r="D4361" s="256" t="s">
        <v>3286</v>
      </c>
      <c r="E4361" s="257" t="s">
        <v>2540</v>
      </c>
      <c r="F4361" s="256" t="s">
        <v>2540</v>
      </c>
      <c r="G4361" s="256">
        <v>94608</v>
      </c>
      <c r="H4361" s="256" t="s">
        <v>1534</v>
      </c>
      <c r="I4361" s="256" t="s">
        <v>12</v>
      </c>
      <c r="J4361" s="256" t="s">
        <v>2545</v>
      </c>
      <c r="K4361" s="257" t="s">
        <v>13248</v>
      </c>
      <c r="L4361" s="256" t="s">
        <v>2542</v>
      </c>
    </row>
    <row r="4362" spans="1:12" x14ac:dyDescent="0.25">
      <c r="A4362" s="256" t="s">
        <v>2638</v>
      </c>
      <c r="B4362" s="256" t="s">
        <v>2639</v>
      </c>
      <c r="C4362" s="256" t="s">
        <v>2617</v>
      </c>
      <c r="D4362" s="256" t="s">
        <v>3286</v>
      </c>
      <c r="E4362" s="257" t="s">
        <v>2540</v>
      </c>
      <c r="F4362" s="256" t="s">
        <v>2540</v>
      </c>
      <c r="G4362" s="256">
        <v>94610</v>
      </c>
      <c r="H4362" s="256" t="s">
        <v>1535</v>
      </c>
      <c r="I4362" s="256" t="s">
        <v>12</v>
      </c>
      <c r="J4362" s="256" t="s">
        <v>2545</v>
      </c>
      <c r="K4362" s="257" t="s">
        <v>16953</v>
      </c>
      <c r="L4362" s="256" t="s">
        <v>2542</v>
      </c>
    </row>
    <row r="4363" spans="1:12" x14ac:dyDescent="0.25">
      <c r="A4363" s="256" t="s">
        <v>2638</v>
      </c>
      <c r="B4363" s="256" t="s">
        <v>2639</v>
      </c>
      <c r="C4363" s="256" t="s">
        <v>2617</v>
      </c>
      <c r="D4363" s="256" t="s">
        <v>3286</v>
      </c>
      <c r="E4363" s="257" t="s">
        <v>2540</v>
      </c>
      <c r="F4363" s="256" t="s">
        <v>2540</v>
      </c>
      <c r="G4363" s="256">
        <v>94612</v>
      </c>
      <c r="H4363" s="256" t="s">
        <v>1536</v>
      </c>
      <c r="I4363" s="256" t="s">
        <v>12</v>
      </c>
      <c r="J4363" s="256" t="s">
        <v>2545</v>
      </c>
      <c r="K4363" s="257" t="s">
        <v>16954</v>
      </c>
      <c r="L4363" s="256" t="s">
        <v>2542</v>
      </c>
    </row>
    <row r="4364" spans="1:12" x14ac:dyDescent="0.25">
      <c r="A4364" s="256" t="s">
        <v>2638</v>
      </c>
      <c r="B4364" s="256" t="s">
        <v>2639</v>
      </c>
      <c r="C4364" s="256" t="s">
        <v>2617</v>
      </c>
      <c r="D4364" s="256" t="s">
        <v>3286</v>
      </c>
      <c r="E4364" s="257" t="s">
        <v>2540</v>
      </c>
      <c r="F4364" s="256" t="s">
        <v>2540</v>
      </c>
      <c r="G4364" s="256">
        <v>94614</v>
      </c>
      <c r="H4364" s="256" t="s">
        <v>1537</v>
      </c>
      <c r="I4364" s="256" t="s">
        <v>12</v>
      </c>
      <c r="J4364" s="256" t="s">
        <v>2545</v>
      </c>
      <c r="K4364" s="257" t="s">
        <v>16955</v>
      </c>
      <c r="L4364" s="256" t="s">
        <v>2542</v>
      </c>
    </row>
    <row r="4365" spans="1:12" x14ac:dyDescent="0.25">
      <c r="A4365" s="256" t="s">
        <v>2638</v>
      </c>
      <c r="B4365" s="256" t="s">
        <v>2639</v>
      </c>
      <c r="C4365" s="256" t="s">
        <v>2617</v>
      </c>
      <c r="D4365" s="256" t="s">
        <v>3286</v>
      </c>
      <c r="E4365" s="257" t="s">
        <v>2540</v>
      </c>
      <c r="F4365" s="256" t="s">
        <v>2540</v>
      </c>
      <c r="G4365" s="256">
        <v>94615</v>
      </c>
      <c r="H4365" s="256" t="s">
        <v>1538</v>
      </c>
      <c r="I4365" s="256" t="s">
        <v>12</v>
      </c>
      <c r="J4365" s="256" t="s">
        <v>2545</v>
      </c>
      <c r="K4365" s="257" t="s">
        <v>16956</v>
      </c>
      <c r="L4365" s="256" t="s">
        <v>2542</v>
      </c>
    </row>
    <row r="4366" spans="1:12" x14ac:dyDescent="0.25">
      <c r="A4366" s="256" t="s">
        <v>2638</v>
      </c>
      <c r="B4366" s="256" t="s">
        <v>2639</v>
      </c>
      <c r="C4366" s="256" t="s">
        <v>2617</v>
      </c>
      <c r="D4366" s="256" t="s">
        <v>3286</v>
      </c>
      <c r="E4366" s="257" t="s">
        <v>2540</v>
      </c>
      <c r="F4366" s="256" t="s">
        <v>2540</v>
      </c>
      <c r="G4366" s="256">
        <v>94616</v>
      </c>
      <c r="H4366" s="256" t="s">
        <v>1539</v>
      </c>
      <c r="I4366" s="256" t="s">
        <v>12</v>
      </c>
      <c r="J4366" s="256" t="s">
        <v>2545</v>
      </c>
      <c r="K4366" s="257" t="s">
        <v>16957</v>
      </c>
      <c r="L4366" s="256" t="s">
        <v>2542</v>
      </c>
    </row>
    <row r="4367" spans="1:12" x14ac:dyDescent="0.25">
      <c r="A4367" s="256" t="s">
        <v>2638</v>
      </c>
      <c r="B4367" s="256" t="s">
        <v>2639</v>
      </c>
      <c r="C4367" s="256" t="s">
        <v>2617</v>
      </c>
      <c r="D4367" s="256" t="s">
        <v>3286</v>
      </c>
      <c r="E4367" s="257" t="s">
        <v>2540</v>
      </c>
      <c r="F4367" s="256" t="s">
        <v>2540</v>
      </c>
      <c r="G4367" s="256">
        <v>94617</v>
      </c>
      <c r="H4367" s="256" t="s">
        <v>1540</v>
      </c>
      <c r="I4367" s="256" t="s">
        <v>12</v>
      </c>
      <c r="J4367" s="256" t="s">
        <v>2545</v>
      </c>
      <c r="K4367" s="257" t="s">
        <v>16958</v>
      </c>
      <c r="L4367" s="256" t="s">
        <v>2542</v>
      </c>
    </row>
    <row r="4368" spans="1:12" x14ac:dyDescent="0.25">
      <c r="A4368" s="256" t="s">
        <v>2638</v>
      </c>
      <c r="B4368" s="256" t="s">
        <v>2639</v>
      </c>
      <c r="C4368" s="256" t="s">
        <v>2617</v>
      </c>
      <c r="D4368" s="256" t="s">
        <v>3286</v>
      </c>
      <c r="E4368" s="257" t="s">
        <v>2540</v>
      </c>
      <c r="F4368" s="256" t="s">
        <v>2540</v>
      </c>
      <c r="G4368" s="256">
        <v>94618</v>
      </c>
      <c r="H4368" s="256" t="s">
        <v>1541</v>
      </c>
      <c r="I4368" s="256" t="s">
        <v>12</v>
      </c>
      <c r="J4368" s="256" t="s">
        <v>2545</v>
      </c>
      <c r="K4368" s="257" t="s">
        <v>16959</v>
      </c>
      <c r="L4368" s="256" t="s">
        <v>2542</v>
      </c>
    </row>
    <row r="4369" spans="1:12" x14ac:dyDescent="0.25">
      <c r="A4369" s="256" t="s">
        <v>2638</v>
      </c>
      <c r="B4369" s="256" t="s">
        <v>2639</v>
      </c>
      <c r="C4369" s="256" t="s">
        <v>2617</v>
      </c>
      <c r="D4369" s="256" t="s">
        <v>3286</v>
      </c>
      <c r="E4369" s="257" t="s">
        <v>2540</v>
      </c>
      <c r="F4369" s="256" t="s">
        <v>2540</v>
      </c>
      <c r="G4369" s="256">
        <v>94620</v>
      </c>
      <c r="H4369" s="256" t="s">
        <v>1542</v>
      </c>
      <c r="I4369" s="256" t="s">
        <v>12</v>
      </c>
      <c r="J4369" s="256" t="s">
        <v>2545</v>
      </c>
      <c r="K4369" s="257" t="s">
        <v>16960</v>
      </c>
      <c r="L4369" s="256" t="s">
        <v>2542</v>
      </c>
    </row>
    <row r="4370" spans="1:12" x14ac:dyDescent="0.25">
      <c r="A4370" s="256" t="s">
        <v>2638</v>
      </c>
      <c r="B4370" s="256" t="s">
        <v>2639</v>
      </c>
      <c r="C4370" s="256" t="s">
        <v>2617</v>
      </c>
      <c r="D4370" s="256" t="s">
        <v>3286</v>
      </c>
      <c r="E4370" s="257" t="s">
        <v>2540</v>
      </c>
      <c r="F4370" s="256" t="s">
        <v>2540</v>
      </c>
      <c r="G4370" s="256">
        <v>94622</v>
      </c>
      <c r="H4370" s="256" t="s">
        <v>1543</v>
      </c>
      <c r="I4370" s="256" t="s">
        <v>12</v>
      </c>
      <c r="J4370" s="256" t="s">
        <v>2545</v>
      </c>
      <c r="K4370" s="257" t="s">
        <v>16961</v>
      </c>
      <c r="L4370" s="256" t="s">
        <v>2542</v>
      </c>
    </row>
    <row r="4371" spans="1:12" x14ac:dyDescent="0.25">
      <c r="A4371" s="256" t="s">
        <v>2638</v>
      </c>
      <c r="B4371" s="256" t="s">
        <v>2639</v>
      </c>
      <c r="C4371" s="256" t="s">
        <v>2617</v>
      </c>
      <c r="D4371" s="256" t="s">
        <v>3286</v>
      </c>
      <c r="E4371" s="257" t="s">
        <v>2540</v>
      </c>
      <c r="F4371" s="256" t="s">
        <v>2540</v>
      </c>
      <c r="G4371" s="256">
        <v>94623</v>
      </c>
      <c r="H4371" s="256" t="s">
        <v>1544</v>
      </c>
      <c r="I4371" s="256" t="s">
        <v>12</v>
      </c>
      <c r="J4371" s="256" t="s">
        <v>2545</v>
      </c>
      <c r="K4371" s="257" t="s">
        <v>16962</v>
      </c>
      <c r="L4371" s="256" t="s">
        <v>2542</v>
      </c>
    </row>
    <row r="4372" spans="1:12" x14ac:dyDescent="0.25">
      <c r="A4372" s="256" t="s">
        <v>2638</v>
      </c>
      <c r="B4372" s="256" t="s">
        <v>2639</v>
      </c>
      <c r="C4372" s="256" t="s">
        <v>2617</v>
      </c>
      <c r="D4372" s="256" t="s">
        <v>3286</v>
      </c>
      <c r="E4372" s="257" t="s">
        <v>2540</v>
      </c>
      <c r="F4372" s="256" t="s">
        <v>2540</v>
      </c>
      <c r="G4372" s="256">
        <v>94624</v>
      </c>
      <c r="H4372" s="256" t="s">
        <v>1545</v>
      </c>
      <c r="I4372" s="256" t="s">
        <v>12</v>
      </c>
      <c r="J4372" s="256" t="s">
        <v>2545</v>
      </c>
      <c r="K4372" s="257" t="s">
        <v>16963</v>
      </c>
      <c r="L4372" s="256" t="s">
        <v>2542</v>
      </c>
    </row>
    <row r="4373" spans="1:12" x14ac:dyDescent="0.25">
      <c r="A4373" s="256" t="s">
        <v>2638</v>
      </c>
      <c r="B4373" s="256" t="s">
        <v>2639</v>
      </c>
      <c r="C4373" s="256" t="s">
        <v>2617</v>
      </c>
      <c r="D4373" s="256" t="s">
        <v>3286</v>
      </c>
      <c r="E4373" s="257" t="s">
        <v>2540</v>
      </c>
      <c r="F4373" s="256" t="s">
        <v>2540</v>
      </c>
      <c r="G4373" s="256">
        <v>94625</v>
      </c>
      <c r="H4373" s="256" t="s">
        <v>1546</v>
      </c>
      <c r="I4373" s="256" t="s">
        <v>12</v>
      </c>
      <c r="J4373" s="256" t="s">
        <v>2545</v>
      </c>
      <c r="K4373" s="257" t="s">
        <v>16964</v>
      </c>
      <c r="L4373" s="256" t="s">
        <v>2542</v>
      </c>
    </row>
    <row r="4374" spans="1:12" x14ac:dyDescent="0.25">
      <c r="A4374" s="256" t="s">
        <v>2638</v>
      </c>
      <c r="B4374" s="256" t="s">
        <v>2639</v>
      </c>
      <c r="C4374" s="256" t="s">
        <v>2617</v>
      </c>
      <c r="D4374" s="256" t="s">
        <v>3286</v>
      </c>
      <c r="E4374" s="257" t="s">
        <v>2540</v>
      </c>
      <c r="F4374" s="256" t="s">
        <v>2540</v>
      </c>
      <c r="G4374" s="256">
        <v>94656</v>
      </c>
      <c r="H4374" s="256" t="s">
        <v>1547</v>
      </c>
      <c r="I4374" s="256" t="s">
        <v>12</v>
      </c>
      <c r="J4374" s="256" t="s">
        <v>2545</v>
      </c>
      <c r="K4374" s="257" t="s">
        <v>7678</v>
      </c>
      <c r="L4374" s="256" t="s">
        <v>2542</v>
      </c>
    </row>
    <row r="4375" spans="1:12" x14ac:dyDescent="0.25">
      <c r="A4375" s="256" t="s">
        <v>2638</v>
      </c>
      <c r="B4375" s="256" t="s">
        <v>2639</v>
      </c>
      <c r="C4375" s="256" t="s">
        <v>2617</v>
      </c>
      <c r="D4375" s="256" t="s">
        <v>3286</v>
      </c>
      <c r="E4375" s="257" t="s">
        <v>2540</v>
      </c>
      <c r="F4375" s="256" t="s">
        <v>2540</v>
      </c>
      <c r="G4375" s="256">
        <v>94657</v>
      </c>
      <c r="H4375" s="256" t="s">
        <v>1548</v>
      </c>
      <c r="I4375" s="256" t="s">
        <v>12</v>
      </c>
      <c r="J4375" s="256" t="s">
        <v>2545</v>
      </c>
      <c r="K4375" s="257" t="s">
        <v>4769</v>
      </c>
      <c r="L4375" s="256" t="s">
        <v>2542</v>
      </c>
    </row>
    <row r="4376" spans="1:12" x14ac:dyDescent="0.25">
      <c r="A4376" s="256" t="s">
        <v>2638</v>
      </c>
      <c r="B4376" s="256" t="s">
        <v>2639</v>
      </c>
      <c r="C4376" s="256" t="s">
        <v>2617</v>
      </c>
      <c r="D4376" s="256" t="s">
        <v>3286</v>
      </c>
      <c r="E4376" s="257" t="s">
        <v>2540</v>
      </c>
      <c r="F4376" s="256" t="s">
        <v>2540</v>
      </c>
      <c r="G4376" s="256">
        <v>94658</v>
      </c>
      <c r="H4376" s="256" t="s">
        <v>1549</v>
      </c>
      <c r="I4376" s="256" t="s">
        <v>12</v>
      </c>
      <c r="J4376" s="256" t="s">
        <v>2545</v>
      </c>
      <c r="K4376" s="257" t="s">
        <v>16965</v>
      </c>
      <c r="L4376" s="256" t="s">
        <v>2542</v>
      </c>
    </row>
    <row r="4377" spans="1:12" x14ac:dyDescent="0.25">
      <c r="A4377" s="256" t="s">
        <v>2638</v>
      </c>
      <c r="B4377" s="256" t="s">
        <v>2639</v>
      </c>
      <c r="C4377" s="256" t="s">
        <v>2617</v>
      </c>
      <c r="D4377" s="256" t="s">
        <v>3286</v>
      </c>
      <c r="E4377" s="257" t="s">
        <v>2540</v>
      </c>
      <c r="F4377" s="256" t="s">
        <v>2540</v>
      </c>
      <c r="G4377" s="256">
        <v>94659</v>
      </c>
      <c r="H4377" s="256" t="s">
        <v>1550</v>
      </c>
      <c r="I4377" s="256" t="s">
        <v>12</v>
      </c>
      <c r="J4377" s="256" t="s">
        <v>2545</v>
      </c>
      <c r="K4377" s="257" t="s">
        <v>13478</v>
      </c>
      <c r="L4377" s="256" t="s">
        <v>2542</v>
      </c>
    </row>
    <row r="4378" spans="1:12" x14ac:dyDescent="0.25">
      <c r="A4378" s="256" t="s">
        <v>2638</v>
      </c>
      <c r="B4378" s="256" t="s">
        <v>2639</v>
      </c>
      <c r="C4378" s="256" t="s">
        <v>2617</v>
      </c>
      <c r="D4378" s="256" t="s">
        <v>3286</v>
      </c>
      <c r="E4378" s="257" t="s">
        <v>2540</v>
      </c>
      <c r="F4378" s="256" t="s">
        <v>2540</v>
      </c>
      <c r="G4378" s="256">
        <v>94660</v>
      </c>
      <c r="H4378" s="256" t="s">
        <v>1551</v>
      </c>
      <c r="I4378" s="256" t="s">
        <v>12</v>
      </c>
      <c r="J4378" s="256" t="s">
        <v>2545</v>
      </c>
      <c r="K4378" s="257" t="s">
        <v>15584</v>
      </c>
      <c r="L4378" s="256" t="s">
        <v>2542</v>
      </c>
    </row>
    <row r="4379" spans="1:12" x14ac:dyDescent="0.25">
      <c r="A4379" s="256" t="s">
        <v>2638</v>
      </c>
      <c r="B4379" s="256" t="s">
        <v>2639</v>
      </c>
      <c r="C4379" s="256" t="s">
        <v>2617</v>
      </c>
      <c r="D4379" s="256" t="s">
        <v>3286</v>
      </c>
      <c r="E4379" s="257" t="s">
        <v>2540</v>
      </c>
      <c r="F4379" s="256" t="s">
        <v>2540</v>
      </c>
      <c r="G4379" s="256">
        <v>94661</v>
      </c>
      <c r="H4379" s="256" t="s">
        <v>1552</v>
      </c>
      <c r="I4379" s="256" t="s">
        <v>12</v>
      </c>
      <c r="J4379" s="256" t="s">
        <v>2545</v>
      </c>
      <c r="K4379" s="257" t="s">
        <v>8163</v>
      </c>
      <c r="L4379" s="256" t="s">
        <v>2542</v>
      </c>
    </row>
    <row r="4380" spans="1:12" x14ac:dyDescent="0.25">
      <c r="A4380" s="256" t="s">
        <v>2638</v>
      </c>
      <c r="B4380" s="256" t="s">
        <v>2639</v>
      </c>
      <c r="C4380" s="256" t="s">
        <v>2617</v>
      </c>
      <c r="D4380" s="256" t="s">
        <v>3286</v>
      </c>
      <c r="E4380" s="257" t="s">
        <v>2540</v>
      </c>
      <c r="F4380" s="256" t="s">
        <v>2540</v>
      </c>
      <c r="G4380" s="256">
        <v>94662</v>
      </c>
      <c r="H4380" s="256" t="s">
        <v>1553</v>
      </c>
      <c r="I4380" s="256" t="s">
        <v>12</v>
      </c>
      <c r="J4380" s="256" t="s">
        <v>2545</v>
      </c>
      <c r="K4380" s="257" t="s">
        <v>5037</v>
      </c>
      <c r="L4380" s="256" t="s">
        <v>2542</v>
      </c>
    </row>
    <row r="4381" spans="1:12" x14ac:dyDescent="0.25">
      <c r="A4381" s="256" t="s">
        <v>2638</v>
      </c>
      <c r="B4381" s="256" t="s">
        <v>2639</v>
      </c>
      <c r="C4381" s="256" t="s">
        <v>2617</v>
      </c>
      <c r="D4381" s="256" t="s">
        <v>3286</v>
      </c>
      <c r="E4381" s="257" t="s">
        <v>2540</v>
      </c>
      <c r="F4381" s="256" t="s">
        <v>2540</v>
      </c>
      <c r="G4381" s="256">
        <v>94663</v>
      </c>
      <c r="H4381" s="256" t="s">
        <v>1554</v>
      </c>
      <c r="I4381" s="256" t="s">
        <v>12</v>
      </c>
      <c r="J4381" s="256" t="s">
        <v>2545</v>
      </c>
      <c r="K4381" s="257" t="s">
        <v>5040</v>
      </c>
      <c r="L4381" s="256" t="s">
        <v>2542</v>
      </c>
    </row>
    <row r="4382" spans="1:12" x14ac:dyDescent="0.25">
      <c r="A4382" s="256" t="s">
        <v>2638</v>
      </c>
      <c r="B4382" s="256" t="s">
        <v>2639</v>
      </c>
      <c r="C4382" s="256" t="s">
        <v>2617</v>
      </c>
      <c r="D4382" s="256" t="s">
        <v>3286</v>
      </c>
      <c r="E4382" s="257" t="s">
        <v>2540</v>
      </c>
      <c r="F4382" s="256" t="s">
        <v>2540</v>
      </c>
      <c r="G4382" s="256">
        <v>94664</v>
      </c>
      <c r="H4382" s="256" t="s">
        <v>1555</v>
      </c>
      <c r="I4382" s="256" t="s">
        <v>12</v>
      </c>
      <c r="J4382" s="256" t="s">
        <v>2545</v>
      </c>
      <c r="K4382" s="257" t="s">
        <v>16966</v>
      </c>
      <c r="L4382" s="256" t="s">
        <v>2542</v>
      </c>
    </row>
    <row r="4383" spans="1:12" x14ac:dyDescent="0.25">
      <c r="A4383" s="256" t="s">
        <v>2638</v>
      </c>
      <c r="B4383" s="256" t="s">
        <v>2639</v>
      </c>
      <c r="C4383" s="256" t="s">
        <v>2617</v>
      </c>
      <c r="D4383" s="256" t="s">
        <v>3286</v>
      </c>
      <c r="E4383" s="257" t="s">
        <v>2540</v>
      </c>
      <c r="F4383" s="256" t="s">
        <v>2540</v>
      </c>
      <c r="G4383" s="256">
        <v>94665</v>
      </c>
      <c r="H4383" s="256" t="s">
        <v>1556</v>
      </c>
      <c r="I4383" s="256" t="s">
        <v>12</v>
      </c>
      <c r="J4383" s="256" t="s">
        <v>2545</v>
      </c>
      <c r="K4383" s="257" t="s">
        <v>13266</v>
      </c>
      <c r="L4383" s="256" t="s">
        <v>2542</v>
      </c>
    </row>
    <row r="4384" spans="1:12" x14ac:dyDescent="0.25">
      <c r="A4384" s="256" t="s">
        <v>2638</v>
      </c>
      <c r="B4384" s="256" t="s">
        <v>2639</v>
      </c>
      <c r="C4384" s="256" t="s">
        <v>2617</v>
      </c>
      <c r="D4384" s="256" t="s">
        <v>3286</v>
      </c>
      <c r="E4384" s="257" t="s">
        <v>2540</v>
      </c>
      <c r="F4384" s="256" t="s">
        <v>2540</v>
      </c>
      <c r="G4384" s="256">
        <v>94666</v>
      </c>
      <c r="H4384" s="256" t="s">
        <v>1557</v>
      </c>
      <c r="I4384" s="256" t="s">
        <v>12</v>
      </c>
      <c r="J4384" s="256" t="s">
        <v>2545</v>
      </c>
      <c r="K4384" s="257" t="s">
        <v>16167</v>
      </c>
      <c r="L4384" s="256" t="s">
        <v>2542</v>
      </c>
    </row>
    <row r="4385" spans="1:12" x14ac:dyDescent="0.25">
      <c r="A4385" s="256" t="s">
        <v>2638</v>
      </c>
      <c r="B4385" s="256" t="s">
        <v>2639</v>
      </c>
      <c r="C4385" s="256" t="s">
        <v>2617</v>
      </c>
      <c r="D4385" s="256" t="s">
        <v>3286</v>
      </c>
      <c r="E4385" s="257" t="s">
        <v>2540</v>
      </c>
      <c r="F4385" s="256" t="s">
        <v>2540</v>
      </c>
      <c r="G4385" s="256">
        <v>94667</v>
      </c>
      <c r="H4385" s="256" t="s">
        <v>1558</v>
      </c>
      <c r="I4385" s="256" t="s">
        <v>12</v>
      </c>
      <c r="J4385" s="256" t="s">
        <v>2545</v>
      </c>
      <c r="K4385" s="257" t="s">
        <v>16967</v>
      </c>
      <c r="L4385" s="256" t="s">
        <v>2542</v>
      </c>
    </row>
    <row r="4386" spans="1:12" x14ac:dyDescent="0.25">
      <c r="A4386" s="256" t="s">
        <v>2638</v>
      </c>
      <c r="B4386" s="256" t="s">
        <v>2639</v>
      </c>
      <c r="C4386" s="256" t="s">
        <v>2617</v>
      </c>
      <c r="D4386" s="256" t="s">
        <v>3286</v>
      </c>
      <c r="E4386" s="257" t="s">
        <v>2540</v>
      </c>
      <c r="F4386" s="256" t="s">
        <v>2540</v>
      </c>
      <c r="G4386" s="256">
        <v>94668</v>
      </c>
      <c r="H4386" s="256" t="s">
        <v>1559</v>
      </c>
      <c r="I4386" s="256" t="s">
        <v>12</v>
      </c>
      <c r="J4386" s="256" t="s">
        <v>2545</v>
      </c>
      <c r="K4386" s="257" t="s">
        <v>16968</v>
      </c>
      <c r="L4386" s="256" t="s">
        <v>2542</v>
      </c>
    </row>
    <row r="4387" spans="1:12" x14ac:dyDescent="0.25">
      <c r="A4387" s="256" t="s">
        <v>2638</v>
      </c>
      <c r="B4387" s="256" t="s">
        <v>2639</v>
      </c>
      <c r="C4387" s="256" t="s">
        <v>2617</v>
      </c>
      <c r="D4387" s="256" t="s">
        <v>3286</v>
      </c>
      <c r="E4387" s="257" t="s">
        <v>2540</v>
      </c>
      <c r="F4387" s="256" t="s">
        <v>2540</v>
      </c>
      <c r="G4387" s="256">
        <v>94669</v>
      </c>
      <c r="H4387" s="256" t="s">
        <v>1560</v>
      </c>
      <c r="I4387" s="256" t="s">
        <v>12</v>
      </c>
      <c r="J4387" s="256" t="s">
        <v>2545</v>
      </c>
      <c r="K4387" s="257" t="s">
        <v>16969</v>
      </c>
      <c r="L4387" s="256" t="s">
        <v>2542</v>
      </c>
    </row>
    <row r="4388" spans="1:12" x14ac:dyDescent="0.25">
      <c r="A4388" s="256" t="s">
        <v>2638</v>
      </c>
      <c r="B4388" s="256" t="s">
        <v>2639</v>
      </c>
      <c r="C4388" s="256" t="s">
        <v>2617</v>
      </c>
      <c r="D4388" s="256" t="s">
        <v>3286</v>
      </c>
      <c r="E4388" s="257" t="s">
        <v>2540</v>
      </c>
      <c r="F4388" s="256" t="s">
        <v>2540</v>
      </c>
      <c r="G4388" s="256">
        <v>94670</v>
      </c>
      <c r="H4388" s="256" t="s">
        <v>1561</v>
      </c>
      <c r="I4388" s="256" t="s">
        <v>12</v>
      </c>
      <c r="J4388" s="256" t="s">
        <v>2545</v>
      </c>
      <c r="K4388" s="257" t="s">
        <v>13160</v>
      </c>
      <c r="L4388" s="256" t="s">
        <v>2542</v>
      </c>
    </row>
    <row r="4389" spans="1:12" x14ac:dyDescent="0.25">
      <c r="A4389" s="256" t="s">
        <v>2638</v>
      </c>
      <c r="B4389" s="256" t="s">
        <v>2639</v>
      </c>
      <c r="C4389" s="256" t="s">
        <v>2617</v>
      </c>
      <c r="D4389" s="256" t="s">
        <v>3286</v>
      </c>
      <c r="E4389" s="257" t="s">
        <v>2540</v>
      </c>
      <c r="F4389" s="256" t="s">
        <v>2540</v>
      </c>
      <c r="G4389" s="256">
        <v>94671</v>
      </c>
      <c r="H4389" s="256" t="s">
        <v>1562</v>
      </c>
      <c r="I4389" s="256" t="s">
        <v>12</v>
      </c>
      <c r="J4389" s="256" t="s">
        <v>2545</v>
      </c>
      <c r="K4389" s="257" t="s">
        <v>16970</v>
      </c>
      <c r="L4389" s="256" t="s">
        <v>2542</v>
      </c>
    </row>
    <row r="4390" spans="1:12" x14ac:dyDescent="0.25">
      <c r="A4390" s="256" t="s">
        <v>2638</v>
      </c>
      <c r="B4390" s="256" t="s">
        <v>2639</v>
      </c>
      <c r="C4390" s="256" t="s">
        <v>2617</v>
      </c>
      <c r="D4390" s="256" t="s">
        <v>3286</v>
      </c>
      <c r="E4390" s="257" t="s">
        <v>2540</v>
      </c>
      <c r="F4390" s="256" t="s">
        <v>2540</v>
      </c>
      <c r="G4390" s="256">
        <v>94672</v>
      </c>
      <c r="H4390" s="256" t="s">
        <v>1563</v>
      </c>
      <c r="I4390" s="256" t="s">
        <v>12</v>
      </c>
      <c r="J4390" s="256" t="s">
        <v>2545</v>
      </c>
      <c r="K4390" s="257" t="s">
        <v>13694</v>
      </c>
      <c r="L4390" s="256" t="s">
        <v>2542</v>
      </c>
    </row>
    <row r="4391" spans="1:12" x14ac:dyDescent="0.25">
      <c r="A4391" s="256" t="s">
        <v>2638</v>
      </c>
      <c r="B4391" s="256" t="s">
        <v>2639</v>
      </c>
      <c r="C4391" s="256" t="s">
        <v>2617</v>
      </c>
      <c r="D4391" s="256" t="s">
        <v>3286</v>
      </c>
      <c r="E4391" s="257" t="s">
        <v>2540</v>
      </c>
      <c r="F4391" s="256" t="s">
        <v>2540</v>
      </c>
      <c r="G4391" s="256">
        <v>94673</v>
      </c>
      <c r="H4391" s="256" t="s">
        <v>1564</v>
      </c>
      <c r="I4391" s="256" t="s">
        <v>12</v>
      </c>
      <c r="J4391" s="256" t="s">
        <v>2545</v>
      </c>
      <c r="K4391" s="257" t="s">
        <v>4725</v>
      </c>
      <c r="L4391" s="256" t="s">
        <v>2542</v>
      </c>
    </row>
    <row r="4392" spans="1:12" x14ac:dyDescent="0.25">
      <c r="A4392" s="256" t="s">
        <v>2638</v>
      </c>
      <c r="B4392" s="256" t="s">
        <v>2639</v>
      </c>
      <c r="C4392" s="256" t="s">
        <v>2617</v>
      </c>
      <c r="D4392" s="256" t="s">
        <v>3286</v>
      </c>
      <c r="E4392" s="257" t="s">
        <v>2540</v>
      </c>
      <c r="F4392" s="256" t="s">
        <v>2540</v>
      </c>
      <c r="G4392" s="256">
        <v>94674</v>
      </c>
      <c r="H4392" s="256" t="s">
        <v>1565</v>
      </c>
      <c r="I4392" s="256" t="s">
        <v>12</v>
      </c>
      <c r="J4392" s="256" t="s">
        <v>2545</v>
      </c>
      <c r="K4392" s="257" t="s">
        <v>5085</v>
      </c>
      <c r="L4392" s="256" t="s">
        <v>2542</v>
      </c>
    </row>
    <row r="4393" spans="1:12" x14ac:dyDescent="0.25">
      <c r="A4393" s="256" t="s">
        <v>2638</v>
      </c>
      <c r="B4393" s="256" t="s">
        <v>2639</v>
      </c>
      <c r="C4393" s="256" t="s">
        <v>2617</v>
      </c>
      <c r="D4393" s="256" t="s">
        <v>3286</v>
      </c>
      <c r="E4393" s="257" t="s">
        <v>2540</v>
      </c>
      <c r="F4393" s="256" t="s">
        <v>2540</v>
      </c>
      <c r="G4393" s="256">
        <v>94675</v>
      </c>
      <c r="H4393" s="256" t="s">
        <v>1566</v>
      </c>
      <c r="I4393" s="256" t="s">
        <v>12</v>
      </c>
      <c r="J4393" s="256" t="s">
        <v>2545</v>
      </c>
      <c r="K4393" s="257" t="s">
        <v>6100</v>
      </c>
      <c r="L4393" s="256" t="s">
        <v>2542</v>
      </c>
    </row>
    <row r="4394" spans="1:12" x14ac:dyDescent="0.25">
      <c r="A4394" s="256" t="s">
        <v>2638</v>
      </c>
      <c r="B4394" s="256" t="s">
        <v>2639</v>
      </c>
      <c r="C4394" s="256" t="s">
        <v>2617</v>
      </c>
      <c r="D4394" s="256" t="s">
        <v>3286</v>
      </c>
      <c r="E4394" s="257" t="s">
        <v>2540</v>
      </c>
      <c r="F4394" s="256" t="s">
        <v>2540</v>
      </c>
      <c r="G4394" s="256">
        <v>94676</v>
      </c>
      <c r="H4394" s="256" t="s">
        <v>1567</v>
      </c>
      <c r="I4394" s="256" t="s">
        <v>12</v>
      </c>
      <c r="J4394" s="256" t="s">
        <v>2545</v>
      </c>
      <c r="K4394" s="257" t="s">
        <v>6035</v>
      </c>
      <c r="L4394" s="256" t="s">
        <v>2542</v>
      </c>
    </row>
    <row r="4395" spans="1:12" x14ac:dyDescent="0.25">
      <c r="A4395" s="256" t="s">
        <v>2638</v>
      </c>
      <c r="B4395" s="256" t="s">
        <v>2639</v>
      </c>
      <c r="C4395" s="256" t="s">
        <v>2617</v>
      </c>
      <c r="D4395" s="256" t="s">
        <v>3286</v>
      </c>
      <c r="E4395" s="257" t="s">
        <v>2540</v>
      </c>
      <c r="F4395" s="256" t="s">
        <v>2540</v>
      </c>
      <c r="G4395" s="256">
        <v>94677</v>
      </c>
      <c r="H4395" s="256" t="s">
        <v>1568</v>
      </c>
      <c r="I4395" s="256" t="s">
        <v>12</v>
      </c>
      <c r="J4395" s="256" t="s">
        <v>2545</v>
      </c>
      <c r="K4395" s="257" t="s">
        <v>7882</v>
      </c>
      <c r="L4395" s="256" t="s">
        <v>2542</v>
      </c>
    </row>
    <row r="4396" spans="1:12" x14ac:dyDescent="0.25">
      <c r="A4396" s="256" t="s">
        <v>2638</v>
      </c>
      <c r="B4396" s="256" t="s">
        <v>2639</v>
      </c>
      <c r="C4396" s="256" t="s">
        <v>2617</v>
      </c>
      <c r="D4396" s="256" t="s">
        <v>3286</v>
      </c>
      <c r="E4396" s="257" t="s">
        <v>2540</v>
      </c>
      <c r="F4396" s="256" t="s">
        <v>2540</v>
      </c>
      <c r="G4396" s="256">
        <v>94678</v>
      </c>
      <c r="H4396" s="256" t="s">
        <v>1569</v>
      </c>
      <c r="I4396" s="256" t="s">
        <v>12</v>
      </c>
      <c r="J4396" s="256" t="s">
        <v>2545</v>
      </c>
      <c r="K4396" s="257" t="s">
        <v>13744</v>
      </c>
      <c r="L4396" s="256" t="s">
        <v>2542</v>
      </c>
    </row>
    <row r="4397" spans="1:12" x14ac:dyDescent="0.25">
      <c r="A4397" s="256" t="s">
        <v>2638</v>
      </c>
      <c r="B4397" s="256" t="s">
        <v>2639</v>
      </c>
      <c r="C4397" s="256" t="s">
        <v>2617</v>
      </c>
      <c r="D4397" s="256" t="s">
        <v>3286</v>
      </c>
      <c r="E4397" s="257" t="s">
        <v>2540</v>
      </c>
      <c r="F4397" s="256" t="s">
        <v>2540</v>
      </c>
      <c r="G4397" s="256">
        <v>94679</v>
      </c>
      <c r="H4397" s="256" t="s">
        <v>1570</v>
      </c>
      <c r="I4397" s="256" t="s">
        <v>12</v>
      </c>
      <c r="J4397" s="256" t="s">
        <v>2545</v>
      </c>
      <c r="K4397" s="257" t="s">
        <v>16971</v>
      </c>
      <c r="L4397" s="256" t="s">
        <v>2542</v>
      </c>
    </row>
    <row r="4398" spans="1:12" x14ac:dyDescent="0.25">
      <c r="A4398" s="256" t="s">
        <v>2638</v>
      </c>
      <c r="B4398" s="256" t="s">
        <v>2639</v>
      </c>
      <c r="C4398" s="256" t="s">
        <v>2617</v>
      </c>
      <c r="D4398" s="256" t="s">
        <v>3286</v>
      </c>
      <c r="E4398" s="257" t="s">
        <v>2540</v>
      </c>
      <c r="F4398" s="256" t="s">
        <v>2540</v>
      </c>
      <c r="G4398" s="256">
        <v>94680</v>
      </c>
      <c r="H4398" s="256" t="s">
        <v>1571</v>
      </c>
      <c r="I4398" s="256" t="s">
        <v>12</v>
      </c>
      <c r="J4398" s="256" t="s">
        <v>2545</v>
      </c>
      <c r="K4398" s="257" t="s">
        <v>7109</v>
      </c>
      <c r="L4398" s="256" t="s">
        <v>2542</v>
      </c>
    </row>
    <row r="4399" spans="1:12" x14ac:dyDescent="0.25">
      <c r="A4399" s="256" t="s">
        <v>2638</v>
      </c>
      <c r="B4399" s="256" t="s">
        <v>2639</v>
      </c>
      <c r="C4399" s="256" t="s">
        <v>2617</v>
      </c>
      <c r="D4399" s="256" t="s">
        <v>3286</v>
      </c>
      <c r="E4399" s="257" t="s">
        <v>2540</v>
      </c>
      <c r="F4399" s="256" t="s">
        <v>2540</v>
      </c>
      <c r="G4399" s="256">
        <v>94681</v>
      </c>
      <c r="H4399" s="256" t="s">
        <v>1572</v>
      </c>
      <c r="I4399" s="256" t="s">
        <v>12</v>
      </c>
      <c r="J4399" s="256" t="s">
        <v>2545</v>
      </c>
      <c r="K4399" s="257" t="s">
        <v>16972</v>
      </c>
      <c r="L4399" s="256" t="s">
        <v>2542</v>
      </c>
    </row>
    <row r="4400" spans="1:12" x14ac:dyDescent="0.25">
      <c r="A4400" s="256" t="s">
        <v>2638</v>
      </c>
      <c r="B4400" s="256" t="s">
        <v>2639</v>
      </c>
      <c r="C4400" s="256" t="s">
        <v>2617</v>
      </c>
      <c r="D4400" s="256" t="s">
        <v>3286</v>
      </c>
      <c r="E4400" s="257" t="s">
        <v>2540</v>
      </c>
      <c r="F4400" s="256" t="s">
        <v>2540</v>
      </c>
      <c r="G4400" s="256">
        <v>94682</v>
      </c>
      <c r="H4400" s="256" t="s">
        <v>1573</v>
      </c>
      <c r="I4400" s="256" t="s">
        <v>12</v>
      </c>
      <c r="J4400" s="256" t="s">
        <v>2545</v>
      </c>
      <c r="K4400" s="257" t="s">
        <v>16973</v>
      </c>
      <c r="L4400" s="256" t="s">
        <v>2542</v>
      </c>
    </row>
    <row r="4401" spans="1:12" x14ac:dyDescent="0.25">
      <c r="A4401" s="256" t="s">
        <v>2638</v>
      </c>
      <c r="B4401" s="256" t="s">
        <v>2639</v>
      </c>
      <c r="C4401" s="256" t="s">
        <v>2617</v>
      </c>
      <c r="D4401" s="256" t="s">
        <v>3286</v>
      </c>
      <c r="E4401" s="257" t="s">
        <v>2540</v>
      </c>
      <c r="F4401" s="256" t="s">
        <v>2540</v>
      </c>
      <c r="G4401" s="256">
        <v>94683</v>
      </c>
      <c r="H4401" s="256" t="s">
        <v>1574</v>
      </c>
      <c r="I4401" s="256" t="s">
        <v>12</v>
      </c>
      <c r="J4401" s="256" t="s">
        <v>2545</v>
      </c>
      <c r="K4401" s="257" t="s">
        <v>16974</v>
      </c>
      <c r="L4401" s="256" t="s">
        <v>2542</v>
      </c>
    </row>
    <row r="4402" spans="1:12" x14ac:dyDescent="0.25">
      <c r="A4402" s="256" t="s">
        <v>2638</v>
      </c>
      <c r="B4402" s="256" t="s">
        <v>2639</v>
      </c>
      <c r="C4402" s="256" t="s">
        <v>2617</v>
      </c>
      <c r="D4402" s="256" t="s">
        <v>3286</v>
      </c>
      <c r="E4402" s="257" t="s">
        <v>2540</v>
      </c>
      <c r="F4402" s="256" t="s">
        <v>2540</v>
      </c>
      <c r="G4402" s="256">
        <v>94684</v>
      </c>
      <c r="H4402" s="256" t="s">
        <v>1575</v>
      </c>
      <c r="I4402" s="256" t="s">
        <v>12</v>
      </c>
      <c r="J4402" s="256" t="s">
        <v>2545</v>
      </c>
      <c r="K4402" s="257" t="s">
        <v>15489</v>
      </c>
      <c r="L4402" s="256" t="s">
        <v>2542</v>
      </c>
    </row>
    <row r="4403" spans="1:12" x14ac:dyDescent="0.25">
      <c r="A4403" s="256" t="s">
        <v>2638</v>
      </c>
      <c r="B4403" s="256" t="s">
        <v>2639</v>
      </c>
      <c r="C4403" s="256" t="s">
        <v>2617</v>
      </c>
      <c r="D4403" s="256" t="s">
        <v>3286</v>
      </c>
      <c r="E4403" s="257" t="s">
        <v>2540</v>
      </c>
      <c r="F4403" s="256" t="s">
        <v>2540</v>
      </c>
      <c r="G4403" s="256">
        <v>94685</v>
      </c>
      <c r="H4403" s="256" t="s">
        <v>1576</v>
      </c>
      <c r="I4403" s="256" t="s">
        <v>12</v>
      </c>
      <c r="J4403" s="256" t="s">
        <v>2545</v>
      </c>
      <c r="K4403" s="257" t="s">
        <v>16975</v>
      </c>
      <c r="L4403" s="256" t="s">
        <v>2542</v>
      </c>
    </row>
    <row r="4404" spans="1:12" x14ac:dyDescent="0.25">
      <c r="A4404" s="256" t="s">
        <v>2638</v>
      </c>
      <c r="B4404" s="256" t="s">
        <v>2639</v>
      </c>
      <c r="C4404" s="256" t="s">
        <v>2617</v>
      </c>
      <c r="D4404" s="256" t="s">
        <v>3286</v>
      </c>
      <c r="E4404" s="257" t="s">
        <v>2540</v>
      </c>
      <c r="F4404" s="256" t="s">
        <v>2540</v>
      </c>
      <c r="G4404" s="256">
        <v>94686</v>
      </c>
      <c r="H4404" s="256" t="s">
        <v>1577</v>
      </c>
      <c r="I4404" s="256" t="s">
        <v>12</v>
      </c>
      <c r="J4404" s="256" t="s">
        <v>2545</v>
      </c>
      <c r="K4404" s="257" t="s">
        <v>16976</v>
      </c>
      <c r="L4404" s="256" t="s">
        <v>2542</v>
      </c>
    </row>
    <row r="4405" spans="1:12" x14ac:dyDescent="0.25">
      <c r="A4405" s="256" t="s">
        <v>2638</v>
      </c>
      <c r="B4405" s="256" t="s">
        <v>2639</v>
      </c>
      <c r="C4405" s="256" t="s">
        <v>2617</v>
      </c>
      <c r="D4405" s="256" t="s">
        <v>3286</v>
      </c>
      <c r="E4405" s="257" t="s">
        <v>2540</v>
      </c>
      <c r="F4405" s="256" t="s">
        <v>2540</v>
      </c>
      <c r="G4405" s="256">
        <v>94687</v>
      </c>
      <c r="H4405" s="256" t="s">
        <v>1578</v>
      </c>
      <c r="I4405" s="256" t="s">
        <v>12</v>
      </c>
      <c r="J4405" s="256" t="s">
        <v>2545</v>
      </c>
      <c r="K4405" s="257" t="s">
        <v>16977</v>
      </c>
      <c r="L4405" s="256" t="s">
        <v>2542</v>
      </c>
    </row>
    <row r="4406" spans="1:12" x14ac:dyDescent="0.25">
      <c r="A4406" s="256" t="s">
        <v>2638</v>
      </c>
      <c r="B4406" s="256" t="s">
        <v>2639</v>
      </c>
      <c r="C4406" s="256" t="s">
        <v>2617</v>
      </c>
      <c r="D4406" s="256" t="s">
        <v>3286</v>
      </c>
      <c r="E4406" s="257" t="s">
        <v>2540</v>
      </c>
      <c r="F4406" s="256" t="s">
        <v>2540</v>
      </c>
      <c r="G4406" s="256">
        <v>94688</v>
      </c>
      <c r="H4406" s="256" t="s">
        <v>1579</v>
      </c>
      <c r="I4406" s="256" t="s">
        <v>12</v>
      </c>
      <c r="J4406" s="256" t="s">
        <v>2545</v>
      </c>
      <c r="K4406" s="257" t="s">
        <v>5020</v>
      </c>
      <c r="L4406" s="256" t="s">
        <v>2542</v>
      </c>
    </row>
    <row r="4407" spans="1:12" x14ac:dyDescent="0.25">
      <c r="A4407" s="256" t="s">
        <v>2638</v>
      </c>
      <c r="B4407" s="256" t="s">
        <v>2639</v>
      </c>
      <c r="C4407" s="256" t="s">
        <v>2617</v>
      </c>
      <c r="D4407" s="256" t="s">
        <v>3286</v>
      </c>
      <c r="E4407" s="257" t="s">
        <v>2540</v>
      </c>
      <c r="F4407" s="256" t="s">
        <v>2540</v>
      </c>
      <c r="G4407" s="256">
        <v>94689</v>
      </c>
      <c r="H4407" s="256" t="s">
        <v>1580</v>
      </c>
      <c r="I4407" s="256" t="s">
        <v>12</v>
      </c>
      <c r="J4407" s="256" t="s">
        <v>2545</v>
      </c>
      <c r="K4407" s="257" t="s">
        <v>13465</v>
      </c>
      <c r="L4407" s="256" t="s">
        <v>2542</v>
      </c>
    </row>
    <row r="4408" spans="1:12" x14ac:dyDescent="0.25">
      <c r="A4408" s="256" t="s">
        <v>2638</v>
      </c>
      <c r="B4408" s="256" t="s">
        <v>2639</v>
      </c>
      <c r="C4408" s="256" t="s">
        <v>2617</v>
      </c>
      <c r="D4408" s="256" t="s">
        <v>3286</v>
      </c>
      <c r="E4408" s="257" t="s">
        <v>2540</v>
      </c>
      <c r="F4408" s="256" t="s">
        <v>2540</v>
      </c>
      <c r="G4408" s="256">
        <v>94690</v>
      </c>
      <c r="H4408" s="256" t="s">
        <v>1581</v>
      </c>
      <c r="I4408" s="256" t="s">
        <v>12</v>
      </c>
      <c r="J4408" s="256" t="s">
        <v>2545</v>
      </c>
      <c r="K4408" s="257" t="s">
        <v>13157</v>
      </c>
      <c r="L4408" s="256" t="s">
        <v>2542</v>
      </c>
    </row>
    <row r="4409" spans="1:12" x14ac:dyDescent="0.25">
      <c r="A4409" s="256" t="s">
        <v>2638</v>
      </c>
      <c r="B4409" s="256" t="s">
        <v>2639</v>
      </c>
      <c r="C4409" s="256" t="s">
        <v>2617</v>
      </c>
      <c r="D4409" s="256" t="s">
        <v>3286</v>
      </c>
      <c r="E4409" s="257" t="s">
        <v>2540</v>
      </c>
      <c r="F4409" s="256" t="s">
        <v>2540</v>
      </c>
      <c r="G4409" s="256">
        <v>94691</v>
      </c>
      <c r="H4409" s="256" t="s">
        <v>1582</v>
      </c>
      <c r="I4409" s="256" t="s">
        <v>12</v>
      </c>
      <c r="J4409" s="256" t="s">
        <v>2545</v>
      </c>
      <c r="K4409" s="257" t="s">
        <v>4917</v>
      </c>
      <c r="L4409" s="256" t="s">
        <v>2542</v>
      </c>
    </row>
    <row r="4410" spans="1:12" x14ac:dyDescent="0.25">
      <c r="A4410" s="256" t="s">
        <v>2638</v>
      </c>
      <c r="B4410" s="256" t="s">
        <v>2639</v>
      </c>
      <c r="C4410" s="256" t="s">
        <v>2617</v>
      </c>
      <c r="D4410" s="256" t="s">
        <v>3286</v>
      </c>
      <c r="E4410" s="257" t="s">
        <v>2540</v>
      </c>
      <c r="F4410" s="256" t="s">
        <v>2540</v>
      </c>
      <c r="G4410" s="256">
        <v>94692</v>
      </c>
      <c r="H4410" s="256" t="s">
        <v>1583</v>
      </c>
      <c r="I4410" s="256" t="s">
        <v>12</v>
      </c>
      <c r="J4410" s="256" t="s">
        <v>2545</v>
      </c>
      <c r="K4410" s="257" t="s">
        <v>13685</v>
      </c>
      <c r="L4410" s="256" t="s">
        <v>2542</v>
      </c>
    </row>
    <row r="4411" spans="1:12" x14ac:dyDescent="0.25">
      <c r="A4411" s="256" t="s">
        <v>2638</v>
      </c>
      <c r="B4411" s="256" t="s">
        <v>2639</v>
      </c>
      <c r="C4411" s="256" t="s">
        <v>2617</v>
      </c>
      <c r="D4411" s="256" t="s">
        <v>3286</v>
      </c>
      <c r="E4411" s="257" t="s">
        <v>2540</v>
      </c>
      <c r="F4411" s="256" t="s">
        <v>2540</v>
      </c>
      <c r="G4411" s="256">
        <v>94693</v>
      </c>
      <c r="H4411" s="256" t="s">
        <v>1584</v>
      </c>
      <c r="I4411" s="256" t="s">
        <v>12</v>
      </c>
      <c r="J4411" s="256" t="s">
        <v>2545</v>
      </c>
      <c r="K4411" s="257" t="s">
        <v>5117</v>
      </c>
      <c r="L4411" s="256" t="s">
        <v>2542</v>
      </c>
    </row>
    <row r="4412" spans="1:12" x14ac:dyDescent="0.25">
      <c r="A4412" s="256" t="s">
        <v>2638</v>
      </c>
      <c r="B4412" s="256" t="s">
        <v>2639</v>
      </c>
      <c r="C4412" s="256" t="s">
        <v>2617</v>
      </c>
      <c r="D4412" s="256" t="s">
        <v>3286</v>
      </c>
      <c r="E4412" s="257" t="s">
        <v>2540</v>
      </c>
      <c r="F4412" s="256" t="s">
        <v>2540</v>
      </c>
      <c r="G4412" s="256">
        <v>94694</v>
      </c>
      <c r="H4412" s="256" t="s">
        <v>1585</v>
      </c>
      <c r="I4412" s="256" t="s">
        <v>12</v>
      </c>
      <c r="J4412" s="256" t="s">
        <v>2545</v>
      </c>
      <c r="K4412" s="257" t="s">
        <v>16978</v>
      </c>
      <c r="L4412" s="256" t="s">
        <v>2542</v>
      </c>
    </row>
    <row r="4413" spans="1:12" x14ac:dyDescent="0.25">
      <c r="A4413" s="256" t="s">
        <v>2638</v>
      </c>
      <c r="B4413" s="256" t="s">
        <v>2639</v>
      </c>
      <c r="C4413" s="256" t="s">
        <v>2617</v>
      </c>
      <c r="D4413" s="256" t="s">
        <v>3286</v>
      </c>
      <c r="E4413" s="257" t="s">
        <v>2540</v>
      </c>
      <c r="F4413" s="256" t="s">
        <v>2540</v>
      </c>
      <c r="G4413" s="256">
        <v>94695</v>
      </c>
      <c r="H4413" s="256" t="s">
        <v>1586</v>
      </c>
      <c r="I4413" s="256" t="s">
        <v>12</v>
      </c>
      <c r="J4413" s="256" t="s">
        <v>2545</v>
      </c>
      <c r="K4413" s="257" t="s">
        <v>16979</v>
      </c>
      <c r="L4413" s="256" t="s">
        <v>2542</v>
      </c>
    </row>
    <row r="4414" spans="1:12" x14ac:dyDescent="0.25">
      <c r="A4414" s="256" t="s">
        <v>2638</v>
      </c>
      <c r="B4414" s="256" t="s">
        <v>2639</v>
      </c>
      <c r="C4414" s="256" t="s">
        <v>2617</v>
      </c>
      <c r="D4414" s="256" t="s">
        <v>3286</v>
      </c>
      <c r="E4414" s="257" t="s">
        <v>2540</v>
      </c>
      <c r="F4414" s="256" t="s">
        <v>2540</v>
      </c>
      <c r="G4414" s="256">
        <v>94696</v>
      </c>
      <c r="H4414" s="256" t="s">
        <v>1587</v>
      </c>
      <c r="I4414" s="256" t="s">
        <v>12</v>
      </c>
      <c r="J4414" s="256" t="s">
        <v>2545</v>
      </c>
      <c r="K4414" s="257" t="s">
        <v>16980</v>
      </c>
      <c r="L4414" s="256" t="s">
        <v>2542</v>
      </c>
    </row>
    <row r="4415" spans="1:12" x14ac:dyDescent="0.25">
      <c r="A4415" s="256" t="s">
        <v>2638</v>
      </c>
      <c r="B4415" s="256" t="s">
        <v>2639</v>
      </c>
      <c r="C4415" s="256" t="s">
        <v>2617</v>
      </c>
      <c r="D4415" s="256" t="s">
        <v>3286</v>
      </c>
      <c r="E4415" s="257" t="s">
        <v>2540</v>
      </c>
      <c r="F4415" s="256" t="s">
        <v>2540</v>
      </c>
      <c r="G4415" s="256">
        <v>94697</v>
      </c>
      <c r="H4415" s="256" t="s">
        <v>1588</v>
      </c>
      <c r="I4415" s="256" t="s">
        <v>12</v>
      </c>
      <c r="J4415" s="256" t="s">
        <v>2545</v>
      </c>
      <c r="K4415" s="257" t="s">
        <v>16981</v>
      </c>
      <c r="L4415" s="256" t="s">
        <v>2542</v>
      </c>
    </row>
    <row r="4416" spans="1:12" x14ac:dyDescent="0.25">
      <c r="A4416" s="256" t="s">
        <v>2638</v>
      </c>
      <c r="B4416" s="256" t="s">
        <v>2639</v>
      </c>
      <c r="C4416" s="256" t="s">
        <v>2617</v>
      </c>
      <c r="D4416" s="256" t="s">
        <v>3286</v>
      </c>
      <c r="E4416" s="257" t="s">
        <v>2540</v>
      </c>
      <c r="F4416" s="256" t="s">
        <v>2540</v>
      </c>
      <c r="G4416" s="256">
        <v>94698</v>
      </c>
      <c r="H4416" s="256" t="s">
        <v>1589</v>
      </c>
      <c r="I4416" s="256" t="s">
        <v>12</v>
      </c>
      <c r="J4416" s="256" t="s">
        <v>2545</v>
      </c>
      <c r="K4416" s="257" t="s">
        <v>16982</v>
      </c>
      <c r="L4416" s="256" t="s">
        <v>2542</v>
      </c>
    </row>
    <row r="4417" spans="1:12" x14ac:dyDescent="0.25">
      <c r="A4417" s="256" t="s">
        <v>2638</v>
      </c>
      <c r="B4417" s="256" t="s">
        <v>2639</v>
      </c>
      <c r="C4417" s="256" t="s">
        <v>2617</v>
      </c>
      <c r="D4417" s="256" t="s">
        <v>3286</v>
      </c>
      <c r="E4417" s="257" t="s">
        <v>2540</v>
      </c>
      <c r="F4417" s="256" t="s">
        <v>2540</v>
      </c>
      <c r="G4417" s="256">
        <v>94699</v>
      </c>
      <c r="H4417" s="256" t="s">
        <v>1590</v>
      </c>
      <c r="I4417" s="256" t="s">
        <v>12</v>
      </c>
      <c r="J4417" s="256" t="s">
        <v>2545</v>
      </c>
      <c r="K4417" s="257" t="s">
        <v>13622</v>
      </c>
      <c r="L4417" s="256" t="s">
        <v>2542</v>
      </c>
    </row>
    <row r="4418" spans="1:12" x14ac:dyDescent="0.25">
      <c r="A4418" s="256" t="s">
        <v>2638</v>
      </c>
      <c r="B4418" s="256" t="s">
        <v>2639</v>
      </c>
      <c r="C4418" s="256" t="s">
        <v>2617</v>
      </c>
      <c r="D4418" s="256" t="s">
        <v>3286</v>
      </c>
      <c r="E4418" s="257" t="s">
        <v>2540</v>
      </c>
      <c r="F4418" s="256" t="s">
        <v>2540</v>
      </c>
      <c r="G4418" s="256">
        <v>94700</v>
      </c>
      <c r="H4418" s="256" t="s">
        <v>1591</v>
      </c>
      <c r="I4418" s="256" t="s">
        <v>12</v>
      </c>
      <c r="J4418" s="256" t="s">
        <v>2545</v>
      </c>
      <c r="K4418" s="257" t="s">
        <v>16983</v>
      </c>
      <c r="L4418" s="256" t="s">
        <v>2542</v>
      </c>
    </row>
    <row r="4419" spans="1:12" x14ac:dyDescent="0.25">
      <c r="A4419" s="256" t="s">
        <v>2638</v>
      </c>
      <c r="B4419" s="256" t="s">
        <v>2639</v>
      </c>
      <c r="C4419" s="256" t="s">
        <v>2617</v>
      </c>
      <c r="D4419" s="256" t="s">
        <v>3286</v>
      </c>
      <c r="E4419" s="257" t="s">
        <v>2540</v>
      </c>
      <c r="F4419" s="256" t="s">
        <v>2540</v>
      </c>
      <c r="G4419" s="256">
        <v>94701</v>
      </c>
      <c r="H4419" s="256" t="s">
        <v>1592</v>
      </c>
      <c r="I4419" s="256" t="s">
        <v>12</v>
      </c>
      <c r="J4419" s="256" t="s">
        <v>2545</v>
      </c>
      <c r="K4419" s="257" t="s">
        <v>16984</v>
      </c>
      <c r="L4419" s="256" t="s">
        <v>2542</v>
      </c>
    </row>
    <row r="4420" spans="1:12" x14ac:dyDescent="0.25">
      <c r="A4420" s="256" t="s">
        <v>2638</v>
      </c>
      <c r="B4420" s="256" t="s">
        <v>2639</v>
      </c>
      <c r="C4420" s="256" t="s">
        <v>2617</v>
      </c>
      <c r="D4420" s="256" t="s">
        <v>3286</v>
      </c>
      <c r="E4420" s="257" t="s">
        <v>2540</v>
      </c>
      <c r="F4420" s="256" t="s">
        <v>2540</v>
      </c>
      <c r="G4420" s="256">
        <v>94702</v>
      </c>
      <c r="H4420" s="256" t="s">
        <v>1593</v>
      </c>
      <c r="I4420" s="256" t="s">
        <v>12</v>
      </c>
      <c r="J4420" s="256" t="s">
        <v>2545</v>
      </c>
      <c r="K4420" s="257" t="s">
        <v>16985</v>
      </c>
      <c r="L4420" s="256" t="s">
        <v>2542</v>
      </c>
    </row>
    <row r="4421" spans="1:12" x14ac:dyDescent="0.25">
      <c r="A4421" s="256" t="s">
        <v>2638</v>
      </c>
      <c r="B4421" s="256" t="s">
        <v>2639</v>
      </c>
      <c r="C4421" s="256" t="s">
        <v>2617</v>
      </c>
      <c r="D4421" s="256" t="s">
        <v>3286</v>
      </c>
      <c r="E4421" s="257" t="s">
        <v>2540</v>
      </c>
      <c r="F4421" s="256" t="s">
        <v>2540</v>
      </c>
      <c r="G4421" s="256">
        <v>94703</v>
      </c>
      <c r="H4421" s="256" t="s">
        <v>1594</v>
      </c>
      <c r="I4421" s="256" t="s">
        <v>12</v>
      </c>
      <c r="J4421" s="256" t="s">
        <v>2545</v>
      </c>
      <c r="K4421" s="257" t="s">
        <v>16986</v>
      </c>
      <c r="L4421" s="256" t="s">
        <v>2542</v>
      </c>
    </row>
    <row r="4422" spans="1:12" x14ac:dyDescent="0.25">
      <c r="A4422" s="256" t="s">
        <v>2638</v>
      </c>
      <c r="B4422" s="256" t="s">
        <v>2639</v>
      </c>
      <c r="C4422" s="256" t="s">
        <v>2617</v>
      </c>
      <c r="D4422" s="256" t="s">
        <v>3286</v>
      </c>
      <c r="E4422" s="257" t="s">
        <v>2540</v>
      </c>
      <c r="F4422" s="256" t="s">
        <v>2540</v>
      </c>
      <c r="G4422" s="256">
        <v>94704</v>
      </c>
      <c r="H4422" s="256" t="s">
        <v>1595</v>
      </c>
      <c r="I4422" s="256" t="s">
        <v>12</v>
      </c>
      <c r="J4422" s="256" t="s">
        <v>2545</v>
      </c>
      <c r="K4422" s="257" t="s">
        <v>16987</v>
      </c>
      <c r="L4422" s="256" t="s">
        <v>2542</v>
      </c>
    </row>
    <row r="4423" spans="1:12" x14ac:dyDescent="0.25">
      <c r="A4423" s="256" t="s">
        <v>2638</v>
      </c>
      <c r="B4423" s="256" t="s">
        <v>2639</v>
      </c>
      <c r="C4423" s="256" t="s">
        <v>2617</v>
      </c>
      <c r="D4423" s="256" t="s">
        <v>3286</v>
      </c>
      <c r="E4423" s="257" t="s">
        <v>2540</v>
      </c>
      <c r="F4423" s="256" t="s">
        <v>2540</v>
      </c>
      <c r="G4423" s="256">
        <v>94705</v>
      </c>
      <c r="H4423" s="256" t="s">
        <v>1596</v>
      </c>
      <c r="I4423" s="256" t="s">
        <v>12</v>
      </c>
      <c r="J4423" s="256" t="s">
        <v>2545</v>
      </c>
      <c r="K4423" s="257" t="s">
        <v>5017</v>
      </c>
      <c r="L4423" s="256" t="s">
        <v>2542</v>
      </c>
    </row>
    <row r="4424" spans="1:12" x14ac:dyDescent="0.25">
      <c r="A4424" s="256" t="s">
        <v>2638</v>
      </c>
      <c r="B4424" s="256" t="s">
        <v>2639</v>
      </c>
      <c r="C4424" s="256" t="s">
        <v>2617</v>
      </c>
      <c r="D4424" s="256" t="s">
        <v>3286</v>
      </c>
      <c r="E4424" s="257" t="s">
        <v>2540</v>
      </c>
      <c r="F4424" s="256" t="s">
        <v>2540</v>
      </c>
      <c r="G4424" s="256">
        <v>94706</v>
      </c>
      <c r="H4424" s="256" t="s">
        <v>1597</v>
      </c>
      <c r="I4424" s="256" t="s">
        <v>12</v>
      </c>
      <c r="J4424" s="256" t="s">
        <v>2545</v>
      </c>
      <c r="K4424" s="257" t="s">
        <v>16988</v>
      </c>
      <c r="L4424" s="256" t="s">
        <v>2542</v>
      </c>
    </row>
    <row r="4425" spans="1:12" x14ac:dyDescent="0.25">
      <c r="A4425" s="256" t="s">
        <v>2638</v>
      </c>
      <c r="B4425" s="256" t="s">
        <v>2639</v>
      </c>
      <c r="C4425" s="256" t="s">
        <v>2617</v>
      </c>
      <c r="D4425" s="256" t="s">
        <v>3286</v>
      </c>
      <c r="E4425" s="257" t="s">
        <v>2540</v>
      </c>
      <c r="F4425" s="256" t="s">
        <v>2540</v>
      </c>
      <c r="G4425" s="256">
        <v>94707</v>
      </c>
      <c r="H4425" s="256" t="s">
        <v>1598</v>
      </c>
      <c r="I4425" s="256" t="s">
        <v>12</v>
      </c>
      <c r="J4425" s="256" t="s">
        <v>2545</v>
      </c>
      <c r="K4425" s="257" t="s">
        <v>16989</v>
      </c>
      <c r="L4425" s="256" t="s">
        <v>2542</v>
      </c>
    </row>
    <row r="4426" spans="1:12" x14ac:dyDescent="0.25">
      <c r="A4426" s="256" t="s">
        <v>2638</v>
      </c>
      <c r="B4426" s="256" t="s">
        <v>2639</v>
      </c>
      <c r="C4426" s="256" t="s">
        <v>2617</v>
      </c>
      <c r="D4426" s="256" t="s">
        <v>3286</v>
      </c>
      <c r="E4426" s="257" t="s">
        <v>2540</v>
      </c>
      <c r="F4426" s="256" t="s">
        <v>2540</v>
      </c>
      <c r="G4426" s="256">
        <v>94713</v>
      </c>
      <c r="H4426" s="256" t="s">
        <v>1599</v>
      </c>
      <c r="I4426" s="256" t="s">
        <v>12</v>
      </c>
      <c r="J4426" s="256" t="s">
        <v>2545</v>
      </c>
      <c r="K4426" s="257" t="s">
        <v>16990</v>
      </c>
      <c r="L4426" s="256" t="s">
        <v>2542</v>
      </c>
    </row>
    <row r="4427" spans="1:12" x14ac:dyDescent="0.25">
      <c r="A4427" s="256" t="s">
        <v>2638</v>
      </c>
      <c r="B4427" s="256" t="s">
        <v>2639</v>
      </c>
      <c r="C4427" s="256" t="s">
        <v>2617</v>
      </c>
      <c r="D4427" s="256" t="s">
        <v>3286</v>
      </c>
      <c r="E4427" s="257" t="s">
        <v>2540</v>
      </c>
      <c r="F4427" s="256" t="s">
        <v>2540</v>
      </c>
      <c r="G4427" s="256">
        <v>94714</v>
      </c>
      <c r="H4427" s="256" t="s">
        <v>1600</v>
      </c>
      <c r="I4427" s="256" t="s">
        <v>12</v>
      </c>
      <c r="J4427" s="256" t="s">
        <v>2545</v>
      </c>
      <c r="K4427" s="257" t="s">
        <v>16991</v>
      </c>
      <c r="L4427" s="256" t="s">
        <v>2542</v>
      </c>
    </row>
    <row r="4428" spans="1:12" x14ac:dyDescent="0.25">
      <c r="A4428" s="256" t="s">
        <v>2638</v>
      </c>
      <c r="B4428" s="256" t="s">
        <v>2639</v>
      </c>
      <c r="C4428" s="256" t="s">
        <v>2617</v>
      </c>
      <c r="D4428" s="256" t="s">
        <v>3286</v>
      </c>
      <c r="E4428" s="257" t="s">
        <v>2540</v>
      </c>
      <c r="F4428" s="256" t="s">
        <v>2540</v>
      </c>
      <c r="G4428" s="256">
        <v>94715</v>
      </c>
      <c r="H4428" s="256" t="s">
        <v>1601</v>
      </c>
      <c r="I4428" s="256" t="s">
        <v>12</v>
      </c>
      <c r="J4428" s="256" t="s">
        <v>2545</v>
      </c>
      <c r="K4428" s="257" t="s">
        <v>16992</v>
      </c>
      <c r="L4428" s="256" t="s">
        <v>2542</v>
      </c>
    </row>
    <row r="4429" spans="1:12" x14ac:dyDescent="0.25">
      <c r="A4429" s="256" t="s">
        <v>2638</v>
      </c>
      <c r="B4429" s="256" t="s">
        <v>2639</v>
      </c>
      <c r="C4429" s="256" t="s">
        <v>2617</v>
      </c>
      <c r="D4429" s="256" t="s">
        <v>3286</v>
      </c>
      <c r="E4429" s="257" t="s">
        <v>2540</v>
      </c>
      <c r="F4429" s="256" t="s">
        <v>2540</v>
      </c>
      <c r="G4429" s="256">
        <v>94724</v>
      </c>
      <c r="H4429" s="256" t="s">
        <v>1602</v>
      </c>
      <c r="I4429" s="256" t="s">
        <v>12</v>
      </c>
      <c r="J4429" s="256" t="s">
        <v>2545</v>
      </c>
      <c r="K4429" s="257" t="s">
        <v>16993</v>
      </c>
      <c r="L4429" s="256" t="s">
        <v>2542</v>
      </c>
    </row>
    <row r="4430" spans="1:12" x14ac:dyDescent="0.25">
      <c r="A4430" s="256" t="s">
        <v>2638</v>
      </c>
      <c r="B4430" s="256" t="s">
        <v>2639</v>
      </c>
      <c r="C4430" s="256" t="s">
        <v>2617</v>
      </c>
      <c r="D4430" s="256" t="s">
        <v>3286</v>
      </c>
      <c r="E4430" s="257" t="s">
        <v>2540</v>
      </c>
      <c r="F4430" s="256" t="s">
        <v>2540</v>
      </c>
      <c r="G4430" s="256">
        <v>94725</v>
      </c>
      <c r="H4430" s="256" t="s">
        <v>1603</v>
      </c>
      <c r="I4430" s="256" t="s">
        <v>12</v>
      </c>
      <c r="J4430" s="256" t="s">
        <v>2545</v>
      </c>
      <c r="K4430" s="257" t="s">
        <v>4942</v>
      </c>
      <c r="L4430" s="256" t="s">
        <v>2542</v>
      </c>
    </row>
    <row r="4431" spans="1:12" x14ac:dyDescent="0.25">
      <c r="A4431" s="256" t="s">
        <v>2638</v>
      </c>
      <c r="B4431" s="256" t="s">
        <v>2639</v>
      </c>
      <c r="C4431" s="256" t="s">
        <v>2617</v>
      </c>
      <c r="D4431" s="256" t="s">
        <v>3286</v>
      </c>
      <c r="E4431" s="257" t="s">
        <v>2540</v>
      </c>
      <c r="F4431" s="256" t="s">
        <v>2540</v>
      </c>
      <c r="G4431" s="256">
        <v>94726</v>
      </c>
      <c r="H4431" s="256" t="s">
        <v>1604</v>
      </c>
      <c r="I4431" s="256" t="s">
        <v>12</v>
      </c>
      <c r="J4431" s="256" t="s">
        <v>2545</v>
      </c>
      <c r="K4431" s="257" t="s">
        <v>16994</v>
      </c>
      <c r="L4431" s="256" t="s">
        <v>2542</v>
      </c>
    </row>
    <row r="4432" spans="1:12" x14ac:dyDescent="0.25">
      <c r="A4432" s="256" t="s">
        <v>2638</v>
      </c>
      <c r="B4432" s="256" t="s">
        <v>2639</v>
      </c>
      <c r="C4432" s="256" t="s">
        <v>2617</v>
      </c>
      <c r="D4432" s="256" t="s">
        <v>3286</v>
      </c>
      <c r="E4432" s="257" t="s">
        <v>2540</v>
      </c>
      <c r="F4432" s="256" t="s">
        <v>2540</v>
      </c>
      <c r="G4432" s="256">
        <v>94727</v>
      </c>
      <c r="H4432" s="256" t="s">
        <v>1605</v>
      </c>
      <c r="I4432" s="256" t="s">
        <v>12</v>
      </c>
      <c r="J4432" s="256" t="s">
        <v>2545</v>
      </c>
      <c r="K4432" s="257" t="s">
        <v>16995</v>
      </c>
      <c r="L4432" s="256" t="s">
        <v>2542</v>
      </c>
    </row>
    <row r="4433" spans="1:12" x14ac:dyDescent="0.25">
      <c r="A4433" s="256" t="s">
        <v>2638</v>
      </c>
      <c r="B4433" s="256" t="s">
        <v>2639</v>
      </c>
      <c r="C4433" s="256" t="s">
        <v>2617</v>
      </c>
      <c r="D4433" s="256" t="s">
        <v>3286</v>
      </c>
      <c r="E4433" s="257" t="s">
        <v>2540</v>
      </c>
      <c r="F4433" s="256" t="s">
        <v>2540</v>
      </c>
      <c r="G4433" s="256">
        <v>94728</v>
      </c>
      <c r="H4433" s="256" t="s">
        <v>1606</v>
      </c>
      <c r="I4433" s="256" t="s">
        <v>12</v>
      </c>
      <c r="J4433" s="256" t="s">
        <v>2545</v>
      </c>
      <c r="K4433" s="257" t="s">
        <v>16996</v>
      </c>
      <c r="L4433" s="256" t="s">
        <v>2542</v>
      </c>
    </row>
    <row r="4434" spans="1:12" x14ac:dyDescent="0.25">
      <c r="A4434" s="256" t="s">
        <v>2638</v>
      </c>
      <c r="B4434" s="256" t="s">
        <v>2639</v>
      </c>
      <c r="C4434" s="256" t="s">
        <v>2617</v>
      </c>
      <c r="D4434" s="256" t="s">
        <v>3286</v>
      </c>
      <c r="E4434" s="257" t="s">
        <v>2540</v>
      </c>
      <c r="F4434" s="256" t="s">
        <v>2540</v>
      </c>
      <c r="G4434" s="256">
        <v>94729</v>
      </c>
      <c r="H4434" s="256" t="s">
        <v>1607</v>
      </c>
      <c r="I4434" s="256" t="s">
        <v>12</v>
      </c>
      <c r="J4434" s="256" t="s">
        <v>2545</v>
      </c>
      <c r="K4434" s="257" t="s">
        <v>13316</v>
      </c>
      <c r="L4434" s="256" t="s">
        <v>2542</v>
      </c>
    </row>
    <row r="4435" spans="1:12" x14ac:dyDescent="0.25">
      <c r="A4435" s="256" t="s">
        <v>2638</v>
      </c>
      <c r="B4435" s="256" t="s">
        <v>2639</v>
      </c>
      <c r="C4435" s="256" t="s">
        <v>2617</v>
      </c>
      <c r="D4435" s="256" t="s">
        <v>3286</v>
      </c>
      <c r="E4435" s="257" t="s">
        <v>2540</v>
      </c>
      <c r="F4435" s="256" t="s">
        <v>2540</v>
      </c>
      <c r="G4435" s="256">
        <v>94730</v>
      </c>
      <c r="H4435" s="256" t="s">
        <v>1608</v>
      </c>
      <c r="I4435" s="256" t="s">
        <v>12</v>
      </c>
      <c r="J4435" s="256" t="s">
        <v>2545</v>
      </c>
      <c r="K4435" s="257" t="s">
        <v>13616</v>
      </c>
      <c r="L4435" s="256" t="s">
        <v>2542</v>
      </c>
    </row>
    <row r="4436" spans="1:12" x14ac:dyDescent="0.25">
      <c r="A4436" s="256" t="s">
        <v>2638</v>
      </c>
      <c r="B4436" s="256" t="s">
        <v>2639</v>
      </c>
      <c r="C4436" s="256" t="s">
        <v>2617</v>
      </c>
      <c r="D4436" s="256" t="s">
        <v>3286</v>
      </c>
      <c r="E4436" s="257" t="s">
        <v>2540</v>
      </c>
      <c r="F4436" s="256" t="s">
        <v>2540</v>
      </c>
      <c r="G4436" s="256">
        <v>94731</v>
      </c>
      <c r="H4436" s="256" t="s">
        <v>1609</v>
      </c>
      <c r="I4436" s="256" t="s">
        <v>12</v>
      </c>
      <c r="J4436" s="256" t="s">
        <v>2545</v>
      </c>
      <c r="K4436" s="257" t="s">
        <v>16997</v>
      </c>
      <c r="L4436" s="256" t="s">
        <v>2542</v>
      </c>
    </row>
    <row r="4437" spans="1:12" x14ac:dyDescent="0.25">
      <c r="A4437" s="256" t="s">
        <v>2638</v>
      </c>
      <c r="B4437" s="256" t="s">
        <v>2639</v>
      </c>
      <c r="C4437" s="256" t="s">
        <v>2617</v>
      </c>
      <c r="D4437" s="256" t="s">
        <v>3286</v>
      </c>
      <c r="E4437" s="257" t="s">
        <v>2540</v>
      </c>
      <c r="F4437" s="256" t="s">
        <v>2540</v>
      </c>
      <c r="G4437" s="256">
        <v>94732</v>
      </c>
      <c r="H4437" s="256" t="s">
        <v>7008</v>
      </c>
      <c r="I4437" s="256" t="s">
        <v>12</v>
      </c>
      <c r="J4437" s="256" t="s">
        <v>2545</v>
      </c>
      <c r="K4437" s="257" t="s">
        <v>16945</v>
      </c>
      <c r="L4437" s="256" t="s">
        <v>2542</v>
      </c>
    </row>
    <row r="4438" spans="1:12" x14ac:dyDescent="0.25">
      <c r="A4438" s="256" t="s">
        <v>2638</v>
      </c>
      <c r="B4438" s="256" t="s">
        <v>2639</v>
      </c>
      <c r="C4438" s="256" t="s">
        <v>2617</v>
      </c>
      <c r="D4438" s="256" t="s">
        <v>3286</v>
      </c>
      <c r="E4438" s="257" t="s">
        <v>2540</v>
      </c>
      <c r="F4438" s="256" t="s">
        <v>2540</v>
      </c>
      <c r="G4438" s="256">
        <v>94733</v>
      </c>
      <c r="H4438" s="256" t="s">
        <v>1610</v>
      </c>
      <c r="I4438" s="256" t="s">
        <v>12</v>
      </c>
      <c r="J4438" s="256" t="s">
        <v>2545</v>
      </c>
      <c r="K4438" s="257" t="s">
        <v>14085</v>
      </c>
      <c r="L4438" s="256" t="s">
        <v>2542</v>
      </c>
    </row>
    <row r="4439" spans="1:12" x14ac:dyDescent="0.25">
      <c r="A4439" s="256" t="s">
        <v>2638</v>
      </c>
      <c r="B4439" s="256" t="s">
        <v>2639</v>
      </c>
      <c r="C4439" s="256" t="s">
        <v>2617</v>
      </c>
      <c r="D4439" s="256" t="s">
        <v>3286</v>
      </c>
      <c r="E4439" s="257" t="s">
        <v>2540</v>
      </c>
      <c r="F4439" s="256" t="s">
        <v>2540</v>
      </c>
      <c r="G4439" s="256">
        <v>94734</v>
      </c>
      <c r="H4439" s="256" t="s">
        <v>7009</v>
      </c>
      <c r="I4439" s="256" t="s">
        <v>12</v>
      </c>
      <c r="J4439" s="256" t="s">
        <v>2545</v>
      </c>
      <c r="K4439" s="257" t="s">
        <v>16998</v>
      </c>
      <c r="L4439" s="256" t="s">
        <v>2542</v>
      </c>
    </row>
    <row r="4440" spans="1:12" x14ac:dyDescent="0.25">
      <c r="A4440" s="256" t="s">
        <v>2638</v>
      </c>
      <c r="B4440" s="256" t="s">
        <v>2639</v>
      </c>
      <c r="C4440" s="256" t="s">
        <v>2617</v>
      </c>
      <c r="D4440" s="256" t="s">
        <v>3286</v>
      </c>
      <c r="E4440" s="257" t="s">
        <v>2540</v>
      </c>
      <c r="F4440" s="256" t="s">
        <v>2540</v>
      </c>
      <c r="G4440" s="256">
        <v>94736</v>
      </c>
      <c r="H4440" s="256" t="s">
        <v>7010</v>
      </c>
      <c r="I4440" s="256" t="s">
        <v>12</v>
      </c>
      <c r="J4440" s="256" t="s">
        <v>2545</v>
      </c>
      <c r="K4440" s="257" t="s">
        <v>16999</v>
      </c>
      <c r="L4440" s="256" t="s">
        <v>2542</v>
      </c>
    </row>
    <row r="4441" spans="1:12" x14ac:dyDescent="0.25">
      <c r="A4441" s="256" t="s">
        <v>2638</v>
      </c>
      <c r="B4441" s="256" t="s">
        <v>2639</v>
      </c>
      <c r="C4441" s="256" t="s">
        <v>2617</v>
      </c>
      <c r="D4441" s="256" t="s">
        <v>3286</v>
      </c>
      <c r="E4441" s="257" t="s">
        <v>2540</v>
      </c>
      <c r="F4441" s="256" t="s">
        <v>2540</v>
      </c>
      <c r="G4441" s="256">
        <v>94737</v>
      </c>
      <c r="H4441" s="256" t="s">
        <v>1611</v>
      </c>
      <c r="I4441" s="256" t="s">
        <v>12</v>
      </c>
      <c r="J4441" s="256" t="s">
        <v>2545</v>
      </c>
      <c r="K4441" s="257" t="s">
        <v>17000</v>
      </c>
      <c r="L4441" s="256" t="s">
        <v>2542</v>
      </c>
    </row>
    <row r="4442" spans="1:12" x14ac:dyDescent="0.25">
      <c r="A4442" s="256" t="s">
        <v>2638</v>
      </c>
      <c r="B4442" s="256" t="s">
        <v>2639</v>
      </c>
      <c r="C4442" s="256" t="s">
        <v>2617</v>
      </c>
      <c r="D4442" s="256" t="s">
        <v>3286</v>
      </c>
      <c r="E4442" s="257" t="s">
        <v>2540</v>
      </c>
      <c r="F4442" s="256" t="s">
        <v>2540</v>
      </c>
      <c r="G4442" s="256">
        <v>94738</v>
      </c>
      <c r="H4442" s="256" t="s">
        <v>7011</v>
      </c>
      <c r="I4442" s="256" t="s">
        <v>12</v>
      </c>
      <c r="J4442" s="256" t="s">
        <v>2545</v>
      </c>
      <c r="K4442" s="257" t="s">
        <v>17001</v>
      </c>
      <c r="L4442" s="256" t="s">
        <v>2542</v>
      </c>
    </row>
    <row r="4443" spans="1:12" x14ac:dyDescent="0.25">
      <c r="A4443" s="256" t="s">
        <v>2638</v>
      </c>
      <c r="B4443" s="256" t="s">
        <v>2639</v>
      </c>
      <c r="C4443" s="256" t="s">
        <v>2617</v>
      </c>
      <c r="D4443" s="256" t="s">
        <v>3286</v>
      </c>
      <c r="E4443" s="257" t="s">
        <v>2540</v>
      </c>
      <c r="F4443" s="256" t="s">
        <v>2540</v>
      </c>
      <c r="G4443" s="256">
        <v>94739</v>
      </c>
      <c r="H4443" s="256" t="s">
        <v>7012</v>
      </c>
      <c r="I4443" s="256" t="s">
        <v>12</v>
      </c>
      <c r="J4443" s="256" t="s">
        <v>2545</v>
      </c>
      <c r="K4443" s="257" t="s">
        <v>17002</v>
      </c>
      <c r="L4443" s="256" t="s">
        <v>2542</v>
      </c>
    </row>
    <row r="4444" spans="1:12" x14ac:dyDescent="0.25">
      <c r="A4444" s="256" t="s">
        <v>2638</v>
      </c>
      <c r="B4444" s="256" t="s">
        <v>2639</v>
      </c>
      <c r="C4444" s="256" t="s">
        <v>2617</v>
      </c>
      <c r="D4444" s="256" t="s">
        <v>3286</v>
      </c>
      <c r="E4444" s="257" t="s">
        <v>2540</v>
      </c>
      <c r="F4444" s="256" t="s">
        <v>2540</v>
      </c>
      <c r="G4444" s="256">
        <v>94740</v>
      </c>
      <c r="H4444" s="256" t="s">
        <v>1612</v>
      </c>
      <c r="I4444" s="256" t="s">
        <v>12</v>
      </c>
      <c r="J4444" s="256" t="s">
        <v>2545</v>
      </c>
      <c r="K4444" s="257" t="s">
        <v>4951</v>
      </c>
      <c r="L4444" s="256" t="s">
        <v>2542</v>
      </c>
    </row>
    <row r="4445" spans="1:12" x14ac:dyDescent="0.25">
      <c r="A4445" s="256" t="s">
        <v>2638</v>
      </c>
      <c r="B4445" s="256" t="s">
        <v>2639</v>
      </c>
      <c r="C4445" s="256" t="s">
        <v>2617</v>
      </c>
      <c r="D4445" s="256" t="s">
        <v>3286</v>
      </c>
      <c r="E4445" s="257" t="s">
        <v>2540</v>
      </c>
      <c r="F4445" s="256" t="s">
        <v>2540</v>
      </c>
      <c r="G4445" s="256">
        <v>94741</v>
      </c>
      <c r="H4445" s="256" t="s">
        <v>1613</v>
      </c>
      <c r="I4445" s="256" t="s">
        <v>12</v>
      </c>
      <c r="J4445" s="256" t="s">
        <v>2545</v>
      </c>
      <c r="K4445" s="257" t="s">
        <v>15800</v>
      </c>
      <c r="L4445" s="256" t="s">
        <v>2542</v>
      </c>
    </row>
    <row r="4446" spans="1:12" x14ac:dyDescent="0.25">
      <c r="A4446" s="256" t="s">
        <v>2638</v>
      </c>
      <c r="B4446" s="256" t="s">
        <v>2639</v>
      </c>
      <c r="C4446" s="256" t="s">
        <v>2617</v>
      </c>
      <c r="D4446" s="256" t="s">
        <v>3286</v>
      </c>
      <c r="E4446" s="257" t="s">
        <v>2540</v>
      </c>
      <c r="F4446" s="256" t="s">
        <v>2540</v>
      </c>
      <c r="G4446" s="256">
        <v>94742</v>
      </c>
      <c r="H4446" s="256" t="s">
        <v>1614</v>
      </c>
      <c r="I4446" s="256" t="s">
        <v>12</v>
      </c>
      <c r="J4446" s="256" t="s">
        <v>2545</v>
      </c>
      <c r="K4446" s="257" t="s">
        <v>4902</v>
      </c>
      <c r="L4446" s="256" t="s">
        <v>2542</v>
      </c>
    </row>
    <row r="4447" spans="1:12" x14ac:dyDescent="0.25">
      <c r="A4447" s="256" t="s">
        <v>2638</v>
      </c>
      <c r="B4447" s="256" t="s">
        <v>2639</v>
      </c>
      <c r="C4447" s="256" t="s">
        <v>2617</v>
      </c>
      <c r="D4447" s="256" t="s">
        <v>3286</v>
      </c>
      <c r="E4447" s="257" t="s">
        <v>2540</v>
      </c>
      <c r="F4447" s="256" t="s">
        <v>2540</v>
      </c>
      <c r="G4447" s="256">
        <v>94743</v>
      </c>
      <c r="H4447" s="256" t="s">
        <v>1615</v>
      </c>
      <c r="I4447" s="256" t="s">
        <v>12</v>
      </c>
      <c r="J4447" s="256" t="s">
        <v>2545</v>
      </c>
      <c r="K4447" s="257" t="s">
        <v>17003</v>
      </c>
      <c r="L4447" s="256" t="s">
        <v>2542</v>
      </c>
    </row>
    <row r="4448" spans="1:12" x14ac:dyDescent="0.25">
      <c r="A4448" s="256" t="s">
        <v>2638</v>
      </c>
      <c r="B4448" s="256" t="s">
        <v>2639</v>
      </c>
      <c r="C4448" s="256" t="s">
        <v>2617</v>
      </c>
      <c r="D4448" s="256" t="s">
        <v>3286</v>
      </c>
      <c r="E4448" s="257" t="s">
        <v>2540</v>
      </c>
      <c r="F4448" s="256" t="s">
        <v>2540</v>
      </c>
      <c r="G4448" s="256">
        <v>94744</v>
      </c>
      <c r="H4448" s="256" t="s">
        <v>1616</v>
      </c>
      <c r="I4448" s="256" t="s">
        <v>12</v>
      </c>
      <c r="J4448" s="256" t="s">
        <v>2545</v>
      </c>
      <c r="K4448" s="257" t="s">
        <v>15853</v>
      </c>
      <c r="L4448" s="256" t="s">
        <v>2542</v>
      </c>
    </row>
    <row r="4449" spans="1:12" x14ac:dyDescent="0.25">
      <c r="A4449" s="256" t="s">
        <v>2638</v>
      </c>
      <c r="B4449" s="256" t="s">
        <v>2639</v>
      </c>
      <c r="C4449" s="256" t="s">
        <v>2617</v>
      </c>
      <c r="D4449" s="256" t="s">
        <v>3286</v>
      </c>
      <c r="E4449" s="257" t="s">
        <v>2540</v>
      </c>
      <c r="F4449" s="256" t="s">
        <v>2540</v>
      </c>
      <c r="G4449" s="256">
        <v>94746</v>
      </c>
      <c r="H4449" s="256" t="s">
        <v>1617</v>
      </c>
      <c r="I4449" s="256" t="s">
        <v>12</v>
      </c>
      <c r="J4449" s="256" t="s">
        <v>2545</v>
      </c>
      <c r="K4449" s="257" t="s">
        <v>6176</v>
      </c>
      <c r="L4449" s="256" t="s">
        <v>2542</v>
      </c>
    </row>
    <row r="4450" spans="1:12" x14ac:dyDescent="0.25">
      <c r="A4450" s="256" t="s">
        <v>2638</v>
      </c>
      <c r="B4450" s="256" t="s">
        <v>2639</v>
      </c>
      <c r="C4450" s="256" t="s">
        <v>2617</v>
      </c>
      <c r="D4450" s="256" t="s">
        <v>3286</v>
      </c>
      <c r="E4450" s="257" t="s">
        <v>2540</v>
      </c>
      <c r="F4450" s="256" t="s">
        <v>2540</v>
      </c>
      <c r="G4450" s="256">
        <v>94748</v>
      </c>
      <c r="H4450" s="256" t="s">
        <v>1618</v>
      </c>
      <c r="I4450" s="256" t="s">
        <v>12</v>
      </c>
      <c r="J4450" s="256" t="s">
        <v>2545</v>
      </c>
      <c r="K4450" s="257" t="s">
        <v>17004</v>
      </c>
      <c r="L4450" s="256" t="s">
        <v>2542</v>
      </c>
    </row>
    <row r="4451" spans="1:12" x14ac:dyDescent="0.25">
      <c r="A4451" s="256" t="s">
        <v>2638</v>
      </c>
      <c r="B4451" s="256" t="s">
        <v>2639</v>
      </c>
      <c r="C4451" s="256" t="s">
        <v>2617</v>
      </c>
      <c r="D4451" s="256" t="s">
        <v>3286</v>
      </c>
      <c r="E4451" s="257" t="s">
        <v>2540</v>
      </c>
      <c r="F4451" s="256" t="s">
        <v>2540</v>
      </c>
      <c r="G4451" s="256">
        <v>94750</v>
      </c>
      <c r="H4451" s="256" t="s">
        <v>1619</v>
      </c>
      <c r="I4451" s="256" t="s">
        <v>12</v>
      </c>
      <c r="J4451" s="256" t="s">
        <v>2545</v>
      </c>
      <c r="K4451" s="257" t="s">
        <v>17005</v>
      </c>
      <c r="L4451" s="256" t="s">
        <v>2542</v>
      </c>
    </row>
    <row r="4452" spans="1:12" x14ac:dyDescent="0.25">
      <c r="A4452" s="256" t="s">
        <v>2638</v>
      </c>
      <c r="B4452" s="256" t="s">
        <v>2639</v>
      </c>
      <c r="C4452" s="256" t="s">
        <v>2617</v>
      </c>
      <c r="D4452" s="256" t="s">
        <v>3286</v>
      </c>
      <c r="E4452" s="257" t="s">
        <v>2540</v>
      </c>
      <c r="F4452" s="256" t="s">
        <v>2540</v>
      </c>
      <c r="G4452" s="256">
        <v>94752</v>
      </c>
      <c r="H4452" s="256" t="s">
        <v>1620</v>
      </c>
      <c r="I4452" s="256" t="s">
        <v>12</v>
      </c>
      <c r="J4452" s="256" t="s">
        <v>2545</v>
      </c>
      <c r="K4452" s="257" t="s">
        <v>17006</v>
      </c>
      <c r="L4452" s="256" t="s">
        <v>2542</v>
      </c>
    </row>
    <row r="4453" spans="1:12" x14ac:dyDescent="0.25">
      <c r="A4453" s="256" t="s">
        <v>2638</v>
      </c>
      <c r="B4453" s="256" t="s">
        <v>2639</v>
      </c>
      <c r="C4453" s="256" t="s">
        <v>2617</v>
      </c>
      <c r="D4453" s="256" t="s">
        <v>3286</v>
      </c>
      <c r="E4453" s="257" t="s">
        <v>2540</v>
      </c>
      <c r="F4453" s="256" t="s">
        <v>2540</v>
      </c>
      <c r="G4453" s="256">
        <v>94754</v>
      </c>
      <c r="H4453" s="256" t="s">
        <v>7014</v>
      </c>
      <c r="I4453" s="256" t="s">
        <v>12</v>
      </c>
      <c r="J4453" s="256" t="s">
        <v>2545</v>
      </c>
      <c r="K4453" s="257" t="s">
        <v>17007</v>
      </c>
      <c r="L4453" s="256" t="s">
        <v>2542</v>
      </c>
    </row>
    <row r="4454" spans="1:12" x14ac:dyDescent="0.25">
      <c r="A4454" s="256" t="s">
        <v>2638</v>
      </c>
      <c r="B4454" s="256" t="s">
        <v>2639</v>
      </c>
      <c r="C4454" s="256" t="s">
        <v>2617</v>
      </c>
      <c r="D4454" s="256" t="s">
        <v>3286</v>
      </c>
      <c r="E4454" s="257" t="s">
        <v>2540</v>
      </c>
      <c r="F4454" s="256" t="s">
        <v>2540</v>
      </c>
      <c r="G4454" s="256">
        <v>94756</v>
      </c>
      <c r="H4454" s="256" t="s">
        <v>1621</v>
      </c>
      <c r="I4454" s="256" t="s">
        <v>12</v>
      </c>
      <c r="J4454" s="256" t="s">
        <v>2545</v>
      </c>
      <c r="K4454" s="257" t="s">
        <v>17008</v>
      </c>
      <c r="L4454" s="256" t="s">
        <v>2542</v>
      </c>
    </row>
    <row r="4455" spans="1:12" x14ac:dyDescent="0.25">
      <c r="A4455" s="256" t="s">
        <v>2638</v>
      </c>
      <c r="B4455" s="256" t="s">
        <v>2639</v>
      </c>
      <c r="C4455" s="256" t="s">
        <v>2617</v>
      </c>
      <c r="D4455" s="256" t="s">
        <v>3286</v>
      </c>
      <c r="E4455" s="257" t="s">
        <v>2540</v>
      </c>
      <c r="F4455" s="256" t="s">
        <v>2540</v>
      </c>
      <c r="G4455" s="256">
        <v>94757</v>
      </c>
      <c r="H4455" s="256" t="s">
        <v>1622</v>
      </c>
      <c r="I4455" s="256" t="s">
        <v>12</v>
      </c>
      <c r="J4455" s="256" t="s">
        <v>2545</v>
      </c>
      <c r="K4455" s="257" t="s">
        <v>17009</v>
      </c>
      <c r="L4455" s="256" t="s">
        <v>2542</v>
      </c>
    </row>
    <row r="4456" spans="1:12" x14ac:dyDescent="0.25">
      <c r="A4456" s="256" t="s">
        <v>2638</v>
      </c>
      <c r="B4456" s="256" t="s">
        <v>2639</v>
      </c>
      <c r="C4456" s="256" t="s">
        <v>2617</v>
      </c>
      <c r="D4456" s="256" t="s">
        <v>3286</v>
      </c>
      <c r="E4456" s="257" t="s">
        <v>2540</v>
      </c>
      <c r="F4456" s="256" t="s">
        <v>2540</v>
      </c>
      <c r="G4456" s="256">
        <v>94758</v>
      </c>
      <c r="H4456" s="256" t="s">
        <v>1623</v>
      </c>
      <c r="I4456" s="256" t="s">
        <v>12</v>
      </c>
      <c r="J4456" s="256" t="s">
        <v>2545</v>
      </c>
      <c r="K4456" s="257" t="s">
        <v>14303</v>
      </c>
      <c r="L4456" s="256" t="s">
        <v>2542</v>
      </c>
    </row>
    <row r="4457" spans="1:12" x14ac:dyDescent="0.25">
      <c r="A4457" s="256" t="s">
        <v>2638</v>
      </c>
      <c r="B4457" s="256" t="s">
        <v>2639</v>
      </c>
      <c r="C4457" s="256" t="s">
        <v>2617</v>
      </c>
      <c r="D4457" s="256" t="s">
        <v>3286</v>
      </c>
      <c r="E4457" s="257" t="s">
        <v>2540</v>
      </c>
      <c r="F4457" s="256" t="s">
        <v>2540</v>
      </c>
      <c r="G4457" s="256">
        <v>94759</v>
      </c>
      <c r="H4457" s="256" t="s">
        <v>1624</v>
      </c>
      <c r="I4457" s="256" t="s">
        <v>12</v>
      </c>
      <c r="J4457" s="256" t="s">
        <v>2545</v>
      </c>
      <c r="K4457" s="257" t="s">
        <v>6665</v>
      </c>
      <c r="L4457" s="256" t="s">
        <v>2542</v>
      </c>
    </row>
    <row r="4458" spans="1:12" x14ac:dyDescent="0.25">
      <c r="A4458" s="256" t="s">
        <v>2638</v>
      </c>
      <c r="B4458" s="256" t="s">
        <v>2639</v>
      </c>
      <c r="C4458" s="256" t="s">
        <v>2617</v>
      </c>
      <c r="D4458" s="256" t="s">
        <v>3286</v>
      </c>
      <c r="E4458" s="257" t="s">
        <v>2540</v>
      </c>
      <c r="F4458" s="256" t="s">
        <v>2540</v>
      </c>
      <c r="G4458" s="256">
        <v>94760</v>
      </c>
      <c r="H4458" s="256" t="s">
        <v>1625</v>
      </c>
      <c r="I4458" s="256" t="s">
        <v>12</v>
      </c>
      <c r="J4458" s="256" t="s">
        <v>2545</v>
      </c>
      <c r="K4458" s="257" t="s">
        <v>13569</v>
      </c>
      <c r="L4458" s="256" t="s">
        <v>2542</v>
      </c>
    </row>
    <row r="4459" spans="1:12" x14ac:dyDescent="0.25">
      <c r="A4459" s="256" t="s">
        <v>2638</v>
      </c>
      <c r="B4459" s="256" t="s">
        <v>2639</v>
      </c>
      <c r="C4459" s="256" t="s">
        <v>2617</v>
      </c>
      <c r="D4459" s="256" t="s">
        <v>3286</v>
      </c>
      <c r="E4459" s="257" t="s">
        <v>2540</v>
      </c>
      <c r="F4459" s="256" t="s">
        <v>2540</v>
      </c>
      <c r="G4459" s="256">
        <v>94761</v>
      </c>
      <c r="H4459" s="256" t="s">
        <v>1626</v>
      </c>
      <c r="I4459" s="256" t="s">
        <v>12</v>
      </c>
      <c r="J4459" s="256" t="s">
        <v>2545</v>
      </c>
      <c r="K4459" s="257" t="s">
        <v>17010</v>
      </c>
      <c r="L4459" s="256" t="s">
        <v>2542</v>
      </c>
    </row>
    <row r="4460" spans="1:12" x14ac:dyDescent="0.25">
      <c r="A4460" s="256" t="s">
        <v>2638</v>
      </c>
      <c r="B4460" s="256" t="s">
        <v>2639</v>
      </c>
      <c r="C4460" s="256" t="s">
        <v>2617</v>
      </c>
      <c r="D4460" s="256" t="s">
        <v>3286</v>
      </c>
      <c r="E4460" s="257" t="s">
        <v>2540</v>
      </c>
      <c r="F4460" s="256" t="s">
        <v>2540</v>
      </c>
      <c r="G4460" s="256">
        <v>94762</v>
      </c>
      <c r="H4460" s="256" t="s">
        <v>1627</v>
      </c>
      <c r="I4460" s="256" t="s">
        <v>12</v>
      </c>
      <c r="J4460" s="256" t="s">
        <v>2545</v>
      </c>
      <c r="K4460" s="257" t="s">
        <v>17011</v>
      </c>
      <c r="L4460" s="256" t="s">
        <v>2542</v>
      </c>
    </row>
    <row r="4461" spans="1:12" x14ac:dyDescent="0.25">
      <c r="A4461" s="256" t="s">
        <v>2638</v>
      </c>
      <c r="B4461" s="256" t="s">
        <v>2639</v>
      </c>
      <c r="C4461" s="256" t="s">
        <v>2617</v>
      </c>
      <c r="D4461" s="256" t="s">
        <v>3286</v>
      </c>
      <c r="E4461" s="257" t="s">
        <v>2540</v>
      </c>
      <c r="F4461" s="256" t="s">
        <v>2540</v>
      </c>
      <c r="G4461" s="256">
        <v>94763</v>
      </c>
      <c r="H4461" s="256" t="s">
        <v>7015</v>
      </c>
      <c r="I4461" s="256" t="s">
        <v>12</v>
      </c>
      <c r="J4461" s="256" t="s">
        <v>2545</v>
      </c>
      <c r="K4461" s="257" t="s">
        <v>17012</v>
      </c>
      <c r="L4461" s="256" t="s">
        <v>2542</v>
      </c>
    </row>
    <row r="4462" spans="1:12" x14ac:dyDescent="0.25">
      <c r="A4462" s="256" t="s">
        <v>2638</v>
      </c>
      <c r="B4462" s="256" t="s">
        <v>2639</v>
      </c>
      <c r="C4462" s="256" t="s">
        <v>2617</v>
      </c>
      <c r="D4462" s="256" t="s">
        <v>3286</v>
      </c>
      <c r="E4462" s="257" t="s">
        <v>2540</v>
      </c>
      <c r="F4462" s="256" t="s">
        <v>2540</v>
      </c>
      <c r="G4462" s="256">
        <v>94764</v>
      </c>
      <c r="H4462" s="256" t="s">
        <v>7016</v>
      </c>
      <c r="I4462" s="256" t="s">
        <v>12</v>
      </c>
      <c r="J4462" s="256" t="s">
        <v>2545</v>
      </c>
      <c r="K4462" s="257" t="s">
        <v>13628</v>
      </c>
      <c r="L4462" s="256" t="s">
        <v>2542</v>
      </c>
    </row>
    <row r="4463" spans="1:12" x14ac:dyDescent="0.25">
      <c r="A4463" s="256" t="s">
        <v>2638</v>
      </c>
      <c r="B4463" s="256" t="s">
        <v>2639</v>
      </c>
      <c r="C4463" s="256" t="s">
        <v>2617</v>
      </c>
      <c r="D4463" s="256" t="s">
        <v>3286</v>
      </c>
      <c r="E4463" s="257" t="s">
        <v>2540</v>
      </c>
      <c r="F4463" s="256" t="s">
        <v>2540</v>
      </c>
      <c r="G4463" s="256">
        <v>94765</v>
      </c>
      <c r="H4463" s="256" t="s">
        <v>7017</v>
      </c>
      <c r="I4463" s="256" t="s">
        <v>12</v>
      </c>
      <c r="J4463" s="256" t="s">
        <v>2545</v>
      </c>
      <c r="K4463" s="257" t="s">
        <v>17013</v>
      </c>
      <c r="L4463" s="256" t="s">
        <v>2542</v>
      </c>
    </row>
    <row r="4464" spans="1:12" x14ac:dyDescent="0.25">
      <c r="A4464" s="256" t="s">
        <v>2638</v>
      </c>
      <c r="B4464" s="256" t="s">
        <v>2639</v>
      </c>
      <c r="C4464" s="256" t="s">
        <v>2617</v>
      </c>
      <c r="D4464" s="256" t="s">
        <v>3286</v>
      </c>
      <c r="E4464" s="257" t="s">
        <v>2540</v>
      </c>
      <c r="F4464" s="256" t="s">
        <v>2540</v>
      </c>
      <c r="G4464" s="256">
        <v>94766</v>
      </c>
      <c r="H4464" s="256" t="s">
        <v>7018</v>
      </c>
      <c r="I4464" s="256" t="s">
        <v>12</v>
      </c>
      <c r="J4464" s="256" t="s">
        <v>2545</v>
      </c>
      <c r="K4464" s="257" t="s">
        <v>13488</v>
      </c>
      <c r="L4464" s="256" t="s">
        <v>2542</v>
      </c>
    </row>
    <row r="4465" spans="1:12" x14ac:dyDescent="0.25">
      <c r="A4465" s="256" t="s">
        <v>2638</v>
      </c>
      <c r="B4465" s="256" t="s">
        <v>2639</v>
      </c>
      <c r="C4465" s="256" t="s">
        <v>2617</v>
      </c>
      <c r="D4465" s="256" t="s">
        <v>3286</v>
      </c>
      <c r="E4465" s="257" t="s">
        <v>2540</v>
      </c>
      <c r="F4465" s="256" t="s">
        <v>2540</v>
      </c>
      <c r="G4465" s="256">
        <v>94767</v>
      </c>
      <c r="H4465" s="256" t="s">
        <v>7020</v>
      </c>
      <c r="I4465" s="256" t="s">
        <v>12</v>
      </c>
      <c r="J4465" s="256" t="s">
        <v>2545</v>
      </c>
      <c r="K4465" s="257" t="s">
        <v>17014</v>
      </c>
      <c r="L4465" s="256" t="s">
        <v>2542</v>
      </c>
    </row>
    <row r="4466" spans="1:12" x14ac:dyDescent="0.25">
      <c r="A4466" s="256" t="s">
        <v>2638</v>
      </c>
      <c r="B4466" s="256" t="s">
        <v>2639</v>
      </c>
      <c r="C4466" s="256" t="s">
        <v>2617</v>
      </c>
      <c r="D4466" s="256" t="s">
        <v>3286</v>
      </c>
      <c r="E4466" s="257" t="s">
        <v>2540</v>
      </c>
      <c r="F4466" s="256" t="s">
        <v>2540</v>
      </c>
      <c r="G4466" s="256">
        <v>94768</v>
      </c>
      <c r="H4466" s="256" t="s">
        <v>7021</v>
      </c>
      <c r="I4466" s="256" t="s">
        <v>12</v>
      </c>
      <c r="J4466" s="256" t="s">
        <v>2545</v>
      </c>
      <c r="K4466" s="257" t="s">
        <v>17015</v>
      </c>
      <c r="L4466" s="256" t="s">
        <v>2542</v>
      </c>
    </row>
    <row r="4467" spans="1:12" x14ac:dyDescent="0.25">
      <c r="A4467" s="256" t="s">
        <v>2638</v>
      </c>
      <c r="B4467" s="256" t="s">
        <v>2639</v>
      </c>
      <c r="C4467" s="256" t="s">
        <v>2617</v>
      </c>
      <c r="D4467" s="256" t="s">
        <v>3286</v>
      </c>
      <c r="E4467" s="257" t="s">
        <v>2540</v>
      </c>
      <c r="F4467" s="256" t="s">
        <v>2540</v>
      </c>
      <c r="G4467" s="256">
        <v>94769</v>
      </c>
      <c r="H4467" s="256" t="s">
        <v>7022</v>
      </c>
      <c r="I4467" s="256" t="s">
        <v>12</v>
      </c>
      <c r="J4467" s="256" t="s">
        <v>2545</v>
      </c>
      <c r="K4467" s="257" t="s">
        <v>17016</v>
      </c>
      <c r="L4467" s="256" t="s">
        <v>2542</v>
      </c>
    </row>
    <row r="4468" spans="1:12" x14ac:dyDescent="0.25">
      <c r="A4468" s="256" t="s">
        <v>2638</v>
      </c>
      <c r="B4468" s="256" t="s">
        <v>2639</v>
      </c>
      <c r="C4468" s="256" t="s">
        <v>2617</v>
      </c>
      <c r="D4468" s="256" t="s">
        <v>3286</v>
      </c>
      <c r="E4468" s="257" t="s">
        <v>2540</v>
      </c>
      <c r="F4468" s="256" t="s">
        <v>2540</v>
      </c>
      <c r="G4468" s="256">
        <v>94770</v>
      </c>
      <c r="H4468" s="256" t="s">
        <v>7023</v>
      </c>
      <c r="I4468" s="256" t="s">
        <v>12</v>
      </c>
      <c r="J4468" s="256" t="s">
        <v>2545</v>
      </c>
      <c r="K4468" s="257" t="s">
        <v>15445</v>
      </c>
      <c r="L4468" s="256" t="s">
        <v>2542</v>
      </c>
    </row>
    <row r="4469" spans="1:12" x14ac:dyDescent="0.25">
      <c r="A4469" s="256" t="s">
        <v>2638</v>
      </c>
      <c r="B4469" s="256" t="s">
        <v>2639</v>
      </c>
      <c r="C4469" s="256" t="s">
        <v>2617</v>
      </c>
      <c r="D4469" s="256" t="s">
        <v>3286</v>
      </c>
      <c r="E4469" s="257" t="s">
        <v>2540</v>
      </c>
      <c r="F4469" s="256" t="s">
        <v>2540</v>
      </c>
      <c r="G4469" s="256">
        <v>94771</v>
      </c>
      <c r="H4469" s="256" t="s">
        <v>7024</v>
      </c>
      <c r="I4469" s="256" t="s">
        <v>12</v>
      </c>
      <c r="J4469" s="256" t="s">
        <v>2545</v>
      </c>
      <c r="K4469" s="257" t="s">
        <v>17017</v>
      </c>
      <c r="L4469" s="256" t="s">
        <v>2542</v>
      </c>
    </row>
    <row r="4470" spans="1:12" x14ac:dyDescent="0.25">
      <c r="A4470" s="256" t="s">
        <v>2638</v>
      </c>
      <c r="B4470" s="256" t="s">
        <v>2639</v>
      </c>
      <c r="C4470" s="256" t="s">
        <v>2617</v>
      </c>
      <c r="D4470" s="256" t="s">
        <v>3286</v>
      </c>
      <c r="E4470" s="257" t="s">
        <v>2540</v>
      </c>
      <c r="F4470" s="256" t="s">
        <v>2540</v>
      </c>
      <c r="G4470" s="256">
        <v>94772</v>
      </c>
      <c r="H4470" s="256" t="s">
        <v>7025</v>
      </c>
      <c r="I4470" s="256" t="s">
        <v>12</v>
      </c>
      <c r="J4470" s="256" t="s">
        <v>2545</v>
      </c>
      <c r="K4470" s="257" t="s">
        <v>17018</v>
      </c>
      <c r="L4470" s="256" t="s">
        <v>2542</v>
      </c>
    </row>
    <row r="4471" spans="1:12" x14ac:dyDescent="0.25">
      <c r="A4471" s="256" t="s">
        <v>2638</v>
      </c>
      <c r="B4471" s="256" t="s">
        <v>2639</v>
      </c>
      <c r="C4471" s="256" t="s">
        <v>2617</v>
      </c>
      <c r="D4471" s="256" t="s">
        <v>3286</v>
      </c>
      <c r="E4471" s="257" t="s">
        <v>2540</v>
      </c>
      <c r="F4471" s="256" t="s">
        <v>2540</v>
      </c>
      <c r="G4471" s="256">
        <v>94773</v>
      </c>
      <c r="H4471" s="256" t="s">
        <v>7026</v>
      </c>
      <c r="I4471" s="256" t="s">
        <v>12</v>
      </c>
      <c r="J4471" s="256" t="s">
        <v>2545</v>
      </c>
      <c r="K4471" s="257" t="s">
        <v>17019</v>
      </c>
      <c r="L4471" s="256" t="s">
        <v>2542</v>
      </c>
    </row>
    <row r="4472" spans="1:12" x14ac:dyDescent="0.25">
      <c r="A4472" s="256" t="s">
        <v>2638</v>
      </c>
      <c r="B4472" s="256" t="s">
        <v>2639</v>
      </c>
      <c r="C4472" s="256" t="s">
        <v>2617</v>
      </c>
      <c r="D4472" s="256" t="s">
        <v>3286</v>
      </c>
      <c r="E4472" s="257" t="s">
        <v>2540</v>
      </c>
      <c r="F4472" s="256" t="s">
        <v>2540</v>
      </c>
      <c r="G4472" s="256">
        <v>94774</v>
      </c>
      <c r="H4472" s="256" t="s">
        <v>7027</v>
      </c>
      <c r="I4472" s="256" t="s">
        <v>12</v>
      </c>
      <c r="J4472" s="256" t="s">
        <v>2545</v>
      </c>
      <c r="K4472" s="257" t="s">
        <v>17020</v>
      </c>
      <c r="L4472" s="256" t="s">
        <v>2542</v>
      </c>
    </row>
    <row r="4473" spans="1:12" x14ac:dyDescent="0.25">
      <c r="A4473" s="256" t="s">
        <v>2638</v>
      </c>
      <c r="B4473" s="256" t="s">
        <v>2639</v>
      </c>
      <c r="C4473" s="256" t="s">
        <v>2617</v>
      </c>
      <c r="D4473" s="256" t="s">
        <v>3286</v>
      </c>
      <c r="E4473" s="257" t="s">
        <v>2540</v>
      </c>
      <c r="F4473" s="256" t="s">
        <v>2540</v>
      </c>
      <c r="G4473" s="256">
        <v>94775</v>
      </c>
      <c r="H4473" s="256" t="s">
        <v>7028</v>
      </c>
      <c r="I4473" s="256" t="s">
        <v>12</v>
      </c>
      <c r="J4473" s="256" t="s">
        <v>2545</v>
      </c>
      <c r="K4473" s="257" t="s">
        <v>17021</v>
      </c>
      <c r="L4473" s="256" t="s">
        <v>2542</v>
      </c>
    </row>
    <row r="4474" spans="1:12" x14ac:dyDescent="0.25">
      <c r="A4474" s="256" t="s">
        <v>2638</v>
      </c>
      <c r="B4474" s="256" t="s">
        <v>2639</v>
      </c>
      <c r="C4474" s="256" t="s">
        <v>2617</v>
      </c>
      <c r="D4474" s="256" t="s">
        <v>3286</v>
      </c>
      <c r="E4474" s="257" t="s">
        <v>2540</v>
      </c>
      <c r="F4474" s="256" t="s">
        <v>2540</v>
      </c>
      <c r="G4474" s="256">
        <v>94783</v>
      </c>
      <c r="H4474" s="256" t="s">
        <v>1628</v>
      </c>
      <c r="I4474" s="256" t="s">
        <v>12</v>
      </c>
      <c r="J4474" s="256" t="s">
        <v>2545</v>
      </c>
      <c r="K4474" s="257" t="s">
        <v>17022</v>
      </c>
      <c r="L4474" s="256" t="s">
        <v>2542</v>
      </c>
    </row>
    <row r="4475" spans="1:12" x14ac:dyDescent="0.25">
      <c r="A4475" s="256" t="s">
        <v>2638</v>
      </c>
      <c r="B4475" s="256" t="s">
        <v>2639</v>
      </c>
      <c r="C4475" s="256" t="s">
        <v>2617</v>
      </c>
      <c r="D4475" s="256" t="s">
        <v>3286</v>
      </c>
      <c r="E4475" s="257" t="s">
        <v>2540</v>
      </c>
      <c r="F4475" s="256" t="s">
        <v>2540</v>
      </c>
      <c r="G4475" s="256">
        <v>94785</v>
      </c>
      <c r="H4475" s="256" t="s">
        <v>1629</v>
      </c>
      <c r="I4475" s="256" t="s">
        <v>12</v>
      </c>
      <c r="J4475" s="256" t="s">
        <v>2545</v>
      </c>
      <c r="K4475" s="257" t="s">
        <v>15879</v>
      </c>
      <c r="L4475" s="256" t="s">
        <v>2542</v>
      </c>
    </row>
    <row r="4476" spans="1:12" x14ac:dyDescent="0.25">
      <c r="A4476" s="256" t="s">
        <v>2638</v>
      </c>
      <c r="B4476" s="256" t="s">
        <v>2639</v>
      </c>
      <c r="C4476" s="256" t="s">
        <v>2617</v>
      </c>
      <c r="D4476" s="256" t="s">
        <v>3286</v>
      </c>
      <c r="E4476" s="257" t="s">
        <v>2540</v>
      </c>
      <c r="F4476" s="256" t="s">
        <v>2540</v>
      </c>
      <c r="G4476" s="256">
        <v>94789</v>
      </c>
      <c r="H4476" s="256" t="s">
        <v>1630</v>
      </c>
      <c r="I4476" s="256" t="s">
        <v>12</v>
      </c>
      <c r="J4476" s="256" t="s">
        <v>2545</v>
      </c>
      <c r="K4476" s="257" t="s">
        <v>17023</v>
      </c>
      <c r="L4476" s="256" t="s">
        <v>2542</v>
      </c>
    </row>
    <row r="4477" spans="1:12" x14ac:dyDescent="0.25">
      <c r="A4477" s="256" t="s">
        <v>2638</v>
      </c>
      <c r="B4477" s="256" t="s">
        <v>2639</v>
      </c>
      <c r="C4477" s="256" t="s">
        <v>2617</v>
      </c>
      <c r="D4477" s="256" t="s">
        <v>3286</v>
      </c>
      <c r="E4477" s="257" t="s">
        <v>2540</v>
      </c>
      <c r="F4477" s="256" t="s">
        <v>2540</v>
      </c>
      <c r="G4477" s="256">
        <v>94790</v>
      </c>
      <c r="H4477" s="256" t="s">
        <v>1631</v>
      </c>
      <c r="I4477" s="256" t="s">
        <v>12</v>
      </c>
      <c r="J4477" s="256" t="s">
        <v>2545</v>
      </c>
      <c r="K4477" s="257" t="s">
        <v>17024</v>
      </c>
      <c r="L4477" s="256" t="s">
        <v>2542</v>
      </c>
    </row>
    <row r="4478" spans="1:12" x14ac:dyDescent="0.25">
      <c r="A4478" s="256" t="s">
        <v>2638</v>
      </c>
      <c r="B4478" s="256" t="s">
        <v>2639</v>
      </c>
      <c r="C4478" s="256" t="s">
        <v>2617</v>
      </c>
      <c r="D4478" s="256" t="s">
        <v>3286</v>
      </c>
      <c r="E4478" s="257" t="s">
        <v>2540</v>
      </c>
      <c r="F4478" s="256" t="s">
        <v>2540</v>
      </c>
      <c r="G4478" s="256">
        <v>94791</v>
      </c>
      <c r="H4478" s="256" t="s">
        <v>1632</v>
      </c>
      <c r="I4478" s="256" t="s">
        <v>12</v>
      </c>
      <c r="J4478" s="256" t="s">
        <v>2545</v>
      </c>
      <c r="K4478" s="257" t="s">
        <v>17025</v>
      </c>
      <c r="L4478" s="256" t="s">
        <v>2542</v>
      </c>
    </row>
    <row r="4479" spans="1:12" x14ac:dyDescent="0.25">
      <c r="A4479" s="256" t="s">
        <v>2638</v>
      </c>
      <c r="B4479" s="256" t="s">
        <v>2639</v>
      </c>
      <c r="C4479" s="256" t="s">
        <v>2617</v>
      </c>
      <c r="D4479" s="256" t="s">
        <v>3286</v>
      </c>
      <c r="E4479" s="257" t="s">
        <v>2540</v>
      </c>
      <c r="F4479" s="256" t="s">
        <v>2540</v>
      </c>
      <c r="G4479" s="256">
        <v>94863</v>
      </c>
      <c r="H4479" s="256" t="s">
        <v>1633</v>
      </c>
      <c r="I4479" s="256" t="s">
        <v>12</v>
      </c>
      <c r="J4479" s="256" t="s">
        <v>2545</v>
      </c>
      <c r="K4479" s="257" t="s">
        <v>13733</v>
      </c>
      <c r="L4479" s="256" t="s">
        <v>2542</v>
      </c>
    </row>
    <row r="4480" spans="1:12" x14ac:dyDescent="0.25">
      <c r="A4480" s="256" t="s">
        <v>2638</v>
      </c>
      <c r="B4480" s="256" t="s">
        <v>2639</v>
      </c>
      <c r="C4480" s="256" t="s">
        <v>2617</v>
      </c>
      <c r="D4480" s="256" t="s">
        <v>3286</v>
      </c>
      <c r="E4480" s="257" t="s">
        <v>2540</v>
      </c>
      <c r="F4480" s="256" t="s">
        <v>2540</v>
      </c>
      <c r="G4480" s="256">
        <v>95237</v>
      </c>
      <c r="H4480" s="256" t="s">
        <v>7030</v>
      </c>
      <c r="I4480" s="256" t="s">
        <v>12</v>
      </c>
      <c r="J4480" s="256" t="s">
        <v>2545</v>
      </c>
      <c r="K4480" s="257" t="s">
        <v>17026</v>
      </c>
      <c r="L4480" s="256" t="s">
        <v>2542</v>
      </c>
    </row>
    <row r="4481" spans="1:12" x14ac:dyDescent="0.25">
      <c r="A4481" s="256" t="s">
        <v>2638</v>
      </c>
      <c r="B4481" s="256" t="s">
        <v>2639</v>
      </c>
      <c r="C4481" s="256" t="s">
        <v>2617</v>
      </c>
      <c r="D4481" s="256" t="s">
        <v>3286</v>
      </c>
      <c r="E4481" s="257" t="s">
        <v>2540</v>
      </c>
      <c r="F4481" s="256" t="s">
        <v>2540</v>
      </c>
      <c r="G4481" s="256">
        <v>95693</v>
      </c>
      <c r="H4481" s="256" t="s">
        <v>7031</v>
      </c>
      <c r="I4481" s="256" t="s">
        <v>12</v>
      </c>
      <c r="J4481" s="256" t="s">
        <v>2545</v>
      </c>
      <c r="K4481" s="257" t="s">
        <v>17027</v>
      </c>
      <c r="L4481" s="256" t="s">
        <v>2542</v>
      </c>
    </row>
    <row r="4482" spans="1:12" x14ac:dyDescent="0.25">
      <c r="A4482" s="256" t="s">
        <v>2638</v>
      </c>
      <c r="B4482" s="256" t="s">
        <v>2639</v>
      </c>
      <c r="C4482" s="256" t="s">
        <v>2617</v>
      </c>
      <c r="D4482" s="256" t="s">
        <v>3286</v>
      </c>
      <c r="E4482" s="257" t="s">
        <v>2540</v>
      </c>
      <c r="F4482" s="256" t="s">
        <v>2540</v>
      </c>
      <c r="G4482" s="256">
        <v>95694</v>
      </c>
      <c r="H4482" s="256" t="s">
        <v>7032</v>
      </c>
      <c r="I4482" s="256" t="s">
        <v>12</v>
      </c>
      <c r="J4482" s="256" t="s">
        <v>2545</v>
      </c>
      <c r="K4482" s="257" t="s">
        <v>17028</v>
      </c>
      <c r="L4482" s="256" t="s">
        <v>2542</v>
      </c>
    </row>
    <row r="4483" spans="1:12" x14ac:dyDescent="0.25">
      <c r="A4483" s="256" t="s">
        <v>2638</v>
      </c>
      <c r="B4483" s="256" t="s">
        <v>2639</v>
      </c>
      <c r="C4483" s="256" t="s">
        <v>2617</v>
      </c>
      <c r="D4483" s="256" t="s">
        <v>3286</v>
      </c>
      <c r="E4483" s="257" t="s">
        <v>2540</v>
      </c>
      <c r="F4483" s="256" t="s">
        <v>2540</v>
      </c>
      <c r="G4483" s="256">
        <v>95695</v>
      </c>
      <c r="H4483" s="256" t="s">
        <v>7033</v>
      </c>
      <c r="I4483" s="256" t="s">
        <v>12</v>
      </c>
      <c r="J4483" s="256" t="s">
        <v>2545</v>
      </c>
      <c r="K4483" s="257" t="s">
        <v>17029</v>
      </c>
      <c r="L4483" s="256" t="s">
        <v>2542</v>
      </c>
    </row>
    <row r="4484" spans="1:12" x14ac:dyDescent="0.25">
      <c r="A4484" s="256" t="s">
        <v>2638</v>
      </c>
      <c r="B4484" s="256" t="s">
        <v>2639</v>
      </c>
      <c r="C4484" s="256" t="s">
        <v>2617</v>
      </c>
      <c r="D4484" s="256" t="s">
        <v>3286</v>
      </c>
      <c r="E4484" s="257" t="s">
        <v>2540</v>
      </c>
      <c r="F4484" s="256" t="s">
        <v>2540</v>
      </c>
      <c r="G4484" s="256">
        <v>95696</v>
      </c>
      <c r="H4484" s="256" t="s">
        <v>4361</v>
      </c>
      <c r="I4484" s="256" t="s">
        <v>12</v>
      </c>
      <c r="J4484" s="256" t="s">
        <v>2545</v>
      </c>
      <c r="K4484" s="257" t="s">
        <v>13420</v>
      </c>
      <c r="L4484" s="256" t="s">
        <v>2542</v>
      </c>
    </row>
    <row r="4485" spans="1:12" x14ac:dyDescent="0.25">
      <c r="A4485" s="256" t="s">
        <v>2638</v>
      </c>
      <c r="B4485" s="256" t="s">
        <v>2639</v>
      </c>
      <c r="C4485" s="256" t="s">
        <v>2617</v>
      </c>
      <c r="D4485" s="256" t="s">
        <v>3286</v>
      </c>
      <c r="E4485" s="257" t="s">
        <v>2540</v>
      </c>
      <c r="F4485" s="256" t="s">
        <v>2540</v>
      </c>
      <c r="G4485" s="256">
        <v>96637</v>
      </c>
      <c r="H4485" s="256" t="s">
        <v>7034</v>
      </c>
      <c r="I4485" s="256" t="s">
        <v>12</v>
      </c>
      <c r="J4485" s="256" t="s">
        <v>2545</v>
      </c>
      <c r="K4485" s="257" t="s">
        <v>17030</v>
      </c>
      <c r="L4485" s="256" t="s">
        <v>2542</v>
      </c>
    </row>
    <row r="4486" spans="1:12" x14ac:dyDescent="0.25">
      <c r="A4486" s="256" t="s">
        <v>2638</v>
      </c>
      <c r="B4486" s="256" t="s">
        <v>2639</v>
      </c>
      <c r="C4486" s="256" t="s">
        <v>2617</v>
      </c>
      <c r="D4486" s="256" t="s">
        <v>3286</v>
      </c>
      <c r="E4486" s="257" t="s">
        <v>2540</v>
      </c>
      <c r="F4486" s="256" t="s">
        <v>2540</v>
      </c>
      <c r="G4486" s="256">
        <v>96638</v>
      </c>
      <c r="H4486" s="256" t="s">
        <v>7035</v>
      </c>
      <c r="I4486" s="256" t="s">
        <v>12</v>
      </c>
      <c r="J4486" s="256" t="s">
        <v>2545</v>
      </c>
      <c r="K4486" s="257" t="s">
        <v>13296</v>
      </c>
      <c r="L4486" s="256" t="s">
        <v>2542</v>
      </c>
    </row>
    <row r="4487" spans="1:12" x14ac:dyDescent="0.25">
      <c r="A4487" s="256" t="s">
        <v>2638</v>
      </c>
      <c r="B4487" s="256" t="s">
        <v>2639</v>
      </c>
      <c r="C4487" s="256" t="s">
        <v>2617</v>
      </c>
      <c r="D4487" s="256" t="s">
        <v>3286</v>
      </c>
      <c r="E4487" s="257" t="s">
        <v>2540</v>
      </c>
      <c r="F4487" s="256" t="s">
        <v>2540</v>
      </c>
      <c r="G4487" s="256">
        <v>96639</v>
      </c>
      <c r="H4487" s="256" t="s">
        <v>7036</v>
      </c>
      <c r="I4487" s="256" t="s">
        <v>12</v>
      </c>
      <c r="J4487" s="256" t="s">
        <v>2545</v>
      </c>
      <c r="K4487" s="257" t="s">
        <v>13375</v>
      </c>
      <c r="L4487" s="256" t="s">
        <v>2542</v>
      </c>
    </row>
    <row r="4488" spans="1:12" x14ac:dyDescent="0.25">
      <c r="A4488" s="256" t="s">
        <v>2638</v>
      </c>
      <c r="B4488" s="256" t="s">
        <v>2639</v>
      </c>
      <c r="C4488" s="256" t="s">
        <v>2617</v>
      </c>
      <c r="D4488" s="256" t="s">
        <v>3286</v>
      </c>
      <c r="E4488" s="257" t="s">
        <v>2540</v>
      </c>
      <c r="F4488" s="256" t="s">
        <v>2540</v>
      </c>
      <c r="G4488" s="256">
        <v>96640</v>
      </c>
      <c r="H4488" s="256" t="s">
        <v>7037</v>
      </c>
      <c r="I4488" s="256" t="s">
        <v>12</v>
      </c>
      <c r="J4488" s="256" t="s">
        <v>2545</v>
      </c>
      <c r="K4488" s="257" t="s">
        <v>17031</v>
      </c>
      <c r="L4488" s="256" t="s">
        <v>2542</v>
      </c>
    </row>
    <row r="4489" spans="1:12" x14ac:dyDescent="0.25">
      <c r="A4489" s="256" t="s">
        <v>2638</v>
      </c>
      <c r="B4489" s="256" t="s">
        <v>2639</v>
      </c>
      <c r="C4489" s="256" t="s">
        <v>2617</v>
      </c>
      <c r="D4489" s="256" t="s">
        <v>3286</v>
      </c>
      <c r="E4489" s="257" t="s">
        <v>2540</v>
      </c>
      <c r="F4489" s="256" t="s">
        <v>2540</v>
      </c>
      <c r="G4489" s="256">
        <v>96641</v>
      </c>
      <c r="H4489" s="256" t="s">
        <v>7038</v>
      </c>
      <c r="I4489" s="256" t="s">
        <v>12</v>
      </c>
      <c r="J4489" s="256" t="s">
        <v>2545</v>
      </c>
      <c r="K4489" s="257" t="s">
        <v>17032</v>
      </c>
      <c r="L4489" s="256" t="s">
        <v>2542</v>
      </c>
    </row>
    <row r="4490" spans="1:12" x14ac:dyDescent="0.25">
      <c r="A4490" s="256" t="s">
        <v>2638</v>
      </c>
      <c r="B4490" s="256" t="s">
        <v>2639</v>
      </c>
      <c r="C4490" s="256" t="s">
        <v>2617</v>
      </c>
      <c r="D4490" s="256" t="s">
        <v>3286</v>
      </c>
      <c r="E4490" s="257" t="s">
        <v>2540</v>
      </c>
      <c r="F4490" s="256" t="s">
        <v>2540</v>
      </c>
      <c r="G4490" s="256">
        <v>96642</v>
      </c>
      <c r="H4490" s="256" t="s">
        <v>7040</v>
      </c>
      <c r="I4490" s="256" t="s">
        <v>12</v>
      </c>
      <c r="J4490" s="256" t="s">
        <v>2545</v>
      </c>
      <c r="K4490" s="257" t="s">
        <v>4916</v>
      </c>
      <c r="L4490" s="256" t="s">
        <v>2542</v>
      </c>
    </row>
    <row r="4491" spans="1:12" x14ac:dyDescent="0.25">
      <c r="A4491" s="256" t="s">
        <v>2638</v>
      </c>
      <c r="B4491" s="256" t="s">
        <v>2639</v>
      </c>
      <c r="C4491" s="256" t="s">
        <v>2617</v>
      </c>
      <c r="D4491" s="256" t="s">
        <v>3286</v>
      </c>
      <c r="E4491" s="257" t="s">
        <v>2540</v>
      </c>
      <c r="F4491" s="256" t="s">
        <v>2540</v>
      </c>
      <c r="G4491" s="256">
        <v>96643</v>
      </c>
      <c r="H4491" s="256" t="s">
        <v>7041</v>
      </c>
      <c r="I4491" s="256" t="s">
        <v>12</v>
      </c>
      <c r="J4491" s="256" t="s">
        <v>2545</v>
      </c>
      <c r="K4491" s="257" t="s">
        <v>17033</v>
      </c>
      <c r="L4491" s="256" t="s">
        <v>2542</v>
      </c>
    </row>
    <row r="4492" spans="1:12" x14ac:dyDescent="0.25">
      <c r="A4492" s="256" t="s">
        <v>2638</v>
      </c>
      <c r="B4492" s="256" t="s">
        <v>2639</v>
      </c>
      <c r="C4492" s="256" t="s">
        <v>2617</v>
      </c>
      <c r="D4492" s="256" t="s">
        <v>3286</v>
      </c>
      <c r="E4492" s="257" t="s">
        <v>2540</v>
      </c>
      <c r="F4492" s="256" t="s">
        <v>2540</v>
      </c>
      <c r="G4492" s="256">
        <v>96650</v>
      </c>
      <c r="H4492" s="256" t="s">
        <v>7042</v>
      </c>
      <c r="I4492" s="256" t="s">
        <v>12</v>
      </c>
      <c r="J4492" s="256" t="s">
        <v>2545</v>
      </c>
      <c r="K4492" s="257" t="s">
        <v>17034</v>
      </c>
      <c r="L4492" s="256" t="s">
        <v>2542</v>
      </c>
    </row>
    <row r="4493" spans="1:12" x14ac:dyDescent="0.25">
      <c r="A4493" s="256" t="s">
        <v>2638</v>
      </c>
      <c r="B4493" s="256" t="s">
        <v>2639</v>
      </c>
      <c r="C4493" s="256" t="s">
        <v>2617</v>
      </c>
      <c r="D4493" s="256" t="s">
        <v>3286</v>
      </c>
      <c r="E4493" s="257" t="s">
        <v>2540</v>
      </c>
      <c r="F4493" s="256" t="s">
        <v>2540</v>
      </c>
      <c r="G4493" s="256">
        <v>96651</v>
      </c>
      <c r="H4493" s="256" t="s">
        <v>7043</v>
      </c>
      <c r="I4493" s="256" t="s">
        <v>12</v>
      </c>
      <c r="J4493" s="256" t="s">
        <v>2545</v>
      </c>
      <c r="K4493" s="257" t="s">
        <v>17035</v>
      </c>
      <c r="L4493" s="256" t="s">
        <v>2542</v>
      </c>
    </row>
    <row r="4494" spans="1:12" x14ac:dyDescent="0.25">
      <c r="A4494" s="256" t="s">
        <v>2638</v>
      </c>
      <c r="B4494" s="256" t="s">
        <v>2639</v>
      </c>
      <c r="C4494" s="256" t="s">
        <v>2617</v>
      </c>
      <c r="D4494" s="256" t="s">
        <v>3286</v>
      </c>
      <c r="E4494" s="257" t="s">
        <v>2540</v>
      </c>
      <c r="F4494" s="256" t="s">
        <v>2540</v>
      </c>
      <c r="G4494" s="256">
        <v>96652</v>
      </c>
      <c r="H4494" s="256" t="s">
        <v>7044</v>
      </c>
      <c r="I4494" s="256" t="s">
        <v>12</v>
      </c>
      <c r="J4494" s="256" t="s">
        <v>2545</v>
      </c>
      <c r="K4494" s="257" t="s">
        <v>13871</v>
      </c>
      <c r="L4494" s="256" t="s">
        <v>2542</v>
      </c>
    </row>
    <row r="4495" spans="1:12" x14ac:dyDescent="0.25">
      <c r="A4495" s="256" t="s">
        <v>2638</v>
      </c>
      <c r="B4495" s="256" t="s">
        <v>2639</v>
      </c>
      <c r="C4495" s="256" t="s">
        <v>2617</v>
      </c>
      <c r="D4495" s="256" t="s">
        <v>3286</v>
      </c>
      <c r="E4495" s="257" t="s">
        <v>2540</v>
      </c>
      <c r="F4495" s="256" t="s">
        <v>2540</v>
      </c>
      <c r="G4495" s="256">
        <v>96653</v>
      </c>
      <c r="H4495" s="256" t="s">
        <v>7045</v>
      </c>
      <c r="I4495" s="256" t="s">
        <v>12</v>
      </c>
      <c r="J4495" s="256" t="s">
        <v>2545</v>
      </c>
      <c r="K4495" s="257" t="s">
        <v>5091</v>
      </c>
      <c r="L4495" s="256" t="s">
        <v>2542</v>
      </c>
    </row>
    <row r="4496" spans="1:12" x14ac:dyDescent="0.25">
      <c r="A4496" s="256" t="s">
        <v>2638</v>
      </c>
      <c r="B4496" s="256" t="s">
        <v>2639</v>
      </c>
      <c r="C4496" s="256" t="s">
        <v>2617</v>
      </c>
      <c r="D4496" s="256" t="s">
        <v>3286</v>
      </c>
      <c r="E4496" s="257" t="s">
        <v>2540</v>
      </c>
      <c r="F4496" s="256" t="s">
        <v>2540</v>
      </c>
      <c r="G4496" s="256">
        <v>96654</v>
      </c>
      <c r="H4496" s="256" t="s">
        <v>7046</v>
      </c>
      <c r="I4496" s="256" t="s">
        <v>12</v>
      </c>
      <c r="J4496" s="256" t="s">
        <v>2545</v>
      </c>
      <c r="K4496" s="257" t="s">
        <v>17036</v>
      </c>
      <c r="L4496" s="256" t="s">
        <v>2542</v>
      </c>
    </row>
    <row r="4497" spans="1:12" x14ac:dyDescent="0.25">
      <c r="A4497" s="256" t="s">
        <v>2638</v>
      </c>
      <c r="B4497" s="256" t="s">
        <v>2639</v>
      </c>
      <c r="C4497" s="256" t="s">
        <v>2617</v>
      </c>
      <c r="D4497" s="256" t="s">
        <v>3286</v>
      </c>
      <c r="E4497" s="257" t="s">
        <v>2540</v>
      </c>
      <c r="F4497" s="256" t="s">
        <v>2540</v>
      </c>
      <c r="G4497" s="256">
        <v>96655</v>
      </c>
      <c r="H4497" s="256" t="s">
        <v>7047</v>
      </c>
      <c r="I4497" s="256" t="s">
        <v>12</v>
      </c>
      <c r="J4497" s="256" t="s">
        <v>2545</v>
      </c>
      <c r="K4497" s="257" t="s">
        <v>17037</v>
      </c>
      <c r="L4497" s="256" t="s">
        <v>2542</v>
      </c>
    </row>
    <row r="4498" spans="1:12" x14ac:dyDescent="0.25">
      <c r="A4498" s="256" t="s">
        <v>2638</v>
      </c>
      <c r="B4498" s="256" t="s">
        <v>2639</v>
      </c>
      <c r="C4498" s="256" t="s">
        <v>2617</v>
      </c>
      <c r="D4498" s="256" t="s">
        <v>3286</v>
      </c>
      <c r="E4498" s="257" t="s">
        <v>2540</v>
      </c>
      <c r="F4498" s="256" t="s">
        <v>2540</v>
      </c>
      <c r="G4498" s="256">
        <v>96656</v>
      </c>
      <c r="H4498" s="256" t="s">
        <v>7048</v>
      </c>
      <c r="I4498" s="256" t="s">
        <v>12</v>
      </c>
      <c r="J4498" s="256" t="s">
        <v>2545</v>
      </c>
      <c r="K4498" s="257" t="s">
        <v>4769</v>
      </c>
      <c r="L4498" s="256" t="s">
        <v>2542</v>
      </c>
    </row>
    <row r="4499" spans="1:12" x14ac:dyDescent="0.25">
      <c r="A4499" s="256" t="s">
        <v>2638</v>
      </c>
      <c r="B4499" s="256" t="s">
        <v>2639</v>
      </c>
      <c r="C4499" s="256" t="s">
        <v>2617</v>
      </c>
      <c r="D4499" s="256" t="s">
        <v>3286</v>
      </c>
      <c r="E4499" s="257" t="s">
        <v>2540</v>
      </c>
      <c r="F4499" s="256" t="s">
        <v>2540</v>
      </c>
      <c r="G4499" s="256">
        <v>96657</v>
      </c>
      <c r="H4499" s="256" t="s">
        <v>7049</v>
      </c>
      <c r="I4499" s="256" t="s">
        <v>12</v>
      </c>
      <c r="J4499" s="256" t="s">
        <v>2545</v>
      </c>
      <c r="K4499" s="257" t="s">
        <v>4659</v>
      </c>
      <c r="L4499" s="256" t="s">
        <v>2542</v>
      </c>
    </row>
    <row r="4500" spans="1:12" x14ac:dyDescent="0.25">
      <c r="A4500" s="256" t="s">
        <v>2638</v>
      </c>
      <c r="B4500" s="256" t="s">
        <v>2639</v>
      </c>
      <c r="C4500" s="256" t="s">
        <v>2617</v>
      </c>
      <c r="D4500" s="256" t="s">
        <v>3286</v>
      </c>
      <c r="E4500" s="257" t="s">
        <v>2540</v>
      </c>
      <c r="F4500" s="256" t="s">
        <v>2540</v>
      </c>
      <c r="G4500" s="256">
        <v>96658</v>
      </c>
      <c r="H4500" s="256" t="s">
        <v>7050</v>
      </c>
      <c r="I4500" s="256" t="s">
        <v>12</v>
      </c>
      <c r="J4500" s="256" t="s">
        <v>2545</v>
      </c>
      <c r="K4500" s="257" t="s">
        <v>17038</v>
      </c>
      <c r="L4500" s="256" t="s">
        <v>2542</v>
      </c>
    </row>
    <row r="4501" spans="1:12" x14ac:dyDescent="0.25">
      <c r="A4501" s="256" t="s">
        <v>2638</v>
      </c>
      <c r="B4501" s="256" t="s">
        <v>2639</v>
      </c>
      <c r="C4501" s="256" t="s">
        <v>2617</v>
      </c>
      <c r="D4501" s="256" t="s">
        <v>3286</v>
      </c>
      <c r="E4501" s="257" t="s">
        <v>2540</v>
      </c>
      <c r="F4501" s="256" t="s">
        <v>2540</v>
      </c>
      <c r="G4501" s="256">
        <v>96659</v>
      </c>
      <c r="H4501" s="256" t="s">
        <v>7051</v>
      </c>
      <c r="I4501" s="256" t="s">
        <v>12</v>
      </c>
      <c r="J4501" s="256" t="s">
        <v>2545</v>
      </c>
      <c r="K4501" s="257" t="s">
        <v>13171</v>
      </c>
      <c r="L4501" s="256" t="s">
        <v>2542</v>
      </c>
    </row>
    <row r="4502" spans="1:12" x14ac:dyDescent="0.25">
      <c r="A4502" s="256" t="s">
        <v>2638</v>
      </c>
      <c r="B4502" s="256" t="s">
        <v>2639</v>
      </c>
      <c r="C4502" s="256" t="s">
        <v>2617</v>
      </c>
      <c r="D4502" s="256" t="s">
        <v>3286</v>
      </c>
      <c r="E4502" s="257" t="s">
        <v>2540</v>
      </c>
      <c r="F4502" s="256" t="s">
        <v>2540</v>
      </c>
      <c r="G4502" s="256">
        <v>96660</v>
      </c>
      <c r="H4502" s="256" t="s">
        <v>7052</v>
      </c>
      <c r="I4502" s="256" t="s">
        <v>12</v>
      </c>
      <c r="J4502" s="256" t="s">
        <v>2545</v>
      </c>
      <c r="K4502" s="257" t="s">
        <v>16673</v>
      </c>
      <c r="L4502" s="256" t="s">
        <v>2542</v>
      </c>
    </row>
    <row r="4503" spans="1:12" x14ac:dyDescent="0.25">
      <c r="A4503" s="256" t="s">
        <v>2638</v>
      </c>
      <c r="B4503" s="256" t="s">
        <v>2639</v>
      </c>
      <c r="C4503" s="256" t="s">
        <v>2617</v>
      </c>
      <c r="D4503" s="256" t="s">
        <v>3286</v>
      </c>
      <c r="E4503" s="257" t="s">
        <v>2540</v>
      </c>
      <c r="F4503" s="256" t="s">
        <v>2540</v>
      </c>
      <c r="G4503" s="256">
        <v>96661</v>
      </c>
      <c r="H4503" s="256" t="s">
        <v>7053</v>
      </c>
      <c r="I4503" s="256" t="s">
        <v>12</v>
      </c>
      <c r="J4503" s="256" t="s">
        <v>2545</v>
      </c>
      <c r="K4503" s="257" t="s">
        <v>17039</v>
      </c>
      <c r="L4503" s="256" t="s">
        <v>2542</v>
      </c>
    </row>
    <row r="4504" spans="1:12" x14ac:dyDescent="0.25">
      <c r="A4504" s="256" t="s">
        <v>2638</v>
      </c>
      <c r="B4504" s="256" t="s">
        <v>2639</v>
      </c>
      <c r="C4504" s="256" t="s">
        <v>2617</v>
      </c>
      <c r="D4504" s="256" t="s">
        <v>3286</v>
      </c>
      <c r="E4504" s="257" t="s">
        <v>2540</v>
      </c>
      <c r="F4504" s="256" t="s">
        <v>2540</v>
      </c>
      <c r="G4504" s="256">
        <v>96662</v>
      </c>
      <c r="H4504" s="256" t="s">
        <v>7054</v>
      </c>
      <c r="I4504" s="256" t="s">
        <v>12</v>
      </c>
      <c r="J4504" s="256" t="s">
        <v>2545</v>
      </c>
      <c r="K4504" s="257" t="s">
        <v>17040</v>
      </c>
      <c r="L4504" s="256" t="s">
        <v>2542</v>
      </c>
    </row>
    <row r="4505" spans="1:12" x14ac:dyDescent="0.25">
      <c r="A4505" s="256" t="s">
        <v>2638</v>
      </c>
      <c r="B4505" s="256" t="s">
        <v>2639</v>
      </c>
      <c r="C4505" s="256" t="s">
        <v>2617</v>
      </c>
      <c r="D4505" s="256" t="s">
        <v>3286</v>
      </c>
      <c r="E4505" s="257" t="s">
        <v>2540</v>
      </c>
      <c r="F4505" s="256" t="s">
        <v>2540</v>
      </c>
      <c r="G4505" s="256">
        <v>96663</v>
      </c>
      <c r="H4505" s="256" t="s">
        <v>7055</v>
      </c>
      <c r="I4505" s="256" t="s">
        <v>12</v>
      </c>
      <c r="J4505" s="256" t="s">
        <v>2545</v>
      </c>
      <c r="K4505" s="257" t="s">
        <v>17041</v>
      </c>
      <c r="L4505" s="256" t="s">
        <v>2542</v>
      </c>
    </row>
    <row r="4506" spans="1:12" x14ac:dyDescent="0.25">
      <c r="A4506" s="256" t="s">
        <v>2638</v>
      </c>
      <c r="B4506" s="256" t="s">
        <v>2639</v>
      </c>
      <c r="C4506" s="256" t="s">
        <v>2617</v>
      </c>
      <c r="D4506" s="256" t="s">
        <v>3286</v>
      </c>
      <c r="E4506" s="257" t="s">
        <v>2540</v>
      </c>
      <c r="F4506" s="256" t="s">
        <v>2540</v>
      </c>
      <c r="G4506" s="256">
        <v>96664</v>
      </c>
      <c r="H4506" s="256" t="s">
        <v>7056</v>
      </c>
      <c r="I4506" s="256" t="s">
        <v>12</v>
      </c>
      <c r="J4506" s="256" t="s">
        <v>2545</v>
      </c>
      <c r="K4506" s="257" t="s">
        <v>17042</v>
      </c>
      <c r="L4506" s="256" t="s">
        <v>2542</v>
      </c>
    </row>
    <row r="4507" spans="1:12" x14ac:dyDescent="0.25">
      <c r="A4507" s="256" t="s">
        <v>2638</v>
      </c>
      <c r="B4507" s="256" t="s">
        <v>2639</v>
      </c>
      <c r="C4507" s="256" t="s">
        <v>2617</v>
      </c>
      <c r="D4507" s="256" t="s">
        <v>3286</v>
      </c>
      <c r="E4507" s="257" t="s">
        <v>2540</v>
      </c>
      <c r="F4507" s="256" t="s">
        <v>2540</v>
      </c>
      <c r="G4507" s="256">
        <v>96665</v>
      </c>
      <c r="H4507" s="256" t="s">
        <v>7057</v>
      </c>
      <c r="I4507" s="256" t="s">
        <v>12</v>
      </c>
      <c r="J4507" s="256" t="s">
        <v>2545</v>
      </c>
      <c r="K4507" s="257" t="s">
        <v>13578</v>
      </c>
      <c r="L4507" s="256" t="s">
        <v>2542</v>
      </c>
    </row>
    <row r="4508" spans="1:12" x14ac:dyDescent="0.25">
      <c r="A4508" s="256" t="s">
        <v>2638</v>
      </c>
      <c r="B4508" s="256" t="s">
        <v>2639</v>
      </c>
      <c r="C4508" s="256" t="s">
        <v>2617</v>
      </c>
      <c r="D4508" s="256" t="s">
        <v>3286</v>
      </c>
      <c r="E4508" s="257" t="s">
        <v>2540</v>
      </c>
      <c r="F4508" s="256" t="s">
        <v>2540</v>
      </c>
      <c r="G4508" s="256">
        <v>96666</v>
      </c>
      <c r="H4508" s="256" t="s">
        <v>7058</v>
      </c>
      <c r="I4508" s="256" t="s">
        <v>12</v>
      </c>
      <c r="J4508" s="256" t="s">
        <v>2545</v>
      </c>
      <c r="K4508" s="257" t="s">
        <v>5133</v>
      </c>
      <c r="L4508" s="256" t="s">
        <v>2542</v>
      </c>
    </row>
    <row r="4509" spans="1:12" x14ac:dyDescent="0.25">
      <c r="A4509" s="256" t="s">
        <v>2638</v>
      </c>
      <c r="B4509" s="256" t="s">
        <v>2639</v>
      </c>
      <c r="C4509" s="256" t="s">
        <v>2617</v>
      </c>
      <c r="D4509" s="256" t="s">
        <v>3286</v>
      </c>
      <c r="E4509" s="257" t="s">
        <v>2540</v>
      </c>
      <c r="F4509" s="256" t="s">
        <v>2540</v>
      </c>
      <c r="G4509" s="256">
        <v>96667</v>
      </c>
      <c r="H4509" s="256" t="s">
        <v>7059</v>
      </c>
      <c r="I4509" s="256" t="s">
        <v>12</v>
      </c>
      <c r="J4509" s="256" t="s">
        <v>2545</v>
      </c>
      <c r="K4509" s="257" t="s">
        <v>16801</v>
      </c>
      <c r="L4509" s="256" t="s">
        <v>2542</v>
      </c>
    </row>
    <row r="4510" spans="1:12" x14ac:dyDescent="0.25">
      <c r="A4510" s="256" t="s">
        <v>2638</v>
      </c>
      <c r="B4510" s="256" t="s">
        <v>2639</v>
      </c>
      <c r="C4510" s="256" t="s">
        <v>2617</v>
      </c>
      <c r="D4510" s="256" t="s">
        <v>3286</v>
      </c>
      <c r="E4510" s="257" t="s">
        <v>2540</v>
      </c>
      <c r="F4510" s="256" t="s">
        <v>2540</v>
      </c>
      <c r="G4510" s="256">
        <v>96684</v>
      </c>
      <c r="H4510" s="256" t="s">
        <v>7060</v>
      </c>
      <c r="I4510" s="256" t="s">
        <v>12</v>
      </c>
      <c r="J4510" s="256" t="s">
        <v>2545</v>
      </c>
      <c r="K4510" s="257" t="s">
        <v>17043</v>
      </c>
      <c r="L4510" s="256" t="s">
        <v>2542</v>
      </c>
    </row>
    <row r="4511" spans="1:12" x14ac:dyDescent="0.25">
      <c r="A4511" s="256" t="s">
        <v>2638</v>
      </c>
      <c r="B4511" s="256" t="s">
        <v>2639</v>
      </c>
      <c r="C4511" s="256" t="s">
        <v>2617</v>
      </c>
      <c r="D4511" s="256" t="s">
        <v>3286</v>
      </c>
      <c r="E4511" s="257" t="s">
        <v>2540</v>
      </c>
      <c r="F4511" s="256" t="s">
        <v>2540</v>
      </c>
      <c r="G4511" s="256">
        <v>96685</v>
      </c>
      <c r="H4511" s="256" t="s">
        <v>7061</v>
      </c>
      <c r="I4511" s="256" t="s">
        <v>12</v>
      </c>
      <c r="J4511" s="256" t="s">
        <v>2545</v>
      </c>
      <c r="K4511" s="257" t="s">
        <v>17044</v>
      </c>
      <c r="L4511" s="256" t="s">
        <v>2542</v>
      </c>
    </row>
    <row r="4512" spans="1:12" x14ac:dyDescent="0.25">
      <c r="A4512" s="256" t="s">
        <v>2638</v>
      </c>
      <c r="B4512" s="256" t="s">
        <v>2639</v>
      </c>
      <c r="C4512" s="256" t="s">
        <v>2617</v>
      </c>
      <c r="D4512" s="256" t="s">
        <v>3286</v>
      </c>
      <c r="E4512" s="257" t="s">
        <v>2540</v>
      </c>
      <c r="F4512" s="256" t="s">
        <v>2540</v>
      </c>
      <c r="G4512" s="256">
        <v>96686</v>
      </c>
      <c r="H4512" s="256" t="s">
        <v>7062</v>
      </c>
      <c r="I4512" s="256" t="s">
        <v>12</v>
      </c>
      <c r="J4512" s="256" t="s">
        <v>2545</v>
      </c>
      <c r="K4512" s="257" t="s">
        <v>7864</v>
      </c>
      <c r="L4512" s="256" t="s">
        <v>2542</v>
      </c>
    </row>
    <row r="4513" spans="1:12" x14ac:dyDescent="0.25">
      <c r="A4513" s="256" t="s">
        <v>2638</v>
      </c>
      <c r="B4513" s="256" t="s">
        <v>2639</v>
      </c>
      <c r="C4513" s="256" t="s">
        <v>2617</v>
      </c>
      <c r="D4513" s="256" t="s">
        <v>3286</v>
      </c>
      <c r="E4513" s="257" t="s">
        <v>2540</v>
      </c>
      <c r="F4513" s="256" t="s">
        <v>2540</v>
      </c>
      <c r="G4513" s="256">
        <v>96687</v>
      </c>
      <c r="H4513" s="256" t="s">
        <v>7063</v>
      </c>
      <c r="I4513" s="256" t="s">
        <v>12</v>
      </c>
      <c r="J4513" s="256" t="s">
        <v>2545</v>
      </c>
      <c r="K4513" s="257" t="s">
        <v>17042</v>
      </c>
      <c r="L4513" s="256" t="s">
        <v>2542</v>
      </c>
    </row>
    <row r="4514" spans="1:12" x14ac:dyDescent="0.25">
      <c r="A4514" s="256" t="s">
        <v>2638</v>
      </c>
      <c r="B4514" s="256" t="s">
        <v>2639</v>
      </c>
      <c r="C4514" s="256" t="s">
        <v>2617</v>
      </c>
      <c r="D4514" s="256" t="s">
        <v>3286</v>
      </c>
      <c r="E4514" s="257" t="s">
        <v>2540</v>
      </c>
      <c r="F4514" s="256" t="s">
        <v>2540</v>
      </c>
      <c r="G4514" s="256">
        <v>96688</v>
      </c>
      <c r="H4514" s="256" t="s">
        <v>7064</v>
      </c>
      <c r="I4514" s="256" t="s">
        <v>12</v>
      </c>
      <c r="J4514" s="256" t="s">
        <v>2545</v>
      </c>
      <c r="K4514" s="257" t="s">
        <v>17045</v>
      </c>
      <c r="L4514" s="256" t="s">
        <v>2542</v>
      </c>
    </row>
    <row r="4515" spans="1:12" x14ac:dyDescent="0.25">
      <c r="A4515" s="256" t="s">
        <v>2638</v>
      </c>
      <c r="B4515" s="256" t="s">
        <v>2639</v>
      </c>
      <c r="C4515" s="256" t="s">
        <v>2617</v>
      </c>
      <c r="D4515" s="256" t="s">
        <v>3286</v>
      </c>
      <c r="E4515" s="257" t="s">
        <v>2540</v>
      </c>
      <c r="F4515" s="256" t="s">
        <v>2540</v>
      </c>
      <c r="G4515" s="256">
        <v>96689</v>
      </c>
      <c r="H4515" s="256" t="s">
        <v>7065</v>
      </c>
      <c r="I4515" s="256" t="s">
        <v>12</v>
      </c>
      <c r="J4515" s="256" t="s">
        <v>2545</v>
      </c>
      <c r="K4515" s="257" t="s">
        <v>17046</v>
      </c>
      <c r="L4515" s="256" t="s">
        <v>2542</v>
      </c>
    </row>
    <row r="4516" spans="1:12" x14ac:dyDescent="0.25">
      <c r="A4516" s="256" t="s">
        <v>2638</v>
      </c>
      <c r="B4516" s="256" t="s">
        <v>2639</v>
      </c>
      <c r="C4516" s="256" t="s">
        <v>2617</v>
      </c>
      <c r="D4516" s="256" t="s">
        <v>3286</v>
      </c>
      <c r="E4516" s="257" t="s">
        <v>2540</v>
      </c>
      <c r="F4516" s="256" t="s">
        <v>2540</v>
      </c>
      <c r="G4516" s="256">
        <v>96690</v>
      </c>
      <c r="H4516" s="256" t="s">
        <v>7066</v>
      </c>
      <c r="I4516" s="256" t="s">
        <v>12</v>
      </c>
      <c r="J4516" s="256" t="s">
        <v>2545</v>
      </c>
      <c r="K4516" s="257" t="s">
        <v>17047</v>
      </c>
      <c r="L4516" s="256" t="s">
        <v>2542</v>
      </c>
    </row>
    <row r="4517" spans="1:12" x14ac:dyDescent="0.25">
      <c r="A4517" s="256" t="s">
        <v>2638</v>
      </c>
      <c r="B4517" s="256" t="s">
        <v>2639</v>
      </c>
      <c r="C4517" s="256" t="s">
        <v>2617</v>
      </c>
      <c r="D4517" s="256" t="s">
        <v>3286</v>
      </c>
      <c r="E4517" s="257" t="s">
        <v>2540</v>
      </c>
      <c r="F4517" s="256" t="s">
        <v>2540</v>
      </c>
      <c r="G4517" s="256">
        <v>96691</v>
      </c>
      <c r="H4517" s="256" t="s">
        <v>7067</v>
      </c>
      <c r="I4517" s="256" t="s">
        <v>12</v>
      </c>
      <c r="J4517" s="256" t="s">
        <v>2545</v>
      </c>
      <c r="K4517" s="257" t="s">
        <v>17048</v>
      </c>
      <c r="L4517" s="256" t="s">
        <v>2542</v>
      </c>
    </row>
    <row r="4518" spans="1:12" x14ac:dyDescent="0.25">
      <c r="A4518" s="256" t="s">
        <v>2638</v>
      </c>
      <c r="B4518" s="256" t="s">
        <v>2639</v>
      </c>
      <c r="C4518" s="256" t="s">
        <v>2617</v>
      </c>
      <c r="D4518" s="256" t="s">
        <v>3286</v>
      </c>
      <c r="E4518" s="257" t="s">
        <v>2540</v>
      </c>
      <c r="F4518" s="256" t="s">
        <v>2540</v>
      </c>
      <c r="G4518" s="256">
        <v>96692</v>
      </c>
      <c r="H4518" s="256" t="s">
        <v>7068</v>
      </c>
      <c r="I4518" s="256" t="s">
        <v>12</v>
      </c>
      <c r="J4518" s="256" t="s">
        <v>2545</v>
      </c>
      <c r="K4518" s="257" t="s">
        <v>13866</v>
      </c>
      <c r="L4518" s="256" t="s">
        <v>2542</v>
      </c>
    </row>
    <row r="4519" spans="1:12" x14ac:dyDescent="0.25">
      <c r="A4519" s="256" t="s">
        <v>2638</v>
      </c>
      <c r="B4519" s="256" t="s">
        <v>2639</v>
      </c>
      <c r="C4519" s="256" t="s">
        <v>2617</v>
      </c>
      <c r="D4519" s="256" t="s">
        <v>3286</v>
      </c>
      <c r="E4519" s="257" t="s">
        <v>2540</v>
      </c>
      <c r="F4519" s="256" t="s">
        <v>2540</v>
      </c>
      <c r="G4519" s="256">
        <v>96693</v>
      </c>
      <c r="H4519" s="256" t="s">
        <v>7069</v>
      </c>
      <c r="I4519" s="256" t="s">
        <v>12</v>
      </c>
      <c r="J4519" s="256" t="s">
        <v>2545</v>
      </c>
      <c r="K4519" s="257" t="s">
        <v>13151</v>
      </c>
      <c r="L4519" s="256" t="s">
        <v>2542</v>
      </c>
    </row>
    <row r="4520" spans="1:12" x14ac:dyDescent="0.25">
      <c r="A4520" s="256" t="s">
        <v>2638</v>
      </c>
      <c r="B4520" s="256" t="s">
        <v>2639</v>
      </c>
      <c r="C4520" s="256" t="s">
        <v>2617</v>
      </c>
      <c r="D4520" s="256" t="s">
        <v>3286</v>
      </c>
      <c r="E4520" s="257" t="s">
        <v>2540</v>
      </c>
      <c r="F4520" s="256" t="s">
        <v>2540</v>
      </c>
      <c r="G4520" s="256">
        <v>96694</v>
      </c>
      <c r="H4520" s="256" t="s">
        <v>7070</v>
      </c>
      <c r="I4520" s="256" t="s">
        <v>12</v>
      </c>
      <c r="J4520" s="256" t="s">
        <v>2545</v>
      </c>
      <c r="K4520" s="257" t="s">
        <v>17049</v>
      </c>
      <c r="L4520" s="256" t="s">
        <v>2542</v>
      </c>
    </row>
    <row r="4521" spans="1:12" x14ac:dyDescent="0.25">
      <c r="A4521" s="256" t="s">
        <v>2638</v>
      </c>
      <c r="B4521" s="256" t="s">
        <v>2639</v>
      </c>
      <c r="C4521" s="256" t="s">
        <v>2617</v>
      </c>
      <c r="D4521" s="256" t="s">
        <v>3286</v>
      </c>
      <c r="E4521" s="257" t="s">
        <v>2540</v>
      </c>
      <c r="F4521" s="256" t="s">
        <v>2540</v>
      </c>
      <c r="G4521" s="256">
        <v>96695</v>
      </c>
      <c r="H4521" s="256" t="s">
        <v>7071</v>
      </c>
      <c r="I4521" s="256" t="s">
        <v>12</v>
      </c>
      <c r="J4521" s="256" t="s">
        <v>2545</v>
      </c>
      <c r="K4521" s="257" t="s">
        <v>16546</v>
      </c>
      <c r="L4521" s="256" t="s">
        <v>2542</v>
      </c>
    </row>
    <row r="4522" spans="1:12" x14ac:dyDescent="0.25">
      <c r="A4522" s="256" t="s">
        <v>2638</v>
      </c>
      <c r="B4522" s="256" t="s">
        <v>2639</v>
      </c>
      <c r="C4522" s="256" t="s">
        <v>2617</v>
      </c>
      <c r="D4522" s="256" t="s">
        <v>3286</v>
      </c>
      <c r="E4522" s="257" t="s">
        <v>2540</v>
      </c>
      <c r="F4522" s="256" t="s">
        <v>2540</v>
      </c>
      <c r="G4522" s="256">
        <v>96696</v>
      </c>
      <c r="H4522" s="256" t="s">
        <v>7072</v>
      </c>
      <c r="I4522" s="256" t="s">
        <v>12</v>
      </c>
      <c r="J4522" s="256" t="s">
        <v>2545</v>
      </c>
      <c r="K4522" s="257" t="s">
        <v>17050</v>
      </c>
      <c r="L4522" s="256" t="s">
        <v>2542</v>
      </c>
    </row>
    <row r="4523" spans="1:12" x14ac:dyDescent="0.25">
      <c r="A4523" s="256" t="s">
        <v>2638</v>
      </c>
      <c r="B4523" s="256" t="s">
        <v>2639</v>
      </c>
      <c r="C4523" s="256" t="s">
        <v>2617</v>
      </c>
      <c r="D4523" s="256" t="s">
        <v>3286</v>
      </c>
      <c r="E4523" s="257" t="s">
        <v>2540</v>
      </c>
      <c r="F4523" s="256" t="s">
        <v>2540</v>
      </c>
      <c r="G4523" s="256">
        <v>96697</v>
      </c>
      <c r="H4523" s="256" t="s">
        <v>7073</v>
      </c>
      <c r="I4523" s="256" t="s">
        <v>12</v>
      </c>
      <c r="J4523" s="256" t="s">
        <v>2545</v>
      </c>
      <c r="K4523" s="257" t="s">
        <v>17051</v>
      </c>
      <c r="L4523" s="256" t="s">
        <v>2542</v>
      </c>
    </row>
    <row r="4524" spans="1:12" x14ac:dyDescent="0.25">
      <c r="A4524" s="256" t="s">
        <v>2638</v>
      </c>
      <c r="B4524" s="256" t="s">
        <v>2639</v>
      </c>
      <c r="C4524" s="256" t="s">
        <v>2617</v>
      </c>
      <c r="D4524" s="256" t="s">
        <v>3286</v>
      </c>
      <c r="E4524" s="257" t="s">
        <v>2540</v>
      </c>
      <c r="F4524" s="256" t="s">
        <v>2540</v>
      </c>
      <c r="G4524" s="256">
        <v>96698</v>
      </c>
      <c r="H4524" s="256" t="s">
        <v>7074</v>
      </c>
      <c r="I4524" s="256" t="s">
        <v>12</v>
      </c>
      <c r="J4524" s="256" t="s">
        <v>2545</v>
      </c>
      <c r="K4524" s="257" t="s">
        <v>13203</v>
      </c>
      <c r="L4524" s="256" t="s">
        <v>2542</v>
      </c>
    </row>
    <row r="4525" spans="1:12" x14ac:dyDescent="0.25">
      <c r="A4525" s="256" t="s">
        <v>2638</v>
      </c>
      <c r="B4525" s="256" t="s">
        <v>2639</v>
      </c>
      <c r="C4525" s="256" t="s">
        <v>2617</v>
      </c>
      <c r="D4525" s="256" t="s">
        <v>3286</v>
      </c>
      <c r="E4525" s="257" t="s">
        <v>2540</v>
      </c>
      <c r="F4525" s="256" t="s">
        <v>2540</v>
      </c>
      <c r="G4525" s="256">
        <v>96699</v>
      </c>
      <c r="H4525" s="256" t="s">
        <v>7075</v>
      </c>
      <c r="I4525" s="256" t="s">
        <v>12</v>
      </c>
      <c r="J4525" s="256" t="s">
        <v>2545</v>
      </c>
      <c r="K4525" s="257" t="s">
        <v>6240</v>
      </c>
      <c r="L4525" s="256" t="s">
        <v>2542</v>
      </c>
    </row>
    <row r="4526" spans="1:12" x14ac:dyDescent="0.25">
      <c r="A4526" s="256" t="s">
        <v>2638</v>
      </c>
      <c r="B4526" s="256" t="s">
        <v>2639</v>
      </c>
      <c r="C4526" s="256" t="s">
        <v>2617</v>
      </c>
      <c r="D4526" s="256" t="s">
        <v>3286</v>
      </c>
      <c r="E4526" s="257" t="s">
        <v>2540</v>
      </c>
      <c r="F4526" s="256" t="s">
        <v>2540</v>
      </c>
      <c r="G4526" s="256">
        <v>96700</v>
      </c>
      <c r="H4526" s="256" t="s">
        <v>7076</v>
      </c>
      <c r="I4526" s="256" t="s">
        <v>12</v>
      </c>
      <c r="J4526" s="256" t="s">
        <v>2545</v>
      </c>
      <c r="K4526" s="257" t="s">
        <v>17052</v>
      </c>
      <c r="L4526" s="256" t="s">
        <v>2542</v>
      </c>
    </row>
    <row r="4527" spans="1:12" x14ac:dyDescent="0.25">
      <c r="A4527" s="256" t="s">
        <v>2638</v>
      </c>
      <c r="B4527" s="256" t="s">
        <v>2639</v>
      </c>
      <c r="C4527" s="256" t="s">
        <v>2617</v>
      </c>
      <c r="D4527" s="256" t="s">
        <v>3286</v>
      </c>
      <c r="E4527" s="257" t="s">
        <v>2540</v>
      </c>
      <c r="F4527" s="256" t="s">
        <v>2540</v>
      </c>
      <c r="G4527" s="256">
        <v>96701</v>
      </c>
      <c r="H4527" s="256" t="s">
        <v>7077</v>
      </c>
      <c r="I4527" s="256" t="s">
        <v>12</v>
      </c>
      <c r="J4527" s="256" t="s">
        <v>2545</v>
      </c>
      <c r="K4527" s="257" t="s">
        <v>4827</v>
      </c>
      <c r="L4527" s="256" t="s">
        <v>2542</v>
      </c>
    </row>
    <row r="4528" spans="1:12" x14ac:dyDescent="0.25">
      <c r="A4528" s="256" t="s">
        <v>2638</v>
      </c>
      <c r="B4528" s="256" t="s">
        <v>2639</v>
      </c>
      <c r="C4528" s="256" t="s">
        <v>2617</v>
      </c>
      <c r="D4528" s="256" t="s">
        <v>3286</v>
      </c>
      <c r="E4528" s="257" t="s">
        <v>2540</v>
      </c>
      <c r="F4528" s="256" t="s">
        <v>2540</v>
      </c>
      <c r="G4528" s="256">
        <v>96702</v>
      </c>
      <c r="H4528" s="256" t="s">
        <v>7078</v>
      </c>
      <c r="I4528" s="256" t="s">
        <v>12</v>
      </c>
      <c r="J4528" s="256" t="s">
        <v>2545</v>
      </c>
      <c r="K4528" s="257" t="s">
        <v>17053</v>
      </c>
      <c r="L4528" s="256" t="s">
        <v>2542</v>
      </c>
    </row>
    <row r="4529" spans="1:12" x14ac:dyDescent="0.25">
      <c r="A4529" s="256" t="s">
        <v>2638</v>
      </c>
      <c r="B4529" s="256" t="s">
        <v>2639</v>
      </c>
      <c r="C4529" s="256" t="s">
        <v>2617</v>
      </c>
      <c r="D4529" s="256" t="s">
        <v>3286</v>
      </c>
      <c r="E4529" s="257" t="s">
        <v>2540</v>
      </c>
      <c r="F4529" s="256" t="s">
        <v>2540</v>
      </c>
      <c r="G4529" s="256">
        <v>96703</v>
      </c>
      <c r="H4529" s="256" t="s">
        <v>7079</v>
      </c>
      <c r="I4529" s="256" t="s">
        <v>12</v>
      </c>
      <c r="J4529" s="256" t="s">
        <v>2545</v>
      </c>
      <c r="K4529" s="257" t="s">
        <v>15985</v>
      </c>
      <c r="L4529" s="256" t="s">
        <v>2542</v>
      </c>
    </row>
    <row r="4530" spans="1:12" x14ac:dyDescent="0.25">
      <c r="A4530" s="256" t="s">
        <v>2638</v>
      </c>
      <c r="B4530" s="256" t="s">
        <v>2639</v>
      </c>
      <c r="C4530" s="256" t="s">
        <v>2617</v>
      </c>
      <c r="D4530" s="256" t="s">
        <v>3286</v>
      </c>
      <c r="E4530" s="257" t="s">
        <v>2540</v>
      </c>
      <c r="F4530" s="256" t="s">
        <v>2540</v>
      </c>
      <c r="G4530" s="256">
        <v>96704</v>
      </c>
      <c r="H4530" s="256" t="s">
        <v>7080</v>
      </c>
      <c r="I4530" s="256" t="s">
        <v>12</v>
      </c>
      <c r="J4530" s="256" t="s">
        <v>2545</v>
      </c>
      <c r="K4530" s="257" t="s">
        <v>17054</v>
      </c>
      <c r="L4530" s="256" t="s">
        <v>2542</v>
      </c>
    </row>
    <row r="4531" spans="1:12" x14ac:dyDescent="0.25">
      <c r="A4531" s="256" t="s">
        <v>2638</v>
      </c>
      <c r="B4531" s="256" t="s">
        <v>2639</v>
      </c>
      <c r="C4531" s="256" t="s">
        <v>2617</v>
      </c>
      <c r="D4531" s="256" t="s">
        <v>3286</v>
      </c>
      <c r="E4531" s="257" t="s">
        <v>2540</v>
      </c>
      <c r="F4531" s="256" t="s">
        <v>2540</v>
      </c>
      <c r="G4531" s="256">
        <v>96705</v>
      </c>
      <c r="H4531" s="256" t="s">
        <v>7081</v>
      </c>
      <c r="I4531" s="256" t="s">
        <v>12</v>
      </c>
      <c r="J4531" s="256" t="s">
        <v>2545</v>
      </c>
      <c r="K4531" s="257" t="s">
        <v>13991</v>
      </c>
      <c r="L4531" s="256" t="s">
        <v>2542</v>
      </c>
    </row>
    <row r="4532" spans="1:12" x14ac:dyDescent="0.25">
      <c r="A4532" s="256" t="s">
        <v>2638</v>
      </c>
      <c r="B4532" s="256" t="s">
        <v>2639</v>
      </c>
      <c r="C4532" s="256" t="s">
        <v>2617</v>
      </c>
      <c r="D4532" s="256" t="s">
        <v>3286</v>
      </c>
      <c r="E4532" s="257" t="s">
        <v>2540</v>
      </c>
      <c r="F4532" s="256" t="s">
        <v>2540</v>
      </c>
      <c r="G4532" s="256">
        <v>96706</v>
      </c>
      <c r="H4532" s="256" t="s">
        <v>7082</v>
      </c>
      <c r="I4532" s="256" t="s">
        <v>12</v>
      </c>
      <c r="J4532" s="256" t="s">
        <v>2545</v>
      </c>
      <c r="K4532" s="257" t="s">
        <v>17055</v>
      </c>
      <c r="L4532" s="256" t="s">
        <v>2542</v>
      </c>
    </row>
    <row r="4533" spans="1:12" x14ac:dyDescent="0.25">
      <c r="A4533" s="256" t="s">
        <v>2638</v>
      </c>
      <c r="B4533" s="256" t="s">
        <v>2639</v>
      </c>
      <c r="C4533" s="256" t="s">
        <v>2617</v>
      </c>
      <c r="D4533" s="256" t="s">
        <v>3286</v>
      </c>
      <c r="E4533" s="257" t="s">
        <v>2540</v>
      </c>
      <c r="F4533" s="256" t="s">
        <v>2540</v>
      </c>
      <c r="G4533" s="256">
        <v>96707</v>
      </c>
      <c r="H4533" s="256" t="s">
        <v>7083</v>
      </c>
      <c r="I4533" s="256" t="s">
        <v>12</v>
      </c>
      <c r="J4533" s="256" t="s">
        <v>2545</v>
      </c>
      <c r="K4533" s="257" t="s">
        <v>17056</v>
      </c>
      <c r="L4533" s="256" t="s">
        <v>2542</v>
      </c>
    </row>
    <row r="4534" spans="1:12" x14ac:dyDescent="0.25">
      <c r="A4534" s="256" t="s">
        <v>2638</v>
      </c>
      <c r="B4534" s="256" t="s">
        <v>2639</v>
      </c>
      <c r="C4534" s="256" t="s">
        <v>2617</v>
      </c>
      <c r="D4534" s="256" t="s">
        <v>3286</v>
      </c>
      <c r="E4534" s="257" t="s">
        <v>2540</v>
      </c>
      <c r="F4534" s="256" t="s">
        <v>2540</v>
      </c>
      <c r="G4534" s="256">
        <v>96708</v>
      </c>
      <c r="H4534" s="256" t="s">
        <v>7084</v>
      </c>
      <c r="I4534" s="256" t="s">
        <v>12</v>
      </c>
      <c r="J4534" s="256" t="s">
        <v>2545</v>
      </c>
      <c r="K4534" s="257" t="s">
        <v>17057</v>
      </c>
      <c r="L4534" s="256" t="s">
        <v>2542</v>
      </c>
    </row>
    <row r="4535" spans="1:12" x14ac:dyDescent="0.25">
      <c r="A4535" s="256" t="s">
        <v>2638</v>
      </c>
      <c r="B4535" s="256" t="s">
        <v>2639</v>
      </c>
      <c r="C4535" s="256" t="s">
        <v>2617</v>
      </c>
      <c r="D4535" s="256" t="s">
        <v>3286</v>
      </c>
      <c r="E4535" s="257" t="s">
        <v>2540</v>
      </c>
      <c r="F4535" s="256" t="s">
        <v>2540</v>
      </c>
      <c r="G4535" s="256">
        <v>96709</v>
      </c>
      <c r="H4535" s="256" t="s">
        <v>7085</v>
      </c>
      <c r="I4535" s="256" t="s">
        <v>12</v>
      </c>
      <c r="J4535" s="256" t="s">
        <v>2545</v>
      </c>
      <c r="K4535" s="257" t="s">
        <v>17058</v>
      </c>
      <c r="L4535" s="256" t="s">
        <v>2542</v>
      </c>
    </row>
    <row r="4536" spans="1:12" x14ac:dyDescent="0.25">
      <c r="A4536" s="256" t="s">
        <v>2638</v>
      </c>
      <c r="B4536" s="256" t="s">
        <v>2639</v>
      </c>
      <c r="C4536" s="256" t="s">
        <v>2617</v>
      </c>
      <c r="D4536" s="256" t="s">
        <v>3286</v>
      </c>
      <c r="E4536" s="257" t="s">
        <v>2540</v>
      </c>
      <c r="F4536" s="256" t="s">
        <v>2540</v>
      </c>
      <c r="G4536" s="256">
        <v>96710</v>
      </c>
      <c r="H4536" s="256" t="s">
        <v>7086</v>
      </c>
      <c r="I4536" s="256" t="s">
        <v>12</v>
      </c>
      <c r="J4536" s="256" t="s">
        <v>2545</v>
      </c>
      <c r="K4536" s="257" t="s">
        <v>15818</v>
      </c>
      <c r="L4536" s="256" t="s">
        <v>2542</v>
      </c>
    </row>
    <row r="4537" spans="1:12" x14ac:dyDescent="0.25">
      <c r="A4537" s="256" t="s">
        <v>2638</v>
      </c>
      <c r="B4537" s="256" t="s">
        <v>2639</v>
      </c>
      <c r="C4537" s="256" t="s">
        <v>2617</v>
      </c>
      <c r="D4537" s="256" t="s">
        <v>3286</v>
      </c>
      <c r="E4537" s="257" t="s">
        <v>2540</v>
      </c>
      <c r="F4537" s="256" t="s">
        <v>2540</v>
      </c>
      <c r="G4537" s="256">
        <v>96711</v>
      </c>
      <c r="H4537" s="256" t="s">
        <v>7087</v>
      </c>
      <c r="I4537" s="256" t="s">
        <v>12</v>
      </c>
      <c r="J4537" s="256" t="s">
        <v>2545</v>
      </c>
      <c r="K4537" s="257" t="s">
        <v>13291</v>
      </c>
      <c r="L4537" s="256" t="s">
        <v>2542</v>
      </c>
    </row>
    <row r="4538" spans="1:12" x14ac:dyDescent="0.25">
      <c r="A4538" s="256" t="s">
        <v>2638</v>
      </c>
      <c r="B4538" s="256" t="s">
        <v>2639</v>
      </c>
      <c r="C4538" s="256" t="s">
        <v>2617</v>
      </c>
      <c r="D4538" s="256" t="s">
        <v>3286</v>
      </c>
      <c r="E4538" s="257" t="s">
        <v>2540</v>
      </c>
      <c r="F4538" s="256" t="s">
        <v>2540</v>
      </c>
      <c r="G4538" s="256">
        <v>96712</v>
      </c>
      <c r="H4538" s="256" t="s">
        <v>7088</v>
      </c>
      <c r="I4538" s="256" t="s">
        <v>12</v>
      </c>
      <c r="J4538" s="256" t="s">
        <v>2545</v>
      </c>
      <c r="K4538" s="257" t="s">
        <v>17059</v>
      </c>
      <c r="L4538" s="256" t="s">
        <v>2542</v>
      </c>
    </row>
    <row r="4539" spans="1:12" x14ac:dyDescent="0.25">
      <c r="A4539" s="256" t="s">
        <v>2638</v>
      </c>
      <c r="B4539" s="256" t="s">
        <v>2639</v>
      </c>
      <c r="C4539" s="256" t="s">
        <v>2617</v>
      </c>
      <c r="D4539" s="256" t="s">
        <v>3286</v>
      </c>
      <c r="E4539" s="257" t="s">
        <v>2540</v>
      </c>
      <c r="F4539" s="256" t="s">
        <v>2540</v>
      </c>
      <c r="G4539" s="256">
        <v>96713</v>
      </c>
      <c r="H4539" s="256" t="s">
        <v>7089</v>
      </c>
      <c r="I4539" s="256" t="s">
        <v>12</v>
      </c>
      <c r="J4539" s="256" t="s">
        <v>2545</v>
      </c>
      <c r="K4539" s="257" t="s">
        <v>17060</v>
      </c>
      <c r="L4539" s="256" t="s">
        <v>2542</v>
      </c>
    </row>
    <row r="4540" spans="1:12" x14ac:dyDescent="0.25">
      <c r="A4540" s="256" t="s">
        <v>2638</v>
      </c>
      <c r="B4540" s="256" t="s">
        <v>2639</v>
      </c>
      <c r="C4540" s="256" t="s">
        <v>2617</v>
      </c>
      <c r="D4540" s="256" t="s">
        <v>3286</v>
      </c>
      <c r="E4540" s="257" t="s">
        <v>2540</v>
      </c>
      <c r="F4540" s="256" t="s">
        <v>2540</v>
      </c>
      <c r="G4540" s="256">
        <v>96714</v>
      </c>
      <c r="H4540" s="256" t="s">
        <v>7090</v>
      </c>
      <c r="I4540" s="256" t="s">
        <v>12</v>
      </c>
      <c r="J4540" s="256" t="s">
        <v>2545</v>
      </c>
      <c r="K4540" s="257" t="s">
        <v>17061</v>
      </c>
      <c r="L4540" s="256" t="s">
        <v>2542</v>
      </c>
    </row>
    <row r="4541" spans="1:12" x14ac:dyDescent="0.25">
      <c r="A4541" s="256" t="s">
        <v>2638</v>
      </c>
      <c r="B4541" s="256" t="s">
        <v>2639</v>
      </c>
      <c r="C4541" s="256" t="s">
        <v>2617</v>
      </c>
      <c r="D4541" s="256" t="s">
        <v>3286</v>
      </c>
      <c r="E4541" s="257" t="s">
        <v>2540</v>
      </c>
      <c r="F4541" s="256" t="s">
        <v>2540</v>
      </c>
      <c r="G4541" s="256">
        <v>96715</v>
      </c>
      <c r="H4541" s="256" t="s">
        <v>7091</v>
      </c>
      <c r="I4541" s="256" t="s">
        <v>12</v>
      </c>
      <c r="J4541" s="256" t="s">
        <v>2545</v>
      </c>
      <c r="K4541" s="257" t="s">
        <v>17062</v>
      </c>
      <c r="L4541" s="256" t="s">
        <v>2542</v>
      </c>
    </row>
    <row r="4542" spans="1:12" x14ac:dyDescent="0.25">
      <c r="A4542" s="256" t="s">
        <v>2638</v>
      </c>
      <c r="B4542" s="256" t="s">
        <v>2639</v>
      </c>
      <c r="C4542" s="256" t="s">
        <v>2617</v>
      </c>
      <c r="D4542" s="256" t="s">
        <v>3286</v>
      </c>
      <c r="E4542" s="257" t="s">
        <v>2540</v>
      </c>
      <c r="F4542" s="256" t="s">
        <v>2540</v>
      </c>
      <c r="G4542" s="256">
        <v>96716</v>
      </c>
      <c r="H4542" s="256" t="s">
        <v>7092</v>
      </c>
      <c r="I4542" s="256" t="s">
        <v>12</v>
      </c>
      <c r="J4542" s="256" t="s">
        <v>2545</v>
      </c>
      <c r="K4542" s="257" t="s">
        <v>13312</v>
      </c>
      <c r="L4542" s="256" t="s">
        <v>2542</v>
      </c>
    </row>
    <row r="4543" spans="1:12" x14ac:dyDescent="0.25">
      <c r="A4543" s="256" t="s">
        <v>2638</v>
      </c>
      <c r="B4543" s="256" t="s">
        <v>2639</v>
      </c>
      <c r="C4543" s="256" t="s">
        <v>2617</v>
      </c>
      <c r="D4543" s="256" t="s">
        <v>3286</v>
      </c>
      <c r="E4543" s="257" t="s">
        <v>2540</v>
      </c>
      <c r="F4543" s="256" t="s">
        <v>2540</v>
      </c>
      <c r="G4543" s="256">
        <v>96717</v>
      </c>
      <c r="H4543" s="256" t="s">
        <v>7093</v>
      </c>
      <c r="I4543" s="256" t="s">
        <v>12</v>
      </c>
      <c r="J4543" s="256" t="s">
        <v>2545</v>
      </c>
      <c r="K4543" s="257" t="s">
        <v>17063</v>
      </c>
      <c r="L4543" s="256" t="s">
        <v>2542</v>
      </c>
    </row>
    <row r="4544" spans="1:12" x14ac:dyDescent="0.25">
      <c r="A4544" s="256" t="s">
        <v>2638</v>
      </c>
      <c r="B4544" s="256" t="s">
        <v>2639</v>
      </c>
      <c r="C4544" s="256" t="s">
        <v>2617</v>
      </c>
      <c r="D4544" s="256" t="s">
        <v>3286</v>
      </c>
      <c r="E4544" s="257" t="s">
        <v>2540</v>
      </c>
      <c r="F4544" s="256" t="s">
        <v>2540</v>
      </c>
      <c r="G4544" s="256">
        <v>96736</v>
      </c>
      <c r="H4544" s="256" t="s">
        <v>1634</v>
      </c>
      <c r="I4544" s="256" t="s">
        <v>12</v>
      </c>
      <c r="J4544" s="256" t="s">
        <v>2545</v>
      </c>
      <c r="K4544" s="257" t="s">
        <v>5033</v>
      </c>
      <c r="L4544" s="256" t="s">
        <v>2542</v>
      </c>
    </row>
    <row r="4545" spans="1:12" x14ac:dyDescent="0.25">
      <c r="A4545" s="256" t="s">
        <v>2638</v>
      </c>
      <c r="B4545" s="256" t="s">
        <v>2639</v>
      </c>
      <c r="C4545" s="256" t="s">
        <v>2617</v>
      </c>
      <c r="D4545" s="256" t="s">
        <v>3286</v>
      </c>
      <c r="E4545" s="257" t="s">
        <v>2540</v>
      </c>
      <c r="F4545" s="256" t="s">
        <v>2540</v>
      </c>
      <c r="G4545" s="256">
        <v>96737</v>
      </c>
      <c r="H4545" s="256" t="s">
        <v>1635</v>
      </c>
      <c r="I4545" s="256" t="s">
        <v>12</v>
      </c>
      <c r="J4545" s="256" t="s">
        <v>2545</v>
      </c>
      <c r="K4545" s="257" t="s">
        <v>5093</v>
      </c>
      <c r="L4545" s="256" t="s">
        <v>2542</v>
      </c>
    </row>
    <row r="4546" spans="1:12" x14ac:dyDescent="0.25">
      <c r="A4546" s="256" t="s">
        <v>2638</v>
      </c>
      <c r="B4546" s="256" t="s">
        <v>2639</v>
      </c>
      <c r="C4546" s="256" t="s">
        <v>2617</v>
      </c>
      <c r="D4546" s="256" t="s">
        <v>3286</v>
      </c>
      <c r="E4546" s="257" t="s">
        <v>2540</v>
      </c>
      <c r="F4546" s="256" t="s">
        <v>2540</v>
      </c>
      <c r="G4546" s="256">
        <v>96738</v>
      </c>
      <c r="H4546" s="256" t="s">
        <v>1636</v>
      </c>
      <c r="I4546" s="256" t="s">
        <v>12</v>
      </c>
      <c r="J4546" s="256" t="s">
        <v>2545</v>
      </c>
      <c r="K4546" s="257" t="s">
        <v>5177</v>
      </c>
      <c r="L4546" s="256" t="s">
        <v>2542</v>
      </c>
    </row>
    <row r="4547" spans="1:12" x14ac:dyDescent="0.25">
      <c r="A4547" s="256" t="s">
        <v>2638</v>
      </c>
      <c r="B4547" s="256" t="s">
        <v>2639</v>
      </c>
      <c r="C4547" s="256" t="s">
        <v>2617</v>
      </c>
      <c r="D4547" s="256" t="s">
        <v>3286</v>
      </c>
      <c r="E4547" s="257" t="s">
        <v>2540</v>
      </c>
      <c r="F4547" s="256" t="s">
        <v>2540</v>
      </c>
      <c r="G4547" s="256">
        <v>96739</v>
      </c>
      <c r="H4547" s="256" t="s">
        <v>1637</v>
      </c>
      <c r="I4547" s="256" t="s">
        <v>12</v>
      </c>
      <c r="J4547" s="256" t="s">
        <v>2545</v>
      </c>
      <c r="K4547" s="257" t="s">
        <v>5000</v>
      </c>
      <c r="L4547" s="256" t="s">
        <v>2542</v>
      </c>
    </row>
    <row r="4548" spans="1:12" x14ac:dyDescent="0.25">
      <c r="A4548" s="256" t="s">
        <v>2638</v>
      </c>
      <c r="B4548" s="256" t="s">
        <v>2639</v>
      </c>
      <c r="C4548" s="256" t="s">
        <v>2617</v>
      </c>
      <c r="D4548" s="256" t="s">
        <v>3286</v>
      </c>
      <c r="E4548" s="257" t="s">
        <v>2540</v>
      </c>
      <c r="F4548" s="256" t="s">
        <v>2540</v>
      </c>
      <c r="G4548" s="256">
        <v>96740</v>
      </c>
      <c r="H4548" s="256" t="s">
        <v>1638</v>
      </c>
      <c r="I4548" s="256" t="s">
        <v>12</v>
      </c>
      <c r="J4548" s="256" t="s">
        <v>2545</v>
      </c>
      <c r="K4548" s="257" t="s">
        <v>17064</v>
      </c>
      <c r="L4548" s="256" t="s">
        <v>2542</v>
      </c>
    </row>
    <row r="4549" spans="1:12" x14ac:dyDescent="0.25">
      <c r="A4549" s="256" t="s">
        <v>2638</v>
      </c>
      <c r="B4549" s="256" t="s">
        <v>2639</v>
      </c>
      <c r="C4549" s="256" t="s">
        <v>2617</v>
      </c>
      <c r="D4549" s="256" t="s">
        <v>3286</v>
      </c>
      <c r="E4549" s="257" t="s">
        <v>2540</v>
      </c>
      <c r="F4549" s="256" t="s">
        <v>2540</v>
      </c>
      <c r="G4549" s="256">
        <v>96741</v>
      </c>
      <c r="H4549" s="256" t="s">
        <v>1639</v>
      </c>
      <c r="I4549" s="256" t="s">
        <v>12</v>
      </c>
      <c r="J4549" s="256" t="s">
        <v>2545</v>
      </c>
      <c r="K4549" s="257" t="s">
        <v>17065</v>
      </c>
      <c r="L4549" s="256" t="s">
        <v>2542</v>
      </c>
    </row>
    <row r="4550" spans="1:12" x14ac:dyDescent="0.25">
      <c r="A4550" s="256" t="s">
        <v>2638</v>
      </c>
      <c r="B4550" s="256" t="s">
        <v>2639</v>
      </c>
      <c r="C4550" s="256" t="s">
        <v>2617</v>
      </c>
      <c r="D4550" s="256" t="s">
        <v>3286</v>
      </c>
      <c r="E4550" s="257" t="s">
        <v>2540</v>
      </c>
      <c r="F4550" s="256" t="s">
        <v>2540</v>
      </c>
      <c r="G4550" s="256">
        <v>96742</v>
      </c>
      <c r="H4550" s="256" t="s">
        <v>1640</v>
      </c>
      <c r="I4550" s="256" t="s">
        <v>12</v>
      </c>
      <c r="J4550" s="256" t="s">
        <v>2545</v>
      </c>
      <c r="K4550" s="257" t="s">
        <v>5248</v>
      </c>
      <c r="L4550" s="256" t="s">
        <v>2542</v>
      </c>
    </row>
    <row r="4551" spans="1:12" x14ac:dyDescent="0.25">
      <c r="A4551" s="256" t="s">
        <v>2638</v>
      </c>
      <c r="B4551" s="256" t="s">
        <v>2639</v>
      </c>
      <c r="C4551" s="256" t="s">
        <v>2617</v>
      </c>
      <c r="D4551" s="256" t="s">
        <v>3286</v>
      </c>
      <c r="E4551" s="257" t="s">
        <v>2540</v>
      </c>
      <c r="F4551" s="256" t="s">
        <v>2540</v>
      </c>
      <c r="G4551" s="256">
        <v>96743</v>
      </c>
      <c r="H4551" s="256" t="s">
        <v>1641</v>
      </c>
      <c r="I4551" s="256" t="s">
        <v>12</v>
      </c>
      <c r="J4551" s="256" t="s">
        <v>2545</v>
      </c>
      <c r="K4551" s="257" t="s">
        <v>17066</v>
      </c>
      <c r="L4551" s="256" t="s">
        <v>2542</v>
      </c>
    </row>
    <row r="4552" spans="1:12" x14ac:dyDescent="0.25">
      <c r="A4552" s="256" t="s">
        <v>2638</v>
      </c>
      <c r="B4552" s="256" t="s">
        <v>2639</v>
      </c>
      <c r="C4552" s="256" t="s">
        <v>2617</v>
      </c>
      <c r="D4552" s="256" t="s">
        <v>3286</v>
      </c>
      <c r="E4552" s="257" t="s">
        <v>2540</v>
      </c>
      <c r="F4552" s="256" t="s">
        <v>2540</v>
      </c>
      <c r="G4552" s="256">
        <v>96744</v>
      </c>
      <c r="H4552" s="256" t="s">
        <v>1642</v>
      </c>
      <c r="I4552" s="256" t="s">
        <v>12</v>
      </c>
      <c r="J4552" s="256" t="s">
        <v>2545</v>
      </c>
      <c r="K4552" s="257" t="s">
        <v>17067</v>
      </c>
      <c r="L4552" s="256" t="s">
        <v>2542</v>
      </c>
    </row>
    <row r="4553" spans="1:12" x14ac:dyDescent="0.25">
      <c r="A4553" s="256" t="s">
        <v>2638</v>
      </c>
      <c r="B4553" s="256" t="s">
        <v>2639</v>
      </c>
      <c r="C4553" s="256" t="s">
        <v>2617</v>
      </c>
      <c r="D4553" s="256" t="s">
        <v>3286</v>
      </c>
      <c r="E4553" s="257" t="s">
        <v>2540</v>
      </c>
      <c r="F4553" s="256" t="s">
        <v>2540</v>
      </c>
      <c r="G4553" s="256">
        <v>96745</v>
      </c>
      <c r="H4553" s="256" t="s">
        <v>1643</v>
      </c>
      <c r="I4553" s="256" t="s">
        <v>12</v>
      </c>
      <c r="J4553" s="256" t="s">
        <v>2545</v>
      </c>
      <c r="K4553" s="257" t="s">
        <v>17068</v>
      </c>
      <c r="L4553" s="256" t="s">
        <v>2542</v>
      </c>
    </row>
    <row r="4554" spans="1:12" x14ac:dyDescent="0.25">
      <c r="A4554" s="256" t="s">
        <v>2638</v>
      </c>
      <c r="B4554" s="256" t="s">
        <v>2639</v>
      </c>
      <c r="C4554" s="256" t="s">
        <v>2617</v>
      </c>
      <c r="D4554" s="256" t="s">
        <v>3286</v>
      </c>
      <c r="E4554" s="257" t="s">
        <v>2540</v>
      </c>
      <c r="F4554" s="256" t="s">
        <v>2540</v>
      </c>
      <c r="G4554" s="256">
        <v>96746</v>
      </c>
      <c r="H4554" s="256" t="s">
        <v>1644</v>
      </c>
      <c r="I4554" s="256" t="s">
        <v>12</v>
      </c>
      <c r="J4554" s="256" t="s">
        <v>2545</v>
      </c>
      <c r="K4554" s="257" t="s">
        <v>17069</v>
      </c>
      <c r="L4554" s="256" t="s">
        <v>2542</v>
      </c>
    </row>
    <row r="4555" spans="1:12" x14ac:dyDescent="0.25">
      <c r="A4555" s="256" t="s">
        <v>2638</v>
      </c>
      <c r="B4555" s="256" t="s">
        <v>2639</v>
      </c>
      <c r="C4555" s="256" t="s">
        <v>2617</v>
      </c>
      <c r="D4555" s="256" t="s">
        <v>3286</v>
      </c>
      <c r="E4555" s="257" t="s">
        <v>2540</v>
      </c>
      <c r="F4555" s="256" t="s">
        <v>2540</v>
      </c>
      <c r="G4555" s="256">
        <v>96747</v>
      </c>
      <c r="H4555" s="256" t="s">
        <v>1645</v>
      </c>
      <c r="I4555" s="256" t="s">
        <v>12</v>
      </c>
      <c r="J4555" s="256" t="s">
        <v>2545</v>
      </c>
      <c r="K4555" s="257" t="s">
        <v>5015</v>
      </c>
      <c r="L4555" s="256" t="s">
        <v>2542</v>
      </c>
    </row>
    <row r="4556" spans="1:12" x14ac:dyDescent="0.25">
      <c r="A4556" s="256" t="s">
        <v>2638</v>
      </c>
      <c r="B4556" s="256" t="s">
        <v>2639</v>
      </c>
      <c r="C4556" s="256" t="s">
        <v>2617</v>
      </c>
      <c r="D4556" s="256" t="s">
        <v>3286</v>
      </c>
      <c r="E4556" s="257" t="s">
        <v>2540</v>
      </c>
      <c r="F4556" s="256" t="s">
        <v>2540</v>
      </c>
      <c r="G4556" s="256">
        <v>96748</v>
      </c>
      <c r="H4556" s="256" t="s">
        <v>1646</v>
      </c>
      <c r="I4556" s="256" t="s">
        <v>12</v>
      </c>
      <c r="J4556" s="256" t="s">
        <v>2545</v>
      </c>
      <c r="K4556" s="257" t="s">
        <v>17070</v>
      </c>
      <c r="L4556" s="256" t="s">
        <v>2542</v>
      </c>
    </row>
    <row r="4557" spans="1:12" x14ac:dyDescent="0.25">
      <c r="A4557" s="256" t="s">
        <v>2638</v>
      </c>
      <c r="B4557" s="256" t="s">
        <v>2639</v>
      </c>
      <c r="C4557" s="256" t="s">
        <v>2617</v>
      </c>
      <c r="D4557" s="256" t="s">
        <v>3286</v>
      </c>
      <c r="E4557" s="257" t="s">
        <v>2540</v>
      </c>
      <c r="F4557" s="256" t="s">
        <v>2540</v>
      </c>
      <c r="G4557" s="256">
        <v>96749</v>
      </c>
      <c r="H4557" s="256" t="s">
        <v>1647</v>
      </c>
      <c r="I4557" s="256" t="s">
        <v>12</v>
      </c>
      <c r="J4557" s="256" t="s">
        <v>2545</v>
      </c>
      <c r="K4557" s="257" t="s">
        <v>17071</v>
      </c>
      <c r="L4557" s="256" t="s">
        <v>2542</v>
      </c>
    </row>
    <row r="4558" spans="1:12" x14ac:dyDescent="0.25">
      <c r="A4558" s="256" t="s">
        <v>2638</v>
      </c>
      <c r="B4558" s="256" t="s">
        <v>2639</v>
      </c>
      <c r="C4558" s="256" t="s">
        <v>2617</v>
      </c>
      <c r="D4558" s="256" t="s">
        <v>3286</v>
      </c>
      <c r="E4558" s="257" t="s">
        <v>2540</v>
      </c>
      <c r="F4558" s="256" t="s">
        <v>2540</v>
      </c>
      <c r="G4558" s="256">
        <v>96750</v>
      </c>
      <c r="H4558" s="256" t="s">
        <v>1648</v>
      </c>
      <c r="I4558" s="256" t="s">
        <v>12</v>
      </c>
      <c r="J4558" s="256" t="s">
        <v>2545</v>
      </c>
      <c r="K4558" s="257" t="s">
        <v>7605</v>
      </c>
      <c r="L4558" s="256" t="s">
        <v>2542</v>
      </c>
    </row>
    <row r="4559" spans="1:12" x14ac:dyDescent="0.25">
      <c r="A4559" s="256" t="s">
        <v>2638</v>
      </c>
      <c r="B4559" s="256" t="s">
        <v>2639</v>
      </c>
      <c r="C4559" s="256" t="s">
        <v>2617</v>
      </c>
      <c r="D4559" s="256" t="s">
        <v>3286</v>
      </c>
      <c r="E4559" s="257" t="s">
        <v>2540</v>
      </c>
      <c r="F4559" s="256" t="s">
        <v>2540</v>
      </c>
      <c r="G4559" s="256">
        <v>96751</v>
      </c>
      <c r="H4559" s="256" t="s">
        <v>1649</v>
      </c>
      <c r="I4559" s="256" t="s">
        <v>12</v>
      </c>
      <c r="J4559" s="256" t="s">
        <v>2545</v>
      </c>
      <c r="K4559" s="257" t="s">
        <v>17072</v>
      </c>
      <c r="L4559" s="256" t="s">
        <v>2542</v>
      </c>
    </row>
    <row r="4560" spans="1:12" x14ac:dyDescent="0.25">
      <c r="A4560" s="256" t="s">
        <v>2638</v>
      </c>
      <c r="B4560" s="256" t="s">
        <v>2639</v>
      </c>
      <c r="C4560" s="256" t="s">
        <v>2617</v>
      </c>
      <c r="D4560" s="256" t="s">
        <v>3286</v>
      </c>
      <c r="E4560" s="257" t="s">
        <v>2540</v>
      </c>
      <c r="F4560" s="256" t="s">
        <v>2540</v>
      </c>
      <c r="G4560" s="256">
        <v>96752</v>
      </c>
      <c r="H4560" s="256" t="s">
        <v>1650</v>
      </c>
      <c r="I4560" s="256" t="s">
        <v>12</v>
      </c>
      <c r="J4560" s="256" t="s">
        <v>2545</v>
      </c>
      <c r="K4560" s="257" t="s">
        <v>17073</v>
      </c>
      <c r="L4560" s="256" t="s">
        <v>2542</v>
      </c>
    </row>
    <row r="4561" spans="1:12" x14ac:dyDescent="0.25">
      <c r="A4561" s="256" t="s">
        <v>2638</v>
      </c>
      <c r="B4561" s="256" t="s">
        <v>2639</v>
      </c>
      <c r="C4561" s="256" t="s">
        <v>2617</v>
      </c>
      <c r="D4561" s="256" t="s">
        <v>3286</v>
      </c>
      <c r="E4561" s="257" t="s">
        <v>2540</v>
      </c>
      <c r="F4561" s="256" t="s">
        <v>2540</v>
      </c>
      <c r="G4561" s="256">
        <v>96753</v>
      </c>
      <c r="H4561" s="256" t="s">
        <v>1651</v>
      </c>
      <c r="I4561" s="256" t="s">
        <v>12</v>
      </c>
      <c r="J4561" s="256" t="s">
        <v>2545</v>
      </c>
      <c r="K4561" s="257" t="s">
        <v>17074</v>
      </c>
      <c r="L4561" s="256" t="s">
        <v>2542</v>
      </c>
    </row>
    <row r="4562" spans="1:12" x14ac:dyDescent="0.25">
      <c r="A4562" s="256" t="s">
        <v>2638</v>
      </c>
      <c r="B4562" s="256" t="s">
        <v>2639</v>
      </c>
      <c r="C4562" s="256" t="s">
        <v>2617</v>
      </c>
      <c r="D4562" s="256" t="s">
        <v>3286</v>
      </c>
      <c r="E4562" s="257" t="s">
        <v>2540</v>
      </c>
      <c r="F4562" s="256" t="s">
        <v>2540</v>
      </c>
      <c r="G4562" s="256">
        <v>96754</v>
      </c>
      <c r="H4562" s="256" t="s">
        <v>1652</v>
      </c>
      <c r="I4562" s="256" t="s">
        <v>12</v>
      </c>
      <c r="J4562" s="256" t="s">
        <v>2545</v>
      </c>
      <c r="K4562" s="257" t="s">
        <v>17075</v>
      </c>
      <c r="L4562" s="256" t="s">
        <v>2542</v>
      </c>
    </row>
    <row r="4563" spans="1:12" x14ac:dyDescent="0.25">
      <c r="A4563" s="256" t="s">
        <v>2638</v>
      </c>
      <c r="B4563" s="256" t="s">
        <v>2639</v>
      </c>
      <c r="C4563" s="256" t="s">
        <v>2617</v>
      </c>
      <c r="D4563" s="256" t="s">
        <v>3286</v>
      </c>
      <c r="E4563" s="257" t="s">
        <v>2540</v>
      </c>
      <c r="F4563" s="256" t="s">
        <v>2540</v>
      </c>
      <c r="G4563" s="256">
        <v>96755</v>
      </c>
      <c r="H4563" s="256" t="s">
        <v>1653</v>
      </c>
      <c r="I4563" s="256" t="s">
        <v>12</v>
      </c>
      <c r="J4563" s="256" t="s">
        <v>2545</v>
      </c>
      <c r="K4563" s="257" t="s">
        <v>17076</v>
      </c>
      <c r="L4563" s="256" t="s">
        <v>2542</v>
      </c>
    </row>
    <row r="4564" spans="1:12" x14ac:dyDescent="0.25">
      <c r="A4564" s="256" t="s">
        <v>2638</v>
      </c>
      <c r="B4564" s="256" t="s">
        <v>2639</v>
      </c>
      <c r="C4564" s="256" t="s">
        <v>2617</v>
      </c>
      <c r="D4564" s="256" t="s">
        <v>3286</v>
      </c>
      <c r="E4564" s="257" t="s">
        <v>2540</v>
      </c>
      <c r="F4564" s="256" t="s">
        <v>2540</v>
      </c>
      <c r="G4564" s="256">
        <v>96756</v>
      </c>
      <c r="H4564" s="256" t="s">
        <v>1654</v>
      </c>
      <c r="I4564" s="256" t="s">
        <v>12</v>
      </c>
      <c r="J4564" s="256" t="s">
        <v>2545</v>
      </c>
      <c r="K4564" s="257" t="s">
        <v>17077</v>
      </c>
      <c r="L4564" s="256" t="s">
        <v>2542</v>
      </c>
    </row>
    <row r="4565" spans="1:12" x14ac:dyDescent="0.25">
      <c r="A4565" s="256" t="s">
        <v>2638</v>
      </c>
      <c r="B4565" s="256" t="s">
        <v>2639</v>
      </c>
      <c r="C4565" s="256" t="s">
        <v>2617</v>
      </c>
      <c r="D4565" s="256" t="s">
        <v>3286</v>
      </c>
      <c r="E4565" s="257" t="s">
        <v>2540</v>
      </c>
      <c r="F4565" s="256" t="s">
        <v>2540</v>
      </c>
      <c r="G4565" s="256">
        <v>96757</v>
      </c>
      <c r="H4565" s="256" t="s">
        <v>1655</v>
      </c>
      <c r="I4565" s="256" t="s">
        <v>12</v>
      </c>
      <c r="J4565" s="256" t="s">
        <v>2545</v>
      </c>
      <c r="K4565" s="257" t="s">
        <v>5039</v>
      </c>
      <c r="L4565" s="256" t="s">
        <v>2542</v>
      </c>
    </row>
    <row r="4566" spans="1:12" x14ac:dyDescent="0.25">
      <c r="A4566" s="256" t="s">
        <v>2638</v>
      </c>
      <c r="B4566" s="256" t="s">
        <v>2639</v>
      </c>
      <c r="C4566" s="256" t="s">
        <v>2617</v>
      </c>
      <c r="D4566" s="256" t="s">
        <v>3286</v>
      </c>
      <c r="E4566" s="257" t="s">
        <v>2540</v>
      </c>
      <c r="F4566" s="256" t="s">
        <v>2540</v>
      </c>
      <c r="G4566" s="256">
        <v>96758</v>
      </c>
      <c r="H4566" s="256" t="s">
        <v>1656</v>
      </c>
      <c r="I4566" s="256" t="s">
        <v>12</v>
      </c>
      <c r="J4566" s="256" t="s">
        <v>2545</v>
      </c>
      <c r="K4566" s="257" t="s">
        <v>5490</v>
      </c>
      <c r="L4566" s="256" t="s">
        <v>2542</v>
      </c>
    </row>
    <row r="4567" spans="1:12" x14ac:dyDescent="0.25">
      <c r="A4567" s="256" t="s">
        <v>2638</v>
      </c>
      <c r="B4567" s="256" t="s">
        <v>2639</v>
      </c>
      <c r="C4567" s="256" t="s">
        <v>2617</v>
      </c>
      <c r="D4567" s="256" t="s">
        <v>3286</v>
      </c>
      <c r="E4567" s="257" t="s">
        <v>2540</v>
      </c>
      <c r="F4567" s="256" t="s">
        <v>2540</v>
      </c>
      <c r="G4567" s="256">
        <v>96759</v>
      </c>
      <c r="H4567" s="256" t="s">
        <v>1657</v>
      </c>
      <c r="I4567" s="256" t="s">
        <v>12</v>
      </c>
      <c r="J4567" s="256" t="s">
        <v>2545</v>
      </c>
      <c r="K4567" s="257" t="s">
        <v>13839</v>
      </c>
      <c r="L4567" s="256" t="s">
        <v>2542</v>
      </c>
    </row>
    <row r="4568" spans="1:12" x14ac:dyDescent="0.25">
      <c r="A4568" s="256" t="s">
        <v>2638</v>
      </c>
      <c r="B4568" s="256" t="s">
        <v>2639</v>
      </c>
      <c r="C4568" s="256" t="s">
        <v>2617</v>
      </c>
      <c r="D4568" s="256" t="s">
        <v>3286</v>
      </c>
      <c r="E4568" s="257" t="s">
        <v>2540</v>
      </c>
      <c r="F4568" s="256" t="s">
        <v>2540</v>
      </c>
      <c r="G4568" s="256">
        <v>96760</v>
      </c>
      <c r="H4568" s="256" t="s">
        <v>1658</v>
      </c>
      <c r="I4568" s="256" t="s">
        <v>12</v>
      </c>
      <c r="J4568" s="256" t="s">
        <v>2545</v>
      </c>
      <c r="K4568" s="257" t="s">
        <v>17078</v>
      </c>
      <c r="L4568" s="256" t="s">
        <v>2542</v>
      </c>
    </row>
    <row r="4569" spans="1:12" x14ac:dyDescent="0.25">
      <c r="A4569" s="256" t="s">
        <v>2638</v>
      </c>
      <c r="B4569" s="256" t="s">
        <v>2639</v>
      </c>
      <c r="C4569" s="256" t="s">
        <v>2617</v>
      </c>
      <c r="D4569" s="256" t="s">
        <v>3286</v>
      </c>
      <c r="E4569" s="257" t="s">
        <v>2540</v>
      </c>
      <c r="F4569" s="256" t="s">
        <v>2540</v>
      </c>
      <c r="G4569" s="256">
        <v>96761</v>
      </c>
      <c r="H4569" s="256" t="s">
        <v>1659</v>
      </c>
      <c r="I4569" s="256" t="s">
        <v>12</v>
      </c>
      <c r="J4569" s="256" t="s">
        <v>2545</v>
      </c>
      <c r="K4569" s="257" t="s">
        <v>17079</v>
      </c>
      <c r="L4569" s="256" t="s">
        <v>2542</v>
      </c>
    </row>
    <row r="4570" spans="1:12" x14ac:dyDescent="0.25">
      <c r="A4570" s="256" t="s">
        <v>2638</v>
      </c>
      <c r="B4570" s="256" t="s">
        <v>2639</v>
      </c>
      <c r="C4570" s="256" t="s">
        <v>2617</v>
      </c>
      <c r="D4570" s="256" t="s">
        <v>3286</v>
      </c>
      <c r="E4570" s="257" t="s">
        <v>2540</v>
      </c>
      <c r="F4570" s="256" t="s">
        <v>2540</v>
      </c>
      <c r="G4570" s="256">
        <v>96762</v>
      </c>
      <c r="H4570" s="256" t="s">
        <v>1660</v>
      </c>
      <c r="I4570" s="256" t="s">
        <v>12</v>
      </c>
      <c r="J4570" s="256" t="s">
        <v>2545</v>
      </c>
      <c r="K4570" s="257" t="s">
        <v>17080</v>
      </c>
      <c r="L4570" s="256" t="s">
        <v>2542</v>
      </c>
    </row>
    <row r="4571" spans="1:12" x14ac:dyDescent="0.25">
      <c r="A4571" s="256" t="s">
        <v>2638</v>
      </c>
      <c r="B4571" s="256" t="s">
        <v>2639</v>
      </c>
      <c r="C4571" s="256" t="s">
        <v>2617</v>
      </c>
      <c r="D4571" s="256" t="s">
        <v>3286</v>
      </c>
      <c r="E4571" s="257" t="s">
        <v>2540</v>
      </c>
      <c r="F4571" s="256" t="s">
        <v>2540</v>
      </c>
      <c r="G4571" s="256">
        <v>96763</v>
      </c>
      <c r="H4571" s="256" t="s">
        <v>1661</v>
      </c>
      <c r="I4571" s="256" t="s">
        <v>12</v>
      </c>
      <c r="J4571" s="256" t="s">
        <v>2545</v>
      </c>
      <c r="K4571" s="257" t="s">
        <v>17081</v>
      </c>
      <c r="L4571" s="256" t="s">
        <v>2542</v>
      </c>
    </row>
    <row r="4572" spans="1:12" x14ac:dyDescent="0.25">
      <c r="A4572" s="256" t="s">
        <v>2638</v>
      </c>
      <c r="B4572" s="256" t="s">
        <v>2639</v>
      </c>
      <c r="C4572" s="256" t="s">
        <v>2617</v>
      </c>
      <c r="D4572" s="256" t="s">
        <v>3286</v>
      </c>
      <c r="E4572" s="257" t="s">
        <v>2540</v>
      </c>
      <c r="F4572" s="256" t="s">
        <v>2540</v>
      </c>
      <c r="G4572" s="256">
        <v>96764</v>
      </c>
      <c r="H4572" s="256" t="s">
        <v>1662</v>
      </c>
      <c r="I4572" s="256" t="s">
        <v>12</v>
      </c>
      <c r="J4572" s="256" t="s">
        <v>2545</v>
      </c>
      <c r="K4572" s="257" t="s">
        <v>17082</v>
      </c>
      <c r="L4572" s="256" t="s">
        <v>2542</v>
      </c>
    </row>
    <row r="4573" spans="1:12" x14ac:dyDescent="0.25">
      <c r="A4573" s="256" t="s">
        <v>2638</v>
      </c>
      <c r="B4573" s="256" t="s">
        <v>2639</v>
      </c>
      <c r="C4573" s="256" t="s">
        <v>2617</v>
      </c>
      <c r="D4573" s="256" t="s">
        <v>3286</v>
      </c>
      <c r="E4573" s="257" t="s">
        <v>2540</v>
      </c>
      <c r="F4573" s="256" t="s">
        <v>2540</v>
      </c>
      <c r="G4573" s="256">
        <v>96802</v>
      </c>
      <c r="H4573" s="256" t="s">
        <v>17083</v>
      </c>
      <c r="I4573" s="256" t="s">
        <v>12</v>
      </c>
      <c r="J4573" s="256" t="s">
        <v>2541</v>
      </c>
      <c r="K4573" s="257" t="s">
        <v>17084</v>
      </c>
      <c r="L4573" s="256" t="s">
        <v>2542</v>
      </c>
    </row>
    <row r="4574" spans="1:12" x14ac:dyDescent="0.25">
      <c r="A4574" s="256" t="s">
        <v>2638</v>
      </c>
      <c r="B4574" s="256" t="s">
        <v>2639</v>
      </c>
      <c r="C4574" s="256" t="s">
        <v>2617</v>
      </c>
      <c r="D4574" s="256" t="s">
        <v>3286</v>
      </c>
      <c r="E4574" s="257" t="s">
        <v>2540</v>
      </c>
      <c r="F4574" s="256" t="s">
        <v>2540</v>
      </c>
      <c r="G4574" s="256">
        <v>96803</v>
      </c>
      <c r="H4574" s="256" t="s">
        <v>17085</v>
      </c>
      <c r="I4574" s="256" t="s">
        <v>12</v>
      </c>
      <c r="J4574" s="256" t="s">
        <v>2541</v>
      </c>
      <c r="K4574" s="257" t="s">
        <v>17086</v>
      </c>
      <c r="L4574" s="256" t="s">
        <v>2542</v>
      </c>
    </row>
    <row r="4575" spans="1:12" x14ac:dyDescent="0.25">
      <c r="A4575" s="256" t="s">
        <v>2638</v>
      </c>
      <c r="B4575" s="256" t="s">
        <v>2639</v>
      </c>
      <c r="C4575" s="256" t="s">
        <v>2617</v>
      </c>
      <c r="D4575" s="256" t="s">
        <v>3286</v>
      </c>
      <c r="E4575" s="257" t="s">
        <v>2540</v>
      </c>
      <c r="F4575" s="256" t="s">
        <v>2540</v>
      </c>
      <c r="G4575" s="256">
        <v>96804</v>
      </c>
      <c r="H4575" s="256" t="s">
        <v>17087</v>
      </c>
      <c r="I4575" s="256" t="s">
        <v>12</v>
      </c>
      <c r="J4575" s="256" t="s">
        <v>2541</v>
      </c>
      <c r="K4575" s="257" t="s">
        <v>17088</v>
      </c>
      <c r="L4575" s="256" t="s">
        <v>2542</v>
      </c>
    </row>
    <row r="4576" spans="1:12" x14ac:dyDescent="0.25">
      <c r="A4576" s="256" t="s">
        <v>2638</v>
      </c>
      <c r="B4576" s="256" t="s">
        <v>2639</v>
      </c>
      <c r="C4576" s="256" t="s">
        <v>2617</v>
      </c>
      <c r="D4576" s="256" t="s">
        <v>3286</v>
      </c>
      <c r="E4576" s="257" t="s">
        <v>2540</v>
      </c>
      <c r="F4576" s="256" t="s">
        <v>2540</v>
      </c>
      <c r="G4576" s="256">
        <v>96805</v>
      </c>
      <c r="H4576" s="256" t="s">
        <v>17089</v>
      </c>
      <c r="I4576" s="256" t="s">
        <v>12</v>
      </c>
      <c r="J4576" s="256" t="s">
        <v>2541</v>
      </c>
      <c r="K4576" s="257" t="s">
        <v>17090</v>
      </c>
      <c r="L4576" s="256" t="s">
        <v>2542</v>
      </c>
    </row>
    <row r="4577" spans="1:12" x14ac:dyDescent="0.25">
      <c r="A4577" s="256" t="s">
        <v>2638</v>
      </c>
      <c r="B4577" s="256" t="s">
        <v>2639</v>
      </c>
      <c r="C4577" s="256" t="s">
        <v>2617</v>
      </c>
      <c r="D4577" s="256" t="s">
        <v>3286</v>
      </c>
      <c r="E4577" s="257" t="s">
        <v>2540</v>
      </c>
      <c r="F4577" s="256" t="s">
        <v>2540</v>
      </c>
      <c r="G4577" s="256">
        <v>96806</v>
      </c>
      <c r="H4577" s="256" t="s">
        <v>17091</v>
      </c>
      <c r="I4577" s="256" t="s">
        <v>12</v>
      </c>
      <c r="J4577" s="256" t="s">
        <v>2541</v>
      </c>
      <c r="K4577" s="257" t="s">
        <v>17092</v>
      </c>
      <c r="L4577" s="256" t="s">
        <v>2542</v>
      </c>
    </row>
    <row r="4578" spans="1:12" x14ac:dyDescent="0.25">
      <c r="A4578" s="256" t="s">
        <v>2638</v>
      </c>
      <c r="B4578" s="256" t="s">
        <v>2639</v>
      </c>
      <c r="C4578" s="256" t="s">
        <v>2617</v>
      </c>
      <c r="D4578" s="256" t="s">
        <v>3286</v>
      </c>
      <c r="E4578" s="257" t="s">
        <v>2540</v>
      </c>
      <c r="F4578" s="256" t="s">
        <v>2540</v>
      </c>
      <c r="G4578" s="256">
        <v>96807</v>
      </c>
      <c r="H4578" s="256" t="s">
        <v>17093</v>
      </c>
      <c r="I4578" s="256" t="s">
        <v>12</v>
      </c>
      <c r="J4578" s="256" t="s">
        <v>2541</v>
      </c>
      <c r="K4578" s="257" t="s">
        <v>17094</v>
      </c>
      <c r="L4578" s="256" t="s">
        <v>2542</v>
      </c>
    </row>
    <row r="4579" spans="1:12" x14ac:dyDescent="0.25">
      <c r="A4579" s="256" t="s">
        <v>2638</v>
      </c>
      <c r="B4579" s="256" t="s">
        <v>2639</v>
      </c>
      <c r="C4579" s="256" t="s">
        <v>2617</v>
      </c>
      <c r="D4579" s="256" t="s">
        <v>3286</v>
      </c>
      <c r="E4579" s="257" t="s">
        <v>2540</v>
      </c>
      <c r="F4579" s="256" t="s">
        <v>2540</v>
      </c>
      <c r="G4579" s="256">
        <v>96808</v>
      </c>
      <c r="H4579" s="256" t="s">
        <v>17095</v>
      </c>
      <c r="I4579" s="256" t="s">
        <v>12</v>
      </c>
      <c r="J4579" s="256" t="s">
        <v>2541</v>
      </c>
      <c r="K4579" s="257" t="s">
        <v>13335</v>
      </c>
      <c r="L4579" s="256" t="s">
        <v>2542</v>
      </c>
    </row>
    <row r="4580" spans="1:12" x14ac:dyDescent="0.25">
      <c r="A4580" s="256" t="s">
        <v>2638</v>
      </c>
      <c r="B4580" s="256" t="s">
        <v>2639</v>
      </c>
      <c r="C4580" s="256" t="s">
        <v>2617</v>
      </c>
      <c r="D4580" s="256" t="s">
        <v>3286</v>
      </c>
      <c r="E4580" s="257" t="s">
        <v>2540</v>
      </c>
      <c r="F4580" s="256" t="s">
        <v>2540</v>
      </c>
      <c r="G4580" s="256">
        <v>96809</v>
      </c>
      <c r="H4580" s="256" t="s">
        <v>17096</v>
      </c>
      <c r="I4580" s="256" t="s">
        <v>12</v>
      </c>
      <c r="J4580" s="256" t="s">
        <v>2541</v>
      </c>
      <c r="K4580" s="257" t="s">
        <v>17097</v>
      </c>
      <c r="L4580" s="256" t="s">
        <v>2542</v>
      </c>
    </row>
    <row r="4581" spans="1:12" x14ac:dyDescent="0.25">
      <c r="A4581" s="256" t="s">
        <v>2638</v>
      </c>
      <c r="B4581" s="256" t="s">
        <v>2639</v>
      </c>
      <c r="C4581" s="256" t="s">
        <v>2617</v>
      </c>
      <c r="D4581" s="256" t="s">
        <v>3286</v>
      </c>
      <c r="E4581" s="257" t="s">
        <v>2540</v>
      </c>
      <c r="F4581" s="256" t="s">
        <v>2540</v>
      </c>
      <c r="G4581" s="256">
        <v>96810</v>
      </c>
      <c r="H4581" s="256" t="s">
        <v>17098</v>
      </c>
      <c r="I4581" s="256" t="s">
        <v>12</v>
      </c>
      <c r="J4581" s="256" t="s">
        <v>2541</v>
      </c>
      <c r="K4581" s="257" t="s">
        <v>16715</v>
      </c>
      <c r="L4581" s="256" t="s">
        <v>2542</v>
      </c>
    </row>
    <row r="4582" spans="1:12" x14ac:dyDescent="0.25">
      <c r="A4582" s="256" t="s">
        <v>2638</v>
      </c>
      <c r="B4582" s="256" t="s">
        <v>2639</v>
      </c>
      <c r="C4582" s="256" t="s">
        <v>2617</v>
      </c>
      <c r="D4582" s="256" t="s">
        <v>3286</v>
      </c>
      <c r="E4582" s="257" t="s">
        <v>2540</v>
      </c>
      <c r="F4582" s="256" t="s">
        <v>2540</v>
      </c>
      <c r="G4582" s="256">
        <v>96811</v>
      </c>
      <c r="H4582" s="256" t="s">
        <v>17099</v>
      </c>
      <c r="I4582" s="256" t="s">
        <v>12</v>
      </c>
      <c r="J4582" s="256" t="s">
        <v>2541</v>
      </c>
      <c r="K4582" s="257" t="s">
        <v>13768</v>
      </c>
      <c r="L4582" s="256" t="s">
        <v>2542</v>
      </c>
    </row>
    <row r="4583" spans="1:12" x14ac:dyDescent="0.25">
      <c r="A4583" s="256" t="s">
        <v>2638</v>
      </c>
      <c r="B4583" s="256" t="s">
        <v>2639</v>
      </c>
      <c r="C4583" s="256" t="s">
        <v>2617</v>
      </c>
      <c r="D4583" s="256" t="s">
        <v>3286</v>
      </c>
      <c r="E4583" s="257" t="s">
        <v>2540</v>
      </c>
      <c r="F4583" s="256" t="s">
        <v>2540</v>
      </c>
      <c r="G4583" s="256">
        <v>96812</v>
      </c>
      <c r="H4583" s="256" t="s">
        <v>17100</v>
      </c>
      <c r="I4583" s="256" t="s">
        <v>12</v>
      </c>
      <c r="J4583" s="256" t="s">
        <v>2541</v>
      </c>
      <c r="K4583" s="257" t="s">
        <v>17101</v>
      </c>
      <c r="L4583" s="256" t="s">
        <v>2542</v>
      </c>
    </row>
    <row r="4584" spans="1:12" x14ac:dyDescent="0.25">
      <c r="A4584" s="256" t="s">
        <v>2638</v>
      </c>
      <c r="B4584" s="256" t="s">
        <v>2639</v>
      </c>
      <c r="C4584" s="256" t="s">
        <v>2617</v>
      </c>
      <c r="D4584" s="256" t="s">
        <v>3286</v>
      </c>
      <c r="E4584" s="257" t="s">
        <v>2540</v>
      </c>
      <c r="F4584" s="256" t="s">
        <v>2540</v>
      </c>
      <c r="G4584" s="256">
        <v>96813</v>
      </c>
      <c r="H4584" s="256" t="s">
        <v>17102</v>
      </c>
      <c r="I4584" s="256" t="s">
        <v>12</v>
      </c>
      <c r="J4584" s="256" t="s">
        <v>2541</v>
      </c>
      <c r="K4584" s="257" t="s">
        <v>6083</v>
      </c>
      <c r="L4584" s="256" t="s">
        <v>2542</v>
      </c>
    </row>
    <row r="4585" spans="1:12" x14ac:dyDescent="0.25">
      <c r="A4585" s="256" t="s">
        <v>2638</v>
      </c>
      <c r="B4585" s="256" t="s">
        <v>2639</v>
      </c>
      <c r="C4585" s="256" t="s">
        <v>2617</v>
      </c>
      <c r="D4585" s="256" t="s">
        <v>3286</v>
      </c>
      <c r="E4585" s="257" t="s">
        <v>2540</v>
      </c>
      <c r="F4585" s="256" t="s">
        <v>2540</v>
      </c>
      <c r="G4585" s="256">
        <v>96814</v>
      </c>
      <c r="H4585" s="256" t="s">
        <v>17103</v>
      </c>
      <c r="I4585" s="256" t="s">
        <v>12</v>
      </c>
      <c r="J4585" s="256" t="s">
        <v>2541</v>
      </c>
      <c r="K4585" s="257" t="s">
        <v>7096</v>
      </c>
      <c r="L4585" s="256" t="s">
        <v>2542</v>
      </c>
    </row>
    <row r="4586" spans="1:12" x14ac:dyDescent="0.25">
      <c r="A4586" s="256" t="s">
        <v>2638</v>
      </c>
      <c r="B4586" s="256" t="s">
        <v>2639</v>
      </c>
      <c r="C4586" s="256" t="s">
        <v>2617</v>
      </c>
      <c r="D4586" s="256" t="s">
        <v>3286</v>
      </c>
      <c r="E4586" s="257" t="s">
        <v>2540</v>
      </c>
      <c r="F4586" s="256" t="s">
        <v>2540</v>
      </c>
      <c r="G4586" s="256">
        <v>96815</v>
      </c>
      <c r="H4586" s="256" t="s">
        <v>17104</v>
      </c>
      <c r="I4586" s="256" t="s">
        <v>12</v>
      </c>
      <c r="J4586" s="256" t="s">
        <v>2541</v>
      </c>
      <c r="K4586" s="257" t="s">
        <v>17105</v>
      </c>
      <c r="L4586" s="256" t="s">
        <v>2542</v>
      </c>
    </row>
    <row r="4587" spans="1:12" x14ac:dyDescent="0.25">
      <c r="A4587" s="256" t="s">
        <v>2638</v>
      </c>
      <c r="B4587" s="256" t="s">
        <v>2639</v>
      </c>
      <c r="C4587" s="256" t="s">
        <v>2617</v>
      </c>
      <c r="D4587" s="256" t="s">
        <v>3286</v>
      </c>
      <c r="E4587" s="257" t="s">
        <v>2540</v>
      </c>
      <c r="F4587" s="256" t="s">
        <v>2540</v>
      </c>
      <c r="G4587" s="256">
        <v>96816</v>
      </c>
      <c r="H4587" s="256" t="s">
        <v>17106</v>
      </c>
      <c r="I4587" s="256" t="s">
        <v>12</v>
      </c>
      <c r="J4587" s="256" t="s">
        <v>2541</v>
      </c>
      <c r="K4587" s="257" t="s">
        <v>13372</v>
      </c>
      <c r="L4587" s="256" t="s">
        <v>2542</v>
      </c>
    </row>
    <row r="4588" spans="1:12" x14ac:dyDescent="0.25">
      <c r="A4588" s="256" t="s">
        <v>2638</v>
      </c>
      <c r="B4588" s="256" t="s">
        <v>2639</v>
      </c>
      <c r="C4588" s="256" t="s">
        <v>2617</v>
      </c>
      <c r="D4588" s="256" t="s">
        <v>3286</v>
      </c>
      <c r="E4588" s="257" t="s">
        <v>2540</v>
      </c>
      <c r="F4588" s="256" t="s">
        <v>2540</v>
      </c>
      <c r="G4588" s="256">
        <v>96817</v>
      </c>
      <c r="H4588" s="256" t="s">
        <v>17107</v>
      </c>
      <c r="I4588" s="256" t="s">
        <v>12</v>
      </c>
      <c r="J4588" s="256" t="s">
        <v>2541</v>
      </c>
      <c r="K4588" s="257" t="s">
        <v>5347</v>
      </c>
      <c r="L4588" s="256" t="s">
        <v>2542</v>
      </c>
    </row>
    <row r="4589" spans="1:12" x14ac:dyDescent="0.25">
      <c r="A4589" s="256" t="s">
        <v>2638</v>
      </c>
      <c r="B4589" s="256" t="s">
        <v>2639</v>
      </c>
      <c r="C4589" s="256" t="s">
        <v>2617</v>
      </c>
      <c r="D4589" s="256" t="s">
        <v>3286</v>
      </c>
      <c r="E4589" s="257" t="s">
        <v>2540</v>
      </c>
      <c r="F4589" s="256" t="s">
        <v>2540</v>
      </c>
      <c r="G4589" s="256">
        <v>96818</v>
      </c>
      <c r="H4589" s="256" t="s">
        <v>17108</v>
      </c>
      <c r="I4589" s="256" t="s">
        <v>12</v>
      </c>
      <c r="J4589" s="256" t="s">
        <v>2541</v>
      </c>
      <c r="K4589" s="257" t="s">
        <v>13521</v>
      </c>
      <c r="L4589" s="256" t="s">
        <v>2542</v>
      </c>
    </row>
    <row r="4590" spans="1:12" x14ac:dyDescent="0.25">
      <c r="A4590" s="256" t="s">
        <v>2638</v>
      </c>
      <c r="B4590" s="256" t="s">
        <v>2639</v>
      </c>
      <c r="C4590" s="256" t="s">
        <v>2617</v>
      </c>
      <c r="D4590" s="256" t="s">
        <v>3286</v>
      </c>
      <c r="E4590" s="257" t="s">
        <v>2540</v>
      </c>
      <c r="F4590" s="256" t="s">
        <v>2540</v>
      </c>
      <c r="G4590" s="256">
        <v>96819</v>
      </c>
      <c r="H4590" s="256" t="s">
        <v>17109</v>
      </c>
      <c r="I4590" s="256" t="s">
        <v>12</v>
      </c>
      <c r="J4590" s="256" t="s">
        <v>2541</v>
      </c>
      <c r="K4590" s="257" t="s">
        <v>17110</v>
      </c>
      <c r="L4590" s="256" t="s">
        <v>2542</v>
      </c>
    </row>
    <row r="4591" spans="1:12" x14ac:dyDescent="0.25">
      <c r="A4591" s="256" t="s">
        <v>2638</v>
      </c>
      <c r="B4591" s="256" t="s">
        <v>2639</v>
      </c>
      <c r="C4591" s="256" t="s">
        <v>2617</v>
      </c>
      <c r="D4591" s="256" t="s">
        <v>3286</v>
      </c>
      <c r="E4591" s="257" t="s">
        <v>2540</v>
      </c>
      <c r="F4591" s="256" t="s">
        <v>2540</v>
      </c>
      <c r="G4591" s="256">
        <v>96820</v>
      </c>
      <c r="H4591" s="256" t="s">
        <v>17111</v>
      </c>
      <c r="I4591" s="256" t="s">
        <v>12</v>
      </c>
      <c r="J4591" s="256" t="s">
        <v>2541</v>
      </c>
      <c r="K4591" s="257" t="s">
        <v>17112</v>
      </c>
      <c r="L4591" s="256" t="s">
        <v>2542</v>
      </c>
    </row>
    <row r="4592" spans="1:12" x14ac:dyDescent="0.25">
      <c r="A4592" s="256" t="s">
        <v>2638</v>
      </c>
      <c r="B4592" s="256" t="s">
        <v>2639</v>
      </c>
      <c r="C4592" s="256" t="s">
        <v>2617</v>
      </c>
      <c r="D4592" s="256" t="s">
        <v>3286</v>
      </c>
      <c r="E4592" s="257" t="s">
        <v>2540</v>
      </c>
      <c r="F4592" s="256" t="s">
        <v>2540</v>
      </c>
      <c r="G4592" s="256">
        <v>96821</v>
      </c>
      <c r="H4592" s="256" t="s">
        <v>17113</v>
      </c>
      <c r="I4592" s="256" t="s">
        <v>12</v>
      </c>
      <c r="J4592" s="256" t="s">
        <v>2541</v>
      </c>
      <c r="K4592" s="257" t="s">
        <v>17114</v>
      </c>
      <c r="L4592" s="256" t="s">
        <v>2542</v>
      </c>
    </row>
    <row r="4593" spans="1:12" x14ac:dyDescent="0.25">
      <c r="A4593" s="256" t="s">
        <v>2638</v>
      </c>
      <c r="B4593" s="256" t="s">
        <v>2639</v>
      </c>
      <c r="C4593" s="256" t="s">
        <v>2617</v>
      </c>
      <c r="D4593" s="256" t="s">
        <v>3286</v>
      </c>
      <c r="E4593" s="257" t="s">
        <v>2540</v>
      </c>
      <c r="F4593" s="256" t="s">
        <v>2540</v>
      </c>
      <c r="G4593" s="256">
        <v>96822</v>
      </c>
      <c r="H4593" s="256" t="s">
        <v>17115</v>
      </c>
      <c r="I4593" s="256" t="s">
        <v>12</v>
      </c>
      <c r="J4593" s="256" t="s">
        <v>2541</v>
      </c>
      <c r="K4593" s="257" t="s">
        <v>17116</v>
      </c>
      <c r="L4593" s="256" t="s">
        <v>2542</v>
      </c>
    </row>
    <row r="4594" spans="1:12" x14ac:dyDescent="0.25">
      <c r="A4594" s="256" t="s">
        <v>2638</v>
      </c>
      <c r="B4594" s="256" t="s">
        <v>2639</v>
      </c>
      <c r="C4594" s="256" t="s">
        <v>2617</v>
      </c>
      <c r="D4594" s="256" t="s">
        <v>3286</v>
      </c>
      <c r="E4594" s="257" t="s">
        <v>2540</v>
      </c>
      <c r="F4594" s="256" t="s">
        <v>2540</v>
      </c>
      <c r="G4594" s="256">
        <v>96823</v>
      </c>
      <c r="H4594" s="256" t="s">
        <v>17117</v>
      </c>
      <c r="I4594" s="256" t="s">
        <v>12</v>
      </c>
      <c r="J4594" s="256" t="s">
        <v>2541</v>
      </c>
      <c r="K4594" s="257" t="s">
        <v>5241</v>
      </c>
      <c r="L4594" s="256" t="s">
        <v>2542</v>
      </c>
    </row>
    <row r="4595" spans="1:12" x14ac:dyDescent="0.25">
      <c r="A4595" s="256" t="s">
        <v>2638</v>
      </c>
      <c r="B4595" s="256" t="s">
        <v>2639</v>
      </c>
      <c r="C4595" s="256" t="s">
        <v>2617</v>
      </c>
      <c r="D4595" s="256" t="s">
        <v>3286</v>
      </c>
      <c r="E4595" s="257" t="s">
        <v>2540</v>
      </c>
      <c r="F4595" s="256" t="s">
        <v>2540</v>
      </c>
      <c r="G4595" s="256">
        <v>96824</v>
      </c>
      <c r="H4595" s="256" t="s">
        <v>17118</v>
      </c>
      <c r="I4595" s="256" t="s">
        <v>12</v>
      </c>
      <c r="J4595" s="256" t="s">
        <v>2541</v>
      </c>
      <c r="K4595" s="257" t="s">
        <v>17119</v>
      </c>
      <c r="L4595" s="256" t="s">
        <v>2542</v>
      </c>
    </row>
    <row r="4596" spans="1:12" x14ac:dyDescent="0.25">
      <c r="A4596" s="256" t="s">
        <v>2638</v>
      </c>
      <c r="B4596" s="256" t="s">
        <v>2639</v>
      </c>
      <c r="C4596" s="256" t="s">
        <v>2617</v>
      </c>
      <c r="D4596" s="256" t="s">
        <v>3286</v>
      </c>
      <c r="E4596" s="257" t="s">
        <v>2540</v>
      </c>
      <c r="F4596" s="256" t="s">
        <v>2540</v>
      </c>
      <c r="G4596" s="256">
        <v>96826</v>
      </c>
      <c r="H4596" s="256" t="s">
        <v>17120</v>
      </c>
      <c r="I4596" s="256" t="s">
        <v>12</v>
      </c>
      <c r="J4596" s="256" t="s">
        <v>2541</v>
      </c>
      <c r="K4596" s="257" t="s">
        <v>15826</v>
      </c>
      <c r="L4596" s="256" t="s">
        <v>2542</v>
      </c>
    </row>
    <row r="4597" spans="1:12" x14ac:dyDescent="0.25">
      <c r="A4597" s="256" t="s">
        <v>2638</v>
      </c>
      <c r="B4597" s="256" t="s">
        <v>2639</v>
      </c>
      <c r="C4597" s="256" t="s">
        <v>2617</v>
      </c>
      <c r="D4597" s="256" t="s">
        <v>3286</v>
      </c>
      <c r="E4597" s="257" t="s">
        <v>2540</v>
      </c>
      <c r="F4597" s="256" t="s">
        <v>2540</v>
      </c>
      <c r="G4597" s="256">
        <v>96827</v>
      </c>
      <c r="H4597" s="256" t="s">
        <v>17121</v>
      </c>
      <c r="I4597" s="256" t="s">
        <v>12</v>
      </c>
      <c r="J4597" s="256" t="s">
        <v>2541</v>
      </c>
      <c r="K4597" s="257" t="s">
        <v>13170</v>
      </c>
      <c r="L4597" s="256" t="s">
        <v>2542</v>
      </c>
    </row>
    <row r="4598" spans="1:12" x14ac:dyDescent="0.25">
      <c r="A4598" s="256" t="s">
        <v>2638</v>
      </c>
      <c r="B4598" s="256" t="s">
        <v>2639</v>
      </c>
      <c r="C4598" s="256" t="s">
        <v>2617</v>
      </c>
      <c r="D4598" s="256" t="s">
        <v>3286</v>
      </c>
      <c r="E4598" s="257" t="s">
        <v>2540</v>
      </c>
      <c r="F4598" s="256" t="s">
        <v>2540</v>
      </c>
      <c r="G4598" s="256">
        <v>96828</v>
      </c>
      <c r="H4598" s="256" t="s">
        <v>17122</v>
      </c>
      <c r="I4598" s="256" t="s">
        <v>12</v>
      </c>
      <c r="J4598" s="256" t="s">
        <v>2541</v>
      </c>
      <c r="K4598" s="257" t="s">
        <v>17123</v>
      </c>
      <c r="L4598" s="256" t="s">
        <v>2542</v>
      </c>
    </row>
    <row r="4599" spans="1:12" x14ac:dyDescent="0.25">
      <c r="A4599" s="256" t="s">
        <v>2638</v>
      </c>
      <c r="B4599" s="256" t="s">
        <v>2639</v>
      </c>
      <c r="C4599" s="256" t="s">
        <v>2617</v>
      </c>
      <c r="D4599" s="256" t="s">
        <v>3286</v>
      </c>
      <c r="E4599" s="257" t="s">
        <v>2540</v>
      </c>
      <c r="F4599" s="256" t="s">
        <v>2540</v>
      </c>
      <c r="G4599" s="256">
        <v>96829</v>
      </c>
      <c r="H4599" s="256" t="s">
        <v>17124</v>
      </c>
      <c r="I4599" s="256" t="s">
        <v>12</v>
      </c>
      <c r="J4599" s="256" t="s">
        <v>2541</v>
      </c>
      <c r="K4599" s="257" t="s">
        <v>17125</v>
      </c>
      <c r="L4599" s="256" t="s">
        <v>2542</v>
      </c>
    </row>
    <row r="4600" spans="1:12" x14ac:dyDescent="0.25">
      <c r="A4600" s="256" t="s">
        <v>2638</v>
      </c>
      <c r="B4600" s="256" t="s">
        <v>2639</v>
      </c>
      <c r="C4600" s="256" t="s">
        <v>2617</v>
      </c>
      <c r="D4600" s="256" t="s">
        <v>3286</v>
      </c>
      <c r="E4600" s="257" t="s">
        <v>2540</v>
      </c>
      <c r="F4600" s="256" t="s">
        <v>2540</v>
      </c>
      <c r="G4600" s="256">
        <v>96830</v>
      </c>
      <c r="H4600" s="256" t="s">
        <v>17126</v>
      </c>
      <c r="I4600" s="256" t="s">
        <v>12</v>
      </c>
      <c r="J4600" s="256" t="s">
        <v>2541</v>
      </c>
      <c r="K4600" s="257" t="s">
        <v>17127</v>
      </c>
      <c r="L4600" s="256" t="s">
        <v>2542</v>
      </c>
    </row>
    <row r="4601" spans="1:12" x14ac:dyDescent="0.25">
      <c r="A4601" s="256" t="s">
        <v>2638</v>
      </c>
      <c r="B4601" s="256" t="s">
        <v>2639</v>
      </c>
      <c r="C4601" s="256" t="s">
        <v>2617</v>
      </c>
      <c r="D4601" s="256" t="s">
        <v>3286</v>
      </c>
      <c r="E4601" s="257" t="s">
        <v>2540</v>
      </c>
      <c r="F4601" s="256" t="s">
        <v>2540</v>
      </c>
      <c r="G4601" s="256">
        <v>96832</v>
      </c>
      <c r="H4601" s="256" t="s">
        <v>17128</v>
      </c>
      <c r="I4601" s="256" t="s">
        <v>12</v>
      </c>
      <c r="J4601" s="256" t="s">
        <v>2541</v>
      </c>
      <c r="K4601" s="257" t="s">
        <v>16735</v>
      </c>
      <c r="L4601" s="256" t="s">
        <v>2542</v>
      </c>
    </row>
    <row r="4602" spans="1:12" x14ac:dyDescent="0.25">
      <c r="A4602" s="256" t="s">
        <v>2638</v>
      </c>
      <c r="B4602" s="256" t="s">
        <v>2639</v>
      </c>
      <c r="C4602" s="256" t="s">
        <v>2617</v>
      </c>
      <c r="D4602" s="256" t="s">
        <v>3286</v>
      </c>
      <c r="E4602" s="257" t="s">
        <v>2540</v>
      </c>
      <c r="F4602" s="256" t="s">
        <v>2540</v>
      </c>
      <c r="G4602" s="256">
        <v>96833</v>
      </c>
      <c r="H4602" s="256" t="s">
        <v>17129</v>
      </c>
      <c r="I4602" s="256" t="s">
        <v>12</v>
      </c>
      <c r="J4602" s="256" t="s">
        <v>2541</v>
      </c>
      <c r="K4602" s="257" t="s">
        <v>13457</v>
      </c>
      <c r="L4602" s="256" t="s">
        <v>2542</v>
      </c>
    </row>
    <row r="4603" spans="1:12" x14ac:dyDescent="0.25">
      <c r="A4603" s="256" t="s">
        <v>2638</v>
      </c>
      <c r="B4603" s="256" t="s">
        <v>2639</v>
      </c>
      <c r="C4603" s="256" t="s">
        <v>2617</v>
      </c>
      <c r="D4603" s="256" t="s">
        <v>3286</v>
      </c>
      <c r="E4603" s="257" t="s">
        <v>2540</v>
      </c>
      <c r="F4603" s="256" t="s">
        <v>2540</v>
      </c>
      <c r="G4603" s="256">
        <v>96834</v>
      </c>
      <c r="H4603" s="256" t="s">
        <v>17130</v>
      </c>
      <c r="I4603" s="256" t="s">
        <v>12</v>
      </c>
      <c r="J4603" s="256" t="s">
        <v>2541</v>
      </c>
      <c r="K4603" s="257" t="s">
        <v>17131</v>
      </c>
      <c r="L4603" s="256" t="s">
        <v>2542</v>
      </c>
    </row>
    <row r="4604" spans="1:12" x14ac:dyDescent="0.25">
      <c r="A4604" s="256" t="s">
        <v>2638</v>
      </c>
      <c r="B4604" s="256" t="s">
        <v>2639</v>
      </c>
      <c r="C4604" s="256" t="s">
        <v>2617</v>
      </c>
      <c r="D4604" s="256" t="s">
        <v>3286</v>
      </c>
      <c r="E4604" s="257" t="s">
        <v>2540</v>
      </c>
      <c r="F4604" s="256" t="s">
        <v>2540</v>
      </c>
      <c r="G4604" s="256">
        <v>96836</v>
      </c>
      <c r="H4604" s="256" t="s">
        <v>17132</v>
      </c>
      <c r="I4604" s="256" t="s">
        <v>12</v>
      </c>
      <c r="J4604" s="256" t="s">
        <v>2541</v>
      </c>
      <c r="K4604" s="257" t="s">
        <v>17133</v>
      </c>
      <c r="L4604" s="256" t="s">
        <v>2542</v>
      </c>
    </row>
    <row r="4605" spans="1:12" x14ac:dyDescent="0.25">
      <c r="A4605" s="256" t="s">
        <v>2638</v>
      </c>
      <c r="B4605" s="256" t="s">
        <v>2639</v>
      </c>
      <c r="C4605" s="256" t="s">
        <v>2617</v>
      </c>
      <c r="D4605" s="256" t="s">
        <v>3286</v>
      </c>
      <c r="E4605" s="257" t="s">
        <v>2540</v>
      </c>
      <c r="F4605" s="256" t="s">
        <v>2540</v>
      </c>
      <c r="G4605" s="256">
        <v>96837</v>
      </c>
      <c r="H4605" s="256" t="s">
        <v>17134</v>
      </c>
      <c r="I4605" s="256" t="s">
        <v>12</v>
      </c>
      <c r="J4605" s="256" t="s">
        <v>2541</v>
      </c>
      <c r="K4605" s="257" t="s">
        <v>5059</v>
      </c>
      <c r="L4605" s="256" t="s">
        <v>2542</v>
      </c>
    </row>
    <row r="4606" spans="1:12" x14ac:dyDescent="0.25">
      <c r="A4606" s="256" t="s">
        <v>2638</v>
      </c>
      <c r="B4606" s="256" t="s">
        <v>2639</v>
      </c>
      <c r="C4606" s="256" t="s">
        <v>2617</v>
      </c>
      <c r="D4606" s="256" t="s">
        <v>3286</v>
      </c>
      <c r="E4606" s="257" t="s">
        <v>2540</v>
      </c>
      <c r="F4606" s="256" t="s">
        <v>2540</v>
      </c>
      <c r="G4606" s="256">
        <v>96838</v>
      </c>
      <c r="H4606" s="256" t="s">
        <v>17135</v>
      </c>
      <c r="I4606" s="256" t="s">
        <v>12</v>
      </c>
      <c r="J4606" s="256" t="s">
        <v>2541</v>
      </c>
      <c r="K4606" s="257" t="s">
        <v>4941</v>
      </c>
      <c r="L4606" s="256" t="s">
        <v>2542</v>
      </c>
    </row>
    <row r="4607" spans="1:12" x14ac:dyDescent="0.25">
      <c r="A4607" s="256" t="s">
        <v>2638</v>
      </c>
      <c r="B4607" s="256" t="s">
        <v>2639</v>
      </c>
      <c r="C4607" s="256" t="s">
        <v>2617</v>
      </c>
      <c r="D4607" s="256" t="s">
        <v>3286</v>
      </c>
      <c r="E4607" s="257" t="s">
        <v>2540</v>
      </c>
      <c r="F4607" s="256" t="s">
        <v>2540</v>
      </c>
      <c r="G4607" s="256">
        <v>96839</v>
      </c>
      <c r="H4607" s="256" t="s">
        <v>17136</v>
      </c>
      <c r="I4607" s="256" t="s">
        <v>12</v>
      </c>
      <c r="J4607" s="256" t="s">
        <v>2541</v>
      </c>
      <c r="K4607" s="257" t="s">
        <v>13366</v>
      </c>
      <c r="L4607" s="256" t="s">
        <v>2542</v>
      </c>
    </row>
    <row r="4608" spans="1:12" x14ac:dyDescent="0.25">
      <c r="A4608" s="256" t="s">
        <v>2638</v>
      </c>
      <c r="B4608" s="256" t="s">
        <v>2639</v>
      </c>
      <c r="C4608" s="256" t="s">
        <v>2617</v>
      </c>
      <c r="D4608" s="256" t="s">
        <v>3286</v>
      </c>
      <c r="E4608" s="257" t="s">
        <v>2540</v>
      </c>
      <c r="F4608" s="256" t="s">
        <v>2540</v>
      </c>
      <c r="G4608" s="256">
        <v>96840</v>
      </c>
      <c r="H4608" s="256" t="s">
        <v>17137</v>
      </c>
      <c r="I4608" s="256" t="s">
        <v>12</v>
      </c>
      <c r="J4608" s="256" t="s">
        <v>2541</v>
      </c>
      <c r="K4608" s="257" t="s">
        <v>6341</v>
      </c>
      <c r="L4608" s="256" t="s">
        <v>2542</v>
      </c>
    </row>
    <row r="4609" spans="1:12" x14ac:dyDescent="0.25">
      <c r="A4609" s="256" t="s">
        <v>2638</v>
      </c>
      <c r="B4609" s="256" t="s">
        <v>2639</v>
      </c>
      <c r="C4609" s="256" t="s">
        <v>2617</v>
      </c>
      <c r="D4609" s="256" t="s">
        <v>3286</v>
      </c>
      <c r="E4609" s="257" t="s">
        <v>2540</v>
      </c>
      <c r="F4609" s="256" t="s">
        <v>2540</v>
      </c>
      <c r="G4609" s="256">
        <v>96841</v>
      </c>
      <c r="H4609" s="256" t="s">
        <v>17138</v>
      </c>
      <c r="I4609" s="256" t="s">
        <v>12</v>
      </c>
      <c r="J4609" s="256" t="s">
        <v>2541</v>
      </c>
      <c r="K4609" s="257" t="s">
        <v>14533</v>
      </c>
      <c r="L4609" s="256" t="s">
        <v>2542</v>
      </c>
    </row>
    <row r="4610" spans="1:12" x14ac:dyDescent="0.25">
      <c r="A4610" s="256" t="s">
        <v>2638</v>
      </c>
      <c r="B4610" s="256" t="s">
        <v>2639</v>
      </c>
      <c r="C4610" s="256" t="s">
        <v>2617</v>
      </c>
      <c r="D4610" s="256" t="s">
        <v>3286</v>
      </c>
      <c r="E4610" s="257" t="s">
        <v>2540</v>
      </c>
      <c r="F4610" s="256" t="s">
        <v>2540</v>
      </c>
      <c r="G4610" s="256">
        <v>96842</v>
      </c>
      <c r="H4610" s="256" t="s">
        <v>17139</v>
      </c>
      <c r="I4610" s="256" t="s">
        <v>12</v>
      </c>
      <c r="J4610" s="256" t="s">
        <v>2541</v>
      </c>
      <c r="K4610" s="257" t="s">
        <v>17140</v>
      </c>
      <c r="L4610" s="256" t="s">
        <v>2542</v>
      </c>
    </row>
    <row r="4611" spans="1:12" x14ac:dyDescent="0.25">
      <c r="A4611" s="256" t="s">
        <v>2638</v>
      </c>
      <c r="B4611" s="256" t="s">
        <v>2639</v>
      </c>
      <c r="C4611" s="256" t="s">
        <v>2617</v>
      </c>
      <c r="D4611" s="256" t="s">
        <v>3286</v>
      </c>
      <c r="E4611" s="257" t="s">
        <v>2540</v>
      </c>
      <c r="F4611" s="256" t="s">
        <v>2540</v>
      </c>
      <c r="G4611" s="256">
        <v>96843</v>
      </c>
      <c r="H4611" s="256" t="s">
        <v>17141</v>
      </c>
      <c r="I4611" s="256" t="s">
        <v>12</v>
      </c>
      <c r="J4611" s="256" t="s">
        <v>2541</v>
      </c>
      <c r="K4611" s="257" t="s">
        <v>13470</v>
      </c>
      <c r="L4611" s="256" t="s">
        <v>2542</v>
      </c>
    </row>
    <row r="4612" spans="1:12" x14ac:dyDescent="0.25">
      <c r="A4612" s="256" t="s">
        <v>2638</v>
      </c>
      <c r="B4612" s="256" t="s">
        <v>2639</v>
      </c>
      <c r="C4612" s="256" t="s">
        <v>2617</v>
      </c>
      <c r="D4612" s="256" t="s">
        <v>3286</v>
      </c>
      <c r="E4612" s="257" t="s">
        <v>2540</v>
      </c>
      <c r="F4612" s="256" t="s">
        <v>2540</v>
      </c>
      <c r="G4612" s="256">
        <v>96844</v>
      </c>
      <c r="H4612" s="256" t="s">
        <v>17142</v>
      </c>
      <c r="I4612" s="256" t="s">
        <v>12</v>
      </c>
      <c r="J4612" s="256" t="s">
        <v>2541</v>
      </c>
      <c r="K4612" s="257" t="s">
        <v>17143</v>
      </c>
      <c r="L4612" s="256" t="s">
        <v>2542</v>
      </c>
    </row>
    <row r="4613" spans="1:12" x14ac:dyDescent="0.25">
      <c r="A4613" s="256" t="s">
        <v>2638</v>
      </c>
      <c r="B4613" s="256" t="s">
        <v>2639</v>
      </c>
      <c r="C4613" s="256" t="s">
        <v>2617</v>
      </c>
      <c r="D4613" s="256" t="s">
        <v>3286</v>
      </c>
      <c r="E4613" s="257" t="s">
        <v>2540</v>
      </c>
      <c r="F4613" s="256" t="s">
        <v>2540</v>
      </c>
      <c r="G4613" s="256">
        <v>96845</v>
      </c>
      <c r="H4613" s="256" t="s">
        <v>17144</v>
      </c>
      <c r="I4613" s="256" t="s">
        <v>12</v>
      </c>
      <c r="J4613" s="256" t="s">
        <v>2541</v>
      </c>
      <c r="K4613" s="257" t="s">
        <v>16415</v>
      </c>
      <c r="L4613" s="256" t="s">
        <v>2542</v>
      </c>
    </row>
    <row r="4614" spans="1:12" x14ac:dyDescent="0.25">
      <c r="A4614" s="256" t="s">
        <v>2638</v>
      </c>
      <c r="B4614" s="256" t="s">
        <v>2639</v>
      </c>
      <c r="C4614" s="256" t="s">
        <v>2617</v>
      </c>
      <c r="D4614" s="256" t="s">
        <v>3286</v>
      </c>
      <c r="E4614" s="257" t="s">
        <v>2540</v>
      </c>
      <c r="F4614" s="256" t="s">
        <v>2540</v>
      </c>
      <c r="G4614" s="256">
        <v>96846</v>
      </c>
      <c r="H4614" s="256" t="s">
        <v>17145</v>
      </c>
      <c r="I4614" s="256" t="s">
        <v>12</v>
      </c>
      <c r="J4614" s="256" t="s">
        <v>2541</v>
      </c>
      <c r="K4614" s="257" t="s">
        <v>17146</v>
      </c>
      <c r="L4614" s="256" t="s">
        <v>2542</v>
      </c>
    </row>
    <row r="4615" spans="1:12" x14ac:dyDescent="0.25">
      <c r="A4615" s="256" t="s">
        <v>2638</v>
      </c>
      <c r="B4615" s="256" t="s">
        <v>2639</v>
      </c>
      <c r="C4615" s="256" t="s">
        <v>2617</v>
      </c>
      <c r="D4615" s="256" t="s">
        <v>3286</v>
      </c>
      <c r="E4615" s="257" t="s">
        <v>2540</v>
      </c>
      <c r="F4615" s="256" t="s">
        <v>2540</v>
      </c>
      <c r="G4615" s="256">
        <v>96847</v>
      </c>
      <c r="H4615" s="256" t="s">
        <v>17147</v>
      </c>
      <c r="I4615" s="256" t="s">
        <v>12</v>
      </c>
      <c r="J4615" s="256" t="s">
        <v>2541</v>
      </c>
      <c r="K4615" s="257" t="s">
        <v>17059</v>
      </c>
      <c r="L4615" s="256" t="s">
        <v>2542</v>
      </c>
    </row>
    <row r="4616" spans="1:12" x14ac:dyDescent="0.25">
      <c r="A4616" s="256" t="s">
        <v>2638</v>
      </c>
      <c r="B4616" s="256" t="s">
        <v>2639</v>
      </c>
      <c r="C4616" s="256" t="s">
        <v>2617</v>
      </c>
      <c r="D4616" s="256" t="s">
        <v>3286</v>
      </c>
      <c r="E4616" s="257" t="s">
        <v>2540</v>
      </c>
      <c r="F4616" s="256" t="s">
        <v>2540</v>
      </c>
      <c r="G4616" s="256">
        <v>96848</v>
      </c>
      <c r="H4616" s="256" t="s">
        <v>17148</v>
      </c>
      <c r="I4616" s="256" t="s">
        <v>12</v>
      </c>
      <c r="J4616" s="256" t="s">
        <v>2541</v>
      </c>
      <c r="K4616" s="257" t="s">
        <v>17149</v>
      </c>
      <c r="L4616" s="256" t="s">
        <v>2542</v>
      </c>
    </row>
    <row r="4617" spans="1:12" x14ac:dyDescent="0.25">
      <c r="A4617" s="256" t="s">
        <v>2638</v>
      </c>
      <c r="B4617" s="256" t="s">
        <v>2639</v>
      </c>
      <c r="C4617" s="256" t="s">
        <v>2617</v>
      </c>
      <c r="D4617" s="256" t="s">
        <v>3286</v>
      </c>
      <c r="E4617" s="257" t="s">
        <v>2540</v>
      </c>
      <c r="F4617" s="256" t="s">
        <v>2540</v>
      </c>
      <c r="G4617" s="256">
        <v>96849</v>
      </c>
      <c r="H4617" s="256" t="s">
        <v>17150</v>
      </c>
      <c r="I4617" s="256" t="s">
        <v>12</v>
      </c>
      <c r="J4617" s="256" t="s">
        <v>2541</v>
      </c>
      <c r="K4617" s="257" t="s">
        <v>17151</v>
      </c>
      <c r="L4617" s="256" t="s">
        <v>2542</v>
      </c>
    </row>
    <row r="4618" spans="1:12" x14ac:dyDescent="0.25">
      <c r="A4618" s="256" t="s">
        <v>2638</v>
      </c>
      <c r="B4618" s="256" t="s">
        <v>2639</v>
      </c>
      <c r="C4618" s="256" t="s">
        <v>2617</v>
      </c>
      <c r="D4618" s="256" t="s">
        <v>3286</v>
      </c>
      <c r="E4618" s="257" t="s">
        <v>2540</v>
      </c>
      <c r="F4618" s="256" t="s">
        <v>2540</v>
      </c>
      <c r="G4618" s="256">
        <v>96850</v>
      </c>
      <c r="H4618" s="256" t="s">
        <v>17152</v>
      </c>
      <c r="I4618" s="256" t="s">
        <v>12</v>
      </c>
      <c r="J4618" s="256" t="s">
        <v>2541</v>
      </c>
      <c r="K4618" s="257" t="s">
        <v>13836</v>
      </c>
      <c r="L4618" s="256" t="s">
        <v>2542</v>
      </c>
    </row>
    <row r="4619" spans="1:12" x14ac:dyDescent="0.25">
      <c r="A4619" s="256" t="s">
        <v>2638</v>
      </c>
      <c r="B4619" s="256" t="s">
        <v>2639</v>
      </c>
      <c r="C4619" s="256" t="s">
        <v>2617</v>
      </c>
      <c r="D4619" s="256" t="s">
        <v>3286</v>
      </c>
      <c r="E4619" s="257" t="s">
        <v>2540</v>
      </c>
      <c r="F4619" s="256" t="s">
        <v>2540</v>
      </c>
      <c r="G4619" s="256">
        <v>96852</v>
      </c>
      <c r="H4619" s="256" t="s">
        <v>17153</v>
      </c>
      <c r="I4619" s="256" t="s">
        <v>12</v>
      </c>
      <c r="J4619" s="256" t="s">
        <v>2541</v>
      </c>
      <c r="K4619" s="257" t="s">
        <v>6524</v>
      </c>
      <c r="L4619" s="256" t="s">
        <v>2542</v>
      </c>
    </row>
    <row r="4620" spans="1:12" x14ac:dyDescent="0.25">
      <c r="A4620" s="256" t="s">
        <v>2638</v>
      </c>
      <c r="B4620" s="256" t="s">
        <v>2639</v>
      </c>
      <c r="C4620" s="256" t="s">
        <v>2617</v>
      </c>
      <c r="D4620" s="256" t="s">
        <v>3286</v>
      </c>
      <c r="E4620" s="257" t="s">
        <v>2540</v>
      </c>
      <c r="F4620" s="256" t="s">
        <v>2540</v>
      </c>
      <c r="G4620" s="256">
        <v>96853</v>
      </c>
      <c r="H4620" s="256" t="s">
        <v>17154</v>
      </c>
      <c r="I4620" s="256" t="s">
        <v>12</v>
      </c>
      <c r="J4620" s="256" t="s">
        <v>2541</v>
      </c>
      <c r="K4620" s="257" t="s">
        <v>6333</v>
      </c>
      <c r="L4620" s="256" t="s">
        <v>2542</v>
      </c>
    </row>
    <row r="4621" spans="1:12" x14ac:dyDescent="0.25">
      <c r="A4621" s="256" t="s">
        <v>2638</v>
      </c>
      <c r="B4621" s="256" t="s">
        <v>2639</v>
      </c>
      <c r="C4621" s="256" t="s">
        <v>2617</v>
      </c>
      <c r="D4621" s="256" t="s">
        <v>3286</v>
      </c>
      <c r="E4621" s="257" t="s">
        <v>2540</v>
      </c>
      <c r="F4621" s="256" t="s">
        <v>2540</v>
      </c>
      <c r="G4621" s="256">
        <v>96854</v>
      </c>
      <c r="H4621" s="256" t="s">
        <v>17155</v>
      </c>
      <c r="I4621" s="256" t="s">
        <v>12</v>
      </c>
      <c r="J4621" s="256" t="s">
        <v>2541</v>
      </c>
      <c r="K4621" s="257" t="s">
        <v>17156</v>
      </c>
      <c r="L4621" s="256" t="s">
        <v>2542</v>
      </c>
    </row>
    <row r="4622" spans="1:12" x14ac:dyDescent="0.25">
      <c r="A4622" s="256" t="s">
        <v>2638</v>
      </c>
      <c r="B4622" s="256" t="s">
        <v>2639</v>
      </c>
      <c r="C4622" s="256" t="s">
        <v>2617</v>
      </c>
      <c r="D4622" s="256" t="s">
        <v>3286</v>
      </c>
      <c r="E4622" s="257" t="s">
        <v>2540</v>
      </c>
      <c r="F4622" s="256" t="s">
        <v>2540</v>
      </c>
      <c r="G4622" s="256">
        <v>96855</v>
      </c>
      <c r="H4622" s="256" t="s">
        <v>17157</v>
      </c>
      <c r="I4622" s="256" t="s">
        <v>12</v>
      </c>
      <c r="J4622" s="256" t="s">
        <v>2541</v>
      </c>
      <c r="K4622" s="257" t="s">
        <v>13611</v>
      </c>
      <c r="L4622" s="256" t="s">
        <v>2542</v>
      </c>
    </row>
    <row r="4623" spans="1:12" x14ac:dyDescent="0.25">
      <c r="A4623" s="256" t="s">
        <v>2638</v>
      </c>
      <c r="B4623" s="256" t="s">
        <v>2639</v>
      </c>
      <c r="C4623" s="256" t="s">
        <v>2617</v>
      </c>
      <c r="D4623" s="256" t="s">
        <v>3286</v>
      </c>
      <c r="E4623" s="257" t="s">
        <v>2540</v>
      </c>
      <c r="F4623" s="256" t="s">
        <v>2540</v>
      </c>
      <c r="G4623" s="256">
        <v>96856</v>
      </c>
      <c r="H4623" s="256" t="s">
        <v>17158</v>
      </c>
      <c r="I4623" s="256" t="s">
        <v>12</v>
      </c>
      <c r="J4623" s="256" t="s">
        <v>2541</v>
      </c>
      <c r="K4623" s="257" t="s">
        <v>13700</v>
      </c>
      <c r="L4623" s="256" t="s">
        <v>2542</v>
      </c>
    </row>
    <row r="4624" spans="1:12" x14ac:dyDescent="0.25">
      <c r="A4624" s="256" t="s">
        <v>2638</v>
      </c>
      <c r="B4624" s="256" t="s">
        <v>2639</v>
      </c>
      <c r="C4624" s="256" t="s">
        <v>2617</v>
      </c>
      <c r="D4624" s="256" t="s">
        <v>3286</v>
      </c>
      <c r="E4624" s="257" t="s">
        <v>2540</v>
      </c>
      <c r="F4624" s="256" t="s">
        <v>2540</v>
      </c>
      <c r="G4624" s="256">
        <v>96860</v>
      </c>
      <c r="H4624" s="256" t="s">
        <v>17159</v>
      </c>
      <c r="I4624" s="256" t="s">
        <v>12</v>
      </c>
      <c r="J4624" s="256" t="s">
        <v>2541</v>
      </c>
      <c r="K4624" s="257" t="s">
        <v>16732</v>
      </c>
      <c r="L4624" s="256" t="s">
        <v>2542</v>
      </c>
    </row>
    <row r="4625" spans="1:12" x14ac:dyDescent="0.25">
      <c r="A4625" s="256" t="s">
        <v>2638</v>
      </c>
      <c r="B4625" s="256" t="s">
        <v>2639</v>
      </c>
      <c r="C4625" s="256" t="s">
        <v>2617</v>
      </c>
      <c r="D4625" s="256" t="s">
        <v>3286</v>
      </c>
      <c r="E4625" s="257" t="s">
        <v>2540</v>
      </c>
      <c r="F4625" s="256" t="s">
        <v>2540</v>
      </c>
      <c r="G4625" s="256">
        <v>96861</v>
      </c>
      <c r="H4625" s="256" t="s">
        <v>17160</v>
      </c>
      <c r="I4625" s="256" t="s">
        <v>12</v>
      </c>
      <c r="J4625" s="256" t="s">
        <v>2541</v>
      </c>
      <c r="K4625" s="257" t="s">
        <v>16086</v>
      </c>
      <c r="L4625" s="256" t="s">
        <v>2542</v>
      </c>
    </row>
    <row r="4626" spans="1:12" x14ac:dyDescent="0.25">
      <c r="A4626" s="256" t="s">
        <v>2638</v>
      </c>
      <c r="B4626" s="256" t="s">
        <v>2639</v>
      </c>
      <c r="C4626" s="256" t="s">
        <v>2617</v>
      </c>
      <c r="D4626" s="256" t="s">
        <v>3286</v>
      </c>
      <c r="E4626" s="257" t="s">
        <v>2540</v>
      </c>
      <c r="F4626" s="256" t="s">
        <v>2540</v>
      </c>
      <c r="G4626" s="256">
        <v>96862</v>
      </c>
      <c r="H4626" s="256" t="s">
        <v>17161</v>
      </c>
      <c r="I4626" s="256" t="s">
        <v>12</v>
      </c>
      <c r="J4626" s="256" t="s">
        <v>2541</v>
      </c>
      <c r="K4626" s="257" t="s">
        <v>17162</v>
      </c>
      <c r="L4626" s="256" t="s">
        <v>2542</v>
      </c>
    </row>
    <row r="4627" spans="1:12" x14ac:dyDescent="0.25">
      <c r="A4627" s="256" t="s">
        <v>2638</v>
      </c>
      <c r="B4627" s="256" t="s">
        <v>2639</v>
      </c>
      <c r="C4627" s="256" t="s">
        <v>2617</v>
      </c>
      <c r="D4627" s="256" t="s">
        <v>3286</v>
      </c>
      <c r="E4627" s="257" t="s">
        <v>2540</v>
      </c>
      <c r="F4627" s="256" t="s">
        <v>2540</v>
      </c>
      <c r="G4627" s="256">
        <v>96863</v>
      </c>
      <c r="H4627" s="256" t="s">
        <v>17163</v>
      </c>
      <c r="I4627" s="256" t="s">
        <v>12</v>
      </c>
      <c r="J4627" s="256" t="s">
        <v>2541</v>
      </c>
      <c r="K4627" s="257" t="s">
        <v>17164</v>
      </c>
      <c r="L4627" s="256" t="s">
        <v>2542</v>
      </c>
    </row>
    <row r="4628" spans="1:12" x14ac:dyDescent="0.25">
      <c r="A4628" s="256" t="s">
        <v>2638</v>
      </c>
      <c r="B4628" s="256" t="s">
        <v>2639</v>
      </c>
      <c r="C4628" s="256" t="s">
        <v>2617</v>
      </c>
      <c r="D4628" s="256" t="s">
        <v>3286</v>
      </c>
      <c r="E4628" s="257" t="s">
        <v>2540</v>
      </c>
      <c r="F4628" s="256" t="s">
        <v>2540</v>
      </c>
      <c r="G4628" s="256">
        <v>96864</v>
      </c>
      <c r="H4628" s="256" t="s">
        <v>17165</v>
      </c>
      <c r="I4628" s="256" t="s">
        <v>12</v>
      </c>
      <c r="J4628" s="256" t="s">
        <v>2541</v>
      </c>
      <c r="K4628" s="257" t="s">
        <v>13238</v>
      </c>
      <c r="L4628" s="256" t="s">
        <v>2542</v>
      </c>
    </row>
    <row r="4629" spans="1:12" x14ac:dyDescent="0.25">
      <c r="A4629" s="256" t="s">
        <v>2638</v>
      </c>
      <c r="B4629" s="256" t="s">
        <v>2639</v>
      </c>
      <c r="C4629" s="256" t="s">
        <v>2617</v>
      </c>
      <c r="D4629" s="256" t="s">
        <v>3286</v>
      </c>
      <c r="E4629" s="257" t="s">
        <v>2540</v>
      </c>
      <c r="F4629" s="256" t="s">
        <v>2540</v>
      </c>
      <c r="G4629" s="256">
        <v>96865</v>
      </c>
      <c r="H4629" s="256" t="s">
        <v>17166</v>
      </c>
      <c r="I4629" s="256" t="s">
        <v>12</v>
      </c>
      <c r="J4629" s="256" t="s">
        <v>2541</v>
      </c>
      <c r="K4629" s="257" t="s">
        <v>17167</v>
      </c>
      <c r="L4629" s="256" t="s">
        <v>2542</v>
      </c>
    </row>
    <row r="4630" spans="1:12" x14ac:dyDescent="0.25">
      <c r="A4630" s="256" t="s">
        <v>2638</v>
      </c>
      <c r="B4630" s="256" t="s">
        <v>2639</v>
      </c>
      <c r="C4630" s="256" t="s">
        <v>2617</v>
      </c>
      <c r="D4630" s="256" t="s">
        <v>3286</v>
      </c>
      <c r="E4630" s="257" t="s">
        <v>2540</v>
      </c>
      <c r="F4630" s="256" t="s">
        <v>2540</v>
      </c>
      <c r="G4630" s="256">
        <v>96866</v>
      </c>
      <c r="H4630" s="256" t="s">
        <v>17168</v>
      </c>
      <c r="I4630" s="256" t="s">
        <v>12</v>
      </c>
      <c r="J4630" s="256" t="s">
        <v>2541</v>
      </c>
      <c r="K4630" s="257" t="s">
        <v>5364</v>
      </c>
      <c r="L4630" s="256" t="s">
        <v>2542</v>
      </c>
    </row>
    <row r="4631" spans="1:12" x14ac:dyDescent="0.25">
      <c r="A4631" s="256" t="s">
        <v>2638</v>
      </c>
      <c r="B4631" s="256" t="s">
        <v>2639</v>
      </c>
      <c r="C4631" s="256" t="s">
        <v>2617</v>
      </c>
      <c r="D4631" s="256" t="s">
        <v>3286</v>
      </c>
      <c r="E4631" s="257" t="s">
        <v>2540</v>
      </c>
      <c r="F4631" s="256" t="s">
        <v>2540</v>
      </c>
      <c r="G4631" s="256">
        <v>96868</v>
      </c>
      <c r="H4631" s="256" t="s">
        <v>17169</v>
      </c>
      <c r="I4631" s="256" t="s">
        <v>12</v>
      </c>
      <c r="J4631" s="256" t="s">
        <v>2541</v>
      </c>
      <c r="K4631" s="257" t="s">
        <v>6240</v>
      </c>
      <c r="L4631" s="256" t="s">
        <v>2542</v>
      </c>
    </row>
    <row r="4632" spans="1:12" x14ac:dyDescent="0.25">
      <c r="A4632" s="256" t="s">
        <v>2638</v>
      </c>
      <c r="B4632" s="256" t="s">
        <v>2639</v>
      </c>
      <c r="C4632" s="256" t="s">
        <v>2617</v>
      </c>
      <c r="D4632" s="256" t="s">
        <v>3286</v>
      </c>
      <c r="E4632" s="257" t="s">
        <v>2540</v>
      </c>
      <c r="F4632" s="256" t="s">
        <v>2540</v>
      </c>
      <c r="G4632" s="256">
        <v>96869</v>
      </c>
      <c r="H4632" s="256" t="s">
        <v>17170</v>
      </c>
      <c r="I4632" s="256" t="s">
        <v>12</v>
      </c>
      <c r="J4632" s="256" t="s">
        <v>2541</v>
      </c>
      <c r="K4632" s="257" t="s">
        <v>6390</v>
      </c>
      <c r="L4632" s="256" t="s">
        <v>2542</v>
      </c>
    </row>
    <row r="4633" spans="1:12" x14ac:dyDescent="0.25">
      <c r="A4633" s="256" t="s">
        <v>2638</v>
      </c>
      <c r="B4633" s="256" t="s">
        <v>2639</v>
      </c>
      <c r="C4633" s="256" t="s">
        <v>2617</v>
      </c>
      <c r="D4633" s="256" t="s">
        <v>3286</v>
      </c>
      <c r="E4633" s="257" t="s">
        <v>2540</v>
      </c>
      <c r="F4633" s="256" t="s">
        <v>2540</v>
      </c>
      <c r="G4633" s="256">
        <v>96870</v>
      </c>
      <c r="H4633" s="256" t="s">
        <v>17171</v>
      </c>
      <c r="I4633" s="256" t="s">
        <v>12</v>
      </c>
      <c r="J4633" s="256" t="s">
        <v>2541</v>
      </c>
      <c r="K4633" s="257" t="s">
        <v>17172</v>
      </c>
      <c r="L4633" s="256" t="s">
        <v>2542</v>
      </c>
    </row>
    <row r="4634" spans="1:12" x14ac:dyDescent="0.25">
      <c r="A4634" s="256" t="s">
        <v>2638</v>
      </c>
      <c r="B4634" s="256" t="s">
        <v>2639</v>
      </c>
      <c r="C4634" s="256" t="s">
        <v>2617</v>
      </c>
      <c r="D4634" s="256" t="s">
        <v>3286</v>
      </c>
      <c r="E4634" s="257" t="s">
        <v>2540</v>
      </c>
      <c r="F4634" s="256" t="s">
        <v>2540</v>
      </c>
      <c r="G4634" s="256">
        <v>96871</v>
      </c>
      <c r="H4634" s="256" t="s">
        <v>17173</v>
      </c>
      <c r="I4634" s="256" t="s">
        <v>12</v>
      </c>
      <c r="J4634" s="256" t="s">
        <v>2541</v>
      </c>
      <c r="K4634" s="257" t="s">
        <v>17174</v>
      </c>
      <c r="L4634" s="256" t="s">
        <v>2542</v>
      </c>
    </row>
    <row r="4635" spans="1:12" x14ac:dyDescent="0.25">
      <c r="A4635" s="256" t="s">
        <v>2638</v>
      </c>
      <c r="B4635" s="256" t="s">
        <v>2639</v>
      </c>
      <c r="C4635" s="256" t="s">
        <v>2617</v>
      </c>
      <c r="D4635" s="256" t="s">
        <v>3286</v>
      </c>
      <c r="E4635" s="257" t="s">
        <v>2540</v>
      </c>
      <c r="F4635" s="256" t="s">
        <v>2540</v>
      </c>
      <c r="G4635" s="256">
        <v>96872</v>
      </c>
      <c r="H4635" s="256" t="s">
        <v>17175</v>
      </c>
      <c r="I4635" s="256" t="s">
        <v>12</v>
      </c>
      <c r="J4635" s="256" t="s">
        <v>2541</v>
      </c>
      <c r="K4635" s="257" t="s">
        <v>17176</v>
      </c>
      <c r="L4635" s="256" t="s">
        <v>2542</v>
      </c>
    </row>
    <row r="4636" spans="1:12" x14ac:dyDescent="0.25">
      <c r="A4636" s="256" t="s">
        <v>2638</v>
      </c>
      <c r="B4636" s="256" t="s">
        <v>2639</v>
      </c>
      <c r="C4636" s="256" t="s">
        <v>2617</v>
      </c>
      <c r="D4636" s="256" t="s">
        <v>3286</v>
      </c>
      <c r="E4636" s="257" t="s">
        <v>2540</v>
      </c>
      <c r="F4636" s="256" t="s">
        <v>2540</v>
      </c>
      <c r="G4636" s="256">
        <v>96873</v>
      </c>
      <c r="H4636" s="256" t="s">
        <v>17177</v>
      </c>
      <c r="I4636" s="256" t="s">
        <v>12</v>
      </c>
      <c r="J4636" s="256" t="s">
        <v>2541</v>
      </c>
      <c r="K4636" s="257" t="s">
        <v>17178</v>
      </c>
      <c r="L4636" s="256" t="s">
        <v>2542</v>
      </c>
    </row>
    <row r="4637" spans="1:12" x14ac:dyDescent="0.25">
      <c r="A4637" s="256" t="s">
        <v>2638</v>
      </c>
      <c r="B4637" s="256" t="s">
        <v>2639</v>
      </c>
      <c r="C4637" s="256" t="s">
        <v>2617</v>
      </c>
      <c r="D4637" s="256" t="s">
        <v>3286</v>
      </c>
      <c r="E4637" s="257" t="s">
        <v>2540</v>
      </c>
      <c r="F4637" s="256" t="s">
        <v>2540</v>
      </c>
      <c r="G4637" s="256">
        <v>96874</v>
      </c>
      <c r="H4637" s="256" t="s">
        <v>17179</v>
      </c>
      <c r="I4637" s="256" t="s">
        <v>12</v>
      </c>
      <c r="J4637" s="256" t="s">
        <v>2541</v>
      </c>
      <c r="K4637" s="257" t="s">
        <v>17180</v>
      </c>
      <c r="L4637" s="256" t="s">
        <v>2542</v>
      </c>
    </row>
    <row r="4638" spans="1:12" x14ac:dyDescent="0.25">
      <c r="A4638" s="256" t="s">
        <v>2638</v>
      </c>
      <c r="B4638" s="256" t="s">
        <v>2639</v>
      </c>
      <c r="C4638" s="256" t="s">
        <v>2617</v>
      </c>
      <c r="D4638" s="256" t="s">
        <v>3286</v>
      </c>
      <c r="E4638" s="257" t="s">
        <v>2540</v>
      </c>
      <c r="F4638" s="256" t="s">
        <v>2540</v>
      </c>
      <c r="G4638" s="256">
        <v>96875</v>
      </c>
      <c r="H4638" s="256" t="s">
        <v>17181</v>
      </c>
      <c r="I4638" s="256" t="s">
        <v>12</v>
      </c>
      <c r="J4638" s="256" t="s">
        <v>2541</v>
      </c>
      <c r="K4638" s="257" t="s">
        <v>17182</v>
      </c>
      <c r="L4638" s="256" t="s">
        <v>2542</v>
      </c>
    </row>
    <row r="4639" spans="1:12" x14ac:dyDescent="0.25">
      <c r="A4639" s="256" t="s">
        <v>2638</v>
      </c>
      <c r="B4639" s="256" t="s">
        <v>2639</v>
      </c>
      <c r="C4639" s="256" t="s">
        <v>2617</v>
      </c>
      <c r="D4639" s="256" t="s">
        <v>3286</v>
      </c>
      <c r="E4639" s="257" t="s">
        <v>2540</v>
      </c>
      <c r="F4639" s="256" t="s">
        <v>2540</v>
      </c>
      <c r="G4639" s="256">
        <v>96876</v>
      </c>
      <c r="H4639" s="256" t="s">
        <v>17183</v>
      </c>
      <c r="I4639" s="256" t="s">
        <v>12</v>
      </c>
      <c r="J4639" s="256" t="s">
        <v>2541</v>
      </c>
      <c r="K4639" s="257" t="s">
        <v>17184</v>
      </c>
      <c r="L4639" s="256" t="s">
        <v>2542</v>
      </c>
    </row>
    <row r="4640" spans="1:12" x14ac:dyDescent="0.25">
      <c r="A4640" s="256" t="s">
        <v>2638</v>
      </c>
      <c r="B4640" s="256" t="s">
        <v>2639</v>
      </c>
      <c r="C4640" s="256" t="s">
        <v>2617</v>
      </c>
      <c r="D4640" s="256" t="s">
        <v>3286</v>
      </c>
      <c r="E4640" s="257" t="s">
        <v>2540</v>
      </c>
      <c r="F4640" s="256" t="s">
        <v>2540</v>
      </c>
      <c r="G4640" s="256">
        <v>96878</v>
      </c>
      <c r="H4640" s="256" t="s">
        <v>17185</v>
      </c>
      <c r="I4640" s="256" t="s">
        <v>12</v>
      </c>
      <c r="J4640" s="256" t="s">
        <v>2541</v>
      </c>
      <c r="K4640" s="257" t="s">
        <v>17186</v>
      </c>
      <c r="L4640" s="256" t="s">
        <v>2542</v>
      </c>
    </row>
    <row r="4641" spans="1:12" x14ac:dyDescent="0.25">
      <c r="A4641" s="256" t="s">
        <v>2638</v>
      </c>
      <c r="B4641" s="256" t="s">
        <v>2639</v>
      </c>
      <c r="C4641" s="256" t="s">
        <v>2617</v>
      </c>
      <c r="D4641" s="256" t="s">
        <v>3286</v>
      </c>
      <c r="E4641" s="257" t="s">
        <v>2540</v>
      </c>
      <c r="F4641" s="256" t="s">
        <v>2540</v>
      </c>
      <c r="G4641" s="256">
        <v>96879</v>
      </c>
      <c r="H4641" s="256" t="s">
        <v>17187</v>
      </c>
      <c r="I4641" s="256" t="s">
        <v>12</v>
      </c>
      <c r="J4641" s="256" t="s">
        <v>2541</v>
      </c>
      <c r="K4641" s="257" t="s">
        <v>15487</v>
      </c>
      <c r="L4641" s="256" t="s">
        <v>2542</v>
      </c>
    </row>
    <row r="4642" spans="1:12" x14ac:dyDescent="0.25">
      <c r="A4642" s="256" t="s">
        <v>2638</v>
      </c>
      <c r="B4642" s="256" t="s">
        <v>2639</v>
      </c>
      <c r="C4642" s="256" t="s">
        <v>2617</v>
      </c>
      <c r="D4642" s="256" t="s">
        <v>3286</v>
      </c>
      <c r="E4642" s="257" t="s">
        <v>2540</v>
      </c>
      <c r="F4642" s="256" t="s">
        <v>2540</v>
      </c>
      <c r="G4642" s="256">
        <v>96881</v>
      </c>
      <c r="H4642" s="256" t="s">
        <v>17188</v>
      </c>
      <c r="I4642" s="256" t="s">
        <v>12</v>
      </c>
      <c r="J4642" s="256" t="s">
        <v>2541</v>
      </c>
      <c r="K4642" s="257" t="s">
        <v>17189</v>
      </c>
      <c r="L4642" s="256" t="s">
        <v>2542</v>
      </c>
    </row>
    <row r="4643" spans="1:12" x14ac:dyDescent="0.25">
      <c r="A4643" s="256" t="s">
        <v>2638</v>
      </c>
      <c r="B4643" s="256" t="s">
        <v>2639</v>
      </c>
      <c r="C4643" s="256" t="s">
        <v>2617</v>
      </c>
      <c r="D4643" s="256" t="s">
        <v>3286</v>
      </c>
      <c r="E4643" s="257" t="s">
        <v>2540</v>
      </c>
      <c r="F4643" s="256" t="s">
        <v>2540</v>
      </c>
      <c r="G4643" s="256">
        <v>97425</v>
      </c>
      <c r="H4643" s="256" t="s">
        <v>1663</v>
      </c>
      <c r="I4643" s="256" t="s">
        <v>12</v>
      </c>
      <c r="J4643" s="256" t="s">
        <v>2541</v>
      </c>
      <c r="K4643" s="257" t="s">
        <v>17190</v>
      </c>
      <c r="L4643" s="256" t="s">
        <v>2542</v>
      </c>
    </row>
    <row r="4644" spans="1:12" x14ac:dyDescent="0.25">
      <c r="A4644" s="256" t="s">
        <v>2638</v>
      </c>
      <c r="B4644" s="256" t="s">
        <v>2639</v>
      </c>
      <c r="C4644" s="256" t="s">
        <v>2617</v>
      </c>
      <c r="D4644" s="256" t="s">
        <v>3286</v>
      </c>
      <c r="E4644" s="257" t="s">
        <v>2540</v>
      </c>
      <c r="F4644" s="256" t="s">
        <v>2540</v>
      </c>
      <c r="G4644" s="256">
        <v>97426</v>
      </c>
      <c r="H4644" s="256" t="s">
        <v>1664</v>
      </c>
      <c r="I4644" s="256" t="s">
        <v>12</v>
      </c>
      <c r="J4644" s="256" t="s">
        <v>2541</v>
      </c>
      <c r="K4644" s="257" t="s">
        <v>13522</v>
      </c>
      <c r="L4644" s="256" t="s">
        <v>2542</v>
      </c>
    </row>
    <row r="4645" spans="1:12" x14ac:dyDescent="0.25">
      <c r="A4645" s="256" t="s">
        <v>2638</v>
      </c>
      <c r="B4645" s="256" t="s">
        <v>2639</v>
      </c>
      <c r="C4645" s="256" t="s">
        <v>2617</v>
      </c>
      <c r="D4645" s="256" t="s">
        <v>3286</v>
      </c>
      <c r="E4645" s="257" t="s">
        <v>2540</v>
      </c>
      <c r="F4645" s="256" t="s">
        <v>2540</v>
      </c>
      <c r="G4645" s="256">
        <v>97427</v>
      </c>
      <c r="H4645" s="256" t="s">
        <v>1665</v>
      </c>
      <c r="I4645" s="256" t="s">
        <v>12</v>
      </c>
      <c r="J4645" s="256" t="s">
        <v>2541</v>
      </c>
      <c r="K4645" s="257" t="s">
        <v>14537</v>
      </c>
      <c r="L4645" s="256" t="s">
        <v>2542</v>
      </c>
    </row>
    <row r="4646" spans="1:12" x14ac:dyDescent="0.25">
      <c r="A4646" s="256" t="s">
        <v>2638</v>
      </c>
      <c r="B4646" s="256" t="s">
        <v>2639</v>
      </c>
      <c r="C4646" s="256" t="s">
        <v>2617</v>
      </c>
      <c r="D4646" s="256" t="s">
        <v>3286</v>
      </c>
      <c r="E4646" s="257" t="s">
        <v>2540</v>
      </c>
      <c r="F4646" s="256" t="s">
        <v>2540</v>
      </c>
      <c r="G4646" s="256">
        <v>97428</v>
      </c>
      <c r="H4646" s="256" t="s">
        <v>1666</v>
      </c>
      <c r="I4646" s="256" t="s">
        <v>12</v>
      </c>
      <c r="J4646" s="256" t="s">
        <v>2541</v>
      </c>
      <c r="K4646" s="257" t="s">
        <v>13456</v>
      </c>
      <c r="L4646" s="256" t="s">
        <v>2542</v>
      </c>
    </row>
    <row r="4647" spans="1:12" x14ac:dyDescent="0.25">
      <c r="A4647" s="256" t="s">
        <v>2638</v>
      </c>
      <c r="B4647" s="256" t="s">
        <v>2639</v>
      </c>
      <c r="C4647" s="256" t="s">
        <v>2617</v>
      </c>
      <c r="D4647" s="256" t="s">
        <v>3286</v>
      </c>
      <c r="E4647" s="257" t="s">
        <v>2540</v>
      </c>
      <c r="F4647" s="256" t="s">
        <v>2540</v>
      </c>
      <c r="G4647" s="256">
        <v>97429</v>
      </c>
      <c r="H4647" s="256" t="s">
        <v>1667</v>
      </c>
      <c r="I4647" s="256" t="s">
        <v>12</v>
      </c>
      <c r="J4647" s="256" t="s">
        <v>2541</v>
      </c>
      <c r="K4647" s="257" t="s">
        <v>17191</v>
      </c>
      <c r="L4647" s="256" t="s">
        <v>2542</v>
      </c>
    </row>
    <row r="4648" spans="1:12" x14ac:dyDescent="0.25">
      <c r="A4648" s="256" t="s">
        <v>2638</v>
      </c>
      <c r="B4648" s="256" t="s">
        <v>2639</v>
      </c>
      <c r="C4648" s="256" t="s">
        <v>2617</v>
      </c>
      <c r="D4648" s="256" t="s">
        <v>3286</v>
      </c>
      <c r="E4648" s="257" t="s">
        <v>2540</v>
      </c>
      <c r="F4648" s="256" t="s">
        <v>2540</v>
      </c>
      <c r="G4648" s="256">
        <v>97430</v>
      </c>
      <c r="H4648" s="256" t="s">
        <v>4362</v>
      </c>
      <c r="I4648" s="256" t="s">
        <v>12</v>
      </c>
      <c r="J4648" s="256" t="s">
        <v>2541</v>
      </c>
      <c r="K4648" s="257" t="s">
        <v>13483</v>
      </c>
      <c r="L4648" s="256" t="s">
        <v>2542</v>
      </c>
    </row>
    <row r="4649" spans="1:12" x14ac:dyDescent="0.25">
      <c r="A4649" s="256" t="s">
        <v>2638</v>
      </c>
      <c r="B4649" s="256" t="s">
        <v>2639</v>
      </c>
      <c r="C4649" s="256" t="s">
        <v>2617</v>
      </c>
      <c r="D4649" s="256" t="s">
        <v>3286</v>
      </c>
      <c r="E4649" s="257" t="s">
        <v>2540</v>
      </c>
      <c r="F4649" s="256" t="s">
        <v>2540</v>
      </c>
      <c r="G4649" s="256">
        <v>97431</v>
      </c>
      <c r="H4649" s="256" t="s">
        <v>4363</v>
      </c>
      <c r="I4649" s="256" t="s">
        <v>12</v>
      </c>
      <c r="J4649" s="256" t="s">
        <v>2541</v>
      </c>
      <c r="K4649" s="257" t="s">
        <v>14116</v>
      </c>
      <c r="L4649" s="256" t="s">
        <v>2542</v>
      </c>
    </row>
    <row r="4650" spans="1:12" x14ac:dyDescent="0.25">
      <c r="A4650" s="256" t="s">
        <v>2638</v>
      </c>
      <c r="B4650" s="256" t="s">
        <v>2639</v>
      </c>
      <c r="C4650" s="256" t="s">
        <v>2617</v>
      </c>
      <c r="D4650" s="256" t="s">
        <v>3286</v>
      </c>
      <c r="E4650" s="257" t="s">
        <v>2540</v>
      </c>
      <c r="F4650" s="256" t="s">
        <v>2540</v>
      </c>
      <c r="G4650" s="256">
        <v>97432</v>
      </c>
      <c r="H4650" s="256" t="s">
        <v>4364</v>
      </c>
      <c r="I4650" s="256" t="s">
        <v>12</v>
      </c>
      <c r="J4650" s="256" t="s">
        <v>2541</v>
      </c>
      <c r="K4650" s="257" t="s">
        <v>13672</v>
      </c>
      <c r="L4650" s="256" t="s">
        <v>2542</v>
      </c>
    </row>
    <row r="4651" spans="1:12" x14ac:dyDescent="0.25">
      <c r="A4651" s="256" t="s">
        <v>2638</v>
      </c>
      <c r="B4651" s="256" t="s">
        <v>2639</v>
      </c>
      <c r="C4651" s="256" t="s">
        <v>2617</v>
      </c>
      <c r="D4651" s="256" t="s">
        <v>3286</v>
      </c>
      <c r="E4651" s="257" t="s">
        <v>2540</v>
      </c>
      <c r="F4651" s="256" t="s">
        <v>2540</v>
      </c>
      <c r="G4651" s="256">
        <v>97433</v>
      </c>
      <c r="H4651" s="256" t="s">
        <v>4365</v>
      </c>
      <c r="I4651" s="256" t="s">
        <v>12</v>
      </c>
      <c r="J4651" s="256" t="s">
        <v>2541</v>
      </c>
      <c r="K4651" s="257" t="s">
        <v>17192</v>
      </c>
      <c r="L4651" s="256" t="s">
        <v>2542</v>
      </c>
    </row>
    <row r="4652" spans="1:12" x14ac:dyDescent="0.25">
      <c r="A4652" s="256" t="s">
        <v>2638</v>
      </c>
      <c r="B4652" s="256" t="s">
        <v>2639</v>
      </c>
      <c r="C4652" s="256" t="s">
        <v>2617</v>
      </c>
      <c r="D4652" s="256" t="s">
        <v>3286</v>
      </c>
      <c r="E4652" s="257" t="s">
        <v>2540</v>
      </c>
      <c r="F4652" s="256" t="s">
        <v>2540</v>
      </c>
      <c r="G4652" s="256">
        <v>97434</v>
      </c>
      <c r="H4652" s="256" t="s">
        <v>4366</v>
      </c>
      <c r="I4652" s="256" t="s">
        <v>12</v>
      </c>
      <c r="J4652" s="256" t="s">
        <v>2541</v>
      </c>
      <c r="K4652" s="257" t="s">
        <v>17193</v>
      </c>
      <c r="L4652" s="256" t="s">
        <v>2542</v>
      </c>
    </row>
    <row r="4653" spans="1:12" x14ac:dyDescent="0.25">
      <c r="A4653" s="256" t="s">
        <v>2638</v>
      </c>
      <c r="B4653" s="256" t="s">
        <v>2639</v>
      </c>
      <c r="C4653" s="256" t="s">
        <v>2617</v>
      </c>
      <c r="D4653" s="256" t="s">
        <v>3286</v>
      </c>
      <c r="E4653" s="257" t="s">
        <v>2540</v>
      </c>
      <c r="F4653" s="256" t="s">
        <v>2540</v>
      </c>
      <c r="G4653" s="256">
        <v>97435</v>
      </c>
      <c r="H4653" s="256" t="s">
        <v>4367</v>
      </c>
      <c r="I4653" s="256" t="s">
        <v>12</v>
      </c>
      <c r="J4653" s="256" t="s">
        <v>2541</v>
      </c>
      <c r="K4653" s="257" t="s">
        <v>17194</v>
      </c>
      <c r="L4653" s="256" t="s">
        <v>2542</v>
      </c>
    </row>
    <row r="4654" spans="1:12" x14ac:dyDescent="0.25">
      <c r="A4654" s="256" t="s">
        <v>2638</v>
      </c>
      <c r="B4654" s="256" t="s">
        <v>2639</v>
      </c>
      <c r="C4654" s="256" t="s">
        <v>2617</v>
      </c>
      <c r="D4654" s="256" t="s">
        <v>3286</v>
      </c>
      <c r="E4654" s="257" t="s">
        <v>2540</v>
      </c>
      <c r="F4654" s="256" t="s">
        <v>2540</v>
      </c>
      <c r="G4654" s="256">
        <v>97436</v>
      </c>
      <c r="H4654" s="256" t="s">
        <v>4368</v>
      </c>
      <c r="I4654" s="256" t="s">
        <v>12</v>
      </c>
      <c r="J4654" s="256" t="s">
        <v>2541</v>
      </c>
      <c r="K4654" s="257" t="s">
        <v>17195</v>
      </c>
      <c r="L4654" s="256" t="s">
        <v>2542</v>
      </c>
    </row>
    <row r="4655" spans="1:12" x14ac:dyDescent="0.25">
      <c r="A4655" s="256" t="s">
        <v>2638</v>
      </c>
      <c r="B4655" s="256" t="s">
        <v>2639</v>
      </c>
      <c r="C4655" s="256" t="s">
        <v>2617</v>
      </c>
      <c r="D4655" s="256" t="s">
        <v>3286</v>
      </c>
      <c r="E4655" s="257" t="s">
        <v>2540</v>
      </c>
      <c r="F4655" s="256" t="s">
        <v>2540</v>
      </c>
      <c r="G4655" s="256">
        <v>97437</v>
      </c>
      <c r="H4655" s="256" t="s">
        <v>4369</v>
      </c>
      <c r="I4655" s="256" t="s">
        <v>12</v>
      </c>
      <c r="J4655" s="256" t="s">
        <v>2541</v>
      </c>
      <c r="K4655" s="257" t="s">
        <v>17196</v>
      </c>
      <c r="L4655" s="256" t="s">
        <v>2542</v>
      </c>
    </row>
    <row r="4656" spans="1:12" x14ac:dyDescent="0.25">
      <c r="A4656" s="256" t="s">
        <v>2638</v>
      </c>
      <c r="B4656" s="256" t="s">
        <v>2639</v>
      </c>
      <c r="C4656" s="256" t="s">
        <v>2617</v>
      </c>
      <c r="D4656" s="256" t="s">
        <v>3286</v>
      </c>
      <c r="E4656" s="257" t="s">
        <v>2540</v>
      </c>
      <c r="F4656" s="256" t="s">
        <v>2540</v>
      </c>
      <c r="G4656" s="256">
        <v>97438</v>
      </c>
      <c r="H4656" s="256" t="s">
        <v>4370</v>
      </c>
      <c r="I4656" s="256" t="s">
        <v>12</v>
      </c>
      <c r="J4656" s="256" t="s">
        <v>2541</v>
      </c>
      <c r="K4656" s="257" t="s">
        <v>17197</v>
      </c>
      <c r="L4656" s="256" t="s">
        <v>2542</v>
      </c>
    </row>
    <row r="4657" spans="1:12" x14ac:dyDescent="0.25">
      <c r="A4657" s="256" t="s">
        <v>2638</v>
      </c>
      <c r="B4657" s="256" t="s">
        <v>2639</v>
      </c>
      <c r="C4657" s="256" t="s">
        <v>2617</v>
      </c>
      <c r="D4657" s="256" t="s">
        <v>3286</v>
      </c>
      <c r="E4657" s="257" t="s">
        <v>2540</v>
      </c>
      <c r="F4657" s="256" t="s">
        <v>2540</v>
      </c>
      <c r="G4657" s="256">
        <v>97439</v>
      </c>
      <c r="H4657" s="256" t="s">
        <v>4371</v>
      </c>
      <c r="I4657" s="256" t="s">
        <v>12</v>
      </c>
      <c r="J4657" s="256" t="s">
        <v>2541</v>
      </c>
      <c r="K4657" s="257" t="s">
        <v>16771</v>
      </c>
      <c r="L4657" s="256" t="s">
        <v>2542</v>
      </c>
    </row>
    <row r="4658" spans="1:12" x14ac:dyDescent="0.25">
      <c r="A4658" s="256" t="s">
        <v>2638</v>
      </c>
      <c r="B4658" s="256" t="s">
        <v>2639</v>
      </c>
      <c r="C4658" s="256" t="s">
        <v>2617</v>
      </c>
      <c r="D4658" s="256" t="s">
        <v>3286</v>
      </c>
      <c r="E4658" s="257" t="s">
        <v>2540</v>
      </c>
      <c r="F4658" s="256" t="s">
        <v>2540</v>
      </c>
      <c r="G4658" s="256">
        <v>97440</v>
      </c>
      <c r="H4658" s="256" t="s">
        <v>4372</v>
      </c>
      <c r="I4658" s="256" t="s">
        <v>12</v>
      </c>
      <c r="J4658" s="256" t="s">
        <v>2541</v>
      </c>
      <c r="K4658" s="257" t="s">
        <v>17198</v>
      </c>
      <c r="L4658" s="256" t="s">
        <v>2542</v>
      </c>
    </row>
    <row r="4659" spans="1:12" x14ac:dyDescent="0.25">
      <c r="A4659" s="256" t="s">
        <v>2638</v>
      </c>
      <c r="B4659" s="256" t="s">
        <v>2639</v>
      </c>
      <c r="C4659" s="256" t="s">
        <v>2617</v>
      </c>
      <c r="D4659" s="256" t="s">
        <v>3286</v>
      </c>
      <c r="E4659" s="257" t="s">
        <v>2540</v>
      </c>
      <c r="F4659" s="256" t="s">
        <v>2540</v>
      </c>
      <c r="G4659" s="256">
        <v>97442</v>
      </c>
      <c r="H4659" s="256" t="s">
        <v>4373</v>
      </c>
      <c r="I4659" s="256" t="s">
        <v>12</v>
      </c>
      <c r="J4659" s="256" t="s">
        <v>2541</v>
      </c>
      <c r="K4659" s="257" t="s">
        <v>17199</v>
      </c>
      <c r="L4659" s="256" t="s">
        <v>2542</v>
      </c>
    </row>
    <row r="4660" spans="1:12" x14ac:dyDescent="0.25">
      <c r="A4660" s="256" t="s">
        <v>2638</v>
      </c>
      <c r="B4660" s="256" t="s">
        <v>2639</v>
      </c>
      <c r="C4660" s="256" t="s">
        <v>2617</v>
      </c>
      <c r="D4660" s="256" t="s">
        <v>3286</v>
      </c>
      <c r="E4660" s="257" t="s">
        <v>2540</v>
      </c>
      <c r="F4660" s="256" t="s">
        <v>2540</v>
      </c>
      <c r="G4660" s="256">
        <v>97443</v>
      </c>
      <c r="H4660" s="256" t="s">
        <v>4374</v>
      </c>
      <c r="I4660" s="256" t="s">
        <v>12</v>
      </c>
      <c r="J4660" s="256" t="s">
        <v>2541</v>
      </c>
      <c r="K4660" s="257" t="s">
        <v>17200</v>
      </c>
      <c r="L4660" s="256" t="s">
        <v>2542</v>
      </c>
    </row>
    <row r="4661" spans="1:12" x14ac:dyDescent="0.25">
      <c r="A4661" s="256" t="s">
        <v>2638</v>
      </c>
      <c r="B4661" s="256" t="s">
        <v>2639</v>
      </c>
      <c r="C4661" s="256" t="s">
        <v>2617</v>
      </c>
      <c r="D4661" s="256" t="s">
        <v>3286</v>
      </c>
      <c r="E4661" s="257" t="s">
        <v>2540</v>
      </c>
      <c r="F4661" s="256" t="s">
        <v>2540</v>
      </c>
      <c r="G4661" s="256">
        <v>97444</v>
      </c>
      <c r="H4661" s="256" t="s">
        <v>4375</v>
      </c>
      <c r="I4661" s="256" t="s">
        <v>12</v>
      </c>
      <c r="J4661" s="256" t="s">
        <v>2541</v>
      </c>
      <c r="K4661" s="257" t="s">
        <v>17201</v>
      </c>
      <c r="L4661" s="256" t="s">
        <v>2542</v>
      </c>
    </row>
    <row r="4662" spans="1:12" x14ac:dyDescent="0.25">
      <c r="A4662" s="256" t="s">
        <v>2638</v>
      </c>
      <c r="B4662" s="256" t="s">
        <v>2639</v>
      </c>
      <c r="C4662" s="256" t="s">
        <v>2617</v>
      </c>
      <c r="D4662" s="256" t="s">
        <v>3286</v>
      </c>
      <c r="E4662" s="257" t="s">
        <v>2540</v>
      </c>
      <c r="F4662" s="256" t="s">
        <v>2540</v>
      </c>
      <c r="G4662" s="256">
        <v>97446</v>
      </c>
      <c r="H4662" s="256" t="s">
        <v>4376</v>
      </c>
      <c r="I4662" s="256" t="s">
        <v>12</v>
      </c>
      <c r="J4662" s="256" t="s">
        <v>2541</v>
      </c>
      <c r="K4662" s="257" t="s">
        <v>17202</v>
      </c>
      <c r="L4662" s="256" t="s">
        <v>2542</v>
      </c>
    </row>
    <row r="4663" spans="1:12" x14ac:dyDescent="0.25">
      <c r="A4663" s="256" t="s">
        <v>2638</v>
      </c>
      <c r="B4663" s="256" t="s">
        <v>2639</v>
      </c>
      <c r="C4663" s="256" t="s">
        <v>2617</v>
      </c>
      <c r="D4663" s="256" t="s">
        <v>3286</v>
      </c>
      <c r="E4663" s="257" t="s">
        <v>2540</v>
      </c>
      <c r="F4663" s="256" t="s">
        <v>2540</v>
      </c>
      <c r="G4663" s="256">
        <v>97447</v>
      </c>
      <c r="H4663" s="256" t="s">
        <v>4377</v>
      </c>
      <c r="I4663" s="256" t="s">
        <v>12</v>
      </c>
      <c r="J4663" s="256" t="s">
        <v>2541</v>
      </c>
      <c r="K4663" s="257" t="s">
        <v>17202</v>
      </c>
      <c r="L4663" s="256" t="s">
        <v>2542</v>
      </c>
    </row>
    <row r="4664" spans="1:12" x14ac:dyDescent="0.25">
      <c r="A4664" s="256" t="s">
        <v>2638</v>
      </c>
      <c r="B4664" s="256" t="s">
        <v>2639</v>
      </c>
      <c r="C4664" s="256" t="s">
        <v>2617</v>
      </c>
      <c r="D4664" s="256" t="s">
        <v>3286</v>
      </c>
      <c r="E4664" s="257" t="s">
        <v>2540</v>
      </c>
      <c r="F4664" s="256" t="s">
        <v>2540</v>
      </c>
      <c r="G4664" s="256">
        <v>97449</v>
      </c>
      <c r="H4664" s="256" t="s">
        <v>4378</v>
      </c>
      <c r="I4664" s="256" t="s">
        <v>12</v>
      </c>
      <c r="J4664" s="256" t="s">
        <v>2541</v>
      </c>
      <c r="K4664" s="257" t="s">
        <v>16816</v>
      </c>
      <c r="L4664" s="256" t="s">
        <v>2542</v>
      </c>
    </row>
    <row r="4665" spans="1:12" x14ac:dyDescent="0.25">
      <c r="A4665" s="256" t="s">
        <v>2638</v>
      </c>
      <c r="B4665" s="256" t="s">
        <v>2639</v>
      </c>
      <c r="C4665" s="256" t="s">
        <v>2617</v>
      </c>
      <c r="D4665" s="256" t="s">
        <v>3286</v>
      </c>
      <c r="E4665" s="257" t="s">
        <v>2540</v>
      </c>
      <c r="F4665" s="256" t="s">
        <v>2540</v>
      </c>
      <c r="G4665" s="256">
        <v>97450</v>
      </c>
      <c r="H4665" s="256" t="s">
        <v>4379</v>
      </c>
      <c r="I4665" s="256" t="s">
        <v>12</v>
      </c>
      <c r="J4665" s="256" t="s">
        <v>2541</v>
      </c>
      <c r="K4665" s="257" t="s">
        <v>17203</v>
      </c>
      <c r="L4665" s="256" t="s">
        <v>2542</v>
      </c>
    </row>
    <row r="4666" spans="1:12" x14ac:dyDescent="0.25">
      <c r="A4666" s="256" t="s">
        <v>2638</v>
      </c>
      <c r="B4666" s="256" t="s">
        <v>2639</v>
      </c>
      <c r="C4666" s="256" t="s">
        <v>2617</v>
      </c>
      <c r="D4666" s="256" t="s">
        <v>3286</v>
      </c>
      <c r="E4666" s="257" t="s">
        <v>2540</v>
      </c>
      <c r="F4666" s="256" t="s">
        <v>2540</v>
      </c>
      <c r="G4666" s="256">
        <v>97452</v>
      </c>
      <c r="H4666" s="256" t="s">
        <v>4380</v>
      </c>
      <c r="I4666" s="256" t="s">
        <v>12</v>
      </c>
      <c r="J4666" s="256" t="s">
        <v>2541</v>
      </c>
      <c r="K4666" s="257" t="s">
        <v>17204</v>
      </c>
      <c r="L4666" s="256" t="s">
        <v>2542</v>
      </c>
    </row>
    <row r="4667" spans="1:12" x14ac:dyDescent="0.25">
      <c r="A4667" s="256" t="s">
        <v>2638</v>
      </c>
      <c r="B4667" s="256" t="s">
        <v>2639</v>
      </c>
      <c r="C4667" s="256" t="s">
        <v>2617</v>
      </c>
      <c r="D4667" s="256" t="s">
        <v>3286</v>
      </c>
      <c r="E4667" s="257" t="s">
        <v>2540</v>
      </c>
      <c r="F4667" s="256" t="s">
        <v>2540</v>
      </c>
      <c r="G4667" s="256">
        <v>97453</v>
      </c>
      <c r="H4667" s="256" t="s">
        <v>4381</v>
      </c>
      <c r="I4667" s="256" t="s">
        <v>12</v>
      </c>
      <c r="J4667" s="256" t="s">
        <v>2541</v>
      </c>
      <c r="K4667" s="257" t="s">
        <v>17205</v>
      </c>
      <c r="L4667" s="256" t="s">
        <v>2542</v>
      </c>
    </row>
    <row r="4668" spans="1:12" x14ac:dyDescent="0.25">
      <c r="A4668" s="256" t="s">
        <v>2638</v>
      </c>
      <c r="B4668" s="256" t="s">
        <v>2639</v>
      </c>
      <c r="C4668" s="256" t="s">
        <v>2617</v>
      </c>
      <c r="D4668" s="256" t="s">
        <v>3286</v>
      </c>
      <c r="E4668" s="257" t="s">
        <v>2540</v>
      </c>
      <c r="F4668" s="256" t="s">
        <v>2540</v>
      </c>
      <c r="G4668" s="256">
        <v>97454</v>
      </c>
      <c r="H4668" s="256" t="s">
        <v>4382</v>
      </c>
      <c r="I4668" s="256" t="s">
        <v>12</v>
      </c>
      <c r="J4668" s="256" t="s">
        <v>2541</v>
      </c>
      <c r="K4668" s="257" t="s">
        <v>17206</v>
      </c>
      <c r="L4668" s="256" t="s">
        <v>2542</v>
      </c>
    </row>
    <row r="4669" spans="1:12" x14ac:dyDescent="0.25">
      <c r="A4669" s="256" t="s">
        <v>2638</v>
      </c>
      <c r="B4669" s="256" t="s">
        <v>2639</v>
      </c>
      <c r="C4669" s="256" t="s">
        <v>2617</v>
      </c>
      <c r="D4669" s="256" t="s">
        <v>3286</v>
      </c>
      <c r="E4669" s="257" t="s">
        <v>2540</v>
      </c>
      <c r="F4669" s="256" t="s">
        <v>2540</v>
      </c>
      <c r="G4669" s="256">
        <v>97455</v>
      </c>
      <c r="H4669" s="256" t="s">
        <v>4383</v>
      </c>
      <c r="I4669" s="256" t="s">
        <v>12</v>
      </c>
      <c r="J4669" s="256" t="s">
        <v>2541</v>
      </c>
      <c r="K4669" s="257" t="s">
        <v>17207</v>
      </c>
      <c r="L4669" s="256" t="s">
        <v>2542</v>
      </c>
    </row>
    <row r="4670" spans="1:12" x14ac:dyDescent="0.25">
      <c r="A4670" s="256" t="s">
        <v>2638</v>
      </c>
      <c r="B4670" s="256" t="s">
        <v>2639</v>
      </c>
      <c r="C4670" s="256" t="s">
        <v>2617</v>
      </c>
      <c r="D4670" s="256" t="s">
        <v>3286</v>
      </c>
      <c r="E4670" s="257" t="s">
        <v>2540</v>
      </c>
      <c r="F4670" s="256" t="s">
        <v>2540</v>
      </c>
      <c r="G4670" s="256">
        <v>97456</v>
      </c>
      <c r="H4670" s="256" t="s">
        <v>4384</v>
      </c>
      <c r="I4670" s="256" t="s">
        <v>12</v>
      </c>
      <c r="J4670" s="256" t="s">
        <v>2541</v>
      </c>
      <c r="K4670" s="257" t="s">
        <v>17208</v>
      </c>
      <c r="L4670" s="256" t="s">
        <v>2542</v>
      </c>
    </row>
    <row r="4671" spans="1:12" x14ac:dyDescent="0.25">
      <c r="A4671" s="256" t="s">
        <v>2638</v>
      </c>
      <c r="B4671" s="256" t="s">
        <v>2639</v>
      </c>
      <c r="C4671" s="256" t="s">
        <v>2617</v>
      </c>
      <c r="D4671" s="256" t="s">
        <v>3286</v>
      </c>
      <c r="E4671" s="257" t="s">
        <v>2540</v>
      </c>
      <c r="F4671" s="256" t="s">
        <v>2540</v>
      </c>
      <c r="G4671" s="256">
        <v>97457</v>
      </c>
      <c r="H4671" s="256" t="s">
        <v>4385</v>
      </c>
      <c r="I4671" s="256" t="s">
        <v>12</v>
      </c>
      <c r="J4671" s="256" t="s">
        <v>2541</v>
      </c>
      <c r="K4671" s="257" t="s">
        <v>17209</v>
      </c>
      <c r="L4671" s="256" t="s">
        <v>2542</v>
      </c>
    </row>
    <row r="4672" spans="1:12" x14ac:dyDescent="0.25">
      <c r="A4672" s="256" t="s">
        <v>2638</v>
      </c>
      <c r="B4672" s="256" t="s">
        <v>2639</v>
      </c>
      <c r="C4672" s="256" t="s">
        <v>2617</v>
      </c>
      <c r="D4672" s="256" t="s">
        <v>3286</v>
      </c>
      <c r="E4672" s="257" t="s">
        <v>2540</v>
      </c>
      <c r="F4672" s="256" t="s">
        <v>2540</v>
      </c>
      <c r="G4672" s="256">
        <v>97458</v>
      </c>
      <c r="H4672" s="256" t="s">
        <v>4386</v>
      </c>
      <c r="I4672" s="256" t="s">
        <v>12</v>
      </c>
      <c r="J4672" s="256" t="s">
        <v>2541</v>
      </c>
      <c r="K4672" s="257" t="s">
        <v>17210</v>
      </c>
      <c r="L4672" s="256" t="s">
        <v>2542</v>
      </c>
    </row>
    <row r="4673" spans="1:12" x14ac:dyDescent="0.25">
      <c r="A4673" s="256" t="s">
        <v>2638</v>
      </c>
      <c r="B4673" s="256" t="s">
        <v>2639</v>
      </c>
      <c r="C4673" s="256" t="s">
        <v>2617</v>
      </c>
      <c r="D4673" s="256" t="s">
        <v>3286</v>
      </c>
      <c r="E4673" s="257" t="s">
        <v>2540</v>
      </c>
      <c r="F4673" s="256" t="s">
        <v>2540</v>
      </c>
      <c r="G4673" s="256">
        <v>97459</v>
      </c>
      <c r="H4673" s="256" t="s">
        <v>4387</v>
      </c>
      <c r="I4673" s="256" t="s">
        <v>12</v>
      </c>
      <c r="J4673" s="256" t="s">
        <v>2541</v>
      </c>
      <c r="K4673" s="257" t="s">
        <v>17211</v>
      </c>
      <c r="L4673" s="256" t="s">
        <v>2542</v>
      </c>
    </row>
    <row r="4674" spans="1:12" x14ac:dyDescent="0.25">
      <c r="A4674" s="256" t="s">
        <v>2638</v>
      </c>
      <c r="B4674" s="256" t="s">
        <v>2639</v>
      </c>
      <c r="C4674" s="256" t="s">
        <v>2617</v>
      </c>
      <c r="D4674" s="256" t="s">
        <v>3286</v>
      </c>
      <c r="E4674" s="257" t="s">
        <v>2540</v>
      </c>
      <c r="F4674" s="256" t="s">
        <v>2540</v>
      </c>
      <c r="G4674" s="256">
        <v>97460</v>
      </c>
      <c r="H4674" s="256" t="s">
        <v>4388</v>
      </c>
      <c r="I4674" s="256" t="s">
        <v>12</v>
      </c>
      <c r="J4674" s="256" t="s">
        <v>2541</v>
      </c>
      <c r="K4674" s="257" t="s">
        <v>17212</v>
      </c>
      <c r="L4674" s="256" t="s">
        <v>2542</v>
      </c>
    </row>
    <row r="4675" spans="1:12" x14ac:dyDescent="0.25">
      <c r="A4675" s="256" t="s">
        <v>2638</v>
      </c>
      <c r="B4675" s="256" t="s">
        <v>2639</v>
      </c>
      <c r="C4675" s="256" t="s">
        <v>2617</v>
      </c>
      <c r="D4675" s="256" t="s">
        <v>3286</v>
      </c>
      <c r="E4675" s="257" t="s">
        <v>2540</v>
      </c>
      <c r="F4675" s="256" t="s">
        <v>2540</v>
      </c>
      <c r="G4675" s="256">
        <v>97461</v>
      </c>
      <c r="H4675" s="256" t="s">
        <v>4389</v>
      </c>
      <c r="I4675" s="256" t="s">
        <v>12</v>
      </c>
      <c r="J4675" s="256" t="s">
        <v>2541</v>
      </c>
      <c r="K4675" s="257" t="s">
        <v>13402</v>
      </c>
      <c r="L4675" s="256" t="s">
        <v>2542</v>
      </c>
    </row>
    <row r="4676" spans="1:12" x14ac:dyDescent="0.25">
      <c r="A4676" s="256" t="s">
        <v>2638</v>
      </c>
      <c r="B4676" s="256" t="s">
        <v>2639</v>
      </c>
      <c r="C4676" s="256" t="s">
        <v>2617</v>
      </c>
      <c r="D4676" s="256" t="s">
        <v>3286</v>
      </c>
      <c r="E4676" s="257" t="s">
        <v>2540</v>
      </c>
      <c r="F4676" s="256" t="s">
        <v>2540</v>
      </c>
      <c r="G4676" s="256">
        <v>97462</v>
      </c>
      <c r="H4676" s="256" t="s">
        <v>4390</v>
      </c>
      <c r="I4676" s="256" t="s">
        <v>12</v>
      </c>
      <c r="J4676" s="256" t="s">
        <v>2541</v>
      </c>
      <c r="K4676" s="257" t="s">
        <v>13347</v>
      </c>
      <c r="L4676" s="256" t="s">
        <v>2542</v>
      </c>
    </row>
    <row r="4677" spans="1:12" x14ac:dyDescent="0.25">
      <c r="A4677" s="256" t="s">
        <v>2638</v>
      </c>
      <c r="B4677" s="256" t="s">
        <v>2639</v>
      </c>
      <c r="C4677" s="256" t="s">
        <v>2617</v>
      </c>
      <c r="D4677" s="256" t="s">
        <v>3286</v>
      </c>
      <c r="E4677" s="257" t="s">
        <v>2540</v>
      </c>
      <c r="F4677" s="256" t="s">
        <v>2540</v>
      </c>
      <c r="G4677" s="256">
        <v>97464</v>
      </c>
      <c r="H4677" s="256" t="s">
        <v>4391</v>
      </c>
      <c r="I4677" s="256" t="s">
        <v>12</v>
      </c>
      <c r="J4677" s="256" t="s">
        <v>2541</v>
      </c>
      <c r="K4677" s="257" t="s">
        <v>17213</v>
      </c>
      <c r="L4677" s="256" t="s">
        <v>2542</v>
      </c>
    </row>
    <row r="4678" spans="1:12" x14ac:dyDescent="0.25">
      <c r="A4678" s="256" t="s">
        <v>2638</v>
      </c>
      <c r="B4678" s="256" t="s">
        <v>2639</v>
      </c>
      <c r="C4678" s="256" t="s">
        <v>2617</v>
      </c>
      <c r="D4678" s="256" t="s">
        <v>3286</v>
      </c>
      <c r="E4678" s="257" t="s">
        <v>2540</v>
      </c>
      <c r="F4678" s="256" t="s">
        <v>2540</v>
      </c>
      <c r="G4678" s="256">
        <v>97465</v>
      </c>
      <c r="H4678" s="256" t="s">
        <v>4392</v>
      </c>
      <c r="I4678" s="256" t="s">
        <v>12</v>
      </c>
      <c r="J4678" s="256" t="s">
        <v>2541</v>
      </c>
      <c r="K4678" s="257" t="s">
        <v>13441</v>
      </c>
      <c r="L4678" s="256" t="s">
        <v>2542</v>
      </c>
    </row>
    <row r="4679" spans="1:12" x14ac:dyDescent="0.25">
      <c r="A4679" s="256" t="s">
        <v>2638</v>
      </c>
      <c r="B4679" s="256" t="s">
        <v>2639</v>
      </c>
      <c r="C4679" s="256" t="s">
        <v>2617</v>
      </c>
      <c r="D4679" s="256" t="s">
        <v>3286</v>
      </c>
      <c r="E4679" s="257" t="s">
        <v>2540</v>
      </c>
      <c r="F4679" s="256" t="s">
        <v>2540</v>
      </c>
      <c r="G4679" s="256">
        <v>97467</v>
      </c>
      <c r="H4679" s="256" t="s">
        <v>4393</v>
      </c>
      <c r="I4679" s="256" t="s">
        <v>12</v>
      </c>
      <c r="J4679" s="256" t="s">
        <v>2541</v>
      </c>
      <c r="K4679" s="257" t="s">
        <v>17214</v>
      </c>
      <c r="L4679" s="256" t="s">
        <v>2542</v>
      </c>
    </row>
    <row r="4680" spans="1:12" x14ac:dyDescent="0.25">
      <c r="A4680" s="256" t="s">
        <v>2638</v>
      </c>
      <c r="B4680" s="256" t="s">
        <v>2639</v>
      </c>
      <c r="C4680" s="256" t="s">
        <v>2617</v>
      </c>
      <c r="D4680" s="256" t="s">
        <v>3286</v>
      </c>
      <c r="E4680" s="257" t="s">
        <v>2540</v>
      </c>
      <c r="F4680" s="256" t="s">
        <v>2540</v>
      </c>
      <c r="G4680" s="256">
        <v>97468</v>
      </c>
      <c r="H4680" s="256" t="s">
        <v>4394</v>
      </c>
      <c r="I4680" s="256" t="s">
        <v>12</v>
      </c>
      <c r="J4680" s="256" t="s">
        <v>2541</v>
      </c>
      <c r="K4680" s="257" t="s">
        <v>17215</v>
      </c>
      <c r="L4680" s="256" t="s">
        <v>2542</v>
      </c>
    </row>
    <row r="4681" spans="1:12" x14ac:dyDescent="0.25">
      <c r="A4681" s="256" t="s">
        <v>2638</v>
      </c>
      <c r="B4681" s="256" t="s">
        <v>2639</v>
      </c>
      <c r="C4681" s="256" t="s">
        <v>2617</v>
      </c>
      <c r="D4681" s="256" t="s">
        <v>3286</v>
      </c>
      <c r="E4681" s="257" t="s">
        <v>2540</v>
      </c>
      <c r="F4681" s="256" t="s">
        <v>2540</v>
      </c>
      <c r="G4681" s="256">
        <v>97470</v>
      </c>
      <c r="H4681" s="256" t="s">
        <v>4395</v>
      </c>
      <c r="I4681" s="256" t="s">
        <v>12</v>
      </c>
      <c r="J4681" s="256" t="s">
        <v>2541</v>
      </c>
      <c r="K4681" s="257" t="s">
        <v>17216</v>
      </c>
      <c r="L4681" s="256" t="s">
        <v>2542</v>
      </c>
    </row>
    <row r="4682" spans="1:12" x14ac:dyDescent="0.25">
      <c r="A4682" s="256" t="s">
        <v>2638</v>
      </c>
      <c r="B4682" s="256" t="s">
        <v>2639</v>
      </c>
      <c r="C4682" s="256" t="s">
        <v>2617</v>
      </c>
      <c r="D4682" s="256" t="s">
        <v>3286</v>
      </c>
      <c r="E4682" s="257" t="s">
        <v>2540</v>
      </c>
      <c r="F4682" s="256" t="s">
        <v>2540</v>
      </c>
      <c r="G4682" s="256">
        <v>97471</v>
      </c>
      <c r="H4682" s="256" t="s">
        <v>4396</v>
      </c>
      <c r="I4682" s="256" t="s">
        <v>12</v>
      </c>
      <c r="J4682" s="256" t="s">
        <v>2541</v>
      </c>
      <c r="K4682" s="257" t="s">
        <v>17217</v>
      </c>
      <c r="L4682" s="256" t="s">
        <v>2542</v>
      </c>
    </row>
    <row r="4683" spans="1:12" x14ac:dyDescent="0.25">
      <c r="A4683" s="256" t="s">
        <v>2638</v>
      </c>
      <c r="B4683" s="256" t="s">
        <v>2639</v>
      </c>
      <c r="C4683" s="256" t="s">
        <v>2617</v>
      </c>
      <c r="D4683" s="256" t="s">
        <v>3286</v>
      </c>
      <c r="E4683" s="257" t="s">
        <v>2540</v>
      </c>
      <c r="F4683" s="256" t="s">
        <v>2540</v>
      </c>
      <c r="G4683" s="256">
        <v>97474</v>
      </c>
      <c r="H4683" s="256" t="s">
        <v>4397</v>
      </c>
      <c r="I4683" s="256" t="s">
        <v>12</v>
      </c>
      <c r="J4683" s="256" t="s">
        <v>2541</v>
      </c>
      <c r="K4683" s="257" t="s">
        <v>17218</v>
      </c>
      <c r="L4683" s="256" t="s">
        <v>2542</v>
      </c>
    </row>
    <row r="4684" spans="1:12" x14ac:dyDescent="0.25">
      <c r="A4684" s="256" t="s">
        <v>2638</v>
      </c>
      <c r="B4684" s="256" t="s">
        <v>2639</v>
      </c>
      <c r="C4684" s="256" t="s">
        <v>2617</v>
      </c>
      <c r="D4684" s="256" t="s">
        <v>3286</v>
      </c>
      <c r="E4684" s="257" t="s">
        <v>2540</v>
      </c>
      <c r="F4684" s="256" t="s">
        <v>2540</v>
      </c>
      <c r="G4684" s="256">
        <v>97475</v>
      </c>
      <c r="H4684" s="256" t="s">
        <v>4398</v>
      </c>
      <c r="I4684" s="256" t="s">
        <v>12</v>
      </c>
      <c r="J4684" s="256" t="s">
        <v>2541</v>
      </c>
      <c r="K4684" s="257" t="s">
        <v>17219</v>
      </c>
      <c r="L4684" s="256" t="s">
        <v>2542</v>
      </c>
    </row>
    <row r="4685" spans="1:12" x14ac:dyDescent="0.25">
      <c r="A4685" s="256" t="s">
        <v>2638</v>
      </c>
      <c r="B4685" s="256" t="s">
        <v>2639</v>
      </c>
      <c r="C4685" s="256" t="s">
        <v>2617</v>
      </c>
      <c r="D4685" s="256" t="s">
        <v>3286</v>
      </c>
      <c r="E4685" s="257" t="s">
        <v>2540</v>
      </c>
      <c r="F4685" s="256" t="s">
        <v>2540</v>
      </c>
      <c r="G4685" s="256">
        <v>97477</v>
      </c>
      <c r="H4685" s="256" t="s">
        <v>4399</v>
      </c>
      <c r="I4685" s="256" t="s">
        <v>12</v>
      </c>
      <c r="J4685" s="256" t="s">
        <v>2541</v>
      </c>
      <c r="K4685" s="257" t="s">
        <v>17220</v>
      </c>
      <c r="L4685" s="256" t="s">
        <v>2542</v>
      </c>
    </row>
    <row r="4686" spans="1:12" x14ac:dyDescent="0.25">
      <c r="A4686" s="256" t="s">
        <v>2638</v>
      </c>
      <c r="B4686" s="256" t="s">
        <v>2639</v>
      </c>
      <c r="C4686" s="256" t="s">
        <v>2617</v>
      </c>
      <c r="D4686" s="256" t="s">
        <v>3286</v>
      </c>
      <c r="E4686" s="257" t="s">
        <v>2540</v>
      </c>
      <c r="F4686" s="256" t="s">
        <v>2540</v>
      </c>
      <c r="G4686" s="256">
        <v>97478</v>
      </c>
      <c r="H4686" s="256" t="s">
        <v>4400</v>
      </c>
      <c r="I4686" s="256" t="s">
        <v>12</v>
      </c>
      <c r="J4686" s="256" t="s">
        <v>2541</v>
      </c>
      <c r="K4686" s="257" t="s">
        <v>17221</v>
      </c>
      <c r="L4686" s="256" t="s">
        <v>2542</v>
      </c>
    </row>
    <row r="4687" spans="1:12" x14ac:dyDescent="0.25">
      <c r="A4687" s="256" t="s">
        <v>2638</v>
      </c>
      <c r="B4687" s="256" t="s">
        <v>2639</v>
      </c>
      <c r="C4687" s="256" t="s">
        <v>2617</v>
      </c>
      <c r="D4687" s="256" t="s">
        <v>3286</v>
      </c>
      <c r="E4687" s="257" t="s">
        <v>2540</v>
      </c>
      <c r="F4687" s="256" t="s">
        <v>2540</v>
      </c>
      <c r="G4687" s="256">
        <v>97479</v>
      </c>
      <c r="H4687" s="256" t="s">
        <v>4401</v>
      </c>
      <c r="I4687" s="256" t="s">
        <v>12</v>
      </c>
      <c r="J4687" s="256" t="s">
        <v>2541</v>
      </c>
      <c r="K4687" s="257" t="s">
        <v>17222</v>
      </c>
      <c r="L4687" s="256" t="s">
        <v>2542</v>
      </c>
    </row>
    <row r="4688" spans="1:12" x14ac:dyDescent="0.25">
      <c r="A4688" s="256" t="s">
        <v>2638</v>
      </c>
      <c r="B4688" s="256" t="s">
        <v>2639</v>
      </c>
      <c r="C4688" s="256" t="s">
        <v>2617</v>
      </c>
      <c r="D4688" s="256" t="s">
        <v>3286</v>
      </c>
      <c r="E4688" s="257" t="s">
        <v>2540</v>
      </c>
      <c r="F4688" s="256" t="s">
        <v>2540</v>
      </c>
      <c r="G4688" s="256">
        <v>97480</v>
      </c>
      <c r="H4688" s="256" t="s">
        <v>4402</v>
      </c>
      <c r="I4688" s="256" t="s">
        <v>12</v>
      </c>
      <c r="J4688" s="256" t="s">
        <v>2541</v>
      </c>
      <c r="K4688" s="257" t="s">
        <v>17222</v>
      </c>
      <c r="L4688" s="256" t="s">
        <v>2542</v>
      </c>
    </row>
    <row r="4689" spans="1:12" x14ac:dyDescent="0.25">
      <c r="A4689" s="256" t="s">
        <v>2638</v>
      </c>
      <c r="B4689" s="256" t="s">
        <v>2639</v>
      </c>
      <c r="C4689" s="256" t="s">
        <v>2617</v>
      </c>
      <c r="D4689" s="256" t="s">
        <v>3286</v>
      </c>
      <c r="E4689" s="257" t="s">
        <v>2540</v>
      </c>
      <c r="F4689" s="256" t="s">
        <v>2540</v>
      </c>
      <c r="G4689" s="256">
        <v>97481</v>
      </c>
      <c r="H4689" s="256" t="s">
        <v>4403</v>
      </c>
      <c r="I4689" s="256" t="s">
        <v>12</v>
      </c>
      <c r="J4689" s="256" t="s">
        <v>2541</v>
      </c>
      <c r="K4689" s="257" t="s">
        <v>13551</v>
      </c>
      <c r="L4689" s="256" t="s">
        <v>2542</v>
      </c>
    </row>
    <row r="4690" spans="1:12" x14ac:dyDescent="0.25">
      <c r="A4690" s="256" t="s">
        <v>2638</v>
      </c>
      <c r="B4690" s="256" t="s">
        <v>2639</v>
      </c>
      <c r="C4690" s="256" t="s">
        <v>2617</v>
      </c>
      <c r="D4690" s="256" t="s">
        <v>3286</v>
      </c>
      <c r="E4690" s="257" t="s">
        <v>2540</v>
      </c>
      <c r="F4690" s="256" t="s">
        <v>2540</v>
      </c>
      <c r="G4690" s="256">
        <v>97482</v>
      </c>
      <c r="H4690" s="256" t="s">
        <v>4404</v>
      </c>
      <c r="I4690" s="256" t="s">
        <v>12</v>
      </c>
      <c r="J4690" s="256" t="s">
        <v>2541</v>
      </c>
      <c r="K4690" s="257" t="s">
        <v>13551</v>
      </c>
      <c r="L4690" s="256" t="s">
        <v>2542</v>
      </c>
    </row>
    <row r="4691" spans="1:12" x14ac:dyDescent="0.25">
      <c r="A4691" s="256" t="s">
        <v>2638</v>
      </c>
      <c r="B4691" s="256" t="s">
        <v>2639</v>
      </c>
      <c r="C4691" s="256" t="s">
        <v>2617</v>
      </c>
      <c r="D4691" s="256" t="s">
        <v>3286</v>
      </c>
      <c r="E4691" s="257" t="s">
        <v>2540</v>
      </c>
      <c r="F4691" s="256" t="s">
        <v>2540</v>
      </c>
      <c r="G4691" s="256">
        <v>97483</v>
      </c>
      <c r="H4691" s="256" t="s">
        <v>4405</v>
      </c>
      <c r="I4691" s="256" t="s">
        <v>12</v>
      </c>
      <c r="J4691" s="256" t="s">
        <v>2541</v>
      </c>
      <c r="K4691" s="257" t="s">
        <v>17223</v>
      </c>
      <c r="L4691" s="256" t="s">
        <v>2542</v>
      </c>
    </row>
    <row r="4692" spans="1:12" x14ac:dyDescent="0.25">
      <c r="A4692" s="256" t="s">
        <v>2638</v>
      </c>
      <c r="B4692" s="256" t="s">
        <v>2639</v>
      </c>
      <c r="C4692" s="256" t="s">
        <v>2617</v>
      </c>
      <c r="D4692" s="256" t="s">
        <v>3286</v>
      </c>
      <c r="E4692" s="257" t="s">
        <v>2540</v>
      </c>
      <c r="F4692" s="256" t="s">
        <v>2540</v>
      </c>
      <c r="G4692" s="256">
        <v>97484</v>
      </c>
      <c r="H4692" s="256" t="s">
        <v>4406</v>
      </c>
      <c r="I4692" s="256" t="s">
        <v>12</v>
      </c>
      <c r="J4692" s="256" t="s">
        <v>2541</v>
      </c>
      <c r="K4692" s="257" t="s">
        <v>17223</v>
      </c>
      <c r="L4692" s="256" t="s">
        <v>2542</v>
      </c>
    </row>
    <row r="4693" spans="1:12" x14ac:dyDescent="0.25">
      <c r="A4693" s="256" t="s">
        <v>2638</v>
      </c>
      <c r="B4693" s="256" t="s">
        <v>2639</v>
      </c>
      <c r="C4693" s="256" t="s">
        <v>2617</v>
      </c>
      <c r="D4693" s="256" t="s">
        <v>3286</v>
      </c>
      <c r="E4693" s="257" t="s">
        <v>2540</v>
      </c>
      <c r="F4693" s="256" t="s">
        <v>2540</v>
      </c>
      <c r="G4693" s="256">
        <v>97485</v>
      </c>
      <c r="H4693" s="256" t="s">
        <v>4407</v>
      </c>
      <c r="I4693" s="256" t="s">
        <v>12</v>
      </c>
      <c r="J4693" s="256" t="s">
        <v>2541</v>
      </c>
      <c r="K4693" s="257" t="s">
        <v>17224</v>
      </c>
      <c r="L4693" s="256" t="s">
        <v>2542</v>
      </c>
    </row>
    <row r="4694" spans="1:12" x14ac:dyDescent="0.25">
      <c r="A4694" s="256" t="s">
        <v>2638</v>
      </c>
      <c r="B4694" s="256" t="s">
        <v>2639</v>
      </c>
      <c r="C4694" s="256" t="s">
        <v>2617</v>
      </c>
      <c r="D4694" s="256" t="s">
        <v>3286</v>
      </c>
      <c r="E4694" s="257" t="s">
        <v>2540</v>
      </c>
      <c r="F4694" s="256" t="s">
        <v>2540</v>
      </c>
      <c r="G4694" s="256">
        <v>97486</v>
      </c>
      <c r="H4694" s="256" t="s">
        <v>4408</v>
      </c>
      <c r="I4694" s="256" t="s">
        <v>12</v>
      </c>
      <c r="J4694" s="256" t="s">
        <v>2541</v>
      </c>
      <c r="K4694" s="257" t="s">
        <v>13290</v>
      </c>
      <c r="L4694" s="256" t="s">
        <v>2542</v>
      </c>
    </row>
    <row r="4695" spans="1:12" x14ac:dyDescent="0.25">
      <c r="A4695" s="256" t="s">
        <v>2638</v>
      </c>
      <c r="B4695" s="256" t="s">
        <v>2639</v>
      </c>
      <c r="C4695" s="256" t="s">
        <v>2617</v>
      </c>
      <c r="D4695" s="256" t="s">
        <v>3286</v>
      </c>
      <c r="E4695" s="257" t="s">
        <v>2540</v>
      </c>
      <c r="F4695" s="256" t="s">
        <v>2540</v>
      </c>
      <c r="G4695" s="256">
        <v>97487</v>
      </c>
      <c r="H4695" s="256" t="s">
        <v>4409</v>
      </c>
      <c r="I4695" s="256" t="s">
        <v>12</v>
      </c>
      <c r="J4695" s="256" t="s">
        <v>2541</v>
      </c>
      <c r="K4695" s="257" t="s">
        <v>17225</v>
      </c>
      <c r="L4695" s="256" t="s">
        <v>2542</v>
      </c>
    </row>
    <row r="4696" spans="1:12" x14ac:dyDescent="0.25">
      <c r="A4696" s="256" t="s">
        <v>2638</v>
      </c>
      <c r="B4696" s="256" t="s">
        <v>2639</v>
      </c>
      <c r="C4696" s="256" t="s">
        <v>2617</v>
      </c>
      <c r="D4696" s="256" t="s">
        <v>3286</v>
      </c>
      <c r="E4696" s="257" t="s">
        <v>2540</v>
      </c>
      <c r="F4696" s="256" t="s">
        <v>2540</v>
      </c>
      <c r="G4696" s="256">
        <v>97488</v>
      </c>
      <c r="H4696" s="256" t="s">
        <v>4410</v>
      </c>
      <c r="I4696" s="256" t="s">
        <v>12</v>
      </c>
      <c r="J4696" s="256" t="s">
        <v>2541</v>
      </c>
      <c r="K4696" s="257" t="s">
        <v>17226</v>
      </c>
      <c r="L4696" s="256" t="s">
        <v>2542</v>
      </c>
    </row>
    <row r="4697" spans="1:12" x14ac:dyDescent="0.25">
      <c r="A4697" s="256" t="s">
        <v>2638</v>
      </c>
      <c r="B4697" s="256" t="s">
        <v>2639</v>
      </c>
      <c r="C4697" s="256" t="s">
        <v>2617</v>
      </c>
      <c r="D4697" s="256" t="s">
        <v>3286</v>
      </c>
      <c r="E4697" s="257" t="s">
        <v>2540</v>
      </c>
      <c r="F4697" s="256" t="s">
        <v>2540</v>
      </c>
      <c r="G4697" s="256">
        <v>97489</v>
      </c>
      <c r="H4697" s="256" t="s">
        <v>4411</v>
      </c>
      <c r="I4697" s="256" t="s">
        <v>12</v>
      </c>
      <c r="J4697" s="256" t="s">
        <v>2541</v>
      </c>
      <c r="K4697" s="257" t="s">
        <v>17227</v>
      </c>
      <c r="L4697" s="256" t="s">
        <v>2542</v>
      </c>
    </row>
    <row r="4698" spans="1:12" x14ac:dyDescent="0.25">
      <c r="A4698" s="256" t="s">
        <v>2638</v>
      </c>
      <c r="B4698" s="256" t="s">
        <v>2639</v>
      </c>
      <c r="C4698" s="256" t="s">
        <v>2617</v>
      </c>
      <c r="D4698" s="256" t="s">
        <v>3286</v>
      </c>
      <c r="E4698" s="257" t="s">
        <v>2540</v>
      </c>
      <c r="F4698" s="256" t="s">
        <v>2540</v>
      </c>
      <c r="G4698" s="256">
        <v>97490</v>
      </c>
      <c r="H4698" s="256" t="s">
        <v>4412</v>
      </c>
      <c r="I4698" s="256" t="s">
        <v>12</v>
      </c>
      <c r="J4698" s="256" t="s">
        <v>2541</v>
      </c>
      <c r="K4698" s="257" t="s">
        <v>17228</v>
      </c>
      <c r="L4698" s="256" t="s">
        <v>2542</v>
      </c>
    </row>
    <row r="4699" spans="1:12" x14ac:dyDescent="0.25">
      <c r="A4699" s="256" t="s">
        <v>2638</v>
      </c>
      <c r="B4699" s="256" t="s">
        <v>2639</v>
      </c>
      <c r="C4699" s="256" t="s">
        <v>2617</v>
      </c>
      <c r="D4699" s="256" t="s">
        <v>3286</v>
      </c>
      <c r="E4699" s="257" t="s">
        <v>2540</v>
      </c>
      <c r="F4699" s="256" t="s">
        <v>2540</v>
      </c>
      <c r="G4699" s="256">
        <v>97491</v>
      </c>
      <c r="H4699" s="256" t="s">
        <v>4413</v>
      </c>
      <c r="I4699" s="256" t="s">
        <v>12</v>
      </c>
      <c r="J4699" s="256" t="s">
        <v>2541</v>
      </c>
      <c r="K4699" s="257" t="s">
        <v>17229</v>
      </c>
      <c r="L4699" s="256" t="s">
        <v>2542</v>
      </c>
    </row>
    <row r="4700" spans="1:12" x14ac:dyDescent="0.25">
      <c r="A4700" s="256" t="s">
        <v>2638</v>
      </c>
      <c r="B4700" s="256" t="s">
        <v>2639</v>
      </c>
      <c r="C4700" s="256" t="s">
        <v>2617</v>
      </c>
      <c r="D4700" s="256" t="s">
        <v>3286</v>
      </c>
      <c r="E4700" s="257" t="s">
        <v>2540</v>
      </c>
      <c r="F4700" s="256" t="s">
        <v>2540</v>
      </c>
      <c r="G4700" s="256">
        <v>97492</v>
      </c>
      <c r="H4700" s="256" t="s">
        <v>4414</v>
      </c>
      <c r="I4700" s="256" t="s">
        <v>12</v>
      </c>
      <c r="J4700" s="256" t="s">
        <v>2541</v>
      </c>
      <c r="K4700" s="257" t="s">
        <v>17230</v>
      </c>
      <c r="L4700" s="256" t="s">
        <v>2542</v>
      </c>
    </row>
    <row r="4701" spans="1:12" x14ac:dyDescent="0.25">
      <c r="A4701" s="256" t="s">
        <v>2638</v>
      </c>
      <c r="B4701" s="256" t="s">
        <v>2639</v>
      </c>
      <c r="C4701" s="256" t="s">
        <v>2617</v>
      </c>
      <c r="D4701" s="256" t="s">
        <v>3286</v>
      </c>
      <c r="E4701" s="257" t="s">
        <v>2540</v>
      </c>
      <c r="F4701" s="256" t="s">
        <v>2540</v>
      </c>
      <c r="G4701" s="256">
        <v>97493</v>
      </c>
      <c r="H4701" s="256" t="s">
        <v>4415</v>
      </c>
      <c r="I4701" s="256" t="s">
        <v>12</v>
      </c>
      <c r="J4701" s="256" t="s">
        <v>2541</v>
      </c>
      <c r="K4701" s="257" t="s">
        <v>17231</v>
      </c>
      <c r="L4701" s="256" t="s">
        <v>2542</v>
      </c>
    </row>
    <row r="4702" spans="1:12" x14ac:dyDescent="0.25">
      <c r="A4702" s="256" t="s">
        <v>2638</v>
      </c>
      <c r="B4702" s="256" t="s">
        <v>2639</v>
      </c>
      <c r="C4702" s="256" t="s">
        <v>2617</v>
      </c>
      <c r="D4702" s="256" t="s">
        <v>3286</v>
      </c>
      <c r="E4702" s="257" t="s">
        <v>2540</v>
      </c>
      <c r="F4702" s="256" t="s">
        <v>2540</v>
      </c>
      <c r="G4702" s="256">
        <v>97494</v>
      </c>
      <c r="H4702" s="256" t="s">
        <v>4416</v>
      </c>
      <c r="I4702" s="256" t="s">
        <v>12</v>
      </c>
      <c r="J4702" s="256" t="s">
        <v>2541</v>
      </c>
      <c r="K4702" s="257" t="s">
        <v>17232</v>
      </c>
      <c r="L4702" s="256" t="s">
        <v>2542</v>
      </c>
    </row>
    <row r="4703" spans="1:12" x14ac:dyDescent="0.25">
      <c r="A4703" s="256" t="s">
        <v>2638</v>
      </c>
      <c r="B4703" s="256" t="s">
        <v>2639</v>
      </c>
      <c r="C4703" s="256" t="s">
        <v>2617</v>
      </c>
      <c r="D4703" s="256" t="s">
        <v>3286</v>
      </c>
      <c r="E4703" s="257" t="s">
        <v>2540</v>
      </c>
      <c r="F4703" s="256" t="s">
        <v>2540</v>
      </c>
      <c r="G4703" s="256">
        <v>97495</v>
      </c>
      <c r="H4703" s="256" t="s">
        <v>4417</v>
      </c>
      <c r="I4703" s="256" t="s">
        <v>12</v>
      </c>
      <c r="J4703" s="256" t="s">
        <v>2541</v>
      </c>
      <c r="K4703" s="257" t="s">
        <v>17233</v>
      </c>
      <c r="L4703" s="256" t="s">
        <v>2542</v>
      </c>
    </row>
    <row r="4704" spans="1:12" x14ac:dyDescent="0.25">
      <c r="A4704" s="256" t="s">
        <v>2638</v>
      </c>
      <c r="B4704" s="256" t="s">
        <v>2639</v>
      </c>
      <c r="C4704" s="256" t="s">
        <v>2617</v>
      </c>
      <c r="D4704" s="256" t="s">
        <v>3286</v>
      </c>
      <c r="E4704" s="257" t="s">
        <v>2540</v>
      </c>
      <c r="F4704" s="256" t="s">
        <v>2540</v>
      </c>
      <c r="G4704" s="256">
        <v>97496</v>
      </c>
      <c r="H4704" s="256" t="s">
        <v>4418</v>
      </c>
      <c r="I4704" s="256" t="s">
        <v>12</v>
      </c>
      <c r="J4704" s="256" t="s">
        <v>2541</v>
      </c>
      <c r="K4704" s="257" t="s">
        <v>17234</v>
      </c>
      <c r="L4704" s="256" t="s">
        <v>2542</v>
      </c>
    </row>
    <row r="4705" spans="1:12" x14ac:dyDescent="0.25">
      <c r="A4705" s="256" t="s">
        <v>2638</v>
      </c>
      <c r="B4705" s="256" t="s">
        <v>2639</v>
      </c>
      <c r="C4705" s="256" t="s">
        <v>2617</v>
      </c>
      <c r="D4705" s="256" t="s">
        <v>3286</v>
      </c>
      <c r="E4705" s="257" t="s">
        <v>2540</v>
      </c>
      <c r="F4705" s="256" t="s">
        <v>2540</v>
      </c>
      <c r="G4705" s="256">
        <v>97499</v>
      </c>
      <c r="H4705" s="256" t="s">
        <v>4419</v>
      </c>
      <c r="I4705" s="256" t="s">
        <v>12</v>
      </c>
      <c r="J4705" s="256" t="s">
        <v>2541</v>
      </c>
      <c r="K4705" s="257" t="s">
        <v>13741</v>
      </c>
      <c r="L4705" s="256" t="s">
        <v>2542</v>
      </c>
    </row>
    <row r="4706" spans="1:12" x14ac:dyDescent="0.25">
      <c r="A4706" s="256" t="s">
        <v>2638</v>
      </c>
      <c r="B4706" s="256" t="s">
        <v>2639</v>
      </c>
      <c r="C4706" s="256" t="s">
        <v>2617</v>
      </c>
      <c r="D4706" s="256" t="s">
        <v>3286</v>
      </c>
      <c r="E4706" s="257" t="s">
        <v>2540</v>
      </c>
      <c r="F4706" s="256" t="s">
        <v>2540</v>
      </c>
      <c r="G4706" s="256">
        <v>97500</v>
      </c>
      <c r="H4706" s="256" t="s">
        <v>4420</v>
      </c>
      <c r="I4706" s="256" t="s">
        <v>12</v>
      </c>
      <c r="J4706" s="256" t="s">
        <v>2541</v>
      </c>
      <c r="K4706" s="257" t="s">
        <v>16697</v>
      </c>
      <c r="L4706" s="256" t="s">
        <v>2542</v>
      </c>
    </row>
    <row r="4707" spans="1:12" x14ac:dyDescent="0.25">
      <c r="A4707" s="256" t="s">
        <v>2638</v>
      </c>
      <c r="B4707" s="256" t="s">
        <v>2639</v>
      </c>
      <c r="C4707" s="256" t="s">
        <v>2617</v>
      </c>
      <c r="D4707" s="256" t="s">
        <v>3286</v>
      </c>
      <c r="E4707" s="257" t="s">
        <v>2540</v>
      </c>
      <c r="F4707" s="256" t="s">
        <v>2540</v>
      </c>
      <c r="G4707" s="256">
        <v>97502</v>
      </c>
      <c r="H4707" s="256" t="s">
        <v>4421</v>
      </c>
      <c r="I4707" s="256" t="s">
        <v>12</v>
      </c>
      <c r="J4707" s="256" t="s">
        <v>2541</v>
      </c>
      <c r="K4707" s="257" t="s">
        <v>17235</v>
      </c>
      <c r="L4707" s="256" t="s">
        <v>2542</v>
      </c>
    </row>
    <row r="4708" spans="1:12" x14ac:dyDescent="0.25">
      <c r="A4708" s="256" t="s">
        <v>2638</v>
      </c>
      <c r="B4708" s="256" t="s">
        <v>2639</v>
      </c>
      <c r="C4708" s="256" t="s">
        <v>2617</v>
      </c>
      <c r="D4708" s="256" t="s">
        <v>3286</v>
      </c>
      <c r="E4708" s="257" t="s">
        <v>2540</v>
      </c>
      <c r="F4708" s="256" t="s">
        <v>2540</v>
      </c>
      <c r="G4708" s="256">
        <v>97503</v>
      </c>
      <c r="H4708" s="256" t="s">
        <v>4422</v>
      </c>
      <c r="I4708" s="256" t="s">
        <v>12</v>
      </c>
      <c r="J4708" s="256" t="s">
        <v>2541</v>
      </c>
      <c r="K4708" s="257" t="s">
        <v>14995</v>
      </c>
      <c r="L4708" s="256" t="s">
        <v>2542</v>
      </c>
    </row>
    <row r="4709" spans="1:12" x14ac:dyDescent="0.25">
      <c r="A4709" s="256" t="s">
        <v>2638</v>
      </c>
      <c r="B4709" s="256" t="s">
        <v>2639</v>
      </c>
      <c r="C4709" s="256" t="s">
        <v>2617</v>
      </c>
      <c r="D4709" s="256" t="s">
        <v>3286</v>
      </c>
      <c r="E4709" s="257" t="s">
        <v>2540</v>
      </c>
      <c r="F4709" s="256" t="s">
        <v>2540</v>
      </c>
      <c r="G4709" s="256">
        <v>97505</v>
      </c>
      <c r="H4709" s="256" t="s">
        <v>4423</v>
      </c>
      <c r="I4709" s="256" t="s">
        <v>12</v>
      </c>
      <c r="J4709" s="256" t="s">
        <v>2541</v>
      </c>
      <c r="K4709" s="257" t="s">
        <v>13239</v>
      </c>
      <c r="L4709" s="256" t="s">
        <v>2542</v>
      </c>
    </row>
    <row r="4710" spans="1:12" x14ac:dyDescent="0.25">
      <c r="A4710" s="256" t="s">
        <v>2638</v>
      </c>
      <c r="B4710" s="256" t="s">
        <v>2639</v>
      </c>
      <c r="C4710" s="256" t="s">
        <v>2617</v>
      </c>
      <c r="D4710" s="256" t="s">
        <v>3286</v>
      </c>
      <c r="E4710" s="257" t="s">
        <v>2540</v>
      </c>
      <c r="F4710" s="256" t="s">
        <v>2540</v>
      </c>
      <c r="G4710" s="256">
        <v>97506</v>
      </c>
      <c r="H4710" s="256" t="s">
        <v>4424</v>
      </c>
      <c r="I4710" s="256" t="s">
        <v>12</v>
      </c>
      <c r="J4710" s="256" t="s">
        <v>2541</v>
      </c>
      <c r="K4710" s="257" t="s">
        <v>13309</v>
      </c>
      <c r="L4710" s="256" t="s">
        <v>2542</v>
      </c>
    </row>
    <row r="4711" spans="1:12" x14ac:dyDescent="0.25">
      <c r="A4711" s="256" t="s">
        <v>2638</v>
      </c>
      <c r="B4711" s="256" t="s">
        <v>2639</v>
      </c>
      <c r="C4711" s="256" t="s">
        <v>2617</v>
      </c>
      <c r="D4711" s="256" t="s">
        <v>3286</v>
      </c>
      <c r="E4711" s="257" t="s">
        <v>2540</v>
      </c>
      <c r="F4711" s="256" t="s">
        <v>2540</v>
      </c>
      <c r="G4711" s="256">
        <v>97508</v>
      </c>
      <c r="H4711" s="256" t="s">
        <v>4425</v>
      </c>
      <c r="I4711" s="256" t="s">
        <v>12</v>
      </c>
      <c r="J4711" s="256" t="s">
        <v>2541</v>
      </c>
      <c r="K4711" s="257" t="s">
        <v>16836</v>
      </c>
      <c r="L4711" s="256" t="s">
        <v>2542</v>
      </c>
    </row>
    <row r="4712" spans="1:12" x14ac:dyDescent="0.25">
      <c r="A4712" s="256" t="s">
        <v>2638</v>
      </c>
      <c r="B4712" s="256" t="s">
        <v>2639</v>
      </c>
      <c r="C4712" s="256" t="s">
        <v>2617</v>
      </c>
      <c r="D4712" s="256" t="s">
        <v>3286</v>
      </c>
      <c r="E4712" s="257" t="s">
        <v>2540</v>
      </c>
      <c r="F4712" s="256" t="s">
        <v>2540</v>
      </c>
      <c r="G4712" s="256">
        <v>97509</v>
      </c>
      <c r="H4712" s="256" t="s">
        <v>4426</v>
      </c>
      <c r="I4712" s="256" t="s">
        <v>12</v>
      </c>
      <c r="J4712" s="256" t="s">
        <v>2541</v>
      </c>
      <c r="K4712" s="257" t="s">
        <v>17236</v>
      </c>
      <c r="L4712" s="256" t="s">
        <v>2542</v>
      </c>
    </row>
    <row r="4713" spans="1:12" x14ac:dyDescent="0.25">
      <c r="A4713" s="256" t="s">
        <v>2638</v>
      </c>
      <c r="B4713" s="256" t="s">
        <v>2639</v>
      </c>
      <c r="C4713" s="256" t="s">
        <v>2617</v>
      </c>
      <c r="D4713" s="256" t="s">
        <v>3286</v>
      </c>
      <c r="E4713" s="257" t="s">
        <v>2540</v>
      </c>
      <c r="F4713" s="256" t="s">
        <v>2540</v>
      </c>
      <c r="G4713" s="256">
        <v>97511</v>
      </c>
      <c r="H4713" s="256" t="s">
        <v>4427</v>
      </c>
      <c r="I4713" s="256" t="s">
        <v>12</v>
      </c>
      <c r="J4713" s="256" t="s">
        <v>2541</v>
      </c>
      <c r="K4713" s="257" t="s">
        <v>17237</v>
      </c>
      <c r="L4713" s="256" t="s">
        <v>2542</v>
      </c>
    </row>
    <row r="4714" spans="1:12" x14ac:dyDescent="0.25">
      <c r="A4714" s="256" t="s">
        <v>2638</v>
      </c>
      <c r="B4714" s="256" t="s">
        <v>2639</v>
      </c>
      <c r="C4714" s="256" t="s">
        <v>2617</v>
      </c>
      <c r="D4714" s="256" t="s">
        <v>3286</v>
      </c>
      <c r="E4714" s="257" t="s">
        <v>2540</v>
      </c>
      <c r="F4714" s="256" t="s">
        <v>2540</v>
      </c>
      <c r="G4714" s="256">
        <v>97512</v>
      </c>
      <c r="H4714" s="256" t="s">
        <v>4428</v>
      </c>
      <c r="I4714" s="256" t="s">
        <v>12</v>
      </c>
      <c r="J4714" s="256" t="s">
        <v>2541</v>
      </c>
      <c r="K4714" s="257" t="s">
        <v>17238</v>
      </c>
      <c r="L4714" s="256" t="s">
        <v>2542</v>
      </c>
    </row>
    <row r="4715" spans="1:12" x14ac:dyDescent="0.25">
      <c r="A4715" s="256" t="s">
        <v>2638</v>
      </c>
      <c r="B4715" s="256" t="s">
        <v>2639</v>
      </c>
      <c r="C4715" s="256" t="s">
        <v>2617</v>
      </c>
      <c r="D4715" s="256" t="s">
        <v>3286</v>
      </c>
      <c r="E4715" s="257" t="s">
        <v>2540</v>
      </c>
      <c r="F4715" s="256" t="s">
        <v>2540</v>
      </c>
      <c r="G4715" s="256">
        <v>97514</v>
      </c>
      <c r="H4715" s="256" t="s">
        <v>4429</v>
      </c>
      <c r="I4715" s="256" t="s">
        <v>12</v>
      </c>
      <c r="J4715" s="256" t="s">
        <v>2541</v>
      </c>
      <c r="K4715" s="257" t="s">
        <v>17239</v>
      </c>
      <c r="L4715" s="256" t="s">
        <v>2542</v>
      </c>
    </row>
    <row r="4716" spans="1:12" x14ac:dyDescent="0.25">
      <c r="A4716" s="256" t="s">
        <v>2638</v>
      </c>
      <c r="B4716" s="256" t="s">
        <v>2639</v>
      </c>
      <c r="C4716" s="256" t="s">
        <v>2617</v>
      </c>
      <c r="D4716" s="256" t="s">
        <v>3286</v>
      </c>
      <c r="E4716" s="257" t="s">
        <v>2540</v>
      </c>
      <c r="F4716" s="256" t="s">
        <v>2540</v>
      </c>
      <c r="G4716" s="256">
        <v>97515</v>
      </c>
      <c r="H4716" s="256" t="s">
        <v>4430</v>
      </c>
      <c r="I4716" s="256" t="s">
        <v>12</v>
      </c>
      <c r="J4716" s="256" t="s">
        <v>2541</v>
      </c>
      <c r="K4716" s="257" t="s">
        <v>17240</v>
      </c>
      <c r="L4716" s="256" t="s">
        <v>2542</v>
      </c>
    </row>
    <row r="4717" spans="1:12" x14ac:dyDescent="0.25">
      <c r="A4717" s="256" t="s">
        <v>2638</v>
      </c>
      <c r="B4717" s="256" t="s">
        <v>2639</v>
      </c>
      <c r="C4717" s="256" t="s">
        <v>2617</v>
      </c>
      <c r="D4717" s="256" t="s">
        <v>3286</v>
      </c>
      <c r="E4717" s="257" t="s">
        <v>2540</v>
      </c>
      <c r="F4717" s="256" t="s">
        <v>2540</v>
      </c>
      <c r="G4717" s="256">
        <v>97517</v>
      </c>
      <c r="H4717" s="256" t="s">
        <v>4431</v>
      </c>
      <c r="I4717" s="256" t="s">
        <v>12</v>
      </c>
      <c r="J4717" s="256" t="s">
        <v>2541</v>
      </c>
      <c r="K4717" s="257" t="s">
        <v>17241</v>
      </c>
      <c r="L4717" s="256" t="s">
        <v>2542</v>
      </c>
    </row>
    <row r="4718" spans="1:12" x14ac:dyDescent="0.25">
      <c r="A4718" s="256" t="s">
        <v>2638</v>
      </c>
      <c r="B4718" s="256" t="s">
        <v>2639</v>
      </c>
      <c r="C4718" s="256" t="s">
        <v>2617</v>
      </c>
      <c r="D4718" s="256" t="s">
        <v>3286</v>
      </c>
      <c r="E4718" s="257" t="s">
        <v>2540</v>
      </c>
      <c r="F4718" s="256" t="s">
        <v>2540</v>
      </c>
      <c r="G4718" s="256">
        <v>97518</v>
      </c>
      <c r="H4718" s="256" t="s">
        <v>4432</v>
      </c>
      <c r="I4718" s="256" t="s">
        <v>12</v>
      </c>
      <c r="J4718" s="256" t="s">
        <v>2541</v>
      </c>
      <c r="K4718" s="257" t="s">
        <v>17241</v>
      </c>
      <c r="L4718" s="256" t="s">
        <v>2542</v>
      </c>
    </row>
    <row r="4719" spans="1:12" x14ac:dyDescent="0.25">
      <c r="A4719" s="256" t="s">
        <v>2638</v>
      </c>
      <c r="B4719" s="256" t="s">
        <v>2639</v>
      </c>
      <c r="C4719" s="256" t="s">
        <v>2617</v>
      </c>
      <c r="D4719" s="256" t="s">
        <v>3286</v>
      </c>
      <c r="E4719" s="257" t="s">
        <v>2540</v>
      </c>
      <c r="F4719" s="256" t="s">
        <v>2540</v>
      </c>
      <c r="G4719" s="256">
        <v>97519</v>
      </c>
      <c r="H4719" s="256" t="s">
        <v>4433</v>
      </c>
      <c r="I4719" s="256" t="s">
        <v>12</v>
      </c>
      <c r="J4719" s="256" t="s">
        <v>2541</v>
      </c>
      <c r="K4719" s="257" t="s">
        <v>17242</v>
      </c>
      <c r="L4719" s="256" t="s">
        <v>2542</v>
      </c>
    </row>
    <row r="4720" spans="1:12" x14ac:dyDescent="0.25">
      <c r="A4720" s="256" t="s">
        <v>2638</v>
      </c>
      <c r="B4720" s="256" t="s">
        <v>2639</v>
      </c>
      <c r="C4720" s="256" t="s">
        <v>2617</v>
      </c>
      <c r="D4720" s="256" t="s">
        <v>3286</v>
      </c>
      <c r="E4720" s="257" t="s">
        <v>2540</v>
      </c>
      <c r="F4720" s="256" t="s">
        <v>2540</v>
      </c>
      <c r="G4720" s="256">
        <v>97520</v>
      </c>
      <c r="H4720" s="256" t="s">
        <v>4434</v>
      </c>
      <c r="I4720" s="256" t="s">
        <v>12</v>
      </c>
      <c r="J4720" s="256" t="s">
        <v>2541</v>
      </c>
      <c r="K4720" s="257" t="s">
        <v>17242</v>
      </c>
      <c r="L4720" s="256" t="s">
        <v>2542</v>
      </c>
    </row>
    <row r="4721" spans="1:12" x14ac:dyDescent="0.25">
      <c r="A4721" s="256" t="s">
        <v>2638</v>
      </c>
      <c r="B4721" s="256" t="s">
        <v>2639</v>
      </c>
      <c r="C4721" s="256" t="s">
        <v>2617</v>
      </c>
      <c r="D4721" s="256" t="s">
        <v>3286</v>
      </c>
      <c r="E4721" s="257" t="s">
        <v>2540</v>
      </c>
      <c r="F4721" s="256" t="s">
        <v>2540</v>
      </c>
      <c r="G4721" s="256">
        <v>97521</v>
      </c>
      <c r="H4721" s="256" t="s">
        <v>4435</v>
      </c>
      <c r="I4721" s="256" t="s">
        <v>12</v>
      </c>
      <c r="J4721" s="256" t="s">
        <v>2541</v>
      </c>
      <c r="K4721" s="257" t="s">
        <v>17243</v>
      </c>
      <c r="L4721" s="256" t="s">
        <v>2542</v>
      </c>
    </row>
    <row r="4722" spans="1:12" x14ac:dyDescent="0.25">
      <c r="A4722" s="256" t="s">
        <v>2638</v>
      </c>
      <c r="B4722" s="256" t="s">
        <v>2639</v>
      </c>
      <c r="C4722" s="256" t="s">
        <v>2617</v>
      </c>
      <c r="D4722" s="256" t="s">
        <v>3286</v>
      </c>
      <c r="E4722" s="257" t="s">
        <v>2540</v>
      </c>
      <c r="F4722" s="256" t="s">
        <v>2540</v>
      </c>
      <c r="G4722" s="256">
        <v>97522</v>
      </c>
      <c r="H4722" s="256" t="s">
        <v>4436</v>
      </c>
      <c r="I4722" s="256" t="s">
        <v>12</v>
      </c>
      <c r="J4722" s="256" t="s">
        <v>2541</v>
      </c>
      <c r="K4722" s="257" t="s">
        <v>17243</v>
      </c>
      <c r="L4722" s="256" t="s">
        <v>2542</v>
      </c>
    </row>
    <row r="4723" spans="1:12" x14ac:dyDescent="0.25">
      <c r="A4723" s="256" t="s">
        <v>2638</v>
      </c>
      <c r="B4723" s="256" t="s">
        <v>2639</v>
      </c>
      <c r="C4723" s="256" t="s">
        <v>2617</v>
      </c>
      <c r="D4723" s="256" t="s">
        <v>3286</v>
      </c>
      <c r="E4723" s="257" t="s">
        <v>2540</v>
      </c>
      <c r="F4723" s="256" t="s">
        <v>2540</v>
      </c>
      <c r="G4723" s="256">
        <v>97523</v>
      </c>
      <c r="H4723" s="256" t="s">
        <v>4437</v>
      </c>
      <c r="I4723" s="256" t="s">
        <v>12</v>
      </c>
      <c r="J4723" s="256" t="s">
        <v>2541</v>
      </c>
      <c r="K4723" s="257" t="s">
        <v>17244</v>
      </c>
      <c r="L4723" s="256" t="s">
        <v>2542</v>
      </c>
    </row>
    <row r="4724" spans="1:12" x14ac:dyDescent="0.25">
      <c r="A4724" s="256" t="s">
        <v>2638</v>
      </c>
      <c r="B4724" s="256" t="s">
        <v>2639</v>
      </c>
      <c r="C4724" s="256" t="s">
        <v>2617</v>
      </c>
      <c r="D4724" s="256" t="s">
        <v>3286</v>
      </c>
      <c r="E4724" s="257" t="s">
        <v>2540</v>
      </c>
      <c r="F4724" s="256" t="s">
        <v>2540</v>
      </c>
      <c r="G4724" s="256">
        <v>97524</v>
      </c>
      <c r="H4724" s="256" t="s">
        <v>4438</v>
      </c>
      <c r="I4724" s="256" t="s">
        <v>12</v>
      </c>
      <c r="J4724" s="256" t="s">
        <v>2541</v>
      </c>
      <c r="K4724" s="257" t="s">
        <v>17245</v>
      </c>
      <c r="L4724" s="256" t="s">
        <v>2542</v>
      </c>
    </row>
    <row r="4725" spans="1:12" x14ac:dyDescent="0.25">
      <c r="A4725" s="256" t="s">
        <v>2638</v>
      </c>
      <c r="B4725" s="256" t="s">
        <v>2639</v>
      </c>
      <c r="C4725" s="256" t="s">
        <v>2617</v>
      </c>
      <c r="D4725" s="256" t="s">
        <v>3286</v>
      </c>
      <c r="E4725" s="257" t="s">
        <v>2540</v>
      </c>
      <c r="F4725" s="256" t="s">
        <v>2540</v>
      </c>
      <c r="G4725" s="256">
        <v>97525</v>
      </c>
      <c r="H4725" s="256" t="s">
        <v>4439</v>
      </c>
      <c r="I4725" s="256" t="s">
        <v>12</v>
      </c>
      <c r="J4725" s="256" t="s">
        <v>2541</v>
      </c>
      <c r="K4725" s="257" t="s">
        <v>17246</v>
      </c>
      <c r="L4725" s="256" t="s">
        <v>2542</v>
      </c>
    </row>
    <row r="4726" spans="1:12" x14ac:dyDescent="0.25">
      <c r="A4726" s="256" t="s">
        <v>2638</v>
      </c>
      <c r="B4726" s="256" t="s">
        <v>2639</v>
      </c>
      <c r="C4726" s="256" t="s">
        <v>2617</v>
      </c>
      <c r="D4726" s="256" t="s">
        <v>3286</v>
      </c>
      <c r="E4726" s="257" t="s">
        <v>2540</v>
      </c>
      <c r="F4726" s="256" t="s">
        <v>2540</v>
      </c>
      <c r="G4726" s="256">
        <v>97526</v>
      </c>
      <c r="H4726" s="256" t="s">
        <v>4440</v>
      </c>
      <c r="I4726" s="256" t="s">
        <v>12</v>
      </c>
      <c r="J4726" s="256" t="s">
        <v>2541</v>
      </c>
      <c r="K4726" s="257" t="s">
        <v>17247</v>
      </c>
      <c r="L4726" s="256" t="s">
        <v>2542</v>
      </c>
    </row>
    <row r="4727" spans="1:12" x14ac:dyDescent="0.25">
      <c r="A4727" s="256" t="s">
        <v>2638</v>
      </c>
      <c r="B4727" s="256" t="s">
        <v>2639</v>
      </c>
      <c r="C4727" s="256" t="s">
        <v>2617</v>
      </c>
      <c r="D4727" s="256" t="s">
        <v>3286</v>
      </c>
      <c r="E4727" s="257" t="s">
        <v>2540</v>
      </c>
      <c r="F4727" s="256" t="s">
        <v>2540</v>
      </c>
      <c r="G4727" s="256">
        <v>97527</v>
      </c>
      <c r="H4727" s="256" t="s">
        <v>4441</v>
      </c>
      <c r="I4727" s="256" t="s">
        <v>12</v>
      </c>
      <c r="J4727" s="256" t="s">
        <v>2541</v>
      </c>
      <c r="K4727" s="257" t="s">
        <v>17248</v>
      </c>
      <c r="L4727" s="256" t="s">
        <v>2542</v>
      </c>
    </row>
    <row r="4728" spans="1:12" x14ac:dyDescent="0.25">
      <c r="A4728" s="256" t="s">
        <v>2638</v>
      </c>
      <c r="B4728" s="256" t="s">
        <v>2639</v>
      </c>
      <c r="C4728" s="256" t="s">
        <v>2617</v>
      </c>
      <c r="D4728" s="256" t="s">
        <v>3286</v>
      </c>
      <c r="E4728" s="257" t="s">
        <v>2540</v>
      </c>
      <c r="F4728" s="256" t="s">
        <v>2540</v>
      </c>
      <c r="G4728" s="256">
        <v>97528</v>
      </c>
      <c r="H4728" s="256" t="s">
        <v>4442</v>
      </c>
      <c r="I4728" s="256" t="s">
        <v>12</v>
      </c>
      <c r="J4728" s="256" t="s">
        <v>2541</v>
      </c>
      <c r="K4728" s="257" t="s">
        <v>17249</v>
      </c>
      <c r="L4728" s="256" t="s">
        <v>2542</v>
      </c>
    </row>
    <row r="4729" spans="1:12" x14ac:dyDescent="0.25">
      <c r="A4729" s="256" t="s">
        <v>2638</v>
      </c>
      <c r="B4729" s="256" t="s">
        <v>2639</v>
      </c>
      <c r="C4729" s="256" t="s">
        <v>2617</v>
      </c>
      <c r="D4729" s="256" t="s">
        <v>3286</v>
      </c>
      <c r="E4729" s="257" t="s">
        <v>2540</v>
      </c>
      <c r="F4729" s="256" t="s">
        <v>2540</v>
      </c>
      <c r="G4729" s="256">
        <v>97529</v>
      </c>
      <c r="H4729" s="256" t="s">
        <v>4443</v>
      </c>
      <c r="I4729" s="256" t="s">
        <v>12</v>
      </c>
      <c r="J4729" s="256" t="s">
        <v>2541</v>
      </c>
      <c r="K4729" s="257" t="s">
        <v>17250</v>
      </c>
      <c r="L4729" s="256" t="s">
        <v>2542</v>
      </c>
    </row>
    <row r="4730" spans="1:12" x14ac:dyDescent="0.25">
      <c r="A4730" s="256" t="s">
        <v>2638</v>
      </c>
      <c r="B4730" s="256" t="s">
        <v>2639</v>
      </c>
      <c r="C4730" s="256" t="s">
        <v>2617</v>
      </c>
      <c r="D4730" s="256" t="s">
        <v>3286</v>
      </c>
      <c r="E4730" s="257" t="s">
        <v>2540</v>
      </c>
      <c r="F4730" s="256" t="s">
        <v>2540</v>
      </c>
      <c r="G4730" s="256">
        <v>97530</v>
      </c>
      <c r="H4730" s="256" t="s">
        <v>4444</v>
      </c>
      <c r="I4730" s="256" t="s">
        <v>12</v>
      </c>
      <c r="J4730" s="256" t="s">
        <v>2541</v>
      </c>
      <c r="K4730" s="257" t="s">
        <v>17251</v>
      </c>
      <c r="L4730" s="256" t="s">
        <v>2542</v>
      </c>
    </row>
    <row r="4731" spans="1:12" x14ac:dyDescent="0.25">
      <c r="A4731" s="256" t="s">
        <v>2638</v>
      </c>
      <c r="B4731" s="256" t="s">
        <v>2639</v>
      </c>
      <c r="C4731" s="256" t="s">
        <v>2617</v>
      </c>
      <c r="D4731" s="256" t="s">
        <v>3286</v>
      </c>
      <c r="E4731" s="257" t="s">
        <v>2540</v>
      </c>
      <c r="F4731" s="256" t="s">
        <v>2540</v>
      </c>
      <c r="G4731" s="256">
        <v>97531</v>
      </c>
      <c r="H4731" s="256" t="s">
        <v>4445</v>
      </c>
      <c r="I4731" s="256" t="s">
        <v>12</v>
      </c>
      <c r="J4731" s="256" t="s">
        <v>2541</v>
      </c>
      <c r="K4731" s="257" t="s">
        <v>13270</v>
      </c>
      <c r="L4731" s="256" t="s">
        <v>2542</v>
      </c>
    </row>
    <row r="4732" spans="1:12" x14ac:dyDescent="0.25">
      <c r="A4732" s="256" t="s">
        <v>2638</v>
      </c>
      <c r="B4732" s="256" t="s">
        <v>2639</v>
      </c>
      <c r="C4732" s="256" t="s">
        <v>2617</v>
      </c>
      <c r="D4732" s="256" t="s">
        <v>3286</v>
      </c>
      <c r="E4732" s="257" t="s">
        <v>2540</v>
      </c>
      <c r="F4732" s="256" t="s">
        <v>2540</v>
      </c>
      <c r="G4732" s="256">
        <v>97532</v>
      </c>
      <c r="H4732" s="256" t="s">
        <v>4446</v>
      </c>
      <c r="I4732" s="256" t="s">
        <v>12</v>
      </c>
      <c r="J4732" s="256" t="s">
        <v>2541</v>
      </c>
      <c r="K4732" s="257" t="s">
        <v>17252</v>
      </c>
      <c r="L4732" s="256" t="s">
        <v>2542</v>
      </c>
    </row>
    <row r="4733" spans="1:12" x14ac:dyDescent="0.25">
      <c r="A4733" s="256" t="s">
        <v>2638</v>
      </c>
      <c r="B4733" s="256" t="s">
        <v>2639</v>
      </c>
      <c r="C4733" s="256" t="s">
        <v>2617</v>
      </c>
      <c r="D4733" s="256" t="s">
        <v>3286</v>
      </c>
      <c r="E4733" s="257" t="s">
        <v>2540</v>
      </c>
      <c r="F4733" s="256" t="s">
        <v>2540</v>
      </c>
      <c r="G4733" s="256">
        <v>97533</v>
      </c>
      <c r="H4733" s="256" t="s">
        <v>4447</v>
      </c>
      <c r="I4733" s="256" t="s">
        <v>12</v>
      </c>
      <c r="J4733" s="256" t="s">
        <v>2541</v>
      </c>
      <c r="K4733" s="257" t="s">
        <v>17253</v>
      </c>
      <c r="L4733" s="256" t="s">
        <v>2542</v>
      </c>
    </row>
    <row r="4734" spans="1:12" x14ac:dyDescent="0.25">
      <c r="A4734" s="256" t="s">
        <v>2638</v>
      </c>
      <c r="B4734" s="256" t="s">
        <v>2639</v>
      </c>
      <c r="C4734" s="256" t="s">
        <v>2617</v>
      </c>
      <c r="D4734" s="256" t="s">
        <v>3286</v>
      </c>
      <c r="E4734" s="257" t="s">
        <v>2540</v>
      </c>
      <c r="F4734" s="256" t="s">
        <v>2540</v>
      </c>
      <c r="G4734" s="256">
        <v>97534</v>
      </c>
      <c r="H4734" s="256" t="s">
        <v>4448</v>
      </c>
      <c r="I4734" s="256" t="s">
        <v>12</v>
      </c>
      <c r="J4734" s="256" t="s">
        <v>2541</v>
      </c>
      <c r="K4734" s="257" t="s">
        <v>17254</v>
      </c>
      <c r="L4734" s="256" t="s">
        <v>2542</v>
      </c>
    </row>
    <row r="4735" spans="1:12" x14ac:dyDescent="0.25">
      <c r="A4735" s="256" t="s">
        <v>2638</v>
      </c>
      <c r="B4735" s="256" t="s">
        <v>2639</v>
      </c>
      <c r="C4735" s="256" t="s">
        <v>2617</v>
      </c>
      <c r="D4735" s="256" t="s">
        <v>3286</v>
      </c>
      <c r="E4735" s="257" t="s">
        <v>2540</v>
      </c>
      <c r="F4735" s="256" t="s">
        <v>2540</v>
      </c>
      <c r="G4735" s="256">
        <v>97537</v>
      </c>
      <c r="H4735" s="256" t="s">
        <v>4449</v>
      </c>
      <c r="I4735" s="256" t="s">
        <v>12</v>
      </c>
      <c r="J4735" s="256" t="s">
        <v>2541</v>
      </c>
      <c r="K4735" s="257" t="s">
        <v>17255</v>
      </c>
      <c r="L4735" s="256" t="s">
        <v>2542</v>
      </c>
    </row>
    <row r="4736" spans="1:12" x14ac:dyDescent="0.25">
      <c r="A4736" s="256" t="s">
        <v>2638</v>
      </c>
      <c r="B4736" s="256" t="s">
        <v>2639</v>
      </c>
      <c r="C4736" s="256" t="s">
        <v>2617</v>
      </c>
      <c r="D4736" s="256" t="s">
        <v>3286</v>
      </c>
      <c r="E4736" s="257" t="s">
        <v>2540</v>
      </c>
      <c r="F4736" s="256" t="s">
        <v>2540</v>
      </c>
      <c r="G4736" s="256">
        <v>97540</v>
      </c>
      <c r="H4736" s="256" t="s">
        <v>4450</v>
      </c>
      <c r="I4736" s="256" t="s">
        <v>12</v>
      </c>
      <c r="J4736" s="256" t="s">
        <v>2541</v>
      </c>
      <c r="K4736" s="257" t="s">
        <v>17256</v>
      </c>
      <c r="L4736" s="256" t="s">
        <v>2542</v>
      </c>
    </row>
    <row r="4737" spans="1:12" x14ac:dyDescent="0.25">
      <c r="A4737" s="256" t="s">
        <v>2638</v>
      </c>
      <c r="B4737" s="256" t="s">
        <v>2639</v>
      </c>
      <c r="C4737" s="256" t="s">
        <v>2617</v>
      </c>
      <c r="D4737" s="256" t="s">
        <v>3286</v>
      </c>
      <c r="E4737" s="257" t="s">
        <v>2540</v>
      </c>
      <c r="F4737" s="256" t="s">
        <v>2540</v>
      </c>
      <c r="G4737" s="256">
        <v>97541</v>
      </c>
      <c r="H4737" s="256" t="s">
        <v>4451</v>
      </c>
      <c r="I4737" s="256" t="s">
        <v>12</v>
      </c>
      <c r="J4737" s="256" t="s">
        <v>2541</v>
      </c>
      <c r="K4737" s="257" t="s">
        <v>16729</v>
      </c>
      <c r="L4737" s="256" t="s">
        <v>2542</v>
      </c>
    </row>
    <row r="4738" spans="1:12" x14ac:dyDescent="0.25">
      <c r="A4738" s="256" t="s">
        <v>2638</v>
      </c>
      <c r="B4738" s="256" t="s">
        <v>2639</v>
      </c>
      <c r="C4738" s="256" t="s">
        <v>2617</v>
      </c>
      <c r="D4738" s="256" t="s">
        <v>3286</v>
      </c>
      <c r="E4738" s="257" t="s">
        <v>2540</v>
      </c>
      <c r="F4738" s="256" t="s">
        <v>2540</v>
      </c>
      <c r="G4738" s="256">
        <v>97543</v>
      </c>
      <c r="H4738" s="256" t="s">
        <v>4452</v>
      </c>
      <c r="I4738" s="256" t="s">
        <v>12</v>
      </c>
      <c r="J4738" s="256" t="s">
        <v>2541</v>
      </c>
      <c r="K4738" s="257" t="s">
        <v>13564</v>
      </c>
      <c r="L4738" s="256" t="s">
        <v>2542</v>
      </c>
    </row>
    <row r="4739" spans="1:12" x14ac:dyDescent="0.25">
      <c r="A4739" s="256" t="s">
        <v>2638</v>
      </c>
      <c r="B4739" s="256" t="s">
        <v>2639</v>
      </c>
      <c r="C4739" s="256" t="s">
        <v>2617</v>
      </c>
      <c r="D4739" s="256" t="s">
        <v>3286</v>
      </c>
      <c r="E4739" s="257" t="s">
        <v>2540</v>
      </c>
      <c r="F4739" s="256" t="s">
        <v>2540</v>
      </c>
      <c r="G4739" s="256">
        <v>97544</v>
      </c>
      <c r="H4739" s="256" t="s">
        <v>4453</v>
      </c>
      <c r="I4739" s="256" t="s">
        <v>12</v>
      </c>
      <c r="J4739" s="256" t="s">
        <v>2541</v>
      </c>
      <c r="K4739" s="257" t="s">
        <v>13729</v>
      </c>
      <c r="L4739" s="256" t="s">
        <v>2542</v>
      </c>
    </row>
    <row r="4740" spans="1:12" x14ac:dyDescent="0.25">
      <c r="A4740" s="256" t="s">
        <v>2638</v>
      </c>
      <c r="B4740" s="256" t="s">
        <v>2639</v>
      </c>
      <c r="C4740" s="256" t="s">
        <v>2617</v>
      </c>
      <c r="D4740" s="256" t="s">
        <v>3286</v>
      </c>
      <c r="E4740" s="257" t="s">
        <v>2540</v>
      </c>
      <c r="F4740" s="256" t="s">
        <v>2540</v>
      </c>
      <c r="G4740" s="256">
        <v>97546</v>
      </c>
      <c r="H4740" s="256" t="s">
        <v>4454</v>
      </c>
      <c r="I4740" s="256" t="s">
        <v>12</v>
      </c>
      <c r="J4740" s="256" t="s">
        <v>2541</v>
      </c>
      <c r="K4740" s="257" t="s">
        <v>17257</v>
      </c>
      <c r="L4740" s="256" t="s">
        <v>2542</v>
      </c>
    </row>
    <row r="4741" spans="1:12" x14ac:dyDescent="0.25">
      <c r="A4741" s="256" t="s">
        <v>2638</v>
      </c>
      <c r="B4741" s="256" t="s">
        <v>2639</v>
      </c>
      <c r="C4741" s="256" t="s">
        <v>2617</v>
      </c>
      <c r="D4741" s="256" t="s">
        <v>3286</v>
      </c>
      <c r="E4741" s="257" t="s">
        <v>2540</v>
      </c>
      <c r="F4741" s="256" t="s">
        <v>2540</v>
      </c>
      <c r="G4741" s="256">
        <v>97547</v>
      </c>
      <c r="H4741" s="256" t="s">
        <v>4455</v>
      </c>
      <c r="I4741" s="256" t="s">
        <v>12</v>
      </c>
      <c r="J4741" s="256" t="s">
        <v>2541</v>
      </c>
      <c r="K4741" s="257" t="s">
        <v>17257</v>
      </c>
      <c r="L4741" s="256" t="s">
        <v>2542</v>
      </c>
    </row>
    <row r="4742" spans="1:12" x14ac:dyDescent="0.25">
      <c r="A4742" s="256" t="s">
        <v>2638</v>
      </c>
      <c r="B4742" s="256" t="s">
        <v>2639</v>
      </c>
      <c r="C4742" s="256" t="s">
        <v>2617</v>
      </c>
      <c r="D4742" s="256" t="s">
        <v>3286</v>
      </c>
      <c r="E4742" s="257" t="s">
        <v>2540</v>
      </c>
      <c r="F4742" s="256" t="s">
        <v>2540</v>
      </c>
      <c r="G4742" s="256">
        <v>97548</v>
      </c>
      <c r="H4742" s="256" t="s">
        <v>4456</v>
      </c>
      <c r="I4742" s="256" t="s">
        <v>12</v>
      </c>
      <c r="J4742" s="256" t="s">
        <v>2541</v>
      </c>
      <c r="K4742" s="257" t="s">
        <v>17258</v>
      </c>
      <c r="L4742" s="256" t="s">
        <v>2542</v>
      </c>
    </row>
    <row r="4743" spans="1:12" x14ac:dyDescent="0.25">
      <c r="A4743" s="256" t="s">
        <v>2638</v>
      </c>
      <c r="B4743" s="256" t="s">
        <v>2639</v>
      </c>
      <c r="C4743" s="256" t="s">
        <v>2617</v>
      </c>
      <c r="D4743" s="256" t="s">
        <v>3286</v>
      </c>
      <c r="E4743" s="257" t="s">
        <v>2540</v>
      </c>
      <c r="F4743" s="256" t="s">
        <v>2540</v>
      </c>
      <c r="G4743" s="256">
        <v>97549</v>
      </c>
      <c r="H4743" s="256" t="s">
        <v>4457</v>
      </c>
      <c r="I4743" s="256" t="s">
        <v>12</v>
      </c>
      <c r="J4743" s="256" t="s">
        <v>2541</v>
      </c>
      <c r="K4743" s="257" t="s">
        <v>17258</v>
      </c>
      <c r="L4743" s="256" t="s">
        <v>2542</v>
      </c>
    </row>
    <row r="4744" spans="1:12" x14ac:dyDescent="0.25">
      <c r="A4744" s="256" t="s">
        <v>2638</v>
      </c>
      <c r="B4744" s="256" t="s">
        <v>2639</v>
      </c>
      <c r="C4744" s="256" t="s">
        <v>2617</v>
      </c>
      <c r="D4744" s="256" t="s">
        <v>3286</v>
      </c>
      <c r="E4744" s="257" t="s">
        <v>2540</v>
      </c>
      <c r="F4744" s="256" t="s">
        <v>2540</v>
      </c>
      <c r="G4744" s="256">
        <v>97550</v>
      </c>
      <c r="H4744" s="256" t="s">
        <v>4458</v>
      </c>
      <c r="I4744" s="256" t="s">
        <v>12</v>
      </c>
      <c r="J4744" s="256" t="s">
        <v>2541</v>
      </c>
      <c r="K4744" s="257" t="s">
        <v>17259</v>
      </c>
      <c r="L4744" s="256" t="s">
        <v>2542</v>
      </c>
    </row>
    <row r="4745" spans="1:12" x14ac:dyDescent="0.25">
      <c r="A4745" s="256" t="s">
        <v>2638</v>
      </c>
      <c r="B4745" s="256" t="s">
        <v>2639</v>
      </c>
      <c r="C4745" s="256" t="s">
        <v>2617</v>
      </c>
      <c r="D4745" s="256" t="s">
        <v>3286</v>
      </c>
      <c r="E4745" s="257" t="s">
        <v>2540</v>
      </c>
      <c r="F4745" s="256" t="s">
        <v>2540</v>
      </c>
      <c r="G4745" s="256">
        <v>97551</v>
      </c>
      <c r="H4745" s="256" t="s">
        <v>4459</v>
      </c>
      <c r="I4745" s="256" t="s">
        <v>12</v>
      </c>
      <c r="J4745" s="256" t="s">
        <v>2541</v>
      </c>
      <c r="K4745" s="257" t="s">
        <v>17259</v>
      </c>
      <c r="L4745" s="256" t="s">
        <v>2542</v>
      </c>
    </row>
    <row r="4746" spans="1:12" x14ac:dyDescent="0.25">
      <c r="A4746" s="256" t="s">
        <v>2638</v>
      </c>
      <c r="B4746" s="256" t="s">
        <v>2639</v>
      </c>
      <c r="C4746" s="256" t="s">
        <v>2617</v>
      </c>
      <c r="D4746" s="256" t="s">
        <v>3286</v>
      </c>
      <c r="E4746" s="257" t="s">
        <v>2540</v>
      </c>
      <c r="F4746" s="256" t="s">
        <v>2540</v>
      </c>
      <c r="G4746" s="256">
        <v>97552</v>
      </c>
      <c r="H4746" s="256" t="s">
        <v>4460</v>
      </c>
      <c r="I4746" s="256" t="s">
        <v>12</v>
      </c>
      <c r="J4746" s="256" t="s">
        <v>2541</v>
      </c>
      <c r="K4746" s="257" t="s">
        <v>17260</v>
      </c>
      <c r="L4746" s="256" t="s">
        <v>2542</v>
      </c>
    </row>
    <row r="4747" spans="1:12" x14ac:dyDescent="0.25">
      <c r="A4747" s="256" t="s">
        <v>2638</v>
      </c>
      <c r="B4747" s="256" t="s">
        <v>2639</v>
      </c>
      <c r="C4747" s="256" t="s">
        <v>2617</v>
      </c>
      <c r="D4747" s="256" t="s">
        <v>3286</v>
      </c>
      <c r="E4747" s="257" t="s">
        <v>2540</v>
      </c>
      <c r="F4747" s="256" t="s">
        <v>2540</v>
      </c>
      <c r="G4747" s="256">
        <v>97553</v>
      </c>
      <c r="H4747" s="256" t="s">
        <v>4461</v>
      </c>
      <c r="I4747" s="256" t="s">
        <v>12</v>
      </c>
      <c r="J4747" s="256" t="s">
        <v>2541</v>
      </c>
      <c r="K4747" s="257" t="s">
        <v>13867</v>
      </c>
      <c r="L4747" s="256" t="s">
        <v>2542</v>
      </c>
    </row>
    <row r="4748" spans="1:12" x14ac:dyDescent="0.25">
      <c r="A4748" s="256" t="s">
        <v>2638</v>
      </c>
      <c r="B4748" s="256" t="s">
        <v>2639</v>
      </c>
      <c r="C4748" s="256" t="s">
        <v>2617</v>
      </c>
      <c r="D4748" s="256" t="s">
        <v>3286</v>
      </c>
      <c r="E4748" s="257" t="s">
        <v>2540</v>
      </c>
      <c r="F4748" s="256" t="s">
        <v>2540</v>
      </c>
      <c r="G4748" s="256">
        <v>97554</v>
      </c>
      <c r="H4748" s="256" t="s">
        <v>4462</v>
      </c>
      <c r="I4748" s="256" t="s">
        <v>12</v>
      </c>
      <c r="J4748" s="256" t="s">
        <v>2541</v>
      </c>
      <c r="K4748" s="257" t="s">
        <v>17261</v>
      </c>
      <c r="L4748" s="256" t="s">
        <v>2542</v>
      </c>
    </row>
    <row r="4749" spans="1:12" x14ac:dyDescent="0.25">
      <c r="A4749" s="256" t="s">
        <v>2638</v>
      </c>
      <c r="B4749" s="256" t="s">
        <v>2639</v>
      </c>
      <c r="C4749" s="256" t="s">
        <v>2617</v>
      </c>
      <c r="D4749" s="256" t="s">
        <v>3286</v>
      </c>
      <c r="E4749" s="257" t="s">
        <v>2540</v>
      </c>
      <c r="F4749" s="256" t="s">
        <v>2540</v>
      </c>
      <c r="G4749" s="256">
        <v>98602</v>
      </c>
      <c r="H4749" s="256" t="s">
        <v>7100</v>
      </c>
      <c r="I4749" s="256" t="s">
        <v>12</v>
      </c>
      <c r="J4749" s="256" t="s">
        <v>2545</v>
      </c>
      <c r="K4749" s="257" t="s">
        <v>13365</v>
      </c>
      <c r="L4749" s="256" t="s">
        <v>2542</v>
      </c>
    </row>
    <row r="4750" spans="1:12" x14ac:dyDescent="0.25">
      <c r="A4750" s="256" t="s">
        <v>2638</v>
      </c>
      <c r="B4750" s="256" t="s">
        <v>2639</v>
      </c>
      <c r="C4750" s="256" t="s">
        <v>2617</v>
      </c>
      <c r="D4750" s="256" t="s">
        <v>3286</v>
      </c>
      <c r="E4750" s="257" t="s">
        <v>2540</v>
      </c>
      <c r="F4750" s="256" t="s">
        <v>2540</v>
      </c>
      <c r="G4750" s="256">
        <v>103805</v>
      </c>
      <c r="H4750" s="256" t="s">
        <v>7101</v>
      </c>
      <c r="I4750" s="256" t="s">
        <v>12</v>
      </c>
      <c r="J4750" s="256" t="s">
        <v>2545</v>
      </c>
      <c r="K4750" s="257" t="s">
        <v>17262</v>
      </c>
      <c r="L4750" s="256" t="s">
        <v>2542</v>
      </c>
    </row>
    <row r="4751" spans="1:12" x14ac:dyDescent="0.25">
      <c r="A4751" s="256" t="s">
        <v>2638</v>
      </c>
      <c r="B4751" s="256" t="s">
        <v>2639</v>
      </c>
      <c r="C4751" s="256" t="s">
        <v>2617</v>
      </c>
      <c r="D4751" s="256" t="s">
        <v>3286</v>
      </c>
      <c r="E4751" s="257" t="s">
        <v>2540</v>
      </c>
      <c r="F4751" s="256" t="s">
        <v>2540</v>
      </c>
      <c r="G4751" s="256">
        <v>103806</v>
      </c>
      <c r="H4751" s="256" t="s">
        <v>7102</v>
      </c>
      <c r="I4751" s="256" t="s">
        <v>12</v>
      </c>
      <c r="J4751" s="256" t="s">
        <v>2545</v>
      </c>
      <c r="K4751" s="257" t="s">
        <v>17263</v>
      </c>
      <c r="L4751" s="256" t="s">
        <v>2542</v>
      </c>
    </row>
    <row r="4752" spans="1:12" x14ac:dyDescent="0.25">
      <c r="A4752" s="256" t="s">
        <v>2638</v>
      </c>
      <c r="B4752" s="256" t="s">
        <v>2639</v>
      </c>
      <c r="C4752" s="256" t="s">
        <v>2617</v>
      </c>
      <c r="D4752" s="256" t="s">
        <v>3286</v>
      </c>
      <c r="E4752" s="257" t="s">
        <v>2540</v>
      </c>
      <c r="F4752" s="256" t="s">
        <v>2540</v>
      </c>
      <c r="G4752" s="256">
        <v>103807</v>
      </c>
      <c r="H4752" s="256" t="s">
        <v>7103</v>
      </c>
      <c r="I4752" s="256" t="s">
        <v>12</v>
      </c>
      <c r="J4752" s="256" t="s">
        <v>2545</v>
      </c>
      <c r="K4752" s="257" t="s">
        <v>5408</v>
      </c>
      <c r="L4752" s="256" t="s">
        <v>2542</v>
      </c>
    </row>
    <row r="4753" spans="1:12" x14ac:dyDescent="0.25">
      <c r="A4753" s="256" t="s">
        <v>2638</v>
      </c>
      <c r="B4753" s="256" t="s">
        <v>2639</v>
      </c>
      <c r="C4753" s="256" t="s">
        <v>2617</v>
      </c>
      <c r="D4753" s="256" t="s">
        <v>3286</v>
      </c>
      <c r="E4753" s="257" t="s">
        <v>2540</v>
      </c>
      <c r="F4753" s="256" t="s">
        <v>2540</v>
      </c>
      <c r="G4753" s="256">
        <v>103808</v>
      </c>
      <c r="H4753" s="256" t="s">
        <v>7104</v>
      </c>
      <c r="I4753" s="256" t="s">
        <v>12</v>
      </c>
      <c r="J4753" s="256" t="s">
        <v>2545</v>
      </c>
      <c r="K4753" s="257" t="s">
        <v>13159</v>
      </c>
      <c r="L4753" s="256" t="s">
        <v>2542</v>
      </c>
    </row>
    <row r="4754" spans="1:12" x14ac:dyDescent="0.25">
      <c r="A4754" s="256" t="s">
        <v>2638</v>
      </c>
      <c r="B4754" s="256" t="s">
        <v>2639</v>
      </c>
      <c r="C4754" s="256" t="s">
        <v>2617</v>
      </c>
      <c r="D4754" s="256" t="s">
        <v>3286</v>
      </c>
      <c r="E4754" s="257" t="s">
        <v>2540</v>
      </c>
      <c r="F4754" s="256" t="s">
        <v>2540</v>
      </c>
      <c r="G4754" s="256">
        <v>103809</v>
      </c>
      <c r="H4754" s="256" t="s">
        <v>7105</v>
      </c>
      <c r="I4754" s="256" t="s">
        <v>12</v>
      </c>
      <c r="J4754" s="256" t="s">
        <v>2545</v>
      </c>
      <c r="K4754" s="257" t="s">
        <v>16736</v>
      </c>
      <c r="L4754" s="256" t="s">
        <v>2542</v>
      </c>
    </row>
    <row r="4755" spans="1:12" x14ac:dyDescent="0.25">
      <c r="A4755" s="256" t="s">
        <v>2638</v>
      </c>
      <c r="B4755" s="256" t="s">
        <v>2639</v>
      </c>
      <c r="C4755" s="256" t="s">
        <v>2617</v>
      </c>
      <c r="D4755" s="256" t="s">
        <v>3286</v>
      </c>
      <c r="E4755" s="257" t="s">
        <v>2540</v>
      </c>
      <c r="F4755" s="256" t="s">
        <v>2540</v>
      </c>
      <c r="G4755" s="256">
        <v>103810</v>
      </c>
      <c r="H4755" s="256" t="s">
        <v>7106</v>
      </c>
      <c r="I4755" s="256" t="s">
        <v>12</v>
      </c>
      <c r="J4755" s="256" t="s">
        <v>2545</v>
      </c>
      <c r="K4755" s="257" t="s">
        <v>17264</v>
      </c>
      <c r="L4755" s="256" t="s">
        <v>2542</v>
      </c>
    </row>
    <row r="4756" spans="1:12" x14ac:dyDescent="0.25">
      <c r="A4756" s="256" t="s">
        <v>2638</v>
      </c>
      <c r="B4756" s="256" t="s">
        <v>2639</v>
      </c>
      <c r="C4756" s="256" t="s">
        <v>2617</v>
      </c>
      <c r="D4756" s="256" t="s">
        <v>3286</v>
      </c>
      <c r="E4756" s="257" t="s">
        <v>2540</v>
      </c>
      <c r="F4756" s="256" t="s">
        <v>2540</v>
      </c>
      <c r="G4756" s="256">
        <v>103811</v>
      </c>
      <c r="H4756" s="256" t="s">
        <v>7107</v>
      </c>
      <c r="I4756" s="256" t="s">
        <v>12</v>
      </c>
      <c r="J4756" s="256" t="s">
        <v>2545</v>
      </c>
      <c r="K4756" s="257" t="s">
        <v>17265</v>
      </c>
      <c r="L4756" s="256" t="s">
        <v>2542</v>
      </c>
    </row>
    <row r="4757" spans="1:12" x14ac:dyDescent="0.25">
      <c r="A4757" s="256" t="s">
        <v>2638</v>
      </c>
      <c r="B4757" s="256" t="s">
        <v>2639</v>
      </c>
      <c r="C4757" s="256" t="s">
        <v>2617</v>
      </c>
      <c r="D4757" s="256" t="s">
        <v>3286</v>
      </c>
      <c r="E4757" s="257" t="s">
        <v>2540</v>
      </c>
      <c r="F4757" s="256" t="s">
        <v>2540</v>
      </c>
      <c r="G4757" s="256">
        <v>103812</v>
      </c>
      <c r="H4757" s="256" t="s">
        <v>7108</v>
      </c>
      <c r="I4757" s="256" t="s">
        <v>12</v>
      </c>
      <c r="J4757" s="256" t="s">
        <v>2545</v>
      </c>
      <c r="K4757" s="257" t="s">
        <v>13356</v>
      </c>
      <c r="L4757" s="256" t="s">
        <v>2542</v>
      </c>
    </row>
    <row r="4758" spans="1:12" x14ac:dyDescent="0.25">
      <c r="A4758" s="256" t="s">
        <v>2638</v>
      </c>
      <c r="B4758" s="256" t="s">
        <v>2639</v>
      </c>
      <c r="C4758" s="256" t="s">
        <v>2617</v>
      </c>
      <c r="D4758" s="256" t="s">
        <v>3286</v>
      </c>
      <c r="E4758" s="257" t="s">
        <v>2540</v>
      </c>
      <c r="F4758" s="256" t="s">
        <v>2540</v>
      </c>
      <c r="G4758" s="256">
        <v>103813</v>
      </c>
      <c r="H4758" s="256" t="s">
        <v>7110</v>
      </c>
      <c r="I4758" s="256" t="s">
        <v>12</v>
      </c>
      <c r="J4758" s="256" t="s">
        <v>2545</v>
      </c>
      <c r="K4758" s="257" t="s">
        <v>16804</v>
      </c>
      <c r="L4758" s="256" t="s">
        <v>2542</v>
      </c>
    </row>
    <row r="4759" spans="1:12" x14ac:dyDescent="0.25">
      <c r="A4759" s="256" t="s">
        <v>2638</v>
      </c>
      <c r="B4759" s="256" t="s">
        <v>2639</v>
      </c>
      <c r="C4759" s="256" t="s">
        <v>2617</v>
      </c>
      <c r="D4759" s="256" t="s">
        <v>3286</v>
      </c>
      <c r="E4759" s="257" t="s">
        <v>2540</v>
      </c>
      <c r="F4759" s="256" t="s">
        <v>2540</v>
      </c>
      <c r="G4759" s="256">
        <v>103814</v>
      </c>
      <c r="H4759" s="256" t="s">
        <v>7111</v>
      </c>
      <c r="I4759" s="256" t="s">
        <v>12</v>
      </c>
      <c r="J4759" s="256" t="s">
        <v>2545</v>
      </c>
      <c r="K4759" s="257" t="s">
        <v>6079</v>
      </c>
      <c r="L4759" s="256" t="s">
        <v>2542</v>
      </c>
    </row>
    <row r="4760" spans="1:12" x14ac:dyDescent="0.25">
      <c r="A4760" s="256" t="s">
        <v>2638</v>
      </c>
      <c r="B4760" s="256" t="s">
        <v>2639</v>
      </c>
      <c r="C4760" s="256" t="s">
        <v>2617</v>
      </c>
      <c r="D4760" s="256" t="s">
        <v>3286</v>
      </c>
      <c r="E4760" s="257" t="s">
        <v>2540</v>
      </c>
      <c r="F4760" s="256" t="s">
        <v>2540</v>
      </c>
      <c r="G4760" s="256">
        <v>103815</v>
      </c>
      <c r="H4760" s="256" t="s">
        <v>7112</v>
      </c>
      <c r="I4760" s="256" t="s">
        <v>12</v>
      </c>
      <c r="J4760" s="256" t="s">
        <v>2545</v>
      </c>
      <c r="K4760" s="257" t="s">
        <v>5602</v>
      </c>
      <c r="L4760" s="256" t="s">
        <v>2542</v>
      </c>
    </row>
    <row r="4761" spans="1:12" x14ac:dyDescent="0.25">
      <c r="A4761" s="256" t="s">
        <v>2638</v>
      </c>
      <c r="B4761" s="256" t="s">
        <v>2639</v>
      </c>
      <c r="C4761" s="256" t="s">
        <v>2617</v>
      </c>
      <c r="D4761" s="256" t="s">
        <v>3286</v>
      </c>
      <c r="E4761" s="257" t="s">
        <v>2540</v>
      </c>
      <c r="F4761" s="256" t="s">
        <v>2540</v>
      </c>
      <c r="G4761" s="256">
        <v>103816</v>
      </c>
      <c r="H4761" s="256" t="s">
        <v>7113</v>
      </c>
      <c r="I4761" s="256" t="s">
        <v>12</v>
      </c>
      <c r="J4761" s="256" t="s">
        <v>2545</v>
      </c>
      <c r="K4761" s="257" t="s">
        <v>14240</v>
      </c>
      <c r="L4761" s="256" t="s">
        <v>2542</v>
      </c>
    </row>
    <row r="4762" spans="1:12" x14ac:dyDescent="0.25">
      <c r="A4762" s="256" t="s">
        <v>2638</v>
      </c>
      <c r="B4762" s="256" t="s">
        <v>2639</v>
      </c>
      <c r="C4762" s="256" t="s">
        <v>2617</v>
      </c>
      <c r="D4762" s="256" t="s">
        <v>3286</v>
      </c>
      <c r="E4762" s="257" t="s">
        <v>2540</v>
      </c>
      <c r="F4762" s="256" t="s">
        <v>2540</v>
      </c>
      <c r="G4762" s="256">
        <v>103817</v>
      </c>
      <c r="H4762" s="256" t="s">
        <v>7114</v>
      </c>
      <c r="I4762" s="256" t="s">
        <v>12</v>
      </c>
      <c r="J4762" s="256" t="s">
        <v>2545</v>
      </c>
      <c r="K4762" s="257" t="s">
        <v>17266</v>
      </c>
      <c r="L4762" s="256" t="s">
        <v>2542</v>
      </c>
    </row>
    <row r="4763" spans="1:12" x14ac:dyDescent="0.25">
      <c r="A4763" s="256" t="s">
        <v>2638</v>
      </c>
      <c r="B4763" s="256" t="s">
        <v>2639</v>
      </c>
      <c r="C4763" s="256" t="s">
        <v>2617</v>
      </c>
      <c r="D4763" s="256" t="s">
        <v>3286</v>
      </c>
      <c r="E4763" s="257" t="s">
        <v>2540</v>
      </c>
      <c r="F4763" s="256" t="s">
        <v>2540</v>
      </c>
      <c r="G4763" s="256">
        <v>103818</v>
      </c>
      <c r="H4763" s="256" t="s">
        <v>7115</v>
      </c>
      <c r="I4763" s="256" t="s">
        <v>12</v>
      </c>
      <c r="J4763" s="256" t="s">
        <v>2545</v>
      </c>
      <c r="K4763" s="257" t="s">
        <v>6043</v>
      </c>
      <c r="L4763" s="256" t="s">
        <v>2542</v>
      </c>
    </row>
    <row r="4764" spans="1:12" x14ac:dyDescent="0.25">
      <c r="A4764" s="256" t="s">
        <v>2638</v>
      </c>
      <c r="B4764" s="256" t="s">
        <v>2639</v>
      </c>
      <c r="C4764" s="256" t="s">
        <v>2617</v>
      </c>
      <c r="D4764" s="256" t="s">
        <v>3286</v>
      </c>
      <c r="E4764" s="257" t="s">
        <v>2540</v>
      </c>
      <c r="F4764" s="256" t="s">
        <v>2540</v>
      </c>
      <c r="G4764" s="256">
        <v>103819</v>
      </c>
      <c r="H4764" s="256" t="s">
        <v>7116</v>
      </c>
      <c r="I4764" s="256" t="s">
        <v>12</v>
      </c>
      <c r="J4764" s="256" t="s">
        <v>2545</v>
      </c>
      <c r="K4764" s="257" t="s">
        <v>17267</v>
      </c>
      <c r="L4764" s="256" t="s">
        <v>2542</v>
      </c>
    </row>
    <row r="4765" spans="1:12" x14ac:dyDescent="0.25">
      <c r="A4765" s="256" t="s">
        <v>2638</v>
      </c>
      <c r="B4765" s="256" t="s">
        <v>2639</v>
      </c>
      <c r="C4765" s="256" t="s">
        <v>2617</v>
      </c>
      <c r="D4765" s="256" t="s">
        <v>3286</v>
      </c>
      <c r="E4765" s="257" t="s">
        <v>2540</v>
      </c>
      <c r="F4765" s="256" t="s">
        <v>2540</v>
      </c>
      <c r="G4765" s="256">
        <v>103820</v>
      </c>
      <c r="H4765" s="256" t="s">
        <v>7117</v>
      </c>
      <c r="I4765" s="256" t="s">
        <v>12</v>
      </c>
      <c r="J4765" s="256" t="s">
        <v>2545</v>
      </c>
      <c r="K4765" s="257" t="s">
        <v>17268</v>
      </c>
      <c r="L4765" s="256" t="s">
        <v>2542</v>
      </c>
    </row>
    <row r="4766" spans="1:12" x14ac:dyDescent="0.25">
      <c r="A4766" s="256" t="s">
        <v>2638</v>
      </c>
      <c r="B4766" s="256" t="s">
        <v>2639</v>
      </c>
      <c r="C4766" s="256" t="s">
        <v>2617</v>
      </c>
      <c r="D4766" s="256" t="s">
        <v>3286</v>
      </c>
      <c r="E4766" s="257" t="s">
        <v>2540</v>
      </c>
      <c r="F4766" s="256" t="s">
        <v>2540</v>
      </c>
      <c r="G4766" s="256">
        <v>103821</v>
      </c>
      <c r="H4766" s="256" t="s">
        <v>7118</v>
      </c>
      <c r="I4766" s="256" t="s">
        <v>12</v>
      </c>
      <c r="J4766" s="256" t="s">
        <v>2545</v>
      </c>
      <c r="K4766" s="257" t="s">
        <v>17269</v>
      </c>
      <c r="L4766" s="256" t="s">
        <v>2542</v>
      </c>
    </row>
    <row r="4767" spans="1:12" x14ac:dyDescent="0.25">
      <c r="A4767" s="256" t="s">
        <v>2638</v>
      </c>
      <c r="B4767" s="256" t="s">
        <v>2639</v>
      </c>
      <c r="C4767" s="256" t="s">
        <v>2617</v>
      </c>
      <c r="D4767" s="256" t="s">
        <v>3286</v>
      </c>
      <c r="E4767" s="257" t="s">
        <v>2540</v>
      </c>
      <c r="F4767" s="256" t="s">
        <v>2540</v>
      </c>
      <c r="G4767" s="256">
        <v>103822</v>
      </c>
      <c r="H4767" s="256" t="s">
        <v>7119</v>
      </c>
      <c r="I4767" s="256" t="s">
        <v>12</v>
      </c>
      <c r="J4767" s="256" t="s">
        <v>2545</v>
      </c>
      <c r="K4767" s="257" t="s">
        <v>17270</v>
      </c>
      <c r="L4767" s="256" t="s">
        <v>2542</v>
      </c>
    </row>
    <row r="4768" spans="1:12" x14ac:dyDescent="0.25">
      <c r="A4768" s="256" t="s">
        <v>2638</v>
      </c>
      <c r="B4768" s="256" t="s">
        <v>2639</v>
      </c>
      <c r="C4768" s="256" t="s">
        <v>2617</v>
      </c>
      <c r="D4768" s="256" t="s">
        <v>3286</v>
      </c>
      <c r="E4768" s="257" t="s">
        <v>2540</v>
      </c>
      <c r="F4768" s="256" t="s">
        <v>2540</v>
      </c>
      <c r="G4768" s="256">
        <v>103823</v>
      </c>
      <c r="H4768" s="256" t="s">
        <v>7120</v>
      </c>
      <c r="I4768" s="256" t="s">
        <v>12</v>
      </c>
      <c r="J4768" s="256" t="s">
        <v>2545</v>
      </c>
      <c r="K4768" s="257" t="s">
        <v>4728</v>
      </c>
      <c r="L4768" s="256" t="s">
        <v>2542</v>
      </c>
    </row>
    <row r="4769" spans="1:12" x14ac:dyDescent="0.25">
      <c r="A4769" s="256" t="s">
        <v>2638</v>
      </c>
      <c r="B4769" s="256" t="s">
        <v>2639</v>
      </c>
      <c r="C4769" s="256" t="s">
        <v>2617</v>
      </c>
      <c r="D4769" s="256" t="s">
        <v>3286</v>
      </c>
      <c r="E4769" s="257" t="s">
        <v>2540</v>
      </c>
      <c r="F4769" s="256" t="s">
        <v>2540</v>
      </c>
      <c r="G4769" s="256">
        <v>103824</v>
      </c>
      <c r="H4769" s="256" t="s">
        <v>7121</v>
      </c>
      <c r="I4769" s="256" t="s">
        <v>12</v>
      </c>
      <c r="J4769" s="256" t="s">
        <v>2545</v>
      </c>
      <c r="K4769" s="257" t="s">
        <v>15879</v>
      </c>
      <c r="L4769" s="256" t="s">
        <v>2542</v>
      </c>
    </row>
    <row r="4770" spans="1:12" x14ac:dyDescent="0.25">
      <c r="A4770" s="256" t="s">
        <v>2638</v>
      </c>
      <c r="B4770" s="256" t="s">
        <v>2639</v>
      </c>
      <c r="C4770" s="256" t="s">
        <v>2617</v>
      </c>
      <c r="D4770" s="256" t="s">
        <v>3286</v>
      </c>
      <c r="E4770" s="257" t="s">
        <v>2540</v>
      </c>
      <c r="F4770" s="256" t="s">
        <v>2540</v>
      </c>
      <c r="G4770" s="256">
        <v>103825</v>
      </c>
      <c r="H4770" s="256" t="s">
        <v>7122</v>
      </c>
      <c r="I4770" s="256" t="s">
        <v>12</v>
      </c>
      <c r="J4770" s="256" t="s">
        <v>2545</v>
      </c>
      <c r="K4770" s="257" t="s">
        <v>13624</v>
      </c>
      <c r="L4770" s="256" t="s">
        <v>2542</v>
      </c>
    </row>
    <row r="4771" spans="1:12" x14ac:dyDescent="0.25">
      <c r="A4771" s="256" t="s">
        <v>2638</v>
      </c>
      <c r="B4771" s="256" t="s">
        <v>2639</v>
      </c>
      <c r="C4771" s="256" t="s">
        <v>2617</v>
      </c>
      <c r="D4771" s="256" t="s">
        <v>3286</v>
      </c>
      <c r="E4771" s="257" t="s">
        <v>2540</v>
      </c>
      <c r="F4771" s="256" t="s">
        <v>2540</v>
      </c>
      <c r="G4771" s="256">
        <v>103826</v>
      </c>
      <c r="H4771" s="256" t="s">
        <v>7123</v>
      </c>
      <c r="I4771" s="256" t="s">
        <v>12</v>
      </c>
      <c r="J4771" s="256" t="s">
        <v>2545</v>
      </c>
      <c r="K4771" s="257" t="s">
        <v>7797</v>
      </c>
      <c r="L4771" s="256" t="s">
        <v>2542</v>
      </c>
    </row>
    <row r="4772" spans="1:12" x14ac:dyDescent="0.25">
      <c r="A4772" s="256" t="s">
        <v>2638</v>
      </c>
      <c r="B4772" s="256" t="s">
        <v>2639</v>
      </c>
      <c r="C4772" s="256" t="s">
        <v>2617</v>
      </c>
      <c r="D4772" s="256" t="s">
        <v>3286</v>
      </c>
      <c r="E4772" s="257" t="s">
        <v>2540</v>
      </c>
      <c r="F4772" s="256" t="s">
        <v>2540</v>
      </c>
      <c r="G4772" s="256">
        <v>103827</v>
      </c>
      <c r="H4772" s="256" t="s">
        <v>7125</v>
      </c>
      <c r="I4772" s="256" t="s">
        <v>12</v>
      </c>
      <c r="J4772" s="256" t="s">
        <v>2545</v>
      </c>
      <c r="K4772" s="257" t="s">
        <v>7797</v>
      </c>
      <c r="L4772" s="256" t="s">
        <v>2542</v>
      </c>
    </row>
    <row r="4773" spans="1:12" x14ac:dyDescent="0.25">
      <c r="A4773" s="256" t="s">
        <v>2638</v>
      </c>
      <c r="B4773" s="256" t="s">
        <v>2639</v>
      </c>
      <c r="C4773" s="256" t="s">
        <v>2617</v>
      </c>
      <c r="D4773" s="256" t="s">
        <v>3286</v>
      </c>
      <c r="E4773" s="257" t="s">
        <v>2540</v>
      </c>
      <c r="F4773" s="256" t="s">
        <v>2540</v>
      </c>
      <c r="G4773" s="256">
        <v>103828</v>
      </c>
      <c r="H4773" s="256" t="s">
        <v>7126</v>
      </c>
      <c r="I4773" s="256" t="s">
        <v>12</v>
      </c>
      <c r="J4773" s="256" t="s">
        <v>2545</v>
      </c>
      <c r="K4773" s="257" t="s">
        <v>13542</v>
      </c>
      <c r="L4773" s="256" t="s">
        <v>2542</v>
      </c>
    </row>
    <row r="4774" spans="1:12" x14ac:dyDescent="0.25">
      <c r="A4774" s="256" t="s">
        <v>2638</v>
      </c>
      <c r="B4774" s="256" t="s">
        <v>2639</v>
      </c>
      <c r="C4774" s="256" t="s">
        <v>2617</v>
      </c>
      <c r="D4774" s="256" t="s">
        <v>3286</v>
      </c>
      <c r="E4774" s="257" t="s">
        <v>2540</v>
      </c>
      <c r="F4774" s="256" t="s">
        <v>2540</v>
      </c>
      <c r="G4774" s="256">
        <v>103829</v>
      </c>
      <c r="H4774" s="256" t="s">
        <v>7127</v>
      </c>
      <c r="I4774" s="256" t="s">
        <v>12</v>
      </c>
      <c r="J4774" s="256" t="s">
        <v>2545</v>
      </c>
      <c r="K4774" s="257" t="s">
        <v>17271</v>
      </c>
      <c r="L4774" s="256" t="s">
        <v>2542</v>
      </c>
    </row>
    <row r="4775" spans="1:12" x14ac:dyDescent="0.25">
      <c r="A4775" s="256" t="s">
        <v>2638</v>
      </c>
      <c r="B4775" s="256" t="s">
        <v>2639</v>
      </c>
      <c r="C4775" s="256" t="s">
        <v>2617</v>
      </c>
      <c r="D4775" s="256" t="s">
        <v>3286</v>
      </c>
      <c r="E4775" s="257" t="s">
        <v>2540</v>
      </c>
      <c r="F4775" s="256" t="s">
        <v>2540</v>
      </c>
      <c r="G4775" s="256">
        <v>103830</v>
      </c>
      <c r="H4775" s="256" t="s">
        <v>7128</v>
      </c>
      <c r="I4775" s="256" t="s">
        <v>12</v>
      </c>
      <c r="J4775" s="256" t="s">
        <v>2545</v>
      </c>
      <c r="K4775" s="257" t="s">
        <v>17272</v>
      </c>
      <c r="L4775" s="256" t="s">
        <v>2542</v>
      </c>
    </row>
    <row r="4776" spans="1:12" x14ac:dyDescent="0.25">
      <c r="A4776" s="256" t="s">
        <v>2638</v>
      </c>
      <c r="B4776" s="256" t="s">
        <v>2639</v>
      </c>
      <c r="C4776" s="256" t="s">
        <v>2617</v>
      </c>
      <c r="D4776" s="256" t="s">
        <v>3286</v>
      </c>
      <c r="E4776" s="257" t="s">
        <v>2540</v>
      </c>
      <c r="F4776" s="256" t="s">
        <v>2540</v>
      </c>
      <c r="G4776" s="256">
        <v>103831</v>
      </c>
      <c r="H4776" s="256" t="s">
        <v>7129</v>
      </c>
      <c r="I4776" s="256" t="s">
        <v>12</v>
      </c>
      <c r="J4776" s="256" t="s">
        <v>2545</v>
      </c>
      <c r="K4776" s="257" t="s">
        <v>16729</v>
      </c>
      <c r="L4776" s="256" t="s">
        <v>2542</v>
      </c>
    </row>
    <row r="4777" spans="1:12" x14ac:dyDescent="0.25">
      <c r="A4777" s="256" t="s">
        <v>2638</v>
      </c>
      <c r="B4777" s="256" t="s">
        <v>2639</v>
      </c>
      <c r="C4777" s="256" t="s">
        <v>2617</v>
      </c>
      <c r="D4777" s="256" t="s">
        <v>3286</v>
      </c>
      <c r="E4777" s="257" t="s">
        <v>2540</v>
      </c>
      <c r="F4777" s="256" t="s">
        <v>2540</v>
      </c>
      <c r="G4777" s="256">
        <v>103832</v>
      </c>
      <c r="H4777" s="256" t="s">
        <v>7130</v>
      </c>
      <c r="I4777" s="256" t="s">
        <v>12</v>
      </c>
      <c r="J4777" s="256" t="s">
        <v>2545</v>
      </c>
      <c r="K4777" s="257" t="s">
        <v>13575</v>
      </c>
      <c r="L4777" s="256" t="s">
        <v>2542</v>
      </c>
    </row>
    <row r="4778" spans="1:12" x14ac:dyDescent="0.25">
      <c r="A4778" s="256" t="s">
        <v>2638</v>
      </c>
      <c r="B4778" s="256" t="s">
        <v>2639</v>
      </c>
      <c r="C4778" s="256" t="s">
        <v>2617</v>
      </c>
      <c r="D4778" s="256" t="s">
        <v>3286</v>
      </c>
      <c r="E4778" s="257" t="s">
        <v>2540</v>
      </c>
      <c r="F4778" s="256" t="s">
        <v>2540</v>
      </c>
      <c r="G4778" s="256">
        <v>103833</v>
      </c>
      <c r="H4778" s="256" t="s">
        <v>7131</v>
      </c>
      <c r="I4778" s="256" t="s">
        <v>12</v>
      </c>
      <c r="J4778" s="256" t="s">
        <v>2545</v>
      </c>
      <c r="K4778" s="257" t="s">
        <v>16453</v>
      </c>
      <c r="L4778" s="256" t="s">
        <v>2542</v>
      </c>
    </row>
    <row r="4779" spans="1:12" x14ac:dyDescent="0.25">
      <c r="A4779" s="256" t="s">
        <v>2638</v>
      </c>
      <c r="B4779" s="256" t="s">
        <v>2639</v>
      </c>
      <c r="C4779" s="256" t="s">
        <v>2617</v>
      </c>
      <c r="D4779" s="256" t="s">
        <v>3286</v>
      </c>
      <c r="E4779" s="257" t="s">
        <v>2540</v>
      </c>
      <c r="F4779" s="256" t="s">
        <v>2540</v>
      </c>
      <c r="G4779" s="256">
        <v>103834</v>
      </c>
      <c r="H4779" s="256" t="s">
        <v>7132</v>
      </c>
      <c r="I4779" s="256" t="s">
        <v>12</v>
      </c>
      <c r="J4779" s="256" t="s">
        <v>2545</v>
      </c>
      <c r="K4779" s="257" t="s">
        <v>13305</v>
      </c>
      <c r="L4779" s="256" t="s">
        <v>2542</v>
      </c>
    </row>
    <row r="4780" spans="1:12" x14ac:dyDescent="0.25">
      <c r="A4780" s="256" t="s">
        <v>2638</v>
      </c>
      <c r="B4780" s="256" t="s">
        <v>2639</v>
      </c>
      <c r="C4780" s="256" t="s">
        <v>2617</v>
      </c>
      <c r="D4780" s="256" t="s">
        <v>3286</v>
      </c>
      <c r="E4780" s="257" t="s">
        <v>2540</v>
      </c>
      <c r="F4780" s="256" t="s">
        <v>2540</v>
      </c>
      <c r="G4780" s="256">
        <v>103838</v>
      </c>
      <c r="H4780" s="256" t="s">
        <v>7133</v>
      </c>
      <c r="I4780" s="256" t="s">
        <v>12</v>
      </c>
      <c r="J4780" s="256" t="s">
        <v>2545</v>
      </c>
      <c r="K4780" s="257" t="s">
        <v>8231</v>
      </c>
      <c r="L4780" s="256" t="s">
        <v>2542</v>
      </c>
    </row>
    <row r="4781" spans="1:12" x14ac:dyDescent="0.25">
      <c r="A4781" s="256" t="s">
        <v>2638</v>
      </c>
      <c r="B4781" s="256" t="s">
        <v>2639</v>
      </c>
      <c r="C4781" s="256" t="s">
        <v>2617</v>
      </c>
      <c r="D4781" s="256" t="s">
        <v>3286</v>
      </c>
      <c r="E4781" s="257" t="s">
        <v>2540</v>
      </c>
      <c r="F4781" s="256" t="s">
        <v>2540</v>
      </c>
      <c r="G4781" s="256">
        <v>103839</v>
      </c>
      <c r="H4781" s="256" t="s">
        <v>7135</v>
      </c>
      <c r="I4781" s="256" t="s">
        <v>12</v>
      </c>
      <c r="J4781" s="256" t="s">
        <v>2545</v>
      </c>
      <c r="K4781" s="257" t="s">
        <v>6893</v>
      </c>
      <c r="L4781" s="256" t="s">
        <v>2542</v>
      </c>
    </row>
    <row r="4782" spans="1:12" x14ac:dyDescent="0.25">
      <c r="A4782" s="256" t="s">
        <v>2638</v>
      </c>
      <c r="B4782" s="256" t="s">
        <v>2639</v>
      </c>
      <c r="C4782" s="256" t="s">
        <v>2617</v>
      </c>
      <c r="D4782" s="256" t="s">
        <v>3286</v>
      </c>
      <c r="E4782" s="257" t="s">
        <v>2540</v>
      </c>
      <c r="F4782" s="256" t="s">
        <v>2540</v>
      </c>
      <c r="G4782" s="256">
        <v>103840</v>
      </c>
      <c r="H4782" s="256" t="s">
        <v>7136</v>
      </c>
      <c r="I4782" s="256" t="s">
        <v>12</v>
      </c>
      <c r="J4782" s="256" t="s">
        <v>2545</v>
      </c>
      <c r="K4782" s="257" t="s">
        <v>13546</v>
      </c>
      <c r="L4782" s="256" t="s">
        <v>2542</v>
      </c>
    </row>
    <row r="4783" spans="1:12" x14ac:dyDescent="0.25">
      <c r="A4783" s="256" t="s">
        <v>2638</v>
      </c>
      <c r="B4783" s="256" t="s">
        <v>2639</v>
      </c>
      <c r="C4783" s="256" t="s">
        <v>2617</v>
      </c>
      <c r="D4783" s="256" t="s">
        <v>3286</v>
      </c>
      <c r="E4783" s="257" t="s">
        <v>2540</v>
      </c>
      <c r="F4783" s="256" t="s">
        <v>2540</v>
      </c>
      <c r="G4783" s="256">
        <v>103841</v>
      </c>
      <c r="H4783" s="256" t="s">
        <v>7137</v>
      </c>
      <c r="I4783" s="256" t="s">
        <v>12</v>
      </c>
      <c r="J4783" s="256" t="s">
        <v>2545</v>
      </c>
      <c r="K4783" s="257" t="s">
        <v>13386</v>
      </c>
      <c r="L4783" s="256" t="s">
        <v>2542</v>
      </c>
    </row>
    <row r="4784" spans="1:12" x14ac:dyDescent="0.25">
      <c r="A4784" s="256" t="s">
        <v>2638</v>
      </c>
      <c r="B4784" s="256" t="s">
        <v>2639</v>
      </c>
      <c r="C4784" s="256" t="s">
        <v>2617</v>
      </c>
      <c r="D4784" s="256" t="s">
        <v>3286</v>
      </c>
      <c r="E4784" s="257" t="s">
        <v>2540</v>
      </c>
      <c r="F4784" s="256" t="s">
        <v>2540</v>
      </c>
      <c r="G4784" s="256">
        <v>103842</v>
      </c>
      <c r="H4784" s="256" t="s">
        <v>7138</v>
      </c>
      <c r="I4784" s="256" t="s">
        <v>12</v>
      </c>
      <c r="J4784" s="256" t="s">
        <v>2545</v>
      </c>
      <c r="K4784" s="257" t="s">
        <v>14700</v>
      </c>
      <c r="L4784" s="256" t="s">
        <v>2542</v>
      </c>
    </row>
    <row r="4785" spans="1:12" x14ac:dyDescent="0.25">
      <c r="A4785" s="256" t="s">
        <v>2638</v>
      </c>
      <c r="B4785" s="256" t="s">
        <v>2639</v>
      </c>
      <c r="C4785" s="256" t="s">
        <v>2617</v>
      </c>
      <c r="D4785" s="256" t="s">
        <v>3286</v>
      </c>
      <c r="E4785" s="257" t="s">
        <v>2540</v>
      </c>
      <c r="F4785" s="256" t="s">
        <v>2540</v>
      </c>
      <c r="G4785" s="256">
        <v>103843</v>
      </c>
      <c r="H4785" s="256" t="s">
        <v>7139</v>
      </c>
      <c r="I4785" s="256" t="s">
        <v>12</v>
      </c>
      <c r="J4785" s="256" t="s">
        <v>2545</v>
      </c>
      <c r="K4785" s="257" t="s">
        <v>17273</v>
      </c>
      <c r="L4785" s="256" t="s">
        <v>2542</v>
      </c>
    </row>
    <row r="4786" spans="1:12" x14ac:dyDescent="0.25">
      <c r="A4786" s="256" t="s">
        <v>2638</v>
      </c>
      <c r="B4786" s="256" t="s">
        <v>2639</v>
      </c>
      <c r="C4786" s="256" t="s">
        <v>2617</v>
      </c>
      <c r="D4786" s="256" t="s">
        <v>3286</v>
      </c>
      <c r="E4786" s="257" t="s">
        <v>2540</v>
      </c>
      <c r="F4786" s="256" t="s">
        <v>2540</v>
      </c>
      <c r="G4786" s="256">
        <v>103844</v>
      </c>
      <c r="H4786" s="256" t="s">
        <v>7140</v>
      </c>
      <c r="I4786" s="256" t="s">
        <v>12</v>
      </c>
      <c r="J4786" s="256" t="s">
        <v>2545</v>
      </c>
      <c r="K4786" s="257" t="s">
        <v>5046</v>
      </c>
      <c r="L4786" s="256" t="s">
        <v>2542</v>
      </c>
    </row>
    <row r="4787" spans="1:12" x14ac:dyDescent="0.25">
      <c r="A4787" s="256" t="s">
        <v>2638</v>
      </c>
      <c r="B4787" s="256" t="s">
        <v>2639</v>
      </c>
      <c r="C4787" s="256" t="s">
        <v>2617</v>
      </c>
      <c r="D4787" s="256" t="s">
        <v>3286</v>
      </c>
      <c r="E4787" s="257" t="s">
        <v>2540</v>
      </c>
      <c r="F4787" s="256" t="s">
        <v>2540</v>
      </c>
      <c r="G4787" s="256">
        <v>103845</v>
      </c>
      <c r="H4787" s="256" t="s">
        <v>7141</v>
      </c>
      <c r="I4787" s="256" t="s">
        <v>12</v>
      </c>
      <c r="J4787" s="256" t="s">
        <v>2545</v>
      </c>
      <c r="K4787" s="257" t="s">
        <v>14357</v>
      </c>
      <c r="L4787" s="256" t="s">
        <v>2542</v>
      </c>
    </row>
    <row r="4788" spans="1:12" x14ac:dyDescent="0.25">
      <c r="A4788" s="256" t="s">
        <v>2638</v>
      </c>
      <c r="B4788" s="256" t="s">
        <v>2639</v>
      </c>
      <c r="C4788" s="256" t="s">
        <v>2617</v>
      </c>
      <c r="D4788" s="256" t="s">
        <v>3286</v>
      </c>
      <c r="E4788" s="257" t="s">
        <v>2540</v>
      </c>
      <c r="F4788" s="256" t="s">
        <v>2540</v>
      </c>
      <c r="G4788" s="256">
        <v>103846</v>
      </c>
      <c r="H4788" s="256" t="s">
        <v>7142</v>
      </c>
      <c r="I4788" s="256" t="s">
        <v>12</v>
      </c>
      <c r="J4788" s="256" t="s">
        <v>2545</v>
      </c>
      <c r="K4788" s="257" t="s">
        <v>17274</v>
      </c>
      <c r="L4788" s="256" t="s">
        <v>2542</v>
      </c>
    </row>
    <row r="4789" spans="1:12" x14ac:dyDescent="0.25">
      <c r="A4789" s="256" t="s">
        <v>2638</v>
      </c>
      <c r="B4789" s="256" t="s">
        <v>2639</v>
      </c>
      <c r="C4789" s="256" t="s">
        <v>2617</v>
      </c>
      <c r="D4789" s="256" t="s">
        <v>3286</v>
      </c>
      <c r="E4789" s="257" t="s">
        <v>2540</v>
      </c>
      <c r="F4789" s="256" t="s">
        <v>2540</v>
      </c>
      <c r="G4789" s="256">
        <v>103847</v>
      </c>
      <c r="H4789" s="256" t="s">
        <v>7143</v>
      </c>
      <c r="I4789" s="256" t="s">
        <v>12</v>
      </c>
      <c r="J4789" s="256" t="s">
        <v>2545</v>
      </c>
      <c r="K4789" s="257" t="s">
        <v>17275</v>
      </c>
      <c r="L4789" s="256" t="s">
        <v>2542</v>
      </c>
    </row>
    <row r="4790" spans="1:12" x14ac:dyDescent="0.25">
      <c r="A4790" s="256" t="s">
        <v>2638</v>
      </c>
      <c r="B4790" s="256" t="s">
        <v>2639</v>
      </c>
      <c r="C4790" s="256" t="s">
        <v>2617</v>
      </c>
      <c r="D4790" s="256" t="s">
        <v>3286</v>
      </c>
      <c r="E4790" s="257" t="s">
        <v>2540</v>
      </c>
      <c r="F4790" s="256" t="s">
        <v>2540</v>
      </c>
      <c r="G4790" s="256">
        <v>103848</v>
      </c>
      <c r="H4790" s="256" t="s">
        <v>7144</v>
      </c>
      <c r="I4790" s="256" t="s">
        <v>12</v>
      </c>
      <c r="J4790" s="256" t="s">
        <v>2545</v>
      </c>
      <c r="K4790" s="257" t="s">
        <v>17044</v>
      </c>
      <c r="L4790" s="256" t="s">
        <v>2542</v>
      </c>
    </row>
    <row r="4791" spans="1:12" x14ac:dyDescent="0.25">
      <c r="A4791" s="256" t="s">
        <v>2638</v>
      </c>
      <c r="B4791" s="256" t="s">
        <v>2639</v>
      </c>
      <c r="C4791" s="256" t="s">
        <v>2617</v>
      </c>
      <c r="D4791" s="256" t="s">
        <v>3286</v>
      </c>
      <c r="E4791" s="257" t="s">
        <v>2540</v>
      </c>
      <c r="F4791" s="256" t="s">
        <v>2540</v>
      </c>
      <c r="G4791" s="256">
        <v>103849</v>
      </c>
      <c r="H4791" s="256" t="s">
        <v>7145</v>
      </c>
      <c r="I4791" s="256" t="s">
        <v>12</v>
      </c>
      <c r="J4791" s="256" t="s">
        <v>2545</v>
      </c>
      <c r="K4791" s="257" t="s">
        <v>5128</v>
      </c>
      <c r="L4791" s="256" t="s">
        <v>2542</v>
      </c>
    </row>
    <row r="4792" spans="1:12" x14ac:dyDescent="0.25">
      <c r="A4792" s="256" t="s">
        <v>2638</v>
      </c>
      <c r="B4792" s="256" t="s">
        <v>2639</v>
      </c>
      <c r="C4792" s="256" t="s">
        <v>2617</v>
      </c>
      <c r="D4792" s="256" t="s">
        <v>3286</v>
      </c>
      <c r="E4792" s="257" t="s">
        <v>2540</v>
      </c>
      <c r="F4792" s="256" t="s">
        <v>2540</v>
      </c>
      <c r="G4792" s="256">
        <v>103850</v>
      </c>
      <c r="H4792" s="256" t="s">
        <v>7146</v>
      </c>
      <c r="I4792" s="256" t="s">
        <v>12</v>
      </c>
      <c r="J4792" s="256" t="s">
        <v>2545</v>
      </c>
      <c r="K4792" s="257" t="s">
        <v>17276</v>
      </c>
      <c r="L4792" s="256" t="s">
        <v>2542</v>
      </c>
    </row>
    <row r="4793" spans="1:12" x14ac:dyDescent="0.25">
      <c r="A4793" s="256" t="s">
        <v>2638</v>
      </c>
      <c r="B4793" s="256" t="s">
        <v>2639</v>
      </c>
      <c r="C4793" s="256" t="s">
        <v>2617</v>
      </c>
      <c r="D4793" s="256" t="s">
        <v>3286</v>
      </c>
      <c r="E4793" s="257" t="s">
        <v>2540</v>
      </c>
      <c r="F4793" s="256" t="s">
        <v>2540</v>
      </c>
      <c r="G4793" s="256">
        <v>103851</v>
      </c>
      <c r="H4793" s="256" t="s">
        <v>7147</v>
      </c>
      <c r="I4793" s="256" t="s">
        <v>12</v>
      </c>
      <c r="J4793" s="256" t="s">
        <v>2545</v>
      </c>
      <c r="K4793" s="257" t="s">
        <v>17277</v>
      </c>
      <c r="L4793" s="256" t="s">
        <v>2542</v>
      </c>
    </row>
    <row r="4794" spans="1:12" x14ac:dyDescent="0.25">
      <c r="A4794" s="256" t="s">
        <v>2638</v>
      </c>
      <c r="B4794" s="256" t="s">
        <v>2639</v>
      </c>
      <c r="C4794" s="256" t="s">
        <v>2617</v>
      </c>
      <c r="D4794" s="256" t="s">
        <v>3286</v>
      </c>
      <c r="E4794" s="257" t="s">
        <v>2540</v>
      </c>
      <c r="F4794" s="256" t="s">
        <v>2540</v>
      </c>
      <c r="G4794" s="256">
        <v>103852</v>
      </c>
      <c r="H4794" s="256" t="s">
        <v>7148</v>
      </c>
      <c r="I4794" s="256" t="s">
        <v>12</v>
      </c>
      <c r="J4794" s="256" t="s">
        <v>2545</v>
      </c>
      <c r="K4794" s="257" t="s">
        <v>13331</v>
      </c>
      <c r="L4794" s="256" t="s">
        <v>2542</v>
      </c>
    </row>
    <row r="4795" spans="1:12" x14ac:dyDescent="0.25">
      <c r="A4795" s="256" t="s">
        <v>2638</v>
      </c>
      <c r="B4795" s="256" t="s">
        <v>2639</v>
      </c>
      <c r="C4795" s="256" t="s">
        <v>2617</v>
      </c>
      <c r="D4795" s="256" t="s">
        <v>3286</v>
      </c>
      <c r="E4795" s="257" t="s">
        <v>2540</v>
      </c>
      <c r="F4795" s="256" t="s">
        <v>2540</v>
      </c>
      <c r="G4795" s="256">
        <v>103853</v>
      </c>
      <c r="H4795" s="256" t="s">
        <v>7149</v>
      </c>
      <c r="I4795" s="256" t="s">
        <v>12</v>
      </c>
      <c r="J4795" s="256" t="s">
        <v>2545</v>
      </c>
      <c r="K4795" s="257" t="s">
        <v>5022</v>
      </c>
      <c r="L4795" s="256" t="s">
        <v>2542</v>
      </c>
    </row>
    <row r="4796" spans="1:12" x14ac:dyDescent="0.25">
      <c r="A4796" s="256" t="s">
        <v>2638</v>
      </c>
      <c r="B4796" s="256" t="s">
        <v>2639</v>
      </c>
      <c r="C4796" s="256" t="s">
        <v>2617</v>
      </c>
      <c r="D4796" s="256" t="s">
        <v>3286</v>
      </c>
      <c r="E4796" s="257" t="s">
        <v>2540</v>
      </c>
      <c r="F4796" s="256" t="s">
        <v>2540</v>
      </c>
      <c r="G4796" s="256">
        <v>103854</v>
      </c>
      <c r="H4796" s="256" t="s">
        <v>7151</v>
      </c>
      <c r="I4796" s="256" t="s">
        <v>12</v>
      </c>
      <c r="J4796" s="256" t="s">
        <v>2545</v>
      </c>
      <c r="K4796" s="257" t="s">
        <v>17278</v>
      </c>
      <c r="L4796" s="256" t="s">
        <v>2542</v>
      </c>
    </row>
    <row r="4797" spans="1:12" x14ac:dyDescent="0.25">
      <c r="A4797" s="256" t="s">
        <v>2638</v>
      </c>
      <c r="B4797" s="256" t="s">
        <v>2639</v>
      </c>
      <c r="C4797" s="256" t="s">
        <v>2617</v>
      </c>
      <c r="D4797" s="256" t="s">
        <v>3286</v>
      </c>
      <c r="E4797" s="257" t="s">
        <v>2540</v>
      </c>
      <c r="F4797" s="256" t="s">
        <v>2540</v>
      </c>
      <c r="G4797" s="256">
        <v>103855</v>
      </c>
      <c r="H4797" s="256" t="s">
        <v>7152</v>
      </c>
      <c r="I4797" s="256" t="s">
        <v>12</v>
      </c>
      <c r="J4797" s="256" t="s">
        <v>2545</v>
      </c>
      <c r="K4797" s="257" t="s">
        <v>17279</v>
      </c>
      <c r="L4797" s="256" t="s">
        <v>2542</v>
      </c>
    </row>
    <row r="4798" spans="1:12" x14ac:dyDescent="0.25">
      <c r="A4798" s="256" t="s">
        <v>2638</v>
      </c>
      <c r="B4798" s="256" t="s">
        <v>2639</v>
      </c>
      <c r="C4798" s="256" t="s">
        <v>2617</v>
      </c>
      <c r="D4798" s="256" t="s">
        <v>3286</v>
      </c>
      <c r="E4798" s="257" t="s">
        <v>2540</v>
      </c>
      <c r="F4798" s="256" t="s">
        <v>2540</v>
      </c>
      <c r="G4798" s="256">
        <v>103856</v>
      </c>
      <c r="H4798" s="256" t="s">
        <v>7153</v>
      </c>
      <c r="I4798" s="256" t="s">
        <v>12</v>
      </c>
      <c r="J4798" s="256" t="s">
        <v>2545</v>
      </c>
      <c r="K4798" s="257" t="s">
        <v>13859</v>
      </c>
      <c r="L4798" s="256" t="s">
        <v>2542</v>
      </c>
    </row>
    <row r="4799" spans="1:12" x14ac:dyDescent="0.25">
      <c r="A4799" s="256" t="s">
        <v>2638</v>
      </c>
      <c r="B4799" s="256" t="s">
        <v>2639</v>
      </c>
      <c r="C4799" s="256" t="s">
        <v>2617</v>
      </c>
      <c r="D4799" s="256" t="s">
        <v>3286</v>
      </c>
      <c r="E4799" s="257" t="s">
        <v>2540</v>
      </c>
      <c r="F4799" s="256" t="s">
        <v>2540</v>
      </c>
      <c r="G4799" s="256">
        <v>103857</v>
      </c>
      <c r="H4799" s="256" t="s">
        <v>7155</v>
      </c>
      <c r="I4799" s="256" t="s">
        <v>12</v>
      </c>
      <c r="J4799" s="256" t="s">
        <v>2545</v>
      </c>
      <c r="K4799" s="257" t="s">
        <v>16679</v>
      </c>
      <c r="L4799" s="256" t="s">
        <v>2542</v>
      </c>
    </row>
    <row r="4800" spans="1:12" x14ac:dyDescent="0.25">
      <c r="A4800" s="256" t="s">
        <v>2638</v>
      </c>
      <c r="B4800" s="256" t="s">
        <v>2639</v>
      </c>
      <c r="C4800" s="256" t="s">
        <v>2617</v>
      </c>
      <c r="D4800" s="256" t="s">
        <v>3286</v>
      </c>
      <c r="E4800" s="257" t="s">
        <v>2540</v>
      </c>
      <c r="F4800" s="256" t="s">
        <v>2540</v>
      </c>
      <c r="G4800" s="256">
        <v>103858</v>
      </c>
      <c r="H4800" s="256" t="s">
        <v>7157</v>
      </c>
      <c r="I4800" s="256" t="s">
        <v>12</v>
      </c>
      <c r="J4800" s="256" t="s">
        <v>2545</v>
      </c>
      <c r="K4800" s="257" t="s">
        <v>17280</v>
      </c>
      <c r="L4800" s="256" t="s">
        <v>2542</v>
      </c>
    </row>
    <row r="4801" spans="1:12" x14ac:dyDescent="0.25">
      <c r="A4801" s="256" t="s">
        <v>2638</v>
      </c>
      <c r="B4801" s="256" t="s">
        <v>2639</v>
      </c>
      <c r="C4801" s="256" t="s">
        <v>2617</v>
      </c>
      <c r="D4801" s="256" t="s">
        <v>3286</v>
      </c>
      <c r="E4801" s="257" t="s">
        <v>2540</v>
      </c>
      <c r="F4801" s="256" t="s">
        <v>2540</v>
      </c>
      <c r="G4801" s="256">
        <v>103859</v>
      </c>
      <c r="H4801" s="256" t="s">
        <v>7158</v>
      </c>
      <c r="I4801" s="256" t="s">
        <v>12</v>
      </c>
      <c r="J4801" s="256" t="s">
        <v>2545</v>
      </c>
      <c r="K4801" s="257" t="s">
        <v>6240</v>
      </c>
      <c r="L4801" s="256" t="s">
        <v>2542</v>
      </c>
    </row>
    <row r="4802" spans="1:12" x14ac:dyDescent="0.25">
      <c r="A4802" s="256" t="s">
        <v>2638</v>
      </c>
      <c r="B4802" s="256" t="s">
        <v>2639</v>
      </c>
      <c r="C4802" s="256" t="s">
        <v>2617</v>
      </c>
      <c r="D4802" s="256" t="s">
        <v>3286</v>
      </c>
      <c r="E4802" s="257" t="s">
        <v>2540</v>
      </c>
      <c r="F4802" s="256" t="s">
        <v>2540</v>
      </c>
      <c r="G4802" s="256">
        <v>103860</v>
      </c>
      <c r="H4802" s="256" t="s">
        <v>7159</v>
      </c>
      <c r="I4802" s="256" t="s">
        <v>12</v>
      </c>
      <c r="J4802" s="256" t="s">
        <v>2545</v>
      </c>
      <c r="K4802" s="257" t="s">
        <v>6240</v>
      </c>
      <c r="L4802" s="256" t="s">
        <v>2542</v>
      </c>
    </row>
    <row r="4803" spans="1:12" x14ac:dyDescent="0.25">
      <c r="A4803" s="256" t="s">
        <v>2638</v>
      </c>
      <c r="B4803" s="256" t="s">
        <v>2639</v>
      </c>
      <c r="C4803" s="256" t="s">
        <v>2617</v>
      </c>
      <c r="D4803" s="256" t="s">
        <v>3286</v>
      </c>
      <c r="E4803" s="257" t="s">
        <v>2540</v>
      </c>
      <c r="F4803" s="256" t="s">
        <v>2540</v>
      </c>
      <c r="G4803" s="256">
        <v>103861</v>
      </c>
      <c r="H4803" s="256" t="s">
        <v>7160</v>
      </c>
      <c r="I4803" s="256" t="s">
        <v>12</v>
      </c>
      <c r="J4803" s="256" t="s">
        <v>2545</v>
      </c>
      <c r="K4803" s="257" t="s">
        <v>17281</v>
      </c>
      <c r="L4803" s="256" t="s">
        <v>2542</v>
      </c>
    </row>
    <row r="4804" spans="1:12" x14ac:dyDescent="0.25">
      <c r="A4804" s="256" t="s">
        <v>2638</v>
      </c>
      <c r="B4804" s="256" t="s">
        <v>2639</v>
      </c>
      <c r="C4804" s="256" t="s">
        <v>2617</v>
      </c>
      <c r="D4804" s="256" t="s">
        <v>3286</v>
      </c>
      <c r="E4804" s="257" t="s">
        <v>2540</v>
      </c>
      <c r="F4804" s="256" t="s">
        <v>2540</v>
      </c>
      <c r="G4804" s="256">
        <v>103862</v>
      </c>
      <c r="H4804" s="256" t="s">
        <v>7161</v>
      </c>
      <c r="I4804" s="256" t="s">
        <v>12</v>
      </c>
      <c r="J4804" s="256" t="s">
        <v>2545</v>
      </c>
      <c r="K4804" s="257" t="s">
        <v>17282</v>
      </c>
      <c r="L4804" s="256" t="s">
        <v>2542</v>
      </c>
    </row>
    <row r="4805" spans="1:12" x14ac:dyDescent="0.25">
      <c r="A4805" s="256" t="s">
        <v>2638</v>
      </c>
      <c r="B4805" s="256" t="s">
        <v>2639</v>
      </c>
      <c r="C4805" s="256" t="s">
        <v>2617</v>
      </c>
      <c r="D4805" s="256" t="s">
        <v>3286</v>
      </c>
      <c r="E4805" s="257" t="s">
        <v>2540</v>
      </c>
      <c r="F4805" s="256" t="s">
        <v>2540</v>
      </c>
      <c r="G4805" s="256">
        <v>103863</v>
      </c>
      <c r="H4805" s="256" t="s">
        <v>7162</v>
      </c>
      <c r="I4805" s="256" t="s">
        <v>12</v>
      </c>
      <c r="J4805" s="256" t="s">
        <v>2545</v>
      </c>
      <c r="K4805" s="257" t="s">
        <v>16763</v>
      </c>
      <c r="L4805" s="256" t="s">
        <v>2542</v>
      </c>
    </row>
    <row r="4806" spans="1:12" x14ac:dyDescent="0.25">
      <c r="A4806" s="256" t="s">
        <v>2638</v>
      </c>
      <c r="B4806" s="256" t="s">
        <v>2639</v>
      </c>
      <c r="C4806" s="256" t="s">
        <v>2617</v>
      </c>
      <c r="D4806" s="256" t="s">
        <v>3286</v>
      </c>
      <c r="E4806" s="257" t="s">
        <v>2540</v>
      </c>
      <c r="F4806" s="256" t="s">
        <v>2540</v>
      </c>
      <c r="G4806" s="256">
        <v>103864</v>
      </c>
      <c r="H4806" s="256" t="s">
        <v>7163</v>
      </c>
      <c r="I4806" s="256" t="s">
        <v>12</v>
      </c>
      <c r="J4806" s="256" t="s">
        <v>2545</v>
      </c>
      <c r="K4806" s="257" t="s">
        <v>17283</v>
      </c>
      <c r="L4806" s="256" t="s">
        <v>2542</v>
      </c>
    </row>
    <row r="4807" spans="1:12" x14ac:dyDescent="0.25">
      <c r="A4807" s="256" t="s">
        <v>2638</v>
      </c>
      <c r="B4807" s="256" t="s">
        <v>2639</v>
      </c>
      <c r="C4807" s="256" t="s">
        <v>2617</v>
      </c>
      <c r="D4807" s="256" t="s">
        <v>3286</v>
      </c>
      <c r="E4807" s="257" t="s">
        <v>2540</v>
      </c>
      <c r="F4807" s="256" t="s">
        <v>2540</v>
      </c>
      <c r="G4807" s="256">
        <v>103865</v>
      </c>
      <c r="H4807" s="256" t="s">
        <v>7164</v>
      </c>
      <c r="I4807" s="256" t="s">
        <v>12</v>
      </c>
      <c r="J4807" s="256" t="s">
        <v>2545</v>
      </c>
      <c r="K4807" s="257" t="s">
        <v>15023</v>
      </c>
      <c r="L4807" s="256" t="s">
        <v>2542</v>
      </c>
    </row>
    <row r="4808" spans="1:12" x14ac:dyDescent="0.25">
      <c r="A4808" s="256" t="s">
        <v>2638</v>
      </c>
      <c r="B4808" s="256" t="s">
        <v>2639</v>
      </c>
      <c r="C4808" s="256" t="s">
        <v>2617</v>
      </c>
      <c r="D4808" s="256" t="s">
        <v>3286</v>
      </c>
      <c r="E4808" s="257" t="s">
        <v>2540</v>
      </c>
      <c r="F4808" s="256" t="s">
        <v>2540</v>
      </c>
      <c r="G4808" s="256">
        <v>103866</v>
      </c>
      <c r="H4808" s="256" t="s">
        <v>7165</v>
      </c>
      <c r="I4808" s="256" t="s">
        <v>12</v>
      </c>
      <c r="J4808" s="256" t="s">
        <v>2545</v>
      </c>
      <c r="K4808" s="257" t="s">
        <v>17284</v>
      </c>
      <c r="L4808" s="256" t="s">
        <v>2542</v>
      </c>
    </row>
    <row r="4809" spans="1:12" x14ac:dyDescent="0.25">
      <c r="A4809" s="256" t="s">
        <v>2638</v>
      </c>
      <c r="B4809" s="256" t="s">
        <v>2639</v>
      </c>
      <c r="C4809" s="256" t="s">
        <v>2617</v>
      </c>
      <c r="D4809" s="256" t="s">
        <v>3286</v>
      </c>
      <c r="E4809" s="257" t="s">
        <v>2540</v>
      </c>
      <c r="F4809" s="256" t="s">
        <v>2540</v>
      </c>
      <c r="G4809" s="256">
        <v>103867</v>
      </c>
      <c r="H4809" s="256" t="s">
        <v>7166</v>
      </c>
      <c r="I4809" s="256" t="s">
        <v>12</v>
      </c>
      <c r="J4809" s="256" t="s">
        <v>2545</v>
      </c>
      <c r="K4809" s="257" t="s">
        <v>17285</v>
      </c>
      <c r="L4809" s="256" t="s">
        <v>2542</v>
      </c>
    </row>
    <row r="4810" spans="1:12" x14ac:dyDescent="0.25">
      <c r="A4810" s="256" t="s">
        <v>2638</v>
      </c>
      <c r="B4810" s="256" t="s">
        <v>2639</v>
      </c>
      <c r="C4810" s="256" t="s">
        <v>2617</v>
      </c>
      <c r="D4810" s="256" t="s">
        <v>3286</v>
      </c>
      <c r="E4810" s="257" t="s">
        <v>2540</v>
      </c>
      <c r="F4810" s="256" t="s">
        <v>2540</v>
      </c>
      <c r="G4810" s="256">
        <v>103874</v>
      </c>
      <c r="H4810" s="256" t="s">
        <v>7167</v>
      </c>
      <c r="I4810" s="256" t="s">
        <v>12</v>
      </c>
      <c r="J4810" s="256" t="s">
        <v>2545</v>
      </c>
      <c r="K4810" s="257" t="s">
        <v>17286</v>
      </c>
      <c r="L4810" s="256" t="s">
        <v>2542</v>
      </c>
    </row>
    <row r="4811" spans="1:12" x14ac:dyDescent="0.25">
      <c r="A4811" s="256" t="s">
        <v>2638</v>
      </c>
      <c r="B4811" s="256" t="s">
        <v>2639</v>
      </c>
      <c r="C4811" s="256" t="s">
        <v>2617</v>
      </c>
      <c r="D4811" s="256" t="s">
        <v>3286</v>
      </c>
      <c r="E4811" s="257" t="s">
        <v>2540</v>
      </c>
      <c r="F4811" s="256" t="s">
        <v>2540</v>
      </c>
      <c r="G4811" s="256">
        <v>103875</v>
      </c>
      <c r="H4811" s="256" t="s">
        <v>7168</v>
      </c>
      <c r="I4811" s="256" t="s">
        <v>12</v>
      </c>
      <c r="J4811" s="256" t="s">
        <v>2545</v>
      </c>
      <c r="K4811" s="257" t="s">
        <v>17287</v>
      </c>
      <c r="L4811" s="256" t="s">
        <v>2542</v>
      </c>
    </row>
    <row r="4812" spans="1:12" x14ac:dyDescent="0.25">
      <c r="A4812" s="256" t="s">
        <v>2638</v>
      </c>
      <c r="B4812" s="256" t="s">
        <v>2639</v>
      </c>
      <c r="C4812" s="256" t="s">
        <v>2617</v>
      </c>
      <c r="D4812" s="256" t="s">
        <v>3286</v>
      </c>
      <c r="E4812" s="257" t="s">
        <v>2540</v>
      </c>
      <c r="F4812" s="256" t="s">
        <v>2540</v>
      </c>
      <c r="G4812" s="256">
        <v>103876</v>
      </c>
      <c r="H4812" s="256" t="s">
        <v>7169</v>
      </c>
      <c r="I4812" s="256" t="s">
        <v>12</v>
      </c>
      <c r="J4812" s="256" t="s">
        <v>2545</v>
      </c>
      <c r="K4812" s="257" t="s">
        <v>8229</v>
      </c>
      <c r="L4812" s="256" t="s">
        <v>2542</v>
      </c>
    </row>
    <row r="4813" spans="1:12" x14ac:dyDescent="0.25">
      <c r="A4813" s="256" t="s">
        <v>2638</v>
      </c>
      <c r="B4813" s="256" t="s">
        <v>2639</v>
      </c>
      <c r="C4813" s="256" t="s">
        <v>2617</v>
      </c>
      <c r="D4813" s="256" t="s">
        <v>3286</v>
      </c>
      <c r="E4813" s="257" t="s">
        <v>2540</v>
      </c>
      <c r="F4813" s="256" t="s">
        <v>2540</v>
      </c>
      <c r="G4813" s="256">
        <v>103877</v>
      </c>
      <c r="H4813" s="256" t="s">
        <v>7170</v>
      </c>
      <c r="I4813" s="256" t="s">
        <v>12</v>
      </c>
      <c r="J4813" s="256" t="s">
        <v>2545</v>
      </c>
      <c r="K4813" s="257" t="s">
        <v>4993</v>
      </c>
      <c r="L4813" s="256" t="s">
        <v>2542</v>
      </c>
    </row>
    <row r="4814" spans="1:12" x14ac:dyDescent="0.25">
      <c r="A4814" s="256" t="s">
        <v>2638</v>
      </c>
      <c r="B4814" s="256" t="s">
        <v>2639</v>
      </c>
      <c r="C4814" s="256" t="s">
        <v>2617</v>
      </c>
      <c r="D4814" s="256" t="s">
        <v>3286</v>
      </c>
      <c r="E4814" s="257" t="s">
        <v>2540</v>
      </c>
      <c r="F4814" s="256" t="s">
        <v>2540</v>
      </c>
      <c r="G4814" s="256">
        <v>103878</v>
      </c>
      <c r="H4814" s="256" t="s">
        <v>7171</v>
      </c>
      <c r="I4814" s="256" t="s">
        <v>12</v>
      </c>
      <c r="J4814" s="256" t="s">
        <v>2545</v>
      </c>
      <c r="K4814" s="257" t="s">
        <v>13555</v>
      </c>
      <c r="L4814" s="256" t="s">
        <v>2542</v>
      </c>
    </row>
    <row r="4815" spans="1:12" x14ac:dyDescent="0.25">
      <c r="A4815" s="256" t="s">
        <v>2638</v>
      </c>
      <c r="B4815" s="256" t="s">
        <v>2639</v>
      </c>
      <c r="C4815" s="256" t="s">
        <v>2617</v>
      </c>
      <c r="D4815" s="256" t="s">
        <v>3286</v>
      </c>
      <c r="E4815" s="257" t="s">
        <v>2540</v>
      </c>
      <c r="F4815" s="256" t="s">
        <v>2540</v>
      </c>
      <c r="G4815" s="256">
        <v>103879</v>
      </c>
      <c r="H4815" s="256" t="s">
        <v>7172</v>
      </c>
      <c r="I4815" s="256" t="s">
        <v>12</v>
      </c>
      <c r="J4815" s="256" t="s">
        <v>2545</v>
      </c>
      <c r="K4815" s="257" t="s">
        <v>17288</v>
      </c>
      <c r="L4815" s="256" t="s">
        <v>2542</v>
      </c>
    </row>
    <row r="4816" spans="1:12" x14ac:dyDescent="0.25">
      <c r="A4816" s="256" t="s">
        <v>2638</v>
      </c>
      <c r="B4816" s="256" t="s">
        <v>2639</v>
      </c>
      <c r="C4816" s="256" t="s">
        <v>2617</v>
      </c>
      <c r="D4816" s="256" t="s">
        <v>3286</v>
      </c>
      <c r="E4816" s="257" t="s">
        <v>2540</v>
      </c>
      <c r="F4816" s="256" t="s">
        <v>2540</v>
      </c>
      <c r="G4816" s="256">
        <v>103880</v>
      </c>
      <c r="H4816" s="256" t="s">
        <v>7173</v>
      </c>
      <c r="I4816" s="256" t="s">
        <v>12</v>
      </c>
      <c r="J4816" s="256" t="s">
        <v>2545</v>
      </c>
      <c r="K4816" s="257" t="s">
        <v>13643</v>
      </c>
      <c r="L4816" s="256" t="s">
        <v>2542</v>
      </c>
    </row>
    <row r="4817" spans="1:12" x14ac:dyDescent="0.25">
      <c r="A4817" s="256" t="s">
        <v>2638</v>
      </c>
      <c r="B4817" s="256" t="s">
        <v>2639</v>
      </c>
      <c r="C4817" s="256" t="s">
        <v>2617</v>
      </c>
      <c r="D4817" s="256" t="s">
        <v>3286</v>
      </c>
      <c r="E4817" s="257" t="s">
        <v>2540</v>
      </c>
      <c r="F4817" s="256" t="s">
        <v>2540</v>
      </c>
      <c r="G4817" s="256">
        <v>103881</v>
      </c>
      <c r="H4817" s="256" t="s">
        <v>7174</v>
      </c>
      <c r="I4817" s="256" t="s">
        <v>12</v>
      </c>
      <c r="J4817" s="256" t="s">
        <v>2545</v>
      </c>
      <c r="K4817" s="257" t="s">
        <v>17289</v>
      </c>
      <c r="L4817" s="256" t="s">
        <v>2542</v>
      </c>
    </row>
    <row r="4818" spans="1:12" x14ac:dyDescent="0.25">
      <c r="A4818" s="256" t="s">
        <v>2638</v>
      </c>
      <c r="B4818" s="256" t="s">
        <v>2639</v>
      </c>
      <c r="C4818" s="256" t="s">
        <v>2617</v>
      </c>
      <c r="D4818" s="256" t="s">
        <v>3286</v>
      </c>
      <c r="E4818" s="257" t="s">
        <v>2540</v>
      </c>
      <c r="F4818" s="256" t="s">
        <v>2540</v>
      </c>
      <c r="G4818" s="256">
        <v>103882</v>
      </c>
      <c r="H4818" s="256" t="s">
        <v>7175</v>
      </c>
      <c r="I4818" s="256" t="s">
        <v>12</v>
      </c>
      <c r="J4818" s="256" t="s">
        <v>2545</v>
      </c>
      <c r="K4818" s="257" t="s">
        <v>17290</v>
      </c>
      <c r="L4818" s="256" t="s">
        <v>2542</v>
      </c>
    </row>
    <row r="4819" spans="1:12" x14ac:dyDescent="0.25">
      <c r="A4819" s="256" t="s">
        <v>2638</v>
      </c>
      <c r="B4819" s="256" t="s">
        <v>2639</v>
      </c>
      <c r="C4819" s="256" t="s">
        <v>2617</v>
      </c>
      <c r="D4819" s="256" t="s">
        <v>3286</v>
      </c>
      <c r="E4819" s="257" t="s">
        <v>2540</v>
      </c>
      <c r="F4819" s="256" t="s">
        <v>2540</v>
      </c>
      <c r="G4819" s="256">
        <v>103883</v>
      </c>
      <c r="H4819" s="256" t="s">
        <v>7176</v>
      </c>
      <c r="I4819" s="256" t="s">
        <v>12</v>
      </c>
      <c r="J4819" s="256" t="s">
        <v>2545</v>
      </c>
      <c r="K4819" s="257" t="s">
        <v>13323</v>
      </c>
      <c r="L4819" s="256" t="s">
        <v>2542</v>
      </c>
    </row>
    <row r="4820" spans="1:12" x14ac:dyDescent="0.25">
      <c r="A4820" s="256" t="s">
        <v>2638</v>
      </c>
      <c r="B4820" s="256" t="s">
        <v>2639</v>
      </c>
      <c r="C4820" s="256" t="s">
        <v>2617</v>
      </c>
      <c r="D4820" s="256" t="s">
        <v>3286</v>
      </c>
      <c r="E4820" s="257" t="s">
        <v>2540</v>
      </c>
      <c r="F4820" s="256" t="s">
        <v>2540</v>
      </c>
      <c r="G4820" s="256">
        <v>103884</v>
      </c>
      <c r="H4820" s="256" t="s">
        <v>7177</v>
      </c>
      <c r="I4820" s="256" t="s">
        <v>12</v>
      </c>
      <c r="J4820" s="256" t="s">
        <v>2545</v>
      </c>
      <c r="K4820" s="257" t="s">
        <v>13474</v>
      </c>
      <c r="L4820" s="256" t="s">
        <v>2542</v>
      </c>
    </row>
    <row r="4821" spans="1:12" x14ac:dyDescent="0.25">
      <c r="A4821" s="256" t="s">
        <v>2638</v>
      </c>
      <c r="B4821" s="256" t="s">
        <v>2639</v>
      </c>
      <c r="C4821" s="256" t="s">
        <v>2617</v>
      </c>
      <c r="D4821" s="256" t="s">
        <v>3286</v>
      </c>
      <c r="E4821" s="257" t="s">
        <v>2540</v>
      </c>
      <c r="F4821" s="256" t="s">
        <v>2540</v>
      </c>
      <c r="G4821" s="256">
        <v>103885</v>
      </c>
      <c r="H4821" s="256" t="s">
        <v>7178</v>
      </c>
      <c r="I4821" s="256" t="s">
        <v>12</v>
      </c>
      <c r="J4821" s="256" t="s">
        <v>2545</v>
      </c>
      <c r="K4821" s="257" t="s">
        <v>13650</v>
      </c>
      <c r="L4821" s="256" t="s">
        <v>2542</v>
      </c>
    </row>
    <row r="4822" spans="1:12" x14ac:dyDescent="0.25">
      <c r="A4822" s="256" t="s">
        <v>2638</v>
      </c>
      <c r="B4822" s="256" t="s">
        <v>2639</v>
      </c>
      <c r="C4822" s="256" t="s">
        <v>2617</v>
      </c>
      <c r="D4822" s="256" t="s">
        <v>3286</v>
      </c>
      <c r="E4822" s="257" t="s">
        <v>2540</v>
      </c>
      <c r="F4822" s="256" t="s">
        <v>2540</v>
      </c>
      <c r="G4822" s="256">
        <v>103886</v>
      </c>
      <c r="H4822" s="256" t="s">
        <v>7179</v>
      </c>
      <c r="I4822" s="256" t="s">
        <v>12</v>
      </c>
      <c r="J4822" s="256" t="s">
        <v>2545</v>
      </c>
      <c r="K4822" s="257" t="s">
        <v>17291</v>
      </c>
      <c r="L4822" s="256" t="s">
        <v>2542</v>
      </c>
    </row>
    <row r="4823" spans="1:12" x14ac:dyDescent="0.25">
      <c r="A4823" s="256" t="s">
        <v>2638</v>
      </c>
      <c r="B4823" s="256" t="s">
        <v>2639</v>
      </c>
      <c r="C4823" s="256" t="s">
        <v>2617</v>
      </c>
      <c r="D4823" s="256" t="s">
        <v>3286</v>
      </c>
      <c r="E4823" s="257" t="s">
        <v>2540</v>
      </c>
      <c r="F4823" s="256" t="s">
        <v>2540</v>
      </c>
      <c r="G4823" s="256">
        <v>103887</v>
      </c>
      <c r="H4823" s="256" t="s">
        <v>7180</v>
      </c>
      <c r="I4823" s="256" t="s">
        <v>12</v>
      </c>
      <c r="J4823" s="256" t="s">
        <v>2545</v>
      </c>
      <c r="K4823" s="257" t="s">
        <v>17077</v>
      </c>
      <c r="L4823" s="256" t="s">
        <v>2542</v>
      </c>
    </row>
    <row r="4824" spans="1:12" x14ac:dyDescent="0.25">
      <c r="A4824" s="256" t="s">
        <v>2638</v>
      </c>
      <c r="B4824" s="256" t="s">
        <v>2639</v>
      </c>
      <c r="C4824" s="256" t="s">
        <v>2617</v>
      </c>
      <c r="D4824" s="256" t="s">
        <v>3286</v>
      </c>
      <c r="E4824" s="257" t="s">
        <v>2540</v>
      </c>
      <c r="F4824" s="256" t="s">
        <v>2540</v>
      </c>
      <c r="G4824" s="256">
        <v>103888</v>
      </c>
      <c r="H4824" s="256" t="s">
        <v>7181</v>
      </c>
      <c r="I4824" s="256" t="s">
        <v>12</v>
      </c>
      <c r="J4824" s="256" t="s">
        <v>2545</v>
      </c>
      <c r="K4824" s="257" t="s">
        <v>4872</v>
      </c>
      <c r="L4824" s="256" t="s">
        <v>2542</v>
      </c>
    </row>
    <row r="4825" spans="1:12" x14ac:dyDescent="0.25">
      <c r="A4825" s="256" t="s">
        <v>2638</v>
      </c>
      <c r="B4825" s="256" t="s">
        <v>2639</v>
      </c>
      <c r="C4825" s="256" t="s">
        <v>2617</v>
      </c>
      <c r="D4825" s="256" t="s">
        <v>3286</v>
      </c>
      <c r="E4825" s="257" t="s">
        <v>2540</v>
      </c>
      <c r="F4825" s="256" t="s">
        <v>2540</v>
      </c>
      <c r="G4825" s="256">
        <v>103889</v>
      </c>
      <c r="H4825" s="256" t="s">
        <v>7182</v>
      </c>
      <c r="I4825" s="256" t="s">
        <v>12</v>
      </c>
      <c r="J4825" s="256" t="s">
        <v>2545</v>
      </c>
      <c r="K4825" s="257" t="s">
        <v>13693</v>
      </c>
      <c r="L4825" s="256" t="s">
        <v>2542</v>
      </c>
    </row>
    <row r="4826" spans="1:12" x14ac:dyDescent="0.25">
      <c r="A4826" s="256" t="s">
        <v>2638</v>
      </c>
      <c r="B4826" s="256" t="s">
        <v>2639</v>
      </c>
      <c r="C4826" s="256" t="s">
        <v>2617</v>
      </c>
      <c r="D4826" s="256" t="s">
        <v>3286</v>
      </c>
      <c r="E4826" s="257" t="s">
        <v>2540</v>
      </c>
      <c r="F4826" s="256" t="s">
        <v>2540</v>
      </c>
      <c r="G4826" s="256">
        <v>103890</v>
      </c>
      <c r="H4826" s="256" t="s">
        <v>7183</v>
      </c>
      <c r="I4826" s="256" t="s">
        <v>12</v>
      </c>
      <c r="J4826" s="256" t="s">
        <v>2545</v>
      </c>
      <c r="K4826" s="257" t="s">
        <v>17292</v>
      </c>
      <c r="L4826" s="256" t="s">
        <v>2542</v>
      </c>
    </row>
    <row r="4827" spans="1:12" x14ac:dyDescent="0.25">
      <c r="A4827" s="256" t="s">
        <v>2638</v>
      </c>
      <c r="B4827" s="256" t="s">
        <v>2639</v>
      </c>
      <c r="C4827" s="256" t="s">
        <v>2617</v>
      </c>
      <c r="D4827" s="256" t="s">
        <v>3286</v>
      </c>
      <c r="E4827" s="257" t="s">
        <v>2540</v>
      </c>
      <c r="F4827" s="256" t="s">
        <v>2540</v>
      </c>
      <c r="G4827" s="256">
        <v>103891</v>
      </c>
      <c r="H4827" s="256" t="s">
        <v>7184</v>
      </c>
      <c r="I4827" s="256" t="s">
        <v>12</v>
      </c>
      <c r="J4827" s="256" t="s">
        <v>2545</v>
      </c>
      <c r="K4827" s="257" t="s">
        <v>17293</v>
      </c>
      <c r="L4827" s="256" t="s">
        <v>2542</v>
      </c>
    </row>
    <row r="4828" spans="1:12" x14ac:dyDescent="0.25">
      <c r="A4828" s="256" t="s">
        <v>2638</v>
      </c>
      <c r="B4828" s="256" t="s">
        <v>2639</v>
      </c>
      <c r="C4828" s="256" t="s">
        <v>2617</v>
      </c>
      <c r="D4828" s="256" t="s">
        <v>3286</v>
      </c>
      <c r="E4828" s="257" t="s">
        <v>2540</v>
      </c>
      <c r="F4828" s="256" t="s">
        <v>2540</v>
      </c>
      <c r="G4828" s="256">
        <v>103892</v>
      </c>
      <c r="H4828" s="256" t="s">
        <v>7185</v>
      </c>
      <c r="I4828" s="256" t="s">
        <v>12</v>
      </c>
      <c r="J4828" s="256" t="s">
        <v>2545</v>
      </c>
      <c r="K4828" s="257" t="s">
        <v>6729</v>
      </c>
      <c r="L4828" s="256" t="s">
        <v>2542</v>
      </c>
    </row>
    <row r="4829" spans="1:12" x14ac:dyDescent="0.25">
      <c r="A4829" s="256" t="s">
        <v>2638</v>
      </c>
      <c r="B4829" s="256" t="s">
        <v>2639</v>
      </c>
      <c r="C4829" s="256" t="s">
        <v>2617</v>
      </c>
      <c r="D4829" s="256" t="s">
        <v>3286</v>
      </c>
      <c r="E4829" s="257" t="s">
        <v>2540</v>
      </c>
      <c r="F4829" s="256" t="s">
        <v>2540</v>
      </c>
      <c r="G4829" s="256">
        <v>103893</v>
      </c>
      <c r="H4829" s="256" t="s">
        <v>7186</v>
      </c>
      <c r="I4829" s="256" t="s">
        <v>12</v>
      </c>
      <c r="J4829" s="256" t="s">
        <v>2545</v>
      </c>
      <c r="K4829" s="257" t="s">
        <v>13366</v>
      </c>
      <c r="L4829" s="256" t="s">
        <v>2542</v>
      </c>
    </row>
    <row r="4830" spans="1:12" x14ac:dyDescent="0.25">
      <c r="A4830" s="256" t="s">
        <v>2638</v>
      </c>
      <c r="B4830" s="256" t="s">
        <v>2639</v>
      </c>
      <c r="C4830" s="256" t="s">
        <v>2617</v>
      </c>
      <c r="D4830" s="256" t="s">
        <v>3286</v>
      </c>
      <c r="E4830" s="257" t="s">
        <v>2540</v>
      </c>
      <c r="F4830" s="256" t="s">
        <v>2540</v>
      </c>
      <c r="G4830" s="256">
        <v>103894</v>
      </c>
      <c r="H4830" s="256" t="s">
        <v>7187</v>
      </c>
      <c r="I4830" s="256" t="s">
        <v>12</v>
      </c>
      <c r="J4830" s="256" t="s">
        <v>2545</v>
      </c>
      <c r="K4830" s="257" t="s">
        <v>17294</v>
      </c>
      <c r="L4830" s="256" t="s">
        <v>2542</v>
      </c>
    </row>
    <row r="4831" spans="1:12" x14ac:dyDescent="0.25">
      <c r="A4831" s="256" t="s">
        <v>2638</v>
      </c>
      <c r="B4831" s="256" t="s">
        <v>2639</v>
      </c>
      <c r="C4831" s="256" t="s">
        <v>2617</v>
      </c>
      <c r="D4831" s="256" t="s">
        <v>3286</v>
      </c>
      <c r="E4831" s="257" t="s">
        <v>2540</v>
      </c>
      <c r="F4831" s="256" t="s">
        <v>2540</v>
      </c>
      <c r="G4831" s="256">
        <v>103895</v>
      </c>
      <c r="H4831" s="256" t="s">
        <v>7188</v>
      </c>
      <c r="I4831" s="256" t="s">
        <v>12</v>
      </c>
      <c r="J4831" s="256" t="s">
        <v>2545</v>
      </c>
      <c r="K4831" s="257" t="s">
        <v>8225</v>
      </c>
      <c r="L4831" s="256" t="s">
        <v>2542</v>
      </c>
    </row>
    <row r="4832" spans="1:12" x14ac:dyDescent="0.25">
      <c r="A4832" s="256" t="s">
        <v>2638</v>
      </c>
      <c r="B4832" s="256" t="s">
        <v>2639</v>
      </c>
      <c r="C4832" s="256" t="s">
        <v>2617</v>
      </c>
      <c r="D4832" s="256" t="s">
        <v>3286</v>
      </c>
      <c r="E4832" s="257" t="s">
        <v>2540</v>
      </c>
      <c r="F4832" s="256" t="s">
        <v>2540</v>
      </c>
      <c r="G4832" s="256">
        <v>103896</v>
      </c>
      <c r="H4832" s="256" t="s">
        <v>7189</v>
      </c>
      <c r="I4832" s="256" t="s">
        <v>12</v>
      </c>
      <c r="J4832" s="256" t="s">
        <v>2545</v>
      </c>
      <c r="K4832" s="257" t="s">
        <v>8225</v>
      </c>
      <c r="L4832" s="256" t="s">
        <v>2542</v>
      </c>
    </row>
    <row r="4833" spans="1:12" x14ac:dyDescent="0.25">
      <c r="A4833" s="256" t="s">
        <v>2638</v>
      </c>
      <c r="B4833" s="256" t="s">
        <v>2639</v>
      </c>
      <c r="C4833" s="256" t="s">
        <v>2617</v>
      </c>
      <c r="D4833" s="256" t="s">
        <v>3286</v>
      </c>
      <c r="E4833" s="257" t="s">
        <v>2540</v>
      </c>
      <c r="F4833" s="256" t="s">
        <v>2540</v>
      </c>
      <c r="G4833" s="256">
        <v>103897</v>
      </c>
      <c r="H4833" s="256" t="s">
        <v>7190</v>
      </c>
      <c r="I4833" s="256" t="s">
        <v>12</v>
      </c>
      <c r="J4833" s="256" t="s">
        <v>2545</v>
      </c>
      <c r="K4833" s="257" t="s">
        <v>17295</v>
      </c>
      <c r="L4833" s="256" t="s">
        <v>2542</v>
      </c>
    </row>
    <row r="4834" spans="1:12" x14ac:dyDescent="0.25">
      <c r="A4834" s="256" t="s">
        <v>2638</v>
      </c>
      <c r="B4834" s="256" t="s">
        <v>2639</v>
      </c>
      <c r="C4834" s="256" t="s">
        <v>2617</v>
      </c>
      <c r="D4834" s="256" t="s">
        <v>3286</v>
      </c>
      <c r="E4834" s="257" t="s">
        <v>2540</v>
      </c>
      <c r="F4834" s="256" t="s">
        <v>2540</v>
      </c>
      <c r="G4834" s="256">
        <v>103898</v>
      </c>
      <c r="H4834" s="256" t="s">
        <v>7191</v>
      </c>
      <c r="I4834" s="256" t="s">
        <v>12</v>
      </c>
      <c r="J4834" s="256" t="s">
        <v>2545</v>
      </c>
      <c r="K4834" s="257" t="s">
        <v>17296</v>
      </c>
      <c r="L4834" s="256" t="s">
        <v>2542</v>
      </c>
    </row>
    <row r="4835" spans="1:12" x14ac:dyDescent="0.25">
      <c r="A4835" s="256" t="s">
        <v>2638</v>
      </c>
      <c r="B4835" s="256" t="s">
        <v>2639</v>
      </c>
      <c r="C4835" s="256" t="s">
        <v>2617</v>
      </c>
      <c r="D4835" s="256" t="s">
        <v>3286</v>
      </c>
      <c r="E4835" s="257" t="s">
        <v>2540</v>
      </c>
      <c r="F4835" s="256" t="s">
        <v>2540</v>
      </c>
      <c r="G4835" s="256">
        <v>103899</v>
      </c>
      <c r="H4835" s="256" t="s">
        <v>7192</v>
      </c>
      <c r="I4835" s="256" t="s">
        <v>12</v>
      </c>
      <c r="J4835" s="256" t="s">
        <v>2545</v>
      </c>
      <c r="K4835" s="257" t="s">
        <v>17297</v>
      </c>
      <c r="L4835" s="256" t="s">
        <v>2542</v>
      </c>
    </row>
    <row r="4836" spans="1:12" x14ac:dyDescent="0.25">
      <c r="A4836" s="256" t="s">
        <v>2638</v>
      </c>
      <c r="B4836" s="256" t="s">
        <v>2639</v>
      </c>
      <c r="C4836" s="256" t="s">
        <v>2617</v>
      </c>
      <c r="D4836" s="256" t="s">
        <v>3286</v>
      </c>
      <c r="E4836" s="257" t="s">
        <v>2540</v>
      </c>
      <c r="F4836" s="256" t="s">
        <v>2540</v>
      </c>
      <c r="G4836" s="256">
        <v>103900</v>
      </c>
      <c r="H4836" s="256" t="s">
        <v>7193</v>
      </c>
      <c r="I4836" s="256" t="s">
        <v>12</v>
      </c>
      <c r="J4836" s="256" t="s">
        <v>2545</v>
      </c>
      <c r="K4836" s="257" t="s">
        <v>17298</v>
      </c>
      <c r="L4836" s="256" t="s">
        <v>2542</v>
      </c>
    </row>
    <row r="4837" spans="1:12" x14ac:dyDescent="0.25">
      <c r="A4837" s="256" t="s">
        <v>2638</v>
      </c>
      <c r="B4837" s="256" t="s">
        <v>2639</v>
      </c>
      <c r="C4837" s="256" t="s">
        <v>2617</v>
      </c>
      <c r="D4837" s="256" t="s">
        <v>3286</v>
      </c>
      <c r="E4837" s="257" t="s">
        <v>2540</v>
      </c>
      <c r="F4837" s="256" t="s">
        <v>2540</v>
      </c>
      <c r="G4837" s="256">
        <v>103901</v>
      </c>
      <c r="H4837" s="256" t="s">
        <v>7194</v>
      </c>
      <c r="I4837" s="256" t="s">
        <v>12</v>
      </c>
      <c r="J4837" s="256" t="s">
        <v>2545</v>
      </c>
      <c r="K4837" s="257" t="s">
        <v>16163</v>
      </c>
      <c r="L4837" s="256" t="s">
        <v>2542</v>
      </c>
    </row>
    <row r="4838" spans="1:12" x14ac:dyDescent="0.25">
      <c r="A4838" s="256" t="s">
        <v>2638</v>
      </c>
      <c r="B4838" s="256" t="s">
        <v>2639</v>
      </c>
      <c r="C4838" s="256" t="s">
        <v>2617</v>
      </c>
      <c r="D4838" s="256" t="s">
        <v>3286</v>
      </c>
      <c r="E4838" s="257" t="s">
        <v>2540</v>
      </c>
      <c r="F4838" s="256" t="s">
        <v>2540</v>
      </c>
      <c r="G4838" s="256">
        <v>103902</v>
      </c>
      <c r="H4838" s="256" t="s">
        <v>7195</v>
      </c>
      <c r="I4838" s="256" t="s">
        <v>12</v>
      </c>
      <c r="J4838" s="256" t="s">
        <v>2545</v>
      </c>
      <c r="K4838" s="257" t="s">
        <v>13658</v>
      </c>
      <c r="L4838" s="256" t="s">
        <v>2542</v>
      </c>
    </row>
    <row r="4839" spans="1:12" x14ac:dyDescent="0.25">
      <c r="A4839" s="256" t="s">
        <v>2638</v>
      </c>
      <c r="B4839" s="256" t="s">
        <v>2639</v>
      </c>
      <c r="C4839" s="256" t="s">
        <v>2617</v>
      </c>
      <c r="D4839" s="256" t="s">
        <v>3286</v>
      </c>
      <c r="E4839" s="257" t="s">
        <v>2540</v>
      </c>
      <c r="F4839" s="256" t="s">
        <v>2540</v>
      </c>
      <c r="G4839" s="256">
        <v>103903</v>
      </c>
      <c r="H4839" s="256" t="s">
        <v>7196</v>
      </c>
      <c r="I4839" s="256" t="s">
        <v>12</v>
      </c>
      <c r="J4839" s="256" t="s">
        <v>2545</v>
      </c>
      <c r="K4839" s="257" t="s">
        <v>14297</v>
      </c>
      <c r="L4839" s="256" t="s">
        <v>2542</v>
      </c>
    </row>
    <row r="4840" spans="1:12" x14ac:dyDescent="0.25">
      <c r="A4840" s="256" t="s">
        <v>2638</v>
      </c>
      <c r="B4840" s="256" t="s">
        <v>2639</v>
      </c>
      <c r="C4840" s="256" t="s">
        <v>2617</v>
      </c>
      <c r="D4840" s="256" t="s">
        <v>3286</v>
      </c>
      <c r="E4840" s="257" t="s">
        <v>2540</v>
      </c>
      <c r="F4840" s="256" t="s">
        <v>2540</v>
      </c>
      <c r="G4840" s="256">
        <v>103947</v>
      </c>
      <c r="H4840" s="256" t="s">
        <v>7197</v>
      </c>
      <c r="I4840" s="256" t="s">
        <v>12</v>
      </c>
      <c r="J4840" s="256" t="s">
        <v>2545</v>
      </c>
      <c r="K4840" s="257" t="s">
        <v>17299</v>
      </c>
      <c r="L4840" s="256" t="s">
        <v>2542</v>
      </c>
    </row>
    <row r="4841" spans="1:12" x14ac:dyDescent="0.25">
      <c r="A4841" s="256" t="s">
        <v>2638</v>
      </c>
      <c r="B4841" s="256" t="s">
        <v>2639</v>
      </c>
      <c r="C4841" s="256" t="s">
        <v>2617</v>
      </c>
      <c r="D4841" s="256" t="s">
        <v>3286</v>
      </c>
      <c r="E4841" s="257" t="s">
        <v>2540</v>
      </c>
      <c r="F4841" s="256" t="s">
        <v>2540</v>
      </c>
      <c r="G4841" s="256">
        <v>103948</v>
      </c>
      <c r="H4841" s="256" t="s">
        <v>7198</v>
      </c>
      <c r="I4841" s="256" t="s">
        <v>12</v>
      </c>
      <c r="J4841" s="256" t="s">
        <v>2545</v>
      </c>
      <c r="K4841" s="257" t="s">
        <v>5216</v>
      </c>
      <c r="L4841" s="256" t="s">
        <v>2542</v>
      </c>
    </row>
    <row r="4842" spans="1:12" x14ac:dyDescent="0.25">
      <c r="A4842" s="256" t="s">
        <v>2638</v>
      </c>
      <c r="B4842" s="256" t="s">
        <v>2639</v>
      </c>
      <c r="C4842" s="256" t="s">
        <v>2617</v>
      </c>
      <c r="D4842" s="256" t="s">
        <v>3286</v>
      </c>
      <c r="E4842" s="257" t="s">
        <v>2540</v>
      </c>
      <c r="F4842" s="256" t="s">
        <v>2540</v>
      </c>
      <c r="G4842" s="256">
        <v>103949</v>
      </c>
      <c r="H4842" s="256" t="s">
        <v>7199</v>
      </c>
      <c r="I4842" s="256" t="s">
        <v>12</v>
      </c>
      <c r="J4842" s="256" t="s">
        <v>2545</v>
      </c>
      <c r="K4842" s="257" t="s">
        <v>4963</v>
      </c>
      <c r="L4842" s="256" t="s">
        <v>2542</v>
      </c>
    </row>
    <row r="4843" spans="1:12" x14ac:dyDescent="0.25">
      <c r="A4843" s="256" t="s">
        <v>2638</v>
      </c>
      <c r="B4843" s="256" t="s">
        <v>2639</v>
      </c>
      <c r="C4843" s="256" t="s">
        <v>2617</v>
      </c>
      <c r="D4843" s="256" t="s">
        <v>3286</v>
      </c>
      <c r="E4843" s="257" t="s">
        <v>2540</v>
      </c>
      <c r="F4843" s="256" t="s">
        <v>2540</v>
      </c>
      <c r="G4843" s="256">
        <v>103950</v>
      </c>
      <c r="H4843" s="256" t="s">
        <v>7200</v>
      </c>
      <c r="I4843" s="256" t="s">
        <v>12</v>
      </c>
      <c r="J4843" s="256" t="s">
        <v>2545</v>
      </c>
      <c r="K4843" s="257" t="s">
        <v>13180</v>
      </c>
      <c r="L4843" s="256" t="s">
        <v>2542</v>
      </c>
    </row>
    <row r="4844" spans="1:12" x14ac:dyDescent="0.25">
      <c r="A4844" s="256" t="s">
        <v>2638</v>
      </c>
      <c r="B4844" s="256" t="s">
        <v>2639</v>
      </c>
      <c r="C4844" s="256" t="s">
        <v>2617</v>
      </c>
      <c r="D4844" s="256" t="s">
        <v>3286</v>
      </c>
      <c r="E4844" s="257" t="s">
        <v>2540</v>
      </c>
      <c r="F4844" s="256" t="s">
        <v>2540</v>
      </c>
      <c r="G4844" s="256">
        <v>103951</v>
      </c>
      <c r="H4844" s="256" t="s">
        <v>7201</v>
      </c>
      <c r="I4844" s="256" t="s">
        <v>12</v>
      </c>
      <c r="J4844" s="256" t="s">
        <v>2545</v>
      </c>
      <c r="K4844" s="257" t="s">
        <v>4961</v>
      </c>
      <c r="L4844" s="256" t="s">
        <v>2542</v>
      </c>
    </row>
    <row r="4845" spans="1:12" x14ac:dyDescent="0.25">
      <c r="A4845" s="256" t="s">
        <v>2638</v>
      </c>
      <c r="B4845" s="256" t="s">
        <v>2639</v>
      </c>
      <c r="C4845" s="256" t="s">
        <v>2617</v>
      </c>
      <c r="D4845" s="256" t="s">
        <v>3286</v>
      </c>
      <c r="E4845" s="257" t="s">
        <v>2540</v>
      </c>
      <c r="F4845" s="256" t="s">
        <v>2540</v>
      </c>
      <c r="G4845" s="256">
        <v>103952</v>
      </c>
      <c r="H4845" s="256" t="s">
        <v>7202</v>
      </c>
      <c r="I4845" s="256" t="s">
        <v>12</v>
      </c>
      <c r="J4845" s="256" t="s">
        <v>2545</v>
      </c>
      <c r="K4845" s="257" t="s">
        <v>17300</v>
      </c>
      <c r="L4845" s="256" t="s">
        <v>2542</v>
      </c>
    </row>
    <row r="4846" spans="1:12" x14ac:dyDescent="0.25">
      <c r="A4846" s="256" t="s">
        <v>2638</v>
      </c>
      <c r="B4846" s="256" t="s">
        <v>2639</v>
      </c>
      <c r="C4846" s="256" t="s">
        <v>2617</v>
      </c>
      <c r="D4846" s="256" t="s">
        <v>3286</v>
      </c>
      <c r="E4846" s="257" t="s">
        <v>2540</v>
      </c>
      <c r="F4846" s="256" t="s">
        <v>2540</v>
      </c>
      <c r="G4846" s="256">
        <v>103953</v>
      </c>
      <c r="H4846" s="256" t="s">
        <v>7203</v>
      </c>
      <c r="I4846" s="256" t="s">
        <v>12</v>
      </c>
      <c r="J4846" s="256" t="s">
        <v>2545</v>
      </c>
      <c r="K4846" s="257" t="s">
        <v>13358</v>
      </c>
      <c r="L4846" s="256" t="s">
        <v>2542</v>
      </c>
    </row>
    <row r="4847" spans="1:12" x14ac:dyDescent="0.25">
      <c r="A4847" s="256" t="s">
        <v>2638</v>
      </c>
      <c r="B4847" s="256" t="s">
        <v>2639</v>
      </c>
      <c r="C4847" s="256" t="s">
        <v>2617</v>
      </c>
      <c r="D4847" s="256" t="s">
        <v>3286</v>
      </c>
      <c r="E4847" s="257" t="s">
        <v>2540</v>
      </c>
      <c r="F4847" s="256" t="s">
        <v>2540</v>
      </c>
      <c r="G4847" s="256">
        <v>103954</v>
      </c>
      <c r="H4847" s="256" t="s">
        <v>7204</v>
      </c>
      <c r="I4847" s="256" t="s">
        <v>12</v>
      </c>
      <c r="J4847" s="256" t="s">
        <v>2545</v>
      </c>
      <c r="K4847" s="257" t="s">
        <v>17301</v>
      </c>
      <c r="L4847" s="256" t="s">
        <v>2542</v>
      </c>
    </row>
    <row r="4848" spans="1:12" x14ac:dyDescent="0.25">
      <c r="A4848" s="256" t="s">
        <v>2638</v>
      </c>
      <c r="B4848" s="256" t="s">
        <v>2639</v>
      </c>
      <c r="C4848" s="256" t="s">
        <v>2617</v>
      </c>
      <c r="D4848" s="256" t="s">
        <v>3286</v>
      </c>
      <c r="E4848" s="257" t="s">
        <v>2540</v>
      </c>
      <c r="F4848" s="256" t="s">
        <v>2540</v>
      </c>
      <c r="G4848" s="256">
        <v>103955</v>
      </c>
      <c r="H4848" s="256" t="s">
        <v>7205</v>
      </c>
      <c r="I4848" s="256" t="s">
        <v>12</v>
      </c>
      <c r="J4848" s="256" t="s">
        <v>2545</v>
      </c>
      <c r="K4848" s="257" t="s">
        <v>5085</v>
      </c>
      <c r="L4848" s="256" t="s">
        <v>2542</v>
      </c>
    </row>
    <row r="4849" spans="1:12" x14ac:dyDescent="0.25">
      <c r="A4849" s="256" t="s">
        <v>2638</v>
      </c>
      <c r="B4849" s="256" t="s">
        <v>2639</v>
      </c>
      <c r="C4849" s="256" t="s">
        <v>2617</v>
      </c>
      <c r="D4849" s="256" t="s">
        <v>3286</v>
      </c>
      <c r="E4849" s="257" t="s">
        <v>2540</v>
      </c>
      <c r="F4849" s="256" t="s">
        <v>2540</v>
      </c>
      <c r="G4849" s="256">
        <v>103956</v>
      </c>
      <c r="H4849" s="256" t="s">
        <v>7206</v>
      </c>
      <c r="I4849" s="256" t="s">
        <v>12</v>
      </c>
      <c r="J4849" s="256" t="s">
        <v>2545</v>
      </c>
      <c r="K4849" s="257" t="s">
        <v>7657</v>
      </c>
      <c r="L4849" s="256" t="s">
        <v>2542</v>
      </c>
    </row>
    <row r="4850" spans="1:12" x14ac:dyDescent="0.25">
      <c r="A4850" s="256" t="s">
        <v>2638</v>
      </c>
      <c r="B4850" s="256" t="s">
        <v>2639</v>
      </c>
      <c r="C4850" s="256" t="s">
        <v>2617</v>
      </c>
      <c r="D4850" s="256" t="s">
        <v>3286</v>
      </c>
      <c r="E4850" s="257" t="s">
        <v>2540</v>
      </c>
      <c r="F4850" s="256" t="s">
        <v>2540</v>
      </c>
      <c r="G4850" s="256">
        <v>103957</v>
      </c>
      <c r="H4850" s="256" t="s">
        <v>7207</v>
      </c>
      <c r="I4850" s="256" t="s">
        <v>12</v>
      </c>
      <c r="J4850" s="256" t="s">
        <v>2545</v>
      </c>
      <c r="K4850" s="257" t="s">
        <v>14555</v>
      </c>
      <c r="L4850" s="256" t="s">
        <v>2542</v>
      </c>
    </row>
    <row r="4851" spans="1:12" x14ac:dyDescent="0.25">
      <c r="A4851" s="256" t="s">
        <v>2638</v>
      </c>
      <c r="B4851" s="256" t="s">
        <v>2639</v>
      </c>
      <c r="C4851" s="256" t="s">
        <v>2617</v>
      </c>
      <c r="D4851" s="256" t="s">
        <v>3286</v>
      </c>
      <c r="E4851" s="257" t="s">
        <v>2540</v>
      </c>
      <c r="F4851" s="256" t="s">
        <v>2540</v>
      </c>
      <c r="G4851" s="256">
        <v>103958</v>
      </c>
      <c r="H4851" s="256" t="s">
        <v>7208</v>
      </c>
      <c r="I4851" s="256" t="s">
        <v>12</v>
      </c>
      <c r="J4851" s="256" t="s">
        <v>2545</v>
      </c>
      <c r="K4851" s="257" t="s">
        <v>15788</v>
      </c>
      <c r="L4851" s="256" t="s">
        <v>2542</v>
      </c>
    </row>
    <row r="4852" spans="1:12" x14ac:dyDescent="0.25">
      <c r="A4852" s="256" t="s">
        <v>2638</v>
      </c>
      <c r="B4852" s="256" t="s">
        <v>2639</v>
      </c>
      <c r="C4852" s="256" t="s">
        <v>2617</v>
      </c>
      <c r="D4852" s="256" t="s">
        <v>3286</v>
      </c>
      <c r="E4852" s="257" t="s">
        <v>2540</v>
      </c>
      <c r="F4852" s="256" t="s">
        <v>2540</v>
      </c>
      <c r="G4852" s="256">
        <v>103959</v>
      </c>
      <c r="H4852" s="256" t="s">
        <v>7209</v>
      </c>
      <c r="I4852" s="256" t="s">
        <v>12</v>
      </c>
      <c r="J4852" s="256" t="s">
        <v>2545</v>
      </c>
      <c r="K4852" s="257" t="s">
        <v>4924</v>
      </c>
      <c r="L4852" s="256" t="s">
        <v>2542</v>
      </c>
    </row>
    <row r="4853" spans="1:12" x14ac:dyDescent="0.25">
      <c r="A4853" s="256" t="s">
        <v>2638</v>
      </c>
      <c r="B4853" s="256" t="s">
        <v>2639</v>
      </c>
      <c r="C4853" s="256" t="s">
        <v>2617</v>
      </c>
      <c r="D4853" s="256" t="s">
        <v>3286</v>
      </c>
      <c r="E4853" s="257" t="s">
        <v>2540</v>
      </c>
      <c r="F4853" s="256" t="s">
        <v>2540</v>
      </c>
      <c r="G4853" s="256">
        <v>103962</v>
      </c>
      <c r="H4853" s="256" t="s">
        <v>7210</v>
      </c>
      <c r="I4853" s="256" t="s">
        <v>12</v>
      </c>
      <c r="J4853" s="256" t="s">
        <v>2545</v>
      </c>
      <c r="K4853" s="257" t="s">
        <v>17302</v>
      </c>
      <c r="L4853" s="256" t="s">
        <v>2542</v>
      </c>
    </row>
    <row r="4854" spans="1:12" x14ac:dyDescent="0.25">
      <c r="A4854" s="256" t="s">
        <v>2638</v>
      </c>
      <c r="B4854" s="256" t="s">
        <v>2639</v>
      </c>
      <c r="C4854" s="256" t="s">
        <v>2617</v>
      </c>
      <c r="D4854" s="256" t="s">
        <v>3286</v>
      </c>
      <c r="E4854" s="257" t="s">
        <v>2540</v>
      </c>
      <c r="F4854" s="256" t="s">
        <v>2540</v>
      </c>
      <c r="G4854" s="256">
        <v>103964</v>
      </c>
      <c r="H4854" s="256" t="s">
        <v>7211</v>
      </c>
      <c r="I4854" s="256" t="s">
        <v>12</v>
      </c>
      <c r="J4854" s="256" t="s">
        <v>2545</v>
      </c>
      <c r="K4854" s="257" t="s">
        <v>5142</v>
      </c>
      <c r="L4854" s="256" t="s">
        <v>2542</v>
      </c>
    </row>
    <row r="4855" spans="1:12" x14ac:dyDescent="0.25">
      <c r="A4855" s="256" t="s">
        <v>2638</v>
      </c>
      <c r="B4855" s="256" t="s">
        <v>2639</v>
      </c>
      <c r="C4855" s="256" t="s">
        <v>2617</v>
      </c>
      <c r="D4855" s="256" t="s">
        <v>3286</v>
      </c>
      <c r="E4855" s="257" t="s">
        <v>2540</v>
      </c>
      <c r="F4855" s="256" t="s">
        <v>2540</v>
      </c>
      <c r="G4855" s="256">
        <v>103966</v>
      </c>
      <c r="H4855" s="256" t="s">
        <v>7212</v>
      </c>
      <c r="I4855" s="256" t="s">
        <v>12</v>
      </c>
      <c r="J4855" s="256" t="s">
        <v>2545</v>
      </c>
      <c r="K4855" s="257" t="s">
        <v>17303</v>
      </c>
      <c r="L4855" s="256" t="s">
        <v>2542</v>
      </c>
    </row>
    <row r="4856" spans="1:12" x14ac:dyDescent="0.25">
      <c r="A4856" s="256" t="s">
        <v>2638</v>
      </c>
      <c r="B4856" s="256" t="s">
        <v>2639</v>
      </c>
      <c r="C4856" s="256" t="s">
        <v>2617</v>
      </c>
      <c r="D4856" s="256" t="s">
        <v>3286</v>
      </c>
      <c r="E4856" s="257" t="s">
        <v>2540</v>
      </c>
      <c r="F4856" s="256" t="s">
        <v>2540</v>
      </c>
      <c r="G4856" s="256">
        <v>103967</v>
      </c>
      <c r="H4856" s="256" t="s">
        <v>7213</v>
      </c>
      <c r="I4856" s="256" t="s">
        <v>12</v>
      </c>
      <c r="J4856" s="256" t="s">
        <v>2545</v>
      </c>
      <c r="K4856" s="257" t="s">
        <v>15569</v>
      </c>
      <c r="L4856" s="256" t="s">
        <v>2542</v>
      </c>
    </row>
    <row r="4857" spans="1:12" x14ac:dyDescent="0.25">
      <c r="A4857" s="256" t="s">
        <v>2638</v>
      </c>
      <c r="B4857" s="256" t="s">
        <v>2639</v>
      </c>
      <c r="C4857" s="256" t="s">
        <v>2617</v>
      </c>
      <c r="D4857" s="256" t="s">
        <v>3286</v>
      </c>
      <c r="E4857" s="257" t="s">
        <v>2540</v>
      </c>
      <c r="F4857" s="256" t="s">
        <v>2540</v>
      </c>
      <c r="G4857" s="256">
        <v>103968</v>
      </c>
      <c r="H4857" s="256" t="s">
        <v>7214</v>
      </c>
      <c r="I4857" s="256" t="s">
        <v>12</v>
      </c>
      <c r="J4857" s="256" t="s">
        <v>2545</v>
      </c>
      <c r="K4857" s="257" t="s">
        <v>17304</v>
      </c>
      <c r="L4857" s="256" t="s">
        <v>2542</v>
      </c>
    </row>
    <row r="4858" spans="1:12" x14ac:dyDescent="0.25">
      <c r="A4858" s="256" t="s">
        <v>2638</v>
      </c>
      <c r="B4858" s="256" t="s">
        <v>2639</v>
      </c>
      <c r="C4858" s="256" t="s">
        <v>2617</v>
      </c>
      <c r="D4858" s="256" t="s">
        <v>3286</v>
      </c>
      <c r="E4858" s="257" t="s">
        <v>2540</v>
      </c>
      <c r="F4858" s="256" t="s">
        <v>2540</v>
      </c>
      <c r="G4858" s="256">
        <v>103969</v>
      </c>
      <c r="H4858" s="256" t="s">
        <v>7215</v>
      </c>
      <c r="I4858" s="256" t="s">
        <v>12</v>
      </c>
      <c r="J4858" s="256" t="s">
        <v>2545</v>
      </c>
      <c r="K4858" s="257" t="s">
        <v>16629</v>
      </c>
      <c r="L4858" s="256" t="s">
        <v>2542</v>
      </c>
    </row>
    <row r="4859" spans="1:12" x14ac:dyDescent="0.25">
      <c r="A4859" s="256" t="s">
        <v>2638</v>
      </c>
      <c r="B4859" s="256" t="s">
        <v>2639</v>
      </c>
      <c r="C4859" s="256" t="s">
        <v>2617</v>
      </c>
      <c r="D4859" s="256" t="s">
        <v>3286</v>
      </c>
      <c r="E4859" s="257" t="s">
        <v>2540</v>
      </c>
      <c r="F4859" s="256" t="s">
        <v>2540</v>
      </c>
      <c r="G4859" s="256">
        <v>103971</v>
      </c>
      <c r="H4859" s="256" t="s">
        <v>7216</v>
      </c>
      <c r="I4859" s="256" t="s">
        <v>12</v>
      </c>
      <c r="J4859" s="256" t="s">
        <v>2545</v>
      </c>
      <c r="K4859" s="257" t="s">
        <v>16925</v>
      </c>
      <c r="L4859" s="256" t="s">
        <v>2542</v>
      </c>
    </row>
    <row r="4860" spans="1:12" x14ac:dyDescent="0.25">
      <c r="A4860" s="256" t="s">
        <v>2638</v>
      </c>
      <c r="B4860" s="256" t="s">
        <v>2639</v>
      </c>
      <c r="C4860" s="256" t="s">
        <v>2617</v>
      </c>
      <c r="D4860" s="256" t="s">
        <v>3286</v>
      </c>
      <c r="E4860" s="257" t="s">
        <v>2540</v>
      </c>
      <c r="F4860" s="256" t="s">
        <v>2540</v>
      </c>
      <c r="G4860" s="256">
        <v>103972</v>
      </c>
      <c r="H4860" s="256" t="s">
        <v>7217</v>
      </c>
      <c r="I4860" s="256" t="s">
        <v>12</v>
      </c>
      <c r="J4860" s="256" t="s">
        <v>2545</v>
      </c>
      <c r="K4860" s="257" t="s">
        <v>15942</v>
      </c>
      <c r="L4860" s="256" t="s">
        <v>2542</v>
      </c>
    </row>
    <row r="4861" spans="1:12" x14ac:dyDescent="0.25">
      <c r="A4861" s="256" t="s">
        <v>2638</v>
      </c>
      <c r="B4861" s="256" t="s">
        <v>2639</v>
      </c>
      <c r="C4861" s="256" t="s">
        <v>2617</v>
      </c>
      <c r="D4861" s="256" t="s">
        <v>3286</v>
      </c>
      <c r="E4861" s="257" t="s">
        <v>2540</v>
      </c>
      <c r="F4861" s="256" t="s">
        <v>2540</v>
      </c>
      <c r="G4861" s="256">
        <v>103974</v>
      </c>
      <c r="H4861" s="256" t="s">
        <v>7218</v>
      </c>
      <c r="I4861" s="256" t="s">
        <v>12</v>
      </c>
      <c r="J4861" s="256" t="s">
        <v>2545</v>
      </c>
      <c r="K4861" s="257" t="s">
        <v>14732</v>
      </c>
      <c r="L4861" s="256" t="s">
        <v>2542</v>
      </c>
    </row>
    <row r="4862" spans="1:12" x14ac:dyDescent="0.25">
      <c r="A4862" s="256" t="s">
        <v>2638</v>
      </c>
      <c r="B4862" s="256" t="s">
        <v>2639</v>
      </c>
      <c r="C4862" s="256" t="s">
        <v>2617</v>
      </c>
      <c r="D4862" s="256" t="s">
        <v>3286</v>
      </c>
      <c r="E4862" s="257" t="s">
        <v>2540</v>
      </c>
      <c r="F4862" s="256" t="s">
        <v>2540</v>
      </c>
      <c r="G4862" s="256">
        <v>103975</v>
      </c>
      <c r="H4862" s="256" t="s">
        <v>7219</v>
      </c>
      <c r="I4862" s="256" t="s">
        <v>12</v>
      </c>
      <c r="J4862" s="256" t="s">
        <v>2545</v>
      </c>
      <c r="K4862" s="257" t="s">
        <v>13769</v>
      </c>
      <c r="L4862" s="256" t="s">
        <v>2542</v>
      </c>
    </row>
    <row r="4863" spans="1:12" x14ac:dyDescent="0.25">
      <c r="A4863" s="256" t="s">
        <v>2638</v>
      </c>
      <c r="B4863" s="256" t="s">
        <v>2639</v>
      </c>
      <c r="C4863" s="256" t="s">
        <v>2617</v>
      </c>
      <c r="D4863" s="256" t="s">
        <v>3286</v>
      </c>
      <c r="E4863" s="257" t="s">
        <v>2540</v>
      </c>
      <c r="F4863" s="256" t="s">
        <v>2540</v>
      </c>
      <c r="G4863" s="256">
        <v>103976</v>
      </c>
      <c r="H4863" s="256" t="s">
        <v>7220</v>
      </c>
      <c r="I4863" s="256" t="s">
        <v>12</v>
      </c>
      <c r="J4863" s="256" t="s">
        <v>2545</v>
      </c>
      <c r="K4863" s="257" t="s">
        <v>7002</v>
      </c>
      <c r="L4863" s="256" t="s">
        <v>2542</v>
      </c>
    </row>
    <row r="4864" spans="1:12" x14ac:dyDescent="0.25">
      <c r="A4864" s="256" t="s">
        <v>2638</v>
      </c>
      <c r="B4864" s="256" t="s">
        <v>2639</v>
      </c>
      <c r="C4864" s="256" t="s">
        <v>2617</v>
      </c>
      <c r="D4864" s="256" t="s">
        <v>3286</v>
      </c>
      <c r="E4864" s="257" t="s">
        <v>2540</v>
      </c>
      <c r="F4864" s="256" t="s">
        <v>2540</v>
      </c>
      <c r="G4864" s="256">
        <v>103977</v>
      </c>
      <c r="H4864" s="256" t="s">
        <v>7221</v>
      </c>
      <c r="I4864" s="256" t="s">
        <v>12</v>
      </c>
      <c r="J4864" s="256" t="s">
        <v>2545</v>
      </c>
      <c r="K4864" s="257" t="s">
        <v>17305</v>
      </c>
      <c r="L4864" s="256" t="s">
        <v>2542</v>
      </c>
    </row>
    <row r="4865" spans="1:12" x14ac:dyDescent="0.25">
      <c r="A4865" s="256" t="s">
        <v>2638</v>
      </c>
      <c r="B4865" s="256" t="s">
        <v>2639</v>
      </c>
      <c r="C4865" s="256" t="s">
        <v>2617</v>
      </c>
      <c r="D4865" s="256" t="s">
        <v>3286</v>
      </c>
      <c r="E4865" s="257" t="s">
        <v>2540</v>
      </c>
      <c r="F4865" s="256" t="s">
        <v>2540</v>
      </c>
      <c r="G4865" s="256">
        <v>103980</v>
      </c>
      <c r="H4865" s="256" t="s">
        <v>7222</v>
      </c>
      <c r="I4865" s="256" t="s">
        <v>12</v>
      </c>
      <c r="J4865" s="256" t="s">
        <v>2545</v>
      </c>
      <c r="K4865" s="257" t="s">
        <v>5492</v>
      </c>
      <c r="L4865" s="256" t="s">
        <v>2542</v>
      </c>
    </row>
    <row r="4866" spans="1:12" x14ac:dyDescent="0.25">
      <c r="A4866" s="256" t="s">
        <v>2638</v>
      </c>
      <c r="B4866" s="256" t="s">
        <v>2639</v>
      </c>
      <c r="C4866" s="256" t="s">
        <v>2617</v>
      </c>
      <c r="D4866" s="256" t="s">
        <v>3286</v>
      </c>
      <c r="E4866" s="257" t="s">
        <v>2540</v>
      </c>
      <c r="F4866" s="256" t="s">
        <v>2540</v>
      </c>
      <c r="G4866" s="256">
        <v>103981</v>
      </c>
      <c r="H4866" s="256" t="s">
        <v>7223</v>
      </c>
      <c r="I4866" s="256" t="s">
        <v>12</v>
      </c>
      <c r="J4866" s="256" t="s">
        <v>2545</v>
      </c>
      <c r="K4866" s="257" t="s">
        <v>16715</v>
      </c>
      <c r="L4866" s="256" t="s">
        <v>2542</v>
      </c>
    </row>
    <row r="4867" spans="1:12" x14ac:dyDescent="0.25">
      <c r="A4867" s="256" t="s">
        <v>2638</v>
      </c>
      <c r="B4867" s="256" t="s">
        <v>2639</v>
      </c>
      <c r="C4867" s="256" t="s">
        <v>2617</v>
      </c>
      <c r="D4867" s="256" t="s">
        <v>3286</v>
      </c>
      <c r="E4867" s="257" t="s">
        <v>2540</v>
      </c>
      <c r="F4867" s="256" t="s">
        <v>2540</v>
      </c>
      <c r="G4867" s="256">
        <v>103982</v>
      </c>
      <c r="H4867" s="256" t="s">
        <v>7224</v>
      </c>
      <c r="I4867" s="256" t="s">
        <v>12</v>
      </c>
      <c r="J4867" s="256" t="s">
        <v>2545</v>
      </c>
      <c r="K4867" s="257" t="s">
        <v>13598</v>
      </c>
      <c r="L4867" s="256" t="s">
        <v>2542</v>
      </c>
    </row>
    <row r="4868" spans="1:12" x14ac:dyDescent="0.25">
      <c r="A4868" s="256" t="s">
        <v>2638</v>
      </c>
      <c r="B4868" s="256" t="s">
        <v>2639</v>
      </c>
      <c r="C4868" s="256" t="s">
        <v>2617</v>
      </c>
      <c r="D4868" s="256" t="s">
        <v>3286</v>
      </c>
      <c r="E4868" s="257" t="s">
        <v>2540</v>
      </c>
      <c r="F4868" s="256" t="s">
        <v>2540</v>
      </c>
      <c r="G4868" s="256">
        <v>103983</v>
      </c>
      <c r="H4868" s="256" t="s">
        <v>7225</v>
      </c>
      <c r="I4868" s="256" t="s">
        <v>12</v>
      </c>
      <c r="J4868" s="256" t="s">
        <v>2545</v>
      </c>
      <c r="K4868" s="257" t="s">
        <v>13792</v>
      </c>
      <c r="L4868" s="256" t="s">
        <v>2542</v>
      </c>
    </row>
    <row r="4869" spans="1:12" x14ac:dyDescent="0.25">
      <c r="A4869" s="256" t="s">
        <v>2638</v>
      </c>
      <c r="B4869" s="256" t="s">
        <v>2639</v>
      </c>
      <c r="C4869" s="256" t="s">
        <v>2617</v>
      </c>
      <c r="D4869" s="256" t="s">
        <v>3286</v>
      </c>
      <c r="E4869" s="257" t="s">
        <v>2540</v>
      </c>
      <c r="F4869" s="256" t="s">
        <v>2540</v>
      </c>
      <c r="G4869" s="256">
        <v>103984</v>
      </c>
      <c r="H4869" s="256" t="s">
        <v>7226</v>
      </c>
      <c r="I4869" s="256" t="s">
        <v>12</v>
      </c>
      <c r="J4869" s="256" t="s">
        <v>2545</v>
      </c>
      <c r="K4869" s="257" t="s">
        <v>17306</v>
      </c>
      <c r="L4869" s="256" t="s">
        <v>2542</v>
      </c>
    </row>
    <row r="4870" spans="1:12" x14ac:dyDescent="0.25">
      <c r="A4870" s="256" t="s">
        <v>2638</v>
      </c>
      <c r="B4870" s="256" t="s">
        <v>2639</v>
      </c>
      <c r="C4870" s="256" t="s">
        <v>2617</v>
      </c>
      <c r="D4870" s="256" t="s">
        <v>3286</v>
      </c>
      <c r="E4870" s="257" t="s">
        <v>2540</v>
      </c>
      <c r="F4870" s="256" t="s">
        <v>2540</v>
      </c>
      <c r="G4870" s="256">
        <v>103985</v>
      </c>
      <c r="H4870" s="256" t="s">
        <v>7227</v>
      </c>
      <c r="I4870" s="256" t="s">
        <v>12</v>
      </c>
      <c r="J4870" s="256" t="s">
        <v>2545</v>
      </c>
      <c r="K4870" s="257" t="s">
        <v>6177</v>
      </c>
      <c r="L4870" s="256" t="s">
        <v>2542</v>
      </c>
    </row>
    <row r="4871" spans="1:12" x14ac:dyDescent="0.25">
      <c r="A4871" s="256" t="s">
        <v>2638</v>
      </c>
      <c r="B4871" s="256" t="s">
        <v>2639</v>
      </c>
      <c r="C4871" s="256" t="s">
        <v>2617</v>
      </c>
      <c r="D4871" s="256" t="s">
        <v>3286</v>
      </c>
      <c r="E4871" s="257" t="s">
        <v>2540</v>
      </c>
      <c r="F4871" s="256" t="s">
        <v>2540</v>
      </c>
      <c r="G4871" s="256">
        <v>103986</v>
      </c>
      <c r="H4871" s="256" t="s">
        <v>7228</v>
      </c>
      <c r="I4871" s="256" t="s">
        <v>12</v>
      </c>
      <c r="J4871" s="256" t="s">
        <v>2545</v>
      </c>
      <c r="K4871" s="257" t="s">
        <v>5547</v>
      </c>
      <c r="L4871" s="256" t="s">
        <v>2542</v>
      </c>
    </row>
    <row r="4872" spans="1:12" x14ac:dyDescent="0.25">
      <c r="A4872" s="256" t="s">
        <v>2638</v>
      </c>
      <c r="B4872" s="256" t="s">
        <v>2639</v>
      </c>
      <c r="C4872" s="256" t="s">
        <v>2617</v>
      </c>
      <c r="D4872" s="256" t="s">
        <v>3286</v>
      </c>
      <c r="E4872" s="257" t="s">
        <v>2540</v>
      </c>
      <c r="F4872" s="256" t="s">
        <v>2540</v>
      </c>
      <c r="G4872" s="256">
        <v>103987</v>
      </c>
      <c r="H4872" s="256" t="s">
        <v>7229</v>
      </c>
      <c r="I4872" s="256" t="s">
        <v>12</v>
      </c>
      <c r="J4872" s="256" t="s">
        <v>2545</v>
      </c>
      <c r="K4872" s="257" t="s">
        <v>17307</v>
      </c>
      <c r="L4872" s="256" t="s">
        <v>2542</v>
      </c>
    </row>
    <row r="4873" spans="1:12" x14ac:dyDescent="0.25">
      <c r="A4873" s="256" t="s">
        <v>2638</v>
      </c>
      <c r="B4873" s="256" t="s">
        <v>2639</v>
      </c>
      <c r="C4873" s="256" t="s">
        <v>2617</v>
      </c>
      <c r="D4873" s="256" t="s">
        <v>3286</v>
      </c>
      <c r="E4873" s="257" t="s">
        <v>2540</v>
      </c>
      <c r="F4873" s="256" t="s">
        <v>2540</v>
      </c>
      <c r="G4873" s="256">
        <v>103988</v>
      </c>
      <c r="H4873" s="256" t="s">
        <v>7230</v>
      </c>
      <c r="I4873" s="256" t="s">
        <v>12</v>
      </c>
      <c r="J4873" s="256" t="s">
        <v>2545</v>
      </c>
      <c r="K4873" s="257" t="s">
        <v>7878</v>
      </c>
      <c r="L4873" s="256" t="s">
        <v>2542</v>
      </c>
    </row>
    <row r="4874" spans="1:12" x14ac:dyDescent="0.25">
      <c r="A4874" s="256" t="s">
        <v>2638</v>
      </c>
      <c r="B4874" s="256" t="s">
        <v>2639</v>
      </c>
      <c r="C4874" s="256" t="s">
        <v>2617</v>
      </c>
      <c r="D4874" s="256" t="s">
        <v>3286</v>
      </c>
      <c r="E4874" s="257" t="s">
        <v>2540</v>
      </c>
      <c r="F4874" s="256" t="s">
        <v>2540</v>
      </c>
      <c r="G4874" s="256">
        <v>103990</v>
      </c>
      <c r="H4874" s="256" t="s">
        <v>7231</v>
      </c>
      <c r="I4874" s="256" t="s">
        <v>12</v>
      </c>
      <c r="J4874" s="256" t="s">
        <v>2545</v>
      </c>
      <c r="K4874" s="257" t="s">
        <v>17308</v>
      </c>
      <c r="L4874" s="256" t="s">
        <v>2542</v>
      </c>
    </row>
    <row r="4875" spans="1:12" x14ac:dyDescent="0.25">
      <c r="A4875" s="256" t="s">
        <v>2638</v>
      </c>
      <c r="B4875" s="256" t="s">
        <v>2639</v>
      </c>
      <c r="C4875" s="256" t="s">
        <v>2617</v>
      </c>
      <c r="D4875" s="256" t="s">
        <v>3286</v>
      </c>
      <c r="E4875" s="257" t="s">
        <v>2540</v>
      </c>
      <c r="F4875" s="256" t="s">
        <v>2540</v>
      </c>
      <c r="G4875" s="256">
        <v>103991</v>
      </c>
      <c r="H4875" s="256" t="s">
        <v>7232</v>
      </c>
      <c r="I4875" s="256" t="s">
        <v>12</v>
      </c>
      <c r="J4875" s="256" t="s">
        <v>2545</v>
      </c>
      <c r="K4875" s="257" t="s">
        <v>17286</v>
      </c>
      <c r="L4875" s="256" t="s">
        <v>2542</v>
      </c>
    </row>
    <row r="4876" spans="1:12" x14ac:dyDescent="0.25">
      <c r="A4876" s="256" t="s">
        <v>2638</v>
      </c>
      <c r="B4876" s="256" t="s">
        <v>2639</v>
      </c>
      <c r="C4876" s="256" t="s">
        <v>2617</v>
      </c>
      <c r="D4876" s="256" t="s">
        <v>3286</v>
      </c>
      <c r="E4876" s="257" t="s">
        <v>2540</v>
      </c>
      <c r="F4876" s="256" t="s">
        <v>2540</v>
      </c>
      <c r="G4876" s="256">
        <v>103992</v>
      </c>
      <c r="H4876" s="256" t="s">
        <v>7233</v>
      </c>
      <c r="I4876" s="256" t="s">
        <v>12</v>
      </c>
      <c r="J4876" s="256" t="s">
        <v>2545</v>
      </c>
      <c r="K4876" s="257" t="s">
        <v>13578</v>
      </c>
      <c r="L4876" s="256" t="s">
        <v>2542</v>
      </c>
    </row>
    <row r="4877" spans="1:12" x14ac:dyDescent="0.25">
      <c r="A4877" s="256" t="s">
        <v>2638</v>
      </c>
      <c r="B4877" s="256" t="s">
        <v>2639</v>
      </c>
      <c r="C4877" s="256" t="s">
        <v>2617</v>
      </c>
      <c r="D4877" s="256" t="s">
        <v>3286</v>
      </c>
      <c r="E4877" s="257" t="s">
        <v>2540</v>
      </c>
      <c r="F4877" s="256" t="s">
        <v>2540</v>
      </c>
      <c r="G4877" s="256">
        <v>103993</v>
      </c>
      <c r="H4877" s="256" t="s">
        <v>7234</v>
      </c>
      <c r="I4877" s="256" t="s">
        <v>12</v>
      </c>
      <c r="J4877" s="256" t="s">
        <v>2545</v>
      </c>
      <c r="K4877" s="257" t="s">
        <v>17309</v>
      </c>
      <c r="L4877" s="256" t="s">
        <v>2542</v>
      </c>
    </row>
    <row r="4878" spans="1:12" x14ac:dyDescent="0.25">
      <c r="A4878" s="256" t="s">
        <v>2638</v>
      </c>
      <c r="B4878" s="256" t="s">
        <v>2639</v>
      </c>
      <c r="C4878" s="256" t="s">
        <v>2617</v>
      </c>
      <c r="D4878" s="256" t="s">
        <v>3286</v>
      </c>
      <c r="E4878" s="257" t="s">
        <v>2540</v>
      </c>
      <c r="F4878" s="256" t="s">
        <v>2540</v>
      </c>
      <c r="G4878" s="256">
        <v>103994</v>
      </c>
      <c r="H4878" s="256" t="s">
        <v>7235</v>
      </c>
      <c r="I4878" s="256" t="s">
        <v>12</v>
      </c>
      <c r="J4878" s="256" t="s">
        <v>2545</v>
      </c>
      <c r="K4878" s="257" t="s">
        <v>13509</v>
      </c>
      <c r="L4878" s="256" t="s">
        <v>2542</v>
      </c>
    </row>
    <row r="4879" spans="1:12" x14ac:dyDescent="0.25">
      <c r="A4879" s="256" t="s">
        <v>2638</v>
      </c>
      <c r="B4879" s="256" t="s">
        <v>2639</v>
      </c>
      <c r="C4879" s="256" t="s">
        <v>2617</v>
      </c>
      <c r="D4879" s="256" t="s">
        <v>3286</v>
      </c>
      <c r="E4879" s="257" t="s">
        <v>2540</v>
      </c>
      <c r="F4879" s="256" t="s">
        <v>2540</v>
      </c>
      <c r="G4879" s="256">
        <v>103995</v>
      </c>
      <c r="H4879" s="256" t="s">
        <v>7236</v>
      </c>
      <c r="I4879" s="256" t="s">
        <v>12</v>
      </c>
      <c r="J4879" s="256" t="s">
        <v>2545</v>
      </c>
      <c r="K4879" s="257" t="s">
        <v>13514</v>
      </c>
      <c r="L4879" s="256" t="s">
        <v>2542</v>
      </c>
    </row>
    <row r="4880" spans="1:12" x14ac:dyDescent="0.25">
      <c r="A4880" s="256" t="s">
        <v>2638</v>
      </c>
      <c r="B4880" s="256" t="s">
        <v>2639</v>
      </c>
      <c r="C4880" s="256" t="s">
        <v>2617</v>
      </c>
      <c r="D4880" s="256" t="s">
        <v>3286</v>
      </c>
      <c r="E4880" s="257" t="s">
        <v>2540</v>
      </c>
      <c r="F4880" s="256" t="s">
        <v>2540</v>
      </c>
      <c r="G4880" s="256">
        <v>103996</v>
      </c>
      <c r="H4880" s="256" t="s">
        <v>7237</v>
      </c>
      <c r="I4880" s="256" t="s">
        <v>12</v>
      </c>
      <c r="J4880" s="256" t="s">
        <v>2545</v>
      </c>
      <c r="K4880" s="257" t="s">
        <v>17310</v>
      </c>
      <c r="L4880" s="256" t="s">
        <v>2542</v>
      </c>
    </row>
    <row r="4881" spans="1:12" x14ac:dyDescent="0.25">
      <c r="A4881" s="256" t="s">
        <v>2638</v>
      </c>
      <c r="B4881" s="256" t="s">
        <v>2639</v>
      </c>
      <c r="C4881" s="256" t="s">
        <v>2617</v>
      </c>
      <c r="D4881" s="256" t="s">
        <v>3286</v>
      </c>
      <c r="E4881" s="257" t="s">
        <v>2540</v>
      </c>
      <c r="F4881" s="256" t="s">
        <v>2540</v>
      </c>
      <c r="G4881" s="256">
        <v>103997</v>
      </c>
      <c r="H4881" s="256" t="s">
        <v>7238</v>
      </c>
      <c r="I4881" s="256" t="s">
        <v>12</v>
      </c>
      <c r="J4881" s="256" t="s">
        <v>2545</v>
      </c>
      <c r="K4881" s="257" t="s">
        <v>16220</v>
      </c>
      <c r="L4881" s="256" t="s">
        <v>2542</v>
      </c>
    </row>
    <row r="4882" spans="1:12" x14ac:dyDescent="0.25">
      <c r="A4882" s="256" t="s">
        <v>2638</v>
      </c>
      <c r="B4882" s="256" t="s">
        <v>2639</v>
      </c>
      <c r="C4882" s="256" t="s">
        <v>2617</v>
      </c>
      <c r="D4882" s="256" t="s">
        <v>3286</v>
      </c>
      <c r="E4882" s="257" t="s">
        <v>2540</v>
      </c>
      <c r="F4882" s="256" t="s">
        <v>2540</v>
      </c>
      <c r="G4882" s="256">
        <v>103998</v>
      </c>
      <c r="H4882" s="256" t="s">
        <v>7239</v>
      </c>
      <c r="I4882" s="256" t="s">
        <v>12</v>
      </c>
      <c r="J4882" s="256" t="s">
        <v>2545</v>
      </c>
      <c r="K4882" s="257" t="s">
        <v>13494</v>
      </c>
      <c r="L4882" s="256" t="s">
        <v>2542</v>
      </c>
    </row>
    <row r="4883" spans="1:12" x14ac:dyDescent="0.25">
      <c r="A4883" s="256" t="s">
        <v>2638</v>
      </c>
      <c r="B4883" s="256" t="s">
        <v>2639</v>
      </c>
      <c r="C4883" s="256" t="s">
        <v>2617</v>
      </c>
      <c r="D4883" s="256" t="s">
        <v>3286</v>
      </c>
      <c r="E4883" s="257" t="s">
        <v>2540</v>
      </c>
      <c r="F4883" s="256" t="s">
        <v>2540</v>
      </c>
      <c r="G4883" s="256">
        <v>103999</v>
      </c>
      <c r="H4883" s="256" t="s">
        <v>7240</v>
      </c>
      <c r="I4883" s="256" t="s">
        <v>12</v>
      </c>
      <c r="J4883" s="256" t="s">
        <v>2545</v>
      </c>
      <c r="K4883" s="257" t="s">
        <v>15583</v>
      </c>
      <c r="L4883" s="256" t="s">
        <v>2542</v>
      </c>
    </row>
    <row r="4884" spans="1:12" x14ac:dyDescent="0.25">
      <c r="A4884" s="256" t="s">
        <v>2638</v>
      </c>
      <c r="B4884" s="256" t="s">
        <v>2639</v>
      </c>
      <c r="C4884" s="256" t="s">
        <v>2617</v>
      </c>
      <c r="D4884" s="256" t="s">
        <v>3286</v>
      </c>
      <c r="E4884" s="257" t="s">
        <v>2540</v>
      </c>
      <c r="F4884" s="256" t="s">
        <v>2540</v>
      </c>
      <c r="G4884" s="256">
        <v>104000</v>
      </c>
      <c r="H4884" s="256" t="s">
        <v>7241</v>
      </c>
      <c r="I4884" s="256" t="s">
        <v>12</v>
      </c>
      <c r="J4884" s="256" t="s">
        <v>2545</v>
      </c>
      <c r="K4884" s="257" t="s">
        <v>17311</v>
      </c>
      <c r="L4884" s="256" t="s">
        <v>2542</v>
      </c>
    </row>
    <row r="4885" spans="1:12" x14ac:dyDescent="0.25">
      <c r="A4885" s="256" t="s">
        <v>2638</v>
      </c>
      <c r="B4885" s="256" t="s">
        <v>2639</v>
      </c>
      <c r="C4885" s="256" t="s">
        <v>2617</v>
      </c>
      <c r="D4885" s="256" t="s">
        <v>3286</v>
      </c>
      <c r="E4885" s="257" t="s">
        <v>2540</v>
      </c>
      <c r="F4885" s="256" t="s">
        <v>2540</v>
      </c>
      <c r="G4885" s="256">
        <v>104001</v>
      </c>
      <c r="H4885" s="256" t="s">
        <v>7242</v>
      </c>
      <c r="I4885" s="256" t="s">
        <v>12</v>
      </c>
      <c r="J4885" s="256" t="s">
        <v>2545</v>
      </c>
      <c r="K4885" s="257" t="s">
        <v>6559</v>
      </c>
      <c r="L4885" s="256" t="s">
        <v>2542</v>
      </c>
    </row>
    <row r="4886" spans="1:12" x14ac:dyDescent="0.25">
      <c r="A4886" s="256" t="s">
        <v>2638</v>
      </c>
      <c r="B4886" s="256" t="s">
        <v>2639</v>
      </c>
      <c r="C4886" s="256" t="s">
        <v>2617</v>
      </c>
      <c r="D4886" s="256" t="s">
        <v>3286</v>
      </c>
      <c r="E4886" s="257" t="s">
        <v>2540</v>
      </c>
      <c r="F4886" s="256" t="s">
        <v>2540</v>
      </c>
      <c r="G4886" s="256">
        <v>104002</v>
      </c>
      <c r="H4886" s="256" t="s">
        <v>7243</v>
      </c>
      <c r="I4886" s="256" t="s">
        <v>12</v>
      </c>
      <c r="J4886" s="256" t="s">
        <v>2545</v>
      </c>
      <c r="K4886" s="257" t="s">
        <v>6035</v>
      </c>
      <c r="L4886" s="256" t="s">
        <v>2542</v>
      </c>
    </row>
    <row r="4887" spans="1:12" x14ac:dyDescent="0.25">
      <c r="A4887" s="256" t="s">
        <v>2638</v>
      </c>
      <c r="B4887" s="256" t="s">
        <v>2639</v>
      </c>
      <c r="C4887" s="256" t="s">
        <v>2617</v>
      </c>
      <c r="D4887" s="256" t="s">
        <v>3286</v>
      </c>
      <c r="E4887" s="257" t="s">
        <v>2540</v>
      </c>
      <c r="F4887" s="256" t="s">
        <v>2540</v>
      </c>
      <c r="G4887" s="256">
        <v>104003</v>
      </c>
      <c r="H4887" s="256" t="s">
        <v>7244</v>
      </c>
      <c r="I4887" s="256" t="s">
        <v>12</v>
      </c>
      <c r="J4887" s="256" t="s">
        <v>2545</v>
      </c>
      <c r="K4887" s="257" t="s">
        <v>15818</v>
      </c>
      <c r="L4887" s="256" t="s">
        <v>2542</v>
      </c>
    </row>
    <row r="4888" spans="1:12" x14ac:dyDescent="0.25">
      <c r="A4888" s="256" t="s">
        <v>2638</v>
      </c>
      <c r="B4888" s="256" t="s">
        <v>2639</v>
      </c>
      <c r="C4888" s="256" t="s">
        <v>2617</v>
      </c>
      <c r="D4888" s="256" t="s">
        <v>3286</v>
      </c>
      <c r="E4888" s="257" t="s">
        <v>2540</v>
      </c>
      <c r="F4888" s="256" t="s">
        <v>2540</v>
      </c>
      <c r="G4888" s="256">
        <v>104004</v>
      </c>
      <c r="H4888" s="256" t="s">
        <v>7245</v>
      </c>
      <c r="I4888" s="256" t="s">
        <v>12</v>
      </c>
      <c r="J4888" s="256" t="s">
        <v>2545</v>
      </c>
      <c r="K4888" s="257" t="s">
        <v>16784</v>
      </c>
      <c r="L4888" s="256" t="s">
        <v>2542</v>
      </c>
    </row>
    <row r="4889" spans="1:12" x14ac:dyDescent="0.25">
      <c r="A4889" s="256" t="s">
        <v>2638</v>
      </c>
      <c r="B4889" s="256" t="s">
        <v>2639</v>
      </c>
      <c r="C4889" s="256" t="s">
        <v>2617</v>
      </c>
      <c r="D4889" s="256" t="s">
        <v>3286</v>
      </c>
      <c r="E4889" s="257" t="s">
        <v>2540</v>
      </c>
      <c r="F4889" s="256" t="s">
        <v>2540</v>
      </c>
      <c r="G4889" s="256">
        <v>104005</v>
      </c>
      <c r="H4889" s="256" t="s">
        <v>7246</v>
      </c>
      <c r="I4889" s="256" t="s">
        <v>12</v>
      </c>
      <c r="J4889" s="256" t="s">
        <v>2545</v>
      </c>
      <c r="K4889" s="257" t="s">
        <v>13487</v>
      </c>
      <c r="L4889" s="256" t="s">
        <v>2542</v>
      </c>
    </row>
    <row r="4890" spans="1:12" x14ac:dyDescent="0.25">
      <c r="A4890" s="256" t="s">
        <v>2638</v>
      </c>
      <c r="B4890" s="256" t="s">
        <v>2639</v>
      </c>
      <c r="C4890" s="256" t="s">
        <v>2617</v>
      </c>
      <c r="D4890" s="256" t="s">
        <v>3286</v>
      </c>
      <c r="E4890" s="257" t="s">
        <v>2540</v>
      </c>
      <c r="F4890" s="256" t="s">
        <v>2540</v>
      </c>
      <c r="G4890" s="256">
        <v>104006</v>
      </c>
      <c r="H4890" s="256" t="s">
        <v>7247</v>
      </c>
      <c r="I4890" s="256" t="s">
        <v>12</v>
      </c>
      <c r="J4890" s="256" t="s">
        <v>2545</v>
      </c>
      <c r="K4890" s="257" t="s">
        <v>14563</v>
      </c>
      <c r="L4890" s="256" t="s">
        <v>2542</v>
      </c>
    </row>
    <row r="4891" spans="1:12" x14ac:dyDescent="0.25">
      <c r="A4891" s="256" t="s">
        <v>2638</v>
      </c>
      <c r="B4891" s="256" t="s">
        <v>2639</v>
      </c>
      <c r="C4891" s="256" t="s">
        <v>2617</v>
      </c>
      <c r="D4891" s="256" t="s">
        <v>3286</v>
      </c>
      <c r="E4891" s="257" t="s">
        <v>2540</v>
      </c>
      <c r="F4891" s="256" t="s">
        <v>2540</v>
      </c>
      <c r="G4891" s="256">
        <v>104007</v>
      </c>
      <c r="H4891" s="256" t="s">
        <v>7248</v>
      </c>
      <c r="I4891" s="256" t="s">
        <v>12</v>
      </c>
      <c r="J4891" s="256" t="s">
        <v>2545</v>
      </c>
      <c r="K4891" s="257" t="s">
        <v>13520</v>
      </c>
      <c r="L4891" s="256" t="s">
        <v>2542</v>
      </c>
    </row>
    <row r="4892" spans="1:12" x14ac:dyDescent="0.25">
      <c r="A4892" s="256" t="s">
        <v>2638</v>
      </c>
      <c r="B4892" s="256" t="s">
        <v>2639</v>
      </c>
      <c r="C4892" s="256" t="s">
        <v>2617</v>
      </c>
      <c r="D4892" s="256" t="s">
        <v>3286</v>
      </c>
      <c r="E4892" s="257" t="s">
        <v>2540</v>
      </c>
      <c r="F4892" s="256" t="s">
        <v>2540</v>
      </c>
      <c r="G4892" s="256">
        <v>104008</v>
      </c>
      <c r="H4892" s="256" t="s">
        <v>7249</v>
      </c>
      <c r="I4892" s="256" t="s">
        <v>12</v>
      </c>
      <c r="J4892" s="256" t="s">
        <v>2545</v>
      </c>
      <c r="K4892" s="257" t="s">
        <v>16777</v>
      </c>
      <c r="L4892" s="256" t="s">
        <v>2542</v>
      </c>
    </row>
    <row r="4893" spans="1:12" x14ac:dyDescent="0.25">
      <c r="A4893" s="256" t="s">
        <v>2638</v>
      </c>
      <c r="B4893" s="256" t="s">
        <v>2639</v>
      </c>
      <c r="C4893" s="256" t="s">
        <v>2617</v>
      </c>
      <c r="D4893" s="256" t="s">
        <v>3286</v>
      </c>
      <c r="E4893" s="257" t="s">
        <v>2540</v>
      </c>
      <c r="F4893" s="256" t="s">
        <v>2540</v>
      </c>
      <c r="G4893" s="256">
        <v>104009</v>
      </c>
      <c r="H4893" s="256" t="s">
        <v>7250</v>
      </c>
      <c r="I4893" s="256" t="s">
        <v>12</v>
      </c>
      <c r="J4893" s="256" t="s">
        <v>2545</v>
      </c>
      <c r="K4893" s="257" t="s">
        <v>5040</v>
      </c>
      <c r="L4893" s="256" t="s">
        <v>2542</v>
      </c>
    </row>
    <row r="4894" spans="1:12" x14ac:dyDescent="0.25">
      <c r="A4894" s="256" t="s">
        <v>2638</v>
      </c>
      <c r="B4894" s="256" t="s">
        <v>2639</v>
      </c>
      <c r="C4894" s="256" t="s">
        <v>2617</v>
      </c>
      <c r="D4894" s="256" t="s">
        <v>3286</v>
      </c>
      <c r="E4894" s="257" t="s">
        <v>2540</v>
      </c>
      <c r="F4894" s="256" t="s">
        <v>2540</v>
      </c>
      <c r="G4894" s="256">
        <v>104011</v>
      </c>
      <c r="H4894" s="256" t="s">
        <v>7251</v>
      </c>
      <c r="I4894" s="256" t="s">
        <v>12</v>
      </c>
      <c r="J4894" s="256" t="s">
        <v>2545</v>
      </c>
      <c r="K4894" s="257" t="s">
        <v>13139</v>
      </c>
      <c r="L4894" s="256" t="s">
        <v>2542</v>
      </c>
    </row>
    <row r="4895" spans="1:12" x14ac:dyDescent="0.25">
      <c r="A4895" s="256" t="s">
        <v>2638</v>
      </c>
      <c r="B4895" s="256" t="s">
        <v>2639</v>
      </c>
      <c r="C4895" s="256" t="s">
        <v>2617</v>
      </c>
      <c r="D4895" s="256" t="s">
        <v>3286</v>
      </c>
      <c r="E4895" s="257" t="s">
        <v>2540</v>
      </c>
      <c r="F4895" s="256" t="s">
        <v>2540</v>
      </c>
      <c r="G4895" s="256">
        <v>104012</v>
      </c>
      <c r="H4895" s="256" t="s">
        <v>7252</v>
      </c>
      <c r="I4895" s="256" t="s">
        <v>12</v>
      </c>
      <c r="J4895" s="256" t="s">
        <v>2545</v>
      </c>
      <c r="K4895" s="257" t="s">
        <v>17312</v>
      </c>
      <c r="L4895" s="256" t="s">
        <v>2542</v>
      </c>
    </row>
    <row r="4896" spans="1:12" x14ac:dyDescent="0.25">
      <c r="A4896" s="256" t="s">
        <v>2638</v>
      </c>
      <c r="B4896" s="256" t="s">
        <v>2639</v>
      </c>
      <c r="C4896" s="256" t="s">
        <v>2617</v>
      </c>
      <c r="D4896" s="256" t="s">
        <v>3286</v>
      </c>
      <c r="E4896" s="257" t="s">
        <v>2540</v>
      </c>
      <c r="F4896" s="256" t="s">
        <v>2540</v>
      </c>
      <c r="G4896" s="256">
        <v>104014</v>
      </c>
      <c r="H4896" s="256" t="s">
        <v>7253</v>
      </c>
      <c r="I4896" s="256" t="s">
        <v>12</v>
      </c>
      <c r="J4896" s="256" t="s">
        <v>2545</v>
      </c>
      <c r="K4896" s="257" t="s">
        <v>13319</v>
      </c>
      <c r="L4896" s="256" t="s">
        <v>2542</v>
      </c>
    </row>
    <row r="4897" spans="1:12" x14ac:dyDescent="0.25">
      <c r="A4897" s="256" t="s">
        <v>2638</v>
      </c>
      <c r="B4897" s="256" t="s">
        <v>2639</v>
      </c>
      <c r="C4897" s="256" t="s">
        <v>2617</v>
      </c>
      <c r="D4897" s="256" t="s">
        <v>3286</v>
      </c>
      <c r="E4897" s="257" t="s">
        <v>2540</v>
      </c>
      <c r="F4897" s="256" t="s">
        <v>2540</v>
      </c>
      <c r="G4897" s="256">
        <v>104015</v>
      </c>
      <c r="H4897" s="256" t="s">
        <v>7254</v>
      </c>
      <c r="I4897" s="256" t="s">
        <v>12</v>
      </c>
      <c r="J4897" s="256" t="s">
        <v>2545</v>
      </c>
      <c r="K4897" s="257" t="s">
        <v>17313</v>
      </c>
      <c r="L4897" s="256" t="s">
        <v>2542</v>
      </c>
    </row>
    <row r="4898" spans="1:12" x14ac:dyDescent="0.25">
      <c r="A4898" s="256" t="s">
        <v>2638</v>
      </c>
      <c r="B4898" s="256" t="s">
        <v>2639</v>
      </c>
      <c r="C4898" s="256" t="s">
        <v>2617</v>
      </c>
      <c r="D4898" s="256" t="s">
        <v>3286</v>
      </c>
      <c r="E4898" s="257" t="s">
        <v>2540</v>
      </c>
      <c r="F4898" s="256" t="s">
        <v>2540</v>
      </c>
      <c r="G4898" s="256">
        <v>104016</v>
      </c>
      <c r="H4898" s="256" t="s">
        <v>7255</v>
      </c>
      <c r="I4898" s="256" t="s">
        <v>12</v>
      </c>
      <c r="J4898" s="256" t="s">
        <v>2545</v>
      </c>
      <c r="K4898" s="257" t="s">
        <v>17314</v>
      </c>
      <c r="L4898" s="256" t="s">
        <v>2542</v>
      </c>
    </row>
    <row r="4899" spans="1:12" x14ac:dyDescent="0.25">
      <c r="A4899" s="256" t="s">
        <v>2638</v>
      </c>
      <c r="B4899" s="256" t="s">
        <v>2639</v>
      </c>
      <c r="C4899" s="256" t="s">
        <v>2617</v>
      </c>
      <c r="D4899" s="256" t="s">
        <v>3286</v>
      </c>
      <c r="E4899" s="257" t="s">
        <v>2540</v>
      </c>
      <c r="F4899" s="256" t="s">
        <v>2540</v>
      </c>
      <c r="G4899" s="256">
        <v>104017</v>
      </c>
      <c r="H4899" s="256" t="s">
        <v>7256</v>
      </c>
      <c r="I4899" s="256" t="s">
        <v>12</v>
      </c>
      <c r="J4899" s="256" t="s">
        <v>2545</v>
      </c>
      <c r="K4899" s="257" t="s">
        <v>13538</v>
      </c>
      <c r="L4899" s="256" t="s">
        <v>2542</v>
      </c>
    </row>
    <row r="4900" spans="1:12" x14ac:dyDescent="0.25">
      <c r="A4900" s="256" t="s">
        <v>2638</v>
      </c>
      <c r="B4900" s="256" t="s">
        <v>2639</v>
      </c>
      <c r="C4900" s="256" t="s">
        <v>2617</v>
      </c>
      <c r="D4900" s="256" t="s">
        <v>3286</v>
      </c>
      <c r="E4900" s="257" t="s">
        <v>2540</v>
      </c>
      <c r="F4900" s="256" t="s">
        <v>2540</v>
      </c>
      <c r="G4900" s="256">
        <v>104018</v>
      </c>
      <c r="H4900" s="256" t="s">
        <v>7256</v>
      </c>
      <c r="I4900" s="256" t="s">
        <v>12</v>
      </c>
      <c r="J4900" s="256" t="s">
        <v>2545</v>
      </c>
      <c r="K4900" s="257" t="s">
        <v>6500</v>
      </c>
      <c r="L4900" s="256" t="s">
        <v>2542</v>
      </c>
    </row>
    <row r="4901" spans="1:12" x14ac:dyDescent="0.25">
      <c r="A4901" s="256" t="s">
        <v>2638</v>
      </c>
      <c r="B4901" s="256" t="s">
        <v>2639</v>
      </c>
      <c r="C4901" s="256" t="s">
        <v>2617</v>
      </c>
      <c r="D4901" s="256" t="s">
        <v>3286</v>
      </c>
      <c r="E4901" s="257" t="s">
        <v>2540</v>
      </c>
      <c r="F4901" s="256" t="s">
        <v>2540</v>
      </c>
      <c r="G4901" s="256">
        <v>104019</v>
      </c>
      <c r="H4901" s="256" t="s">
        <v>7257</v>
      </c>
      <c r="I4901" s="256" t="s">
        <v>12</v>
      </c>
      <c r="J4901" s="256" t="s">
        <v>2545</v>
      </c>
      <c r="K4901" s="257" t="s">
        <v>5836</v>
      </c>
      <c r="L4901" s="256" t="s">
        <v>2542</v>
      </c>
    </row>
    <row r="4902" spans="1:12" x14ac:dyDescent="0.25">
      <c r="A4902" s="256" t="s">
        <v>2638</v>
      </c>
      <c r="B4902" s="256" t="s">
        <v>2639</v>
      </c>
      <c r="C4902" s="256" t="s">
        <v>2617</v>
      </c>
      <c r="D4902" s="256" t="s">
        <v>3286</v>
      </c>
      <c r="E4902" s="257" t="s">
        <v>2540</v>
      </c>
      <c r="F4902" s="256" t="s">
        <v>2540</v>
      </c>
      <c r="G4902" s="256">
        <v>104020</v>
      </c>
      <c r="H4902" s="256" t="s">
        <v>7258</v>
      </c>
      <c r="I4902" s="256" t="s">
        <v>12</v>
      </c>
      <c r="J4902" s="256" t="s">
        <v>2545</v>
      </c>
      <c r="K4902" s="257" t="s">
        <v>14116</v>
      </c>
      <c r="L4902" s="256" t="s">
        <v>2542</v>
      </c>
    </row>
    <row r="4903" spans="1:12" x14ac:dyDescent="0.25">
      <c r="A4903" s="256" t="s">
        <v>2638</v>
      </c>
      <c r="B4903" s="256" t="s">
        <v>2639</v>
      </c>
      <c r="C4903" s="256" t="s">
        <v>2617</v>
      </c>
      <c r="D4903" s="256" t="s">
        <v>3286</v>
      </c>
      <c r="E4903" s="257" t="s">
        <v>2540</v>
      </c>
      <c r="F4903" s="256" t="s">
        <v>2540</v>
      </c>
      <c r="G4903" s="256">
        <v>104022</v>
      </c>
      <c r="H4903" s="256" t="s">
        <v>7259</v>
      </c>
      <c r="I4903" s="256" t="s">
        <v>12</v>
      </c>
      <c r="J4903" s="256" t="s">
        <v>2545</v>
      </c>
      <c r="K4903" s="257" t="s">
        <v>14118</v>
      </c>
      <c r="L4903" s="256" t="s">
        <v>2542</v>
      </c>
    </row>
    <row r="4904" spans="1:12" x14ac:dyDescent="0.25">
      <c r="A4904" s="256" t="s">
        <v>2638</v>
      </c>
      <c r="B4904" s="256" t="s">
        <v>2639</v>
      </c>
      <c r="C4904" s="256" t="s">
        <v>2617</v>
      </c>
      <c r="D4904" s="256" t="s">
        <v>3286</v>
      </c>
      <c r="E4904" s="257" t="s">
        <v>2540</v>
      </c>
      <c r="F4904" s="256" t="s">
        <v>2540</v>
      </c>
      <c r="G4904" s="256">
        <v>104023</v>
      </c>
      <c r="H4904" s="256" t="s">
        <v>7260</v>
      </c>
      <c r="I4904" s="256" t="s">
        <v>12</v>
      </c>
      <c r="J4904" s="256" t="s">
        <v>2545</v>
      </c>
      <c r="K4904" s="257" t="s">
        <v>17315</v>
      </c>
      <c r="L4904" s="256" t="s">
        <v>2542</v>
      </c>
    </row>
    <row r="4905" spans="1:12" x14ac:dyDescent="0.25">
      <c r="A4905" s="256" t="s">
        <v>2638</v>
      </c>
      <c r="B4905" s="256" t="s">
        <v>2639</v>
      </c>
      <c r="C4905" s="256" t="s">
        <v>2617</v>
      </c>
      <c r="D4905" s="256" t="s">
        <v>3286</v>
      </c>
      <c r="E4905" s="257" t="s">
        <v>2540</v>
      </c>
      <c r="F4905" s="256" t="s">
        <v>2540</v>
      </c>
      <c r="G4905" s="256">
        <v>104024</v>
      </c>
      <c r="H4905" s="256" t="s">
        <v>7261</v>
      </c>
      <c r="I4905" s="256" t="s">
        <v>12</v>
      </c>
      <c r="J4905" s="256" t="s">
        <v>2545</v>
      </c>
      <c r="K4905" s="257" t="s">
        <v>6363</v>
      </c>
      <c r="L4905" s="256" t="s">
        <v>2542</v>
      </c>
    </row>
    <row r="4906" spans="1:12" x14ac:dyDescent="0.25">
      <c r="A4906" s="256" t="s">
        <v>2638</v>
      </c>
      <c r="B4906" s="256" t="s">
        <v>2639</v>
      </c>
      <c r="C4906" s="256" t="s">
        <v>2617</v>
      </c>
      <c r="D4906" s="256" t="s">
        <v>3286</v>
      </c>
      <c r="E4906" s="257" t="s">
        <v>2540</v>
      </c>
      <c r="F4906" s="256" t="s">
        <v>2540</v>
      </c>
      <c r="G4906" s="256">
        <v>104025</v>
      </c>
      <c r="H4906" s="256" t="s">
        <v>7262</v>
      </c>
      <c r="I4906" s="256" t="s">
        <v>12</v>
      </c>
      <c r="J4906" s="256" t="s">
        <v>2545</v>
      </c>
      <c r="K4906" s="257" t="s">
        <v>6314</v>
      </c>
      <c r="L4906" s="256" t="s">
        <v>2542</v>
      </c>
    </row>
    <row r="4907" spans="1:12" x14ac:dyDescent="0.25">
      <c r="A4907" s="256" t="s">
        <v>2638</v>
      </c>
      <c r="B4907" s="256" t="s">
        <v>2639</v>
      </c>
      <c r="C4907" s="256" t="s">
        <v>2617</v>
      </c>
      <c r="D4907" s="256" t="s">
        <v>3286</v>
      </c>
      <c r="E4907" s="257" t="s">
        <v>2540</v>
      </c>
      <c r="F4907" s="256" t="s">
        <v>2540</v>
      </c>
      <c r="G4907" s="256">
        <v>104026</v>
      </c>
      <c r="H4907" s="256" t="s">
        <v>7263</v>
      </c>
      <c r="I4907" s="256" t="s">
        <v>12</v>
      </c>
      <c r="J4907" s="256" t="s">
        <v>2545</v>
      </c>
      <c r="K4907" s="257" t="s">
        <v>17316</v>
      </c>
      <c r="L4907" s="256" t="s">
        <v>2542</v>
      </c>
    </row>
    <row r="4908" spans="1:12" x14ac:dyDescent="0.25">
      <c r="A4908" s="256" t="s">
        <v>2638</v>
      </c>
      <c r="B4908" s="256" t="s">
        <v>2639</v>
      </c>
      <c r="C4908" s="256" t="s">
        <v>2617</v>
      </c>
      <c r="D4908" s="256" t="s">
        <v>3286</v>
      </c>
      <c r="E4908" s="257" t="s">
        <v>2540</v>
      </c>
      <c r="F4908" s="256" t="s">
        <v>2540</v>
      </c>
      <c r="G4908" s="256">
        <v>104027</v>
      </c>
      <c r="H4908" s="256" t="s">
        <v>7264</v>
      </c>
      <c r="I4908" s="256" t="s">
        <v>12</v>
      </c>
      <c r="J4908" s="256" t="s">
        <v>2545</v>
      </c>
      <c r="K4908" s="257" t="s">
        <v>17317</v>
      </c>
      <c r="L4908" s="256" t="s">
        <v>2542</v>
      </c>
    </row>
    <row r="4909" spans="1:12" x14ac:dyDescent="0.25">
      <c r="A4909" s="256" t="s">
        <v>2638</v>
      </c>
      <c r="B4909" s="256" t="s">
        <v>2639</v>
      </c>
      <c r="C4909" s="256" t="s">
        <v>2617</v>
      </c>
      <c r="D4909" s="256" t="s">
        <v>3286</v>
      </c>
      <c r="E4909" s="257" t="s">
        <v>2540</v>
      </c>
      <c r="F4909" s="256" t="s">
        <v>2540</v>
      </c>
      <c r="G4909" s="256">
        <v>104028</v>
      </c>
      <c r="H4909" s="256" t="s">
        <v>7265</v>
      </c>
      <c r="I4909" s="256" t="s">
        <v>12</v>
      </c>
      <c r="J4909" s="256" t="s">
        <v>2545</v>
      </c>
      <c r="K4909" s="257" t="s">
        <v>17318</v>
      </c>
      <c r="L4909" s="256" t="s">
        <v>2542</v>
      </c>
    </row>
    <row r="4910" spans="1:12" x14ac:dyDescent="0.25">
      <c r="A4910" s="256" t="s">
        <v>2638</v>
      </c>
      <c r="B4910" s="256" t="s">
        <v>2639</v>
      </c>
      <c r="C4910" s="256" t="s">
        <v>2617</v>
      </c>
      <c r="D4910" s="256" t="s">
        <v>3286</v>
      </c>
      <c r="E4910" s="257" t="s">
        <v>2540</v>
      </c>
      <c r="F4910" s="256" t="s">
        <v>2540</v>
      </c>
      <c r="G4910" s="256">
        <v>104029</v>
      </c>
      <c r="H4910" s="256" t="s">
        <v>7266</v>
      </c>
      <c r="I4910" s="256" t="s">
        <v>12</v>
      </c>
      <c r="J4910" s="256" t="s">
        <v>2545</v>
      </c>
      <c r="K4910" s="257" t="s">
        <v>17319</v>
      </c>
      <c r="L4910" s="256" t="s">
        <v>2542</v>
      </c>
    </row>
    <row r="4911" spans="1:12" x14ac:dyDescent="0.25">
      <c r="A4911" s="256" t="s">
        <v>2638</v>
      </c>
      <c r="B4911" s="256" t="s">
        <v>2639</v>
      </c>
      <c r="C4911" s="256" t="s">
        <v>2617</v>
      </c>
      <c r="D4911" s="256" t="s">
        <v>3286</v>
      </c>
      <c r="E4911" s="257" t="s">
        <v>2540</v>
      </c>
      <c r="F4911" s="256" t="s">
        <v>2540</v>
      </c>
      <c r="G4911" s="256">
        <v>104030</v>
      </c>
      <c r="H4911" s="256" t="s">
        <v>7267</v>
      </c>
      <c r="I4911" s="256" t="s">
        <v>12</v>
      </c>
      <c r="J4911" s="256" t="s">
        <v>2545</v>
      </c>
      <c r="K4911" s="257" t="s">
        <v>17320</v>
      </c>
      <c r="L4911" s="256" t="s">
        <v>2542</v>
      </c>
    </row>
    <row r="4912" spans="1:12" x14ac:dyDescent="0.25">
      <c r="A4912" s="256" t="s">
        <v>2638</v>
      </c>
      <c r="B4912" s="256" t="s">
        <v>2639</v>
      </c>
      <c r="C4912" s="256" t="s">
        <v>2617</v>
      </c>
      <c r="D4912" s="256" t="s">
        <v>3286</v>
      </c>
      <c r="E4912" s="257" t="s">
        <v>2540</v>
      </c>
      <c r="F4912" s="256" t="s">
        <v>2540</v>
      </c>
      <c r="G4912" s="256">
        <v>104159</v>
      </c>
      <c r="H4912" s="256" t="s">
        <v>7268</v>
      </c>
      <c r="I4912" s="256" t="s">
        <v>12</v>
      </c>
      <c r="J4912" s="256" t="s">
        <v>2545</v>
      </c>
      <c r="K4912" s="257" t="s">
        <v>13153</v>
      </c>
      <c r="L4912" s="256" t="s">
        <v>2542</v>
      </c>
    </row>
    <row r="4913" spans="1:12" x14ac:dyDescent="0.25">
      <c r="A4913" s="256" t="s">
        <v>2638</v>
      </c>
      <c r="B4913" s="256" t="s">
        <v>2639</v>
      </c>
      <c r="C4913" s="256" t="s">
        <v>2617</v>
      </c>
      <c r="D4913" s="256" t="s">
        <v>3286</v>
      </c>
      <c r="E4913" s="257" t="s">
        <v>2540</v>
      </c>
      <c r="F4913" s="256" t="s">
        <v>2540</v>
      </c>
      <c r="G4913" s="256">
        <v>104167</v>
      </c>
      <c r="H4913" s="256" t="s">
        <v>7269</v>
      </c>
      <c r="I4913" s="256" t="s">
        <v>12</v>
      </c>
      <c r="J4913" s="256" t="s">
        <v>2545</v>
      </c>
      <c r="K4913" s="257" t="s">
        <v>17321</v>
      </c>
      <c r="L4913" s="256" t="s">
        <v>2542</v>
      </c>
    </row>
    <row r="4914" spans="1:12" x14ac:dyDescent="0.25">
      <c r="A4914" s="256" t="s">
        <v>2638</v>
      </c>
      <c r="B4914" s="256" t="s">
        <v>2639</v>
      </c>
      <c r="C4914" s="256" t="s">
        <v>2617</v>
      </c>
      <c r="D4914" s="256" t="s">
        <v>3286</v>
      </c>
      <c r="E4914" s="257" t="s">
        <v>2540</v>
      </c>
      <c r="F4914" s="256" t="s">
        <v>2540</v>
      </c>
      <c r="G4914" s="256">
        <v>104168</v>
      </c>
      <c r="H4914" s="256" t="s">
        <v>7270</v>
      </c>
      <c r="I4914" s="256" t="s">
        <v>12</v>
      </c>
      <c r="J4914" s="256" t="s">
        <v>2545</v>
      </c>
      <c r="K4914" s="257" t="s">
        <v>17322</v>
      </c>
      <c r="L4914" s="256" t="s">
        <v>2542</v>
      </c>
    </row>
    <row r="4915" spans="1:12" x14ac:dyDescent="0.25">
      <c r="A4915" s="256" t="s">
        <v>2638</v>
      </c>
      <c r="B4915" s="256" t="s">
        <v>2639</v>
      </c>
      <c r="C4915" s="256" t="s">
        <v>2617</v>
      </c>
      <c r="D4915" s="256" t="s">
        <v>3286</v>
      </c>
      <c r="E4915" s="257" t="s">
        <v>2540</v>
      </c>
      <c r="F4915" s="256" t="s">
        <v>2540</v>
      </c>
      <c r="G4915" s="256">
        <v>104169</v>
      </c>
      <c r="H4915" s="256" t="s">
        <v>7271</v>
      </c>
      <c r="I4915" s="256" t="s">
        <v>12</v>
      </c>
      <c r="J4915" s="256" t="s">
        <v>2545</v>
      </c>
      <c r="K4915" s="257" t="s">
        <v>17323</v>
      </c>
      <c r="L4915" s="256" t="s">
        <v>2542</v>
      </c>
    </row>
    <row r="4916" spans="1:12" x14ac:dyDescent="0.25">
      <c r="A4916" s="256" t="s">
        <v>2638</v>
      </c>
      <c r="B4916" s="256" t="s">
        <v>2639</v>
      </c>
      <c r="C4916" s="256" t="s">
        <v>2617</v>
      </c>
      <c r="D4916" s="256" t="s">
        <v>3286</v>
      </c>
      <c r="E4916" s="257" t="s">
        <v>2540</v>
      </c>
      <c r="F4916" s="256" t="s">
        <v>2540</v>
      </c>
      <c r="G4916" s="256">
        <v>104170</v>
      </c>
      <c r="H4916" s="256" t="s">
        <v>7272</v>
      </c>
      <c r="I4916" s="256" t="s">
        <v>12</v>
      </c>
      <c r="J4916" s="256" t="s">
        <v>2545</v>
      </c>
      <c r="K4916" s="257" t="s">
        <v>17324</v>
      </c>
      <c r="L4916" s="256" t="s">
        <v>2542</v>
      </c>
    </row>
    <row r="4917" spans="1:12" x14ac:dyDescent="0.25">
      <c r="A4917" s="256" t="s">
        <v>2638</v>
      </c>
      <c r="B4917" s="256" t="s">
        <v>2639</v>
      </c>
      <c r="C4917" s="256" t="s">
        <v>2617</v>
      </c>
      <c r="D4917" s="256" t="s">
        <v>3286</v>
      </c>
      <c r="E4917" s="257" t="s">
        <v>2540</v>
      </c>
      <c r="F4917" s="256" t="s">
        <v>2540</v>
      </c>
      <c r="G4917" s="256">
        <v>104171</v>
      </c>
      <c r="H4917" s="256" t="s">
        <v>7273</v>
      </c>
      <c r="I4917" s="256" t="s">
        <v>12</v>
      </c>
      <c r="J4917" s="256" t="s">
        <v>2545</v>
      </c>
      <c r="K4917" s="257" t="s">
        <v>14088</v>
      </c>
      <c r="L4917" s="256" t="s">
        <v>2542</v>
      </c>
    </row>
    <row r="4918" spans="1:12" x14ac:dyDescent="0.25">
      <c r="A4918" s="256" t="s">
        <v>2638</v>
      </c>
      <c r="B4918" s="256" t="s">
        <v>2639</v>
      </c>
      <c r="C4918" s="256" t="s">
        <v>2617</v>
      </c>
      <c r="D4918" s="256" t="s">
        <v>3286</v>
      </c>
      <c r="E4918" s="257" t="s">
        <v>2540</v>
      </c>
      <c r="F4918" s="256" t="s">
        <v>2540</v>
      </c>
      <c r="G4918" s="256">
        <v>104172</v>
      </c>
      <c r="H4918" s="256" t="s">
        <v>7274</v>
      </c>
      <c r="I4918" s="256" t="s">
        <v>12</v>
      </c>
      <c r="J4918" s="256" t="s">
        <v>2545</v>
      </c>
      <c r="K4918" s="257" t="s">
        <v>17325</v>
      </c>
      <c r="L4918" s="256" t="s">
        <v>2542</v>
      </c>
    </row>
    <row r="4919" spans="1:12" x14ac:dyDescent="0.25">
      <c r="A4919" s="256" t="s">
        <v>2638</v>
      </c>
      <c r="B4919" s="256" t="s">
        <v>2639</v>
      </c>
      <c r="C4919" s="256" t="s">
        <v>2617</v>
      </c>
      <c r="D4919" s="256" t="s">
        <v>3286</v>
      </c>
      <c r="E4919" s="257" t="s">
        <v>2540</v>
      </c>
      <c r="F4919" s="256" t="s">
        <v>2540</v>
      </c>
      <c r="G4919" s="256">
        <v>104173</v>
      </c>
      <c r="H4919" s="256" t="s">
        <v>7275</v>
      </c>
      <c r="I4919" s="256" t="s">
        <v>12</v>
      </c>
      <c r="J4919" s="256" t="s">
        <v>2545</v>
      </c>
      <c r="K4919" s="257" t="s">
        <v>17326</v>
      </c>
      <c r="L4919" s="256" t="s">
        <v>2542</v>
      </c>
    </row>
    <row r="4920" spans="1:12" x14ac:dyDescent="0.25">
      <c r="A4920" s="256" t="s">
        <v>2638</v>
      </c>
      <c r="B4920" s="256" t="s">
        <v>2639</v>
      </c>
      <c r="C4920" s="256" t="s">
        <v>2617</v>
      </c>
      <c r="D4920" s="256" t="s">
        <v>3286</v>
      </c>
      <c r="E4920" s="257" t="s">
        <v>2540</v>
      </c>
      <c r="F4920" s="256" t="s">
        <v>2540</v>
      </c>
      <c r="G4920" s="256">
        <v>104174</v>
      </c>
      <c r="H4920" s="256" t="s">
        <v>7276</v>
      </c>
      <c r="I4920" s="256" t="s">
        <v>12</v>
      </c>
      <c r="J4920" s="256" t="s">
        <v>2545</v>
      </c>
      <c r="K4920" s="257" t="s">
        <v>17327</v>
      </c>
      <c r="L4920" s="256" t="s">
        <v>2542</v>
      </c>
    </row>
    <row r="4921" spans="1:12" x14ac:dyDescent="0.25">
      <c r="A4921" s="256" t="s">
        <v>2638</v>
      </c>
      <c r="B4921" s="256" t="s">
        <v>2639</v>
      </c>
      <c r="C4921" s="256" t="s">
        <v>2617</v>
      </c>
      <c r="D4921" s="256" t="s">
        <v>3286</v>
      </c>
      <c r="E4921" s="257" t="s">
        <v>2540</v>
      </c>
      <c r="F4921" s="256" t="s">
        <v>2540</v>
      </c>
      <c r="G4921" s="256">
        <v>104175</v>
      </c>
      <c r="H4921" s="256" t="s">
        <v>7277</v>
      </c>
      <c r="I4921" s="256" t="s">
        <v>12</v>
      </c>
      <c r="J4921" s="256" t="s">
        <v>2545</v>
      </c>
      <c r="K4921" s="257" t="s">
        <v>17328</v>
      </c>
      <c r="L4921" s="256" t="s">
        <v>2542</v>
      </c>
    </row>
    <row r="4922" spans="1:12" x14ac:dyDescent="0.25">
      <c r="A4922" s="256" t="s">
        <v>2638</v>
      </c>
      <c r="B4922" s="256" t="s">
        <v>2639</v>
      </c>
      <c r="C4922" s="256" t="s">
        <v>2617</v>
      </c>
      <c r="D4922" s="256" t="s">
        <v>3286</v>
      </c>
      <c r="E4922" s="257" t="s">
        <v>2540</v>
      </c>
      <c r="F4922" s="256" t="s">
        <v>2540</v>
      </c>
      <c r="G4922" s="256">
        <v>104176</v>
      </c>
      <c r="H4922" s="256" t="s">
        <v>7278</v>
      </c>
      <c r="I4922" s="256" t="s">
        <v>12</v>
      </c>
      <c r="J4922" s="256" t="s">
        <v>2545</v>
      </c>
      <c r="K4922" s="257" t="s">
        <v>17329</v>
      </c>
      <c r="L4922" s="256" t="s">
        <v>2542</v>
      </c>
    </row>
    <row r="4923" spans="1:12" x14ac:dyDescent="0.25">
      <c r="A4923" s="256" t="s">
        <v>2638</v>
      </c>
      <c r="B4923" s="256" t="s">
        <v>2639</v>
      </c>
      <c r="C4923" s="256" t="s">
        <v>2617</v>
      </c>
      <c r="D4923" s="256" t="s">
        <v>3286</v>
      </c>
      <c r="E4923" s="257" t="s">
        <v>2540</v>
      </c>
      <c r="F4923" s="256" t="s">
        <v>2540</v>
      </c>
      <c r="G4923" s="256">
        <v>104177</v>
      </c>
      <c r="H4923" s="256" t="s">
        <v>7279</v>
      </c>
      <c r="I4923" s="256" t="s">
        <v>12</v>
      </c>
      <c r="J4923" s="256" t="s">
        <v>2545</v>
      </c>
      <c r="K4923" s="257" t="s">
        <v>17330</v>
      </c>
      <c r="L4923" s="256" t="s">
        <v>2542</v>
      </c>
    </row>
    <row r="4924" spans="1:12" x14ac:dyDescent="0.25">
      <c r="A4924" s="256" t="s">
        <v>2638</v>
      </c>
      <c r="B4924" s="256" t="s">
        <v>2639</v>
      </c>
      <c r="C4924" s="256" t="s">
        <v>2617</v>
      </c>
      <c r="D4924" s="256" t="s">
        <v>3286</v>
      </c>
      <c r="E4924" s="257" t="s">
        <v>2540</v>
      </c>
      <c r="F4924" s="256" t="s">
        <v>2540</v>
      </c>
      <c r="G4924" s="256">
        <v>104178</v>
      </c>
      <c r="H4924" s="256" t="s">
        <v>7280</v>
      </c>
      <c r="I4924" s="256" t="s">
        <v>12</v>
      </c>
      <c r="J4924" s="256" t="s">
        <v>2545</v>
      </c>
      <c r="K4924" s="257" t="s">
        <v>7545</v>
      </c>
      <c r="L4924" s="256" t="s">
        <v>2542</v>
      </c>
    </row>
    <row r="4925" spans="1:12" x14ac:dyDescent="0.25">
      <c r="A4925" s="256" t="s">
        <v>2638</v>
      </c>
      <c r="B4925" s="256" t="s">
        <v>2639</v>
      </c>
      <c r="C4925" s="256" t="s">
        <v>2617</v>
      </c>
      <c r="D4925" s="256" t="s">
        <v>3286</v>
      </c>
      <c r="E4925" s="257" t="s">
        <v>2540</v>
      </c>
      <c r="F4925" s="256" t="s">
        <v>2540</v>
      </c>
      <c r="G4925" s="256">
        <v>104179</v>
      </c>
      <c r="H4925" s="256" t="s">
        <v>7281</v>
      </c>
      <c r="I4925" s="256" t="s">
        <v>12</v>
      </c>
      <c r="J4925" s="256" t="s">
        <v>2545</v>
      </c>
      <c r="K4925" s="257" t="s">
        <v>17331</v>
      </c>
      <c r="L4925" s="256" t="s">
        <v>2542</v>
      </c>
    </row>
    <row r="4926" spans="1:12" x14ac:dyDescent="0.25">
      <c r="A4926" s="256" t="s">
        <v>2638</v>
      </c>
      <c r="B4926" s="256" t="s">
        <v>2639</v>
      </c>
      <c r="C4926" s="256" t="s">
        <v>2617</v>
      </c>
      <c r="D4926" s="256" t="s">
        <v>3286</v>
      </c>
      <c r="E4926" s="257" t="s">
        <v>2540</v>
      </c>
      <c r="F4926" s="256" t="s">
        <v>2540</v>
      </c>
      <c r="G4926" s="256">
        <v>104191</v>
      </c>
      <c r="H4926" s="256" t="s">
        <v>7282</v>
      </c>
      <c r="I4926" s="256" t="s">
        <v>12</v>
      </c>
      <c r="J4926" s="256" t="s">
        <v>2545</v>
      </c>
      <c r="K4926" s="257" t="s">
        <v>4929</v>
      </c>
      <c r="L4926" s="256" t="s">
        <v>2542</v>
      </c>
    </row>
    <row r="4927" spans="1:12" x14ac:dyDescent="0.25">
      <c r="A4927" s="256" t="s">
        <v>2638</v>
      </c>
      <c r="B4927" s="256" t="s">
        <v>2639</v>
      </c>
      <c r="C4927" s="256" t="s">
        <v>2617</v>
      </c>
      <c r="D4927" s="256" t="s">
        <v>3286</v>
      </c>
      <c r="E4927" s="257" t="s">
        <v>2540</v>
      </c>
      <c r="F4927" s="256" t="s">
        <v>2540</v>
      </c>
      <c r="G4927" s="256">
        <v>104192</v>
      </c>
      <c r="H4927" s="256" t="s">
        <v>7283</v>
      </c>
      <c r="I4927" s="256" t="s">
        <v>12</v>
      </c>
      <c r="J4927" s="256" t="s">
        <v>2545</v>
      </c>
      <c r="K4927" s="257" t="s">
        <v>13610</v>
      </c>
      <c r="L4927" s="256" t="s">
        <v>2542</v>
      </c>
    </row>
    <row r="4928" spans="1:12" x14ac:dyDescent="0.25">
      <c r="A4928" s="256" t="s">
        <v>2638</v>
      </c>
      <c r="B4928" s="256" t="s">
        <v>2639</v>
      </c>
      <c r="C4928" s="256" t="s">
        <v>2617</v>
      </c>
      <c r="D4928" s="256" t="s">
        <v>3286</v>
      </c>
      <c r="E4928" s="257" t="s">
        <v>2540</v>
      </c>
      <c r="F4928" s="256" t="s">
        <v>2540</v>
      </c>
      <c r="G4928" s="256">
        <v>104193</v>
      </c>
      <c r="H4928" s="256" t="s">
        <v>7285</v>
      </c>
      <c r="I4928" s="256" t="s">
        <v>12</v>
      </c>
      <c r="J4928" s="256" t="s">
        <v>2545</v>
      </c>
      <c r="K4928" s="257" t="s">
        <v>17332</v>
      </c>
      <c r="L4928" s="256" t="s">
        <v>2542</v>
      </c>
    </row>
    <row r="4929" spans="1:12" x14ac:dyDescent="0.25">
      <c r="A4929" s="256" t="s">
        <v>2638</v>
      </c>
      <c r="B4929" s="256" t="s">
        <v>2639</v>
      </c>
      <c r="C4929" s="256" t="s">
        <v>2617</v>
      </c>
      <c r="D4929" s="256" t="s">
        <v>3286</v>
      </c>
      <c r="E4929" s="257" t="s">
        <v>2540</v>
      </c>
      <c r="F4929" s="256" t="s">
        <v>2540</v>
      </c>
      <c r="G4929" s="256">
        <v>104196</v>
      </c>
      <c r="H4929" s="256" t="s">
        <v>7286</v>
      </c>
      <c r="I4929" s="256" t="s">
        <v>12</v>
      </c>
      <c r="J4929" s="256" t="s">
        <v>2545</v>
      </c>
      <c r="K4929" s="257" t="s">
        <v>13571</v>
      </c>
      <c r="L4929" s="256" t="s">
        <v>2542</v>
      </c>
    </row>
    <row r="4930" spans="1:12" x14ac:dyDescent="0.25">
      <c r="A4930" s="256" t="s">
        <v>2638</v>
      </c>
      <c r="B4930" s="256" t="s">
        <v>2639</v>
      </c>
      <c r="C4930" s="256" t="s">
        <v>2617</v>
      </c>
      <c r="D4930" s="256" t="s">
        <v>3286</v>
      </c>
      <c r="E4930" s="257" t="s">
        <v>2540</v>
      </c>
      <c r="F4930" s="256" t="s">
        <v>2540</v>
      </c>
      <c r="G4930" s="256">
        <v>104197</v>
      </c>
      <c r="H4930" s="256" t="s">
        <v>7287</v>
      </c>
      <c r="I4930" s="256" t="s">
        <v>12</v>
      </c>
      <c r="J4930" s="256" t="s">
        <v>2545</v>
      </c>
      <c r="K4930" s="257" t="s">
        <v>14742</v>
      </c>
      <c r="L4930" s="256" t="s">
        <v>2542</v>
      </c>
    </row>
    <row r="4931" spans="1:12" x14ac:dyDescent="0.25">
      <c r="A4931" s="256" t="s">
        <v>2638</v>
      </c>
      <c r="B4931" s="256" t="s">
        <v>2639</v>
      </c>
      <c r="C4931" s="256" t="s">
        <v>2617</v>
      </c>
      <c r="D4931" s="256" t="s">
        <v>3286</v>
      </c>
      <c r="E4931" s="257" t="s">
        <v>2540</v>
      </c>
      <c r="F4931" s="256" t="s">
        <v>2540</v>
      </c>
      <c r="G4931" s="256">
        <v>104198</v>
      </c>
      <c r="H4931" s="256" t="s">
        <v>7288</v>
      </c>
      <c r="I4931" s="256" t="s">
        <v>12</v>
      </c>
      <c r="J4931" s="256" t="s">
        <v>2545</v>
      </c>
      <c r="K4931" s="257" t="s">
        <v>16366</v>
      </c>
      <c r="L4931" s="256" t="s">
        <v>2542</v>
      </c>
    </row>
    <row r="4932" spans="1:12" x14ac:dyDescent="0.25">
      <c r="A4932" s="256" t="s">
        <v>2638</v>
      </c>
      <c r="B4932" s="256" t="s">
        <v>2639</v>
      </c>
      <c r="C4932" s="256" t="s">
        <v>2617</v>
      </c>
      <c r="D4932" s="256" t="s">
        <v>3286</v>
      </c>
      <c r="E4932" s="257" t="s">
        <v>2540</v>
      </c>
      <c r="F4932" s="256" t="s">
        <v>2540</v>
      </c>
      <c r="G4932" s="256">
        <v>104199</v>
      </c>
      <c r="H4932" s="256" t="s">
        <v>7289</v>
      </c>
      <c r="I4932" s="256" t="s">
        <v>12</v>
      </c>
      <c r="J4932" s="256" t="s">
        <v>2545</v>
      </c>
      <c r="K4932" s="257" t="s">
        <v>7528</v>
      </c>
      <c r="L4932" s="256" t="s">
        <v>2542</v>
      </c>
    </row>
    <row r="4933" spans="1:12" x14ac:dyDescent="0.25">
      <c r="A4933" s="256" t="s">
        <v>2638</v>
      </c>
      <c r="B4933" s="256" t="s">
        <v>2639</v>
      </c>
      <c r="C4933" s="256" t="s">
        <v>2617</v>
      </c>
      <c r="D4933" s="256" t="s">
        <v>3286</v>
      </c>
      <c r="E4933" s="257" t="s">
        <v>2540</v>
      </c>
      <c r="F4933" s="256" t="s">
        <v>2540</v>
      </c>
      <c r="G4933" s="256">
        <v>104200</v>
      </c>
      <c r="H4933" s="256" t="s">
        <v>7290</v>
      </c>
      <c r="I4933" s="256" t="s">
        <v>12</v>
      </c>
      <c r="J4933" s="256" t="s">
        <v>2545</v>
      </c>
      <c r="K4933" s="257" t="s">
        <v>5023</v>
      </c>
      <c r="L4933" s="256" t="s">
        <v>2542</v>
      </c>
    </row>
    <row r="4934" spans="1:12" x14ac:dyDescent="0.25">
      <c r="A4934" s="256" t="s">
        <v>2638</v>
      </c>
      <c r="B4934" s="256" t="s">
        <v>2639</v>
      </c>
      <c r="C4934" s="256" t="s">
        <v>2617</v>
      </c>
      <c r="D4934" s="256" t="s">
        <v>3286</v>
      </c>
      <c r="E4934" s="257" t="s">
        <v>2540</v>
      </c>
      <c r="F4934" s="256" t="s">
        <v>2540</v>
      </c>
      <c r="G4934" s="256">
        <v>104201</v>
      </c>
      <c r="H4934" s="256" t="s">
        <v>7291</v>
      </c>
      <c r="I4934" s="256" t="s">
        <v>12</v>
      </c>
      <c r="J4934" s="256" t="s">
        <v>2545</v>
      </c>
      <c r="K4934" s="257" t="s">
        <v>13205</v>
      </c>
      <c r="L4934" s="256" t="s">
        <v>2542</v>
      </c>
    </row>
    <row r="4935" spans="1:12" x14ac:dyDescent="0.25">
      <c r="A4935" s="256" t="s">
        <v>2638</v>
      </c>
      <c r="B4935" s="256" t="s">
        <v>2639</v>
      </c>
      <c r="C4935" s="256" t="s">
        <v>2617</v>
      </c>
      <c r="D4935" s="256" t="s">
        <v>3286</v>
      </c>
      <c r="E4935" s="257" t="s">
        <v>2540</v>
      </c>
      <c r="F4935" s="256" t="s">
        <v>2540</v>
      </c>
      <c r="G4935" s="256">
        <v>104202</v>
      </c>
      <c r="H4935" s="256" t="s">
        <v>7292</v>
      </c>
      <c r="I4935" s="256" t="s">
        <v>12</v>
      </c>
      <c r="J4935" s="256" t="s">
        <v>2545</v>
      </c>
      <c r="K4935" s="257" t="s">
        <v>13745</v>
      </c>
      <c r="L4935" s="256" t="s">
        <v>2542</v>
      </c>
    </row>
    <row r="4936" spans="1:12" x14ac:dyDescent="0.25">
      <c r="A4936" s="256" t="s">
        <v>2638</v>
      </c>
      <c r="B4936" s="256" t="s">
        <v>2639</v>
      </c>
      <c r="C4936" s="256" t="s">
        <v>2617</v>
      </c>
      <c r="D4936" s="256" t="s">
        <v>3286</v>
      </c>
      <c r="E4936" s="257" t="s">
        <v>2540</v>
      </c>
      <c r="F4936" s="256" t="s">
        <v>2540</v>
      </c>
      <c r="G4936" s="256">
        <v>104317</v>
      </c>
      <c r="H4936" s="256" t="s">
        <v>7293</v>
      </c>
      <c r="I4936" s="256" t="s">
        <v>12</v>
      </c>
      <c r="J4936" s="256" t="s">
        <v>2545</v>
      </c>
      <c r="K4936" s="257" t="s">
        <v>13793</v>
      </c>
      <c r="L4936" s="256" t="s">
        <v>2542</v>
      </c>
    </row>
    <row r="4937" spans="1:12" x14ac:dyDescent="0.25">
      <c r="A4937" s="256" t="s">
        <v>2638</v>
      </c>
      <c r="B4937" s="256" t="s">
        <v>2639</v>
      </c>
      <c r="C4937" s="256" t="s">
        <v>2617</v>
      </c>
      <c r="D4937" s="256" t="s">
        <v>3286</v>
      </c>
      <c r="E4937" s="257" t="s">
        <v>2540</v>
      </c>
      <c r="F4937" s="256" t="s">
        <v>2540</v>
      </c>
      <c r="G4937" s="256">
        <v>104318</v>
      </c>
      <c r="H4937" s="256" t="s">
        <v>7294</v>
      </c>
      <c r="I4937" s="256" t="s">
        <v>12</v>
      </c>
      <c r="J4937" s="256" t="s">
        <v>2545</v>
      </c>
      <c r="K4937" s="257" t="s">
        <v>5358</v>
      </c>
      <c r="L4937" s="256" t="s">
        <v>2542</v>
      </c>
    </row>
    <row r="4938" spans="1:12" x14ac:dyDescent="0.25">
      <c r="A4938" s="256" t="s">
        <v>2638</v>
      </c>
      <c r="B4938" s="256" t="s">
        <v>2639</v>
      </c>
      <c r="C4938" s="256" t="s">
        <v>2617</v>
      </c>
      <c r="D4938" s="256" t="s">
        <v>3286</v>
      </c>
      <c r="E4938" s="257" t="s">
        <v>2540</v>
      </c>
      <c r="F4938" s="256" t="s">
        <v>2540</v>
      </c>
      <c r="G4938" s="256">
        <v>104319</v>
      </c>
      <c r="H4938" s="256" t="s">
        <v>7295</v>
      </c>
      <c r="I4938" s="256" t="s">
        <v>12</v>
      </c>
      <c r="J4938" s="256" t="s">
        <v>2545</v>
      </c>
      <c r="K4938" s="257" t="s">
        <v>16658</v>
      </c>
      <c r="L4938" s="256" t="s">
        <v>2542</v>
      </c>
    </row>
    <row r="4939" spans="1:12" x14ac:dyDescent="0.25">
      <c r="A4939" s="256" t="s">
        <v>2638</v>
      </c>
      <c r="B4939" s="256" t="s">
        <v>2639</v>
      </c>
      <c r="C4939" s="256" t="s">
        <v>2617</v>
      </c>
      <c r="D4939" s="256" t="s">
        <v>3286</v>
      </c>
      <c r="E4939" s="257" t="s">
        <v>2540</v>
      </c>
      <c r="F4939" s="256" t="s">
        <v>2540</v>
      </c>
      <c r="G4939" s="256">
        <v>104320</v>
      </c>
      <c r="H4939" s="256" t="s">
        <v>7296</v>
      </c>
      <c r="I4939" s="256" t="s">
        <v>12</v>
      </c>
      <c r="J4939" s="256" t="s">
        <v>2545</v>
      </c>
      <c r="K4939" s="257" t="s">
        <v>17333</v>
      </c>
      <c r="L4939" s="256" t="s">
        <v>2542</v>
      </c>
    </row>
    <row r="4940" spans="1:12" x14ac:dyDescent="0.25">
      <c r="A4940" s="256" t="s">
        <v>2638</v>
      </c>
      <c r="B4940" s="256" t="s">
        <v>2639</v>
      </c>
      <c r="C4940" s="256" t="s">
        <v>2617</v>
      </c>
      <c r="D4940" s="256" t="s">
        <v>3286</v>
      </c>
      <c r="E4940" s="257" t="s">
        <v>2540</v>
      </c>
      <c r="F4940" s="256" t="s">
        <v>2540</v>
      </c>
      <c r="G4940" s="256">
        <v>104321</v>
      </c>
      <c r="H4940" s="256" t="s">
        <v>7297</v>
      </c>
      <c r="I4940" s="256" t="s">
        <v>12</v>
      </c>
      <c r="J4940" s="256" t="s">
        <v>2545</v>
      </c>
      <c r="K4940" s="257" t="s">
        <v>14497</v>
      </c>
      <c r="L4940" s="256" t="s">
        <v>2542</v>
      </c>
    </row>
    <row r="4941" spans="1:12" x14ac:dyDescent="0.25">
      <c r="A4941" s="256" t="s">
        <v>2638</v>
      </c>
      <c r="B4941" s="256" t="s">
        <v>2639</v>
      </c>
      <c r="C4941" s="256" t="s">
        <v>2617</v>
      </c>
      <c r="D4941" s="256" t="s">
        <v>3286</v>
      </c>
      <c r="E4941" s="257" t="s">
        <v>2540</v>
      </c>
      <c r="F4941" s="256" t="s">
        <v>2540</v>
      </c>
      <c r="G4941" s="256">
        <v>104322</v>
      </c>
      <c r="H4941" s="256" t="s">
        <v>7299</v>
      </c>
      <c r="I4941" s="256" t="s">
        <v>12</v>
      </c>
      <c r="J4941" s="256" t="s">
        <v>2545</v>
      </c>
      <c r="K4941" s="257" t="s">
        <v>16965</v>
      </c>
      <c r="L4941" s="256" t="s">
        <v>2542</v>
      </c>
    </row>
    <row r="4942" spans="1:12" x14ac:dyDescent="0.25">
      <c r="A4942" s="256" t="s">
        <v>2638</v>
      </c>
      <c r="B4942" s="256" t="s">
        <v>2639</v>
      </c>
      <c r="C4942" s="256" t="s">
        <v>2617</v>
      </c>
      <c r="D4942" s="256" t="s">
        <v>3286</v>
      </c>
      <c r="E4942" s="257" t="s">
        <v>2540</v>
      </c>
      <c r="F4942" s="256" t="s">
        <v>2540</v>
      </c>
      <c r="G4942" s="256">
        <v>104323</v>
      </c>
      <c r="H4942" s="256" t="s">
        <v>7300</v>
      </c>
      <c r="I4942" s="256" t="s">
        <v>12</v>
      </c>
      <c r="J4942" s="256" t="s">
        <v>2545</v>
      </c>
      <c r="K4942" s="257" t="s">
        <v>17334</v>
      </c>
      <c r="L4942" s="256" t="s">
        <v>2542</v>
      </c>
    </row>
    <row r="4943" spans="1:12" x14ac:dyDescent="0.25">
      <c r="A4943" s="256" t="s">
        <v>2638</v>
      </c>
      <c r="B4943" s="256" t="s">
        <v>2639</v>
      </c>
      <c r="C4943" s="256" t="s">
        <v>2617</v>
      </c>
      <c r="D4943" s="256" t="s">
        <v>3286</v>
      </c>
      <c r="E4943" s="257" t="s">
        <v>2540</v>
      </c>
      <c r="F4943" s="256" t="s">
        <v>2540</v>
      </c>
      <c r="G4943" s="256">
        <v>104324</v>
      </c>
      <c r="H4943" s="256" t="s">
        <v>7301</v>
      </c>
      <c r="I4943" s="256" t="s">
        <v>12</v>
      </c>
      <c r="J4943" s="256" t="s">
        <v>2545</v>
      </c>
      <c r="K4943" s="257" t="s">
        <v>17335</v>
      </c>
      <c r="L4943" s="256" t="s">
        <v>2542</v>
      </c>
    </row>
    <row r="4944" spans="1:12" x14ac:dyDescent="0.25">
      <c r="A4944" s="256" t="s">
        <v>2638</v>
      </c>
      <c r="B4944" s="256" t="s">
        <v>2639</v>
      </c>
      <c r="C4944" s="256" t="s">
        <v>2617</v>
      </c>
      <c r="D4944" s="256" t="s">
        <v>3286</v>
      </c>
      <c r="E4944" s="257" t="s">
        <v>2540</v>
      </c>
      <c r="F4944" s="256" t="s">
        <v>2540</v>
      </c>
      <c r="G4944" s="256">
        <v>104341</v>
      </c>
      <c r="H4944" s="256" t="s">
        <v>7302</v>
      </c>
      <c r="I4944" s="256" t="s">
        <v>12</v>
      </c>
      <c r="J4944" s="256" t="s">
        <v>2545</v>
      </c>
      <c r="K4944" s="257" t="s">
        <v>4936</v>
      </c>
      <c r="L4944" s="256" t="s">
        <v>2542</v>
      </c>
    </row>
    <row r="4945" spans="1:12" x14ac:dyDescent="0.25">
      <c r="A4945" s="256" t="s">
        <v>2638</v>
      </c>
      <c r="B4945" s="256" t="s">
        <v>2639</v>
      </c>
      <c r="C4945" s="256" t="s">
        <v>2617</v>
      </c>
      <c r="D4945" s="256" t="s">
        <v>3286</v>
      </c>
      <c r="E4945" s="257" t="s">
        <v>2540</v>
      </c>
      <c r="F4945" s="256" t="s">
        <v>2540</v>
      </c>
      <c r="G4945" s="256">
        <v>104343</v>
      </c>
      <c r="H4945" s="256" t="s">
        <v>7303</v>
      </c>
      <c r="I4945" s="256" t="s">
        <v>12</v>
      </c>
      <c r="J4945" s="256" t="s">
        <v>2545</v>
      </c>
      <c r="K4945" s="257" t="s">
        <v>17039</v>
      </c>
      <c r="L4945" s="256" t="s">
        <v>2542</v>
      </c>
    </row>
    <row r="4946" spans="1:12" x14ac:dyDescent="0.25">
      <c r="A4946" s="256" t="s">
        <v>2638</v>
      </c>
      <c r="B4946" s="256" t="s">
        <v>2639</v>
      </c>
      <c r="C4946" s="256" t="s">
        <v>2617</v>
      </c>
      <c r="D4946" s="256" t="s">
        <v>3286</v>
      </c>
      <c r="E4946" s="257" t="s">
        <v>2540</v>
      </c>
      <c r="F4946" s="256" t="s">
        <v>2540</v>
      </c>
      <c r="G4946" s="256">
        <v>104344</v>
      </c>
      <c r="H4946" s="256" t="s">
        <v>7304</v>
      </c>
      <c r="I4946" s="256" t="s">
        <v>12</v>
      </c>
      <c r="J4946" s="256" t="s">
        <v>2545</v>
      </c>
      <c r="K4946" s="257" t="s">
        <v>17336</v>
      </c>
      <c r="L4946" s="256" t="s">
        <v>2542</v>
      </c>
    </row>
    <row r="4947" spans="1:12" x14ac:dyDescent="0.25">
      <c r="A4947" s="256" t="s">
        <v>2638</v>
      </c>
      <c r="B4947" s="256" t="s">
        <v>2639</v>
      </c>
      <c r="C4947" s="256" t="s">
        <v>2617</v>
      </c>
      <c r="D4947" s="256" t="s">
        <v>3286</v>
      </c>
      <c r="E4947" s="257" t="s">
        <v>2540</v>
      </c>
      <c r="F4947" s="256" t="s">
        <v>2540</v>
      </c>
      <c r="G4947" s="256">
        <v>104345</v>
      </c>
      <c r="H4947" s="256" t="s">
        <v>7305</v>
      </c>
      <c r="I4947" s="256" t="s">
        <v>12</v>
      </c>
      <c r="J4947" s="256" t="s">
        <v>2545</v>
      </c>
      <c r="K4947" s="257" t="s">
        <v>17337</v>
      </c>
      <c r="L4947" s="256" t="s">
        <v>2542</v>
      </c>
    </row>
    <row r="4948" spans="1:12" x14ac:dyDescent="0.25">
      <c r="A4948" s="256" t="s">
        <v>2638</v>
      </c>
      <c r="B4948" s="256" t="s">
        <v>2639</v>
      </c>
      <c r="C4948" s="256" t="s">
        <v>2617</v>
      </c>
      <c r="D4948" s="256" t="s">
        <v>3286</v>
      </c>
      <c r="E4948" s="257" t="s">
        <v>2540</v>
      </c>
      <c r="F4948" s="256" t="s">
        <v>2540</v>
      </c>
      <c r="G4948" s="256">
        <v>104346</v>
      </c>
      <c r="H4948" s="256" t="s">
        <v>7306</v>
      </c>
      <c r="I4948" s="256" t="s">
        <v>12</v>
      </c>
      <c r="J4948" s="256" t="s">
        <v>2545</v>
      </c>
      <c r="K4948" s="257" t="s">
        <v>17338</v>
      </c>
      <c r="L4948" s="256" t="s">
        <v>2542</v>
      </c>
    </row>
    <row r="4949" spans="1:12" x14ac:dyDescent="0.25">
      <c r="A4949" s="256" t="s">
        <v>2638</v>
      </c>
      <c r="B4949" s="256" t="s">
        <v>2639</v>
      </c>
      <c r="C4949" s="256" t="s">
        <v>2617</v>
      </c>
      <c r="D4949" s="256" t="s">
        <v>3286</v>
      </c>
      <c r="E4949" s="257" t="s">
        <v>2540</v>
      </c>
      <c r="F4949" s="256" t="s">
        <v>2540</v>
      </c>
      <c r="G4949" s="256">
        <v>104347</v>
      </c>
      <c r="H4949" s="256" t="s">
        <v>7307</v>
      </c>
      <c r="I4949" s="256" t="s">
        <v>12</v>
      </c>
      <c r="J4949" s="256" t="s">
        <v>2545</v>
      </c>
      <c r="K4949" s="257" t="s">
        <v>17339</v>
      </c>
      <c r="L4949" s="256" t="s">
        <v>2542</v>
      </c>
    </row>
    <row r="4950" spans="1:12" x14ac:dyDescent="0.25">
      <c r="A4950" s="256" t="s">
        <v>2638</v>
      </c>
      <c r="B4950" s="256" t="s">
        <v>2639</v>
      </c>
      <c r="C4950" s="256" t="s">
        <v>2617</v>
      </c>
      <c r="D4950" s="256" t="s">
        <v>3286</v>
      </c>
      <c r="E4950" s="257" t="s">
        <v>2540</v>
      </c>
      <c r="F4950" s="256" t="s">
        <v>2540</v>
      </c>
      <c r="G4950" s="256">
        <v>104348</v>
      </c>
      <c r="H4950" s="256" t="s">
        <v>7308</v>
      </c>
      <c r="I4950" s="256" t="s">
        <v>12</v>
      </c>
      <c r="J4950" s="256" t="s">
        <v>2545</v>
      </c>
      <c r="K4950" s="257" t="s">
        <v>4933</v>
      </c>
      <c r="L4950" s="256" t="s">
        <v>2542</v>
      </c>
    </row>
    <row r="4951" spans="1:12" x14ac:dyDescent="0.25">
      <c r="A4951" s="256" t="s">
        <v>2638</v>
      </c>
      <c r="B4951" s="256" t="s">
        <v>2639</v>
      </c>
      <c r="C4951" s="256" t="s">
        <v>2617</v>
      </c>
      <c r="D4951" s="256" t="s">
        <v>3286</v>
      </c>
      <c r="E4951" s="257" t="s">
        <v>2540</v>
      </c>
      <c r="F4951" s="256" t="s">
        <v>2540</v>
      </c>
      <c r="G4951" s="256">
        <v>104350</v>
      </c>
      <c r="H4951" s="256" t="s">
        <v>7309</v>
      </c>
      <c r="I4951" s="256" t="s">
        <v>12</v>
      </c>
      <c r="J4951" s="256" t="s">
        <v>2545</v>
      </c>
      <c r="K4951" s="257" t="s">
        <v>16784</v>
      </c>
      <c r="L4951" s="256" t="s">
        <v>2542</v>
      </c>
    </row>
    <row r="4952" spans="1:12" x14ac:dyDescent="0.25">
      <c r="A4952" s="256" t="s">
        <v>2638</v>
      </c>
      <c r="B4952" s="256" t="s">
        <v>2639</v>
      </c>
      <c r="C4952" s="256" t="s">
        <v>2617</v>
      </c>
      <c r="D4952" s="256" t="s">
        <v>3286</v>
      </c>
      <c r="E4952" s="257" t="s">
        <v>2540</v>
      </c>
      <c r="F4952" s="256" t="s">
        <v>2540</v>
      </c>
      <c r="G4952" s="256">
        <v>104351</v>
      </c>
      <c r="H4952" s="256" t="s">
        <v>7311</v>
      </c>
      <c r="I4952" s="256" t="s">
        <v>12</v>
      </c>
      <c r="J4952" s="256" t="s">
        <v>2545</v>
      </c>
      <c r="K4952" s="257" t="s">
        <v>17340</v>
      </c>
      <c r="L4952" s="256" t="s">
        <v>2542</v>
      </c>
    </row>
    <row r="4953" spans="1:12" x14ac:dyDescent="0.25">
      <c r="A4953" s="256" t="s">
        <v>2638</v>
      </c>
      <c r="B4953" s="256" t="s">
        <v>2639</v>
      </c>
      <c r="C4953" s="256" t="s">
        <v>2617</v>
      </c>
      <c r="D4953" s="256" t="s">
        <v>3286</v>
      </c>
      <c r="E4953" s="257" t="s">
        <v>2540</v>
      </c>
      <c r="F4953" s="256" t="s">
        <v>2540</v>
      </c>
      <c r="G4953" s="256">
        <v>104352</v>
      </c>
      <c r="H4953" s="256" t="s">
        <v>7312</v>
      </c>
      <c r="I4953" s="256" t="s">
        <v>12</v>
      </c>
      <c r="J4953" s="256" t="s">
        <v>2545</v>
      </c>
      <c r="K4953" s="257" t="s">
        <v>16719</v>
      </c>
      <c r="L4953" s="256" t="s">
        <v>2542</v>
      </c>
    </row>
    <row r="4954" spans="1:12" x14ac:dyDescent="0.25">
      <c r="A4954" s="256" t="s">
        <v>2638</v>
      </c>
      <c r="B4954" s="256" t="s">
        <v>2639</v>
      </c>
      <c r="C4954" s="256" t="s">
        <v>2617</v>
      </c>
      <c r="D4954" s="256" t="s">
        <v>3286</v>
      </c>
      <c r="E4954" s="257" t="s">
        <v>2540</v>
      </c>
      <c r="F4954" s="256" t="s">
        <v>2540</v>
      </c>
      <c r="G4954" s="256">
        <v>104353</v>
      </c>
      <c r="H4954" s="256" t="s">
        <v>7313</v>
      </c>
      <c r="I4954" s="256" t="s">
        <v>12</v>
      </c>
      <c r="J4954" s="256" t="s">
        <v>2545</v>
      </c>
      <c r="K4954" s="257" t="s">
        <v>17341</v>
      </c>
      <c r="L4954" s="256" t="s">
        <v>2542</v>
      </c>
    </row>
    <row r="4955" spans="1:12" x14ac:dyDescent="0.25">
      <c r="A4955" s="256" t="s">
        <v>2638</v>
      </c>
      <c r="B4955" s="256" t="s">
        <v>2639</v>
      </c>
      <c r="C4955" s="256" t="s">
        <v>2617</v>
      </c>
      <c r="D4955" s="256" t="s">
        <v>3286</v>
      </c>
      <c r="E4955" s="257" t="s">
        <v>2540</v>
      </c>
      <c r="F4955" s="256" t="s">
        <v>2540</v>
      </c>
      <c r="G4955" s="256">
        <v>104354</v>
      </c>
      <c r="H4955" s="256" t="s">
        <v>7314</v>
      </c>
      <c r="I4955" s="256" t="s">
        <v>12</v>
      </c>
      <c r="J4955" s="256" t="s">
        <v>2545</v>
      </c>
      <c r="K4955" s="257" t="s">
        <v>17342</v>
      </c>
      <c r="L4955" s="256" t="s">
        <v>2542</v>
      </c>
    </row>
    <row r="4956" spans="1:12" x14ac:dyDescent="0.25">
      <c r="A4956" s="256" t="s">
        <v>2638</v>
      </c>
      <c r="B4956" s="256" t="s">
        <v>2639</v>
      </c>
      <c r="C4956" s="256" t="s">
        <v>2617</v>
      </c>
      <c r="D4956" s="256" t="s">
        <v>3286</v>
      </c>
      <c r="E4956" s="257" t="s">
        <v>2540</v>
      </c>
      <c r="F4956" s="256" t="s">
        <v>2540</v>
      </c>
      <c r="G4956" s="256">
        <v>104355</v>
      </c>
      <c r="H4956" s="256" t="s">
        <v>7315</v>
      </c>
      <c r="I4956" s="256" t="s">
        <v>12</v>
      </c>
      <c r="J4956" s="256" t="s">
        <v>2545</v>
      </c>
      <c r="K4956" s="257" t="s">
        <v>17343</v>
      </c>
      <c r="L4956" s="256" t="s">
        <v>2542</v>
      </c>
    </row>
    <row r="4957" spans="1:12" x14ac:dyDescent="0.25">
      <c r="A4957" s="256" t="s">
        <v>2638</v>
      </c>
      <c r="B4957" s="256" t="s">
        <v>2639</v>
      </c>
      <c r="C4957" s="256" t="s">
        <v>2617</v>
      </c>
      <c r="D4957" s="256" t="s">
        <v>3286</v>
      </c>
      <c r="E4957" s="257" t="s">
        <v>2540</v>
      </c>
      <c r="F4957" s="256" t="s">
        <v>2540</v>
      </c>
      <c r="G4957" s="256">
        <v>104356</v>
      </c>
      <c r="H4957" s="256" t="s">
        <v>7316</v>
      </c>
      <c r="I4957" s="256" t="s">
        <v>12</v>
      </c>
      <c r="J4957" s="256" t="s">
        <v>2545</v>
      </c>
      <c r="K4957" s="257" t="s">
        <v>17190</v>
      </c>
      <c r="L4957" s="256" t="s">
        <v>2542</v>
      </c>
    </row>
    <row r="4958" spans="1:12" x14ac:dyDescent="0.25">
      <c r="A4958" s="256" t="s">
        <v>2638</v>
      </c>
      <c r="B4958" s="256" t="s">
        <v>2639</v>
      </c>
      <c r="C4958" s="256" t="s">
        <v>2617</v>
      </c>
      <c r="D4958" s="256" t="s">
        <v>3286</v>
      </c>
      <c r="E4958" s="257" t="s">
        <v>2540</v>
      </c>
      <c r="F4958" s="256" t="s">
        <v>2540</v>
      </c>
      <c r="G4958" s="256">
        <v>104357</v>
      </c>
      <c r="H4958" s="256" t="s">
        <v>7317</v>
      </c>
      <c r="I4958" s="256" t="s">
        <v>12</v>
      </c>
      <c r="J4958" s="256" t="s">
        <v>2545</v>
      </c>
      <c r="K4958" s="257" t="s">
        <v>17344</v>
      </c>
      <c r="L4958" s="256" t="s">
        <v>2542</v>
      </c>
    </row>
    <row r="4959" spans="1:12" x14ac:dyDescent="0.25">
      <c r="A4959" s="256" t="s">
        <v>2638</v>
      </c>
      <c r="B4959" s="256" t="s">
        <v>2639</v>
      </c>
      <c r="C4959" s="256" t="s">
        <v>2641</v>
      </c>
      <c r="D4959" s="256" t="s">
        <v>3287</v>
      </c>
      <c r="E4959" s="257" t="s">
        <v>2540</v>
      </c>
      <c r="F4959" s="256" t="s">
        <v>2540</v>
      </c>
      <c r="G4959" s="256">
        <v>97895</v>
      </c>
      <c r="H4959" s="256" t="s">
        <v>4590</v>
      </c>
      <c r="I4959" s="256" t="s">
        <v>12</v>
      </c>
      <c r="J4959" s="256" t="s">
        <v>2541</v>
      </c>
      <c r="K4959" s="257" t="s">
        <v>17345</v>
      </c>
      <c r="L4959" s="256" t="s">
        <v>2542</v>
      </c>
    </row>
    <row r="4960" spans="1:12" x14ac:dyDescent="0.25">
      <c r="A4960" s="256" t="s">
        <v>2638</v>
      </c>
      <c r="B4960" s="256" t="s">
        <v>2639</v>
      </c>
      <c r="C4960" s="256" t="s">
        <v>2641</v>
      </c>
      <c r="D4960" s="256" t="s">
        <v>3287</v>
      </c>
      <c r="E4960" s="257" t="s">
        <v>2540</v>
      </c>
      <c r="F4960" s="256" t="s">
        <v>2540</v>
      </c>
      <c r="G4960" s="256">
        <v>97896</v>
      </c>
      <c r="H4960" s="256" t="s">
        <v>4591</v>
      </c>
      <c r="I4960" s="256" t="s">
        <v>12</v>
      </c>
      <c r="J4960" s="256" t="s">
        <v>2541</v>
      </c>
      <c r="K4960" s="257" t="s">
        <v>17346</v>
      </c>
      <c r="L4960" s="256" t="s">
        <v>2542</v>
      </c>
    </row>
    <row r="4961" spans="1:12" x14ac:dyDescent="0.25">
      <c r="A4961" s="256" t="s">
        <v>2638</v>
      </c>
      <c r="B4961" s="256" t="s">
        <v>2639</v>
      </c>
      <c r="C4961" s="256" t="s">
        <v>2641</v>
      </c>
      <c r="D4961" s="256" t="s">
        <v>3287</v>
      </c>
      <c r="E4961" s="257" t="s">
        <v>2540</v>
      </c>
      <c r="F4961" s="256" t="s">
        <v>2540</v>
      </c>
      <c r="G4961" s="256">
        <v>97897</v>
      </c>
      <c r="H4961" s="256" t="s">
        <v>4592</v>
      </c>
      <c r="I4961" s="256" t="s">
        <v>12</v>
      </c>
      <c r="J4961" s="256" t="s">
        <v>2541</v>
      </c>
      <c r="K4961" s="257" t="s">
        <v>17347</v>
      </c>
      <c r="L4961" s="256" t="s">
        <v>2542</v>
      </c>
    </row>
    <row r="4962" spans="1:12" x14ac:dyDescent="0.25">
      <c r="A4962" s="256" t="s">
        <v>2638</v>
      </c>
      <c r="B4962" s="256" t="s">
        <v>2639</v>
      </c>
      <c r="C4962" s="256" t="s">
        <v>2641</v>
      </c>
      <c r="D4962" s="256" t="s">
        <v>3287</v>
      </c>
      <c r="E4962" s="257" t="s">
        <v>2540</v>
      </c>
      <c r="F4962" s="256" t="s">
        <v>2540</v>
      </c>
      <c r="G4962" s="256">
        <v>97898</v>
      </c>
      <c r="H4962" s="256" t="s">
        <v>4593</v>
      </c>
      <c r="I4962" s="256" t="s">
        <v>12</v>
      </c>
      <c r="J4962" s="256" t="s">
        <v>2541</v>
      </c>
      <c r="K4962" s="257" t="s">
        <v>17348</v>
      </c>
      <c r="L4962" s="256" t="s">
        <v>2542</v>
      </c>
    </row>
    <row r="4963" spans="1:12" x14ac:dyDescent="0.25">
      <c r="A4963" s="256" t="s">
        <v>2638</v>
      </c>
      <c r="B4963" s="256" t="s">
        <v>2639</v>
      </c>
      <c r="C4963" s="256" t="s">
        <v>2641</v>
      </c>
      <c r="D4963" s="256" t="s">
        <v>3287</v>
      </c>
      <c r="E4963" s="257" t="s">
        <v>2540</v>
      </c>
      <c r="F4963" s="256" t="s">
        <v>2540</v>
      </c>
      <c r="G4963" s="256">
        <v>97900</v>
      </c>
      <c r="H4963" s="256" t="s">
        <v>4594</v>
      </c>
      <c r="I4963" s="256" t="s">
        <v>12</v>
      </c>
      <c r="J4963" s="256" t="s">
        <v>2541</v>
      </c>
      <c r="K4963" s="257" t="s">
        <v>17349</v>
      </c>
      <c r="L4963" s="256" t="s">
        <v>2542</v>
      </c>
    </row>
    <row r="4964" spans="1:12" x14ac:dyDescent="0.25">
      <c r="A4964" s="256" t="s">
        <v>2638</v>
      </c>
      <c r="B4964" s="256" t="s">
        <v>2639</v>
      </c>
      <c r="C4964" s="256" t="s">
        <v>2641</v>
      </c>
      <c r="D4964" s="256" t="s">
        <v>3287</v>
      </c>
      <c r="E4964" s="257" t="s">
        <v>2540</v>
      </c>
      <c r="F4964" s="256" t="s">
        <v>2540</v>
      </c>
      <c r="G4964" s="256">
        <v>97901</v>
      </c>
      <c r="H4964" s="256" t="s">
        <v>4595</v>
      </c>
      <c r="I4964" s="256" t="s">
        <v>12</v>
      </c>
      <c r="J4964" s="256" t="s">
        <v>2541</v>
      </c>
      <c r="K4964" s="257" t="s">
        <v>17350</v>
      </c>
      <c r="L4964" s="256" t="s">
        <v>2542</v>
      </c>
    </row>
    <row r="4965" spans="1:12" x14ac:dyDescent="0.25">
      <c r="A4965" s="256" t="s">
        <v>2638</v>
      </c>
      <c r="B4965" s="256" t="s">
        <v>2639</v>
      </c>
      <c r="C4965" s="256" t="s">
        <v>2641</v>
      </c>
      <c r="D4965" s="256" t="s">
        <v>3287</v>
      </c>
      <c r="E4965" s="257" t="s">
        <v>2540</v>
      </c>
      <c r="F4965" s="256" t="s">
        <v>2540</v>
      </c>
      <c r="G4965" s="256">
        <v>97902</v>
      </c>
      <c r="H4965" s="256" t="s">
        <v>4596</v>
      </c>
      <c r="I4965" s="256" t="s">
        <v>12</v>
      </c>
      <c r="J4965" s="256" t="s">
        <v>2541</v>
      </c>
      <c r="K4965" s="257" t="s">
        <v>17351</v>
      </c>
      <c r="L4965" s="256" t="s">
        <v>2542</v>
      </c>
    </row>
    <row r="4966" spans="1:12" x14ac:dyDescent="0.25">
      <c r="A4966" s="256" t="s">
        <v>2638</v>
      </c>
      <c r="B4966" s="256" t="s">
        <v>2639</v>
      </c>
      <c r="C4966" s="256" t="s">
        <v>2641</v>
      </c>
      <c r="D4966" s="256" t="s">
        <v>3287</v>
      </c>
      <c r="E4966" s="257" t="s">
        <v>2540</v>
      </c>
      <c r="F4966" s="256" t="s">
        <v>2540</v>
      </c>
      <c r="G4966" s="256">
        <v>97903</v>
      </c>
      <c r="H4966" s="256" t="s">
        <v>4597</v>
      </c>
      <c r="I4966" s="256" t="s">
        <v>12</v>
      </c>
      <c r="J4966" s="256" t="s">
        <v>2541</v>
      </c>
      <c r="K4966" s="257" t="s">
        <v>17352</v>
      </c>
      <c r="L4966" s="256" t="s">
        <v>2542</v>
      </c>
    </row>
    <row r="4967" spans="1:12" x14ac:dyDescent="0.25">
      <c r="A4967" s="256" t="s">
        <v>2638</v>
      </c>
      <c r="B4967" s="256" t="s">
        <v>2639</v>
      </c>
      <c r="C4967" s="256" t="s">
        <v>2641</v>
      </c>
      <c r="D4967" s="256" t="s">
        <v>3287</v>
      </c>
      <c r="E4967" s="257" t="s">
        <v>2540</v>
      </c>
      <c r="F4967" s="256" t="s">
        <v>2540</v>
      </c>
      <c r="G4967" s="256">
        <v>97904</v>
      </c>
      <c r="H4967" s="256" t="s">
        <v>4598</v>
      </c>
      <c r="I4967" s="256" t="s">
        <v>12</v>
      </c>
      <c r="J4967" s="256" t="s">
        <v>2541</v>
      </c>
      <c r="K4967" s="257" t="s">
        <v>17353</v>
      </c>
      <c r="L4967" s="256" t="s">
        <v>2542</v>
      </c>
    </row>
    <row r="4968" spans="1:12" x14ac:dyDescent="0.25">
      <c r="A4968" s="256" t="s">
        <v>2638</v>
      </c>
      <c r="B4968" s="256" t="s">
        <v>2639</v>
      </c>
      <c r="C4968" s="256" t="s">
        <v>2641</v>
      </c>
      <c r="D4968" s="256" t="s">
        <v>3287</v>
      </c>
      <c r="E4968" s="257" t="s">
        <v>2540</v>
      </c>
      <c r="F4968" s="256" t="s">
        <v>2540</v>
      </c>
      <c r="G4968" s="256">
        <v>97905</v>
      </c>
      <c r="H4968" s="256" t="s">
        <v>4599</v>
      </c>
      <c r="I4968" s="256" t="s">
        <v>12</v>
      </c>
      <c r="J4968" s="256" t="s">
        <v>2541</v>
      </c>
      <c r="K4968" s="257" t="s">
        <v>17354</v>
      </c>
      <c r="L4968" s="256" t="s">
        <v>2542</v>
      </c>
    </row>
    <row r="4969" spans="1:12" x14ac:dyDescent="0.25">
      <c r="A4969" s="256" t="s">
        <v>2638</v>
      </c>
      <c r="B4969" s="256" t="s">
        <v>2639</v>
      </c>
      <c r="C4969" s="256" t="s">
        <v>2641</v>
      </c>
      <c r="D4969" s="256" t="s">
        <v>3287</v>
      </c>
      <c r="E4969" s="257" t="s">
        <v>2540</v>
      </c>
      <c r="F4969" s="256" t="s">
        <v>2540</v>
      </c>
      <c r="G4969" s="256">
        <v>97906</v>
      </c>
      <c r="H4969" s="256" t="s">
        <v>4600</v>
      </c>
      <c r="I4969" s="256" t="s">
        <v>12</v>
      </c>
      <c r="J4969" s="256" t="s">
        <v>2541</v>
      </c>
      <c r="K4969" s="257" t="s">
        <v>17355</v>
      </c>
      <c r="L4969" s="256" t="s">
        <v>2542</v>
      </c>
    </row>
    <row r="4970" spans="1:12" x14ac:dyDescent="0.25">
      <c r="A4970" s="256" t="s">
        <v>2638</v>
      </c>
      <c r="B4970" s="256" t="s">
        <v>2639</v>
      </c>
      <c r="C4970" s="256" t="s">
        <v>2641</v>
      </c>
      <c r="D4970" s="256" t="s">
        <v>3287</v>
      </c>
      <c r="E4970" s="257" t="s">
        <v>2540</v>
      </c>
      <c r="F4970" s="256" t="s">
        <v>2540</v>
      </c>
      <c r="G4970" s="256">
        <v>97907</v>
      </c>
      <c r="H4970" s="256" t="s">
        <v>4601</v>
      </c>
      <c r="I4970" s="256" t="s">
        <v>12</v>
      </c>
      <c r="J4970" s="256" t="s">
        <v>2541</v>
      </c>
      <c r="K4970" s="257" t="s">
        <v>17356</v>
      </c>
      <c r="L4970" s="256" t="s">
        <v>2542</v>
      </c>
    </row>
    <row r="4971" spans="1:12" x14ac:dyDescent="0.25">
      <c r="A4971" s="256" t="s">
        <v>2638</v>
      </c>
      <c r="B4971" s="256" t="s">
        <v>2639</v>
      </c>
      <c r="C4971" s="256" t="s">
        <v>2641</v>
      </c>
      <c r="D4971" s="256" t="s">
        <v>3287</v>
      </c>
      <c r="E4971" s="257" t="s">
        <v>2540</v>
      </c>
      <c r="F4971" s="256" t="s">
        <v>2540</v>
      </c>
      <c r="G4971" s="256">
        <v>97908</v>
      </c>
      <c r="H4971" s="256" t="s">
        <v>4602</v>
      </c>
      <c r="I4971" s="256" t="s">
        <v>12</v>
      </c>
      <c r="J4971" s="256" t="s">
        <v>2541</v>
      </c>
      <c r="K4971" s="257" t="s">
        <v>17357</v>
      </c>
      <c r="L4971" s="256" t="s">
        <v>2542</v>
      </c>
    </row>
    <row r="4972" spans="1:12" x14ac:dyDescent="0.25">
      <c r="A4972" s="256" t="s">
        <v>2638</v>
      </c>
      <c r="B4972" s="256" t="s">
        <v>2639</v>
      </c>
      <c r="C4972" s="256" t="s">
        <v>2641</v>
      </c>
      <c r="D4972" s="256" t="s">
        <v>3287</v>
      </c>
      <c r="E4972" s="257" t="s">
        <v>2540</v>
      </c>
      <c r="F4972" s="256" t="s">
        <v>2540</v>
      </c>
      <c r="G4972" s="256">
        <v>98102</v>
      </c>
      <c r="H4972" s="256" t="s">
        <v>4603</v>
      </c>
      <c r="I4972" s="256" t="s">
        <v>12</v>
      </c>
      <c r="J4972" s="256" t="s">
        <v>2541</v>
      </c>
      <c r="K4972" s="257" t="s">
        <v>17358</v>
      </c>
      <c r="L4972" s="256" t="s">
        <v>2542</v>
      </c>
    </row>
    <row r="4973" spans="1:12" x14ac:dyDescent="0.25">
      <c r="A4973" s="256" t="s">
        <v>2638</v>
      </c>
      <c r="B4973" s="256" t="s">
        <v>2639</v>
      </c>
      <c r="C4973" s="256" t="s">
        <v>2641</v>
      </c>
      <c r="D4973" s="256" t="s">
        <v>3287</v>
      </c>
      <c r="E4973" s="257" t="s">
        <v>2540</v>
      </c>
      <c r="F4973" s="256" t="s">
        <v>2540</v>
      </c>
      <c r="G4973" s="256">
        <v>98104</v>
      </c>
      <c r="H4973" s="256" t="s">
        <v>4604</v>
      </c>
      <c r="I4973" s="256" t="s">
        <v>12</v>
      </c>
      <c r="J4973" s="256" t="s">
        <v>2541</v>
      </c>
      <c r="K4973" s="257" t="s">
        <v>17359</v>
      </c>
      <c r="L4973" s="256" t="s">
        <v>2542</v>
      </c>
    </row>
    <row r="4974" spans="1:12" x14ac:dyDescent="0.25">
      <c r="A4974" s="256" t="s">
        <v>2638</v>
      </c>
      <c r="B4974" s="256" t="s">
        <v>2639</v>
      </c>
      <c r="C4974" s="256" t="s">
        <v>2641</v>
      </c>
      <c r="D4974" s="256" t="s">
        <v>3287</v>
      </c>
      <c r="E4974" s="257" t="s">
        <v>2540</v>
      </c>
      <c r="F4974" s="256" t="s">
        <v>2540</v>
      </c>
      <c r="G4974" s="256">
        <v>98105</v>
      </c>
      <c r="H4974" s="256" t="s">
        <v>4605</v>
      </c>
      <c r="I4974" s="256" t="s">
        <v>12</v>
      </c>
      <c r="J4974" s="256" t="s">
        <v>2541</v>
      </c>
      <c r="K4974" s="257" t="s">
        <v>17360</v>
      </c>
      <c r="L4974" s="256" t="s">
        <v>2542</v>
      </c>
    </row>
    <row r="4975" spans="1:12" x14ac:dyDescent="0.25">
      <c r="A4975" s="256" t="s">
        <v>2638</v>
      </c>
      <c r="B4975" s="256" t="s">
        <v>2639</v>
      </c>
      <c r="C4975" s="256" t="s">
        <v>2641</v>
      </c>
      <c r="D4975" s="256" t="s">
        <v>3287</v>
      </c>
      <c r="E4975" s="257" t="s">
        <v>2540</v>
      </c>
      <c r="F4975" s="256" t="s">
        <v>2540</v>
      </c>
      <c r="G4975" s="256">
        <v>98106</v>
      </c>
      <c r="H4975" s="256" t="s">
        <v>4606</v>
      </c>
      <c r="I4975" s="256" t="s">
        <v>12</v>
      </c>
      <c r="J4975" s="256" t="s">
        <v>2541</v>
      </c>
      <c r="K4975" s="257" t="s">
        <v>17361</v>
      </c>
      <c r="L4975" s="256" t="s">
        <v>2542</v>
      </c>
    </row>
    <row r="4976" spans="1:12" x14ac:dyDescent="0.25">
      <c r="A4976" s="256" t="s">
        <v>2638</v>
      </c>
      <c r="B4976" s="256" t="s">
        <v>2639</v>
      </c>
      <c r="C4976" s="256" t="s">
        <v>2641</v>
      </c>
      <c r="D4976" s="256" t="s">
        <v>3287</v>
      </c>
      <c r="E4976" s="257" t="s">
        <v>2540</v>
      </c>
      <c r="F4976" s="256" t="s">
        <v>2540</v>
      </c>
      <c r="G4976" s="256">
        <v>98107</v>
      </c>
      <c r="H4976" s="256" t="s">
        <v>4607</v>
      </c>
      <c r="I4976" s="256" t="s">
        <v>12</v>
      </c>
      <c r="J4976" s="256" t="s">
        <v>2541</v>
      </c>
      <c r="K4976" s="257" t="s">
        <v>17362</v>
      </c>
      <c r="L4976" s="256" t="s">
        <v>2542</v>
      </c>
    </row>
    <row r="4977" spans="1:12" x14ac:dyDescent="0.25">
      <c r="A4977" s="256" t="s">
        <v>2638</v>
      </c>
      <c r="B4977" s="256" t="s">
        <v>2639</v>
      </c>
      <c r="C4977" s="256" t="s">
        <v>2641</v>
      </c>
      <c r="D4977" s="256" t="s">
        <v>3287</v>
      </c>
      <c r="E4977" s="257" t="s">
        <v>2540</v>
      </c>
      <c r="F4977" s="256" t="s">
        <v>2540</v>
      </c>
      <c r="G4977" s="256">
        <v>98108</v>
      </c>
      <c r="H4977" s="256" t="s">
        <v>4608</v>
      </c>
      <c r="I4977" s="256" t="s">
        <v>12</v>
      </c>
      <c r="J4977" s="256" t="s">
        <v>2541</v>
      </c>
      <c r="K4977" s="257" t="s">
        <v>17363</v>
      </c>
      <c r="L4977" s="256" t="s">
        <v>2542</v>
      </c>
    </row>
    <row r="4978" spans="1:12" x14ac:dyDescent="0.25">
      <c r="A4978" s="256" t="s">
        <v>2638</v>
      </c>
      <c r="B4978" s="256" t="s">
        <v>2639</v>
      </c>
      <c r="C4978" s="256" t="s">
        <v>2641</v>
      </c>
      <c r="D4978" s="256" t="s">
        <v>3287</v>
      </c>
      <c r="E4978" s="257" t="s">
        <v>2540</v>
      </c>
      <c r="F4978" s="256" t="s">
        <v>2540</v>
      </c>
      <c r="G4978" s="256">
        <v>99250</v>
      </c>
      <c r="H4978" s="256" t="s">
        <v>4609</v>
      </c>
      <c r="I4978" s="256" t="s">
        <v>12</v>
      </c>
      <c r="J4978" s="256" t="s">
        <v>2541</v>
      </c>
      <c r="K4978" s="257" t="s">
        <v>17364</v>
      </c>
      <c r="L4978" s="256" t="s">
        <v>2542</v>
      </c>
    </row>
    <row r="4979" spans="1:12" x14ac:dyDescent="0.25">
      <c r="A4979" s="256" t="s">
        <v>2638</v>
      </c>
      <c r="B4979" s="256" t="s">
        <v>2639</v>
      </c>
      <c r="C4979" s="256" t="s">
        <v>2641</v>
      </c>
      <c r="D4979" s="256" t="s">
        <v>3287</v>
      </c>
      <c r="E4979" s="257" t="s">
        <v>2540</v>
      </c>
      <c r="F4979" s="256" t="s">
        <v>2540</v>
      </c>
      <c r="G4979" s="256">
        <v>99251</v>
      </c>
      <c r="H4979" s="256" t="s">
        <v>4610</v>
      </c>
      <c r="I4979" s="256" t="s">
        <v>12</v>
      </c>
      <c r="J4979" s="256" t="s">
        <v>2541</v>
      </c>
      <c r="K4979" s="257" t="s">
        <v>17365</v>
      </c>
      <c r="L4979" s="256" t="s">
        <v>2542</v>
      </c>
    </row>
    <row r="4980" spans="1:12" x14ac:dyDescent="0.25">
      <c r="A4980" s="256" t="s">
        <v>2638</v>
      </c>
      <c r="B4980" s="256" t="s">
        <v>2639</v>
      </c>
      <c r="C4980" s="256" t="s">
        <v>2641</v>
      </c>
      <c r="D4980" s="256" t="s">
        <v>3287</v>
      </c>
      <c r="E4980" s="257" t="s">
        <v>2540</v>
      </c>
      <c r="F4980" s="256" t="s">
        <v>2540</v>
      </c>
      <c r="G4980" s="256">
        <v>99253</v>
      </c>
      <c r="H4980" s="256" t="s">
        <v>4611</v>
      </c>
      <c r="I4980" s="256" t="s">
        <v>12</v>
      </c>
      <c r="J4980" s="256" t="s">
        <v>2541</v>
      </c>
      <c r="K4980" s="257" t="s">
        <v>15606</v>
      </c>
      <c r="L4980" s="256" t="s">
        <v>2542</v>
      </c>
    </row>
    <row r="4981" spans="1:12" x14ac:dyDescent="0.25">
      <c r="A4981" s="256" t="s">
        <v>2638</v>
      </c>
      <c r="B4981" s="256" t="s">
        <v>2639</v>
      </c>
      <c r="C4981" s="256" t="s">
        <v>2641</v>
      </c>
      <c r="D4981" s="256" t="s">
        <v>3287</v>
      </c>
      <c r="E4981" s="257" t="s">
        <v>2540</v>
      </c>
      <c r="F4981" s="256" t="s">
        <v>2540</v>
      </c>
      <c r="G4981" s="256">
        <v>99255</v>
      </c>
      <c r="H4981" s="256" t="s">
        <v>4612</v>
      </c>
      <c r="I4981" s="256" t="s">
        <v>12</v>
      </c>
      <c r="J4981" s="256" t="s">
        <v>2541</v>
      </c>
      <c r="K4981" s="257" t="s">
        <v>17366</v>
      </c>
      <c r="L4981" s="256" t="s">
        <v>2542</v>
      </c>
    </row>
    <row r="4982" spans="1:12" x14ac:dyDescent="0.25">
      <c r="A4982" s="256" t="s">
        <v>2638</v>
      </c>
      <c r="B4982" s="256" t="s">
        <v>2639</v>
      </c>
      <c r="C4982" s="256" t="s">
        <v>2641</v>
      </c>
      <c r="D4982" s="256" t="s">
        <v>3287</v>
      </c>
      <c r="E4982" s="257" t="s">
        <v>2540</v>
      </c>
      <c r="F4982" s="256" t="s">
        <v>2540</v>
      </c>
      <c r="G4982" s="256">
        <v>99257</v>
      </c>
      <c r="H4982" s="256" t="s">
        <v>4613</v>
      </c>
      <c r="I4982" s="256" t="s">
        <v>12</v>
      </c>
      <c r="J4982" s="256" t="s">
        <v>2541</v>
      </c>
      <c r="K4982" s="257" t="s">
        <v>17367</v>
      </c>
      <c r="L4982" s="256" t="s">
        <v>2542</v>
      </c>
    </row>
    <row r="4983" spans="1:12" x14ac:dyDescent="0.25">
      <c r="A4983" s="256" t="s">
        <v>2638</v>
      </c>
      <c r="B4983" s="256" t="s">
        <v>2639</v>
      </c>
      <c r="C4983" s="256" t="s">
        <v>2641</v>
      </c>
      <c r="D4983" s="256" t="s">
        <v>3287</v>
      </c>
      <c r="E4983" s="257" t="s">
        <v>2540</v>
      </c>
      <c r="F4983" s="256" t="s">
        <v>2540</v>
      </c>
      <c r="G4983" s="256">
        <v>99258</v>
      </c>
      <c r="H4983" s="256" t="s">
        <v>4614</v>
      </c>
      <c r="I4983" s="256" t="s">
        <v>12</v>
      </c>
      <c r="J4983" s="256" t="s">
        <v>2541</v>
      </c>
      <c r="K4983" s="257" t="s">
        <v>17368</v>
      </c>
      <c r="L4983" s="256" t="s">
        <v>2542</v>
      </c>
    </row>
    <row r="4984" spans="1:12" x14ac:dyDescent="0.25">
      <c r="A4984" s="256" t="s">
        <v>2638</v>
      </c>
      <c r="B4984" s="256" t="s">
        <v>2639</v>
      </c>
      <c r="C4984" s="256" t="s">
        <v>2641</v>
      </c>
      <c r="D4984" s="256" t="s">
        <v>3287</v>
      </c>
      <c r="E4984" s="257" t="s">
        <v>2540</v>
      </c>
      <c r="F4984" s="256" t="s">
        <v>2540</v>
      </c>
      <c r="G4984" s="256">
        <v>99260</v>
      </c>
      <c r="H4984" s="256" t="s">
        <v>4615</v>
      </c>
      <c r="I4984" s="256" t="s">
        <v>12</v>
      </c>
      <c r="J4984" s="256" t="s">
        <v>2541</v>
      </c>
      <c r="K4984" s="257" t="s">
        <v>17369</v>
      </c>
      <c r="L4984" s="256" t="s">
        <v>2542</v>
      </c>
    </row>
    <row r="4985" spans="1:12" x14ac:dyDescent="0.25">
      <c r="A4985" s="256" t="s">
        <v>2638</v>
      </c>
      <c r="B4985" s="256" t="s">
        <v>2639</v>
      </c>
      <c r="C4985" s="256" t="s">
        <v>2641</v>
      </c>
      <c r="D4985" s="256" t="s">
        <v>3287</v>
      </c>
      <c r="E4985" s="257" t="s">
        <v>2540</v>
      </c>
      <c r="F4985" s="256" t="s">
        <v>2540</v>
      </c>
      <c r="G4985" s="256">
        <v>99262</v>
      </c>
      <c r="H4985" s="256" t="s">
        <v>4616</v>
      </c>
      <c r="I4985" s="256" t="s">
        <v>12</v>
      </c>
      <c r="J4985" s="256" t="s">
        <v>2541</v>
      </c>
      <c r="K4985" s="257" t="s">
        <v>17370</v>
      </c>
      <c r="L4985" s="256" t="s">
        <v>2542</v>
      </c>
    </row>
    <row r="4986" spans="1:12" x14ac:dyDescent="0.25">
      <c r="A4986" s="256" t="s">
        <v>2638</v>
      </c>
      <c r="B4986" s="256" t="s">
        <v>2639</v>
      </c>
      <c r="C4986" s="256" t="s">
        <v>2641</v>
      </c>
      <c r="D4986" s="256" t="s">
        <v>3287</v>
      </c>
      <c r="E4986" s="257" t="s">
        <v>2540</v>
      </c>
      <c r="F4986" s="256" t="s">
        <v>2540</v>
      </c>
      <c r="G4986" s="256">
        <v>99264</v>
      </c>
      <c r="H4986" s="256" t="s">
        <v>4617</v>
      </c>
      <c r="I4986" s="256" t="s">
        <v>12</v>
      </c>
      <c r="J4986" s="256" t="s">
        <v>2541</v>
      </c>
      <c r="K4986" s="257" t="s">
        <v>17371</v>
      </c>
      <c r="L4986" s="256" t="s">
        <v>2542</v>
      </c>
    </row>
    <row r="4987" spans="1:12" x14ac:dyDescent="0.25">
      <c r="A4987" s="256" t="s">
        <v>2638</v>
      </c>
      <c r="B4987" s="256" t="s">
        <v>2639</v>
      </c>
      <c r="C4987" s="256" t="s">
        <v>2641</v>
      </c>
      <c r="D4987" s="256" t="s">
        <v>3287</v>
      </c>
      <c r="E4987" s="257" t="s">
        <v>2540</v>
      </c>
      <c r="F4987" s="256" t="s">
        <v>2540</v>
      </c>
      <c r="G4987" s="256">
        <v>102587</v>
      </c>
      <c r="H4987" s="256" t="s">
        <v>7318</v>
      </c>
      <c r="I4987" s="256" t="s">
        <v>12</v>
      </c>
      <c r="J4987" s="256" t="s">
        <v>2545</v>
      </c>
      <c r="K4987" s="257" t="s">
        <v>14467</v>
      </c>
      <c r="L4987" s="256" t="s">
        <v>2542</v>
      </c>
    </row>
    <row r="4988" spans="1:12" x14ac:dyDescent="0.25">
      <c r="A4988" s="256" t="s">
        <v>2638</v>
      </c>
      <c r="B4988" s="256" t="s">
        <v>2639</v>
      </c>
      <c r="C4988" s="256" t="s">
        <v>2641</v>
      </c>
      <c r="D4988" s="256" t="s">
        <v>3287</v>
      </c>
      <c r="E4988" s="257" t="s">
        <v>2540</v>
      </c>
      <c r="F4988" s="256" t="s">
        <v>2540</v>
      </c>
      <c r="G4988" s="256">
        <v>102588</v>
      </c>
      <c r="H4988" s="256" t="s">
        <v>7319</v>
      </c>
      <c r="I4988" s="256" t="s">
        <v>12</v>
      </c>
      <c r="J4988" s="256" t="s">
        <v>2545</v>
      </c>
      <c r="K4988" s="257" t="s">
        <v>13750</v>
      </c>
      <c r="L4988" s="256" t="s">
        <v>2542</v>
      </c>
    </row>
    <row r="4989" spans="1:12" x14ac:dyDescent="0.25">
      <c r="A4989" s="256" t="s">
        <v>2638</v>
      </c>
      <c r="B4989" s="256" t="s">
        <v>2639</v>
      </c>
      <c r="C4989" s="256" t="s">
        <v>2641</v>
      </c>
      <c r="D4989" s="256" t="s">
        <v>3287</v>
      </c>
      <c r="E4989" s="257" t="s">
        <v>2540</v>
      </c>
      <c r="F4989" s="256" t="s">
        <v>2540</v>
      </c>
      <c r="G4989" s="256">
        <v>102589</v>
      </c>
      <c r="H4989" s="256" t="s">
        <v>7320</v>
      </c>
      <c r="I4989" s="256" t="s">
        <v>12</v>
      </c>
      <c r="J4989" s="256" t="s">
        <v>2545</v>
      </c>
      <c r="K4989" s="257" t="s">
        <v>14536</v>
      </c>
      <c r="L4989" s="256" t="s">
        <v>2542</v>
      </c>
    </row>
    <row r="4990" spans="1:12" x14ac:dyDescent="0.25">
      <c r="A4990" s="256" t="s">
        <v>2638</v>
      </c>
      <c r="B4990" s="256" t="s">
        <v>2639</v>
      </c>
      <c r="C4990" s="256" t="s">
        <v>2641</v>
      </c>
      <c r="D4990" s="256" t="s">
        <v>3287</v>
      </c>
      <c r="E4990" s="257" t="s">
        <v>2540</v>
      </c>
      <c r="F4990" s="256" t="s">
        <v>2540</v>
      </c>
      <c r="G4990" s="256">
        <v>102590</v>
      </c>
      <c r="H4990" s="256" t="s">
        <v>7321</v>
      </c>
      <c r="I4990" s="256" t="s">
        <v>12</v>
      </c>
      <c r="J4990" s="256" t="s">
        <v>2545</v>
      </c>
      <c r="K4990" s="257" t="s">
        <v>13821</v>
      </c>
      <c r="L4990" s="256" t="s">
        <v>2542</v>
      </c>
    </row>
    <row r="4991" spans="1:12" x14ac:dyDescent="0.25">
      <c r="A4991" s="256" t="s">
        <v>2638</v>
      </c>
      <c r="B4991" s="256" t="s">
        <v>2639</v>
      </c>
      <c r="C4991" s="256" t="s">
        <v>2641</v>
      </c>
      <c r="D4991" s="256" t="s">
        <v>3287</v>
      </c>
      <c r="E4991" s="257" t="s">
        <v>2540</v>
      </c>
      <c r="F4991" s="256" t="s">
        <v>2540</v>
      </c>
      <c r="G4991" s="256">
        <v>102591</v>
      </c>
      <c r="H4991" s="256" t="s">
        <v>7322</v>
      </c>
      <c r="I4991" s="256" t="s">
        <v>12</v>
      </c>
      <c r="J4991" s="256" t="s">
        <v>2545</v>
      </c>
      <c r="K4991" s="257" t="s">
        <v>5450</v>
      </c>
      <c r="L4991" s="256" t="s">
        <v>2542</v>
      </c>
    </row>
    <row r="4992" spans="1:12" x14ac:dyDescent="0.25">
      <c r="A4992" s="256" t="s">
        <v>2638</v>
      </c>
      <c r="B4992" s="256" t="s">
        <v>2639</v>
      </c>
      <c r="C4992" s="256" t="s">
        <v>2641</v>
      </c>
      <c r="D4992" s="256" t="s">
        <v>3287</v>
      </c>
      <c r="E4992" s="257" t="s">
        <v>2540</v>
      </c>
      <c r="F4992" s="256" t="s">
        <v>2540</v>
      </c>
      <c r="G4992" s="256">
        <v>102592</v>
      </c>
      <c r="H4992" s="256" t="s">
        <v>7323</v>
      </c>
      <c r="I4992" s="256" t="s">
        <v>12</v>
      </c>
      <c r="J4992" s="256" t="s">
        <v>2545</v>
      </c>
      <c r="K4992" s="257" t="s">
        <v>14506</v>
      </c>
      <c r="L4992" s="256" t="s">
        <v>2542</v>
      </c>
    </row>
    <row r="4993" spans="1:12" x14ac:dyDescent="0.25">
      <c r="A4993" s="256" t="s">
        <v>2638</v>
      </c>
      <c r="B4993" s="256" t="s">
        <v>2639</v>
      </c>
      <c r="C4993" s="256" t="s">
        <v>2641</v>
      </c>
      <c r="D4993" s="256" t="s">
        <v>3287</v>
      </c>
      <c r="E4993" s="257" t="s">
        <v>2540</v>
      </c>
      <c r="F4993" s="256" t="s">
        <v>2540</v>
      </c>
      <c r="G4993" s="256">
        <v>102593</v>
      </c>
      <c r="H4993" s="256" t="s">
        <v>7324</v>
      </c>
      <c r="I4993" s="256" t="s">
        <v>12</v>
      </c>
      <c r="J4993" s="256" t="s">
        <v>2545</v>
      </c>
      <c r="K4993" s="257" t="s">
        <v>16361</v>
      </c>
      <c r="L4993" s="256" t="s">
        <v>2542</v>
      </c>
    </row>
    <row r="4994" spans="1:12" x14ac:dyDescent="0.25">
      <c r="A4994" s="256" t="s">
        <v>2638</v>
      </c>
      <c r="B4994" s="256" t="s">
        <v>2639</v>
      </c>
      <c r="C4994" s="256" t="s">
        <v>2641</v>
      </c>
      <c r="D4994" s="256" t="s">
        <v>3287</v>
      </c>
      <c r="E4994" s="257" t="s">
        <v>2540</v>
      </c>
      <c r="F4994" s="256" t="s">
        <v>2540</v>
      </c>
      <c r="G4994" s="256">
        <v>102594</v>
      </c>
      <c r="H4994" s="256" t="s">
        <v>7325</v>
      </c>
      <c r="I4994" s="256" t="s">
        <v>12</v>
      </c>
      <c r="J4994" s="256" t="s">
        <v>2545</v>
      </c>
      <c r="K4994" s="257" t="s">
        <v>4813</v>
      </c>
      <c r="L4994" s="256" t="s">
        <v>2542</v>
      </c>
    </row>
    <row r="4995" spans="1:12" x14ac:dyDescent="0.25">
      <c r="A4995" s="256" t="s">
        <v>2638</v>
      </c>
      <c r="B4995" s="256" t="s">
        <v>2639</v>
      </c>
      <c r="C4995" s="256" t="s">
        <v>2641</v>
      </c>
      <c r="D4995" s="256" t="s">
        <v>3287</v>
      </c>
      <c r="E4995" s="257" t="s">
        <v>2540</v>
      </c>
      <c r="F4995" s="256" t="s">
        <v>2540</v>
      </c>
      <c r="G4995" s="256">
        <v>102595</v>
      </c>
      <c r="H4995" s="256" t="s">
        <v>7326</v>
      </c>
      <c r="I4995" s="256" t="s">
        <v>12</v>
      </c>
      <c r="J4995" s="256" t="s">
        <v>2545</v>
      </c>
      <c r="K4995" s="257" t="s">
        <v>14322</v>
      </c>
      <c r="L4995" s="256" t="s">
        <v>2542</v>
      </c>
    </row>
    <row r="4996" spans="1:12" x14ac:dyDescent="0.25">
      <c r="A4996" s="256" t="s">
        <v>2638</v>
      </c>
      <c r="B4996" s="256" t="s">
        <v>2639</v>
      </c>
      <c r="C4996" s="256" t="s">
        <v>2641</v>
      </c>
      <c r="D4996" s="256" t="s">
        <v>3287</v>
      </c>
      <c r="E4996" s="257" t="s">
        <v>2540</v>
      </c>
      <c r="F4996" s="256" t="s">
        <v>2540</v>
      </c>
      <c r="G4996" s="256">
        <v>102596</v>
      </c>
      <c r="H4996" s="256" t="s">
        <v>7327</v>
      </c>
      <c r="I4996" s="256" t="s">
        <v>12</v>
      </c>
      <c r="J4996" s="256" t="s">
        <v>2545</v>
      </c>
      <c r="K4996" s="257" t="s">
        <v>17372</v>
      </c>
      <c r="L4996" s="256" t="s">
        <v>2542</v>
      </c>
    </row>
    <row r="4997" spans="1:12" x14ac:dyDescent="0.25">
      <c r="A4997" s="256" t="s">
        <v>2638</v>
      </c>
      <c r="B4997" s="256" t="s">
        <v>2639</v>
      </c>
      <c r="C4997" s="256" t="s">
        <v>2641</v>
      </c>
      <c r="D4997" s="256" t="s">
        <v>3287</v>
      </c>
      <c r="E4997" s="257" t="s">
        <v>2540</v>
      </c>
      <c r="F4997" s="256" t="s">
        <v>2540</v>
      </c>
      <c r="G4997" s="256">
        <v>102597</v>
      </c>
      <c r="H4997" s="256" t="s">
        <v>7329</v>
      </c>
      <c r="I4997" s="256" t="s">
        <v>12</v>
      </c>
      <c r="J4997" s="256" t="s">
        <v>2545</v>
      </c>
      <c r="K4997" s="257" t="s">
        <v>7000</v>
      </c>
      <c r="L4997" s="256" t="s">
        <v>2542</v>
      </c>
    </row>
    <row r="4998" spans="1:12" x14ac:dyDescent="0.25">
      <c r="A4998" s="256" t="s">
        <v>2638</v>
      </c>
      <c r="B4998" s="256" t="s">
        <v>2639</v>
      </c>
      <c r="C4998" s="256" t="s">
        <v>2641</v>
      </c>
      <c r="D4998" s="256" t="s">
        <v>3287</v>
      </c>
      <c r="E4998" s="257" t="s">
        <v>2540</v>
      </c>
      <c r="F4998" s="256" t="s">
        <v>2540</v>
      </c>
      <c r="G4998" s="256">
        <v>102598</v>
      </c>
      <c r="H4998" s="256" t="s">
        <v>7330</v>
      </c>
      <c r="I4998" s="256" t="s">
        <v>12</v>
      </c>
      <c r="J4998" s="256" t="s">
        <v>2545</v>
      </c>
      <c r="K4998" s="257" t="s">
        <v>5461</v>
      </c>
      <c r="L4998" s="256" t="s">
        <v>2542</v>
      </c>
    </row>
    <row r="4999" spans="1:12" x14ac:dyDescent="0.25">
      <c r="A4999" s="256" t="s">
        <v>2638</v>
      </c>
      <c r="B4999" s="256" t="s">
        <v>2639</v>
      </c>
      <c r="C4999" s="256" t="s">
        <v>2641</v>
      </c>
      <c r="D4999" s="256" t="s">
        <v>3287</v>
      </c>
      <c r="E4999" s="257" t="s">
        <v>2540</v>
      </c>
      <c r="F4999" s="256" t="s">
        <v>2540</v>
      </c>
      <c r="G4999" s="256">
        <v>102599</v>
      </c>
      <c r="H4999" s="256" t="s">
        <v>7331</v>
      </c>
      <c r="I4999" s="256" t="s">
        <v>12</v>
      </c>
      <c r="J4999" s="256" t="s">
        <v>2545</v>
      </c>
      <c r="K4999" s="257" t="s">
        <v>17373</v>
      </c>
      <c r="L4999" s="256" t="s">
        <v>2542</v>
      </c>
    </row>
    <row r="5000" spans="1:12" x14ac:dyDescent="0.25">
      <c r="A5000" s="256" t="s">
        <v>2638</v>
      </c>
      <c r="B5000" s="256" t="s">
        <v>2639</v>
      </c>
      <c r="C5000" s="256" t="s">
        <v>2641</v>
      </c>
      <c r="D5000" s="256" t="s">
        <v>3287</v>
      </c>
      <c r="E5000" s="257" t="s">
        <v>2540</v>
      </c>
      <c r="F5000" s="256" t="s">
        <v>2540</v>
      </c>
      <c r="G5000" s="256">
        <v>102600</v>
      </c>
      <c r="H5000" s="256" t="s">
        <v>7332</v>
      </c>
      <c r="I5000" s="256" t="s">
        <v>12</v>
      </c>
      <c r="J5000" s="256" t="s">
        <v>2545</v>
      </c>
      <c r="K5000" s="257" t="s">
        <v>5473</v>
      </c>
      <c r="L5000" s="256" t="s">
        <v>2542</v>
      </c>
    </row>
    <row r="5001" spans="1:12" x14ac:dyDescent="0.25">
      <c r="A5001" s="256" t="s">
        <v>2638</v>
      </c>
      <c r="B5001" s="256" t="s">
        <v>2639</v>
      </c>
      <c r="C5001" s="256" t="s">
        <v>2641</v>
      </c>
      <c r="D5001" s="256" t="s">
        <v>3287</v>
      </c>
      <c r="E5001" s="257" t="s">
        <v>2540</v>
      </c>
      <c r="F5001" s="256" t="s">
        <v>2540</v>
      </c>
      <c r="G5001" s="256">
        <v>102601</v>
      </c>
      <c r="H5001" s="256" t="s">
        <v>7333</v>
      </c>
      <c r="I5001" s="256" t="s">
        <v>12</v>
      </c>
      <c r="J5001" s="256" t="s">
        <v>2545</v>
      </c>
      <c r="K5001" s="257" t="s">
        <v>13684</v>
      </c>
      <c r="L5001" s="256" t="s">
        <v>2542</v>
      </c>
    </row>
    <row r="5002" spans="1:12" x14ac:dyDescent="0.25">
      <c r="A5002" s="256" t="s">
        <v>2638</v>
      </c>
      <c r="B5002" s="256" t="s">
        <v>2639</v>
      </c>
      <c r="C5002" s="256" t="s">
        <v>2641</v>
      </c>
      <c r="D5002" s="256" t="s">
        <v>3287</v>
      </c>
      <c r="E5002" s="257" t="s">
        <v>2540</v>
      </c>
      <c r="F5002" s="256" t="s">
        <v>2540</v>
      </c>
      <c r="G5002" s="256">
        <v>102602</v>
      </c>
      <c r="H5002" s="256" t="s">
        <v>7334</v>
      </c>
      <c r="I5002" s="256" t="s">
        <v>12</v>
      </c>
      <c r="J5002" s="256" t="s">
        <v>2545</v>
      </c>
      <c r="K5002" s="257" t="s">
        <v>13332</v>
      </c>
      <c r="L5002" s="256" t="s">
        <v>2542</v>
      </c>
    </row>
    <row r="5003" spans="1:12" x14ac:dyDescent="0.25">
      <c r="A5003" s="256" t="s">
        <v>2638</v>
      </c>
      <c r="B5003" s="256" t="s">
        <v>2639</v>
      </c>
      <c r="C5003" s="256" t="s">
        <v>2641</v>
      </c>
      <c r="D5003" s="256" t="s">
        <v>3287</v>
      </c>
      <c r="E5003" s="257" t="s">
        <v>2540</v>
      </c>
      <c r="F5003" s="256" t="s">
        <v>2540</v>
      </c>
      <c r="G5003" s="256">
        <v>102603</v>
      </c>
      <c r="H5003" s="256" t="s">
        <v>7335</v>
      </c>
      <c r="I5003" s="256" t="s">
        <v>12</v>
      </c>
      <c r="J5003" s="256" t="s">
        <v>2545</v>
      </c>
      <c r="K5003" s="257" t="s">
        <v>16367</v>
      </c>
      <c r="L5003" s="256" t="s">
        <v>2542</v>
      </c>
    </row>
    <row r="5004" spans="1:12" x14ac:dyDescent="0.25">
      <c r="A5004" s="256" t="s">
        <v>2638</v>
      </c>
      <c r="B5004" s="256" t="s">
        <v>2639</v>
      </c>
      <c r="C5004" s="256" t="s">
        <v>2641</v>
      </c>
      <c r="D5004" s="256" t="s">
        <v>3287</v>
      </c>
      <c r="E5004" s="257" t="s">
        <v>2540</v>
      </c>
      <c r="F5004" s="256" t="s">
        <v>2540</v>
      </c>
      <c r="G5004" s="256">
        <v>102604</v>
      </c>
      <c r="H5004" s="256" t="s">
        <v>7336</v>
      </c>
      <c r="I5004" s="256" t="s">
        <v>12</v>
      </c>
      <c r="J5004" s="256" t="s">
        <v>2545</v>
      </c>
      <c r="K5004" s="257" t="s">
        <v>13578</v>
      </c>
      <c r="L5004" s="256" t="s">
        <v>2542</v>
      </c>
    </row>
    <row r="5005" spans="1:12" x14ac:dyDescent="0.25">
      <c r="A5005" s="256" t="s">
        <v>2638</v>
      </c>
      <c r="B5005" s="256" t="s">
        <v>2639</v>
      </c>
      <c r="C5005" s="256" t="s">
        <v>2641</v>
      </c>
      <c r="D5005" s="256" t="s">
        <v>3287</v>
      </c>
      <c r="E5005" s="257" t="s">
        <v>2540</v>
      </c>
      <c r="F5005" s="256" t="s">
        <v>2540</v>
      </c>
      <c r="G5005" s="256">
        <v>102605</v>
      </c>
      <c r="H5005" s="256" t="s">
        <v>7337</v>
      </c>
      <c r="I5005" s="256" t="s">
        <v>12</v>
      </c>
      <c r="J5005" s="256" t="s">
        <v>2545</v>
      </c>
      <c r="K5005" s="257" t="s">
        <v>17374</v>
      </c>
      <c r="L5005" s="256" t="s">
        <v>2542</v>
      </c>
    </row>
    <row r="5006" spans="1:12" x14ac:dyDescent="0.25">
      <c r="A5006" s="256" t="s">
        <v>2638</v>
      </c>
      <c r="B5006" s="256" t="s">
        <v>2639</v>
      </c>
      <c r="C5006" s="256" t="s">
        <v>2641</v>
      </c>
      <c r="D5006" s="256" t="s">
        <v>3287</v>
      </c>
      <c r="E5006" s="257" t="s">
        <v>2540</v>
      </c>
      <c r="F5006" s="256" t="s">
        <v>2540</v>
      </c>
      <c r="G5006" s="256">
        <v>102606</v>
      </c>
      <c r="H5006" s="256" t="s">
        <v>7338</v>
      </c>
      <c r="I5006" s="256" t="s">
        <v>12</v>
      </c>
      <c r="J5006" s="256" t="s">
        <v>2545</v>
      </c>
      <c r="K5006" s="257" t="s">
        <v>17375</v>
      </c>
      <c r="L5006" s="256" t="s">
        <v>2542</v>
      </c>
    </row>
    <row r="5007" spans="1:12" x14ac:dyDescent="0.25">
      <c r="A5007" s="256" t="s">
        <v>2638</v>
      </c>
      <c r="B5007" s="256" t="s">
        <v>2639</v>
      </c>
      <c r="C5007" s="256" t="s">
        <v>2641</v>
      </c>
      <c r="D5007" s="256" t="s">
        <v>3287</v>
      </c>
      <c r="E5007" s="257" t="s">
        <v>2540</v>
      </c>
      <c r="F5007" s="256" t="s">
        <v>2540</v>
      </c>
      <c r="G5007" s="256">
        <v>102607</v>
      </c>
      <c r="H5007" s="256" t="s">
        <v>7339</v>
      </c>
      <c r="I5007" s="256" t="s">
        <v>12</v>
      </c>
      <c r="J5007" s="256" t="s">
        <v>2545</v>
      </c>
      <c r="K5007" s="257" t="s">
        <v>17376</v>
      </c>
      <c r="L5007" s="256" t="s">
        <v>2542</v>
      </c>
    </row>
    <row r="5008" spans="1:12" x14ac:dyDescent="0.25">
      <c r="A5008" s="256" t="s">
        <v>2638</v>
      </c>
      <c r="B5008" s="256" t="s">
        <v>2639</v>
      </c>
      <c r="C5008" s="256" t="s">
        <v>2641</v>
      </c>
      <c r="D5008" s="256" t="s">
        <v>3287</v>
      </c>
      <c r="E5008" s="257" t="s">
        <v>2540</v>
      </c>
      <c r="F5008" s="256" t="s">
        <v>2540</v>
      </c>
      <c r="G5008" s="256">
        <v>102608</v>
      </c>
      <c r="H5008" s="256" t="s">
        <v>7340</v>
      </c>
      <c r="I5008" s="256" t="s">
        <v>12</v>
      </c>
      <c r="J5008" s="256" t="s">
        <v>2545</v>
      </c>
      <c r="K5008" s="257" t="s">
        <v>17377</v>
      </c>
      <c r="L5008" s="256" t="s">
        <v>2542</v>
      </c>
    </row>
    <row r="5009" spans="1:12" x14ac:dyDescent="0.25">
      <c r="A5009" s="256" t="s">
        <v>2638</v>
      </c>
      <c r="B5009" s="256" t="s">
        <v>2639</v>
      </c>
      <c r="C5009" s="256" t="s">
        <v>2641</v>
      </c>
      <c r="D5009" s="256" t="s">
        <v>3287</v>
      </c>
      <c r="E5009" s="257" t="s">
        <v>2540</v>
      </c>
      <c r="F5009" s="256" t="s">
        <v>2540</v>
      </c>
      <c r="G5009" s="256">
        <v>102609</v>
      </c>
      <c r="H5009" s="256" t="s">
        <v>7341</v>
      </c>
      <c r="I5009" s="256" t="s">
        <v>12</v>
      </c>
      <c r="J5009" s="256" t="s">
        <v>2545</v>
      </c>
      <c r="K5009" s="257" t="s">
        <v>17378</v>
      </c>
      <c r="L5009" s="256" t="s">
        <v>2542</v>
      </c>
    </row>
    <row r="5010" spans="1:12" x14ac:dyDescent="0.25">
      <c r="A5010" s="256" t="s">
        <v>2638</v>
      </c>
      <c r="B5010" s="256" t="s">
        <v>2639</v>
      </c>
      <c r="C5010" s="256" t="s">
        <v>2641</v>
      </c>
      <c r="D5010" s="256" t="s">
        <v>3287</v>
      </c>
      <c r="E5010" s="257" t="s">
        <v>2540</v>
      </c>
      <c r="F5010" s="256" t="s">
        <v>2540</v>
      </c>
      <c r="G5010" s="256">
        <v>102610</v>
      </c>
      <c r="H5010" s="256" t="s">
        <v>17379</v>
      </c>
      <c r="I5010" s="256" t="s">
        <v>12</v>
      </c>
      <c r="J5010" s="256" t="s">
        <v>2545</v>
      </c>
      <c r="K5010" s="257" t="s">
        <v>17380</v>
      </c>
      <c r="L5010" s="256" t="s">
        <v>2542</v>
      </c>
    </row>
    <row r="5011" spans="1:12" x14ac:dyDescent="0.25">
      <c r="A5011" s="256" t="s">
        <v>2638</v>
      </c>
      <c r="B5011" s="256" t="s">
        <v>2639</v>
      </c>
      <c r="C5011" s="256" t="s">
        <v>2641</v>
      </c>
      <c r="D5011" s="256" t="s">
        <v>3287</v>
      </c>
      <c r="E5011" s="257" t="s">
        <v>2540</v>
      </c>
      <c r="F5011" s="256" t="s">
        <v>2540</v>
      </c>
      <c r="G5011" s="256">
        <v>102611</v>
      </c>
      <c r="H5011" s="256" t="s">
        <v>7342</v>
      </c>
      <c r="I5011" s="256" t="s">
        <v>12</v>
      </c>
      <c r="J5011" s="256" t="s">
        <v>2545</v>
      </c>
      <c r="K5011" s="257" t="s">
        <v>13286</v>
      </c>
      <c r="L5011" s="256" t="s">
        <v>2542</v>
      </c>
    </row>
    <row r="5012" spans="1:12" x14ac:dyDescent="0.25">
      <c r="A5012" s="256" t="s">
        <v>2638</v>
      </c>
      <c r="B5012" s="256" t="s">
        <v>2639</v>
      </c>
      <c r="C5012" s="256" t="s">
        <v>2641</v>
      </c>
      <c r="D5012" s="256" t="s">
        <v>3287</v>
      </c>
      <c r="E5012" s="257" t="s">
        <v>2540</v>
      </c>
      <c r="F5012" s="256" t="s">
        <v>2540</v>
      </c>
      <c r="G5012" s="256">
        <v>102612</v>
      </c>
      <c r="H5012" s="256" t="s">
        <v>17381</v>
      </c>
      <c r="I5012" s="256" t="s">
        <v>12</v>
      </c>
      <c r="J5012" s="256" t="s">
        <v>2545</v>
      </c>
      <c r="K5012" s="257" t="s">
        <v>17382</v>
      </c>
      <c r="L5012" s="256" t="s">
        <v>2542</v>
      </c>
    </row>
    <row r="5013" spans="1:12" x14ac:dyDescent="0.25">
      <c r="A5013" s="256" t="s">
        <v>2638</v>
      </c>
      <c r="B5013" s="256" t="s">
        <v>2639</v>
      </c>
      <c r="C5013" s="256" t="s">
        <v>2641</v>
      </c>
      <c r="D5013" s="256" t="s">
        <v>3287</v>
      </c>
      <c r="E5013" s="257" t="s">
        <v>2540</v>
      </c>
      <c r="F5013" s="256" t="s">
        <v>2540</v>
      </c>
      <c r="G5013" s="256">
        <v>102613</v>
      </c>
      <c r="H5013" s="256" t="s">
        <v>7343</v>
      </c>
      <c r="I5013" s="256" t="s">
        <v>12</v>
      </c>
      <c r="J5013" s="256" t="s">
        <v>2545</v>
      </c>
      <c r="K5013" s="257" t="s">
        <v>17383</v>
      </c>
      <c r="L5013" s="256" t="s">
        <v>2542</v>
      </c>
    </row>
    <row r="5014" spans="1:12" x14ac:dyDescent="0.25">
      <c r="A5014" s="256" t="s">
        <v>2638</v>
      </c>
      <c r="B5014" s="256" t="s">
        <v>2639</v>
      </c>
      <c r="C5014" s="256" t="s">
        <v>2641</v>
      </c>
      <c r="D5014" s="256" t="s">
        <v>3287</v>
      </c>
      <c r="E5014" s="257" t="s">
        <v>2540</v>
      </c>
      <c r="F5014" s="256" t="s">
        <v>2540</v>
      </c>
      <c r="G5014" s="256">
        <v>102614</v>
      </c>
      <c r="H5014" s="256" t="s">
        <v>7344</v>
      </c>
      <c r="I5014" s="256" t="s">
        <v>12</v>
      </c>
      <c r="J5014" s="256" t="s">
        <v>2545</v>
      </c>
      <c r="K5014" s="257" t="s">
        <v>17384</v>
      </c>
      <c r="L5014" s="256" t="s">
        <v>2542</v>
      </c>
    </row>
    <row r="5015" spans="1:12" x14ac:dyDescent="0.25">
      <c r="A5015" s="256" t="s">
        <v>2638</v>
      </c>
      <c r="B5015" s="256" t="s">
        <v>2639</v>
      </c>
      <c r="C5015" s="256" t="s">
        <v>2641</v>
      </c>
      <c r="D5015" s="256" t="s">
        <v>3287</v>
      </c>
      <c r="E5015" s="257" t="s">
        <v>2540</v>
      </c>
      <c r="F5015" s="256" t="s">
        <v>2540</v>
      </c>
      <c r="G5015" s="256">
        <v>102615</v>
      </c>
      <c r="H5015" s="256" t="s">
        <v>7345</v>
      </c>
      <c r="I5015" s="256" t="s">
        <v>12</v>
      </c>
      <c r="J5015" s="256" t="s">
        <v>2545</v>
      </c>
      <c r="K5015" s="257" t="s">
        <v>17385</v>
      </c>
      <c r="L5015" s="256" t="s">
        <v>2542</v>
      </c>
    </row>
    <row r="5016" spans="1:12" x14ac:dyDescent="0.25">
      <c r="A5016" s="256" t="s">
        <v>2638</v>
      </c>
      <c r="B5016" s="256" t="s">
        <v>2639</v>
      </c>
      <c r="C5016" s="256" t="s">
        <v>2641</v>
      </c>
      <c r="D5016" s="256" t="s">
        <v>3287</v>
      </c>
      <c r="E5016" s="257" t="s">
        <v>2540</v>
      </c>
      <c r="F5016" s="256" t="s">
        <v>2540</v>
      </c>
      <c r="G5016" s="256">
        <v>102616</v>
      </c>
      <c r="H5016" s="256" t="s">
        <v>17386</v>
      </c>
      <c r="I5016" s="256" t="s">
        <v>12</v>
      </c>
      <c r="J5016" s="256" t="s">
        <v>2545</v>
      </c>
      <c r="K5016" s="257" t="s">
        <v>17387</v>
      </c>
      <c r="L5016" s="256" t="s">
        <v>2542</v>
      </c>
    </row>
    <row r="5017" spans="1:12" x14ac:dyDescent="0.25">
      <c r="A5017" s="256" t="s">
        <v>2638</v>
      </c>
      <c r="B5017" s="256" t="s">
        <v>2639</v>
      </c>
      <c r="C5017" s="256" t="s">
        <v>2641</v>
      </c>
      <c r="D5017" s="256" t="s">
        <v>3287</v>
      </c>
      <c r="E5017" s="257" t="s">
        <v>2540</v>
      </c>
      <c r="F5017" s="256" t="s">
        <v>2540</v>
      </c>
      <c r="G5017" s="256">
        <v>102617</v>
      </c>
      <c r="H5017" s="256" t="s">
        <v>7346</v>
      </c>
      <c r="I5017" s="256" t="s">
        <v>12</v>
      </c>
      <c r="J5017" s="256" t="s">
        <v>2541</v>
      </c>
      <c r="K5017" s="257" t="s">
        <v>17388</v>
      </c>
      <c r="L5017" s="256" t="s">
        <v>2542</v>
      </c>
    </row>
    <row r="5018" spans="1:12" x14ac:dyDescent="0.25">
      <c r="A5018" s="256" t="s">
        <v>2638</v>
      </c>
      <c r="B5018" s="256" t="s">
        <v>2639</v>
      </c>
      <c r="C5018" s="256" t="s">
        <v>2641</v>
      </c>
      <c r="D5018" s="256" t="s">
        <v>3287</v>
      </c>
      <c r="E5018" s="257" t="s">
        <v>2540</v>
      </c>
      <c r="F5018" s="256" t="s">
        <v>2540</v>
      </c>
      <c r="G5018" s="256">
        <v>102618</v>
      </c>
      <c r="H5018" s="256" t="s">
        <v>17389</v>
      </c>
      <c r="I5018" s="256" t="s">
        <v>12</v>
      </c>
      <c r="J5018" s="256" t="s">
        <v>2541</v>
      </c>
      <c r="K5018" s="257" t="s">
        <v>17390</v>
      </c>
      <c r="L5018" s="256" t="s">
        <v>2542</v>
      </c>
    </row>
    <row r="5019" spans="1:12" x14ac:dyDescent="0.25">
      <c r="A5019" s="256" t="s">
        <v>2638</v>
      </c>
      <c r="B5019" s="256" t="s">
        <v>2639</v>
      </c>
      <c r="C5019" s="256" t="s">
        <v>2641</v>
      </c>
      <c r="D5019" s="256" t="s">
        <v>3287</v>
      </c>
      <c r="E5019" s="257" t="s">
        <v>2540</v>
      </c>
      <c r="F5019" s="256" t="s">
        <v>2540</v>
      </c>
      <c r="G5019" s="256">
        <v>102619</v>
      </c>
      <c r="H5019" s="256" t="s">
        <v>7347</v>
      </c>
      <c r="I5019" s="256" t="s">
        <v>12</v>
      </c>
      <c r="J5019" s="256" t="s">
        <v>2541</v>
      </c>
      <c r="K5019" s="257" t="s">
        <v>17391</v>
      </c>
      <c r="L5019" s="256" t="s">
        <v>2542</v>
      </c>
    </row>
    <row r="5020" spans="1:12" x14ac:dyDescent="0.25">
      <c r="A5020" s="256" t="s">
        <v>2638</v>
      </c>
      <c r="B5020" s="256" t="s">
        <v>2639</v>
      </c>
      <c r="C5020" s="256" t="s">
        <v>2641</v>
      </c>
      <c r="D5020" s="256" t="s">
        <v>3287</v>
      </c>
      <c r="E5020" s="257" t="s">
        <v>2540</v>
      </c>
      <c r="F5020" s="256" t="s">
        <v>2540</v>
      </c>
      <c r="G5020" s="256">
        <v>102620</v>
      </c>
      <c r="H5020" s="256" t="s">
        <v>17392</v>
      </c>
      <c r="I5020" s="256" t="s">
        <v>12</v>
      </c>
      <c r="J5020" s="256" t="s">
        <v>2541</v>
      </c>
      <c r="K5020" s="257" t="s">
        <v>17393</v>
      </c>
      <c r="L5020" s="256" t="s">
        <v>2542</v>
      </c>
    </row>
    <row r="5021" spans="1:12" x14ac:dyDescent="0.25">
      <c r="A5021" s="256" t="s">
        <v>2638</v>
      </c>
      <c r="B5021" s="256" t="s">
        <v>2639</v>
      </c>
      <c r="C5021" s="256" t="s">
        <v>2641</v>
      </c>
      <c r="D5021" s="256" t="s">
        <v>3287</v>
      </c>
      <c r="E5021" s="257" t="s">
        <v>2540</v>
      </c>
      <c r="F5021" s="256" t="s">
        <v>2540</v>
      </c>
      <c r="G5021" s="256">
        <v>102621</v>
      </c>
      <c r="H5021" s="256" t="s">
        <v>17394</v>
      </c>
      <c r="I5021" s="256" t="s">
        <v>12</v>
      </c>
      <c r="J5021" s="256" t="s">
        <v>2541</v>
      </c>
      <c r="K5021" s="257" t="s">
        <v>17395</v>
      </c>
      <c r="L5021" s="256" t="s">
        <v>2542</v>
      </c>
    </row>
    <row r="5022" spans="1:12" x14ac:dyDescent="0.25">
      <c r="A5022" s="256" t="s">
        <v>2638</v>
      </c>
      <c r="B5022" s="256" t="s">
        <v>2639</v>
      </c>
      <c r="C5022" s="256" t="s">
        <v>2641</v>
      </c>
      <c r="D5022" s="256" t="s">
        <v>3287</v>
      </c>
      <c r="E5022" s="257" t="s">
        <v>2540</v>
      </c>
      <c r="F5022" s="256" t="s">
        <v>2540</v>
      </c>
      <c r="G5022" s="256">
        <v>102622</v>
      </c>
      <c r="H5022" s="256" t="s">
        <v>7348</v>
      </c>
      <c r="I5022" s="256" t="s">
        <v>12</v>
      </c>
      <c r="J5022" s="256" t="s">
        <v>2545</v>
      </c>
      <c r="K5022" s="257" t="s">
        <v>17396</v>
      </c>
      <c r="L5022" s="256" t="s">
        <v>2542</v>
      </c>
    </row>
    <row r="5023" spans="1:12" x14ac:dyDescent="0.25">
      <c r="A5023" s="256" t="s">
        <v>2638</v>
      </c>
      <c r="B5023" s="256" t="s">
        <v>2639</v>
      </c>
      <c r="C5023" s="256" t="s">
        <v>2641</v>
      </c>
      <c r="D5023" s="256" t="s">
        <v>3287</v>
      </c>
      <c r="E5023" s="257" t="s">
        <v>2540</v>
      </c>
      <c r="F5023" s="256" t="s">
        <v>2540</v>
      </c>
      <c r="G5023" s="256">
        <v>102623</v>
      </c>
      <c r="H5023" s="256" t="s">
        <v>7349</v>
      </c>
      <c r="I5023" s="256" t="s">
        <v>12</v>
      </c>
      <c r="J5023" s="256" t="s">
        <v>2545</v>
      </c>
      <c r="K5023" s="257" t="s">
        <v>17397</v>
      </c>
      <c r="L5023" s="256" t="s">
        <v>2542</v>
      </c>
    </row>
    <row r="5024" spans="1:12" x14ac:dyDescent="0.25">
      <c r="A5024" s="256" t="s">
        <v>2638</v>
      </c>
      <c r="B5024" s="256" t="s">
        <v>2639</v>
      </c>
      <c r="C5024" s="256" t="s">
        <v>2642</v>
      </c>
      <c r="D5024" s="256" t="s">
        <v>3288</v>
      </c>
      <c r="E5024" s="257" t="s">
        <v>2540</v>
      </c>
      <c r="F5024" s="256" t="s">
        <v>2540</v>
      </c>
      <c r="G5024" s="256">
        <v>89482</v>
      </c>
      <c r="H5024" s="256" t="s">
        <v>7350</v>
      </c>
      <c r="I5024" s="256" t="s">
        <v>12</v>
      </c>
      <c r="J5024" s="256" t="s">
        <v>2545</v>
      </c>
      <c r="K5024" s="257" t="s">
        <v>17398</v>
      </c>
      <c r="L5024" s="256" t="s">
        <v>2542</v>
      </c>
    </row>
    <row r="5025" spans="1:12" x14ac:dyDescent="0.25">
      <c r="A5025" s="256" t="s">
        <v>2638</v>
      </c>
      <c r="B5025" s="256" t="s">
        <v>2639</v>
      </c>
      <c r="C5025" s="256" t="s">
        <v>2642</v>
      </c>
      <c r="D5025" s="256" t="s">
        <v>3288</v>
      </c>
      <c r="E5025" s="257" t="s">
        <v>2540</v>
      </c>
      <c r="F5025" s="256" t="s">
        <v>2540</v>
      </c>
      <c r="G5025" s="256">
        <v>89491</v>
      </c>
      <c r="H5025" s="256" t="s">
        <v>7351</v>
      </c>
      <c r="I5025" s="256" t="s">
        <v>12</v>
      </c>
      <c r="J5025" s="256" t="s">
        <v>2545</v>
      </c>
      <c r="K5025" s="257" t="s">
        <v>17399</v>
      </c>
      <c r="L5025" s="256" t="s">
        <v>2542</v>
      </c>
    </row>
    <row r="5026" spans="1:12" x14ac:dyDescent="0.25">
      <c r="A5026" s="256" t="s">
        <v>2638</v>
      </c>
      <c r="B5026" s="256" t="s">
        <v>2639</v>
      </c>
      <c r="C5026" s="256" t="s">
        <v>2642</v>
      </c>
      <c r="D5026" s="256" t="s">
        <v>3288</v>
      </c>
      <c r="E5026" s="257" t="s">
        <v>2540</v>
      </c>
      <c r="F5026" s="256" t="s">
        <v>2540</v>
      </c>
      <c r="G5026" s="256">
        <v>89495</v>
      </c>
      <c r="H5026" s="256" t="s">
        <v>7352</v>
      </c>
      <c r="I5026" s="256" t="s">
        <v>12</v>
      </c>
      <c r="J5026" s="256" t="s">
        <v>2545</v>
      </c>
      <c r="K5026" s="257" t="s">
        <v>5111</v>
      </c>
      <c r="L5026" s="256" t="s">
        <v>2542</v>
      </c>
    </row>
    <row r="5027" spans="1:12" x14ac:dyDescent="0.25">
      <c r="A5027" s="256" t="s">
        <v>2638</v>
      </c>
      <c r="B5027" s="256" t="s">
        <v>2639</v>
      </c>
      <c r="C5027" s="256" t="s">
        <v>2642</v>
      </c>
      <c r="D5027" s="256" t="s">
        <v>3288</v>
      </c>
      <c r="E5027" s="257" t="s">
        <v>2540</v>
      </c>
      <c r="F5027" s="256" t="s">
        <v>2540</v>
      </c>
      <c r="G5027" s="256">
        <v>89707</v>
      </c>
      <c r="H5027" s="256" t="s">
        <v>7353</v>
      </c>
      <c r="I5027" s="256" t="s">
        <v>12</v>
      </c>
      <c r="J5027" s="256" t="s">
        <v>2545</v>
      </c>
      <c r="K5027" s="257" t="s">
        <v>14631</v>
      </c>
      <c r="L5027" s="256" t="s">
        <v>2542</v>
      </c>
    </row>
    <row r="5028" spans="1:12" x14ac:dyDescent="0.25">
      <c r="A5028" s="256" t="s">
        <v>2638</v>
      </c>
      <c r="B5028" s="256" t="s">
        <v>2639</v>
      </c>
      <c r="C5028" s="256" t="s">
        <v>2642</v>
      </c>
      <c r="D5028" s="256" t="s">
        <v>3288</v>
      </c>
      <c r="E5028" s="257" t="s">
        <v>2540</v>
      </c>
      <c r="F5028" s="256" t="s">
        <v>2540</v>
      </c>
      <c r="G5028" s="256">
        <v>89708</v>
      </c>
      <c r="H5028" s="256" t="s">
        <v>7354</v>
      </c>
      <c r="I5028" s="256" t="s">
        <v>12</v>
      </c>
      <c r="J5028" s="256" t="s">
        <v>2545</v>
      </c>
      <c r="K5028" s="257" t="s">
        <v>17400</v>
      </c>
      <c r="L5028" s="256" t="s">
        <v>2542</v>
      </c>
    </row>
    <row r="5029" spans="1:12" x14ac:dyDescent="0.25">
      <c r="A5029" s="256" t="s">
        <v>2638</v>
      </c>
      <c r="B5029" s="256" t="s">
        <v>2639</v>
      </c>
      <c r="C5029" s="256" t="s">
        <v>2642</v>
      </c>
      <c r="D5029" s="256" t="s">
        <v>3288</v>
      </c>
      <c r="E5029" s="257" t="s">
        <v>2540</v>
      </c>
      <c r="F5029" s="256" t="s">
        <v>2540</v>
      </c>
      <c r="G5029" s="256">
        <v>89709</v>
      </c>
      <c r="H5029" s="256" t="s">
        <v>7355</v>
      </c>
      <c r="I5029" s="256" t="s">
        <v>12</v>
      </c>
      <c r="J5029" s="256" t="s">
        <v>2545</v>
      </c>
      <c r="K5029" s="257" t="s">
        <v>13608</v>
      </c>
      <c r="L5029" s="256" t="s">
        <v>2542</v>
      </c>
    </row>
    <row r="5030" spans="1:12" x14ac:dyDescent="0.25">
      <c r="A5030" s="256" t="s">
        <v>2638</v>
      </c>
      <c r="B5030" s="256" t="s">
        <v>2639</v>
      </c>
      <c r="C5030" s="256" t="s">
        <v>2642</v>
      </c>
      <c r="D5030" s="256" t="s">
        <v>3288</v>
      </c>
      <c r="E5030" s="257" t="s">
        <v>2540</v>
      </c>
      <c r="F5030" s="256" t="s">
        <v>2540</v>
      </c>
      <c r="G5030" s="256">
        <v>89710</v>
      </c>
      <c r="H5030" s="256" t="s">
        <v>7356</v>
      </c>
      <c r="I5030" s="256" t="s">
        <v>12</v>
      </c>
      <c r="J5030" s="256" t="s">
        <v>2545</v>
      </c>
      <c r="K5030" s="257" t="s">
        <v>5060</v>
      </c>
      <c r="L5030" s="256" t="s">
        <v>2542</v>
      </c>
    </row>
    <row r="5031" spans="1:12" x14ac:dyDescent="0.25">
      <c r="A5031" s="256" t="s">
        <v>2638</v>
      </c>
      <c r="B5031" s="256" t="s">
        <v>2639</v>
      </c>
      <c r="C5031" s="256" t="s">
        <v>2642</v>
      </c>
      <c r="D5031" s="256" t="s">
        <v>3288</v>
      </c>
      <c r="E5031" s="257" t="s">
        <v>2540</v>
      </c>
      <c r="F5031" s="256" t="s">
        <v>2540</v>
      </c>
      <c r="G5031" s="256">
        <v>104326</v>
      </c>
      <c r="H5031" s="256" t="s">
        <v>7357</v>
      </c>
      <c r="I5031" s="256" t="s">
        <v>12</v>
      </c>
      <c r="J5031" s="256" t="s">
        <v>2545</v>
      </c>
      <c r="K5031" s="257" t="s">
        <v>13264</v>
      </c>
      <c r="L5031" s="256" t="s">
        <v>2542</v>
      </c>
    </row>
    <row r="5032" spans="1:12" x14ac:dyDescent="0.25">
      <c r="A5032" s="256" t="s">
        <v>2638</v>
      </c>
      <c r="B5032" s="256" t="s">
        <v>2639</v>
      </c>
      <c r="C5032" s="256" t="s">
        <v>2642</v>
      </c>
      <c r="D5032" s="256" t="s">
        <v>3288</v>
      </c>
      <c r="E5032" s="257" t="s">
        <v>2540</v>
      </c>
      <c r="F5032" s="256" t="s">
        <v>2540</v>
      </c>
      <c r="G5032" s="256">
        <v>104327</v>
      </c>
      <c r="H5032" s="256" t="s">
        <v>7358</v>
      </c>
      <c r="I5032" s="256" t="s">
        <v>12</v>
      </c>
      <c r="J5032" s="256" t="s">
        <v>2545</v>
      </c>
      <c r="K5032" s="257" t="s">
        <v>13433</v>
      </c>
      <c r="L5032" s="256" t="s">
        <v>2542</v>
      </c>
    </row>
    <row r="5033" spans="1:12" x14ac:dyDescent="0.25">
      <c r="A5033" s="256" t="s">
        <v>2638</v>
      </c>
      <c r="B5033" s="256" t="s">
        <v>2639</v>
      </c>
      <c r="C5033" s="256" t="s">
        <v>2642</v>
      </c>
      <c r="D5033" s="256" t="s">
        <v>3288</v>
      </c>
      <c r="E5033" s="257" t="s">
        <v>2540</v>
      </c>
      <c r="F5033" s="256" t="s">
        <v>2540</v>
      </c>
      <c r="G5033" s="256">
        <v>104328</v>
      </c>
      <c r="H5033" s="256" t="s">
        <v>7359</v>
      </c>
      <c r="I5033" s="256" t="s">
        <v>12</v>
      </c>
      <c r="J5033" s="256" t="s">
        <v>2545</v>
      </c>
      <c r="K5033" s="257" t="s">
        <v>17401</v>
      </c>
      <c r="L5033" s="256" t="s">
        <v>2542</v>
      </c>
    </row>
    <row r="5034" spans="1:12" x14ac:dyDescent="0.25">
      <c r="A5034" s="256" t="s">
        <v>2638</v>
      </c>
      <c r="B5034" s="256" t="s">
        <v>2639</v>
      </c>
      <c r="C5034" s="256" t="s">
        <v>2642</v>
      </c>
      <c r="D5034" s="256" t="s">
        <v>3288</v>
      </c>
      <c r="E5034" s="257" t="s">
        <v>2540</v>
      </c>
      <c r="F5034" s="256" t="s">
        <v>2540</v>
      </c>
      <c r="G5034" s="256">
        <v>104329</v>
      </c>
      <c r="H5034" s="256" t="s">
        <v>7360</v>
      </c>
      <c r="I5034" s="256" t="s">
        <v>12</v>
      </c>
      <c r="J5034" s="256" t="s">
        <v>2545</v>
      </c>
      <c r="K5034" s="257" t="s">
        <v>17402</v>
      </c>
      <c r="L5034" s="256" t="s">
        <v>2542</v>
      </c>
    </row>
    <row r="5035" spans="1:12" x14ac:dyDescent="0.25">
      <c r="A5035" s="256" t="s">
        <v>2638</v>
      </c>
      <c r="B5035" s="256" t="s">
        <v>2639</v>
      </c>
      <c r="C5035" s="256" t="s">
        <v>2643</v>
      </c>
      <c r="D5035" s="256" t="s">
        <v>3289</v>
      </c>
      <c r="E5035" s="257" t="s">
        <v>2540</v>
      </c>
      <c r="F5035" s="256" t="s">
        <v>2540</v>
      </c>
      <c r="G5035" s="256">
        <v>86872</v>
      </c>
      <c r="H5035" s="256" t="s">
        <v>3059</v>
      </c>
      <c r="I5035" s="256" t="s">
        <v>12</v>
      </c>
      <c r="J5035" s="256" t="s">
        <v>2541</v>
      </c>
      <c r="K5035" s="257" t="s">
        <v>17403</v>
      </c>
      <c r="L5035" s="256" t="s">
        <v>2542</v>
      </c>
    </row>
    <row r="5036" spans="1:12" x14ac:dyDescent="0.25">
      <c r="A5036" s="256" t="s">
        <v>2638</v>
      </c>
      <c r="B5036" s="256" t="s">
        <v>2639</v>
      </c>
      <c r="C5036" s="256" t="s">
        <v>2643</v>
      </c>
      <c r="D5036" s="256" t="s">
        <v>3289</v>
      </c>
      <c r="E5036" s="257" t="s">
        <v>2540</v>
      </c>
      <c r="F5036" s="256" t="s">
        <v>2540</v>
      </c>
      <c r="G5036" s="256">
        <v>86874</v>
      </c>
      <c r="H5036" s="256" t="s">
        <v>3060</v>
      </c>
      <c r="I5036" s="256" t="s">
        <v>12</v>
      </c>
      <c r="J5036" s="256" t="s">
        <v>2541</v>
      </c>
      <c r="K5036" s="257" t="s">
        <v>17404</v>
      </c>
      <c r="L5036" s="256" t="s">
        <v>2542</v>
      </c>
    </row>
    <row r="5037" spans="1:12" x14ac:dyDescent="0.25">
      <c r="A5037" s="256" t="s">
        <v>2638</v>
      </c>
      <c r="B5037" s="256" t="s">
        <v>2639</v>
      </c>
      <c r="C5037" s="256" t="s">
        <v>2643</v>
      </c>
      <c r="D5037" s="256" t="s">
        <v>3289</v>
      </c>
      <c r="E5037" s="257" t="s">
        <v>2540</v>
      </c>
      <c r="F5037" s="256" t="s">
        <v>2540</v>
      </c>
      <c r="G5037" s="256">
        <v>86875</v>
      </c>
      <c r="H5037" s="256" t="s">
        <v>3061</v>
      </c>
      <c r="I5037" s="256" t="s">
        <v>12</v>
      </c>
      <c r="J5037" s="256" t="s">
        <v>2541</v>
      </c>
      <c r="K5037" s="257" t="s">
        <v>17405</v>
      </c>
      <c r="L5037" s="256" t="s">
        <v>2542</v>
      </c>
    </row>
    <row r="5038" spans="1:12" x14ac:dyDescent="0.25">
      <c r="A5038" s="256" t="s">
        <v>2638</v>
      </c>
      <c r="B5038" s="256" t="s">
        <v>2639</v>
      </c>
      <c r="C5038" s="256" t="s">
        <v>2643</v>
      </c>
      <c r="D5038" s="256" t="s">
        <v>3289</v>
      </c>
      <c r="E5038" s="257" t="s">
        <v>2540</v>
      </c>
      <c r="F5038" s="256" t="s">
        <v>2540</v>
      </c>
      <c r="G5038" s="256">
        <v>86876</v>
      </c>
      <c r="H5038" s="256" t="s">
        <v>3062</v>
      </c>
      <c r="I5038" s="256" t="s">
        <v>12</v>
      </c>
      <c r="J5038" s="256" t="s">
        <v>2541</v>
      </c>
      <c r="K5038" s="257" t="s">
        <v>17406</v>
      </c>
      <c r="L5038" s="256" t="s">
        <v>2542</v>
      </c>
    </row>
    <row r="5039" spans="1:12" x14ac:dyDescent="0.25">
      <c r="A5039" s="256" t="s">
        <v>2638</v>
      </c>
      <c r="B5039" s="256" t="s">
        <v>2639</v>
      </c>
      <c r="C5039" s="256" t="s">
        <v>2643</v>
      </c>
      <c r="D5039" s="256" t="s">
        <v>3289</v>
      </c>
      <c r="E5039" s="257" t="s">
        <v>2540</v>
      </c>
      <c r="F5039" s="256" t="s">
        <v>2540</v>
      </c>
      <c r="G5039" s="256">
        <v>86877</v>
      </c>
      <c r="H5039" s="256" t="s">
        <v>3063</v>
      </c>
      <c r="I5039" s="256" t="s">
        <v>12</v>
      </c>
      <c r="J5039" s="256" t="s">
        <v>2545</v>
      </c>
      <c r="K5039" s="257" t="s">
        <v>17407</v>
      </c>
      <c r="L5039" s="256" t="s">
        <v>2542</v>
      </c>
    </row>
    <row r="5040" spans="1:12" x14ac:dyDescent="0.25">
      <c r="A5040" s="256" t="s">
        <v>2638</v>
      </c>
      <c r="B5040" s="256" t="s">
        <v>2639</v>
      </c>
      <c r="C5040" s="256" t="s">
        <v>2643</v>
      </c>
      <c r="D5040" s="256" t="s">
        <v>3289</v>
      </c>
      <c r="E5040" s="257" t="s">
        <v>2540</v>
      </c>
      <c r="F5040" s="256" t="s">
        <v>2540</v>
      </c>
      <c r="G5040" s="256">
        <v>86878</v>
      </c>
      <c r="H5040" s="256" t="s">
        <v>3064</v>
      </c>
      <c r="I5040" s="256" t="s">
        <v>12</v>
      </c>
      <c r="J5040" s="256" t="s">
        <v>2545</v>
      </c>
      <c r="K5040" s="257" t="s">
        <v>17408</v>
      </c>
      <c r="L5040" s="256" t="s">
        <v>2542</v>
      </c>
    </row>
    <row r="5041" spans="1:12" x14ac:dyDescent="0.25">
      <c r="A5041" s="256" t="s">
        <v>2638</v>
      </c>
      <c r="B5041" s="256" t="s">
        <v>2639</v>
      </c>
      <c r="C5041" s="256" t="s">
        <v>2643</v>
      </c>
      <c r="D5041" s="256" t="s">
        <v>3289</v>
      </c>
      <c r="E5041" s="257" t="s">
        <v>2540</v>
      </c>
      <c r="F5041" s="256" t="s">
        <v>2540</v>
      </c>
      <c r="G5041" s="256">
        <v>86879</v>
      </c>
      <c r="H5041" s="256" t="s">
        <v>3065</v>
      </c>
      <c r="I5041" s="256" t="s">
        <v>12</v>
      </c>
      <c r="J5041" s="256" t="s">
        <v>2545</v>
      </c>
      <c r="K5041" s="257" t="s">
        <v>4803</v>
      </c>
      <c r="L5041" s="256" t="s">
        <v>2542</v>
      </c>
    </row>
    <row r="5042" spans="1:12" x14ac:dyDescent="0.25">
      <c r="A5042" s="256" t="s">
        <v>2638</v>
      </c>
      <c r="B5042" s="256" t="s">
        <v>2639</v>
      </c>
      <c r="C5042" s="256" t="s">
        <v>2643</v>
      </c>
      <c r="D5042" s="256" t="s">
        <v>3289</v>
      </c>
      <c r="E5042" s="257" t="s">
        <v>2540</v>
      </c>
      <c r="F5042" s="256" t="s">
        <v>2540</v>
      </c>
      <c r="G5042" s="256">
        <v>86880</v>
      </c>
      <c r="H5042" s="256" t="s">
        <v>3066</v>
      </c>
      <c r="I5042" s="256" t="s">
        <v>12</v>
      </c>
      <c r="J5042" s="256" t="s">
        <v>2545</v>
      </c>
      <c r="K5042" s="257" t="s">
        <v>15910</v>
      </c>
      <c r="L5042" s="256" t="s">
        <v>2542</v>
      </c>
    </row>
    <row r="5043" spans="1:12" x14ac:dyDescent="0.25">
      <c r="A5043" s="256" t="s">
        <v>2638</v>
      </c>
      <c r="B5043" s="256" t="s">
        <v>2639</v>
      </c>
      <c r="C5043" s="256" t="s">
        <v>2643</v>
      </c>
      <c r="D5043" s="256" t="s">
        <v>3289</v>
      </c>
      <c r="E5043" s="257" t="s">
        <v>2540</v>
      </c>
      <c r="F5043" s="256" t="s">
        <v>2540</v>
      </c>
      <c r="G5043" s="256">
        <v>86881</v>
      </c>
      <c r="H5043" s="256" t="s">
        <v>3067</v>
      </c>
      <c r="I5043" s="256" t="s">
        <v>12</v>
      </c>
      <c r="J5043" s="256" t="s">
        <v>2556</v>
      </c>
      <c r="K5043" s="257" t="s">
        <v>17409</v>
      </c>
      <c r="L5043" s="256" t="s">
        <v>2542</v>
      </c>
    </row>
    <row r="5044" spans="1:12" x14ac:dyDescent="0.25">
      <c r="A5044" s="256" t="s">
        <v>2638</v>
      </c>
      <c r="B5044" s="256" t="s">
        <v>2639</v>
      </c>
      <c r="C5044" s="256" t="s">
        <v>2643</v>
      </c>
      <c r="D5044" s="256" t="s">
        <v>3289</v>
      </c>
      <c r="E5044" s="257" t="s">
        <v>2540</v>
      </c>
      <c r="F5044" s="256" t="s">
        <v>2540</v>
      </c>
      <c r="G5044" s="256">
        <v>86882</v>
      </c>
      <c r="H5044" s="256" t="s">
        <v>3068</v>
      </c>
      <c r="I5044" s="256" t="s">
        <v>12</v>
      </c>
      <c r="J5044" s="256" t="s">
        <v>2545</v>
      </c>
      <c r="K5044" s="257" t="s">
        <v>13841</v>
      </c>
      <c r="L5044" s="256" t="s">
        <v>2542</v>
      </c>
    </row>
    <row r="5045" spans="1:12" x14ac:dyDescent="0.25">
      <c r="A5045" s="256" t="s">
        <v>2638</v>
      </c>
      <c r="B5045" s="256" t="s">
        <v>2639</v>
      </c>
      <c r="C5045" s="256" t="s">
        <v>2643</v>
      </c>
      <c r="D5045" s="256" t="s">
        <v>3289</v>
      </c>
      <c r="E5045" s="257" t="s">
        <v>2540</v>
      </c>
      <c r="F5045" s="256" t="s">
        <v>2540</v>
      </c>
      <c r="G5045" s="256">
        <v>86883</v>
      </c>
      <c r="H5045" s="256" t="s">
        <v>3069</v>
      </c>
      <c r="I5045" s="256" t="s">
        <v>12</v>
      </c>
      <c r="J5045" s="256" t="s">
        <v>2556</v>
      </c>
      <c r="K5045" s="257" t="s">
        <v>15579</v>
      </c>
      <c r="L5045" s="256" t="s">
        <v>2542</v>
      </c>
    </row>
    <row r="5046" spans="1:12" x14ac:dyDescent="0.25">
      <c r="A5046" s="256" t="s">
        <v>2638</v>
      </c>
      <c r="B5046" s="256" t="s">
        <v>2639</v>
      </c>
      <c r="C5046" s="256" t="s">
        <v>2643</v>
      </c>
      <c r="D5046" s="256" t="s">
        <v>3289</v>
      </c>
      <c r="E5046" s="257" t="s">
        <v>2540</v>
      </c>
      <c r="F5046" s="256" t="s">
        <v>2540</v>
      </c>
      <c r="G5046" s="256">
        <v>86884</v>
      </c>
      <c r="H5046" s="256" t="s">
        <v>3070</v>
      </c>
      <c r="I5046" s="256" t="s">
        <v>12</v>
      </c>
      <c r="J5046" s="256" t="s">
        <v>2545</v>
      </c>
      <c r="K5046" s="257" t="s">
        <v>5095</v>
      </c>
      <c r="L5046" s="256" t="s">
        <v>2542</v>
      </c>
    </row>
    <row r="5047" spans="1:12" x14ac:dyDescent="0.25">
      <c r="A5047" s="256" t="s">
        <v>2638</v>
      </c>
      <c r="B5047" s="256" t="s">
        <v>2639</v>
      </c>
      <c r="C5047" s="256" t="s">
        <v>2643</v>
      </c>
      <c r="D5047" s="256" t="s">
        <v>3289</v>
      </c>
      <c r="E5047" s="257" t="s">
        <v>2540</v>
      </c>
      <c r="F5047" s="256" t="s">
        <v>2540</v>
      </c>
      <c r="G5047" s="256">
        <v>86885</v>
      </c>
      <c r="H5047" s="256" t="s">
        <v>3071</v>
      </c>
      <c r="I5047" s="256" t="s">
        <v>12</v>
      </c>
      <c r="J5047" s="256" t="s">
        <v>2545</v>
      </c>
      <c r="K5047" s="257" t="s">
        <v>17410</v>
      </c>
      <c r="L5047" s="256" t="s">
        <v>2542</v>
      </c>
    </row>
    <row r="5048" spans="1:12" x14ac:dyDescent="0.25">
      <c r="A5048" s="256" t="s">
        <v>2638</v>
      </c>
      <c r="B5048" s="256" t="s">
        <v>2639</v>
      </c>
      <c r="C5048" s="256" t="s">
        <v>2643</v>
      </c>
      <c r="D5048" s="256" t="s">
        <v>3289</v>
      </c>
      <c r="E5048" s="257" t="s">
        <v>2540</v>
      </c>
      <c r="F5048" s="256" t="s">
        <v>2540</v>
      </c>
      <c r="G5048" s="256">
        <v>86886</v>
      </c>
      <c r="H5048" s="256" t="s">
        <v>3072</v>
      </c>
      <c r="I5048" s="256" t="s">
        <v>12</v>
      </c>
      <c r="J5048" s="256" t="s">
        <v>2545</v>
      </c>
      <c r="K5048" s="257" t="s">
        <v>17411</v>
      </c>
      <c r="L5048" s="256" t="s">
        <v>2542</v>
      </c>
    </row>
    <row r="5049" spans="1:12" x14ac:dyDescent="0.25">
      <c r="A5049" s="256" t="s">
        <v>2638</v>
      </c>
      <c r="B5049" s="256" t="s">
        <v>2639</v>
      </c>
      <c r="C5049" s="256" t="s">
        <v>2643</v>
      </c>
      <c r="D5049" s="256" t="s">
        <v>3289</v>
      </c>
      <c r="E5049" s="257" t="s">
        <v>2540</v>
      </c>
      <c r="F5049" s="256" t="s">
        <v>2540</v>
      </c>
      <c r="G5049" s="256">
        <v>86887</v>
      </c>
      <c r="H5049" s="256" t="s">
        <v>3073</v>
      </c>
      <c r="I5049" s="256" t="s">
        <v>12</v>
      </c>
      <c r="J5049" s="256" t="s">
        <v>2545</v>
      </c>
      <c r="K5049" s="257" t="s">
        <v>17412</v>
      </c>
      <c r="L5049" s="256" t="s">
        <v>2542</v>
      </c>
    </row>
    <row r="5050" spans="1:12" x14ac:dyDescent="0.25">
      <c r="A5050" s="256" t="s">
        <v>2638</v>
      </c>
      <c r="B5050" s="256" t="s">
        <v>2639</v>
      </c>
      <c r="C5050" s="256" t="s">
        <v>2643</v>
      </c>
      <c r="D5050" s="256" t="s">
        <v>3289</v>
      </c>
      <c r="E5050" s="257" t="s">
        <v>2540</v>
      </c>
      <c r="F5050" s="256" t="s">
        <v>2540</v>
      </c>
      <c r="G5050" s="256">
        <v>86888</v>
      </c>
      <c r="H5050" s="256" t="s">
        <v>3074</v>
      </c>
      <c r="I5050" s="256" t="s">
        <v>12</v>
      </c>
      <c r="J5050" s="256" t="s">
        <v>2541</v>
      </c>
      <c r="K5050" s="257" t="s">
        <v>17413</v>
      </c>
      <c r="L5050" s="256" t="s">
        <v>2542</v>
      </c>
    </row>
    <row r="5051" spans="1:12" x14ac:dyDescent="0.25">
      <c r="A5051" s="256" t="s">
        <v>2638</v>
      </c>
      <c r="B5051" s="256" t="s">
        <v>2639</v>
      </c>
      <c r="C5051" s="256" t="s">
        <v>2643</v>
      </c>
      <c r="D5051" s="256" t="s">
        <v>3289</v>
      </c>
      <c r="E5051" s="257" t="s">
        <v>2540</v>
      </c>
      <c r="F5051" s="256" t="s">
        <v>2540</v>
      </c>
      <c r="G5051" s="256">
        <v>86889</v>
      </c>
      <c r="H5051" s="256" t="s">
        <v>3290</v>
      </c>
      <c r="I5051" s="256" t="s">
        <v>12</v>
      </c>
      <c r="J5051" s="256" t="s">
        <v>2545</v>
      </c>
      <c r="K5051" s="257" t="s">
        <v>17414</v>
      </c>
      <c r="L5051" s="256" t="s">
        <v>2542</v>
      </c>
    </row>
    <row r="5052" spans="1:12" x14ac:dyDescent="0.25">
      <c r="A5052" s="256" t="s">
        <v>2638</v>
      </c>
      <c r="B5052" s="256" t="s">
        <v>2639</v>
      </c>
      <c r="C5052" s="256" t="s">
        <v>2643</v>
      </c>
      <c r="D5052" s="256" t="s">
        <v>3289</v>
      </c>
      <c r="E5052" s="257" t="s">
        <v>2540</v>
      </c>
      <c r="F5052" s="256" t="s">
        <v>2540</v>
      </c>
      <c r="G5052" s="256">
        <v>86893</v>
      </c>
      <c r="H5052" s="256" t="s">
        <v>3291</v>
      </c>
      <c r="I5052" s="256" t="s">
        <v>12</v>
      </c>
      <c r="J5052" s="256" t="s">
        <v>2545</v>
      </c>
      <c r="K5052" s="257" t="s">
        <v>17415</v>
      </c>
      <c r="L5052" s="256" t="s">
        <v>2542</v>
      </c>
    </row>
    <row r="5053" spans="1:12" x14ac:dyDescent="0.25">
      <c r="A5053" s="256" t="s">
        <v>2638</v>
      </c>
      <c r="B5053" s="256" t="s">
        <v>2639</v>
      </c>
      <c r="C5053" s="256" t="s">
        <v>2643</v>
      </c>
      <c r="D5053" s="256" t="s">
        <v>3289</v>
      </c>
      <c r="E5053" s="257" t="s">
        <v>2540</v>
      </c>
      <c r="F5053" s="256" t="s">
        <v>2540</v>
      </c>
      <c r="G5053" s="256">
        <v>86894</v>
      </c>
      <c r="H5053" s="256" t="s">
        <v>3292</v>
      </c>
      <c r="I5053" s="256" t="s">
        <v>12</v>
      </c>
      <c r="J5053" s="256" t="s">
        <v>2545</v>
      </c>
      <c r="K5053" s="257" t="s">
        <v>17416</v>
      </c>
      <c r="L5053" s="256" t="s">
        <v>2542</v>
      </c>
    </row>
    <row r="5054" spans="1:12" x14ac:dyDescent="0.25">
      <c r="A5054" s="256" t="s">
        <v>2638</v>
      </c>
      <c r="B5054" s="256" t="s">
        <v>2639</v>
      </c>
      <c r="C5054" s="256" t="s">
        <v>2643</v>
      </c>
      <c r="D5054" s="256" t="s">
        <v>3289</v>
      </c>
      <c r="E5054" s="257" t="s">
        <v>2540</v>
      </c>
      <c r="F5054" s="256" t="s">
        <v>2540</v>
      </c>
      <c r="G5054" s="256">
        <v>86895</v>
      </c>
      <c r="H5054" s="256" t="s">
        <v>3293</v>
      </c>
      <c r="I5054" s="256" t="s">
        <v>12</v>
      </c>
      <c r="J5054" s="256" t="s">
        <v>2545</v>
      </c>
      <c r="K5054" s="257" t="s">
        <v>17417</v>
      </c>
      <c r="L5054" s="256" t="s">
        <v>2542</v>
      </c>
    </row>
    <row r="5055" spans="1:12" x14ac:dyDescent="0.25">
      <c r="A5055" s="256" t="s">
        <v>2638</v>
      </c>
      <c r="B5055" s="256" t="s">
        <v>2639</v>
      </c>
      <c r="C5055" s="256" t="s">
        <v>2643</v>
      </c>
      <c r="D5055" s="256" t="s">
        <v>3289</v>
      </c>
      <c r="E5055" s="257" t="s">
        <v>2540</v>
      </c>
      <c r="F5055" s="256" t="s">
        <v>2540</v>
      </c>
      <c r="G5055" s="256">
        <v>86899</v>
      </c>
      <c r="H5055" s="256" t="s">
        <v>3294</v>
      </c>
      <c r="I5055" s="256" t="s">
        <v>12</v>
      </c>
      <c r="J5055" s="256" t="s">
        <v>2545</v>
      </c>
      <c r="K5055" s="257" t="s">
        <v>17418</v>
      </c>
      <c r="L5055" s="256" t="s">
        <v>2542</v>
      </c>
    </row>
    <row r="5056" spans="1:12" x14ac:dyDescent="0.25">
      <c r="A5056" s="256" t="s">
        <v>2638</v>
      </c>
      <c r="B5056" s="256" t="s">
        <v>2639</v>
      </c>
      <c r="C5056" s="256" t="s">
        <v>2643</v>
      </c>
      <c r="D5056" s="256" t="s">
        <v>3289</v>
      </c>
      <c r="E5056" s="257" t="s">
        <v>2540</v>
      </c>
      <c r="F5056" s="256" t="s">
        <v>2540</v>
      </c>
      <c r="G5056" s="256">
        <v>86900</v>
      </c>
      <c r="H5056" s="256" t="s">
        <v>3075</v>
      </c>
      <c r="I5056" s="256" t="s">
        <v>12</v>
      </c>
      <c r="J5056" s="256" t="s">
        <v>2545</v>
      </c>
      <c r="K5056" s="257" t="s">
        <v>17419</v>
      </c>
      <c r="L5056" s="256" t="s">
        <v>2542</v>
      </c>
    </row>
    <row r="5057" spans="1:12" x14ac:dyDescent="0.25">
      <c r="A5057" s="256" t="s">
        <v>2638</v>
      </c>
      <c r="B5057" s="256" t="s">
        <v>2639</v>
      </c>
      <c r="C5057" s="256" t="s">
        <v>2643</v>
      </c>
      <c r="D5057" s="256" t="s">
        <v>3289</v>
      </c>
      <c r="E5057" s="257" t="s">
        <v>2540</v>
      </c>
      <c r="F5057" s="256" t="s">
        <v>2540</v>
      </c>
      <c r="G5057" s="256">
        <v>86901</v>
      </c>
      <c r="H5057" s="256" t="s">
        <v>3076</v>
      </c>
      <c r="I5057" s="256" t="s">
        <v>12</v>
      </c>
      <c r="J5057" s="256" t="s">
        <v>2545</v>
      </c>
      <c r="K5057" s="257" t="s">
        <v>17420</v>
      </c>
      <c r="L5057" s="256" t="s">
        <v>2542</v>
      </c>
    </row>
    <row r="5058" spans="1:12" x14ac:dyDescent="0.25">
      <c r="A5058" s="256" t="s">
        <v>2638</v>
      </c>
      <c r="B5058" s="256" t="s">
        <v>2639</v>
      </c>
      <c r="C5058" s="256" t="s">
        <v>2643</v>
      </c>
      <c r="D5058" s="256" t="s">
        <v>3289</v>
      </c>
      <c r="E5058" s="257" t="s">
        <v>2540</v>
      </c>
      <c r="F5058" s="256" t="s">
        <v>2540</v>
      </c>
      <c r="G5058" s="256">
        <v>86902</v>
      </c>
      <c r="H5058" s="256" t="s">
        <v>3077</v>
      </c>
      <c r="I5058" s="256" t="s">
        <v>12</v>
      </c>
      <c r="J5058" s="256" t="s">
        <v>2541</v>
      </c>
      <c r="K5058" s="257" t="s">
        <v>17421</v>
      </c>
      <c r="L5058" s="256" t="s">
        <v>2542</v>
      </c>
    </row>
    <row r="5059" spans="1:12" x14ac:dyDescent="0.25">
      <c r="A5059" s="256" t="s">
        <v>2638</v>
      </c>
      <c r="B5059" s="256" t="s">
        <v>2639</v>
      </c>
      <c r="C5059" s="256" t="s">
        <v>2643</v>
      </c>
      <c r="D5059" s="256" t="s">
        <v>3289</v>
      </c>
      <c r="E5059" s="257" t="s">
        <v>2540</v>
      </c>
      <c r="F5059" s="256" t="s">
        <v>2540</v>
      </c>
      <c r="G5059" s="256">
        <v>86903</v>
      </c>
      <c r="H5059" s="256" t="s">
        <v>3078</v>
      </c>
      <c r="I5059" s="256" t="s">
        <v>12</v>
      </c>
      <c r="J5059" s="256" t="s">
        <v>2541</v>
      </c>
      <c r="K5059" s="257" t="s">
        <v>17422</v>
      </c>
      <c r="L5059" s="256" t="s">
        <v>2542</v>
      </c>
    </row>
    <row r="5060" spans="1:12" x14ac:dyDescent="0.25">
      <c r="A5060" s="256" t="s">
        <v>2638</v>
      </c>
      <c r="B5060" s="256" t="s">
        <v>2639</v>
      </c>
      <c r="C5060" s="256" t="s">
        <v>2643</v>
      </c>
      <c r="D5060" s="256" t="s">
        <v>3289</v>
      </c>
      <c r="E5060" s="257" t="s">
        <v>2540</v>
      </c>
      <c r="F5060" s="256" t="s">
        <v>2540</v>
      </c>
      <c r="G5060" s="256">
        <v>86904</v>
      </c>
      <c r="H5060" s="256" t="s">
        <v>3079</v>
      </c>
      <c r="I5060" s="256" t="s">
        <v>12</v>
      </c>
      <c r="J5060" s="256" t="s">
        <v>2541</v>
      </c>
      <c r="K5060" s="257" t="s">
        <v>15484</v>
      </c>
      <c r="L5060" s="256" t="s">
        <v>2542</v>
      </c>
    </row>
    <row r="5061" spans="1:12" x14ac:dyDescent="0.25">
      <c r="A5061" s="256" t="s">
        <v>2638</v>
      </c>
      <c r="B5061" s="256" t="s">
        <v>2639</v>
      </c>
      <c r="C5061" s="256" t="s">
        <v>2643</v>
      </c>
      <c r="D5061" s="256" t="s">
        <v>3289</v>
      </c>
      <c r="E5061" s="257" t="s">
        <v>2540</v>
      </c>
      <c r="F5061" s="256" t="s">
        <v>2540</v>
      </c>
      <c r="G5061" s="256">
        <v>86905</v>
      </c>
      <c r="H5061" s="256" t="s">
        <v>3080</v>
      </c>
      <c r="I5061" s="256" t="s">
        <v>12</v>
      </c>
      <c r="J5061" s="256" t="s">
        <v>2545</v>
      </c>
      <c r="K5061" s="257" t="s">
        <v>17423</v>
      </c>
      <c r="L5061" s="256" t="s">
        <v>2542</v>
      </c>
    </row>
    <row r="5062" spans="1:12" x14ac:dyDescent="0.25">
      <c r="A5062" s="256" t="s">
        <v>2638</v>
      </c>
      <c r="B5062" s="256" t="s">
        <v>2639</v>
      </c>
      <c r="C5062" s="256" t="s">
        <v>2643</v>
      </c>
      <c r="D5062" s="256" t="s">
        <v>3289</v>
      </c>
      <c r="E5062" s="257" t="s">
        <v>2540</v>
      </c>
      <c r="F5062" s="256" t="s">
        <v>2540</v>
      </c>
      <c r="G5062" s="256">
        <v>86906</v>
      </c>
      <c r="H5062" s="256" t="s">
        <v>3081</v>
      </c>
      <c r="I5062" s="256" t="s">
        <v>12</v>
      </c>
      <c r="J5062" s="256" t="s">
        <v>2556</v>
      </c>
      <c r="K5062" s="257" t="s">
        <v>17424</v>
      </c>
      <c r="L5062" s="256" t="s">
        <v>2542</v>
      </c>
    </row>
    <row r="5063" spans="1:12" x14ac:dyDescent="0.25">
      <c r="A5063" s="256" t="s">
        <v>2638</v>
      </c>
      <c r="B5063" s="256" t="s">
        <v>2639</v>
      </c>
      <c r="C5063" s="256" t="s">
        <v>2643</v>
      </c>
      <c r="D5063" s="256" t="s">
        <v>3289</v>
      </c>
      <c r="E5063" s="257" t="s">
        <v>2540</v>
      </c>
      <c r="F5063" s="256" t="s">
        <v>2540</v>
      </c>
      <c r="G5063" s="256">
        <v>86908</v>
      </c>
      <c r="H5063" s="256" t="s">
        <v>3082</v>
      </c>
      <c r="I5063" s="256" t="s">
        <v>12</v>
      </c>
      <c r="J5063" s="256" t="s">
        <v>2545</v>
      </c>
      <c r="K5063" s="257" t="s">
        <v>17425</v>
      </c>
      <c r="L5063" s="256" t="s">
        <v>2542</v>
      </c>
    </row>
    <row r="5064" spans="1:12" x14ac:dyDescent="0.25">
      <c r="A5064" s="256" t="s">
        <v>2638</v>
      </c>
      <c r="B5064" s="256" t="s">
        <v>2639</v>
      </c>
      <c r="C5064" s="256" t="s">
        <v>2643</v>
      </c>
      <c r="D5064" s="256" t="s">
        <v>3289</v>
      </c>
      <c r="E5064" s="257" t="s">
        <v>2540</v>
      </c>
      <c r="F5064" s="256" t="s">
        <v>2540</v>
      </c>
      <c r="G5064" s="256">
        <v>86909</v>
      </c>
      <c r="H5064" s="256" t="s">
        <v>3083</v>
      </c>
      <c r="I5064" s="256" t="s">
        <v>12</v>
      </c>
      <c r="J5064" s="256" t="s">
        <v>2545</v>
      </c>
      <c r="K5064" s="257" t="s">
        <v>17426</v>
      </c>
      <c r="L5064" s="256" t="s">
        <v>2542</v>
      </c>
    </row>
    <row r="5065" spans="1:12" x14ac:dyDescent="0.25">
      <c r="A5065" s="256" t="s">
        <v>2638</v>
      </c>
      <c r="B5065" s="256" t="s">
        <v>2639</v>
      </c>
      <c r="C5065" s="256" t="s">
        <v>2643</v>
      </c>
      <c r="D5065" s="256" t="s">
        <v>3289</v>
      </c>
      <c r="E5065" s="257" t="s">
        <v>2540</v>
      </c>
      <c r="F5065" s="256" t="s">
        <v>2540</v>
      </c>
      <c r="G5065" s="256">
        <v>86910</v>
      </c>
      <c r="H5065" s="256" t="s">
        <v>3084</v>
      </c>
      <c r="I5065" s="256" t="s">
        <v>12</v>
      </c>
      <c r="J5065" s="256" t="s">
        <v>2545</v>
      </c>
      <c r="K5065" s="257" t="s">
        <v>17427</v>
      </c>
      <c r="L5065" s="256" t="s">
        <v>2542</v>
      </c>
    </row>
    <row r="5066" spans="1:12" x14ac:dyDescent="0.25">
      <c r="A5066" s="256" t="s">
        <v>2638</v>
      </c>
      <c r="B5066" s="256" t="s">
        <v>2639</v>
      </c>
      <c r="C5066" s="256" t="s">
        <v>2643</v>
      </c>
      <c r="D5066" s="256" t="s">
        <v>3289</v>
      </c>
      <c r="E5066" s="257" t="s">
        <v>2540</v>
      </c>
      <c r="F5066" s="256" t="s">
        <v>2540</v>
      </c>
      <c r="G5066" s="256">
        <v>86911</v>
      </c>
      <c r="H5066" s="256" t="s">
        <v>3085</v>
      </c>
      <c r="I5066" s="256" t="s">
        <v>12</v>
      </c>
      <c r="J5066" s="256" t="s">
        <v>2545</v>
      </c>
      <c r="K5066" s="257" t="s">
        <v>17428</v>
      </c>
      <c r="L5066" s="256" t="s">
        <v>2542</v>
      </c>
    </row>
    <row r="5067" spans="1:12" x14ac:dyDescent="0.25">
      <c r="A5067" s="256" t="s">
        <v>2638</v>
      </c>
      <c r="B5067" s="256" t="s">
        <v>2639</v>
      </c>
      <c r="C5067" s="256" t="s">
        <v>2643</v>
      </c>
      <c r="D5067" s="256" t="s">
        <v>3289</v>
      </c>
      <c r="E5067" s="257" t="s">
        <v>2540</v>
      </c>
      <c r="F5067" s="256" t="s">
        <v>2540</v>
      </c>
      <c r="G5067" s="256">
        <v>86913</v>
      </c>
      <c r="H5067" s="256" t="s">
        <v>3086</v>
      </c>
      <c r="I5067" s="256" t="s">
        <v>12</v>
      </c>
      <c r="J5067" s="256" t="s">
        <v>2545</v>
      </c>
      <c r="K5067" s="257" t="s">
        <v>17429</v>
      </c>
      <c r="L5067" s="256" t="s">
        <v>2542</v>
      </c>
    </row>
    <row r="5068" spans="1:12" x14ac:dyDescent="0.25">
      <c r="A5068" s="256" t="s">
        <v>2638</v>
      </c>
      <c r="B5068" s="256" t="s">
        <v>2639</v>
      </c>
      <c r="C5068" s="256" t="s">
        <v>2643</v>
      </c>
      <c r="D5068" s="256" t="s">
        <v>3289</v>
      </c>
      <c r="E5068" s="257" t="s">
        <v>2540</v>
      </c>
      <c r="F5068" s="256" t="s">
        <v>2540</v>
      </c>
      <c r="G5068" s="256">
        <v>86914</v>
      </c>
      <c r="H5068" s="256" t="s">
        <v>3087</v>
      </c>
      <c r="I5068" s="256" t="s">
        <v>12</v>
      </c>
      <c r="J5068" s="256" t="s">
        <v>2545</v>
      </c>
      <c r="K5068" s="257" t="s">
        <v>17430</v>
      </c>
      <c r="L5068" s="256" t="s">
        <v>2542</v>
      </c>
    </row>
    <row r="5069" spans="1:12" x14ac:dyDescent="0.25">
      <c r="A5069" s="256" t="s">
        <v>2638</v>
      </c>
      <c r="B5069" s="256" t="s">
        <v>2639</v>
      </c>
      <c r="C5069" s="256" t="s">
        <v>2643</v>
      </c>
      <c r="D5069" s="256" t="s">
        <v>3289</v>
      </c>
      <c r="E5069" s="257" t="s">
        <v>2540</v>
      </c>
      <c r="F5069" s="256" t="s">
        <v>2540</v>
      </c>
      <c r="G5069" s="256">
        <v>86915</v>
      </c>
      <c r="H5069" s="256" t="s">
        <v>3088</v>
      </c>
      <c r="I5069" s="256" t="s">
        <v>12</v>
      </c>
      <c r="J5069" s="256" t="s">
        <v>2545</v>
      </c>
      <c r="K5069" s="257" t="s">
        <v>17431</v>
      </c>
      <c r="L5069" s="256" t="s">
        <v>2542</v>
      </c>
    </row>
    <row r="5070" spans="1:12" x14ac:dyDescent="0.25">
      <c r="A5070" s="256" t="s">
        <v>2638</v>
      </c>
      <c r="B5070" s="256" t="s">
        <v>2639</v>
      </c>
      <c r="C5070" s="256" t="s">
        <v>2643</v>
      </c>
      <c r="D5070" s="256" t="s">
        <v>3289</v>
      </c>
      <c r="E5070" s="257" t="s">
        <v>2540</v>
      </c>
      <c r="F5070" s="256" t="s">
        <v>2540</v>
      </c>
      <c r="G5070" s="256">
        <v>86916</v>
      </c>
      <c r="H5070" s="256" t="s">
        <v>3089</v>
      </c>
      <c r="I5070" s="256" t="s">
        <v>12</v>
      </c>
      <c r="J5070" s="256" t="s">
        <v>2545</v>
      </c>
      <c r="K5070" s="257" t="s">
        <v>13742</v>
      </c>
      <c r="L5070" s="256" t="s">
        <v>2542</v>
      </c>
    </row>
    <row r="5071" spans="1:12" x14ac:dyDescent="0.25">
      <c r="A5071" s="256" t="s">
        <v>2638</v>
      </c>
      <c r="B5071" s="256" t="s">
        <v>2639</v>
      </c>
      <c r="C5071" s="256" t="s">
        <v>2643</v>
      </c>
      <c r="D5071" s="256" t="s">
        <v>3289</v>
      </c>
      <c r="E5071" s="257" t="s">
        <v>2540</v>
      </c>
      <c r="F5071" s="256" t="s">
        <v>2540</v>
      </c>
      <c r="G5071" s="256">
        <v>86919</v>
      </c>
      <c r="H5071" s="256" t="s">
        <v>3090</v>
      </c>
      <c r="I5071" s="256" t="s">
        <v>12</v>
      </c>
      <c r="J5071" s="256" t="s">
        <v>2541</v>
      </c>
      <c r="K5071" s="257" t="s">
        <v>17432</v>
      </c>
      <c r="L5071" s="256" t="s">
        <v>2542</v>
      </c>
    </row>
    <row r="5072" spans="1:12" x14ac:dyDescent="0.25">
      <c r="A5072" s="256" t="s">
        <v>2638</v>
      </c>
      <c r="B5072" s="256" t="s">
        <v>2639</v>
      </c>
      <c r="C5072" s="256" t="s">
        <v>2643</v>
      </c>
      <c r="D5072" s="256" t="s">
        <v>3289</v>
      </c>
      <c r="E5072" s="257" t="s">
        <v>2540</v>
      </c>
      <c r="F5072" s="256" t="s">
        <v>2540</v>
      </c>
      <c r="G5072" s="256">
        <v>86920</v>
      </c>
      <c r="H5072" s="256" t="s">
        <v>3091</v>
      </c>
      <c r="I5072" s="256" t="s">
        <v>12</v>
      </c>
      <c r="J5072" s="256" t="s">
        <v>2541</v>
      </c>
      <c r="K5072" s="257" t="s">
        <v>17433</v>
      </c>
      <c r="L5072" s="256" t="s">
        <v>2542</v>
      </c>
    </row>
    <row r="5073" spans="1:12" x14ac:dyDescent="0.25">
      <c r="A5073" s="256" t="s">
        <v>2638</v>
      </c>
      <c r="B5073" s="256" t="s">
        <v>2639</v>
      </c>
      <c r="C5073" s="256" t="s">
        <v>2643</v>
      </c>
      <c r="D5073" s="256" t="s">
        <v>3289</v>
      </c>
      <c r="E5073" s="257" t="s">
        <v>2540</v>
      </c>
      <c r="F5073" s="256" t="s">
        <v>2540</v>
      </c>
      <c r="G5073" s="256">
        <v>86921</v>
      </c>
      <c r="H5073" s="256" t="s">
        <v>3092</v>
      </c>
      <c r="I5073" s="256" t="s">
        <v>12</v>
      </c>
      <c r="J5073" s="256" t="s">
        <v>2541</v>
      </c>
      <c r="K5073" s="257" t="s">
        <v>17434</v>
      </c>
      <c r="L5073" s="256" t="s">
        <v>2542</v>
      </c>
    </row>
    <row r="5074" spans="1:12" x14ac:dyDescent="0.25">
      <c r="A5074" s="256" t="s">
        <v>2638</v>
      </c>
      <c r="B5074" s="256" t="s">
        <v>2639</v>
      </c>
      <c r="C5074" s="256" t="s">
        <v>2643</v>
      </c>
      <c r="D5074" s="256" t="s">
        <v>3289</v>
      </c>
      <c r="E5074" s="257" t="s">
        <v>2540</v>
      </c>
      <c r="F5074" s="256" t="s">
        <v>2540</v>
      </c>
      <c r="G5074" s="256">
        <v>86922</v>
      </c>
      <c r="H5074" s="256" t="s">
        <v>3093</v>
      </c>
      <c r="I5074" s="256" t="s">
        <v>12</v>
      </c>
      <c r="J5074" s="256" t="s">
        <v>2541</v>
      </c>
      <c r="K5074" s="257" t="s">
        <v>17435</v>
      </c>
      <c r="L5074" s="256" t="s">
        <v>2542</v>
      </c>
    </row>
    <row r="5075" spans="1:12" x14ac:dyDescent="0.25">
      <c r="A5075" s="256" t="s">
        <v>2638</v>
      </c>
      <c r="B5075" s="256" t="s">
        <v>2639</v>
      </c>
      <c r="C5075" s="256" t="s">
        <v>2643</v>
      </c>
      <c r="D5075" s="256" t="s">
        <v>3289</v>
      </c>
      <c r="E5075" s="257" t="s">
        <v>2540</v>
      </c>
      <c r="F5075" s="256" t="s">
        <v>2540</v>
      </c>
      <c r="G5075" s="256">
        <v>86923</v>
      </c>
      <c r="H5075" s="256" t="s">
        <v>3094</v>
      </c>
      <c r="I5075" s="256" t="s">
        <v>12</v>
      </c>
      <c r="J5075" s="256" t="s">
        <v>2541</v>
      </c>
      <c r="K5075" s="257" t="s">
        <v>17436</v>
      </c>
      <c r="L5075" s="256" t="s">
        <v>2542</v>
      </c>
    </row>
    <row r="5076" spans="1:12" x14ac:dyDescent="0.25">
      <c r="A5076" s="256" t="s">
        <v>2638</v>
      </c>
      <c r="B5076" s="256" t="s">
        <v>2639</v>
      </c>
      <c r="C5076" s="256" t="s">
        <v>2643</v>
      </c>
      <c r="D5076" s="256" t="s">
        <v>3289</v>
      </c>
      <c r="E5076" s="257" t="s">
        <v>2540</v>
      </c>
      <c r="F5076" s="256" t="s">
        <v>2540</v>
      </c>
      <c r="G5076" s="256">
        <v>86924</v>
      </c>
      <c r="H5076" s="256" t="s">
        <v>3095</v>
      </c>
      <c r="I5076" s="256" t="s">
        <v>12</v>
      </c>
      <c r="J5076" s="256" t="s">
        <v>2541</v>
      </c>
      <c r="K5076" s="257" t="s">
        <v>17437</v>
      </c>
      <c r="L5076" s="256" t="s">
        <v>2542</v>
      </c>
    </row>
    <row r="5077" spans="1:12" x14ac:dyDescent="0.25">
      <c r="A5077" s="256" t="s">
        <v>2638</v>
      </c>
      <c r="B5077" s="256" t="s">
        <v>2639</v>
      </c>
      <c r="C5077" s="256" t="s">
        <v>2643</v>
      </c>
      <c r="D5077" s="256" t="s">
        <v>3289</v>
      </c>
      <c r="E5077" s="257" t="s">
        <v>2540</v>
      </c>
      <c r="F5077" s="256" t="s">
        <v>2540</v>
      </c>
      <c r="G5077" s="256">
        <v>86925</v>
      </c>
      <c r="H5077" s="256" t="s">
        <v>3096</v>
      </c>
      <c r="I5077" s="256" t="s">
        <v>12</v>
      </c>
      <c r="J5077" s="256" t="s">
        <v>2541</v>
      </c>
      <c r="K5077" s="257" t="s">
        <v>17438</v>
      </c>
      <c r="L5077" s="256" t="s">
        <v>2542</v>
      </c>
    </row>
    <row r="5078" spans="1:12" x14ac:dyDescent="0.25">
      <c r="A5078" s="256" t="s">
        <v>2638</v>
      </c>
      <c r="B5078" s="256" t="s">
        <v>2639</v>
      </c>
      <c r="C5078" s="256" t="s">
        <v>2643</v>
      </c>
      <c r="D5078" s="256" t="s">
        <v>3289</v>
      </c>
      <c r="E5078" s="257" t="s">
        <v>2540</v>
      </c>
      <c r="F5078" s="256" t="s">
        <v>2540</v>
      </c>
      <c r="G5078" s="256">
        <v>86926</v>
      </c>
      <c r="H5078" s="256" t="s">
        <v>3097</v>
      </c>
      <c r="I5078" s="256" t="s">
        <v>12</v>
      </c>
      <c r="J5078" s="256" t="s">
        <v>2541</v>
      </c>
      <c r="K5078" s="257" t="s">
        <v>17439</v>
      </c>
      <c r="L5078" s="256" t="s">
        <v>2542</v>
      </c>
    </row>
    <row r="5079" spans="1:12" x14ac:dyDescent="0.25">
      <c r="A5079" s="256" t="s">
        <v>2638</v>
      </c>
      <c r="B5079" s="256" t="s">
        <v>2639</v>
      </c>
      <c r="C5079" s="256" t="s">
        <v>2643</v>
      </c>
      <c r="D5079" s="256" t="s">
        <v>3289</v>
      </c>
      <c r="E5079" s="257" t="s">
        <v>2540</v>
      </c>
      <c r="F5079" s="256" t="s">
        <v>2540</v>
      </c>
      <c r="G5079" s="256">
        <v>86927</v>
      </c>
      <c r="H5079" s="256" t="s">
        <v>3098</v>
      </c>
      <c r="I5079" s="256" t="s">
        <v>12</v>
      </c>
      <c r="J5079" s="256" t="s">
        <v>2541</v>
      </c>
      <c r="K5079" s="257" t="s">
        <v>17440</v>
      </c>
      <c r="L5079" s="256" t="s">
        <v>2542</v>
      </c>
    </row>
    <row r="5080" spans="1:12" x14ac:dyDescent="0.25">
      <c r="A5080" s="256" t="s">
        <v>2638</v>
      </c>
      <c r="B5080" s="256" t="s">
        <v>2639</v>
      </c>
      <c r="C5080" s="256" t="s">
        <v>2643</v>
      </c>
      <c r="D5080" s="256" t="s">
        <v>3289</v>
      </c>
      <c r="E5080" s="257" t="s">
        <v>2540</v>
      </c>
      <c r="F5080" s="256" t="s">
        <v>2540</v>
      </c>
      <c r="G5080" s="256">
        <v>86928</v>
      </c>
      <c r="H5080" s="256" t="s">
        <v>3099</v>
      </c>
      <c r="I5080" s="256" t="s">
        <v>12</v>
      </c>
      <c r="J5080" s="256" t="s">
        <v>2541</v>
      </c>
      <c r="K5080" s="257" t="s">
        <v>17441</v>
      </c>
      <c r="L5080" s="256" t="s">
        <v>2542</v>
      </c>
    </row>
    <row r="5081" spans="1:12" x14ac:dyDescent="0.25">
      <c r="A5081" s="256" t="s">
        <v>2638</v>
      </c>
      <c r="B5081" s="256" t="s">
        <v>2639</v>
      </c>
      <c r="C5081" s="256" t="s">
        <v>2643</v>
      </c>
      <c r="D5081" s="256" t="s">
        <v>3289</v>
      </c>
      <c r="E5081" s="257" t="s">
        <v>2540</v>
      </c>
      <c r="F5081" s="256" t="s">
        <v>2540</v>
      </c>
      <c r="G5081" s="256">
        <v>86929</v>
      </c>
      <c r="H5081" s="256" t="s">
        <v>3100</v>
      </c>
      <c r="I5081" s="256" t="s">
        <v>12</v>
      </c>
      <c r="J5081" s="256" t="s">
        <v>2541</v>
      </c>
      <c r="K5081" s="257" t="s">
        <v>17442</v>
      </c>
      <c r="L5081" s="256" t="s">
        <v>2542</v>
      </c>
    </row>
    <row r="5082" spans="1:12" x14ac:dyDescent="0.25">
      <c r="A5082" s="256" t="s">
        <v>2638</v>
      </c>
      <c r="B5082" s="256" t="s">
        <v>2639</v>
      </c>
      <c r="C5082" s="256" t="s">
        <v>2643</v>
      </c>
      <c r="D5082" s="256" t="s">
        <v>3289</v>
      </c>
      <c r="E5082" s="257" t="s">
        <v>2540</v>
      </c>
      <c r="F5082" s="256" t="s">
        <v>2540</v>
      </c>
      <c r="G5082" s="256">
        <v>86930</v>
      </c>
      <c r="H5082" s="256" t="s">
        <v>3101</v>
      </c>
      <c r="I5082" s="256" t="s">
        <v>12</v>
      </c>
      <c r="J5082" s="256" t="s">
        <v>2541</v>
      </c>
      <c r="K5082" s="257" t="s">
        <v>17443</v>
      </c>
      <c r="L5082" s="256" t="s">
        <v>2542</v>
      </c>
    </row>
    <row r="5083" spans="1:12" x14ac:dyDescent="0.25">
      <c r="A5083" s="256" t="s">
        <v>2638</v>
      </c>
      <c r="B5083" s="256" t="s">
        <v>2639</v>
      </c>
      <c r="C5083" s="256" t="s">
        <v>2643</v>
      </c>
      <c r="D5083" s="256" t="s">
        <v>3289</v>
      </c>
      <c r="E5083" s="257" t="s">
        <v>2540</v>
      </c>
      <c r="F5083" s="256" t="s">
        <v>2540</v>
      </c>
      <c r="G5083" s="256">
        <v>86931</v>
      </c>
      <c r="H5083" s="256" t="s">
        <v>3102</v>
      </c>
      <c r="I5083" s="256" t="s">
        <v>12</v>
      </c>
      <c r="J5083" s="256" t="s">
        <v>2541</v>
      </c>
      <c r="K5083" s="257" t="s">
        <v>17444</v>
      </c>
      <c r="L5083" s="256" t="s">
        <v>2542</v>
      </c>
    </row>
    <row r="5084" spans="1:12" x14ac:dyDescent="0.25">
      <c r="A5084" s="256" t="s">
        <v>2638</v>
      </c>
      <c r="B5084" s="256" t="s">
        <v>2639</v>
      </c>
      <c r="C5084" s="256" t="s">
        <v>2643</v>
      </c>
      <c r="D5084" s="256" t="s">
        <v>3289</v>
      </c>
      <c r="E5084" s="257" t="s">
        <v>2540</v>
      </c>
      <c r="F5084" s="256" t="s">
        <v>2540</v>
      </c>
      <c r="G5084" s="256">
        <v>86932</v>
      </c>
      <c r="H5084" s="256" t="s">
        <v>3103</v>
      </c>
      <c r="I5084" s="256" t="s">
        <v>12</v>
      </c>
      <c r="J5084" s="256" t="s">
        <v>2541</v>
      </c>
      <c r="K5084" s="257" t="s">
        <v>17445</v>
      </c>
      <c r="L5084" s="256" t="s">
        <v>2542</v>
      </c>
    </row>
    <row r="5085" spans="1:12" x14ac:dyDescent="0.25">
      <c r="A5085" s="256" t="s">
        <v>2638</v>
      </c>
      <c r="B5085" s="256" t="s">
        <v>2639</v>
      </c>
      <c r="C5085" s="256" t="s">
        <v>2643</v>
      </c>
      <c r="D5085" s="256" t="s">
        <v>3289</v>
      </c>
      <c r="E5085" s="257" t="s">
        <v>2540</v>
      </c>
      <c r="F5085" s="256" t="s">
        <v>2540</v>
      </c>
      <c r="G5085" s="256">
        <v>86933</v>
      </c>
      <c r="H5085" s="256" t="s">
        <v>3104</v>
      </c>
      <c r="I5085" s="256" t="s">
        <v>12</v>
      </c>
      <c r="J5085" s="256" t="s">
        <v>2545</v>
      </c>
      <c r="K5085" s="257" t="s">
        <v>17446</v>
      </c>
      <c r="L5085" s="256" t="s">
        <v>2542</v>
      </c>
    </row>
    <row r="5086" spans="1:12" x14ac:dyDescent="0.25">
      <c r="A5086" s="256" t="s">
        <v>2638</v>
      </c>
      <c r="B5086" s="256" t="s">
        <v>2639</v>
      </c>
      <c r="C5086" s="256" t="s">
        <v>2643</v>
      </c>
      <c r="D5086" s="256" t="s">
        <v>3289</v>
      </c>
      <c r="E5086" s="257" t="s">
        <v>2540</v>
      </c>
      <c r="F5086" s="256" t="s">
        <v>2540</v>
      </c>
      <c r="G5086" s="256">
        <v>86934</v>
      </c>
      <c r="H5086" s="256" t="s">
        <v>3105</v>
      </c>
      <c r="I5086" s="256" t="s">
        <v>12</v>
      </c>
      <c r="J5086" s="256" t="s">
        <v>2545</v>
      </c>
      <c r="K5086" s="257" t="s">
        <v>17447</v>
      </c>
      <c r="L5086" s="256" t="s">
        <v>2542</v>
      </c>
    </row>
    <row r="5087" spans="1:12" x14ac:dyDescent="0.25">
      <c r="A5087" s="256" t="s">
        <v>2638</v>
      </c>
      <c r="B5087" s="256" t="s">
        <v>2639</v>
      </c>
      <c r="C5087" s="256" t="s">
        <v>2643</v>
      </c>
      <c r="D5087" s="256" t="s">
        <v>3289</v>
      </c>
      <c r="E5087" s="257" t="s">
        <v>2540</v>
      </c>
      <c r="F5087" s="256" t="s">
        <v>2540</v>
      </c>
      <c r="G5087" s="256">
        <v>86935</v>
      </c>
      <c r="H5087" s="256" t="s">
        <v>3106</v>
      </c>
      <c r="I5087" s="256" t="s">
        <v>12</v>
      </c>
      <c r="J5087" s="256" t="s">
        <v>2545</v>
      </c>
      <c r="K5087" s="257" t="s">
        <v>13833</v>
      </c>
      <c r="L5087" s="256" t="s">
        <v>2542</v>
      </c>
    </row>
    <row r="5088" spans="1:12" x14ac:dyDescent="0.25">
      <c r="A5088" s="256" t="s">
        <v>2638</v>
      </c>
      <c r="B5088" s="256" t="s">
        <v>2639</v>
      </c>
      <c r="C5088" s="256" t="s">
        <v>2643</v>
      </c>
      <c r="D5088" s="256" t="s">
        <v>3289</v>
      </c>
      <c r="E5088" s="257" t="s">
        <v>2540</v>
      </c>
      <c r="F5088" s="256" t="s">
        <v>2540</v>
      </c>
      <c r="G5088" s="256">
        <v>86936</v>
      </c>
      <c r="H5088" s="256" t="s">
        <v>3107</v>
      </c>
      <c r="I5088" s="256" t="s">
        <v>12</v>
      </c>
      <c r="J5088" s="256" t="s">
        <v>2545</v>
      </c>
      <c r="K5088" s="257" t="s">
        <v>17448</v>
      </c>
      <c r="L5088" s="256" t="s">
        <v>2542</v>
      </c>
    </row>
    <row r="5089" spans="1:12" x14ac:dyDescent="0.25">
      <c r="A5089" s="256" t="s">
        <v>2638</v>
      </c>
      <c r="B5089" s="256" t="s">
        <v>2639</v>
      </c>
      <c r="C5089" s="256" t="s">
        <v>2643</v>
      </c>
      <c r="D5089" s="256" t="s">
        <v>3289</v>
      </c>
      <c r="E5089" s="257" t="s">
        <v>2540</v>
      </c>
      <c r="F5089" s="256" t="s">
        <v>2540</v>
      </c>
      <c r="G5089" s="256">
        <v>86937</v>
      </c>
      <c r="H5089" s="256" t="s">
        <v>3108</v>
      </c>
      <c r="I5089" s="256" t="s">
        <v>12</v>
      </c>
      <c r="J5089" s="256" t="s">
        <v>2545</v>
      </c>
      <c r="K5089" s="257" t="s">
        <v>17449</v>
      </c>
      <c r="L5089" s="256" t="s">
        <v>2542</v>
      </c>
    </row>
    <row r="5090" spans="1:12" x14ac:dyDescent="0.25">
      <c r="A5090" s="256" t="s">
        <v>2638</v>
      </c>
      <c r="B5090" s="256" t="s">
        <v>2639</v>
      </c>
      <c r="C5090" s="256" t="s">
        <v>2643</v>
      </c>
      <c r="D5090" s="256" t="s">
        <v>3289</v>
      </c>
      <c r="E5090" s="257" t="s">
        <v>2540</v>
      </c>
      <c r="F5090" s="256" t="s">
        <v>2540</v>
      </c>
      <c r="G5090" s="256">
        <v>86938</v>
      </c>
      <c r="H5090" s="256" t="s">
        <v>3109</v>
      </c>
      <c r="I5090" s="256" t="s">
        <v>12</v>
      </c>
      <c r="J5090" s="256" t="s">
        <v>2545</v>
      </c>
      <c r="K5090" s="257" t="s">
        <v>17450</v>
      </c>
      <c r="L5090" s="256" t="s">
        <v>2542</v>
      </c>
    </row>
    <row r="5091" spans="1:12" x14ac:dyDescent="0.25">
      <c r="A5091" s="256" t="s">
        <v>2638</v>
      </c>
      <c r="B5091" s="256" t="s">
        <v>2639</v>
      </c>
      <c r="C5091" s="256" t="s">
        <v>2643</v>
      </c>
      <c r="D5091" s="256" t="s">
        <v>3289</v>
      </c>
      <c r="E5091" s="257" t="s">
        <v>2540</v>
      </c>
      <c r="F5091" s="256" t="s">
        <v>2540</v>
      </c>
      <c r="G5091" s="256">
        <v>86939</v>
      </c>
      <c r="H5091" s="256" t="s">
        <v>3110</v>
      </c>
      <c r="I5091" s="256" t="s">
        <v>12</v>
      </c>
      <c r="J5091" s="256" t="s">
        <v>2541</v>
      </c>
      <c r="K5091" s="257" t="s">
        <v>17451</v>
      </c>
      <c r="L5091" s="256" t="s">
        <v>2542</v>
      </c>
    </row>
    <row r="5092" spans="1:12" x14ac:dyDescent="0.25">
      <c r="A5092" s="256" t="s">
        <v>2638</v>
      </c>
      <c r="B5092" s="256" t="s">
        <v>2639</v>
      </c>
      <c r="C5092" s="256" t="s">
        <v>2643</v>
      </c>
      <c r="D5092" s="256" t="s">
        <v>3289</v>
      </c>
      <c r="E5092" s="257" t="s">
        <v>2540</v>
      </c>
      <c r="F5092" s="256" t="s">
        <v>2540</v>
      </c>
      <c r="G5092" s="256">
        <v>86940</v>
      </c>
      <c r="H5092" s="256" t="s">
        <v>3111</v>
      </c>
      <c r="I5092" s="256" t="s">
        <v>12</v>
      </c>
      <c r="J5092" s="256" t="s">
        <v>2541</v>
      </c>
      <c r="K5092" s="257" t="s">
        <v>17452</v>
      </c>
      <c r="L5092" s="256" t="s">
        <v>2542</v>
      </c>
    </row>
    <row r="5093" spans="1:12" x14ac:dyDescent="0.25">
      <c r="A5093" s="256" t="s">
        <v>2638</v>
      </c>
      <c r="B5093" s="256" t="s">
        <v>2639</v>
      </c>
      <c r="C5093" s="256" t="s">
        <v>2643</v>
      </c>
      <c r="D5093" s="256" t="s">
        <v>3289</v>
      </c>
      <c r="E5093" s="257" t="s">
        <v>2540</v>
      </c>
      <c r="F5093" s="256" t="s">
        <v>2540</v>
      </c>
      <c r="G5093" s="256">
        <v>86941</v>
      </c>
      <c r="H5093" s="256" t="s">
        <v>3112</v>
      </c>
      <c r="I5093" s="256" t="s">
        <v>12</v>
      </c>
      <c r="J5093" s="256" t="s">
        <v>2541</v>
      </c>
      <c r="K5093" s="257" t="s">
        <v>17453</v>
      </c>
      <c r="L5093" s="256" t="s">
        <v>2542</v>
      </c>
    </row>
    <row r="5094" spans="1:12" x14ac:dyDescent="0.25">
      <c r="A5094" s="256" t="s">
        <v>2638</v>
      </c>
      <c r="B5094" s="256" t="s">
        <v>2639</v>
      </c>
      <c r="C5094" s="256" t="s">
        <v>2643</v>
      </c>
      <c r="D5094" s="256" t="s">
        <v>3289</v>
      </c>
      <c r="E5094" s="257" t="s">
        <v>2540</v>
      </c>
      <c r="F5094" s="256" t="s">
        <v>2540</v>
      </c>
      <c r="G5094" s="256">
        <v>86942</v>
      </c>
      <c r="H5094" s="256" t="s">
        <v>3113</v>
      </c>
      <c r="I5094" s="256" t="s">
        <v>12</v>
      </c>
      <c r="J5094" s="256" t="s">
        <v>2541</v>
      </c>
      <c r="K5094" s="257" t="s">
        <v>17454</v>
      </c>
      <c r="L5094" s="256" t="s">
        <v>2542</v>
      </c>
    </row>
    <row r="5095" spans="1:12" x14ac:dyDescent="0.25">
      <c r="A5095" s="256" t="s">
        <v>2638</v>
      </c>
      <c r="B5095" s="256" t="s">
        <v>2639</v>
      </c>
      <c r="C5095" s="256" t="s">
        <v>2643</v>
      </c>
      <c r="D5095" s="256" t="s">
        <v>3289</v>
      </c>
      <c r="E5095" s="257" t="s">
        <v>2540</v>
      </c>
      <c r="F5095" s="256" t="s">
        <v>2540</v>
      </c>
      <c r="G5095" s="256">
        <v>86943</v>
      </c>
      <c r="H5095" s="256" t="s">
        <v>3114</v>
      </c>
      <c r="I5095" s="256" t="s">
        <v>12</v>
      </c>
      <c r="J5095" s="256" t="s">
        <v>2541</v>
      </c>
      <c r="K5095" s="257" t="s">
        <v>17455</v>
      </c>
      <c r="L5095" s="256" t="s">
        <v>2542</v>
      </c>
    </row>
    <row r="5096" spans="1:12" x14ac:dyDescent="0.25">
      <c r="A5096" s="256" t="s">
        <v>2638</v>
      </c>
      <c r="B5096" s="256" t="s">
        <v>2639</v>
      </c>
      <c r="C5096" s="256" t="s">
        <v>2643</v>
      </c>
      <c r="D5096" s="256" t="s">
        <v>3289</v>
      </c>
      <c r="E5096" s="257" t="s">
        <v>2540</v>
      </c>
      <c r="F5096" s="256" t="s">
        <v>2540</v>
      </c>
      <c r="G5096" s="256">
        <v>86947</v>
      </c>
      <c r="H5096" s="256" t="s">
        <v>3115</v>
      </c>
      <c r="I5096" s="256" t="s">
        <v>12</v>
      </c>
      <c r="J5096" s="256" t="s">
        <v>2545</v>
      </c>
      <c r="K5096" s="257" t="s">
        <v>17456</v>
      </c>
      <c r="L5096" s="256" t="s">
        <v>2542</v>
      </c>
    </row>
    <row r="5097" spans="1:12" x14ac:dyDescent="0.25">
      <c r="A5097" s="256" t="s">
        <v>2638</v>
      </c>
      <c r="B5097" s="256" t="s">
        <v>2639</v>
      </c>
      <c r="C5097" s="256" t="s">
        <v>2643</v>
      </c>
      <c r="D5097" s="256" t="s">
        <v>3289</v>
      </c>
      <c r="E5097" s="257" t="s">
        <v>2540</v>
      </c>
      <c r="F5097" s="256" t="s">
        <v>2540</v>
      </c>
      <c r="G5097" s="256">
        <v>93396</v>
      </c>
      <c r="H5097" s="256" t="s">
        <v>3116</v>
      </c>
      <c r="I5097" s="256" t="s">
        <v>12</v>
      </c>
      <c r="J5097" s="256" t="s">
        <v>2545</v>
      </c>
      <c r="K5097" s="257" t="s">
        <v>17457</v>
      </c>
      <c r="L5097" s="256" t="s">
        <v>2542</v>
      </c>
    </row>
    <row r="5098" spans="1:12" x14ac:dyDescent="0.25">
      <c r="A5098" s="256" t="s">
        <v>2638</v>
      </c>
      <c r="B5098" s="256" t="s">
        <v>2639</v>
      </c>
      <c r="C5098" s="256" t="s">
        <v>2643</v>
      </c>
      <c r="D5098" s="256" t="s">
        <v>3289</v>
      </c>
      <c r="E5098" s="257" t="s">
        <v>2540</v>
      </c>
      <c r="F5098" s="256" t="s">
        <v>2540</v>
      </c>
      <c r="G5098" s="256">
        <v>93441</v>
      </c>
      <c r="H5098" s="256" t="s">
        <v>3117</v>
      </c>
      <c r="I5098" s="256" t="s">
        <v>12</v>
      </c>
      <c r="J5098" s="256" t="s">
        <v>2545</v>
      </c>
      <c r="K5098" s="257" t="s">
        <v>17458</v>
      </c>
      <c r="L5098" s="256" t="s">
        <v>2542</v>
      </c>
    </row>
    <row r="5099" spans="1:12" x14ac:dyDescent="0.25">
      <c r="A5099" s="256" t="s">
        <v>2638</v>
      </c>
      <c r="B5099" s="256" t="s">
        <v>2639</v>
      </c>
      <c r="C5099" s="256" t="s">
        <v>2643</v>
      </c>
      <c r="D5099" s="256" t="s">
        <v>3289</v>
      </c>
      <c r="E5099" s="257" t="s">
        <v>2540</v>
      </c>
      <c r="F5099" s="256" t="s">
        <v>2540</v>
      </c>
      <c r="G5099" s="256">
        <v>93442</v>
      </c>
      <c r="H5099" s="256" t="s">
        <v>3118</v>
      </c>
      <c r="I5099" s="256" t="s">
        <v>12</v>
      </c>
      <c r="J5099" s="256" t="s">
        <v>2545</v>
      </c>
      <c r="K5099" s="257" t="s">
        <v>17459</v>
      </c>
      <c r="L5099" s="256" t="s">
        <v>2542</v>
      </c>
    </row>
    <row r="5100" spans="1:12" x14ac:dyDescent="0.25">
      <c r="A5100" s="256" t="s">
        <v>2638</v>
      </c>
      <c r="B5100" s="256" t="s">
        <v>2639</v>
      </c>
      <c r="C5100" s="256" t="s">
        <v>2643</v>
      </c>
      <c r="D5100" s="256" t="s">
        <v>3289</v>
      </c>
      <c r="E5100" s="257" t="s">
        <v>2540</v>
      </c>
      <c r="F5100" s="256" t="s">
        <v>2540</v>
      </c>
      <c r="G5100" s="256">
        <v>95469</v>
      </c>
      <c r="H5100" s="256" t="s">
        <v>3119</v>
      </c>
      <c r="I5100" s="256" t="s">
        <v>12</v>
      </c>
      <c r="J5100" s="256" t="s">
        <v>2541</v>
      </c>
      <c r="K5100" s="257" t="s">
        <v>17460</v>
      </c>
      <c r="L5100" s="256" t="s">
        <v>2542</v>
      </c>
    </row>
    <row r="5101" spans="1:12" x14ac:dyDescent="0.25">
      <c r="A5101" s="256" t="s">
        <v>2638</v>
      </c>
      <c r="B5101" s="256" t="s">
        <v>2639</v>
      </c>
      <c r="C5101" s="256" t="s">
        <v>2643</v>
      </c>
      <c r="D5101" s="256" t="s">
        <v>3289</v>
      </c>
      <c r="E5101" s="257" t="s">
        <v>2540</v>
      </c>
      <c r="F5101" s="256" t="s">
        <v>2540</v>
      </c>
      <c r="G5101" s="256">
        <v>95470</v>
      </c>
      <c r="H5101" s="256" t="s">
        <v>1668</v>
      </c>
      <c r="I5101" s="256" t="s">
        <v>12</v>
      </c>
      <c r="J5101" s="256" t="s">
        <v>2541</v>
      </c>
      <c r="K5101" s="257" t="s">
        <v>17461</v>
      </c>
      <c r="L5101" s="256" t="s">
        <v>2542</v>
      </c>
    </row>
    <row r="5102" spans="1:12" x14ac:dyDescent="0.25">
      <c r="A5102" s="256" t="s">
        <v>2638</v>
      </c>
      <c r="B5102" s="256" t="s">
        <v>2639</v>
      </c>
      <c r="C5102" s="256" t="s">
        <v>2643</v>
      </c>
      <c r="D5102" s="256" t="s">
        <v>3289</v>
      </c>
      <c r="E5102" s="257" t="s">
        <v>2540</v>
      </c>
      <c r="F5102" s="256" t="s">
        <v>2540</v>
      </c>
      <c r="G5102" s="256">
        <v>95471</v>
      </c>
      <c r="H5102" s="256" t="s">
        <v>3120</v>
      </c>
      <c r="I5102" s="256" t="s">
        <v>12</v>
      </c>
      <c r="J5102" s="256" t="s">
        <v>2541</v>
      </c>
      <c r="K5102" s="257" t="s">
        <v>17462</v>
      </c>
      <c r="L5102" s="256" t="s">
        <v>2542</v>
      </c>
    </row>
    <row r="5103" spans="1:12" x14ac:dyDescent="0.25">
      <c r="A5103" s="256" t="s">
        <v>2638</v>
      </c>
      <c r="B5103" s="256" t="s">
        <v>2639</v>
      </c>
      <c r="C5103" s="256" t="s">
        <v>2643</v>
      </c>
      <c r="D5103" s="256" t="s">
        <v>3289</v>
      </c>
      <c r="E5103" s="257" t="s">
        <v>2540</v>
      </c>
      <c r="F5103" s="256" t="s">
        <v>2540</v>
      </c>
      <c r="G5103" s="256">
        <v>95472</v>
      </c>
      <c r="H5103" s="256" t="s">
        <v>3121</v>
      </c>
      <c r="I5103" s="256" t="s">
        <v>12</v>
      </c>
      <c r="J5103" s="256" t="s">
        <v>2541</v>
      </c>
      <c r="K5103" s="257" t="s">
        <v>17463</v>
      </c>
      <c r="L5103" s="256" t="s">
        <v>2542</v>
      </c>
    </row>
    <row r="5104" spans="1:12" x14ac:dyDescent="0.25">
      <c r="A5104" s="256" t="s">
        <v>2638</v>
      </c>
      <c r="B5104" s="256" t="s">
        <v>2639</v>
      </c>
      <c r="C5104" s="256" t="s">
        <v>2643</v>
      </c>
      <c r="D5104" s="256" t="s">
        <v>3289</v>
      </c>
      <c r="E5104" s="257" t="s">
        <v>2540</v>
      </c>
      <c r="F5104" s="256" t="s">
        <v>2540</v>
      </c>
      <c r="G5104" s="256">
        <v>95542</v>
      </c>
      <c r="H5104" s="256" t="s">
        <v>3122</v>
      </c>
      <c r="I5104" s="256" t="s">
        <v>12</v>
      </c>
      <c r="J5104" s="256" t="s">
        <v>2545</v>
      </c>
      <c r="K5104" s="257" t="s">
        <v>17464</v>
      </c>
      <c r="L5104" s="256" t="s">
        <v>2542</v>
      </c>
    </row>
    <row r="5105" spans="1:12" x14ac:dyDescent="0.25">
      <c r="A5105" s="256" t="s">
        <v>2638</v>
      </c>
      <c r="B5105" s="256" t="s">
        <v>2639</v>
      </c>
      <c r="C5105" s="256" t="s">
        <v>2643</v>
      </c>
      <c r="D5105" s="256" t="s">
        <v>3289</v>
      </c>
      <c r="E5105" s="257" t="s">
        <v>2540</v>
      </c>
      <c r="F5105" s="256" t="s">
        <v>2540</v>
      </c>
      <c r="G5105" s="256">
        <v>95543</v>
      </c>
      <c r="H5105" s="256" t="s">
        <v>3123</v>
      </c>
      <c r="I5105" s="256" t="s">
        <v>12</v>
      </c>
      <c r="J5105" s="256" t="s">
        <v>2545</v>
      </c>
      <c r="K5105" s="257" t="s">
        <v>17465</v>
      </c>
      <c r="L5105" s="256" t="s">
        <v>2542</v>
      </c>
    </row>
    <row r="5106" spans="1:12" x14ac:dyDescent="0.25">
      <c r="A5106" s="256" t="s">
        <v>2638</v>
      </c>
      <c r="B5106" s="256" t="s">
        <v>2639</v>
      </c>
      <c r="C5106" s="256" t="s">
        <v>2643</v>
      </c>
      <c r="D5106" s="256" t="s">
        <v>3289</v>
      </c>
      <c r="E5106" s="257" t="s">
        <v>2540</v>
      </c>
      <c r="F5106" s="256" t="s">
        <v>2540</v>
      </c>
      <c r="G5106" s="256">
        <v>95544</v>
      </c>
      <c r="H5106" s="256" t="s">
        <v>3124</v>
      </c>
      <c r="I5106" s="256" t="s">
        <v>12</v>
      </c>
      <c r="J5106" s="256" t="s">
        <v>2545</v>
      </c>
      <c r="K5106" s="257" t="s">
        <v>17466</v>
      </c>
      <c r="L5106" s="256" t="s">
        <v>2542</v>
      </c>
    </row>
    <row r="5107" spans="1:12" x14ac:dyDescent="0.25">
      <c r="A5107" s="256" t="s">
        <v>2638</v>
      </c>
      <c r="B5107" s="256" t="s">
        <v>2639</v>
      </c>
      <c r="C5107" s="256" t="s">
        <v>2643</v>
      </c>
      <c r="D5107" s="256" t="s">
        <v>3289</v>
      </c>
      <c r="E5107" s="257" t="s">
        <v>2540</v>
      </c>
      <c r="F5107" s="256" t="s">
        <v>2540</v>
      </c>
      <c r="G5107" s="256">
        <v>95545</v>
      </c>
      <c r="H5107" s="256" t="s">
        <v>3125</v>
      </c>
      <c r="I5107" s="256" t="s">
        <v>12</v>
      </c>
      <c r="J5107" s="256" t="s">
        <v>2556</v>
      </c>
      <c r="K5107" s="257" t="s">
        <v>14556</v>
      </c>
      <c r="L5107" s="256" t="s">
        <v>2542</v>
      </c>
    </row>
    <row r="5108" spans="1:12" x14ac:dyDescent="0.25">
      <c r="A5108" s="256" t="s">
        <v>2638</v>
      </c>
      <c r="B5108" s="256" t="s">
        <v>2639</v>
      </c>
      <c r="C5108" s="256" t="s">
        <v>2643</v>
      </c>
      <c r="D5108" s="256" t="s">
        <v>3289</v>
      </c>
      <c r="E5108" s="257" t="s">
        <v>2540</v>
      </c>
      <c r="F5108" s="256" t="s">
        <v>2540</v>
      </c>
      <c r="G5108" s="256">
        <v>95546</v>
      </c>
      <c r="H5108" s="256" t="s">
        <v>3126</v>
      </c>
      <c r="I5108" s="256" t="s">
        <v>12</v>
      </c>
      <c r="J5108" s="256" t="s">
        <v>2545</v>
      </c>
      <c r="K5108" s="257" t="s">
        <v>17467</v>
      </c>
      <c r="L5108" s="256" t="s">
        <v>2542</v>
      </c>
    </row>
    <row r="5109" spans="1:12" x14ac:dyDescent="0.25">
      <c r="A5109" s="256" t="s">
        <v>2638</v>
      </c>
      <c r="B5109" s="256" t="s">
        <v>2639</v>
      </c>
      <c r="C5109" s="256" t="s">
        <v>2643</v>
      </c>
      <c r="D5109" s="256" t="s">
        <v>3289</v>
      </c>
      <c r="E5109" s="257" t="s">
        <v>2540</v>
      </c>
      <c r="F5109" s="256" t="s">
        <v>2540</v>
      </c>
      <c r="G5109" s="256">
        <v>95547</v>
      </c>
      <c r="H5109" s="256" t="s">
        <v>3127</v>
      </c>
      <c r="I5109" s="256" t="s">
        <v>12</v>
      </c>
      <c r="J5109" s="256" t="s">
        <v>2556</v>
      </c>
      <c r="K5109" s="257" t="s">
        <v>16448</v>
      </c>
      <c r="L5109" s="256" t="s">
        <v>2542</v>
      </c>
    </row>
    <row r="5110" spans="1:12" x14ac:dyDescent="0.25">
      <c r="A5110" s="256" t="s">
        <v>2638</v>
      </c>
      <c r="B5110" s="256" t="s">
        <v>2639</v>
      </c>
      <c r="C5110" s="256" t="s">
        <v>2643</v>
      </c>
      <c r="D5110" s="256" t="s">
        <v>3289</v>
      </c>
      <c r="E5110" s="257" t="s">
        <v>2540</v>
      </c>
      <c r="F5110" s="256" t="s">
        <v>2540</v>
      </c>
      <c r="G5110" s="256">
        <v>100848</v>
      </c>
      <c r="H5110" s="256" t="s">
        <v>3128</v>
      </c>
      <c r="I5110" s="256" t="s">
        <v>12</v>
      </c>
      <c r="J5110" s="256" t="s">
        <v>2541</v>
      </c>
      <c r="K5110" s="257" t="s">
        <v>17468</v>
      </c>
      <c r="L5110" s="256" t="s">
        <v>2542</v>
      </c>
    </row>
    <row r="5111" spans="1:12" x14ac:dyDescent="0.25">
      <c r="A5111" s="256" t="s">
        <v>2638</v>
      </c>
      <c r="B5111" s="256" t="s">
        <v>2639</v>
      </c>
      <c r="C5111" s="256" t="s">
        <v>2643</v>
      </c>
      <c r="D5111" s="256" t="s">
        <v>3289</v>
      </c>
      <c r="E5111" s="257" t="s">
        <v>2540</v>
      </c>
      <c r="F5111" s="256" t="s">
        <v>2540</v>
      </c>
      <c r="G5111" s="256">
        <v>100849</v>
      </c>
      <c r="H5111" s="256" t="s">
        <v>3129</v>
      </c>
      <c r="I5111" s="256" t="s">
        <v>12</v>
      </c>
      <c r="J5111" s="256" t="s">
        <v>2556</v>
      </c>
      <c r="K5111" s="257" t="s">
        <v>17469</v>
      </c>
      <c r="L5111" s="256" t="s">
        <v>2542</v>
      </c>
    </row>
    <row r="5112" spans="1:12" x14ac:dyDescent="0.25">
      <c r="A5112" s="256" t="s">
        <v>2638</v>
      </c>
      <c r="B5112" s="256" t="s">
        <v>2639</v>
      </c>
      <c r="C5112" s="256" t="s">
        <v>2643</v>
      </c>
      <c r="D5112" s="256" t="s">
        <v>3289</v>
      </c>
      <c r="E5112" s="257" t="s">
        <v>2540</v>
      </c>
      <c r="F5112" s="256" t="s">
        <v>2540</v>
      </c>
      <c r="G5112" s="256">
        <v>100851</v>
      </c>
      <c r="H5112" s="256" t="s">
        <v>3130</v>
      </c>
      <c r="I5112" s="256" t="s">
        <v>12</v>
      </c>
      <c r="J5112" s="256" t="s">
        <v>2545</v>
      </c>
      <c r="K5112" s="257" t="s">
        <v>17470</v>
      </c>
      <c r="L5112" s="256" t="s">
        <v>2542</v>
      </c>
    </row>
    <row r="5113" spans="1:12" x14ac:dyDescent="0.25">
      <c r="A5113" s="256" t="s">
        <v>2638</v>
      </c>
      <c r="B5113" s="256" t="s">
        <v>2639</v>
      </c>
      <c r="C5113" s="256" t="s">
        <v>2643</v>
      </c>
      <c r="D5113" s="256" t="s">
        <v>3289</v>
      </c>
      <c r="E5113" s="257" t="s">
        <v>2540</v>
      </c>
      <c r="F5113" s="256" t="s">
        <v>2540</v>
      </c>
      <c r="G5113" s="256">
        <v>100852</v>
      </c>
      <c r="H5113" s="256" t="s">
        <v>3131</v>
      </c>
      <c r="I5113" s="256" t="s">
        <v>12</v>
      </c>
      <c r="J5113" s="256" t="s">
        <v>2545</v>
      </c>
      <c r="K5113" s="257" t="s">
        <v>17471</v>
      </c>
      <c r="L5113" s="256" t="s">
        <v>2542</v>
      </c>
    </row>
    <row r="5114" spans="1:12" x14ac:dyDescent="0.25">
      <c r="A5114" s="256" t="s">
        <v>2638</v>
      </c>
      <c r="B5114" s="256" t="s">
        <v>2639</v>
      </c>
      <c r="C5114" s="256" t="s">
        <v>2643</v>
      </c>
      <c r="D5114" s="256" t="s">
        <v>3289</v>
      </c>
      <c r="E5114" s="257" t="s">
        <v>2540</v>
      </c>
      <c r="F5114" s="256" t="s">
        <v>2540</v>
      </c>
      <c r="G5114" s="256">
        <v>100853</v>
      </c>
      <c r="H5114" s="256" t="s">
        <v>7361</v>
      </c>
      <c r="I5114" s="256" t="s">
        <v>12</v>
      </c>
      <c r="J5114" s="256" t="s">
        <v>2545</v>
      </c>
      <c r="K5114" s="257" t="s">
        <v>17472</v>
      </c>
      <c r="L5114" s="256" t="s">
        <v>2542</v>
      </c>
    </row>
    <row r="5115" spans="1:12" x14ac:dyDescent="0.25">
      <c r="A5115" s="256" t="s">
        <v>2638</v>
      </c>
      <c r="B5115" s="256" t="s">
        <v>2639</v>
      </c>
      <c r="C5115" s="256" t="s">
        <v>2643</v>
      </c>
      <c r="D5115" s="256" t="s">
        <v>3289</v>
      </c>
      <c r="E5115" s="257" t="s">
        <v>2540</v>
      </c>
      <c r="F5115" s="256" t="s">
        <v>2540</v>
      </c>
      <c r="G5115" s="256">
        <v>100854</v>
      </c>
      <c r="H5115" s="256" t="s">
        <v>3132</v>
      </c>
      <c r="I5115" s="256" t="s">
        <v>12</v>
      </c>
      <c r="J5115" s="256" t="s">
        <v>2545</v>
      </c>
      <c r="K5115" s="257" t="s">
        <v>17473</v>
      </c>
      <c r="L5115" s="256" t="s">
        <v>2542</v>
      </c>
    </row>
    <row r="5116" spans="1:12" x14ac:dyDescent="0.25">
      <c r="A5116" s="256" t="s">
        <v>2638</v>
      </c>
      <c r="B5116" s="256" t="s">
        <v>2639</v>
      </c>
      <c r="C5116" s="256" t="s">
        <v>2643</v>
      </c>
      <c r="D5116" s="256" t="s">
        <v>3289</v>
      </c>
      <c r="E5116" s="257" t="s">
        <v>2540</v>
      </c>
      <c r="F5116" s="256" t="s">
        <v>2540</v>
      </c>
      <c r="G5116" s="256">
        <v>100856</v>
      </c>
      <c r="H5116" s="256" t="s">
        <v>3133</v>
      </c>
      <c r="I5116" s="256" t="s">
        <v>12</v>
      </c>
      <c r="J5116" s="256" t="s">
        <v>2545</v>
      </c>
      <c r="K5116" s="257" t="s">
        <v>16012</v>
      </c>
      <c r="L5116" s="256" t="s">
        <v>2542</v>
      </c>
    </row>
    <row r="5117" spans="1:12" x14ac:dyDescent="0.25">
      <c r="A5117" s="256" t="s">
        <v>2638</v>
      </c>
      <c r="B5117" s="256" t="s">
        <v>2639</v>
      </c>
      <c r="C5117" s="256" t="s">
        <v>2643</v>
      </c>
      <c r="D5117" s="256" t="s">
        <v>3289</v>
      </c>
      <c r="E5117" s="257" t="s">
        <v>2540</v>
      </c>
      <c r="F5117" s="256" t="s">
        <v>2540</v>
      </c>
      <c r="G5117" s="256">
        <v>100857</v>
      </c>
      <c r="H5117" s="256" t="s">
        <v>3134</v>
      </c>
      <c r="I5117" s="256" t="s">
        <v>12</v>
      </c>
      <c r="J5117" s="256" t="s">
        <v>2545</v>
      </c>
      <c r="K5117" s="257" t="s">
        <v>17474</v>
      </c>
      <c r="L5117" s="256" t="s">
        <v>2542</v>
      </c>
    </row>
    <row r="5118" spans="1:12" x14ac:dyDescent="0.25">
      <c r="A5118" s="256" t="s">
        <v>2638</v>
      </c>
      <c r="B5118" s="256" t="s">
        <v>2639</v>
      </c>
      <c r="C5118" s="256" t="s">
        <v>2643</v>
      </c>
      <c r="D5118" s="256" t="s">
        <v>3289</v>
      </c>
      <c r="E5118" s="257" t="s">
        <v>2540</v>
      </c>
      <c r="F5118" s="256" t="s">
        <v>2540</v>
      </c>
      <c r="G5118" s="256">
        <v>100858</v>
      </c>
      <c r="H5118" s="256" t="s">
        <v>3135</v>
      </c>
      <c r="I5118" s="256" t="s">
        <v>12</v>
      </c>
      <c r="J5118" s="256" t="s">
        <v>2541</v>
      </c>
      <c r="K5118" s="257" t="s">
        <v>17475</v>
      </c>
      <c r="L5118" s="256" t="s">
        <v>2542</v>
      </c>
    </row>
    <row r="5119" spans="1:12" x14ac:dyDescent="0.25">
      <c r="A5119" s="256" t="s">
        <v>2638</v>
      </c>
      <c r="B5119" s="256" t="s">
        <v>2639</v>
      </c>
      <c r="C5119" s="256" t="s">
        <v>2643</v>
      </c>
      <c r="D5119" s="256" t="s">
        <v>3289</v>
      </c>
      <c r="E5119" s="257" t="s">
        <v>2540</v>
      </c>
      <c r="F5119" s="256" t="s">
        <v>2540</v>
      </c>
      <c r="G5119" s="256">
        <v>100859</v>
      </c>
      <c r="H5119" s="256" t="s">
        <v>7362</v>
      </c>
      <c r="I5119" s="256" t="s">
        <v>12</v>
      </c>
      <c r="J5119" s="256" t="s">
        <v>2541</v>
      </c>
      <c r="K5119" s="257" t="s">
        <v>17476</v>
      </c>
      <c r="L5119" s="256" t="s">
        <v>2542</v>
      </c>
    </row>
    <row r="5120" spans="1:12" x14ac:dyDescent="0.25">
      <c r="A5120" s="256" t="s">
        <v>2638</v>
      </c>
      <c r="B5120" s="256" t="s">
        <v>2639</v>
      </c>
      <c r="C5120" s="256" t="s">
        <v>2643</v>
      </c>
      <c r="D5120" s="256" t="s">
        <v>3289</v>
      </c>
      <c r="E5120" s="257" t="s">
        <v>2540</v>
      </c>
      <c r="F5120" s="256" t="s">
        <v>2540</v>
      </c>
      <c r="G5120" s="256">
        <v>100860</v>
      </c>
      <c r="H5120" s="256" t="s">
        <v>3136</v>
      </c>
      <c r="I5120" s="256" t="s">
        <v>12</v>
      </c>
      <c r="J5120" s="256" t="s">
        <v>2556</v>
      </c>
      <c r="K5120" s="257" t="s">
        <v>17477</v>
      </c>
      <c r="L5120" s="256" t="s">
        <v>2542</v>
      </c>
    </row>
    <row r="5121" spans="1:12" x14ac:dyDescent="0.25">
      <c r="A5121" s="256" t="s">
        <v>2638</v>
      </c>
      <c r="B5121" s="256" t="s">
        <v>2639</v>
      </c>
      <c r="C5121" s="256" t="s">
        <v>2643</v>
      </c>
      <c r="D5121" s="256" t="s">
        <v>3289</v>
      </c>
      <c r="E5121" s="257" t="s">
        <v>2540</v>
      </c>
      <c r="F5121" s="256" t="s">
        <v>2540</v>
      </c>
      <c r="G5121" s="256">
        <v>100861</v>
      </c>
      <c r="H5121" s="256" t="s">
        <v>3137</v>
      </c>
      <c r="I5121" s="256" t="s">
        <v>12</v>
      </c>
      <c r="J5121" s="256" t="s">
        <v>2545</v>
      </c>
      <c r="K5121" s="257" t="s">
        <v>17478</v>
      </c>
      <c r="L5121" s="256" t="s">
        <v>2542</v>
      </c>
    </row>
    <row r="5122" spans="1:12" x14ac:dyDescent="0.25">
      <c r="A5122" s="256" t="s">
        <v>2638</v>
      </c>
      <c r="B5122" s="256" t="s">
        <v>2639</v>
      </c>
      <c r="C5122" s="256" t="s">
        <v>2643</v>
      </c>
      <c r="D5122" s="256" t="s">
        <v>3289</v>
      </c>
      <c r="E5122" s="257" t="s">
        <v>2540</v>
      </c>
      <c r="F5122" s="256" t="s">
        <v>2540</v>
      </c>
      <c r="G5122" s="256">
        <v>100862</v>
      </c>
      <c r="H5122" s="256" t="s">
        <v>3138</v>
      </c>
      <c r="I5122" s="256" t="s">
        <v>12</v>
      </c>
      <c r="J5122" s="256" t="s">
        <v>2545</v>
      </c>
      <c r="K5122" s="257" t="s">
        <v>17479</v>
      </c>
      <c r="L5122" s="256" t="s">
        <v>2542</v>
      </c>
    </row>
    <row r="5123" spans="1:12" x14ac:dyDescent="0.25">
      <c r="A5123" s="256" t="s">
        <v>2638</v>
      </c>
      <c r="B5123" s="256" t="s">
        <v>2639</v>
      </c>
      <c r="C5123" s="256" t="s">
        <v>2643</v>
      </c>
      <c r="D5123" s="256" t="s">
        <v>3289</v>
      </c>
      <c r="E5123" s="257" t="s">
        <v>2540</v>
      </c>
      <c r="F5123" s="256" t="s">
        <v>2540</v>
      </c>
      <c r="G5123" s="256">
        <v>100863</v>
      </c>
      <c r="H5123" s="256" t="s">
        <v>3139</v>
      </c>
      <c r="I5123" s="256" t="s">
        <v>12</v>
      </c>
      <c r="J5123" s="256" t="s">
        <v>2541</v>
      </c>
      <c r="K5123" s="257" t="s">
        <v>17480</v>
      </c>
      <c r="L5123" s="256" t="s">
        <v>2542</v>
      </c>
    </row>
    <row r="5124" spans="1:12" x14ac:dyDescent="0.25">
      <c r="A5124" s="256" t="s">
        <v>2638</v>
      </c>
      <c r="B5124" s="256" t="s">
        <v>2639</v>
      </c>
      <c r="C5124" s="256" t="s">
        <v>2643</v>
      </c>
      <c r="D5124" s="256" t="s">
        <v>3289</v>
      </c>
      <c r="E5124" s="257" t="s">
        <v>2540</v>
      </c>
      <c r="F5124" s="256" t="s">
        <v>2540</v>
      </c>
      <c r="G5124" s="256">
        <v>100864</v>
      </c>
      <c r="H5124" s="256" t="s">
        <v>3140</v>
      </c>
      <c r="I5124" s="256" t="s">
        <v>12</v>
      </c>
      <c r="J5124" s="256" t="s">
        <v>2541</v>
      </c>
      <c r="K5124" s="257" t="s">
        <v>17481</v>
      </c>
      <c r="L5124" s="256" t="s">
        <v>2542</v>
      </c>
    </row>
    <row r="5125" spans="1:12" x14ac:dyDescent="0.25">
      <c r="A5125" s="256" t="s">
        <v>2638</v>
      </c>
      <c r="B5125" s="256" t="s">
        <v>2639</v>
      </c>
      <c r="C5125" s="256" t="s">
        <v>2643</v>
      </c>
      <c r="D5125" s="256" t="s">
        <v>3289</v>
      </c>
      <c r="E5125" s="257" t="s">
        <v>2540</v>
      </c>
      <c r="F5125" s="256" t="s">
        <v>2540</v>
      </c>
      <c r="G5125" s="256">
        <v>100865</v>
      </c>
      <c r="H5125" s="256" t="s">
        <v>3141</v>
      </c>
      <c r="I5125" s="256" t="s">
        <v>12</v>
      </c>
      <c r="J5125" s="256" t="s">
        <v>2541</v>
      </c>
      <c r="K5125" s="257" t="s">
        <v>17482</v>
      </c>
      <c r="L5125" s="256" t="s">
        <v>2542</v>
      </c>
    </row>
    <row r="5126" spans="1:12" x14ac:dyDescent="0.25">
      <c r="A5126" s="256" t="s">
        <v>2638</v>
      </c>
      <c r="B5126" s="256" t="s">
        <v>2639</v>
      </c>
      <c r="C5126" s="256" t="s">
        <v>2643</v>
      </c>
      <c r="D5126" s="256" t="s">
        <v>3289</v>
      </c>
      <c r="E5126" s="257" t="s">
        <v>2540</v>
      </c>
      <c r="F5126" s="256" t="s">
        <v>2540</v>
      </c>
      <c r="G5126" s="256">
        <v>100866</v>
      </c>
      <c r="H5126" s="256" t="s">
        <v>3142</v>
      </c>
      <c r="I5126" s="256" t="s">
        <v>12</v>
      </c>
      <c r="J5126" s="256" t="s">
        <v>2541</v>
      </c>
      <c r="K5126" s="257" t="s">
        <v>17483</v>
      </c>
      <c r="L5126" s="256" t="s">
        <v>2542</v>
      </c>
    </row>
    <row r="5127" spans="1:12" x14ac:dyDescent="0.25">
      <c r="A5127" s="256" t="s">
        <v>2638</v>
      </c>
      <c r="B5127" s="256" t="s">
        <v>2639</v>
      </c>
      <c r="C5127" s="256" t="s">
        <v>2643</v>
      </c>
      <c r="D5127" s="256" t="s">
        <v>3289</v>
      </c>
      <c r="E5127" s="257" t="s">
        <v>2540</v>
      </c>
      <c r="F5127" s="256" t="s">
        <v>2540</v>
      </c>
      <c r="G5127" s="256">
        <v>100867</v>
      </c>
      <c r="H5127" s="256" t="s">
        <v>3143</v>
      </c>
      <c r="I5127" s="256" t="s">
        <v>12</v>
      </c>
      <c r="J5127" s="256" t="s">
        <v>2541</v>
      </c>
      <c r="K5127" s="257" t="s">
        <v>17484</v>
      </c>
      <c r="L5127" s="256" t="s">
        <v>2542</v>
      </c>
    </row>
    <row r="5128" spans="1:12" x14ac:dyDescent="0.25">
      <c r="A5128" s="256" t="s">
        <v>2638</v>
      </c>
      <c r="B5128" s="256" t="s">
        <v>2639</v>
      </c>
      <c r="C5128" s="256" t="s">
        <v>2643</v>
      </c>
      <c r="D5128" s="256" t="s">
        <v>3289</v>
      </c>
      <c r="E5128" s="257" t="s">
        <v>2540</v>
      </c>
      <c r="F5128" s="256" t="s">
        <v>2540</v>
      </c>
      <c r="G5128" s="256">
        <v>100868</v>
      </c>
      <c r="H5128" s="256" t="s">
        <v>3144</v>
      </c>
      <c r="I5128" s="256" t="s">
        <v>12</v>
      </c>
      <c r="J5128" s="256" t="s">
        <v>2541</v>
      </c>
      <c r="K5128" s="257" t="s">
        <v>17485</v>
      </c>
      <c r="L5128" s="256" t="s">
        <v>2542</v>
      </c>
    </row>
    <row r="5129" spans="1:12" x14ac:dyDescent="0.25">
      <c r="A5129" s="256" t="s">
        <v>2638</v>
      </c>
      <c r="B5129" s="256" t="s">
        <v>2639</v>
      </c>
      <c r="C5129" s="256" t="s">
        <v>2643</v>
      </c>
      <c r="D5129" s="256" t="s">
        <v>3289</v>
      </c>
      <c r="E5129" s="257" t="s">
        <v>2540</v>
      </c>
      <c r="F5129" s="256" t="s">
        <v>2540</v>
      </c>
      <c r="G5129" s="256">
        <v>100869</v>
      </c>
      <c r="H5129" s="256" t="s">
        <v>3145</v>
      </c>
      <c r="I5129" s="256" t="s">
        <v>12</v>
      </c>
      <c r="J5129" s="256" t="s">
        <v>2541</v>
      </c>
      <c r="K5129" s="257" t="s">
        <v>17486</v>
      </c>
      <c r="L5129" s="256" t="s">
        <v>2542</v>
      </c>
    </row>
    <row r="5130" spans="1:12" x14ac:dyDescent="0.25">
      <c r="A5130" s="256" t="s">
        <v>2638</v>
      </c>
      <c r="B5130" s="256" t="s">
        <v>2639</v>
      </c>
      <c r="C5130" s="256" t="s">
        <v>2643</v>
      </c>
      <c r="D5130" s="256" t="s">
        <v>3289</v>
      </c>
      <c r="E5130" s="257" t="s">
        <v>2540</v>
      </c>
      <c r="F5130" s="256" t="s">
        <v>2540</v>
      </c>
      <c r="G5130" s="256">
        <v>100870</v>
      </c>
      <c r="H5130" s="256" t="s">
        <v>3146</v>
      </c>
      <c r="I5130" s="256" t="s">
        <v>12</v>
      </c>
      <c r="J5130" s="256" t="s">
        <v>2541</v>
      </c>
      <c r="K5130" s="257" t="s">
        <v>17487</v>
      </c>
      <c r="L5130" s="256" t="s">
        <v>2542</v>
      </c>
    </row>
    <row r="5131" spans="1:12" x14ac:dyDescent="0.25">
      <c r="A5131" s="256" t="s">
        <v>2638</v>
      </c>
      <c r="B5131" s="256" t="s">
        <v>2639</v>
      </c>
      <c r="C5131" s="256" t="s">
        <v>2643</v>
      </c>
      <c r="D5131" s="256" t="s">
        <v>3289</v>
      </c>
      <c r="E5131" s="257" t="s">
        <v>2540</v>
      </c>
      <c r="F5131" s="256" t="s">
        <v>2540</v>
      </c>
      <c r="G5131" s="256">
        <v>100871</v>
      </c>
      <c r="H5131" s="256" t="s">
        <v>3147</v>
      </c>
      <c r="I5131" s="256" t="s">
        <v>12</v>
      </c>
      <c r="J5131" s="256" t="s">
        <v>2541</v>
      </c>
      <c r="K5131" s="257" t="s">
        <v>17488</v>
      </c>
      <c r="L5131" s="256" t="s">
        <v>2542</v>
      </c>
    </row>
    <row r="5132" spans="1:12" x14ac:dyDescent="0.25">
      <c r="A5132" s="256" t="s">
        <v>2638</v>
      </c>
      <c r="B5132" s="256" t="s">
        <v>2639</v>
      </c>
      <c r="C5132" s="256" t="s">
        <v>2643</v>
      </c>
      <c r="D5132" s="256" t="s">
        <v>3289</v>
      </c>
      <c r="E5132" s="257" t="s">
        <v>2540</v>
      </c>
      <c r="F5132" s="256" t="s">
        <v>2540</v>
      </c>
      <c r="G5132" s="256">
        <v>100872</v>
      </c>
      <c r="H5132" s="256" t="s">
        <v>3148</v>
      </c>
      <c r="I5132" s="256" t="s">
        <v>12</v>
      </c>
      <c r="J5132" s="256" t="s">
        <v>2541</v>
      </c>
      <c r="K5132" s="257" t="s">
        <v>17489</v>
      </c>
      <c r="L5132" s="256" t="s">
        <v>2542</v>
      </c>
    </row>
    <row r="5133" spans="1:12" x14ac:dyDescent="0.25">
      <c r="A5133" s="256" t="s">
        <v>2638</v>
      </c>
      <c r="B5133" s="256" t="s">
        <v>2639</v>
      </c>
      <c r="C5133" s="256" t="s">
        <v>2643</v>
      </c>
      <c r="D5133" s="256" t="s">
        <v>3289</v>
      </c>
      <c r="E5133" s="257" t="s">
        <v>2540</v>
      </c>
      <c r="F5133" s="256" t="s">
        <v>2540</v>
      </c>
      <c r="G5133" s="256">
        <v>100873</v>
      </c>
      <c r="H5133" s="256" t="s">
        <v>3149</v>
      </c>
      <c r="I5133" s="256" t="s">
        <v>12</v>
      </c>
      <c r="J5133" s="256" t="s">
        <v>2541</v>
      </c>
      <c r="K5133" s="257" t="s">
        <v>13688</v>
      </c>
      <c r="L5133" s="256" t="s">
        <v>2542</v>
      </c>
    </row>
    <row r="5134" spans="1:12" x14ac:dyDescent="0.25">
      <c r="A5134" s="256" t="s">
        <v>2638</v>
      </c>
      <c r="B5134" s="256" t="s">
        <v>2639</v>
      </c>
      <c r="C5134" s="256" t="s">
        <v>2643</v>
      </c>
      <c r="D5134" s="256" t="s">
        <v>3289</v>
      </c>
      <c r="E5134" s="257" t="s">
        <v>2540</v>
      </c>
      <c r="F5134" s="256" t="s">
        <v>2540</v>
      </c>
      <c r="G5134" s="256">
        <v>100874</v>
      </c>
      <c r="H5134" s="256" t="s">
        <v>3150</v>
      </c>
      <c r="I5134" s="256" t="s">
        <v>12</v>
      </c>
      <c r="J5134" s="256" t="s">
        <v>2541</v>
      </c>
      <c r="K5134" s="257" t="s">
        <v>17483</v>
      </c>
      <c r="L5134" s="256" t="s">
        <v>2542</v>
      </c>
    </row>
    <row r="5135" spans="1:12" x14ac:dyDescent="0.25">
      <c r="A5135" s="256" t="s">
        <v>2638</v>
      </c>
      <c r="B5135" s="256" t="s">
        <v>2639</v>
      </c>
      <c r="C5135" s="256" t="s">
        <v>2643</v>
      </c>
      <c r="D5135" s="256" t="s">
        <v>3289</v>
      </c>
      <c r="E5135" s="257" t="s">
        <v>2540</v>
      </c>
      <c r="F5135" s="256" t="s">
        <v>2540</v>
      </c>
      <c r="G5135" s="256">
        <v>100875</v>
      </c>
      <c r="H5135" s="256" t="s">
        <v>3151</v>
      </c>
      <c r="I5135" s="256" t="s">
        <v>12</v>
      </c>
      <c r="J5135" s="256" t="s">
        <v>2541</v>
      </c>
      <c r="K5135" s="257" t="s">
        <v>17490</v>
      </c>
      <c r="L5135" s="256" t="s">
        <v>2542</v>
      </c>
    </row>
    <row r="5136" spans="1:12" x14ac:dyDescent="0.25">
      <c r="A5136" s="256" t="s">
        <v>2638</v>
      </c>
      <c r="B5136" s="256" t="s">
        <v>2639</v>
      </c>
      <c r="C5136" s="256" t="s">
        <v>2643</v>
      </c>
      <c r="D5136" s="256" t="s">
        <v>3289</v>
      </c>
      <c r="E5136" s="257" t="s">
        <v>2540</v>
      </c>
      <c r="F5136" s="256" t="s">
        <v>2540</v>
      </c>
      <c r="G5136" s="256">
        <v>100878</v>
      </c>
      <c r="H5136" s="256" t="s">
        <v>7363</v>
      </c>
      <c r="I5136" s="256" t="s">
        <v>12</v>
      </c>
      <c r="J5136" s="256" t="s">
        <v>2541</v>
      </c>
      <c r="K5136" s="257" t="s">
        <v>17491</v>
      </c>
      <c r="L5136" s="256" t="s">
        <v>2542</v>
      </c>
    </row>
    <row r="5137" spans="1:12" x14ac:dyDescent="0.25">
      <c r="A5137" s="256" t="s">
        <v>2638</v>
      </c>
      <c r="B5137" s="256" t="s">
        <v>2639</v>
      </c>
      <c r="C5137" s="256" t="s">
        <v>2644</v>
      </c>
      <c r="D5137" s="256" t="s">
        <v>3295</v>
      </c>
      <c r="E5137" s="257" t="s">
        <v>2540</v>
      </c>
      <c r="F5137" s="256" t="s">
        <v>2540</v>
      </c>
      <c r="G5137" s="256">
        <v>98052</v>
      </c>
      <c r="H5137" s="256" t="s">
        <v>7364</v>
      </c>
      <c r="I5137" s="256" t="s">
        <v>12</v>
      </c>
      <c r="J5137" s="256" t="s">
        <v>2541</v>
      </c>
      <c r="K5137" s="257" t="s">
        <v>17492</v>
      </c>
      <c r="L5137" s="256" t="s">
        <v>2542</v>
      </c>
    </row>
    <row r="5138" spans="1:12" x14ac:dyDescent="0.25">
      <c r="A5138" s="256" t="s">
        <v>2638</v>
      </c>
      <c r="B5138" s="256" t="s">
        <v>2639</v>
      </c>
      <c r="C5138" s="256" t="s">
        <v>2644</v>
      </c>
      <c r="D5138" s="256" t="s">
        <v>3295</v>
      </c>
      <c r="E5138" s="257" t="s">
        <v>2540</v>
      </c>
      <c r="F5138" s="256" t="s">
        <v>2540</v>
      </c>
      <c r="G5138" s="256">
        <v>98053</v>
      </c>
      <c r="H5138" s="256" t="s">
        <v>7365</v>
      </c>
      <c r="I5138" s="256" t="s">
        <v>12</v>
      </c>
      <c r="J5138" s="256" t="s">
        <v>2541</v>
      </c>
      <c r="K5138" s="257" t="s">
        <v>17493</v>
      </c>
      <c r="L5138" s="256" t="s">
        <v>2542</v>
      </c>
    </row>
    <row r="5139" spans="1:12" x14ac:dyDescent="0.25">
      <c r="A5139" s="256" t="s">
        <v>2638</v>
      </c>
      <c r="B5139" s="256" t="s">
        <v>2639</v>
      </c>
      <c r="C5139" s="256" t="s">
        <v>2644</v>
      </c>
      <c r="D5139" s="256" t="s">
        <v>3295</v>
      </c>
      <c r="E5139" s="257" t="s">
        <v>2540</v>
      </c>
      <c r="F5139" s="256" t="s">
        <v>2540</v>
      </c>
      <c r="G5139" s="256">
        <v>98054</v>
      </c>
      <c r="H5139" s="256" t="s">
        <v>7366</v>
      </c>
      <c r="I5139" s="256" t="s">
        <v>12</v>
      </c>
      <c r="J5139" s="256" t="s">
        <v>2541</v>
      </c>
      <c r="K5139" s="257" t="s">
        <v>17494</v>
      </c>
      <c r="L5139" s="256" t="s">
        <v>2542</v>
      </c>
    </row>
    <row r="5140" spans="1:12" x14ac:dyDescent="0.25">
      <c r="A5140" s="256" t="s">
        <v>2638</v>
      </c>
      <c r="B5140" s="256" t="s">
        <v>2639</v>
      </c>
      <c r="C5140" s="256" t="s">
        <v>2644</v>
      </c>
      <c r="D5140" s="256" t="s">
        <v>3295</v>
      </c>
      <c r="E5140" s="257" t="s">
        <v>2540</v>
      </c>
      <c r="F5140" s="256" t="s">
        <v>2540</v>
      </c>
      <c r="G5140" s="256">
        <v>98055</v>
      </c>
      <c r="H5140" s="256" t="s">
        <v>7367</v>
      </c>
      <c r="I5140" s="256" t="s">
        <v>12</v>
      </c>
      <c r="J5140" s="256" t="s">
        <v>2541</v>
      </c>
      <c r="K5140" s="257" t="s">
        <v>17495</v>
      </c>
      <c r="L5140" s="256" t="s">
        <v>2542</v>
      </c>
    </row>
    <row r="5141" spans="1:12" x14ac:dyDescent="0.25">
      <c r="A5141" s="256" t="s">
        <v>2638</v>
      </c>
      <c r="B5141" s="256" t="s">
        <v>2639</v>
      </c>
      <c r="C5141" s="256" t="s">
        <v>2644</v>
      </c>
      <c r="D5141" s="256" t="s">
        <v>3295</v>
      </c>
      <c r="E5141" s="257" t="s">
        <v>2540</v>
      </c>
      <c r="F5141" s="256" t="s">
        <v>2540</v>
      </c>
      <c r="G5141" s="256">
        <v>98056</v>
      </c>
      <c r="H5141" s="256" t="s">
        <v>7368</v>
      </c>
      <c r="I5141" s="256" t="s">
        <v>12</v>
      </c>
      <c r="J5141" s="256" t="s">
        <v>2541</v>
      </c>
      <c r="K5141" s="257" t="s">
        <v>17496</v>
      </c>
      <c r="L5141" s="256" t="s">
        <v>2542</v>
      </c>
    </row>
    <row r="5142" spans="1:12" x14ac:dyDescent="0.25">
      <c r="A5142" s="256" t="s">
        <v>2638</v>
      </c>
      <c r="B5142" s="256" t="s">
        <v>2639</v>
      </c>
      <c r="C5142" s="256" t="s">
        <v>2644</v>
      </c>
      <c r="D5142" s="256" t="s">
        <v>3295</v>
      </c>
      <c r="E5142" s="257" t="s">
        <v>2540</v>
      </c>
      <c r="F5142" s="256" t="s">
        <v>2540</v>
      </c>
      <c r="G5142" s="256">
        <v>98057</v>
      </c>
      <c r="H5142" s="256" t="s">
        <v>7369</v>
      </c>
      <c r="I5142" s="256" t="s">
        <v>12</v>
      </c>
      <c r="J5142" s="256" t="s">
        <v>2541</v>
      </c>
      <c r="K5142" s="257" t="s">
        <v>17497</v>
      </c>
      <c r="L5142" s="256" t="s">
        <v>2542</v>
      </c>
    </row>
    <row r="5143" spans="1:12" x14ac:dyDescent="0.25">
      <c r="A5143" s="256" t="s">
        <v>2638</v>
      </c>
      <c r="B5143" s="256" t="s">
        <v>2639</v>
      </c>
      <c r="C5143" s="256" t="s">
        <v>2644</v>
      </c>
      <c r="D5143" s="256" t="s">
        <v>3295</v>
      </c>
      <c r="E5143" s="257" t="s">
        <v>2540</v>
      </c>
      <c r="F5143" s="256" t="s">
        <v>2540</v>
      </c>
      <c r="G5143" s="256">
        <v>98058</v>
      </c>
      <c r="H5143" s="256" t="s">
        <v>7370</v>
      </c>
      <c r="I5143" s="256" t="s">
        <v>12</v>
      </c>
      <c r="J5143" s="256" t="s">
        <v>2541</v>
      </c>
      <c r="K5143" s="257" t="s">
        <v>17498</v>
      </c>
      <c r="L5143" s="256" t="s">
        <v>2542</v>
      </c>
    </row>
    <row r="5144" spans="1:12" x14ac:dyDescent="0.25">
      <c r="A5144" s="256" t="s">
        <v>2638</v>
      </c>
      <c r="B5144" s="256" t="s">
        <v>2639</v>
      </c>
      <c r="C5144" s="256" t="s">
        <v>2644</v>
      </c>
      <c r="D5144" s="256" t="s">
        <v>3295</v>
      </c>
      <c r="E5144" s="257" t="s">
        <v>2540</v>
      </c>
      <c r="F5144" s="256" t="s">
        <v>2540</v>
      </c>
      <c r="G5144" s="256">
        <v>98059</v>
      </c>
      <c r="H5144" s="256" t="s">
        <v>7371</v>
      </c>
      <c r="I5144" s="256" t="s">
        <v>12</v>
      </c>
      <c r="J5144" s="256" t="s">
        <v>2541</v>
      </c>
      <c r="K5144" s="257" t="s">
        <v>17499</v>
      </c>
      <c r="L5144" s="256" t="s">
        <v>2542</v>
      </c>
    </row>
    <row r="5145" spans="1:12" x14ac:dyDescent="0.25">
      <c r="A5145" s="256" t="s">
        <v>2638</v>
      </c>
      <c r="B5145" s="256" t="s">
        <v>2639</v>
      </c>
      <c r="C5145" s="256" t="s">
        <v>2644</v>
      </c>
      <c r="D5145" s="256" t="s">
        <v>3295</v>
      </c>
      <c r="E5145" s="257" t="s">
        <v>2540</v>
      </c>
      <c r="F5145" s="256" t="s">
        <v>2540</v>
      </c>
      <c r="G5145" s="256">
        <v>98060</v>
      </c>
      <c r="H5145" s="256" t="s">
        <v>7372</v>
      </c>
      <c r="I5145" s="256" t="s">
        <v>12</v>
      </c>
      <c r="J5145" s="256" t="s">
        <v>2541</v>
      </c>
      <c r="K5145" s="257" t="s">
        <v>17500</v>
      </c>
      <c r="L5145" s="256" t="s">
        <v>2542</v>
      </c>
    </row>
    <row r="5146" spans="1:12" x14ac:dyDescent="0.25">
      <c r="A5146" s="256" t="s">
        <v>2638</v>
      </c>
      <c r="B5146" s="256" t="s">
        <v>2639</v>
      </c>
      <c r="C5146" s="256" t="s">
        <v>2644</v>
      </c>
      <c r="D5146" s="256" t="s">
        <v>3295</v>
      </c>
      <c r="E5146" s="257" t="s">
        <v>2540</v>
      </c>
      <c r="F5146" s="256" t="s">
        <v>2540</v>
      </c>
      <c r="G5146" s="256">
        <v>98061</v>
      </c>
      <c r="H5146" s="256" t="s">
        <v>7373</v>
      </c>
      <c r="I5146" s="256" t="s">
        <v>12</v>
      </c>
      <c r="J5146" s="256" t="s">
        <v>2541</v>
      </c>
      <c r="K5146" s="257" t="s">
        <v>17501</v>
      </c>
      <c r="L5146" s="256" t="s">
        <v>2542</v>
      </c>
    </row>
    <row r="5147" spans="1:12" x14ac:dyDescent="0.25">
      <c r="A5147" s="256" t="s">
        <v>2638</v>
      </c>
      <c r="B5147" s="256" t="s">
        <v>2639</v>
      </c>
      <c r="C5147" s="256" t="s">
        <v>2644</v>
      </c>
      <c r="D5147" s="256" t="s">
        <v>3295</v>
      </c>
      <c r="E5147" s="257" t="s">
        <v>2540</v>
      </c>
      <c r="F5147" s="256" t="s">
        <v>2540</v>
      </c>
      <c r="G5147" s="256">
        <v>98062</v>
      </c>
      <c r="H5147" s="256" t="s">
        <v>7374</v>
      </c>
      <c r="I5147" s="256" t="s">
        <v>12</v>
      </c>
      <c r="J5147" s="256" t="s">
        <v>2541</v>
      </c>
      <c r="K5147" s="257" t="s">
        <v>17502</v>
      </c>
      <c r="L5147" s="256" t="s">
        <v>2542</v>
      </c>
    </row>
    <row r="5148" spans="1:12" x14ac:dyDescent="0.25">
      <c r="A5148" s="256" t="s">
        <v>2638</v>
      </c>
      <c r="B5148" s="256" t="s">
        <v>2639</v>
      </c>
      <c r="C5148" s="256" t="s">
        <v>2644</v>
      </c>
      <c r="D5148" s="256" t="s">
        <v>3295</v>
      </c>
      <c r="E5148" s="257" t="s">
        <v>2540</v>
      </c>
      <c r="F5148" s="256" t="s">
        <v>2540</v>
      </c>
      <c r="G5148" s="256">
        <v>98063</v>
      </c>
      <c r="H5148" s="256" t="s">
        <v>7375</v>
      </c>
      <c r="I5148" s="256" t="s">
        <v>12</v>
      </c>
      <c r="J5148" s="256" t="s">
        <v>2541</v>
      </c>
      <c r="K5148" s="257" t="s">
        <v>17503</v>
      </c>
      <c r="L5148" s="256" t="s">
        <v>2542</v>
      </c>
    </row>
    <row r="5149" spans="1:12" x14ac:dyDescent="0.25">
      <c r="A5149" s="256" t="s">
        <v>2638</v>
      </c>
      <c r="B5149" s="256" t="s">
        <v>2639</v>
      </c>
      <c r="C5149" s="256" t="s">
        <v>2644</v>
      </c>
      <c r="D5149" s="256" t="s">
        <v>3295</v>
      </c>
      <c r="E5149" s="257" t="s">
        <v>2540</v>
      </c>
      <c r="F5149" s="256" t="s">
        <v>2540</v>
      </c>
      <c r="G5149" s="256">
        <v>98064</v>
      </c>
      <c r="H5149" s="256" t="s">
        <v>7376</v>
      </c>
      <c r="I5149" s="256" t="s">
        <v>12</v>
      </c>
      <c r="J5149" s="256" t="s">
        <v>2541</v>
      </c>
      <c r="K5149" s="257" t="s">
        <v>17504</v>
      </c>
      <c r="L5149" s="256" t="s">
        <v>2542</v>
      </c>
    </row>
    <row r="5150" spans="1:12" x14ac:dyDescent="0.25">
      <c r="A5150" s="256" t="s">
        <v>2638</v>
      </c>
      <c r="B5150" s="256" t="s">
        <v>2639</v>
      </c>
      <c r="C5150" s="256" t="s">
        <v>2644</v>
      </c>
      <c r="D5150" s="256" t="s">
        <v>3295</v>
      </c>
      <c r="E5150" s="257" t="s">
        <v>2540</v>
      </c>
      <c r="F5150" s="256" t="s">
        <v>2540</v>
      </c>
      <c r="G5150" s="256">
        <v>98065</v>
      </c>
      <c r="H5150" s="256" t="s">
        <v>7377</v>
      </c>
      <c r="I5150" s="256" t="s">
        <v>12</v>
      </c>
      <c r="J5150" s="256" t="s">
        <v>2541</v>
      </c>
      <c r="K5150" s="257" t="s">
        <v>17505</v>
      </c>
      <c r="L5150" s="256" t="s">
        <v>2542</v>
      </c>
    </row>
    <row r="5151" spans="1:12" x14ac:dyDescent="0.25">
      <c r="A5151" s="256" t="s">
        <v>2638</v>
      </c>
      <c r="B5151" s="256" t="s">
        <v>2639</v>
      </c>
      <c r="C5151" s="256" t="s">
        <v>2644</v>
      </c>
      <c r="D5151" s="256" t="s">
        <v>3295</v>
      </c>
      <c r="E5151" s="257" t="s">
        <v>2540</v>
      </c>
      <c r="F5151" s="256" t="s">
        <v>2540</v>
      </c>
      <c r="G5151" s="256">
        <v>98066</v>
      </c>
      <c r="H5151" s="256" t="s">
        <v>7378</v>
      </c>
      <c r="I5151" s="256" t="s">
        <v>12</v>
      </c>
      <c r="J5151" s="256" t="s">
        <v>2541</v>
      </c>
      <c r="K5151" s="257" t="s">
        <v>17506</v>
      </c>
      <c r="L5151" s="256" t="s">
        <v>2542</v>
      </c>
    </row>
    <row r="5152" spans="1:12" x14ac:dyDescent="0.25">
      <c r="A5152" s="256" t="s">
        <v>2638</v>
      </c>
      <c r="B5152" s="256" t="s">
        <v>2639</v>
      </c>
      <c r="C5152" s="256" t="s">
        <v>2644</v>
      </c>
      <c r="D5152" s="256" t="s">
        <v>3295</v>
      </c>
      <c r="E5152" s="257" t="s">
        <v>2540</v>
      </c>
      <c r="F5152" s="256" t="s">
        <v>2540</v>
      </c>
      <c r="G5152" s="256">
        <v>98067</v>
      </c>
      <c r="H5152" s="256" t="s">
        <v>7379</v>
      </c>
      <c r="I5152" s="256" t="s">
        <v>12</v>
      </c>
      <c r="J5152" s="256" t="s">
        <v>2541</v>
      </c>
      <c r="K5152" s="257" t="s">
        <v>17507</v>
      </c>
      <c r="L5152" s="256" t="s">
        <v>2542</v>
      </c>
    </row>
    <row r="5153" spans="1:12" x14ac:dyDescent="0.25">
      <c r="A5153" s="256" t="s">
        <v>2638</v>
      </c>
      <c r="B5153" s="256" t="s">
        <v>2639</v>
      </c>
      <c r="C5153" s="256" t="s">
        <v>2644</v>
      </c>
      <c r="D5153" s="256" t="s">
        <v>3295</v>
      </c>
      <c r="E5153" s="257" t="s">
        <v>2540</v>
      </c>
      <c r="F5153" s="256" t="s">
        <v>2540</v>
      </c>
      <c r="G5153" s="256">
        <v>98068</v>
      </c>
      <c r="H5153" s="256" t="s">
        <v>7380</v>
      </c>
      <c r="I5153" s="256" t="s">
        <v>12</v>
      </c>
      <c r="J5153" s="256" t="s">
        <v>2541</v>
      </c>
      <c r="K5153" s="257" t="s">
        <v>17508</v>
      </c>
      <c r="L5153" s="256" t="s">
        <v>2542</v>
      </c>
    </row>
    <row r="5154" spans="1:12" x14ac:dyDescent="0.25">
      <c r="A5154" s="256" t="s">
        <v>2638</v>
      </c>
      <c r="B5154" s="256" t="s">
        <v>2639</v>
      </c>
      <c r="C5154" s="256" t="s">
        <v>2644</v>
      </c>
      <c r="D5154" s="256" t="s">
        <v>3295</v>
      </c>
      <c r="E5154" s="257" t="s">
        <v>2540</v>
      </c>
      <c r="F5154" s="256" t="s">
        <v>2540</v>
      </c>
      <c r="G5154" s="256">
        <v>98069</v>
      </c>
      <c r="H5154" s="256" t="s">
        <v>7381</v>
      </c>
      <c r="I5154" s="256" t="s">
        <v>12</v>
      </c>
      <c r="J5154" s="256" t="s">
        <v>2541</v>
      </c>
      <c r="K5154" s="257" t="s">
        <v>17509</v>
      </c>
      <c r="L5154" s="256" t="s">
        <v>2542</v>
      </c>
    </row>
    <row r="5155" spans="1:12" x14ac:dyDescent="0.25">
      <c r="A5155" s="256" t="s">
        <v>2638</v>
      </c>
      <c r="B5155" s="256" t="s">
        <v>2639</v>
      </c>
      <c r="C5155" s="256" t="s">
        <v>2644</v>
      </c>
      <c r="D5155" s="256" t="s">
        <v>3295</v>
      </c>
      <c r="E5155" s="257" t="s">
        <v>2540</v>
      </c>
      <c r="F5155" s="256" t="s">
        <v>2540</v>
      </c>
      <c r="G5155" s="256">
        <v>98070</v>
      </c>
      <c r="H5155" s="256" t="s">
        <v>7382</v>
      </c>
      <c r="I5155" s="256" t="s">
        <v>12</v>
      </c>
      <c r="J5155" s="256" t="s">
        <v>2541</v>
      </c>
      <c r="K5155" s="257" t="s">
        <v>17510</v>
      </c>
      <c r="L5155" s="256" t="s">
        <v>2542</v>
      </c>
    </row>
    <row r="5156" spans="1:12" x14ac:dyDescent="0.25">
      <c r="A5156" s="256" t="s">
        <v>2638</v>
      </c>
      <c r="B5156" s="256" t="s">
        <v>2639</v>
      </c>
      <c r="C5156" s="256" t="s">
        <v>2644</v>
      </c>
      <c r="D5156" s="256" t="s">
        <v>3295</v>
      </c>
      <c r="E5156" s="257" t="s">
        <v>2540</v>
      </c>
      <c r="F5156" s="256" t="s">
        <v>2540</v>
      </c>
      <c r="G5156" s="256">
        <v>98071</v>
      </c>
      <c r="H5156" s="256" t="s">
        <v>7383</v>
      </c>
      <c r="I5156" s="256" t="s">
        <v>12</v>
      </c>
      <c r="J5156" s="256" t="s">
        <v>2541</v>
      </c>
      <c r="K5156" s="257" t="s">
        <v>17511</v>
      </c>
      <c r="L5156" s="256" t="s">
        <v>2542</v>
      </c>
    </row>
    <row r="5157" spans="1:12" x14ac:dyDescent="0.25">
      <c r="A5157" s="256" t="s">
        <v>2638</v>
      </c>
      <c r="B5157" s="256" t="s">
        <v>2639</v>
      </c>
      <c r="C5157" s="256" t="s">
        <v>2644</v>
      </c>
      <c r="D5157" s="256" t="s">
        <v>3295</v>
      </c>
      <c r="E5157" s="257" t="s">
        <v>2540</v>
      </c>
      <c r="F5157" s="256" t="s">
        <v>2540</v>
      </c>
      <c r="G5157" s="256">
        <v>98072</v>
      </c>
      <c r="H5157" s="256" t="s">
        <v>7384</v>
      </c>
      <c r="I5157" s="256" t="s">
        <v>12</v>
      </c>
      <c r="J5157" s="256" t="s">
        <v>2541</v>
      </c>
      <c r="K5157" s="257" t="s">
        <v>17512</v>
      </c>
      <c r="L5157" s="256" t="s">
        <v>2542</v>
      </c>
    </row>
    <row r="5158" spans="1:12" x14ac:dyDescent="0.25">
      <c r="A5158" s="256" t="s">
        <v>2638</v>
      </c>
      <c r="B5158" s="256" t="s">
        <v>2639</v>
      </c>
      <c r="C5158" s="256" t="s">
        <v>2644</v>
      </c>
      <c r="D5158" s="256" t="s">
        <v>3295</v>
      </c>
      <c r="E5158" s="257" t="s">
        <v>2540</v>
      </c>
      <c r="F5158" s="256" t="s">
        <v>2540</v>
      </c>
      <c r="G5158" s="256">
        <v>98073</v>
      </c>
      <c r="H5158" s="256" t="s">
        <v>7385</v>
      </c>
      <c r="I5158" s="256" t="s">
        <v>12</v>
      </c>
      <c r="J5158" s="256" t="s">
        <v>2541</v>
      </c>
      <c r="K5158" s="257" t="s">
        <v>17513</v>
      </c>
      <c r="L5158" s="256" t="s">
        <v>2542</v>
      </c>
    </row>
    <row r="5159" spans="1:12" x14ac:dyDescent="0.25">
      <c r="A5159" s="256" t="s">
        <v>2638</v>
      </c>
      <c r="B5159" s="256" t="s">
        <v>2639</v>
      </c>
      <c r="C5159" s="256" t="s">
        <v>2644</v>
      </c>
      <c r="D5159" s="256" t="s">
        <v>3295</v>
      </c>
      <c r="E5159" s="257" t="s">
        <v>2540</v>
      </c>
      <c r="F5159" s="256" t="s">
        <v>2540</v>
      </c>
      <c r="G5159" s="256">
        <v>98074</v>
      </c>
      <c r="H5159" s="256" t="s">
        <v>7386</v>
      </c>
      <c r="I5159" s="256" t="s">
        <v>12</v>
      </c>
      <c r="J5159" s="256" t="s">
        <v>2541</v>
      </c>
      <c r="K5159" s="257" t="s">
        <v>17514</v>
      </c>
      <c r="L5159" s="256" t="s">
        <v>2542</v>
      </c>
    </row>
    <row r="5160" spans="1:12" x14ac:dyDescent="0.25">
      <c r="A5160" s="256" t="s">
        <v>2638</v>
      </c>
      <c r="B5160" s="256" t="s">
        <v>2639</v>
      </c>
      <c r="C5160" s="256" t="s">
        <v>2644</v>
      </c>
      <c r="D5160" s="256" t="s">
        <v>3295</v>
      </c>
      <c r="E5160" s="257" t="s">
        <v>2540</v>
      </c>
      <c r="F5160" s="256" t="s">
        <v>2540</v>
      </c>
      <c r="G5160" s="256">
        <v>98075</v>
      </c>
      <c r="H5160" s="256" t="s">
        <v>7387</v>
      </c>
      <c r="I5160" s="256" t="s">
        <v>12</v>
      </c>
      <c r="J5160" s="256" t="s">
        <v>2541</v>
      </c>
      <c r="K5160" s="257" t="s">
        <v>17515</v>
      </c>
      <c r="L5160" s="256" t="s">
        <v>2542</v>
      </c>
    </row>
    <row r="5161" spans="1:12" x14ac:dyDescent="0.25">
      <c r="A5161" s="256" t="s">
        <v>2638</v>
      </c>
      <c r="B5161" s="256" t="s">
        <v>2639</v>
      </c>
      <c r="C5161" s="256" t="s">
        <v>2644</v>
      </c>
      <c r="D5161" s="256" t="s">
        <v>3295</v>
      </c>
      <c r="E5161" s="257" t="s">
        <v>2540</v>
      </c>
      <c r="F5161" s="256" t="s">
        <v>2540</v>
      </c>
      <c r="G5161" s="256">
        <v>98076</v>
      </c>
      <c r="H5161" s="256" t="s">
        <v>7388</v>
      </c>
      <c r="I5161" s="256" t="s">
        <v>12</v>
      </c>
      <c r="J5161" s="256" t="s">
        <v>2541</v>
      </c>
      <c r="K5161" s="257" t="s">
        <v>17516</v>
      </c>
      <c r="L5161" s="256" t="s">
        <v>2542</v>
      </c>
    </row>
    <row r="5162" spans="1:12" x14ac:dyDescent="0.25">
      <c r="A5162" s="256" t="s">
        <v>2638</v>
      </c>
      <c r="B5162" s="256" t="s">
        <v>2639</v>
      </c>
      <c r="C5162" s="256" t="s">
        <v>2644</v>
      </c>
      <c r="D5162" s="256" t="s">
        <v>3295</v>
      </c>
      <c r="E5162" s="257" t="s">
        <v>2540</v>
      </c>
      <c r="F5162" s="256" t="s">
        <v>2540</v>
      </c>
      <c r="G5162" s="256">
        <v>98077</v>
      </c>
      <c r="H5162" s="256" t="s">
        <v>7389</v>
      </c>
      <c r="I5162" s="256" t="s">
        <v>12</v>
      </c>
      <c r="J5162" s="256" t="s">
        <v>2541</v>
      </c>
      <c r="K5162" s="257" t="s">
        <v>17517</v>
      </c>
      <c r="L5162" s="256" t="s">
        <v>2542</v>
      </c>
    </row>
    <row r="5163" spans="1:12" x14ac:dyDescent="0.25">
      <c r="A5163" s="256" t="s">
        <v>2638</v>
      </c>
      <c r="B5163" s="256" t="s">
        <v>2639</v>
      </c>
      <c r="C5163" s="256" t="s">
        <v>2644</v>
      </c>
      <c r="D5163" s="256" t="s">
        <v>3295</v>
      </c>
      <c r="E5163" s="257" t="s">
        <v>2540</v>
      </c>
      <c r="F5163" s="256" t="s">
        <v>2540</v>
      </c>
      <c r="G5163" s="256">
        <v>98078</v>
      </c>
      <c r="H5163" s="256" t="s">
        <v>7390</v>
      </c>
      <c r="I5163" s="256" t="s">
        <v>12</v>
      </c>
      <c r="J5163" s="256" t="s">
        <v>2541</v>
      </c>
      <c r="K5163" s="257" t="s">
        <v>17518</v>
      </c>
      <c r="L5163" s="256" t="s">
        <v>2542</v>
      </c>
    </row>
    <row r="5164" spans="1:12" x14ac:dyDescent="0.25">
      <c r="A5164" s="256" t="s">
        <v>2638</v>
      </c>
      <c r="B5164" s="256" t="s">
        <v>2639</v>
      </c>
      <c r="C5164" s="256" t="s">
        <v>2644</v>
      </c>
      <c r="D5164" s="256" t="s">
        <v>3295</v>
      </c>
      <c r="E5164" s="257" t="s">
        <v>2540</v>
      </c>
      <c r="F5164" s="256" t="s">
        <v>2540</v>
      </c>
      <c r="G5164" s="256">
        <v>98079</v>
      </c>
      <c r="H5164" s="256" t="s">
        <v>7391</v>
      </c>
      <c r="I5164" s="256" t="s">
        <v>12</v>
      </c>
      <c r="J5164" s="256" t="s">
        <v>2541</v>
      </c>
      <c r="K5164" s="257" t="s">
        <v>17519</v>
      </c>
      <c r="L5164" s="256" t="s">
        <v>2542</v>
      </c>
    </row>
    <row r="5165" spans="1:12" x14ac:dyDescent="0.25">
      <c r="A5165" s="256" t="s">
        <v>2638</v>
      </c>
      <c r="B5165" s="256" t="s">
        <v>2639</v>
      </c>
      <c r="C5165" s="256" t="s">
        <v>2644</v>
      </c>
      <c r="D5165" s="256" t="s">
        <v>3295</v>
      </c>
      <c r="E5165" s="257" t="s">
        <v>2540</v>
      </c>
      <c r="F5165" s="256" t="s">
        <v>2540</v>
      </c>
      <c r="G5165" s="256">
        <v>98080</v>
      </c>
      <c r="H5165" s="256" t="s">
        <v>7392</v>
      </c>
      <c r="I5165" s="256" t="s">
        <v>12</v>
      </c>
      <c r="J5165" s="256" t="s">
        <v>2541</v>
      </c>
      <c r="K5165" s="257" t="s">
        <v>17520</v>
      </c>
      <c r="L5165" s="256" t="s">
        <v>2542</v>
      </c>
    </row>
    <row r="5166" spans="1:12" x14ac:dyDescent="0.25">
      <c r="A5166" s="256" t="s">
        <v>2638</v>
      </c>
      <c r="B5166" s="256" t="s">
        <v>2639</v>
      </c>
      <c r="C5166" s="256" t="s">
        <v>2644</v>
      </c>
      <c r="D5166" s="256" t="s">
        <v>3295</v>
      </c>
      <c r="E5166" s="257" t="s">
        <v>2540</v>
      </c>
      <c r="F5166" s="256" t="s">
        <v>2540</v>
      </c>
      <c r="G5166" s="256">
        <v>98081</v>
      </c>
      <c r="H5166" s="256" t="s">
        <v>7393</v>
      </c>
      <c r="I5166" s="256" t="s">
        <v>12</v>
      </c>
      <c r="J5166" s="256" t="s">
        <v>2541</v>
      </c>
      <c r="K5166" s="257" t="s">
        <v>17521</v>
      </c>
      <c r="L5166" s="256" t="s">
        <v>2542</v>
      </c>
    </row>
    <row r="5167" spans="1:12" x14ac:dyDescent="0.25">
      <c r="A5167" s="256" t="s">
        <v>2638</v>
      </c>
      <c r="B5167" s="256" t="s">
        <v>2639</v>
      </c>
      <c r="C5167" s="256" t="s">
        <v>2644</v>
      </c>
      <c r="D5167" s="256" t="s">
        <v>3295</v>
      </c>
      <c r="E5167" s="257" t="s">
        <v>2540</v>
      </c>
      <c r="F5167" s="256" t="s">
        <v>2540</v>
      </c>
      <c r="G5167" s="256">
        <v>98082</v>
      </c>
      <c r="H5167" s="256" t="s">
        <v>7394</v>
      </c>
      <c r="I5167" s="256" t="s">
        <v>12</v>
      </c>
      <c r="J5167" s="256" t="s">
        <v>2541</v>
      </c>
      <c r="K5167" s="257" t="s">
        <v>17522</v>
      </c>
      <c r="L5167" s="256" t="s">
        <v>2542</v>
      </c>
    </row>
    <row r="5168" spans="1:12" x14ac:dyDescent="0.25">
      <c r="A5168" s="256" t="s">
        <v>2638</v>
      </c>
      <c r="B5168" s="256" t="s">
        <v>2639</v>
      </c>
      <c r="C5168" s="256" t="s">
        <v>2644</v>
      </c>
      <c r="D5168" s="256" t="s">
        <v>3295</v>
      </c>
      <c r="E5168" s="257" t="s">
        <v>2540</v>
      </c>
      <c r="F5168" s="256" t="s">
        <v>2540</v>
      </c>
      <c r="G5168" s="256">
        <v>98083</v>
      </c>
      <c r="H5168" s="256" t="s">
        <v>7395</v>
      </c>
      <c r="I5168" s="256" t="s">
        <v>12</v>
      </c>
      <c r="J5168" s="256" t="s">
        <v>2541</v>
      </c>
      <c r="K5168" s="257" t="s">
        <v>17523</v>
      </c>
      <c r="L5168" s="256" t="s">
        <v>2542</v>
      </c>
    </row>
    <row r="5169" spans="1:12" x14ac:dyDescent="0.25">
      <c r="A5169" s="256" t="s">
        <v>2638</v>
      </c>
      <c r="B5169" s="256" t="s">
        <v>2639</v>
      </c>
      <c r="C5169" s="256" t="s">
        <v>2644</v>
      </c>
      <c r="D5169" s="256" t="s">
        <v>3295</v>
      </c>
      <c r="E5169" s="257" t="s">
        <v>2540</v>
      </c>
      <c r="F5169" s="256" t="s">
        <v>2540</v>
      </c>
      <c r="G5169" s="256">
        <v>98084</v>
      </c>
      <c r="H5169" s="256" t="s">
        <v>7396</v>
      </c>
      <c r="I5169" s="256" t="s">
        <v>12</v>
      </c>
      <c r="J5169" s="256" t="s">
        <v>2541</v>
      </c>
      <c r="K5169" s="257" t="s">
        <v>17524</v>
      </c>
      <c r="L5169" s="256" t="s">
        <v>2542</v>
      </c>
    </row>
    <row r="5170" spans="1:12" x14ac:dyDescent="0.25">
      <c r="A5170" s="256" t="s">
        <v>2638</v>
      </c>
      <c r="B5170" s="256" t="s">
        <v>2639</v>
      </c>
      <c r="C5170" s="256" t="s">
        <v>2644</v>
      </c>
      <c r="D5170" s="256" t="s">
        <v>3295</v>
      </c>
      <c r="E5170" s="257" t="s">
        <v>2540</v>
      </c>
      <c r="F5170" s="256" t="s">
        <v>2540</v>
      </c>
      <c r="G5170" s="256">
        <v>98085</v>
      </c>
      <c r="H5170" s="256" t="s">
        <v>7397</v>
      </c>
      <c r="I5170" s="256" t="s">
        <v>12</v>
      </c>
      <c r="J5170" s="256" t="s">
        <v>2541</v>
      </c>
      <c r="K5170" s="257" t="s">
        <v>17525</v>
      </c>
      <c r="L5170" s="256" t="s">
        <v>2542</v>
      </c>
    </row>
    <row r="5171" spans="1:12" x14ac:dyDescent="0.25">
      <c r="A5171" s="256" t="s">
        <v>2638</v>
      </c>
      <c r="B5171" s="256" t="s">
        <v>2639</v>
      </c>
      <c r="C5171" s="256" t="s">
        <v>2644</v>
      </c>
      <c r="D5171" s="256" t="s">
        <v>3295</v>
      </c>
      <c r="E5171" s="257" t="s">
        <v>2540</v>
      </c>
      <c r="F5171" s="256" t="s">
        <v>2540</v>
      </c>
      <c r="G5171" s="256">
        <v>98086</v>
      </c>
      <c r="H5171" s="256" t="s">
        <v>7398</v>
      </c>
      <c r="I5171" s="256" t="s">
        <v>12</v>
      </c>
      <c r="J5171" s="256" t="s">
        <v>2541</v>
      </c>
      <c r="K5171" s="257" t="s">
        <v>17526</v>
      </c>
      <c r="L5171" s="256" t="s">
        <v>2542</v>
      </c>
    </row>
    <row r="5172" spans="1:12" x14ac:dyDescent="0.25">
      <c r="A5172" s="256" t="s">
        <v>2638</v>
      </c>
      <c r="B5172" s="256" t="s">
        <v>2639</v>
      </c>
      <c r="C5172" s="256" t="s">
        <v>2644</v>
      </c>
      <c r="D5172" s="256" t="s">
        <v>3295</v>
      </c>
      <c r="E5172" s="257" t="s">
        <v>2540</v>
      </c>
      <c r="F5172" s="256" t="s">
        <v>2540</v>
      </c>
      <c r="G5172" s="256">
        <v>98087</v>
      </c>
      <c r="H5172" s="256" t="s">
        <v>7399</v>
      </c>
      <c r="I5172" s="256" t="s">
        <v>12</v>
      </c>
      <c r="J5172" s="256" t="s">
        <v>2541</v>
      </c>
      <c r="K5172" s="257" t="s">
        <v>17527</v>
      </c>
      <c r="L5172" s="256" t="s">
        <v>2542</v>
      </c>
    </row>
    <row r="5173" spans="1:12" x14ac:dyDescent="0.25">
      <c r="A5173" s="256" t="s">
        <v>2638</v>
      </c>
      <c r="B5173" s="256" t="s">
        <v>2639</v>
      </c>
      <c r="C5173" s="256" t="s">
        <v>2644</v>
      </c>
      <c r="D5173" s="256" t="s">
        <v>3295</v>
      </c>
      <c r="E5173" s="257" t="s">
        <v>2540</v>
      </c>
      <c r="F5173" s="256" t="s">
        <v>2540</v>
      </c>
      <c r="G5173" s="256">
        <v>98088</v>
      </c>
      <c r="H5173" s="256" t="s">
        <v>7400</v>
      </c>
      <c r="I5173" s="256" t="s">
        <v>12</v>
      </c>
      <c r="J5173" s="256" t="s">
        <v>2541</v>
      </c>
      <c r="K5173" s="257" t="s">
        <v>17528</v>
      </c>
      <c r="L5173" s="256" t="s">
        <v>2542</v>
      </c>
    </row>
    <row r="5174" spans="1:12" x14ac:dyDescent="0.25">
      <c r="A5174" s="256" t="s">
        <v>2638</v>
      </c>
      <c r="B5174" s="256" t="s">
        <v>2639</v>
      </c>
      <c r="C5174" s="256" t="s">
        <v>2644</v>
      </c>
      <c r="D5174" s="256" t="s">
        <v>3295</v>
      </c>
      <c r="E5174" s="257" t="s">
        <v>2540</v>
      </c>
      <c r="F5174" s="256" t="s">
        <v>2540</v>
      </c>
      <c r="G5174" s="256">
        <v>98089</v>
      </c>
      <c r="H5174" s="256" t="s">
        <v>7401</v>
      </c>
      <c r="I5174" s="256" t="s">
        <v>12</v>
      </c>
      <c r="J5174" s="256" t="s">
        <v>2541</v>
      </c>
      <c r="K5174" s="257" t="s">
        <v>17529</v>
      </c>
      <c r="L5174" s="256" t="s">
        <v>2542</v>
      </c>
    </row>
    <row r="5175" spans="1:12" x14ac:dyDescent="0.25">
      <c r="A5175" s="256" t="s">
        <v>2638</v>
      </c>
      <c r="B5175" s="256" t="s">
        <v>2639</v>
      </c>
      <c r="C5175" s="256" t="s">
        <v>2644</v>
      </c>
      <c r="D5175" s="256" t="s">
        <v>3295</v>
      </c>
      <c r="E5175" s="257" t="s">
        <v>2540</v>
      </c>
      <c r="F5175" s="256" t="s">
        <v>2540</v>
      </c>
      <c r="G5175" s="256">
        <v>98090</v>
      </c>
      <c r="H5175" s="256" t="s">
        <v>7402</v>
      </c>
      <c r="I5175" s="256" t="s">
        <v>12</v>
      </c>
      <c r="J5175" s="256" t="s">
        <v>2541</v>
      </c>
      <c r="K5175" s="257" t="s">
        <v>17530</v>
      </c>
      <c r="L5175" s="256" t="s">
        <v>2542</v>
      </c>
    </row>
    <row r="5176" spans="1:12" x14ac:dyDescent="0.25">
      <c r="A5176" s="256" t="s">
        <v>2638</v>
      </c>
      <c r="B5176" s="256" t="s">
        <v>2639</v>
      </c>
      <c r="C5176" s="256" t="s">
        <v>2644</v>
      </c>
      <c r="D5176" s="256" t="s">
        <v>3295</v>
      </c>
      <c r="E5176" s="257" t="s">
        <v>2540</v>
      </c>
      <c r="F5176" s="256" t="s">
        <v>2540</v>
      </c>
      <c r="G5176" s="256">
        <v>98091</v>
      </c>
      <c r="H5176" s="256" t="s">
        <v>7403</v>
      </c>
      <c r="I5176" s="256" t="s">
        <v>12</v>
      </c>
      <c r="J5176" s="256" t="s">
        <v>2541</v>
      </c>
      <c r="K5176" s="257" t="s">
        <v>17531</v>
      </c>
      <c r="L5176" s="256" t="s">
        <v>2542</v>
      </c>
    </row>
    <row r="5177" spans="1:12" x14ac:dyDescent="0.25">
      <c r="A5177" s="256" t="s">
        <v>2638</v>
      </c>
      <c r="B5177" s="256" t="s">
        <v>2639</v>
      </c>
      <c r="C5177" s="256" t="s">
        <v>2644</v>
      </c>
      <c r="D5177" s="256" t="s">
        <v>3295</v>
      </c>
      <c r="E5177" s="257" t="s">
        <v>2540</v>
      </c>
      <c r="F5177" s="256" t="s">
        <v>2540</v>
      </c>
      <c r="G5177" s="256">
        <v>98092</v>
      </c>
      <c r="H5177" s="256" t="s">
        <v>7404</v>
      </c>
      <c r="I5177" s="256" t="s">
        <v>12</v>
      </c>
      <c r="J5177" s="256" t="s">
        <v>2541</v>
      </c>
      <c r="K5177" s="257" t="s">
        <v>17532</v>
      </c>
      <c r="L5177" s="256" t="s">
        <v>2542</v>
      </c>
    </row>
    <row r="5178" spans="1:12" x14ac:dyDescent="0.25">
      <c r="A5178" s="256" t="s">
        <v>2638</v>
      </c>
      <c r="B5178" s="256" t="s">
        <v>2639</v>
      </c>
      <c r="C5178" s="256" t="s">
        <v>2644</v>
      </c>
      <c r="D5178" s="256" t="s">
        <v>3295</v>
      </c>
      <c r="E5178" s="257" t="s">
        <v>2540</v>
      </c>
      <c r="F5178" s="256" t="s">
        <v>2540</v>
      </c>
      <c r="G5178" s="256">
        <v>98093</v>
      </c>
      <c r="H5178" s="256" t="s">
        <v>7405</v>
      </c>
      <c r="I5178" s="256" t="s">
        <v>12</v>
      </c>
      <c r="J5178" s="256" t="s">
        <v>2541</v>
      </c>
      <c r="K5178" s="257" t="s">
        <v>17533</v>
      </c>
      <c r="L5178" s="256" t="s">
        <v>2542</v>
      </c>
    </row>
    <row r="5179" spans="1:12" x14ac:dyDescent="0.25">
      <c r="A5179" s="256" t="s">
        <v>2638</v>
      </c>
      <c r="B5179" s="256" t="s">
        <v>2639</v>
      </c>
      <c r="C5179" s="256" t="s">
        <v>2644</v>
      </c>
      <c r="D5179" s="256" t="s">
        <v>3295</v>
      </c>
      <c r="E5179" s="257" t="s">
        <v>2540</v>
      </c>
      <c r="F5179" s="256" t="s">
        <v>2540</v>
      </c>
      <c r="G5179" s="256">
        <v>98094</v>
      </c>
      <c r="H5179" s="256" t="s">
        <v>7406</v>
      </c>
      <c r="I5179" s="256" t="s">
        <v>12</v>
      </c>
      <c r="J5179" s="256" t="s">
        <v>2541</v>
      </c>
      <c r="K5179" s="257" t="s">
        <v>17534</v>
      </c>
      <c r="L5179" s="256" t="s">
        <v>2542</v>
      </c>
    </row>
    <row r="5180" spans="1:12" x14ac:dyDescent="0.25">
      <c r="A5180" s="256" t="s">
        <v>2638</v>
      </c>
      <c r="B5180" s="256" t="s">
        <v>2639</v>
      </c>
      <c r="C5180" s="256" t="s">
        <v>2644</v>
      </c>
      <c r="D5180" s="256" t="s">
        <v>3295</v>
      </c>
      <c r="E5180" s="257" t="s">
        <v>2540</v>
      </c>
      <c r="F5180" s="256" t="s">
        <v>2540</v>
      </c>
      <c r="G5180" s="256">
        <v>98099</v>
      </c>
      <c r="H5180" s="256" t="s">
        <v>7407</v>
      </c>
      <c r="I5180" s="256" t="s">
        <v>12</v>
      </c>
      <c r="J5180" s="256" t="s">
        <v>2541</v>
      </c>
      <c r="K5180" s="257" t="s">
        <v>17535</v>
      </c>
      <c r="L5180" s="256" t="s">
        <v>2542</v>
      </c>
    </row>
    <row r="5181" spans="1:12" x14ac:dyDescent="0.25">
      <c r="A5181" s="256" t="s">
        <v>2638</v>
      </c>
      <c r="B5181" s="256" t="s">
        <v>2639</v>
      </c>
      <c r="C5181" s="256" t="s">
        <v>2644</v>
      </c>
      <c r="D5181" s="256" t="s">
        <v>3295</v>
      </c>
      <c r="E5181" s="257" t="s">
        <v>2540</v>
      </c>
      <c r="F5181" s="256" t="s">
        <v>2540</v>
      </c>
      <c r="G5181" s="256">
        <v>98100</v>
      </c>
      <c r="H5181" s="256" t="s">
        <v>7408</v>
      </c>
      <c r="I5181" s="256" t="s">
        <v>12</v>
      </c>
      <c r="J5181" s="256" t="s">
        <v>2541</v>
      </c>
      <c r="K5181" s="257" t="s">
        <v>17536</v>
      </c>
      <c r="L5181" s="256" t="s">
        <v>2542</v>
      </c>
    </row>
    <row r="5182" spans="1:12" x14ac:dyDescent="0.25">
      <c r="A5182" s="256" t="s">
        <v>2638</v>
      </c>
      <c r="B5182" s="256" t="s">
        <v>2639</v>
      </c>
      <c r="C5182" s="256" t="s">
        <v>2644</v>
      </c>
      <c r="D5182" s="256" t="s">
        <v>3295</v>
      </c>
      <c r="E5182" s="257" t="s">
        <v>2540</v>
      </c>
      <c r="F5182" s="256" t="s">
        <v>2540</v>
      </c>
      <c r="G5182" s="256">
        <v>98101</v>
      </c>
      <c r="H5182" s="256" t="s">
        <v>7409</v>
      </c>
      <c r="I5182" s="256" t="s">
        <v>12</v>
      </c>
      <c r="J5182" s="256" t="s">
        <v>2541</v>
      </c>
      <c r="K5182" s="257" t="s">
        <v>17537</v>
      </c>
      <c r="L5182" s="256" t="s">
        <v>2542</v>
      </c>
    </row>
    <row r="5183" spans="1:12" x14ac:dyDescent="0.25">
      <c r="A5183" s="256" t="s">
        <v>2638</v>
      </c>
      <c r="B5183" s="256" t="s">
        <v>2639</v>
      </c>
      <c r="C5183" s="256" t="s">
        <v>2644</v>
      </c>
      <c r="D5183" s="256" t="s">
        <v>3295</v>
      </c>
      <c r="E5183" s="257" t="s">
        <v>2540</v>
      </c>
      <c r="F5183" s="256" t="s">
        <v>2540</v>
      </c>
      <c r="G5183" s="256">
        <v>98109</v>
      </c>
      <c r="H5183" s="256" t="s">
        <v>4618</v>
      </c>
      <c r="I5183" s="256" t="s">
        <v>12</v>
      </c>
      <c r="J5183" s="256" t="s">
        <v>2541</v>
      </c>
      <c r="K5183" s="257" t="s">
        <v>17538</v>
      </c>
      <c r="L5183" s="256" t="s">
        <v>2542</v>
      </c>
    </row>
    <row r="5184" spans="1:12" x14ac:dyDescent="0.25">
      <c r="A5184" s="256" t="s">
        <v>2638</v>
      </c>
      <c r="B5184" s="256" t="s">
        <v>2639</v>
      </c>
      <c r="C5184" s="256" t="s">
        <v>2644</v>
      </c>
      <c r="D5184" s="256" t="s">
        <v>3295</v>
      </c>
      <c r="E5184" s="257" t="s">
        <v>2540</v>
      </c>
      <c r="F5184" s="256" t="s">
        <v>2540</v>
      </c>
      <c r="G5184" s="256">
        <v>98110</v>
      </c>
      <c r="H5184" s="256" t="s">
        <v>4619</v>
      </c>
      <c r="I5184" s="256" t="s">
        <v>12</v>
      </c>
      <c r="J5184" s="256" t="s">
        <v>2541</v>
      </c>
      <c r="K5184" s="257" t="s">
        <v>17539</v>
      </c>
      <c r="L5184" s="256" t="s">
        <v>2542</v>
      </c>
    </row>
    <row r="5185" spans="1:12" x14ac:dyDescent="0.25">
      <c r="A5185" s="256" t="s">
        <v>2638</v>
      </c>
      <c r="B5185" s="256" t="s">
        <v>2639</v>
      </c>
      <c r="C5185" s="256" t="s">
        <v>2644</v>
      </c>
      <c r="D5185" s="256" t="s">
        <v>3295</v>
      </c>
      <c r="E5185" s="257" t="s">
        <v>2540</v>
      </c>
      <c r="F5185" s="256" t="s">
        <v>2540</v>
      </c>
      <c r="G5185" s="256">
        <v>98111</v>
      </c>
      <c r="H5185" s="256" t="s">
        <v>4620</v>
      </c>
      <c r="I5185" s="256" t="s">
        <v>12</v>
      </c>
      <c r="J5185" s="256" t="s">
        <v>2541</v>
      </c>
      <c r="K5185" s="257" t="s">
        <v>17540</v>
      </c>
      <c r="L5185" s="256" t="s">
        <v>2542</v>
      </c>
    </row>
    <row r="5186" spans="1:12" x14ac:dyDescent="0.25">
      <c r="A5186" s="256" t="s">
        <v>2638</v>
      </c>
      <c r="B5186" s="256" t="s">
        <v>2639</v>
      </c>
      <c r="C5186" s="256" t="s">
        <v>2644</v>
      </c>
      <c r="D5186" s="256" t="s">
        <v>3295</v>
      </c>
      <c r="E5186" s="257" t="s">
        <v>2540</v>
      </c>
      <c r="F5186" s="256" t="s">
        <v>2540</v>
      </c>
      <c r="G5186" s="256">
        <v>98112</v>
      </c>
      <c r="H5186" s="256" t="s">
        <v>4621</v>
      </c>
      <c r="I5186" s="256" t="s">
        <v>12</v>
      </c>
      <c r="J5186" s="256" t="s">
        <v>2541</v>
      </c>
      <c r="K5186" s="257" t="s">
        <v>15383</v>
      </c>
      <c r="L5186" s="256" t="s">
        <v>2542</v>
      </c>
    </row>
    <row r="5187" spans="1:12" x14ac:dyDescent="0.25">
      <c r="A5187" s="256" t="s">
        <v>2638</v>
      </c>
      <c r="B5187" s="256" t="s">
        <v>2639</v>
      </c>
      <c r="C5187" s="256" t="s">
        <v>2644</v>
      </c>
      <c r="D5187" s="256" t="s">
        <v>3295</v>
      </c>
      <c r="E5187" s="257" t="s">
        <v>2540</v>
      </c>
      <c r="F5187" s="256" t="s">
        <v>2540</v>
      </c>
      <c r="G5187" s="256">
        <v>98114</v>
      </c>
      <c r="H5187" s="256" t="s">
        <v>4622</v>
      </c>
      <c r="I5187" s="256" t="s">
        <v>12</v>
      </c>
      <c r="J5187" s="256" t="s">
        <v>2541</v>
      </c>
      <c r="K5187" s="257" t="s">
        <v>17541</v>
      </c>
      <c r="L5187" s="256" t="s">
        <v>2542</v>
      </c>
    </row>
    <row r="5188" spans="1:12" x14ac:dyDescent="0.25">
      <c r="A5188" s="256" t="s">
        <v>2638</v>
      </c>
      <c r="B5188" s="256" t="s">
        <v>2639</v>
      </c>
      <c r="C5188" s="256" t="s">
        <v>2644</v>
      </c>
      <c r="D5188" s="256" t="s">
        <v>3295</v>
      </c>
      <c r="E5188" s="257" t="s">
        <v>2540</v>
      </c>
      <c r="F5188" s="256" t="s">
        <v>2540</v>
      </c>
      <c r="G5188" s="256">
        <v>98115</v>
      </c>
      <c r="H5188" s="256" t="s">
        <v>7410</v>
      </c>
      <c r="I5188" s="256" t="s">
        <v>12</v>
      </c>
      <c r="J5188" s="256" t="s">
        <v>2541</v>
      </c>
      <c r="K5188" s="257" t="s">
        <v>17542</v>
      </c>
      <c r="L5188" s="256" t="s">
        <v>2542</v>
      </c>
    </row>
    <row r="5189" spans="1:12" x14ac:dyDescent="0.25">
      <c r="A5189" s="256" t="s">
        <v>2638</v>
      </c>
      <c r="B5189" s="256" t="s">
        <v>2639</v>
      </c>
      <c r="C5189" s="256" t="s">
        <v>2645</v>
      </c>
      <c r="D5189" s="256" t="s">
        <v>3296</v>
      </c>
      <c r="E5189" s="257" t="s">
        <v>2540</v>
      </c>
      <c r="F5189" s="256" t="s">
        <v>2540</v>
      </c>
      <c r="G5189" s="256">
        <v>89957</v>
      </c>
      <c r="H5189" s="256" t="s">
        <v>1669</v>
      </c>
      <c r="I5189" s="256" t="s">
        <v>12</v>
      </c>
      <c r="J5189" s="256" t="s">
        <v>2545</v>
      </c>
      <c r="K5189" s="257" t="s">
        <v>17543</v>
      </c>
      <c r="L5189" s="256" t="s">
        <v>2542</v>
      </c>
    </row>
    <row r="5190" spans="1:12" x14ac:dyDescent="0.25">
      <c r="A5190" s="256" t="s">
        <v>2638</v>
      </c>
      <c r="B5190" s="256" t="s">
        <v>2639</v>
      </c>
      <c r="C5190" s="256" t="s">
        <v>2645</v>
      </c>
      <c r="D5190" s="256" t="s">
        <v>3296</v>
      </c>
      <c r="E5190" s="257" t="s">
        <v>2540</v>
      </c>
      <c r="F5190" s="256" t="s">
        <v>2540</v>
      </c>
      <c r="G5190" s="256">
        <v>89959</v>
      </c>
      <c r="H5190" s="256" t="s">
        <v>1670</v>
      </c>
      <c r="I5190" s="256" t="s">
        <v>12</v>
      </c>
      <c r="J5190" s="256" t="s">
        <v>2545</v>
      </c>
      <c r="K5190" s="257" t="s">
        <v>17544</v>
      </c>
      <c r="L5190" s="256" t="s">
        <v>2542</v>
      </c>
    </row>
    <row r="5191" spans="1:12" x14ac:dyDescent="0.25">
      <c r="A5191" s="256" t="s">
        <v>2638</v>
      </c>
      <c r="B5191" s="256" t="s">
        <v>2639</v>
      </c>
      <c r="C5191" s="256" t="s">
        <v>2646</v>
      </c>
      <c r="D5191" s="256" t="s">
        <v>3297</v>
      </c>
      <c r="E5191" s="257" t="s">
        <v>2540</v>
      </c>
      <c r="F5191" s="256" t="s">
        <v>2540</v>
      </c>
      <c r="G5191" s="256">
        <v>89349</v>
      </c>
      <c r="H5191" s="256" t="s">
        <v>7411</v>
      </c>
      <c r="I5191" s="256" t="s">
        <v>12</v>
      </c>
      <c r="J5191" s="256" t="s">
        <v>2545</v>
      </c>
      <c r="K5191" s="257" t="s">
        <v>13847</v>
      </c>
      <c r="L5191" s="256" t="s">
        <v>2542</v>
      </c>
    </row>
    <row r="5192" spans="1:12" x14ac:dyDescent="0.25">
      <c r="A5192" s="256" t="s">
        <v>2638</v>
      </c>
      <c r="B5192" s="256" t="s">
        <v>2639</v>
      </c>
      <c r="C5192" s="256" t="s">
        <v>2646</v>
      </c>
      <c r="D5192" s="256" t="s">
        <v>3297</v>
      </c>
      <c r="E5192" s="257" t="s">
        <v>2540</v>
      </c>
      <c r="F5192" s="256" t="s">
        <v>2540</v>
      </c>
      <c r="G5192" s="256">
        <v>89351</v>
      </c>
      <c r="H5192" s="256" t="s">
        <v>7412</v>
      </c>
      <c r="I5192" s="256" t="s">
        <v>12</v>
      </c>
      <c r="J5192" s="256" t="s">
        <v>2545</v>
      </c>
      <c r="K5192" s="257" t="s">
        <v>17545</v>
      </c>
      <c r="L5192" s="256" t="s">
        <v>2542</v>
      </c>
    </row>
    <row r="5193" spans="1:12" x14ac:dyDescent="0.25">
      <c r="A5193" s="256" t="s">
        <v>2638</v>
      </c>
      <c r="B5193" s="256" t="s">
        <v>2639</v>
      </c>
      <c r="C5193" s="256" t="s">
        <v>2646</v>
      </c>
      <c r="D5193" s="256" t="s">
        <v>3297</v>
      </c>
      <c r="E5193" s="257" t="s">
        <v>2540</v>
      </c>
      <c r="F5193" s="256" t="s">
        <v>2540</v>
      </c>
      <c r="G5193" s="256">
        <v>89352</v>
      </c>
      <c r="H5193" s="256" t="s">
        <v>7413</v>
      </c>
      <c r="I5193" s="256" t="s">
        <v>12</v>
      </c>
      <c r="J5193" s="256" t="s">
        <v>2545</v>
      </c>
      <c r="K5193" s="257" t="s">
        <v>13407</v>
      </c>
      <c r="L5193" s="256" t="s">
        <v>2542</v>
      </c>
    </row>
    <row r="5194" spans="1:12" x14ac:dyDescent="0.25">
      <c r="A5194" s="256" t="s">
        <v>2638</v>
      </c>
      <c r="B5194" s="256" t="s">
        <v>2639</v>
      </c>
      <c r="C5194" s="256" t="s">
        <v>2646</v>
      </c>
      <c r="D5194" s="256" t="s">
        <v>3297</v>
      </c>
      <c r="E5194" s="257" t="s">
        <v>2540</v>
      </c>
      <c r="F5194" s="256" t="s">
        <v>2540</v>
      </c>
      <c r="G5194" s="256">
        <v>89353</v>
      </c>
      <c r="H5194" s="256" t="s">
        <v>7414</v>
      </c>
      <c r="I5194" s="256" t="s">
        <v>12</v>
      </c>
      <c r="J5194" s="256" t="s">
        <v>2545</v>
      </c>
      <c r="K5194" s="257" t="s">
        <v>17546</v>
      </c>
      <c r="L5194" s="256" t="s">
        <v>2542</v>
      </c>
    </row>
    <row r="5195" spans="1:12" x14ac:dyDescent="0.25">
      <c r="A5195" s="256" t="s">
        <v>2638</v>
      </c>
      <c r="B5195" s="256" t="s">
        <v>2639</v>
      </c>
      <c r="C5195" s="256" t="s">
        <v>2646</v>
      </c>
      <c r="D5195" s="256" t="s">
        <v>3297</v>
      </c>
      <c r="E5195" s="257" t="s">
        <v>2540</v>
      </c>
      <c r="F5195" s="256" t="s">
        <v>2540</v>
      </c>
      <c r="G5195" s="256">
        <v>89354</v>
      </c>
      <c r="H5195" s="256" t="s">
        <v>7415</v>
      </c>
      <c r="I5195" s="256" t="s">
        <v>12</v>
      </c>
      <c r="J5195" s="256" t="s">
        <v>2545</v>
      </c>
      <c r="K5195" s="257" t="s">
        <v>17547</v>
      </c>
      <c r="L5195" s="256" t="s">
        <v>2542</v>
      </c>
    </row>
    <row r="5196" spans="1:12" x14ac:dyDescent="0.25">
      <c r="A5196" s="256" t="s">
        <v>2638</v>
      </c>
      <c r="B5196" s="256" t="s">
        <v>2639</v>
      </c>
      <c r="C5196" s="256" t="s">
        <v>2646</v>
      </c>
      <c r="D5196" s="256" t="s">
        <v>3297</v>
      </c>
      <c r="E5196" s="257" t="s">
        <v>2540</v>
      </c>
      <c r="F5196" s="256" t="s">
        <v>2540</v>
      </c>
      <c r="G5196" s="256">
        <v>89969</v>
      </c>
      <c r="H5196" s="256" t="s">
        <v>1671</v>
      </c>
      <c r="I5196" s="256" t="s">
        <v>12</v>
      </c>
      <c r="J5196" s="256" t="s">
        <v>2545</v>
      </c>
      <c r="K5196" s="257" t="s">
        <v>17548</v>
      </c>
      <c r="L5196" s="256" t="s">
        <v>2542</v>
      </c>
    </row>
    <row r="5197" spans="1:12" x14ac:dyDescent="0.25">
      <c r="A5197" s="256" t="s">
        <v>2638</v>
      </c>
      <c r="B5197" s="256" t="s">
        <v>2639</v>
      </c>
      <c r="C5197" s="256" t="s">
        <v>2646</v>
      </c>
      <c r="D5197" s="256" t="s">
        <v>3297</v>
      </c>
      <c r="E5197" s="257" t="s">
        <v>2540</v>
      </c>
      <c r="F5197" s="256" t="s">
        <v>2540</v>
      </c>
      <c r="G5197" s="256">
        <v>89970</v>
      </c>
      <c r="H5197" s="256" t="s">
        <v>1672</v>
      </c>
      <c r="I5197" s="256" t="s">
        <v>12</v>
      </c>
      <c r="J5197" s="256" t="s">
        <v>2545</v>
      </c>
      <c r="K5197" s="257" t="s">
        <v>16907</v>
      </c>
      <c r="L5197" s="256" t="s">
        <v>2542</v>
      </c>
    </row>
    <row r="5198" spans="1:12" x14ac:dyDescent="0.25">
      <c r="A5198" s="256" t="s">
        <v>2638</v>
      </c>
      <c r="B5198" s="256" t="s">
        <v>2639</v>
      </c>
      <c r="C5198" s="256" t="s">
        <v>2646</v>
      </c>
      <c r="D5198" s="256" t="s">
        <v>3297</v>
      </c>
      <c r="E5198" s="257" t="s">
        <v>2540</v>
      </c>
      <c r="F5198" s="256" t="s">
        <v>2540</v>
      </c>
      <c r="G5198" s="256">
        <v>89971</v>
      </c>
      <c r="H5198" s="256" t="s">
        <v>1673</v>
      </c>
      <c r="I5198" s="256" t="s">
        <v>12</v>
      </c>
      <c r="J5198" s="256" t="s">
        <v>2545</v>
      </c>
      <c r="K5198" s="257" t="s">
        <v>17549</v>
      </c>
      <c r="L5198" s="256" t="s">
        <v>2542</v>
      </c>
    </row>
    <row r="5199" spans="1:12" x14ac:dyDescent="0.25">
      <c r="A5199" s="256" t="s">
        <v>2638</v>
      </c>
      <c r="B5199" s="256" t="s">
        <v>2639</v>
      </c>
      <c r="C5199" s="256" t="s">
        <v>2646</v>
      </c>
      <c r="D5199" s="256" t="s">
        <v>3297</v>
      </c>
      <c r="E5199" s="257" t="s">
        <v>2540</v>
      </c>
      <c r="F5199" s="256" t="s">
        <v>2540</v>
      </c>
      <c r="G5199" s="256">
        <v>89972</v>
      </c>
      <c r="H5199" s="256" t="s">
        <v>1674</v>
      </c>
      <c r="I5199" s="256" t="s">
        <v>12</v>
      </c>
      <c r="J5199" s="256" t="s">
        <v>2545</v>
      </c>
      <c r="K5199" s="257" t="s">
        <v>17550</v>
      </c>
      <c r="L5199" s="256" t="s">
        <v>2542</v>
      </c>
    </row>
    <row r="5200" spans="1:12" x14ac:dyDescent="0.25">
      <c r="A5200" s="256" t="s">
        <v>2638</v>
      </c>
      <c r="B5200" s="256" t="s">
        <v>2639</v>
      </c>
      <c r="C5200" s="256" t="s">
        <v>2646</v>
      </c>
      <c r="D5200" s="256" t="s">
        <v>3297</v>
      </c>
      <c r="E5200" s="257" t="s">
        <v>2540</v>
      </c>
      <c r="F5200" s="256" t="s">
        <v>2540</v>
      </c>
      <c r="G5200" s="256">
        <v>89973</v>
      </c>
      <c r="H5200" s="256" t="s">
        <v>1675</v>
      </c>
      <c r="I5200" s="256" t="s">
        <v>12</v>
      </c>
      <c r="J5200" s="256" t="s">
        <v>2545</v>
      </c>
      <c r="K5200" s="257" t="s">
        <v>17551</v>
      </c>
      <c r="L5200" s="256" t="s">
        <v>2542</v>
      </c>
    </row>
    <row r="5201" spans="1:12" x14ac:dyDescent="0.25">
      <c r="A5201" s="256" t="s">
        <v>2638</v>
      </c>
      <c r="B5201" s="256" t="s">
        <v>2639</v>
      </c>
      <c r="C5201" s="256" t="s">
        <v>2646</v>
      </c>
      <c r="D5201" s="256" t="s">
        <v>3297</v>
      </c>
      <c r="E5201" s="257" t="s">
        <v>2540</v>
      </c>
      <c r="F5201" s="256" t="s">
        <v>2540</v>
      </c>
      <c r="G5201" s="256">
        <v>89974</v>
      </c>
      <c r="H5201" s="256" t="s">
        <v>1676</v>
      </c>
      <c r="I5201" s="256" t="s">
        <v>12</v>
      </c>
      <c r="J5201" s="256" t="s">
        <v>2545</v>
      </c>
      <c r="K5201" s="257" t="s">
        <v>17552</v>
      </c>
      <c r="L5201" s="256" t="s">
        <v>2542</v>
      </c>
    </row>
    <row r="5202" spans="1:12" x14ac:dyDescent="0.25">
      <c r="A5202" s="256" t="s">
        <v>2638</v>
      </c>
      <c r="B5202" s="256" t="s">
        <v>2639</v>
      </c>
      <c r="C5202" s="256" t="s">
        <v>2646</v>
      </c>
      <c r="D5202" s="256" t="s">
        <v>3297</v>
      </c>
      <c r="E5202" s="257" t="s">
        <v>2540</v>
      </c>
      <c r="F5202" s="256" t="s">
        <v>2540</v>
      </c>
      <c r="G5202" s="256">
        <v>89984</v>
      </c>
      <c r="H5202" s="256" t="s">
        <v>7416</v>
      </c>
      <c r="I5202" s="256" t="s">
        <v>12</v>
      </c>
      <c r="J5202" s="256" t="s">
        <v>2545</v>
      </c>
      <c r="K5202" s="257" t="s">
        <v>17553</v>
      </c>
      <c r="L5202" s="256" t="s">
        <v>2542</v>
      </c>
    </row>
    <row r="5203" spans="1:12" x14ac:dyDescent="0.25">
      <c r="A5203" s="256" t="s">
        <v>2638</v>
      </c>
      <c r="B5203" s="256" t="s">
        <v>2639</v>
      </c>
      <c r="C5203" s="256" t="s">
        <v>2646</v>
      </c>
      <c r="D5203" s="256" t="s">
        <v>3297</v>
      </c>
      <c r="E5203" s="257" t="s">
        <v>2540</v>
      </c>
      <c r="F5203" s="256" t="s">
        <v>2540</v>
      </c>
      <c r="G5203" s="256">
        <v>89985</v>
      </c>
      <c r="H5203" s="256" t="s">
        <v>7417</v>
      </c>
      <c r="I5203" s="256" t="s">
        <v>12</v>
      </c>
      <c r="J5203" s="256" t="s">
        <v>2545</v>
      </c>
      <c r="K5203" s="257" t="s">
        <v>13779</v>
      </c>
      <c r="L5203" s="256" t="s">
        <v>2542</v>
      </c>
    </row>
    <row r="5204" spans="1:12" x14ac:dyDescent="0.25">
      <c r="A5204" s="256" t="s">
        <v>2638</v>
      </c>
      <c r="B5204" s="256" t="s">
        <v>2639</v>
      </c>
      <c r="C5204" s="256" t="s">
        <v>2646</v>
      </c>
      <c r="D5204" s="256" t="s">
        <v>3297</v>
      </c>
      <c r="E5204" s="257" t="s">
        <v>2540</v>
      </c>
      <c r="F5204" s="256" t="s">
        <v>2540</v>
      </c>
      <c r="G5204" s="256">
        <v>89986</v>
      </c>
      <c r="H5204" s="256" t="s">
        <v>7418</v>
      </c>
      <c r="I5204" s="256" t="s">
        <v>12</v>
      </c>
      <c r="J5204" s="256" t="s">
        <v>2545</v>
      </c>
      <c r="K5204" s="257" t="s">
        <v>17554</v>
      </c>
      <c r="L5204" s="256" t="s">
        <v>2542</v>
      </c>
    </row>
    <row r="5205" spans="1:12" x14ac:dyDescent="0.25">
      <c r="A5205" s="256" t="s">
        <v>2638</v>
      </c>
      <c r="B5205" s="256" t="s">
        <v>2639</v>
      </c>
      <c r="C5205" s="256" t="s">
        <v>2646</v>
      </c>
      <c r="D5205" s="256" t="s">
        <v>3297</v>
      </c>
      <c r="E5205" s="257" t="s">
        <v>2540</v>
      </c>
      <c r="F5205" s="256" t="s">
        <v>2540</v>
      </c>
      <c r="G5205" s="256">
        <v>89987</v>
      </c>
      <c r="H5205" s="256" t="s">
        <v>7419</v>
      </c>
      <c r="I5205" s="256" t="s">
        <v>12</v>
      </c>
      <c r="J5205" s="256" t="s">
        <v>2545</v>
      </c>
      <c r="K5205" s="257" t="s">
        <v>17555</v>
      </c>
      <c r="L5205" s="256" t="s">
        <v>2542</v>
      </c>
    </row>
    <row r="5206" spans="1:12" x14ac:dyDescent="0.25">
      <c r="A5206" s="256" t="s">
        <v>2638</v>
      </c>
      <c r="B5206" s="256" t="s">
        <v>2639</v>
      </c>
      <c r="C5206" s="256" t="s">
        <v>2646</v>
      </c>
      <c r="D5206" s="256" t="s">
        <v>3297</v>
      </c>
      <c r="E5206" s="257" t="s">
        <v>2540</v>
      </c>
      <c r="F5206" s="256" t="s">
        <v>2540</v>
      </c>
      <c r="G5206" s="256">
        <v>90371</v>
      </c>
      <c r="H5206" s="256" t="s">
        <v>7420</v>
      </c>
      <c r="I5206" s="256" t="s">
        <v>12</v>
      </c>
      <c r="J5206" s="256" t="s">
        <v>2545</v>
      </c>
      <c r="K5206" s="257" t="s">
        <v>17556</v>
      </c>
      <c r="L5206" s="256" t="s">
        <v>2542</v>
      </c>
    </row>
    <row r="5207" spans="1:12" x14ac:dyDescent="0.25">
      <c r="A5207" s="256" t="s">
        <v>2638</v>
      </c>
      <c r="B5207" s="256" t="s">
        <v>2639</v>
      </c>
      <c r="C5207" s="256" t="s">
        <v>2646</v>
      </c>
      <c r="D5207" s="256" t="s">
        <v>3297</v>
      </c>
      <c r="E5207" s="257" t="s">
        <v>2540</v>
      </c>
      <c r="F5207" s="256" t="s">
        <v>2540</v>
      </c>
      <c r="G5207" s="256">
        <v>94489</v>
      </c>
      <c r="H5207" s="256" t="s">
        <v>7421</v>
      </c>
      <c r="I5207" s="256" t="s">
        <v>12</v>
      </c>
      <c r="J5207" s="256" t="s">
        <v>2545</v>
      </c>
      <c r="K5207" s="257" t="s">
        <v>17545</v>
      </c>
      <c r="L5207" s="256" t="s">
        <v>2542</v>
      </c>
    </row>
    <row r="5208" spans="1:12" x14ac:dyDescent="0.25">
      <c r="A5208" s="256" t="s">
        <v>2638</v>
      </c>
      <c r="B5208" s="256" t="s">
        <v>2639</v>
      </c>
      <c r="C5208" s="256" t="s">
        <v>2646</v>
      </c>
      <c r="D5208" s="256" t="s">
        <v>3297</v>
      </c>
      <c r="E5208" s="257" t="s">
        <v>2540</v>
      </c>
      <c r="F5208" s="256" t="s">
        <v>2540</v>
      </c>
      <c r="G5208" s="256">
        <v>94490</v>
      </c>
      <c r="H5208" s="256" t="s">
        <v>7422</v>
      </c>
      <c r="I5208" s="256" t="s">
        <v>12</v>
      </c>
      <c r="J5208" s="256" t="s">
        <v>2545</v>
      </c>
      <c r="K5208" s="257" t="s">
        <v>17557</v>
      </c>
      <c r="L5208" s="256" t="s">
        <v>2542</v>
      </c>
    </row>
    <row r="5209" spans="1:12" x14ac:dyDescent="0.25">
      <c r="A5209" s="256" t="s">
        <v>2638</v>
      </c>
      <c r="B5209" s="256" t="s">
        <v>2639</v>
      </c>
      <c r="C5209" s="256" t="s">
        <v>2646</v>
      </c>
      <c r="D5209" s="256" t="s">
        <v>3297</v>
      </c>
      <c r="E5209" s="257" t="s">
        <v>2540</v>
      </c>
      <c r="F5209" s="256" t="s">
        <v>2540</v>
      </c>
      <c r="G5209" s="256">
        <v>94491</v>
      </c>
      <c r="H5209" s="256" t="s">
        <v>7423</v>
      </c>
      <c r="I5209" s="256" t="s">
        <v>12</v>
      </c>
      <c r="J5209" s="256" t="s">
        <v>2545</v>
      </c>
      <c r="K5209" s="257" t="s">
        <v>17558</v>
      </c>
      <c r="L5209" s="256" t="s">
        <v>2542</v>
      </c>
    </row>
    <row r="5210" spans="1:12" x14ac:dyDescent="0.25">
      <c r="A5210" s="256" t="s">
        <v>2638</v>
      </c>
      <c r="B5210" s="256" t="s">
        <v>2639</v>
      </c>
      <c r="C5210" s="256" t="s">
        <v>2646</v>
      </c>
      <c r="D5210" s="256" t="s">
        <v>3297</v>
      </c>
      <c r="E5210" s="257" t="s">
        <v>2540</v>
      </c>
      <c r="F5210" s="256" t="s">
        <v>2540</v>
      </c>
      <c r="G5210" s="256">
        <v>94492</v>
      </c>
      <c r="H5210" s="256" t="s">
        <v>7424</v>
      </c>
      <c r="I5210" s="256" t="s">
        <v>12</v>
      </c>
      <c r="J5210" s="256" t="s">
        <v>2545</v>
      </c>
      <c r="K5210" s="257" t="s">
        <v>17559</v>
      </c>
      <c r="L5210" s="256" t="s">
        <v>2542</v>
      </c>
    </row>
    <row r="5211" spans="1:12" x14ac:dyDescent="0.25">
      <c r="A5211" s="256" t="s">
        <v>2638</v>
      </c>
      <c r="B5211" s="256" t="s">
        <v>2639</v>
      </c>
      <c r="C5211" s="256" t="s">
        <v>2646</v>
      </c>
      <c r="D5211" s="256" t="s">
        <v>3297</v>
      </c>
      <c r="E5211" s="257" t="s">
        <v>2540</v>
      </c>
      <c r="F5211" s="256" t="s">
        <v>2540</v>
      </c>
      <c r="G5211" s="256">
        <v>94493</v>
      </c>
      <c r="H5211" s="256" t="s">
        <v>7425</v>
      </c>
      <c r="I5211" s="256" t="s">
        <v>12</v>
      </c>
      <c r="J5211" s="256" t="s">
        <v>2545</v>
      </c>
      <c r="K5211" s="257" t="s">
        <v>17560</v>
      </c>
      <c r="L5211" s="256" t="s">
        <v>2542</v>
      </c>
    </row>
    <row r="5212" spans="1:12" x14ac:dyDescent="0.25">
      <c r="A5212" s="256" t="s">
        <v>2638</v>
      </c>
      <c r="B5212" s="256" t="s">
        <v>2639</v>
      </c>
      <c r="C5212" s="256" t="s">
        <v>2646</v>
      </c>
      <c r="D5212" s="256" t="s">
        <v>3297</v>
      </c>
      <c r="E5212" s="257" t="s">
        <v>2540</v>
      </c>
      <c r="F5212" s="256" t="s">
        <v>2540</v>
      </c>
      <c r="G5212" s="256">
        <v>94495</v>
      </c>
      <c r="H5212" s="256" t="s">
        <v>7426</v>
      </c>
      <c r="I5212" s="256" t="s">
        <v>12</v>
      </c>
      <c r="J5212" s="256" t="s">
        <v>2545</v>
      </c>
      <c r="K5212" s="257" t="s">
        <v>16982</v>
      </c>
      <c r="L5212" s="256" t="s">
        <v>2542</v>
      </c>
    </row>
    <row r="5213" spans="1:12" x14ac:dyDescent="0.25">
      <c r="A5213" s="256" t="s">
        <v>2638</v>
      </c>
      <c r="B5213" s="256" t="s">
        <v>2639</v>
      </c>
      <c r="C5213" s="256" t="s">
        <v>2646</v>
      </c>
      <c r="D5213" s="256" t="s">
        <v>3297</v>
      </c>
      <c r="E5213" s="257" t="s">
        <v>2540</v>
      </c>
      <c r="F5213" s="256" t="s">
        <v>2540</v>
      </c>
      <c r="G5213" s="256">
        <v>94496</v>
      </c>
      <c r="H5213" s="256" t="s">
        <v>7427</v>
      </c>
      <c r="I5213" s="256" t="s">
        <v>12</v>
      </c>
      <c r="J5213" s="256" t="s">
        <v>2545</v>
      </c>
      <c r="K5213" s="257" t="s">
        <v>17561</v>
      </c>
      <c r="L5213" s="256" t="s">
        <v>2542</v>
      </c>
    </row>
    <row r="5214" spans="1:12" x14ac:dyDescent="0.25">
      <c r="A5214" s="256" t="s">
        <v>2638</v>
      </c>
      <c r="B5214" s="256" t="s">
        <v>2639</v>
      </c>
      <c r="C5214" s="256" t="s">
        <v>2646</v>
      </c>
      <c r="D5214" s="256" t="s">
        <v>3297</v>
      </c>
      <c r="E5214" s="257" t="s">
        <v>2540</v>
      </c>
      <c r="F5214" s="256" t="s">
        <v>2540</v>
      </c>
      <c r="G5214" s="256">
        <v>94497</v>
      </c>
      <c r="H5214" s="256" t="s">
        <v>7428</v>
      </c>
      <c r="I5214" s="256" t="s">
        <v>12</v>
      </c>
      <c r="J5214" s="256" t="s">
        <v>2545</v>
      </c>
      <c r="K5214" s="257" t="s">
        <v>17562</v>
      </c>
      <c r="L5214" s="256" t="s">
        <v>2542</v>
      </c>
    </row>
    <row r="5215" spans="1:12" x14ac:dyDescent="0.25">
      <c r="A5215" s="256" t="s">
        <v>2638</v>
      </c>
      <c r="B5215" s="256" t="s">
        <v>2639</v>
      </c>
      <c r="C5215" s="256" t="s">
        <v>2646</v>
      </c>
      <c r="D5215" s="256" t="s">
        <v>3297</v>
      </c>
      <c r="E5215" s="257" t="s">
        <v>2540</v>
      </c>
      <c r="F5215" s="256" t="s">
        <v>2540</v>
      </c>
      <c r="G5215" s="256">
        <v>94498</v>
      </c>
      <c r="H5215" s="256" t="s">
        <v>7429</v>
      </c>
      <c r="I5215" s="256" t="s">
        <v>12</v>
      </c>
      <c r="J5215" s="256" t="s">
        <v>2545</v>
      </c>
      <c r="K5215" s="257" t="s">
        <v>17563</v>
      </c>
      <c r="L5215" s="256" t="s">
        <v>2542</v>
      </c>
    </row>
    <row r="5216" spans="1:12" x14ac:dyDescent="0.25">
      <c r="A5216" s="256" t="s">
        <v>2638</v>
      </c>
      <c r="B5216" s="256" t="s">
        <v>2639</v>
      </c>
      <c r="C5216" s="256" t="s">
        <v>2646</v>
      </c>
      <c r="D5216" s="256" t="s">
        <v>3297</v>
      </c>
      <c r="E5216" s="257" t="s">
        <v>2540</v>
      </c>
      <c r="F5216" s="256" t="s">
        <v>2540</v>
      </c>
      <c r="G5216" s="256">
        <v>94499</v>
      </c>
      <c r="H5216" s="256" t="s">
        <v>7430</v>
      </c>
      <c r="I5216" s="256" t="s">
        <v>12</v>
      </c>
      <c r="J5216" s="256" t="s">
        <v>2545</v>
      </c>
      <c r="K5216" s="257" t="s">
        <v>17564</v>
      </c>
      <c r="L5216" s="256" t="s">
        <v>2542</v>
      </c>
    </row>
    <row r="5217" spans="1:12" x14ac:dyDescent="0.25">
      <c r="A5217" s="256" t="s">
        <v>2638</v>
      </c>
      <c r="B5217" s="256" t="s">
        <v>2639</v>
      </c>
      <c r="C5217" s="256" t="s">
        <v>2646</v>
      </c>
      <c r="D5217" s="256" t="s">
        <v>3297</v>
      </c>
      <c r="E5217" s="257" t="s">
        <v>2540</v>
      </c>
      <c r="F5217" s="256" t="s">
        <v>2540</v>
      </c>
      <c r="G5217" s="256">
        <v>94500</v>
      </c>
      <c r="H5217" s="256" t="s">
        <v>7431</v>
      </c>
      <c r="I5217" s="256" t="s">
        <v>12</v>
      </c>
      <c r="J5217" s="256" t="s">
        <v>2545</v>
      </c>
      <c r="K5217" s="257" t="s">
        <v>17565</v>
      </c>
      <c r="L5217" s="256" t="s">
        <v>2542</v>
      </c>
    </row>
    <row r="5218" spans="1:12" x14ac:dyDescent="0.25">
      <c r="A5218" s="256" t="s">
        <v>2638</v>
      </c>
      <c r="B5218" s="256" t="s">
        <v>2639</v>
      </c>
      <c r="C5218" s="256" t="s">
        <v>2646</v>
      </c>
      <c r="D5218" s="256" t="s">
        <v>3297</v>
      </c>
      <c r="E5218" s="257" t="s">
        <v>2540</v>
      </c>
      <c r="F5218" s="256" t="s">
        <v>2540</v>
      </c>
      <c r="G5218" s="256">
        <v>94501</v>
      </c>
      <c r="H5218" s="256" t="s">
        <v>7432</v>
      </c>
      <c r="I5218" s="256" t="s">
        <v>12</v>
      </c>
      <c r="J5218" s="256" t="s">
        <v>2545</v>
      </c>
      <c r="K5218" s="257" t="s">
        <v>17566</v>
      </c>
      <c r="L5218" s="256" t="s">
        <v>2542</v>
      </c>
    </row>
    <row r="5219" spans="1:12" x14ac:dyDescent="0.25">
      <c r="A5219" s="256" t="s">
        <v>2638</v>
      </c>
      <c r="B5219" s="256" t="s">
        <v>2639</v>
      </c>
      <c r="C5219" s="256" t="s">
        <v>2646</v>
      </c>
      <c r="D5219" s="256" t="s">
        <v>3297</v>
      </c>
      <c r="E5219" s="257" t="s">
        <v>2540</v>
      </c>
      <c r="F5219" s="256" t="s">
        <v>2540</v>
      </c>
      <c r="G5219" s="256">
        <v>94792</v>
      </c>
      <c r="H5219" s="256" t="s">
        <v>7433</v>
      </c>
      <c r="I5219" s="256" t="s">
        <v>12</v>
      </c>
      <c r="J5219" s="256" t="s">
        <v>2545</v>
      </c>
      <c r="K5219" s="257" t="s">
        <v>17567</v>
      </c>
      <c r="L5219" s="256" t="s">
        <v>2542</v>
      </c>
    </row>
    <row r="5220" spans="1:12" x14ac:dyDescent="0.25">
      <c r="A5220" s="256" t="s">
        <v>2638</v>
      </c>
      <c r="B5220" s="256" t="s">
        <v>2639</v>
      </c>
      <c r="C5220" s="256" t="s">
        <v>2646</v>
      </c>
      <c r="D5220" s="256" t="s">
        <v>3297</v>
      </c>
      <c r="E5220" s="257" t="s">
        <v>2540</v>
      </c>
      <c r="F5220" s="256" t="s">
        <v>2540</v>
      </c>
      <c r="G5220" s="256">
        <v>94793</v>
      </c>
      <c r="H5220" s="256" t="s">
        <v>7434</v>
      </c>
      <c r="I5220" s="256" t="s">
        <v>12</v>
      </c>
      <c r="J5220" s="256" t="s">
        <v>2545</v>
      </c>
      <c r="K5220" s="257" t="s">
        <v>17568</v>
      </c>
      <c r="L5220" s="256" t="s">
        <v>2542</v>
      </c>
    </row>
    <row r="5221" spans="1:12" x14ac:dyDescent="0.25">
      <c r="A5221" s="256" t="s">
        <v>2638</v>
      </c>
      <c r="B5221" s="256" t="s">
        <v>2639</v>
      </c>
      <c r="C5221" s="256" t="s">
        <v>2646</v>
      </c>
      <c r="D5221" s="256" t="s">
        <v>3297</v>
      </c>
      <c r="E5221" s="257" t="s">
        <v>2540</v>
      </c>
      <c r="F5221" s="256" t="s">
        <v>2540</v>
      </c>
      <c r="G5221" s="256">
        <v>94794</v>
      </c>
      <c r="H5221" s="256" t="s">
        <v>7435</v>
      </c>
      <c r="I5221" s="256" t="s">
        <v>12</v>
      </c>
      <c r="J5221" s="256" t="s">
        <v>2545</v>
      </c>
      <c r="K5221" s="257" t="s">
        <v>17569</v>
      </c>
      <c r="L5221" s="256" t="s">
        <v>2542</v>
      </c>
    </row>
    <row r="5222" spans="1:12" x14ac:dyDescent="0.25">
      <c r="A5222" s="256" t="s">
        <v>2638</v>
      </c>
      <c r="B5222" s="256" t="s">
        <v>2639</v>
      </c>
      <c r="C5222" s="256" t="s">
        <v>2646</v>
      </c>
      <c r="D5222" s="256" t="s">
        <v>3297</v>
      </c>
      <c r="E5222" s="257" t="s">
        <v>2540</v>
      </c>
      <c r="F5222" s="256" t="s">
        <v>2540</v>
      </c>
      <c r="G5222" s="256">
        <v>94795</v>
      </c>
      <c r="H5222" s="256" t="s">
        <v>7436</v>
      </c>
      <c r="I5222" s="256" t="s">
        <v>12</v>
      </c>
      <c r="J5222" s="256" t="s">
        <v>2545</v>
      </c>
      <c r="K5222" s="257" t="s">
        <v>17570</v>
      </c>
      <c r="L5222" s="256" t="s">
        <v>2542</v>
      </c>
    </row>
    <row r="5223" spans="1:12" x14ac:dyDescent="0.25">
      <c r="A5223" s="256" t="s">
        <v>2638</v>
      </c>
      <c r="B5223" s="256" t="s">
        <v>2639</v>
      </c>
      <c r="C5223" s="256" t="s">
        <v>2646</v>
      </c>
      <c r="D5223" s="256" t="s">
        <v>3297</v>
      </c>
      <c r="E5223" s="257" t="s">
        <v>2540</v>
      </c>
      <c r="F5223" s="256" t="s">
        <v>2540</v>
      </c>
      <c r="G5223" s="256">
        <v>94796</v>
      </c>
      <c r="H5223" s="256" t="s">
        <v>7437</v>
      </c>
      <c r="I5223" s="256" t="s">
        <v>12</v>
      </c>
      <c r="J5223" s="256" t="s">
        <v>2545</v>
      </c>
      <c r="K5223" s="257" t="s">
        <v>17571</v>
      </c>
      <c r="L5223" s="256" t="s">
        <v>2542</v>
      </c>
    </row>
    <row r="5224" spans="1:12" x14ac:dyDescent="0.25">
      <c r="A5224" s="256" t="s">
        <v>2638</v>
      </c>
      <c r="B5224" s="256" t="s">
        <v>2639</v>
      </c>
      <c r="C5224" s="256" t="s">
        <v>2646</v>
      </c>
      <c r="D5224" s="256" t="s">
        <v>3297</v>
      </c>
      <c r="E5224" s="257" t="s">
        <v>2540</v>
      </c>
      <c r="F5224" s="256" t="s">
        <v>2540</v>
      </c>
      <c r="G5224" s="256">
        <v>94797</v>
      </c>
      <c r="H5224" s="256" t="s">
        <v>7438</v>
      </c>
      <c r="I5224" s="256" t="s">
        <v>12</v>
      </c>
      <c r="J5224" s="256" t="s">
        <v>2545</v>
      </c>
      <c r="K5224" s="257" t="s">
        <v>16557</v>
      </c>
      <c r="L5224" s="256" t="s">
        <v>2542</v>
      </c>
    </row>
    <row r="5225" spans="1:12" x14ac:dyDescent="0.25">
      <c r="A5225" s="256" t="s">
        <v>2638</v>
      </c>
      <c r="B5225" s="256" t="s">
        <v>2639</v>
      </c>
      <c r="C5225" s="256" t="s">
        <v>2646</v>
      </c>
      <c r="D5225" s="256" t="s">
        <v>3297</v>
      </c>
      <c r="E5225" s="257" t="s">
        <v>2540</v>
      </c>
      <c r="F5225" s="256" t="s">
        <v>2540</v>
      </c>
      <c r="G5225" s="256">
        <v>94798</v>
      </c>
      <c r="H5225" s="256" t="s">
        <v>7439</v>
      </c>
      <c r="I5225" s="256" t="s">
        <v>12</v>
      </c>
      <c r="J5225" s="256" t="s">
        <v>2545</v>
      </c>
      <c r="K5225" s="257" t="s">
        <v>17572</v>
      </c>
      <c r="L5225" s="256" t="s">
        <v>2542</v>
      </c>
    </row>
    <row r="5226" spans="1:12" x14ac:dyDescent="0.25">
      <c r="A5226" s="256" t="s">
        <v>2638</v>
      </c>
      <c r="B5226" s="256" t="s">
        <v>2639</v>
      </c>
      <c r="C5226" s="256" t="s">
        <v>2646</v>
      </c>
      <c r="D5226" s="256" t="s">
        <v>3297</v>
      </c>
      <c r="E5226" s="257" t="s">
        <v>2540</v>
      </c>
      <c r="F5226" s="256" t="s">
        <v>2540</v>
      </c>
      <c r="G5226" s="256">
        <v>94799</v>
      </c>
      <c r="H5226" s="256" t="s">
        <v>7440</v>
      </c>
      <c r="I5226" s="256" t="s">
        <v>12</v>
      </c>
      <c r="J5226" s="256" t="s">
        <v>2545</v>
      </c>
      <c r="K5226" s="257" t="s">
        <v>17573</v>
      </c>
      <c r="L5226" s="256" t="s">
        <v>2542</v>
      </c>
    </row>
    <row r="5227" spans="1:12" x14ac:dyDescent="0.25">
      <c r="A5227" s="256" t="s">
        <v>2638</v>
      </c>
      <c r="B5227" s="256" t="s">
        <v>2639</v>
      </c>
      <c r="C5227" s="256" t="s">
        <v>2646</v>
      </c>
      <c r="D5227" s="256" t="s">
        <v>3297</v>
      </c>
      <c r="E5227" s="257" t="s">
        <v>2540</v>
      </c>
      <c r="F5227" s="256" t="s">
        <v>2540</v>
      </c>
      <c r="G5227" s="256">
        <v>94800</v>
      </c>
      <c r="H5227" s="256" t="s">
        <v>7441</v>
      </c>
      <c r="I5227" s="256" t="s">
        <v>12</v>
      </c>
      <c r="J5227" s="256" t="s">
        <v>2545</v>
      </c>
      <c r="K5227" s="257" t="s">
        <v>5251</v>
      </c>
      <c r="L5227" s="256" t="s">
        <v>2542</v>
      </c>
    </row>
    <row r="5228" spans="1:12" x14ac:dyDescent="0.25">
      <c r="A5228" s="256" t="s">
        <v>2638</v>
      </c>
      <c r="B5228" s="256" t="s">
        <v>2639</v>
      </c>
      <c r="C5228" s="256" t="s">
        <v>2646</v>
      </c>
      <c r="D5228" s="256" t="s">
        <v>3297</v>
      </c>
      <c r="E5228" s="257" t="s">
        <v>2540</v>
      </c>
      <c r="F5228" s="256" t="s">
        <v>2540</v>
      </c>
      <c r="G5228" s="256">
        <v>95248</v>
      </c>
      <c r="H5228" s="256" t="s">
        <v>7442</v>
      </c>
      <c r="I5228" s="256" t="s">
        <v>12</v>
      </c>
      <c r="J5228" s="256" t="s">
        <v>2545</v>
      </c>
      <c r="K5228" s="257" t="s">
        <v>13426</v>
      </c>
      <c r="L5228" s="256" t="s">
        <v>2542</v>
      </c>
    </row>
    <row r="5229" spans="1:12" x14ac:dyDescent="0.25">
      <c r="A5229" s="256" t="s">
        <v>2638</v>
      </c>
      <c r="B5229" s="256" t="s">
        <v>2639</v>
      </c>
      <c r="C5229" s="256" t="s">
        <v>2646</v>
      </c>
      <c r="D5229" s="256" t="s">
        <v>3297</v>
      </c>
      <c r="E5229" s="257" t="s">
        <v>2540</v>
      </c>
      <c r="F5229" s="256" t="s">
        <v>2540</v>
      </c>
      <c r="G5229" s="256">
        <v>95249</v>
      </c>
      <c r="H5229" s="256" t="s">
        <v>7443</v>
      </c>
      <c r="I5229" s="256" t="s">
        <v>12</v>
      </c>
      <c r="J5229" s="256" t="s">
        <v>2545</v>
      </c>
      <c r="K5229" s="257" t="s">
        <v>17574</v>
      </c>
      <c r="L5229" s="256" t="s">
        <v>2542</v>
      </c>
    </row>
    <row r="5230" spans="1:12" x14ac:dyDescent="0.25">
      <c r="A5230" s="256" t="s">
        <v>2638</v>
      </c>
      <c r="B5230" s="256" t="s">
        <v>2639</v>
      </c>
      <c r="C5230" s="256" t="s">
        <v>2646</v>
      </c>
      <c r="D5230" s="256" t="s">
        <v>3297</v>
      </c>
      <c r="E5230" s="257" t="s">
        <v>2540</v>
      </c>
      <c r="F5230" s="256" t="s">
        <v>2540</v>
      </c>
      <c r="G5230" s="256">
        <v>95250</v>
      </c>
      <c r="H5230" s="256" t="s">
        <v>7444</v>
      </c>
      <c r="I5230" s="256" t="s">
        <v>12</v>
      </c>
      <c r="J5230" s="256" t="s">
        <v>2545</v>
      </c>
      <c r="K5230" s="257" t="s">
        <v>17575</v>
      </c>
      <c r="L5230" s="256" t="s">
        <v>2542</v>
      </c>
    </row>
    <row r="5231" spans="1:12" x14ac:dyDescent="0.25">
      <c r="A5231" s="256" t="s">
        <v>2638</v>
      </c>
      <c r="B5231" s="256" t="s">
        <v>2639</v>
      </c>
      <c r="C5231" s="256" t="s">
        <v>2646</v>
      </c>
      <c r="D5231" s="256" t="s">
        <v>3297</v>
      </c>
      <c r="E5231" s="257" t="s">
        <v>2540</v>
      </c>
      <c r="F5231" s="256" t="s">
        <v>2540</v>
      </c>
      <c r="G5231" s="256">
        <v>95251</v>
      </c>
      <c r="H5231" s="256" t="s">
        <v>7445</v>
      </c>
      <c r="I5231" s="256" t="s">
        <v>12</v>
      </c>
      <c r="J5231" s="256" t="s">
        <v>2545</v>
      </c>
      <c r="K5231" s="257" t="s">
        <v>17576</v>
      </c>
      <c r="L5231" s="256" t="s">
        <v>2542</v>
      </c>
    </row>
    <row r="5232" spans="1:12" x14ac:dyDescent="0.25">
      <c r="A5232" s="256" t="s">
        <v>2638</v>
      </c>
      <c r="B5232" s="256" t="s">
        <v>2639</v>
      </c>
      <c r="C5232" s="256" t="s">
        <v>2646</v>
      </c>
      <c r="D5232" s="256" t="s">
        <v>3297</v>
      </c>
      <c r="E5232" s="257" t="s">
        <v>2540</v>
      </c>
      <c r="F5232" s="256" t="s">
        <v>2540</v>
      </c>
      <c r="G5232" s="256">
        <v>95252</v>
      </c>
      <c r="H5232" s="256" t="s">
        <v>7446</v>
      </c>
      <c r="I5232" s="256" t="s">
        <v>12</v>
      </c>
      <c r="J5232" s="256" t="s">
        <v>2545</v>
      </c>
      <c r="K5232" s="257" t="s">
        <v>17577</v>
      </c>
      <c r="L5232" s="256" t="s">
        <v>2542</v>
      </c>
    </row>
    <row r="5233" spans="1:12" x14ac:dyDescent="0.25">
      <c r="A5233" s="256" t="s">
        <v>2638</v>
      </c>
      <c r="B5233" s="256" t="s">
        <v>2639</v>
      </c>
      <c r="C5233" s="256" t="s">
        <v>2646</v>
      </c>
      <c r="D5233" s="256" t="s">
        <v>3297</v>
      </c>
      <c r="E5233" s="257" t="s">
        <v>2540</v>
      </c>
      <c r="F5233" s="256" t="s">
        <v>2540</v>
      </c>
      <c r="G5233" s="256">
        <v>95253</v>
      </c>
      <c r="H5233" s="256" t="s">
        <v>7447</v>
      </c>
      <c r="I5233" s="256" t="s">
        <v>12</v>
      </c>
      <c r="J5233" s="256" t="s">
        <v>2545</v>
      </c>
      <c r="K5233" s="257" t="s">
        <v>17578</v>
      </c>
      <c r="L5233" s="256" t="s">
        <v>2542</v>
      </c>
    </row>
    <row r="5234" spans="1:12" x14ac:dyDescent="0.25">
      <c r="A5234" s="256" t="s">
        <v>2638</v>
      </c>
      <c r="B5234" s="256" t="s">
        <v>2639</v>
      </c>
      <c r="C5234" s="256" t="s">
        <v>2646</v>
      </c>
      <c r="D5234" s="256" t="s">
        <v>3297</v>
      </c>
      <c r="E5234" s="257" t="s">
        <v>2540</v>
      </c>
      <c r="F5234" s="256" t="s">
        <v>2540</v>
      </c>
      <c r="G5234" s="256">
        <v>99619</v>
      </c>
      <c r="H5234" s="256" t="s">
        <v>7448</v>
      </c>
      <c r="I5234" s="256" t="s">
        <v>12</v>
      </c>
      <c r="J5234" s="256" t="s">
        <v>2541</v>
      </c>
      <c r="K5234" s="257" t="s">
        <v>17579</v>
      </c>
      <c r="L5234" s="256" t="s">
        <v>2542</v>
      </c>
    </row>
    <row r="5235" spans="1:12" x14ac:dyDescent="0.25">
      <c r="A5235" s="256" t="s">
        <v>2638</v>
      </c>
      <c r="B5235" s="256" t="s">
        <v>2639</v>
      </c>
      <c r="C5235" s="256" t="s">
        <v>2646</v>
      </c>
      <c r="D5235" s="256" t="s">
        <v>3297</v>
      </c>
      <c r="E5235" s="257" t="s">
        <v>2540</v>
      </c>
      <c r="F5235" s="256" t="s">
        <v>2540</v>
      </c>
      <c r="G5235" s="256">
        <v>99620</v>
      </c>
      <c r="H5235" s="256" t="s">
        <v>7449</v>
      </c>
      <c r="I5235" s="256" t="s">
        <v>12</v>
      </c>
      <c r="J5235" s="256" t="s">
        <v>2541</v>
      </c>
      <c r="K5235" s="257" t="s">
        <v>17580</v>
      </c>
      <c r="L5235" s="256" t="s">
        <v>2542</v>
      </c>
    </row>
    <row r="5236" spans="1:12" x14ac:dyDescent="0.25">
      <c r="A5236" s="256" t="s">
        <v>2638</v>
      </c>
      <c r="B5236" s="256" t="s">
        <v>2639</v>
      </c>
      <c r="C5236" s="256" t="s">
        <v>2646</v>
      </c>
      <c r="D5236" s="256" t="s">
        <v>3297</v>
      </c>
      <c r="E5236" s="257" t="s">
        <v>2540</v>
      </c>
      <c r="F5236" s="256" t="s">
        <v>2540</v>
      </c>
      <c r="G5236" s="256">
        <v>99621</v>
      </c>
      <c r="H5236" s="256" t="s">
        <v>7450</v>
      </c>
      <c r="I5236" s="256" t="s">
        <v>12</v>
      </c>
      <c r="J5236" s="256" t="s">
        <v>2541</v>
      </c>
      <c r="K5236" s="257" t="s">
        <v>17581</v>
      </c>
      <c r="L5236" s="256" t="s">
        <v>2542</v>
      </c>
    </row>
    <row r="5237" spans="1:12" x14ac:dyDescent="0.25">
      <c r="A5237" s="256" t="s">
        <v>2638</v>
      </c>
      <c r="B5237" s="256" t="s">
        <v>2639</v>
      </c>
      <c r="C5237" s="256" t="s">
        <v>2646</v>
      </c>
      <c r="D5237" s="256" t="s">
        <v>3297</v>
      </c>
      <c r="E5237" s="257" t="s">
        <v>2540</v>
      </c>
      <c r="F5237" s="256" t="s">
        <v>2540</v>
      </c>
      <c r="G5237" s="256">
        <v>99622</v>
      </c>
      <c r="H5237" s="256" t="s">
        <v>7451</v>
      </c>
      <c r="I5237" s="256" t="s">
        <v>12</v>
      </c>
      <c r="J5237" s="256" t="s">
        <v>2541</v>
      </c>
      <c r="K5237" s="257" t="s">
        <v>17582</v>
      </c>
      <c r="L5237" s="256" t="s">
        <v>2542</v>
      </c>
    </row>
    <row r="5238" spans="1:12" x14ac:dyDescent="0.25">
      <c r="A5238" s="256" t="s">
        <v>2638</v>
      </c>
      <c r="B5238" s="256" t="s">
        <v>2639</v>
      </c>
      <c r="C5238" s="256" t="s">
        <v>2646</v>
      </c>
      <c r="D5238" s="256" t="s">
        <v>3297</v>
      </c>
      <c r="E5238" s="257" t="s">
        <v>2540</v>
      </c>
      <c r="F5238" s="256" t="s">
        <v>2540</v>
      </c>
      <c r="G5238" s="256">
        <v>99623</v>
      </c>
      <c r="H5238" s="256" t="s">
        <v>7452</v>
      </c>
      <c r="I5238" s="256" t="s">
        <v>12</v>
      </c>
      <c r="J5238" s="256" t="s">
        <v>2541</v>
      </c>
      <c r="K5238" s="257" t="s">
        <v>17583</v>
      </c>
      <c r="L5238" s="256" t="s">
        <v>2542</v>
      </c>
    </row>
    <row r="5239" spans="1:12" x14ac:dyDescent="0.25">
      <c r="A5239" s="256" t="s">
        <v>2638</v>
      </c>
      <c r="B5239" s="256" t="s">
        <v>2639</v>
      </c>
      <c r="C5239" s="256" t="s">
        <v>2646</v>
      </c>
      <c r="D5239" s="256" t="s">
        <v>3297</v>
      </c>
      <c r="E5239" s="257" t="s">
        <v>2540</v>
      </c>
      <c r="F5239" s="256" t="s">
        <v>2540</v>
      </c>
      <c r="G5239" s="256">
        <v>99624</v>
      </c>
      <c r="H5239" s="256" t="s">
        <v>7453</v>
      </c>
      <c r="I5239" s="256" t="s">
        <v>12</v>
      </c>
      <c r="J5239" s="256" t="s">
        <v>2541</v>
      </c>
      <c r="K5239" s="257" t="s">
        <v>17584</v>
      </c>
      <c r="L5239" s="256" t="s">
        <v>2542</v>
      </c>
    </row>
    <row r="5240" spans="1:12" x14ac:dyDescent="0.25">
      <c r="A5240" s="256" t="s">
        <v>2638</v>
      </c>
      <c r="B5240" s="256" t="s">
        <v>2639</v>
      </c>
      <c r="C5240" s="256" t="s">
        <v>2646</v>
      </c>
      <c r="D5240" s="256" t="s">
        <v>3297</v>
      </c>
      <c r="E5240" s="257" t="s">
        <v>2540</v>
      </c>
      <c r="F5240" s="256" t="s">
        <v>2540</v>
      </c>
      <c r="G5240" s="256">
        <v>99625</v>
      </c>
      <c r="H5240" s="256" t="s">
        <v>7454</v>
      </c>
      <c r="I5240" s="256" t="s">
        <v>12</v>
      </c>
      <c r="J5240" s="256" t="s">
        <v>2541</v>
      </c>
      <c r="K5240" s="257" t="s">
        <v>17585</v>
      </c>
      <c r="L5240" s="256" t="s">
        <v>2542</v>
      </c>
    </row>
    <row r="5241" spans="1:12" x14ac:dyDescent="0.25">
      <c r="A5241" s="256" t="s">
        <v>2638</v>
      </c>
      <c r="B5241" s="256" t="s">
        <v>2639</v>
      </c>
      <c r="C5241" s="256" t="s">
        <v>2646</v>
      </c>
      <c r="D5241" s="256" t="s">
        <v>3297</v>
      </c>
      <c r="E5241" s="257" t="s">
        <v>2540</v>
      </c>
      <c r="F5241" s="256" t="s">
        <v>2540</v>
      </c>
      <c r="G5241" s="256">
        <v>99626</v>
      </c>
      <c r="H5241" s="256" t="s">
        <v>7455</v>
      </c>
      <c r="I5241" s="256" t="s">
        <v>12</v>
      </c>
      <c r="J5241" s="256" t="s">
        <v>2541</v>
      </c>
      <c r="K5241" s="257" t="s">
        <v>17586</v>
      </c>
      <c r="L5241" s="256" t="s">
        <v>2542</v>
      </c>
    </row>
    <row r="5242" spans="1:12" x14ac:dyDescent="0.25">
      <c r="A5242" s="256" t="s">
        <v>2638</v>
      </c>
      <c r="B5242" s="256" t="s">
        <v>2639</v>
      </c>
      <c r="C5242" s="256" t="s">
        <v>2646</v>
      </c>
      <c r="D5242" s="256" t="s">
        <v>3297</v>
      </c>
      <c r="E5242" s="257" t="s">
        <v>2540</v>
      </c>
      <c r="F5242" s="256" t="s">
        <v>2540</v>
      </c>
      <c r="G5242" s="256">
        <v>99627</v>
      </c>
      <c r="H5242" s="256" t="s">
        <v>7456</v>
      </c>
      <c r="I5242" s="256" t="s">
        <v>12</v>
      </c>
      <c r="J5242" s="256" t="s">
        <v>2541</v>
      </c>
      <c r="K5242" s="257" t="s">
        <v>6180</v>
      </c>
      <c r="L5242" s="256" t="s">
        <v>2542</v>
      </c>
    </row>
    <row r="5243" spans="1:12" x14ac:dyDescent="0.25">
      <c r="A5243" s="256" t="s">
        <v>2638</v>
      </c>
      <c r="B5243" s="256" t="s">
        <v>2639</v>
      </c>
      <c r="C5243" s="256" t="s">
        <v>2646</v>
      </c>
      <c r="D5243" s="256" t="s">
        <v>3297</v>
      </c>
      <c r="E5243" s="257" t="s">
        <v>2540</v>
      </c>
      <c r="F5243" s="256" t="s">
        <v>2540</v>
      </c>
      <c r="G5243" s="256">
        <v>99628</v>
      </c>
      <c r="H5243" s="256" t="s">
        <v>7457</v>
      </c>
      <c r="I5243" s="256" t="s">
        <v>12</v>
      </c>
      <c r="J5243" s="256" t="s">
        <v>2541</v>
      </c>
      <c r="K5243" s="257" t="s">
        <v>17587</v>
      </c>
      <c r="L5243" s="256" t="s">
        <v>2542</v>
      </c>
    </row>
    <row r="5244" spans="1:12" x14ac:dyDescent="0.25">
      <c r="A5244" s="256" t="s">
        <v>2638</v>
      </c>
      <c r="B5244" s="256" t="s">
        <v>2639</v>
      </c>
      <c r="C5244" s="256" t="s">
        <v>2646</v>
      </c>
      <c r="D5244" s="256" t="s">
        <v>3297</v>
      </c>
      <c r="E5244" s="257" t="s">
        <v>2540</v>
      </c>
      <c r="F5244" s="256" t="s">
        <v>2540</v>
      </c>
      <c r="G5244" s="256">
        <v>99629</v>
      </c>
      <c r="H5244" s="256" t="s">
        <v>7458</v>
      </c>
      <c r="I5244" s="256" t="s">
        <v>12</v>
      </c>
      <c r="J5244" s="256" t="s">
        <v>2541</v>
      </c>
      <c r="K5244" s="257" t="s">
        <v>17588</v>
      </c>
      <c r="L5244" s="256" t="s">
        <v>2542</v>
      </c>
    </row>
    <row r="5245" spans="1:12" x14ac:dyDescent="0.25">
      <c r="A5245" s="256" t="s">
        <v>2638</v>
      </c>
      <c r="B5245" s="256" t="s">
        <v>2639</v>
      </c>
      <c r="C5245" s="256" t="s">
        <v>2646</v>
      </c>
      <c r="D5245" s="256" t="s">
        <v>3297</v>
      </c>
      <c r="E5245" s="257" t="s">
        <v>2540</v>
      </c>
      <c r="F5245" s="256" t="s">
        <v>2540</v>
      </c>
      <c r="G5245" s="256">
        <v>99630</v>
      </c>
      <c r="H5245" s="256" t="s">
        <v>7459</v>
      </c>
      <c r="I5245" s="256" t="s">
        <v>12</v>
      </c>
      <c r="J5245" s="256" t="s">
        <v>2541</v>
      </c>
      <c r="K5245" s="257" t="s">
        <v>17589</v>
      </c>
      <c r="L5245" s="256" t="s">
        <v>2542</v>
      </c>
    </row>
    <row r="5246" spans="1:12" x14ac:dyDescent="0.25">
      <c r="A5246" s="256" t="s">
        <v>2638</v>
      </c>
      <c r="B5246" s="256" t="s">
        <v>2639</v>
      </c>
      <c r="C5246" s="256" t="s">
        <v>2646</v>
      </c>
      <c r="D5246" s="256" t="s">
        <v>3297</v>
      </c>
      <c r="E5246" s="257" t="s">
        <v>2540</v>
      </c>
      <c r="F5246" s="256" t="s">
        <v>2540</v>
      </c>
      <c r="G5246" s="256">
        <v>99631</v>
      </c>
      <c r="H5246" s="256" t="s">
        <v>7460</v>
      </c>
      <c r="I5246" s="256" t="s">
        <v>12</v>
      </c>
      <c r="J5246" s="256" t="s">
        <v>2541</v>
      </c>
      <c r="K5246" s="257" t="s">
        <v>17590</v>
      </c>
      <c r="L5246" s="256" t="s">
        <v>2542</v>
      </c>
    </row>
    <row r="5247" spans="1:12" x14ac:dyDescent="0.25">
      <c r="A5247" s="256" t="s">
        <v>2638</v>
      </c>
      <c r="B5247" s="256" t="s">
        <v>2639</v>
      </c>
      <c r="C5247" s="256" t="s">
        <v>2646</v>
      </c>
      <c r="D5247" s="256" t="s">
        <v>3297</v>
      </c>
      <c r="E5247" s="257" t="s">
        <v>2540</v>
      </c>
      <c r="F5247" s="256" t="s">
        <v>2540</v>
      </c>
      <c r="G5247" s="256">
        <v>99632</v>
      </c>
      <c r="H5247" s="256" t="s">
        <v>7461</v>
      </c>
      <c r="I5247" s="256" t="s">
        <v>12</v>
      </c>
      <c r="J5247" s="256" t="s">
        <v>2541</v>
      </c>
      <c r="K5247" s="257" t="s">
        <v>17591</v>
      </c>
      <c r="L5247" s="256" t="s">
        <v>2542</v>
      </c>
    </row>
    <row r="5248" spans="1:12" x14ac:dyDescent="0.25">
      <c r="A5248" s="256" t="s">
        <v>2638</v>
      </c>
      <c r="B5248" s="256" t="s">
        <v>2639</v>
      </c>
      <c r="C5248" s="256" t="s">
        <v>2646</v>
      </c>
      <c r="D5248" s="256" t="s">
        <v>3297</v>
      </c>
      <c r="E5248" s="257" t="s">
        <v>2540</v>
      </c>
      <c r="F5248" s="256" t="s">
        <v>2540</v>
      </c>
      <c r="G5248" s="256">
        <v>99633</v>
      </c>
      <c r="H5248" s="256" t="s">
        <v>7462</v>
      </c>
      <c r="I5248" s="256" t="s">
        <v>12</v>
      </c>
      <c r="J5248" s="256" t="s">
        <v>2541</v>
      </c>
      <c r="K5248" s="257" t="s">
        <v>17592</v>
      </c>
      <c r="L5248" s="256" t="s">
        <v>2542</v>
      </c>
    </row>
    <row r="5249" spans="1:12" x14ac:dyDescent="0.25">
      <c r="A5249" s="256" t="s">
        <v>2638</v>
      </c>
      <c r="B5249" s="256" t="s">
        <v>2639</v>
      </c>
      <c r="C5249" s="256" t="s">
        <v>2646</v>
      </c>
      <c r="D5249" s="256" t="s">
        <v>3297</v>
      </c>
      <c r="E5249" s="257" t="s">
        <v>2540</v>
      </c>
      <c r="F5249" s="256" t="s">
        <v>2540</v>
      </c>
      <c r="G5249" s="256">
        <v>99634</v>
      </c>
      <c r="H5249" s="256" t="s">
        <v>7463</v>
      </c>
      <c r="I5249" s="256" t="s">
        <v>12</v>
      </c>
      <c r="J5249" s="256" t="s">
        <v>2541</v>
      </c>
      <c r="K5249" s="257" t="s">
        <v>17593</v>
      </c>
      <c r="L5249" s="256" t="s">
        <v>2542</v>
      </c>
    </row>
    <row r="5250" spans="1:12" x14ac:dyDescent="0.25">
      <c r="A5250" s="256" t="s">
        <v>2638</v>
      </c>
      <c r="B5250" s="256" t="s">
        <v>2639</v>
      </c>
      <c r="C5250" s="256" t="s">
        <v>2646</v>
      </c>
      <c r="D5250" s="256" t="s">
        <v>3297</v>
      </c>
      <c r="E5250" s="257" t="s">
        <v>2540</v>
      </c>
      <c r="F5250" s="256" t="s">
        <v>2540</v>
      </c>
      <c r="G5250" s="256">
        <v>99635</v>
      </c>
      <c r="H5250" s="256" t="s">
        <v>7464</v>
      </c>
      <c r="I5250" s="256" t="s">
        <v>12</v>
      </c>
      <c r="J5250" s="256" t="s">
        <v>2545</v>
      </c>
      <c r="K5250" s="257" t="s">
        <v>17594</v>
      </c>
      <c r="L5250" s="256" t="s">
        <v>2542</v>
      </c>
    </row>
    <row r="5251" spans="1:12" x14ac:dyDescent="0.25">
      <c r="A5251" s="256" t="s">
        <v>2638</v>
      </c>
      <c r="B5251" s="256" t="s">
        <v>2639</v>
      </c>
      <c r="C5251" s="256" t="s">
        <v>2646</v>
      </c>
      <c r="D5251" s="256" t="s">
        <v>3297</v>
      </c>
      <c r="E5251" s="257" t="s">
        <v>2540</v>
      </c>
      <c r="F5251" s="256" t="s">
        <v>2540</v>
      </c>
      <c r="G5251" s="256">
        <v>103008</v>
      </c>
      <c r="H5251" s="256" t="s">
        <v>7465</v>
      </c>
      <c r="I5251" s="256" t="s">
        <v>12</v>
      </c>
      <c r="J5251" s="256" t="s">
        <v>2541</v>
      </c>
      <c r="K5251" s="257" t="s">
        <v>17595</v>
      </c>
      <c r="L5251" s="256" t="s">
        <v>2542</v>
      </c>
    </row>
    <row r="5252" spans="1:12" x14ac:dyDescent="0.25">
      <c r="A5252" s="256" t="s">
        <v>2638</v>
      </c>
      <c r="B5252" s="256" t="s">
        <v>2639</v>
      </c>
      <c r="C5252" s="256" t="s">
        <v>2646</v>
      </c>
      <c r="D5252" s="256" t="s">
        <v>3297</v>
      </c>
      <c r="E5252" s="257" t="s">
        <v>2540</v>
      </c>
      <c r="F5252" s="256" t="s">
        <v>2540</v>
      </c>
      <c r="G5252" s="256">
        <v>103009</v>
      </c>
      <c r="H5252" s="256" t="s">
        <v>7466</v>
      </c>
      <c r="I5252" s="256" t="s">
        <v>12</v>
      </c>
      <c r="J5252" s="256" t="s">
        <v>2541</v>
      </c>
      <c r="K5252" s="257" t="s">
        <v>17596</v>
      </c>
      <c r="L5252" s="256" t="s">
        <v>2542</v>
      </c>
    </row>
    <row r="5253" spans="1:12" x14ac:dyDescent="0.25">
      <c r="A5253" s="256" t="s">
        <v>2638</v>
      </c>
      <c r="B5253" s="256" t="s">
        <v>2639</v>
      </c>
      <c r="C5253" s="256" t="s">
        <v>2646</v>
      </c>
      <c r="D5253" s="256" t="s">
        <v>3297</v>
      </c>
      <c r="E5253" s="257" t="s">
        <v>2540</v>
      </c>
      <c r="F5253" s="256" t="s">
        <v>2540</v>
      </c>
      <c r="G5253" s="256">
        <v>103010</v>
      </c>
      <c r="H5253" s="256" t="s">
        <v>7467</v>
      </c>
      <c r="I5253" s="256" t="s">
        <v>12</v>
      </c>
      <c r="J5253" s="256" t="s">
        <v>2541</v>
      </c>
      <c r="K5253" s="257" t="s">
        <v>17597</v>
      </c>
      <c r="L5253" s="256" t="s">
        <v>2542</v>
      </c>
    </row>
    <row r="5254" spans="1:12" x14ac:dyDescent="0.25">
      <c r="A5254" s="256" t="s">
        <v>2638</v>
      </c>
      <c r="B5254" s="256" t="s">
        <v>2639</v>
      </c>
      <c r="C5254" s="256" t="s">
        <v>2646</v>
      </c>
      <c r="D5254" s="256" t="s">
        <v>3297</v>
      </c>
      <c r="E5254" s="257" t="s">
        <v>2540</v>
      </c>
      <c r="F5254" s="256" t="s">
        <v>2540</v>
      </c>
      <c r="G5254" s="256">
        <v>103011</v>
      </c>
      <c r="H5254" s="256" t="s">
        <v>7468</v>
      </c>
      <c r="I5254" s="256" t="s">
        <v>12</v>
      </c>
      <c r="J5254" s="256" t="s">
        <v>2541</v>
      </c>
      <c r="K5254" s="257" t="s">
        <v>17598</v>
      </c>
      <c r="L5254" s="256" t="s">
        <v>2542</v>
      </c>
    </row>
    <row r="5255" spans="1:12" x14ac:dyDescent="0.25">
      <c r="A5255" s="256" t="s">
        <v>2638</v>
      </c>
      <c r="B5255" s="256" t="s">
        <v>2639</v>
      </c>
      <c r="C5255" s="256" t="s">
        <v>2646</v>
      </c>
      <c r="D5255" s="256" t="s">
        <v>3297</v>
      </c>
      <c r="E5255" s="257" t="s">
        <v>2540</v>
      </c>
      <c r="F5255" s="256" t="s">
        <v>2540</v>
      </c>
      <c r="G5255" s="256">
        <v>103012</v>
      </c>
      <c r="H5255" s="256" t="s">
        <v>7470</v>
      </c>
      <c r="I5255" s="256" t="s">
        <v>12</v>
      </c>
      <c r="J5255" s="256" t="s">
        <v>2541</v>
      </c>
      <c r="K5255" s="257" t="s">
        <v>17599</v>
      </c>
      <c r="L5255" s="256" t="s">
        <v>2542</v>
      </c>
    </row>
    <row r="5256" spans="1:12" x14ac:dyDescent="0.25">
      <c r="A5256" s="256" t="s">
        <v>2638</v>
      </c>
      <c r="B5256" s="256" t="s">
        <v>2639</v>
      </c>
      <c r="C5256" s="256" t="s">
        <v>2646</v>
      </c>
      <c r="D5256" s="256" t="s">
        <v>3297</v>
      </c>
      <c r="E5256" s="257" t="s">
        <v>2540</v>
      </c>
      <c r="F5256" s="256" t="s">
        <v>2540</v>
      </c>
      <c r="G5256" s="256">
        <v>103013</v>
      </c>
      <c r="H5256" s="256" t="s">
        <v>7471</v>
      </c>
      <c r="I5256" s="256" t="s">
        <v>12</v>
      </c>
      <c r="J5256" s="256" t="s">
        <v>2541</v>
      </c>
      <c r="K5256" s="257" t="s">
        <v>17600</v>
      </c>
      <c r="L5256" s="256" t="s">
        <v>2542</v>
      </c>
    </row>
    <row r="5257" spans="1:12" x14ac:dyDescent="0.25">
      <c r="A5257" s="256" t="s">
        <v>2638</v>
      </c>
      <c r="B5257" s="256" t="s">
        <v>2639</v>
      </c>
      <c r="C5257" s="256" t="s">
        <v>2646</v>
      </c>
      <c r="D5257" s="256" t="s">
        <v>3297</v>
      </c>
      <c r="E5257" s="257" t="s">
        <v>2540</v>
      </c>
      <c r="F5257" s="256" t="s">
        <v>2540</v>
      </c>
      <c r="G5257" s="256">
        <v>103014</v>
      </c>
      <c r="H5257" s="256" t="s">
        <v>7472</v>
      </c>
      <c r="I5257" s="256" t="s">
        <v>12</v>
      </c>
      <c r="J5257" s="256" t="s">
        <v>2541</v>
      </c>
      <c r="K5257" s="257" t="s">
        <v>17601</v>
      </c>
      <c r="L5257" s="256" t="s">
        <v>2542</v>
      </c>
    </row>
    <row r="5258" spans="1:12" x14ac:dyDescent="0.25">
      <c r="A5258" s="256" t="s">
        <v>2638</v>
      </c>
      <c r="B5258" s="256" t="s">
        <v>2639</v>
      </c>
      <c r="C5258" s="256" t="s">
        <v>2646</v>
      </c>
      <c r="D5258" s="256" t="s">
        <v>3297</v>
      </c>
      <c r="E5258" s="257" t="s">
        <v>2540</v>
      </c>
      <c r="F5258" s="256" t="s">
        <v>2540</v>
      </c>
      <c r="G5258" s="256">
        <v>103015</v>
      </c>
      <c r="H5258" s="256" t="s">
        <v>7473</v>
      </c>
      <c r="I5258" s="256" t="s">
        <v>12</v>
      </c>
      <c r="J5258" s="256" t="s">
        <v>2541</v>
      </c>
      <c r="K5258" s="257" t="s">
        <v>17602</v>
      </c>
      <c r="L5258" s="256" t="s">
        <v>2542</v>
      </c>
    </row>
    <row r="5259" spans="1:12" x14ac:dyDescent="0.25">
      <c r="A5259" s="256" t="s">
        <v>2638</v>
      </c>
      <c r="B5259" s="256" t="s">
        <v>2639</v>
      </c>
      <c r="C5259" s="256" t="s">
        <v>2646</v>
      </c>
      <c r="D5259" s="256" t="s">
        <v>3297</v>
      </c>
      <c r="E5259" s="257" t="s">
        <v>2540</v>
      </c>
      <c r="F5259" s="256" t="s">
        <v>2540</v>
      </c>
      <c r="G5259" s="256">
        <v>103016</v>
      </c>
      <c r="H5259" s="256" t="s">
        <v>7474</v>
      </c>
      <c r="I5259" s="256" t="s">
        <v>12</v>
      </c>
      <c r="J5259" s="256" t="s">
        <v>2541</v>
      </c>
      <c r="K5259" s="257" t="s">
        <v>17603</v>
      </c>
      <c r="L5259" s="256" t="s">
        <v>2542</v>
      </c>
    </row>
    <row r="5260" spans="1:12" x14ac:dyDescent="0.25">
      <c r="A5260" s="256" t="s">
        <v>2638</v>
      </c>
      <c r="B5260" s="256" t="s">
        <v>2639</v>
      </c>
      <c r="C5260" s="256" t="s">
        <v>2646</v>
      </c>
      <c r="D5260" s="256" t="s">
        <v>3297</v>
      </c>
      <c r="E5260" s="257" t="s">
        <v>2540</v>
      </c>
      <c r="F5260" s="256" t="s">
        <v>2540</v>
      </c>
      <c r="G5260" s="256">
        <v>103017</v>
      </c>
      <c r="H5260" s="256" t="s">
        <v>7475</v>
      </c>
      <c r="I5260" s="256" t="s">
        <v>12</v>
      </c>
      <c r="J5260" s="256" t="s">
        <v>2541</v>
      </c>
      <c r="K5260" s="257" t="s">
        <v>17604</v>
      </c>
      <c r="L5260" s="256" t="s">
        <v>2542</v>
      </c>
    </row>
    <row r="5261" spans="1:12" x14ac:dyDescent="0.25">
      <c r="A5261" s="256" t="s">
        <v>2638</v>
      </c>
      <c r="B5261" s="256" t="s">
        <v>2639</v>
      </c>
      <c r="C5261" s="256" t="s">
        <v>2646</v>
      </c>
      <c r="D5261" s="256" t="s">
        <v>3297</v>
      </c>
      <c r="E5261" s="257" t="s">
        <v>2540</v>
      </c>
      <c r="F5261" s="256" t="s">
        <v>2540</v>
      </c>
      <c r="G5261" s="256">
        <v>103018</v>
      </c>
      <c r="H5261" s="256" t="s">
        <v>7476</v>
      </c>
      <c r="I5261" s="256" t="s">
        <v>12</v>
      </c>
      <c r="J5261" s="256" t="s">
        <v>2545</v>
      </c>
      <c r="K5261" s="257" t="s">
        <v>17605</v>
      </c>
      <c r="L5261" s="256" t="s">
        <v>2542</v>
      </c>
    </row>
    <row r="5262" spans="1:12" x14ac:dyDescent="0.25">
      <c r="A5262" s="256" t="s">
        <v>2638</v>
      </c>
      <c r="B5262" s="256" t="s">
        <v>2639</v>
      </c>
      <c r="C5262" s="256" t="s">
        <v>2646</v>
      </c>
      <c r="D5262" s="256" t="s">
        <v>3297</v>
      </c>
      <c r="E5262" s="257" t="s">
        <v>2540</v>
      </c>
      <c r="F5262" s="256" t="s">
        <v>2540</v>
      </c>
      <c r="G5262" s="256">
        <v>103019</v>
      </c>
      <c r="H5262" s="256" t="s">
        <v>7477</v>
      </c>
      <c r="I5262" s="256" t="s">
        <v>12</v>
      </c>
      <c r="J5262" s="256" t="s">
        <v>2545</v>
      </c>
      <c r="K5262" s="257" t="s">
        <v>17606</v>
      </c>
      <c r="L5262" s="256" t="s">
        <v>2542</v>
      </c>
    </row>
    <row r="5263" spans="1:12" x14ac:dyDescent="0.25">
      <c r="A5263" s="256" t="s">
        <v>2638</v>
      </c>
      <c r="B5263" s="256" t="s">
        <v>2639</v>
      </c>
      <c r="C5263" s="256" t="s">
        <v>2646</v>
      </c>
      <c r="D5263" s="256" t="s">
        <v>3297</v>
      </c>
      <c r="E5263" s="257" t="s">
        <v>2540</v>
      </c>
      <c r="F5263" s="256" t="s">
        <v>2540</v>
      </c>
      <c r="G5263" s="256">
        <v>103029</v>
      </c>
      <c r="H5263" s="256" t="s">
        <v>7478</v>
      </c>
      <c r="I5263" s="256" t="s">
        <v>12</v>
      </c>
      <c r="J5263" s="256" t="s">
        <v>2545</v>
      </c>
      <c r="K5263" s="257" t="s">
        <v>17607</v>
      </c>
      <c r="L5263" s="256" t="s">
        <v>2542</v>
      </c>
    </row>
    <row r="5264" spans="1:12" x14ac:dyDescent="0.25">
      <c r="A5264" s="256" t="s">
        <v>2638</v>
      </c>
      <c r="B5264" s="256" t="s">
        <v>2639</v>
      </c>
      <c r="C5264" s="256" t="s">
        <v>2646</v>
      </c>
      <c r="D5264" s="256" t="s">
        <v>3297</v>
      </c>
      <c r="E5264" s="257" t="s">
        <v>2540</v>
      </c>
      <c r="F5264" s="256" t="s">
        <v>2540</v>
      </c>
      <c r="G5264" s="256">
        <v>103036</v>
      </c>
      <c r="H5264" s="256" t="s">
        <v>7480</v>
      </c>
      <c r="I5264" s="256" t="s">
        <v>12</v>
      </c>
      <c r="J5264" s="256" t="s">
        <v>2545</v>
      </c>
      <c r="K5264" s="257" t="s">
        <v>13827</v>
      </c>
      <c r="L5264" s="256" t="s">
        <v>2542</v>
      </c>
    </row>
    <row r="5265" spans="1:12" x14ac:dyDescent="0.25">
      <c r="A5265" s="256" t="s">
        <v>2638</v>
      </c>
      <c r="B5265" s="256" t="s">
        <v>2639</v>
      </c>
      <c r="C5265" s="256" t="s">
        <v>2646</v>
      </c>
      <c r="D5265" s="256" t="s">
        <v>3297</v>
      </c>
      <c r="E5265" s="257" t="s">
        <v>2540</v>
      </c>
      <c r="F5265" s="256" t="s">
        <v>2540</v>
      </c>
      <c r="G5265" s="256">
        <v>103037</v>
      </c>
      <c r="H5265" s="256" t="s">
        <v>7481</v>
      </c>
      <c r="I5265" s="256" t="s">
        <v>12</v>
      </c>
      <c r="J5265" s="256" t="s">
        <v>2545</v>
      </c>
      <c r="K5265" s="257" t="s">
        <v>17608</v>
      </c>
      <c r="L5265" s="256" t="s">
        <v>2542</v>
      </c>
    </row>
    <row r="5266" spans="1:12" x14ac:dyDescent="0.25">
      <c r="A5266" s="256" t="s">
        <v>2638</v>
      </c>
      <c r="B5266" s="256" t="s">
        <v>2639</v>
      </c>
      <c r="C5266" s="256" t="s">
        <v>2646</v>
      </c>
      <c r="D5266" s="256" t="s">
        <v>3297</v>
      </c>
      <c r="E5266" s="257" t="s">
        <v>2540</v>
      </c>
      <c r="F5266" s="256" t="s">
        <v>2540</v>
      </c>
      <c r="G5266" s="256">
        <v>103038</v>
      </c>
      <c r="H5266" s="256" t="s">
        <v>7482</v>
      </c>
      <c r="I5266" s="256" t="s">
        <v>12</v>
      </c>
      <c r="J5266" s="256" t="s">
        <v>2545</v>
      </c>
      <c r="K5266" s="257" t="s">
        <v>17609</v>
      </c>
      <c r="L5266" s="256" t="s">
        <v>2542</v>
      </c>
    </row>
    <row r="5267" spans="1:12" x14ac:dyDescent="0.25">
      <c r="A5267" s="256" t="s">
        <v>2638</v>
      </c>
      <c r="B5267" s="256" t="s">
        <v>2639</v>
      </c>
      <c r="C5267" s="256" t="s">
        <v>2646</v>
      </c>
      <c r="D5267" s="256" t="s">
        <v>3297</v>
      </c>
      <c r="E5267" s="257" t="s">
        <v>2540</v>
      </c>
      <c r="F5267" s="256" t="s">
        <v>2540</v>
      </c>
      <c r="G5267" s="256">
        <v>103039</v>
      </c>
      <c r="H5267" s="256" t="s">
        <v>7483</v>
      </c>
      <c r="I5267" s="256" t="s">
        <v>12</v>
      </c>
      <c r="J5267" s="256" t="s">
        <v>2545</v>
      </c>
      <c r="K5267" s="257" t="s">
        <v>17610</v>
      </c>
      <c r="L5267" s="256" t="s">
        <v>2542</v>
      </c>
    </row>
    <row r="5268" spans="1:12" x14ac:dyDescent="0.25">
      <c r="A5268" s="256" t="s">
        <v>2638</v>
      </c>
      <c r="B5268" s="256" t="s">
        <v>2639</v>
      </c>
      <c r="C5268" s="256" t="s">
        <v>2646</v>
      </c>
      <c r="D5268" s="256" t="s">
        <v>3297</v>
      </c>
      <c r="E5268" s="257" t="s">
        <v>2540</v>
      </c>
      <c r="F5268" s="256" t="s">
        <v>2540</v>
      </c>
      <c r="G5268" s="256">
        <v>103040</v>
      </c>
      <c r="H5268" s="256" t="s">
        <v>7484</v>
      </c>
      <c r="I5268" s="256" t="s">
        <v>12</v>
      </c>
      <c r="J5268" s="256" t="s">
        <v>2545</v>
      </c>
      <c r="K5268" s="257" t="s">
        <v>17611</v>
      </c>
      <c r="L5268" s="256" t="s">
        <v>2542</v>
      </c>
    </row>
    <row r="5269" spans="1:12" x14ac:dyDescent="0.25">
      <c r="A5269" s="256" t="s">
        <v>2638</v>
      </c>
      <c r="B5269" s="256" t="s">
        <v>2639</v>
      </c>
      <c r="C5269" s="256" t="s">
        <v>2646</v>
      </c>
      <c r="D5269" s="256" t="s">
        <v>3297</v>
      </c>
      <c r="E5269" s="257" t="s">
        <v>2540</v>
      </c>
      <c r="F5269" s="256" t="s">
        <v>2540</v>
      </c>
      <c r="G5269" s="256">
        <v>103041</v>
      </c>
      <c r="H5269" s="256" t="s">
        <v>7485</v>
      </c>
      <c r="I5269" s="256" t="s">
        <v>12</v>
      </c>
      <c r="J5269" s="256" t="s">
        <v>2545</v>
      </c>
      <c r="K5269" s="257" t="s">
        <v>13671</v>
      </c>
      <c r="L5269" s="256" t="s">
        <v>2542</v>
      </c>
    </row>
    <row r="5270" spans="1:12" x14ac:dyDescent="0.25">
      <c r="A5270" s="256" t="s">
        <v>2638</v>
      </c>
      <c r="B5270" s="256" t="s">
        <v>2639</v>
      </c>
      <c r="C5270" s="256" t="s">
        <v>2646</v>
      </c>
      <c r="D5270" s="256" t="s">
        <v>3297</v>
      </c>
      <c r="E5270" s="257" t="s">
        <v>2540</v>
      </c>
      <c r="F5270" s="256" t="s">
        <v>2540</v>
      </c>
      <c r="G5270" s="256">
        <v>103042</v>
      </c>
      <c r="H5270" s="256" t="s">
        <v>7486</v>
      </c>
      <c r="I5270" s="256" t="s">
        <v>12</v>
      </c>
      <c r="J5270" s="256" t="s">
        <v>2545</v>
      </c>
      <c r="K5270" s="257" t="s">
        <v>13602</v>
      </c>
      <c r="L5270" s="256" t="s">
        <v>2542</v>
      </c>
    </row>
    <row r="5271" spans="1:12" x14ac:dyDescent="0.25">
      <c r="A5271" s="256" t="s">
        <v>2638</v>
      </c>
      <c r="B5271" s="256" t="s">
        <v>2639</v>
      </c>
      <c r="C5271" s="256" t="s">
        <v>2646</v>
      </c>
      <c r="D5271" s="256" t="s">
        <v>3297</v>
      </c>
      <c r="E5271" s="257" t="s">
        <v>2540</v>
      </c>
      <c r="F5271" s="256" t="s">
        <v>2540</v>
      </c>
      <c r="G5271" s="256">
        <v>103043</v>
      </c>
      <c r="H5271" s="256" t="s">
        <v>7487</v>
      </c>
      <c r="I5271" s="256" t="s">
        <v>12</v>
      </c>
      <c r="J5271" s="256" t="s">
        <v>2545</v>
      </c>
      <c r="K5271" s="257" t="s">
        <v>17612</v>
      </c>
      <c r="L5271" s="256" t="s">
        <v>2542</v>
      </c>
    </row>
    <row r="5272" spans="1:12" x14ac:dyDescent="0.25">
      <c r="A5272" s="256" t="s">
        <v>2638</v>
      </c>
      <c r="B5272" s="256" t="s">
        <v>2639</v>
      </c>
      <c r="C5272" s="256" t="s">
        <v>2646</v>
      </c>
      <c r="D5272" s="256" t="s">
        <v>3297</v>
      </c>
      <c r="E5272" s="257" t="s">
        <v>2540</v>
      </c>
      <c r="F5272" s="256" t="s">
        <v>2540</v>
      </c>
      <c r="G5272" s="256">
        <v>103044</v>
      </c>
      <c r="H5272" s="256" t="s">
        <v>7489</v>
      </c>
      <c r="I5272" s="256" t="s">
        <v>12</v>
      </c>
      <c r="J5272" s="256" t="s">
        <v>2545</v>
      </c>
      <c r="K5272" s="257" t="s">
        <v>13439</v>
      </c>
      <c r="L5272" s="256" t="s">
        <v>2542</v>
      </c>
    </row>
    <row r="5273" spans="1:12" x14ac:dyDescent="0.25">
      <c r="A5273" s="256" t="s">
        <v>2638</v>
      </c>
      <c r="B5273" s="256" t="s">
        <v>2639</v>
      </c>
      <c r="C5273" s="256" t="s">
        <v>2646</v>
      </c>
      <c r="D5273" s="256" t="s">
        <v>3297</v>
      </c>
      <c r="E5273" s="257" t="s">
        <v>2540</v>
      </c>
      <c r="F5273" s="256" t="s">
        <v>2540</v>
      </c>
      <c r="G5273" s="256">
        <v>103045</v>
      </c>
      <c r="H5273" s="256" t="s">
        <v>7490</v>
      </c>
      <c r="I5273" s="256" t="s">
        <v>12</v>
      </c>
      <c r="J5273" s="256" t="s">
        <v>2545</v>
      </c>
      <c r="K5273" s="257" t="s">
        <v>5014</v>
      </c>
      <c r="L5273" s="256" t="s">
        <v>2542</v>
      </c>
    </row>
    <row r="5274" spans="1:12" x14ac:dyDescent="0.25">
      <c r="A5274" s="256" t="s">
        <v>2638</v>
      </c>
      <c r="B5274" s="256" t="s">
        <v>2639</v>
      </c>
      <c r="C5274" s="256" t="s">
        <v>2646</v>
      </c>
      <c r="D5274" s="256" t="s">
        <v>3297</v>
      </c>
      <c r="E5274" s="257" t="s">
        <v>2540</v>
      </c>
      <c r="F5274" s="256" t="s">
        <v>2540</v>
      </c>
      <c r="G5274" s="256">
        <v>103046</v>
      </c>
      <c r="H5274" s="256" t="s">
        <v>7491</v>
      </c>
      <c r="I5274" s="256" t="s">
        <v>12</v>
      </c>
      <c r="J5274" s="256" t="s">
        <v>2545</v>
      </c>
      <c r="K5274" s="257" t="s">
        <v>17613</v>
      </c>
      <c r="L5274" s="256" t="s">
        <v>2542</v>
      </c>
    </row>
    <row r="5275" spans="1:12" x14ac:dyDescent="0.25">
      <c r="A5275" s="256" t="s">
        <v>2638</v>
      </c>
      <c r="B5275" s="256" t="s">
        <v>2639</v>
      </c>
      <c r="C5275" s="256" t="s">
        <v>2646</v>
      </c>
      <c r="D5275" s="256" t="s">
        <v>3297</v>
      </c>
      <c r="E5275" s="257" t="s">
        <v>2540</v>
      </c>
      <c r="F5275" s="256" t="s">
        <v>2540</v>
      </c>
      <c r="G5275" s="256">
        <v>103047</v>
      </c>
      <c r="H5275" s="256" t="s">
        <v>7492</v>
      </c>
      <c r="I5275" s="256" t="s">
        <v>12</v>
      </c>
      <c r="J5275" s="256" t="s">
        <v>2545</v>
      </c>
      <c r="K5275" s="257" t="s">
        <v>13615</v>
      </c>
      <c r="L5275" s="256" t="s">
        <v>2542</v>
      </c>
    </row>
    <row r="5276" spans="1:12" x14ac:dyDescent="0.25">
      <c r="A5276" s="256" t="s">
        <v>2638</v>
      </c>
      <c r="B5276" s="256" t="s">
        <v>2639</v>
      </c>
      <c r="C5276" s="256" t="s">
        <v>2646</v>
      </c>
      <c r="D5276" s="256" t="s">
        <v>3297</v>
      </c>
      <c r="E5276" s="257" t="s">
        <v>2540</v>
      </c>
      <c r="F5276" s="256" t="s">
        <v>2540</v>
      </c>
      <c r="G5276" s="256">
        <v>103048</v>
      </c>
      <c r="H5276" s="256" t="s">
        <v>7493</v>
      </c>
      <c r="I5276" s="256" t="s">
        <v>12</v>
      </c>
      <c r="J5276" s="256" t="s">
        <v>2545</v>
      </c>
      <c r="K5276" s="257" t="s">
        <v>5432</v>
      </c>
      <c r="L5276" s="256" t="s">
        <v>2542</v>
      </c>
    </row>
    <row r="5277" spans="1:12" x14ac:dyDescent="0.25">
      <c r="A5277" s="256" t="s">
        <v>2638</v>
      </c>
      <c r="B5277" s="256" t="s">
        <v>2639</v>
      </c>
      <c r="C5277" s="256" t="s">
        <v>2646</v>
      </c>
      <c r="D5277" s="256" t="s">
        <v>3297</v>
      </c>
      <c r="E5277" s="257" t="s">
        <v>2540</v>
      </c>
      <c r="F5277" s="256" t="s">
        <v>2540</v>
      </c>
      <c r="G5277" s="256">
        <v>103049</v>
      </c>
      <c r="H5277" s="256" t="s">
        <v>7494</v>
      </c>
      <c r="I5277" s="256" t="s">
        <v>12</v>
      </c>
      <c r="J5277" s="256" t="s">
        <v>2545</v>
      </c>
      <c r="K5277" s="257" t="s">
        <v>17614</v>
      </c>
      <c r="L5277" s="256" t="s">
        <v>2542</v>
      </c>
    </row>
    <row r="5278" spans="1:12" x14ac:dyDescent="0.25">
      <c r="A5278" s="256" t="s">
        <v>2638</v>
      </c>
      <c r="B5278" s="256" t="s">
        <v>2639</v>
      </c>
      <c r="C5278" s="256" t="s">
        <v>2646</v>
      </c>
      <c r="D5278" s="256" t="s">
        <v>3297</v>
      </c>
      <c r="E5278" s="257" t="s">
        <v>2540</v>
      </c>
      <c r="F5278" s="256" t="s">
        <v>2540</v>
      </c>
      <c r="G5278" s="256">
        <v>103050</v>
      </c>
      <c r="H5278" s="256" t="s">
        <v>7495</v>
      </c>
      <c r="I5278" s="256" t="s">
        <v>12</v>
      </c>
      <c r="J5278" s="256" t="s">
        <v>2545</v>
      </c>
      <c r="K5278" s="257" t="s">
        <v>13746</v>
      </c>
      <c r="L5278" s="256" t="s">
        <v>2542</v>
      </c>
    </row>
    <row r="5279" spans="1:12" x14ac:dyDescent="0.25">
      <c r="A5279" s="256" t="s">
        <v>2638</v>
      </c>
      <c r="B5279" s="256" t="s">
        <v>2639</v>
      </c>
      <c r="C5279" s="256" t="s">
        <v>2646</v>
      </c>
      <c r="D5279" s="256" t="s">
        <v>3297</v>
      </c>
      <c r="E5279" s="257" t="s">
        <v>2540</v>
      </c>
      <c r="F5279" s="256" t="s">
        <v>2540</v>
      </c>
      <c r="G5279" s="256">
        <v>103051</v>
      </c>
      <c r="H5279" s="256" t="s">
        <v>7496</v>
      </c>
      <c r="I5279" s="256" t="s">
        <v>12</v>
      </c>
      <c r="J5279" s="256" t="s">
        <v>2545</v>
      </c>
      <c r="K5279" s="257" t="s">
        <v>17615</v>
      </c>
      <c r="L5279" s="256" t="s">
        <v>2542</v>
      </c>
    </row>
    <row r="5280" spans="1:12" x14ac:dyDescent="0.25">
      <c r="A5280" s="256" t="s">
        <v>2638</v>
      </c>
      <c r="B5280" s="256" t="s">
        <v>2639</v>
      </c>
      <c r="C5280" s="256" t="s">
        <v>2646</v>
      </c>
      <c r="D5280" s="256" t="s">
        <v>3297</v>
      </c>
      <c r="E5280" s="257" t="s">
        <v>2540</v>
      </c>
      <c r="F5280" s="256" t="s">
        <v>2540</v>
      </c>
      <c r="G5280" s="256">
        <v>103052</v>
      </c>
      <c r="H5280" s="256" t="s">
        <v>7497</v>
      </c>
      <c r="I5280" s="256" t="s">
        <v>12</v>
      </c>
      <c r="J5280" s="256" t="s">
        <v>2545</v>
      </c>
      <c r="K5280" s="257" t="s">
        <v>5863</v>
      </c>
      <c r="L5280" s="256" t="s">
        <v>2542</v>
      </c>
    </row>
    <row r="5281" spans="1:12" x14ac:dyDescent="0.25">
      <c r="A5281" s="256" t="s">
        <v>2638</v>
      </c>
      <c r="B5281" s="256" t="s">
        <v>2639</v>
      </c>
      <c r="C5281" s="256" t="s">
        <v>2647</v>
      </c>
      <c r="D5281" s="256" t="s">
        <v>3298</v>
      </c>
      <c r="E5281" s="257" t="s">
        <v>2540</v>
      </c>
      <c r="F5281" s="256" t="s">
        <v>2540</v>
      </c>
      <c r="G5281" s="256">
        <v>95634</v>
      </c>
      <c r="H5281" s="256" t="s">
        <v>1677</v>
      </c>
      <c r="I5281" s="256" t="s">
        <v>12</v>
      </c>
      <c r="J5281" s="256" t="s">
        <v>2545</v>
      </c>
      <c r="K5281" s="257" t="s">
        <v>17616</v>
      </c>
      <c r="L5281" s="256" t="s">
        <v>2542</v>
      </c>
    </row>
    <row r="5282" spans="1:12" x14ac:dyDescent="0.25">
      <c r="A5282" s="256" t="s">
        <v>2638</v>
      </c>
      <c r="B5282" s="256" t="s">
        <v>2639</v>
      </c>
      <c r="C5282" s="256" t="s">
        <v>2647</v>
      </c>
      <c r="D5282" s="256" t="s">
        <v>3298</v>
      </c>
      <c r="E5282" s="257" t="s">
        <v>2540</v>
      </c>
      <c r="F5282" s="256" t="s">
        <v>2540</v>
      </c>
      <c r="G5282" s="256">
        <v>95635</v>
      </c>
      <c r="H5282" s="256" t="s">
        <v>1678</v>
      </c>
      <c r="I5282" s="256" t="s">
        <v>12</v>
      </c>
      <c r="J5282" s="256" t="s">
        <v>2545</v>
      </c>
      <c r="K5282" s="257" t="s">
        <v>17617</v>
      </c>
      <c r="L5282" s="256" t="s">
        <v>2542</v>
      </c>
    </row>
    <row r="5283" spans="1:12" x14ac:dyDescent="0.25">
      <c r="A5283" s="256" t="s">
        <v>2638</v>
      </c>
      <c r="B5283" s="256" t="s">
        <v>2639</v>
      </c>
      <c r="C5283" s="256" t="s">
        <v>2647</v>
      </c>
      <c r="D5283" s="256" t="s">
        <v>3298</v>
      </c>
      <c r="E5283" s="257" t="s">
        <v>2540</v>
      </c>
      <c r="F5283" s="256" t="s">
        <v>2540</v>
      </c>
      <c r="G5283" s="256">
        <v>95636</v>
      </c>
      <c r="H5283" s="256" t="s">
        <v>7498</v>
      </c>
      <c r="I5283" s="256" t="s">
        <v>12</v>
      </c>
      <c r="J5283" s="256" t="s">
        <v>2541</v>
      </c>
      <c r="K5283" s="257" t="s">
        <v>17618</v>
      </c>
      <c r="L5283" s="256" t="s">
        <v>2542</v>
      </c>
    </row>
    <row r="5284" spans="1:12" x14ac:dyDescent="0.25">
      <c r="A5284" s="256" t="s">
        <v>2638</v>
      </c>
      <c r="B5284" s="256" t="s">
        <v>2639</v>
      </c>
      <c r="C5284" s="256" t="s">
        <v>2647</v>
      </c>
      <c r="D5284" s="256" t="s">
        <v>3298</v>
      </c>
      <c r="E5284" s="257" t="s">
        <v>2540</v>
      </c>
      <c r="F5284" s="256" t="s">
        <v>2540</v>
      </c>
      <c r="G5284" s="256">
        <v>95637</v>
      </c>
      <c r="H5284" s="256" t="s">
        <v>1679</v>
      </c>
      <c r="I5284" s="256" t="s">
        <v>12</v>
      </c>
      <c r="J5284" s="256" t="s">
        <v>2541</v>
      </c>
      <c r="K5284" s="257" t="s">
        <v>17619</v>
      </c>
      <c r="L5284" s="256" t="s">
        <v>2542</v>
      </c>
    </row>
    <row r="5285" spans="1:12" x14ac:dyDescent="0.25">
      <c r="A5285" s="256" t="s">
        <v>2638</v>
      </c>
      <c r="B5285" s="256" t="s">
        <v>2639</v>
      </c>
      <c r="C5285" s="256" t="s">
        <v>2647</v>
      </c>
      <c r="D5285" s="256" t="s">
        <v>3298</v>
      </c>
      <c r="E5285" s="257" t="s">
        <v>2540</v>
      </c>
      <c r="F5285" s="256" t="s">
        <v>2540</v>
      </c>
      <c r="G5285" s="256">
        <v>95638</v>
      </c>
      <c r="H5285" s="256" t="s">
        <v>1680</v>
      </c>
      <c r="I5285" s="256" t="s">
        <v>12</v>
      </c>
      <c r="J5285" s="256" t="s">
        <v>2541</v>
      </c>
      <c r="K5285" s="257" t="s">
        <v>17620</v>
      </c>
      <c r="L5285" s="256" t="s">
        <v>2542</v>
      </c>
    </row>
    <row r="5286" spans="1:12" x14ac:dyDescent="0.25">
      <c r="A5286" s="256" t="s">
        <v>2638</v>
      </c>
      <c r="B5286" s="256" t="s">
        <v>2639</v>
      </c>
      <c r="C5286" s="256" t="s">
        <v>2647</v>
      </c>
      <c r="D5286" s="256" t="s">
        <v>3298</v>
      </c>
      <c r="E5286" s="257" t="s">
        <v>2540</v>
      </c>
      <c r="F5286" s="256" t="s">
        <v>2540</v>
      </c>
      <c r="G5286" s="256">
        <v>95639</v>
      </c>
      <c r="H5286" s="256" t="s">
        <v>1681</v>
      </c>
      <c r="I5286" s="256" t="s">
        <v>12</v>
      </c>
      <c r="J5286" s="256" t="s">
        <v>2541</v>
      </c>
      <c r="K5286" s="257" t="s">
        <v>17621</v>
      </c>
      <c r="L5286" s="256" t="s">
        <v>2542</v>
      </c>
    </row>
    <row r="5287" spans="1:12" x14ac:dyDescent="0.25">
      <c r="A5287" s="256" t="s">
        <v>2638</v>
      </c>
      <c r="B5287" s="256" t="s">
        <v>2639</v>
      </c>
      <c r="C5287" s="256" t="s">
        <v>2647</v>
      </c>
      <c r="D5287" s="256" t="s">
        <v>3298</v>
      </c>
      <c r="E5287" s="257" t="s">
        <v>2540</v>
      </c>
      <c r="F5287" s="256" t="s">
        <v>2540</v>
      </c>
      <c r="G5287" s="256">
        <v>95641</v>
      </c>
      <c r="H5287" s="256" t="s">
        <v>1682</v>
      </c>
      <c r="I5287" s="256" t="s">
        <v>12</v>
      </c>
      <c r="J5287" s="256" t="s">
        <v>2545</v>
      </c>
      <c r="K5287" s="257" t="s">
        <v>17622</v>
      </c>
      <c r="L5287" s="256" t="s">
        <v>2542</v>
      </c>
    </row>
    <row r="5288" spans="1:12" x14ac:dyDescent="0.25">
      <c r="A5288" s="256" t="s">
        <v>2638</v>
      </c>
      <c r="B5288" s="256" t="s">
        <v>2639</v>
      </c>
      <c r="C5288" s="256" t="s">
        <v>2647</v>
      </c>
      <c r="D5288" s="256" t="s">
        <v>3298</v>
      </c>
      <c r="E5288" s="257" t="s">
        <v>2540</v>
      </c>
      <c r="F5288" s="256" t="s">
        <v>2540</v>
      </c>
      <c r="G5288" s="256">
        <v>95642</v>
      </c>
      <c r="H5288" s="256" t="s">
        <v>1683</v>
      </c>
      <c r="I5288" s="256" t="s">
        <v>12</v>
      </c>
      <c r="J5288" s="256" t="s">
        <v>2545</v>
      </c>
      <c r="K5288" s="257" t="s">
        <v>17623</v>
      </c>
      <c r="L5288" s="256" t="s">
        <v>2542</v>
      </c>
    </row>
    <row r="5289" spans="1:12" x14ac:dyDescent="0.25">
      <c r="A5289" s="256" t="s">
        <v>2638</v>
      </c>
      <c r="B5289" s="256" t="s">
        <v>2639</v>
      </c>
      <c r="C5289" s="256" t="s">
        <v>2647</v>
      </c>
      <c r="D5289" s="256" t="s">
        <v>3298</v>
      </c>
      <c r="E5289" s="257" t="s">
        <v>2540</v>
      </c>
      <c r="F5289" s="256" t="s">
        <v>2540</v>
      </c>
      <c r="G5289" s="256">
        <v>95643</v>
      </c>
      <c r="H5289" s="256" t="s">
        <v>1684</v>
      </c>
      <c r="I5289" s="256" t="s">
        <v>12</v>
      </c>
      <c r="J5289" s="256" t="s">
        <v>2545</v>
      </c>
      <c r="K5289" s="257" t="s">
        <v>17624</v>
      </c>
      <c r="L5289" s="256" t="s">
        <v>2542</v>
      </c>
    </row>
    <row r="5290" spans="1:12" x14ac:dyDescent="0.25">
      <c r="A5290" s="256" t="s">
        <v>2638</v>
      </c>
      <c r="B5290" s="256" t="s">
        <v>2639</v>
      </c>
      <c r="C5290" s="256" t="s">
        <v>2647</v>
      </c>
      <c r="D5290" s="256" t="s">
        <v>3298</v>
      </c>
      <c r="E5290" s="257" t="s">
        <v>2540</v>
      </c>
      <c r="F5290" s="256" t="s">
        <v>2540</v>
      </c>
      <c r="G5290" s="256">
        <v>95644</v>
      </c>
      <c r="H5290" s="256" t="s">
        <v>1685</v>
      </c>
      <c r="I5290" s="256" t="s">
        <v>12</v>
      </c>
      <c r="J5290" s="256" t="s">
        <v>2545</v>
      </c>
      <c r="K5290" s="257" t="s">
        <v>17625</v>
      </c>
      <c r="L5290" s="256" t="s">
        <v>2542</v>
      </c>
    </row>
    <row r="5291" spans="1:12" x14ac:dyDescent="0.25">
      <c r="A5291" s="256" t="s">
        <v>2638</v>
      </c>
      <c r="B5291" s="256" t="s">
        <v>2639</v>
      </c>
      <c r="C5291" s="256" t="s">
        <v>2647</v>
      </c>
      <c r="D5291" s="256" t="s">
        <v>3298</v>
      </c>
      <c r="E5291" s="257" t="s">
        <v>2540</v>
      </c>
      <c r="F5291" s="256" t="s">
        <v>2540</v>
      </c>
      <c r="G5291" s="256">
        <v>95645</v>
      </c>
      <c r="H5291" s="256" t="s">
        <v>1686</v>
      </c>
      <c r="I5291" s="256" t="s">
        <v>12</v>
      </c>
      <c r="J5291" s="256" t="s">
        <v>2545</v>
      </c>
      <c r="K5291" s="257" t="s">
        <v>17626</v>
      </c>
      <c r="L5291" s="256" t="s">
        <v>2542</v>
      </c>
    </row>
    <row r="5292" spans="1:12" x14ac:dyDescent="0.25">
      <c r="A5292" s="256" t="s">
        <v>2638</v>
      </c>
      <c r="B5292" s="256" t="s">
        <v>2639</v>
      </c>
      <c r="C5292" s="256" t="s">
        <v>2647</v>
      </c>
      <c r="D5292" s="256" t="s">
        <v>3298</v>
      </c>
      <c r="E5292" s="257" t="s">
        <v>2540</v>
      </c>
      <c r="F5292" s="256" t="s">
        <v>2540</v>
      </c>
      <c r="G5292" s="256">
        <v>95646</v>
      </c>
      <c r="H5292" s="256" t="s">
        <v>1687</v>
      </c>
      <c r="I5292" s="256" t="s">
        <v>12</v>
      </c>
      <c r="J5292" s="256" t="s">
        <v>2545</v>
      </c>
      <c r="K5292" s="257" t="s">
        <v>17627</v>
      </c>
      <c r="L5292" s="256" t="s">
        <v>2542</v>
      </c>
    </row>
    <row r="5293" spans="1:12" x14ac:dyDescent="0.25">
      <c r="A5293" s="256" t="s">
        <v>2638</v>
      </c>
      <c r="B5293" s="256" t="s">
        <v>2639</v>
      </c>
      <c r="C5293" s="256" t="s">
        <v>2647</v>
      </c>
      <c r="D5293" s="256" t="s">
        <v>3298</v>
      </c>
      <c r="E5293" s="257" t="s">
        <v>2540</v>
      </c>
      <c r="F5293" s="256" t="s">
        <v>2540</v>
      </c>
      <c r="G5293" s="256">
        <v>95647</v>
      </c>
      <c r="H5293" s="256" t="s">
        <v>1688</v>
      </c>
      <c r="I5293" s="256" t="s">
        <v>12</v>
      </c>
      <c r="J5293" s="256" t="s">
        <v>2545</v>
      </c>
      <c r="K5293" s="257" t="s">
        <v>17628</v>
      </c>
      <c r="L5293" s="256" t="s">
        <v>2542</v>
      </c>
    </row>
    <row r="5294" spans="1:12" x14ac:dyDescent="0.25">
      <c r="A5294" s="256" t="s">
        <v>2638</v>
      </c>
      <c r="B5294" s="256" t="s">
        <v>2639</v>
      </c>
      <c r="C5294" s="256" t="s">
        <v>2647</v>
      </c>
      <c r="D5294" s="256" t="s">
        <v>3298</v>
      </c>
      <c r="E5294" s="257" t="s">
        <v>2540</v>
      </c>
      <c r="F5294" s="256" t="s">
        <v>2540</v>
      </c>
      <c r="G5294" s="256">
        <v>95648</v>
      </c>
      <c r="H5294" s="256" t="s">
        <v>7499</v>
      </c>
      <c r="I5294" s="256" t="s">
        <v>12</v>
      </c>
      <c r="J5294" s="256" t="s">
        <v>2545</v>
      </c>
      <c r="K5294" s="257" t="s">
        <v>17629</v>
      </c>
      <c r="L5294" s="256" t="s">
        <v>2542</v>
      </c>
    </row>
    <row r="5295" spans="1:12" x14ac:dyDescent="0.25">
      <c r="A5295" s="256" t="s">
        <v>2638</v>
      </c>
      <c r="B5295" s="256" t="s">
        <v>2639</v>
      </c>
      <c r="C5295" s="256" t="s">
        <v>2647</v>
      </c>
      <c r="D5295" s="256" t="s">
        <v>3298</v>
      </c>
      <c r="E5295" s="257" t="s">
        <v>2540</v>
      </c>
      <c r="F5295" s="256" t="s">
        <v>2540</v>
      </c>
      <c r="G5295" s="256">
        <v>95649</v>
      </c>
      <c r="H5295" s="256" t="s">
        <v>7500</v>
      </c>
      <c r="I5295" s="256" t="s">
        <v>12</v>
      </c>
      <c r="J5295" s="256" t="s">
        <v>2545</v>
      </c>
      <c r="K5295" s="257" t="s">
        <v>17630</v>
      </c>
      <c r="L5295" s="256" t="s">
        <v>2542</v>
      </c>
    </row>
    <row r="5296" spans="1:12" x14ac:dyDescent="0.25">
      <c r="A5296" s="256" t="s">
        <v>2638</v>
      </c>
      <c r="B5296" s="256" t="s">
        <v>2639</v>
      </c>
      <c r="C5296" s="256" t="s">
        <v>2647</v>
      </c>
      <c r="D5296" s="256" t="s">
        <v>3298</v>
      </c>
      <c r="E5296" s="257" t="s">
        <v>2540</v>
      </c>
      <c r="F5296" s="256" t="s">
        <v>2540</v>
      </c>
      <c r="G5296" s="256">
        <v>95650</v>
      </c>
      <c r="H5296" s="256" t="s">
        <v>7501</v>
      </c>
      <c r="I5296" s="256" t="s">
        <v>12</v>
      </c>
      <c r="J5296" s="256" t="s">
        <v>2545</v>
      </c>
      <c r="K5296" s="257" t="s">
        <v>17631</v>
      </c>
      <c r="L5296" s="256" t="s">
        <v>2542</v>
      </c>
    </row>
    <row r="5297" spans="1:12" x14ac:dyDescent="0.25">
      <c r="A5297" s="256" t="s">
        <v>2638</v>
      </c>
      <c r="B5297" s="256" t="s">
        <v>2639</v>
      </c>
      <c r="C5297" s="256" t="s">
        <v>2647</v>
      </c>
      <c r="D5297" s="256" t="s">
        <v>3298</v>
      </c>
      <c r="E5297" s="257" t="s">
        <v>2540</v>
      </c>
      <c r="F5297" s="256" t="s">
        <v>2540</v>
      </c>
      <c r="G5297" s="256">
        <v>95651</v>
      </c>
      <c r="H5297" s="256" t="s">
        <v>7502</v>
      </c>
      <c r="I5297" s="256" t="s">
        <v>12</v>
      </c>
      <c r="J5297" s="256" t="s">
        <v>2545</v>
      </c>
      <c r="K5297" s="257" t="s">
        <v>17632</v>
      </c>
      <c r="L5297" s="256" t="s">
        <v>2542</v>
      </c>
    </row>
    <row r="5298" spans="1:12" x14ac:dyDescent="0.25">
      <c r="A5298" s="256" t="s">
        <v>2638</v>
      </c>
      <c r="B5298" s="256" t="s">
        <v>2639</v>
      </c>
      <c r="C5298" s="256" t="s">
        <v>2647</v>
      </c>
      <c r="D5298" s="256" t="s">
        <v>3298</v>
      </c>
      <c r="E5298" s="257" t="s">
        <v>2540</v>
      </c>
      <c r="F5298" s="256" t="s">
        <v>2540</v>
      </c>
      <c r="G5298" s="256">
        <v>95652</v>
      </c>
      <c r="H5298" s="256" t="s">
        <v>7503</v>
      </c>
      <c r="I5298" s="256" t="s">
        <v>12</v>
      </c>
      <c r="J5298" s="256" t="s">
        <v>2545</v>
      </c>
      <c r="K5298" s="257" t="s">
        <v>17633</v>
      </c>
      <c r="L5298" s="256" t="s">
        <v>2542</v>
      </c>
    </row>
    <row r="5299" spans="1:12" x14ac:dyDescent="0.25">
      <c r="A5299" s="256" t="s">
        <v>2638</v>
      </c>
      <c r="B5299" s="256" t="s">
        <v>2639</v>
      </c>
      <c r="C5299" s="256" t="s">
        <v>2647</v>
      </c>
      <c r="D5299" s="256" t="s">
        <v>3298</v>
      </c>
      <c r="E5299" s="257" t="s">
        <v>2540</v>
      </c>
      <c r="F5299" s="256" t="s">
        <v>2540</v>
      </c>
      <c r="G5299" s="256">
        <v>95653</v>
      </c>
      <c r="H5299" s="256" t="s">
        <v>7504</v>
      </c>
      <c r="I5299" s="256" t="s">
        <v>12</v>
      </c>
      <c r="J5299" s="256" t="s">
        <v>2545</v>
      </c>
      <c r="K5299" s="257" t="s">
        <v>17634</v>
      </c>
      <c r="L5299" s="256" t="s">
        <v>2542</v>
      </c>
    </row>
    <row r="5300" spans="1:12" x14ac:dyDescent="0.25">
      <c r="A5300" s="256" t="s">
        <v>2638</v>
      </c>
      <c r="B5300" s="256" t="s">
        <v>2639</v>
      </c>
      <c r="C5300" s="256" t="s">
        <v>2647</v>
      </c>
      <c r="D5300" s="256" t="s">
        <v>3298</v>
      </c>
      <c r="E5300" s="257" t="s">
        <v>2540</v>
      </c>
      <c r="F5300" s="256" t="s">
        <v>2540</v>
      </c>
      <c r="G5300" s="256">
        <v>95654</v>
      </c>
      <c r="H5300" s="256" t="s">
        <v>7505</v>
      </c>
      <c r="I5300" s="256" t="s">
        <v>12</v>
      </c>
      <c r="J5300" s="256" t="s">
        <v>2545</v>
      </c>
      <c r="K5300" s="257" t="s">
        <v>17635</v>
      </c>
      <c r="L5300" s="256" t="s">
        <v>2542</v>
      </c>
    </row>
    <row r="5301" spans="1:12" x14ac:dyDescent="0.25">
      <c r="A5301" s="256" t="s">
        <v>2638</v>
      </c>
      <c r="B5301" s="256" t="s">
        <v>2639</v>
      </c>
      <c r="C5301" s="256" t="s">
        <v>2647</v>
      </c>
      <c r="D5301" s="256" t="s">
        <v>3298</v>
      </c>
      <c r="E5301" s="257" t="s">
        <v>2540</v>
      </c>
      <c r="F5301" s="256" t="s">
        <v>2540</v>
      </c>
      <c r="G5301" s="256">
        <v>95655</v>
      </c>
      <c r="H5301" s="256" t="s">
        <v>7506</v>
      </c>
      <c r="I5301" s="256" t="s">
        <v>12</v>
      </c>
      <c r="J5301" s="256" t="s">
        <v>2545</v>
      </c>
      <c r="K5301" s="257" t="s">
        <v>17636</v>
      </c>
      <c r="L5301" s="256" t="s">
        <v>2542</v>
      </c>
    </row>
    <row r="5302" spans="1:12" x14ac:dyDescent="0.25">
      <c r="A5302" s="256" t="s">
        <v>2638</v>
      </c>
      <c r="B5302" s="256" t="s">
        <v>2639</v>
      </c>
      <c r="C5302" s="256" t="s">
        <v>2647</v>
      </c>
      <c r="D5302" s="256" t="s">
        <v>3298</v>
      </c>
      <c r="E5302" s="257" t="s">
        <v>2540</v>
      </c>
      <c r="F5302" s="256" t="s">
        <v>2540</v>
      </c>
      <c r="G5302" s="256">
        <v>95657</v>
      </c>
      <c r="H5302" s="256" t="s">
        <v>7507</v>
      </c>
      <c r="I5302" s="256" t="s">
        <v>12</v>
      </c>
      <c r="J5302" s="256" t="s">
        <v>2545</v>
      </c>
      <c r="K5302" s="257" t="s">
        <v>17637</v>
      </c>
      <c r="L5302" s="256" t="s">
        <v>2542</v>
      </c>
    </row>
    <row r="5303" spans="1:12" x14ac:dyDescent="0.25">
      <c r="A5303" s="256" t="s">
        <v>2638</v>
      </c>
      <c r="B5303" s="256" t="s">
        <v>2639</v>
      </c>
      <c r="C5303" s="256" t="s">
        <v>2647</v>
      </c>
      <c r="D5303" s="256" t="s">
        <v>3298</v>
      </c>
      <c r="E5303" s="257" t="s">
        <v>2540</v>
      </c>
      <c r="F5303" s="256" t="s">
        <v>2540</v>
      </c>
      <c r="G5303" s="256">
        <v>95658</v>
      </c>
      <c r="H5303" s="256" t="s">
        <v>7508</v>
      </c>
      <c r="I5303" s="256" t="s">
        <v>12</v>
      </c>
      <c r="J5303" s="256" t="s">
        <v>2545</v>
      </c>
      <c r="K5303" s="257" t="s">
        <v>17638</v>
      </c>
      <c r="L5303" s="256" t="s">
        <v>2542</v>
      </c>
    </row>
    <row r="5304" spans="1:12" x14ac:dyDescent="0.25">
      <c r="A5304" s="256" t="s">
        <v>2638</v>
      </c>
      <c r="B5304" s="256" t="s">
        <v>2639</v>
      </c>
      <c r="C5304" s="256" t="s">
        <v>2647</v>
      </c>
      <c r="D5304" s="256" t="s">
        <v>3298</v>
      </c>
      <c r="E5304" s="257" t="s">
        <v>2540</v>
      </c>
      <c r="F5304" s="256" t="s">
        <v>2540</v>
      </c>
      <c r="G5304" s="256">
        <v>95659</v>
      </c>
      <c r="H5304" s="256" t="s">
        <v>7509</v>
      </c>
      <c r="I5304" s="256" t="s">
        <v>12</v>
      </c>
      <c r="J5304" s="256" t="s">
        <v>2545</v>
      </c>
      <c r="K5304" s="257" t="s">
        <v>17639</v>
      </c>
      <c r="L5304" s="256" t="s">
        <v>2542</v>
      </c>
    </row>
    <row r="5305" spans="1:12" x14ac:dyDescent="0.25">
      <c r="A5305" s="256" t="s">
        <v>2638</v>
      </c>
      <c r="B5305" s="256" t="s">
        <v>2639</v>
      </c>
      <c r="C5305" s="256" t="s">
        <v>2647</v>
      </c>
      <c r="D5305" s="256" t="s">
        <v>3298</v>
      </c>
      <c r="E5305" s="257" t="s">
        <v>2540</v>
      </c>
      <c r="F5305" s="256" t="s">
        <v>2540</v>
      </c>
      <c r="G5305" s="256">
        <v>95660</v>
      </c>
      <c r="H5305" s="256" t="s">
        <v>7510</v>
      </c>
      <c r="I5305" s="256" t="s">
        <v>12</v>
      </c>
      <c r="J5305" s="256" t="s">
        <v>2545</v>
      </c>
      <c r="K5305" s="257" t="s">
        <v>17640</v>
      </c>
      <c r="L5305" s="256" t="s">
        <v>2542</v>
      </c>
    </row>
    <row r="5306" spans="1:12" x14ac:dyDescent="0.25">
      <c r="A5306" s="256" t="s">
        <v>2638</v>
      </c>
      <c r="B5306" s="256" t="s">
        <v>2639</v>
      </c>
      <c r="C5306" s="256" t="s">
        <v>2647</v>
      </c>
      <c r="D5306" s="256" t="s">
        <v>3298</v>
      </c>
      <c r="E5306" s="257" t="s">
        <v>2540</v>
      </c>
      <c r="F5306" s="256" t="s">
        <v>2540</v>
      </c>
      <c r="G5306" s="256">
        <v>95661</v>
      </c>
      <c r="H5306" s="256" t="s">
        <v>7511</v>
      </c>
      <c r="I5306" s="256" t="s">
        <v>12</v>
      </c>
      <c r="J5306" s="256" t="s">
        <v>2545</v>
      </c>
      <c r="K5306" s="257" t="s">
        <v>17641</v>
      </c>
      <c r="L5306" s="256" t="s">
        <v>2542</v>
      </c>
    </row>
    <row r="5307" spans="1:12" x14ac:dyDescent="0.25">
      <c r="A5307" s="256" t="s">
        <v>2638</v>
      </c>
      <c r="B5307" s="256" t="s">
        <v>2639</v>
      </c>
      <c r="C5307" s="256" t="s">
        <v>2647</v>
      </c>
      <c r="D5307" s="256" t="s">
        <v>3298</v>
      </c>
      <c r="E5307" s="257" t="s">
        <v>2540</v>
      </c>
      <c r="F5307" s="256" t="s">
        <v>2540</v>
      </c>
      <c r="G5307" s="256">
        <v>95662</v>
      </c>
      <c r="H5307" s="256" t="s">
        <v>7512</v>
      </c>
      <c r="I5307" s="256" t="s">
        <v>12</v>
      </c>
      <c r="J5307" s="256" t="s">
        <v>2545</v>
      </c>
      <c r="K5307" s="257" t="s">
        <v>17642</v>
      </c>
      <c r="L5307" s="256" t="s">
        <v>2542</v>
      </c>
    </row>
    <row r="5308" spans="1:12" x14ac:dyDescent="0.25">
      <c r="A5308" s="256" t="s">
        <v>2638</v>
      </c>
      <c r="B5308" s="256" t="s">
        <v>2639</v>
      </c>
      <c r="C5308" s="256" t="s">
        <v>2647</v>
      </c>
      <c r="D5308" s="256" t="s">
        <v>3298</v>
      </c>
      <c r="E5308" s="257" t="s">
        <v>2540</v>
      </c>
      <c r="F5308" s="256" t="s">
        <v>2540</v>
      </c>
      <c r="G5308" s="256">
        <v>95663</v>
      </c>
      <c r="H5308" s="256" t="s">
        <v>7513</v>
      </c>
      <c r="I5308" s="256" t="s">
        <v>12</v>
      </c>
      <c r="J5308" s="256" t="s">
        <v>2545</v>
      </c>
      <c r="K5308" s="257" t="s">
        <v>17643</v>
      </c>
      <c r="L5308" s="256" t="s">
        <v>2542</v>
      </c>
    </row>
    <row r="5309" spans="1:12" x14ac:dyDescent="0.25">
      <c r="A5309" s="256" t="s">
        <v>2638</v>
      </c>
      <c r="B5309" s="256" t="s">
        <v>2639</v>
      </c>
      <c r="C5309" s="256" t="s">
        <v>2647</v>
      </c>
      <c r="D5309" s="256" t="s">
        <v>3298</v>
      </c>
      <c r="E5309" s="257" t="s">
        <v>2540</v>
      </c>
      <c r="F5309" s="256" t="s">
        <v>2540</v>
      </c>
      <c r="G5309" s="256">
        <v>95664</v>
      </c>
      <c r="H5309" s="256" t="s">
        <v>7514</v>
      </c>
      <c r="I5309" s="256" t="s">
        <v>12</v>
      </c>
      <c r="J5309" s="256" t="s">
        <v>2545</v>
      </c>
      <c r="K5309" s="257" t="s">
        <v>17644</v>
      </c>
      <c r="L5309" s="256" t="s">
        <v>2542</v>
      </c>
    </row>
    <row r="5310" spans="1:12" x14ac:dyDescent="0.25">
      <c r="A5310" s="256" t="s">
        <v>2638</v>
      </c>
      <c r="B5310" s="256" t="s">
        <v>2639</v>
      </c>
      <c r="C5310" s="256" t="s">
        <v>2647</v>
      </c>
      <c r="D5310" s="256" t="s">
        <v>3298</v>
      </c>
      <c r="E5310" s="257" t="s">
        <v>2540</v>
      </c>
      <c r="F5310" s="256" t="s">
        <v>2540</v>
      </c>
      <c r="G5310" s="256">
        <v>95665</v>
      </c>
      <c r="H5310" s="256" t="s">
        <v>7515</v>
      </c>
      <c r="I5310" s="256" t="s">
        <v>12</v>
      </c>
      <c r="J5310" s="256" t="s">
        <v>2545</v>
      </c>
      <c r="K5310" s="257" t="s">
        <v>17645</v>
      </c>
      <c r="L5310" s="256" t="s">
        <v>2542</v>
      </c>
    </row>
    <row r="5311" spans="1:12" x14ac:dyDescent="0.25">
      <c r="A5311" s="256" t="s">
        <v>2638</v>
      </c>
      <c r="B5311" s="256" t="s">
        <v>2639</v>
      </c>
      <c r="C5311" s="256" t="s">
        <v>2647</v>
      </c>
      <c r="D5311" s="256" t="s">
        <v>3298</v>
      </c>
      <c r="E5311" s="257" t="s">
        <v>2540</v>
      </c>
      <c r="F5311" s="256" t="s">
        <v>2540</v>
      </c>
      <c r="G5311" s="256">
        <v>95666</v>
      </c>
      <c r="H5311" s="256" t="s">
        <v>7516</v>
      </c>
      <c r="I5311" s="256" t="s">
        <v>12</v>
      </c>
      <c r="J5311" s="256" t="s">
        <v>2545</v>
      </c>
      <c r="K5311" s="257" t="s">
        <v>17646</v>
      </c>
      <c r="L5311" s="256" t="s">
        <v>2542</v>
      </c>
    </row>
    <row r="5312" spans="1:12" x14ac:dyDescent="0.25">
      <c r="A5312" s="256" t="s">
        <v>2638</v>
      </c>
      <c r="B5312" s="256" t="s">
        <v>2639</v>
      </c>
      <c r="C5312" s="256" t="s">
        <v>2647</v>
      </c>
      <c r="D5312" s="256" t="s">
        <v>3298</v>
      </c>
      <c r="E5312" s="257" t="s">
        <v>2540</v>
      </c>
      <c r="F5312" s="256" t="s">
        <v>2540</v>
      </c>
      <c r="G5312" s="256">
        <v>95667</v>
      </c>
      <c r="H5312" s="256" t="s">
        <v>7517</v>
      </c>
      <c r="I5312" s="256" t="s">
        <v>12</v>
      </c>
      <c r="J5312" s="256" t="s">
        <v>2545</v>
      </c>
      <c r="K5312" s="257" t="s">
        <v>17647</v>
      </c>
      <c r="L5312" s="256" t="s">
        <v>2542</v>
      </c>
    </row>
    <row r="5313" spans="1:12" x14ac:dyDescent="0.25">
      <c r="A5313" s="256" t="s">
        <v>2638</v>
      </c>
      <c r="B5313" s="256" t="s">
        <v>2639</v>
      </c>
      <c r="C5313" s="256" t="s">
        <v>2647</v>
      </c>
      <c r="D5313" s="256" t="s">
        <v>3298</v>
      </c>
      <c r="E5313" s="257" t="s">
        <v>2540</v>
      </c>
      <c r="F5313" s="256" t="s">
        <v>2540</v>
      </c>
      <c r="G5313" s="256">
        <v>95668</v>
      </c>
      <c r="H5313" s="256" t="s">
        <v>7518</v>
      </c>
      <c r="I5313" s="256" t="s">
        <v>12</v>
      </c>
      <c r="J5313" s="256" t="s">
        <v>2545</v>
      </c>
      <c r="K5313" s="257" t="s">
        <v>17648</v>
      </c>
      <c r="L5313" s="256" t="s">
        <v>2542</v>
      </c>
    </row>
    <row r="5314" spans="1:12" x14ac:dyDescent="0.25">
      <c r="A5314" s="256" t="s">
        <v>2638</v>
      </c>
      <c r="B5314" s="256" t="s">
        <v>2639</v>
      </c>
      <c r="C5314" s="256" t="s">
        <v>2647</v>
      </c>
      <c r="D5314" s="256" t="s">
        <v>3298</v>
      </c>
      <c r="E5314" s="257" t="s">
        <v>2540</v>
      </c>
      <c r="F5314" s="256" t="s">
        <v>2540</v>
      </c>
      <c r="G5314" s="256">
        <v>95669</v>
      </c>
      <c r="H5314" s="256" t="s">
        <v>7519</v>
      </c>
      <c r="I5314" s="256" t="s">
        <v>12</v>
      </c>
      <c r="J5314" s="256" t="s">
        <v>2545</v>
      </c>
      <c r="K5314" s="257" t="s">
        <v>17649</v>
      </c>
      <c r="L5314" s="256" t="s">
        <v>2542</v>
      </c>
    </row>
    <row r="5315" spans="1:12" x14ac:dyDescent="0.25">
      <c r="A5315" s="256" t="s">
        <v>2638</v>
      </c>
      <c r="B5315" s="256" t="s">
        <v>2639</v>
      </c>
      <c r="C5315" s="256" t="s">
        <v>2647</v>
      </c>
      <c r="D5315" s="256" t="s">
        <v>3298</v>
      </c>
      <c r="E5315" s="257" t="s">
        <v>2540</v>
      </c>
      <c r="F5315" s="256" t="s">
        <v>2540</v>
      </c>
      <c r="G5315" s="256">
        <v>95670</v>
      </c>
      <c r="H5315" s="256" t="s">
        <v>7520</v>
      </c>
      <c r="I5315" s="256" t="s">
        <v>12</v>
      </c>
      <c r="J5315" s="256" t="s">
        <v>2545</v>
      </c>
      <c r="K5315" s="257" t="s">
        <v>17650</v>
      </c>
      <c r="L5315" s="256" t="s">
        <v>2542</v>
      </c>
    </row>
    <row r="5316" spans="1:12" x14ac:dyDescent="0.25">
      <c r="A5316" s="256" t="s">
        <v>2638</v>
      </c>
      <c r="B5316" s="256" t="s">
        <v>2639</v>
      </c>
      <c r="C5316" s="256" t="s">
        <v>2647</v>
      </c>
      <c r="D5316" s="256" t="s">
        <v>3298</v>
      </c>
      <c r="E5316" s="257" t="s">
        <v>2540</v>
      </c>
      <c r="F5316" s="256" t="s">
        <v>2540</v>
      </c>
      <c r="G5316" s="256">
        <v>95671</v>
      </c>
      <c r="H5316" s="256" t="s">
        <v>7521</v>
      </c>
      <c r="I5316" s="256" t="s">
        <v>12</v>
      </c>
      <c r="J5316" s="256" t="s">
        <v>2545</v>
      </c>
      <c r="K5316" s="257" t="s">
        <v>17651</v>
      </c>
      <c r="L5316" s="256" t="s">
        <v>2542</v>
      </c>
    </row>
    <row r="5317" spans="1:12" x14ac:dyDescent="0.25">
      <c r="A5317" s="256" t="s">
        <v>2638</v>
      </c>
      <c r="B5317" s="256" t="s">
        <v>2639</v>
      </c>
      <c r="C5317" s="256" t="s">
        <v>2647</v>
      </c>
      <c r="D5317" s="256" t="s">
        <v>3298</v>
      </c>
      <c r="E5317" s="257" t="s">
        <v>2540</v>
      </c>
      <c r="F5317" s="256" t="s">
        <v>2540</v>
      </c>
      <c r="G5317" s="256">
        <v>95672</v>
      </c>
      <c r="H5317" s="256" t="s">
        <v>7522</v>
      </c>
      <c r="I5317" s="256" t="s">
        <v>12</v>
      </c>
      <c r="J5317" s="256" t="s">
        <v>2545</v>
      </c>
      <c r="K5317" s="257" t="s">
        <v>17652</v>
      </c>
      <c r="L5317" s="256" t="s">
        <v>2542</v>
      </c>
    </row>
    <row r="5318" spans="1:12" x14ac:dyDescent="0.25">
      <c r="A5318" s="256" t="s">
        <v>2638</v>
      </c>
      <c r="B5318" s="256" t="s">
        <v>2639</v>
      </c>
      <c r="C5318" s="256" t="s">
        <v>2647</v>
      </c>
      <c r="D5318" s="256" t="s">
        <v>3298</v>
      </c>
      <c r="E5318" s="257" t="s">
        <v>2540</v>
      </c>
      <c r="F5318" s="256" t="s">
        <v>2540</v>
      </c>
      <c r="G5318" s="256">
        <v>95673</v>
      </c>
      <c r="H5318" s="256" t="s">
        <v>1689</v>
      </c>
      <c r="I5318" s="256" t="s">
        <v>12</v>
      </c>
      <c r="J5318" s="256" t="s">
        <v>2541</v>
      </c>
      <c r="K5318" s="257" t="s">
        <v>13193</v>
      </c>
      <c r="L5318" s="256" t="s">
        <v>2542</v>
      </c>
    </row>
    <row r="5319" spans="1:12" x14ac:dyDescent="0.25">
      <c r="A5319" s="256" t="s">
        <v>2638</v>
      </c>
      <c r="B5319" s="256" t="s">
        <v>2639</v>
      </c>
      <c r="C5319" s="256" t="s">
        <v>2647</v>
      </c>
      <c r="D5319" s="256" t="s">
        <v>3298</v>
      </c>
      <c r="E5319" s="257" t="s">
        <v>2540</v>
      </c>
      <c r="F5319" s="256" t="s">
        <v>2540</v>
      </c>
      <c r="G5319" s="256">
        <v>95674</v>
      </c>
      <c r="H5319" s="256" t="s">
        <v>1690</v>
      </c>
      <c r="I5319" s="256" t="s">
        <v>12</v>
      </c>
      <c r="J5319" s="256" t="s">
        <v>2541</v>
      </c>
      <c r="K5319" s="257" t="s">
        <v>13263</v>
      </c>
      <c r="L5319" s="256" t="s">
        <v>2542</v>
      </c>
    </row>
    <row r="5320" spans="1:12" x14ac:dyDescent="0.25">
      <c r="A5320" s="256" t="s">
        <v>2638</v>
      </c>
      <c r="B5320" s="256" t="s">
        <v>2639</v>
      </c>
      <c r="C5320" s="256" t="s">
        <v>2647</v>
      </c>
      <c r="D5320" s="256" t="s">
        <v>3298</v>
      </c>
      <c r="E5320" s="257" t="s">
        <v>2540</v>
      </c>
      <c r="F5320" s="256" t="s">
        <v>2540</v>
      </c>
      <c r="G5320" s="256">
        <v>95675</v>
      </c>
      <c r="H5320" s="256" t="s">
        <v>1691</v>
      </c>
      <c r="I5320" s="256" t="s">
        <v>12</v>
      </c>
      <c r="J5320" s="256" t="s">
        <v>2541</v>
      </c>
      <c r="K5320" s="257" t="s">
        <v>17653</v>
      </c>
      <c r="L5320" s="256" t="s">
        <v>2542</v>
      </c>
    </row>
    <row r="5321" spans="1:12" x14ac:dyDescent="0.25">
      <c r="A5321" s="256" t="s">
        <v>2638</v>
      </c>
      <c r="B5321" s="256" t="s">
        <v>2639</v>
      </c>
      <c r="C5321" s="256" t="s">
        <v>2647</v>
      </c>
      <c r="D5321" s="256" t="s">
        <v>3298</v>
      </c>
      <c r="E5321" s="257" t="s">
        <v>2540</v>
      </c>
      <c r="F5321" s="256" t="s">
        <v>2540</v>
      </c>
      <c r="G5321" s="256">
        <v>95676</v>
      </c>
      <c r="H5321" s="256" t="s">
        <v>1692</v>
      </c>
      <c r="I5321" s="256" t="s">
        <v>12</v>
      </c>
      <c r="J5321" s="256" t="s">
        <v>2545</v>
      </c>
      <c r="K5321" s="257" t="s">
        <v>17654</v>
      </c>
      <c r="L5321" s="256" t="s">
        <v>2542</v>
      </c>
    </row>
    <row r="5322" spans="1:12" x14ac:dyDescent="0.25">
      <c r="A5322" s="256" t="s">
        <v>2638</v>
      </c>
      <c r="B5322" s="256" t="s">
        <v>2639</v>
      </c>
      <c r="C5322" s="256" t="s">
        <v>2647</v>
      </c>
      <c r="D5322" s="256" t="s">
        <v>3298</v>
      </c>
      <c r="E5322" s="257" t="s">
        <v>2540</v>
      </c>
      <c r="F5322" s="256" t="s">
        <v>2540</v>
      </c>
      <c r="G5322" s="256">
        <v>97741</v>
      </c>
      <c r="H5322" s="256" t="s">
        <v>1693</v>
      </c>
      <c r="I5322" s="256" t="s">
        <v>12</v>
      </c>
      <c r="J5322" s="256" t="s">
        <v>2545</v>
      </c>
      <c r="K5322" s="257" t="s">
        <v>14138</v>
      </c>
      <c r="L5322" s="256" t="s">
        <v>2542</v>
      </c>
    </row>
    <row r="5323" spans="1:12" x14ac:dyDescent="0.25">
      <c r="A5323" s="256" t="s">
        <v>2638</v>
      </c>
      <c r="B5323" s="256" t="s">
        <v>2639</v>
      </c>
      <c r="C5323" s="256" t="s">
        <v>2630</v>
      </c>
      <c r="D5323" s="256" t="s">
        <v>3299</v>
      </c>
      <c r="E5323" s="257" t="s">
        <v>2540</v>
      </c>
      <c r="F5323" s="256" t="s">
        <v>2540</v>
      </c>
      <c r="G5323" s="256">
        <v>90436</v>
      </c>
      <c r="H5323" s="256" t="s">
        <v>1694</v>
      </c>
      <c r="I5323" s="256" t="s">
        <v>12</v>
      </c>
      <c r="J5323" s="256" t="s">
        <v>2545</v>
      </c>
      <c r="K5323" s="257" t="s">
        <v>5139</v>
      </c>
      <c r="L5323" s="256" t="s">
        <v>2542</v>
      </c>
    </row>
    <row r="5324" spans="1:12" x14ac:dyDescent="0.25">
      <c r="A5324" s="256" t="s">
        <v>2638</v>
      </c>
      <c r="B5324" s="256" t="s">
        <v>2639</v>
      </c>
      <c r="C5324" s="256" t="s">
        <v>2630</v>
      </c>
      <c r="D5324" s="256" t="s">
        <v>3299</v>
      </c>
      <c r="E5324" s="257" t="s">
        <v>2540</v>
      </c>
      <c r="F5324" s="256" t="s">
        <v>2540</v>
      </c>
      <c r="G5324" s="256">
        <v>90437</v>
      </c>
      <c r="H5324" s="256" t="s">
        <v>1695</v>
      </c>
      <c r="I5324" s="256" t="s">
        <v>12</v>
      </c>
      <c r="J5324" s="256" t="s">
        <v>2545</v>
      </c>
      <c r="K5324" s="257" t="s">
        <v>5709</v>
      </c>
      <c r="L5324" s="256" t="s">
        <v>2542</v>
      </c>
    </row>
    <row r="5325" spans="1:12" x14ac:dyDescent="0.25">
      <c r="A5325" s="256" t="s">
        <v>2638</v>
      </c>
      <c r="B5325" s="256" t="s">
        <v>2639</v>
      </c>
      <c r="C5325" s="256" t="s">
        <v>2630</v>
      </c>
      <c r="D5325" s="256" t="s">
        <v>3299</v>
      </c>
      <c r="E5325" s="257" t="s">
        <v>2540</v>
      </c>
      <c r="F5325" s="256" t="s">
        <v>2540</v>
      </c>
      <c r="G5325" s="256">
        <v>90438</v>
      </c>
      <c r="H5325" s="256" t="s">
        <v>1696</v>
      </c>
      <c r="I5325" s="256" t="s">
        <v>12</v>
      </c>
      <c r="J5325" s="256" t="s">
        <v>2545</v>
      </c>
      <c r="K5325" s="257" t="s">
        <v>8062</v>
      </c>
      <c r="L5325" s="256" t="s">
        <v>2542</v>
      </c>
    </row>
    <row r="5326" spans="1:12" x14ac:dyDescent="0.25">
      <c r="A5326" s="256" t="s">
        <v>2638</v>
      </c>
      <c r="B5326" s="256" t="s">
        <v>2639</v>
      </c>
      <c r="C5326" s="256" t="s">
        <v>2630</v>
      </c>
      <c r="D5326" s="256" t="s">
        <v>3299</v>
      </c>
      <c r="E5326" s="257" t="s">
        <v>2540</v>
      </c>
      <c r="F5326" s="256" t="s">
        <v>2540</v>
      </c>
      <c r="G5326" s="256">
        <v>90439</v>
      </c>
      <c r="H5326" s="256" t="s">
        <v>1697</v>
      </c>
      <c r="I5326" s="256" t="s">
        <v>12</v>
      </c>
      <c r="J5326" s="256" t="s">
        <v>2541</v>
      </c>
      <c r="K5326" s="257" t="s">
        <v>17655</v>
      </c>
      <c r="L5326" s="256" t="s">
        <v>2542</v>
      </c>
    </row>
    <row r="5327" spans="1:12" x14ac:dyDescent="0.25">
      <c r="A5327" s="256" t="s">
        <v>2638</v>
      </c>
      <c r="B5327" s="256" t="s">
        <v>2639</v>
      </c>
      <c r="C5327" s="256" t="s">
        <v>2630</v>
      </c>
      <c r="D5327" s="256" t="s">
        <v>3299</v>
      </c>
      <c r="E5327" s="257" t="s">
        <v>2540</v>
      </c>
      <c r="F5327" s="256" t="s">
        <v>2540</v>
      </c>
      <c r="G5327" s="256">
        <v>90440</v>
      </c>
      <c r="H5327" s="256" t="s">
        <v>1698</v>
      </c>
      <c r="I5327" s="256" t="s">
        <v>12</v>
      </c>
      <c r="J5327" s="256" t="s">
        <v>2541</v>
      </c>
      <c r="K5327" s="257" t="s">
        <v>17656</v>
      </c>
      <c r="L5327" s="256" t="s">
        <v>2542</v>
      </c>
    </row>
    <row r="5328" spans="1:12" x14ac:dyDescent="0.25">
      <c r="A5328" s="256" t="s">
        <v>2638</v>
      </c>
      <c r="B5328" s="256" t="s">
        <v>2639</v>
      </c>
      <c r="C5328" s="256" t="s">
        <v>2630</v>
      </c>
      <c r="D5328" s="256" t="s">
        <v>3299</v>
      </c>
      <c r="E5328" s="257" t="s">
        <v>2540</v>
      </c>
      <c r="F5328" s="256" t="s">
        <v>2540</v>
      </c>
      <c r="G5328" s="256">
        <v>90441</v>
      </c>
      <c r="H5328" s="256" t="s">
        <v>1699</v>
      </c>
      <c r="I5328" s="256" t="s">
        <v>12</v>
      </c>
      <c r="J5328" s="256" t="s">
        <v>2541</v>
      </c>
      <c r="K5328" s="257" t="s">
        <v>17657</v>
      </c>
      <c r="L5328" s="256" t="s">
        <v>2542</v>
      </c>
    </row>
    <row r="5329" spans="1:12" x14ac:dyDescent="0.25">
      <c r="A5329" s="256" t="s">
        <v>2638</v>
      </c>
      <c r="B5329" s="256" t="s">
        <v>2639</v>
      </c>
      <c r="C5329" s="256" t="s">
        <v>2630</v>
      </c>
      <c r="D5329" s="256" t="s">
        <v>3299</v>
      </c>
      <c r="E5329" s="257" t="s">
        <v>2540</v>
      </c>
      <c r="F5329" s="256" t="s">
        <v>2540</v>
      </c>
      <c r="G5329" s="256">
        <v>90443</v>
      </c>
      <c r="H5329" s="256" t="s">
        <v>1700</v>
      </c>
      <c r="I5329" s="256" t="s">
        <v>7</v>
      </c>
      <c r="J5329" s="256" t="s">
        <v>2545</v>
      </c>
      <c r="K5329" s="257" t="s">
        <v>5218</v>
      </c>
      <c r="L5329" s="256" t="s">
        <v>2542</v>
      </c>
    </row>
    <row r="5330" spans="1:12" x14ac:dyDescent="0.25">
      <c r="A5330" s="256" t="s">
        <v>2638</v>
      </c>
      <c r="B5330" s="256" t="s">
        <v>2639</v>
      </c>
      <c r="C5330" s="256" t="s">
        <v>2630</v>
      </c>
      <c r="D5330" s="256" t="s">
        <v>3299</v>
      </c>
      <c r="E5330" s="257" t="s">
        <v>2540</v>
      </c>
      <c r="F5330" s="256" t="s">
        <v>2540</v>
      </c>
      <c r="G5330" s="256">
        <v>90444</v>
      </c>
      <c r="H5330" s="256" t="s">
        <v>1701</v>
      </c>
      <c r="I5330" s="256" t="s">
        <v>7</v>
      </c>
      <c r="J5330" s="256" t="s">
        <v>2541</v>
      </c>
      <c r="K5330" s="257" t="s">
        <v>17658</v>
      </c>
      <c r="L5330" s="256" t="s">
        <v>2542</v>
      </c>
    </row>
    <row r="5331" spans="1:12" x14ac:dyDescent="0.25">
      <c r="A5331" s="256" t="s">
        <v>2638</v>
      </c>
      <c r="B5331" s="256" t="s">
        <v>2639</v>
      </c>
      <c r="C5331" s="256" t="s">
        <v>2630</v>
      </c>
      <c r="D5331" s="256" t="s">
        <v>3299</v>
      </c>
      <c r="E5331" s="257" t="s">
        <v>2540</v>
      </c>
      <c r="F5331" s="256" t="s">
        <v>2540</v>
      </c>
      <c r="G5331" s="256">
        <v>90445</v>
      </c>
      <c r="H5331" s="256" t="s">
        <v>1702</v>
      </c>
      <c r="I5331" s="256" t="s">
        <v>7</v>
      </c>
      <c r="J5331" s="256" t="s">
        <v>2541</v>
      </c>
      <c r="K5331" s="257" t="s">
        <v>13267</v>
      </c>
      <c r="L5331" s="256" t="s">
        <v>2542</v>
      </c>
    </row>
    <row r="5332" spans="1:12" x14ac:dyDescent="0.25">
      <c r="A5332" s="256" t="s">
        <v>2638</v>
      </c>
      <c r="B5332" s="256" t="s">
        <v>2639</v>
      </c>
      <c r="C5332" s="256" t="s">
        <v>2630</v>
      </c>
      <c r="D5332" s="256" t="s">
        <v>3299</v>
      </c>
      <c r="E5332" s="257" t="s">
        <v>2540</v>
      </c>
      <c r="F5332" s="256" t="s">
        <v>2540</v>
      </c>
      <c r="G5332" s="256">
        <v>90446</v>
      </c>
      <c r="H5332" s="256" t="s">
        <v>1703</v>
      </c>
      <c r="I5332" s="256" t="s">
        <v>7</v>
      </c>
      <c r="J5332" s="256" t="s">
        <v>2541</v>
      </c>
      <c r="K5332" s="257" t="s">
        <v>17659</v>
      </c>
      <c r="L5332" s="256" t="s">
        <v>2542</v>
      </c>
    </row>
    <row r="5333" spans="1:12" x14ac:dyDescent="0.25">
      <c r="A5333" s="256" t="s">
        <v>2638</v>
      </c>
      <c r="B5333" s="256" t="s">
        <v>2639</v>
      </c>
      <c r="C5333" s="256" t="s">
        <v>2630</v>
      </c>
      <c r="D5333" s="256" t="s">
        <v>3299</v>
      </c>
      <c r="E5333" s="257" t="s">
        <v>2540</v>
      </c>
      <c r="F5333" s="256" t="s">
        <v>2540</v>
      </c>
      <c r="G5333" s="256">
        <v>90447</v>
      </c>
      <c r="H5333" s="256" t="s">
        <v>1704</v>
      </c>
      <c r="I5333" s="256" t="s">
        <v>7</v>
      </c>
      <c r="J5333" s="256" t="s">
        <v>2545</v>
      </c>
      <c r="K5333" s="257" t="s">
        <v>17372</v>
      </c>
      <c r="L5333" s="256" t="s">
        <v>2542</v>
      </c>
    </row>
    <row r="5334" spans="1:12" x14ac:dyDescent="0.25">
      <c r="A5334" s="256" t="s">
        <v>2638</v>
      </c>
      <c r="B5334" s="256" t="s">
        <v>2639</v>
      </c>
      <c r="C5334" s="256" t="s">
        <v>2630</v>
      </c>
      <c r="D5334" s="256" t="s">
        <v>3299</v>
      </c>
      <c r="E5334" s="257" t="s">
        <v>2540</v>
      </c>
      <c r="F5334" s="256" t="s">
        <v>2540</v>
      </c>
      <c r="G5334" s="256">
        <v>90451</v>
      </c>
      <c r="H5334" s="256" t="s">
        <v>1705</v>
      </c>
      <c r="I5334" s="256" t="s">
        <v>12</v>
      </c>
      <c r="J5334" s="256" t="s">
        <v>2541</v>
      </c>
      <c r="K5334" s="257" t="s">
        <v>14321</v>
      </c>
      <c r="L5334" s="256" t="s">
        <v>2542</v>
      </c>
    </row>
    <row r="5335" spans="1:12" x14ac:dyDescent="0.25">
      <c r="A5335" s="256" t="s">
        <v>2638</v>
      </c>
      <c r="B5335" s="256" t="s">
        <v>2639</v>
      </c>
      <c r="C5335" s="256" t="s">
        <v>2630</v>
      </c>
      <c r="D5335" s="256" t="s">
        <v>3299</v>
      </c>
      <c r="E5335" s="257" t="s">
        <v>2540</v>
      </c>
      <c r="F5335" s="256" t="s">
        <v>2540</v>
      </c>
      <c r="G5335" s="256">
        <v>90452</v>
      </c>
      <c r="H5335" s="256" t="s">
        <v>1706</v>
      </c>
      <c r="I5335" s="256" t="s">
        <v>12</v>
      </c>
      <c r="J5335" s="256" t="s">
        <v>2541</v>
      </c>
      <c r="K5335" s="257" t="s">
        <v>14621</v>
      </c>
      <c r="L5335" s="256" t="s">
        <v>2542</v>
      </c>
    </row>
    <row r="5336" spans="1:12" x14ac:dyDescent="0.25">
      <c r="A5336" s="256" t="s">
        <v>2638</v>
      </c>
      <c r="B5336" s="256" t="s">
        <v>2639</v>
      </c>
      <c r="C5336" s="256" t="s">
        <v>2630</v>
      </c>
      <c r="D5336" s="256" t="s">
        <v>3299</v>
      </c>
      <c r="E5336" s="257" t="s">
        <v>2540</v>
      </c>
      <c r="F5336" s="256" t="s">
        <v>2540</v>
      </c>
      <c r="G5336" s="256">
        <v>90453</v>
      </c>
      <c r="H5336" s="256" t="s">
        <v>1707</v>
      </c>
      <c r="I5336" s="256" t="s">
        <v>12</v>
      </c>
      <c r="J5336" s="256" t="s">
        <v>2545</v>
      </c>
      <c r="K5336" s="257" t="s">
        <v>4843</v>
      </c>
      <c r="L5336" s="256" t="s">
        <v>2542</v>
      </c>
    </row>
    <row r="5337" spans="1:12" x14ac:dyDescent="0.25">
      <c r="A5337" s="256" t="s">
        <v>2638</v>
      </c>
      <c r="B5337" s="256" t="s">
        <v>2639</v>
      </c>
      <c r="C5337" s="256" t="s">
        <v>2630</v>
      </c>
      <c r="D5337" s="256" t="s">
        <v>3299</v>
      </c>
      <c r="E5337" s="257" t="s">
        <v>2540</v>
      </c>
      <c r="F5337" s="256" t="s">
        <v>2540</v>
      </c>
      <c r="G5337" s="256">
        <v>90454</v>
      </c>
      <c r="H5337" s="256" t="s">
        <v>1708</v>
      </c>
      <c r="I5337" s="256" t="s">
        <v>12</v>
      </c>
      <c r="J5337" s="256" t="s">
        <v>2545</v>
      </c>
      <c r="K5337" s="257" t="s">
        <v>17660</v>
      </c>
      <c r="L5337" s="256" t="s">
        <v>2542</v>
      </c>
    </row>
    <row r="5338" spans="1:12" x14ac:dyDescent="0.25">
      <c r="A5338" s="256" t="s">
        <v>2638</v>
      </c>
      <c r="B5338" s="256" t="s">
        <v>2639</v>
      </c>
      <c r="C5338" s="256" t="s">
        <v>2630</v>
      </c>
      <c r="D5338" s="256" t="s">
        <v>3299</v>
      </c>
      <c r="E5338" s="257" t="s">
        <v>2540</v>
      </c>
      <c r="F5338" s="256" t="s">
        <v>2540</v>
      </c>
      <c r="G5338" s="256">
        <v>90455</v>
      </c>
      <c r="H5338" s="256" t="s">
        <v>1709</v>
      </c>
      <c r="I5338" s="256" t="s">
        <v>12</v>
      </c>
      <c r="J5338" s="256" t="s">
        <v>2545</v>
      </c>
      <c r="K5338" s="257" t="s">
        <v>6485</v>
      </c>
      <c r="L5338" s="256" t="s">
        <v>2542</v>
      </c>
    </row>
    <row r="5339" spans="1:12" x14ac:dyDescent="0.25">
      <c r="A5339" s="256" t="s">
        <v>2638</v>
      </c>
      <c r="B5339" s="256" t="s">
        <v>2639</v>
      </c>
      <c r="C5339" s="256" t="s">
        <v>2630</v>
      </c>
      <c r="D5339" s="256" t="s">
        <v>3299</v>
      </c>
      <c r="E5339" s="257" t="s">
        <v>2540</v>
      </c>
      <c r="F5339" s="256" t="s">
        <v>2540</v>
      </c>
      <c r="G5339" s="256">
        <v>90456</v>
      </c>
      <c r="H5339" s="256" t="s">
        <v>1710</v>
      </c>
      <c r="I5339" s="256" t="s">
        <v>12</v>
      </c>
      <c r="J5339" s="256" t="s">
        <v>2545</v>
      </c>
      <c r="K5339" s="257" t="s">
        <v>17661</v>
      </c>
      <c r="L5339" s="256" t="s">
        <v>2542</v>
      </c>
    </row>
    <row r="5340" spans="1:12" x14ac:dyDescent="0.25">
      <c r="A5340" s="256" t="s">
        <v>2638</v>
      </c>
      <c r="B5340" s="256" t="s">
        <v>2639</v>
      </c>
      <c r="C5340" s="256" t="s">
        <v>2630</v>
      </c>
      <c r="D5340" s="256" t="s">
        <v>3299</v>
      </c>
      <c r="E5340" s="257" t="s">
        <v>2540</v>
      </c>
      <c r="F5340" s="256" t="s">
        <v>2540</v>
      </c>
      <c r="G5340" s="256">
        <v>90457</v>
      </c>
      <c r="H5340" s="256" t="s">
        <v>1711</v>
      </c>
      <c r="I5340" s="256" t="s">
        <v>12</v>
      </c>
      <c r="J5340" s="256" t="s">
        <v>2545</v>
      </c>
      <c r="K5340" s="257" t="s">
        <v>17662</v>
      </c>
      <c r="L5340" s="256" t="s">
        <v>2542</v>
      </c>
    </row>
    <row r="5341" spans="1:12" x14ac:dyDescent="0.25">
      <c r="A5341" s="256" t="s">
        <v>2638</v>
      </c>
      <c r="B5341" s="256" t="s">
        <v>2639</v>
      </c>
      <c r="C5341" s="256" t="s">
        <v>2630</v>
      </c>
      <c r="D5341" s="256" t="s">
        <v>3299</v>
      </c>
      <c r="E5341" s="257" t="s">
        <v>2540</v>
      </c>
      <c r="F5341" s="256" t="s">
        <v>2540</v>
      </c>
      <c r="G5341" s="256">
        <v>90458</v>
      </c>
      <c r="H5341" s="256" t="s">
        <v>1712</v>
      </c>
      <c r="I5341" s="256" t="s">
        <v>12</v>
      </c>
      <c r="J5341" s="256" t="s">
        <v>2545</v>
      </c>
      <c r="K5341" s="257" t="s">
        <v>17663</v>
      </c>
      <c r="L5341" s="256" t="s">
        <v>2542</v>
      </c>
    </row>
    <row r="5342" spans="1:12" x14ac:dyDescent="0.25">
      <c r="A5342" s="256" t="s">
        <v>2638</v>
      </c>
      <c r="B5342" s="256" t="s">
        <v>2639</v>
      </c>
      <c r="C5342" s="256" t="s">
        <v>2630</v>
      </c>
      <c r="D5342" s="256" t="s">
        <v>3299</v>
      </c>
      <c r="E5342" s="257" t="s">
        <v>2540</v>
      </c>
      <c r="F5342" s="256" t="s">
        <v>2540</v>
      </c>
      <c r="G5342" s="256">
        <v>90459</v>
      </c>
      <c r="H5342" s="256" t="s">
        <v>1713</v>
      </c>
      <c r="I5342" s="256" t="s">
        <v>12</v>
      </c>
      <c r="J5342" s="256" t="s">
        <v>2545</v>
      </c>
      <c r="K5342" s="257" t="s">
        <v>17664</v>
      </c>
      <c r="L5342" s="256" t="s">
        <v>2542</v>
      </c>
    </row>
    <row r="5343" spans="1:12" x14ac:dyDescent="0.25">
      <c r="A5343" s="256" t="s">
        <v>2638</v>
      </c>
      <c r="B5343" s="256" t="s">
        <v>2639</v>
      </c>
      <c r="C5343" s="256" t="s">
        <v>2630</v>
      </c>
      <c r="D5343" s="256" t="s">
        <v>3299</v>
      </c>
      <c r="E5343" s="257" t="s">
        <v>2540</v>
      </c>
      <c r="F5343" s="256" t="s">
        <v>2540</v>
      </c>
      <c r="G5343" s="256">
        <v>90460</v>
      </c>
      <c r="H5343" s="256" t="s">
        <v>3376</v>
      </c>
      <c r="I5343" s="256" t="s">
        <v>7</v>
      </c>
      <c r="J5343" s="256" t="s">
        <v>2541</v>
      </c>
      <c r="K5343" s="257" t="s">
        <v>6081</v>
      </c>
      <c r="L5343" s="256" t="s">
        <v>2542</v>
      </c>
    </row>
    <row r="5344" spans="1:12" x14ac:dyDescent="0.25">
      <c r="A5344" s="256" t="s">
        <v>2638</v>
      </c>
      <c r="B5344" s="256" t="s">
        <v>2639</v>
      </c>
      <c r="C5344" s="256" t="s">
        <v>2630</v>
      </c>
      <c r="D5344" s="256" t="s">
        <v>3299</v>
      </c>
      <c r="E5344" s="257" t="s">
        <v>2540</v>
      </c>
      <c r="F5344" s="256" t="s">
        <v>2540</v>
      </c>
      <c r="G5344" s="256">
        <v>90461</v>
      </c>
      <c r="H5344" s="256" t="s">
        <v>3377</v>
      </c>
      <c r="I5344" s="256" t="s">
        <v>7</v>
      </c>
      <c r="J5344" s="256" t="s">
        <v>2541</v>
      </c>
      <c r="K5344" s="257" t="s">
        <v>17665</v>
      </c>
      <c r="L5344" s="256" t="s">
        <v>2542</v>
      </c>
    </row>
    <row r="5345" spans="1:12" x14ac:dyDescent="0.25">
      <c r="A5345" s="256" t="s">
        <v>2638</v>
      </c>
      <c r="B5345" s="256" t="s">
        <v>2639</v>
      </c>
      <c r="C5345" s="256" t="s">
        <v>2630</v>
      </c>
      <c r="D5345" s="256" t="s">
        <v>3299</v>
      </c>
      <c r="E5345" s="257" t="s">
        <v>2540</v>
      </c>
      <c r="F5345" s="256" t="s">
        <v>2540</v>
      </c>
      <c r="G5345" s="256">
        <v>90462</v>
      </c>
      <c r="H5345" s="256" t="s">
        <v>3378</v>
      </c>
      <c r="I5345" s="256" t="s">
        <v>7</v>
      </c>
      <c r="J5345" s="256" t="s">
        <v>2541</v>
      </c>
      <c r="K5345" s="257" t="s">
        <v>7903</v>
      </c>
      <c r="L5345" s="256" t="s">
        <v>2542</v>
      </c>
    </row>
    <row r="5346" spans="1:12" x14ac:dyDescent="0.25">
      <c r="A5346" s="256" t="s">
        <v>2638</v>
      </c>
      <c r="B5346" s="256" t="s">
        <v>2639</v>
      </c>
      <c r="C5346" s="256" t="s">
        <v>2630</v>
      </c>
      <c r="D5346" s="256" t="s">
        <v>3299</v>
      </c>
      <c r="E5346" s="257" t="s">
        <v>2540</v>
      </c>
      <c r="F5346" s="256" t="s">
        <v>2540</v>
      </c>
      <c r="G5346" s="256">
        <v>90463</v>
      </c>
      <c r="H5346" s="256" t="s">
        <v>3379</v>
      </c>
      <c r="I5346" s="256" t="s">
        <v>7</v>
      </c>
      <c r="J5346" s="256" t="s">
        <v>2541</v>
      </c>
      <c r="K5346" s="257" t="s">
        <v>4861</v>
      </c>
      <c r="L5346" s="256" t="s">
        <v>2542</v>
      </c>
    </row>
    <row r="5347" spans="1:12" x14ac:dyDescent="0.25">
      <c r="A5347" s="256" t="s">
        <v>2638</v>
      </c>
      <c r="B5347" s="256" t="s">
        <v>2639</v>
      </c>
      <c r="C5347" s="256" t="s">
        <v>2630</v>
      </c>
      <c r="D5347" s="256" t="s">
        <v>3299</v>
      </c>
      <c r="E5347" s="257" t="s">
        <v>2540</v>
      </c>
      <c r="F5347" s="256" t="s">
        <v>2540</v>
      </c>
      <c r="G5347" s="256">
        <v>90466</v>
      </c>
      <c r="H5347" s="256" t="s">
        <v>1714</v>
      </c>
      <c r="I5347" s="256" t="s">
        <v>7</v>
      </c>
      <c r="J5347" s="256" t="s">
        <v>2545</v>
      </c>
      <c r="K5347" s="257" t="s">
        <v>17335</v>
      </c>
      <c r="L5347" s="256" t="s">
        <v>2542</v>
      </c>
    </row>
    <row r="5348" spans="1:12" x14ac:dyDescent="0.25">
      <c r="A5348" s="256" t="s">
        <v>2638</v>
      </c>
      <c r="B5348" s="256" t="s">
        <v>2639</v>
      </c>
      <c r="C5348" s="256" t="s">
        <v>2630</v>
      </c>
      <c r="D5348" s="256" t="s">
        <v>3299</v>
      </c>
      <c r="E5348" s="257" t="s">
        <v>2540</v>
      </c>
      <c r="F5348" s="256" t="s">
        <v>2540</v>
      </c>
      <c r="G5348" s="256">
        <v>90467</v>
      </c>
      <c r="H5348" s="256" t="s">
        <v>1715</v>
      </c>
      <c r="I5348" s="256" t="s">
        <v>7</v>
      </c>
      <c r="J5348" s="256" t="s">
        <v>2545</v>
      </c>
      <c r="K5348" s="257" t="s">
        <v>13520</v>
      </c>
      <c r="L5348" s="256" t="s">
        <v>2542</v>
      </c>
    </row>
    <row r="5349" spans="1:12" x14ac:dyDescent="0.25">
      <c r="A5349" s="256" t="s">
        <v>2638</v>
      </c>
      <c r="B5349" s="256" t="s">
        <v>2639</v>
      </c>
      <c r="C5349" s="256" t="s">
        <v>2630</v>
      </c>
      <c r="D5349" s="256" t="s">
        <v>3299</v>
      </c>
      <c r="E5349" s="257" t="s">
        <v>2540</v>
      </c>
      <c r="F5349" s="256" t="s">
        <v>2540</v>
      </c>
      <c r="G5349" s="256">
        <v>90468</v>
      </c>
      <c r="H5349" s="256" t="s">
        <v>1716</v>
      </c>
      <c r="I5349" s="256" t="s">
        <v>7</v>
      </c>
      <c r="J5349" s="256" t="s">
        <v>2545</v>
      </c>
      <c r="K5349" s="257" t="s">
        <v>5069</v>
      </c>
      <c r="L5349" s="256" t="s">
        <v>2542</v>
      </c>
    </row>
    <row r="5350" spans="1:12" x14ac:dyDescent="0.25">
      <c r="A5350" s="256" t="s">
        <v>2638</v>
      </c>
      <c r="B5350" s="256" t="s">
        <v>2639</v>
      </c>
      <c r="C5350" s="256" t="s">
        <v>2630</v>
      </c>
      <c r="D5350" s="256" t="s">
        <v>3299</v>
      </c>
      <c r="E5350" s="257" t="s">
        <v>2540</v>
      </c>
      <c r="F5350" s="256" t="s">
        <v>2540</v>
      </c>
      <c r="G5350" s="256">
        <v>90469</v>
      </c>
      <c r="H5350" s="256" t="s">
        <v>1717</v>
      </c>
      <c r="I5350" s="256" t="s">
        <v>7</v>
      </c>
      <c r="J5350" s="256" t="s">
        <v>2545</v>
      </c>
      <c r="K5350" s="257" t="s">
        <v>13464</v>
      </c>
      <c r="L5350" s="256" t="s">
        <v>2542</v>
      </c>
    </row>
    <row r="5351" spans="1:12" x14ac:dyDescent="0.25">
      <c r="A5351" s="256" t="s">
        <v>2638</v>
      </c>
      <c r="B5351" s="256" t="s">
        <v>2639</v>
      </c>
      <c r="C5351" s="256" t="s">
        <v>2630</v>
      </c>
      <c r="D5351" s="256" t="s">
        <v>3299</v>
      </c>
      <c r="E5351" s="257" t="s">
        <v>2540</v>
      </c>
      <c r="F5351" s="256" t="s">
        <v>2540</v>
      </c>
      <c r="G5351" s="256">
        <v>90470</v>
      </c>
      <c r="H5351" s="256" t="s">
        <v>1718</v>
      </c>
      <c r="I5351" s="256" t="s">
        <v>7</v>
      </c>
      <c r="J5351" s="256" t="s">
        <v>2545</v>
      </c>
      <c r="K5351" s="257" t="s">
        <v>17666</v>
      </c>
      <c r="L5351" s="256" t="s">
        <v>2542</v>
      </c>
    </row>
    <row r="5352" spans="1:12" x14ac:dyDescent="0.25">
      <c r="A5352" s="256" t="s">
        <v>2638</v>
      </c>
      <c r="B5352" s="256" t="s">
        <v>2639</v>
      </c>
      <c r="C5352" s="256" t="s">
        <v>2630</v>
      </c>
      <c r="D5352" s="256" t="s">
        <v>3299</v>
      </c>
      <c r="E5352" s="257" t="s">
        <v>2540</v>
      </c>
      <c r="F5352" s="256" t="s">
        <v>2540</v>
      </c>
      <c r="G5352" s="256">
        <v>91166</v>
      </c>
      <c r="H5352" s="256" t="s">
        <v>1719</v>
      </c>
      <c r="I5352" s="256" t="s">
        <v>7</v>
      </c>
      <c r="J5352" s="256" t="s">
        <v>2545</v>
      </c>
      <c r="K5352" s="257" t="s">
        <v>14420</v>
      </c>
      <c r="L5352" s="256" t="s">
        <v>2542</v>
      </c>
    </row>
    <row r="5353" spans="1:12" x14ac:dyDescent="0.25">
      <c r="A5353" s="256" t="s">
        <v>2638</v>
      </c>
      <c r="B5353" s="256" t="s">
        <v>2639</v>
      </c>
      <c r="C5353" s="256" t="s">
        <v>2630</v>
      </c>
      <c r="D5353" s="256" t="s">
        <v>3299</v>
      </c>
      <c r="E5353" s="257" t="s">
        <v>2540</v>
      </c>
      <c r="F5353" s="256" t="s">
        <v>2540</v>
      </c>
      <c r="G5353" s="256">
        <v>91167</v>
      </c>
      <c r="H5353" s="256" t="s">
        <v>1720</v>
      </c>
      <c r="I5353" s="256" t="s">
        <v>7</v>
      </c>
      <c r="J5353" s="256" t="s">
        <v>2545</v>
      </c>
      <c r="K5353" s="257" t="s">
        <v>17667</v>
      </c>
      <c r="L5353" s="256" t="s">
        <v>2542</v>
      </c>
    </row>
    <row r="5354" spans="1:12" x14ac:dyDescent="0.25">
      <c r="A5354" s="256" t="s">
        <v>2638</v>
      </c>
      <c r="B5354" s="256" t="s">
        <v>2639</v>
      </c>
      <c r="C5354" s="256" t="s">
        <v>2630</v>
      </c>
      <c r="D5354" s="256" t="s">
        <v>3299</v>
      </c>
      <c r="E5354" s="257" t="s">
        <v>2540</v>
      </c>
      <c r="F5354" s="256" t="s">
        <v>2540</v>
      </c>
      <c r="G5354" s="256">
        <v>91168</v>
      </c>
      <c r="H5354" s="256" t="s">
        <v>1721</v>
      </c>
      <c r="I5354" s="256" t="s">
        <v>7</v>
      </c>
      <c r="J5354" s="256" t="s">
        <v>2545</v>
      </c>
      <c r="K5354" s="257" t="s">
        <v>17668</v>
      </c>
      <c r="L5354" s="256" t="s">
        <v>2542</v>
      </c>
    </row>
    <row r="5355" spans="1:12" x14ac:dyDescent="0.25">
      <c r="A5355" s="256" t="s">
        <v>2638</v>
      </c>
      <c r="B5355" s="256" t="s">
        <v>2639</v>
      </c>
      <c r="C5355" s="256" t="s">
        <v>2630</v>
      </c>
      <c r="D5355" s="256" t="s">
        <v>3299</v>
      </c>
      <c r="E5355" s="257" t="s">
        <v>2540</v>
      </c>
      <c r="F5355" s="256" t="s">
        <v>2540</v>
      </c>
      <c r="G5355" s="256">
        <v>91169</v>
      </c>
      <c r="H5355" s="256" t="s">
        <v>1722</v>
      </c>
      <c r="I5355" s="256" t="s">
        <v>7</v>
      </c>
      <c r="J5355" s="256" t="s">
        <v>2545</v>
      </c>
      <c r="K5355" s="257" t="s">
        <v>13472</v>
      </c>
      <c r="L5355" s="256" t="s">
        <v>2542</v>
      </c>
    </row>
    <row r="5356" spans="1:12" x14ac:dyDescent="0.25">
      <c r="A5356" s="256" t="s">
        <v>2638</v>
      </c>
      <c r="B5356" s="256" t="s">
        <v>2639</v>
      </c>
      <c r="C5356" s="256" t="s">
        <v>2630</v>
      </c>
      <c r="D5356" s="256" t="s">
        <v>3299</v>
      </c>
      <c r="E5356" s="257" t="s">
        <v>2540</v>
      </c>
      <c r="F5356" s="256" t="s">
        <v>2540</v>
      </c>
      <c r="G5356" s="256">
        <v>91170</v>
      </c>
      <c r="H5356" s="256" t="s">
        <v>1723</v>
      </c>
      <c r="I5356" s="256" t="s">
        <v>7</v>
      </c>
      <c r="J5356" s="256" t="s">
        <v>2545</v>
      </c>
      <c r="K5356" s="257" t="s">
        <v>8162</v>
      </c>
      <c r="L5356" s="256" t="s">
        <v>2542</v>
      </c>
    </row>
    <row r="5357" spans="1:12" x14ac:dyDescent="0.25">
      <c r="A5357" s="256" t="s">
        <v>2638</v>
      </c>
      <c r="B5357" s="256" t="s">
        <v>2639</v>
      </c>
      <c r="C5357" s="256" t="s">
        <v>2630</v>
      </c>
      <c r="D5357" s="256" t="s">
        <v>3299</v>
      </c>
      <c r="E5357" s="257" t="s">
        <v>2540</v>
      </c>
      <c r="F5357" s="256" t="s">
        <v>2540</v>
      </c>
      <c r="G5357" s="256">
        <v>91171</v>
      </c>
      <c r="H5357" s="256" t="s">
        <v>1724</v>
      </c>
      <c r="I5357" s="256" t="s">
        <v>7</v>
      </c>
      <c r="J5357" s="256" t="s">
        <v>2545</v>
      </c>
      <c r="K5357" s="257" t="s">
        <v>17669</v>
      </c>
      <c r="L5357" s="256" t="s">
        <v>2542</v>
      </c>
    </row>
    <row r="5358" spans="1:12" x14ac:dyDescent="0.25">
      <c r="A5358" s="256" t="s">
        <v>2638</v>
      </c>
      <c r="B5358" s="256" t="s">
        <v>2639</v>
      </c>
      <c r="C5358" s="256" t="s">
        <v>2630</v>
      </c>
      <c r="D5358" s="256" t="s">
        <v>3299</v>
      </c>
      <c r="E5358" s="257" t="s">
        <v>2540</v>
      </c>
      <c r="F5358" s="256" t="s">
        <v>2540</v>
      </c>
      <c r="G5358" s="256">
        <v>91172</v>
      </c>
      <c r="H5358" s="256" t="s">
        <v>1725</v>
      </c>
      <c r="I5358" s="256" t="s">
        <v>7</v>
      </c>
      <c r="J5358" s="256" t="s">
        <v>2545</v>
      </c>
      <c r="K5358" s="257" t="s">
        <v>13219</v>
      </c>
      <c r="L5358" s="256" t="s">
        <v>2542</v>
      </c>
    </row>
    <row r="5359" spans="1:12" x14ac:dyDescent="0.25">
      <c r="A5359" s="256" t="s">
        <v>2638</v>
      </c>
      <c r="B5359" s="256" t="s">
        <v>2639</v>
      </c>
      <c r="C5359" s="256" t="s">
        <v>2630</v>
      </c>
      <c r="D5359" s="256" t="s">
        <v>3299</v>
      </c>
      <c r="E5359" s="257" t="s">
        <v>2540</v>
      </c>
      <c r="F5359" s="256" t="s">
        <v>2540</v>
      </c>
      <c r="G5359" s="256">
        <v>91173</v>
      </c>
      <c r="H5359" s="256" t="s">
        <v>1726</v>
      </c>
      <c r="I5359" s="256" t="s">
        <v>7</v>
      </c>
      <c r="J5359" s="256" t="s">
        <v>2545</v>
      </c>
      <c r="K5359" s="257" t="s">
        <v>4709</v>
      </c>
      <c r="L5359" s="256" t="s">
        <v>2542</v>
      </c>
    </row>
    <row r="5360" spans="1:12" x14ac:dyDescent="0.25">
      <c r="A5360" s="256" t="s">
        <v>2638</v>
      </c>
      <c r="B5360" s="256" t="s">
        <v>2639</v>
      </c>
      <c r="C5360" s="256" t="s">
        <v>2630</v>
      </c>
      <c r="D5360" s="256" t="s">
        <v>3299</v>
      </c>
      <c r="E5360" s="257" t="s">
        <v>2540</v>
      </c>
      <c r="F5360" s="256" t="s">
        <v>2540</v>
      </c>
      <c r="G5360" s="256">
        <v>91174</v>
      </c>
      <c r="H5360" s="256" t="s">
        <v>1727</v>
      </c>
      <c r="I5360" s="256" t="s">
        <v>7</v>
      </c>
      <c r="J5360" s="256" t="s">
        <v>2545</v>
      </c>
      <c r="K5360" s="257" t="s">
        <v>5403</v>
      </c>
      <c r="L5360" s="256" t="s">
        <v>2542</v>
      </c>
    </row>
    <row r="5361" spans="1:12" x14ac:dyDescent="0.25">
      <c r="A5361" s="256" t="s">
        <v>2638</v>
      </c>
      <c r="B5361" s="256" t="s">
        <v>2639</v>
      </c>
      <c r="C5361" s="256" t="s">
        <v>2630</v>
      </c>
      <c r="D5361" s="256" t="s">
        <v>3299</v>
      </c>
      <c r="E5361" s="257" t="s">
        <v>2540</v>
      </c>
      <c r="F5361" s="256" t="s">
        <v>2540</v>
      </c>
      <c r="G5361" s="256">
        <v>91175</v>
      </c>
      <c r="H5361" s="256" t="s">
        <v>1728</v>
      </c>
      <c r="I5361" s="256" t="s">
        <v>7</v>
      </c>
      <c r="J5361" s="256" t="s">
        <v>2545</v>
      </c>
      <c r="K5361" s="257" t="s">
        <v>5449</v>
      </c>
      <c r="L5361" s="256" t="s">
        <v>2542</v>
      </c>
    </row>
    <row r="5362" spans="1:12" x14ac:dyDescent="0.25">
      <c r="A5362" s="256" t="s">
        <v>2638</v>
      </c>
      <c r="B5362" s="256" t="s">
        <v>2639</v>
      </c>
      <c r="C5362" s="256" t="s">
        <v>2630</v>
      </c>
      <c r="D5362" s="256" t="s">
        <v>3299</v>
      </c>
      <c r="E5362" s="257" t="s">
        <v>2540</v>
      </c>
      <c r="F5362" s="256" t="s">
        <v>2540</v>
      </c>
      <c r="G5362" s="256">
        <v>91176</v>
      </c>
      <c r="H5362" s="256" t="s">
        <v>1729</v>
      </c>
      <c r="I5362" s="256" t="s">
        <v>7</v>
      </c>
      <c r="J5362" s="256" t="s">
        <v>2541</v>
      </c>
      <c r="K5362" s="257" t="s">
        <v>17670</v>
      </c>
      <c r="L5362" s="256" t="s">
        <v>2542</v>
      </c>
    </row>
    <row r="5363" spans="1:12" x14ac:dyDescent="0.25">
      <c r="A5363" s="256" t="s">
        <v>2638</v>
      </c>
      <c r="B5363" s="256" t="s">
        <v>2639</v>
      </c>
      <c r="C5363" s="256" t="s">
        <v>2630</v>
      </c>
      <c r="D5363" s="256" t="s">
        <v>3299</v>
      </c>
      <c r="E5363" s="257" t="s">
        <v>2540</v>
      </c>
      <c r="F5363" s="256" t="s">
        <v>2540</v>
      </c>
      <c r="G5363" s="256">
        <v>91177</v>
      </c>
      <c r="H5363" s="256" t="s">
        <v>1730</v>
      </c>
      <c r="I5363" s="256" t="s">
        <v>7</v>
      </c>
      <c r="J5363" s="256" t="s">
        <v>2541</v>
      </c>
      <c r="K5363" s="257" t="s">
        <v>5021</v>
      </c>
      <c r="L5363" s="256" t="s">
        <v>2542</v>
      </c>
    </row>
    <row r="5364" spans="1:12" x14ac:dyDescent="0.25">
      <c r="A5364" s="256" t="s">
        <v>2638</v>
      </c>
      <c r="B5364" s="256" t="s">
        <v>2639</v>
      </c>
      <c r="C5364" s="256" t="s">
        <v>2630</v>
      </c>
      <c r="D5364" s="256" t="s">
        <v>3299</v>
      </c>
      <c r="E5364" s="257" t="s">
        <v>2540</v>
      </c>
      <c r="F5364" s="256" t="s">
        <v>2540</v>
      </c>
      <c r="G5364" s="256">
        <v>91178</v>
      </c>
      <c r="H5364" s="256" t="s">
        <v>1731</v>
      </c>
      <c r="I5364" s="256" t="s">
        <v>7</v>
      </c>
      <c r="J5364" s="256" t="s">
        <v>2541</v>
      </c>
      <c r="K5364" s="257" t="s">
        <v>13395</v>
      </c>
      <c r="L5364" s="256" t="s">
        <v>2542</v>
      </c>
    </row>
    <row r="5365" spans="1:12" x14ac:dyDescent="0.25">
      <c r="A5365" s="256" t="s">
        <v>2638</v>
      </c>
      <c r="B5365" s="256" t="s">
        <v>2639</v>
      </c>
      <c r="C5365" s="256" t="s">
        <v>2630</v>
      </c>
      <c r="D5365" s="256" t="s">
        <v>3299</v>
      </c>
      <c r="E5365" s="257" t="s">
        <v>2540</v>
      </c>
      <c r="F5365" s="256" t="s">
        <v>2540</v>
      </c>
      <c r="G5365" s="256">
        <v>91179</v>
      </c>
      <c r="H5365" s="256" t="s">
        <v>1732</v>
      </c>
      <c r="I5365" s="256" t="s">
        <v>7</v>
      </c>
      <c r="J5365" s="256" t="s">
        <v>2541</v>
      </c>
      <c r="K5365" s="257" t="s">
        <v>5474</v>
      </c>
      <c r="L5365" s="256" t="s">
        <v>2542</v>
      </c>
    </row>
    <row r="5366" spans="1:12" x14ac:dyDescent="0.25">
      <c r="A5366" s="256" t="s">
        <v>2638</v>
      </c>
      <c r="B5366" s="256" t="s">
        <v>2639</v>
      </c>
      <c r="C5366" s="256" t="s">
        <v>2630</v>
      </c>
      <c r="D5366" s="256" t="s">
        <v>3299</v>
      </c>
      <c r="E5366" s="257" t="s">
        <v>2540</v>
      </c>
      <c r="F5366" s="256" t="s">
        <v>2540</v>
      </c>
      <c r="G5366" s="256">
        <v>91180</v>
      </c>
      <c r="H5366" s="256" t="s">
        <v>1733</v>
      </c>
      <c r="I5366" s="256" t="s">
        <v>7</v>
      </c>
      <c r="J5366" s="256" t="s">
        <v>2541</v>
      </c>
      <c r="K5366" s="257" t="s">
        <v>14415</v>
      </c>
      <c r="L5366" s="256" t="s">
        <v>2542</v>
      </c>
    </row>
    <row r="5367" spans="1:12" x14ac:dyDescent="0.25">
      <c r="A5367" s="256" t="s">
        <v>2638</v>
      </c>
      <c r="B5367" s="256" t="s">
        <v>2639</v>
      </c>
      <c r="C5367" s="256" t="s">
        <v>2630</v>
      </c>
      <c r="D5367" s="256" t="s">
        <v>3299</v>
      </c>
      <c r="E5367" s="257" t="s">
        <v>2540</v>
      </c>
      <c r="F5367" s="256" t="s">
        <v>2540</v>
      </c>
      <c r="G5367" s="256">
        <v>91181</v>
      </c>
      <c r="H5367" s="256" t="s">
        <v>1734</v>
      </c>
      <c r="I5367" s="256" t="s">
        <v>7</v>
      </c>
      <c r="J5367" s="256" t="s">
        <v>2541</v>
      </c>
      <c r="K5367" s="257" t="s">
        <v>5145</v>
      </c>
      <c r="L5367" s="256" t="s">
        <v>2542</v>
      </c>
    </row>
    <row r="5368" spans="1:12" x14ac:dyDescent="0.25">
      <c r="A5368" s="256" t="s">
        <v>2638</v>
      </c>
      <c r="B5368" s="256" t="s">
        <v>2639</v>
      </c>
      <c r="C5368" s="256" t="s">
        <v>2630</v>
      </c>
      <c r="D5368" s="256" t="s">
        <v>3299</v>
      </c>
      <c r="E5368" s="257" t="s">
        <v>2540</v>
      </c>
      <c r="F5368" s="256" t="s">
        <v>2540</v>
      </c>
      <c r="G5368" s="256">
        <v>91182</v>
      </c>
      <c r="H5368" s="256" t="s">
        <v>1735</v>
      </c>
      <c r="I5368" s="256" t="s">
        <v>7</v>
      </c>
      <c r="J5368" s="256" t="s">
        <v>2541</v>
      </c>
      <c r="K5368" s="257" t="s">
        <v>17671</v>
      </c>
      <c r="L5368" s="256" t="s">
        <v>2542</v>
      </c>
    </row>
    <row r="5369" spans="1:12" x14ac:dyDescent="0.25">
      <c r="A5369" s="256" t="s">
        <v>2638</v>
      </c>
      <c r="B5369" s="256" t="s">
        <v>2639</v>
      </c>
      <c r="C5369" s="256" t="s">
        <v>2630</v>
      </c>
      <c r="D5369" s="256" t="s">
        <v>3299</v>
      </c>
      <c r="E5369" s="257" t="s">
        <v>2540</v>
      </c>
      <c r="F5369" s="256" t="s">
        <v>2540</v>
      </c>
      <c r="G5369" s="256">
        <v>91183</v>
      </c>
      <c r="H5369" s="256" t="s">
        <v>1736</v>
      </c>
      <c r="I5369" s="256" t="s">
        <v>7</v>
      </c>
      <c r="J5369" s="256" t="s">
        <v>2541</v>
      </c>
      <c r="K5369" s="257" t="s">
        <v>15573</v>
      </c>
      <c r="L5369" s="256" t="s">
        <v>2542</v>
      </c>
    </row>
    <row r="5370" spans="1:12" x14ac:dyDescent="0.25">
      <c r="A5370" s="256" t="s">
        <v>2638</v>
      </c>
      <c r="B5370" s="256" t="s">
        <v>2639</v>
      </c>
      <c r="C5370" s="256" t="s">
        <v>2630</v>
      </c>
      <c r="D5370" s="256" t="s">
        <v>3299</v>
      </c>
      <c r="E5370" s="257" t="s">
        <v>2540</v>
      </c>
      <c r="F5370" s="256" t="s">
        <v>2540</v>
      </c>
      <c r="G5370" s="256">
        <v>91184</v>
      </c>
      <c r="H5370" s="256" t="s">
        <v>1737</v>
      </c>
      <c r="I5370" s="256" t="s">
        <v>7</v>
      </c>
      <c r="J5370" s="256" t="s">
        <v>2541</v>
      </c>
      <c r="K5370" s="257" t="s">
        <v>6772</v>
      </c>
      <c r="L5370" s="256" t="s">
        <v>2542</v>
      </c>
    </row>
    <row r="5371" spans="1:12" x14ac:dyDescent="0.25">
      <c r="A5371" s="256" t="s">
        <v>2638</v>
      </c>
      <c r="B5371" s="256" t="s">
        <v>2639</v>
      </c>
      <c r="C5371" s="256" t="s">
        <v>2630</v>
      </c>
      <c r="D5371" s="256" t="s">
        <v>3299</v>
      </c>
      <c r="E5371" s="257" t="s">
        <v>2540</v>
      </c>
      <c r="F5371" s="256" t="s">
        <v>2540</v>
      </c>
      <c r="G5371" s="256">
        <v>91185</v>
      </c>
      <c r="H5371" s="256" t="s">
        <v>1738</v>
      </c>
      <c r="I5371" s="256" t="s">
        <v>7</v>
      </c>
      <c r="J5371" s="256" t="s">
        <v>2541</v>
      </c>
      <c r="K5371" s="257" t="s">
        <v>5474</v>
      </c>
      <c r="L5371" s="256" t="s">
        <v>2542</v>
      </c>
    </row>
    <row r="5372" spans="1:12" x14ac:dyDescent="0.25">
      <c r="A5372" s="256" t="s">
        <v>2638</v>
      </c>
      <c r="B5372" s="256" t="s">
        <v>2639</v>
      </c>
      <c r="C5372" s="256" t="s">
        <v>2630</v>
      </c>
      <c r="D5372" s="256" t="s">
        <v>3299</v>
      </c>
      <c r="E5372" s="257" t="s">
        <v>2540</v>
      </c>
      <c r="F5372" s="256" t="s">
        <v>2540</v>
      </c>
      <c r="G5372" s="256">
        <v>91186</v>
      </c>
      <c r="H5372" s="256" t="s">
        <v>1739</v>
      </c>
      <c r="I5372" s="256" t="s">
        <v>7</v>
      </c>
      <c r="J5372" s="256" t="s">
        <v>2541</v>
      </c>
      <c r="K5372" s="257" t="s">
        <v>7000</v>
      </c>
      <c r="L5372" s="256" t="s">
        <v>2542</v>
      </c>
    </row>
    <row r="5373" spans="1:12" x14ac:dyDescent="0.25">
      <c r="A5373" s="256" t="s">
        <v>2638</v>
      </c>
      <c r="B5373" s="256" t="s">
        <v>2639</v>
      </c>
      <c r="C5373" s="256" t="s">
        <v>2630</v>
      </c>
      <c r="D5373" s="256" t="s">
        <v>3299</v>
      </c>
      <c r="E5373" s="257" t="s">
        <v>2540</v>
      </c>
      <c r="F5373" s="256" t="s">
        <v>2540</v>
      </c>
      <c r="G5373" s="256">
        <v>91187</v>
      </c>
      <c r="H5373" s="256" t="s">
        <v>1740</v>
      </c>
      <c r="I5373" s="256" t="s">
        <v>7</v>
      </c>
      <c r="J5373" s="256" t="s">
        <v>2541</v>
      </c>
      <c r="K5373" s="257" t="s">
        <v>17305</v>
      </c>
      <c r="L5373" s="256" t="s">
        <v>2542</v>
      </c>
    </row>
    <row r="5374" spans="1:12" x14ac:dyDescent="0.25">
      <c r="A5374" s="256" t="s">
        <v>2638</v>
      </c>
      <c r="B5374" s="256" t="s">
        <v>2639</v>
      </c>
      <c r="C5374" s="256" t="s">
        <v>2630</v>
      </c>
      <c r="D5374" s="256" t="s">
        <v>3299</v>
      </c>
      <c r="E5374" s="257" t="s">
        <v>2540</v>
      </c>
      <c r="F5374" s="256" t="s">
        <v>2540</v>
      </c>
      <c r="G5374" s="256">
        <v>91188</v>
      </c>
      <c r="H5374" s="256" t="s">
        <v>1741</v>
      </c>
      <c r="I5374" s="256" t="s">
        <v>12</v>
      </c>
      <c r="J5374" s="256" t="s">
        <v>2545</v>
      </c>
      <c r="K5374" s="257" t="s">
        <v>5070</v>
      </c>
      <c r="L5374" s="256" t="s">
        <v>2542</v>
      </c>
    </row>
    <row r="5375" spans="1:12" x14ac:dyDescent="0.25">
      <c r="A5375" s="256" t="s">
        <v>2638</v>
      </c>
      <c r="B5375" s="256" t="s">
        <v>2639</v>
      </c>
      <c r="C5375" s="256" t="s">
        <v>2630</v>
      </c>
      <c r="D5375" s="256" t="s">
        <v>3299</v>
      </c>
      <c r="E5375" s="257" t="s">
        <v>2540</v>
      </c>
      <c r="F5375" s="256" t="s">
        <v>2540</v>
      </c>
      <c r="G5375" s="256">
        <v>91189</v>
      </c>
      <c r="H5375" s="256" t="s">
        <v>1742</v>
      </c>
      <c r="I5375" s="256" t="s">
        <v>12</v>
      </c>
      <c r="J5375" s="256" t="s">
        <v>2545</v>
      </c>
      <c r="K5375" s="257" t="s">
        <v>13304</v>
      </c>
      <c r="L5375" s="256" t="s">
        <v>2542</v>
      </c>
    </row>
    <row r="5376" spans="1:12" x14ac:dyDescent="0.25">
      <c r="A5376" s="256" t="s">
        <v>2638</v>
      </c>
      <c r="B5376" s="256" t="s">
        <v>2639</v>
      </c>
      <c r="C5376" s="256" t="s">
        <v>2630</v>
      </c>
      <c r="D5376" s="256" t="s">
        <v>3299</v>
      </c>
      <c r="E5376" s="257" t="s">
        <v>2540</v>
      </c>
      <c r="F5376" s="256" t="s">
        <v>2540</v>
      </c>
      <c r="G5376" s="256">
        <v>91190</v>
      </c>
      <c r="H5376" s="256" t="s">
        <v>1743</v>
      </c>
      <c r="I5376" s="256" t="s">
        <v>12</v>
      </c>
      <c r="J5376" s="256" t="s">
        <v>2545</v>
      </c>
      <c r="K5376" s="257" t="s">
        <v>7654</v>
      </c>
      <c r="L5376" s="256" t="s">
        <v>2542</v>
      </c>
    </row>
    <row r="5377" spans="1:12" x14ac:dyDescent="0.25">
      <c r="A5377" s="256" t="s">
        <v>2638</v>
      </c>
      <c r="B5377" s="256" t="s">
        <v>2639</v>
      </c>
      <c r="C5377" s="256" t="s">
        <v>2630</v>
      </c>
      <c r="D5377" s="256" t="s">
        <v>3299</v>
      </c>
      <c r="E5377" s="257" t="s">
        <v>2540</v>
      </c>
      <c r="F5377" s="256" t="s">
        <v>2540</v>
      </c>
      <c r="G5377" s="256">
        <v>91191</v>
      </c>
      <c r="H5377" s="256" t="s">
        <v>1744</v>
      </c>
      <c r="I5377" s="256" t="s">
        <v>12</v>
      </c>
      <c r="J5377" s="256" t="s">
        <v>2545</v>
      </c>
      <c r="K5377" s="257" t="s">
        <v>17300</v>
      </c>
      <c r="L5377" s="256" t="s">
        <v>2542</v>
      </c>
    </row>
    <row r="5378" spans="1:12" x14ac:dyDescent="0.25">
      <c r="A5378" s="256" t="s">
        <v>2638</v>
      </c>
      <c r="B5378" s="256" t="s">
        <v>2639</v>
      </c>
      <c r="C5378" s="256" t="s">
        <v>2630</v>
      </c>
      <c r="D5378" s="256" t="s">
        <v>3299</v>
      </c>
      <c r="E5378" s="257" t="s">
        <v>2540</v>
      </c>
      <c r="F5378" s="256" t="s">
        <v>2540</v>
      </c>
      <c r="G5378" s="256">
        <v>91192</v>
      </c>
      <c r="H5378" s="256" t="s">
        <v>1745</v>
      </c>
      <c r="I5378" s="256" t="s">
        <v>12</v>
      </c>
      <c r="J5378" s="256" t="s">
        <v>2545</v>
      </c>
      <c r="K5378" s="257" t="s">
        <v>17672</v>
      </c>
      <c r="L5378" s="256" t="s">
        <v>2542</v>
      </c>
    </row>
    <row r="5379" spans="1:12" x14ac:dyDescent="0.25">
      <c r="A5379" s="256" t="s">
        <v>2638</v>
      </c>
      <c r="B5379" s="256" t="s">
        <v>2639</v>
      </c>
      <c r="C5379" s="256" t="s">
        <v>2630</v>
      </c>
      <c r="D5379" s="256" t="s">
        <v>3299</v>
      </c>
      <c r="E5379" s="257" t="s">
        <v>2540</v>
      </c>
      <c r="F5379" s="256" t="s">
        <v>2540</v>
      </c>
      <c r="G5379" s="256">
        <v>91222</v>
      </c>
      <c r="H5379" s="256" t="s">
        <v>1746</v>
      </c>
      <c r="I5379" s="256" t="s">
        <v>7</v>
      </c>
      <c r="J5379" s="256" t="s">
        <v>2545</v>
      </c>
      <c r="K5379" s="257" t="s">
        <v>13558</v>
      </c>
      <c r="L5379" s="256" t="s">
        <v>2542</v>
      </c>
    </row>
    <row r="5380" spans="1:12" x14ac:dyDescent="0.25">
      <c r="A5380" s="256" t="s">
        <v>2638</v>
      </c>
      <c r="B5380" s="256" t="s">
        <v>2639</v>
      </c>
      <c r="C5380" s="256" t="s">
        <v>2630</v>
      </c>
      <c r="D5380" s="256" t="s">
        <v>3299</v>
      </c>
      <c r="E5380" s="257" t="s">
        <v>2540</v>
      </c>
      <c r="F5380" s="256" t="s">
        <v>2540</v>
      </c>
      <c r="G5380" s="256">
        <v>94480</v>
      </c>
      <c r="H5380" s="256" t="s">
        <v>1747</v>
      </c>
      <c r="I5380" s="256" t="s">
        <v>12</v>
      </c>
      <c r="J5380" s="256" t="s">
        <v>2541</v>
      </c>
      <c r="K5380" s="257" t="s">
        <v>17673</v>
      </c>
      <c r="L5380" s="256" t="s">
        <v>2542</v>
      </c>
    </row>
    <row r="5381" spans="1:12" x14ac:dyDescent="0.25">
      <c r="A5381" s="256" t="s">
        <v>2638</v>
      </c>
      <c r="B5381" s="256" t="s">
        <v>2639</v>
      </c>
      <c r="C5381" s="256" t="s">
        <v>2630</v>
      </c>
      <c r="D5381" s="256" t="s">
        <v>3299</v>
      </c>
      <c r="E5381" s="257" t="s">
        <v>2540</v>
      </c>
      <c r="F5381" s="256" t="s">
        <v>2540</v>
      </c>
      <c r="G5381" s="256">
        <v>94481</v>
      </c>
      <c r="H5381" s="256" t="s">
        <v>1748</v>
      </c>
      <c r="I5381" s="256" t="s">
        <v>12</v>
      </c>
      <c r="J5381" s="256" t="s">
        <v>2541</v>
      </c>
      <c r="K5381" s="257" t="s">
        <v>17674</v>
      </c>
      <c r="L5381" s="256" t="s">
        <v>2542</v>
      </c>
    </row>
    <row r="5382" spans="1:12" x14ac:dyDescent="0.25">
      <c r="A5382" s="256" t="s">
        <v>2638</v>
      </c>
      <c r="B5382" s="256" t="s">
        <v>2639</v>
      </c>
      <c r="C5382" s="256" t="s">
        <v>2630</v>
      </c>
      <c r="D5382" s="256" t="s">
        <v>3299</v>
      </c>
      <c r="E5382" s="257" t="s">
        <v>2540</v>
      </c>
      <c r="F5382" s="256" t="s">
        <v>2540</v>
      </c>
      <c r="G5382" s="256">
        <v>94482</v>
      </c>
      <c r="H5382" s="256" t="s">
        <v>1749</v>
      </c>
      <c r="I5382" s="256" t="s">
        <v>12</v>
      </c>
      <c r="J5382" s="256" t="s">
        <v>2541</v>
      </c>
      <c r="K5382" s="257" t="s">
        <v>17675</v>
      </c>
      <c r="L5382" s="256" t="s">
        <v>2542</v>
      </c>
    </row>
    <row r="5383" spans="1:12" x14ac:dyDescent="0.25">
      <c r="A5383" s="256" t="s">
        <v>2638</v>
      </c>
      <c r="B5383" s="256" t="s">
        <v>2639</v>
      </c>
      <c r="C5383" s="256" t="s">
        <v>2630</v>
      </c>
      <c r="D5383" s="256" t="s">
        <v>3299</v>
      </c>
      <c r="E5383" s="257" t="s">
        <v>2540</v>
      </c>
      <c r="F5383" s="256" t="s">
        <v>2540</v>
      </c>
      <c r="G5383" s="256">
        <v>94483</v>
      </c>
      <c r="H5383" s="256" t="s">
        <v>1750</v>
      </c>
      <c r="I5383" s="256" t="s">
        <v>12</v>
      </c>
      <c r="J5383" s="256" t="s">
        <v>2541</v>
      </c>
      <c r="K5383" s="257" t="s">
        <v>17676</v>
      </c>
      <c r="L5383" s="256" t="s">
        <v>2542</v>
      </c>
    </row>
    <row r="5384" spans="1:12" x14ac:dyDescent="0.25">
      <c r="A5384" s="256" t="s">
        <v>2638</v>
      </c>
      <c r="B5384" s="256" t="s">
        <v>2639</v>
      </c>
      <c r="C5384" s="256" t="s">
        <v>2630</v>
      </c>
      <c r="D5384" s="256" t="s">
        <v>3299</v>
      </c>
      <c r="E5384" s="257" t="s">
        <v>2540</v>
      </c>
      <c r="F5384" s="256" t="s">
        <v>2540</v>
      </c>
      <c r="G5384" s="256">
        <v>95541</v>
      </c>
      <c r="H5384" s="256" t="s">
        <v>1751</v>
      </c>
      <c r="I5384" s="256" t="s">
        <v>12</v>
      </c>
      <c r="J5384" s="256" t="s">
        <v>2545</v>
      </c>
      <c r="K5384" s="257" t="s">
        <v>17677</v>
      </c>
      <c r="L5384" s="256" t="s">
        <v>2542</v>
      </c>
    </row>
    <row r="5385" spans="1:12" x14ac:dyDescent="0.25">
      <c r="A5385" s="256" t="s">
        <v>2638</v>
      </c>
      <c r="B5385" s="256" t="s">
        <v>2639</v>
      </c>
      <c r="C5385" s="256" t="s">
        <v>2630</v>
      </c>
      <c r="D5385" s="256" t="s">
        <v>3299</v>
      </c>
      <c r="E5385" s="257" t="s">
        <v>2540</v>
      </c>
      <c r="F5385" s="256" t="s">
        <v>2540</v>
      </c>
      <c r="G5385" s="256">
        <v>96559</v>
      </c>
      <c r="H5385" s="256" t="s">
        <v>3380</v>
      </c>
      <c r="I5385" s="256" t="s">
        <v>14</v>
      </c>
      <c r="J5385" s="256" t="s">
        <v>2541</v>
      </c>
      <c r="K5385" s="257" t="s">
        <v>17678</v>
      </c>
      <c r="L5385" s="256" t="s">
        <v>2542</v>
      </c>
    </row>
    <row r="5386" spans="1:12" x14ac:dyDescent="0.25">
      <c r="A5386" s="256" t="s">
        <v>2638</v>
      </c>
      <c r="B5386" s="256" t="s">
        <v>2639</v>
      </c>
      <c r="C5386" s="256" t="s">
        <v>2630</v>
      </c>
      <c r="D5386" s="256" t="s">
        <v>3299</v>
      </c>
      <c r="E5386" s="257" t="s">
        <v>2540</v>
      </c>
      <c r="F5386" s="256" t="s">
        <v>2540</v>
      </c>
      <c r="G5386" s="256">
        <v>96560</v>
      </c>
      <c r="H5386" s="256" t="s">
        <v>3381</v>
      </c>
      <c r="I5386" s="256" t="s">
        <v>14</v>
      </c>
      <c r="J5386" s="256" t="s">
        <v>2541</v>
      </c>
      <c r="K5386" s="257" t="s">
        <v>17679</v>
      </c>
      <c r="L5386" s="256" t="s">
        <v>2542</v>
      </c>
    </row>
    <row r="5387" spans="1:12" x14ac:dyDescent="0.25">
      <c r="A5387" s="256" t="s">
        <v>2638</v>
      </c>
      <c r="B5387" s="256" t="s">
        <v>2639</v>
      </c>
      <c r="C5387" s="256" t="s">
        <v>2630</v>
      </c>
      <c r="D5387" s="256" t="s">
        <v>3299</v>
      </c>
      <c r="E5387" s="257" t="s">
        <v>2540</v>
      </c>
      <c r="F5387" s="256" t="s">
        <v>2540</v>
      </c>
      <c r="G5387" s="256">
        <v>96561</v>
      </c>
      <c r="H5387" s="256" t="s">
        <v>3382</v>
      </c>
      <c r="I5387" s="256" t="s">
        <v>14</v>
      </c>
      <c r="J5387" s="256" t="s">
        <v>2541</v>
      </c>
      <c r="K5387" s="257" t="s">
        <v>17680</v>
      </c>
      <c r="L5387" s="256" t="s">
        <v>2542</v>
      </c>
    </row>
    <row r="5388" spans="1:12" x14ac:dyDescent="0.25">
      <c r="A5388" s="256" t="s">
        <v>2638</v>
      </c>
      <c r="B5388" s="256" t="s">
        <v>2639</v>
      </c>
      <c r="C5388" s="256" t="s">
        <v>2630</v>
      </c>
      <c r="D5388" s="256" t="s">
        <v>3299</v>
      </c>
      <c r="E5388" s="257" t="s">
        <v>2540</v>
      </c>
      <c r="F5388" s="256" t="s">
        <v>2540</v>
      </c>
      <c r="G5388" s="256">
        <v>96562</v>
      </c>
      <c r="H5388" s="256" t="s">
        <v>3383</v>
      </c>
      <c r="I5388" s="256" t="s">
        <v>7</v>
      </c>
      <c r="J5388" s="256" t="s">
        <v>2541</v>
      </c>
      <c r="K5388" s="257" t="s">
        <v>13549</v>
      </c>
      <c r="L5388" s="256" t="s">
        <v>2542</v>
      </c>
    </row>
    <row r="5389" spans="1:12" x14ac:dyDescent="0.25">
      <c r="A5389" s="256" t="s">
        <v>2638</v>
      </c>
      <c r="B5389" s="256" t="s">
        <v>2639</v>
      </c>
      <c r="C5389" s="256" t="s">
        <v>2630</v>
      </c>
      <c r="D5389" s="256" t="s">
        <v>3299</v>
      </c>
      <c r="E5389" s="257" t="s">
        <v>2540</v>
      </c>
      <c r="F5389" s="256" t="s">
        <v>2540</v>
      </c>
      <c r="G5389" s="256">
        <v>96563</v>
      </c>
      <c r="H5389" s="256" t="s">
        <v>7532</v>
      </c>
      <c r="I5389" s="256" t="s">
        <v>7</v>
      </c>
      <c r="J5389" s="256" t="s">
        <v>2541</v>
      </c>
      <c r="K5389" s="257" t="s">
        <v>13739</v>
      </c>
      <c r="L5389" s="256" t="s">
        <v>2542</v>
      </c>
    </row>
    <row r="5390" spans="1:12" x14ac:dyDescent="0.25">
      <c r="A5390" s="256" t="s">
        <v>2638</v>
      </c>
      <c r="B5390" s="256" t="s">
        <v>2639</v>
      </c>
      <c r="C5390" s="256" t="s">
        <v>2630</v>
      </c>
      <c r="D5390" s="256" t="s">
        <v>3299</v>
      </c>
      <c r="E5390" s="257" t="s">
        <v>2540</v>
      </c>
      <c r="F5390" s="256" t="s">
        <v>2540</v>
      </c>
      <c r="G5390" s="256">
        <v>100128</v>
      </c>
      <c r="H5390" s="256" t="s">
        <v>7533</v>
      </c>
      <c r="I5390" s="256" t="s">
        <v>12</v>
      </c>
      <c r="J5390" s="256" t="s">
        <v>2541</v>
      </c>
      <c r="K5390" s="257" t="s">
        <v>17681</v>
      </c>
      <c r="L5390" s="256" t="s">
        <v>2542</v>
      </c>
    </row>
    <row r="5391" spans="1:12" x14ac:dyDescent="0.25">
      <c r="A5391" s="256" t="s">
        <v>2638</v>
      </c>
      <c r="B5391" s="256" t="s">
        <v>2639</v>
      </c>
      <c r="C5391" s="256" t="s">
        <v>2630</v>
      </c>
      <c r="D5391" s="256" t="s">
        <v>3299</v>
      </c>
      <c r="E5391" s="257" t="s">
        <v>2540</v>
      </c>
      <c r="F5391" s="256" t="s">
        <v>2540</v>
      </c>
      <c r="G5391" s="256">
        <v>101802</v>
      </c>
      <c r="H5391" s="256" t="s">
        <v>4623</v>
      </c>
      <c r="I5391" s="256" t="s">
        <v>12</v>
      </c>
      <c r="J5391" s="256" t="s">
        <v>2541</v>
      </c>
      <c r="K5391" s="257" t="s">
        <v>17682</v>
      </c>
      <c r="L5391" s="256" t="s">
        <v>2542</v>
      </c>
    </row>
    <row r="5392" spans="1:12" x14ac:dyDescent="0.25">
      <c r="A5392" s="256" t="s">
        <v>2638</v>
      </c>
      <c r="B5392" s="256" t="s">
        <v>2639</v>
      </c>
      <c r="C5392" s="256" t="s">
        <v>2630</v>
      </c>
      <c r="D5392" s="256" t="s">
        <v>3299</v>
      </c>
      <c r="E5392" s="257" t="s">
        <v>2540</v>
      </c>
      <c r="F5392" s="256" t="s">
        <v>2540</v>
      </c>
      <c r="G5392" s="256">
        <v>101803</v>
      </c>
      <c r="H5392" s="256" t="s">
        <v>4624</v>
      </c>
      <c r="I5392" s="256" t="s">
        <v>12</v>
      </c>
      <c r="J5392" s="256" t="s">
        <v>2541</v>
      </c>
      <c r="K5392" s="257" t="s">
        <v>17683</v>
      </c>
      <c r="L5392" s="256" t="s">
        <v>2542</v>
      </c>
    </row>
    <row r="5393" spans="1:12" x14ac:dyDescent="0.25">
      <c r="A5393" s="256" t="s">
        <v>2638</v>
      </c>
      <c r="B5393" s="256" t="s">
        <v>2639</v>
      </c>
      <c r="C5393" s="256" t="s">
        <v>2630</v>
      </c>
      <c r="D5393" s="256" t="s">
        <v>3299</v>
      </c>
      <c r="E5393" s="257" t="s">
        <v>2540</v>
      </c>
      <c r="F5393" s="256" t="s">
        <v>2540</v>
      </c>
      <c r="G5393" s="256">
        <v>101804</v>
      </c>
      <c r="H5393" s="256" t="s">
        <v>4625</v>
      </c>
      <c r="I5393" s="256" t="s">
        <v>12</v>
      </c>
      <c r="J5393" s="256" t="s">
        <v>2541</v>
      </c>
      <c r="K5393" s="257" t="s">
        <v>17684</v>
      </c>
      <c r="L5393" s="256" t="s">
        <v>2542</v>
      </c>
    </row>
    <row r="5394" spans="1:12" x14ac:dyDescent="0.25">
      <c r="A5394" s="256" t="s">
        <v>2638</v>
      </c>
      <c r="B5394" s="256" t="s">
        <v>2639</v>
      </c>
      <c r="C5394" s="256" t="s">
        <v>2630</v>
      </c>
      <c r="D5394" s="256" t="s">
        <v>3299</v>
      </c>
      <c r="E5394" s="257" t="s">
        <v>2540</v>
      </c>
      <c r="F5394" s="256" t="s">
        <v>2540</v>
      </c>
      <c r="G5394" s="256">
        <v>101805</v>
      </c>
      <c r="H5394" s="256" t="s">
        <v>4626</v>
      </c>
      <c r="I5394" s="256" t="s">
        <v>12</v>
      </c>
      <c r="J5394" s="256" t="s">
        <v>2541</v>
      </c>
      <c r="K5394" s="257" t="s">
        <v>17685</v>
      </c>
      <c r="L5394" s="256" t="s">
        <v>2542</v>
      </c>
    </row>
    <row r="5395" spans="1:12" x14ac:dyDescent="0.25">
      <c r="A5395" s="256" t="s">
        <v>2638</v>
      </c>
      <c r="B5395" s="256" t="s">
        <v>2639</v>
      </c>
      <c r="C5395" s="256" t="s">
        <v>2630</v>
      </c>
      <c r="D5395" s="256" t="s">
        <v>3299</v>
      </c>
      <c r="E5395" s="257" t="s">
        <v>2540</v>
      </c>
      <c r="F5395" s="256" t="s">
        <v>2540</v>
      </c>
      <c r="G5395" s="256">
        <v>102111</v>
      </c>
      <c r="H5395" s="256" t="s">
        <v>4627</v>
      </c>
      <c r="I5395" s="256" t="s">
        <v>12</v>
      </c>
      <c r="J5395" s="256" t="s">
        <v>2541</v>
      </c>
      <c r="K5395" s="257" t="s">
        <v>17686</v>
      </c>
      <c r="L5395" s="256" t="s">
        <v>2542</v>
      </c>
    </row>
    <row r="5396" spans="1:12" x14ac:dyDescent="0.25">
      <c r="A5396" s="256" t="s">
        <v>2638</v>
      </c>
      <c r="B5396" s="256" t="s">
        <v>2639</v>
      </c>
      <c r="C5396" s="256" t="s">
        <v>2630</v>
      </c>
      <c r="D5396" s="256" t="s">
        <v>3299</v>
      </c>
      <c r="E5396" s="257" t="s">
        <v>2540</v>
      </c>
      <c r="F5396" s="256" t="s">
        <v>2540</v>
      </c>
      <c r="G5396" s="256">
        <v>102112</v>
      </c>
      <c r="H5396" s="256" t="s">
        <v>4628</v>
      </c>
      <c r="I5396" s="256" t="s">
        <v>12</v>
      </c>
      <c r="J5396" s="256" t="s">
        <v>2541</v>
      </c>
      <c r="K5396" s="257" t="s">
        <v>17687</v>
      </c>
      <c r="L5396" s="256" t="s">
        <v>2542</v>
      </c>
    </row>
    <row r="5397" spans="1:12" x14ac:dyDescent="0.25">
      <c r="A5397" s="256" t="s">
        <v>2638</v>
      </c>
      <c r="B5397" s="256" t="s">
        <v>2639</v>
      </c>
      <c r="C5397" s="256" t="s">
        <v>2630</v>
      </c>
      <c r="D5397" s="256" t="s">
        <v>3299</v>
      </c>
      <c r="E5397" s="257" t="s">
        <v>2540</v>
      </c>
      <c r="F5397" s="256" t="s">
        <v>2540</v>
      </c>
      <c r="G5397" s="256">
        <v>102113</v>
      </c>
      <c r="H5397" s="256" t="s">
        <v>4629</v>
      </c>
      <c r="I5397" s="256" t="s">
        <v>12</v>
      </c>
      <c r="J5397" s="256" t="s">
        <v>2541</v>
      </c>
      <c r="K5397" s="257" t="s">
        <v>17688</v>
      </c>
      <c r="L5397" s="256" t="s">
        <v>2542</v>
      </c>
    </row>
    <row r="5398" spans="1:12" x14ac:dyDescent="0.25">
      <c r="A5398" s="256" t="s">
        <v>2638</v>
      </c>
      <c r="B5398" s="256" t="s">
        <v>2639</v>
      </c>
      <c r="C5398" s="256" t="s">
        <v>2630</v>
      </c>
      <c r="D5398" s="256" t="s">
        <v>3299</v>
      </c>
      <c r="E5398" s="257" t="s">
        <v>2540</v>
      </c>
      <c r="F5398" s="256" t="s">
        <v>2540</v>
      </c>
      <c r="G5398" s="256">
        <v>102114</v>
      </c>
      <c r="H5398" s="256" t="s">
        <v>4630</v>
      </c>
      <c r="I5398" s="256" t="s">
        <v>12</v>
      </c>
      <c r="J5398" s="256" t="s">
        <v>2541</v>
      </c>
      <c r="K5398" s="257" t="s">
        <v>13554</v>
      </c>
      <c r="L5398" s="256" t="s">
        <v>2542</v>
      </c>
    </row>
    <row r="5399" spans="1:12" x14ac:dyDescent="0.25">
      <c r="A5399" s="256" t="s">
        <v>2638</v>
      </c>
      <c r="B5399" s="256" t="s">
        <v>2639</v>
      </c>
      <c r="C5399" s="256" t="s">
        <v>2630</v>
      </c>
      <c r="D5399" s="256" t="s">
        <v>3299</v>
      </c>
      <c r="E5399" s="257" t="s">
        <v>2540</v>
      </c>
      <c r="F5399" s="256" t="s">
        <v>2540</v>
      </c>
      <c r="G5399" s="256">
        <v>102115</v>
      </c>
      <c r="H5399" s="256" t="s">
        <v>4631</v>
      </c>
      <c r="I5399" s="256" t="s">
        <v>12</v>
      </c>
      <c r="J5399" s="256" t="s">
        <v>2541</v>
      </c>
      <c r="K5399" s="257" t="s">
        <v>17689</v>
      </c>
      <c r="L5399" s="256" t="s">
        <v>2542</v>
      </c>
    </row>
    <row r="5400" spans="1:12" x14ac:dyDescent="0.25">
      <c r="A5400" s="256" t="s">
        <v>2638</v>
      </c>
      <c r="B5400" s="256" t="s">
        <v>2639</v>
      </c>
      <c r="C5400" s="256" t="s">
        <v>2630</v>
      </c>
      <c r="D5400" s="256" t="s">
        <v>3299</v>
      </c>
      <c r="E5400" s="257" t="s">
        <v>2540</v>
      </c>
      <c r="F5400" s="256" t="s">
        <v>2540</v>
      </c>
      <c r="G5400" s="256">
        <v>102116</v>
      </c>
      <c r="H5400" s="256" t="s">
        <v>4632</v>
      </c>
      <c r="I5400" s="256" t="s">
        <v>12</v>
      </c>
      <c r="J5400" s="256" t="s">
        <v>2541</v>
      </c>
      <c r="K5400" s="257" t="s">
        <v>17690</v>
      </c>
      <c r="L5400" s="256" t="s">
        <v>2542</v>
      </c>
    </row>
    <row r="5401" spans="1:12" x14ac:dyDescent="0.25">
      <c r="A5401" s="256" t="s">
        <v>2638</v>
      </c>
      <c r="B5401" s="256" t="s">
        <v>2639</v>
      </c>
      <c r="C5401" s="256" t="s">
        <v>2630</v>
      </c>
      <c r="D5401" s="256" t="s">
        <v>3299</v>
      </c>
      <c r="E5401" s="257" t="s">
        <v>2540</v>
      </c>
      <c r="F5401" s="256" t="s">
        <v>2540</v>
      </c>
      <c r="G5401" s="256">
        <v>102117</v>
      </c>
      <c r="H5401" s="256" t="s">
        <v>4633</v>
      </c>
      <c r="I5401" s="256" t="s">
        <v>12</v>
      </c>
      <c r="J5401" s="256" t="s">
        <v>2541</v>
      </c>
      <c r="K5401" s="257" t="s">
        <v>14231</v>
      </c>
      <c r="L5401" s="256" t="s">
        <v>2542</v>
      </c>
    </row>
    <row r="5402" spans="1:12" x14ac:dyDescent="0.25">
      <c r="A5402" s="256" t="s">
        <v>2638</v>
      </c>
      <c r="B5402" s="256" t="s">
        <v>2639</v>
      </c>
      <c r="C5402" s="256" t="s">
        <v>2630</v>
      </c>
      <c r="D5402" s="256" t="s">
        <v>3299</v>
      </c>
      <c r="E5402" s="257" t="s">
        <v>2540</v>
      </c>
      <c r="F5402" s="256" t="s">
        <v>2540</v>
      </c>
      <c r="G5402" s="256">
        <v>102118</v>
      </c>
      <c r="H5402" s="256" t="s">
        <v>4634</v>
      </c>
      <c r="I5402" s="256" t="s">
        <v>12</v>
      </c>
      <c r="J5402" s="256" t="s">
        <v>2541</v>
      </c>
      <c r="K5402" s="257" t="s">
        <v>17691</v>
      </c>
      <c r="L5402" s="256" t="s">
        <v>2542</v>
      </c>
    </row>
    <row r="5403" spans="1:12" x14ac:dyDescent="0.25">
      <c r="A5403" s="256" t="s">
        <v>2638</v>
      </c>
      <c r="B5403" s="256" t="s">
        <v>2639</v>
      </c>
      <c r="C5403" s="256" t="s">
        <v>2630</v>
      </c>
      <c r="D5403" s="256" t="s">
        <v>3299</v>
      </c>
      <c r="E5403" s="257" t="s">
        <v>2540</v>
      </c>
      <c r="F5403" s="256" t="s">
        <v>2540</v>
      </c>
      <c r="G5403" s="256">
        <v>102119</v>
      </c>
      <c r="H5403" s="256" t="s">
        <v>4635</v>
      </c>
      <c r="I5403" s="256" t="s">
        <v>12</v>
      </c>
      <c r="J5403" s="256" t="s">
        <v>2541</v>
      </c>
      <c r="K5403" s="257" t="s">
        <v>17692</v>
      </c>
      <c r="L5403" s="256" t="s">
        <v>2542</v>
      </c>
    </row>
    <row r="5404" spans="1:12" x14ac:dyDescent="0.25">
      <c r="A5404" s="256" t="s">
        <v>2638</v>
      </c>
      <c r="B5404" s="256" t="s">
        <v>2639</v>
      </c>
      <c r="C5404" s="256" t="s">
        <v>2630</v>
      </c>
      <c r="D5404" s="256" t="s">
        <v>3299</v>
      </c>
      <c r="E5404" s="257" t="s">
        <v>2540</v>
      </c>
      <c r="F5404" s="256" t="s">
        <v>2540</v>
      </c>
      <c r="G5404" s="256">
        <v>102121</v>
      </c>
      <c r="H5404" s="256" t="s">
        <v>4636</v>
      </c>
      <c r="I5404" s="256" t="s">
        <v>12</v>
      </c>
      <c r="J5404" s="256" t="s">
        <v>2541</v>
      </c>
      <c r="K5404" s="257" t="s">
        <v>17693</v>
      </c>
      <c r="L5404" s="256" t="s">
        <v>2542</v>
      </c>
    </row>
    <row r="5405" spans="1:12" x14ac:dyDescent="0.25">
      <c r="A5405" s="256" t="s">
        <v>2638</v>
      </c>
      <c r="B5405" s="256" t="s">
        <v>2639</v>
      </c>
      <c r="C5405" s="256" t="s">
        <v>2630</v>
      </c>
      <c r="D5405" s="256" t="s">
        <v>3299</v>
      </c>
      <c r="E5405" s="257" t="s">
        <v>2540</v>
      </c>
      <c r="F5405" s="256" t="s">
        <v>2540</v>
      </c>
      <c r="G5405" s="256">
        <v>102122</v>
      </c>
      <c r="H5405" s="256" t="s">
        <v>4637</v>
      </c>
      <c r="I5405" s="256" t="s">
        <v>12</v>
      </c>
      <c r="J5405" s="256" t="s">
        <v>2541</v>
      </c>
      <c r="K5405" s="257" t="s">
        <v>17694</v>
      </c>
      <c r="L5405" s="256" t="s">
        <v>2542</v>
      </c>
    </row>
    <row r="5406" spans="1:12" x14ac:dyDescent="0.25">
      <c r="A5406" s="256" t="s">
        <v>2638</v>
      </c>
      <c r="B5406" s="256" t="s">
        <v>2639</v>
      </c>
      <c r="C5406" s="256" t="s">
        <v>2630</v>
      </c>
      <c r="D5406" s="256" t="s">
        <v>3299</v>
      </c>
      <c r="E5406" s="257" t="s">
        <v>2540</v>
      </c>
      <c r="F5406" s="256" t="s">
        <v>2540</v>
      </c>
      <c r="G5406" s="256">
        <v>102123</v>
      </c>
      <c r="H5406" s="256" t="s">
        <v>4638</v>
      </c>
      <c r="I5406" s="256" t="s">
        <v>12</v>
      </c>
      <c r="J5406" s="256" t="s">
        <v>2541</v>
      </c>
      <c r="K5406" s="257" t="s">
        <v>17011</v>
      </c>
      <c r="L5406" s="256" t="s">
        <v>2542</v>
      </c>
    </row>
    <row r="5407" spans="1:12" x14ac:dyDescent="0.25">
      <c r="A5407" s="256" t="s">
        <v>2638</v>
      </c>
      <c r="B5407" s="256" t="s">
        <v>2639</v>
      </c>
      <c r="C5407" s="256" t="s">
        <v>2630</v>
      </c>
      <c r="D5407" s="256" t="s">
        <v>3299</v>
      </c>
      <c r="E5407" s="257" t="s">
        <v>2540</v>
      </c>
      <c r="F5407" s="256" t="s">
        <v>2540</v>
      </c>
      <c r="G5407" s="256">
        <v>102136</v>
      </c>
      <c r="H5407" s="256" t="s">
        <v>4639</v>
      </c>
      <c r="I5407" s="256" t="s">
        <v>12</v>
      </c>
      <c r="J5407" s="256" t="s">
        <v>2545</v>
      </c>
      <c r="K5407" s="257" t="s">
        <v>17695</v>
      </c>
      <c r="L5407" s="256" t="s">
        <v>2542</v>
      </c>
    </row>
    <row r="5408" spans="1:12" x14ac:dyDescent="0.25">
      <c r="A5408" s="256" t="s">
        <v>2638</v>
      </c>
      <c r="B5408" s="256" t="s">
        <v>2639</v>
      </c>
      <c r="C5408" s="256" t="s">
        <v>2630</v>
      </c>
      <c r="D5408" s="256" t="s">
        <v>3299</v>
      </c>
      <c r="E5408" s="257" t="s">
        <v>2540</v>
      </c>
      <c r="F5408" s="256" t="s">
        <v>2540</v>
      </c>
      <c r="G5408" s="256">
        <v>102137</v>
      </c>
      <c r="H5408" s="256" t="s">
        <v>4640</v>
      </c>
      <c r="I5408" s="256" t="s">
        <v>12</v>
      </c>
      <c r="J5408" s="256" t="s">
        <v>2545</v>
      </c>
      <c r="K5408" s="257" t="s">
        <v>13724</v>
      </c>
      <c r="L5408" s="256" t="s">
        <v>2542</v>
      </c>
    </row>
    <row r="5409" spans="1:12" x14ac:dyDescent="0.25">
      <c r="A5409" s="256" t="s">
        <v>2638</v>
      </c>
      <c r="B5409" s="256" t="s">
        <v>2639</v>
      </c>
      <c r="C5409" s="256" t="s">
        <v>2630</v>
      </c>
      <c r="D5409" s="256" t="s">
        <v>3299</v>
      </c>
      <c r="E5409" s="257" t="s">
        <v>2540</v>
      </c>
      <c r="F5409" s="256" t="s">
        <v>2540</v>
      </c>
      <c r="G5409" s="256">
        <v>102138</v>
      </c>
      <c r="H5409" s="256" t="s">
        <v>4641</v>
      </c>
      <c r="I5409" s="256" t="s">
        <v>12</v>
      </c>
      <c r="J5409" s="256" t="s">
        <v>2541</v>
      </c>
      <c r="K5409" s="257" t="s">
        <v>17696</v>
      </c>
      <c r="L5409" s="256" t="s">
        <v>2542</v>
      </c>
    </row>
    <row r="5410" spans="1:12" x14ac:dyDescent="0.25">
      <c r="A5410" s="256" t="s">
        <v>2638</v>
      </c>
      <c r="B5410" s="256" t="s">
        <v>2639</v>
      </c>
      <c r="C5410" s="256" t="s">
        <v>2630</v>
      </c>
      <c r="D5410" s="256" t="s">
        <v>3299</v>
      </c>
      <c r="E5410" s="257" t="s">
        <v>2540</v>
      </c>
      <c r="F5410" s="256" t="s">
        <v>2540</v>
      </c>
      <c r="G5410" s="256">
        <v>103517</v>
      </c>
      <c r="H5410" s="256" t="s">
        <v>7534</v>
      </c>
      <c r="I5410" s="256" t="s">
        <v>12</v>
      </c>
      <c r="J5410" s="256" t="s">
        <v>2541</v>
      </c>
      <c r="K5410" s="257" t="s">
        <v>17697</v>
      </c>
      <c r="L5410" s="256" t="s">
        <v>2542</v>
      </c>
    </row>
    <row r="5411" spans="1:12" x14ac:dyDescent="0.25">
      <c r="A5411" s="256" t="s">
        <v>2638</v>
      </c>
      <c r="B5411" s="256" t="s">
        <v>2639</v>
      </c>
      <c r="C5411" s="256" t="s">
        <v>2630</v>
      </c>
      <c r="D5411" s="256" t="s">
        <v>3299</v>
      </c>
      <c r="E5411" s="257" t="s">
        <v>2540</v>
      </c>
      <c r="F5411" s="256" t="s">
        <v>2540</v>
      </c>
      <c r="G5411" s="256">
        <v>103519</v>
      </c>
      <c r="H5411" s="256" t="s">
        <v>7535</v>
      </c>
      <c r="I5411" s="256" t="s">
        <v>12</v>
      </c>
      <c r="J5411" s="256" t="s">
        <v>2541</v>
      </c>
      <c r="K5411" s="257" t="s">
        <v>13364</v>
      </c>
      <c r="L5411" s="256" t="s">
        <v>2542</v>
      </c>
    </row>
    <row r="5412" spans="1:12" x14ac:dyDescent="0.25">
      <c r="A5412" s="256" t="s">
        <v>2638</v>
      </c>
      <c r="B5412" s="256" t="s">
        <v>2639</v>
      </c>
      <c r="C5412" s="256" t="s">
        <v>2630</v>
      </c>
      <c r="D5412" s="256" t="s">
        <v>3299</v>
      </c>
      <c r="E5412" s="257" t="s">
        <v>2540</v>
      </c>
      <c r="F5412" s="256" t="s">
        <v>2540</v>
      </c>
      <c r="G5412" s="256">
        <v>103520</v>
      </c>
      <c r="H5412" s="256" t="s">
        <v>7536</v>
      </c>
      <c r="I5412" s="256" t="s">
        <v>12</v>
      </c>
      <c r="J5412" s="256" t="s">
        <v>2541</v>
      </c>
      <c r="K5412" s="257" t="s">
        <v>17698</v>
      </c>
      <c r="L5412" s="256" t="s">
        <v>2542</v>
      </c>
    </row>
    <row r="5413" spans="1:12" x14ac:dyDescent="0.25">
      <c r="A5413" s="256" t="s">
        <v>2638</v>
      </c>
      <c r="B5413" s="256" t="s">
        <v>2639</v>
      </c>
      <c r="C5413" s="256" t="s">
        <v>2630</v>
      </c>
      <c r="D5413" s="256" t="s">
        <v>3299</v>
      </c>
      <c r="E5413" s="257" t="s">
        <v>2540</v>
      </c>
      <c r="F5413" s="256" t="s">
        <v>2540</v>
      </c>
      <c r="G5413" s="256">
        <v>103521</v>
      </c>
      <c r="H5413" s="256" t="s">
        <v>7537</v>
      </c>
      <c r="I5413" s="256" t="s">
        <v>12</v>
      </c>
      <c r="J5413" s="256" t="s">
        <v>2541</v>
      </c>
      <c r="K5413" s="257" t="s">
        <v>17699</v>
      </c>
      <c r="L5413" s="256" t="s">
        <v>2542</v>
      </c>
    </row>
    <row r="5414" spans="1:12" x14ac:dyDescent="0.25">
      <c r="A5414" s="256" t="s">
        <v>2638</v>
      </c>
      <c r="B5414" s="256" t="s">
        <v>2639</v>
      </c>
      <c r="C5414" s="256" t="s">
        <v>2630</v>
      </c>
      <c r="D5414" s="256" t="s">
        <v>3299</v>
      </c>
      <c r="E5414" s="257" t="s">
        <v>2540</v>
      </c>
      <c r="F5414" s="256" t="s">
        <v>2540</v>
      </c>
      <c r="G5414" s="256">
        <v>103522</v>
      </c>
      <c r="H5414" s="256" t="s">
        <v>7538</v>
      </c>
      <c r="I5414" s="256" t="s">
        <v>12</v>
      </c>
      <c r="J5414" s="256" t="s">
        <v>2541</v>
      </c>
      <c r="K5414" s="257" t="s">
        <v>17700</v>
      </c>
      <c r="L5414" s="256" t="s">
        <v>2542</v>
      </c>
    </row>
    <row r="5415" spans="1:12" x14ac:dyDescent="0.25">
      <c r="A5415" s="256" t="s">
        <v>2638</v>
      </c>
      <c r="B5415" s="256" t="s">
        <v>2639</v>
      </c>
      <c r="C5415" s="256" t="s">
        <v>2630</v>
      </c>
      <c r="D5415" s="256" t="s">
        <v>3299</v>
      </c>
      <c r="E5415" s="257" t="s">
        <v>2540</v>
      </c>
      <c r="F5415" s="256" t="s">
        <v>2540</v>
      </c>
      <c r="G5415" s="256">
        <v>103523</v>
      </c>
      <c r="H5415" s="256" t="s">
        <v>7539</v>
      </c>
      <c r="I5415" s="256" t="s">
        <v>12</v>
      </c>
      <c r="J5415" s="256" t="s">
        <v>2541</v>
      </c>
      <c r="K5415" s="257" t="s">
        <v>17701</v>
      </c>
      <c r="L5415" s="256" t="s">
        <v>2542</v>
      </c>
    </row>
    <row r="5416" spans="1:12" x14ac:dyDescent="0.25">
      <c r="A5416" s="256" t="s">
        <v>2648</v>
      </c>
      <c r="B5416" s="256" t="s">
        <v>2649</v>
      </c>
      <c r="C5416" s="256" t="s">
        <v>7540</v>
      </c>
      <c r="D5416" s="256" t="s">
        <v>7541</v>
      </c>
      <c r="E5416" s="257" t="s">
        <v>2540</v>
      </c>
      <c r="F5416" s="256" t="s">
        <v>2540</v>
      </c>
      <c r="G5416" s="256">
        <v>104031</v>
      </c>
      <c r="H5416" s="256" t="s">
        <v>7542</v>
      </c>
      <c r="I5416" s="256" t="s">
        <v>12</v>
      </c>
      <c r="J5416" s="256" t="s">
        <v>2541</v>
      </c>
      <c r="K5416" s="257" t="s">
        <v>15464</v>
      </c>
      <c r="L5416" s="256" t="s">
        <v>2542</v>
      </c>
    </row>
    <row r="5417" spans="1:12" x14ac:dyDescent="0.25">
      <c r="A5417" s="256" t="s">
        <v>2648</v>
      </c>
      <c r="B5417" s="256" t="s">
        <v>2649</v>
      </c>
      <c r="C5417" s="256" t="s">
        <v>7540</v>
      </c>
      <c r="D5417" s="256" t="s">
        <v>7541</v>
      </c>
      <c r="E5417" s="257" t="s">
        <v>2540</v>
      </c>
      <c r="F5417" s="256" t="s">
        <v>2540</v>
      </c>
      <c r="G5417" s="256">
        <v>104032</v>
      </c>
      <c r="H5417" s="256" t="s">
        <v>7543</v>
      </c>
      <c r="I5417" s="256" t="s">
        <v>12</v>
      </c>
      <c r="J5417" s="256" t="s">
        <v>2541</v>
      </c>
      <c r="K5417" s="257" t="s">
        <v>13467</v>
      </c>
      <c r="L5417" s="256" t="s">
        <v>2542</v>
      </c>
    </row>
    <row r="5418" spans="1:12" x14ac:dyDescent="0.25">
      <c r="A5418" s="256" t="s">
        <v>2648</v>
      </c>
      <c r="B5418" s="256" t="s">
        <v>2649</v>
      </c>
      <c r="C5418" s="256" t="s">
        <v>7540</v>
      </c>
      <c r="D5418" s="256" t="s">
        <v>7541</v>
      </c>
      <c r="E5418" s="257" t="s">
        <v>2540</v>
      </c>
      <c r="F5418" s="256" t="s">
        <v>2540</v>
      </c>
      <c r="G5418" s="256">
        <v>104033</v>
      </c>
      <c r="H5418" s="256" t="s">
        <v>7544</v>
      </c>
      <c r="I5418" s="256" t="s">
        <v>12</v>
      </c>
      <c r="J5418" s="256" t="s">
        <v>2541</v>
      </c>
      <c r="K5418" s="257" t="s">
        <v>17702</v>
      </c>
      <c r="L5418" s="256" t="s">
        <v>2542</v>
      </c>
    </row>
    <row r="5419" spans="1:12" x14ac:dyDescent="0.25">
      <c r="A5419" s="256" t="s">
        <v>2648</v>
      </c>
      <c r="B5419" s="256" t="s">
        <v>2649</v>
      </c>
      <c r="C5419" s="256" t="s">
        <v>7540</v>
      </c>
      <c r="D5419" s="256" t="s">
        <v>7541</v>
      </c>
      <c r="E5419" s="257" t="s">
        <v>2540</v>
      </c>
      <c r="F5419" s="256" t="s">
        <v>2540</v>
      </c>
      <c r="G5419" s="256">
        <v>104034</v>
      </c>
      <c r="H5419" s="256" t="s">
        <v>7546</v>
      </c>
      <c r="I5419" s="256" t="s">
        <v>12</v>
      </c>
      <c r="J5419" s="256" t="s">
        <v>2541</v>
      </c>
      <c r="K5419" s="257" t="s">
        <v>16544</v>
      </c>
      <c r="L5419" s="256" t="s">
        <v>2542</v>
      </c>
    </row>
    <row r="5420" spans="1:12" x14ac:dyDescent="0.25">
      <c r="A5420" s="256" t="s">
        <v>2648</v>
      </c>
      <c r="B5420" s="256" t="s">
        <v>2649</v>
      </c>
      <c r="C5420" s="256" t="s">
        <v>7540</v>
      </c>
      <c r="D5420" s="256" t="s">
        <v>7541</v>
      </c>
      <c r="E5420" s="257" t="s">
        <v>2540</v>
      </c>
      <c r="F5420" s="256" t="s">
        <v>2540</v>
      </c>
      <c r="G5420" s="256">
        <v>104035</v>
      </c>
      <c r="H5420" s="256" t="s">
        <v>7547</v>
      </c>
      <c r="I5420" s="256" t="s">
        <v>12</v>
      </c>
      <c r="J5420" s="256" t="s">
        <v>2541</v>
      </c>
      <c r="K5420" s="257" t="s">
        <v>17703</v>
      </c>
      <c r="L5420" s="256" t="s">
        <v>2542</v>
      </c>
    </row>
    <row r="5421" spans="1:12" x14ac:dyDescent="0.25">
      <c r="A5421" s="256" t="s">
        <v>2648</v>
      </c>
      <c r="B5421" s="256" t="s">
        <v>2649</v>
      </c>
      <c r="C5421" s="256" t="s">
        <v>7540</v>
      </c>
      <c r="D5421" s="256" t="s">
        <v>7541</v>
      </c>
      <c r="E5421" s="257" t="s">
        <v>2540</v>
      </c>
      <c r="F5421" s="256" t="s">
        <v>2540</v>
      </c>
      <c r="G5421" s="256">
        <v>104036</v>
      </c>
      <c r="H5421" s="256" t="s">
        <v>7548</v>
      </c>
      <c r="I5421" s="256" t="s">
        <v>12</v>
      </c>
      <c r="J5421" s="256" t="s">
        <v>2541</v>
      </c>
      <c r="K5421" s="257" t="s">
        <v>17704</v>
      </c>
      <c r="L5421" s="256" t="s">
        <v>2542</v>
      </c>
    </row>
    <row r="5422" spans="1:12" x14ac:dyDescent="0.25">
      <c r="A5422" s="256" t="s">
        <v>2648</v>
      </c>
      <c r="B5422" s="256" t="s">
        <v>2649</v>
      </c>
      <c r="C5422" s="256" t="s">
        <v>7540</v>
      </c>
      <c r="D5422" s="256" t="s">
        <v>7541</v>
      </c>
      <c r="E5422" s="257" t="s">
        <v>2540</v>
      </c>
      <c r="F5422" s="256" t="s">
        <v>2540</v>
      </c>
      <c r="G5422" s="256">
        <v>104039</v>
      </c>
      <c r="H5422" s="256" t="s">
        <v>7549</v>
      </c>
      <c r="I5422" s="256" t="s">
        <v>12</v>
      </c>
      <c r="J5422" s="256" t="s">
        <v>2541</v>
      </c>
      <c r="K5422" s="257" t="s">
        <v>13285</v>
      </c>
      <c r="L5422" s="256" t="s">
        <v>2542</v>
      </c>
    </row>
    <row r="5423" spans="1:12" x14ac:dyDescent="0.25">
      <c r="A5423" s="256" t="s">
        <v>2648</v>
      </c>
      <c r="B5423" s="256" t="s">
        <v>2649</v>
      </c>
      <c r="C5423" s="256" t="s">
        <v>7540</v>
      </c>
      <c r="D5423" s="256" t="s">
        <v>7541</v>
      </c>
      <c r="E5423" s="257" t="s">
        <v>2540</v>
      </c>
      <c r="F5423" s="256" t="s">
        <v>2540</v>
      </c>
      <c r="G5423" s="256">
        <v>104043</v>
      </c>
      <c r="H5423" s="256" t="s">
        <v>7550</v>
      </c>
      <c r="I5423" s="256" t="s">
        <v>12</v>
      </c>
      <c r="J5423" s="256" t="s">
        <v>2541</v>
      </c>
      <c r="K5423" s="257" t="s">
        <v>4979</v>
      </c>
      <c r="L5423" s="256" t="s">
        <v>2542</v>
      </c>
    </row>
    <row r="5424" spans="1:12" x14ac:dyDescent="0.25">
      <c r="A5424" s="256" t="s">
        <v>2648</v>
      </c>
      <c r="B5424" s="256" t="s">
        <v>2649</v>
      </c>
      <c r="C5424" s="256" t="s">
        <v>7540</v>
      </c>
      <c r="D5424" s="256" t="s">
        <v>7541</v>
      </c>
      <c r="E5424" s="257" t="s">
        <v>2540</v>
      </c>
      <c r="F5424" s="256" t="s">
        <v>2540</v>
      </c>
      <c r="G5424" s="256">
        <v>104044</v>
      </c>
      <c r="H5424" s="256" t="s">
        <v>7551</v>
      </c>
      <c r="I5424" s="256" t="s">
        <v>12</v>
      </c>
      <c r="J5424" s="256" t="s">
        <v>2541</v>
      </c>
      <c r="K5424" s="257" t="s">
        <v>13813</v>
      </c>
      <c r="L5424" s="256" t="s">
        <v>2542</v>
      </c>
    </row>
    <row r="5425" spans="1:12" x14ac:dyDescent="0.25">
      <c r="A5425" s="256" t="s">
        <v>2648</v>
      </c>
      <c r="B5425" s="256" t="s">
        <v>2649</v>
      </c>
      <c r="C5425" s="256" t="s">
        <v>7540</v>
      </c>
      <c r="D5425" s="256" t="s">
        <v>7541</v>
      </c>
      <c r="E5425" s="257" t="s">
        <v>2540</v>
      </c>
      <c r="F5425" s="256" t="s">
        <v>2540</v>
      </c>
      <c r="G5425" s="256">
        <v>104045</v>
      </c>
      <c r="H5425" s="256" t="s">
        <v>7552</v>
      </c>
      <c r="I5425" s="256" t="s">
        <v>12</v>
      </c>
      <c r="J5425" s="256" t="s">
        <v>2541</v>
      </c>
      <c r="K5425" s="257" t="s">
        <v>15592</v>
      </c>
      <c r="L5425" s="256" t="s">
        <v>2542</v>
      </c>
    </row>
    <row r="5426" spans="1:12" x14ac:dyDescent="0.25">
      <c r="A5426" s="256" t="s">
        <v>2648</v>
      </c>
      <c r="B5426" s="256" t="s">
        <v>2649</v>
      </c>
      <c r="C5426" s="256" t="s">
        <v>7540</v>
      </c>
      <c r="D5426" s="256" t="s">
        <v>7541</v>
      </c>
      <c r="E5426" s="257" t="s">
        <v>2540</v>
      </c>
      <c r="F5426" s="256" t="s">
        <v>2540</v>
      </c>
      <c r="G5426" s="256">
        <v>104046</v>
      </c>
      <c r="H5426" s="256" t="s">
        <v>7553</v>
      </c>
      <c r="I5426" s="256" t="s">
        <v>12</v>
      </c>
      <c r="J5426" s="256" t="s">
        <v>2541</v>
      </c>
      <c r="K5426" s="257" t="s">
        <v>5216</v>
      </c>
      <c r="L5426" s="256" t="s">
        <v>2542</v>
      </c>
    </row>
    <row r="5427" spans="1:12" x14ac:dyDescent="0.25">
      <c r="A5427" s="256" t="s">
        <v>2648</v>
      </c>
      <c r="B5427" s="256" t="s">
        <v>2649</v>
      </c>
      <c r="C5427" s="256" t="s">
        <v>7540</v>
      </c>
      <c r="D5427" s="256" t="s">
        <v>7541</v>
      </c>
      <c r="E5427" s="257" t="s">
        <v>2540</v>
      </c>
      <c r="F5427" s="256" t="s">
        <v>2540</v>
      </c>
      <c r="G5427" s="256">
        <v>104047</v>
      </c>
      <c r="H5427" s="256" t="s">
        <v>7554</v>
      </c>
      <c r="I5427" s="256" t="s">
        <v>12</v>
      </c>
      <c r="J5427" s="256" t="s">
        <v>2541</v>
      </c>
      <c r="K5427" s="257" t="s">
        <v>13704</v>
      </c>
      <c r="L5427" s="256" t="s">
        <v>2542</v>
      </c>
    </row>
    <row r="5428" spans="1:12" x14ac:dyDescent="0.25">
      <c r="A5428" s="256" t="s">
        <v>2648</v>
      </c>
      <c r="B5428" s="256" t="s">
        <v>2649</v>
      </c>
      <c r="C5428" s="256" t="s">
        <v>7540</v>
      </c>
      <c r="D5428" s="256" t="s">
        <v>7541</v>
      </c>
      <c r="E5428" s="257" t="s">
        <v>2540</v>
      </c>
      <c r="F5428" s="256" t="s">
        <v>2540</v>
      </c>
      <c r="G5428" s="256">
        <v>104048</v>
      </c>
      <c r="H5428" s="256" t="s">
        <v>7555</v>
      </c>
      <c r="I5428" s="256" t="s">
        <v>12</v>
      </c>
      <c r="J5428" s="256" t="s">
        <v>2541</v>
      </c>
      <c r="K5428" s="257" t="s">
        <v>4926</v>
      </c>
      <c r="L5428" s="256" t="s">
        <v>2542</v>
      </c>
    </row>
    <row r="5429" spans="1:12" x14ac:dyDescent="0.25">
      <c r="A5429" s="256" t="s">
        <v>2648</v>
      </c>
      <c r="B5429" s="256" t="s">
        <v>2649</v>
      </c>
      <c r="C5429" s="256" t="s">
        <v>7540</v>
      </c>
      <c r="D5429" s="256" t="s">
        <v>7541</v>
      </c>
      <c r="E5429" s="257" t="s">
        <v>2540</v>
      </c>
      <c r="F5429" s="256" t="s">
        <v>2540</v>
      </c>
      <c r="G5429" s="256">
        <v>104049</v>
      </c>
      <c r="H5429" s="256" t="s">
        <v>7556</v>
      </c>
      <c r="I5429" s="256" t="s">
        <v>12</v>
      </c>
      <c r="J5429" s="256" t="s">
        <v>2545</v>
      </c>
      <c r="K5429" s="257" t="s">
        <v>7654</v>
      </c>
      <c r="L5429" s="256" t="s">
        <v>2542</v>
      </c>
    </row>
    <row r="5430" spans="1:12" x14ac:dyDescent="0.25">
      <c r="A5430" s="256" t="s">
        <v>2648</v>
      </c>
      <c r="B5430" s="256" t="s">
        <v>2649</v>
      </c>
      <c r="C5430" s="256" t="s">
        <v>7540</v>
      </c>
      <c r="D5430" s="256" t="s">
        <v>7541</v>
      </c>
      <c r="E5430" s="257" t="s">
        <v>2540</v>
      </c>
      <c r="F5430" s="256" t="s">
        <v>2540</v>
      </c>
      <c r="G5430" s="256">
        <v>104050</v>
      </c>
      <c r="H5430" s="256" t="s">
        <v>7557</v>
      </c>
      <c r="I5430" s="256" t="s">
        <v>12</v>
      </c>
      <c r="J5430" s="256" t="s">
        <v>2545</v>
      </c>
      <c r="K5430" s="257" t="s">
        <v>17705</v>
      </c>
      <c r="L5430" s="256" t="s">
        <v>2542</v>
      </c>
    </row>
    <row r="5431" spans="1:12" x14ac:dyDescent="0.25">
      <c r="A5431" s="256" t="s">
        <v>2648</v>
      </c>
      <c r="B5431" s="256" t="s">
        <v>2649</v>
      </c>
      <c r="C5431" s="256" t="s">
        <v>7540</v>
      </c>
      <c r="D5431" s="256" t="s">
        <v>7541</v>
      </c>
      <c r="E5431" s="257" t="s">
        <v>2540</v>
      </c>
      <c r="F5431" s="256" t="s">
        <v>2540</v>
      </c>
      <c r="G5431" s="256">
        <v>104051</v>
      </c>
      <c r="H5431" s="256" t="s">
        <v>7559</v>
      </c>
      <c r="I5431" s="256" t="s">
        <v>12</v>
      </c>
      <c r="J5431" s="256" t="s">
        <v>2541</v>
      </c>
      <c r="K5431" s="257" t="s">
        <v>5254</v>
      </c>
      <c r="L5431" s="256" t="s">
        <v>2542</v>
      </c>
    </row>
    <row r="5432" spans="1:12" x14ac:dyDescent="0.25">
      <c r="A5432" s="256" t="s">
        <v>2648</v>
      </c>
      <c r="B5432" s="256" t="s">
        <v>2649</v>
      </c>
      <c r="C5432" s="256" t="s">
        <v>7540</v>
      </c>
      <c r="D5432" s="256" t="s">
        <v>7541</v>
      </c>
      <c r="E5432" s="257" t="s">
        <v>2540</v>
      </c>
      <c r="F5432" s="256" t="s">
        <v>2540</v>
      </c>
      <c r="G5432" s="256">
        <v>104052</v>
      </c>
      <c r="H5432" s="256" t="s">
        <v>7560</v>
      </c>
      <c r="I5432" s="256" t="s">
        <v>12</v>
      </c>
      <c r="J5432" s="256" t="s">
        <v>2541</v>
      </c>
      <c r="K5432" s="257" t="s">
        <v>15770</v>
      </c>
      <c r="L5432" s="256" t="s">
        <v>2542</v>
      </c>
    </row>
    <row r="5433" spans="1:12" x14ac:dyDescent="0.25">
      <c r="A5433" s="256" t="s">
        <v>2648</v>
      </c>
      <c r="B5433" s="256" t="s">
        <v>2649</v>
      </c>
      <c r="C5433" s="256" t="s">
        <v>7540</v>
      </c>
      <c r="D5433" s="256" t="s">
        <v>7541</v>
      </c>
      <c r="E5433" s="257" t="s">
        <v>2540</v>
      </c>
      <c r="F5433" s="256" t="s">
        <v>2540</v>
      </c>
      <c r="G5433" s="256">
        <v>104053</v>
      </c>
      <c r="H5433" s="256" t="s">
        <v>7561</v>
      </c>
      <c r="I5433" s="256" t="s">
        <v>12</v>
      </c>
      <c r="J5433" s="256" t="s">
        <v>2541</v>
      </c>
      <c r="K5433" s="257" t="s">
        <v>17706</v>
      </c>
      <c r="L5433" s="256" t="s">
        <v>2542</v>
      </c>
    </row>
    <row r="5434" spans="1:12" x14ac:dyDescent="0.25">
      <c r="A5434" s="256" t="s">
        <v>2648</v>
      </c>
      <c r="B5434" s="256" t="s">
        <v>2649</v>
      </c>
      <c r="C5434" s="256" t="s">
        <v>7540</v>
      </c>
      <c r="D5434" s="256" t="s">
        <v>7541</v>
      </c>
      <c r="E5434" s="257" t="s">
        <v>2540</v>
      </c>
      <c r="F5434" s="256" t="s">
        <v>2540</v>
      </c>
      <c r="G5434" s="256">
        <v>104054</v>
      </c>
      <c r="H5434" s="256" t="s">
        <v>7562</v>
      </c>
      <c r="I5434" s="256" t="s">
        <v>12</v>
      </c>
      <c r="J5434" s="256" t="s">
        <v>2541</v>
      </c>
      <c r="K5434" s="257" t="s">
        <v>4872</v>
      </c>
      <c r="L5434" s="256" t="s">
        <v>2542</v>
      </c>
    </row>
    <row r="5435" spans="1:12" x14ac:dyDescent="0.25">
      <c r="A5435" s="256" t="s">
        <v>2648</v>
      </c>
      <c r="B5435" s="256" t="s">
        <v>2649</v>
      </c>
      <c r="C5435" s="256" t="s">
        <v>7540</v>
      </c>
      <c r="D5435" s="256" t="s">
        <v>7541</v>
      </c>
      <c r="E5435" s="257" t="s">
        <v>2540</v>
      </c>
      <c r="F5435" s="256" t="s">
        <v>2540</v>
      </c>
      <c r="G5435" s="256">
        <v>104055</v>
      </c>
      <c r="H5435" s="256" t="s">
        <v>7563</v>
      </c>
      <c r="I5435" s="256" t="s">
        <v>12</v>
      </c>
      <c r="J5435" s="256" t="s">
        <v>2545</v>
      </c>
      <c r="K5435" s="257" t="s">
        <v>5438</v>
      </c>
      <c r="L5435" s="256" t="s">
        <v>2542</v>
      </c>
    </row>
    <row r="5436" spans="1:12" x14ac:dyDescent="0.25">
      <c r="A5436" s="256" t="s">
        <v>2648</v>
      </c>
      <c r="B5436" s="256" t="s">
        <v>2649</v>
      </c>
      <c r="C5436" s="256" t="s">
        <v>7540</v>
      </c>
      <c r="D5436" s="256" t="s">
        <v>7541</v>
      </c>
      <c r="E5436" s="257" t="s">
        <v>2540</v>
      </c>
      <c r="F5436" s="256" t="s">
        <v>2540</v>
      </c>
      <c r="G5436" s="256">
        <v>104056</v>
      </c>
      <c r="H5436" s="256" t="s">
        <v>7564</v>
      </c>
      <c r="I5436" s="256" t="s">
        <v>12</v>
      </c>
      <c r="J5436" s="256" t="s">
        <v>2545</v>
      </c>
      <c r="K5436" s="257" t="s">
        <v>17707</v>
      </c>
      <c r="L5436" s="256" t="s">
        <v>2542</v>
      </c>
    </row>
    <row r="5437" spans="1:12" x14ac:dyDescent="0.25">
      <c r="A5437" s="256" t="s">
        <v>2648</v>
      </c>
      <c r="B5437" s="256" t="s">
        <v>2649</v>
      </c>
      <c r="C5437" s="256" t="s">
        <v>7540</v>
      </c>
      <c r="D5437" s="256" t="s">
        <v>7541</v>
      </c>
      <c r="E5437" s="257" t="s">
        <v>2540</v>
      </c>
      <c r="F5437" s="256" t="s">
        <v>2540</v>
      </c>
      <c r="G5437" s="256">
        <v>104058</v>
      </c>
      <c r="H5437" s="256" t="s">
        <v>7565</v>
      </c>
      <c r="I5437" s="256" t="s">
        <v>12</v>
      </c>
      <c r="J5437" s="256" t="s">
        <v>2545</v>
      </c>
      <c r="K5437" s="257" t="s">
        <v>13826</v>
      </c>
      <c r="L5437" s="256" t="s">
        <v>2542</v>
      </c>
    </row>
    <row r="5438" spans="1:12" x14ac:dyDescent="0.25">
      <c r="A5438" s="256" t="s">
        <v>2648</v>
      </c>
      <c r="B5438" s="256" t="s">
        <v>2649</v>
      </c>
      <c r="C5438" s="256" t="s">
        <v>7540</v>
      </c>
      <c r="D5438" s="256" t="s">
        <v>7541</v>
      </c>
      <c r="E5438" s="257" t="s">
        <v>2540</v>
      </c>
      <c r="F5438" s="256" t="s">
        <v>2540</v>
      </c>
      <c r="G5438" s="256">
        <v>104059</v>
      </c>
      <c r="H5438" s="256" t="s">
        <v>7566</v>
      </c>
      <c r="I5438" s="256" t="s">
        <v>12</v>
      </c>
      <c r="J5438" s="256" t="s">
        <v>2545</v>
      </c>
      <c r="K5438" s="257" t="s">
        <v>15011</v>
      </c>
      <c r="L5438" s="256" t="s">
        <v>2542</v>
      </c>
    </row>
    <row r="5439" spans="1:12" x14ac:dyDescent="0.25">
      <c r="A5439" s="256" t="s">
        <v>2648</v>
      </c>
      <c r="B5439" s="256" t="s">
        <v>2649</v>
      </c>
      <c r="C5439" s="256" t="s">
        <v>7540</v>
      </c>
      <c r="D5439" s="256" t="s">
        <v>7541</v>
      </c>
      <c r="E5439" s="257" t="s">
        <v>2540</v>
      </c>
      <c r="F5439" s="256" t="s">
        <v>2540</v>
      </c>
      <c r="G5439" s="256">
        <v>104060</v>
      </c>
      <c r="H5439" s="256" t="s">
        <v>7567</v>
      </c>
      <c r="I5439" s="256" t="s">
        <v>7</v>
      </c>
      <c r="J5439" s="256" t="s">
        <v>2541</v>
      </c>
      <c r="K5439" s="257" t="s">
        <v>6694</v>
      </c>
      <c r="L5439" s="256" t="s">
        <v>2542</v>
      </c>
    </row>
    <row r="5440" spans="1:12" x14ac:dyDescent="0.25">
      <c r="A5440" s="256" t="s">
        <v>2648</v>
      </c>
      <c r="B5440" s="256" t="s">
        <v>2649</v>
      </c>
      <c r="C5440" s="256" t="s">
        <v>7540</v>
      </c>
      <c r="D5440" s="256" t="s">
        <v>7541</v>
      </c>
      <c r="E5440" s="257" t="s">
        <v>2540</v>
      </c>
      <c r="F5440" s="256" t="s">
        <v>2540</v>
      </c>
      <c r="G5440" s="256">
        <v>104061</v>
      </c>
      <c r="H5440" s="256" t="s">
        <v>7568</v>
      </c>
      <c r="I5440" s="256" t="s">
        <v>7</v>
      </c>
      <c r="J5440" s="256" t="s">
        <v>2541</v>
      </c>
      <c r="K5440" s="257" t="s">
        <v>17708</v>
      </c>
      <c r="L5440" s="256" t="s">
        <v>2542</v>
      </c>
    </row>
    <row r="5441" spans="1:12" x14ac:dyDescent="0.25">
      <c r="A5441" s="256" t="s">
        <v>2648</v>
      </c>
      <c r="B5441" s="256" t="s">
        <v>2649</v>
      </c>
      <c r="C5441" s="256" t="s">
        <v>7540</v>
      </c>
      <c r="D5441" s="256" t="s">
        <v>7541</v>
      </c>
      <c r="E5441" s="257" t="s">
        <v>2540</v>
      </c>
      <c r="F5441" s="256" t="s">
        <v>2540</v>
      </c>
      <c r="G5441" s="256">
        <v>104112</v>
      </c>
      <c r="H5441" s="256" t="s">
        <v>7569</v>
      </c>
      <c r="I5441" s="256" t="s">
        <v>12</v>
      </c>
      <c r="J5441" s="256" t="s">
        <v>2541</v>
      </c>
      <c r="K5441" s="257" t="s">
        <v>17709</v>
      </c>
      <c r="L5441" s="256" t="s">
        <v>2542</v>
      </c>
    </row>
    <row r="5442" spans="1:12" x14ac:dyDescent="0.25">
      <c r="A5442" s="256" t="s">
        <v>2648</v>
      </c>
      <c r="B5442" s="256" t="s">
        <v>2649</v>
      </c>
      <c r="C5442" s="256" t="s">
        <v>7540</v>
      </c>
      <c r="D5442" s="256" t="s">
        <v>7541</v>
      </c>
      <c r="E5442" s="257" t="s">
        <v>2540</v>
      </c>
      <c r="F5442" s="256" t="s">
        <v>2540</v>
      </c>
      <c r="G5442" s="256">
        <v>104114</v>
      </c>
      <c r="H5442" s="256" t="s">
        <v>7570</v>
      </c>
      <c r="I5442" s="256" t="s">
        <v>12</v>
      </c>
      <c r="J5442" s="256" t="s">
        <v>2541</v>
      </c>
      <c r="K5442" s="257" t="s">
        <v>17710</v>
      </c>
      <c r="L5442" s="256" t="s">
        <v>2542</v>
      </c>
    </row>
    <row r="5443" spans="1:12" x14ac:dyDescent="0.25">
      <c r="A5443" s="256" t="s">
        <v>2648</v>
      </c>
      <c r="B5443" s="256" t="s">
        <v>2649</v>
      </c>
      <c r="C5443" s="256" t="s">
        <v>7540</v>
      </c>
      <c r="D5443" s="256" t="s">
        <v>7541</v>
      </c>
      <c r="E5443" s="257" t="s">
        <v>2540</v>
      </c>
      <c r="F5443" s="256" t="s">
        <v>2540</v>
      </c>
      <c r="G5443" s="256">
        <v>104116</v>
      </c>
      <c r="H5443" s="256" t="s">
        <v>7571</v>
      </c>
      <c r="I5443" s="256" t="s">
        <v>12</v>
      </c>
      <c r="J5443" s="256" t="s">
        <v>2541</v>
      </c>
      <c r="K5443" s="257" t="s">
        <v>17711</v>
      </c>
      <c r="L5443" s="256" t="s">
        <v>2542</v>
      </c>
    </row>
    <row r="5444" spans="1:12" x14ac:dyDescent="0.25">
      <c r="A5444" s="256" t="s">
        <v>2648</v>
      </c>
      <c r="B5444" s="256" t="s">
        <v>2649</v>
      </c>
      <c r="C5444" s="256" t="s">
        <v>7540</v>
      </c>
      <c r="D5444" s="256" t="s">
        <v>7541</v>
      </c>
      <c r="E5444" s="257" t="s">
        <v>2540</v>
      </c>
      <c r="F5444" s="256" t="s">
        <v>2540</v>
      </c>
      <c r="G5444" s="256">
        <v>104118</v>
      </c>
      <c r="H5444" s="256" t="s">
        <v>7572</v>
      </c>
      <c r="I5444" s="256" t="s">
        <v>12</v>
      </c>
      <c r="J5444" s="256" t="s">
        <v>2541</v>
      </c>
      <c r="K5444" s="257" t="s">
        <v>17712</v>
      </c>
      <c r="L5444" s="256" t="s">
        <v>2542</v>
      </c>
    </row>
    <row r="5445" spans="1:12" x14ac:dyDescent="0.25">
      <c r="A5445" s="256" t="s">
        <v>2648</v>
      </c>
      <c r="B5445" s="256" t="s">
        <v>2649</v>
      </c>
      <c r="C5445" s="256" t="s">
        <v>7540</v>
      </c>
      <c r="D5445" s="256" t="s">
        <v>7541</v>
      </c>
      <c r="E5445" s="257" t="s">
        <v>2540</v>
      </c>
      <c r="F5445" s="256" t="s">
        <v>2540</v>
      </c>
      <c r="G5445" s="256">
        <v>104120</v>
      </c>
      <c r="H5445" s="256" t="s">
        <v>7573</v>
      </c>
      <c r="I5445" s="256" t="s">
        <v>12</v>
      </c>
      <c r="J5445" s="256" t="s">
        <v>2541</v>
      </c>
      <c r="K5445" s="257" t="s">
        <v>17713</v>
      </c>
      <c r="L5445" s="256" t="s">
        <v>2542</v>
      </c>
    </row>
    <row r="5446" spans="1:12" x14ac:dyDescent="0.25">
      <c r="A5446" s="256" t="s">
        <v>2648</v>
      </c>
      <c r="B5446" s="256" t="s">
        <v>2649</v>
      </c>
      <c r="C5446" s="256" t="s">
        <v>7540</v>
      </c>
      <c r="D5446" s="256" t="s">
        <v>7541</v>
      </c>
      <c r="E5446" s="257" t="s">
        <v>2540</v>
      </c>
      <c r="F5446" s="256" t="s">
        <v>2540</v>
      </c>
      <c r="G5446" s="256">
        <v>104122</v>
      </c>
      <c r="H5446" s="256" t="s">
        <v>7574</v>
      </c>
      <c r="I5446" s="256" t="s">
        <v>12</v>
      </c>
      <c r="J5446" s="256" t="s">
        <v>2541</v>
      </c>
      <c r="K5446" s="257" t="s">
        <v>17714</v>
      </c>
      <c r="L5446" s="256" t="s">
        <v>2542</v>
      </c>
    </row>
    <row r="5447" spans="1:12" x14ac:dyDescent="0.25">
      <c r="A5447" s="256" t="s">
        <v>2648</v>
      </c>
      <c r="B5447" s="256" t="s">
        <v>2649</v>
      </c>
      <c r="C5447" s="256" t="s">
        <v>2650</v>
      </c>
      <c r="D5447" s="256" t="s">
        <v>3300</v>
      </c>
      <c r="E5447" s="257" t="s">
        <v>2540</v>
      </c>
      <c r="F5447" s="256" t="s">
        <v>2540</v>
      </c>
      <c r="G5447" s="256">
        <v>104062</v>
      </c>
      <c r="H5447" s="256" t="s">
        <v>7575</v>
      </c>
      <c r="I5447" s="256" t="s">
        <v>12</v>
      </c>
      <c r="J5447" s="256" t="s">
        <v>2545</v>
      </c>
      <c r="K5447" s="257" t="s">
        <v>17715</v>
      </c>
      <c r="L5447" s="256" t="s">
        <v>2542</v>
      </c>
    </row>
    <row r="5448" spans="1:12" x14ac:dyDescent="0.25">
      <c r="A5448" s="256" t="s">
        <v>2648</v>
      </c>
      <c r="B5448" s="256" t="s">
        <v>2649</v>
      </c>
      <c r="C5448" s="256" t="s">
        <v>2650</v>
      </c>
      <c r="D5448" s="256" t="s">
        <v>3300</v>
      </c>
      <c r="E5448" s="257" t="s">
        <v>2540</v>
      </c>
      <c r="F5448" s="256" t="s">
        <v>2540</v>
      </c>
      <c r="G5448" s="256">
        <v>104063</v>
      </c>
      <c r="H5448" s="256" t="s">
        <v>7576</v>
      </c>
      <c r="I5448" s="256" t="s">
        <v>12</v>
      </c>
      <c r="J5448" s="256" t="s">
        <v>2545</v>
      </c>
      <c r="K5448" s="257" t="s">
        <v>17716</v>
      </c>
      <c r="L5448" s="256" t="s">
        <v>2542</v>
      </c>
    </row>
    <row r="5449" spans="1:12" x14ac:dyDescent="0.25">
      <c r="A5449" s="256" t="s">
        <v>2648</v>
      </c>
      <c r="B5449" s="256" t="s">
        <v>2649</v>
      </c>
      <c r="C5449" s="256" t="s">
        <v>2650</v>
      </c>
      <c r="D5449" s="256" t="s">
        <v>3300</v>
      </c>
      <c r="E5449" s="257" t="s">
        <v>2540</v>
      </c>
      <c r="F5449" s="256" t="s">
        <v>2540</v>
      </c>
      <c r="G5449" s="256">
        <v>104064</v>
      </c>
      <c r="H5449" s="256" t="s">
        <v>7577</v>
      </c>
      <c r="I5449" s="256" t="s">
        <v>12</v>
      </c>
      <c r="J5449" s="256" t="s">
        <v>2545</v>
      </c>
      <c r="K5449" s="257" t="s">
        <v>17717</v>
      </c>
      <c r="L5449" s="256" t="s">
        <v>2542</v>
      </c>
    </row>
    <row r="5450" spans="1:12" x14ac:dyDescent="0.25">
      <c r="A5450" s="256" t="s">
        <v>2648</v>
      </c>
      <c r="B5450" s="256" t="s">
        <v>2649</v>
      </c>
      <c r="C5450" s="256" t="s">
        <v>2650</v>
      </c>
      <c r="D5450" s="256" t="s">
        <v>3300</v>
      </c>
      <c r="E5450" s="257" t="s">
        <v>2540</v>
      </c>
      <c r="F5450" s="256" t="s">
        <v>2540</v>
      </c>
      <c r="G5450" s="256">
        <v>104065</v>
      </c>
      <c r="H5450" s="256" t="s">
        <v>7578</v>
      </c>
      <c r="I5450" s="256" t="s">
        <v>12</v>
      </c>
      <c r="J5450" s="256" t="s">
        <v>2545</v>
      </c>
      <c r="K5450" s="257" t="s">
        <v>17718</v>
      </c>
      <c r="L5450" s="256" t="s">
        <v>2542</v>
      </c>
    </row>
    <row r="5451" spans="1:12" x14ac:dyDescent="0.25">
      <c r="A5451" s="256" t="s">
        <v>2648</v>
      </c>
      <c r="B5451" s="256" t="s">
        <v>2649</v>
      </c>
      <c r="C5451" s="256" t="s">
        <v>2650</v>
      </c>
      <c r="D5451" s="256" t="s">
        <v>3300</v>
      </c>
      <c r="E5451" s="257" t="s">
        <v>2540</v>
      </c>
      <c r="F5451" s="256" t="s">
        <v>2540</v>
      </c>
      <c r="G5451" s="256">
        <v>104072</v>
      </c>
      <c r="H5451" s="256" t="s">
        <v>7579</v>
      </c>
      <c r="I5451" s="256" t="s">
        <v>12</v>
      </c>
      <c r="J5451" s="256" t="s">
        <v>2545</v>
      </c>
      <c r="K5451" s="257" t="s">
        <v>17719</v>
      </c>
      <c r="L5451" s="256" t="s">
        <v>2542</v>
      </c>
    </row>
    <row r="5452" spans="1:12" x14ac:dyDescent="0.25">
      <c r="A5452" s="256" t="s">
        <v>2648</v>
      </c>
      <c r="B5452" s="256" t="s">
        <v>2649</v>
      </c>
      <c r="C5452" s="256" t="s">
        <v>2650</v>
      </c>
      <c r="D5452" s="256" t="s">
        <v>3300</v>
      </c>
      <c r="E5452" s="257" t="s">
        <v>2540</v>
      </c>
      <c r="F5452" s="256" t="s">
        <v>2540</v>
      </c>
      <c r="G5452" s="256">
        <v>104076</v>
      </c>
      <c r="H5452" s="256" t="s">
        <v>7580</v>
      </c>
      <c r="I5452" s="256" t="s">
        <v>12</v>
      </c>
      <c r="J5452" s="256" t="s">
        <v>2545</v>
      </c>
      <c r="K5452" s="257" t="s">
        <v>17720</v>
      </c>
      <c r="L5452" s="256" t="s">
        <v>2542</v>
      </c>
    </row>
    <row r="5453" spans="1:12" x14ac:dyDescent="0.25">
      <c r="A5453" s="256" t="s">
        <v>2648</v>
      </c>
      <c r="B5453" s="256" t="s">
        <v>2649</v>
      </c>
      <c r="C5453" s="256" t="s">
        <v>2650</v>
      </c>
      <c r="D5453" s="256" t="s">
        <v>3300</v>
      </c>
      <c r="E5453" s="257" t="s">
        <v>2540</v>
      </c>
      <c r="F5453" s="256" t="s">
        <v>2540</v>
      </c>
      <c r="G5453" s="256">
        <v>104082</v>
      </c>
      <c r="H5453" s="256" t="s">
        <v>7581</v>
      </c>
      <c r="I5453" s="256" t="s">
        <v>12</v>
      </c>
      <c r="J5453" s="256" t="s">
        <v>2545</v>
      </c>
      <c r="K5453" s="257" t="s">
        <v>17721</v>
      </c>
      <c r="L5453" s="256" t="s">
        <v>2542</v>
      </c>
    </row>
    <row r="5454" spans="1:12" x14ac:dyDescent="0.25">
      <c r="A5454" s="256" t="s">
        <v>2648</v>
      </c>
      <c r="B5454" s="256" t="s">
        <v>2649</v>
      </c>
      <c r="C5454" s="256" t="s">
        <v>2650</v>
      </c>
      <c r="D5454" s="256" t="s">
        <v>3300</v>
      </c>
      <c r="E5454" s="257" t="s">
        <v>2540</v>
      </c>
      <c r="F5454" s="256" t="s">
        <v>2540</v>
      </c>
      <c r="G5454" s="256">
        <v>104083</v>
      </c>
      <c r="H5454" s="256" t="s">
        <v>7582</v>
      </c>
      <c r="I5454" s="256" t="s">
        <v>12</v>
      </c>
      <c r="J5454" s="256" t="s">
        <v>2545</v>
      </c>
      <c r="K5454" s="257" t="s">
        <v>13762</v>
      </c>
      <c r="L5454" s="256" t="s">
        <v>2542</v>
      </c>
    </row>
    <row r="5455" spans="1:12" x14ac:dyDescent="0.25">
      <c r="A5455" s="256" t="s">
        <v>2648</v>
      </c>
      <c r="B5455" s="256" t="s">
        <v>2649</v>
      </c>
      <c r="C5455" s="256" t="s">
        <v>2650</v>
      </c>
      <c r="D5455" s="256" t="s">
        <v>3300</v>
      </c>
      <c r="E5455" s="257" t="s">
        <v>2540</v>
      </c>
      <c r="F5455" s="256" t="s">
        <v>2540</v>
      </c>
      <c r="G5455" s="256">
        <v>104084</v>
      </c>
      <c r="H5455" s="256" t="s">
        <v>7583</v>
      </c>
      <c r="I5455" s="256" t="s">
        <v>12</v>
      </c>
      <c r="J5455" s="256" t="s">
        <v>2545</v>
      </c>
      <c r="K5455" s="257" t="s">
        <v>17722</v>
      </c>
      <c r="L5455" s="256" t="s">
        <v>2542</v>
      </c>
    </row>
    <row r="5456" spans="1:12" x14ac:dyDescent="0.25">
      <c r="A5456" s="256" t="s">
        <v>2648</v>
      </c>
      <c r="B5456" s="256" t="s">
        <v>2649</v>
      </c>
      <c r="C5456" s="256" t="s">
        <v>2650</v>
      </c>
      <c r="D5456" s="256" t="s">
        <v>3300</v>
      </c>
      <c r="E5456" s="257" t="s">
        <v>2540</v>
      </c>
      <c r="F5456" s="256" t="s">
        <v>2540</v>
      </c>
      <c r="G5456" s="256">
        <v>104085</v>
      </c>
      <c r="H5456" s="256" t="s">
        <v>7584</v>
      </c>
      <c r="I5456" s="256" t="s">
        <v>7</v>
      </c>
      <c r="J5456" s="256" t="s">
        <v>2545</v>
      </c>
      <c r="K5456" s="257" t="s">
        <v>5717</v>
      </c>
      <c r="L5456" s="256" t="s">
        <v>2542</v>
      </c>
    </row>
    <row r="5457" spans="1:12" x14ac:dyDescent="0.25">
      <c r="A5457" s="256" t="s">
        <v>2648</v>
      </c>
      <c r="B5457" s="256" t="s">
        <v>2649</v>
      </c>
      <c r="C5457" s="256" t="s">
        <v>2650</v>
      </c>
      <c r="D5457" s="256" t="s">
        <v>3300</v>
      </c>
      <c r="E5457" s="257" t="s">
        <v>2540</v>
      </c>
      <c r="F5457" s="256" t="s">
        <v>2540</v>
      </c>
      <c r="G5457" s="256">
        <v>104086</v>
      </c>
      <c r="H5457" s="256" t="s">
        <v>7585</v>
      </c>
      <c r="I5457" s="256" t="s">
        <v>7</v>
      </c>
      <c r="J5457" s="256" t="s">
        <v>2545</v>
      </c>
      <c r="K5457" s="257" t="s">
        <v>17723</v>
      </c>
      <c r="L5457" s="256" t="s">
        <v>2542</v>
      </c>
    </row>
    <row r="5458" spans="1:12" x14ac:dyDescent="0.25">
      <c r="A5458" s="256" t="s">
        <v>2648</v>
      </c>
      <c r="B5458" s="256" t="s">
        <v>2649</v>
      </c>
      <c r="C5458" s="256" t="s">
        <v>2650</v>
      </c>
      <c r="D5458" s="256" t="s">
        <v>3300</v>
      </c>
      <c r="E5458" s="257" t="s">
        <v>2540</v>
      </c>
      <c r="F5458" s="256" t="s">
        <v>2540</v>
      </c>
      <c r="G5458" s="256">
        <v>104124</v>
      </c>
      <c r="H5458" s="256" t="s">
        <v>7586</v>
      </c>
      <c r="I5458" s="256" t="s">
        <v>12</v>
      </c>
      <c r="J5458" s="256" t="s">
        <v>2541</v>
      </c>
      <c r="K5458" s="257" t="s">
        <v>17724</v>
      </c>
      <c r="L5458" s="256" t="s">
        <v>2542</v>
      </c>
    </row>
    <row r="5459" spans="1:12" x14ac:dyDescent="0.25">
      <c r="A5459" s="256" t="s">
        <v>2648</v>
      </c>
      <c r="B5459" s="256" t="s">
        <v>2649</v>
      </c>
      <c r="C5459" s="256" t="s">
        <v>2650</v>
      </c>
      <c r="D5459" s="256" t="s">
        <v>3300</v>
      </c>
      <c r="E5459" s="257" t="s">
        <v>2540</v>
      </c>
      <c r="F5459" s="256" t="s">
        <v>2540</v>
      </c>
      <c r="G5459" s="256">
        <v>104130</v>
      </c>
      <c r="H5459" s="256" t="s">
        <v>7587</v>
      </c>
      <c r="I5459" s="256" t="s">
        <v>12</v>
      </c>
      <c r="J5459" s="256" t="s">
        <v>2541</v>
      </c>
      <c r="K5459" s="257" t="s">
        <v>17725</v>
      </c>
      <c r="L5459" s="256" t="s">
        <v>2542</v>
      </c>
    </row>
    <row r="5460" spans="1:12" x14ac:dyDescent="0.25">
      <c r="A5460" s="256" t="s">
        <v>2648</v>
      </c>
      <c r="B5460" s="256" t="s">
        <v>2649</v>
      </c>
      <c r="C5460" s="256" t="s">
        <v>2650</v>
      </c>
      <c r="D5460" s="256" t="s">
        <v>3300</v>
      </c>
      <c r="E5460" s="257" t="s">
        <v>2540</v>
      </c>
      <c r="F5460" s="256" t="s">
        <v>2540</v>
      </c>
      <c r="G5460" s="256">
        <v>104136</v>
      </c>
      <c r="H5460" s="256" t="s">
        <v>7588</v>
      </c>
      <c r="I5460" s="256" t="s">
        <v>12</v>
      </c>
      <c r="J5460" s="256" t="s">
        <v>2541</v>
      </c>
      <c r="K5460" s="257" t="s">
        <v>17726</v>
      </c>
      <c r="L5460" s="256" t="s">
        <v>2542</v>
      </c>
    </row>
    <row r="5461" spans="1:12" x14ac:dyDescent="0.25">
      <c r="A5461" s="256" t="s">
        <v>2648</v>
      </c>
      <c r="B5461" s="256" t="s">
        <v>2649</v>
      </c>
      <c r="C5461" s="256" t="s">
        <v>2650</v>
      </c>
      <c r="D5461" s="256" t="s">
        <v>3300</v>
      </c>
      <c r="E5461" s="257" t="s">
        <v>2540</v>
      </c>
      <c r="F5461" s="256" t="s">
        <v>2540</v>
      </c>
      <c r="G5461" s="256">
        <v>104142</v>
      </c>
      <c r="H5461" s="256" t="s">
        <v>7589</v>
      </c>
      <c r="I5461" s="256" t="s">
        <v>12</v>
      </c>
      <c r="J5461" s="256" t="s">
        <v>2541</v>
      </c>
      <c r="K5461" s="257" t="s">
        <v>17727</v>
      </c>
      <c r="L5461" s="256" t="s">
        <v>2542</v>
      </c>
    </row>
    <row r="5462" spans="1:12" x14ac:dyDescent="0.25">
      <c r="A5462" s="256" t="s">
        <v>2648</v>
      </c>
      <c r="B5462" s="256" t="s">
        <v>2649</v>
      </c>
      <c r="C5462" s="256" t="s">
        <v>2650</v>
      </c>
      <c r="D5462" s="256" t="s">
        <v>3300</v>
      </c>
      <c r="E5462" s="257" t="s">
        <v>2540</v>
      </c>
      <c r="F5462" s="256" t="s">
        <v>2540</v>
      </c>
      <c r="G5462" s="256">
        <v>104148</v>
      </c>
      <c r="H5462" s="256" t="s">
        <v>7590</v>
      </c>
      <c r="I5462" s="256" t="s">
        <v>12</v>
      </c>
      <c r="J5462" s="256" t="s">
        <v>2541</v>
      </c>
      <c r="K5462" s="257" t="s">
        <v>17728</v>
      </c>
      <c r="L5462" s="256" t="s">
        <v>2542</v>
      </c>
    </row>
    <row r="5463" spans="1:12" x14ac:dyDescent="0.25">
      <c r="A5463" s="256" t="s">
        <v>2648</v>
      </c>
      <c r="B5463" s="256" t="s">
        <v>2649</v>
      </c>
      <c r="C5463" s="256" t="s">
        <v>2650</v>
      </c>
      <c r="D5463" s="256" t="s">
        <v>3300</v>
      </c>
      <c r="E5463" s="257" t="s">
        <v>2540</v>
      </c>
      <c r="F5463" s="256" t="s">
        <v>2540</v>
      </c>
      <c r="G5463" s="256">
        <v>104154</v>
      </c>
      <c r="H5463" s="256" t="s">
        <v>7591</v>
      </c>
      <c r="I5463" s="256" t="s">
        <v>12</v>
      </c>
      <c r="J5463" s="256" t="s">
        <v>2541</v>
      </c>
      <c r="K5463" s="257" t="s">
        <v>17729</v>
      </c>
      <c r="L5463" s="256" t="s">
        <v>2542</v>
      </c>
    </row>
    <row r="5464" spans="1:12" x14ac:dyDescent="0.25">
      <c r="A5464" s="256" t="s">
        <v>2651</v>
      </c>
      <c r="B5464" s="256" t="s">
        <v>2652</v>
      </c>
      <c r="C5464" s="256" t="s">
        <v>2653</v>
      </c>
      <c r="D5464" s="256" t="s">
        <v>3301</v>
      </c>
      <c r="E5464" s="257" t="s">
        <v>2540</v>
      </c>
      <c r="F5464" s="256" t="s">
        <v>2540</v>
      </c>
      <c r="G5464" s="256">
        <v>96520</v>
      </c>
      <c r="H5464" s="256" t="s">
        <v>7592</v>
      </c>
      <c r="I5464" s="256" t="s">
        <v>16</v>
      </c>
      <c r="J5464" s="256" t="s">
        <v>2541</v>
      </c>
      <c r="K5464" s="257" t="s">
        <v>17730</v>
      </c>
      <c r="L5464" s="256" t="s">
        <v>2542</v>
      </c>
    </row>
    <row r="5465" spans="1:12" x14ac:dyDescent="0.25">
      <c r="A5465" s="256" t="s">
        <v>2651</v>
      </c>
      <c r="B5465" s="256" t="s">
        <v>2652</v>
      </c>
      <c r="C5465" s="256" t="s">
        <v>2653</v>
      </c>
      <c r="D5465" s="256" t="s">
        <v>3301</v>
      </c>
      <c r="E5465" s="257" t="s">
        <v>2540</v>
      </c>
      <c r="F5465" s="256" t="s">
        <v>2540</v>
      </c>
      <c r="G5465" s="256">
        <v>96521</v>
      </c>
      <c r="H5465" s="256" t="s">
        <v>7593</v>
      </c>
      <c r="I5465" s="256" t="s">
        <v>16</v>
      </c>
      <c r="J5465" s="256" t="s">
        <v>2541</v>
      </c>
      <c r="K5465" s="257" t="s">
        <v>17731</v>
      </c>
      <c r="L5465" s="256" t="s">
        <v>2542</v>
      </c>
    </row>
    <row r="5466" spans="1:12" x14ac:dyDescent="0.25">
      <c r="A5466" s="256" t="s">
        <v>2651</v>
      </c>
      <c r="B5466" s="256" t="s">
        <v>2652</v>
      </c>
      <c r="C5466" s="256" t="s">
        <v>2653</v>
      </c>
      <c r="D5466" s="256" t="s">
        <v>3301</v>
      </c>
      <c r="E5466" s="257" t="s">
        <v>2540</v>
      </c>
      <c r="F5466" s="256" t="s">
        <v>2540</v>
      </c>
      <c r="G5466" s="256">
        <v>96522</v>
      </c>
      <c r="H5466" s="256" t="s">
        <v>7594</v>
      </c>
      <c r="I5466" s="256" t="s">
        <v>16</v>
      </c>
      <c r="J5466" s="256" t="s">
        <v>2556</v>
      </c>
      <c r="K5466" s="257" t="s">
        <v>17732</v>
      </c>
      <c r="L5466" s="256" t="s">
        <v>2542</v>
      </c>
    </row>
    <row r="5467" spans="1:12" x14ac:dyDescent="0.25">
      <c r="A5467" s="256" t="s">
        <v>2651</v>
      </c>
      <c r="B5467" s="256" t="s">
        <v>2652</v>
      </c>
      <c r="C5467" s="256" t="s">
        <v>2653</v>
      </c>
      <c r="D5467" s="256" t="s">
        <v>3301</v>
      </c>
      <c r="E5467" s="257" t="s">
        <v>2540</v>
      </c>
      <c r="F5467" s="256" t="s">
        <v>2540</v>
      </c>
      <c r="G5467" s="256">
        <v>96523</v>
      </c>
      <c r="H5467" s="256" t="s">
        <v>7595</v>
      </c>
      <c r="I5467" s="256" t="s">
        <v>16</v>
      </c>
      <c r="J5467" s="256" t="s">
        <v>2556</v>
      </c>
      <c r="K5467" s="257" t="s">
        <v>7817</v>
      </c>
      <c r="L5467" s="256" t="s">
        <v>2542</v>
      </c>
    </row>
    <row r="5468" spans="1:12" x14ac:dyDescent="0.25">
      <c r="A5468" s="256" t="s">
        <v>2651</v>
      </c>
      <c r="B5468" s="256" t="s">
        <v>2652</v>
      </c>
      <c r="C5468" s="256" t="s">
        <v>2653</v>
      </c>
      <c r="D5468" s="256" t="s">
        <v>3301</v>
      </c>
      <c r="E5468" s="257" t="s">
        <v>2540</v>
      </c>
      <c r="F5468" s="256" t="s">
        <v>2540</v>
      </c>
      <c r="G5468" s="256">
        <v>96524</v>
      </c>
      <c r="H5468" s="256" t="s">
        <v>7596</v>
      </c>
      <c r="I5468" s="256" t="s">
        <v>16</v>
      </c>
      <c r="J5468" s="256" t="s">
        <v>2541</v>
      </c>
      <c r="K5468" s="257" t="s">
        <v>17733</v>
      </c>
      <c r="L5468" s="256" t="s">
        <v>2542</v>
      </c>
    </row>
    <row r="5469" spans="1:12" x14ac:dyDescent="0.25">
      <c r="A5469" s="256" t="s">
        <v>2651</v>
      </c>
      <c r="B5469" s="256" t="s">
        <v>2652</v>
      </c>
      <c r="C5469" s="256" t="s">
        <v>2653</v>
      </c>
      <c r="D5469" s="256" t="s">
        <v>3301</v>
      </c>
      <c r="E5469" s="257" t="s">
        <v>2540</v>
      </c>
      <c r="F5469" s="256" t="s">
        <v>2540</v>
      </c>
      <c r="G5469" s="256">
        <v>96525</v>
      </c>
      <c r="H5469" s="256" t="s">
        <v>7597</v>
      </c>
      <c r="I5469" s="256" t="s">
        <v>16</v>
      </c>
      <c r="J5469" s="256" t="s">
        <v>2541</v>
      </c>
      <c r="K5469" s="257" t="s">
        <v>15654</v>
      </c>
      <c r="L5469" s="256" t="s">
        <v>2542</v>
      </c>
    </row>
    <row r="5470" spans="1:12" x14ac:dyDescent="0.25">
      <c r="A5470" s="256" t="s">
        <v>2651</v>
      </c>
      <c r="B5470" s="256" t="s">
        <v>2652</v>
      </c>
      <c r="C5470" s="256" t="s">
        <v>2653</v>
      </c>
      <c r="D5470" s="256" t="s">
        <v>3301</v>
      </c>
      <c r="E5470" s="257" t="s">
        <v>2540</v>
      </c>
      <c r="F5470" s="256" t="s">
        <v>2540</v>
      </c>
      <c r="G5470" s="256">
        <v>96526</v>
      </c>
      <c r="H5470" s="256" t="s">
        <v>7598</v>
      </c>
      <c r="I5470" s="256" t="s">
        <v>16</v>
      </c>
      <c r="J5470" s="256" t="s">
        <v>2556</v>
      </c>
      <c r="K5470" s="257" t="s">
        <v>17734</v>
      </c>
      <c r="L5470" s="256" t="s">
        <v>2542</v>
      </c>
    </row>
    <row r="5471" spans="1:12" x14ac:dyDescent="0.25">
      <c r="A5471" s="256" t="s">
        <v>2651</v>
      </c>
      <c r="B5471" s="256" t="s">
        <v>2652</v>
      </c>
      <c r="C5471" s="256" t="s">
        <v>2653</v>
      </c>
      <c r="D5471" s="256" t="s">
        <v>3301</v>
      </c>
      <c r="E5471" s="257" t="s">
        <v>2540</v>
      </c>
      <c r="F5471" s="256" t="s">
        <v>2540</v>
      </c>
      <c r="G5471" s="256">
        <v>96527</v>
      </c>
      <c r="H5471" s="256" t="s">
        <v>7599</v>
      </c>
      <c r="I5471" s="256" t="s">
        <v>16</v>
      </c>
      <c r="J5471" s="256" t="s">
        <v>2556</v>
      </c>
      <c r="K5471" s="257" t="s">
        <v>13757</v>
      </c>
      <c r="L5471" s="256" t="s">
        <v>2542</v>
      </c>
    </row>
    <row r="5472" spans="1:12" x14ac:dyDescent="0.25">
      <c r="A5472" s="256" t="s">
        <v>2651</v>
      </c>
      <c r="B5472" s="256" t="s">
        <v>2652</v>
      </c>
      <c r="C5472" s="256" t="s">
        <v>2653</v>
      </c>
      <c r="D5472" s="256" t="s">
        <v>3301</v>
      </c>
      <c r="E5472" s="257" t="s">
        <v>2540</v>
      </c>
      <c r="F5472" s="256" t="s">
        <v>2540</v>
      </c>
      <c r="G5472" s="256">
        <v>96528</v>
      </c>
      <c r="H5472" s="256" t="s">
        <v>1752</v>
      </c>
      <c r="I5472" s="256" t="s">
        <v>14</v>
      </c>
      <c r="J5472" s="256" t="s">
        <v>2545</v>
      </c>
      <c r="K5472" s="257" t="s">
        <v>17735</v>
      </c>
      <c r="L5472" s="256" t="s">
        <v>2542</v>
      </c>
    </row>
    <row r="5473" spans="1:12" x14ac:dyDescent="0.25">
      <c r="A5473" s="256" t="s">
        <v>2651</v>
      </c>
      <c r="B5473" s="256" t="s">
        <v>2652</v>
      </c>
      <c r="C5473" s="256" t="s">
        <v>2653</v>
      </c>
      <c r="D5473" s="256" t="s">
        <v>3301</v>
      </c>
      <c r="E5473" s="257" t="s">
        <v>2540</v>
      </c>
      <c r="F5473" s="256" t="s">
        <v>2540</v>
      </c>
      <c r="G5473" s="256">
        <v>101114</v>
      </c>
      <c r="H5473" s="256" t="s">
        <v>3731</v>
      </c>
      <c r="I5473" s="256" t="s">
        <v>16</v>
      </c>
      <c r="J5473" s="256" t="s">
        <v>2541</v>
      </c>
      <c r="K5473" s="257" t="s">
        <v>17736</v>
      </c>
      <c r="L5473" s="256" t="s">
        <v>2542</v>
      </c>
    </row>
    <row r="5474" spans="1:12" x14ac:dyDescent="0.25">
      <c r="A5474" s="256" t="s">
        <v>2651</v>
      </c>
      <c r="B5474" s="256" t="s">
        <v>2652</v>
      </c>
      <c r="C5474" s="256" t="s">
        <v>2653</v>
      </c>
      <c r="D5474" s="256" t="s">
        <v>3301</v>
      </c>
      <c r="E5474" s="257" t="s">
        <v>2540</v>
      </c>
      <c r="F5474" s="256" t="s">
        <v>2540</v>
      </c>
      <c r="G5474" s="256">
        <v>101115</v>
      </c>
      <c r="H5474" s="256" t="s">
        <v>3732</v>
      </c>
      <c r="I5474" s="256" t="s">
        <v>16</v>
      </c>
      <c r="J5474" s="256" t="s">
        <v>2541</v>
      </c>
      <c r="K5474" s="257" t="s">
        <v>17737</v>
      </c>
      <c r="L5474" s="256" t="s">
        <v>2542</v>
      </c>
    </row>
    <row r="5475" spans="1:12" x14ac:dyDescent="0.25">
      <c r="A5475" s="256" t="s">
        <v>2651</v>
      </c>
      <c r="B5475" s="256" t="s">
        <v>2652</v>
      </c>
      <c r="C5475" s="256" t="s">
        <v>2653</v>
      </c>
      <c r="D5475" s="256" t="s">
        <v>3301</v>
      </c>
      <c r="E5475" s="257" t="s">
        <v>2540</v>
      </c>
      <c r="F5475" s="256" t="s">
        <v>2540</v>
      </c>
      <c r="G5475" s="256">
        <v>101116</v>
      </c>
      <c r="H5475" s="256" t="s">
        <v>3733</v>
      </c>
      <c r="I5475" s="256" t="s">
        <v>16</v>
      </c>
      <c r="J5475" s="256" t="s">
        <v>2541</v>
      </c>
      <c r="K5475" s="257" t="s">
        <v>4832</v>
      </c>
      <c r="L5475" s="256" t="s">
        <v>2542</v>
      </c>
    </row>
    <row r="5476" spans="1:12" x14ac:dyDescent="0.25">
      <c r="A5476" s="256" t="s">
        <v>2651</v>
      </c>
      <c r="B5476" s="256" t="s">
        <v>2652</v>
      </c>
      <c r="C5476" s="256" t="s">
        <v>2653</v>
      </c>
      <c r="D5476" s="256" t="s">
        <v>3301</v>
      </c>
      <c r="E5476" s="257" t="s">
        <v>2540</v>
      </c>
      <c r="F5476" s="256" t="s">
        <v>2540</v>
      </c>
      <c r="G5476" s="256">
        <v>101117</v>
      </c>
      <c r="H5476" s="256" t="s">
        <v>3734</v>
      </c>
      <c r="I5476" s="256" t="s">
        <v>16</v>
      </c>
      <c r="J5476" s="256" t="s">
        <v>2541</v>
      </c>
      <c r="K5476" s="257" t="s">
        <v>17738</v>
      </c>
      <c r="L5476" s="256" t="s">
        <v>2542</v>
      </c>
    </row>
    <row r="5477" spans="1:12" x14ac:dyDescent="0.25">
      <c r="A5477" s="256" t="s">
        <v>2651</v>
      </c>
      <c r="B5477" s="256" t="s">
        <v>2652</v>
      </c>
      <c r="C5477" s="256" t="s">
        <v>2653</v>
      </c>
      <c r="D5477" s="256" t="s">
        <v>3301</v>
      </c>
      <c r="E5477" s="257" t="s">
        <v>2540</v>
      </c>
      <c r="F5477" s="256" t="s">
        <v>2540</v>
      </c>
      <c r="G5477" s="256">
        <v>101118</v>
      </c>
      <c r="H5477" s="256" t="s">
        <v>3735</v>
      </c>
      <c r="I5477" s="256" t="s">
        <v>16</v>
      </c>
      <c r="J5477" s="256" t="s">
        <v>2541</v>
      </c>
      <c r="K5477" s="257" t="s">
        <v>4981</v>
      </c>
      <c r="L5477" s="256" t="s">
        <v>2542</v>
      </c>
    </row>
    <row r="5478" spans="1:12" x14ac:dyDescent="0.25">
      <c r="A5478" s="256" t="s">
        <v>2651</v>
      </c>
      <c r="B5478" s="256" t="s">
        <v>2652</v>
      </c>
      <c r="C5478" s="256" t="s">
        <v>2653</v>
      </c>
      <c r="D5478" s="256" t="s">
        <v>3301</v>
      </c>
      <c r="E5478" s="257" t="s">
        <v>2540</v>
      </c>
      <c r="F5478" s="256" t="s">
        <v>2540</v>
      </c>
      <c r="G5478" s="256">
        <v>101119</v>
      </c>
      <c r="H5478" s="256" t="s">
        <v>3736</v>
      </c>
      <c r="I5478" s="256" t="s">
        <v>16</v>
      </c>
      <c r="J5478" s="256" t="s">
        <v>2541</v>
      </c>
      <c r="K5478" s="257" t="s">
        <v>7992</v>
      </c>
      <c r="L5478" s="256" t="s">
        <v>2542</v>
      </c>
    </row>
    <row r="5479" spans="1:12" x14ac:dyDescent="0.25">
      <c r="A5479" s="256" t="s">
        <v>2651</v>
      </c>
      <c r="B5479" s="256" t="s">
        <v>2652</v>
      </c>
      <c r="C5479" s="256" t="s">
        <v>2653</v>
      </c>
      <c r="D5479" s="256" t="s">
        <v>3301</v>
      </c>
      <c r="E5479" s="257" t="s">
        <v>2540</v>
      </c>
      <c r="F5479" s="256" t="s">
        <v>2540</v>
      </c>
      <c r="G5479" s="256">
        <v>101120</v>
      </c>
      <c r="H5479" s="256" t="s">
        <v>3737</v>
      </c>
      <c r="I5479" s="256" t="s">
        <v>16</v>
      </c>
      <c r="J5479" s="256" t="s">
        <v>2541</v>
      </c>
      <c r="K5479" s="257" t="s">
        <v>14296</v>
      </c>
      <c r="L5479" s="256" t="s">
        <v>2542</v>
      </c>
    </row>
    <row r="5480" spans="1:12" x14ac:dyDescent="0.25">
      <c r="A5480" s="256" t="s">
        <v>2651</v>
      </c>
      <c r="B5480" s="256" t="s">
        <v>2652</v>
      </c>
      <c r="C5480" s="256" t="s">
        <v>2653</v>
      </c>
      <c r="D5480" s="256" t="s">
        <v>3301</v>
      </c>
      <c r="E5480" s="257" t="s">
        <v>2540</v>
      </c>
      <c r="F5480" s="256" t="s">
        <v>2540</v>
      </c>
      <c r="G5480" s="256">
        <v>101121</v>
      </c>
      <c r="H5480" s="256" t="s">
        <v>3738</v>
      </c>
      <c r="I5480" s="256" t="s">
        <v>16</v>
      </c>
      <c r="J5480" s="256" t="s">
        <v>2541</v>
      </c>
      <c r="K5480" s="257" t="s">
        <v>17739</v>
      </c>
      <c r="L5480" s="256" t="s">
        <v>2542</v>
      </c>
    </row>
    <row r="5481" spans="1:12" x14ac:dyDescent="0.25">
      <c r="A5481" s="256" t="s">
        <v>2651</v>
      </c>
      <c r="B5481" s="256" t="s">
        <v>2652</v>
      </c>
      <c r="C5481" s="256" t="s">
        <v>2653</v>
      </c>
      <c r="D5481" s="256" t="s">
        <v>3301</v>
      </c>
      <c r="E5481" s="257" t="s">
        <v>2540</v>
      </c>
      <c r="F5481" s="256" t="s">
        <v>2540</v>
      </c>
      <c r="G5481" s="256">
        <v>101122</v>
      </c>
      <c r="H5481" s="256" t="s">
        <v>3739</v>
      </c>
      <c r="I5481" s="256" t="s">
        <v>16</v>
      </c>
      <c r="J5481" s="256" t="s">
        <v>2541</v>
      </c>
      <c r="K5481" s="257" t="s">
        <v>5409</v>
      </c>
      <c r="L5481" s="256" t="s">
        <v>2542</v>
      </c>
    </row>
    <row r="5482" spans="1:12" x14ac:dyDescent="0.25">
      <c r="A5482" s="256" t="s">
        <v>2651</v>
      </c>
      <c r="B5482" s="256" t="s">
        <v>2652</v>
      </c>
      <c r="C5482" s="256" t="s">
        <v>2653</v>
      </c>
      <c r="D5482" s="256" t="s">
        <v>3301</v>
      </c>
      <c r="E5482" s="257" t="s">
        <v>2540</v>
      </c>
      <c r="F5482" s="256" t="s">
        <v>2540</v>
      </c>
      <c r="G5482" s="256">
        <v>101123</v>
      </c>
      <c r="H5482" s="256" t="s">
        <v>3740</v>
      </c>
      <c r="I5482" s="256" t="s">
        <v>16</v>
      </c>
      <c r="J5482" s="256" t="s">
        <v>2541</v>
      </c>
      <c r="K5482" s="257" t="s">
        <v>13707</v>
      </c>
      <c r="L5482" s="256" t="s">
        <v>2542</v>
      </c>
    </row>
    <row r="5483" spans="1:12" x14ac:dyDescent="0.25">
      <c r="A5483" s="256" t="s">
        <v>2651</v>
      </c>
      <c r="B5483" s="256" t="s">
        <v>2652</v>
      </c>
      <c r="C5483" s="256" t="s">
        <v>2653</v>
      </c>
      <c r="D5483" s="256" t="s">
        <v>3301</v>
      </c>
      <c r="E5483" s="257" t="s">
        <v>2540</v>
      </c>
      <c r="F5483" s="256" t="s">
        <v>2540</v>
      </c>
      <c r="G5483" s="256">
        <v>101124</v>
      </c>
      <c r="H5483" s="256" t="s">
        <v>3741</v>
      </c>
      <c r="I5483" s="256" t="s">
        <v>16</v>
      </c>
      <c r="J5483" s="256" t="s">
        <v>2541</v>
      </c>
      <c r="K5483" s="257" t="s">
        <v>4871</v>
      </c>
      <c r="L5483" s="256" t="s">
        <v>2542</v>
      </c>
    </row>
    <row r="5484" spans="1:12" x14ac:dyDescent="0.25">
      <c r="A5484" s="256" t="s">
        <v>2651</v>
      </c>
      <c r="B5484" s="256" t="s">
        <v>2652</v>
      </c>
      <c r="C5484" s="256" t="s">
        <v>2653</v>
      </c>
      <c r="D5484" s="256" t="s">
        <v>3301</v>
      </c>
      <c r="E5484" s="257" t="s">
        <v>2540</v>
      </c>
      <c r="F5484" s="256" t="s">
        <v>2540</v>
      </c>
      <c r="G5484" s="256">
        <v>101125</v>
      </c>
      <c r="H5484" s="256" t="s">
        <v>3742</v>
      </c>
      <c r="I5484" s="256" t="s">
        <v>16</v>
      </c>
      <c r="J5484" s="256" t="s">
        <v>2541</v>
      </c>
      <c r="K5484" s="257" t="s">
        <v>6883</v>
      </c>
      <c r="L5484" s="256" t="s">
        <v>2542</v>
      </c>
    </row>
    <row r="5485" spans="1:12" x14ac:dyDescent="0.25">
      <c r="A5485" s="256" t="s">
        <v>2651</v>
      </c>
      <c r="B5485" s="256" t="s">
        <v>2652</v>
      </c>
      <c r="C5485" s="256" t="s">
        <v>2653</v>
      </c>
      <c r="D5485" s="256" t="s">
        <v>3301</v>
      </c>
      <c r="E5485" s="257" t="s">
        <v>2540</v>
      </c>
      <c r="F5485" s="256" t="s">
        <v>2540</v>
      </c>
      <c r="G5485" s="256">
        <v>101126</v>
      </c>
      <c r="H5485" s="256" t="s">
        <v>3743</v>
      </c>
      <c r="I5485" s="256" t="s">
        <v>16</v>
      </c>
      <c r="J5485" s="256" t="s">
        <v>2541</v>
      </c>
      <c r="K5485" s="257" t="s">
        <v>17740</v>
      </c>
      <c r="L5485" s="256" t="s">
        <v>2542</v>
      </c>
    </row>
    <row r="5486" spans="1:12" x14ac:dyDescent="0.25">
      <c r="A5486" s="256" t="s">
        <v>2651</v>
      </c>
      <c r="B5486" s="256" t="s">
        <v>2652</v>
      </c>
      <c r="C5486" s="256" t="s">
        <v>2653</v>
      </c>
      <c r="D5486" s="256" t="s">
        <v>3301</v>
      </c>
      <c r="E5486" s="257" t="s">
        <v>2540</v>
      </c>
      <c r="F5486" s="256" t="s">
        <v>2540</v>
      </c>
      <c r="G5486" s="256">
        <v>101127</v>
      </c>
      <c r="H5486" s="256" t="s">
        <v>3744</v>
      </c>
      <c r="I5486" s="256" t="s">
        <v>16</v>
      </c>
      <c r="J5486" s="256" t="s">
        <v>2541</v>
      </c>
      <c r="K5486" s="257" t="s">
        <v>17741</v>
      </c>
      <c r="L5486" s="256" t="s">
        <v>2542</v>
      </c>
    </row>
    <row r="5487" spans="1:12" x14ac:dyDescent="0.25">
      <c r="A5487" s="256" t="s">
        <v>2651</v>
      </c>
      <c r="B5487" s="256" t="s">
        <v>2652</v>
      </c>
      <c r="C5487" s="256" t="s">
        <v>2653</v>
      </c>
      <c r="D5487" s="256" t="s">
        <v>3301</v>
      </c>
      <c r="E5487" s="257" t="s">
        <v>2540</v>
      </c>
      <c r="F5487" s="256" t="s">
        <v>2540</v>
      </c>
      <c r="G5487" s="256">
        <v>101128</v>
      </c>
      <c r="H5487" s="256" t="s">
        <v>3745</v>
      </c>
      <c r="I5487" s="256" t="s">
        <v>16</v>
      </c>
      <c r="J5487" s="256" t="s">
        <v>2541</v>
      </c>
      <c r="K5487" s="257" t="s">
        <v>5197</v>
      </c>
      <c r="L5487" s="256" t="s">
        <v>2542</v>
      </c>
    </row>
    <row r="5488" spans="1:12" x14ac:dyDescent="0.25">
      <c r="A5488" s="256" t="s">
        <v>2651</v>
      </c>
      <c r="B5488" s="256" t="s">
        <v>2652</v>
      </c>
      <c r="C5488" s="256" t="s">
        <v>2653</v>
      </c>
      <c r="D5488" s="256" t="s">
        <v>3301</v>
      </c>
      <c r="E5488" s="257" t="s">
        <v>2540</v>
      </c>
      <c r="F5488" s="256" t="s">
        <v>2540</v>
      </c>
      <c r="G5488" s="256">
        <v>101129</v>
      </c>
      <c r="H5488" s="256" t="s">
        <v>3746</v>
      </c>
      <c r="I5488" s="256" t="s">
        <v>16</v>
      </c>
      <c r="J5488" s="256" t="s">
        <v>2541</v>
      </c>
      <c r="K5488" s="257" t="s">
        <v>17101</v>
      </c>
      <c r="L5488" s="256" t="s">
        <v>2542</v>
      </c>
    </row>
    <row r="5489" spans="1:12" x14ac:dyDescent="0.25">
      <c r="A5489" s="256" t="s">
        <v>2651</v>
      </c>
      <c r="B5489" s="256" t="s">
        <v>2652</v>
      </c>
      <c r="C5489" s="256" t="s">
        <v>2653</v>
      </c>
      <c r="D5489" s="256" t="s">
        <v>3301</v>
      </c>
      <c r="E5489" s="257" t="s">
        <v>2540</v>
      </c>
      <c r="F5489" s="256" t="s">
        <v>2540</v>
      </c>
      <c r="G5489" s="256">
        <v>101130</v>
      </c>
      <c r="H5489" s="256" t="s">
        <v>3747</v>
      </c>
      <c r="I5489" s="256" t="s">
        <v>16</v>
      </c>
      <c r="J5489" s="256" t="s">
        <v>2541</v>
      </c>
      <c r="K5489" s="257" t="s">
        <v>17742</v>
      </c>
      <c r="L5489" s="256" t="s">
        <v>2542</v>
      </c>
    </row>
    <row r="5490" spans="1:12" x14ac:dyDescent="0.25">
      <c r="A5490" s="256" t="s">
        <v>2651</v>
      </c>
      <c r="B5490" s="256" t="s">
        <v>2652</v>
      </c>
      <c r="C5490" s="256" t="s">
        <v>2653</v>
      </c>
      <c r="D5490" s="256" t="s">
        <v>3301</v>
      </c>
      <c r="E5490" s="257" t="s">
        <v>2540</v>
      </c>
      <c r="F5490" s="256" t="s">
        <v>2540</v>
      </c>
      <c r="G5490" s="256">
        <v>101131</v>
      </c>
      <c r="H5490" s="256" t="s">
        <v>3748</v>
      </c>
      <c r="I5490" s="256" t="s">
        <v>16</v>
      </c>
      <c r="J5490" s="256" t="s">
        <v>2541</v>
      </c>
      <c r="K5490" s="257" t="s">
        <v>6559</v>
      </c>
      <c r="L5490" s="256" t="s">
        <v>2542</v>
      </c>
    </row>
    <row r="5491" spans="1:12" x14ac:dyDescent="0.25">
      <c r="A5491" s="256" t="s">
        <v>2651</v>
      </c>
      <c r="B5491" s="256" t="s">
        <v>2652</v>
      </c>
      <c r="C5491" s="256" t="s">
        <v>2653</v>
      </c>
      <c r="D5491" s="256" t="s">
        <v>3301</v>
      </c>
      <c r="E5491" s="257" t="s">
        <v>2540</v>
      </c>
      <c r="F5491" s="256" t="s">
        <v>2540</v>
      </c>
      <c r="G5491" s="256">
        <v>101132</v>
      </c>
      <c r="H5491" s="256" t="s">
        <v>3749</v>
      </c>
      <c r="I5491" s="256" t="s">
        <v>16</v>
      </c>
      <c r="J5491" s="256" t="s">
        <v>2541</v>
      </c>
      <c r="K5491" s="257" t="s">
        <v>5451</v>
      </c>
      <c r="L5491" s="256" t="s">
        <v>2542</v>
      </c>
    </row>
    <row r="5492" spans="1:12" x14ac:dyDescent="0.25">
      <c r="A5492" s="256" t="s">
        <v>2651</v>
      </c>
      <c r="B5492" s="256" t="s">
        <v>2652</v>
      </c>
      <c r="C5492" s="256" t="s">
        <v>2653</v>
      </c>
      <c r="D5492" s="256" t="s">
        <v>3301</v>
      </c>
      <c r="E5492" s="257" t="s">
        <v>2540</v>
      </c>
      <c r="F5492" s="256" t="s">
        <v>2540</v>
      </c>
      <c r="G5492" s="256">
        <v>101133</v>
      </c>
      <c r="H5492" s="256" t="s">
        <v>3750</v>
      </c>
      <c r="I5492" s="256" t="s">
        <v>16</v>
      </c>
      <c r="J5492" s="256" t="s">
        <v>2541</v>
      </c>
      <c r="K5492" s="257" t="s">
        <v>13506</v>
      </c>
      <c r="L5492" s="256" t="s">
        <v>2542</v>
      </c>
    </row>
    <row r="5493" spans="1:12" x14ac:dyDescent="0.25">
      <c r="A5493" s="256" t="s">
        <v>2651</v>
      </c>
      <c r="B5493" s="256" t="s">
        <v>2652</v>
      </c>
      <c r="C5493" s="256" t="s">
        <v>2653</v>
      </c>
      <c r="D5493" s="256" t="s">
        <v>3301</v>
      </c>
      <c r="E5493" s="257" t="s">
        <v>2540</v>
      </c>
      <c r="F5493" s="256" t="s">
        <v>2540</v>
      </c>
      <c r="G5493" s="256">
        <v>101134</v>
      </c>
      <c r="H5493" s="256" t="s">
        <v>3751</v>
      </c>
      <c r="I5493" s="256" t="s">
        <v>16</v>
      </c>
      <c r="J5493" s="256" t="s">
        <v>2541</v>
      </c>
      <c r="K5493" s="257" t="s">
        <v>13519</v>
      </c>
      <c r="L5493" s="256" t="s">
        <v>2542</v>
      </c>
    </row>
    <row r="5494" spans="1:12" x14ac:dyDescent="0.25">
      <c r="A5494" s="256" t="s">
        <v>2651</v>
      </c>
      <c r="B5494" s="256" t="s">
        <v>2652</v>
      </c>
      <c r="C5494" s="256" t="s">
        <v>2653</v>
      </c>
      <c r="D5494" s="256" t="s">
        <v>3301</v>
      </c>
      <c r="E5494" s="257" t="s">
        <v>2540</v>
      </c>
      <c r="F5494" s="256" t="s">
        <v>2540</v>
      </c>
      <c r="G5494" s="256">
        <v>101135</v>
      </c>
      <c r="H5494" s="256" t="s">
        <v>3752</v>
      </c>
      <c r="I5494" s="256" t="s">
        <v>16</v>
      </c>
      <c r="J5494" s="256" t="s">
        <v>2541</v>
      </c>
      <c r="K5494" s="257" t="s">
        <v>6772</v>
      </c>
      <c r="L5494" s="256" t="s">
        <v>2542</v>
      </c>
    </row>
    <row r="5495" spans="1:12" x14ac:dyDescent="0.25">
      <c r="A5495" s="256" t="s">
        <v>2651</v>
      </c>
      <c r="B5495" s="256" t="s">
        <v>2652</v>
      </c>
      <c r="C5495" s="256" t="s">
        <v>2653</v>
      </c>
      <c r="D5495" s="256" t="s">
        <v>3301</v>
      </c>
      <c r="E5495" s="257" t="s">
        <v>2540</v>
      </c>
      <c r="F5495" s="256" t="s">
        <v>2540</v>
      </c>
      <c r="G5495" s="256">
        <v>101136</v>
      </c>
      <c r="H5495" s="256" t="s">
        <v>3753</v>
      </c>
      <c r="I5495" s="256" t="s">
        <v>16</v>
      </c>
      <c r="J5495" s="256" t="s">
        <v>2541</v>
      </c>
      <c r="K5495" s="257" t="s">
        <v>13474</v>
      </c>
      <c r="L5495" s="256" t="s">
        <v>2542</v>
      </c>
    </row>
    <row r="5496" spans="1:12" x14ac:dyDescent="0.25">
      <c r="A5496" s="256" t="s">
        <v>2651</v>
      </c>
      <c r="B5496" s="256" t="s">
        <v>2652</v>
      </c>
      <c r="C5496" s="256" t="s">
        <v>2653</v>
      </c>
      <c r="D5496" s="256" t="s">
        <v>3301</v>
      </c>
      <c r="E5496" s="257" t="s">
        <v>2540</v>
      </c>
      <c r="F5496" s="256" t="s">
        <v>2540</v>
      </c>
      <c r="G5496" s="256">
        <v>101137</v>
      </c>
      <c r="H5496" s="256" t="s">
        <v>3754</v>
      </c>
      <c r="I5496" s="256" t="s">
        <v>16</v>
      </c>
      <c r="J5496" s="256" t="s">
        <v>2541</v>
      </c>
      <c r="K5496" s="257" t="s">
        <v>17743</v>
      </c>
      <c r="L5496" s="256" t="s">
        <v>2542</v>
      </c>
    </row>
    <row r="5497" spans="1:12" x14ac:dyDescent="0.25">
      <c r="A5497" s="256" t="s">
        <v>2651</v>
      </c>
      <c r="B5497" s="256" t="s">
        <v>2652</v>
      </c>
      <c r="C5497" s="256" t="s">
        <v>2653</v>
      </c>
      <c r="D5497" s="256" t="s">
        <v>3301</v>
      </c>
      <c r="E5497" s="257" t="s">
        <v>2540</v>
      </c>
      <c r="F5497" s="256" t="s">
        <v>2540</v>
      </c>
      <c r="G5497" s="256">
        <v>101138</v>
      </c>
      <c r="H5497" s="256" t="s">
        <v>3755</v>
      </c>
      <c r="I5497" s="256" t="s">
        <v>16</v>
      </c>
      <c r="J5497" s="256" t="s">
        <v>2541</v>
      </c>
      <c r="K5497" s="257" t="s">
        <v>4926</v>
      </c>
      <c r="L5497" s="256" t="s">
        <v>2542</v>
      </c>
    </row>
    <row r="5498" spans="1:12" x14ac:dyDescent="0.25">
      <c r="A5498" s="256" t="s">
        <v>2651</v>
      </c>
      <c r="B5498" s="256" t="s">
        <v>2652</v>
      </c>
      <c r="C5498" s="256" t="s">
        <v>2653</v>
      </c>
      <c r="D5498" s="256" t="s">
        <v>3301</v>
      </c>
      <c r="E5498" s="257" t="s">
        <v>2540</v>
      </c>
      <c r="F5498" s="256" t="s">
        <v>2540</v>
      </c>
      <c r="G5498" s="256">
        <v>101139</v>
      </c>
      <c r="H5498" s="256" t="s">
        <v>3756</v>
      </c>
      <c r="I5498" s="256" t="s">
        <v>16</v>
      </c>
      <c r="J5498" s="256" t="s">
        <v>2541</v>
      </c>
      <c r="K5498" s="257" t="s">
        <v>6035</v>
      </c>
      <c r="L5498" s="256" t="s">
        <v>2542</v>
      </c>
    </row>
    <row r="5499" spans="1:12" x14ac:dyDescent="0.25">
      <c r="A5499" s="256" t="s">
        <v>2651</v>
      </c>
      <c r="B5499" s="256" t="s">
        <v>2652</v>
      </c>
      <c r="C5499" s="256" t="s">
        <v>2653</v>
      </c>
      <c r="D5499" s="256" t="s">
        <v>3301</v>
      </c>
      <c r="E5499" s="257" t="s">
        <v>2540</v>
      </c>
      <c r="F5499" s="256" t="s">
        <v>2540</v>
      </c>
      <c r="G5499" s="256">
        <v>101140</v>
      </c>
      <c r="H5499" s="256" t="s">
        <v>3757</v>
      </c>
      <c r="I5499" s="256" t="s">
        <v>16</v>
      </c>
      <c r="J5499" s="256" t="s">
        <v>2541</v>
      </c>
      <c r="K5499" s="257" t="s">
        <v>5038</v>
      </c>
      <c r="L5499" s="256" t="s">
        <v>2542</v>
      </c>
    </row>
    <row r="5500" spans="1:12" x14ac:dyDescent="0.25">
      <c r="A5500" s="256" t="s">
        <v>2651</v>
      </c>
      <c r="B5500" s="256" t="s">
        <v>2652</v>
      </c>
      <c r="C5500" s="256" t="s">
        <v>2653</v>
      </c>
      <c r="D5500" s="256" t="s">
        <v>3301</v>
      </c>
      <c r="E5500" s="257" t="s">
        <v>2540</v>
      </c>
      <c r="F5500" s="256" t="s">
        <v>2540</v>
      </c>
      <c r="G5500" s="256">
        <v>101141</v>
      </c>
      <c r="H5500" s="256" t="s">
        <v>3758</v>
      </c>
      <c r="I5500" s="256" t="s">
        <v>16</v>
      </c>
      <c r="J5500" s="256" t="s">
        <v>2541</v>
      </c>
      <c r="K5500" s="257" t="s">
        <v>17744</v>
      </c>
      <c r="L5500" s="256" t="s">
        <v>2542</v>
      </c>
    </row>
    <row r="5501" spans="1:12" x14ac:dyDescent="0.25">
      <c r="A5501" s="256" t="s">
        <v>2651</v>
      </c>
      <c r="B5501" s="256" t="s">
        <v>2652</v>
      </c>
      <c r="C5501" s="256" t="s">
        <v>2653</v>
      </c>
      <c r="D5501" s="256" t="s">
        <v>3301</v>
      </c>
      <c r="E5501" s="257" t="s">
        <v>2540</v>
      </c>
      <c r="F5501" s="256" t="s">
        <v>2540</v>
      </c>
      <c r="G5501" s="256">
        <v>101142</v>
      </c>
      <c r="H5501" s="256" t="s">
        <v>3759</v>
      </c>
      <c r="I5501" s="256" t="s">
        <v>16</v>
      </c>
      <c r="J5501" s="256" t="s">
        <v>2541</v>
      </c>
      <c r="K5501" s="257" t="s">
        <v>4985</v>
      </c>
      <c r="L5501" s="256" t="s">
        <v>2542</v>
      </c>
    </row>
    <row r="5502" spans="1:12" x14ac:dyDescent="0.25">
      <c r="A5502" s="256" t="s">
        <v>2651</v>
      </c>
      <c r="B5502" s="256" t="s">
        <v>2652</v>
      </c>
      <c r="C5502" s="256" t="s">
        <v>2653</v>
      </c>
      <c r="D5502" s="256" t="s">
        <v>3301</v>
      </c>
      <c r="E5502" s="257" t="s">
        <v>2540</v>
      </c>
      <c r="F5502" s="256" t="s">
        <v>2540</v>
      </c>
      <c r="G5502" s="256">
        <v>101143</v>
      </c>
      <c r="H5502" s="256" t="s">
        <v>3760</v>
      </c>
      <c r="I5502" s="256" t="s">
        <v>16</v>
      </c>
      <c r="J5502" s="256" t="s">
        <v>2541</v>
      </c>
      <c r="K5502" s="257" t="s">
        <v>16651</v>
      </c>
      <c r="L5502" s="256" t="s">
        <v>2542</v>
      </c>
    </row>
    <row r="5503" spans="1:12" x14ac:dyDescent="0.25">
      <c r="A5503" s="256" t="s">
        <v>2651</v>
      </c>
      <c r="B5503" s="256" t="s">
        <v>2652</v>
      </c>
      <c r="C5503" s="256" t="s">
        <v>2653</v>
      </c>
      <c r="D5503" s="256" t="s">
        <v>3301</v>
      </c>
      <c r="E5503" s="257" t="s">
        <v>2540</v>
      </c>
      <c r="F5503" s="256" t="s">
        <v>2540</v>
      </c>
      <c r="G5503" s="256">
        <v>101144</v>
      </c>
      <c r="H5503" s="256" t="s">
        <v>3761</v>
      </c>
      <c r="I5503" s="256" t="s">
        <v>16</v>
      </c>
      <c r="J5503" s="256" t="s">
        <v>2541</v>
      </c>
      <c r="K5503" s="257" t="s">
        <v>13349</v>
      </c>
      <c r="L5503" s="256" t="s">
        <v>2542</v>
      </c>
    </row>
    <row r="5504" spans="1:12" x14ac:dyDescent="0.25">
      <c r="A5504" s="256" t="s">
        <v>2651</v>
      </c>
      <c r="B5504" s="256" t="s">
        <v>2652</v>
      </c>
      <c r="C5504" s="256" t="s">
        <v>2653</v>
      </c>
      <c r="D5504" s="256" t="s">
        <v>3301</v>
      </c>
      <c r="E5504" s="257" t="s">
        <v>2540</v>
      </c>
      <c r="F5504" s="256" t="s">
        <v>2540</v>
      </c>
      <c r="G5504" s="256">
        <v>101145</v>
      </c>
      <c r="H5504" s="256" t="s">
        <v>3762</v>
      </c>
      <c r="I5504" s="256" t="s">
        <v>16</v>
      </c>
      <c r="J5504" s="256" t="s">
        <v>2541</v>
      </c>
      <c r="K5504" s="257" t="s">
        <v>6357</v>
      </c>
      <c r="L5504" s="256" t="s">
        <v>2542</v>
      </c>
    </row>
    <row r="5505" spans="1:12" x14ac:dyDescent="0.25">
      <c r="A5505" s="256" t="s">
        <v>2651</v>
      </c>
      <c r="B5505" s="256" t="s">
        <v>2652</v>
      </c>
      <c r="C5505" s="256" t="s">
        <v>2653</v>
      </c>
      <c r="D5505" s="256" t="s">
        <v>3301</v>
      </c>
      <c r="E5505" s="257" t="s">
        <v>2540</v>
      </c>
      <c r="F5505" s="256" t="s">
        <v>2540</v>
      </c>
      <c r="G5505" s="256">
        <v>101146</v>
      </c>
      <c r="H5505" s="256" t="s">
        <v>3763</v>
      </c>
      <c r="I5505" s="256" t="s">
        <v>16</v>
      </c>
      <c r="J5505" s="256" t="s">
        <v>2541</v>
      </c>
      <c r="K5505" s="257" t="s">
        <v>16671</v>
      </c>
      <c r="L5505" s="256" t="s">
        <v>2542</v>
      </c>
    </row>
    <row r="5506" spans="1:12" x14ac:dyDescent="0.25">
      <c r="A5506" s="256" t="s">
        <v>2651</v>
      </c>
      <c r="B5506" s="256" t="s">
        <v>2652</v>
      </c>
      <c r="C5506" s="256" t="s">
        <v>2653</v>
      </c>
      <c r="D5506" s="256" t="s">
        <v>3301</v>
      </c>
      <c r="E5506" s="257" t="s">
        <v>2540</v>
      </c>
      <c r="F5506" s="256" t="s">
        <v>2540</v>
      </c>
      <c r="G5506" s="256">
        <v>101147</v>
      </c>
      <c r="H5506" s="256" t="s">
        <v>3764</v>
      </c>
      <c r="I5506" s="256" t="s">
        <v>16</v>
      </c>
      <c r="J5506" s="256" t="s">
        <v>2541</v>
      </c>
      <c r="K5506" s="257" t="s">
        <v>15567</v>
      </c>
      <c r="L5506" s="256" t="s">
        <v>2542</v>
      </c>
    </row>
    <row r="5507" spans="1:12" x14ac:dyDescent="0.25">
      <c r="A5507" s="256" t="s">
        <v>2651</v>
      </c>
      <c r="B5507" s="256" t="s">
        <v>2652</v>
      </c>
      <c r="C5507" s="256" t="s">
        <v>2653</v>
      </c>
      <c r="D5507" s="256" t="s">
        <v>3301</v>
      </c>
      <c r="E5507" s="257" t="s">
        <v>2540</v>
      </c>
      <c r="F5507" s="256" t="s">
        <v>2540</v>
      </c>
      <c r="G5507" s="256">
        <v>101148</v>
      </c>
      <c r="H5507" s="256" t="s">
        <v>3765</v>
      </c>
      <c r="I5507" s="256" t="s">
        <v>16</v>
      </c>
      <c r="J5507" s="256" t="s">
        <v>2541</v>
      </c>
      <c r="K5507" s="257" t="s">
        <v>13330</v>
      </c>
      <c r="L5507" s="256" t="s">
        <v>2542</v>
      </c>
    </row>
    <row r="5508" spans="1:12" x14ac:dyDescent="0.25">
      <c r="A5508" s="256" t="s">
        <v>2651</v>
      </c>
      <c r="B5508" s="256" t="s">
        <v>2652</v>
      </c>
      <c r="C5508" s="256" t="s">
        <v>2653</v>
      </c>
      <c r="D5508" s="256" t="s">
        <v>3301</v>
      </c>
      <c r="E5508" s="257" t="s">
        <v>2540</v>
      </c>
      <c r="F5508" s="256" t="s">
        <v>2540</v>
      </c>
      <c r="G5508" s="256">
        <v>101149</v>
      </c>
      <c r="H5508" s="256" t="s">
        <v>3766</v>
      </c>
      <c r="I5508" s="256" t="s">
        <v>16</v>
      </c>
      <c r="J5508" s="256" t="s">
        <v>2541</v>
      </c>
      <c r="K5508" s="257" t="s">
        <v>13801</v>
      </c>
      <c r="L5508" s="256" t="s">
        <v>2542</v>
      </c>
    </row>
    <row r="5509" spans="1:12" x14ac:dyDescent="0.25">
      <c r="A5509" s="256" t="s">
        <v>2651</v>
      </c>
      <c r="B5509" s="256" t="s">
        <v>2652</v>
      </c>
      <c r="C5509" s="256" t="s">
        <v>2653</v>
      </c>
      <c r="D5509" s="256" t="s">
        <v>3301</v>
      </c>
      <c r="E5509" s="257" t="s">
        <v>2540</v>
      </c>
      <c r="F5509" s="256" t="s">
        <v>2540</v>
      </c>
      <c r="G5509" s="256">
        <v>101150</v>
      </c>
      <c r="H5509" s="256" t="s">
        <v>3767</v>
      </c>
      <c r="I5509" s="256" t="s">
        <v>16</v>
      </c>
      <c r="J5509" s="256" t="s">
        <v>2541</v>
      </c>
      <c r="K5509" s="257" t="s">
        <v>15875</v>
      </c>
      <c r="L5509" s="256" t="s">
        <v>2542</v>
      </c>
    </row>
    <row r="5510" spans="1:12" x14ac:dyDescent="0.25">
      <c r="A5510" s="256" t="s">
        <v>2651</v>
      </c>
      <c r="B5510" s="256" t="s">
        <v>2652</v>
      </c>
      <c r="C5510" s="256" t="s">
        <v>2653</v>
      </c>
      <c r="D5510" s="256" t="s">
        <v>3301</v>
      </c>
      <c r="E5510" s="257" t="s">
        <v>2540</v>
      </c>
      <c r="F5510" s="256" t="s">
        <v>2540</v>
      </c>
      <c r="G5510" s="256">
        <v>101151</v>
      </c>
      <c r="H5510" s="256" t="s">
        <v>3768</v>
      </c>
      <c r="I5510" s="256" t="s">
        <v>16</v>
      </c>
      <c r="J5510" s="256" t="s">
        <v>2541</v>
      </c>
      <c r="K5510" s="257" t="s">
        <v>13537</v>
      </c>
      <c r="L5510" s="256" t="s">
        <v>2542</v>
      </c>
    </row>
    <row r="5511" spans="1:12" x14ac:dyDescent="0.25">
      <c r="A5511" s="256" t="s">
        <v>2651</v>
      </c>
      <c r="B5511" s="256" t="s">
        <v>2652</v>
      </c>
      <c r="C5511" s="256" t="s">
        <v>2653</v>
      </c>
      <c r="D5511" s="256" t="s">
        <v>3301</v>
      </c>
      <c r="E5511" s="257" t="s">
        <v>2540</v>
      </c>
      <c r="F5511" s="256" t="s">
        <v>2540</v>
      </c>
      <c r="G5511" s="256">
        <v>101152</v>
      </c>
      <c r="H5511" s="256" t="s">
        <v>3769</v>
      </c>
      <c r="I5511" s="256" t="s">
        <v>16</v>
      </c>
      <c r="J5511" s="256" t="s">
        <v>2541</v>
      </c>
      <c r="K5511" s="257" t="s">
        <v>13350</v>
      </c>
      <c r="L5511" s="256" t="s">
        <v>2542</v>
      </c>
    </row>
    <row r="5512" spans="1:12" x14ac:dyDescent="0.25">
      <c r="A5512" s="256" t="s">
        <v>2651</v>
      </c>
      <c r="B5512" s="256" t="s">
        <v>2652</v>
      </c>
      <c r="C5512" s="256" t="s">
        <v>2653</v>
      </c>
      <c r="D5512" s="256" t="s">
        <v>3301</v>
      </c>
      <c r="E5512" s="257" t="s">
        <v>2540</v>
      </c>
      <c r="F5512" s="256" t="s">
        <v>2540</v>
      </c>
      <c r="G5512" s="256">
        <v>101153</v>
      </c>
      <c r="H5512" s="256" t="s">
        <v>3770</v>
      </c>
      <c r="I5512" s="256" t="s">
        <v>16</v>
      </c>
      <c r="J5512" s="256" t="s">
        <v>2541</v>
      </c>
      <c r="K5512" s="257" t="s">
        <v>17745</v>
      </c>
      <c r="L5512" s="256" t="s">
        <v>2542</v>
      </c>
    </row>
    <row r="5513" spans="1:12" x14ac:dyDescent="0.25">
      <c r="A5513" s="256" t="s">
        <v>2651</v>
      </c>
      <c r="B5513" s="256" t="s">
        <v>2652</v>
      </c>
      <c r="C5513" s="256" t="s">
        <v>2653</v>
      </c>
      <c r="D5513" s="256" t="s">
        <v>3301</v>
      </c>
      <c r="E5513" s="257" t="s">
        <v>2540</v>
      </c>
      <c r="F5513" s="256" t="s">
        <v>2540</v>
      </c>
      <c r="G5513" s="256">
        <v>101206</v>
      </c>
      <c r="H5513" s="256" t="s">
        <v>17746</v>
      </c>
      <c r="I5513" s="256" t="s">
        <v>16</v>
      </c>
      <c r="J5513" s="256" t="s">
        <v>2541</v>
      </c>
      <c r="K5513" s="257" t="s">
        <v>13912</v>
      </c>
      <c r="L5513" s="256" t="s">
        <v>2542</v>
      </c>
    </row>
    <row r="5514" spans="1:12" x14ac:dyDescent="0.25">
      <c r="A5514" s="256" t="s">
        <v>2651</v>
      </c>
      <c r="B5514" s="256" t="s">
        <v>2652</v>
      </c>
      <c r="C5514" s="256" t="s">
        <v>2653</v>
      </c>
      <c r="D5514" s="256" t="s">
        <v>3301</v>
      </c>
      <c r="E5514" s="257" t="s">
        <v>2540</v>
      </c>
      <c r="F5514" s="256" t="s">
        <v>2540</v>
      </c>
      <c r="G5514" s="256">
        <v>101207</v>
      </c>
      <c r="H5514" s="256" t="s">
        <v>17747</v>
      </c>
      <c r="I5514" s="256" t="s">
        <v>16</v>
      </c>
      <c r="J5514" s="256" t="s">
        <v>2541</v>
      </c>
      <c r="K5514" s="257" t="s">
        <v>16003</v>
      </c>
      <c r="L5514" s="256" t="s">
        <v>2542</v>
      </c>
    </row>
    <row r="5515" spans="1:12" x14ac:dyDescent="0.25">
      <c r="A5515" s="256" t="s">
        <v>2651</v>
      </c>
      <c r="B5515" s="256" t="s">
        <v>2652</v>
      </c>
      <c r="C5515" s="256" t="s">
        <v>2653</v>
      </c>
      <c r="D5515" s="256" t="s">
        <v>3301</v>
      </c>
      <c r="E5515" s="257" t="s">
        <v>2540</v>
      </c>
      <c r="F5515" s="256" t="s">
        <v>2540</v>
      </c>
      <c r="G5515" s="256">
        <v>101208</v>
      </c>
      <c r="H5515" s="256" t="s">
        <v>17748</v>
      </c>
      <c r="I5515" s="256" t="s">
        <v>16</v>
      </c>
      <c r="J5515" s="256" t="s">
        <v>2541</v>
      </c>
      <c r="K5515" s="257" t="s">
        <v>16624</v>
      </c>
      <c r="L5515" s="256" t="s">
        <v>2542</v>
      </c>
    </row>
    <row r="5516" spans="1:12" x14ac:dyDescent="0.25">
      <c r="A5516" s="256" t="s">
        <v>2651</v>
      </c>
      <c r="B5516" s="256" t="s">
        <v>2652</v>
      </c>
      <c r="C5516" s="256" t="s">
        <v>2653</v>
      </c>
      <c r="D5516" s="256" t="s">
        <v>3301</v>
      </c>
      <c r="E5516" s="257" t="s">
        <v>2540</v>
      </c>
      <c r="F5516" s="256" t="s">
        <v>2540</v>
      </c>
      <c r="G5516" s="256">
        <v>101209</v>
      </c>
      <c r="H5516" s="256" t="s">
        <v>17749</v>
      </c>
      <c r="I5516" s="256" t="s">
        <v>16</v>
      </c>
      <c r="J5516" s="256" t="s">
        <v>2541</v>
      </c>
      <c r="K5516" s="257" t="s">
        <v>17750</v>
      </c>
      <c r="L5516" s="256" t="s">
        <v>2542</v>
      </c>
    </row>
    <row r="5517" spans="1:12" x14ac:dyDescent="0.25">
      <c r="A5517" s="256" t="s">
        <v>2651</v>
      </c>
      <c r="B5517" s="256" t="s">
        <v>2652</v>
      </c>
      <c r="C5517" s="256" t="s">
        <v>2653</v>
      </c>
      <c r="D5517" s="256" t="s">
        <v>3301</v>
      </c>
      <c r="E5517" s="257" t="s">
        <v>2540</v>
      </c>
      <c r="F5517" s="256" t="s">
        <v>2540</v>
      </c>
      <c r="G5517" s="256">
        <v>101210</v>
      </c>
      <c r="H5517" s="256" t="s">
        <v>17751</v>
      </c>
      <c r="I5517" s="256" t="s">
        <v>16</v>
      </c>
      <c r="J5517" s="256" t="s">
        <v>2541</v>
      </c>
      <c r="K5517" s="257" t="s">
        <v>13913</v>
      </c>
      <c r="L5517" s="256" t="s">
        <v>2542</v>
      </c>
    </row>
    <row r="5518" spans="1:12" x14ac:dyDescent="0.25">
      <c r="A5518" s="256" t="s">
        <v>2651</v>
      </c>
      <c r="B5518" s="256" t="s">
        <v>2652</v>
      </c>
      <c r="C5518" s="256" t="s">
        <v>2653</v>
      </c>
      <c r="D5518" s="256" t="s">
        <v>3301</v>
      </c>
      <c r="E5518" s="257" t="s">
        <v>2540</v>
      </c>
      <c r="F5518" s="256" t="s">
        <v>2540</v>
      </c>
      <c r="G5518" s="256">
        <v>101211</v>
      </c>
      <c r="H5518" s="256" t="s">
        <v>17752</v>
      </c>
      <c r="I5518" s="256" t="s">
        <v>16</v>
      </c>
      <c r="J5518" s="256" t="s">
        <v>2541</v>
      </c>
      <c r="K5518" s="257" t="s">
        <v>7039</v>
      </c>
      <c r="L5518" s="256" t="s">
        <v>2542</v>
      </c>
    </row>
    <row r="5519" spans="1:12" x14ac:dyDescent="0.25">
      <c r="A5519" s="256" t="s">
        <v>2651</v>
      </c>
      <c r="B5519" s="256" t="s">
        <v>2652</v>
      </c>
      <c r="C5519" s="256" t="s">
        <v>2653</v>
      </c>
      <c r="D5519" s="256" t="s">
        <v>3301</v>
      </c>
      <c r="E5519" s="257" t="s">
        <v>2540</v>
      </c>
      <c r="F5519" s="256" t="s">
        <v>2540</v>
      </c>
      <c r="G5519" s="256">
        <v>101212</v>
      </c>
      <c r="H5519" s="256" t="s">
        <v>17753</v>
      </c>
      <c r="I5519" s="256" t="s">
        <v>16</v>
      </c>
      <c r="J5519" s="256" t="s">
        <v>2541</v>
      </c>
      <c r="K5519" s="257" t="s">
        <v>17754</v>
      </c>
      <c r="L5519" s="256" t="s">
        <v>2542</v>
      </c>
    </row>
    <row r="5520" spans="1:12" x14ac:dyDescent="0.25">
      <c r="A5520" s="256" t="s">
        <v>2651</v>
      </c>
      <c r="B5520" s="256" t="s">
        <v>2652</v>
      </c>
      <c r="C5520" s="256" t="s">
        <v>2653</v>
      </c>
      <c r="D5520" s="256" t="s">
        <v>3301</v>
      </c>
      <c r="E5520" s="257" t="s">
        <v>2540</v>
      </c>
      <c r="F5520" s="256" t="s">
        <v>2540</v>
      </c>
      <c r="G5520" s="256">
        <v>101213</v>
      </c>
      <c r="H5520" s="256" t="s">
        <v>17755</v>
      </c>
      <c r="I5520" s="256" t="s">
        <v>16</v>
      </c>
      <c r="J5520" s="256" t="s">
        <v>2541</v>
      </c>
      <c r="K5520" s="257" t="s">
        <v>6238</v>
      </c>
      <c r="L5520" s="256" t="s">
        <v>2542</v>
      </c>
    </row>
    <row r="5521" spans="1:12" x14ac:dyDescent="0.25">
      <c r="A5521" s="256" t="s">
        <v>2651</v>
      </c>
      <c r="B5521" s="256" t="s">
        <v>2652</v>
      </c>
      <c r="C5521" s="256" t="s">
        <v>2653</v>
      </c>
      <c r="D5521" s="256" t="s">
        <v>3301</v>
      </c>
      <c r="E5521" s="257" t="s">
        <v>2540</v>
      </c>
      <c r="F5521" s="256" t="s">
        <v>2540</v>
      </c>
      <c r="G5521" s="256">
        <v>101214</v>
      </c>
      <c r="H5521" s="256" t="s">
        <v>17756</v>
      </c>
      <c r="I5521" s="256" t="s">
        <v>16</v>
      </c>
      <c r="J5521" s="256" t="s">
        <v>2541</v>
      </c>
      <c r="K5521" s="257" t="s">
        <v>7002</v>
      </c>
      <c r="L5521" s="256" t="s">
        <v>2542</v>
      </c>
    </row>
    <row r="5522" spans="1:12" x14ac:dyDescent="0.25">
      <c r="A5522" s="256" t="s">
        <v>2651</v>
      </c>
      <c r="B5522" s="256" t="s">
        <v>2652</v>
      </c>
      <c r="C5522" s="256" t="s">
        <v>2653</v>
      </c>
      <c r="D5522" s="256" t="s">
        <v>3301</v>
      </c>
      <c r="E5522" s="257" t="s">
        <v>2540</v>
      </c>
      <c r="F5522" s="256" t="s">
        <v>2540</v>
      </c>
      <c r="G5522" s="256">
        <v>101215</v>
      </c>
      <c r="H5522" s="256" t="s">
        <v>17757</v>
      </c>
      <c r="I5522" s="256" t="s">
        <v>16</v>
      </c>
      <c r="J5522" s="256" t="s">
        <v>2541</v>
      </c>
      <c r="K5522" s="257" t="s">
        <v>7523</v>
      </c>
      <c r="L5522" s="256" t="s">
        <v>2542</v>
      </c>
    </row>
    <row r="5523" spans="1:12" x14ac:dyDescent="0.25">
      <c r="A5523" s="256" t="s">
        <v>2651</v>
      </c>
      <c r="B5523" s="256" t="s">
        <v>2652</v>
      </c>
      <c r="C5523" s="256" t="s">
        <v>2653</v>
      </c>
      <c r="D5523" s="256" t="s">
        <v>3301</v>
      </c>
      <c r="E5523" s="257" t="s">
        <v>2540</v>
      </c>
      <c r="F5523" s="256" t="s">
        <v>2540</v>
      </c>
      <c r="G5523" s="256">
        <v>101216</v>
      </c>
      <c r="H5523" s="256" t="s">
        <v>17758</v>
      </c>
      <c r="I5523" s="256" t="s">
        <v>16</v>
      </c>
      <c r="J5523" s="256" t="s">
        <v>2541</v>
      </c>
      <c r="K5523" s="257" t="s">
        <v>5032</v>
      </c>
      <c r="L5523" s="256" t="s">
        <v>2542</v>
      </c>
    </row>
    <row r="5524" spans="1:12" x14ac:dyDescent="0.25">
      <c r="A5524" s="256" t="s">
        <v>2651</v>
      </c>
      <c r="B5524" s="256" t="s">
        <v>2652</v>
      </c>
      <c r="C5524" s="256" t="s">
        <v>2653</v>
      </c>
      <c r="D5524" s="256" t="s">
        <v>3301</v>
      </c>
      <c r="E5524" s="257" t="s">
        <v>2540</v>
      </c>
      <c r="F5524" s="256" t="s">
        <v>2540</v>
      </c>
      <c r="G5524" s="256">
        <v>101217</v>
      </c>
      <c r="H5524" s="256" t="s">
        <v>17759</v>
      </c>
      <c r="I5524" s="256" t="s">
        <v>16</v>
      </c>
      <c r="J5524" s="256" t="s">
        <v>2541</v>
      </c>
      <c r="K5524" s="257" t="s">
        <v>17760</v>
      </c>
      <c r="L5524" s="256" t="s">
        <v>2542</v>
      </c>
    </row>
    <row r="5525" spans="1:12" x14ac:dyDescent="0.25">
      <c r="A5525" s="256" t="s">
        <v>2651</v>
      </c>
      <c r="B5525" s="256" t="s">
        <v>2652</v>
      </c>
      <c r="C5525" s="256" t="s">
        <v>2653</v>
      </c>
      <c r="D5525" s="256" t="s">
        <v>3301</v>
      </c>
      <c r="E5525" s="257" t="s">
        <v>2540</v>
      </c>
      <c r="F5525" s="256" t="s">
        <v>2540</v>
      </c>
      <c r="G5525" s="256">
        <v>101218</v>
      </c>
      <c r="H5525" s="256" t="s">
        <v>17761</v>
      </c>
      <c r="I5525" s="256" t="s">
        <v>16</v>
      </c>
      <c r="J5525" s="256" t="s">
        <v>2541</v>
      </c>
      <c r="K5525" s="257" t="s">
        <v>13869</v>
      </c>
      <c r="L5525" s="256" t="s">
        <v>2542</v>
      </c>
    </row>
    <row r="5526" spans="1:12" x14ac:dyDescent="0.25">
      <c r="A5526" s="256" t="s">
        <v>2651</v>
      </c>
      <c r="B5526" s="256" t="s">
        <v>2652</v>
      </c>
      <c r="C5526" s="256" t="s">
        <v>2653</v>
      </c>
      <c r="D5526" s="256" t="s">
        <v>3301</v>
      </c>
      <c r="E5526" s="257" t="s">
        <v>2540</v>
      </c>
      <c r="F5526" s="256" t="s">
        <v>2540</v>
      </c>
      <c r="G5526" s="256">
        <v>101219</v>
      </c>
      <c r="H5526" s="256" t="s">
        <v>17762</v>
      </c>
      <c r="I5526" s="256" t="s">
        <v>16</v>
      </c>
      <c r="J5526" s="256" t="s">
        <v>2541</v>
      </c>
      <c r="K5526" s="257" t="s">
        <v>4964</v>
      </c>
      <c r="L5526" s="256" t="s">
        <v>2542</v>
      </c>
    </row>
    <row r="5527" spans="1:12" x14ac:dyDescent="0.25">
      <c r="A5527" s="256" t="s">
        <v>2651</v>
      </c>
      <c r="B5527" s="256" t="s">
        <v>2652</v>
      </c>
      <c r="C5527" s="256" t="s">
        <v>2653</v>
      </c>
      <c r="D5527" s="256" t="s">
        <v>3301</v>
      </c>
      <c r="E5527" s="257" t="s">
        <v>2540</v>
      </c>
      <c r="F5527" s="256" t="s">
        <v>2540</v>
      </c>
      <c r="G5527" s="256">
        <v>101220</v>
      </c>
      <c r="H5527" s="256" t="s">
        <v>17763</v>
      </c>
      <c r="I5527" s="256" t="s">
        <v>16</v>
      </c>
      <c r="J5527" s="256" t="s">
        <v>2541</v>
      </c>
      <c r="K5527" s="257" t="s">
        <v>17764</v>
      </c>
      <c r="L5527" s="256" t="s">
        <v>2542</v>
      </c>
    </row>
    <row r="5528" spans="1:12" x14ac:dyDescent="0.25">
      <c r="A5528" s="256" t="s">
        <v>2651</v>
      </c>
      <c r="B5528" s="256" t="s">
        <v>2652</v>
      </c>
      <c r="C5528" s="256" t="s">
        <v>2653</v>
      </c>
      <c r="D5528" s="256" t="s">
        <v>3301</v>
      </c>
      <c r="E5528" s="257" t="s">
        <v>2540</v>
      </c>
      <c r="F5528" s="256" t="s">
        <v>2540</v>
      </c>
      <c r="G5528" s="256">
        <v>101221</v>
      </c>
      <c r="H5528" s="256" t="s">
        <v>17765</v>
      </c>
      <c r="I5528" s="256" t="s">
        <v>16</v>
      </c>
      <c r="J5528" s="256" t="s">
        <v>2541</v>
      </c>
      <c r="K5528" s="257" t="s">
        <v>17766</v>
      </c>
      <c r="L5528" s="256" t="s">
        <v>2542</v>
      </c>
    </row>
    <row r="5529" spans="1:12" x14ac:dyDescent="0.25">
      <c r="A5529" s="256" t="s">
        <v>2651</v>
      </c>
      <c r="B5529" s="256" t="s">
        <v>2652</v>
      </c>
      <c r="C5529" s="256" t="s">
        <v>2653</v>
      </c>
      <c r="D5529" s="256" t="s">
        <v>3301</v>
      </c>
      <c r="E5529" s="257" t="s">
        <v>2540</v>
      </c>
      <c r="F5529" s="256" t="s">
        <v>2540</v>
      </c>
      <c r="G5529" s="256">
        <v>101222</v>
      </c>
      <c r="H5529" s="256" t="s">
        <v>17767</v>
      </c>
      <c r="I5529" s="256" t="s">
        <v>16</v>
      </c>
      <c r="J5529" s="256" t="s">
        <v>2541</v>
      </c>
      <c r="K5529" s="257" t="s">
        <v>17768</v>
      </c>
      <c r="L5529" s="256" t="s">
        <v>2542</v>
      </c>
    </row>
    <row r="5530" spans="1:12" x14ac:dyDescent="0.25">
      <c r="A5530" s="256" t="s">
        <v>2651</v>
      </c>
      <c r="B5530" s="256" t="s">
        <v>2652</v>
      </c>
      <c r="C5530" s="256" t="s">
        <v>2653</v>
      </c>
      <c r="D5530" s="256" t="s">
        <v>3301</v>
      </c>
      <c r="E5530" s="257" t="s">
        <v>2540</v>
      </c>
      <c r="F5530" s="256" t="s">
        <v>2540</v>
      </c>
      <c r="G5530" s="256">
        <v>101223</v>
      </c>
      <c r="H5530" s="256" t="s">
        <v>17769</v>
      </c>
      <c r="I5530" s="256" t="s">
        <v>16</v>
      </c>
      <c r="J5530" s="256" t="s">
        <v>2541</v>
      </c>
      <c r="K5530" s="257" t="s">
        <v>17770</v>
      </c>
      <c r="L5530" s="256" t="s">
        <v>2542</v>
      </c>
    </row>
    <row r="5531" spans="1:12" x14ac:dyDescent="0.25">
      <c r="A5531" s="256" t="s">
        <v>2651</v>
      </c>
      <c r="B5531" s="256" t="s">
        <v>2652</v>
      </c>
      <c r="C5531" s="256" t="s">
        <v>2653</v>
      </c>
      <c r="D5531" s="256" t="s">
        <v>3301</v>
      </c>
      <c r="E5531" s="257" t="s">
        <v>2540</v>
      </c>
      <c r="F5531" s="256" t="s">
        <v>2540</v>
      </c>
      <c r="G5531" s="256">
        <v>101224</v>
      </c>
      <c r="H5531" s="256" t="s">
        <v>17771</v>
      </c>
      <c r="I5531" s="256" t="s">
        <v>16</v>
      </c>
      <c r="J5531" s="256" t="s">
        <v>2541</v>
      </c>
      <c r="K5531" s="257" t="s">
        <v>16700</v>
      </c>
      <c r="L5531" s="256" t="s">
        <v>2542</v>
      </c>
    </row>
    <row r="5532" spans="1:12" x14ac:dyDescent="0.25">
      <c r="A5532" s="256" t="s">
        <v>2651</v>
      </c>
      <c r="B5532" s="256" t="s">
        <v>2652</v>
      </c>
      <c r="C5532" s="256" t="s">
        <v>2653</v>
      </c>
      <c r="D5532" s="256" t="s">
        <v>3301</v>
      </c>
      <c r="E5532" s="257" t="s">
        <v>2540</v>
      </c>
      <c r="F5532" s="256" t="s">
        <v>2540</v>
      </c>
      <c r="G5532" s="256">
        <v>101225</v>
      </c>
      <c r="H5532" s="256" t="s">
        <v>17772</v>
      </c>
      <c r="I5532" s="256" t="s">
        <v>16</v>
      </c>
      <c r="J5532" s="256" t="s">
        <v>2541</v>
      </c>
      <c r="K5532" s="257" t="s">
        <v>5096</v>
      </c>
      <c r="L5532" s="256" t="s">
        <v>2542</v>
      </c>
    </row>
    <row r="5533" spans="1:12" x14ac:dyDescent="0.25">
      <c r="A5533" s="256" t="s">
        <v>2651</v>
      </c>
      <c r="B5533" s="256" t="s">
        <v>2652</v>
      </c>
      <c r="C5533" s="256" t="s">
        <v>2653</v>
      </c>
      <c r="D5533" s="256" t="s">
        <v>3301</v>
      </c>
      <c r="E5533" s="257" t="s">
        <v>2540</v>
      </c>
      <c r="F5533" s="256" t="s">
        <v>2540</v>
      </c>
      <c r="G5533" s="256">
        <v>101226</v>
      </c>
      <c r="H5533" s="256" t="s">
        <v>17773</v>
      </c>
      <c r="I5533" s="256" t="s">
        <v>16</v>
      </c>
      <c r="J5533" s="256" t="s">
        <v>2541</v>
      </c>
      <c r="K5533" s="257" t="s">
        <v>5021</v>
      </c>
      <c r="L5533" s="256" t="s">
        <v>2542</v>
      </c>
    </row>
    <row r="5534" spans="1:12" x14ac:dyDescent="0.25">
      <c r="A5534" s="256" t="s">
        <v>2651</v>
      </c>
      <c r="B5534" s="256" t="s">
        <v>2652</v>
      </c>
      <c r="C5534" s="256" t="s">
        <v>2653</v>
      </c>
      <c r="D5534" s="256" t="s">
        <v>3301</v>
      </c>
      <c r="E5534" s="257" t="s">
        <v>2540</v>
      </c>
      <c r="F5534" s="256" t="s">
        <v>2540</v>
      </c>
      <c r="G5534" s="256">
        <v>101227</v>
      </c>
      <c r="H5534" s="256" t="s">
        <v>17774</v>
      </c>
      <c r="I5534" s="256" t="s">
        <v>16</v>
      </c>
      <c r="J5534" s="256" t="s">
        <v>2541</v>
      </c>
      <c r="K5534" s="257" t="s">
        <v>4997</v>
      </c>
      <c r="L5534" s="256" t="s">
        <v>2542</v>
      </c>
    </row>
    <row r="5535" spans="1:12" x14ac:dyDescent="0.25">
      <c r="A5535" s="256" t="s">
        <v>2651</v>
      </c>
      <c r="B5535" s="256" t="s">
        <v>2652</v>
      </c>
      <c r="C5535" s="256" t="s">
        <v>2653</v>
      </c>
      <c r="D5535" s="256" t="s">
        <v>3301</v>
      </c>
      <c r="E5535" s="257" t="s">
        <v>2540</v>
      </c>
      <c r="F5535" s="256" t="s">
        <v>2540</v>
      </c>
      <c r="G5535" s="256">
        <v>101228</v>
      </c>
      <c r="H5535" s="256" t="s">
        <v>17775</v>
      </c>
      <c r="I5535" s="256" t="s">
        <v>16</v>
      </c>
      <c r="J5535" s="256" t="s">
        <v>2541</v>
      </c>
      <c r="K5535" s="257" t="s">
        <v>17776</v>
      </c>
      <c r="L5535" s="256" t="s">
        <v>2542</v>
      </c>
    </row>
    <row r="5536" spans="1:12" x14ac:dyDescent="0.25">
      <c r="A5536" s="256" t="s">
        <v>2651</v>
      </c>
      <c r="B5536" s="256" t="s">
        <v>2652</v>
      </c>
      <c r="C5536" s="256" t="s">
        <v>2653</v>
      </c>
      <c r="D5536" s="256" t="s">
        <v>3301</v>
      </c>
      <c r="E5536" s="257" t="s">
        <v>2540</v>
      </c>
      <c r="F5536" s="256" t="s">
        <v>2540</v>
      </c>
      <c r="G5536" s="256">
        <v>101229</v>
      </c>
      <c r="H5536" s="256" t="s">
        <v>17777</v>
      </c>
      <c r="I5536" s="256" t="s">
        <v>16</v>
      </c>
      <c r="J5536" s="256" t="s">
        <v>2541</v>
      </c>
      <c r="K5536" s="257" t="s">
        <v>5220</v>
      </c>
      <c r="L5536" s="256" t="s">
        <v>2542</v>
      </c>
    </row>
    <row r="5537" spans="1:12" x14ac:dyDescent="0.25">
      <c r="A5537" s="256" t="s">
        <v>2651</v>
      </c>
      <c r="B5537" s="256" t="s">
        <v>2652</v>
      </c>
      <c r="C5537" s="256" t="s">
        <v>2653</v>
      </c>
      <c r="D5537" s="256" t="s">
        <v>3301</v>
      </c>
      <c r="E5537" s="257" t="s">
        <v>2540</v>
      </c>
      <c r="F5537" s="256" t="s">
        <v>2540</v>
      </c>
      <c r="G5537" s="256">
        <v>101230</v>
      </c>
      <c r="H5537" s="256" t="s">
        <v>17778</v>
      </c>
      <c r="I5537" s="256" t="s">
        <v>16</v>
      </c>
      <c r="J5537" s="256" t="s">
        <v>2541</v>
      </c>
      <c r="K5537" s="257" t="s">
        <v>6478</v>
      </c>
      <c r="L5537" s="256" t="s">
        <v>2542</v>
      </c>
    </row>
    <row r="5538" spans="1:12" x14ac:dyDescent="0.25">
      <c r="A5538" s="256" t="s">
        <v>2651</v>
      </c>
      <c r="B5538" s="256" t="s">
        <v>2652</v>
      </c>
      <c r="C5538" s="256" t="s">
        <v>2653</v>
      </c>
      <c r="D5538" s="256" t="s">
        <v>3301</v>
      </c>
      <c r="E5538" s="257" t="s">
        <v>2540</v>
      </c>
      <c r="F5538" s="256" t="s">
        <v>2540</v>
      </c>
      <c r="G5538" s="256">
        <v>101231</v>
      </c>
      <c r="H5538" s="256" t="s">
        <v>17779</v>
      </c>
      <c r="I5538" s="256" t="s">
        <v>16</v>
      </c>
      <c r="J5538" s="256" t="s">
        <v>2541</v>
      </c>
      <c r="K5538" s="257" t="s">
        <v>17334</v>
      </c>
      <c r="L5538" s="256" t="s">
        <v>2542</v>
      </c>
    </row>
    <row r="5539" spans="1:12" x14ac:dyDescent="0.25">
      <c r="A5539" s="256" t="s">
        <v>2651</v>
      </c>
      <c r="B5539" s="256" t="s">
        <v>2652</v>
      </c>
      <c r="C5539" s="256" t="s">
        <v>2653</v>
      </c>
      <c r="D5539" s="256" t="s">
        <v>3301</v>
      </c>
      <c r="E5539" s="257" t="s">
        <v>2540</v>
      </c>
      <c r="F5539" s="256" t="s">
        <v>2540</v>
      </c>
      <c r="G5539" s="256">
        <v>101232</v>
      </c>
      <c r="H5539" s="256" t="s">
        <v>17780</v>
      </c>
      <c r="I5539" s="256" t="s">
        <v>16</v>
      </c>
      <c r="J5539" s="256" t="s">
        <v>2541</v>
      </c>
      <c r="K5539" s="257" t="s">
        <v>5081</v>
      </c>
      <c r="L5539" s="256" t="s">
        <v>2542</v>
      </c>
    </row>
    <row r="5540" spans="1:12" x14ac:dyDescent="0.25">
      <c r="A5540" s="256" t="s">
        <v>2651</v>
      </c>
      <c r="B5540" s="256" t="s">
        <v>2652</v>
      </c>
      <c r="C5540" s="256" t="s">
        <v>2653</v>
      </c>
      <c r="D5540" s="256" t="s">
        <v>3301</v>
      </c>
      <c r="E5540" s="257" t="s">
        <v>2540</v>
      </c>
      <c r="F5540" s="256" t="s">
        <v>2540</v>
      </c>
      <c r="G5540" s="256">
        <v>101233</v>
      </c>
      <c r="H5540" s="256" t="s">
        <v>17781</v>
      </c>
      <c r="I5540" s="256" t="s">
        <v>16</v>
      </c>
      <c r="J5540" s="256" t="s">
        <v>2541</v>
      </c>
      <c r="K5540" s="257" t="s">
        <v>15106</v>
      </c>
      <c r="L5540" s="256" t="s">
        <v>2542</v>
      </c>
    </row>
    <row r="5541" spans="1:12" x14ac:dyDescent="0.25">
      <c r="A5541" s="256" t="s">
        <v>2651</v>
      </c>
      <c r="B5541" s="256" t="s">
        <v>2652</v>
      </c>
      <c r="C5541" s="256" t="s">
        <v>2653</v>
      </c>
      <c r="D5541" s="256" t="s">
        <v>3301</v>
      </c>
      <c r="E5541" s="257" t="s">
        <v>2540</v>
      </c>
      <c r="F5541" s="256" t="s">
        <v>2540</v>
      </c>
      <c r="G5541" s="256">
        <v>101234</v>
      </c>
      <c r="H5541" s="256" t="s">
        <v>17782</v>
      </c>
      <c r="I5541" s="256" t="s">
        <v>16</v>
      </c>
      <c r="J5541" s="256" t="s">
        <v>2541</v>
      </c>
      <c r="K5541" s="257" t="s">
        <v>17783</v>
      </c>
      <c r="L5541" s="256" t="s">
        <v>2542</v>
      </c>
    </row>
    <row r="5542" spans="1:12" x14ac:dyDescent="0.25">
      <c r="A5542" s="256" t="s">
        <v>2651</v>
      </c>
      <c r="B5542" s="256" t="s">
        <v>2652</v>
      </c>
      <c r="C5542" s="256" t="s">
        <v>2653</v>
      </c>
      <c r="D5542" s="256" t="s">
        <v>3301</v>
      </c>
      <c r="E5542" s="257" t="s">
        <v>2540</v>
      </c>
      <c r="F5542" s="256" t="s">
        <v>2540</v>
      </c>
      <c r="G5542" s="256">
        <v>101235</v>
      </c>
      <c r="H5542" s="256" t="s">
        <v>17784</v>
      </c>
      <c r="I5542" s="256" t="s">
        <v>16</v>
      </c>
      <c r="J5542" s="256" t="s">
        <v>2541</v>
      </c>
      <c r="K5542" s="257" t="s">
        <v>13192</v>
      </c>
      <c r="L5542" s="256" t="s">
        <v>2542</v>
      </c>
    </row>
    <row r="5543" spans="1:12" x14ac:dyDescent="0.25">
      <c r="A5543" s="256" t="s">
        <v>2651</v>
      </c>
      <c r="B5543" s="256" t="s">
        <v>2652</v>
      </c>
      <c r="C5543" s="256" t="s">
        <v>2653</v>
      </c>
      <c r="D5543" s="256" t="s">
        <v>3301</v>
      </c>
      <c r="E5543" s="257" t="s">
        <v>2540</v>
      </c>
      <c r="F5543" s="256" t="s">
        <v>2540</v>
      </c>
      <c r="G5543" s="256">
        <v>101236</v>
      </c>
      <c r="H5543" s="256" t="s">
        <v>17785</v>
      </c>
      <c r="I5543" s="256" t="s">
        <v>16</v>
      </c>
      <c r="J5543" s="256" t="s">
        <v>2541</v>
      </c>
      <c r="K5543" s="257" t="s">
        <v>14042</v>
      </c>
      <c r="L5543" s="256" t="s">
        <v>2542</v>
      </c>
    </row>
    <row r="5544" spans="1:12" x14ac:dyDescent="0.25">
      <c r="A5544" s="256" t="s">
        <v>2651</v>
      </c>
      <c r="B5544" s="256" t="s">
        <v>2652</v>
      </c>
      <c r="C5544" s="256" t="s">
        <v>2653</v>
      </c>
      <c r="D5544" s="256" t="s">
        <v>3301</v>
      </c>
      <c r="E5544" s="257" t="s">
        <v>2540</v>
      </c>
      <c r="F5544" s="256" t="s">
        <v>2540</v>
      </c>
      <c r="G5544" s="256">
        <v>101237</v>
      </c>
      <c r="H5544" s="256" t="s">
        <v>17786</v>
      </c>
      <c r="I5544" s="256" t="s">
        <v>16</v>
      </c>
      <c r="J5544" s="256" t="s">
        <v>2541</v>
      </c>
      <c r="K5544" s="257" t="s">
        <v>17787</v>
      </c>
      <c r="L5544" s="256" t="s">
        <v>2542</v>
      </c>
    </row>
    <row r="5545" spans="1:12" x14ac:dyDescent="0.25">
      <c r="A5545" s="256" t="s">
        <v>2651</v>
      </c>
      <c r="B5545" s="256" t="s">
        <v>2652</v>
      </c>
      <c r="C5545" s="256" t="s">
        <v>2653</v>
      </c>
      <c r="D5545" s="256" t="s">
        <v>3301</v>
      </c>
      <c r="E5545" s="257" t="s">
        <v>2540</v>
      </c>
      <c r="F5545" s="256" t="s">
        <v>2540</v>
      </c>
      <c r="G5545" s="256">
        <v>101238</v>
      </c>
      <c r="H5545" s="256" t="s">
        <v>17788</v>
      </c>
      <c r="I5545" s="256" t="s">
        <v>16</v>
      </c>
      <c r="J5545" s="256" t="s">
        <v>2541</v>
      </c>
      <c r="K5545" s="257" t="s">
        <v>5110</v>
      </c>
      <c r="L5545" s="256" t="s">
        <v>2542</v>
      </c>
    </row>
    <row r="5546" spans="1:12" x14ac:dyDescent="0.25">
      <c r="A5546" s="256" t="s">
        <v>2651</v>
      </c>
      <c r="B5546" s="256" t="s">
        <v>2652</v>
      </c>
      <c r="C5546" s="256" t="s">
        <v>2653</v>
      </c>
      <c r="D5546" s="256" t="s">
        <v>3301</v>
      </c>
      <c r="E5546" s="257" t="s">
        <v>2540</v>
      </c>
      <c r="F5546" s="256" t="s">
        <v>2540</v>
      </c>
      <c r="G5546" s="256">
        <v>101239</v>
      </c>
      <c r="H5546" s="256" t="s">
        <v>17789</v>
      </c>
      <c r="I5546" s="256" t="s">
        <v>16</v>
      </c>
      <c r="J5546" s="256" t="s">
        <v>2541</v>
      </c>
      <c r="K5546" s="257" t="s">
        <v>5874</v>
      </c>
      <c r="L5546" s="256" t="s">
        <v>2542</v>
      </c>
    </row>
    <row r="5547" spans="1:12" x14ac:dyDescent="0.25">
      <c r="A5547" s="256" t="s">
        <v>2651</v>
      </c>
      <c r="B5547" s="256" t="s">
        <v>2652</v>
      </c>
      <c r="C5547" s="256" t="s">
        <v>2653</v>
      </c>
      <c r="D5547" s="256" t="s">
        <v>3301</v>
      </c>
      <c r="E5547" s="257" t="s">
        <v>2540</v>
      </c>
      <c r="F5547" s="256" t="s">
        <v>2540</v>
      </c>
      <c r="G5547" s="256">
        <v>101240</v>
      </c>
      <c r="H5547" s="256" t="s">
        <v>17790</v>
      </c>
      <c r="I5547" s="256" t="s">
        <v>16</v>
      </c>
      <c r="J5547" s="256" t="s">
        <v>2541</v>
      </c>
      <c r="K5547" s="257" t="s">
        <v>5228</v>
      </c>
      <c r="L5547" s="256" t="s">
        <v>2542</v>
      </c>
    </row>
    <row r="5548" spans="1:12" x14ac:dyDescent="0.25">
      <c r="A5548" s="256" t="s">
        <v>2651</v>
      </c>
      <c r="B5548" s="256" t="s">
        <v>2652</v>
      </c>
      <c r="C5548" s="256" t="s">
        <v>2653</v>
      </c>
      <c r="D5548" s="256" t="s">
        <v>3301</v>
      </c>
      <c r="E5548" s="257" t="s">
        <v>2540</v>
      </c>
      <c r="F5548" s="256" t="s">
        <v>2540</v>
      </c>
      <c r="G5548" s="256">
        <v>101241</v>
      </c>
      <c r="H5548" s="256" t="s">
        <v>17791</v>
      </c>
      <c r="I5548" s="256" t="s">
        <v>16</v>
      </c>
      <c r="J5548" s="256" t="s">
        <v>2541</v>
      </c>
      <c r="K5548" s="257" t="s">
        <v>7154</v>
      </c>
      <c r="L5548" s="256" t="s">
        <v>2542</v>
      </c>
    </row>
    <row r="5549" spans="1:12" x14ac:dyDescent="0.25">
      <c r="A5549" s="256" t="s">
        <v>2651</v>
      </c>
      <c r="B5549" s="256" t="s">
        <v>2652</v>
      </c>
      <c r="C5549" s="256" t="s">
        <v>2653</v>
      </c>
      <c r="D5549" s="256" t="s">
        <v>3301</v>
      </c>
      <c r="E5549" s="257" t="s">
        <v>2540</v>
      </c>
      <c r="F5549" s="256" t="s">
        <v>2540</v>
      </c>
      <c r="G5549" s="256">
        <v>101242</v>
      </c>
      <c r="H5549" s="256" t="s">
        <v>17792</v>
      </c>
      <c r="I5549" s="256" t="s">
        <v>16</v>
      </c>
      <c r="J5549" s="256" t="s">
        <v>2541</v>
      </c>
      <c r="K5549" s="257" t="s">
        <v>5019</v>
      </c>
      <c r="L5549" s="256" t="s">
        <v>2542</v>
      </c>
    </row>
    <row r="5550" spans="1:12" x14ac:dyDescent="0.25">
      <c r="A5550" s="256" t="s">
        <v>2651</v>
      </c>
      <c r="B5550" s="256" t="s">
        <v>2652</v>
      </c>
      <c r="C5550" s="256" t="s">
        <v>2653</v>
      </c>
      <c r="D5550" s="256" t="s">
        <v>3301</v>
      </c>
      <c r="E5550" s="257" t="s">
        <v>2540</v>
      </c>
      <c r="F5550" s="256" t="s">
        <v>2540</v>
      </c>
      <c r="G5550" s="256">
        <v>101243</v>
      </c>
      <c r="H5550" s="256" t="s">
        <v>17793</v>
      </c>
      <c r="I5550" s="256" t="s">
        <v>16</v>
      </c>
      <c r="J5550" s="256" t="s">
        <v>2541</v>
      </c>
      <c r="K5550" s="257" t="s">
        <v>5111</v>
      </c>
      <c r="L5550" s="256" t="s">
        <v>2542</v>
      </c>
    </row>
    <row r="5551" spans="1:12" x14ac:dyDescent="0.25">
      <c r="A5551" s="256" t="s">
        <v>2651</v>
      </c>
      <c r="B5551" s="256" t="s">
        <v>2652</v>
      </c>
      <c r="C5551" s="256" t="s">
        <v>2653</v>
      </c>
      <c r="D5551" s="256" t="s">
        <v>3301</v>
      </c>
      <c r="E5551" s="257" t="s">
        <v>2540</v>
      </c>
      <c r="F5551" s="256" t="s">
        <v>2540</v>
      </c>
      <c r="G5551" s="256">
        <v>101244</v>
      </c>
      <c r="H5551" s="256" t="s">
        <v>17794</v>
      </c>
      <c r="I5551" s="256" t="s">
        <v>16</v>
      </c>
      <c r="J5551" s="256" t="s">
        <v>2541</v>
      </c>
      <c r="K5551" s="257" t="s">
        <v>5044</v>
      </c>
      <c r="L5551" s="256" t="s">
        <v>2542</v>
      </c>
    </row>
    <row r="5552" spans="1:12" x14ac:dyDescent="0.25">
      <c r="A5552" s="256" t="s">
        <v>2651</v>
      </c>
      <c r="B5552" s="256" t="s">
        <v>2652</v>
      </c>
      <c r="C5552" s="256" t="s">
        <v>2653</v>
      </c>
      <c r="D5552" s="256" t="s">
        <v>3301</v>
      </c>
      <c r="E5552" s="257" t="s">
        <v>2540</v>
      </c>
      <c r="F5552" s="256" t="s">
        <v>2540</v>
      </c>
      <c r="G5552" s="256">
        <v>101245</v>
      </c>
      <c r="H5552" s="256" t="s">
        <v>17795</v>
      </c>
      <c r="I5552" s="256" t="s">
        <v>16</v>
      </c>
      <c r="J5552" s="256" t="s">
        <v>2541</v>
      </c>
      <c r="K5552" s="257" t="s">
        <v>13558</v>
      </c>
      <c r="L5552" s="256" t="s">
        <v>2542</v>
      </c>
    </row>
    <row r="5553" spans="1:12" x14ac:dyDescent="0.25">
      <c r="A5553" s="256" t="s">
        <v>2651</v>
      </c>
      <c r="B5553" s="256" t="s">
        <v>2652</v>
      </c>
      <c r="C5553" s="256" t="s">
        <v>2653</v>
      </c>
      <c r="D5553" s="256" t="s">
        <v>3301</v>
      </c>
      <c r="E5553" s="257" t="s">
        <v>2540</v>
      </c>
      <c r="F5553" s="256" t="s">
        <v>2540</v>
      </c>
      <c r="G5553" s="256">
        <v>101246</v>
      </c>
      <c r="H5553" s="256" t="s">
        <v>17796</v>
      </c>
      <c r="I5553" s="256" t="s">
        <v>16</v>
      </c>
      <c r="J5553" s="256" t="s">
        <v>2541</v>
      </c>
      <c r="K5553" s="257" t="s">
        <v>13513</v>
      </c>
      <c r="L5553" s="256" t="s">
        <v>2542</v>
      </c>
    </row>
    <row r="5554" spans="1:12" x14ac:dyDescent="0.25">
      <c r="A5554" s="256" t="s">
        <v>2651</v>
      </c>
      <c r="B5554" s="256" t="s">
        <v>2652</v>
      </c>
      <c r="C5554" s="256" t="s">
        <v>2653</v>
      </c>
      <c r="D5554" s="256" t="s">
        <v>3301</v>
      </c>
      <c r="E5554" s="257" t="s">
        <v>2540</v>
      </c>
      <c r="F5554" s="256" t="s">
        <v>2540</v>
      </c>
      <c r="G5554" s="256">
        <v>101247</v>
      </c>
      <c r="H5554" s="256" t="s">
        <v>17797</v>
      </c>
      <c r="I5554" s="256" t="s">
        <v>16</v>
      </c>
      <c r="J5554" s="256" t="s">
        <v>2541</v>
      </c>
      <c r="K5554" s="257" t="s">
        <v>5058</v>
      </c>
      <c r="L5554" s="256" t="s">
        <v>2542</v>
      </c>
    </row>
    <row r="5555" spans="1:12" x14ac:dyDescent="0.25">
      <c r="A5555" s="256" t="s">
        <v>2651</v>
      </c>
      <c r="B5555" s="256" t="s">
        <v>2652</v>
      </c>
      <c r="C5555" s="256" t="s">
        <v>2653</v>
      </c>
      <c r="D5555" s="256" t="s">
        <v>3301</v>
      </c>
      <c r="E5555" s="257" t="s">
        <v>2540</v>
      </c>
      <c r="F5555" s="256" t="s">
        <v>2540</v>
      </c>
      <c r="G5555" s="256">
        <v>101248</v>
      </c>
      <c r="H5555" s="256" t="s">
        <v>17798</v>
      </c>
      <c r="I5555" s="256" t="s">
        <v>16</v>
      </c>
      <c r="J5555" s="256" t="s">
        <v>2541</v>
      </c>
      <c r="K5555" s="257" t="s">
        <v>17799</v>
      </c>
      <c r="L5555" s="256" t="s">
        <v>2542</v>
      </c>
    </row>
    <row r="5556" spans="1:12" x14ac:dyDescent="0.25">
      <c r="A5556" s="256" t="s">
        <v>2651</v>
      </c>
      <c r="B5556" s="256" t="s">
        <v>2652</v>
      </c>
      <c r="C5556" s="256" t="s">
        <v>2653</v>
      </c>
      <c r="D5556" s="256" t="s">
        <v>3301</v>
      </c>
      <c r="E5556" s="257" t="s">
        <v>2540</v>
      </c>
      <c r="F5556" s="256" t="s">
        <v>2540</v>
      </c>
      <c r="G5556" s="256">
        <v>101249</v>
      </c>
      <c r="H5556" s="256" t="s">
        <v>17800</v>
      </c>
      <c r="I5556" s="256" t="s">
        <v>16</v>
      </c>
      <c r="J5556" s="256" t="s">
        <v>2541</v>
      </c>
      <c r="K5556" s="257" t="s">
        <v>17071</v>
      </c>
      <c r="L5556" s="256" t="s">
        <v>2542</v>
      </c>
    </row>
    <row r="5557" spans="1:12" x14ac:dyDescent="0.25">
      <c r="A5557" s="256" t="s">
        <v>2651</v>
      </c>
      <c r="B5557" s="256" t="s">
        <v>2652</v>
      </c>
      <c r="C5557" s="256" t="s">
        <v>2653</v>
      </c>
      <c r="D5557" s="256" t="s">
        <v>3301</v>
      </c>
      <c r="E5557" s="257" t="s">
        <v>2540</v>
      </c>
      <c r="F5557" s="256" t="s">
        <v>2540</v>
      </c>
      <c r="G5557" s="256">
        <v>101250</v>
      </c>
      <c r="H5557" s="256" t="s">
        <v>17801</v>
      </c>
      <c r="I5557" s="256" t="s">
        <v>16</v>
      </c>
      <c r="J5557" s="256" t="s">
        <v>2541</v>
      </c>
      <c r="K5557" s="257" t="s">
        <v>15574</v>
      </c>
      <c r="L5557" s="256" t="s">
        <v>2542</v>
      </c>
    </row>
    <row r="5558" spans="1:12" x14ac:dyDescent="0.25">
      <c r="A5558" s="256" t="s">
        <v>2651</v>
      </c>
      <c r="B5558" s="256" t="s">
        <v>2652</v>
      </c>
      <c r="C5558" s="256" t="s">
        <v>2653</v>
      </c>
      <c r="D5558" s="256" t="s">
        <v>3301</v>
      </c>
      <c r="E5558" s="257" t="s">
        <v>2540</v>
      </c>
      <c r="F5558" s="256" t="s">
        <v>2540</v>
      </c>
      <c r="G5558" s="256">
        <v>101251</v>
      </c>
      <c r="H5558" s="256" t="s">
        <v>17802</v>
      </c>
      <c r="I5558" s="256" t="s">
        <v>16</v>
      </c>
      <c r="J5558" s="256" t="s">
        <v>2541</v>
      </c>
      <c r="K5558" s="257" t="s">
        <v>17803</v>
      </c>
      <c r="L5558" s="256" t="s">
        <v>2542</v>
      </c>
    </row>
    <row r="5559" spans="1:12" x14ac:dyDescent="0.25">
      <c r="A5559" s="256" t="s">
        <v>2651</v>
      </c>
      <c r="B5559" s="256" t="s">
        <v>2652</v>
      </c>
      <c r="C5559" s="256" t="s">
        <v>2653</v>
      </c>
      <c r="D5559" s="256" t="s">
        <v>3301</v>
      </c>
      <c r="E5559" s="257" t="s">
        <v>2540</v>
      </c>
      <c r="F5559" s="256" t="s">
        <v>2540</v>
      </c>
      <c r="G5559" s="256">
        <v>101252</v>
      </c>
      <c r="H5559" s="256" t="s">
        <v>17804</v>
      </c>
      <c r="I5559" s="256" t="s">
        <v>16</v>
      </c>
      <c r="J5559" s="256" t="s">
        <v>2541</v>
      </c>
      <c r="K5559" s="257" t="s">
        <v>5214</v>
      </c>
      <c r="L5559" s="256" t="s">
        <v>2542</v>
      </c>
    </row>
    <row r="5560" spans="1:12" x14ac:dyDescent="0.25">
      <c r="A5560" s="256" t="s">
        <v>2651</v>
      </c>
      <c r="B5560" s="256" t="s">
        <v>2652</v>
      </c>
      <c r="C5560" s="256" t="s">
        <v>2653</v>
      </c>
      <c r="D5560" s="256" t="s">
        <v>3301</v>
      </c>
      <c r="E5560" s="257" t="s">
        <v>2540</v>
      </c>
      <c r="F5560" s="256" t="s">
        <v>2540</v>
      </c>
      <c r="G5560" s="256">
        <v>101253</v>
      </c>
      <c r="H5560" s="256" t="s">
        <v>17805</v>
      </c>
      <c r="I5560" s="256" t="s">
        <v>16</v>
      </c>
      <c r="J5560" s="256" t="s">
        <v>2541</v>
      </c>
      <c r="K5560" s="257" t="s">
        <v>16924</v>
      </c>
      <c r="L5560" s="256" t="s">
        <v>2542</v>
      </c>
    </row>
    <row r="5561" spans="1:12" x14ac:dyDescent="0.25">
      <c r="A5561" s="256" t="s">
        <v>2651</v>
      </c>
      <c r="B5561" s="256" t="s">
        <v>2652</v>
      </c>
      <c r="C5561" s="256" t="s">
        <v>2653</v>
      </c>
      <c r="D5561" s="256" t="s">
        <v>3301</v>
      </c>
      <c r="E5561" s="257" t="s">
        <v>2540</v>
      </c>
      <c r="F5561" s="256" t="s">
        <v>2540</v>
      </c>
      <c r="G5561" s="256">
        <v>101254</v>
      </c>
      <c r="H5561" s="256" t="s">
        <v>17806</v>
      </c>
      <c r="I5561" s="256" t="s">
        <v>16</v>
      </c>
      <c r="J5561" s="256" t="s">
        <v>2541</v>
      </c>
      <c r="K5561" s="257" t="s">
        <v>5909</v>
      </c>
      <c r="L5561" s="256" t="s">
        <v>2542</v>
      </c>
    </row>
    <row r="5562" spans="1:12" x14ac:dyDescent="0.25">
      <c r="A5562" s="256" t="s">
        <v>2651</v>
      </c>
      <c r="B5562" s="256" t="s">
        <v>2652</v>
      </c>
      <c r="C5562" s="256" t="s">
        <v>2653</v>
      </c>
      <c r="D5562" s="256" t="s">
        <v>3301</v>
      </c>
      <c r="E5562" s="257" t="s">
        <v>2540</v>
      </c>
      <c r="F5562" s="256" t="s">
        <v>2540</v>
      </c>
      <c r="G5562" s="256">
        <v>101255</v>
      </c>
      <c r="H5562" s="256" t="s">
        <v>17807</v>
      </c>
      <c r="I5562" s="256" t="s">
        <v>16</v>
      </c>
      <c r="J5562" s="256" t="s">
        <v>2541</v>
      </c>
      <c r="K5562" s="257" t="s">
        <v>13652</v>
      </c>
      <c r="L5562" s="256" t="s">
        <v>2542</v>
      </c>
    </row>
    <row r="5563" spans="1:12" x14ac:dyDescent="0.25">
      <c r="A5563" s="256" t="s">
        <v>2651</v>
      </c>
      <c r="B5563" s="256" t="s">
        <v>2652</v>
      </c>
      <c r="C5563" s="256" t="s">
        <v>2653</v>
      </c>
      <c r="D5563" s="256" t="s">
        <v>3301</v>
      </c>
      <c r="E5563" s="257" t="s">
        <v>2540</v>
      </c>
      <c r="F5563" s="256" t="s">
        <v>2540</v>
      </c>
      <c r="G5563" s="256">
        <v>101256</v>
      </c>
      <c r="H5563" s="256" t="s">
        <v>17808</v>
      </c>
      <c r="I5563" s="256" t="s">
        <v>16</v>
      </c>
      <c r="J5563" s="256" t="s">
        <v>2541</v>
      </c>
      <c r="K5563" s="257" t="s">
        <v>15850</v>
      </c>
      <c r="L5563" s="256" t="s">
        <v>2542</v>
      </c>
    </row>
    <row r="5564" spans="1:12" x14ac:dyDescent="0.25">
      <c r="A5564" s="256" t="s">
        <v>2651</v>
      </c>
      <c r="B5564" s="256" t="s">
        <v>2652</v>
      </c>
      <c r="C5564" s="256" t="s">
        <v>2653</v>
      </c>
      <c r="D5564" s="256" t="s">
        <v>3301</v>
      </c>
      <c r="E5564" s="257" t="s">
        <v>2540</v>
      </c>
      <c r="F5564" s="256" t="s">
        <v>2540</v>
      </c>
      <c r="G5564" s="256">
        <v>101257</v>
      </c>
      <c r="H5564" s="256" t="s">
        <v>17809</v>
      </c>
      <c r="I5564" s="256" t="s">
        <v>16</v>
      </c>
      <c r="J5564" s="256" t="s">
        <v>2541</v>
      </c>
      <c r="K5564" s="257" t="s">
        <v>7150</v>
      </c>
      <c r="L5564" s="256" t="s">
        <v>2542</v>
      </c>
    </row>
    <row r="5565" spans="1:12" x14ac:dyDescent="0.25">
      <c r="A5565" s="256" t="s">
        <v>2651</v>
      </c>
      <c r="B5565" s="256" t="s">
        <v>2652</v>
      </c>
      <c r="C5565" s="256" t="s">
        <v>2653</v>
      </c>
      <c r="D5565" s="256" t="s">
        <v>3301</v>
      </c>
      <c r="E5565" s="257" t="s">
        <v>2540</v>
      </c>
      <c r="F5565" s="256" t="s">
        <v>2540</v>
      </c>
      <c r="G5565" s="256">
        <v>101258</v>
      </c>
      <c r="H5565" s="256" t="s">
        <v>17810</v>
      </c>
      <c r="I5565" s="256" t="s">
        <v>16</v>
      </c>
      <c r="J5565" s="256" t="s">
        <v>2541</v>
      </c>
      <c r="K5565" s="257" t="s">
        <v>17045</v>
      </c>
      <c r="L5565" s="256" t="s">
        <v>2542</v>
      </c>
    </row>
    <row r="5566" spans="1:12" x14ac:dyDescent="0.25">
      <c r="A5566" s="256" t="s">
        <v>2651</v>
      </c>
      <c r="B5566" s="256" t="s">
        <v>2652</v>
      </c>
      <c r="C5566" s="256" t="s">
        <v>2653</v>
      </c>
      <c r="D5566" s="256" t="s">
        <v>3301</v>
      </c>
      <c r="E5566" s="257" t="s">
        <v>2540</v>
      </c>
      <c r="F5566" s="256" t="s">
        <v>2540</v>
      </c>
      <c r="G5566" s="256">
        <v>101259</v>
      </c>
      <c r="H5566" s="256" t="s">
        <v>17811</v>
      </c>
      <c r="I5566" s="256" t="s">
        <v>16</v>
      </c>
      <c r="J5566" s="256" t="s">
        <v>2541</v>
      </c>
      <c r="K5566" s="257" t="s">
        <v>17812</v>
      </c>
      <c r="L5566" s="256" t="s">
        <v>2542</v>
      </c>
    </row>
    <row r="5567" spans="1:12" x14ac:dyDescent="0.25">
      <c r="A5567" s="256" t="s">
        <v>2651</v>
      </c>
      <c r="B5567" s="256" t="s">
        <v>2652</v>
      </c>
      <c r="C5567" s="256" t="s">
        <v>2653</v>
      </c>
      <c r="D5567" s="256" t="s">
        <v>3301</v>
      </c>
      <c r="E5567" s="257" t="s">
        <v>2540</v>
      </c>
      <c r="F5567" s="256" t="s">
        <v>2540</v>
      </c>
      <c r="G5567" s="256">
        <v>101260</v>
      </c>
      <c r="H5567" s="256" t="s">
        <v>17813</v>
      </c>
      <c r="I5567" s="256" t="s">
        <v>16</v>
      </c>
      <c r="J5567" s="256" t="s">
        <v>2541</v>
      </c>
      <c r="K5567" s="257" t="s">
        <v>15926</v>
      </c>
      <c r="L5567" s="256" t="s">
        <v>2542</v>
      </c>
    </row>
    <row r="5568" spans="1:12" x14ac:dyDescent="0.25">
      <c r="A5568" s="256" t="s">
        <v>2651</v>
      </c>
      <c r="B5568" s="256" t="s">
        <v>2652</v>
      </c>
      <c r="C5568" s="256" t="s">
        <v>2653</v>
      </c>
      <c r="D5568" s="256" t="s">
        <v>3301</v>
      </c>
      <c r="E5568" s="257" t="s">
        <v>2540</v>
      </c>
      <c r="F5568" s="256" t="s">
        <v>2540</v>
      </c>
      <c r="G5568" s="256">
        <v>101261</v>
      </c>
      <c r="H5568" s="256" t="s">
        <v>17814</v>
      </c>
      <c r="I5568" s="256" t="s">
        <v>16</v>
      </c>
      <c r="J5568" s="256" t="s">
        <v>2541</v>
      </c>
      <c r="K5568" s="257" t="s">
        <v>13481</v>
      </c>
      <c r="L5568" s="256" t="s">
        <v>2542</v>
      </c>
    </row>
    <row r="5569" spans="1:12" x14ac:dyDescent="0.25">
      <c r="A5569" s="256" t="s">
        <v>2651</v>
      </c>
      <c r="B5569" s="256" t="s">
        <v>2652</v>
      </c>
      <c r="C5569" s="256" t="s">
        <v>2653</v>
      </c>
      <c r="D5569" s="256" t="s">
        <v>3301</v>
      </c>
      <c r="E5569" s="257" t="s">
        <v>2540</v>
      </c>
      <c r="F5569" s="256" t="s">
        <v>2540</v>
      </c>
      <c r="G5569" s="256">
        <v>101262</v>
      </c>
      <c r="H5569" s="256" t="s">
        <v>17815</v>
      </c>
      <c r="I5569" s="256" t="s">
        <v>16</v>
      </c>
      <c r="J5569" s="256" t="s">
        <v>2541</v>
      </c>
      <c r="K5569" s="257" t="s">
        <v>17768</v>
      </c>
      <c r="L5569" s="256" t="s">
        <v>2542</v>
      </c>
    </row>
    <row r="5570" spans="1:12" x14ac:dyDescent="0.25">
      <c r="A5570" s="256" t="s">
        <v>2651</v>
      </c>
      <c r="B5570" s="256" t="s">
        <v>2652</v>
      </c>
      <c r="C5570" s="256" t="s">
        <v>2653</v>
      </c>
      <c r="D5570" s="256" t="s">
        <v>3301</v>
      </c>
      <c r="E5570" s="257" t="s">
        <v>2540</v>
      </c>
      <c r="F5570" s="256" t="s">
        <v>2540</v>
      </c>
      <c r="G5570" s="256">
        <v>101263</v>
      </c>
      <c r="H5570" s="256" t="s">
        <v>17816</v>
      </c>
      <c r="I5570" s="256" t="s">
        <v>16</v>
      </c>
      <c r="J5570" s="256" t="s">
        <v>2541</v>
      </c>
      <c r="K5570" s="257" t="s">
        <v>16536</v>
      </c>
      <c r="L5570" s="256" t="s">
        <v>2542</v>
      </c>
    </row>
    <row r="5571" spans="1:12" x14ac:dyDescent="0.25">
      <c r="A5571" s="256" t="s">
        <v>2651</v>
      </c>
      <c r="B5571" s="256" t="s">
        <v>2652</v>
      </c>
      <c r="C5571" s="256" t="s">
        <v>2653</v>
      </c>
      <c r="D5571" s="256" t="s">
        <v>3301</v>
      </c>
      <c r="E5571" s="257" t="s">
        <v>2540</v>
      </c>
      <c r="F5571" s="256" t="s">
        <v>2540</v>
      </c>
      <c r="G5571" s="256">
        <v>101264</v>
      </c>
      <c r="H5571" s="256" t="s">
        <v>17817</v>
      </c>
      <c r="I5571" s="256" t="s">
        <v>16</v>
      </c>
      <c r="J5571" s="256" t="s">
        <v>2541</v>
      </c>
      <c r="K5571" s="257" t="s">
        <v>17818</v>
      </c>
      <c r="L5571" s="256" t="s">
        <v>2542</v>
      </c>
    </row>
    <row r="5572" spans="1:12" x14ac:dyDescent="0.25">
      <c r="A5572" s="256" t="s">
        <v>2651</v>
      </c>
      <c r="B5572" s="256" t="s">
        <v>2652</v>
      </c>
      <c r="C5572" s="256" t="s">
        <v>2653</v>
      </c>
      <c r="D5572" s="256" t="s">
        <v>3301</v>
      </c>
      <c r="E5572" s="257" t="s">
        <v>2540</v>
      </c>
      <c r="F5572" s="256" t="s">
        <v>2540</v>
      </c>
      <c r="G5572" s="256">
        <v>101265</v>
      </c>
      <c r="H5572" s="256" t="s">
        <v>17819</v>
      </c>
      <c r="I5572" s="256" t="s">
        <v>16</v>
      </c>
      <c r="J5572" s="256" t="s">
        <v>2541</v>
      </c>
      <c r="K5572" s="257" t="s">
        <v>17820</v>
      </c>
      <c r="L5572" s="256" t="s">
        <v>2542</v>
      </c>
    </row>
    <row r="5573" spans="1:12" x14ac:dyDescent="0.25">
      <c r="A5573" s="256" t="s">
        <v>2651</v>
      </c>
      <c r="B5573" s="256" t="s">
        <v>2652</v>
      </c>
      <c r="C5573" s="256" t="s">
        <v>2653</v>
      </c>
      <c r="D5573" s="256" t="s">
        <v>3301</v>
      </c>
      <c r="E5573" s="257" t="s">
        <v>2540</v>
      </c>
      <c r="F5573" s="256" t="s">
        <v>2540</v>
      </c>
      <c r="G5573" s="256">
        <v>101266</v>
      </c>
      <c r="H5573" s="256" t="s">
        <v>17821</v>
      </c>
      <c r="I5573" s="256" t="s">
        <v>16</v>
      </c>
      <c r="J5573" s="256" t="s">
        <v>2541</v>
      </c>
      <c r="K5573" s="257" t="s">
        <v>13828</v>
      </c>
      <c r="L5573" s="256" t="s">
        <v>2542</v>
      </c>
    </row>
    <row r="5574" spans="1:12" x14ac:dyDescent="0.25">
      <c r="A5574" s="256" t="s">
        <v>2651</v>
      </c>
      <c r="B5574" s="256" t="s">
        <v>2652</v>
      </c>
      <c r="C5574" s="256" t="s">
        <v>2653</v>
      </c>
      <c r="D5574" s="256" t="s">
        <v>3301</v>
      </c>
      <c r="E5574" s="257" t="s">
        <v>2540</v>
      </c>
      <c r="F5574" s="256" t="s">
        <v>2540</v>
      </c>
      <c r="G5574" s="256">
        <v>101267</v>
      </c>
      <c r="H5574" s="256" t="s">
        <v>17822</v>
      </c>
      <c r="I5574" s="256" t="s">
        <v>16</v>
      </c>
      <c r="J5574" s="256" t="s">
        <v>2541</v>
      </c>
      <c r="K5574" s="257" t="s">
        <v>14422</v>
      </c>
      <c r="L5574" s="256" t="s">
        <v>2542</v>
      </c>
    </row>
    <row r="5575" spans="1:12" x14ac:dyDescent="0.25">
      <c r="A5575" s="256" t="s">
        <v>2651</v>
      </c>
      <c r="B5575" s="256" t="s">
        <v>2652</v>
      </c>
      <c r="C5575" s="256" t="s">
        <v>2653</v>
      </c>
      <c r="D5575" s="256" t="s">
        <v>3301</v>
      </c>
      <c r="E5575" s="257" t="s">
        <v>2540</v>
      </c>
      <c r="F5575" s="256" t="s">
        <v>2540</v>
      </c>
      <c r="G5575" s="256">
        <v>101268</v>
      </c>
      <c r="H5575" s="256" t="s">
        <v>17823</v>
      </c>
      <c r="I5575" s="256" t="s">
        <v>16</v>
      </c>
      <c r="J5575" s="256" t="s">
        <v>2541</v>
      </c>
      <c r="K5575" s="257" t="s">
        <v>17824</v>
      </c>
      <c r="L5575" s="256" t="s">
        <v>2542</v>
      </c>
    </row>
    <row r="5576" spans="1:12" x14ac:dyDescent="0.25">
      <c r="A5576" s="256" t="s">
        <v>2651</v>
      </c>
      <c r="B5576" s="256" t="s">
        <v>2652</v>
      </c>
      <c r="C5576" s="256" t="s">
        <v>2653</v>
      </c>
      <c r="D5576" s="256" t="s">
        <v>3301</v>
      </c>
      <c r="E5576" s="257" t="s">
        <v>2540</v>
      </c>
      <c r="F5576" s="256" t="s">
        <v>2540</v>
      </c>
      <c r="G5576" s="256">
        <v>101269</v>
      </c>
      <c r="H5576" s="256" t="s">
        <v>17825</v>
      </c>
      <c r="I5576" s="256" t="s">
        <v>16</v>
      </c>
      <c r="J5576" s="256" t="s">
        <v>2541</v>
      </c>
      <c r="K5576" s="257" t="s">
        <v>16686</v>
      </c>
      <c r="L5576" s="256" t="s">
        <v>2542</v>
      </c>
    </row>
    <row r="5577" spans="1:12" x14ac:dyDescent="0.25">
      <c r="A5577" s="256" t="s">
        <v>2651</v>
      </c>
      <c r="B5577" s="256" t="s">
        <v>2652</v>
      </c>
      <c r="C5577" s="256" t="s">
        <v>2653</v>
      </c>
      <c r="D5577" s="256" t="s">
        <v>3301</v>
      </c>
      <c r="E5577" s="257" t="s">
        <v>2540</v>
      </c>
      <c r="F5577" s="256" t="s">
        <v>2540</v>
      </c>
      <c r="G5577" s="256">
        <v>101270</v>
      </c>
      <c r="H5577" s="256" t="s">
        <v>17826</v>
      </c>
      <c r="I5577" s="256" t="s">
        <v>16</v>
      </c>
      <c r="J5577" s="256" t="s">
        <v>2541</v>
      </c>
      <c r="K5577" s="257" t="s">
        <v>7005</v>
      </c>
      <c r="L5577" s="256" t="s">
        <v>2542</v>
      </c>
    </row>
    <row r="5578" spans="1:12" x14ac:dyDescent="0.25">
      <c r="A5578" s="256" t="s">
        <v>2651</v>
      </c>
      <c r="B5578" s="256" t="s">
        <v>2652</v>
      </c>
      <c r="C5578" s="256" t="s">
        <v>2653</v>
      </c>
      <c r="D5578" s="256" t="s">
        <v>3301</v>
      </c>
      <c r="E5578" s="257" t="s">
        <v>2540</v>
      </c>
      <c r="F5578" s="256" t="s">
        <v>2540</v>
      </c>
      <c r="G5578" s="256">
        <v>101271</v>
      </c>
      <c r="H5578" s="256" t="s">
        <v>17827</v>
      </c>
      <c r="I5578" s="256" t="s">
        <v>16</v>
      </c>
      <c r="J5578" s="256" t="s">
        <v>2541</v>
      </c>
      <c r="K5578" s="257" t="s">
        <v>4958</v>
      </c>
      <c r="L5578" s="256" t="s">
        <v>2542</v>
      </c>
    </row>
    <row r="5579" spans="1:12" x14ac:dyDescent="0.25">
      <c r="A5579" s="256" t="s">
        <v>2651</v>
      </c>
      <c r="B5579" s="256" t="s">
        <v>2652</v>
      </c>
      <c r="C5579" s="256" t="s">
        <v>2653</v>
      </c>
      <c r="D5579" s="256" t="s">
        <v>3301</v>
      </c>
      <c r="E5579" s="257" t="s">
        <v>2540</v>
      </c>
      <c r="F5579" s="256" t="s">
        <v>2540</v>
      </c>
      <c r="G5579" s="256">
        <v>101272</v>
      </c>
      <c r="H5579" s="256" t="s">
        <v>17828</v>
      </c>
      <c r="I5579" s="256" t="s">
        <v>16</v>
      </c>
      <c r="J5579" s="256" t="s">
        <v>2541</v>
      </c>
      <c r="K5579" s="257" t="s">
        <v>14700</v>
      </c>
      <c r="L5579" s="256" t="s">
        <v>2542</v>
      </c>
    </row>
    <row r="5580" spans="1:12" x14ac:dyDescent="0.25">
      <c r="A5580" s="256" t="s">
        <v>2651</v>
      </c>
      <c r="B5580" s="256" t="s">
        <v>2652</v>
      </c>
      <c r="C5580" s="256" t="s">
        <v>2653</v>
      </c>
      <c r="D5580" s="256" t="s">
        <v>3301</v>
      </c>
      <c r="E5580" s="257" t="s">
        <v>2540</v>
      </c>
      <c r="F5580" s="256" t="s">
        <v>2540</v>
      </c>
      <c r="G5580" s="256">
        <v>101273</v>
      </c>
      <c r="H5580" s="256" t="s">
        <v>17829</v>
      </c>
      <c r="I5580" s="256" t="s">
        <v>16</v>
      </c>
      <c r="J5580" s="256" t="s">
        <v>2541</v>
      </c>
      <c r="K5580" s="257" t="s">
        <v>17830</v>
      </c>
      <c r="L5580" s="256" t="s">
        <v>2542</v>
      </c>
    </row>
    <row r="5581" spans="1:12" x14ac:dyDescent="0.25">
      <c r="A5581" s="256" t="s">
        <v>2651</v>
      </c>
      <c r="B5581" s="256" t="s">
        <v>2652</v>
      </c>
      <c r="C5581" s="256" t="s">
        <v>2653</v>
      </c>
      <c r="D5581" s="256" t="s">
        <v>3301</v>
      </c>
      <c r="E5581" s="257" t="s">
        <v>2540</v>
      </c>
      <c r="F5581" s="256" t="s">
        <v>2540</v>
      </c>
      <c r="G5581" s="256">
        <v>101274</v>
      </c>
      <c r="H5581" s="256" t="s">
        <v>17831</v>
      </c>
      <c r="I5581" s="256" t="s">
        <v>16</v>
      </c>
      <c r="J5581" s="256" t="s">
        <v>2541</v>
      </c>
      <c r="K5581" s="257" t="s">
        <v>13217</v>
      </c>
      <c r="L5581" s="256" t="s">
        <v>2542</v>
      </c>
    </row>
    <row r="5582" spans="1:12" x14ac:dyDescent="0.25">
      <c r="A5582" s="256" t="s">
        <v>2651</v>
      </c>
      <c r="B5582" s="256" t="s">
        <v>2652</v>
      </c>
      <c r="C5582" s="256" t="s">
        <v>2653</v>
      </c>
      <c r="D5582" s="256" t="s">
        <v>3301</v>
      </c>
      <c r="E5582" s="257" t="s">
        <v>2540</v>
      </c>
      <c r="F5582" s="256" t="s">
        <v>2540</v>
      </c>
      <c r="G5582" s="256">
        <v>101275</v>
      </c>
      <c r="H5582" s="256" t="s">
        <v>17832</v>
      </c>
      <c r="I5582" s="256" t="s">
        <v>16</v>
      </c>
      <c r="J5582" s="256" t="s">
        <v>2541</v>
      </c>
      <c r="K5582" s="257" t="s">
        <v>13166</v>
      </c>
      <c r="L5582" s="256" t="s">
        <v>2542</v>
      </c>
    </row>
    <row r="5583" spans="1:12" x14ac:dyDescent="0.25">
      <c r="A5583" s="256" t="s">
        <v>2651</v>
      </c>
      <c r="B5583" s="256" t="s">
        <v>2652</v>
      </c>
      <c r="C5583" s="256" t="s">
        <v>2653</v>
      </c>
      <c r="D5583" s="256" t="s">
        <v>3301</v>
      </c>
      <c r="E5583" s="257" t="s">
        <v>2540</v>
      </c>
      <c r="F5583" s="256" t="s">
        <v>2540</v>
      </c>
      <c r="G5583" s="256">
        <v>101276</v>
      </c>
      <c r="H5583" s="256" t="s">
        <v>17833</v>
      </c>
      <c r="I5583" s="256" t="s">
        <v>16</v>
      </c>
      <c r="J5583" s="256" t="s">
        <v>2541</v>
      </c>
      <c r="K5583" s="257" t="s">
        <v>5220</v>
      </c>
      <c r="L5583" s="256" t="s">
        <v>2542</v>
      </c>
    </row>
    <row r="5584" spans="1:12" x14ac:dyDescent="0.25">
      <c r="A5584" s="256" t="s">
        <v>2651</v>
      </c>
      <c r="B5584" s="256" t="s">
        <v>2652</v>
      </c>
      <c r="C5584" s="256" t="s">
        <v>2653</v>
      </c>
      <c r="D5584" s="256" t="s">
        <v>3301</v>
      </c>
      <c r="E5584" s="257" t="s">
        <v>2540</v>
      </c>
      <c r="F5584" s="256" t="s">
        <v>2540</v>
      </c>
      <c r="G5584" s="256">
        <v>101277</v>
      </c>
      <c r="H5584" s="256" t="s">
        <v>17834</v>
      </c>
      <c r="I5584" s="256" t="s">
        <v>16</v>
      </c>
      <c r="J5584" s="256" t="s">
        <v>2541</v>
      </c>
      <c r="K5584" s="257" t="s">
        <v>5049</v>
      </c>
      <c r="L5584" s="256" t="s">
        <v>2542</v>
      </c>
    </row>
    <row r="5585" spans="1:12" x14ac:dyDescent="0.25">
      <c r="A5585" s="256" t="s">
        <v>2651</v>
      </c>
      <c r="B5585" s="256" t="s">
        <v>2652</v>
      </c>
      <c r="C5585" s="256" t="s">
        <v>2653</v>
      </c>
      <c r="D5585" s="256" t="s">
        <v>3301</v>
      </c>
      <c r="E5585" s="257" t="s">
        <v>2540</v>
      </c>
      <c r="F5585" s="256" t="s">
        <v>2540</v>
      </c>
      <c r="G5585" s="256">
        <v>102354</v>
      </c>
      <c r="H5585" s="256" t="s">
        <v>7606</v>
      </c>
      <c r="I5585" s="256" t="s">
        <v>16</v>
      </c>
      <c r="J5585" s="256" t="s">
        <v>2541</v>
      </c>
      <c r="K5585" s="257" t="s">
        <v>17835</v>
      </c>
      <c r="L5585" s="256" t="s">
        <v>2542</v>
      </c>
    </row>
    <row r="5586" spans="1:12" x14ac:dyDescent="0.25">
      <c r="A5586" s="256" t="s">
        <v>2651</v>
      </c>
      <c r="B5586" s="256" t="s">
        <v>2652</v>
      </c>
      <c r="C5586" s="256" t="s">
        <v>2653</v>
      </c>
      <c r="D5586" s="256" t="s">
        <v>3301</v>
      </c>
      <c r="E5586" s="257" t="s">
        <v>2540</v>
      </c>
      <c r="F5586" s="256" t="s">
        <v>2540</v>
      </c>
      <c r="G5586" s="256">
        <v>102355</v>
      </c>
      <c r="H5586" s="256" t="s">
        <v>7607</v>
      </c>
      <c r="I5586" s="256" t="s">
        <v>16</v>
      </c>
      <c r="J5586" s="256" t="s">
        <v>2541</v>
      </c>
      <c r="K5586" s="257" t="s">
        <v>17836</v>
      </c>
      <c r="L5586" s="256" t="s">
        <v>2542</v>
      </c>
    </row>
    <row r="5587" spans="1:12" x14ac:dyDescent="0.25">
      <c r="A5587" s="256" t="s">
        <v>2651</v>
      </c>
      <c r="B5587" s="256" t="s">
        <v>2652</v>
      </c>
      <c r="C5587" s="256" t="s">
        <v>2653</v>
      </c>
      <c r="D5587" s="256" t="s">
        <v>3301</v>
      </c>
      <c r="E5587" s="257" t="s">
        <v>2540</v>
      </c>
      <c r="F5587" s="256" t="s">
        <v>2540</v>
      </c>
      <c r="G5587" s="256">
        <v>102360</v>
      </c>
      <c r="H5587" s="256" t="s">
        <v>7608</v>
      </c>
      <c r="I5587" s="256" t="s">
        <v>16</v>
      </c>
      <c r="J5587" s="256" t="s">
        <v>2541</v>
      </c>
      <c r="K5587" s="257" t="s">
        <v>4976</v>
      </c>
      <c r="L5587" s="256" t="s">
        <v>2542</v>
      </c>
    </row>
    <row r="5588" spans="1:12" x14ac:dyDescent="0.25">
      <c r="A5588" s="256" t="s">
        <v>2651</v>
      </c>
      <c r="B5588" s="256" t="s">
        <v>2652</v>
      </c>
      <c r="C5588" s="256" t="s">
        <v>2653</v>
      </c>
      <c r="D5588" s="256" t="s">
        <v>3301</v>
      </c>
      <c r="E5588" s="257" t="s">
        <v>2540</v>
      </c>
      <c r="F5588" s="256" t="s">
        <v>2540</v>
      </c>
      <c r="G5588" s="256">
        <v>102361</v>
      </c>
      <c r="H5588" s="256" t="s">
        <v>7610</v>
      </c>
      <c r="I5588" s="256" t="s">
        <v>16</v>
      </c>
      <c r="J5588" s="256" t="s">
        <v>2541</v>
      </c>
      <c r="K5588" s="257" t="s">
        <v>13550</v>
      </c>
      <c r="L5588" s="256" t="s">
        <v>2542</v>
      </c>
    </row>
    <row r="5589" spans="1:12" x14ac:dyDescent="0.25">
      <c r="A5589" s="256" t="s">
        <v>2651</v>
      </c>
      <c r="B5589" s="256" t="s">
        <v>2652</v>
      </c>
      <c r="C5589" s="256" t="s">
        <v>2654</v>
      </c>
      <c r="D5589" s="256" t="s">
        <v>3302</v>
      </c>
      <c r="E5589" s="257" t="s">
        <v>2540</v>
      </c>
      <c r="F5589" s="256" t="s">
        <v>2540</v>
      </c>
      <c r="G5589" s="256">
        <v>90082</v>
      </c>
      <c r="H5589" s="256" t="s">
        <v>7611</v>
      </c>
      <c r="I5589" s="256" t="s">
        <v>16</v>
      </c>
      <c r="J5589" s="256" t="s">
        <v>2541</v>
      </c>
      <c r="K5589" s="257" t="s">
        <v>15770</v>
      </c>
      <c r="L5589" s="256" t="s">
        <v>2542</v>
      </c>
    </row>
    <row r="5590" spans="1:12" x14ac:dyDescent="0.25">
      <c r="A5590" s="256" t="s">
        <v>2651</v>
      </c>
      <c r="B5590" s="256" t="s">
        <v>2652</v>
      </c>
      <c r="C5590" s="256" t="s">
        <v>2654</v>
      </c>
      <c r="D5590" s="256" t="s">
        <v>3302</v>
      </c>
      <c r="E5590" s="257" t="s">
        <v>2540</v>
      </c>
      <c r="F5590" s="256" t="s">
        <v>2540</v>
      </c>
      <c r="G5590" s="256">
        <v>90084</v>
      </c>
      <c r="H5590" s="256" t="s">
        <v>7612</v>
      </c>
      <c r="I5590" s="256" t="s">
        <v>16</v>
      </c>
      <c r="J5590" s="256" t="s">
        <v>2541</v>
      </c>
      <c r="K5590" s="257" t="s">
        <v>13518</v>
      </c>
      <c r="L5590" s="256" t="s">
        <v>2542</v>
      </c>
    </row>
    <row r="5591" spans="1:12" x14ac:dyDescent="0.25">
      <c r="A5591" s="256" t="s">
        <v>2651</v>
      </c>
      <c r="B5591" s="256" t="s">
        <v>2652</v>
      </c>
      <c r="C5591" s="256" t="s">
        <v>2654</v>
      </c>
      <c r="D5591" s="256" t="s">
        <v>3302</v>
      </c>
      <c r="E5591" s="257" t="s">
        <v>2540</v>
      </c>
      <c r="F5591" s="256" t="s">
        <v>2540</v>
      </c>
      <c r="G5591" s="256">
        <v>90086</v>
      </c>
      <c r="H5591" s="256" t="s">
        <v>7613</v>
      </c>
      <c r="I5591" s="256" t="s">
        <v>16</v>
      </c>
      <c r="J5591" s="256" t="s">
        <v>2541</v>
      </c>
      <c r="K5591" s="257" t="s">
        <v>17837</v>
      </c>
      <c r="L5591" s="256" t="s">
        <v>2542</v>
      </c>
    </row>
    <row r="5592" spans="1:12" x14ac:dyDescent="0.25">
      <c r="A5592" s="256" t="s">
        <v>2651</v>
      </c>
      <c r="B5592" s="256" t="s">
        <v>2652</v>
      </c>
      <c r="C5592" s="256" t="s">
        <v>2654</v>
      </c>
      <c r="D5592" s="256" t="s">
        <v>3302</v>
      </c>
      <c r="E5592" s="257" t="s">
        <v>2540</v>
      </c>
      <c r="F5592" s="256" t="s">
        <v>2540</v>
      </c>
      <c r="G5592" s="256">
        <v>90087</v>
      </c>
      <c r="H5592" s="256" t="s">
        <v>7614</v>
      </c>
      <c r="I5592" s="256" t="s">
        <v>16</v>
      </c>
      <c r="J5592" s="256" t="s">
        <v>2541</v>
      </c>
      <c r="K5592" s="257" t="s">
        <v>17838</v>
      </c>
      <c r="L5592" s="256" t="s">
        <v>2542</v>
      </c>
    </row>
    <row r="5593" spans="1:12" x14ac:dyDescent="0.25">
      <c r="A5593" s="256" t="s">
        <v>2651</v>
      </c>
      <c r="B5593" s="256" t="s">
        <v>2652</v>
      </c>
      <c r="C5593" s="256" t="s">
        <v>2654</v>
      </c>
      <c r="D5593" s="256" t="s">
        <v>3302</v>
      </c>
      <c r="E5593" s="257" t="s">
        <v>2540</v>
      </c>
      <c r="F5593" s="256" t="s">
        <v>2540</v>
      </c>
      <c r="G5593" s="256">
        <v>90090</v>
      </c>
      <c r="H5593" s="256" t="s">
        <v>7615</v>
      </c>
      <c r="I5593" s="256" t="s">
        <v>16</v>
      </c>
      <c r="J5593" s="256" t="s">
        <v>2541</v>
      </c>
      <c r="K5593" s="257" t="s">
        <v>5015</v>
      </c>
      <c r="L5593" s="256" t="s">
        <v>2542</v>
      </c>
    </row>
    <row r="5594" spans="1:12" x14ac:dyDescent="0.25">
      <c r="A5594" s="256" t="s">
        <v>2651</v>
      </c>
      <c r="B5594" s="256" t="s">
        <v>2652</v>
      </c>
      <c r="C5594" s="256" t="s">
        <v>2654</v>
      </c>
      <c r="D5594" s="256" t="s">
        <v>3302</v>
      </c>
      <c r="E5594" s="257" t="s">
        <v>2540</v>
      </c>
      <c r="F5594" s="256" t="s">
        <v>2540</v>
      </c>
      <c r="G5594" s="256">
        <v>90091</v>
      </c>
      <c r="H5594" s="256" t="s">
        <v>7616</v>
      </c>
      <c r="I5594" s="256" t="s">
        <v>16</v>
      </c>
      <c r="J5594" s="256" t="s">
        <v>2541</v>
      </c>
      <c r="K5594" s="257" t="s">
        <v>17839</v>
      </c>
      <c r="L5594" s="256" t="s">
        <v>2542</v>
      </c>
    </row>
    <row r="5595" spans="1:12" x14ac:dyDescent="0.25">
      <c r="A5595" s="256" t="s">
        <v>2651</v>
      </c>
      <c r="B5595" s="256" t="s">
        <v>2652</v>
      </c>
      <c r="C5595" s="256" t="s">
        <v>2654</v>
      </c>
      <c r="D5595" s="256" t="s">
        <v>3302</v>
      </c>
      <c r="E5595" s="257" t="s">
        <v>2540</v>
      </c>
      <c r="F5595" s="256" t="s">
        <v>2540</v>
      </c>
      <c r="G5595" s="256">
        <v>90092</v>
      </c>
      <c r="H5595" s="256" t="s">
        <v>7617</v>
      </c>
      <c r="I5595" s="256" t="s">
        <v>16</v>
      </c>
      <c r="J5595" s="256" t="s">
        <v>2541</v>
      </c>
      <c r="K5595" s="257" t="s">
        <v>5005</v>
      </c>
      <c r="L5595" s="256" t="s">
        <v>2542</v>
      </c>
    </row>
    <row r="5596" spans="1:12" x14ac:dyDescent="0.25">
      <c r="A5596" s="256" t="s">
        <v>2651</v>
      </c>
      <c r="B5596" s="256" t="s">
        <v>2652</v>
      </c>
      <c r="C5596" s="256" t="s">
        <v>2654</v>
      </c>
      <c r="D5596" s="256" t="s">
        <v>3302</v>
      </c>
      <c r="E5596" s="257" t="s">
        <v>2540</v>
      </c>
      <c r="F5596" s="256" t="s">
        <v>2540</v>
      </c>
      <c r="G5596" s="256">
        <v>90094</v>
      </c>
      <c r="H5596" s="256" t="s">
        <v>7618</v>
      </c>
      <c r="I5596" s="256" t="s">
        <v>16</v>
      </c>
      <c r="J5596" s="256" t="s">
        <v>2541</v>
      </c>
      <c r="K5596" s="257" t="s">
        <v>4653</v>
      </c>
      <c r="L5596" s="256" t="s">
        <v>2542</v>
      </c>
    </row>
    <row r="5597" spans="1:12" x14ac:dyDescent="0.25">
      <c r="A5597" s="256" t="s">
        <v>2651</v>
      </c>
      <c r="B5597" s="256" t="s">
        <v>2652</v>
      </c>
      <c r="C5597" s="256" t="s">
        <v>2654</v>
      </c>
      <c r="D5597" s="256" t="s">
        <v>3302</v>
      </c>
      <c r="E5597" s="257" t="s">
        <v>2540</v>
      </c>
      <c r="F5597" s="256" t="s">
        <v>2540</v>
      </c>
      <c r="G5597" s="256">
        <v>90095</v>
      </c>
      <c r="H5597" s="256" t="s">
        <v>7619</v>
      </c>
      <c r="I5597" s="256" t="s">
        <v>16</v>
      </c>
      <c r="J5597" s="256" t="s">
        <v>2541</v>
      </c>
      <c r="K5597" s="257" t="s">
        <v>13427</v>
      </c>
      <c r="L5597" s="256" t="s">
        <v>2542</v>
      </c>
    </row>
    <row r="5598" spans="1:12" x14ac:dyDescent="0.25">
      <c r="A5598" s="256" t="s">
        <v>2651</v>
      </c>
      <c r="B5598" s="256" t="s">
        <v>2652</v>
      </c>
      <c r="C5598" s="256" t="s">
        <v>2654</v>
      </c>
      <c r="D5598" s="256" t="s">
        <v>3302</v>
      </c>
      <c r="E5598" s="257" t="s">
        <v>2540</v>
      </c>
      <c r="F5598" s="256" t="s">
        <v>2540</v>
      </c>
      <c r="G5598" s="256">
        <v>90098</v>
      </c>
      <c r="H5598" s="256" t="s">
        <v>7620</v>
      </c>
      <c r="I5598" s="256" t="s">
        <v>16</v>
      </c>
      <c r="J5598" s="256" t="s">
        <v>2541</v>
      </c>
      <c r="K5598" s="257" t="s">
        <v>5448</v>
      </c>
      <c r="L5598" s="256" t="s">
        <v>2542</v>
      </c>
    </row>
    <row r="5599" spans="1:12" x14ac:dyDescent="0.25">
      <c r="A5599" s="256" t="s">
        <v>2651</v>
      </c>
      <c r="B5599" s="256" t="s">
        <v>2652</v>
      </c>
      <c r="C5599" s="256" t="s">
        <v>2654</v>
      </c>
      <c r="D5599" s="256" t="s">
        <v>3302</v>
      </c>
      <c r="E5599" s="257" t="s">
        <v>2540</v>
      </c>
      <c r="F5599" s="256" t="s">
        <v>2540</v>
      </c>
      <c r="G5599" s="256">
        <v>90099</v>
      </c>
      <c r="H5599" s="256" t="s">
        <v>7621</v>
      </c>
      <c r="I5599" s="256" t="s">
        <v>16</v>
      </c>
      <c r="J5599" s="256" t="s">
        <v>2541</v>
      </c>
      <c r="K5599" s="257" t="s">
        <v>17840</v>
      </c>
      <c r="L5599" s="256" t="s">
        <v>2542</v>
      </c>
    </row>
    <row r="5600" spans="1:12" x14ac:dyDescent="0.25">
      <c r="A5600" s="256" t="s">
        <v>2651</v>
      </c>
      <c r="B5600" s="256" t="s">
        <v>2652</v>
      </c>
      <c r="C5600" s="256" t="s">
        <v>2654</v>
      </c>
      <c r="D5600" s="256" t="s">
        <v>3302</v>
      </c>
      <c r="E5600" s="257" t="s">
        <v>2540</v>
      </c>
      <c r="F5600" s="256" t="s">
        <v>2540</v>
      </c>
      <c r="G5600" s="256">
        <v>90100</v>
      </c>
      <c r="H5600" s="256" t="s">
        <v>7622</v>
      </c>
      <c r="I5600" s="256" t="s">
        <v>16</v>
      </c>
      <c r="J5600" s="256" t="s">
        <v>2541</v>
      </c>
      <c r="K5600" s="257" t="s">
        <v>7013</v>
      </c>
      <c r="L5600" s="256" t="s">
        <v>2542</v>
      </c>
    </row>
    <row r="5601" spans="1:12" x14ac:dyDescent="0.25">
      <c r="A5601" s="256" t="s">
        <v>2651</v>
      </c>
      <c r="B5601" s="256" t="s">
        <v>2652</v>
      </c>
      <c r="C5601" s="256" t="s">
        <v>2654</v>
      </c>
      <c r="D5601" s="256" t="s">
        <v>3302</v>
      </c>
      <c r="E5601" s="257" t="s">
        <v>2540</v>
      </c>
      <c r="F5601" s="256" t="s">
        <v>2540</v>
      </c>
      <c r="G5601" s="256">
        <v>90101</v>
      </c>
      <c r="H5601" s="256" t="s">
        <v>7623</v>
      </c>
      <c r="I5601" s="256" t="s">
        <v>16</v>
      </c>
      <c r="J5601" s="256" t="s">
        <v>2541</v>
      </c>
      <c r="K5601" s="257" t="s">
        <v>15578</v>
      </c>
      <c r="L5601" s="256" t="s">
        <v>2542</v>
      </c>
    </row>
    <row r="5602" spans="1:12" x14ac:dyDescent="0.25">
      <c r="A5602" s="256" t="s">
        <v>2651</v>
      </c>
      <c r="B5602" s="256" t="s">
        <v>2652</v>
      </c>
      <c r="C5602" s="256" t="s">
        <v>2654</v>
      </c>
      <c r="D5602" s="256" t="s">
        <v>3302</v>
      </c>
      <c r="E5602" s="257" t="s">
        <v>2540</v>
      </c>
      <c r="F5602" s="256" t="s">
        <v>2540</v>
      </c>
      <c r="G5602" s="256">
        <v>90102</v>
      </c>
      <c r="H5602" s="256" t="s">
        <v>7624</v>
      </c>
      <c r="I5602" s="256" t="s">
        <v>16</v>
      </c>
      <c r="J5602" s="256" t="s">
        <v>2541</v>
      </c>
      <c r="K5602" s="257" t="s">
        <v>17841</v>
      </c>
      <c r="L5602" s="256" t="s">
        <v>2542</v>
      </c>
    </row>
    <row r="5603" spans="1:12" x14ac:dyDescent="0.25">
      <c r="A5603" s="256" t="s">
        <v>2651</v>
      </c>
      <c r="B5603" s="256" t="s">
        <v>2652</v>
      </c>
      <c r="C5603" s="256" t="s">
        <v>2654</v>
      </c>
      <c r="D5603" s="256" t="s">
        <v>3302</v>
      </c>
      <c r="E5603" s="257" t="s">
        <v>2540</v>
      </c>
      <c r="F5603" s="256" t="s">
        <v>2540</v>
      </c>
      <c r="G5603" s="256">
        <v>90105</v>
      </c>
      <c r="H5603" s="256" t="s">
        <v>7626</v>
      </c>
      <c r="I5603" s="256" t="s">
        <v>16</v>
      </c>
      <c r="J5603" s="256" t="s">
        <v>2541</v>
      </c>
      <c r="K5603" s="257" t="s">
        <v>5428</v>
      </c>
      <c r="L5603" s="256" t="s">
        <v>2542</v>
      </c>
    </row>
    <row r="5604" spans="1:12" x14ac:dyDescent="0.25">
      <c r="A5604" s="256" t="s">
        <v>2651</v>
      </c>
      <c r="B5604" s="256" t="s">
        <v>2652</v>
      </c>
      <c r="C5604" s="256" t="s">
        <v>2654</v>
      </c>
      <c r="D5604" s="256" t="s">
        <v>3302</v>
      </c>
      <c r="E5604" s="257" t="s">
        <v>2540</v>
      </c>
      <c r="F5604" s="256" t="s">
        <v>2540</v>
      </c>
      <c r="G5604" s="256">
        <v>90106</v>
      </c>
      <c r="H5604" s="256" t="s">
        <v>7627</v>
      </c>
      <c r="I5604" s="256" t="s">
        <v>16</v>
      </c>
      <c r="J5604" s="256" t="s">
        <v>2541</v>
      </c>
      <c r="K5604" s="257" t="s">
        <v>17842</v>
      </c>
      <c r="L5604" s="256" t="s">
        <v>2542</v>
      </c>
    </row>
    <row r="5605" spans="1:12" x14ac:dyDescent="0.25">
      <c r="A5605" s="256" t="s">
        <v>2651</v>
      </c>
      <c r="B5605" s="256" t="s">
        <v>2652</v>
      </c>
      <c r="C5605" s="256" t="s">
        <v>2654</v>
      </c>
      <c r="D5605" s="256" t="s">
        <v>3302</v>
      </c>
      <c r="E5605" s="257" t="s">
        <v>2540</v>
      </c>
      <c r="F5605" s="256" t="s">
        <v>2540</v>
      </c>
      <c r="G5605" s="256">
        <v>90107</v>
      </c>
      <c r="H5605" s="256" t="s">
        <v>7628</v>
      </c>
      <c r="I5605" s="256" t="s">
        <v>16</v>
      </c>
      <c r="J5605" s="256" t="s">
        <v>2541</v>
      </c>
      <c r="K5605" s="257" t="s">
        <v>13216</v>
      </c>
      <c r="L5605" s="256" t="s">
        <v>2542</v>
      </c>
    </row>
    <row r="5606" spans="1:12" x14ac:dyDescent="0.25">
      <c r="A5606" s="256" t="s">
        <v>2651</v>
      </c>
      <c r="B5606" s="256" t="s">
        <v>2652</v>
      </c>
      <c r="C5606" s="256" t="s">
        <v>2654</v>
      </c>
      <c r="D5606" s="256" t="s">
        <v>3302</v>
      </c>
      <c r="E5606" s="257" t="s">
        <v>2540</v>
      </c>
      <c r="F5606" s="256" t="s">
        <v>2540</v>
      </c>
      <c r="G5606" s="256">
        <v>90108</v>
      </c>
      <c r="H5606" s="256" t="s">
        <v>7629</v>
      </c>
      <c r="I5606" s="256" t="s">
        <v>16</v>
      </c>
      <c r="J5606" s="256" t="s">
        <v>2541</v>
      </c>
      <c r="K5606" s="257" t="s">
        <v>8139</v>
      </c>
      <c r="L5606" s="256" t="s">
        <v>2542</v>
      </c>
    </row>
    <row r="5607" spans="1:12" x14ac:dyDescent="0.25">
      <c r="A5607" s="256" t="s">
        <v>2651</v>
      </c>
      <c r="B5607" s="256" t="s">
        <v>2652</v>
      </c>
      <c r="C5607" s="256" t="s">
        <v>2654</v>
      </c>
      <c r="D5607" s="256" t="s">
        <v>3302</v>
      </c>
      <c r="E5607" s="257" t="s">
        <v>2540</v>
      </c>
      <c r="F5607" s="256" t="s">
        <v>2540</v>
      </c>
      <c r="G5607" s="256">
        <v>93358</v>
      </c>
      <c r="H5607" s="256" t="s">
        <v>5101</v>
      </c>
      <c r="I5607" s="256" t="s">
        <v>16</v>
      </c>
      <c r="J5607" s="256" t="s">
        <v>2556</v>
      </c>
      <c r="K5607" s="257" t="s">
        <v>17843</v>
      </c>
      <c r="L5607" s="256" t="s">
        <v>2542</v>
      </c>
    </row>
    <row r="5608" spans="1:12" x14ac:dyDescent="0.25">
      <c r="A5608" s="256" t="s">
        <v>2651</v>
      </c>
      <c r="B5608" s="256" t="s">
        <v>2652</v>
      </c>
      <c r="C5608" s="256" t="s">
        <v>2654</v>
      </c>
      <c r="D5608" s="256" t="s">
        <v>3302</v>
      </c>
      <c r="E5608" s="257" t="s">
        <v>2540</v>
      </c>
      <c r="F5608" s="256" t="s">
        <v>2540</v>
      </c>
      <c r="G5608" s="256">
        <v>102276</v>
      </c>
      <c r="H5608" s="256" t="s">
        <v>7630</v>
      </c>
      <c r="I5608" s="256" t="s">
        <v>16</v>
      </c>
      <c r="J5608" s="256" t="s">
        <v>2541</v>
      </c>
      <c r="K5608" s="257" t="s">
        <v>13476</v>
      </c>
      <c r="L5608" s="256" t="s">
        <v>2542</v>
      </c>
    </row>
    <row r="5609" spans="1:12" x14ac:dyDescent="0.25">
      <c r="A5609" s="256" t="s">
        <v>2651</v>
      </c>
      <c r="B5609" s="256" t="s">
        <v>2652</v>
      </c>
      <c r="C5609" s="256" t="s">
        <v>2654</v>
      </c>
      <c r="D5609" s="256" t="s">
        <v>3302</v>
      </c>
      <c r="E5609" s="257" t="s">
        <v>2540</v>
      </c>
      <c r="F5609" s="256" t="s">
        <v>2540</v>
      </c>
      <c r="G5609" s="256">
        <v>102277</v>
      </c>
      <c r="H5609" s="256" t="s">
        <v>7631</v>
      </c>
      <c r="I5609" s="256" t="s">
        <v>16</v>
      </c>
      <c r="J5609" s="256" t="s">
        <v>2541</v>
      </c>
      <c r="K5609" s="257" t="s">
        <v>6507</v>
      </c>
      <c r="L5609" s="256" t="s">
        <v>2542</v>
      </c>
    </row>
    <row r="5610" spans="1:12" x14ac:dyDescent="0.25">
      <c r="A5610" s="256" t="s">
        <v>2651</v>
      </c>
      <c r="B5610" s="256" t="s">
        <v>2652</v>
      </c>
      <c r="C5610" s="256" t="s">
        <v>2654</v>
      </c>
      <c r="D5610" s="256" t="s">
        <v>3302</v>
      </c>
      <c r="E5610" s="257" t="s">
        <v>2540</v>
      </c>
      <c r="F5610" s="256" t="s">
        <v>2540</v>
      </c>
      <c r="G5610" s="256">
        <v>102278</v>
      </c>
      <c r="H5610" s="256" t="s">
        <v>7632</v>
      </c>
      <c r="I5610" s="256" t="s">
        <v>16</v>
      </c>
      <c r="J5610" s="256" t="s">
        <v>2541</v>
      </c>
      <c r="K5610" s="257" t="s">
        <v>4921</v>
      </c>
      <c r="L5610" s="256" t="s">
        <v>2542</v>
      </c>
    </row>
    <row r="5611" spans="1:12" x14ac:dyDescent="0.25">
      <c r="A5611" s="256" t="s">
        <v>2651</v>
      </c>
      <c r="B5611" s="256" t="s">
        <v>2652</v>
      </c>
      <c r="C5611" s="256" t="s">
        <v>2654</v>
      </c>
      <c r="D5611" s="256" t="s">
        <v>3302</v>
      </c>
      <c r="E5611" s="257" t="s">
        <v>2540</v>
      </c>
      <c r="F5611" s="256" t="s">
        <v>2540</v>
      </c>
      <c r="G5611" s="256">
        <v>102279</v>
      </c>
      <c r="H5611" s="256" t="s">
        <v>7634</v>
      </c>
      <c r="I5611" s="256" t="s">
        <v>16</v>
      </c>
      <c r="J5611" s="256" t="s">
        <v>2541</v>
      </c>
      <c r="K5611" s="257" t="s">
        <v>13570</v>
      </c>
      <c r="L5611" s="256" t="s">
        <v>2542</v>
      </c>
    </row>
    <row r="5612" spans="1:12" x14ac:dyDescent="0.25">
      <c r="A5612" s="256" t="s">
        <v>2651</v>
      </c>
      <c r="B5612" s="256" t="s">
        <v>2652</v>
      </c>
      <c r="C5612" s="256" t="s">
        <v>2654</v>
      </c>
      <c r="D5612" s="256" t="s">
        <v>3302</v>
      </c>
      <c r="E5612" s="257" t="s">
        <v>2540</v>
      </c>
      <c r="F5612" s="256" t="s">
        <v>2540</v>
      </c>
      <c r="G5612" s="256">
        <v>102280</v>
      </c>
      <c r="H5612" s="256" t="s">
        <v>7635</v>
      </c>
      <c r="I5612" s="256" t="s">
        <v>16</v>
      </c>
      <c r="J5612" s="256" t="s">
        <v>2541</v>
      </c>
      <c r="K5612" s="257" t="s">
        <v>13190</v>
      </c>
      <c r="L5612" s="256" t="s">
        <v>2542</v>
      </c>
    </row>
    <row r="5613" spans="1:12" x14ac:dyDescent="0.25">
      <c r="A5613" s="256" t="s">
        <v>2651</v>
      </c>
      <c r="B5613" s="256" t="s">
        <v>2652</v>
      </c>
      <c r="C5613" s="256" t="s">
        <v>2654</v>
      </c>
      <c r="D5613" s="256" t="s">
        <v>3302</v>
      </c>
      <c r="E5613" s="257" t="s">
        <v>2540</v>
      </c>
      <c r="F5613" s="256" t="s">
        <v>2540</v>
      </c>
      <c r="G5613" s="256">
        <v>102281</v>
      </c>
      <c r="H5613" s="256" t="s">
        <v>7636</v>
      </c>
      <c r="I5613" s="256" t="s">
        <v>16</v>
      </c>
      <c r="J5613" s="256" t="s">
        <v>2541</v>
      </c>
      <c r="K5613" s="257" t="s">
        <v>7298</v>
      </c>
      <c r="L5613" s="256" t="s">
        <v>2542</v>
      </c>
    </row>
    <row r="5614" spans="1:12" x14ac:dyDescent="0.25">
      <c r="A5614" s="256" t="s">
        <v>2651</v>
      </c>
      <c r="B5614" s="256" t="s">
        <v>2652</v>
      </c>
      <c r="C5614" s="256" t="s">
        <v>2654</v>
      </c>
      <c r="D5614" s="256" t="s">
        <v>3302</v>
      </c>
      <c r="E5614" s="257" t="s">
        <v>2540</v>
      </c>
      <c r="F5614" s="256" t="s">
        <v>2540</v>
      </c>
      <c r="G5614" s="256">
        <v>102282</v>
      </c>
      <c r="H5614" s="256" t="s">
        <v>7637</v>
      </c>
      <c r="I5614" s="256" t="s">
        <v>16</v>
      </c>
      <c r="J5614" s="256" t="s">
        <v>2541</v>
      </c>
      <c r="K5614" s="257" t="s">
        <v>5938</v>
      </c>
      <c r="L5614" s="256" t="s">
        <v>2542</v>
      </c>
    </row>
    <row r="5615" spans="1:12" x14ac:dyDescent="0.25">
      <c r="A5615" s="256" t="s">
        <v>2651</v>
      </c>
      <c r="B5615" s="256" t="s">
        <v>2652</v>
      </c>
      <c r="C5615" s="256" t="s">
        <v>2654</v>
      </c>
      <c r="D5615" s="256" t="s">
        <v>3302</v>
      </c>
      <c r="E5615" s="257" t="s">
        <v>2540</v>
      </c>
      <c r="F5615" s="256" t="s">
        <v>2540</v>
      </c>
      <c r="G5615" s="256">
        <v>102283</v>
      </c>
      <c r="H5615" s="256" t="s">
        <v>7638</v>
      </c>
      <c r="I5615" s="256" t="s">
        <v>16</v>
      </c>
      <c r="J5615" s="256" t="s">
        <v>2541</v>
      </c>
      <c r="K5615" s="257" t="s">
        <v>16438</v>
      </c>
      <c r="L5615" s="256" t="s">
        <v>2542</v>
      </c>
    </row>
    <row r="5616" spans="1:12" x14ac:dyDescent="0.25">
      <c r="A5616" s="256" t="s">
        <v>2651</v>
      </c>
      <c r="B5616" s="256" t="s">
        <v>2652</v>
      </c>
      <c r="C5616" s="256" t="s">
        <v>2654</v>
      </c>
      <c r="D5616" s="256" t="s">
        <v>3302</v>
      </c>
      <c r="E5616" s="257" t="s">
        <v>2540</v>
      </c>
      <c r="F5616" s="256" t="s">
        <v>2540</v>
      </c>
      <c r="G5616" s="256">
        <v>102284</v>
      </c>
      <c r="H5616" s="256" t="s">
        <v>7639</v>
      </c>
      <c r="I5616" s="256" t="s">
        <v>16</v>
      </c>
      <c r="J5616" s="256" t="s">
        <v>2541</v>
      </c>
      <c r="K5616" s="257" t="s">
        <v>17844</v>
      </c>
      <c r="L5616" s="256" t="s">
        <v>2542</v>
      </c>
    </row>
    <row r="5617" spans="1:12" x14ac:dyDescent="0.25">
      <c r="A5617" s="256" t="s">
        <v>2651</v>
      </c>
      <c r="B5617" s="256" t="s">
        <v>2652</v>
      </c>
      <c r="C5617" s="256" t="s">
        <v>2654</v>
      </c>
      <c r="D5617" s="256" t="s">
        <v>3302</v>
      </c>
      <c r="E5617" s="257" t="s">
        <v>2540</v>
      </c>
      <c r="F5617" s="256" t="s">
        <v>2540</v>
      </c>
      <c r="G5617" s="256">
        <v>102285</v>
      </c>
      <c r="H5617" s="256" t="s">
        <v>7640</v>
      </c>
      <c r="I5617" s="256" t="s">
        <v>16</v>
      </c>
      <c r="J5617" s="256" t="s">
        <v>2541</v>
      </c>
      <c r="K5617" s="257" t="s">
        <v>17845</v>
      </c>
      <c r="L5617" s="256" t="s">
        <v>2542</v>
      </c>
    </row>
    <row r="5618" spans="1:12" x14ac:dyDescent="0.25">
      <c r="A5618" s="256" t="s">
        <v>2651</v>
      </c>
      <c r="B5618" s="256" t="s">
        <v>2652</v>
      </c>
      <c r="C5618" s="256" t="s">
        <v>2654</v>
      </c>
      <c r="D5618" s="256" t="s">
        <v>3302</v>
      </c>
      <c r="E5618" s="257" t="s">
        <v>2540</v>
      </c>
      <c r="F5618" s="256" t="s">
        <v>2540</v>
      </c>
      <c r="G5618" s="256">
        <v>102286</v>
      </c>
      <c r="H5618" s="256" t="s">
        <v>7641</v>
      </c>
      <c r="I5618" s="256" t="s">
        <v>16</v>
      </c>
      <c r="J5618" s="256" t="s">
        <v>2541</v>
      </c>
      <c r="K5618" s="257" t="s">
        <v>6080</v>
      </c>
      <c r="L5618" s="256" t="s">
        <v>2542</v>
      </c>
    </row>
    <row r="5619" spans="1:12" x14ac:dyDescent="0.25">
      <c r="A5619" s="256" t="s">
        <v>2651</v>
      </c>
      <c r="B5619" s="256" t="s">
        <v>2652</v>
      </c>
      <c r="C5619" s="256" t="s">
        <v>2654</v>
      </c>
      <c r="D5619" s="256" t="s">
        <v>3302</v>
      </c>
      <c r="E5619" s="257" t="s">
        <v>2540</v>
      </c>
      <c r="F5619" s="256" t="s">
        <v>2540</v>
      </c>
      <c r="G5619" s="256">
        <v>102287</v>
      </c>
      <c r="H5619" s="256" t="s">
        <v>7642</v>
      </c>
      <c r="I5619" s="256" t="s">
        <v>16</v>
      </c>
      <c r="J5619" s="256" t="s">
        <v>2541</v>
      </c>
      <c r="K5619" s="257" t="s">
        <v>13518</v>
      </c>
      <c r="L5619" s="256" t="s">
        <v>2542</v>
      </c>
    </row>
    <row r="5620" spans="1:12" x14ac:dyDescent="0.25">
      <c r="A5620" s="256" t="s">
        <v>2651</v>
      </c>
      <c r="B5620" s="256" t="s">
        <v>2652</v>
      </c>
      <c r="C5620" s="256" t="s">
        <v>2654</v>
      </c>
      <c r="D5620" s="256" t="s">
        <v>3302</v>
      </c>
      <c r="E5620" s="257" t="s">
        <v>2540</v>
      </c>
      <c r="F5620" s="256" t="s">
        <v>2540</v>
      </c>
      <c r="G5620" s="256">
        <v>102288</v>
      </c>
      <c r="H5620" s="256" t="s">
        <v>7643</v>
      </c>
      <c r="I5620" s="256" t="s">
        <v>16</v>
      </c>
      <c r="J5620" s="256" t="s">
        <v>2541</v>
      </c>
      <c r="K5620" s="257" t="s">
        <v>13458</v>
      </c>
      <c r="L5620" s="256" t="s">
        <v>2542</v>
      </c>
    </row>
    <row r="5621" spans="1:12" x14ac:dyDescent="0.25">
      <c r="A5621" s="256" t="s">
        <v>2651</v>
      </c>
      <c r="B5621" s="256" t="s">
        <v>2652</v>
      </c>
      <c r="C5621" s="256" t="s">
        <v>2654</v>
      </c>
      <c r="D5621" s="256" t="s">
        <v>3302</v>
      </c>
      <c r="E5621" s="257" t="s">
        <v>2540</v>
      </c>
      <c r="F5621" s="256" t="s">
        <v>2540</v>
      </c>
      <c r="G5621" s="256">
        <v>102289</v>
      </c>
      <c r="H5621" s="256" t="s">
        <v>7644</v>
      </c>
      <c r="I5621" s="256" t="s">
        <v>16</v>
      </c>
      <c r="J5621" s="256" t="s">
        <v>2541</v>
      </c>
      <c r="K5621" s="257" t="s">
        <v>16699</v>
      </c>
      <c r="L5621" s="256" t="s">
        <v>2542</v>
      </c>
    </row>
    <row r="5622" spans="1:12" x14ac:dyDescent="0.25">
      <c r="A5622" s="256" t="s">
        <v>2651</v>
      </c>
      <c r="B5622" s="256" t="s">
        <v>2652</v>
      </c>
      <c r="C5622" s="256" t="s">
        <v>2654</v>
      </c>
      <c r="D5622" s="256" t="s">
        <v>3302</v>
      </c>
      <c r="E5622" s="257" t="s">
        <v>2540</v>
      </c>
      <c r="F5622" s="256" t="s">
        <v>2540</v>
      </c>
      <c r="G5622" s="256">
        <v>102290</v>
      </c>
      <c r="H5622" s="256" t="s">
        <v>7645</v>
      </c>
      <c r="I5622" s="256" t="s">
        <v>16</v>
      </c>
      <c r="J5622" s="256" t="s">
        <v>2541</v>
      </c>
      <c r="K5622" s="257" t="s">
        <v>4700</v>
      </c>
      <c r="L5622" s="256" t="s">
        <v>2542</v>
      </c>
    </row>
    <row r="5623" spans="1:12" x14ac:dyDescent="0.25">
      <c r="A5623" s="256" t="s">
        <v>2651</v>
      </c>
      <c r="B5623" s="256" t="s">
        <v>2652</v>
      </c>
      <c r="C5623" s="256" t="s">
        <v>2654</v>
      </c>
      <c r="D5623" s="256" t="s">
        <v>3302</v>
      </c>
      <c r="E5623" s="257" t="s">
        <v>2540</v>
      </c>
      <c r="F5623" s="256" t="s">
        <v>2540</v>
      </c>
      <c r="G5623" s="256">
        <v>102291</v>
      </c>
      <c r="H5623" s="256" t="s">
        <v>7647</v>
      </c>
      <c r="I5623" s="256" t="s">
        <v>16</v>
      </c>
      <c r="J5623" s="256" t="s">
        <v>2541</v>
      </c>
      <c r="K5623" s="257" t="s">
        <v>7531</v>
      </c>
      <c r="L5623" s="256" t="s">
        <v>2542</v>
      </c>
    </row>
    <row r="5624" spans="1:12" x14ac:dyDescent="0.25">
      <c r="A5624" s="256" t="s">
        <v>2651</v>
      </c>
      <c r="B5624" s="256" t="s">
        <v>2652</v>
      </c>
      <c r="C5624" s="256" t="s">
        <v>2654</v>
      </c>
      <c r="D5624" s="256" t="s">
        <v>3302</v>
      </c>
      <c r="E5624" s="257" t="s">
        <v>2540</v>
      </c>
      <c r="F5624" s="256" t="s">
        <v>2540</v>
      </c>
      <c r="G5624" s="256">
        <v>102292</v>
      </c>
      <c r="H5624" s="256" t="s">
        <v>7648</v>
      </c>
      <c r="I5624" s="256" t="s">
        <v>16</v>
      </c>
      <c r="J5624" s="256" t="s">
        <v>2541</v>
      </c>
      <c r="K5624" s="257" t="s">
        <v>7529</v>
      </c>
      <c r="L5624" s="256" t="s">
        <v>2542</v>
      </c>
    </row>
    <row r="5625" spans="1:12" x14ac:dyDescent="0.25">
      <c r="A5625" s="256" t="s">
        <v>2651</v>
      </c>
      <c r="B5625" s="256" t="s">
        <v>2652</v>
      </c>
      <c r="C5625" s="256" t="s">
        <v>2654</v>
      </c>
      <c r="D5625" s="256" t="s">
        <v>3302</v>
      </c>
      <c r="E5625" s="257" t="s">
        <v>2540</v>
      </c>
      <c r="F5625" s="256" t="s">
        <v>2540</v>
      </c>
      <c r="G5625" s="256">
        <v>102293</v>
      </c>
      <c r="H5625" s="256" t="s">
        <v>7649</v>
      </c>
      <c r="I5625" s="256" t="s">
        <v>16</v>
      </c>
      <c r="J5625" s="256" t="s">
        <v>2541</v>
      </c>
      <c r="K5625" s="257" t="s">
        <v>17300</v>
      </c>
      <c r="L5625" s="256" t="s">
        <v>2542</v>
      </c>
    </row>
    <row r="5626" spans="1:12" x14ac:dyDescent="0.25">
      <c r="A5626" s="256" t="s">
        <v>2651</v>
      </c>
      <c r="B5626" s="256" t="s">
        <v>2652</v>
      </c>
      <c r="C5626" s="256" t="s">
        <v>2654</v>
      </c>
      <c r="D5626" s="256" t="s">
        <v>3302</v>
      </c>
      <c r="E5626" s="257" t="s">
        <v>2540</v>
      </c>
      <c r="F5626" s="256" t="s">
        <v>2540</v>
      </c>
      <c r="G5626" s="256">
        <v>102294</v>
      </c>
      <c r="H5626" s="256" t="s">
        <v>7650</v>
      </c>
      <c r="I5626" s="256" t="s">
        <v>16</v>
      </c>
      <c r="J5626" s="256" t="s">
        <v>2541</v>
      </c>
      <c r="K5626" s="257" t="s">
        <v>13825</v>
      </c>
      <c r="L5626" s="256" t="s">
        <v>2542</v>
      </c>
    </row>
    <row r="5627" spans="1:12" x14ac:dyDescent="0.25">
      <c r="A5627" s="256" t="s">
        <v>2651</v>
      </c>
      <c r="B5627" s="256" t="s">
        <v>2652</v>
      </c>
      <c r="C5627" s="256" t="s">
        <v>2654</v>
      </c>
      <c r="D5627" s="256" t="s">
        <v>3302</v>
      </c>
      <c r="E5627" s="257" t="s">
        <v>2540</v>
      </c>
      <c r="F5627" s="256" t="s">
        <v>2540</v>
      </c>
      <c r="G5627" s="256">
        <v>102295</v>
      </c>
      <c r="H5627" s="256" t="s">
        <v>7651</v>
      </c>
      <c r="I5627" s="256" t="s">
        <v>16</v>
      </c>
      <c r="J5627" s="256" t="s">
        <v>2541</v>
      </c>
      <c r="K5627" s="257" t="s">
        <v>5005</v>
      </c>
      <c r="L5627" s="256" t="s">
        <v>2542</v>
      </c>
    </row>
    <row r="5628" spans="1:12" x14ac:dyDescent="0.25">
      <c r="A5628" s="256" t="s">
        <v>2651</v>
      </c>
      <c r="B5628" s="256" t="s">
        <v>2652</v>
      </c>
      <c r="C5628" s="256" t="s">
        <v>2654</v>
      </c>
      <c r="D5628" s="256" t="s">
        <v>3302</v>
      </c>
      <c r="E5628" s="257" t="s">
        <v>2540</v>
      </c>
      <c r="F5628" s="256" t="s">
        <v>2540</v>
      </c>
      <c r="G5628" s="256">
        <v>102296</v>
      </c>
      <c r="H5628" s="256" t="s">
        <v>7652</v>
      </c>
      <c r="I5628" s="256" t="s">
        <v>16</v>
      </c>
      <c r="J5628" s="256" t="s">
        <v>2541</v>
      </c>
      <c r="K5628" s="257" t="s">
        <v>6097</v>
      </c>
      <c r="L5628" s="256" t="s">
        <v>2542</v>
      </c>
    </row>
    <row r="5629" spans="1:12" x14ac:dyDescent="0.25">
      <c r="A5629" s="256" t="s">
        <v>2651</v>
      </c>
      <c r="B5629" s="256" t="s">
        <v>2652</v>
      </c>
      <c r="C5629" s="256" t="s">
        <v>2654</v>
      </c>
      <c r="D5629" s="256" t="s">
        <v>3302</v>
      </c>
      <c r="E5629" s="257" t="s">
        <v>2540</v>
      </c>
      <c r="F5629" s="256" t="s">
        <v>2540</v>
      </c>
      <c r="G5629" s="256">
        <v>102297</v>
      </c>
      <c r="H5629" s="256" t="s">
        <v>7653</v>
      </c>
      <c r="I5629" s="256" t="s">
        <v>16</v>
      </c>
      <c r="J5629" s="256" t="s">
        <v>2541</v>
      </c>
      <c r="K5629" s="257" t="s">
        <v>17846</v>
      </c>
      <c r="L5629" s="256" t="s">
        <v>2542</v>
      </c>
    </row>
    <row r="5630" spans="1:12" x14ac:dyDescent="0.25">
      <c r="A5630" s="256" t="s">
        <v>2651</v>
      </c>
      <c r="B5630" s="256" t="s">
        <v>2652</v>
      </c>
      <c r="C5630" s="256" t="s">
        <v>2654</v>
      </c>
      <c r="D5630" s="256" t="s">
        <v>3302</v>
      </c>
      <c r="E5630" s="257" t="s">
        <v>2540</v>
      </c>
      <c r="F5630" s="256" t="s">
        <v>2540</v>
      </c>
      <c r="G5630" s="256">
        <v>102298</v>
      </c>
      <c r="H5630" s="256" t="s">
        <v>7655</v>
      </c>
      <c r="I5630" s="256" t="s">
        <v>16</v>
      </c>
      <c r="J5630" s="256" t="s">
        <v>2541</v>
      </c>
      <c r="K5630" s="257" t="s">
        <v>17847</v>
      </c>
      <c r="L5630" s="256" t="s">
        <v>2542</v>
      </c>
    </row>
    <row r="5631" spans="1:12" x14ac:dyDescent="0.25">
      <c r="A5631" s="256" t="s">
        <v>2651</v>
      </c>
      <c r="B5631" s="256" t="s">
        <v>2652</v>
      </c>
      <c r="C5631" s="256" t="s">
        <v>2654</v>
      </c>
      <c r="D5631" s="256" t="s">
        <v>3302</v>
      </c>
      <c r="E5631" s="257" t="s">
        <v>2540</v>
      </c>
      <c r="F5631" s="256" t="s">
        <v>2540</v>
      </c>
      <c r="G5631" s="256">
        <v>102299</v>
      </c>
      <c r="H5631" s="256" t="s">
        <v>7656</v>
      </c>
      <c r="I5631" s="256" t="s">
        <v>16</v>
      </c>
      <c r="J5631" s="256" t="s">
        <v>2541</v>
      </c>
      <c r="K5631" s="257" t="s">
        <v>4948</v>
      </c>
      <c r="L5631" s="256" t="s">
        <v>2542</v>
      </c>
    </row>
    <row r="5632" spans="1:12" x14ac:dyDescent="0.25">
      <c r="A5632" s="256" t="s">
        <v>2651</v>
      </c>
      <c r="B5632" s="256" t="s">
        <v>2652</v>
      </c>
      <c r="C5632" s="256" t="s">
        <v>2654</v>
      </c>
      <c r="D5632" s="256" t="s">
        <v>3302</v>
      </c>
      <c r="E5632" s="257" t="s">
        <v>2540</v>
      </c>
      <c r="F5632" s="256" t="s">
        <v>2540</v>
      </c>
      <c r="G5632" s="256">
        <v>102300</v>
      </c>
      <c r="H5632" s="256" t="s">
        <v>7658</v>
      </c>
      <c r="I5632" s="256" t="s">
        <v>16</v>
      </c>
      <c r="J5632" s="256" t="s">
        <v>2541</v>
      </c>
      <c r="K5632" s="257" t="s">
        <v>16365</v>
      </c>
      <c r="L5632" s="256" t="s">
        <v>2542</v>
      </c>
    </row>
    <row r="5633" spans="1:12" x14ac:dyDescent="0.25">
      <c r="A5633" s="256" t="s">
        <v>2651</v>
      </c>
      <c r="B5633" s="256" t="s">
        <v>2652</v>
      </c>
      <c r="C5633" s="256" t="s">
        <v>2654</v>
      </c>
      <c r="D5633" s="256" t="s">
        <v>3302</v>
      </c>
      <c r="E5633" s="257" t="s">
        <v>2540</v>
      </c>
      <c r="F5633" s="256" t="s">
        <v>2540</v>
      </c>
      <c r="G5633" s="256">
        <v>102301</v>
      </c>
      <c r="H5633" s="256" t="s">
        <v>7659</v>
      </c>
      <c r="I5633" s="256" t="s">
        <v>16</v>
      </c>
      <c r="J5633" s="256" t="s">
        <v>2541</v>
      </c>
      <c r="K5633" s="257" t="s">
        <v>5014</v>
      </c>
      <c r="L5633" s="256" t="s">
        <v>2542</v>
      </c>
    </row>
    <row r="5634" spans="1:12" x14ac:dyDescent="0.25">
      <c r="A5634" s="256" t="s">
        <v>2651</v>
      </c>
      <c r="B5634" s="256" t="s">
        <v>2652</v>
      </c>
      <c r="C5634" s="256" t="s">
        <v>2654</v>
      </c>
      <c r="D5634" s="256" t="s">
        <v>3302</v>
      </c>
      <c r="E5634" s="257" t="s">
        <v>2540</v>
      </c>
      <c r="F5634" s="256" t="s">
        <v>2540</v>
      </c>
      <c r="G5634" s="256">
        <v>102302</v>
      </c>
      <c r="H5634" s="256" t="s">
        <v>7660</v>
      </c>
      <c r="I5634" s="256" t="s">
        <v>16</v>
      </c>
      <c r="J5634" s="256" t="s">
        <v>2541</v>
      </c>
      <c r="K5634" s="257" t="s">
        <v>17034</v>
      </c>
      <c r="L5634" s="256" t="s">
        <v>2542</v>
      </c>
    </row>
    <row r="5635" spans="1:12" x14ac:dyDescent="0.25">
      <c r="A5635" s="256" t="s">
        <v>2651</v>
      </c>
      <c r="B5635" s="256" t="s">
        <v>2652</v>
      </c>
      <c r="C5635" s="256" t="s">
        <v>2654</v>
      </c>
      <c r="D5635" s="256" t="s">
        <v>3302</v>
      </c>
      <c r="E5635" s="257" t="s">
        <v>2540</v>
      </c>
      <c r="F5635" s="256" t="s">
        <v>2540</v>
      </c>
      <c r="G5635" s="256">
        <v>102303</v>
      </c>
      <c r="H5635" s="256" t="s">
        <v>7661</v>
      </c>
      <c r="I5635" s="256" t="s">
        <v>16</v>
      </c>
      <c r="J5635" s="256" t="s">
        <v>2541</v>
      </c>
      <c r="K5635" s="257" t="s">
        <v>13416</v>
      </c>
      <c r="L5635" s="256" t="s">
        <v>2542</v>
      </c>
    </row>
    <row r="5636" spans="1:12" x14ac:dyDescent="0.25">
      <c r="A5636" s="256" t="s">
        <v>2651</v>
      </c>
      <c r="B5636" s="256" t="s">
        <v>2652</v>
      </c>
      <c r="C5636" s="256" t="s">
        <v>2654</v>
      </c>
      <c r="D5636" s="256" t="s">
        <v>3302</v>
      </c>
      <c r="E5636" s="257" t="s">
        <v>2540</v>
      </c>
      <c r="F5636" s="256" t="s">
        <v>2540</v>
      </c>
      <c r="G5636" s="256">
        <v>102304</v>
      </c>
      <c r="H5636" s="256" t="s">
        <v>7662</v>
      </c>
      <c r="I5636" s="256" t="s">
        <v>16</v>
      </c>
      <c r="J5636" s="256" t="s">
        <v>2541</v>
      </c>
      <c r="K5636" s="257" t="s">
        <v>17848</v>
      </c>
      <c r="L5636" s="256" t="s">
        <v>2542</v>
      </c>
    </row>
    <row r="5637" spans="1:12" x14ac:dyDescent="0.25">
      <c r="A5637" s="256" t="s">
        <v>2651</v>
      </c>
      <c r="B5637" s="256" t="s">
        <v>2652</v>
      </c>
      <c r="C5637" s="256" t="s">
        <v>2654</v>
      </c>
      <c r="D5637" s="256" t="s">
        <v>3302</v>
      </c>
      <c r="E5637" s="257" t="s">
        <v>2540</v>
      </c>
      <c r="F5637" s="256" t="s">
        <v>2540</v>
      </c>
      <c r="G5637" s="256">
        <v>102305</v>
      </c>
      <c r="H5637" s="256" t="s">
        <v>7663</v>
      </c>
      <c r="I5637" s="256" t="s">
        <v>16</v>
      </c>
      <c r="J5637" s="256" t="s">
        <v>2541</v>
      </c>
      <c r="K5637" s="257" t="s">
        <v>17849</v>
      </c>
      <c r="L5637" s="256" t="s">
        <v>2542</v>
      </c>
    </row>
    <row r="5638" spans="1:12" x14ac:dyDescent="0.25">
      <c r="A5638" s="256" t="s">
        <v>2651</v>
      </c>
      <c r="B5638" s="256" t="s">
        <v>2652</v>
      </c>
      <c r="C5638" s="256" t="s">
        <v>2654</v>
      </c>
      <c r="D5638" s="256" t="s">
        <v>3302</v>
      </c>
      <c r="E5638" s="257" t="s">
        <v>2540</v>
      </c>
      <c r="F5638" s="256" t="s">
        <v>2540</v>
      </c>
      <c r="G5638" s="256">
        <v>102306</v>
      </c>
      <c r="H5638" s="256" t="s">
        <v>7664</v>
      </c>
      <c r="I5638" s="256" t="s">
        <v>16</v>
      </c>
      <c r="J5638" s="256" t="s">
        <v>2541</v>
      </c>
      <c r="K5638" s="257" t="s">
        <v>5199</v>
      </c>
      <c r="L5638" s="256" t="s">
        <v>2542</v>
      </c>
    </row>
    <row r="5639" spans="1:12" x14ac:dyDescent="0.25">
      <c r="A5639" s="256" t="s">
        <v>2651</v>
      </c>
      <c r="B5639" s="256" t="s">
        <v>2652</v>
      </c>
      <c r="C5639" s="256" t="s">
        <v>2654</v>
      </c>
      <c r="D5639" s="256" t="s">
        <v>3302</v>
      </c>
      <c r="E5639" s="257" t="s">
        <v>2540</v>
      </c>
      <c r="F5639" s="256" t="s">
        <v>2540</v>
      </c>
      <c r="G5639" s="256">
        <v>102307</v>
      </c>
      <c r="H5639" s="256" t="s">
        <v>7665</v>
      </c>
      <c r="I5639" s="256" t="s">
        <v>16</v>
      </c>
      <c r="J5639" s="256" t="s">
        <v>2541</v>
      </c>
      <c r="K5639" s="257" t="s">
        <v>5938</v>
      </c>
      <c r="L5639" s="256" t="s">
        <v>2542</v>
      </c>
    </row>
    <row r="5640" spans="1:12" x14ac:dyDescent="0.25">
      <c r="A5640" s="256" t="s">
        <v>2651</v>
      </c>
      <c r="B5640" s="256" t="s">
        <v>2652</v>
      </c>
      <c r="C5640" s="256" t="s">
        <v>2654</v>
      </c>
      <c r="D5640" s="256" t="s">
        <v>3302</v>
      </c>
      <c r="E5640" s="257" t="s">
        <v>2540</v>
      </c>
      <c r="F5640" s="256" t="s">
        <v>2540</v>
      </c>
      <c r="G5640" s="256">
        <v>102308</v>
      </c>
      <c r="H5640" s="256" t="s">
        <v>7666</v>
      </c>
      <c r="I5640" s="256" t="s">
        <v>16</v>
      </c>
      <c r="J5640" s="256" t="s">
        <v>2541</v>
      </c>
      <c r="K5640" s="257" t="s">
        <v>4965</v>
      </c>
      <c r="L5640" s="256" t="s">
        <v>2542</v>
      </c>
    </row>
    <row r="5641" spans="1:12" x14ac:dyDescent="0.25">
      <c r="A5641" s="256" t="s">
        <v>2651</v>
      </c>
      <c r="B5641" s="256" t="s">
        <v>2652</v>
      </c>
      <c r="C5641" s="256" t="s">
        <v>2654</v>
      </c>
      <c r="D5641" s="256" t="s">
        <v>3302</v>
      </c>
      <c r="E5641" s="257" t="s">
        <v>2540</v>
      </c>
      <c r="F5641" s="256" t="s">
        <v>2540</v>
      </c>
      <c r="G5641" s="256">
        <v>102309</v>
      </c>
      <c r="H5641" s="256" t="s">
        <v>7667</v>
      </c>
      <c r="I5641" s="256" t="s">
        <v>16</v>
      </c>
      <c r="J5641" s="256" t="s">
        <v>2541</v>
      </c>
      <c r="K5641" s="257" t="s">
        <v>13272</v>
      </c>
      <c r="L5641" s="256" t="s">
        <v>2542</v>
      </c>
    </row>
    <row r="5642" spans="1:12" x14ac:dyDescent="0.25">
      <c r="A5642" s="256" t="s">
        <v>2651</v>
      </c>
      <c r="B5642" s="256" t="s">
        <v>2652</v>
      </c>
      <c r="C5642" s="256" t="s">
        <v>2654</v>
      </c>
      <c r="D5642" s="256" t="s">
        <v>3302</v>
      </c>
      <c r="E5642" s="257" t="s">
        <v>2540</v>
      </c>
      <c r="F5642" s="256" t="s">
        <v>2540</v>
      </c>
      <c r="G5642" s="256">
        <v>102310</v>
      </c>
      <c r="H5642" s="256" t="s">
        <v>7668</v>
      </c>
      <c r="I5642" s="256" t="s">
        <v>16</v>
      </c>
      <c r="J5642" s="256" t="s">
        <v>2541</v>
      </c>
      <c r="K5642" s="257" t="s">
        <v>17850</v>
      </c>
      <c r="L5642" s="256" t="s">
        <v>2542</v>
      </c>
    </row>
    <row r="5643" spans="1:12" x14ac:dyDescent="0.25">
      <c r="A5643" s="256" t="s">
        <v>2651</v>
      </c>
      <c r="B5643" s="256" t="s">
        <v>2652</v>
      </c>
      <c r="C5643" s="256" t="s">
        <v>2654</v>
      </c>
      <c r="D5643" s="256" t="s">
        <v>3302</v>
      </c>
      <c r="E5643" s="257" t="s">
        <v>2540</v>
      </c>
      <c r="F5643" s="256" t="s">
        <v>2540</v>
      </c>
      <c r="G5643" s="256">
        <v>102311</v>
      </c>
      <c r="H5643" s="256" t="s">
        <v>7669</v>
      </c>
      <c r="I5643" s="256" t="s">
        <v>16</v>
      </c>
      <c r="J5643" s="256" t="s">
        <v>2541</v>
      </c>
      <c r="K5643" s="257" t="s">
        <v>17851</v>
      </c>
      <c r="L5643" s="256" t="s">
        <v>2542</v>
      </c>
    </row>
    <row r="5644" spans="1:12" x14ac:dyDescent="0.25">
      <c r="A5644" s="256" t="s">
        <v>2651</v>
      </c>
      <c r="B5644" s="256" t="s">
        <v>2652</v>
      </c>
      <c r="C5644" s="256" t="s">
        <v>2654</v>
      </c>
      <c r="D5644" s="256" t="s">
        <v>3302</v>
      </c>
      <c r="E5644" s="257" t="s">
        <v>2540</v>
      </c>
      <c r="F5644" s="256" t="s">
        <v>2540</v>
      </c>
      <c r="G5644" s="256">
        <v>102312</v>
      </c>
      <c r="H5644" s="256" t="s">
        <v>7670</v>
      </c>
      <c r="I5644" s="256" t="s">
        <v>16</v>
      </c>
      <c r="J5644" s="256" t="s">
        <v>2541</v>
      </c>
      <c r="K5644" s="257" t="s">
        <v>13369</v>
      </c>
      <c r="L5644" s="256" t="s">
        <v>2542</v>
      </c>
    </row>
    <row r="5645" spans="1:12" x14ac:dyDescent="0.25">
      <c r="A5645" s="256" t="s">
        <v>2651</v>
      </c>
      <c r="B5645" s="256" t="s">
        <v>2652</v>
      </c>
      <c r="C5645" s="256" t="s">
        <v>2654</v>
      </c>
      <c r="D5645" s="256" t="s">
        <v>3302</v>
      </c>
      <c r="E5645" s="257" t="s">
        <v>2540</v>
      </c>
      <c r="F5645" s="256" t="s">
        <v>2540</v>
      </c>
      <c r="G5645" s="256">
        <v>102313</v>
      </c>
      <c r="H5645" s="256" t="s">
        <v>7671</v>
      </c>
      <c r="I5645" s="256" t="s">
        <v>16</v>
      </c>
      <c r="J5645" s="256" t="s">
        <v>2541</v>
      </c>
      <c r="K5645" s="257" t="s">
        <v>5934</v>
      </c>
      <c r="L5645" s="256" t="s">
        <v>2542</v>
      </c>
    </row>
    <row r="5646" spans="1:12" x14ac:dyDescent="0.25">
      <c r="A5646" s="256" t="s">
        <v>2651</v>
      </c>
      <c r="B5646" s="256" t="s">
        <v>2652</v>
      </c>
      <c r="C5646" s="256" t="s">
        <v>2654</v>
      </c>
      <c r="D5646" s="256" t="s">
        <v>3302</v>
      </c>
      <c r="E5646" s="257" t="s">
        <v>2540</v>
      </c>
      <c r="F5646" s="256" t="s">
        <v>2540</v>
      </c>
      <c r="G5646" s="256">
        <v>102314</v>
      </c>
      <c r="H5646" s="256" t="s">
        <v>7672</v>
      </c>
      <c r="I5646" s="256" t="s">
        <v>16</v>
      </c>
      <c r="J5646" s="256" t="s">
        <v>2541</v>
      </c>
      <c r="K5646" s="257" t="s">
        <v>15825</v>
      </c>
      <c r="L5646" s="256" t="s">
        <v>2542</v>
      </c>
    </row>
    <row r="5647" spans="1:12" x14ac:dyDescent="0.25">
      <c r="A5647" s="256" t="s">
        <v>2651</v>
      </c>
      <c r="B5647" s="256" t="s">
        <v>2652</v>
      </c>
      <c r="C5647" s="256" t="s">
        <v>2654</v>
      </c>
      <c r="D5647" s="256" t="s">
        <v>3302</v>
      </c>
      <c r="E5647" s="257" t="s">
        <v>2540</v>
      </c>
      <c r="F5647" s="256" t="s">
        <v>2540</v>
      </c>
      <c r="G5647" s="256">
        <v>102315</v>
      </c>
      <c r="H5647" s="256" t="s">
        <v>7673</v>
      </c>
      <c r="I5647" s="256" t="s">
        <v>16</v>
      </c>
      <c r="J5647" s="256" t="s">
        <v>2541</v>
      </c>
      <c r="K5647" s="257" t="s">
        <v>4700</v>
      </c>
      <c r="L5647" s="256" t="s">
        <v>2542</v>
      </c>
    </row>
    <row r="5648" spans="1:12" x14ac:dyDescent="0.25">
      <c r="A5648" s="256" t="s">
        <v>2651</v>
      </c>
      <c r="B5648" s="256" t="s">
        <v>2652</v>
      </c>
      <c r="C5648" s="256" t="s">
        <v>2654</v>
      </c>
      <c r="D5648" s="256" t="s">
        <v>3302</v>
      </c>
      <c r="E5648" s="257" t="s">
        <v>2540</v>
      </c>
      <c r="F5648" s="256" t="s">
        <v>2540</v>
      </c>
      <c r="G5648" s="256">
        <v>102316</v>
      </c>
      <c r="H5648" s="256" t="s">
        <v>7674</v>
      </c>
      <c r="I5648" s="256" t="s">
        <v>16</v>
      </c>
      <c r="J5648" s="256" t="s">
        <v>2541</v>
      </c>
      <c r="K5648" s="257" t="s">
        <v>16362</v>
      </c>
      <c r="L5648" s="256" t="s">
        <v>2542</v>
      </c>
    </row>
    <row r="5649" spans="1:12" x14ac:dyDescent="0.25">
      <c r="A5649" s="256" t="s">
        <v>2651</v>
      </c>
      <c r="B5649" s="256" t="s">
        <v>2652</v>
      </c>
      <c r="C5649" s="256" t="s">
        <v>2654</v>
      </c>
      <c r="D5649" s="256" t="s">
        <v>3302</v>
      </c>
      <c r="E5649" s="257" t="s">
        <v>2540</v>
      </c>
      <c r="F5649" s="256" t="s">
        <v>2540</v>
      </c>
      <c r="G5649" s="256">
        <v>102317</v>
      </c>
      <c r="H5649" s="256" t="s">
        <v>7675</v>
      </c>
      <c r="I5649" s="256" t="s">
        <v>16</v>
      </c>
      <c r="J5649" s="256" t="s">
        <v>2541</v>
      </c>
      <c r="K5649" s="257" t="s">
        <v>5098</v>
      </c>
      <c r="L5649" s="256" t="s">
        <v>2542</v>
      </c>
    </row>
    <row r="5650" spans="1:12" x14ac:dyDescent="0.25">
      <c r="A5650" s="256" t="s">
        <v>2651</v>
      </c>
      <c r="B5650" s="256" t="s">
        <v>2652</v>
      </c>
      <c r="C5650" s="256" t="s">
        <v>2654</v>
      </c>
      <c r="D5650" s="256" t="s">
        <v>3302</v>
      </c>
      <c r="E5650" s="257" t="s">
        <v>2540</v>
      </c>
      <c r="F5650" s="256" t="s">
        <v>2540</v>
      </c>
      <c r="G5650" s="256">
        <v>102318</v>
      </c>
      <c r="H5650" s="256" t="s">
        <v>7676</v>
      </c>
      <c r="I5650" s="256" t="s">
        <v>16</v>
      </c>
      <c r="J5650" s="256" t="s">
        <v>2541</v>
      </c>
      <c r="K5650" s="257" t="s">
        <v>5069</v>
      </c>
      <c r="L5650" s="256" t="s">
        <v>2542</v>
      </c>
    </row>
    <row r="5651" spans="1:12" x14ac:dyDescent="0.25">
      <c r="A5651" s="256" t="s">
        <v>2651</v>
      </c>
      <c r="B5651" s="256" t="s">
        <v>2652</v>
      </c>
      <c r="C5651" s="256" t="s">
        <v>2654</v>
      </c>
      <c r="D5651" s="256" t="s">
        <v>3302</v>
      </c>
      <c r="E5651" s="257" t="s">
        <v>2540</v>
      </c>
      <c r="F5651" s="256" t="s">
        <v>2540</v>
      </c>
      <c r="G5651" s="256">
        <v>102319</v>
      </c>
      <c r="H5651" s="256" t="s">
        <v>7677</v>
      </c>
      <c r="I5651" s="256" t="s">
        <v>16</v>
      </c>
      <c r="J5651" s="256" t="s">
        <v>2541</v>
      </c>
      <c r="K5651" s="257" t="s">
        <v>5203</v>
      </c>
      <c r="L5651" s="256" t="s">
        <v>2542</v>
      </c>
    </row>
    <row r="5652" spans="1:12" x14ac:dyDescent="0.25">
      <c r="A5652" s="256" t="s">
        <v>2651</v>
      </c>
      <c r="B5652" s="256" t="s">
        <v>2652</v>
      </c>
      <c r="C5652" s="256" t="s">
        <v>2654</v>
      </c>
      <c r="D5652" s="256" t="s">
        <v>3302</v>
      </c>
      <c r="E5652" s="257" t="s">
        <v>2540</v>
      </c>
      <c r="F5652" s="256" t="s">
        <v>2540</v>
      </c>
      <c r="G5652" s="256">
        <v>102320</v>
      </c>
      <c r="H5652" s="256" t="s">
        <v>7679</v>
      </c>
      <c r="I5652" s="256" t="s">
        <v>16</v>
      </c>
      <c r="J5652" s="256" t="s">
        <v>2541</v>
      </c>
      <c r="K5652" s="257" t="s">
        <v>17852</v>
      </c>
      <c r="L5652" s="256" t="s">
        <v>2542</v>
      </c>
    </row>
    <row r="5653" spans="1:12" x14ac:dyDescent="0.25">
      <c r="A5653" s="256" t="s">
        <v>2651</v>
      </c>
      <c r="B5653" s="256" t="s">
        <v>2652</v>
      </c>
      <c r="C5653" s="256" t="s">
        <v>2654</v>
      </c>
      <c r="D5653" s="256" t="s">
        <v>3302</v>
      </c>
      <c r="E5653" s="257" t="s">
        <v>2540</v>
      </c>
      <c r="F5653" s="256" t="s">
        <v>2540</v>
      </c>
      <c r="G5653" s="256">
        <v>102321</v>
      </c>
      <c r="H5653" s="256" t="s">
        <v>7680</v>
      </c>
      <c r="I5653" s="256" t="s">
        <v>16</v>
      </c>
      <c r="J5653" s="256" t="s">
        <v>2541</v>
      </c>
      <c r="K5653" s="257" t="s">
        <v>4853</v>
      </c>
      <c r="L5653" s="256" t="s">
        <v>2542</v>
      </c>
    </row>
    <row r="5654" spans="1:12" x14ac:dyDescent="0.25">
      <c r="A5654" s="256" t="s">
        <v>2651</v>
      </c>
      <c r="B5654" s="256" t="s">
        <v>2652</v>
      </c>
      <c r="C5654" s="256" t="s">
        <v>2654</v>
      </c>
      <c r="D5654" s="256" t="s">
        <v>3302</v>
      </c>
      <c r="E5654" s="257" t="s">
        <v>2540</v>
      </c>
      <c r="F5654" s="256" t="s">
        <v>2540</v>
      </c>
      <c r="G5654" s="256">
        <v>102322</v>
      </c>
      <c r="H5654" s="256" t="s">
        <v>7681</v>
      </c>
      <c r="I5654" s="256" t="s">
        <v>16</v>
      </c>
      <c r="J5654" s="256" t="s">
        <v>2541</v>
      </c>
      <c r="K5654" s="257" t="s">
        <v>13695</v>
      </c>
      <c r="L5654" s="256" t="s">
        <v>2542</v>
      </c>
    </row>
    <row r="5655" spans="1:12" x14ac:dyDescent="0.25">
      <c r="A5655" s="256" t="s">
        <v>2651</v>
      </c>
      <c r="B5655" s="256" t="s">
        <v>2652</v>
      </c>
      <c r="C5655" s="256" t="s">
        <v>2654</v>
      </c>
      <c r="D5655" s="256" t="s">
        <v>3302</v>
      </c>
      <c r="E5655" s="257" t="s">
        <v>2540</v>
      </c>
      <c r="F5655" s="256" t="s">
        <v>2540</v>
      </c>
      <c r="G5655" s="256">
        <v>102323</v>
      </c>
      <c r="H5655" s="256" t="s">
        <v>7682</v>
      </c>
      <c r="I5655" s="256" t="s">
        <v>16</v>
      </c>
      <c r="J5655" s="256" t="s">
        <v>2541</v>
      </c>
      <c r="K5655" s="257" t="s">
        <v>5088</v>
      </c>
      <c r="L5655" s="256" t="s">
        <v>2542</v>
      </c>
    </row>
    <row r="5656" spans="1:12" x14ac:dyDescent="0.25">
      <c r="A5656" s="256" t="s">
        <v>2651</v>
      </c>
      <c r="B5656" s="256" t="s">
        <v>2652</v>
      </c>
      <c r="C5656" s="256" t="s">
        <v>2654</v>
      </c>
      <c r="D5656" s="256" t="s">
        <v>3302</v>
      </c>
      <c r="E5656" s="257" t="s">
        <v>2540</v>
      </c>
      <c r="F5656" s="256" t="s">
        <v>2540</v>
      </c>
      <c r="G5656" s="256">
        <v>102324</v>
      </c>
      <c r="H5656" s="256" t="s">
        <v>7683</v>
      </c>
      <c r="I5656" s="256" t="s">
        <v>16</v>
      </c>
      <c r="J5656" s="256" t="s">
        <v>2541</v>
      </c>
      <c r="K5656" s="257" t="s">
        <v>17853</v>
      </c>
      <c r="L5656" s="256" t="s">
        <v>2542</v>
      </c>
    </row>
    <row r="5657" spans="1:12" x14ac:dyDescent="0.25">
      <c r="A5657" s="256" t="s">
        <v>2651</v>
      </c>
      <c r="B5657" s="256" t="s">
        <v>2652</v>
      </c>
      <c r="C5657" s="256" t="s">
        <v>2654</v>
      </c>
      <c r="D5657" s="256" t="s">
        <v>3302</v>
      </c>
      <c r="E5657" s="257" t="s">
        <v>2540</v>
      </c>
      <c r="F5657" s="256" t="s">
        <v>2540</v>
      </c>
      <c r="G5657" s="256">
        <v>102325</v>
      </c>
      <c r="H5657" s="256" t="s">
        <v>7684</v>
      </c>
      <c r="I5657" s="256" t="s">
        <v>16</v>
      </c>
      <c r="J5657" s="256" t="s">
        <v>2541</v>
      </c>
      <c r="K5657" s="257" t="s">
        <v>6515</v>
      </c>
      <c r="L5657" s="256" t="s">
        <v>2542</v>
      </c>
    </row>
    <row r="5658" spans="1:12" x14ac:dyDescent="0.25">
      <c r="A5658" s="256" t="s">
        <v>2651</v>
      </c>
      <c r="B5658" s="256" t="s">
        <v>2652</v>
      </c>
      <c r="C5658" s="256" t="s">
        <v>2654</v>
      </c>
      <c r="D5658" s="256" t="s">
        <v>3302</v>
      </c>
      <c r="E5658" s="257" t="s">
        <v>2540</v>
      </c>
      <c r="F5658" s="256" t="s">
        <v>2540</v>
      </c>
      <c r="G5658" s="256">
        <v>102326</v>
      </c>
      <c r="H5658" s="256" t="s">
        <v>7685</v>
      </c>
      <c r="I5658" s="256" t="s">
        <v>16</v>
      </c>
      <c r="J5658" s="256" t="s">
        <v>2541</v>
      </c>
      <c r="K5658" s="257" t="s">
        <v>6472</v>
      </c>
      <c r="L5658" s="256" t="s">
        <v>2542</v>
      </c>
    </row>
    <row r="5659" spans="1:12" x14ac:dyDescent="0.25">
      <c r="A5659" s="256" t="s">
        <v>2651</v>
      </c>
      <c r="B5659" s="256" t="s">
        <v>2652</v>
      </c>
      <c r="C5659" s="256" t="s">
        <v>2654</v>
      </c>
      <c r="D5659" s="256" t="s">
        <v>3302</v>
      </c>
      <c r="E5659" s="257" t="s">
        <v>2540</v>
      </c>
      <c r="F5659" s="256" t="s">
        <v>2540</v>
      </c>
      <c r="G5659" s="256">
        <v>102327</v>
      </c>
      <c r="H5659" s="256" t="s">
        <v>7686</v>
      </c>
      <c r="I5659" s="256" t="s">
        <v>16</v>
      </c>
      <c r="J5659" s="256" t="s">
        <v>2541</v>
      </c>
      <c r="K5659" s="257" t="s">
        <v>8161</v>
      </c>
      <c r="L5659" s="256" t="s">
        <v>2542</v>
      </c>
    </row>
    <row r="5660" spans="1:12" x14ac:dyDescent="0.25">
      <c r="A5660" s="256" t="s">
        <v>2651</v>
      </c>
      <c r="B5660" s="256" t="s">
        <v>2652</v>
      </c>
      <c r="C5660" s="256" t="s">
        <v>2654</v>
      </c>
      <c r="D5660" s="256" t="s">
        <v>3302</v>
      </c>
      <c r="E5660" s="257" t="s">
        <v>2540</v>
      </c>
      <c r="F5660" s="256" t="s">
        <v>2540</v>
      </c>
      <c r="G5660" s="256">
        <v>102328</v>
      </c>
      <c r="H5660" s="256" t="s">
        <v>7687</v>
      </c>
      <c r="I5660" s="256" t="s">
        <v>16</v>
      </c>
      <c r="J5660" s="256" t="s">
        <v>2541</v>
      </c>
      <c r="K5660" s="257" t="s">
        <v>17854</v>
      </c>
      <c r="L5660" s="256" t="s">
        <v>2542</v>
      </c>
    </row>
    <row r="5661" spans="1:12" x14ac:dyDescent="0.25">
      <c r="A5661" s="256" t="s">
        <v>2651</v>
      </c>
      <c r="B5661" s="256" t="s">
        <v>2652</v>
      </c>
      <c r="C5661" s="256" t="s">
        <v>2654</v>
      </c>
      <c r="D5661" s="256" t="s">
        <v>3302</v>
      </c>
      <c r="E5661" s="257" t="s">
        <v>2540</v>
      </c>
      <c r="F5661" s="256" t="s">
        <v>2540</v>
      </c>
      <c r="G5661" s="256">
        <v>102329</v>
      </c>
      <c r="H5661" s="256" t="s">
        <v>7688</v>
      </c>
      <c r="I5661" s="256" t="s">
        <v>16</v>
      </c>
      <c r="J5661" s="256" t="s">
        <v>2541</v>
      </c>
      <c r="K5661" s="257" t="s">
        <v>17855</v>
      </c>
      <c r="L5661" s="256" t="s">
        <v>2542</v>
      </c>
    </row>
    <row r="5662" spans="1:12" x14ac:dyDescent="0.25">
      <c r="A5662" s="256" t="s">
        <v>2651</v>
      </c>
      <c r="B5662" s="256" t="s">
        <v>2652</v>
      </c>
      <c r="C5662" s="256" t="s">
        <v>2655</v>
      </c>
      <c r="D5662" s="256" t="s">
        <v>3303</v>
      </c>
      <c r="E5662" s="257" t="s">
        <v>2540</v>
      </c>
      <c r="F5662" s="256" t="s">
        <v>2540</v>
      </c>
      <c r="G5662" s="256">
        <v>94304</v>
      </c>
      <c r="H5662" s="256" t="s">
        <v>1753</v>
      </c>
      <c r="I5662" s="256" t="s">
        <v>16</v>
      </c>
      <c r="J5662" s="256" t="s">
        <v>2541</v>
      </c>
      <c r="K5662" s="257" t="s">
        <v>17856</v>
      </c>
      <c r="L5662" s="256" t="s">
        <v>2542</v>
      </c>
    </row>
    <row r="5663" spans="1:12" x14ac:dyDescent="0.25">
      <c r="A5663" s="256" t="s">
        <v>2651</v>
      </c>
      <c r="B5663" s="256" t="s">
        <v>2652</v>
      </c>
      <c r="C5663" s="256" t="s">
        <v>2655</v>
      </c>
      <c r="D5663" s="256" t="s">
        <v>3303</v>
      </c>
      <c r="E5663" s="257" t="s">
        <v>2540</v>
      </c>
      <c r="F5663" s="256" t="s">
        <v>2540</v>
      </c>
      <c r="G5663" s="256">
        <v>94305</v>
      </c>
      <c r="H5663" s="256" t="s">
        <v>1754</v>
      </c>
      <c r="I5663" s="256" t="s">
        <v>16</v>
      </c>
      <c r="J5663" s="256" t="s">
        <v>2541</v>
      </c>
      <c r="K5663" s="257" t="s">
        <v>17857</v>
      </c>
      <c r="L5663" s="256" t="s">
        <v>2542</v>
      </c>
    </row>
    <row r="5664" spans="1:12" x14ac:dyDescent="0.25">
      <c r="A5664" s="256" t="s">
        <v>2651</v>
      </c>
      <c r="B5664" s="256" t="s">
        <v>2652</v>
      </c>
      <c r="C5664" s="256" t="s">
        <v>2655</v>
      </c>
      <c r="D5664" s="256" t="s">
        <v>3303</v>
      </c>
      <c r="E5664" s="257" t="s">
        <v>2540</v>
      </c>
      <c r="F5664" s="256" t="s">
        <v>2540</v>
      </c>
      <c r="G5664" s="256">
        <v>94306</v>
      </c>
      <c r="H5664" s="256" t="s">
        <v>1755</v>
      </c>
      <c r="I5664" s="256" t="s">
        <v>16</v>
      </c>
      <c r="J5664" s="256" t="s">
        <v>2541</v>
      </c>
      <c r="K5664" s="257" t="s">
        <v>17611</v>
      </c>
      <c r="L5664" s="256" t="s">
        <v>2542</v>
      </c>
    </row>
    <row r="5665" spans="1:12" x14ac:dyDescent="0.25">
      <c r="A5665" s="256" t="s">
        <v>2651</v>
      </c>
      <c r="B5665" s="256" t="s">
        <v>2652</v>
      </c>
      <c r="C5665" s="256" t="s">
        <v>2655</v>
      </c>
      <c r="D5665" s="256" t="s">
        <v>3303</v>
      </c>
      <c r="E5665" s="257" t="s">
        <v>2540</v>
      </c>
      <c r="F5665" s="256" t="s">
        <v>2540</v>
      </c>
      <c r="G5665" s="256">
        <v>94307</v>
      </c>
      <c r="H5665" s="256" t="s">
        <v>1756</v>
      </c>
      <c r="I5665" s="256" t="s">
        <v>16</v>
      </c>
      <c r="J5665" s="256" t="s">
        <v>2541</v>
      </c>
      <c r="K5665" s="257" t="s">
        <v>13737</v>
      </c>
      <c r="L5665" s="256" t="s">
        <v>2542</v>
      </c>
    </row>
    <row r="5666" spans="1:12" x14ac:dyDescent="0.25">
      <c r="A5666" s="256" t="s">
        <v>2651</v>
      </c>
      <c r="B5666" s="256" t="s">
        <v>2652</v>
      </c>
      <c r="C5666" s="256" t="s">
        <v>2655</v>
      </c>
      <c r="D5666" s="256" t="s">
        <v>3303</v>
      </c>
      <c r="E5666" s="257" t="s">
        <v>2540</v>
      </c>
      <c r="F5666" s="256" t="s">
        <v>2540</v>
      </c>
      <c r="G5666" s="256">
        <v>94308</v>
      </c>
      <c r="H5666" s="256" t="s">
        <v>1757</v>
      </c>
      <c r="I5666" s="256" t="s">
        <v>16</v>
      </c>
      <c r="J5666" s="256" t="s">
        <v>2541</v>
      </c>
      <c r="K5666" s="257" t="s">
        <v>17858</v>
      </c>
      <c r="L5666" s="256" t="s">
        <v>2542</v>
      </c>
    </row>
    <row r="5667" spans="1:12" x14ac:dyDescent="0.25">
      <c r="A5667" s="256" t="s">
        <v>2651</v>
      </c>
      <c r="B5667" s="256" t="s">
        <v>2652</v>
      </c>
      <c r="C5667" s="256" t="s">
        <v>2655</v>
      </c>
      <c r="D5667" s="256" t="s">
        <v>3303</v>
      </c>
      <c r="E5667" s="257" t="s">
        <v>2540</v>
      </c>
      <c r="F5667" s="256" t="s">
        <v>2540</v>
      </c>
      <c r="G5667" s="256">
        <v>94309</v>
      </c>
      <c r="H5667" s="256" t="s">
        <v>1758</v>
      </c>
      <c r="I5667" s="256" t="s">
        <v>16</v>
      </c>
      <c r="J5667" s="256" t="s">
        <v>2541</v>
      </c>
      <c r="K5667" s="257" t="s">
        <v>17859</v>
      </c>
      <c r="L5667" s="256" t="s">
        <v>2542</v>
      </c>
    </row>
    <row r="5668" spans="1:12" x14ac:dyDescent="0.25">
      <c r="A5668" s="256" t="s">
        <v>2651</v>
      </c>
      <c r="B5668" s="256" t="s">
        <v>2652</v>
      </c>
      <c r="C5668" s="256" t="s">
        <v>2655</v>
      </c>
      <c r="D5668" s="256" t="s">
        <v>3303</v>
      </c>
      <c r="E5668" s="257" t="s">
        <v>2540</v>
      </c>
      <c r="F5668" s="256" t="s">
        <v>2540</v>
      </c>
      <c r="G5668" s="256">
        <v>94310</v>
      </c>
      <c r="H5668" s="256" t="s">
        <v>1759</v>
      </c>
      <c r="I5668" s="256" t="s">
        <v>16</v>
      </c>
      <c r="J5668" s="256" t="s">
        <v>2541</v>
      </c>
      <c r="K5668" s="257" t="s">
        <v>17657</v>
      </c>
      <c r="L5668" s="256" t="s">
        <v>2542</v>
      </c>
    </row>
    <row r="5669" spans="1:12" x14ac:dyDescent="0.25">
      <c r="A5669" s="256" t="s">
        <v>2651</v>
      </c>
      <c r="B5669" s="256" t="s">
        <v>2652</v>
      </c>
      <c r="C5669" s="256" t="s">
        <v>2655</v>
      </c>
      <c r="D5669" s="256" t="s">
        <v>3303</v>
      </c>
      <c r="E5669" s="257" t="s">
        <v>2540</v>
      </c>
      <c r="F5669" s="256" t="s">
        <v>2540</v>
      </c>
      <c r="G5669" s="256">
        <v>94315</v>
      </c>
      <c r="H5669" s="256" t="s">
        <v>1760</v>
      </c>
      <c r="I5669" s="256" t="s">
        <v>16</v>
      </c>
      <c r="J5669" s="256" t="s">
        <v>2541</v>
      </c>
      <c r="K5669" s="257" t="s">
        <v>17860</v>
      </c>
      <c r="L5669" s="256" t="s">
        <v>2542</v>
      </c>
    </row>
    <row r="5670" spans="1:12" x14ac:dyDescent="0.25">
      <c r="A5670" s="256" t="s">
        <v>2651</v>
      </c>
      <c r="B5670" s="256" t="s">
        <v>2652</v>
      </c>
      <c r="C5670" s="256" t="s">
        <v>2655</v>
      </c>
      <c r="D5670" s="256" t="s">
        <v>3303</v>
      </c>
      <c r="E5670" s="257" t="s">
        <v>2540</v>
      </c>
      <c r="F5670" s="256" t="s">
        <v>2540</v>
      </c>
      <c r="G5670" s="256">
        <v>94316</v>
      </c>
      <c r="H5670" s="256" t="s">
        <v>1761</v>
      </c>
      <c r="I5670" s="256" t="s">
        <v>16</v>
      </c>
      <c r="J5670" s="256" t="s">
        <v>2541</v>
      </c>
      <c r="K5670" s="257" t="s">
        <v>17861</v>
      </c>
      <c r="L5670" s="256" t="s">
        <v>2542</v>
      </c>
    </row>
    <row r="5671" spans="1:12" x14ac:dyDescent="0.25">
      <c r="A5671" s="256" t="s">
        <v>2651</v>
      </c>
      <c r="B5671" s="256" t="s">
        <v>2652</v>
      </c>
      <c r="C5671" s="256" t="s">
        <v>2655</v>
      </c>
      <c r="D5671" s="256" t="s">
        <v>3303</v>
      </c>
      <c r="E5671" s="257" t="s">
        <v>2540</v>
      </c>
      <c r="F5671" s="256" t="s">
        <v>2540</v>
      </c>
      <c r="G5671" s="256">
        <v>94317</v>
      </c>
      <c r="H5671" s="256" t="s">
        <v>1762</v>
      </c>
      <c r="I5671" s="256" t="s">
        <v>16</v>
      </c>
      <c r="J5671" s="256" t="s">
        <v>2541</v>
      </c>
      <c r="K5671" s="257" t="s">
        <v>17862</v>
      </c>
      <c r="L5671" s="256" t="s">
        <v>2542</v>
      </c>
    </row>
    <row r="5672" spans="1:12" x14ac:dyDescent="0.25">
      <c r="A5672" s="256" t="s">
        <v>2651</v>
      </c>
      <c r="B5672" s="256" t="s">
        <v>2652</v>
      </c>
      <c r="C5672" s="256" t="s">
        <v>2655</v>
      </c>
      <c r="D5672" s="256" t="s">
        <v>3303</v>
      </c>
      <c r="E5672" s="257" t="s">
        <v>2540</v>
      </c>
      <c r="F5672" s="256" t="s">
        <v>2540</v>
      </c>
      <c r="G5672" s="256">
        <v>94318</v>
      </c>
      <c r="H5672" s="256" t="s">
        <v>1763</v>
      </c>
      <c r="I5672" s="256" t="s">
        <v>16</v>
      </c>
      <c r="J5672" s="256" t="s">
        <v>2541</v>
      </c>
      <c r="K5672" s="257" t="s">
        <v>13418</v>
      </c>
      <c r="L5672" s="256" t="s">
        <v>2542</v>
      </c>
    </row>
    <row r="5673" spans="1:12" x14ac:dyDescent="0.25">
      <c r="A5673" s="256" t="s">
        <v>2651</v>
      </c>
      <c r="B5673" s="256" t="s">
        <v>2652</v>
      </c>
      <c r="C5673" s="256" t="s">
        <v>2655</v>
      </c>
      <c r="D5673" s="256" t="s">
        <v>3303</v>
      </c>
      <c r="E5673" s="257" t="s">
        <v>2540</v>
      </c>
      <c r="F5673" s="256" t="s">
        <v>2540</v>
      </c>
      <c r="G5673" s="256">
        <v>94319</v>
      </c>
      <c r="H5673" s="256" t="s">
        <v>1764</v>
      </c>
      <c r="I5673" s="256" t="s">
        <v>16</v>
      </c>
      <c r="J5673" s="256" t="s">
        <v>2541</v>
      </c>
      <c r="K5673" s="257" t="s">
        <v>17863</v>
      </c>
      <c r="L5673" s="256" t="s">
        <v>2542</v>
      </c>
    </row>
    <row r="5674" spans="1:12" x14ac:dyDescent="0.25">
      <c r="A5674" s="256" t="s">
        <v>2651</v>
      </c>
      <c r="B5674" s="256" t="s">
        <v>2652</v>
      </c>
      <c r="C5674" s="256" t="s">
        <v>2655</v>
      </c>
      <c r="D5674" s="256" t="s">
        <v>3303</v>
      </c>
      <c r="E5674" s="257" t="s">
        <v>2540</v>
      </c>
      <c r="F5674" s="256" t="s">
        <v>2540</v>
      </c>
      <c r="G5674" s="256">
        <v>94327</v>
      </c>
      <c r="H5674" s="256" t="s">
        <v>1765</v>
      </c>
      <c r="I5674" s="256" t="s">
        <v>16</v>
      </c>
      <c r="J5674" s="256" t="s">
        <v>2541</v>
      </c>
      <c r="K5674" s="257" t="s">
        <v>13687</v>
      </c>
      <c r="L5674" s="256" t="s">
        <v>2542</v>
      </c>
    </row>
    <row r="5675" spans="1:12" x14ac:dyDescent="0.25">
      <c r="A5675" s="256" t="s">
        <v>2651</v>
      </c>
      <c r="B5675" s="256" t="s">
        <v>2652</v>
      </c>
      <c r="C5675" s="256" t="s">
        <v>2655</v>
      </c>
      <c r="D5675" s="256" t="s">
        <v>3303</v>
      </c>
      <c r="E5675" s="257" t="s">
        <v>2540</v>
      </c>
      <c r="F5675" s="256" t="s">
        <v>2540</v>
      </c>
      <c r="G5675" s="256">
        <v>94328</v>
      </c>
      <c r="H5675" s="256" t="s">
        <v>1766</v>
      </c>
      <c r="I5675" s="256" t="s">
        <v>16</v>
      </c>
      <c r="J5675" s="256" t="s">
        <v>2541</v>
      </c>
      <c r="K5675" s="257" t="s">
        <v>13720</v>
      </c>
      <c r="L5675" s="256" t="s">
        <v>2542</v>
      </c>
    </row>
    <row r="5676" spans="1:12" x14ac:dyDescent="0.25">
      <c r="A5676" s="256" t="s">
        <v>2651</v>
      </c>
      <c r="B5676" s="256" t="s">
        <v>2652</v>
      </c>
      <c r="C5676" s="256" t="s">
        <v>2655</v>
      </c>
      <c r="D5676" s="256" t="s">
        <v>3303</v>
      </c>
      <c r="E5676" s="257" t="s">
        <v>2540</v>
      </c>
      <c r="F5676" s="256" t="s">
        <v>2540</v>
      </c>
      <c r="G5676" s="256">
        <v>94329</v>
      </c>
      <c r="H5676" s="256" t="s">
        <v>1767</v>
      </c>
      <c r="I5676" s="256" t="s">
        <v>16</v>
      </c>
      <c r="J5676" s="256" t="s">
        <v>2541</v>
      </c>
      <c r="K5676" s="257" t="s">
        <v>17864</v>
      </c>
      <c r="L5676" s="256" t="s">
        <v>2542</v>
      </c>
    </row>
    <row r="5677" spans="1:12" x14ac:dyDescent="0.25">
      <c r="A5677" s="256" t="s">
        <v>2651</v>
      </c>
      <c r="B5677" s="256" t="s">
        <v>2652</v>
      </c>
      <c r="C5677" s="256" t="s">
        <v>2655</v>
      </c>
      <c r="D5677" s="256" t="s">
        <v>3303</v>
      </c>
      <c r="E5677" s="257" t="s">
        <v>2540</v>
      </c>
      <c r="F5677" s="256" t="s">
        <v>2540</v>
      </c>
      <c r="G5677" s="256">
        <v>94330</v>
      </c>
      <c r="H5677" s="256" t="s">
        <v>1768</v>
      </c>
      <c r="I5677" s="256" t="s">
        <v>16</v>
      </c>
      <c r="J5677" s="256" t="s">
        <v>2541</v>
      </c>
      <c r="K5677" s="257" t="s">
        <v>17865</v>
      </c>
      <c r="L5677" s="256" t="s">
        <v>2542</v>
      </c>
    </row>
    <row r="5678" spans="1:12" x14ac:dyDescent="0.25">
      <c r="A5678" s="256" t="s">
        <v>2651</v>
      </c>
      <c r="B5678" s="256" t="s">
        <v>2652</v>
      </c>
      <c r="C5678" s="256" t="s">
        <v>2655</v>
      </c>
      <c r="D5678" s="256" t="s">
        <v>3303</v>
      </c>
      <c r="E5678" s="257" t="s">
        <v>2540</v>
      </c>
      <c r="F5678" s="256" t="s">
        <v>2540</v>
      </c>
      <c r="G5678" s="256">
        <v>94331</v>
      </c>
      <c r="H5678" s="256" t="s">
        <v>1769</v>
      </c>
      <c r="I5678" s="256" t="s">
        <v>16</v>
      </c>
      <c r="J5678" s="256" t="s">
        <v>2541</v>
      </c>
      <c r="K5678" s="257" t="s">
        <v>17866</v>
      </c>
      <c r="L5678" s="256" t="s">
        <v>2542</v>
      </c>
    </row>
    <row r="5679" spans="1:12" x14ac:dyDescent="0.25">
      <c r="A5679" s="256" t="s">
        <v>2651</v>
      </c>
      <c r="B5679" s="256" t="s">
        <v>2652</v>
      </c>
      <c r="C5679" s="256" t="s">
        <v>2655</v>
      </c>
      <c r="D5679" s="256" t="s">
        <v>3303</v>
      </c>
      <c r="E5679" s="257" t="s">
        <v>2540</v>
      </c>
      <c r="F5679" s="256" t="s">
        <v>2540</v>
      </c>
      <c r="G5679" s="256">
        <v>94332</v>
      </c>
      <c r="H5679" s="256" t="s">
        <v>1770</v>
      </c>
      <c r="I5679" s="256" t="s">
        <v>16</v>
      </c>
      <c r="J5679" s="256" t="s">
        <v>2541</v>
      </c>
      <c r="K5679" s="257" t="s">
        <v>17867</v>
      </c>
      <c r="L5679" s="256" t="s">
        <v>2542</v>
      </c>
    </row>
    <row r="5680" spans="1:12" x14ac:dyDescent="0.25">
      <c r="A5680" s="256" t="s">
        <v>2651</v>
      </c>
      <c r="B5680" s="256" t="s">
        <v>2652</v>
      </c>
      <c r="C5680" s="256" t="s">
        <v>2655</v>
      </c>
      <c r="D5680" s="256" t="s">
        <v>3303</v>
      </c>
      <c r="E5680" s="257" t="s">
        <v>2540</v>
      </c>
      <c r="F5680" s="256" t="s">
        <v>2540</v>
      </c>
      <c r="G5680" s="256">
        <v>94333</v>
      </c>
      <c r="H5680" s="256" t="s">
        <v>1771</v>
      </c>
      <c r="I5680" s="256" t="s">
        <v>16</v>
      </c>
      <c r="J5680" s="256" t="s">
        <v>2541</v>
      </c>
      <c r="K5680" s="257" t="s">
        <v>17868</v>
      </c>
      <c r="L5680" s="256" t="s">
        <v>2542</v>
      </c>
    </row>
    <row r="5681" spans="1:12" x14ac:dyDescent="0.25">
      <c r="A5681" s="256" t="s">
        <v>2651</v>
      </c>
      <c r="B5681" s="256" t="s">
        <v>2652</v>
      </c>
      <c r="C5681" s="256" t="s">
        <v>2655</v>
      </c>
      <c r="D5681" s="256" t="s">
        <v>3303</v>
      </c>
      <c r="E5681" s="257" t="s">
        <v>2540</v>
      </c>
      <c r="F5681" s="256" t="s">
        <v>2540</v>
      </c>
      <c r="G5681" s="256">
        <v>94338</v>
      </c>
      <c r="H5681" s="256" t="s">
        <v>1772</v>
      </c>
      <c r="I5681" s="256" t="s">
        <v>16</v>
      </c>
      <c r="J5681" s="256" t="s">
        <v>2541</v>
      </c>
      <c r="K5681" s="257" t="s">
        <v>17869</v>
      </c>
      <c r="L5681" s="256" t="s">
        <v>2542</v>
      </c>
    </row>
    <row r="5682" spans="1:12" x14ac:dyDescent="0.25">
      <c r="A5682" s="256" t="s">
        <v>2651</v>
      </c>
      <c r="B5682" s="256" t="s">
        <v>2652</v>
      </c>
      <c r="C5682" s="256" t="s">
        <v>2655</v>
      </c>
      <c r="D5682" s="256" t="s">
        <v>3303</v>
      </c>
      <c r="E5682" s="257" t="s">
        <v>2540</v>
      </c>
      <c r="F5682" s="256" t="s">
        <v>2540</v>
      </c>
      <c r="G5682" s="256">
        <v>94339</v>
      </c>
      <c r="H5682" s="256" t="s">
        <v>1773</v>
      </c>
      <c r="I5682" s="256" t="s">
        <v>16</v>
      </c>
      <c r="J5682" s="256" t="s">
        <v>2541</v>
      </c>
      <c r="K5682" s="257" t="s">
        <v>17870</v>
      </c>
      <c r="L5682" s="256" t="s">
        <v>2542</v>
      </c>
    </row>
    <row r="5683" spans="1:12" x14ac:dyDescent="0.25">
      <c r="A5683" s="256" t="s">
        <v>2651</v>
      </c>
      <c r="B5683" s="256" t="s">
        <v>2652</v>
      </c>
      <c r="C5683" s="256" t="s">
        <v>2655</v>
      </c>
      <c r="D5683" s="256" t="s">
        <v>3303</v>
      </c>
      <c r="E5683" s="257" t="s">
        <v>2540</v>
      </c>
      <c r="F5683" s="256" t="s">
        <v>2540</v>
      </c>
      <c r="G5683" s="256">
        <v>94340</v>
      </c>
      <c r="H5683" s="256" t="s">
        <v>1774</v>
      </c>
      <c r="I5683" s="256" t="s">
        <v>16</v>
      </c>
      <c r="J5683" s="256" t="s">
        <v>2541</v>
      </c>
      <c r="K5683" s="257" t="s">
        <v>17861</v>
      </c>
      <c r="L5683" s="256" t="s">
        <v>2542</v>
      </c>
    </row>
    <row r="5684" spans="1:12" x14ac:dyDescent="0.25">
      <c r="A5684" s="256" t="s">
        <v>2651</v>
      </c>
      <c r="B5684" s="256" t="s">
        <v>2652</v>
      </c>
      <c r="C5684" s="256" t="s">
        <v>2655</v>
      </c>
      <c r="D5684" s="256" t="s">
        <v>3303</v>
      </c>
      <c r="E5684" s="257" t="s">
        <v>2540</v>
      </c>
      <c r="F5684" s="256" t="s">
        <v>2540</v>
      </c>
      <c r="G5684" s="256">
        <v>94341</v>
      </c>
      <c r="H5684" s="256" t="s">
        <v>1775</v>
      </c>
      <c r="I5684" s="256" t="s">
        <v>16</v>
      </c>
      <c r="J5684" s="256" t="s">
        <v>2541</v>
      </c>
      <c r="K5684" s="257" t="s">
        <v>13756</v>
      </c>
      <c r="L5684" s="256" t="s">
        <v>2542</v>
      </c>
    </row>
    <row r="5685" spans="1:12" x14ac:dyDescent="0.25">
      <c r="A5685" s="256" t="s">
        <v>2651</v>
      </c>
      <c r="B5685" s="256" t="s">
        <v>2652</v>
      </c>
      <c r="C5685" s="256" t="s">
        <v>2655</v>
      </c>
      <c r="D5685" s="256" t="s">
        <v>3303</v>
      </c>
      <c r="E5685" s="257" t="s">
        <v>2540</v>
      </c>
      <c r="F5685" s="256" t="s">
        <v>2540</v>
      </c>
      <c r="G5685" s="256">
        <v>94342</v>
      </c>
      <c r="H5685" s="256" t="s">
        <v>1776</v>
      </c>
      <c r="I5685" s="256" t="s">
        <v>16</v>
      </c>
      <c r="J5685" s="256" t="s">
        <v>2541</v>
      </c>
      <c r="K5685" s="257" t="s">
        <v>17871</v>
      </c>
      <c r="L5685" s="256" t="s">
        <v>2542</v>
      </c>
    </row>
    <row r="5686" spans="1:12" x14ac:dyDescent="0.25">
      <c r="A5686" s="256" t="s">
        <v>2651</v>
      </c>
      <c r="B5686" s="256" t="s">
        <v>2652</v>
      </c>
      <c r="C5686" s="256" t="s">
        <v>2655</v>
      </c>
      <c r="D5686" s="256" t="s">
        <v>3303</v>
      </c>
      <c r="E5686" s="257" t="s">
        <v>2540</v>
      </c>
      <c r="F5686" s="256" t="s">
        <v>2540</v>
      </c>
      <c r="G5686" s="256">
        <v>96385</v>
      </c>
      <c r="H5686" s="256" t="s">
        <v>3006</v>
      </c>
      <c r="I5686" s="256" t="s">
        <v>16</v>
      </c>
      <c r="J5686" s="256" t="s">
        <v>2541</v>
      </c>
      <c r="K5686" s="257" t="s">
        <v>6082</v>
      </c>
      <c r="L5686" s="256" t="s">
        <v>2542</v>
      </c>
    </row>
    <row r="5687" spans="1:12" x14ac:dyDescent="0.25">
      <c r="A5687" s="256" t="s">
        <v>2651</v>
      </c>
      <c r="B5687" s="256" t="s">
        <v>2652</v>
      </c>
      <c r="C5687" s="256" t="s">
        <v>2655</v>
      </c>
      <c r="D5687" s="256" t="s">
        <v>3303</v>
      </c>
      <c r="E5687" s="257" t="s">
        <v>2540</v>
      </c>
      <c r="F5687" s="256" t="s">
        <v>2540</v>
      </c>
      <c r="G5687" s="256">
        <v>96386</v>
      </c>
      <c r="H5687" s="256" t="s">
        <v>3007</v>
      </c>
      <c r="I5687" s="256" t="s">
        <v>16</v>
      </c>
      <c r="J5687" s="256" t="s">
        <v>2541</v>
      </c>
      <c r="K5687" s="257" t="s">
        <v>13594</v>
      </c>
      <c r="L5687" s="256" t="s">
        <v>2542</v>
      </c>
    </row>
    <row r="5688" spans="1:12" x14ac:dyDescent="0.25">
      <c r="A5688" s="256" t="s">
        <v>2651</v>
      </c>
      <c r="B5688" s="256" t="s">
        <v>2652</v>
      </c>
      <c r="C5688" s="256" t="s">
        <v>2656</v>
      </c>
      <c r="D5688" s="256" t="s">
        <v>3304</v>
      </c>
      <c r="E5688" s="257" t="s">
        <v>2540</v>
      </c>
      <c r="F5688" s="256" t="s">
        <v>2540</v>
      </c>
      <c r="G5688" s="256">
        <v>93360</v>
      </c>
      <c r="H5688" s="256" t="s">
        <v>1777</v>
      </c>
      <c r="I5688" s="256" t="s">
        <v>16</v>
      </c>
      <c r="J5688" s="256" t="s">
        <v>2541</v>
      </c>
      <c r="K5688" s="257" t="s">
        <v>15810</v>
      </c>
      <c r="L5688" s="256" t="s">
        <v>2542</v>
      </c>
    </row>
    <row r="5689" spans="1:12" x14ac:dyDescent="0.25">
      <c r="A5689" s="256" t="s">
        <v>2651</v>
      </c>
      <c r="B5689" s="256" t="s">
        <v>2652</v>
      </c>
      <c r="C5689" s="256" t="s">
        <v>2656</v>
      </c>
      <c r="D5689" s="256" t="s">
        <v>3304</v>
      </c>
      <c r="E5689" s="257" t="s">
        <v>2540</v>
      </c>
      <c r="F5689" s="256" t="s">
        <v>2540</v>
      </c>
      <c r="G5689" s="256">
        <v>93361</v>
      </c>
      <c r="H5689" s="256" t="s">
        <v>1778</v>
      </c>
      <c r="I5689" s="256" t="s">
        <v>16</v>
      </c>
      <c r="J5689" s="256" t="s">
        <v>2541</v>
      </c>
      <c r="K5689" s="257" t="s">
        <v>5180</v>
      </c>
      <c r="L5689" s="256" t="s">
        <v>2542</v>
      </c>
    </row>
    <row r="5690" spans="1:12" x14ac:dyDescent="0.25">
      <c r="A5690" s="256" t="s">
        <v>2651</v>
      </c>
      <c r="B5690" s="256" t="s">
        <v>2652</v>
      </c>
      <c r="C5690" s="256" t="s">
        <v>2656</v>
      </c>
      <c r="D5690" s="256" t="s">
        <v>3304</v>
      </c>
      <c r="E5690" s="257" t="s">
        <v>2540</v>
      </c>
      <c r="F5690" s="256" t="s">
        <v>2540</v>
      </c>
      <c r="G5690" s="256">
        <v>93362</v>
      </c>
      <c r="H5690" s="256" t="s">
        <v>1779</v>
      </c>
      <c r="I5690" s="256" t="s">
        <v>16</v>
      </c>
      <c r="J5690" s="256" t="s">
        <v>2541</v>
      </c>
      <c r="K5690" s="257" t="s">
        <v>4992</v>
      </c>
      <c r="L5690" s="256" t="s">
        <v>2542</v>
      </c>
    </row>
    <row r="5691" spans="1:12" x14ac:dyDescent="0.25">
      <c r="A5691" s="256" t="s">
        <v>2651</v>
      </c>
      <c r="B5691" s="256" t="s">
        <v>2652</v>
      </c>
      <c r="C5691" s="256" t="s">
        <v>2656</v>
      </c>
      <c r="D5691" s="256" t="s">
        <v>3304</v>
      </c>
      <c r="E5691" s="257" t="s">
        <v>2540</v>
      </c>
      <c r="F5691" s="256" t="s">
        <v>2540</v>
      </c>
      <c r="G5691" s="256">
        <v>93363</v>
      </c>
      <c r="H5691" s="256" t="s">
        <v>1780</v>
      </c>
      <c r="I5691" s="256" t="s">
        <v>16</v>
      </c>
      <c r="J5691" s="256" t="s">
        <v>2541</v>
      </c>
      <c r="K5691" s="257" t="s">
        <v>17872</v>
      </c>
      <c r="L5691" s="256" t="s">
        <v>2542</v>
      </c>
    </row>
    <row r="5692" spans="1:12" x14ac:dyDescent="0.25">
      <c r="A5692" s="256" t="s">
        <v>2651</v>
      </c>
      <c r="B5692" s="256" t="s">
        <v>2652</v>
      </c>
      <c r="C5692" s="256" t="s">
        <v>2656</v>
      </c>
      <c r="D5692" s="256" t="s">
        <v>3304</v>
      </c>
      <c r="E5692" s="257" t="s">
        <v>2540</v>
      </c>
      <c r="F5692" s="256" t="s">
        <v>2540</v>
      </c>
      <c r="G5692" s="256">
        <v>93364</v>
      </c>
      <c r="H5692" s="256" t="s">
        <v>1781</v>
      </c>
      <c r="I5692" s="256" t="s">
        <v>16</v>
      </c>
      <c r="J5692" s="256" t="s">
        <v>2541</v>
      </c>
      <c r="K5692" s="257" t="s">
        <v>4725</v>
      </c>
      <c r="L5692" s="256" t="s">
        <v>2542</v>
      </c>
    </row>
    <row r="5693" spans="1:12" x14ac:dyDescent="0.25">
      <c r="A5693" s="256" t="s">
        <v>2651</v>
      </c>
      <c r="B5693" s="256" t="s">
        <v>2652</v>
      </c>
      <c r="C5693" s="256" t="s">
        <v>2656</v>
      </c>
      <c r="D5693" s="256" t="s">
        <v>3304</v>
      </c>
      <c r="E5693" s="257" t="s">
        <v>2540</v>
      </c>
      <c r="F5693" s="256" t="s">
        <v>2540</v>
      </c>
      <c r="G5693" s="256">
        <v>93365</v>
      </c>
      <c r="H5693" s="256" t="s">
        <v>1782</v>
      </c>
      <c r="I5693" s="256" t="s">
        <v>16</v>
      </c>
      <c r="J5693" s="256" t="s">
        <v>2541</v>
      </c>
      <c r="K5693" s="257" t="s">
        <v>4954</v>
      </c>
      <c r="L5693" s="256" t="s">
        <v>2542</v>
      </c>
    </row>
    <row r="5694" spans="1:12" x14ac:dyDescent="0.25">
      <c r="A5694" s="256" t="s">
        <v>2651</v>
      </c>
      <c r="B5694" s="256" t="s">
        <v>2652</v>
      </c>
      <c r="C5694" s="256" t="s">
        <v>2656</v>
      </c>
      <c r="D5694" s="256" t="s">
        <v>3304</v>
      </c>
      <c r="E5694" s="257" t="s">
        <v>2540</v>
      </c>
      <c r="F5694" s="256" t="s">
        <v>2540</v>
      </c>
      <c r="G5694" s="256">
        <v>93366</v>
      </c>
      <c r="H5694" s="256" t="s">
        <v>1783</v>
      </c>
      <c r="I5694" s="256" t="s">
        <v>16</v>
      </c>
      <c r="J5694" s="256" t="s">
        <v>2541</v>
      </c>
      <c r="K5694" s="257" t="s">
        <v>13641</v>
      </c>
      <c r="L5694" s="256" t="s">
        <v>2542</v>
      </c>
    </row>
    <row r="5695" spans="1:12" x14ac:dyDescent="0.25">
      <c r="A5695" s="256" t="s">
        <v>2651</v>
      </c>
      <c r="B5695" s="256" t="s">
        <v>2652</v>
      </c>
      <c r="C5695" s="256" t="s">
        <v>2656</v>
      </c>
      <c r="D5695" s="256" t="s">
        <v>3304</v>
      </c>
      <c r="E5695" s="257" t="s">
        <v>2540</v>
      </c>
      <c r="F5695" s="256" t="s">
        <v>2540</v>
      </c>
      <c r="G5695" s="256">
        <v>93367</v>
      </c>
      <c r="H5695" s="256" t="s">
        <v>1784</v>
      </c>
      <c r="I5695" s="256" t="s">
        <v>16</v>
      </c>
      <c r="J5695" s="256" t="s">
        <v>2541</v>
      </c>
      <c r="K5695" s="257" t="s">
        <v>7150</v>
      </c>
      <c r="L5695" s="256" t="s">
        <v>2542</v>
      </c>
    </row>
    <row r="5696" spans="1:12" x14ac:dyDescent="0.25">
      <c r="A5696" s="256" t="s">
        <v>2651</v>
      </c>
      <c r="B5696" s="256" t="s">
        <v>2652</v>
      </c>
      <c r="C5696" s="256" t="s">
        <v>2656</v>
      </c>
      <c r="D5696" s="256" t="s">
        <v>3304</v>
      </c>
      <c r="E5696" s="257" t="s">
        <v>2540</v>
      </c>
      <c r="F5696" s="256" t="s">
        <v>2540</v>
      </c>
      <c r="G5696" s="256">
        <v>93368</v>
      </c>
      <c r="H5696" s="256" t="s">
        <v>1785</v>
      </c>
      <c r="I5696" s="256" t="s">
        <v>16</v>
      </c>
      <c r="J5696" s="256" t="s">
        <v>2541</v>
      </c>
      <c r="K5696" s="257" t="s">
        <v>13913</v>
      </c>
      <c r="L5696" s="256" t="s">
        <v>2542</v>
      </c>
    </row>
    <row r="5697" spans="1:12" x14ac:dyDescent="0.25">
      <c r="A5697" s="256" t="s">
        <v>2651</v>
      </c>
      <c r="B5697" s="256" t="s">
        <v>2652</v>
      </c>
      <c r="C5697" s="256" t="s">
        <v>2656</v>
      </c>
      <c r="D5697" s="256" t="s">
        <v>3304</v>
      </c>
      <c r="E5697" s="257" t="s">
        <v>2540</v>
      </c>
      <c r="F5697" s="256" t="s">
        <v>2540</v>
      </c>
      <c r="G5697" s="256">
        <v>93369</v>
      </c>
      <c r="H5697" s="256" t="s">
        <v>1786</v>
      </c>
      <c r="I5697" s="256" t="s">
        <v>16</v>
      </c>
      <c r="J5697" s="256" t="s">
        <v>2541</v>
      </c>
      <c r="K5697" s="257" t="s">
        <v>13589</v>
      </c>
      <c r="L5697" s="256" t="s">
        <v>2542</v>
      </c>
    </row>
    <row r="5698" spans="1:12" x14ac:dyDescent="0.25">
      <c r="A5698" s="256" t="s">
        <v>2651</v>
      </c>
      <c r="B5698" s="256" t="s">
        <v>2652</v>
      </c>
      <c r="C5698" s="256" t="s">
        <v>2656</v>
      </c>
      <c r="D5698" s="256" t="s">
        <v>3304</v>
      </c>
      <c r="E5698" s="257" t="s">
        <v>2540</v>
      </c>
      <c r="F5698" s="256" t="s">
        <v>2540</v>
      </c>
      <c r="G5698" s="256">
        <v>93370</v>
      </c>
      <c r="H5698" s="256" t="s">
        <v>1787</v>
      </c>
      <c r="I5698" s="256" t="s">
        <v>16</v>
      </c>
      <c r="J5698" s="256" t="s">
        <v>2541</v>
      </c>
      <c r="K5698" s="257" t="s">
        <v>6079</v>
      </c>
      <c r="L5698" s="256" t="s">
        <v>2542</v>
      </c>
    </row>
    <row r="5699" spans="1:12" x14ac:dyDescent="0.25">
      <c r="A5699" s="256" t="s">
        <v>2651</v>
      </c>
      <c r="B5699" s="256" t="s">
        <v>2652</v>
      </c>
      <c r="C5699" s="256" t="s">
        <v>2656</v>
      </c>
      <c r="D5699" s="256" t="s">
        <v>3304</v>
      </c>
      <c r="E5699" s="257" t="s">
        <v>2540</v>
      </c>
      <c r="F5699" s="256" t="s">
        <v>2540</v>
      </c>
      <c r="G5699" s="256">
        <v>93371</v>
      </c>
      <c r="H5699" s="256" t="s">
        <v>1788</v>
      </c>
      <c r="I5699" s="256" t="s">
        <v>16</v>
      </c>
      <c r="J5699" s="256" t="s">
        <v>2541</v>
      </c>
      <c r="K5699" s="257" t="s">
        <v>4803</v>
      </c>
      <c r="L5699" s="256" t="s">
        <v>2542</v>
      </c>
    </row>
    <row r="5700" spans="1:12" x14ac:dyDescent="0.25">
      <c r="A5700" s="256" t="s">
        <v>2651</v>
      </c>
      <c r="B5700" s="256" t="s">
        <v>2652</v>
      </c>
      <c r="C5700" s="256" t="s">
        <v>2656</v>
      </c>
      <c r="D5700" s="256" t="s">
        <v>3304</v>
      </c>
      <c r="E5700" s="257" t="s">
        <v>2540</v>
      </c>
      <c r="F5700" s="256" t="s">
        <v>2540</v>
      </c>
      <c r="G5700" s="256">
        <v>93372</v>
      </c>
      <c r="H5700" s="256" t="s">
        <v>1789</v>
      </c>
      <c r="I5700" s="256" t="s">
        <v>16</v>
      </c>
      <c r="J5700" s="256" t="s">
        <v>2541</v>
      </c>
      <c r="K5700" s="257" t="s">
        <v>5945</v>
      </c>
      <c r="L5700" s="256" t="s">
        <v>2542</v>
      </c>
    </row>
    <row r="5701" spans="1:12" x14ac:dyDescent="0.25">
      <c r="A5701" s="256" t="s">
        <v>2651</v>
      </c>
      <c r="B5701" s="256" t="s">
        <v>2652</v>
      </c>
      <c r="C5701" s="256" t="s">
        <v>2656</v>
      </c>
      <c r="D5701" s="256" t="s">
        <v>3304</v>
      </c>
      <c r="E5701" s="257" t="s">
        <v>2540</v>
      </c>
      <c r="F5701" s="256" t="s">
        <v>2540</v>
      </c>
      <c r="G5701" s="256">
        <v>93373</v>
      </c>
      <c r="H5701" s="256" t="s">
        <v>1790</v>
      </c>
      <c r="I5701" s="256" t="s">
        <v>16</v>
      </c>
      <c r="J5701" s="256" t="s">
        <v>2541</v>
      </c>
      <c r="K5701" s="257" t="s">
        <v>17706</v>
      </c>
      <c r="L5701" s="256" t="s">
        <v>2542</v>
      </c>
    </row>
    <row r="5702" spans="1:12" x14ac:dyDescent="0.25">
      <c r="A5702" s="256" t="s">
        <v>2651</v>
      </c>
      <c r="B5702" s="256" t="s">
        <v>2652</v>
      </c>
      <c r="C5702" s="256" t="s">
        <v>2656</v>
      </c>
      <c r="D5702" s="256" t="s">
        <v>3304</v>
      </c>
      <c r="E5702" s="257" t="s">
        <v>2540</v>
      </c>
      <c r="F5702" s="256" t="s">
        <v>2540</v>
      </c>
      <c r="G5702" s="256">
        <v>93374</v>
      </c>
      <c r="H5702" s="256" t="s">
        <v>1791</v>
      </c>
      <c r="I5702" s="256" t="s">
        <v>16</v>
      </c>
      <c r="J5702" s="256" t="s">
        <v>2541</v>
      </c>
      <c r="K5702" s="257" t="s">
        <v>7094</v>
      </c>
      <c r="L5702" s="256" t="s">
        <v>2542</v>
      </c>
    </row>
    <row r="5703" spans="1:12" x14ac:dyDescent="0.25">
      <c r="A5703" s="256" t="s">
        <v>2651</v>
      </c>
      <c r="B5703" s="256" t="s">
        <v>2652</v>
      </c>
      <c r="C5703" s="256" t="s">
        <v>2656</v>
      </c>
      <c r="D5703" s="256" t="s">
        <v>3304</v>
      </c>
      <c r="E5703" s="257" t="s">
        <v>2540</v>
      </c>
      <c r="F5703" s="256" t="s">
        <v>2540</v>
      </c>
      <c r="G5703" s="256">
        <v>93375</v>
      </c>
      <c r="H5703" s="256" t="s">
        <v>11</v>
      </c>
      <c r="I5703" s="256" t="s">
        <v>16</v>
      </c>
      <c r="J5703" s="256" t="s">
        <v>2541</v>
      </c>
      <c r="K5703" s="257" t="s">
        <v>5025</v>
      </c>
      <c r="L5703" s="256" t="s">
        <v>2542</v>
      </c>
    </row>
    <row r="5704" spans="1:12" x14ac:dyDescent="0.25">
      <c r="A5704" s="256" t="s">
        <v>2651</v>
      </c>
      <c r="B5704" s="256" t="s">
        <v>2652</v>
      </c>
      <c r="C5704" s="256" t="s">
        <v>2656</v>
      </c>
      <c r="D5704" s="256" t="s">
        <v>3304</v>
      </c>
      <c r="E5704" s="257" t="s">
        <v>2540</v>
      </c>
      <c r="F5704" s="256" t="s">
        <v>2540</v>
      </c>
      <c r="G5704" s="256">
        <v>93376</v>
      </c>
      <c r="H5704" s="256" t="s">
        <v>1792</v>
      </c>
      <c r="I5704" s="256" t="s">
        <v>16</v>
      </c>
      <c r="J5704" s="256" t="s">
        <v>2541</v>
      </c>
      <c r="K5704" s="257" t="s">
        <v>4879</v>
      </c>
      <c r="L5704" s="256" t="s">
        <v>2542</v>
      </c>
    </row>
    <row r="5705" spans="1:12" x14ac:dyDescent="0.25">
      <c r="A5705" s="256" t="s">
        <v>2651</v>
      </c>
      <c r="B5705" s="256" t="s">
        <v>2652</v>
      </c>
      <c r="C5705" s="256" t="s">
        <v>2656</v>
      </c>
      <c r="D5705" s="256" t="s">
        <v>3304</v>
      </c>
      <c r="E5705" s="257" t="s">
        <v>2540</v>
      </c>
      <c r="F5705" s="256" t="s">
        <v>2540</v>
      </c>
      <c r="G5705" s="256">
        <v>93377</v>
      </c>
      <c r="H5705" s="256" t="s">
        <v>1793</v>
      </c>
      <c r="I5705" s="256" t="s">
        <v>16</v>
      </c>
      <c r="J5705" s="256" t="s">
        <v>2541</v>
      </c>
      <c r="K5705" s="257" t="s">
        <v>13464</v>
      </c>
      <c r="L5705" s="256" t="s">
        <v>2542</v>
      </c>
    </row>
    <row r="5706" spans="1:12" x14ac:dyDescent="0.25">
      <c r="A5706" s="256" t="s">
        <v>2651</v>
      </c>
      <c r="B5706" s="256" t="s">
        <v>2652</v>
      </c>
      <c r="C5706" s="256" t="s">
        <v>2656</v>
      </c>
      <c r="D5706" s="256" t="s">
        <v>3304</v>
      </c>
      <c r="E5706" s="257" t="s">
        <v>2540</v>
      </c>
      <c r="F5706" s="256" t="s">
        <v>2540</v>
      </c>
      <c r="G5706" s="256">
        <v>93378</v>
      </c>
      <c r="H5706" s="256" t="s">
        <v>1794</v>
      </c>
      <c r="I5706" s="256" t="s">
        <v>16</v>
      </c>
      <c r="J5706" s="256" t="s">
        <v>2541</v>
      </c>
      <c r="K5706" s="257" t="s">
        <v>5431</v>
      </c>
      <c r="L5706" s="256" t="s">
        <v>2542</v>
      </c>
    </row>
    <row r="5707" spans="1:12" x14ac:dyDescent="0.25">
      <c r="A5707" s="256" t="s">
        <v>2651</v>
      </c>
      <c r="B5707" s="256" t="s">
        <v>2652</v>
      </c>
      <c r="C5707" s="256" t="s">
        <v>2656</v>
      </c>
      <c r="D5707" s="256" t="s">
        <v>3304</v>
      </c>
      <c r="E5707" s="257" t="s">
        <v>2540</v>
      </c>
      <c r="F5707" s="256" t="s">
        <v>2540</v>
      </c>
      <c r="G5707" s="256">
        <v>93379</v>
      </c>
      <c r="H5707" s="256" t="s">
        <v>1795</v>
      </c>
      <c r="I5707" s="256" t="s">
        <v>16</v>
      </c>
      <c r="J5707" s="256" t="s">
        <v>2541</v>
      </c>
      <c r="K5707" s="257" t="s">
        <v>16651</v>
      </c>
      <c r="L5707" s="256" t="s">
        <v>2542</v>
      </c>
    </row>
    <row r="5708" spans="1:12" x14ac:dyDescent="0.25">
      <c r="A5708" s="256" t="s">
        <v>2651</v>
      </c>
      <c r="B5708" s="256" t="s">
        <v>2652</v>
      </c>
      <c r="C5708" s="256" t="s">
        <v>2656</v>
      </c>
      <c r="D5708" s="256" t="s">
        <v>3304</v>
      </c>
      <c r="E5708" s="257" t="s">
        <v>2540</v>
      </c>
      <c r="F5708" s="256" t="s">
        <v>2540</v>
      </c>
      <c r="G5708" s="256">
        <v>93380</v>
      </c>
      <c r="H5708" s="256" t="s">
        <v>1796</v>
      </c>
      <c r="I5708" s="256" t="s">
        <v>16</v>
      </c>
      <c r="J5708" s="256" t="s">
        <v>2541</v>
      </c>
      <c r="K5708" s="257" t="s">
        <v>6515</v>
      </c>
      <c r="L5708" s="256" t="s">
        <v>2542</v>
      </c>
    </row>
    <row r="5709" spans="1:12" x14ac:dyDescent="0.25">
      <c r="A5709" s="256" t="s">
        <v>2651</v>
      </c>
      <c r="B5709" s="256" t="s">
        <v>2652</v>
      </c>
      <c r="C5709" s="256" t="s">
        <v>2656</v>
      </c>
      <c r="D5709" s="256" t="s">
        <v>3304</v>
      </c>
      <c r="E5709" s="257" t="s">
        <v>2540</v>
      </c>
      <c r="F5709" s="256" t="s">
        <v>2540</v>
      </c>
      <c r="G5709" s="256">
        <v>93381</v>
      </c>
      <c r="H5709" s="256" t="s">
        <v>1797</v>
      </c>
      <c r="I5709" s="256" t="s">
        <v>16</v>
      </c>
      <c r="J5709" s="256" t="s">
        <v>2541</v>
      </c>
      <c r="K5709" s="257" t="s">
        <v>4932</v>
      </c>
      <c r="L5709" s="256" t="s">
        <v>2542</v>
      </c>
    </row>
    <row r="5710" spans="1:12" x14ac:dyDescent="0.25">
      <c r="A5710" s="256" t="s">
        <v>2651</v>
      </c>
      <c r="B5710" s="256" t="s">
        <v>2652</v>
      </c>
      <c r="C5710" s="256" t="s">
        <v>2656</v>
      </c>
      <c r="D5710" s="256" t="s">
        <v>3304</v>
      </c>
      <c r="E5710" s="257" t="s">
        <v>2540</v>
      </c>
      <c r="F5710" s="256" t="s">
        <v>2540</v>
      </c>
      <c r="G5710" s="256">
        <v>93382</v>
      </c>
      <c r="H5710" s="256" t="s">
        <v>1798</v>
      </c>
      <c r="I5710" s="256" t="s">
        <v>16</v>
      </c>
      <c r="J5710" s="256" t="s">
        <v>2541</v>
      </c>
      <c r="K5710" s="257" t="s">
        <v>13676</v>
      </c>
      <c r="L5710" s="256" t="s">
        <v>2542</v>
      </c>
    </row>
    <row r="5711" spans="1:12" x14ac:dyDescent="0.25">
      <c r="A5711" s="256" t="s">
        <v>2651</v>
      </c>
      <c r="B5711" s="256" t="s">
        <v>2652</v>
      </c>
      <c r="C5711" s="256" t="s">
        <v>2656</v>
      </c>
      <c r="D5711" s="256" t="s">
        <v>3304</v>
      </c>
      <c r="E5711" s="257" t="s">
        <v>2540</v>
      </c>
      <c r="F5711" s="256" t="s">
        <v>2540</v>
      </c>
      <c r="G5711" s="256">
        <v>96995</v>
      </c>
      <c r="H5711" s="256" t="s">
        <v>10</v>
      </c>
      <c r="I5711" s="256" t="s">
        <v>16</v>
      </c>
      <c r="J5711" s="256" t="s">
        <v>2556</v>
      </c>
      <c r="K5711" s="257" t="s">
        <v>17873</v>
      </c>
      <c r="L5711" s="256" t="s">
        <v>2542</v>
      </c>
    </row>
    <row r="5712" spans="1:12" x14ac:dyDescent="0.25">
      <c r="A5712" s="256" t="s">
        <v>2651</v>
      </c>
      <c r="B5712" s="256" t="s">
        <v>2652</v>
      </c>
      <c r="C5712" s="256" t="s">
        <v>2657</v>
      </c>
      <c r="D5712" s="256" t="s">
        <v>3305</v>
      </c>
      <c r="E5712" s="257" t="s">
        <v>2540</v>
      </c>
      <c r="F5712" s="256" t="s">
        <v>2540</v>
      </c>
      <c r="G5712" s="256">
        <v>97916</v>
      </c>
      <c r="H5712" s="256" t="s">
        <v>3588</v>
      </c>
      <c r="I5712" s="256" t="s">
        <v>1799</v>
      </c>
      <c r="J5712" s="256" t="s">
        <v>2541</v>
      </c>
      <c r="K5712" s="257" t="s">
        <v>5446</v>
      </c>
      <c r="L5712" s="256" t="s">
        <v>2542</v>
      </c>
    </row>
    <row r="5713" spans="1:12" x14ac:dyDescent="0.25">
      <c r="A5713" s="256" t="s">
        <v>2651</v>
      </c>
      <c r="B5713" s="256" t="s">
        <v>2652</v>
      </c>
      <c r="C5713" s="256" t="s">
        <v>2657</v>
      </c>
      <c r="D5713" s="256" t="s">
        <v>3305</v>
      </c>
      <c r="E5713" s="257" t="s">
        <v>2540</v>
      </c>
      <c r="F5713" s="256" t="s">
        <v>2540</v>
      </c>
      <c r="G5713" s="256">
        <v>97917</v>
      </c>
      <c r="H5713" s="256" t="s">
        <v>3589</v>
      </c>
      <c r="I5713" s="256" t="s">
        <v>1799</v>
      </c>
      <c r="J5713" s="256" t="s">
        <v>2541</v>
      </c>
      <c r="K5713" s="257" t="s">
        <v>4832</v>
      </c>
      <c r="L5713" s="256" t="s">
        <v>2542</v>
      </c>
    </row>
    <row r="5714" spans="1:12" x14ac:dyDescent="0.25">
      <c r="A5714" s="256" t="s">
        <v>2651</v>
      </c>
      <c r="B5714" s="256" t="s">
        <v>2652</v>
      </c>
      <c r="C5714" s="256" t="s">
        <v>2657</v>
      </c>
      <c r="D5714" s="256" t="s">
        <v>3305</v>
      </c>
      <c r="E5714" s="257" t="s">
        <v>2540</v>
      </c>
      <c r="F5714" s="256" t="s">
        <v>2540</v>
      </c>
      <c r="G5714" s="256">
        <v>97918</v>
      </c>
      <c r="H5714" s="256" t="s">
        <v>3590</v>
      </c>
      <c r="I5714" s="256" t="s">
        <v>1799</v>
      </c>
      <c r="J5714" s="256" t="s">
        <v>2541</v>
      </c>
      <c r="K5714" s="257" t="s">
        <v>13148</v>
      </c>
      <c r="L5714" s="256" t="s">
        <v>2542</v>
      </c>
    </row>
    <row r="5715" spans="1:12" x14ac:dyDescent="0.25">
      <c r="A5715" s="256" t="s">
        <v>2651</v>
      </c>
      <c r="B5715" s="256" t="s">
        <v>2652</v>
      </c>
      <c r="C5715" s="256" t="s">
        <v>2657</v>
      </c>
      <c r="D5715" s="256" t="s">
        <v>3305</v>
      </c>
      <c r="E5715" s="257" t="s">
        <v>2540</v>
      </c>
      <c r="F5715" s="256" t="s">
        <v>2540</v>
      </c>
      <c r="G5715" s="256">
        <v>97919</v>
      </c>
      <c r="H5715" s="256" t="s">
        <v>3591</v>
      </c>
      <c r="I5715" s="256" t="s">
        <v>1799</v>
      </c>
      <c r="J5715" s="256" t="s">
        <v>2541</v>
      </c>
      <c r="K5715" s="257" t="s">
        <v>17874</v>
      </c>
      <c r="L5715" s="256" t="s">
        <v>2542</v>
      </c>
    </row>
    <row r="5716" spans="1:12" x14ac:dyDescent="0.25">
      <c r="A5716" s="256" t="s">
        <v>2651</v>
      </c>
      <c r="B5716" s="256" t="s">
        <v>2652</v>
      </c>
      <c r="C5716" s="256" t="s">
        <v>2658</v>
      </c>
      <c r="D5716" s="256" t="s">
        <v>3306</v>
      </c>
      <c r="E5716" s="257" t="s">
        <v>2540</v>
      </c>
      <c r="F5716" s="256" t="s">
        <v>2540</v>
      </c>
      <c r="G5716" s="256">
        <v>101616</v>
      </c>
      <c r="H5716" s="256" t="s">
        <v>3935</v>
      </c>
      <c r="I5716" s="256" t="s">
        <v>14</v>
      </c>
      <c r="J5716" s="256" t="s">
        <v>2541</v>
      </c>
      <c r="K5716" s="257" t="s">
        <v>13713</v>
      </c>
      <c r="L5716" s="256" t="s">
        <v>2542</v>
      </c>
    </row>
    <row r="5717" spans="1:12" x14ac:dyDescent="0.25">
      <c r="A5717" s="256" t="s">
        <v>2651</v>
      </c>
      <c r="B5717" s="256" t="s">
        <v>2652</v>
      </c>
      <c r="C5717" s="256" t="s">
        <v>2658</v>
      </c>
      <c r="D5717" s="256" t="s">
        <v>3306</v>
      </c>
      <c r="E5717" s="257" t="s">
        <v>2540</v>
      </c>
      <c r="F5717" s="256" t="s">
        <v>2540</v>
      </c>
      <c r="G5717" s="256">
        <v>101617</v>
      </c>
      <c r="H5717" s="256" t="s">
        <v>3936</v>
      </c>
      <c r="I5717" s="256" t="s">
        <v>14</v>
      </c>
      <c r="J5717" s="256" t="s">
        <v>2541</v>
      </c>
      <c r="K5717" s="257" t="s">
        <v>13714</v>
      </c>
      <c r="L5717" s="256" t="s">
        <v>2542</v>
      </c>
    </row>
    <row r="5718" spans="1:12" x14ac:dyDescent="0.25">
      <c r="A5718" s="256" t="s">
        <v>2651</v>
      </c>
      <c r="B5718" s="256" t="s">
        <v>2652</v>
      </c>
      <c r="C5718" s="256" t="s">
        <v>2658</v>
      </c>
      <c r="D5718" s="256" t="s">
        <v>3306</v>
      </c>
      <c r="E5718" s="257" t="s">
        <v>2540</v>
      </c>
      <c r="F5718" s="256" t="s">
        <v>2540</v>
      </c>
      <c r="G5718" s="256">
        <v>101618</v>
      </c>
      <c r="H5718" s="256" t="s">
        <v>3937</v>
      </c>
      <c r="I5718" s="256" t="s">
        <v>16</v>
      </c>
      <c r="J5718" s="256" t="s">
        <v>2541</v>
      </c>
      <c r="K5718" s="257" t="s">
        <v>17875</v>
      </c>
      <c r="L5718" s="256" t="s">
        <v>2542</v>
      </c>
    </row>
    <row r="5719" spans="1:12" x14ac:dyDescent="0.25">
      <c r="A5719" s="256" t="s">
        <v>2651</v>
      </c>
      <c r="B5719" s="256" t="s">
        <v>2652</v>
      </c>
      <c r="C5719" s="256" t="s">
        <v>2658</v>
      </c>
      <c r="D5719" s="256" t="s">
        <v>3306</v>
      </c>
      <c r="E5719" s="257" t="s">
        <v>2540</v>
      </c>
      <c r="F5719" s="256" t="s">
        <v>2540</v>
      </c>
      <c r="G5719" s="256">
        <v>101619</v>
      </c>
      <c r="H5719" s="256" t="s">
        <v>3938</v>
      </c>
      <c r="I5719" s="256" t="s">
        <v>16</v>
      </c>
      <c r="J5719" s="256" t="s">
        <v>2541</v>
      </c>
      <c r="K5719" s="257" t="s">
        <v>17876</v>
      </c>
      <c r="L5719" s="256" t="s">
        <v>2542</v>
      </c>
    </row>
    <row r="5720" spans="1:12" x14ac:dyDescent="0.25">
      <c r="A5720" s="256" t="s">
        <v>2651</v>
      </c>
      <c r="B5720" s="256" t="s">
        <v>2652</v>
      </c>
      <c r="C5720" s="256" t="s">
        <v>2658</v>
      </c>
      <c r="D5720" s="256" t="s">
        <v>3306</v>
      </c>
      <c r="E5720" s="257" t="s">
        <v>2540</v>
      </c>
      <c r="F5720" s="256" t="s">
        <v>2540</v>
      </c>
      <c r="G5720" s="256">
        <v>101620</v>
      </c>
      <c r="H5720" s="256" t="s">
        <v>3939</v>
      </c>
      <c r="I5720" s="256" t="s">
        <v>16</v>
      </c>
      <c r="J5720" s="256" t="s">
        <v>2541</v>
      </c>
      <c r="K5720" s="257" t="s">
        <v>17877</v>
      </c>
      <c r="L5720" s="256" t="s">
        <v>2542</v>
      </c>
    </row>
    <row r="5721" spans="1:12" x14ac:dyDescent="0.25">
      <c r="A5721" s="256" t="s">
        <v>2651</v>
      </c>
      <c r="B5721" s="256" t="s">
        <v>2652</v>
      </c>
      <c r="C5721" s="256" t="s">
        <v>2658</v>
      </c>
      <c r="D5721" s="256" t="s">
        <v>3306</v>
      </c>
      <c r="E5721" s="257" t="s">
        <v>2540</v>
      </c>
      <c r="F5721" s="256" t="s">
        <v>2540</v>
      </c>
      <c r="G5721" s="256">
        <v>101621</v>
      </c>
      <c r="H5721" s="256" t="s">
        <v>3940</v>
      </c>
      <c r="I5721" s="256" t="s">
        <v>16</v>
      </c>
      <c r="J5721" s="256" t="s">
        <v>2541</v>
      </c>
      <c r="K5721" s="257" t="s">
        <v>17878</v>
      </c>
      <c r="L5721" s="256" t="s">
        <v>2542</v>
      </c>
    </row>
    <row r="5722" spans="1:12" x14ac:dyDescent="0.25">
      <c r="A5722" s="256" t="s">
        <v>2651</v>
      </c>
      <c r="B5722" s="256" t="s">
        <v>2652</v>
      </c>
      <c r="C5722" s="256" t="s">
        <v>2658</v>
      </c>
      <c r="D5722" s="256" t="s">
        <v>3306</v>
      </c>
      <c r="E5722" s="257" t="s">
        <v>2540</v>
      </c>
      <c r="F5722" s="256" t="s">
        <v>2540</v>
      </c>
      <c r="G5722" s="256">
        <v>101622</v>
      </c>
      <c r="H5722" s="256" t="s">
        <v>3941</v>
      </c>
      <c r="I5722" s="256" t="s">
        <v>16</v>
      </c>
      <c r="J5722" s="256" t="s">
        <v>2541</v>
      </c>
      <c r="K5722" s="257" t="s">
        <v>17879</v>
      </c>
      <c r="L5722" s="256" t="s">
        <v>2542</v>
      </c>
    </row>
    <row r="5723" spans="1:12" x14ac:dyDescent="0.25">
      <c r="A5723" s="256" t="s">
        <v>2651</v>
      </c>
      <c r="B5723" s="256" t="s">
        <v>2652</v>
      </c>
      <c r="C5723" s="256" t="s">
        <v>2658</v>
      </c>
      <c r="D5723" s="256" t="s">
        <v>3306</v>
      </c>
      <c r="E5723" s="257" t="s">
        <v>2540</v>
      </c>
      <c r="F5723" s="256" t="s">
        <v>2540</v>
      </c>
      <c r="G5723" s="256">
        <v>101623</v>
      </c>
      <c r="H5723" s="256" t="s">
        <v>3942</v>
      </c>
      <c r="I5723" s="256" t="s">
        <v>16</v>
      </c>
      <c r="J5723" s="256" t="s">
        <v>2541</v>
      </c>
      <c r="K5723" s="257" t="s">
        <v>17880</v>
      </c>
      <c r="L5723" s="256" t="s">
        <v>2542</v>
      </c>
    </row>
    <row r="5724" spans="1:12" x14ac:dyDescent="0.25">
      <c r="A5724" s="256" t="s">
        <v>2651</v>
      </c>
      <c r="B5724" s="256" t="s">
        <v>2652</v>
      </c>
      <c r="C5724" s="256" t="s">
        <v>2658</v>
      </c>
      <c r="D5724" s="256" t="s">
        <v>3306</v>
      </c>
      <c r="E5724" s="257" t="s">
        <v>2540</v>
      </c>
      <c r="F5724" s="256" t="s">
        <v>2540</v>
      </c>
      <c r="G5724" s="256">
        <v>101624</v>
      </c>
      <c r="H5724" s="256" t="s">
        <v>3943</v>
      </c>
      <c r="I5724" s="256" t="s">
        <v>16</v>
      </c>
      <c r="J5724" s="256" t="s">
        <v>2541</v>
      </c>
      <c r="K5724" s="257" t="s">
        <v>17881</v>
      </c>
      <c r="L5724" s="256" t="s">
        <v>2542</v>
      </c>
    </row>
    <row r="5725" spans="1:12" x14ac:dyDescent="0.25">
      <c r="A5725" s="256" t="s">
        <v>2651</v>
      </c>
      <c r="B5725" s="256" t="s">
        <v>2652</v>
      </c>
      <c r="C5725" s="256" t="s">
        <v>2658</v>
      </c>
      <c r="D5725" s="256" t="s">
        <v>3306</v>
      </c>
      <c r="E5725" s="257" t="s">
        <v>2540</v>
      </c>
      <c r="F5725" s="256" t="s">
        <v>2540</v>
      </c>
      <c r="G5725" s="256">
        <v>101625</v>
      </c>
      <c r="H5725" s="256" t="s">
        <v>3944</v>
      </c>
      <c r="I5725" s="256" t="s">
        <v>16</v>
      </c>
      <c r="J5725" s="256" t="s">
        <v>2541</v>
      </c>
      <c r="K5725" s="257" t="s">
        <v>17882</v>
      </c>
      <c r="L5725" s="256" t="s">
        <v>2542</v>
      </c>
    </row>
    <row r="5726" spans="1:12" x14ac:dyDescent="0.25">
      <c r="A5726" s="256" t="s">
        <v>2651</v>
      </c>
      <c r="B5726" s="256" t="s">
        <v>2652</v>
      </c>
      <c r="C5726" s="256" t="s">
        <v>2659</v>
      </c>
      <c r="D5726" s="256" t="s">
        <v>3307</v>
      </c>
      <c r="E5726" s="257" t="s">
        <v>2540</v>
      </c>
      <c r="F5726" s="256" t="s">
        <v>2540</v>
      </c>
      <c r="G5726" s="256">
        <v>95606</v>
      </c>
      <c r="H5726" s="256" t="s">
        <v>1802</v>
      </c>
      <c r="I5726" s="256" t="s">
        <v>16</v>
      </c>
      <c r="J5726" s="256" t="s">
        <v>2541</v>
      </c>
      <c r="K5726" s="257" t="s">
        <v>17883</v>
      </c>
      <c r="L5726" s="256" t="s">
        <v>2542</v>
      </c>
    </row>
    <row r="5727" spans="1:12" x14ac:dyDescent="0.25">
      <c r="A5727" s="256" t="s">
        <v>2660</v>
      </c>
      <c r="B5727" s="256" t="s">
        <v>2661</v>
      </c>
      <c r="C5727" s="256" t="s">
        <v>2662</v>
      </c>
      <c r="D5727" s="256" t="s">
        <v>3308</v>
      </c>
      <c r="E5727" s="257" t="s">
        <v>2540</v>
      </c>
      <c r="F5727" s="256" t="s">
        <v>2540</v>
      </c>
      <c r="G5727" s="256">
        <v>101159</v>
      </c>
      <c r="H5727" s="256" t="s">
        <v>3384</v>
      </c>
      <c r="I5727" s="256" t="s">
        <v>14</v>
      </c>
      <c r="J5727" s="256" t="s">
        <v>2545</v>
      </c>
      <c r="K5727" s="257" t="s">
        <v>17884</v>
      </c>
      <c r="L5727" s="256" t="s">
        <v>2542</v>
      </c>
    </row>
    <row r="5728" spans="1:12" x14ac:dyDescent="0.25">
      <c r="A5728" s="256" t="s">
        <v>2660</v>
      </c>
      <c r="B5728" s="256" t="s">
        <v>2661</v>
      </c>
      <c r="C5728" s="256" t="s">
        <v>2662</v>
      </c>
      <c r="D5728" s="256" t="s">
        <v>3308</v>
      </c>
      <c r="E5728" s="257" t="s">
        <v>2540</v>
      </c>
      <c r="F5728" s="256" t="s">
        <v>2540</v>
      </c>
      <c r="G5728" s="256">
        <v>103322</v>
      </c>
      <c r="H5728" s="256" t="s">
        <v>7694</v>
      </c>
      <c r="I5728" s="256" t="s">
        <v>14</v>
      </c>
      <c r="J5728" s="256" t="s">
        <v>2541</v>
      </c>
      <c r="K5728" s="257" t="s">
        <v>17885</v>
      </c>
      <c r="L5728" s="256" t="s">
        <v>2542</v>
      </c>
    </row>
    <row r="5729" spans="1:12" x14ac:dyDescent="0.25">
      <c r="A5729" s="256" t="s">
        <v>2660</v>
      </c>
      <c r="B5729" s="256" t="s">
        <v>2661</v>
      </c>
      <c r="C5729" s="256" t="s">
        <v>2662</v>
      </c>
      <c r="D5729" s="256" t="s">
        <v>3308</v>
      </c>
      <c r="E5729" s="257" t="s">
        <v>2540</v>
      </c>
      <c r="F5729" s="256" t="s">
        <v>2540</v>
      </c>
      <c r="G5729" s="256">
        <v>103323</v>
      </c>
      <c r="H5729" s="256" t="s">
        <v>7695</v>
      </c>
      <c r="I5729" s="256" t="s">
        <v>14</v>
      </c>
      <c r="J5729" s="256" t="s">
        <v>2541</v>
      </c>
      <c r="K5729" s="257" t="s">
        <v>17886</v>
      </c>
      <c r="L5729" s="256" t="s">
        <v>2542</v>
      </c>
    </row>
    <row r="5730" spans="1:12" x14ac:dyDescent="0.25">
      <c r="A5730" s="256" t="s">
        <v>2660</v>
      </c>
      <c r="B5730" s="256" t="s">
        <v>2661</v>
      </c>
      <c r="C5730" s="256" t="s">
        <v>2662</v>
      </c>
      <c r="D5730" s="256" t="s">
        <v>3308</v>
      </c>
      <c r="E5730" s="257" t="s">
        <v>2540</v>
      </c>
      <c r="F5730" s="256" t="s">
        <v>2540</v>
      </c>
      <c r="G5730" s="256">
        <v>103324</v>
      </c>
      <c r="H5730" s="256" t="s">
        <v>7696</v>
      </c>
      <c r="I5730" s="256" t="s">
        <v>14</v>
      </c>
      <c r="J5730" s="256" t="s">
        <v>2541</v>
      </c>
      <c r="K5730" s="257" t="s">
        <v>17887</v>
      </c>
      <c r="L5730" s="256" t="s">
        <v>2542</v>
      </c>
    </row>
    <row r="5731" spans="1:12" x14ac:dyDescent="0.25">
      <c r="A5731" s="256" t="s">
        <v>2660</v>
      </c>
      <c r="B5731" s="256" t="s">
        <v>2661</v>
      </c>
      <c r="C5731" s="256" t="s">
        <v>2662</v>
      </c>
      <c r="D5731" s="256" t="s">
        <v>3308</v>
      </c>
      <c r="E5731" s="257" t="s">
        <v>2540</v>
      </c>
      <c r="F5731" s="256" t="s">
        <v>2540</v>
      </c>
      <c r="G5731" s="256">
        <v>103325</v>
      </c>
      <c r="H5731" s="256" t="s">
        <v>7697</v>
      </c>
      <c r="I5731" s="256" t="s">
        <v>14</v>
      </c>
      <c r="J5731" s="256" t="s">
        <v>2541</v>
      </c>
      <c r="K5731" s="257" t="s">
        <v>17888</v>
      </c>
      <c r="L5731" s="256" t="s">
        <v>2542</v>
      </c>
    </row>
    <row r="5732" spans="1:12" x14ac:dyDescent="0.25">
      <c r="A5732" s="256" t="s">
        <v>2660</v>
      </c>
      <c r="B5732" s="256" t="s">
        <v>2661</v>
      </c>
      <c r="C5732" s="256" t="s">
        <v>2662</v>
      </c>
      <c r="D5732" s="256" t="s">
        <v>3308</v>
      </c>
      <c r="E5732" s="257" t="s">
        <v>2540</v>
      </c>
      <c r="F5732" s="256" t="s">
        <v>2540</v>
      </c>
      <c r="G5732" s="256">
        <v>103326</v>
      </c>
      <c r="H5732" s="256" t="s">
        <v>7698</v>
      </c>
      <c r="I5732" s="256" t="s">
        <v>14</v>
      </c>
      <c r="J5732" s="256" t="s">
        <v>2541</v>
      </c>
      <c r="K5732" s="257" t="s">
        <v>17889</v>
      </c>
      <c r="L5732" s="256" t="s">
        <v>2542</v>
      </c>
    </row>
    <row r="5733" spans="1:12" x14ac:dyDescent="0.25">
      <c r="A5733" s="256" t="s">
        <v>2660</v>
      </c>
      <c r="B5733" s="256" t="s">
        <v>2661</v>
      </c>
      <c r="C5733" s="256" t="s">
        <v>2662</v>
      </c>
      <c r="D5733" s="256" t="s">
        <v>3308</v>
      </c>
      <c r="E5733" s="257" t="s">
        <v>2540</v>
      </c>
      <c r="F5733" s="256" t="s">
        <v>2540</v>
      </c>
      <c r="G5733" s="256">
        <v>103327</v>
      </c>
      <c r="H5733" s="256" t="s">
        <v>7699</v>
      </c>
      <c r="I5733" s="256" t="s">
        <v>14</v>
      </c>
      <c r="J5733" s="256" t="s">
        <v>2541</v>
      </c>
      <c r="K5733" s="257" t="s">
        <v>17890</v>
      </c>
      <c r="L5733" s="256" t="s">
        <v>2542</v>
      </c>
    </row>
    <row r="5734" spans="1:12" x14ac:dyDescent="0.25">
      <c r="A5734" s="256" t="s">
        <v>2660</v>
      </c>
      <c r="B5734" s="256" t="s">
        <v>2661</v>
      </c>
      <c r="C5734" s="256" t="s">
        <v>2662</v>
      </c>
      <c r="D5734" s="256" t="s">
        <v>3308</v>
      </c>
      <c r="E5734" s="257" t="s">
        <v>2540</v>
      </c>
      <c r="F5734" s="256" t="s">
        <v>2540</v>
      </c>
      <c r="G5734" s="256">
        <v>103328</v>
      </c>
      <c r="H5734" s="256" t="s">
        <v>7700</v>
      </c>
      <c r="I5734" s="256" t="s">
        <v>14</v>
      </c>
      <c r="J5734" s="256" t="s">
        <v>2541</v>
      </c>
      <c r="K5734" s="257" t="s">
        <v>17891</v>
      </c>
      <c r="L5734" s="256" t="s">
        <v>2542</v>
      </c>
    </row>
    <row r="5735" spans="1:12" x14ac:dyDescent="0.25">
      <c r="A5735" s="256" t="s">
        <v>2660</v>
      </c>
      <c r="B5735" s="256" t="s">
        <v>2661</v>
      </c>
      <c r="C5735" s="256" t="s">
        <v>2662</v>
      </c>
      <c r="D5735" s="256" t="s">
        <v>3308</v>
      </c>
      <c r="E5735" s="257" t="s">
        <v>2540</v>
      </c>
      <c r="F5735" s="256" t="s">
        <v>2540</v>
      </c>
      <c r="G5735" s="256">
        <v>103329</v>
      </c>
      <c r="H5735" s="256" t="s">
        <v>7701</v>
      </c>
      <c r="I5735" s="256" t="s">
        <v>14</v>
      </c>
      <c r="J5735" s="256" t="s">
        <v>2541</v>
      </c>
      <c r="K5735" s="257" t="s">
        <v>17892</v>
      </c>
      <c r="L5735" s="256" t="s">
        <v>2542</v>
      </c>
    </row>
    <row r="5736" spans="1:12" x14ac:dyDescent="0.25">
      <c r="A5736" s="256" t="s">
        <v>2660</v>
      </c>
      <c r="B5736" s="256" t="s">
        <v>2661</v>
      </c>
      <c r="C5736" s="256" t="s">
        <v>2662</v>
      </c>
      <c r="D5736" s="256" t="s">
        <v>3308</v>
      </c>
      <c r="E5736" s="257" t="s">
        <v>2540</v>
      </c>
      <c r="F5736" s="256" t="s">
        <v>2540</v>
      </c>
      <c r="G5736" s="256">
        <v>103330</v>
      </c>
      <c r="H5736" s="256" t="s">
        <v>7702</v>
      </c>
      <c r="I5736" s="256" t="s">
        <v>14</v>
      </c>
      <c r="J5736" s="256" t="s">
        <v>2541</v>
      </c>
      <c r="K5736" s="257" t="s">
        <v>17893</v>
      </c>
      <c r="L5736" s="256" t="s">
        <v>2542</v>
      </c>
    </row>
    <row r="5737" spans="1:12" x14ac:dyDescent="0.25">
      <c r="A5737" s="256" t="s">
        <v>2660</v>
      </c>
      <c r="B5737" s="256" t="s">
        <v>2661</v>
      </c>
      <c r="C5737" s="256" t="s">
        <v>2662</v>
      </c>
      <c r="D5737" s="256" t="s">
        <v>3308</v>
      </c>
      <c r="E5737" s="257" t="s">
        <v>2540</v>
      </c>
      <c r="F5737" s="256" t="s">
        <v>2540</v>
      </c>
      <c r="G5737" s="256">
        <v>103331</v>
      </c>
      <c r="H5737" s="256" t="s">
        <v>7703</v>
      </c>
      <c r="I5737" s="256" t="s">
        <v>14</v>
      </c>
      <c r="J5737" s="256" t="s">
        <v>2541</v>
      </c>
      <c r="K5737" s="257" t="s">
        <v>5832</v>
      </c>
      <c r="L5737" s="256" t="s">
        <v>2542</v>
      </c>
    </row>
    <row r="5738" spans="1:12" x14ac:dyDescent="0.25">
      <c r="A5738" s="256" t="s">
        <v>2660</v>
      </c>
      <c r="B5738" s="256" t="s">
        <v>2661</v>
      </c>
      <c r="C5738" s="256" t="s">
        <v>2662</v>
      </c>
      <c r="D5738" s="256" t="s">
        <v>3308</v>
      </c>
      <c r="E5738" s="257" t="s">
        <v>2540</v>
      </c>
      <c r="F5738" s="256" t="s">
        <v>2540</v>
      </c>
      <c r="G5738" s="256">
        <v>103332</v>
      </c>
      <c r="H5738" s="256" t="s">
        <v>7704</v>
      </c>
      <c r="I5738" s="256" t="s">
        <v>14</v>
      </c>
      <c r="J5738" s="256" t="s">
        <v>2541</v>
      </c>
      <c r="K5738" s="257" t="s">
        <v>17894</v>
      </c>
      <c r="L5738" s="256" t="s">
        <v>2542</v>
      </c>
    </row>
    <row r="5739" spans="1:12" x14ac:dyDescent="0.25">
      <c r="A5739" s="256" t="s">
        <v>2660</v>
      </c>
      <c r="B5739" s="256" t="s">
        <v>2661</v>
      </c>
      <c r="C5739" s="256" t="s">
        <v>2662</v>
      </c>
      <c r="D5739" s="256" t="s">
        <v>3308</v>
      </c>
      <c r="E5739" s="257" t="s">
        <v>2540</v>
      </c>
      <c r="F5739" s="256" t="s">
        <v>2540</v>
      </c>
      <c r="G5739" s="256">
        <v>103333</v>
      </c>
      <c r="H5739" s="256" t="s">
        <v>7705</v>
      </c>
      <c r="I5739" s="256" t="s">
        <v>14</v>
      </c>
      <c r="J5739" s="256" t="s">
        <v>2541</v>
      </c>
      <c r="K5739" s="257" t="s">
        <v>17895</v>
      </c>
      <c r="L5739" s="256" t="s">
        <v>2542</v>
      </c>
    </row>
    <row r="5740" spans="1:12" x14ac:dyDescent="0.25">
      <c r="A5740" s="256" t="s">
        <v>2660</v>
      </c>
      <c r="B5740" s="256" t="s">
        <v>2661</v>
      </c>
      <c r="C5740" s="256" t="s">
        <v>2662</v>
      </c>
      <c r="D5740" s="256" t="s">
        <v>3308</v>
      </c>
      <c r="E5740" s="257" t="s">
        <v>2540</v>
      </c>
      <c r="F5740" s="256" t="s">
        <v>2540</v>
      </c>
      <c r="G5740" s="256">
        <v>103334</v>
      </c>
      <c r="H5740" s="256" t="s">
        <v>7706</v>
      </c>
      <c r="I5740" s="256" t="s">
        <v>14</v>
      </c>
      <c r="J5740" s="256" t="s">
        <v>2541</v>
      </c>
      <c r="K5740" s="257" t="s">
        <v>17896</v>
      </c>
      <c r="L5740" s="256" t="s">
        <v>2542</v>
      </c>
    </row>
    <row r="5741" spans="1:12" x14ac:dyDescent="0.25">
      <c r="A5741" s="256" t="s">
        <v>2660</v>
      </c>
      <c r="B5741" s="256" t="s">
        <v>2661</v>
      </c>
      <c r="C5741" s="256" t="s">
        <v>2662</v>
      </c>
      <c r="D5741" s="256" t="s">
        <v>3308</v>
      </c>
      <c r="E5741" s="257" t="s">
        <v>2540</v>
      </c>
      <c r="F5741" s="256" t="s">
        <v>2540</v>
      </c>
      <c r="G5741" s="256">
        <v>103335</v>
      </c>
      <c r="H5741" s="256" t="s">
        <v>7707</v>
      </c>
      <c r="I5741" s="256" t="s">
        <v>14</v>
      </c>
      <c r="J5741" s="256" t="s">
        <v>2541</v>
      </c>
      <c r="K5741" s="257" t="s">
        <v>13553</v>
      </c>
      <c r="L5741" s="256" t="s">
        <v>2542</v>
      </c>
    </row>
    <row r="5742" spans="1:12" x14ac:dyDescent="0.25">
      <c r="A5742" s="256" t="s">
        <v>2660</v>
      </c>
      <c r="B5742" s="256" t="s">
        <v>2661</v>
      </c>
      <c r="C5742" s="256" t="s">
        <v>2662</v>
      </c>
      <c r="D5742" s="256" t="s">
        <v>3308</v>
      </c>
      <c r="E5742" s="257" t="s">
        <v>2540</v>
      </c>
      <c r="F5742" s="256" t="s">
        <v>2540</v>
      </c>
      <c r="G5742" s="256">
        <v>103350</v>
      </c>
      <c r="H5742" s="256" t="s">
        <v>7708</v>
      </c>
      <c r="I5742" s="256" t="s">
        <v>14</v>
      </c>
      <c r="J5742" s="256" t="s">
        <v>2541</v>
      </c>
      <c r="K5742" s="257" t="s">
        <v>13250</v>
      </c>
      <c r="L5742" s="256" t="s">
        <v>2542</v>
      </c>
    </row>
    <row r="5743" spans="1:12" x14ac:dyDescent="0.25">
      <c r="A5743" s="256" t="s">
        <v>2660</v>
      </c>
      <c r="B5743" s="256" t="s">
        <v>2661</v>
      </c>
      <c r="C5743" s="256" t="s">
        <v>2662</v>
      </c>
      <c r="D5743" s="256" t="s">
        <v>3308</v>
      </c>
      <c r="E5743" s="257" t="s">
        <v>2540</v>
      </c>
      <c r="F5743" s="256" t="s">
        <v>2540</v>
      </c>
      <c r="G5743" s="256">
        <v>103351</v>
      </c>
      <c r="H5743" s="256" t="s">
        <v>7709</v>
      </c>
      <c r="I5743" s="256" t="s">
        <v>14</v>
      </c>
      <c r="J5743" s="256" t="s">
        <v>2541</v>
      </c>
      <c r="K5743" s="257" t="s">
        <v>17897</v>
      </c>
      <c r="L5743" s="256" t="s">
        <v>2542</v>
      </c>
    </row>
    <row r="5744" spans="1:12" x14ac:dyDescent="0.25">
      <c r="A5744" s="256" t="s">
        <v>2660</v>
      </c>
      <c r="B5744" s="256" t="s">
        <v>2661</v>
      </c>
      <c r="C5744" s="256" t="s">
        <v>2662</v>
      </c>
      <c r="D5744" s="256" t="s">
        <v>3308</v>
      </c>
      <c r="E5744" s="257" t="s">
        <v>2540</v>
      </c>
      <c r="F5744" s="256" t="s">
        <v>2540</v>
      </c>
      <c r="G5744" s="256">
        <v>103356</v>
      </c>
      <c r="H5744" s="256" t="s">
        <v>7710</v>
      </c>
      <c r="I5744" s="256" t="s">
        <v>14</v>
      </c>
      <c r="J5744" s="256" t="s">
        <v>2541</v>
      </c>
      <c r="K5744" s="257" t="s">
        <v>13568</v>
      </c>
      <c r="L5744" s="256" t="s">
        <v>2542</v>
      </c>
    </row>
    <row r="5745" spans="1:12" x14ac:dyDescent="0.25">
      <c r="A5745" s="256" t="s">
        <v>2660</v>
      </c>
      <c r="B5745" s="256" t="s">
        <v>2661</v>
      </c>
      <c r="C5745" s="256" t="s">
        <v>2662</v>
      </c>
      <c r="D5745" s="256" t="s">
        <v>3308</v>
      </c>
      <c r="E5745" s="257" t="s">
        <v>2540</v>
      </c>
      <c r="F5745" s="256" t="s">
        <v>2540</v>
      </c>
      <c r="G5745" s="256">
        <v>103357</v>
      </c>
      <c r="H5745" s="256" t="s">
        <v>7711</v>
      </c>
      <c r="I5745" s="256" t="s">
        <v>14</v>
      </c>
      <c r="J5745" s="256" t="s">
        <v>2541</v>
      </c>
      <c r="K5745" s="257" t="s">
        <v>17898</v>
      </c>
      <c r="L5745" s="256" t="s">
        <v>2542</v>
      </c>
    </row>
    <row r="5746" spans="1:12" x14ac:dyDescent="0.25">
      <c r="A5746" s="256" t="s">
        <v>2660</v>
      </c>
      <c r="B5746" s="256" t="s">
        <v>2661</v>
      </c>
      <c r="C5746" s="256" t="s">
        <v>2663</v>
      </c>
      <c r="D5746" s="256" t="s">
        <v>3309</v>
      </c>
      <c r="E5746" s="257" t="s">
        <v>2540</v>
      </c>
      <c r="F5746" s="256" t="s">
        <v>2540</v>
      </c>
      <c r="G5746" s="256">
        <v>89282</v>
      </c>
      <c r="H5746" s="256" t="s">
        <v>17899</v>
      </c>
      <c r="I5746" s="256" t="s">
        <v>14</v>
      </c>
      <c r="J5746" s="256" t="s">
        <v>2545</v>
      </c>
      <c r="K5746" s="257" t="s">
        <v>17900</v>
      </c>
      <c r="L5746" s="256" t="s">
        <v>2542</v>
      </c>
    </row>
    <row r="5747" spans="1:12" x14ac:dyDescent="0.25">
      <c r="A5747" s="256" t="s">
        <v>2660</v>
      </c>
      <c r="B5747" s="256" t="s">
        <v>2661</v>
      </c>
      <c r="C5747" s="256" t="s">
        <v>2663</v>
      </c>
      <c r="D5747" s="256" t="s">
        <v>3309</v>
      </c>
      <c r="E5747" s="257" t="s">
        <v>2540</v>
      </c>
      <c r="F5747" s="256" t="s">
        <v>2540</v>
      </c>
      <c r="G5747" s="256">
        <v>89283</v>
      </c>
      <c r="H5747" s="256" t="s">
        <v>17901</v>
      </c>
      <c r="I5747" s="256" t="s">
        <v>14</v>
      </c>
      <c r="J5747" s="256" t="s">
        <v>2545</v>
      </c>
      <c r="K5747" s="257" t="s">
        <v>5486</v>
      </c>
      <c r="L5747" s="256" t="s">
        <v>2542</v>
      </c>
    </row>
    <row r="5748" spans="1:12" x14ac:dyDescent="0.25">
      <c r="A5748" s="256" t="s">
        <v>2660</v>
      </c>
      <c r="B5748" s="256" t="s">
        <v>2661</v>
      </c>
      <c r="C5748" s="256" t="s">
        <v>2663</v>
      </c>
      <c r="D5748" s="256" t="s">
        <v>3309</v>
      </c>
      <c r="E5748" s="257" t="s">
        <v>2540</v>
      </c>
      <c r="F5748" s="256" t="s">
        <v>2540</v>
      </c>
      <c r="G5748" s="256">
        <v>89290</v>
      </c>
      <c r="H5748" s="256" t="s">
        <v>17902</v>
      </c>
      <c r="I5748" s="256" t="s">
        <v>14</v>
      </c>
      <c r="J5748" s="256" t="s">
        <v>2545</v>
      </c>
      <c r="K5748" s="257" t="s">
        <v>17903</v>
      </c>
      <c r="L5748" s="256" t="s">
        <v>2542</v>
      </c>
    </row>
    <row r="5749" spans="1:12" x14ac:dyDescent="0.25">
      <c r="A5749" s="256" t="s">
        <v>2660</v>
      </c>
      <c r="B5749" s="256" t="s">
        <v>2661</v>
      </c>
      <c r="C5749" s="256" t="s">
        <v>2663</v>
      </c>
      <c r="D5749" s="256" t="s">
        <v>3309</v>
      </c>
      <c r="E5749" s="257" t="s">
        <v>2540</v>
      </c>
      <c r="F5749" s="256" t="s">
        <v>2540</v>
      </c>
      <c r="G5749" s="256">
        <v>89291</v>
      </c>
      <c r="H5749" s="256" t="s">
        <v>17904</v>
      </c>
      <c r="I5749" s="256" t="s">
        <v>14</v>
      </c>
      <c r="J5749" s="256" t="s">
        <v>2545</v>
      </c>
      <c r="K5749" s="257" t="s">
        <v>17905</v>
      </c>
      <c r="L5749" s="256" t="s">
        <v>2542</v>
      </c>
    </row>
    <row r="5750" spans="1:12" x14ac:dyDescent="0.25">
      <c r="A5750" s="256" t="s">
        <v>2660</v>
      </c>
      <c r="B5750" s="256" t="s">
        <v>2661</v>
      </c>
      <c r="C5750" s="256" t="s">
        <v>2663</v>
      </c>
      <c r="D5750" s="256" t="s">
        <v>3309</v>
      </c>
      <c r="E5750" s="257" t="s">
        <v>2540</v>
      </c>
      <c r="F5750" s="256" t="s">
        <v>2540</v>
      </c>
      <c r="G5750" s="256">
        <v>89298</v>
      </c>
      <c r="H5750" s="256" t="s">
        <v>17906</v>
      </c>
      <c r="I5750" s="256" t="s">
        <v>14</v>
      </c>
      <c r="J5750" s="256" t="s">
        <v>2545</v>
      </c>
      <c r="K5750" s="257" t="s">
        <v>16621</v>
      </c>
      <c r="L5750" s="256" t="s">
        <v>2542</v>
      </c>
    </row>
    <row r="5751" spans="1:12" x14ac:dyDescent="0.25">
      <c r="A5751" s="256" t="s">
        <v>2660</v>
      </c>
      <c r="B5751" s="256" t="s">
        <v>2661</v>
      </c>
      <c r="C5751" s="256" t="s">
        <v>2663</v>
      </c>
      <c r="D5751" s="256" t="s">
        <v>3309</v>
      </c>
      <c r="E5751" s="257" t="s">
        <v>2540</v>
      </c>
      <c r="F5751" s="256" t="s">
        <v>2540</v>
      </c>
      <c r="G5751" s="256">
        <v>89299</v>
      </c>
      <c r="H5751" s="256" t="s">
        <v>17907</v>
      </c>
      <c r="I5751" s="256" t="s">
        <v>14</v>
      </c>
      <c r="J5751" s="256" t="s">
        <v>2545</v>
      </c>
      <c r="K5751" s="257" t="s">
        <v>13665</v>
      </c>
      <c r="L5751" s="256" t="s">
        <v>2542</v>
      </c>
    </row>
    <row r="5752" spans="1:12" x14ac:dyDescent="0.25">
      <c r="A5752" s="256" t="s">
        <v>2660</v>
      </c>
      <c r="B5752" s="256" t="s">
        <v>2661</v>
      </c>
      <c r="C5752" s="256" t="s">
        <v>2663</v>
      </c>
      <c r="D5752" s="256" t="s">
        <v>3309</v>
      </c>
      <c r="E5752" s="257" t="s">
        <v>2540</v>
      </c>
      <c r="F5752" s="256" t="s">
        <v>2540</v>
      </c>
      <c r="G5752" s="256">
        <v>89306</v>
      </c>
      <c r="H5752" s="256" t="s">
        <v>17908</v>
      </c>
      <c r="I5752" s="256" t="s">
        <v>14</v>
      </c>
      <c r="J5752" s="256" t="s">
        <v>2545</v>
      </c>
      <c r="K5752" s="257" t="s">
        <v>17909</v>
      </c>
      <c r="L5752" s="256" t="s">
        <v>2542</v>
      </c>
    </row>
    <row r="5753" spans="1:12" x14ac:dyDescent="0.25">
      <c r="A5753" s="256" t="s">
        <v>2660</v>
      </c>
      <c r="B5753" s="256" t="s">
        <v>2661</v>
      </c>
      <c r="C5753" s="256" t="s">
        <v>2663</v>
      </c>
      <c r="D5753" s="256" t="s">
        <v>3309</v>
      </c>
      <c r="E5753" s="257" t="s">
        <v>2540</v>
      </c>
      <c r="F5753" s="256" t="s">
        <v>2540</v>
      </c>
      <c r="G5753" s="256">
        <v>89307</v>
      </c>
      <c r="H5753" s="256" t="s">
        <v>17910</v>
      </c>
      <c r="I5753" s="256" t="s">
        <v>14</v>
      </c>
      <c r="J5753" s="256" t="s">
        <v>2545</v>
      </c>
      <c r="K5753" s="257" t="s">
        <v>17911</v>
      </c>
      <c r="L5753" s="256" t="s">
        <v>2542</v>
      </c>
    </row>
    <row r="5754" spans="1:12" x14ac:dyDescent="0.25">
      <c r="A5754" s="256" t="s">
        <v>2660</v>
      </c>
      <c r="B5754" s="256" t="s">
        <v>2661</v>
      </c>
      <c r="C5754" s="256" t="s">
        <v>2663</v>
      </c>
      <c r="D5754" s="256" t="s">
        <v>3309</v>
      </c>
      <c r="E5754" s="257" t="s">
        <v>2540</v>
      </c>
      <c r="F5754" s="256" t="s">
        <v>2540</v>
      </c>
      <c r="G5754" s="256">
        <v>101157</v>
      </c>
      <c r="H5754" s="256" t="s">
        <v>7714</v>
      </c>
      <c r="I5754" s="256" t="s">
        <v>14</v>
      </c>
      <c r="J5754" s="256" t="s">
        <v>2545</v>
      </c>
      <c r="K5754" s="257" t="s">
        <v>17912</v>
      </c>
      <c r="L5754" s="256" t="s">
        <v>2542</v>
      </c>
    </row>
    <row r="5755" spans="1:12" x14ac:dyDescent="0.25">
      <c r="A5755" s="256" t="s">
        <v>2660</v>
      </c>
      <c r="B5755" s="256" t="s">
        <v>2661</v>
      </c>
      <c r="C5755" s="256" t="s">
        <v>2663</v>
      </c>
      <c r="D5755" s="256" t="s">
        <v>3309</v>
      </c>
      <c r="E5755" s="257" t="s">
        <v>2540</v>
      </c>
      <c r="F5755" s="256" t="s">
        <v>2540</v>
      </c>
      <c r="G5755" s="256">
        <v>101158</v>
      </c>
      <c r="H5755" s="256" t="s">
        <v>7715</v>
      </c>
      <c r="I5755" s="256" t="s">
        <v>14</v>
      </c>
      <c r="J5755" s="256" t="s">
        <v>2545</v>
      </c>
      <c r="K5755" s="257" t="s">
        <v>17913</v>
      </c>
      <c r="L5755" s="256" t="s">
        <v>2542</v>
      </c>
    </row>
    <row r="5756" spans="1:12" x14ac:dyDescent="0.25">
      <c r="A5756" s="256" t="s">
        <v>2660</v>
      </c>
      <c r="B5756" s="256" t="s">
        <v>2661</v>
      </c>
      <c r="C5756" s="256" t="s">
        <v>2663</v>
      </c>
      <c r="D5756" s="256" t="s">
        <v>3309</v>
      </c>
      <c r="E5756" s="257" t="s">
        <v>2540</v>
      </c>
      <c r="F5756" s="256" t="s">
        <v>2540</v>
      </c>
      <c r="G5756" s="256">
        <v>101162</v>
      </c>
      <c r="H5756" s="256" t="s">
        <v>3385</v>
      </c>
      <c r="I5756" s="256" t="s">
        <v>14</v>
      </c>
      <c r="J5756" s="256" t="s">
        <v>2545</v>
      </c>
      <c r="K5756" s="257" t="s">
        <v>17914</v>
      </c>
      <c r="L5756" s="256" t="s">
        <v>2542</v>
      </c>
    </row>
    <row r="5757" spans="1:12" x14ac:dyDescent="0.25">
      <c r="A5757" s="256" t="s">
        <v>2660</v>
      </c>
      <c r="B5757" s="256" t="s">
        <v>2661</v>
      </c>
      <c r="C5757" s="256" t="s">
        <v>2664</v>
      </c>
      <c r="D5757" s="256" t="s">
        <v>3310</v>
      </c>
      <c r="E5757" s="257" t="s">
        <v>2540</v>
      </c>
      <c r="F5757" s="256" t="s">
        <v>2540</v>
      </c>
      <c r="G5757" s="256">
        <v>103316</v>
      </c>
      <c r="H5757" s="256" t="s">
        <v>7716</v>
      </c>
      <c r="I5757" s="256" t="s">
        <v>14</v>
      </c>
      <c r="J5757" s="256" t="s">
        <v>2541</v>
      </c>
      <c r="K5757" s="257" t="s">
        <v>13936</v>
      </c>
      <c r="L5757" s="256" t="s">
        <v>2542</v>
      </c>
    </row>
    <row r="5758" spans="1:12" x14ac:dyDescent="0.25">
      <c r="A5758" s="256" t="s">
        <v>2660</v>
      </c>
      <c r="B5758" s="256" t="s">
        <v>2661</v>
      </c>
      <c r="C5758" s="256" t="s">
        <v>2664</v>
      </c>
      <c r="D5758" s="256" t="s">
        <v>3310</v>
      </c>
      <c r="E5758" s="257" t="s">
        <v>2540</v>
      </c>
      <c r="F5758" s="256" t="s">
        <v>2540</v>
      </c>
      <c r="G5758" s="256">
        <v>103317</v>
      </c>
      <c r="H5758" s="256" t="s">
        <v>7717</v>
      </c>
      <c r="I5758" s="256" t="s">
        <v>14</v>
      </c>
      <c r="J5758" s="256" t="s">
        <v>2541</v>
      </c>
      <c r="K5758" s="257" t="s">
        <v>17915</v>
      </c>
      <c r="L5758" s="256" t="s">
        <v>2542</v>
      </c>
    </row>
    <row r="5759" spans="1:12" x14ac:dyDescent="0.25">
      <c r="A5759" s="256" t="s">
        <v>2660</v>
      </c>
      <c r="B5759" s="256" t="s">
        <v>2661</v>
      </c>
      <c r="C5759" s="256" t="s">
        <v>2664</v>
      </c>
      <c r="D5759" s="256" t="s">
        <v>3310</v>
      </c>
      <c r="E5759" s="257" t="s">
        <v>2540</v>
      </c>
      <c r="F5759" s="256" t="s">
        <v>2540</v>
      </c>
      <c r="G5759" s="256">
        <v>103318</v>
      </c>
      <c r="H5759" s="256" t="s">
        <v>7718</v>
      </c>
      <c r="I5759" s="256" t="s">
        <v>14</v>
      </c>
      <c r="J5759" s="256" t="s">
        <v>2541</v>
      </c>
      <c r="K5759" s="257" t="s">
        <v>17916</v>
      </c>
      <c r="L5759" s="256" t="s">
        <v>2542</v>
      </c>
    </row>
    <row r="5760" spans="1:12" x14ac:dyDescent="0.25">
      <c r="A5760" s="256" t="s">
        <v>2660</v>
      </c>
      <c r="B5760" s="256" t="s">
        <v>2661</v>
      </c>
      <c r="C5760" s="256" t="s">
        <v>2664</v>
      </c>
      <c r="D5760" s="256" t="s">
        <v>3310</v>
      </c>
      <c r="E5760" s="257" t="s">
        <v>2540</v>
      </c>
      <c r="F5760" s="256" t="s">
        <v>2540</v>
      </c>
      <c r="G5760" s="256">
        <v>103319</v>
      </c>
      <c r="H5760" s="256" t="s">
        <v>7719</v>
      </c>
      <c r="I5760" s="256" t="s">
        <v>14</v>
      </c>
      <c r="J5760" s="256" t="s">
        <v>2541</v>
      </c>
      <c r="K5760" s="257" t="s">
        <v>13277</v>
      </c>
      <c r="L5760" s="256" t="s">
        <v>2542</v>
      </c>
    </row>
    <row r="5761" spans="1:12" x14ac:dyDescent="0.25">
      <c r="A5761" s="256" t="s">
        <v>2660</v>
      </c>
      <c r="B5761" s="256" t="s">
        <v>2661</v>
      </c>
      <c r="C5761" s="256" t="s">
        <v>2664</v>
      </c>
      <c r="D5761" s="256" t="s">
        <v>3310</v>
      </c>
      <c r="E5761" s="257" t="s">
        <v>2540</v>
      </c>
      <c r="F5761" s="256" t="s">
        <v>2540</v>
      </c>
      <c r="G5761" s="256">
        <v>103320</v>
      </c>
      <c r="H5761" s="256" t="s">
        <v>7720</v>
      </c>
      <c r="I5761" s="256" t="s">
        <v>14</v>
      </c>
      <c r="J5761" s="256" t="s">
        <v>2541</v>
      </c>
      <c r="K5761" s="257" t="s">
        <v>17917</v>
      </c>
      <c r="L5761" s="256" t="s">
        <v>2542</v>
      </c>
    </row>
    <row r="5762" spans="1:12" x14ac:dyDescent="0.25">
      <c r="A5762" s="256" t="s">
        <v>2660</v>
      </c>
      <c r="B5762" s="256" t="s">
        <v>2661</v>
      </c>
      <c r="C5762" s="256" t="s">
        <v>2664</v>
      </c>
      <c r="D5762" s="256" t="s">
        <v>3310</v>
      </c>
      <c r="E5762" s="257" t="s">
        <v>2540</v>
      </c>
      <c r="F5762" s="256" t="s">
        <v>2540</v>
      </c>
      <c r="G5762" s="256">
        <v>103321</v>
      </c>
      <c r="H5762" s="256" t="s">
        <v>7721</v>
      </c>
      <c r="I5762" s="256" t="s">
        <v>14</v>
      </c>
      <c r="J5762" s="256" t="s">
        <v>2541</v>
      </c>
      <c r="K5762" s="257" t="s">
        <v>17918</v>
      </c>
      <c r="L5762" s="256" t="s">
        <v>2542</v>
      </c>
    </row>
    <row r="5763" spans="1:12" x14ac:dyDescent="0.25">
      <c r="A5763" s="256" t="s">
        <v>2660</v>
      </c>
      <c r="B5763" s="256" t="s">
        <v>2661</v>
      </c>
      <c r="C5763" s="256" t="s">
        <v>2664</v>
      </c>
      <c r="D5763" s="256" t="s">
        <v>3310</v>
      </c>
      <c r="E5763" s="257" t="s">
        <v>2540</v>
      </c>
      <c r="F5763" s="256" t="s">
        <v>2540</v>
      </c>
      <c r="G5763" s="256">
        <v>103336</v>
      </c>
      <c r="H5763" s="256" t="s">
        <v>7722</v>
      </c>
      <c r="I5763" s="256" t="s">
        <v>14</v>
      </c>
      <c r="J5763" s="256" t="s">
        <v>2541</v>
      </c>
      <c r="K5763" s="257" t="s">
        <v>17919</v>
      </c>
      <c r="L5763" s="256" t="s">
        <v>2542</v>
      </c>
    </row>
    <row r="5764" spans="1:12" x14ac:dyDescent="0.25">
      <c r="A5764" s="256" t="s">
        <v>2660</v>
      </c>
      <c r="B5764" s="256" t="s">
        <v>2661</v>
      </c>
      <c r="C5764" s="256" t="s">
        <v>2664</v>
      </c>
      <c r="D5764" s="256" t="s">
        <v>3310</v>
      </c>
      <c r="E5764" s="257" t="s">
        <v>2540</v>
      </c>
      <c r="F5764" s="256" t="s">
        <v>2540</v>
      </c>
      <c r="G5764" s="256">
        <v>103337</v>
      </c>
      <c r="H5764" s="256" t="s">
        <v>7723</v>
      </c>
      <c r="I5764" s="256" t="s">
        <v>14</v>
      </c>
      <c r="J5764" s="256" t="s">
        <v>2541</v>
      </c>
      <c r="K5764" s="257" t="s">
        <v>15967</v>
      </c>
      <c r="L5764" s="256" t="s">
        <v>2542</v>
      </c>
    </row>
    <row r="5765" spans="1:12" x14ac:dyDescent="0.25">
      <c r="A5765" s="256" t="s">
        <v>2660</v>
      </c>
      <c r="B5765" s="256" t="s">
        <v>2661</v>
      </c>
      <c r="C5765" s="256" t="s">
        <v>2664</v>
      </c>
      <c r="D5765" s="256" t="s">
        <v>3310</v>
      </c>
      <c r="E5765" s="257" t="s">
        <v>2540</v>
      </c>
      <c r="F5765" s="256" t="s">
        <v>2540</v>
      </c>
      <c r="G5765" s="256">
        <v>103338</v>
      </c>
      <c r="H5765" s="256" t="s">
        <v>7724</v>
      </c>
      <c r="I5765" s="256" t="s">
        <v>14</v>
      </c>
      <c r="J5765" s="256" t="s">
        <v>2541</v>
      </c>
      <c r="K5765" s="257" t="s">
        <v>17920</v>
      </c>
      <c r="L5765" s="256" t="s">
        <v>2542</v>
      </c>
    </row>
    <row r="5766" spans="1:12" x14ac:dyDescent="0.25">
      <c r="A5766" s="256" t="s">
        <v>2660</v>
      </c>
      <c r="B5766" s="256" t="s">
        <v>2661</v>
      </c>
      <c r="C5766" s="256" t="s">
        <v>2664</v>
      </c>
      <c r="D5766" s="256" t="s">
        <v>3310</v>
      </c>
      <c r="E5766" s="257" t="s">
        <v>2540</v>
      </c>
      <c r="F5766" s="256" t="s">
        <v>2540</v>
      </c>
      <c r="G5766" s="256">
        <v>103339</v>
      </c>
      <c r="H5766" s="256" t="s">
        <v>7725</v>
      </c>
      <c r="I5766" s="256" t="s">
        <v>14</v>
      </c>
      <c r="J5766" s="256" t="s">
        <v>2541</v>
      </c>
      <c r="K5766" s="257" t="s">
        <v>17921</v>
      </c>
      <c r="L5766" s="256" t="s">
        <v>2542</v>
      </c>
    </row>
    <row r="5767" spans="1:12" x14ac:dyDescent="0.25">
      <c r="A5767" s="256" t="s">
        <v>2660</v>
      </c>
      <c r="B5767" s="256" t="s">
        <v>2661</v>
      </c>
      <c r="C5767" s="256" t="s">
        <v>2664</v>
      </c>
      <c r="D5767" s="256" t="s">
        <v>3310</v>
      </c>
      <c r="E5767" s="257" t="s">
        <v>2540</v>
      </c>
      <c r="F5767" s="256" t="s">
        <v>2540</v>
      </c>
      <c r="G5767" s="256">
        <v>103340</v>
      </c>
      <c r="H5767" s="256" t="s">
        <v>7726</v>
      </c>
      <c r="I5767" s="256" t="s">
        <v>14</v>
      </c>
      <c r="J5767" s="256" t="s">
        <v>2541</v>
      </c>
      <c r="K5767" s="257" t="s">
        <v>17922</v>
      </c>
      <c r="L5767" s="256" t="s">
        <v>2542</v>
      </c>
    </row>
    <row r="5768" spans="1:12" x14ac:dyDescent="0.25">
      <c r="A5768" s="256" t="s">
        <v>2660</v>
      </c>
      <c r="B5768" s="256" t="s">
        <v>2661</v>
      </c>
      <c r="C5768" s="256" t="s">
        <v>2664</v>
      </c>
      <c r="D5768" s="256" t="s">
        <v>3310</v>
      </c>
      <c r="E5768" s="257" t="s">
        <v>2540</v>
      </c>
      <c r="F5768" s="256" t="s">
        <v>2540</v>
      </c>
      <c r="G5768" s="256">
        <v>103341</v>
      </c>
      <c r="H5768" s="256" t="s">
        <v>7727</v>
      </c>
      <c r="I5768" s="256" t="s">
        <v>14</v>
      </c>
      <c r="J5768" s="256" t="s">
        <v>2541</v>
      </c>
      <c r="K5768" s="257" t="s">
        <v>17923</v>
      </c>
      <c r="L5768" s="256" t="s">
        <v>2542</v>
      </c>
    </row>
    <row r="5769" spans="1:12" x14ac:dyDescent="0.25">
      <c r="A5769" s="256" t="s">
        <v>2660</v>
      </c>
      <c r="B5769" s="256" t="s">
        <v>2661</v>
      </c>
      <c r="C5769" s="256" t="s">
        <v>2664</v>
      </c>
      <c r="D5769" s="256" t="s">
        <v>3310</v>
      </c>
      <c r="E5769" s="257" t="s">
        <v>2540</v>
      </c>
      <c r="F5769" s="256" t="s">
        <v>2540</v>
      </c>
      <c r="G5769" s="256">
        <v>103342</v>
      </c>
      <c r="H5769" s="256" t="s">
        <v>7728</v>
      </c>
      <c r="I5769" s="256" t="s">
        <v>14</v>
      </c>
      <c r="J5769" s="256" t="s">
        <v>2541</v>
      </c>
      <c r="K5769" s="257" t="s">
        <v>17924</v>
      </c>
      <c r="L5769" s="256" t="s">
        <v>2542</v>
      </c>
    </row>
    <row r="5770" spans="1:12" x14ac:dyDescent="0.25">
      <c r="A5770" s="256" t="s">
        <v>2660</v>
      </c>
      <c r="B5770" s="256" t="s">
        <v>2661</v>
      </c>
      <c r="C5770" s="256" t="s">
        <v>2664</v>
      </c>
      <c r="D5770" s="256" t="s">
        <v>3310</v>
      </c>
      <c r="E5770" s="257" t="s">
        <v>2540</v>
      </c>
      <c r="F5770" s="256" t="s">
        <v>2540</v>
      </c>
      <c r="G5770" s="256">
        <v>103343</v>
      </c>
      <c r="H5770" s="256" t="s">
        <v>7729</v>
      </c>
      <c r="I5770" s="256" t="s">
        <v>14</v>
      </c>
      <c r="J5770" s="256" t="s">
        <v>2541</v>
      </c>
      <c r="K5770" s="257" t="s">
        <v>17925</v>
      </c>
      <c r="L5770" s="256" t="s">
        <v>2542</v>
      </c>
    </row>
    <row r="5771" spans="1:12" x14ac:dyDescent="0.25">
      <c r="A5771" s="256" t="s">
        <v>2660</v>
      </c>
      <c r="B5771" s="256" t="s">
        <v>2661</v>
      </c>
      <c r="C5771" s="256" t="s">
        <v>2665</v>
      </c>
      <c r="D5771" s="256" t="s">
        <v>3311</v>
      </c>
      <c r="E5771" s="257" t="s">
        <v>2540</v>
      </c>
      <c r="F5771" s="256" t="s">
        <v>2540</v>
      </c>
      <c r="G5771" s="256">
        <v>89453</v>
      </c>
      <c r="H5771" s="256" t="s">
        <v>7730</v>
      </c>
      <c r="I5771" s="256" t="s">
        <v>14</v>
      </c>
      <c r="J5771" s="256" t="s">
        <v>2545</v>
      </c>
      <c r="K5771" s="257" t="s">
        <v>17926</v>
      </c>
      <c r="L5771" s="256" t="s">
        <v>2542</v>
      </c>
    </row>
    <row r="5772" spans="1:12" x14ac:dyDescent="0.25">
      <c r="A5772" s="256" t="s">
        <v>2660</v>
      </c>
      <c r="B5772" s="256" t="s">
        <v>2661</v>
      </c>
      <c r="C5772" s="256" t="s">
        <v>2665</v>
      </c>
      <c r="D5772" s="256" t="s">
        <v>3311</v>
      </c>
      <c r="E5772" s="257" t="s">
        <v>2540</v>
      </c>
      <c r="F5772" s="256" t="s">
        <v>2540</v>
      </c>
      <c r="G5772" s="256">
        <v>89455</v>
      </c>
      <c r="H5772" s="256" t="s">
        <v>7731</v>
      </c>
      <c r="I5772" s="256" t="s">
        <v>14</v>
      </c>
      <c r="J5772" s="256" t="s">
        <v>2545</v>
      </c>
      <c r="K5772" s="257" t="s">
        <v>17927</v>
      </c>
      <c r="L5772" s="256" t="s">
        <v>2542</v>
      </c>
    </row>
    <row r="5773" spans="1:12" x14ac:dyDescent="0.25">
      <c r="A5773" s="256" t="s">
        <v>2660</v>
      </c>
      <c r="B5773" s="256" t="s">
        <v>2661</v>
      </c>
      <c r="C5773" s="256" t="s">
        <v>2665</v>
      </c>
      <c r="D5773" s="256" t="s">
        <v>3311</v>
      </c>
      <c r="E5773" s="257" t="s">
        <v>2540</v>
      </c>
      <c r="F5773" s="256" t="s">
        <v>2540</v>
      </c>
      <c r="G5773" s="256">
        <v>89462</v>
      </c>
      <c r="H5773" s="256" t="s">
        <v>7732</v>
      </c>
      <c r="I5773" s="256" t="s">
        <v>14</v>
      </c>
      <c r="J5773" s="256" t="s">
        <v>2545</v>
      </c>
      <c r="K5773" s="257" t="s">
        <v>17928</v>
      </c>
      <c r="L5773" s="256" t="s">
        <v>2542</v>
      </c>
    </row>
    <row r="5774" spans="1:12" x14ac:dyDescent="0.25">
      <c r="A5774" s="256" t="s">
        <v>2660</v>
      </c>
      <c r="B5774" s="256" t="s">
        <v>2661</v>
      </c>
      <c r="C5774" s="256" t="s">
        <v>2665</v>
      </c>
      <c r="D5774" s="256" t="s">
        <v>3311</v>
      </c>
      <c r="E5774" s="257" t="s">
        <v>2540</v>
      </c>
      <c r="F5774" s="256" t="s">
        <v>2540</v>
      </c>
      <c r="G5774" s="256">
        <v>89464</v>
      </c>
      <c r="H5774" s="256" t="s">
        <v>7732</v>
      </c>
      <c r="I5774" s="256" t="s">
        <v>14</v>
      </c>
      <c r="J5774" s="256" t="s">
        <v>2545</v>
      </c>
      <c r="K5774" s="257" t="s">
        <v>13647</v>
      </c>
      <c r="L5774" s="256" t="s">
        <v>2542</v>
      </c>
    </row>
    <row r="5775" spans="1:12" x14ac:dyDescent="0.25">
      <c r="A5775" s="256" t="s">
        <v>2660</v>
      </c>
      <c r="B5775" s="256" t="s">
        <v>2661</v>
      </c>
      <c r="C5775" s="256" t="s">
        <v>2665</v>
      </c>
      <c r="D5775" s="256" t="s">
        <v>3311</v>
      </c>
      <c r="E5775" s="257" t="s">
        <v>2540</v>
      </c>
      <c r="F5775" s="256" t="s">
        <v>2540</v>
      </c>
      <c r="G5775" s="256">
        <v>89470</v>
      </c>
      <c r="H5775" s="256" t="s">
        <v>7733</v>
      </c>
      <c r="I5775" s="256" t="s">
        <v>14</v>
      </c>
      <c r="J5775" s="256" t="s">
        <v>2545</v>
      </c>
      <c r="K5775" s="257" t="s">
        <v>17929</v>
      </c>
      <c r="L5775" s="256" t="s">
        <v>2542</v>
      </c>
    </row>
    <row r="5776" spans="1:12" x14ac:dyDescent="0.25">
      <c r="A5776" s="256" t="s">
        <v>2660</v>
      </c>
      <c r="B5776" s="256" t="s">
        <v>2661</v>
      </c>
      <c r="C5776" s="256" t="s">
        <v>2665</v>
      </c>
      <c r="D5776" s="256" t="s">
        <v>3311</v>
      </c>
      <c r="E5776" s="257" t="s">
        <v>2540</v>
      </c>
      <c r="F5776" s="256" t="s">
        <v>2540</v>
      </c>
      <c r="G5776" s="256">
        <v>89472</v>
      </c>
      <c r="H5776" s="256" t="s">
        <v>7734</v>
      </c>
      <c r="I5776" s="256" t="s">
        <v>14</v>
      </c>
      <c r="J5776" s="256" t="s">
        <v>2545</v>
      </c>
      <c r="K5776" s="257" t="s">
        <v>17930</v>
      </c>
      <c r="L5776" s="256" t="s">
        <v>2542</v>
      </c>
    </row>
    <row r="5777" spans="1:12" x14ac:dyDescent="0.25">
      <c r="A5777" s="256" t="s">
        <v>2660</v>
      </c>
      <c r="B5777" s="256" t="s">
        <v>2661</v>
      </c>
      <c r="C5777" s="256" t="s">
        <v>2665</v>
      </c>
      <c r="D5777" s="256" t="s">
        <v>3311</v>
      </c>
      <c r="E5777" s="257" t="s">
        <v>2540</v>
      </c>
      <c r="F5777" s="256" t="s">
        <v>2540</v>
      </c>
      <c r="G5777" s="256">
        <v>89478</v>
      </c>
      <c r="H5777" s="256" t="s">
        <v>7735</v>
      </c>
      <c r="I5777" s="256" t="s">
        <v>14</v>
      </c>
      <c r="J5777" s="256" t="s">
        <v>2545</v>
      </c>
      <c r="K5777" s="257" t="s">
        <v>17931</v>
      </c>
      <c r="L5777" s="256" t="s">
        <v>2542</v>
      </c>
    </row>
    <row r="5778" spans="1:12" x14ac:dyDescent="0.25">
      <c r="A5778" s="256" t="s">
        <v>2660</v>
      </c>
      <c r="B5778" s="256" t="s">
        <v>2661</v>
      </c>
      <c r="C5778" s="256" t="s">
        <v>2665</v>
      </c>
      <c r="D5778" s="256" t="s">
        <v>3311</v>
      </c>
      <c r="E5778" s="257" t="s">
        <v>2540</v>
      </c>
      <c r="F5778" s="256" t="s">
        <v>2540</v>
      </c>
      <c r="G5778" s="256">
        <v>89480</v>
      </c>
      <c r="H5778" s="256" t="s">
        <v>7736</v>
      </c>
      <c r="I5778" s="256" t="s">
        <v>14</v>
      </c>
      <c r="J5778" s="256" t="s">
        <v>2545</v>
      </c>
      <c r="K5778" s="257" t="s">
        <v>17932</v>
      </c>
      <c r="L5778" s="256" t="s">
        <v>2542</v>
      </c>
    </row>
    <row r="5779" spans="1:12" x14ac:dyDescent="0.25">
      <c r="A5779" s="256" t="s">
        <v>2660</v>
      </c>
      <c r="B5779" s="256" t="s">
        <v>2661</v>
      </c>
      <c r="C5779" s="256" t="s">
        <v>2665</v>
      </c>
      <c r="D5779" s="256" t="s">
        <v>3311</v>
      </c>
      <c r="E5779" s="257" t="s">
        <v>2540</v>
      </c>
      <c r="F5779" s="256" t="s">
        <v>2540</v>
      </c>
      <c r="G5779" s="256">
        <v>91815</v>
      </c>
      <c r="H5779" s="256" t="s">
        <v>1803</v>
      </c>
      <c r="I5779" s="256" t="s">
        <v>14</v>
      </c>
      <c r="J5779" s="256" t="s">
        <v>2545</v>
      </c>
      <c r="K5779" s="257" t="s">
        <v>17926</v>
      </c>
      <c r="L5779" s="256" t="s">
        <v>2542</v>
      </c>
    </row>
    <row r="5780" spans="1:12" x14ac:dyDescent="0.25">
      <c r="A5780" s="256" t="s">
        <v>2660</v>
      </c>
      <c r="B5780" s="256" t="s">
        <v>2661</v>
      </c>
      <c r="C5780" s="256" t="s">
        <v>2665</v>
      </c>
      <c r="D5780" s="256" t="s">
        <v>3311</v>
      </c>
      <c r="E5780" s="257" t="s">
        <v>2540</v>
      </c>
      <c r="F5780" s="256" t="s">
        <v>2540</v>
      </c>
      <c r="G5780" s="256">
        <v>91816</v>
      </c>
      <c r="H5780" s="256" t="s">
        <v>1804</v>
      </c>
      <c r="I5780" s="256" t="s">
        <v>14</v>
      </c>
      <c r="J5780" s="256" t="s">
        <v>2545</v>
      </c>
      <c r="K5780" s="257" t="s">
        <v>17928</v>
      </c>
      <c r="L5780" s="256" t="s">
        <v>2542</v>
      </c>
    </row>
    <row r="5781" spans="1:12" x14ac:dyDescent="0.25">
      <c r="A5781" s="256" t="s">
        <v>2660</v>
      </c>
      <c r="B5781" s="256" t="s">
        <v>2661</v>
      </c>
      <c r="C5781" s="256" t="s">
        <v>2665</v>
      </c>
      <c r="D5781" s="256" t="s">
        <v>3311</v>
      </c>
      <c r="E5781" s="257" t="s">
        <v>2540</v>
      </c>
      <c r="F5781" s="256" t="s">
        <v>2540</v>
      </c>
      <c r="G5781" s="256">
        <v>101161</v>
      </c>
      <c r="H5781" s="256" t="s">
        <v>3386</v>
      </c>
      <c r="I5781" s="256" t="s">
        <v>14</v>
      </c>
      <c r="J5781" s="256" t="s">
        <v>2545</v>
      </c>
      <c r="K5781" s="257" t="s">
        <v>17933</v>
      </c>
      <c r="L5781" s="256" t="s">
        <v>2542</v>
      </c>
    </row>
    <row r="5782" spans="1:12" x14ac:dyDescent="0.25">
      <c r="A5782" s="256" t="s">
        <v>2660</v>
      </c>
      <c r="B5782" s="256" t="s">
        <v>2661</v>
      </c>
      <c r="C5782" s="256" t="s">
        <v>2666</v>
      </c>
      <c r="D5782" s="256" t="s">
        <v>3312</v>
      </c>
      <c r="E5782" s="257" t="s">
        <v>2540</v>
      </c>
      <c r="F5782" s="256" t="s">
        <v>2540</v>
      </c>
      <c r="G5782" s="256">
        <v>101163</v>
      </c>
      <c r="H5782" s="256" t="s">
        <v>3387</v>
      </c>
      <c r="I5782" s="256" t="s">
        <v>14</v>
      </c>
      <c r="J5782" s="256" t="s">
        <v>2545</v>
      </c>
      <c r="K5782" s="257" t="s">
        <v>17934</v>
      </c>
      <c r="L5782" s="256" t="s">
        <v>2542</v>
      </c>
    </row>
    <row r="5783" spans="1:12" x14ac:dyDescent="0.25">
      <c r="A5783" s="256" t="s">
        <v>2660</v>
      </c>
      <c r="B5783" s="256" t="s">
        <v>2661</v>
      </c>
      <c r="C5783" s="256" t="s">
        <v>2666</v>
      </c>
      <c r="D5783" s="256" t="s">
        <v>3312</v>
      </c>
      <c r="E5783" s="257" t="s">
        <v>2540</v>
      </c>
      <c r="F5783" s="256" t="s">
        <v>2540</v>
      </c>
      <c r="G5783" s="256">
        <v>101164</v>
      </c>
      <c r="H5783" s="256" t="s">
        <v>3388</v>
      </c>
      <c r="I5783" s="256" t="s">
        <v>14</v>
      </c>
      <c r="J5783" s="256" t="s">
        <v>2545</v>
      </c>
      <c r="K5783" s="257" t="s">
        <v>17935</v>
      </c>
      <c r="L5783" s="256" t="s">
        <v>2542</v>
      </c>
    </row>
    <row r="5784" spans="1:12" x14ac:dyDescent="0.25">
      <c r="A5784" s="256" t="s">
        <v>2660</v>
      </c>
      <c r="B5784" s="256" t="s">
        <v>2661</v>
      </c>
      <c r="C5784" s="256" t="s">
        <v>2667</v>
      </c>
      <c r="D5784" s="256" t="s">
        <v>3313</v>
      </c>
      <c r="E5784" s="257" t="s">
        <v>2540</v>
      </c>
      <c r="F5784" s="256" t="s">
        <v>2540</v>
      </c>
      <c r="G5784" s="256">
        <v>96358</v>
      </c>
      <c r="H5784" s="256" t="s">
        <v>7737</v>
      </c>
      <c r="I5784" s="256" t="s">
        <v>14</v>
      </c>
      <c r="J5784" s="256" t="s">
        <v>2541</v>
      </c>
      <c r="K5784" s="257" t="s">
        <v>17936</v>
      </c>
      <c r="L5784" s="256" t="s">
        <v>2542</v>
      </c>
    </row>
    <row r="5785" spans="1:12" x14ac:dyDescent="0.25">
      <c r="A5785" s="256" t="s">
        <v>2660</v>
      </c>
      <c r="B5785" s="256" t="s">
        <v>2661</v>
      </c>
      <c r="C5785" s="256" t="s">
        <v>2667</v>
      </c>
      <c r="D5785" s="256" t="s">
        <v>3313</v>
      </c>
      <c r="E5785" s="257" t="s">
        <v>2540</v>
      </c>
      <c r="F5785" s="256" t="s">
        <v>2540</v>
      </c>
      <c r="G5785" s="256">
        <v>96359</v>
      </c>
      <c r="H5785" s="256" t="s">
        <v>7738</v>
      </c>
      <c r="I5785" s="256" t="s">
        <v>14</v>
      </c>
      <c r="J5785" s="256" t="s">
        <v>2541</v>
      </c>
      <c r="K5785" s="257" t="s">
        <v>13783</v>
      </c>
      <c r="L5785" s="256" t="s">
        <v>2542</v>
      </c>
    </row>
    <row r="5786" spans="1:12" x14ac:dyDescent="0.25">
      <c r="A5786" s="256" t="s">
        <v>2660</v>
      </c>
      <c r="B5786" s="256" t="s">
        <v>2661</v>
      </c>
      <c r="C5786" s="256" t="s">
        <v>2667</v>
      </c>
      <c r="D5786" s="256" t="s">
        <v>3313</v>
      </c>
      <c r="E5786" s="257" t="s">
        <v>2540</v>
      </c>
      <c r="F5786" s="256" t="s">
        <v>2540</v>
      </c>
      <c r="G5786" s="256">
        <v>96360</v>
      </c>
      <c r="H5786" s="256" t="s">
        <v>7739</v>
      </c>
      <c r="I5786" s="256" t="s">
        <v>14</v>
      </c>
      <c r="J5786" s="256" t="s">
        <v>2541</v>
      </c>
      <c r="K5786" s="257" t="s">
        <v>17937</v>
      </c>
      <c r="L5786" s="256" t="s">
        <v>2542</v>
      </c>
    </row>
    <row r="5787" spans="1:12" x14ac:dyDescent="0.25">
      <c r="A5787" s="256" t="s">
        <v>2660</v>
      </c>
      <c r="B5787" s="256" t="s">
        <v>2661</v>
      </c>
      <c r="C5787" s="256" t="s">
        <v>2667</v>
      </c>
      <c r="D5787" s="256" t="s">
        <v>3313</v>
      </c>
      <c r="E5787" s="257" t="s">
        <v>2540</v>
      </c>
      <c r="F5787" s="256" t="s">
        <v>2540</v>
      </c>
      <c r="G5787" s="256">
        <v>96361</v>
      </c>
      <c r="H5787" s="256" t="s">
        <v>7740</v>
      </c>
      <c r="I5787" s="256" t="s">
        <v>14</v>
      </c>
      <c r="J5787" s="256" t="s">
        <v>2541</v>
      </c>
      <c r="K5787" s="257" t="s">
        <v>17938</v>
      </c>
      <c r="L5787" s="256" t="s">
        <v>2542</v>
      </c>
    </row>
    <row r="5788" spans="1:12" x14ac:dyDescent="0.25">
      <c r="A5788" s="256" t="s">
        <v>2660</v>
      </c>
      <c r="B5788" s="256" t="s">
        <v>2661</v>
      </c>
      <c r="C5788" s="256" t="s">
        <v>2667</v>
      </c>
      <c r="D5788" s="256" t="s">
        <v>3313</v>
      </c>
      <c r="E5788" s="257" t="s">
        <v>2540</v>
      </c>
      <c r="F5788" s="256" t="s">
        <v>2540</v>
      </c>
      <c r="G5788" s="256">
        <v>96362</v>
      </c>
      <c r="H5788" s="256" t="s">
        <v>7741</v>
      </c>
      <c r="I5788" s="256" t="s">
        <v>14</v>
      </c>
      <c r="J5788" s="256" t="s">
        <v>2541</v>
      </c>
      <c r="K5788" s="257" t="s">
        <v>17939</v>
      </c>
      <c r="L5788" s="256" t="s">
        <v>2542</v>
      </c>
    </row>
    <row r="5789" spans="1:12" x14ac:dyDescent="0.25">
      <c r="A5789" s="256" t="s">
        <v>2660</v>
      </c>
      <c r="B5789" s="256" t="s">
        <v>2661</v>
      </c>
      <c r="C5789" s="256" t="s">
        <v>2667</v>
      </c>
      <c r="D5789" s="256" t="s">
        <v>3313</v>
      </c>
      <c r="E5789" s="257" t="s">
        <v>2540</v>
      </c>
      <c r="F5789" s="256" t="s">
        <v>2540</v>
      </c>
      <c r="G5789" s="256">
        <v>96363</v>
      </c>
      <c r="H5789" s="256" t="s">
        <v>7742</v>
      </c>
      <c r="I5789" s="256" t="s">
        <v>14</v>
      </c>
      <c r="J5789" s="256" t="s">
        <v>2541</v>
      </c>
      <c r="K5789" s="257" t="s">
        <v>17940</v>
      </c>
      <c r="L5789" s="256" t="s">
        <v>2542</v>
      </c>
    </row>
    <row r="5790" spans="1:12" x14ac:dyDescent="0.25">
      <c r="A5790" s="256" t="s">
        <v>2660</v>
      </c>
      <c r="B5790" s="256" t="s">
        <v>2661</v>
      </c>
      <c r="C5790" s="256" t="s">
        <v>2667</v>
      </c>
      <c r="D5790" s="256" t="s">
        <v>3313</v>
      </c>
      <c r="E5790" s="257" t="s">
        <v>2540</v>
      </c>
      <c r="F5790" s="256" t="s">
        <v>2540</v>
      </c>
      <c r="G5790" s="256">
        <v>96364</v>
      </c>
      <c r="H5790" s="256" t="s">
        <v>7743</v>
      </c>
      <c r="I5790" s="256" t="s">
        <v>14</v>
      </c>
      <c r="J5790" s="256" t="s">
        <v>2541</v>
      </c>
      <c r="K5790" s="257" t="s">
        <v>17941</v>
      </c>
      <c r="L5790" s="256" t="s">
        <v>2542</v>
      </c>
    </row>
    <row r="5791" spans="1:12" x14ac:dyDescent="0.25">
      <c r="A5791" s="256" t="s">
        <v>2660</v>
      </c>
      <c r="B5791" s="256" t="s">
        <v>2661</v>
      </c>
      <c r="C5791" s="256" t="s">
        <v>2667</v>
      </c>
      <c r="D5791" s="256" t="s">
        <v>3313</v>
      </c>
      <c r="E5791" s="257" t="s">
        <v>2540</v>
      </c>
      <c r="F5791" s="256" t="s">
        <v>2540</v>
      </c>
      <c r="G5791" s="256">
        <v>96365</v>
      </c>
      <c r="H5791" s="256" t="s">
        <v>7744</v>
      </c>
      <c r="I5791" s="256" t="s">
        <v>14</v>
      </c>
      <c r="J5791" s="256" t="s">
        <v>2541</v>
      </c>
      <c r="K5791" s="257" t="s">
        <v>17942</v>
      </c>
      <c r="L5791" s="256" t="s">
        <v>2542</v>
      </c>
    </row>
    <row r="5792" spans="1:12" x14ac:dyDescent="0.25">
      <c r="A5792" s="256" t="s">
        <v>2660</v>
      </c>
      <c r="B5792" s="256" t="s">
        <v>2661</v>
      </c>
      <c r="C5792" s="256" t="s">
        <v>2667</v>
      </c>
      <c r="D5792" s="256" t="s">
        <v>3313</v>
      </c>
      <c r="E5792" s="257" t="s">
        <v>2540</v>
      </c>
      <c r="F5792" s="256" t="s">
        <v>2540</v>
      </c>
      <c r="G5792" s="256">
        <v>96366</v>
      </c>
      <c r="H5792" s="256" t="s">
        <v>7745</v>
      </c>
      <c r="I5792" s="256" t="s">
        <v>14</v>
      </c>
      <c r="J5792" s="256" t="s">
        <v>2541</v>
      </c>
      <c r="K5792" s="257" t="s">
        <v>13757</v>
      </c>
      <c r="L5792" s="256" t="s">
        <v>2542</v>
      </c>
    </row>
    <row r="5793" spans="1:12" x14ac:dyDescent="0.25">
      <c r="A5793" s="256" t="s">
        <v>2660</v>
      </c>
      <c r="B5793" s="256" t="s">
        <v>2661</v>
      </c>
      <c r="C5793" s="256" t="s">
        <v>2667</v>
      </c>
      <c r="D5793" s="256" t="s">
        <v>3313</v>
      </c>
      <c r="E5793" s="257" t="s">
        <v>2540</v>
      </c>
      <c r="F5793" s="256" t="s">
        <v>2540</v>
      </c>
      <c r="G5793" s="256">
        <v>96367</v>
      </c>
      <c r="H5793" s="256" t="s">
        <v>7746</v>
      </c>
      <c r="I5793" s="256" t="s">
        <v>14</v>
      </c>
      <c r="J5793" s="256" t="s">
        <v>2541</v>
      </c>
      <c r="K5793" s="257" t="s">
        <v>17943</v>
      </c>
      <c r="L5793" s="256" t="s">
        <v>2542</v>
      </c>
    </row>
    <row r="5794" spans="1:12" x14ac:dyDescent="0.25">
      <c r="A5794" s="256" t="s">
        <v>2660</v>
      </c>
      <c r="B5794" s="256" t="s">
        <v>2661</v>
      </c>
      <c r="C5794" s="256" t="s">
        <v>2667</v>
      </c>
      <c r="D5794" s="256" t="s">
        <v>3313</v>
      </c>
      <c r="E5794" s="257" t="s">
        <v>2540</v>
      </c>
      <c r="F5794" s="256" t="s">
        <v>2540</v>
      </c>
      <c r="G5794" s="256">
        <v>96368</v>
      </c>
      <c r="H5794" s="256" t="s">
        <v>1805</v>
      </c>
      <c r="I5794" s="256" t="s">
        <v>14</v>
      </c>
      <c r="J5794" s="256" t="s">
        <v>2541</v>
      </c>
      <c r="K5794" s="257" t="s">
        <v>5471</v>
      </c>
      <c r="L5794" s="256" t="s">
        <v>2542</v>
      </c>
    </row>
    <row r="5795" spans="1:12" x14ac:dyDescent="0.25">
      <c r="A5795" s="256" t="s">
        <v>2660</v>
      </c>
      <c r="B5795" s="256" t="s">
        <v>2661</v>
      </c>
      <c r="C5795" s="256" t="s">
        <v>2667</v>
      </c>
      <c r="D5795" s="256" t="s">
        <v>3313</v>
      </c>
      <c r="E5795" s="257" t="s">
        <v>2540</v>
      </c>
      <c r="F5795" s="256" t="s">
        <v>2540</v>
      </c>
      <c r="G5795" s="256">
        <v>96369</v>
      </c>
      <c r="H5795" s="256" t="s">
        <v>7747</v>
      </c>
      <c r="I5795" s="256" t="s">
        <v>14</v>
      </c>
      <c r="J5795" s="256" t="s">
        <v>2541</v>
      </c>
      <c r="K5795" s="257" t="s">
        <v>17944</v>
      </c>
      <c r="L5795" s="256" t="s">
        <v>2542</v>
      </c>
    </row>
    <row r="5796" spans="1:12" x14ac:dyDescent="0.25">
      <c r="A5796" s="256" t="s">
        <v>2660</v>
      </c>
      <c r="B5796" s="256" t="s">
        <v>2661</v>
      </c>
      <c r="C5796" s="256" t="s">
        <v>2667</v>
      </c>
      <c r="D5796" s="256" t="s">
        <v>3313</v>
      </c>
      <c r="E5796" s="257" t="s">
        <v>2540</v>
      </c>
      <c r="F5796" s="256" t="s">
        <v>2540</v>
      </c>
      <c r="G5796" s="256">
        <v>96370</v>
      </c>
      <c r="H5796" s="256" t="s">
        <v>7748</v>
      </c>
      <c r="I5796" s="256" t="s">
        <v>14</v>
      </c>
      <c r="J5796" s="256" t="s">
        <v>2541</v>
      </c>
      <c r="K5796" s="257" t="s">
        <v>17945</v>
      </c>
      <c r="L5796" s="256" t="s">
        <v>2542</v>
      </c>
    </row>
    <row r="5797" spans="1:12" x14ac:dyDescent="0.25">
      <c r="A5797" s="256" t="s">
        <v>2660</v>
      </c>
      <c r="B5797" s="256" t="s">
        <v>2661</v>
      </c>
      <c r="C5797" s="256" t="s">
        <v>2667</v>
      </c>
      <c r="D5797" s="256" t="s">
        <v>3313</v>
      </c>
      <c r="E5797" s="257" t="s">
        <v>2540</v>
      </c>
      <c r="F5797" s="256" t="s">
        <v>2540</v>
      </c>
      <c r="G5797" s="256">
        <v>96371</v>
      </c>
      <c r="H5797" s="256" t="s">
        <v>7749</v>
      </c>
      <c r="I5797" s="256" t="s">
        <v>14</v>
      </c>
      <c r="J5797" s="256" t="s">
        <v>2541</v>
      </c>
      <c r="K5797" s="257" t="s">
        <v>17946</v>
      </c>
      <c r="L5797" s="256" t="s">
        <v>2542</v>
      </c>
    </row>
    <row r="5798" spans="1:12" x14ac:dyDescent="0.25">
      <c r="A5798" s="256" t="s">
        <v>2660</v>
      </c>
      <c r="B5798" s="256" t="s">
        <v>2661</v>
      </c>
      <c r="C5798" s="256" t="s">
        <v>2667</v>
      </c>
      <c r="D5798" s="256" t="s">
        <v>3313</v>
      </c>
      <c r="E5798" s="257" t="s">
        <v>2540</v>
      </c>
      <c r="F5798" s="256" t="s">
        <v>2540</v>
      </c>
      <c r="G5798" s="256">
        <v>96373</v>
      </c>
      <c r="H5798" s="256" t="s">
        <v>1806</v>
      </c>
      <c r="I5798" s="256" t="s">
        <v>7</v>
      </c>
      <c r="J5798" s="256" t="s">
        <v>2541</v>
      </c>
      <c r="K5798" s="257" t="s">
        <v>17947</v>
      </c>
      <c r="L5798" s="256" t="s">
        <v>2542</v>
      </c>
    </row>
    <row r="5799" spans="1:12" x14ac:dyDescent="0.25">
      <c r="A5799" s="256" t="s">
        <v>2660</v>
      </c>
      <c r="B5799" s="256" t="s">
        <v>2661</v>
      </c>
      <c r="C5799" s="256" t="s">
        <v>2667</v>
      </c>
      <c r="D5799" s="256" t="s">
        <v>3313</v>
      </c>
      <c r="E5799" s="257" t="s">
        <v>2540</v>
      </c>
      <c r="F5799" s="256" t="s">
        <v>2540</v>
      </c>
      <c r="G5799" s="256">
        <v>96374</v>
      </c>
      <c r="H5799" s="256" t="s">
        <v>1807</v>
      </c>
      <c r="I5799" s="256" t="s">
        <v>7</v>
      </c>
      <c r="J5799" s="256" t="s">
        <v>2541</v>
      </c>
      <c r="K5799" s="257" t="s">
        <v>17948</v>
      </c>
      <c r="L5799" s="256" t="s">
        <v>2542</v>
      </c>
    </row>
    <row r="5800" spans="1:12" x14ac:dyDescent="0.25">
      <c r="A5800" s="256" t="s">
        <v>2660</v>
      </c>
      <c r="B5800" s="256" t="s">
        <v>2661</v>
      </c>
      <c r="C5800" s="256" t="s">
        <v>2667</v>
      </c>
      <c r="D5800" s="256" t="s">
        <v>3313</v>
      </c>
      <c r="E5800" s="257" t="s">
        <v>2540</v>
      </c>
      <c r="F5800" s="256" t="s">
        <v>2540</v>
      </c>
      <c r="G5800" s="256">
        <v>102235</v>
      </c>
      <c r="H5800" s="256" t="s">
        <v>17949</v>
      </c>
      <c r="I5800" s="256" t="s">
        <v>14</v>
      </c>
      <c r="J5800" s="256" t="s">
        <v>2541</v>
      </c>
      <c r="K5800" s="257" t="s">
        <v>17950</v>
      </c>
      <c r="L5800" s="256" t="s">
        <v>2542</v>
      </c>
    </row>
    <row r="5801" spans="1:12" x14ac:dyDescent="0.25">
      <c r="A5801" s="256" t="s">
        <v>2660</v>
      </c>
      <c r="B5801" s="256" t="s">
        <v>2661</v>
      </c>
      <c r="C5801" s="256" t="s">
        <v>2667</v>
      </c>
      <c r="D5801" s="256" t="s">
        <v>3313</v>
      </c>
      <c r="E5801" s="257" t="s">
        <v>2540</v>
      </c>
      <c r="F5801" s="256" t="s">
        <v>2540</v>
      </c>
      <c r="G5801" s="256">
        <v>102253</v>
      </c>
      <c r="H5801" s="256" t="s">
        <v>5118</v>
      </c>
      <c r="I5801" s="256" t="s">
        <v>14</v>
      </c>
      <c r="J5801" s="256" t="s">
        <v>2545</v>
      </c>
      <c r="K5801" s="257" t="s">
        <v>17951</v>
      </c>
      <c r="L5801" s="256" t="s">
        <v>2542</v>
      </c>
    </row>
    <row r="5802" spans="1:12" x14ac:dyDescent="0.25">
      <c r="A5802" s="256" t="s">
        <v>2660</v>
      </c>
      <c r="B5802" s="256" t="s">
        <v>2661</v>
      </c>
      <c r="C5802" s="256" t="s">
        <v>2667</v>
      </c>
      <c r="D5802" s="256" t="s">
        <v>3313</v>
      </c>
      <c r="E5802" s="257" t="s">
        <v>2540</v>
      </c>
      <c r="F5802" s="256" t="s">
        <v>2540</v>
      </c>
      <c r="G5802" s="256">
        <v>102254</v>
      </c>
      <c r="H5802" s="256" t="s">
        <v>5119</v>
      </c>
      <c r="I5802" s="256" t="s">
        <v>14</v>
      </c>
      <c r="J5802" s="256" t="s">
        <v>2545</v>
      </c>
      <c r="K5802" s="257" t="s">
        <v>17952</v>
      </c>
      <c r="L5802" s="256" t="s">
        <v>2542</v>
      </c>
    </row>
    <row r="5803" spans="1:12" x14ac:dyDescent="0.25">
      <c r="A5803" s="256" t="s">
        <v>2660</v>
      </c>
      <c r="B5803" s="256" t="s">
        <v>2661</v>
      </c>
      <c r="C5803" s="256" t="s">
        <v>2667</v>
      </c>
      <c r="D5803" s="256" t="s">
        <v>3313</v>
      </c>
      <c r="E5803" s="257" t="s">
        <v>2540</v>
      </c>
      <c r="F5803" s="256" t="s">
        <v>2540</v>
      </c>
      <c r="G5803" s="256">
        <v>102255</v>
      </c>
      <c r="H5803" s="256" t="s">
        <v>5120</v>
      </c>
      <c r="I5803" s="256" t="s">
        <v>14</v>
      </c>
      <c r="J5803" s="256" t="s">
        <v>2545</v>
      </c>
      <c r="K5803" s="257" t="s">
        <v>17953</v>
      </c>
      <c r="L5803" s="256" t="s">
        <v>2542</v>
      </c>
    </row>
    <row r="5804" spans="1:12" x14ac:dyDescent="0.25">
      <c r="A5804" s="256" t="s">
        <v>2660</v>
      </c>
      <c r="B5804" s="256" t="s">
        <v>2661</v>
      </c>
      <c r="C5804" s="256" t="s">
        <v>2667</v>
      </c>
      <c r="D5804" s="256" t="s">
        <v>3313</v>
      </c>
      <c r="E5804" s="257" t="s">
        <v>2540</v>
      </c>
      <c r="F5804" s="256" t="s">
        <v>2540</v>
      </c>
      <c r="G5804" s="256">
        <v>102256</v>
      </c>
      <c r="H5804" s="256" t="s">
        <v>5121</v>
      </c>
      <c r="I5804" s="256" t="s">
        <v>14</v>
      </c>
      <c r="J5804" s="256" t="s">
        <v>2545</v>
      </c>
      <c r="K5804" s="257" t="s">
        <v>17954</v>
      </c>
      <c r="L5804" s="256" t="s">
        <v>2542</v>
      </c>
    </row>
    <row r="5805" spans="1:12" x14ac:dyDescent="0.25">
      <c r="A5805" s="256" t="s">
        <v>2660</v>
      </c>
      <c r="B5805" s="256" t="s">
        <v>2661</v>
      </c>
      <c r="C5805" s="256" t="s">
        <v>2667</v>
      </c>
      <c r="D5805" s="256" t="s">
        <v>3313</v>
      </c>
      <c r="E5805" s="257" t="s">
        <v>2540</v>
      </c>
      <c r="F5805" s="256" t="s">
        <v>2540</v>
      </c>
      <c r="G5805" s="256">
        <v>102257</v>
      </c>
      <c r="H5805" s="256" t="s">
        <v>5122</v>
      </c>
      <c r="I5805" s="256" t="s">
        <v>14</v>
      </c>
      <c r="J5805" s="256" t="s">
        <v>2541</v>
      </c>
      <c r="K5805" s="257" t="s">
        <v>17955</v>
      </c>
      <c r="L5805" s="256" t="s">
        <v>2542</v>
      </c>
    </row>
    <row r="5806" spans="1:12" x14ac:dyDescent="0.25">
      <c r="A5806" s="256" t="s">
        <v>2660</v>
      </c>
      <c r="B5806" s="256" t="s">
        <v>2661</v>
      </c>
      <c r="C5806" s="256" t="s">
        <v>2667</v>
      </c>
      <c r="D5806" s="256" t="s">
        <v>3313</v>
      </c>
      <c r="E5806" s="257" t="s">
        <v>2540</v>
      </c>
      <c r="F5806" s="256" t="s">
        <v>2540</v>
      </c>
      <c r="G5806" s="256">
        <v>102258</v>
      </c>
      <c r="H5806" s="256" t="s">
        <v>5123</v>
      </c>
      <c r="I5806" s="256" t="s">
        <v>14</v>
      </c>
      <c r="J5806" s="256" t="s">
        <v>2541</v>
      </c>
      <c r="K5806" s="257" t="s">
        <v>17956</v>
      </c>
      <c r="L5806" s="256" t="s">
        <v>2542</v>
      </c>
    </row>
    <row r="5807" spans="1:12" x14ac:dyDescent="0.25">
      <c r="A5807" s="256" t="s">
        <v>2660</v>
      </c>
      <c r="B5807" s="256" t="s">
        <v>2661</v>
      </c>
      <c r="C5807" s="256" t="s">
        <v>2668</v>
      </c>
      <c r="D5807" s="256" t="s">
        <v>3314</v>
      </c>
      <c r="E5807" s="257" t="s">
        <v>2540</v>
      </c>
      <c r="F5807" s="256" t="s">
        <v>2540</v>
      </c>
      <c r="G5807" s="256">
        <v>101154</v>
      </c>
      <c r="H5807" s="256" t="s">
        <v>3389</v>
      </c>
      <c r="I5807" s="256" t="s">
        <v>14</v>
      </c>
      <c r="J5807" s="256" t="s">
        <v>2541</v>
      </c>
      <c r="K5807" s="257" t="s">
        <v>16742</v>
      </c>
      <c r="L5807" s="256" t="s">
        <v>2542</v>
      </c>
    </row>
    <row r="5808" spans="1:12" x14ac:dyDescent="0.25">
      <c r="A5808" s="256" t="s">
        <v>2660</v>
      </c>
      <c r="B5808" s="256" t="s">
        <v>2661</v>
      </c>
      <c r="C5808" s="256" t="s">
        <v>2668</v>
      </c>
      <c r="D5808" s="256" t="s">
        <v>3314</v>
      </c>
      <c r="E5808" s="257" t="s">
        <v>2540</v>
      </c>
      <c r="F5808" s="256" t="s">
        <v>2540</v>
      </c>
      <c r="G5808" s="256">
        <v>101155</v>
      </c>
      <c r="H5808" s="256" t="s">
        <v>3390</v>
      </c>
      <c r="I5808" s="256" t="s">
        <v>14</v>
      </c>
      <c r="J5808" s="256" t="s">
        <v>2541</v>
      </c>
      <c r="K5808" s="257" t="s">
        <v>17957</v>
      </c>
      <c r="L5808" s="256" t="s">
        <v>2542</v>
      </c>
    </row>
    <row r="5809" spans="1:12" x14ac:dyDescent="0.25">
      <c r="A5809" s="256" t="s">
        <v>2660</v>
      </c>
      <c r="B5809" s="256" t="s">
        <v>2661</v>
      </c>
      <c r="C5809" s="256" t="s">
        <v>2668</v>
      </c>
      <c r="D5809" s="256" t="s">
        <v>3314</v>
      </c>
      <c r="E5809" s="257" t="s">
        <v>2540</v>
      </c>
      <c r="F5809" s="256" t="s">
        <v>2540</v>
      </c>
      <c r="G5809" s="256">
        <v>101156</v>
      </c>
      <c r="H5809" s="256" t="s">
        <v>3391</v>
      </c>
      <c r="I5809" s="256" t="s">
        <v>14</v>
      </c>
      <c r="J5809" s="256" t="s">
        <v>2541</v>
      </c>
      <c r="K5809" s="257" t="s">
        <v>17958</v>
      </c>
      <c r="L5809" s="256" t="s">
        <v>2542</v>
      </c>
    </row>
    <row r="5810" spans="1:12" x14ac:dyDescent="0.25">
      <c r="A5810" s="256" t="s">
        <v>2669</v>
      </c>
      <c r="B5810" s="256" t="s">
        <v>2670</v>
      </c>
      <c r="C5810" s="256" t="s">
        <v>2671</v>
      </c>
      <c r="D5810" s="256" t="s">
        <v>3315</v>
      </c>
      <c r="E5810" s="257" t="s">
        <v>2540</v>
      </c>
      <c r="F5810" s="256" t="s">
        <v>2540</v>
      </c>
      <c r="G5810" s="256">
        <v>101814</v>
      </c>
      <c r="H5810" s="256" t="s">
        <v>7750</v>
      </c>
      <c r="I5810" s="256" t="s">
        <v>14</v>
      </c>
      <c r="J5810" s="256" t="s">
        <v>2541</v>
      </c>
      <c r="K5810" s="257" t="s">
        <v>17959</v>
      </c>
      <c r="L5810" s="256" t="s">
        <v>2542</v>
      </c>
    </row>
    <row r="5811" spans="1:12" x14ac:dyDescent="0.25">
      <c r="A5811" s="256" t="s">
        <v>2669</v>
      </c>
      <c r="B5811" s="256" t="s">
        <v>2670</v>
      </c>
      <c r="C5811" s="256" t="s">
        <v>2671</v>
      </c>
      <c r="D5811" s="256" t="s">
        <v>3315</v>
      </c>
      <c r="E5811" s="257" t="s">
        <v>2540</v>
      </c>
      <c r="F5811" s="256" t="s">
        <v>2540</v>
      </c>
      <c r="G5811" s="256">
        <v>101816</v>
      </c>
      <c r="H5811" s="256" t="s">
        <v>7751</v>
      </c>
      <c r="I5811" s="256" t="s">
        <v>14</v>
      </c>
      <c r="J5811" s="256" t="s">
        <v>2541</v>
      </c>
      <c r="K5811" s="257" t="s">
        <v>17960</v>
      </c>
      <c r="L5811" s="256" t="s">
        <v>2542</v>
      </c>
    </row>
    <row r="5812" spans="1:12" x14ac:dyDescent="0.25">
      <c r="A5812" s="256" t="s">
        <v>2669</v>
      </c>
      <c r="B5812" s="256" t="s">
        <v>2670</v>
      </c>
      <c r="C5812" s="256" t="s">
        <v>2671</v>
      </c>
      <c r="D5812" s="256" t="s">
        <v>3315</v>
      </c>
      <c r="E5812" s="257" t="s">
        <v>2540</v>
      </c>
      <c r="F5812" s="256" t="s">
        <v>2540</v>
      </c>
      <c r="G5812" s="256">
        <v>101817</v>
      </c>
      <c r="H5812" s="256" t="s">
        <v>7752</v>
      </c>
      <c r="I5812" s="256" t="s">
        <v>14</v>
      </c>
      <c r="J5812" s="256" t="s">
        <v>2541</v>
      </c>
      <c r="K5812" s="257" t="s">
        <v>17961</v>
      </c>
      <c r="L5812" s="256" t="s">
        <v>2542</v>
      </c>
    </row>
    <row r="5813" spans="1:12" x14ac:dyDescent="0.25">
      <c r="A5813" s="256" t="s">
        <v>2669</v>
      </c>
      <c r="B5813" s="256" t="s">
        <v>2670</v>
      </c>
      <c r="C5813" s="256" t="s">
        <v>2671</v>
      </c>
      <c r="D5813" s="256" t="s">
        <v>3315</v>
      </c>
      <c r="E5813" s="257" t="s">
        <v>2540</v>
      </c>
      <c r="F5813" s="256" t="s">
        <v>2540</v>
      </c>
      <c r="G5813" s="256">
        <v>101819</v>
      </c>
      <c r="H5813" s="256" t="s">
        <v>7753</v>
      </c>
      <c r="I5813" s="256" t="s">
        <v>14</v>
      </c>
      <c r="J5813" s="256" t="s">
        <v>2541</v>
      </c>
      <c r="K5813" s="257" t="s">
        <v>17962</v>
      </c>
      <c r="L5813" s="256" t="s">
        <v>2542</v>
      </c>
    </row>
    <row r="5814" spans="1:12" x14ac:dyDescent="0.25">
      <c r="A5814" s="256" t="s">
        <v>2669</v>
      </c>
      <c r="B5814" s="256" t="s">
        <v>2670</v>
      </c>
      <c r="C5814" s="256" t="s">
        <v>2671</v>
      </c>
      <c r="D5814" s="256" t="s">
        <v>3315</v>
      </c>
      <c r="E5814" s="257" t="s">
        <v>2540</v>
      </c>
      <c r="F5814" s="256" t="s">
        <v>2540</v>
      </c>
      <c r="G5814" s="256">
        <v>101820</v>
      </c>
      <c r="H5814" s="256" t="s">
        <v>7754</v>
      </c>
      <c r="I5814" s="256" t="s">
        <v>14</v>
      </c>
      <c r="J5814" s="256" t="s">
        <v>2541</v>
      </c>
      <c r="K5814" s="257" t="s">
        <v>17963</v>
      </c>
      <c r="L5814" s="256" t="s">
        <v>2542</v>
      </c>
    </row>
    <row r="5815" spans="1:12" x14ac:dyDescent="0.25">
      <c r="A5815" s="256" t="s">
        <v>2669</v>
      </c>
      <c r="B5815" s="256" t="s">
        <v>2670</v>
      </c>
      <c r="C5815" s="256" t="s">
        <v>2671</v>
      </c>
      <c r="D5815" s="256" t="s">
        <v>3315</v>
      </c>
      <c r="E5815" s="257" t="s">
        <v>2540</v>
      </c>
      <c r="F5815" s="256" t="s">
        <v>2540</v>
      </c>
      <c r="G5815" s="256">
        <v>101822</v>
      </c>
      <c r="H5815" s="256" t="s">
        <v>7755</v>
      </c>
      <c r="I5815" s="256" t="s">
        <v>16</v>
      </c>
      <c r="J5815" s="256" t="s">
        <v>2541</v>
      </c>
      <c r="K5815" s="257" t="s">
        <v>17964</v>
      </c>
      <c r="L5815" s="256" t="s">
        <v>2542</v>
      </c>
    </row>
    <row r="5816" spans="1:12" x14ac:dyDescent="0.25">
      <c r="A5816" s="256" t="s">
        <v>2669</v>
      </c>
      <c r="B5816" s="256" t="s">
        <v>2670</v>
      </c>
      <c r="C5816" s="256" t="s">
        <v>2671</v>
      </c>
      <c r="D5816" s="256" t="s">
        <v>3315</v>
      </c>
      <c r="E5816" s="257" t="s">
        <v>2540</v>
      </c>
      <c r="F5816" s="256" t="s">
        <v>2540</v>
      </c>
      <c r="G5816" s="256">
        <v>101823</v>
      </c>
      <c r="H5816" s="256" t="s">
        <v>7756</v>
      </c>
      <c r="I5816" s="256" t="s">
        <v>16</v>
      </c>
      <c r="J5816" s="256" t="s">
        <v>2541</v>
      </c>
      <c r="K5816" s="257" t="s">
        <v>17965</v>
      </c>
      <c r="L5816" s="256" t="s">
        <v>2542</v>
      </c>
    </row>
    <row r="5817" spans="1:12" x14ac:dyDescent="0.25">
      <c r="A5817" s="256" t="s">
        <v>2669</v>
      </c>
      <c r="B5817" s="256" t="s">
        <v>2670</v>
      </c>
      <c r="C5817" s="256" t="s">
        <v>2671</v>
      </c>
      <c r="D5817" s="256" t="s">
        <v>3315</v>
      </c>
      <c r="E5817" s="257" t="s">
        <v>2540</v>
      </c>
      <c r="F5817" s="256" t="s">
        <v>2540</v>
      </c>
      <c r="G5817" s="256">
        <v>101824</v>
      </c>
      <c r="H5817" s="256" t="s">
        <v>7757</v>
      </c>
      <c r="I5817" s="256" t="s">
        <v>16</v>
      </c>
      <c r="J5817" s="256" t="s">
        <v>2541</v>
      </c>
      <c r="K5817" s="257" t="s">
        <v>17966</v>
      </c>
      <c r="L5817" s="256" t="s">
        <v>2542</v>
      </c>
    </row>
    <row r="5818" spans="1:12" x14ac:dyDescent="0.25">
      <c r="A5818" s="256" t="s">
        <v>2669</v>
      </c>
      <c r="B5818" s="256" t="s">
        <v>2670</v>
      </c>
      <c r="C5818" s="256" t="s">
        <v>2671</v>
      </c>
      <c r="D5818" s="256" t="s">
        <v>3315</v>
      </c>
      <c r="E5818" s="257" t="s">
        <v>2540</v>
      </c>
      <c r="F5818" s="256" t="s">
        <v>2540</v>
      </c>
      <c r="G5818" s="256">
        <v>101825</v>
      </c>
      <c r="H5818" s="256" t="s">
        <v>7758</v>
      </c>
      <c r="I5818" s="256" t="s">
        <v>16</v>
      </c>
      <c r="J5818" s="256" t="s">
        <v>2541</v>
      </c>
      <c r="K5818" s="257" t="s">
        <v>15458</v>
      </c>
      <c r="L5818" s="256" t="s">
        <v>2542</v>
      </c>
    </row>
    <row r="5819" spans="1:12" x14ac:dyDescent="0.25">
      <c r="A5819" s="256" t="s">
        <v>2669</v>
      </c>
      <c r="B5819" s="256" t="s">
        <v>2670</v>
      </c>
      <c r="C5819" s="256" t="s">
        <v>2671</v>
      </c>
      <c r="D5819" s="256" t="s">
        <v>3315</v>
      </c>
      <c r="E5819" s="257" t="s">
        <v>2540</v>
      </c>
      <c r="F5819" s="256" t="s">
        <v>2540</v>
      </c>
      <c r="G5819" s="256">
        <v>101826</v>
      </c>
      <c r="H5819" s="256" t="s">
        <v>7759</v>
      </c>
      <c r="I5819" s="256" t="s">
        <v>16</v>
      </c>
      <c r="J5819" s="256" t="s">
        <v>2541</v>
      </c>
      <c r="K5819" s="257" t="s">
        <v>17967</v>
      </c>
      <c r="L5819" s="256" t="s">
        <v>2542</v>
      </c>
    </row>
    <row r="5820" spans="1:12" x14ac:dyDescent="0.25">
      <c r="A5820" s="256" t="s">
        <v>2669</v>
      </c>
      <c r="B5820" s="256" t="s">
        <v>2670</v>
      </c>
      <c r="C5820" s="256" t="s">
        <v>2671</v>
      </c>
      <c r="D5820" s="256" t="s">
        <v>3315</v>
      </c>
      <c r="E5820" s="257" t="s">
        <v>2540</v>
      </c>
      <c r="F5820" s="256" t="s">
        <v>2540</v>
      </c>
      <c r="G5820" s="256">
        <v>101827</v>
      </c>
      <c r="H5820" s="256" t="s">
        <v>7760</v>
      </c>
      <c r="I5820" s="256" t="s">
        <v>16</v>
      </c>
      <c r="J5820" s="256" t="s">
        <v>2541</v>
      </c>
      <c r="K5820" s="257" t="s">
        <v>17968</v>
      </c>
      <c r="L5820" s="256" t="s">
        <v>2542</v>
      </c>
    </row>
    <row r="5821" spans="1:12" x14ac:dyDescent="0.25">
      <c r="A5821" s="256" t="s">
        <v>2669</v>
      </c>
      <c r="B5821" s="256" t="s">
        <v>2670</v>
      </c>
      <c r="C5821" s="256" t="s">
        <v>2671</v>
      </c>
      <c r="D5821" s="256" t="s">
        <v>3315</v>
      </c>
      <c r="E5821" s="257" t="s">
        <v>2540</v>
      </c>
      <c r="F5821" s="256" t="s">
        <v>2540</v>
      </c>
      <c r="G5821" s="256">
        <v>101828</v>
      </c>
      <c r="H5821" s="256" t="s">
        <v>7761</v>
      </c>
      <c r="I5821" s="256" t="s">
        <v>16</v>
      </c>
      <c r="J5821" s="256" t="s">
        <v>2541</v>
      </c>
      <c r="K5821" s="257" t="s">
        <v>17969</v>
      </c>
      <c r="L5821" s="256" t="s">
        <v>2542</v>
      </c>
    </row>
    <row r="5822" spans="1:12" x14ac:dyDescent="0.25">
      <c r="A5822" s="256" t="s">
        <v>2669</v>
      </c>
      <c r="B5822" s="256" t="s">
        <v>2670</v>
      </c>
      <c r="C5822" s="256" t="s">
        <v>2671</v>
      </c>
      <c r="D5822" s="256" t="s">
        <v>3315</v>
      </c>
      <c r="E5822" s="257" t="s">
        <v>2540</v>
      </c>
      <c r="F5822" s="256" t="s">
        <v>2540</v>
      </c>
      <c r="G5822" s="256">
        <v>101829</v>
      </c>
      <c r="H5822" s="256" t="s">
        <v>7762</v>
      </c>
      <c r="I5822" s="256" t="s">
        <v>16</v>
      </c>
      <c r="J5822" s="256" t="s">
        <v>2541</v>
      </c>
      <c r="K5822" s="257" t="s">
        <v>17970</v>
      </c>
      <c r="L5822" s="256" t="s">
        <v>2542</v>
      </c>
    </row>
    <row r="5823" spans="1:12" x14ac:dyDescent="0.25">
      <c r="A5823" s="256" t="s">
        <v>2669</v>
      </c>
      <c r="B5823" s="256" t="s">
        <v>2670</v>
      </c>
      <c r="C5823" s="256" t="s">
        <v>2671</v>
      </c>
      <c r="D5823" s="256" t="s">
        <v>3315</v>
      </c>
      <c r="E5823" s="257" t="s">
        <v>2540</v>
      </c>
      <c r="F5823" s="256" t="s">
        <v>2540</v>
      </c>
      <c r="G5823" s="256">
        <v>101830</v>
      </c>
      <c r="H5823" s="256" t="s">
        <v>7763</v>
      </c>
      <c r="I5823" s="256" t="s">
        <v>16</v>
      </c>
      <c r="J5823" s="256" t="s">
        <v>2541</v>
      </c>
      <c r="K5823" s="257" t="s">
        <v>17971</v>
      </c>
      <c r="L5823" s="256" t="s">
        <v>2542</v>
      </c>
    </row>
    <row r="5824" spans="1:12" x14ac:dyDescent="0.25">
      <c r="A5824" s="256" t="s">
        <v>2669</v>
      </c>
      <c r="B5824" s="256" t="s">
        <v>2670</v>
      </c>
      <c r="C5824" s="256" t="s">
        <v>2671</v>
      </c>
      <c r="D5824" s="256" t="s">
        <v>3315</v>
      </c>
      <c r="E5824" s="257" t="s">
        <v>2540</v>
      </c>
      <c r="F5824" s="256" t="s">
        <v>2540</v>
      </c>
      <c r="G5824" s="256">
        <v>101831</v>
      </c>
      <c r="H5824" s="256" t="s">
        <v>7764</v>
      </c>
      <c r="I5824" s="256" t="s">
        <v>16</v>
      </c>
      <c r="J5824" s="256" t="s">
        <v>2541</v>
      </c>
      <c r="K5824" s="257" t="s">
        <v>17972</v>
      </c>
      <c r="L5824" s="256" t="s">
        <v>2542</v>
      </c>
    </row>
    <row r="5825" spans="1:12" x14ac:dyDescent="0.25">
      <c r="A5825" s="256" t="s">
        <v>2669</v>
      </c>
      <c r="B5825" s="256" t="s">
        <v>2670</v>
      </c>
      <c r="C5825" s="256" t="s">
        <v>2671</v>
      </c>
      <c r="D5825" s="256" t="s">
        <v>3315</v>
      </c>
      <c r="E5825" s="257" t="s">
        <v>2540</v>
      </c>
      <c r="F5825" s="256" t="s">
        <v>2540</v>
      </c>
      <c r="G5825" s="256">
        <v>101832</v>
      </c>
      <c r="H5825" s="256" t="s">
        <v>7765</v>
      </c>
      <c r="I5825" s="256" t="s">
        <v>16</v>
      </c>
      <c r="J5825" s="256" t="s">
        <v>2541</v>
      </c>
      <c r="K5825" s="257" t="s">
        <v>17973</v>
      </c>
      <c r="L5825" s="256" t="s">
        <v>2542</v>
      </c>
    </row>
    <row r="5826" spans="1:12" x14ac:dyDescent="0.25">
      <c r="A5826" s="256" t="s">
        <v>2669</v>
      </c>
      <c r="B5826" s="256" t="s">
        <v>2670</v>
      </c>
      <c r="C5826" s="256" t="s">
        <v>2671</v>
      </c>
      <c r="D5826" s="256" t="s">
        <v>3315</v>
      </c>
      <c r="E5826" s="257" t="s">
        <v>2540</v>
      </c>
      <c r="F5826" s="256" t="s">
        <v>2540</v>
      </c>
      <c r="G5826" s="256">
        <v>101833</v>
      </c>
      <c r="H5826" s="256" t="s">
        <v>7766</v>
      </c>
      <c r="I5826" s="256" t="s">
        <v>16</v>
      </c>
      <c r="J5826" s="256" t="s">
        <v>2541</v>
      </c>
      <c r="K5826" s="257" t="s">
        <v>17974</v>
      </c>
      <c r="L5826" s="256" t="s">
        <v>2542</v>
      </c>
    </row>
    <row r="5827" spans="1:12" x14ac:dyDescent="0.25">
      <c r="A5827" s="256" t="s">
        <v>2669</v>
      </c>
      <c r="B5827" s="256" t="s">
        <v>2670</v>
      </c>
      <c r="C5827" s="256" t="s">
        <v>2671</v>
      </c>
      <c r="D5827" s="256" t="s">
        <v>3315</v>
      </c>
      <c r="E5827" s="257" t="s">
        <v>2540</v>
      </c>
      <c r="F5827" s="256" t="s">
        <v>2540</v>
      </c>
      <c r="G5827" s="256">
        <v>101834</v>
      </c>
      <c r="H5827" s="256" t="s">
        <v>7767</v>
      </c>
      <c r="I5827" s="256" t="s">
        <v>16</v>
      </c>
      <c r="J5827" s="256" t="s">
        <v>2541</v>
      </c>
      <c r="K5827" s="257" t="s">
        <v>17975</v>
      </c>
      <c r="L5827" s="256" t="s">
        <v>2542</v>
      </c>
    </row>
    <row r="5828" spans="1:12" x14ac:dyDescent="0.25">
      <c r="A5828" s="256" t="s">
        <v>2669</v>
      </c>
      <c r="B5828" s="256" t="s">
        <v>2670</v>
      </c>
      <c r="C5828" s="256" t="s">
        <v>2671</v>
      </c>
      <c r="D5828" s="256" t="s">
        <v>3315</v>
      </c>
      <c r="E5828" s="257" t="s">
        <v>2540</v>
      </c>
      <c r="F5828" s="256" t="s">
        <v>2540</v>
      </c>
      <c r="G5828" s="256">
        <v>101835</v>
      </c>
      <c r="H5828" s="256" t="s">
        <v>7768</v>
      </c>
      <c r="I5828" s="256" t="s">
        <v>16</v>
      </c>
      <c r="J5828" s="256" t="s">
        <v>2541</v>
      </c>
      <c r="K5828" s="257" t="s">
        <v>17976</v>
      </c>
      <c r="L5828" s="256" t="s">
        <v>2542</v>
      </c>
    </row>
    <row r="5829" spans="1:12" x14ac:dyDescent="0.25">
      <c r="A5829" s="256" t="s">
        <v>2669</v>
      </c>
      <c r="B5829" s="256" t="s">
        <v>2670</v>
      </c>
      <c r="C5829" s="256" t="s">
        <v>2671</v>
      </c>
      <c r="D5829" s="256" t="s">
        <v>3315</v>
      </c>
      <c r="E5829" s="257" t="s">
        <v>2540</v>
      </c>
      <c r="F5829" s="256" t="s">
        <v>2540</v>
      </c>
      <c r="G5829" s="256">
        <v>101836</v>
      </c>
      <c r="H5829" s="256" t="s">
        <v>7769</v>
      </c>
      <c r="I5829" s="256" t="s">
        <v>16</v>
      </c>
      <c r="J5829" s="256" t="s">
        <v>2541</v>
      </c>
      <c r="K5829" s="257" t="s">
        <v>15587</v>
      </c>
      <c r="L5829" s="256" t="s">
        <v>2542</v>
      </c>
    </row>
    <row r="5830" spans="1:12" x14ac:dyDescent="0.25">
      <c r="A5830" s="256" t="s">
        <v>2669</v>
      </c>
      <c r="B5830" s="256" t="s">
        <v>2670</v>
      </c>
      <c r="C5830" s="256" t="s">
        <v>2671</v>
      </c>
      <c r="D5830" s="256" t="s">
        <v>3315</v>
      </c>
      <c r="E5830" s="257" t="s">
        <v>2540</v>
      </c>
      <c r="F5830" s="256" t="s">
        <v>2540</v>
      </c>
      <c r="G5830" s="256">
        <v>101837</v>
      </c>
      <c r="H5830" s="256" t="s">
        <v>7770</v>
      </c>
      <c r="I5830" s="256" t="s">
        <v>16</v>
      </c>
      <c r="J5830" s="256" t="s">
        <v>2541</v>
      </c>
      <c r="K5830" s="257" t="s">
        <v>17977</v>
      </c>
      <c r="L5830" s="256" t="s">
        <v>2542</v>
      </c>
    </row>
    <row r="5831" spans="1:12" x14ac:dyDescent="0.25">
      <c r="A5831" s="256" t="s">
        <v>2669</v>
      </c>
      <c r="B5831" s="256" t="s">
        <v>2670</v>
      </c>
      <c r="C5831" s="256" t="s">
        <v>2671</v>
      </c>
      <c r="D5831" s="256" t="s">
        <v>3315</v>
      </c>
      <c r="E5831" s="257" t="s">
        <v>2540</v>
      </c>
      <c r="F5831" s="256" t="s">
        <v>2540</v>
      </c>
      <c r="G5831" s="256">
        <v>101838</v>
      </c>
      <c r="H5831" s="256" t="s">
        <v>7771</v>
      </c>
      <c r="I5831" s="256" t="s">
        <v>16</v>
      </c>
      <c r="J5831" s="256" t="s">
        <v>2541</v>
      </c>
      <c r="K5831" s="257" t="s">
        <v>13357</v>
      </c>
      <c r="L5831" s="256" t="s">
        <v>2542</v>
      </c>
    </row>
    <row r="5832" spans="1:12" x14ac:dyDescent="0.25">
      <c r="A5832" s="256" t="s">
        <v>2669</v>
      </c>
      <c r="B5832" s="256" t="s">
        <v>2670</v>
      </c>
      <c r="C5832" s="256" t="s">
        <v>2671</v>
      </c>
      <c r="D5832" s="256" t="s">
        <v>3315</v>
      </c>
      <c r="E5832" s="257" t="s">
        <v>2540</v>
      </c>
      <c r="F5832" s="256" t="s">
        <v>2540</v>
      </c>
      <c r="G5832" s="256">
        <v>101839</v>
      </c>
      <c r="H5832" s="256" t="s">
        <v>7772</v>
      </c>
      <c r="I5832" s="256" t="s">
        <v>16</v>
      </c>
      <c r="J5832" s="256" t="s">
        <v>2541</v>
      </c>
      <c r="K5832" s="257" t="s">
        <v>17921</v>
      </c>
      <c r="L5832" s="256" t="s">
        <v>2542</v>
      </c>
    </row>
    <row r="5833" spans="1:12" x14ac:dyDescent="0.25">
      <c r="A5833" s="256" t="s">
        <v>2669</v>
      </c>
      <c r="B5833" s="256" t="s">
        <v>2670</v>
      </c>
      <c r="C5833" s="256" t="s">
        <v>2671</v>
      </c>
      <c r="D5833" s="256" t="s">
        <v>3315</v>
      </c>
      <c r="E5833" s="257" t="s">
        <v>2540</v>
      </c>
      <c r="F5833" s="256" t="s">
        <v>2540</v>
      </c>
      <c r="G5833" s="256">
        <v>101840</v>
      </c>
      <c r="H5833" s="256" t="s">
        <v>7773</v>
      </c>
      <c r="I5833" s="256" t="s">
        <v>16</v>
      </c>
      <c r="J5833" s="256" t="s">
        <v>2541</v>
      </c>
      <c r="K5833" s="257" t="s">
        <v>17978</v>
      </c>
      <c r="L5833" s="256" t="s">
        <v>2542</v>
      </c>
    </row>
    <row r="5834" spans="1:12" x14ac:dyDescent="0.25">
      <c r="A5834" s="256" t="s">
        <v>2669</v>
      </c>
      <c r="B5834" s="256" t="s">
        <v>2670</v>
      </c>
      <c r="C5834" s="256" t="s">
        <v>2671</v>
      </c>
      <c r="D5834" s="256" t="s">
        <v>3315</v>
      </c>
      <c r="E5834" s="257" t="s">
        <v>2540</v>
      </c>
      <c r="F5834" s="256" t="s">
        <v>2540</v>
      </c>
      <c r="G5834" s="256">
        <v>101841</v>
      </c>
      <c r="H5834" s="256" t="s">
        <v>7774</v>
      </c>
      <c r="I5834" s="256" t="s">
        <v>16</v>
      </c>
      <c r="J5834" s="256" t="s">
        <v>2541</v>
      </c>
      <c r="K5834" s="257" t="s">
        <v>17979</v>
      </c>
      <c r="L5834" s="256" t="s">
        <v>2542</v>
      </c>
    </row>
    <row r="5835" spans="1:12" x14ac:dyDescent="0.25">
      <c r="A5835" s="256" t="s">
        <v>2669</v>
      </c>
      <c r="B5835" s="256" t="s">
        <v>2670</v>
      </c>
      <c r="C5835" s="256" t="s">
        <v>2671</v>
      </c>
      <c r="D5835" s="256" t="s">
        <v>3315</v>
      </c>
      <c r="E5835" s="257" t="s">
        <v>2540</v>
      </c>
      <c r="F5835" s="256" t="s">
        <v>2540</v>
      </c>
      <c r="G5835" s="256">
        <v>101842</v>
      </c>
      <c r="H5835" s="256" t="s">
        <v>7775</v>
      </c>
      <c r="I5835" s="256" t="s">
        <v>16</v>
      </c>
      <c r="J5835" s="256" t="s">
        <v>2541</v>
      </c>
      <c r="K5835" s="257" t="s">
        <v>17980</v>
      </c>
      <c r="L5835" s="256" t="s">
        <v>2542</v>
      </c>
    </row>
    <row r="5836" spans="1:12" x14ac:dyDescent="0.25">
      <c r="A5836" s="256" t="s">
        <v>2669</v>
      </c>
      <c r="B5836" s="256" t="s">
        <v>2670</v>
      </c>
      <c r="C5836" s="256" t="s">
        <v>2671</v>
      </c>
      <c r="D5836" s="256" t="s">
        <v>3315</v>
      </c>
      <c r="E5836" s="257" t="s">
        <v>2540</v>
      </c>
      <c r="F5836" s="256" t="s">
        <v>2540</v>
      </c>
      <c r="G5836" s="256">
        <v>101843</v>
      </c>
      <c r="H5836" s="256" t="s">
        <v>7776</v>
      </c>
      <c r="I5836" s="256" t="s">
        <v>16</v>
      </c>
      <c r="J5836" s="256" t="s">
        <v>2541</v>
      </c>
      <c r="K5836" s="257" t="s">
        <v>17981</v>
      </c>
      <c r="L5836" s="256" t="s">
        <v>2542</v>
      </c>
    </row>
    <row r="5837" spans="1:12" x14ac:dyDescent="0.25">
      <c r="A5837" s="256" t="s">
        <v>2669</v>
      </c>
      <c r="B5837" s="256" t="s">
        <v>2670</v>
      </c>
      <c r="C5837" s="256" t="s">
        <v>2671</v>
      </c>
      <c r="D5837" s="256" t="s">
        <v>3315</v>
      </c>
      <c r="E5837" s="257" t="s">
        <v>2540</v>
      </c>
      <c r="F5837" s="256" t="s">
        <v>2540</v>
      </c>
      <c r="G5837" s="256">
        <v>101844</v>
      </c>
      <c r="H5837" s="256" t="s">
        <v>7777</v>
      </c>
      <c r="I5837" s="256" t="s">
        <v>16</v>
      </c>
      <c r="J5837" s="256" t="s">
        <v>2541</v>
      </c>
      <c r="K5837" s="257" t="s">
        <v>13175</v>
      </c>
      <c r="L5837" s="256" t="s">
        <v>2542</v>
      </c>
    </row>
    <row r="5838" spans="1:12" x14ac:dyDescent="0.25">
      <c r="A5838" s="256" t="s">
        <v>2669</v>
      </c>
      <c r="B5838" s="256" t="s">
        <v>2670</v>
      </c>
      <c r="C5838" s="256" t="s">
        <v>2671</v>
      </c>
      <c r="D5838" s="256" t="s">
        <v>3315</v>
      </c>
      <c r="E5838" s="257" t="s">
        <v>2540</v>
      </c>
      <c r="F5838" s="256" t="s">
        <v>2540</v>
      </c>
      <c r="G5838" s="256">
        <v>101845</v>
      </c>
      <c r="H5838" s="256" t="s">
        <v>7778</v>
      </c>
      <c r="I5838" s="256" t="s">
        <v>16</v>
      </c>
      <c r="J5838" s="256" t="s">
        <v>2541</v>
      </c>
      <c r="K5838" s="257" t="s">
        <v>17982</v>
      </c>
      <c r="L5838" s="256" t="s">
        <v>2542</v>
      </c>
    </row>
    <row r="5839" spans="1:12" x14ac:dyDescent="0.25">
      <c r="A5839" s="256" t="s">
        <v>2669</v>
      </c>
      <c r="B5839" s="256" t="s">
        <v>2670</v>
      </c>
      <c r="C5839" s="256" t="s">
        <v>2671</v>
      </c>
      <c r="D5839" s="256" t="s">
        <v>3315</v>
      </c>
      <c r="E5839" s="257" t="s">
        <v>2540</v>
      </c>
      <c r="F5839" s="256" t="s">
        <v>2540</v>
      </c>
      <c r="G5839" s="256">
        <v>101846</v>
      </c>
      <c r="H5839" s="256" t="s">
        <v>7779</v>
      </c>
      <c r="I5839" s="256" t="s">
        <v>16</v>
      </c>
      <c r="J5839" s="256" t="s">
        <v>2541</v>
      </c>
      <c r="K5839" s="257" t="s">
        <v>17983</v>
      </c>
      <c r="L5839" s="256" t="s">
        <v>2542</v>
      </c>
    </row>
    <row r="5840" spans="1:12" x14ac:dyDescent="0.25">
      <c r="A5840" s="256" t="s">
        <v>2669</v>
      </c>
      <c r="B5840" s="256" t="s">
        <v>2670</v>
      </c>
      <c r="C5840" s="256" t="s">
        <v>2671</v>
      </c>
      <c r="D5840" s="256" t="s">
        <v>3315</v>
      </c>
      <c r="E5840" s="257" t="s">
        <v>2540</v>
      </c>
      <c r="F5840" s="256" t="s">
        <v>2540</v>
      </c>
      <c r="G5840" s="256">
        <v>101847</v>
      </c>
      <c r="H5840" s="256" t="s">
        <v>7780</v>
      </c>
      <c r="I5840" s="256" t="s">
        <v>16</v>
      </c>
      <c r="J5840" s="256" t="s">
        <v>2541</v>
      </c>
      <c r="K5840" s="257" t="s">
        <v>17984</v>
      </c>
      <c r="L5840" s="256" t="s">
        <v>2542</v>
      </c>
    </row>
    <row r="5841" spans="1:12" x14ac:dyDescent="0.25">
      <c r="A5841" s="256" t="s">
        <v>2669</v>
      </c>
      <c r="B5841" s="256" t="s">
        <v>2670</v>
      </c>
      <c r="C5841" s="256" t="s">
        <v>2671</v>
      </c>
      <c r="D5841" s="256" t="s">
        <v>3315</v>
      </c>
      <c r="E5841" s="257" t="s">
        <v>2540</v>
      </c>
      <c r="F5841" s="256" t="s">
        <v>2540</v>
      </c>
      <c r="G5841" s="256">
        <v>101848</v>
      </c>
      <c r="H5841" s="256" t="s">
        <v>7781</v>
      </c>
      <c r="I5841" s="256" t="s">
        <v>16</v>
      </c>
      <c r="J5841" s="256" t="s">
        <v>2541</v>
      </c>
      <c r="K5841" s="257" t="s">
        <v>17985</v>
      </c>
      <c r="L5841" s="256" t="s">
        <v>2542</v>
      </c>
    </row>
    <row r="5842" spans="1:12" x14ac:dyDescent="0.25">
      <c r="A5842" s="256" t="s">
        <v>2669</v>
      </c>
      <c r="B5842" s="256" t="s">
        <v>2670</v>
      </c>
      <c r="C5842" s="256" t="s">
        <v>2671</v>
      </c>
      <c r="D5842" s="256" t="s">
        <v>3315</v>
      </c>
      <c r="E5842" s="257" t="s">
        <v>2540</v>
      </c>
      <c r="F5842" s="256" t="s">
        <v>2540</v>
      </c>
      <c r="G5842" s="256">
        <v>101849</v>
      </c>
      <c r="H5842" s="256" t="s">
        <v>7782</v>
      </c>
      <c r="I5842" s="256" t="s">
        <v>16</v>
      </c>
      <c r="J5842" s="256" t="s">
        <v>2541</v>
      </c>
      <c r="K5842" s="257" t="s">
        <v>17986</v>
      </c>
      <c r="L5842" s="256" t="s">
        <v>2542</v>
      </c>
    </row>
    <row r="5843" spans="1:12" x14ac:dyDescent="0.25">
      <c r="A5843" s="256" t="s">
        <v>2669</v>
      </c>
      <c r="B5843" s="256" t="s">
        <v>2670</v>
      </c>
      <c r="C5843" s="256" t="s">
        <v>2671</v>
      </c>
      <c r="D5843" s="256" t="s">
        <v>3315</v>
      </c>
      <c r="E5843" s="257" t="s">
        <v>2540</v>
      </c>
      <c r="F5843" s="256" t="s">
        <v>2540</v>
      </c>
      <c r="G5843" s="256">
        <v>101850</v>
      </c>
      <c r="H5843" s="256" t="s">
        <v>7783</v>
      </c>
      <c r="I5843" s="256" t="s">
        <v>14</v>
      </c>
      <c r="J5843" s="256" t="s">
        <v>2541</v>
      </c>
      <c r="K5843" s="257" t="s">
        <v>13223</v>
      </c>
      <c r="L5843" s="256" t="s">
        <v>2542</v>
      </c>
    </row>
    <row r="5844" spans="1:12" x14ac:dyDescent="0.25">
      <c r="A5844" s="256" t="s">
        <v>2669</v>
      </c>
      <c r="B5844" s="256" t="s">
        <v>2670</v>
      </c>
      <c r="C5844" s="256" t="s">
        <v>2671</v>
      </c>
      <c r="D5844" s="256" t="s">
        <v>3315</v>
      </c>
      <c r="E5844" s="257" t="s">
        <v>2540</v>
      </c>
      <c r="F5844" s="256" t="s">
        <v>2540</v>
      </c>
      <c r="G5844" s="256">
        <v>101852</v>
      </c>
      <c r="H5844" s="256" t="s">
        <v>7784</v>
      </c>
      <c r="I5844" s="256" t="s">
        <v>14</v>
      </c>
      <c r="J5844" s="256" t="s">
        <v>2541</v>
      </c>
      <c r="K5844" s="257" t="s">
        <v>13161</v>
      </c>
      <c r="L5844" s="256" t="s">
        <v>2542</v>
      </c>
    </row>
    <row r="5845" spans="1:12" x14ac:dyDescent="0.25">
      <c r="A5845" s="256" t="s">
        <v>2669</v>
      </c>
      <c r="B5845" s="256" t="s">
        <v>2670</v>
      </c>
      <c r="C5845" s="256" t="s">
        <v>2671</v>
      </c>
      <c r="D5845" s="256" t="s">
        <v>3315</v>
      </c>
      <c r="E5845" s="257" t="s">
        <v>2540</v>
      </c>
      <c r="F5845" s="256" t="s">
        <v>2540</v>
      </c>
      <c r="G5845" s="256">
        <v>101853</v>
      </c>
      <c r="H5845" s="256" t="s">
        <v>7785</v>
      </c>
      <c r="I5845" s="256" t="s">
        <v>14</v>
      </c>
      <c r="J5845" s="256" t="s">
        <v>2541</v>
      </c>
      <c r="K5845" s="257" t="s">
        <v>17987</v>
      </c>
      <c r="L5845" s="256" t="s">
        <v>2542</v>
      </c>
    </row>
    <row r="5846" spans="1:12" x14ac:dyDescent="0.25">
      <c r="A5846" s="256" t="s">
        <v>2669</v>
      </c>
      <c r="B5846" s="256" t="s">
        <v>2670</v>
      </c>
      <c r="C5846" s="256" t="s">
        <v>2671</v>
      </c>
      <c r="D5846" s="256" t="s">
        <v>3315</v>
      </c>
      <c r="E5846" s="257" t="s">
        <v>2540</v>
      </c>
      <c r="F5846" s="256" t="s">
        <v>2540</v>
      </c>
      <c r="G5846" s="256">
        <v>101855</v>
      </c>
      <c r="H5846" s="256" t="s">
        <v>7786</v>
      </c>
      <c r="I5846" s="256" t="s">
        <v>14</v>
      </c>
      <c r="J5846" s="256" t="s">
        <v>2541</v>
      </c>
      <c r="K5846" s="257" t="s">
        <v>13391</v>
      </c>
      <c r="L5846" s="256" t="s">
        <v>2542</v>
      </c>
    </row>
    <row r="5847" spans="1:12" x14ac:dyDescent="0.25">
      <c r="A5847" s="256" t="s">
        <v>2669</v>
      </c>
      <c r="B5847" s="256" t="s">
        <v>2670</v>
      </c>
      <c r="C5847" s="256" t="s">
        <v>2671</v>
      </c>
      <c r="D5847" s="256" t="s">
        <v>3315</v>
      </c>
      <c r="E5847" s="257" t="s">
        <v>2540</v>
      </c>
      <c r="F5847" s="256" t="s">
        <v>2540</v>
      </c>
      <c r="G5847" s="256">
        <v>101856</v>
      </c>
      <c r="H5847" s="256" t="s">
        <v>7787</v>
      </c>
      <c r="I5847" s="256" t="s">
        <v>14</v>
      </c>
      <c r="J5847" s="256" t="s">
        <v>2541</v>
      </c>
      <c r="K5847" s="257" t="s">
        <v>17988</v>
      </c>
      <c r="L5847" s="256" t="s">
        <v>2542</v>
      </c>
    </row>
    <row r="5848" spans="1:12" x14ac:dyDescent="0.25">
      <c r="A5848" s="256" t="s">
        <v>2669</v>
      </c>
      <c r="B5848" s="256" t="s">
        <v>2670</v>
      </c>
      <c r="C5848" s="256" t="s">
        <v>2671</v>
      </c>
      <c r="D5848" s="256" t="s">
        <v>3315</v>
      </c>
      <c r="E5848" s="257" t="s">
        <v>2540</v>
      </c>
      <c r="F5848" s="256" t="s">
        <v>2540</v>
      </c>
      <c r="G5848" s="256">
        <v>101857</v>
      </c>
      <c r="H5848" s="256" t="s">
        <v>7789</v>
      </c>
      <c r="I5848" s="256" t="s">
        <v>14</v>
      </c>
      <c r="J5848" s="256" t="s">
        <v>2541</v>
      </c>
      <c r="K5848" s="257" t="s">
        <v>17989</v>
      </c>
      <c r="L5848" s="256" t="s">
        <v>2542</v>
      </c>
    </row>
    <row r="5849" spans="1:12" x14ac:dyDescent="0.25">
      <c r="A5849" s="256" t="s">
        <v>2669</v>
      </c>
      <c r="B5849" s="256" t="s">
        <v>2670</v>
      </c>
      <c r="C5849" s="256" t="s">
        <v>2671</v>
      </c>
      <c r="D5849" s="256" t="s">
        <v>3315</v>
      </c>
      <c r="E5849" s="257" t="s">
        <v>2540</v>
      </c>
      <c r="F5849" s="256" t="s">
        <v>2540</v>
      </c>
      <c r="G5849" s="256">
        <v>101858</v>
      </c>
      <c r="H5849" s="256" t="s">
        <v>7790</v>
      </c>
      <c r="I5849" s="256" t="s">
        <v>14</v>
      </c>
      <c r="J5849" s="256" t="s">
        <v>2541</v>
      </c>
      <c r="K5849" s="257" t="s">
        <v>13493</v>
      </c>
      <c r="L5849" s="256" t="s">
        <v>2542</v>
      </c>
    </row>
    <row r="5850" spans="1:12" x14ac:dyDescent="0.25">
      <c r="A5850" s="256" t="s">
        <v>2669</v>
      </c>
      <c r="B5850" s="256" t="s">
        <v>2670</v>
      </c>
      <c r="C5850" s="256" t="s">
        <v>2671</v>
      </c>
      <c r="D5850" s="256" t="s">
        <v>3315</v>
      </c>
      <c r="E5850" s="257" t="s">
        <v>2540</v>
      </c>
      <c r="F5850" s="256" t="s">
        <v>2540</v>
      </c>
      <c r="G5850" s="256">
        <v>101859</v>
      </c>
      <c r="H5850" s="256" t="s">
        <v>7791</v>
      </c>
      <c r="I5850" s="256" t="s">
        <v>14</v>
      </c>
      <c r="J5850" s="256" t="s">
        <v>2541</v>
      </c>
      <c r="K5850" s="257" t="s">
        <v>16979</v>
      </c>
      <c r="L5850" s="256" t="s">
        <v>2542</v>
      </c>
    </row>
    <row r="5851" spans="1:12" x14ac:dyDescent="0.25">
      <c r="A5851" s="256" t="s">
        <v>2669</v>
      </c>
      <c r="B5851" s="256" t="s">
        <v>2670</v>
      </c>
      <c r="C5851" s="256" t="s">
        <v>2671</v>
      </c>
      <c r="D5851" s="256" t="s">
        <v>3315</v>
      </c>
      <c r="E5851" s="257" t="s">
        <v>2540</v>
      </c>
      <c r="F5851" s="256" t="s">
        <v>2540</v>
      </c>
      <c r="G5851" s="256">
        <v>101860</v>
      </c>
      <c r="H5851" s="256" t="s">
        <v>7792</v>
      </c>
      <c r="I5851" s="256" t="s">
        <v>14</v>
      </c>
      <c r="J5851" s="256" t="s">
        <v>2541</v>
      </c>
      <c r="K5851" s="257" t="s">
        <v>17990</v>
      </c>
      <c r="L5851" s="256" t="s">
        <v>2542</v>
      </c>
    </row>
    <row r="5852" spans="1:12" x14ac:dyDescent="0.25">
      <c r="A5852" s="256" t="s">
        <v>2669</v>
      </c>
      <c r="B5852" s="256" t="s">
        <v>2670</v>
      </c>
      <c r="C5852" s="256" t="s">
        <v>2671</v>
      </c>
      <c r="D5852" s="256" t="s">
        <v>3315</v>
      </c>
      <c r="E5852" s="257" t="s">
        <v>2540</v>
      </c>
      <c r="F5852" s="256" t="s">
        <v>2540</v>
      </c>
      <c r="G5852" s="256">
        <v>101861</v>
      </c>
      <c r="H5852" s="256" t="s">
        <v>7793</v>
      </c>
      <c r="I5852" s="256" t="s">
        <v>14</v>
      </c>
      <c r="J5852" s="256" t="s">
        <v>2541</v>
      </c>
      <c r="K5852" s="257" t="s">
        <v>17991</v>
      </c>
      <c r="L5852" s="256" t="s">
        <v>2542</v>
      </c>
    </row>
    <row r="5853" spans="1:12" x14ac:dyDescent="0.25">
      <c r="A5853" s="256" t="s">
        <v>2669</v>
      </c>
      <c r="B5853" s="256" t="s">
        <v>2670</v>
      </c>
      <c r="C5853" s="256" t="s">
        <v>2671</v>
      </c>
      <c r="D5853" s="256" t="s">
        <v>3315</v>
      </c>
      <c r="E5853" s="257" t="s">
        <v>2540</v>
      </c>
      <c r="F5853" s="256" t="s">
        <v>2540</v>
      </c>
      <c r="G5853" s="256">
        <v>101862</v>
      </c>
      <c r="H5853" s="256" t="s">
        <v>7794</v>
      </c>
      <c r="I5853" s="256" t="s">
        <v>14</v>
      </c>
      <c r="J5853" s="256" t="s">
        <v>2541</v>
      </c>
      <c r="K5853" s="257" t="s">
        <v>17992</v>
      </c>
      <c r="L5853" s="256" t="s">
        <v>2542</v>
      </c>
    </row>
    <row r="5854" spans="1:12" x14ac:dyDescent="0.25">
      <c r="A5854" s="256" t="s">
        <v>2669</v>
      </c>
      <c r="B5854" s="256" t="s">
        <v>2670</v>
      </c>
      <c r="C5854" s="256" t="s">
        <v>2671</v>
      </c>
      <c r="D5854" s="256" t="s">
        <v>3315</v>
      </c>
      <c r="E5854" s="257" t="s">
        <v>2540</v>
      </c>
      <c r="F5854" s="256" t="s">
        <v>2540</v>
      </c>
      <c r="G5854" s="256">
        <v>101863</v>
      </c>
      <c r="H5854" s="256" t="s">
        <v>7796</v>
      </c>
      <c r="I5854" s="256" t="s">
        <v>14</v>
      </c>
      <c r="J5854" s="256" t="s">
        <v>2541</v>
      </c>
      <c r="K5854" s="257" t="s">
        <v>17993</v>
      </c>
      <c r="L5854" s="256" t="s">
        <v>2542</v>
      </c>
    </row>
    <row r="5855" spans="1:12" x14ac:dyDescent="0.25">
      <c r="A5855" s="256" t="s">
        <v>2669</v>
      </c>
      <c r="B5855" s="256" t="s">
        <v>2670</v>
      </c>
      <c r="C5855" s="256" t="s">
        <v>2671</v>
      </c>
      <c r="D5855" s="256" t="s">
        <v>3315</v>
      </c>
      <c r="E5855" s="257" t="s">
        <v>2540</v>
      </c>
      <c r="F5855" s="256" t="s">
        <v>2540</v>
      </c>
      <c r="G5855" s="256">
        <v>101864</v>
      </c>
      <c r="H5855" s="256" t="s">
        <v>7798</v>
      </c>
      <c r="I5855" s="256" t="s">
        <v>14</v>
      </c>
      <c r="J5855" s="256" t="s">
        <v>2541</v>
      </c>
      <c r="K5855" s="257" t="s">
        <v>5174</v>
      </c>
      <c r="L5855" s="256" t="s">
        <v>2542</v>
      </c>
    </row>
    <row r="5856" spans="1:12" x14ac:dyDescent="0.25">
      <c r="A5856" s="256" t="s">
        <v>2669</v>
      </c>
      <c r="B5856" s="256" t="s">
        <v>2670</v>
      </c>
      <c r="C5856" s="256" t="s">
        <v>2671</v>
      </c>
      <c r="D5856" s="256" t="s">
        <v>3315</v>
      </c>
      <c r="E5856" s="257" t="s">
        <v>2540</v>
      </c>
      <c r="F5856" s="256" t="s">
        <v>2540</v>
      </c>
      <c r="G5856" s="256">
        <v>101865</v>
      </c>
      <c r="H5856" s="256" t="s">
        <v>7799</v>
      </c>
      <c r="I5856" s="256" t="s">
        <v>14</v>
      </c>
      <c r="J5856" s="256" t="s">
        <v>2541</v>
      </c>
      <c r="K5856" s="257" t="s">
        <v>17994</v>
      </c>
      <c r="L5856" s="256" t="s">
        <v>2542</v>
      </c>
    </row>
    <row r="5857" spans="1:12" x14ac:dyDescent="0.25">
      <c r="A5857" s="256" t="s">
        <v>2669</v>
      </c>
      <c r="B5857" s="256" t="s">
        <v>2670</v>
      </c>
      <c r="C5857" s="256" t="s">
        <v>2671</v>
      </c>
      <c r="D5857" s="256" t="s">
        <v>3315</v>
      </c>
      <c r="E5857" s="257" t="s">
        <v>2540</v>
      </c>
      <c r="F5857" s="256" t="s">
        <v>2540</v>
      </c>
      <c r="G5857" s="256">
        <v>101866</v>
      </c>
      <c r="H5857" s="256" t="s">
        <v>7800</v>
      </c>
      <c r="I5857" s="256" t="s">
        <v>14</v>
      </c>
      <c r="J5857" s="256" t="s">
        <v>2541</v>
      </c>
      <c r="K5857" s="257" t="s">
        <v>17995</v>
      </c>
      <c r="L5857" s="256" t="s">
        <v>2542</v>
      </c>
    </row>
    <row r="5858" spans="1:12" x14ac:dyDescent="0.25">
      <c r="A5858" s="256" t="s">
        <v>2669</v>
      </c>
      <c r="B5858" s="256" t="s">
        <v>2670</v>
      </c>
      <c r="C5858" s="256" t="s">
        <v>2671</v>
      </c>
      <c r="D5858" s="256" t="s">
        <v>3315</v>
      </c>
      <c r="E5858" s="257" t="s">
        <v>2540</v>
      </c>
      <c r="F5858" s="256" t="s">
        <v>2540</v>
      </c>
      <c r="G5858" s="256">
        <v>101867</v>
      </c>
      <c r="H5858" s="256" t="s">
        <v>7801</v>
      </c>
      <c r="I5858" s="256" t="s">
        <v>14</v>
      </c>
      <c r="J5858" s="256" t="s">
        <v>2541</v>
      </c>
      <c r="K5858" s="257" t="s">
        <v>6364</v>
      </c>
      <c r="L5858" s="256" t="s">
        <v>2542</v>
      </c>
    </row>
    <row r="5859" spans="1:12" x14ac:dyDescent="0.25">
      <c r="A5859" s="256" t="s">
        <v>2669</v>
      </c>
      <c r="B5859" s="256" t="s">
        <v>2670</v>
      </c>
      <c r="C5859" s="256" t="s">
        <v>2671</v>
      </c>
      <c r="D5859" s="256" t="s">
        <v>3315</v>
      </c>
      <c r="E5859" s="257" t="s">
        <v>2540</v>
      </c>
      <c r="F5859" s="256" t="s">
        <v>2540</v>
      </c>
      <c r="G5859" s="256">
        <v>101868</v>
      </c>
      <c r="H5859" s="256" t="s">
        <v>7802</v>
      </c>
      <c r="I5859" s="256" t="s">
        <v>14</v>
      </c>
      <c r="J5859" s="256" t="s">
        <v>2541</v>
      </c>
      <c r="K5859" s="257" t="s">
        <v>17996</v>
      </c>
      <c r="L5859" s="256" t="s">
        <v>2542</v>
      </c>
    </row>
    <row r="5860" spans="1:12" x14ac:dyDescent="0.25">
      <c r="A5860" s="256" t="s">
        <v>2669</v>
      </c>
      <c r="B5860" s="256" t="s">
        <v>2670</v>
      </c>
      <c r="C5860" s="256" t="s">
        <v>2671</v>
      </c>
      <c r="D5860" s="256" t="s">
        <v>3315</v>
      </c>
      <c r="E5860" s="257" t="s">
        <v>2540</v>
      </c>
      <c r="F5860" s="256" t="s">
        <v>2540</v>
      </c>
      <c r="G5860" s="256">
        <v>101869</v>
      </c>
      <c r="H5860" s="256" t="s">
        <v>7803</v>
      </c>
      <c r="I5860" s="256" t="s">
        <v>14</v>
      </c>
      <c r="J5860" s="256" t="s">
        <v>2541</v>
      </c>
      <c r="K5860" s="257" t="s">
        <v>17997</v>
      </c>
      <c r="L5860" s="256" t="s">
        <v>2542</v>
      </c>
    </row>
    <row r="5861" spans="1:12" x14ac:dyDescent="0.25">
      <c r="A5861" s="256" t="s">
        <v>2669</v>
      </c>
      <c r="B5861" s="256" t="s">
        <v>2670</v>
      </c>
      <c r="C5861" s="256" t="s">
        <v>2671</v>
      </c>
      <c r="D5861" s="256" t="s">
        <v>3315</v>
      </c>
      <c r="E5861" s="257" t="s">
        <v>2540</v>
      </c>
      <c r="F5861" s="256" t="s">
        <v>2540</v>
      </c>
      <c r="G5861" s="256">
        <v>101870</v>
      </c>
      <c r="H5861" s="256" t="s">
        <v>7804</v>
      </c>
      <c r="I5861" s="256" t="s">
        <v>14</v>
      </c>
      <c r="J5861" s="256" t="s">
        <v>2541</v>
      </c>
      <c r="K5861" s="257" t="s">
        <v>13242</v>
      </c>
      <c r="L5861" s="256" t="s">
        <v>2542</v>
      </c>
    </row>
    <row r="5862" spans="1:12" x14ac:dyDescent="0.25">
      <c r="A5862" s="256" t="s">
        <v>2669</v>
      </c>
      <c r="B5862" s="256" t="s">
        <v>2670</v>
      </c>
      <c r="C5862" s="256" t="s">
        <v>2671</v>
      </c>
      <c r="D5862" s="256" t="s">
        <v>3315</v>
      </c>
      <c r="E5862" s="257" t="s">
        <v>2540</v>
      </c>
      <c r="F5862" s="256" t="s">
        <v>2540</v>
      </c>
      <c r="G5862" s="256">
        <v>102098</v>
      </c>
      <c r="H5862" s="256" t="s">
        <v>7805</v>
      </c>
      <c r="I5862" s="256" t="s">
        <v>16</v>
      </c>
      <c r="J5862" s="256" t="s">
        <v>2541</v>
      </c>
      <c r="K5862" s="257" t="s">
        <v>17998</v>
      </c>
      <c r="L5862" s="256" t="s">
        <v>2542</v>
      </c>
    </row>
    <row r="5863" spans="1:12" x14ac:dyDescent="0.25">
      <c r="A5863" s="256" t="s">
        <v>2669</v>
      </c>
      <c r="B5863" s="256" t="s">
        <v>2670</v>
      </c>
      <c r="C5863" s="256" t="s">
        <v>2671</v>
      </c>
      <c r="D5863" s="256" t="s">
        <v>3315</v>
      </c>
      <c r="E5863" s="257" t="s">
        <v>2540</v>
      </c>
      <c r="F5863" s="256" t="s">
        <v>2540</v>
      </c>
      <c r="G5863" s="256">
        <v>102988</v>
      </c>
      <c r="H5863" s="256" t="s">
        <v>7806</v>
      </c>
      <c r="I5863" s="256" t="s">
        <v>14</v>
      </c>
      <c r="J5863" s="256" t="s">
        <v>2541</v>
      </c>
      <c r="K5863" s="257" t="s">
        <v>17999</v>
      </c>
      <c r="L5863" s="256" t="s">
        <v>2542</v>
      </c>
    </row>
    <row r="5864" spans="1:12" x14ac:dyDescent="0.25">
      <c r="A5864" s="256" t="s">
        <v>2669</v>
      </c>
      <c r="B5864" s="256" t="s">
        <v>2670</v>
      </c>
      <c r="C5864" s="256" t="s">
        <v>3008</v>
      </c>
      <c r="D5864" s="256" t="s">
        <v>3316</v>
      </c>
      <c r="E5864" s="257" t="s">
        <v>2540</v>
      </c>
      <c r="F5864" s="256" t="s">
        <v>2540</v>
      </c>
      <c r="G5864" s="256">
        <v>100576</v>
      </c>
      <c r="H5864" s="256" t="s">
        <v>3009</v>
      </c>
      <c r="I5864" s="256" t="s">
        <v>14</v>
      </c>
      <c r="J5864" s="256" t="s">
        <v>2541</v>
      </c>
      <c r="K5864" s="257" t="s">
        <v>5456</v>
      </c>
      <c r="L5864" s="256" t="s">
        <v>2542</v>
      </c>
    </row>
    <row r="5865" spans="1:12" x14ac:dyDescent="0.25">
      <c r="A5865" s="256" t="s">
        <v>2669</v>
      </c>
      <c r="B5865" s="256" t="s">
        <v>2670</v>
      </c>
      <c r="C5865" s="256" t="s">
        <v>3008</v>
      </c>
      <c r="D5865" s="256" t="s">
        <v>3316</v>
      </c>
      <c r="E5865" s="257" t="s">
        <v>2540</v>
      </c>
      <c r="F5865" s="256" t="s">
        <v>2540</v>
      </c>
      <c r="G5865" s="256">
        <v>100577</v>
      </c>
      <c r="H5865" s="256" t="s">
        <v>3010</v>
      </c>
      <c r="I5865" s="256" t="s">
        <v>14</v>
      </c>
      <c r="J5865" s="256" t="s">
        <v>2541</v>
      </c>
      <c r="K5865" s="257" t="s">
        <v>4826</v>
      </c>
      <c r="L5865" s="256" t="s">
        <v>2542</v>
      </c>
    </row>
    <row r="5866" spans="1:12" x14ac:dyDescent="0.25">
      <c r="A5866" s="256" t="s">
        <v>2669</v>
      </c>
      <c r="B5866" s="256" t="s">
        <v>2670</v>
      </c>
      <c r="C5866" s="256" t="s">
        <v>2672</v>
      </c>
      <c r="D5866" s="256" t="s">
        <v>3317</v>
      </c>
      <c r="E5866" s="257" t="s">
        <v>2540</v>
      </c>
      <c r="F5866" s="256" t="s">
        <v>2540</v>
      </c>
      <c r="G5866" s="256">
        <v>96388</v>
      </c>
      <c r="H5866" s="256" t="s">
        <v>3011</v>
      </c>
      <c r="I5866" s="256" t="s">
        <v>16</v>
      </c>
      <c r="J5866" s="256" t="s">
        <v>2541</v>
      </c>
      <c r="K5866" s="257" t="s">
        <v>5083</v>
      </c>
      <c r="L5866" s="256" t="s">
        <v>2542</v>
      </c>
    </row>
    <row r="5867" spans="1:12" x14ac:dyDescent="0.25">
      <c r="A5867" s="256" t="s">
        <v>2669</v>
      </c>
      <c r="B5867" s="256" t="s">
        <v>2670</v>
      </c>
      <c r="C5867" s="256" t="s">
        <v>2672</v>
      </c>
      <c r="D5867" s="256" t="s">
        <v>3317</v>
      </c>
      <c r="E5867" s="257" t="s">
        <v>2540</v>
      </c>
      <c r="F5867" s="256" t="s">
        <v>2540</v>
      </c>
      <c r="G5867" s="256">
        <v>96389</v>
      </c>
      <c r="H5867" s="256" t="s">
        <v>3318</v>
      </c>
      <c r="I5867" s="256" t="s">
        <v>16</v>
      </c>
      <c r="J5867" s="256" t="s">
        <v>2541</v>
      </c>
      <c r="K5867" s="257" t="s">
        <v>18000</v>
      </c>
      <c r="L5867" s="256" t="s">
        <v>2542</v>
      </c>
    </row>
    <row r="5868" spans="1:12" x14ac:dyDescent="0.25">
      <c r="A5868" s="256" t="s">
        <v>2669</v>
      </c>
      <c r="B5868" s="256" t="s">
        <v>2670</v>
      </c>
      <c r="C5868" s="256" t="s">
        <v>2672</v>
      </c>
      <c r="D5868" s="256" t="s">
        <v>3317</v>
      </c>
      <c r="E5868" s="257" t="s">
        <v>2540</v>
      </c>
      <c r="F5868" s="256" t="s">
        <v>2540</v>
      </c>
      <c r="G5868" s="256">
        <v>96390</v>
      </c>
      <c r="H5868" s="256" t="s">
        <v>3319</v>
      </c>
      <c r="I5868" s="256" t="s">
        <v>16</v>
      </c>
      <c r="J5868" s="256" t="s">
        <v>2541</v>
      </c>
      <c r="K5868" s="257" t="s">
        <v>18001</v>
      </c>
      <c r="L5868" s="256" t="s">
        <v>2542</v>
      </c>
    </row>
    <row r="5869" spans="1:12" x14ac:dyDescent="0.25">
      <c r="A5869" s="256" t="s">
        <v>2669</v>
      </c>
      <c r="B5869" s="256" t="s">
        <v>2670</v>
      </c>
      <c r="C5869" s="256" t="s">
        <v>2672</v>
      </c>
      <c r="D5869" s="256" t="s">
        <v>3317</v>
      </c>
      <c r="E5869" s="257" t="s">
        <v>2540</v>
      </c>
      <c r="F5869" s="256" t="s">
        <v>2540</v>
      </c>
      <c r="G5869" s="256">
        <v>96391</v>
      </c>
      <c r="H5869" s="256" t="s">
        <v>3012</v>
      </c>
      <c r="I5869" s="256" t="s">
        <v>16</v>
      </c>
      <c r="J5869" s="256" t="s">
        <v>2541</v>
      </c>
      <c r="K5869" s="257" t="s">
        <v>18002</v>
      </c>
      <c r="L5869" s="256" t="s">
        <v>2542</v>
      </c>
    </row>
    <row r="5870" spans="1:12" x14ac:dyDescent="0.25">
      <c r="A5870" s="256" t="s">
        <v>2669</v>
      </c>
      <c r="B5870" s="256" t="s">
        <v>2670</v>
      </c>
      <c r="C5870" s="256" t="s">
        <v>2672</v>
      </c>
      <c r="D5870" s="256" t="s">
        <v>3317</v>
      </c>
      <c r="E5870" s="257" t="s">
        <v>2540</v>
      </c>
      <c r="F5870" s="256" t="s">
        <v>2540</v>
      </c>
      <c r="G5870" s="256">
        <v>96392</v>
      </c>
      <c r="H5870" s="256" t="s">
        <v>3013</v>
      </c>
      <c r="I5870" s="256" t="s">
        <v>16</v>
      </c>
      <c r="J5870" s="256" t="s">
        <v>2541</v>
      </c>
      <c r="K5870" s="257" t="s">
        <v>18003</v>
      </c>
      <c r="L5870" s="256" t="s">
        <v>2542</v>
      </c>
    </row>
    <row r="5871" spans="1:12" x14ac:dyDescent="0.25">
      <c r="A5871" s="256" t="s">
        <v>2669</v>
      </c>
      <c r="B5871" s="256" t="s">
        <v>2670</v>
      </c>
      <c r="C5871" s="256" t="s">
        <v>2672</v>
      </c>
      <c r="D5871" s="256" t="s">
        <v>3317</v>
      </c>
      <c r="E5871" s="257" t="s">
        <v>2540</v>
      </c>
      <c r="F5871" s="256" t="s">
        <v>2540</v>
      </c>
      <c r="G5871" s="256">
        <v>96396</v>
      </c>
      <c r="H5871" s="256" t="s">
        <v>3014</v>
      </c>
      <c r="I5871" s="256" t="s">
        <v>16</v>
      </c>
      <c r="J5871" s="256" t="s">
        <v>2541</v>
      </c>
      <c r="K5871" s="257" t="s">
        <v>18004</v>
      </c>
      <c r="L5871" s="256" t="s">
        <v>2542</v>
      </c>
    </row>
    <row r="5872" spans="1:12" x14ac:dyDescent="0.25">
      <c r="A5872" s="256" t="s">
        <v>2669</v>
      </c>
      <c r="B5872" s="256" t="s">
        <v>2670</v>
      </c>
      <c r="C5872" s="256" t="s">
        <v>2672</v>
      </c>
      <c r="D5872" s="256" t="s">
        <v>3317</v>
      </c>
      <c r="E5872" s="257" t="s">
        <v>2540</v>
      </c>
      <c r="F5872" s="256" t="s">
        <v>2540</v>
      </c>
      <c r="G5872" s="256">
        <v>96397</v>
      </c>
      <c r="H5872" s="256" t="s">
        <v>3015</v>
      </c>
      <c r="I5872" s="256" t="s">
        <v>16</v>
      </c>
      <c r="J5872" s="256" t="s">
        <v>2541</v>
      </c>
      <c r="K5872" s="257" t="s">
        <v>18005</v>
      </c>
      <c r="L5872" s="256" t="s">
        <v>2542</v>
      </c>
    </row>
    <row r="5873" spans="1:12" x14ac:dyDescent="0.25">
      <c r="A5873" s="256" t="s">
        <v>2669</v>
      </c>
      <c r="B5873" s="256" t="s">
        <v>2670</v>
      </c>
      <c r="C5873" s="256" t="s">
        <v>2672</v>
      </c>
      <c r="D5873" s="256" t="s">
        <v>3317</v>
      </c>
      <c r="E5873" s="257" t="s">
        <v>2540</v>
      </c>
      <c r="F5873" s="256" t="s">
        <v>2540</v>
      </c>
      <c r="G5873" s="256">
        <v>96398</v>
      </c>
      <c r="H5873" s="256" t="s">
        <v>3016</v>
      </c>
      <c r="I5873" s="256" t="s">
        <v>16</v>
      </c>
      <c r="J5873" s="256" t="s">
        <v>2541</v>
      </c>
      <c r="K5873" s="257" t="s">
        <v>18006</v>
      </c>
      <c r="L5873" s="256" t="s">
        <v>2542</v>
      </c>
    </row>
    <row r="5874" spans="1:12" x14ac:dyDescent="0.25">
      <c r="A5874" s="256" t="s">
        <v>2669</v>
      </c>
      <c r="B5874" s="256" t="s">
        <v>2670</v>
      </c>
      <c r="C5874" s="256" t="s">
        <v>2672</v>
      </c>
      <c r="D5874" s="256" t="s">
        <v>3317</v>
      </c>
      <c r="E5874" s="257" t="s">
        <v>2540</v>
      </c>
      <c r="F5874" s="256" t="s">
        <v>2540</v>
      </c>
      <c r="G5874" s="256">
        <v>96399</v>
      </c>
      <c r="H5874" s="256" t="s">
        <v>3320</v>
      </c>
      <c r="I5874" s="256" t="s">
        <v>16</v>
      </c>
      <c r="J5874" s="256" t="s">
        <v>2541</v>
      </c>
      <c r="K5874" s="257" t="s">
        <v>18007</v>
      </c>
      <c r="L5874" s="256" t="s">
        <v>2542</v>
      </c>
    </row>
    <row r="5875" spans="1:12" x14ac:dyDescent="0.25">
      <c r="A5875" s="256" t="s">
        <v>2669</v>
      </c>
      <c r="B5875" s="256" t="s">
        <v>2670</v>
      </c>
      <c r="C5875" s="256" t="s">
        <v>2672</v>
      </c>
      <c r="D5875" s="256" t="s">
        <v>3317</v>
      </c>
      <c r="E5875" s="257" t="s">
        <v>2540</v>
      </c>
      <c r="F5875" s="256" t="s">
        <v>2540</v>
      </c>
      <c r="G5875" s="256">
        <v>96400</v>
      </c>
      <c r="H5875" s="256" t="s">
        <v>3017</v>
      </c>
      <c r="I5875" s="256" t="s">
        <v>16</v>
      </c>
      <c r="J5875" s="256" t="s">
        <v>2541</v>
      </c>
      <c r="K5875" s="257" t="s">
        <v>14711</v>
      </c>
      <c r="L5875" s="256" t="s">
        <v>2542</v>
      </c>
    </row>
    <row r="5876" spans="1:12" x14ac:dyDescent="0.25">
      <c r="A5876" s="256" t="s">
        <v>2669</v>
      </c>
      <c r="B5876" s="256" t="s">
        <v>2670</v>
      </c>
      <c r="C5876" s="256" t="s">
        <v>2672</v>
      </c>
      <c r="D5876" s="256" t="s">
        <v>3317</v>
      </c>
      <c r="E5876" s="257" t="s">
        <v>2540</v>
      </c>
      <c r="F5876" s="256" t="s">
        <v>2540</v>
      </c>
      <c r="G5876" s="256">
        <v>100564</v>
      </c>
      <c r="H5876" s="256" t="s">
        <v>3018</v>
      </c>
      <c r="I5876" s="256" t="s">
        <v>16</v>
      </c>
      <c r="J5876" s="256" t="s">
        <v>2541</v>
      </c>
      <c r="K5876" s="257" t="s">
        <v>18008</v>
      </c>
      <c r="L5876" s="256" t="s">
        <v>2542</v>
      </c>
    </row>
    <row r="5877" spans="1:12" x14ac:dyDescent="0.25">
      <c r="A5877" s="256" t="s">
        <v>2669</v>
      </c>
      <c r="B5877" s="256" t="s">
        <v>2670</v>
      </c>
      <c r="C5877" s="256" t="s">
        <v>2672</v>
      </c>
      <c r="D5877" s="256" t="s">
        <v>3317</v>
      </c>
      <c r="E5877" s="257" t="s">
        <v>2540</v>
      </c>
      <c r="F5877" s="256" t="s">
        <v>2540</v>
      </c>
      <c r="G5877" s="256">
        <v>100565</v>
      </c>
      <c r="H5877" s="256" t="s">
        <v>3019</v>
      </c>
      <c r="I5877" s="256" t="s">
        <v>16</v>
      </c>
      <c r="J5877" s="256" t="s">
        <v>2541</v>
      </c>
      <c r="K5877" s="257" t="s">
        <v>18009</v>
      </c>
      <c r="L5877" s="256" t="s">
        <v>2542</v>
      </c>
    </row>
    <row r="5878" spans="1:12" x14ac:dyDescent="0.25">
      <c r="A5878" s="256" t="s">
        <v>2669</v>
      </c>
      <c r="B5878" s="256" t="s">
        <v>2670</v>
      </c>
      <c r="C5878" s="256" t="s">
        <v>2672</v>
      </c>
      <c r="D5878" s="256" t="s">
        <v>3317</v>
      </c>
      <c r="E5878" s="257" t="s">
        <v>2540</v>
      </c>
      <c r="F5878" s="256" t="s">
        <v>2540</v>
      </c>
      <c r="G5878" s="256">
        <v>100566</v>
      </c>
      <c r="H5878" s="256" t="s">
        <v>3020</v>
      </c>
      <c r="I5878" s="256" t="s">
        <v>16</v>
      </c>
      <c r="J5878" s="256" t="s">
        <v>2541</v>
      </c>
      <c r="K5878" s="257" t="s">
        <v>13446</v>
      </c>
      <c r="L5878" s="256" t="s">
        <v>2542</v>
      </c>
    </row>
    <row r="5879" spans="1:12" x14ac:dyDescent="0.25">
      <c r="A5879" s="256" t="s">
        <v>2669</v>
      </c>
      <c r="B5879" s="256" t="s">
        <v>2670</v>
      </c>
      <c r="C5879" s="256" t="s">
        <v>2672</v>
      </c>
      <c r="D5879" s="256" t="s">
        <v>3317</v>
      </c>
      <c r="E5879" s="257" t="s">
        <v>2540</v>
      </c>
      <c r="F5879" s="256" t="s">
        <v>2540</v>
      </c>
      <c r="G5879" s="256">
        <v>100567</v>
      </c>
      <c r="H5879" s="256" t="s">
        <v>3021</v>
      </c>
      <c r="I5879" s="256" t="s">
        <v>16</v>
      </c>
      <c r="J5879" s="256" t="s">
        <v>2541</v>
      </c>
      <c r="K5879" s="257" t="s">
        <v>18010</v>
      </c>
      <c r="L5879" s="256" t="s">
        <v>2542</v>
      </c>
    </row>
    <row r="5880" spans="1:12" x14ac:dyDescent="0.25">
      <c r="A5880" s="256" t="s">
        <v>2669</v>
      </c>
      <c r="B5880" s="256" t="s">
        <v>2670</v>
      </c>
      <c r="C5880" s="256" t="s">
        <v>2672</v>
      </c>
      <c r="D5880" s="256" t="s">
        <v>3317</v>
      </c>
      <c r="E5880" s="257" t="s">
        <v>2540</v>
      </c>
      <c r="F5880" s="256" t="s">
        <v>2540</v>
      </c>
      <c r="G5880" s="256">
        <v>100568</v>
      </c>
      <c r="H5880" s="256" t="s">
        <v>3022</v>
      </c>
      <c r="I5880" s="256" t="s">
        <v>16</v>
      </c>
      <c r="J5880" s="256" t="s">
        <v>2541</v>
      </c>
      <c r="K5880" s="257" t="s">
        <v>18011</v>
      </c>
      <c r="L5880" s="256" t="s">
        <v>2542</v>
      </c>
    </row>
    <row r="5881" spans="1:12" x14ac:dyDescent="0.25">
      <c r="A5881" s="256" t="s">
        <v>2669</v>
      </c>
      <c r="B5881" s="256" t="s">
        <v>2670</v>
      </c>
      <c r="C5881" s="256" t="s">
        <v>2672</v>
      </c>
      <c r="D5881" s="256" t="s">
        <v>3317</v>
      </c>
      <c r="E5881" s="257" t="s">
        <v>2540</v>
      </c>
      <c r="F5881" s="256" t="s">
        <v>2540</v>
      </c>
      <c r="G5881" s="256">
        <v>100569</v>
      </c>
      <c r="H5881" s="256" t="s">
        <v>3023</v>
      </c>
      <c r="I5881" s="256" t="s">
        <v>16</v>
      </c>
      <c r="J5881" s="256" t="s">
        <v>2541</v>
      </c>
      <c r="K5881" s="257" t="s">
        <v>18012</v>
      </c>
      <c r="L5881" s="256" t="s">
        <v>2542</v>
      </c>
    </row>
    <row r="5882" spans="1:12" x14ac:dyDescent="0.25">
      <c r="A5882" s="256" t="s">
        <v>2669</v>
      </c>
      <c r="B5882" s="256" t="s">
        <v>2670</v>
      </c>
      <c r="C5882" s="256" t="s">
        <v>2672</v>
      </c>
      <c r="D5882" s="256" t="s">
        <v>3317</v>
      </c>
      <c r="E5882" s="257" t="s">
        <v>2540</v>
      </c>
      <c r="F5882" s="256" t="s">
        <v>2540</v>
      </c>
      <c r="G5882" s="256">
        <v>100570</v>
      </c>
      <c r="H5882" s="256" t="s">
        <v>3024</v>
      </c>
      <c r="I5882" s="256" t="s">
        <v>16</v>
      </c>
      <c r="J5882" s="256" t="s">
        <v>2541</v>
      </c>
      <c r="K5882" s="257" t="s">
        <v>18013</v>
      </c>
      <c r="L5882" s="256" t="s">
        <v>2542</v>
      </c>
    </row>
    <row r="5883" spans="1:12" x14ac:dyDescent="0.25">
      <c r="A5883" s="256" t="s">
        <v>2669</v>
      </c>
      <c r="B5883" s="256" t="s">
        <v>2670</v>
      </c>
      <c r="C5883" s="256" t="s">
        <v>2672</v>
      </c>
      <c r="D5883" s="256" t="s">
        <v>3317</v>
      </c>
      <c r="E5883" s="257" t="s">
        <v>2540</v>
      </c>
      <c r="F5883" s="256" t="s">
        <v>2540</v>
      </c>
      <c r="G5883" s="256">
        <v>100571</v>
      </c>
      <c r="H5883" s="256" t="s">
        <v>3025</v>
      </c>
      <c r="I5883" s="256" t="s">
        <v>16</v>
      </c>
      <c r="J5883" s="256" t="s">
        <v>2541</v>
      </c>
      <c r="K5883" s="257" t="s">
        <v>18014</v>
      </c>
      <c r="L5883" s="256" t="s">
        <v>2542</v>
      </c>
    </row>
    <row r="5884" spans="1:12" x14ac:dyDescent="0.25">
      <c r="A5884" s="256" t="s">
        <v>2669</v>
      </c>
      <c r="B5884" s="256" t="s">
        <v>2670</v>
      </c>
      <c r="C5884" s="256" t="s">
        <v>2672</v>
      </c>
      <c r="D5884" s="256" t="s">
        <v>3317</v>
      </c>
      <c r="E5884" s="257" t="s">
        <v>2540</v>
      </c>
      <c r="F5884" s="256" t="s">
        <v>2540</v>
      </c>
      <c r="G5884" s="256">
        <v>100572</v>
      </c>
      <c r="H5884" s="256" t="s">
        <v>3026</v>
      </c>
      <c r="I5884" s="256" t="s">
        <v>16</v>
      </c>
      <c r="J5884" s="256" t="s">
        <v>2541</v>
      </c>
      <c r="K5884" s="257" t="s">
        <v>18015</v>
      </c>
      <c r="L5884" s="256" t="s">
        <v>2542</v>
      </c>
    </row>
    <row r="5885" spans="1:12" x14ac:dyDescent="0.25">
      <c r="A5885" s="256" t="s">
        <v>2669</v>
      </c>
      <c r="B5885" s="256" t="s">
        <v>2670</v>
      </c>
      <c r="C5885" s="256" t="s">
        <v>2672</v>
      </c>
      <c r="D5885" s="256" t="s">
        <v>3317</v>
      </c>
      <c r="E5885" s="257" t="s">
        <v>2540</v>
      </c>
      <c r="F5885" s="256" t="s">
        <v>2540</v>
      </c>
      <c r="G5885" s="256">
        <v>100573</v>
      </c>
      <c r="H5885" s="256" t="s">
        <v>3027</v>
      </c>
      <c r="I5885" s="256" t="s">
        <v>16</v>
      </c>
      <c r="J5885" s="256" t="s">
        <v>2541</v>
      </c>
      <c r="K5885" s="257" t="s">
        <v>18016</v>
      </c>
      <c r="L5885" s="256" t="s">
        <v>2542</v>
      </c>
    </row>
    <row r="5886" spans="1:12" x14ac:dyDescent="0.25">
      <c r="A5886" s="256" t="s">
        <v>2669</v>
      </c>
      <c r="B5886" s="256" t="s">
        <v>2670</v>
      </c>
      <c r="C5886" s="256" t="s">
        <v>2672</v>
      </c>
      <c r="D5886" s="256" t="s">
        <v>3317</v>
      </c>
      <c r="E5886" s="257" t="s">
        <v>2540</v>
      </c>
      <c r="F5886" s="256" t="s">
        <v>2540</v>
      </c>
      <c r="G5886" s="256">
        <v>100574</v>
      </c>
      <c r="H5886" s="256" t="s">
        <v>3028</v>
      </c>
      <c r="I5886" s="256" t="s">
        <v>16</v>
      </c>
      <c r="J5886" s="256" t="s">
        <v>2541</v>
      </c>
      <c r="K5886" s="257" t="s">
        <v>5210</v>
      </c>
      <c r="L5886" s="256" t="s">
        <v>2542</v>
      </c>
    </row>
    <row r="5887" spans="1:12" x14ac:dyDescent="0.25">
      <c r="A5887" s="256" t="s">
        <v>2669</v>
      </c>
      <c r="B5887" s="256" t="s">
        <v>2670</v>
      </c>
      <c r="C5887" s="256" t="s">
        <v>2672</v>
      </c>
      <c r="D5887" s="256" t="s">
        <v>3317</v>
      </c>
      <c r="E5887" s="257" t="s">
        <v>2540</v>
      </c>
      <c r="F5887" s="256" t="s">
        <v>2540</v>
      </c>
      <c r="G5887" s="256">
        <v>100575</v>
      </c>
      <c r="H5887" s="256" t="s">
        <v>3029</v>
      </c>
      <c r="I5887" s="256" t="s">
        <v>14</v>
      </c>
      <c r="J5887" s="256" t="s">
        <v>2541</v>
      </c>
      <c r="K5887" s="257" t="s">
        <v>4800</v>
      </c>
      <c r="L5887" s="256" t="s">
        <v>2542</v>
      </c>
    </row>
    <row r="5888" spans="1:12" x14ac:dyDescent="0.25">
      <c r="A5888" s="256" t="s">
        <v>2669</v>
      </c>
      <c r="B5888" s="256" t="s">
        <v>2670</v>
      </c>
      <c r="C5888" s="256" t="s">
        <v>2672</v>
      </c>
      <c r="D5888" s="256" t="s">
        <v>3317</v>
      </c>
      <c r="E5888" s="257" t="s">
        <v>2540</v>
      </c>
      <c r="F5888" s="256" t="s">
        <v>2540</v>
      </c>
      <c r="G5888" s="256">
        <v>101767</v>
      </c>
      <c r="H5888" s="256" t="s">
        <v>3945</v>
      </c>
      <c r="I5888" s="256" t="s">
        <v>16</v>
      </c>
      <c r="J5888" s="256" t="s">
        <v>2541</v>
      </c>
      <c r="K5888" s="257" t="s">
        <v>13872</v>
      </c>
      <c r="L5888" s="256" t="s">
        <v>2542</v>
      </c>
    </row>
    <row r="5889" spans="1:12" x14ac:dyDescent="0.25">
      <c r="A5889" s="256" t="s">
        <v>2669</v>
      </c>
      <c r="B5889" s="256" t="s">
        <v>2670</v>
      </c>
      <c r="C5889" s="256" t="s">
        <v>2672</v>
      </c>
      <c r="D5889" s="256" t="s">
        <v>3317</v>
      </c>
      <c r="E5889" s="257" t="s">
        <v>2540</v>
      </c>
      <c r="F5889" s="256" t="s">
        <v>2540</v>
      </c>
      <c r="G5889" s="256">
        <v>101768</v>
      </c>
      <c r="H5889" s="256" t="s">
        <v>3946</v>
      </c>
      <c r="I5889" s="256" t="s">
        <v>16</v>
      </c>
      <c r="J5889" s="256" t="s">
        <v>2541</v>
      </c>
      <c r="K5889" s="257" t="s">
        <v>13780</v>
      </c>
      <c r="L5889" s="256" t="s">
        <v>2542</v>
      </c>
    </row>
    <row r="5890" spans="1:12" x14ac:dyDescent="0.25">
      <c r="A5890" s="256" t="s">
        <v>2669</v>
      </c>
      <c r="B5890" s="256" t="s">
        <v>2670</v>
      </c>
      <c r="C5890" s="256" t="s">
        <v>2673</v>
      </c>
      <c r="D5890" s="256" t="s">
        <v>3321</v>
      </c>
      <c r="E5890" s="257" t="s">
        <v>2540</v>
      </c>
      <c r="F5890" s="256" t="s">
        <v>2540</v>
      </c>
      <c r="G5890" s="256">
        <v>92391</v>
      </c>
      <c r="H5890" s="256" t="s">
        <v>7809</v>
      </c>
      <c r="I5890" s="256" t="s">
        <v>14</v>
      </c>
      <c r="J5890" s="256" t="s">
        <v>2541</v>
      </c>
      <c r="K5890" s="257" t="s">
        <v>18017</v>
      </c>
      <c r="L5890" s="256" t="s">
        <v>2542</v>
      </c>
    </row>
    <row r="5891" spans="1:12" x14ac:dyDescent="0.25">
      <c r="A5891" s="256" t="s">
        <v>2669</v>
      </c>
      <c r="B5891" s="256" t="s">
        <v>2670</v>
      </c>
      <c r="C5891" s="256" t="s">
        <v>2673</v>
      </c>
      <c r="D5891" s="256" t="s">
        <v>3321</v>
      </c>
      <c r="E5891" s="257" t="s">
        <v>2540</v>
      </c>
      <c r="F5891" s="256" t="s">
        <v>2540</v>
      </c>
      <c r="G5891" s="256">
        <v>92392</v>
      </c>
      <c r="H5891" s="256" t="s">
        <v>7810</v>
      </c>
      <c r="I5891" s="256" t="s">
        <v>14</v>
      </c>
      <c r="J5891" s="256" t="s">
        <v>2541</v>
      </c>
      <c r="K5891" s="257" t="s">
        <v>13269</v>
      </c>
      <c r="L5891" s="256" t="s">
        <v>2542</v>
      </c>
    </row>
    <row r="5892" spans="1:12" x14ac:dyDescent="0.25">
      <c r="A5892" s="256" t="s">
        <v>2669</v>
      </c>
      <c r="B5892" s="256" t="s">
        <v>2670</v>
      </c>
      <c r="C5892" s="256" t="s">
        <v>2673</v>
      </c>
      <c r="D5892" s="256" t="s">
        <v>3321</v>
      </c>
      <c r="E5892" s="257" t="s">
        <v>2540</v>
      </c>
      <c r="F5892" s="256" t="s">
        <v>2540</v>
      </c>
      <c r="G5892" s="256">
        <v>92393</v>
      </c>
      <c r="H5892" s="256" t="s">
        <v>7811</v>
      </c>
      <c r="I5892" s="256" t="s">
        <v>14</v>
      </c>
      <c r="J5892" s="256" t="s">
        <v>2541</v>
      </c>
      <c r="K5892" s="257" t="s">
        <v>18018</v>
      </c>
      <c r="L5892" s="256" t="s">
        <v>2542</v>
      </c>
    </row>
    <row r="5893" spans="1:12" x14ac:dyDescent="0.25">
      <c r="A5893" s="256" t="s">
        <v>2669</v>
      </c>
      <c r="B5893" s="256" t="s">
        <v>2670</v>
      </c>
      <c r="C5893" s="256" t="s">
        <v>2673</v>
      </c>
      <c r="D5893" s="256" t="s">
        <v>3321</v>
      </c>
      <c r="E5893" s="257" t="s">
        <v>2540</v>
      </c>
      <c r="F5893" s="256" t="s">
        <v>2540</v>
      </c>
      <c r="G5893" s="256">
        <v>92394</v>
      </c>
      <c r="H5893" s="256" t="s">
        <v>7812</v>
      </c>
      <c r="I5893" s="256" t="s">
        <v>14</v>
      </c>
      <c r="J5893" s="256" t="s">
        <v>2541</v>
      </c>
      <c r="K5893" s="257" t="s">
        <v>18019</v>
      </c>
      <c r="L5893" s="256" t="s">
        <v>2542</v>
      </c>
    </row>
    <row r="5894" spans="1:12" x14ac:dyDescent="0.25">
      <c r="A5894" s="256" t="s">
        <v>2669</v>
      </c>
      <c r="B5894" s="256" t="s">
        <v>2670</v>
      </c>
      <c r="C5894" s="256" t="s">
        <v>2673</v>
      </c>
      <c r="D5894" s="256" t="s">
        <v>3321</v>
      </c>
      <c r="E5894" s="257" t="s">
        <v>2540</v>
      </c>
      <c r="F5894" s="256" t="s">
        <v>2540</v>
      </c>
      <c r="G5894" s="256">
        <v>92395</v>
      </c>
      <c r="H5894" s="256" t="s">
        <v>7813</v>
      </c>
      <c r="I5894" s="256" t="s">
        <v>14</v>
      </c>
      <c r="J5894" s="256" t="s">
        <v>2541</v>
      </c>
      <c r="K5894" s="257" t="s">
        <v>15971</v>
      </c>
      <c r="L5894" s="256" t="s">
        <v>2542</v>
      </c>
    </row>
    <row r="5895" spans="1:12" x14ac:dyDescent="0.25">
      <c r="A5895" s="256" t="s">
        <v>2669</v>
      </c>
      <c r="B5895" s="256" t="s">
        <v>2670</v>
      </c>
      <c r="C5895" s="256" t="s">
        <v>2673</v>
      </c>
      <c r="D5895" s="256" t="s">
        <v>3321</v>
      </c>
      <c r="E5895" s="257" t="s">
        <v>2540</v>
      </c>
      <c r="F5895" s="256" t="s">
        <v>2540</v>
      </c>
      <c r="G5895" s="256">
        <v>92396</v>
      </c>
      <c r="H5895" s="256" t="s">
        <v>7814</v>
      </c>
      <c r="I5895" s="256" t="s">
        <v>14</v>
      </c>
      <c r="J5895" s="256" t="s">
        <v>2541</v>
      </c>
      <c r="K5895" s="257" t="s">
        <v>13249</v>
      </c>
      <c r="L5895" s="256" t="s">
        <v>2542</v>
      </c>
    </row>
    <row r="5896" spans="1:12" x14ac:dyDescent="0.25">
      <c r="A5896" s="256" t="s">
        <v>2669</v>
      </c>
      <c r="B5896" s="256" t="s">
        <v>2670</v>
      </c>
      <c r="C5896" s="256" t="s">
        <v>2673</v>
      </c>
      <c r="D5896" s="256" t="s">
        <v>3321</v>
      </c>
      <c r="E5896" s="257" t="s">
        <v>2540</v>
      </c>
      <c r="F5896" s="256" t="s">
        <v>2540</v>
      </c>
      <c r="G5896" s="256">
        <v>92397</v>
      </c>
      <c r="H5896" s="256" t="s">
        <v>7815</v>
      </c>
      <c r="I5896" s="256" t="s">
        <v>14</v>
      </c>
      <c r="J5896" s="256" t="s">
        <v>2541</v>
      </c>
      <c r="K5896" s="257" t="s">
        <v>18020</v>
      </c>
      <c r="L5896" s="256" t="s">
        <v>2542</v>
      </c>
    </row>
    <row r="5897" spans="1:12" x14ac:dyDescent="0.25">
      <c r="A5897" s="256" t="s">
        <v>2669</v>
      </c>
      <c r="B5897" s="256" t="s">
        <v>2670</v>
      </c>
      <c r="C5897" s="256" t="s">
        <v>2673</v>
      </c>
      <c r="D5897" s="256" t="s">
        <v>3321</v>
      </c>
      <c r="E5897" s="257" t="s">
        <v>2540</v>
      </c>
      <c r="F5897" s="256" t="s">
        <v>2540</v>
      </c>
      <c r="G5897" s="256">
        <v>92398</v>
      </c>
      <c r="H5897" s="256" t="s">
        <v>7816</v>
      </c>
      <c r="I5897" s="256" t="s">
        <v>14</v>
      </c>
      <c r="J5897" s="256" t="s">
        <v>2541</v>
      </c>
      <c r="K5897" s="257" t="s">
        <v>18021</v>
      </c>
      <c r="L5897" s="256" t="s">
        <v>2542</v>
      </c>
    </row>
    <row r="5898" spans="1:12" x14ac:dyDescent="0.25">
      <c r="A5898" s="256" t="s">
        <v>2669</v>
      </c>
      <c r="B5898" s="256" t="s">
        <v>2670</v>
      </c>
      <c r="C5898" s="256" t="s">
        <v>2673</v>
      </c>
      <c r="D5898" s="256" t="s">
        <v>3321</v>
      </c>
      <c r="E5898" s="257" t="s">
        <v>2540</v>
      </c>
      <c r="F5898" s="256" t="s">
        <v>2540</v>
      </c>
      <c r="G5898" s="256">
        <v>92400</v>
      </c>
      <c r="H5898" s="256" t="s">
        <v>7818</v>
      </c>
      <c r="I5898" s="256" t="s">
        <v>14</v>
      </c>
      <c r="J5898" s="256" t="s">
        <v>2541</v>
      </c>
      <c r="K5898" s="257" t="s">
        <v>13572</v>
      </c>
      <c r="L5898" s="256" t="s">
        <v>2542</v>
      </c>
    </row>
    <row r="5899" spans="1:12" x14ac:dyDescent="0.25">
      <c r="A5899" s="256" t="s">
        <v>2669</v>
      </c>
      <c r="B5899" s="256" t="s">
        <v>2670</v>
      </c>
      <c r="C5899" s="256" t="s">
        <v>2673</v>
      </c>
      <c r="D5899" s="256" t="s">
        <v>3321</v>
      </c>
      <c r="E5899" s="257" t="s">
        <v>2540</v>
      </c>
      <c r="F5899" s="256" t="s">
        <v>2540</v>
      </c>
      <c r="G5899" s="256">
        <v>92402</v>
      </c>
      <c r="H5899" s="256" t="s">
        <v>7819</v>
      </c>
      <c r="I5899" s="256" t="s">
        <v>14</v>
      </c>
      <c r="J5899" s="256" t="s">
        <v>2541</v>
      </c>
      <c r="K5899" s="257" t="s">
        <v>13496</v>
      </c>
      <c r="L5899" s="256" t="s">
        <v>2542</v>
      </c>
    </row>
    <row r="5900" spans="1:12" x14ac:dyDescent="0.25">
      <c r="A5900" s="256" t="s">
        <v>2669</v>
      </c>
      <c r="B5900" s="256" t="s">
        <v>2670</v>
      </c>
      <c r="C5900" s="256" t="s">
        <v>2673</v>
      </c>
      <c r="D5900" s="256" t="s">
        <v>3321</v>
      </c>
      <c r="E5900" s="257" t="s">
        <v>2540</v>
      </c>
      <c r="F5900" s="256" t="s">
        <v>2540</v>
      </c>
      <c r="G5900" s="256">
        <v>92403</v>
      </c>
      <c r="H5900" s="256" t="s">
        <v>7820</v>
      </c>
      <c r="I5900" s="256" t="s">
        <v>14</v>
      </c>
      <c r="J5900" s="256" t="s">
        <v>2541</v>
      </c>
      <c r="K5900" s="257" t="s">
        <v>18022</v>
      </c>
      <c r="L5900" s="256" t="s">
        <v>2542</v>
      </c>
    </row>
    <row r="5901" spans="1:12" x14ac:dyDescent="0.25">
      <c r="A5901" s="256" t="s">
        <v>2669</v>
      </c>
      <c r="B5901" s="256" t="s">
        <v>2670</v>
      </c>
      <c r="C5901" s="256" t="s">
        <v>2673</v>
      </c>
      <c r="D5901" s="256" t="s">
        <v>3321</v>
      </c>
      <c r="E5901" s="257" t="s">
        <v>2540</v>
      </c>
      <c r="F5901" s="256" t="s">
        <v>2540</v>
      </c>
      <c r="G5901" s="256">
        <v>92404</v>
      </c>
      <c r="H5901" s="256" t="s">
        <v>7821</v>
      </c>
      <c r="I5901" s="256" t="s">
        <v>14</v>
      </c>
      <c r="J5901" s="256" t="s">
        <v>2541</v>
      </c>
      <c r="K5901" s="257" t="s">
        <v>18023</v>
      </c>
      <c r="L5901" s="256" t="s">
        <v>2542</v>
      </c>
    </row>
    <row r="5902" spans="1:12" x14ac:dyDescent="0.25">
      <c r="A5902" s="256" t="s">
        <v>2669</v>
      </c>
      <c r="B5902" s="256" t="s">
        <v>2670</v>
      </c>
      <c r="C5902" s="256" t="s">
        <v>2673</v>
      </c>
      <c r="D5902" s="256" t="s">
        <v>3321</v>
      </c>
      <c r="E5902" s="257" t="s">
        <v>2540</v>
      </c>
      <c r="F5902" s="256" t="s">
        <v>2540</v>
      </c>
      <c r="G5902" s="256">
        <v>92406</v>
      </c>
      <c r="H5902" s="256" t="s">
        <v>7822</v>
      </c>
      <c r="I5902" s="256" t="s">
        <v>14</v>
      </c>
      <c r="J5902" s="256" t="s">
        <v>2541</v>
      </c>
      <c r="K5902" s="257" t="s">
        <v>15248</v>
      </c>
      <c r="L5902" s="256" t="s">
        <v>2542</v>
      </c>
    </row>
    <row r="5903" spans="1:12" x14ac:dyDescent="0.25">
      <c r="A5903" s="256" t="s">
        <v>2669</v>
      </c>
      <c r="B5903" s="256" t="s">
        <v>2670</v>
      </c>
      <c r="C5903" s="256" t="s">
        <v>2673</v>
      </c>
      <c r="D5903" s="256" t="s">
        <v>3321</v>
      </c>
      <c r="E5903" s="257" t="s">
        <v>2540</v>
      </c>
      <c r="F5903" s="256" t="s">
        <v>2540</v>
      </c>
      <c r="G5903" s="256">
        <v>93679</v>
      </c>
      <c r="H5903" s="256" t="s">
        <v>7823</v>
      </c>
      <c r="I5903" s="256" t="s">
        <v>14</v>
      </c>
      <c r="J5903" s="256" t="s">
        <v>2541</v>
      </c>
      <c r="K5903" s="257" t="s">
        <v>17730</v>
      </c>
      <c r="L5903" s="256" t="s">
        <v>2542</v>
      </c>
    </row>
    <row r="5904" spans="1:12" x14ac:dyDescent="0.25">
      <c r="A5904" s="256" t="s">
        <v>2669</v>
      </c>
      <c r="B5904" s="256" t="s">
        <v>2670</v>
      </c>
      <c r="C5904" s="256" t="s">
        <v>2673</v>
      </c>
      <c r="D5904" s="256" t="s">
        <v>3321</v>
      </c>
      <c r="E5904" s="257" t="s">
        <v>2540</v>
      </c>
      <c r="F5904" s="256" t="s">
        <v>2540</v>
      </c>
      <c r="G5904" s="256">
        <v>93680</v>
      </c>
      <c r="H5904" s="256" t="s">
        <v>7824</v>
      </c>
      <c r="I5904" s="256" t="s">
        <v>14</v>
      </c>
      <c r="J5904" s="256" t="s">
        <v>2541</v>
      </c>
      <c r="K5904" s="257" t="s">
        <v>13760</v>
      </c>
      <c r="L5904" s="256" t="s">
        <v>2542</v>
      </c>
    </row>
    <row r="5905" spans="1:12" x14ac:dyDescent="0.25">
      <c r="A5905" s="256" t="s">
        <v>2669</v>
      </c>
      <c r="B5905" s="256" t="s">
        <v>2670</v>
      </c>
      <c r="C5905" s="256" t="s">
        <v>2673</v>
      </c>
      <c r="D5905" s="256" t="s">
        <v>3321</v>
      </c>
      <c r="E5905" s="257" t="s">
        <v>2540</v>
      </c>
      <c r="F5905" s="256" t="s">
        <v>2540</v>
      </c>
      <c r="G5905" s="256">
        <v>93681</v>
      </c>
      <c r="H5905" s="256" t="s">
        <v>7825</v>
      </c>
      <c r="I5905" s="256" t="s">
        <v>14</v>
      </c>
      <c r="J5905" s="256" t="s">
        <v>2541</v>
      </c>
      <c r="K5905" s="257" t="s">
        <v>18024</v>
      </c>
      <c r="L5905" s="256" t="s">
        <v>2542</v>
      </c>
    </row>
    <row r="5906" spans="1:12" x14ac:dyDescent="0.25">
      <c r="A5906" s="256" t="s">
        <v>2669</v>
      </c>
      <c r="B5906" s="256" t="s">
        <v>2670</v>
      </c>
      <c r="C5906" s="256" t="s">
        <v>2673</v>
      </c>
      <c r="D5906" s="256" t="s">
        <v>3321</v>
      </c>
      <c r="E5906" s="257" t="s">
        <v>2540</v>
      </c>
      <c r="F5906" s="256" t="s">
        <v>2540</v>
      </c>
      <c r="G5906" s="256">
        <v>97104</v>
      </c>
      <c r="H5906" s="256" t="s">
        <v>7826</v>
      </c>
      <c r="I5906" s="256" t="s">
        <v>14</v>
      </c>
      <c r="J5906" s="256" t="s">
        <v>2541</v>
      </c>
      <c r="K5906" s="257" t="s">
        <v>18025</v>
      </c>
      <c r="L5906" s="256" t="s">
        <v>2542</v>
      </c>
    </row>
    <row r="5907" spans="1:12" x14ac:dyDescent="0.25">
      <c r="A5907" s="256" t="s">
        <v>2669</v>
      </c>
      <c r="B5907" s="256" t="s">
        <v>2670</v>
      </c>
      <c r="C5907" s="256" t="s">
        <v>2673</v>
      </c>
      <c r="D5907" s="256" t="s">
        <v>3321</v>
      </c>
      <c r="E5907" s="257" t="s">
        <v>2540</v>
      </c>
      <c r="F5907" s="256" t="s">
        <v>2540</v>
      </c>
      <c r="G5907" s="256">
        <v>97105</v>
      </c>
      <c r="H5907" s="256" t="s">
        <v>7827</v>
      </c>
      <c r="I5907" s="256" t="s">
        <v>14</v>
      </c>
      <c r="J5907" s="256" t="s">
        <v>2541</v>
      </c>
      <c r="K5907" s="257" t="s">
        <v>18026</v>
      </c>
      <c r="L5907" s="256" t="s">
        <v>2542</v>
      </c>
    </row>
    <row r="5908" spans="1:12" x14ac:dyDescent="0.25">
      <c r="A5908" s="256" t="s">
        <v>2669</v>
      </c>
      <c r="B5908" s="256" t="s">
        <v>2670</v>
      </c>
      <c r="C5908" s="256" t="s">
        <v>2673</v>
      </c>
      <c r="D5908" s="256" t="s">
        <v>3321</v>
      </c>
      <c r="E5908" s="257" t="s">
        <v>2540</v>
      </c>
      <c r="F5908" s="256" t="s">
        <v>2540</v>
      </c>
      <c r="G5908" s="256">
        <v>97106</v>
      </c>
      <c r="H5908" s="256" t="s">
        <v>7828</v>
      </c>
      <c r="I5908" s="256" t="s">
        <v>14</v>
      </c>
      <c r="J5908" s="256" t="s">
        <v>2541</v>
      </c>
      <c r="K5908" s="257" t="s">
        <v>18027</v>
      </c>
      <c r="L5908" s="256" t="s">
        <v>2542</v>
      </c>
    </row>
    <row r="5909" spans="1:12" x14ac:dyDescent="0.25">
      <c r="A5909" s="256" t="s">
        <v>2669</v>
      </c>
      <c r="B5909" s="256" t="s">
        <v>2670</v>
      </c>
      <c r="C5909" s="256" t="s">
        <v>2673</v>
      </c>
      <c r="D5909" s="256" t="s">
        <v>3321</v>
      </c>
      <c r="E5909" s="257" t="s">
        <v>2540</v>
      </c>
      <c r="F5909" s="256" t="s">
        <v>2540</v>
      </c>
      <c r="G5909" s="256">
        <v>97107</v>
      </c>
      <c r="H5909" s="256" t="s">
        <v>7829</v>
      </c>
      <c r="I5909" s="256" t="s">
        <v>14</v>
      </c>
      <c r="J5909" s="256" t="s">
        <v>2541</v>
      </c>
      <c r="K5909" s="257" t="s">
        <v>18028</v>
      </c>
      <c r="L5909" s="256" t="s">
        <v>2542</v>
      </c>
    </row>
    <row r="5910" spans="1:12" x14ac:dyDescent="0.25">
      <c r="A5910" s="256" t="s">
        <v>2669</v>
      </c>
      <c r="B5910" s="256" t="s">
        <v>2670</v>
      </c>
      <c r="C5910" s="256" t="s">
        <v>2673</v>
      </c>
      <c r="D5910" s="256" t="s">
        <v>3321</v>
      </c>
      <c r="E5910" s="257" t="s">
        <v>2540</v>
      </c>
      <c r="F5910" s="256" t="s">
        <v>2540</v>
      </c>
      <c r="G5910" s="256">
        <v>97108</v>
      </c>
      <c r="H5910" s="256" t="s">
        <v>7830</v>
      </c>
      <c r="I5910" s="256" t="s">
        <v>14</v>
      </c>
      <c r="J5910" s="256" t="s">
        <v>2541</v>
      </c>
      <c r="K5910" s="257" t="s">
        <v>13438</v>
      </c>
      <c r="L5910" s="256" t="s">
        <v>2542</v>
      </c>
    </row>
    <row r="5911" spans="1:12" x14ac:dyDescent="0.25">
      <c r="A5911" s="256" t="s">
        <v>2669</v>
      </c>
      <c r="B5911" s="256" t="s">
        <v>2670</v>
      </c>
      <c r="C5911" s="256" t="s">
        <v>2673</v>
      </c>
      <c r="D5911" s="256" t="s">
        <v>3321</v>
      </c>
      <c r="E5911" s="257" t="s">
        <v>2540</v>
      </c>
      <c r="F5911" s="256" t="s">
        <v>2540</v>
      </c>
      <c r="G5911" s="256">
        <v>97109</v>
      </c>
      <c r="H5911" s="256" t="s">
        <v>7831</v>
      </c>
      <c r="I5911" s="256" t="s">
        <v>14</v>
      </c>
      <c r="J5911" s="256" t="s">
        <v>2541</v>
      </c>
      <c r="K5911" s="257" t="s">
        <v>18029</v>
      </c>
      <c r="L5911" s="256" t="s">
        <v>2542</v>
      </c>
    </row>
    <row r="5912" spans="1:12" x14ac:dyDescent="0.25">
      <c r="A5912" s="256" t="s">
        <v>2669</v>
      </c>
      <c r="B5912" s="256" t="s">
        <v>2670</v>
      </c>
      <c r="C5912" s="256" t="s">
        <v>2673</v>
      </c>
      <c r="D5912" s="256" t="s">
        <v>3321</v>
      </c>
      <c r="E5912" s="257" t="s">
        <v>2540</v>
      </c>
      <c r="F5912" s="256" t="s">
        <v>2540</v>
      </c>
      <c r="G5912" s="256">
        <v>97111</v>
      </c>
      <c r="H5912" s="256" t="s">
        <v>7832</v>
      </c>
      <c r="I5912" s="256" t="s">
        <v>14</v>
      </c>
      <c r="J5912" s="256" t="s">
        <v>2541</v>
      </c>
      <c r="K5912" s="257" t="s">
        <v>18030</v>
      </c>
      <c r="L5912" s="256" t="s">
        <v>2542</v>
      </c>
    </row>
    <row r="5913" spans="1:12" x14ac:dyDescent="0.25">
      <c r="A5913" s="256" t="s">
        <v>2669</v>
      </c>
      <c r="B5913" s="256" t="s">
        <v>2670</v>
      </c>
      <c r="C5913" s="256" t="s">
        <v>2673</v>
      </c>
      <c r="D5913" s="256" t="s">
        <v>3321</v>
      </c>
      <c r="E5913" s="257" t="s">
        <v>2540</v>
      </c>
      <c r="F5913" s="256" t="s">
        <v>2540</v>
      </c>
      <c r="G5913" s="256">
        <v>97112</v>
      </c>
      <c r="H5913" s="256" t="s">
        <v>7833</v>
      </c>
      <c r="I5913" s="256" t="s">
        <v>14</v>
      </c>
      <c r="J5913" s="256" t="s">
        <v>2541</v>
      </c>
      <c r="K5913" s="257" t="s">
        <v>18031</v>
      </c>
      <c r="L5913" s="256" t="s">
        <v>2542</v>
      </c>
    </row>
    <row r="5914" spans="1:12" x14ac:dyDescent="0.25">
      <c r="A5914" s="256" t="s">
        <v>2669</v>
      </c>
      <c r="B5914" s="256" t="s">
        <v>2670</v>
      </c>
      <c r="C5914" s="256" t="s">
        <v>2673</v>
      </c>
      <c r="D5914" s="256" t="s">
        <v>3321</v>
      </c>
      <c r="E5914" s="257" t="s">
        <v>2540</v>
      </c>
      <c r="F5914" s="256" t="s">
        <v>2540</v>
      </c>
      <c r="G5914" s="256">
        <v>97113</v>
      </c>
      <c r="H5914" s="256" t="s">
        <v>7834</v>
      </c>
      <c r="I5914" s="256" t="s">
        <v>14</v>
      </c>
      <c r="J5914" s="256" t="s">
        <v>2545</v>
      </c>
      <c r="K5914" s="257" t="s">
        <v>13736</v>
      </c>
      <c r="L5914" s="256" t="s">
        <v>2542</v>
      </c>
    </row>
    <row r="5915" spans="1:12" x14ac:dyDescent="0.25">
      <c r="A5915" s="256" t="s">
        <v>2669</v>
      </c>
      <c r="B5915" s="256" t="s">
        <v>2670</v>
      </c>
      <c r="C5915" s="256" t="s">
        <v>2673</v>
      </c>
      <c r="D5915" s="256" t="s">
        <v>3321</v>
      </c>
      <c r="E5915" s="257" t="s">
        <v>2540</v>
      </c>
      <c r="F5915" s="256" t="s">
        <v>2540</v>
      </c>
      <c r="G5915" s="256">
        <v>97114</v>
      </c>
      <c r="H5915" s="256" t="s">
        <v>7835</v>
      </c>
      <c r="I5915" s="256" t="s">
        <v>7</v>
      </c>
      <c r="J5915" s="256" t="s">
        <v>2545</v>
      </c>
      <c r="K5915" s="257" t="s">
        <v>4736</v>
      </c>
      <c r="L5915" s="256" t="s">
        <v>2542</v>
      </c>
    </row>
    <row r="5916" spans="1:12" x14ac:dyDescent="0.25">
      <c r="A5916" s="256" t="s">
        <v>2669</v>
      </c>
      <c r="B5916" s="256" t="s">
        <v>2670</v>
      </c>
      <c r="C5916" s="256" t="s">
        <v>2673</v>
      </c>
      <c r="D5916" s="256" t="s">
        <v>3321</v>
      </c>
      <c r="E5916" s="257" t="s">
        <v>2540</v>
      </c>
      <c r="F5916" s="256" t="s">
        <v>2540</v>
      </c>
      <c r="G5916" s="256">
        <v>97115</v>
      </c>
      <c r="H5916" s="256" t="s">
        <v>7836</v>
      </c>
      <c r="I5916" s="256" t="s">
        <v>159</v>
      </c>
      <c r="J5916" s="256" t="s">
        <v>2545</v>
      </c>
      <c r="K5916" s="257" t="s">
        <v>18032</v>
      </c>
      <c r="L5916" s="256" t="s">
        <v>2542</v>
      </c>
    </row>
    <row r="5917" spans="1:12" x14ac:dyDescent="0.25">
      <c r="A5917" s="256" t="s">
        <v>2669</v>
      </c>
      <c r="B5917" s="256" t="s">
        <v>2670</v>
      </c>
      <c r="C5917" s="256" t="s">
        <v>2673</v>
      </c>
      <c r="D5917" s="256" t="s">
        <v>3321</v>
      </c>
      <c r="E5917" s="257" t="s">
        <v>2540</v>
      </c>
      <c r="F5917" s="256" t="s">
        <v>2540</v>
      </c>
      <c r="G5917" s="256">
        <v>97116</v>
      </c>
      <c r="H5917" s="256" t="s">
        <v>7837</v>
      </c>
      <c r="I5917" s="256" t="s">
        <v>159</v>
      </c>
      <c r="J5917" s="256" t="s">
        <v>2545</v>
      </c>
      <c r="K5917" s="257" t="s">
        <v>18033</v>
      </c>
      <c r="L5917" s="256" t="s">
        <v>2542</v>
      </c>
    </row>
    <row r="5918" spans="1:12" x14ac:dyDescent="0.25">
      <c r="A5918" s="256" t="s">
        <v>2669</v>
      </c>
      <c r="B5918" s="256" t="s">
        <v>2670</v>
      </c>
      <c r="C5918" s="256" t="s">
        <v>2673</v>
      </c>
      <c r="D5918" s="256" t="s">
        <v>3321</v>
      </c>
      <c r="E5918" s="257" t="s">
        <v>2540</v>
      </c>
      <c r="F5918" s="256" t="s">
        <v>2540</v>
      </c>
      <c r="G5918" s="256">
        <v>97117</v>
      </c>
      <c r="H5918" s="256" t="s">
        <v>7838</v>
      </c>
      <c r="I5918" s="256" t="s">
        <v>159</v>
      </c>
      <c r="J5918" s="256" t="s">
        <v>2545</v>
      </c>
      <c r="K5918" s="257" t="s">
        <v>13366</v>
      </c>
      <c r="L5918" s="256" t="s">
        <v>2542</v>
      </c>
    </row>
    <row r="5919" spans="1:12" x14ac:dyDescent="0.25">
      <c r="A5919" s="256" t="s">
        <v>2669</v>
      </c>
      <c r="B5919" s="256" t="s">
        <v>2670</v>
      </c>
      <c r="C5919" s="256" t="s">
        <v>2673</v>
      </c>
      <c r="D5919" s="256" t="s">
        <v>3321</v>
      </c>
      <c r="E5919" s="257" t="s">
        <v>2540</v>
      </c>
      <c r="F5919" s="256" t="s">
        <v>2540</v>
      </c>
      <c r="G5919" s="256">
        <v>97118</v>
      </c>
      <c r="H5919" s="256" t="s">
        <v>7839</v>
      </c>
      <c r="I5919" s="256" t="s">
        <v>159</v>
      </c>
      <c r="J5919" s="256" t="s">
        <v>2545</v>
      </c>
      <c r="K5919" s="257" t="s">
        <v>5163</v>
      </c>
      <c r="L5919" s="256" t="s">
        <v>2542</v>
      </c>
    </row>
    <row r="5920" spans="1:12" x14ac:dyDescent="0.25">
      <c r="A5920" s="256" t="s">
        <v>2669</v>
      </c>
      <c r="B5920" s="256" t="s">
        <v>2670</v>
      </c>
      <c r="C5920" s="256" t="s">
        <v>2673</v>
      </c>
      <c r="D5920" s="256" t="s">
        <v>3321</v>
      </c>
      <c r="E5920" s="257" t="s">
        <v>2540</v>
      </c>
      <c r="F5920" s="256" t="s">
        <v>2540</v>
      </c>
      <c r="G5920" s="256">
        <v>97119</v>
      </c>
      <c r="H5920" s="256" t="s">
        <v>7840</v>
      </c>
      <c r="I5920" s="256" t="s">
        <v>159</v>
      </c>
      <c r="J5920" s="256" t="s">
        <v>2545</v>
      </c>
      <c r="K5920" s="257" t="s">
        <v>4717</v>
      </c>
      <c r="L5920" s="256" t="s">
        <v>2542</v>
      </c>
    </row>
    <row r="5921" spans="1:12" x14ac:dyDescent="0.25">
      <c r="A5921" s="256" t="s">
        <v>2669</v>
      </c>
      <c r="B5921" s="256" t="s">
        <v>2670</v>
      </c>
      <c r="C5921" s="256" t="s">
        <v>2673</v>
      </c>
      <c r="D5921" s="256" t="s">
        <v>3321</v>
      </c>
      <c r="E5921" s="257" t="s">
        <v>2540</v>
      </c>
      <c r="F5921" s="256" t="s">
        <v>2540</v>
      </c>
      <c r="G5921" s="256">
        <v>97120</v>
      </c>
      <c r="H5921" s="256" t="s">
        <v>7841</v>
      </c>
      <c r="I5921" s="256" t="s">
        <v>159</v>
      </c>
      <c r="J5921" s="256" t="s">
        <v>2545</v>
      </c>
      <c r="K5921" s="257" t="s">
        <v>13627</v>
      </c>
      <c r="L5921" s="256" t="s">
        <v>2542</v>
      </c>
    </row>
    <row r="5922" spans="1:12" x14ac:dyDescent="0.25">
      <c r="A5922" s="256" t="s">
        <v>2669</v>
      </c>
      <c r="B5922" s="256" t="s">
        <v>2670</v>
      </c>
      <c r="C5922" s="256" t="s">
        <v>2673</v>
      </c>
      <c r="D5922" s="256" t="s">
        <v>3321</v>
      </c>
      <c r="E5922" s="257" t="s">
        <v>2540</v>
      </c>
      <c r="F5922" s="256" t="s">
        <v>2540</v>
      </c>
      <c r="G5922" s="256">
        <v>101167</v>
      </c>
      <c r="H5922" s="256" t="s">
        <v>3392</v>
      </c>
      <c r="I5922" s="256" t="s">
        <v>14</v>
      </c>
      <c r="J5922" s="256" t="s">
        <v>2541</v>
      </c>
      <c r="K5922" s="257" t="s">
        <v>18034</v>
      </c>
      <c r="L5922" s="256" t="s">
        <v>2542</v>
      </c>
    </row>
    <row r="5923" spans="1:12" x14ac:dyDescent="0.25">
      <c r="A5923" s="256" t="s">
        <v>2669</v>
      </c>
      <c r="B5923" s="256" t="s">
        <v>2670</v>
      </c>
      <c r="C5923" s="256" t="s">
        <v>2673</v>
      </c>
      <c r="D5923" s="256" t="s">
        <v>3321</v>
      </c>
      <c r="E5923" s="257" t="s">
        <v>2540</v>
      </c>
      <c r="F5923" s="256" t="s">
        <v>2540</v>
      </c>
      <c r="G5923" s="256">
        <v>101169</v>
      </c>
      <c r="H5923" s="256" t="s">
        <v>3393</v>
      </c>
      <c r="I5923" s="256" t="s">
        <v>14</v>
      </c>
      <c r="J5923" s="256" t="s">
        <v>2541</v>
      </c>
      <c r="K5923" s="257" t="s">
        <v>18035</v>
      </c>
      <c r="L5923" s="256" t="s">
        <v>2542</v>
      </c>
    </row>
    <row r="5924" spans="1:12" x14ac:dyDescent="0.25">
      <c r="A5924" s="256" t="s">
        <v>2669</v>
      </c>
      <c r="B5924" s="256" t="s">
        <v>2670</v>
      </c>
      <c r="C5924" s="256" t="s">
        <v>2673</v>
      </c>
      <c r="D5924" s="256" t="s">
        <v>3321</v>
      </c>
      <c r="E5924" s="257" t="s">
        <v>2540</v>
      </c>
      <c r="F5924" s="256" t="s">
        <v>2540</v>
      </c>
      <c r="G5924" s="256">
        <v>101170</v>
      </c>
      <c r="H5924" s="256" t="s">
        <v>3394</v>
      </c>
      <c r="I5924" s="256" t="s">
        <v>14</v>
      </c>
      <c r="J5924" s="256" t="s">
        <v>2541</v>
      </c>
      <c r="K5924" s="257" t="s">
        <v>18036</v>
      </c>
      <c r="L5924" s="256" t="s">
        <v>2542</v>
      </c>
    </row>
    <row r="5925" spans="1:12" x14ac:dyDescent="0.25">
      <c r="A5925" s="256" t="s">
        <v>2669</v>
      </c>
      <c r="B5925" s="256" t="s">
        <v>2670</v>
      </c>
      <c r="C5925" s="256" t="s">
        <v>2673</v>
      </c>
      <c r="D5925" s="256" t="s">
        <v>3321</v>
      </c>
      <c r="E5925" s="257" t="s">
        <v>2540</v>
      </c>
      <c r="F5925" s="256" t="s">
        <v>2540</v>
      </c>
      <c r="G5925" s="256">
        <v>101172</v>
      </c>
      <c r="H5925" s="256" t="s">
        <v>3395</v>
      </c>
      <c r="I5925" s="256" t="s">
        <v>14</v>
      </c>
      <c r="J5925" s="256" t="s">
        <v>2541</v>
      </c>
      <c r="K5925" s="257" t="s">
        <v>18037</v>
      </c>
      <c r="L5925" s="256" t="s">
        <v>2542</v>
      </c>
    </row>
    <row r="5926" spans="1:12" x14ac:dyDescent="0.25">
      <c r="A5926" s="256" t="s">
        <v>2669</v>
      </c>
      <c r="B5926" s="256" t="s">
        <v>2670</v>
      </c>
      <c r="C5926" s="256" t="s">
        <v>2673</v>
      </c>
      <c r="D5926" s="256" t="s">
        <v>3321</v>
      </c>
      <c r="E5926" s="257" t="s">
        <v>2540</v>
      </c>
      <c r="F5926" s="256" t="s">
        <v>2540</v>
      </c>
      <c r="G5926" s="256">
        <v>103904</v>
      </c>
      <c r="H5926" s="256" t="s">
        <v>7842</v>
      </c>
      <c r="I5926" s="256" t="s">
        <v>14</v>
      </c>
      <c r="J5926" s="256" t="s">
        <v>2541</v>
      </c>
      <c r="K5926" s="257" t="s">
        <v>18038</v>
      </c>
      <c r="L5926" s="256" t="s">
        <v>2542</v>
      </c>
    </row>
    <row r="5927" spans="1:12" x14ac:dyDescent="0.25">
      <c r="A5927" s="256" t="s">
        <v>2669</v>
      </c>
      <c r="B5927" s="256" t="s">
        <v>2670</v>
      </c>
      <c r="C5927" s="256" t="s">
        <v>2673</v>
      </c>
      <c r="D5927" s="256" t="s">
        <v>3321</v>
      </c>
      <c r="E5927" s="257" t="s">
        <v>2540</v>
      </c>
      <c r="F5927" s="256" t="s">
        <v>2540</v>
      </c>
      <c r="G5927" s="256">
        <v>103905</v>
      </c>
      <c r="H5927" s="256" t="s">
        <v>7843</v>
      </c>
      <c r="I5927" s="256" t="s">
        <v>14</v>
      </c>
      <c r="J5927" s="256" t="s">
        <v>2541</v>
      </c>
      <c r="K5927" s="257" t="s">
        <v>18039</v>
      </c>
      <c r="L5927" s="256" t="s">
        <v>2542</v>
      </c>
    </row>
    <row r="5928" spans="1:12" x14ac:dyDescent="0.25">
      <c r="A5928" s="256" t="s">
        <v>2669</v>
      </c>
      <c r="B5928" s="256" t="s">
        <v>2670</v>
      </c>
      <c r="C5928" s="256" t="s">
        <v>2673</v>
      </c>
      <c r="D5928" s="256" t="s">
        <v>3321</v>
      </c>
      <c r="E5928" s="257" t="s">
        <v>2540</v>
      </c>
      <c r="F5928" s="256" t="s">
        <v>2540</v>
      </c>
      <c r="G5928" s="256">
        <v>103906</v>
      </c>
      <c r="H5928" s="256" t="s">
        <v>7844</v>
      </c>
      <c r="I5928" s="256" t="s">
        <v>14</v>
      </c>
      <c r="J5928" s="256" t="s">
        <v>2541</v>
      </c>
      <c r="K5928" s="257" t="s">
        <v>18040</v>
      </c>
      <c r="L5928" s="256" t="s">
        <v>2542</v>
      </c>
    </row>
    <row r="5929" spans="1:12" x14ac:dyDescent="0.25">
      <c r="A5929" s="256" t="s">
        <v>2669</v>
      </c>
      <c r="B5929" s="256" t="s">
        <v>2670</v>
      </c>
      <c r="C5929" s="256" t="s">
        <v>2673</v>
      </c>
      <c r="D5929" s="256" t="s">
        <v>3321</v>
      </c>
      <c r="E5929" s="257" t="s">
        <v>2540</v>
      </c>
      <c r="F5929" s="256" t="s">
        <v>2540</v>
      </c>
      <c r="G5929" s="256">
        <v>103907</v>
      </c>
      <c r="H5929" s="256" t="s">
        <v>7845</v>
      </c>
      <c r="I5929" s="256" t="s">
        <v>14</v>
      </c>
      <c r="J5929" s="256" t="s">
        <v>2541</v>
      </c>
      <c r="K5929" s="257" t="s">
        <v>13814</v>
      </c>
      <c r="L5929" s="256" t="s">
        <v>2542</v>
      </c>
    </row>
    <row r="5930" spans="1:12" x14ac:dyDescent="0.25">
      <c r="A5930" s="256" t="s">
        <v>2669</v>
      </c>
      <c r="B5930" s="256" t="s">
        <v>2670</v>
      </c>
      <c r="C5930" s="256" t="s">
        <v>2673</v>
      </c>
      <c r="D5930" s="256" t="s">
        <v>3321</v>
      </c>
      <c r="E5930" s="257" t="s">
        <v>2540</v>
      </c>
      <c r="F5930" s="256" t="s">
        <v>2540</v>
      </c>
      <c r="G5930" s="256">
        <v>103908</v>
      </c>
      <c r="H5930" s="256" t="s">
        <v>7846</v>
      </c>
      <c r="I5930" s="256" t="s">
        <v>14</v>
      </c>
      <c r="J5930" s="256" t="s">
        <v>2541</v>
      </c>
      <c r="K5930" s="257" t="s">
        <v>18041</v>
      </c>
      <c r="L5930" s="256" t="s">
        <v>2542</v>
      </c>
    </row>
    <row r="5931" spans="1:12" x14ac:dyDescent="0.25">
      <c r="A5931" s="256" t="s">
        <v>2669</v>
      </c>
      <c r="B5931" s="256" t="s">
        <v>2670</v>
      </c>
      <c r="C5931" s="256" t="s">
        <v>2673</v>
      </c>
      <c r="D5931" s="256" t="s">
        <v>3321</v>
      </c>
      <c r="E5931" s="257" t="s">
        <v>2540</v>
      </c>
      <c r="F5931" s="256" t="s">
        <v>2540</v>
      </c>
      <c r="G5931" s="256">
        <v>103909</v>
      </c>
      <c r="H5931" s="256" t="s">
        <v>7847</v>
      </c>
      <c r="I5931" s="256" t="s">
        <v>14</v>
      </c>
      <c r="J5931" s="256" t="s">
        <v>2541</v>
      </c>
      <c r="K5931" s="257" t="s">
        <v>18042</v>
      </c>
      <c r="L5931" s="256" t="s">
        <v>2542</v>
      </c>
    </row>
    <row r="5932" spans="1:12" x14ac:dyDescent="0.25">
      <c r="A5932" s="256" t="s">
        <v>2669</v>
      </c>
      <c r="B5932" s="256" t="s">
        <v>2670</v>
      </c>
      <c r="C5932" s="256" t="s">
        <v>2673</v>
      </c>
      <c r="D5932" s="256" t="s">
        <v>3321</v>
      </c>
      <c r="E5932" s="257" t="s">
        <v>2540</v>
      </c>
      <c r="F5932" s="256" t="s">
        <v>2540</v>
      </c>
      <c r="G5932" s="256">
        <v>103911</v>
      </c>
      <c r="H5932" s="256" t="s">
        <v>7848</v>
      </c>
      <c r="I5932" s="256" t="s">
        <v>14</v>
      </c>
      <c r="J5932" s="256" t="s">
        <v>2541</v>
      </c>
      <c r="K5932" s="257" t="s">
        <v>18043</v>
      </c>
      <c r="L5932" s="256" t="s">
        <v>2542</v>
      </c>
    </row>
    <row r="5933" spans="1:12" x14ac:dyDescent="0.25">
      <c r="A5933" s="256" t="s">
        <v>2669</v>
      </c>
      <c r="B5933" s="256" t="s">
        <v>2670</v>
      </c>
      <c r="C5933" s="256" t="s">
        <v>2673</v>
      </c>
      <c r="D5933" s="256" t="s">
        <v>3321</v>
      </c>
      <c r="E5933" s="257" t="s">
        <v>2540</v>
      </c>
      <c r="F5933" s="256" t="s">
        <v>2540</v>
      </c>
      <c r="G5933" s="256">
        <v>103912</v>
      </c>
      <c r="H5933" s="256" t="s">
        <v>7849</v>
      </c>
      <c r="I5933" s="256" t="s">
        <v>14</v>
      </c>
      <c r="J5933" s="256" t="s">
        <v>2541</v>
      </c>
      <c r="K5933" s="257" t="s">
        <v>18044</v>
      </c>
      <c r="L5933" s="256" t="s">
        <v>2542</v>
      </c>
    </row>
    <row r="5934" spans="1:12" x14ac:dyDescent="0.25">
      <c r="A5934" s="256" t="s">
        <v>2669</v>
      </c>
      <c r="B5934" s="256" t="s">
        <v>2670</v>
      </c>
      <c r="C5934" s="256" t="s">
        <v>2673</v>
      </c>
      <c r="D5934" s="256" t="s">
        <v>3321</v>
      </c>
      <c r="E5934" s="257" t="s">
        <v>2540</v>
      </c>
      <c r="F5934" s="256" t="s">
        <v>2540</v>
      </c>
      <c r="G5934" s="256">
        <v>103913</v>
      </c>
      <c r="H5934" s="256" t="s">
        <v>7850</v>
      </c>
      <c r="I5934" s="256" t="s">
        <v>14</v>
      </c>
      <c r="J5934" s="256" t="s">
        <v>2541</v>
      </c>
      <c r="K5934" s="257" t="s">
        <v>18045</v>
      </c>
      <c r="L5934" s="256" t="s">
        <v>2542</v>
      </c>
    </row>
    <row r="5935" spans="1:12" x14ac:dyDescent="0.25">
      <c r="A5935" s="256" t="s">
        <v>2669</v>
      </c>
      <c r="B5935" s="256" t="s">
        <v>2670</v>
      </c>
      <c r="C5935" s="256" t="s">
        <v>2673</v>
      </c>
      <c r="D5935" s="256" t="s">
        <v>3321</v>
      </c>
      <c r="E5935" s="257" t="s">
        <v>2540</v>
      </c>
      <c r="F5935" s="256" t="s">
        <v>2540</v>
      </c>
      <c r="G5935" s="256">
        <v>103914</v>
      </c>
      <c r="H5935" s="256" t="s">
        <v>7851</v>
      </c>
      <c r="I5935" s="256" t="s">
        <v>14</v>
      </c>
      <c r="J5935" s="256" t="s">
        <v>2541</v>
      </c>
      <c r="K5935" s="257" t="s">
        <v>18046</v>
      </c>
      <c r="L5935" s="256" t="s">
        <v>2542</v>
      </c>
    </row>
    <row r="5936" spans="1:12" x14ac:dyDescent="0.25">
      <c r="A5936" s="256" t="s">
        <v>2669</v>
      </c>
      <c r="B5936" s="256" t="s">
        <v>2670</v>
      </c>
      <c r="C5936" s="256" t="s">
        <v>2673</v>
      </c>
      <c r="D5936" s="256" t="s">
        <v>3321</v>
      </c>
      <c r="E5936" s="257" t="s">
        <v>2540</v>
      </c>
      <c r="F5936" s="256" t="s">
        <v>2540</v>
      </c>
      <c r="G5936" s="256">
        <v>103915</v>
      </c>
      <c r="H5936" s="256" t="s">
        <v>7852</v>
      </c>
      <c r="I5936" s="256" t="s">
        <v>14</v>
      </c>
      <c r="J5936" s="256" t="s">
        <v>2541</v>
      </c>
      <c r="K5936" s="257" t="s">
        <v>14775</v>
      </c>
      <c r="L5936" s="256" t="s">
        <v>2542</v>
      </c>
    </row>
    <row r="5937" spans="1:12" x14ac:dyDescent="0.25">
      <c r="A5937" s="256" t="s">
        <v>2669</v>
      </c>
      <c r="B5937" s="256" t="s">
        <v>2670</v>
      </c>
      <c r="C5937" s="256" t="s">
        <v>2673</v>
      </c>
      <c r="D5937" s="256" t="s">
        <v>3321</v>
      </c>
      <c r="E5937" s="257" t="s">
        <v>2540</v>
      </c>
      <c r="F5937" s="256" t="s">
        <v>2540</v>
      </c>
      <c r="G5937" s="256">
        <v>103916</v>
      </c>
      <c r="H5937" s="256" t="s">
        <v>7853</v>
      </c>
      <c r="I5937" s="256" t="s">
        <v>14</v>
      </c>
      <c r="J5937" s="256" t="s">
        <v>2541</v>
      </c>
      <c r="K5937" s="257" t="s">
        <v>18047</v>
      </c>
      <c r="L5937" s="256" t="s">
        <v>2542</v>
      </c>
    </row>
    <row r="5938" spans="1:12" x14ac:dyDescent="0.25">
      <c r="A5938" s="256" t="s">
        <v>2669</v>
      </c>
      <c r="B5938" s="256" t="s">
        <v>2670</v>
      </c>
      <c r="C5938" s="256" t="s">
        <v>2673</v>
      </c>
      <c r="D5938" s="256" t="s">
        <v>3321</v>
      </c>
      <c r="E5938" s="257" t="s">
        <v>2540</v>
      </c>
      <c r="F5938" s="256" t="s">
        <v>2540</v>
      </c>
      <c r="G5938" s="256">
        <v>103917</v>
      </c>
      <c r="H5938" s="256" t="s">
        <v>7854</v>
      </c>
      <c r="I5938" s="256" t="s">
        <v>14</v>
      </c>
      <c r="J5938" s="256" t="s">
        <v>2541</v>
      </c>
      <c r="K5938" s="257" t="s">
        <v>18048</v>
      </c>
      <c r="L5938" s="256" t="s">
        <v>2542</v>
      </c>
    </row>
    <row r="5939" spans="1:12" x14ac:dyDescent="0.25">
      <c r="A5939" s="256" t="s">
        <v>2669</v>
      </c>
      <c r="B5939" s="256" t="s">
        <v>2670</v>
      </c>
      <c r="C5939" s="256" t="s">
        <v>2673</v>
      </c>
      <c r="D5939" s="256" t="s">
        <v>3321</v>
      </c>
      <c r="E5939" s="257" t="s">
        <v>2540</v>
      </c>
      <c r="F5939" s="256" t="s">
        <v>2540</v>
      </c>
      <c r="G5939" s="256">
        <v>103918</v>
      </c>
      <c r="H5939" s="256" t="s">
        <v>7855</v>
      </c>
      <c r="I5939" s="256" t="s">
        <v>14</v>
      </c>
      <c r="J5939" s="256" t="s">
        <v>2541</v>
      </c>
      <c r="K5939" s="257" t="s">
        <v>18049</v>
      </c>
      <c r="L5939" s="256" t="s">
        <v>2542</v>
      </c>
    </row>
    <row r="5940" spans="1:12" x14ac:dyDescent="0.25">
      <c r="A5940" s="256" t="s">
        <v>2669</v>
      </c>
      <c r="B5940" s="256" t="s">
        <v>2670</v>
      </c>
      <c r="C5940" s="256" t="s">
        <v>2673</v>
      </c>
      <c r="D5940" s="256" t="s">
        <v>3321</v>
      </c>
      <c r="E5940" s="257" t="s">
        <v>2540</v>
      </c>
      <c r="F5940" s="256" t="s">
        <v>2540</v>
      </c>
      <c r="G5940" s="256">
        <v>104432</v>
      </c>
      <c r="H5940" s="256" t="s">
        <v>7856</v>
      </c>
      <c r="I5940" s="256" t="s">
        <v>14</v>
      </c>
      <c r="J5940" s="256" t="s">
        <v>2541</v>
      </c>
      <c r="K5940" s="257" t="s">
        <v>17595</v>
      </c>
      <c r="L5940" s="256" t="s">
        <v>2542</v>
      </c>
    </row>
    <row r="5941" spans="1:12" x14ac:dyDescent="0.25">
      <c r="A5941" s="256" t="s">
        <v>2669</v>
      </c>
      <c r="B5941" s="256" t="s">
        <v>2670</v>
      </c>
      <c r="C5941" s="256" t="s">
        <v>2673</v>
      </c>
      <c r="D5941" s="256" t="s">
        <v>3321</v>
      </c>
      <c r="E5941" s="257" t="s">
        <v>2540</v>
      </c>
      <c r="F5941" s="256" t="s">
        <v>2540</v>
      </c>
      <c r="G5941" s="256">
        <v>104433</v>
      </c>
      <c r="H5941" s="256" t="s">
        <v>7857</v>
      </c>
      <c r="I5941" s="256" t="s">
        <v>14</v>
      </c>
      <c r="J5941" s="256" t="s">
        <v>2541</v>
      </c>
      <c r="K5941" s="257" t="s">
        <v>13502</v>
      </c>
      <c r="L5941" s="256" t="s">
        <v>2542</v>
      </c>
    </row>
    <row r="5942" spans="1:12" x14ac:dyDescent="0.25">
      <c r="A5942" s="256" t="s">
        <v>2669</v>
      </c>
      <c r="B5942" s="256" t="s">
        <v>2670</v>
      </c>
      <c r="C5942" s="256" t="s">
        <v>2674</v>
      </c>
      <c r="D5942" s="256" t="s">
        <v>3322</v>
      </c>
      <c r="E5942" s="257" t="s">
        <v>2540</v>
      </c>
      <c r="F5942" s="256" t="s">
        <v>2540</v>
      </c>
      <c r="G5942" s="256">
        <v>103689</v>
      </c>
      <c r="H5942" s="256" t="s">
        <v>18050</v>
      </c>
      <c r="I5942" s="256" t="s">
        <v>14</v>
      </c>
      <c r="J5942" s="256" t="s">
        <v>2541</v>
      </c>
      <c r="K5942" s="257" t="s">
        <v>18051</v>
      </c>
      <c r="L5942" s="256" t="s">
        <v>2542</v>
      </c>
    </row>
    <row r="5943" spans="1:12" x14ac:dyDescent="0.25">
      <c r="A5943" s="256" t="s">
        <v>2669</v>
      </c>
      <c r="B5943" s="256" t="s">
        <v>2670</v>
      </c>
      <c r="C5943" s="256" t="s">
        <v>2674</v>
      </c>
      <c r="D5943" s="256" t="s">
        <v>3322</v>
      </c>
      <c r="E5943" s="257" t="s">
        <v>2540</v>
      </c>
      <c r="F5943" s="256" t="s">
        <v>2540</v>
      </c>
      <c r="G5943" s="256">
        <v>103694</v>
      </c>
      <c r="H5943" s="256" t="s">
        <v>7858</v>
      </c>
      <c r="I5943" s="256" t="s">
        <v>12</v>
      </c>
      <c r="J5943" s="256" t="s">
        <v>2545</v>
      </c>
      <c r="K5943" s="257" t="s">
        <v>18052</v>
      </c>
      <c r="L5943" s="256" t="s">
        <v>2542</v>
      </c>
    </row>
    <row r="5944" spans="1:12" x14ac:dyDescent="0.25">
      <c r="A5944" s="256" t="s">
        <v>2669</v>
      </c>
      <c r="B5944" s="256" t="s">
        <v>2670</v>
      </c>
      <c r="C5944" s="256" t="s">
        <v>2674</v>
      </c>
      <c r="D5944" s="256" t="s">
        <v>3322</v>
      </c>
      <c r="E5944" s="257" t="s">
        <v>2540</v>
      </c>
      <c r="F5944" s="256" t="s">
        <v>2540</v>
      </c>
      <c r="G5944" s="256">
        <v>103695</v>
      </c>
      <c r="H5944" s="256" t="s">
        <v>7859</v>
      </c>
      <c r="I5944" s="256" t="s">
        <v>12</v>
      </c>
      <c r="J5944" s="256" t="s">
        <v>2545</v>
      </c>
      <c r="K5944" s="257" t="s">
        <v>13711</v>
      </c>
      <c r="L5944" s="256" t="s">
        <v>2542</v>
      </c>
    </row>
    <row r="5945" spans="1:12" x14ac:dyDescent="0.25">
      <c r="A5945" s="256" t="s">
        <v>2669</v>
      </c>
      <c r="B5945" s="256" t="s">
        <v>2670</v>
      </c>
      <c r="C5945" s="256" t="s">
        <v>2674</v>
      </c>
      <c r="D5945" s="256" t="s">
        <v>3322</v>
      </c>
      <c r="E5945" s="257" t="s">
        <v>2540</v>
      </c>
      <c r="F5945" s="256" t="s">
        <v>2540</v>
      </c>
      <c r="G5945" s="256">
        <v>103696</v>
      </c>
      <c r="H5945" s="256" t="s">
        <v>7860</v>
      </c>
      <c r="I5945" s="256" t="s">
        <v>12</v>
      </c>
      <c r="J5945" s="256" t="s">
        <v>2545</v>
      </c>
      <c r="K5945" s="257" t="s">
        <v>18053</v>
      </c>
      <c r="L5945" s="256" t="s">
        <v>2542</v>
      </c>
    </row>
    <row r="5946" spans="1:12" x14ac:dyDescent="0.25">
      <c r="A5946" s="256" t="s">
        <v>2669</v>
      </c>
      <c r="B5946" s="256" t="s">
        <v>2670</v>
      </c>
      <c r="C5946" s="256" t="s">
        <v>2674</v>
      </c>
      <c r="D5946" s="256" t="s">
        <v>3322</v>
      </c>
      <c r="E5946" s="257" t="s">
        <v>2540</v>
      </c>
      <c r="F5946" s="256" t="s">
        <v>2540</v>
      </c>
      <c r="G5946" s="256">
        <v>103697</v>
      </c>
      <c r="H5946" s="256" t="s">
        <v>7861</v>
      </c>
      <c r="I5946" s="256" t="s">
        <v>12</v>
      </c>
      <c r="J5946" s="256" t="s">
        <v>2545</v>
      </c>
      <c r="K5946" s="257" t="s">
        <v>18054</v>
      </c>
      <c r="L5946" s="256" t="s">
        <v>2542</v>
      </c>
    </row>
    <row r="5947" spans="1:12" x14ac:dyDescent="0.25">
      <c r="A5947" s="256" t="s">
        <v>2669</v>
      </c>
      <c r="B5947" s="256" t="s">
        <v>2670</v>
      </c>
      <c r="C5947" s="256" t="s">
        <v>2675</v>
      </c>
      <c r="D5947" s="256" t="s">
        <v>3323</v>
      </c>
      <c r="E5947" s="257" t="s">
        <v>2540</v>
      </c>
      <c r="F5947" s="256" t="s">
        <v>2540</v>
      </c>
      <c r="G5947" s="256">
        <v>95995</v>
      </c>
      <c r="H5947" s="256" t="s">
        <v>3030</v>
      </c>
      <c r="I5947" s="256" t="s">
        <v>16</v>
      </c>
      <c r="J5947" s="256" t="s">
        <v>2541</v>
      </c>
      <c r="K5947" s="257" t="s">
        <v>18055</v>
      </c>
      <c r="L5947" s="256" t="s">
        <v>2542</v>
      </c>
    </row>
    <row r="5948" spans="1:12" x14ac:dyDescent="0.25">
      <c r="A5948" s="256" t="s">
        <v>2669</v>
      </c>
      <c r="B5948" s="256" t="s">
        <v>2670</v>
      </c>
      <c r="C5948" s="256" t="s">
        <v>2675</v>
      </c>
      <c r="D5948" s="256" t="s">
        <v>3323</v>
      </c>
      <c r="E5948" s="257" t="s">
        <v>2540</v>
      </c>
      <c r="F5948" s="256" t="s">
        <v>2540</v>
      </c>
      <c r="G5948" s="256">
        <v>95996</v>
      </c>
      <c r="H5948" s="256" t="s">
        <v>3031</v>
      </c>
      <c r="I5948" s="256" t="s">
        <v>16</v>
      </c>
      <c r="J5948" s="256" t="s">
        <v>2541</v>
      </c>
      <c r="K5948" s="257" t="s">
        <v>18056</v>
      </c>
      <c r="L5948" s="256" t="s">
        <v>2542</v>
      </c>
    </row>
    <row r="5949" spans="1:12" x14ac:dyDescent="0.25">
      <c r="A5949" s="256" t="s">
        <v>2669</v>
      </c>
      <c r="B5949" s="256" t="s">
        <v>2670</v>
      </c>
      <c r="C5949" s="256" t="s">
        <v>2675</v>
      </c>
      <c r="D5949" s="256" t="s">
        <v>3323</v>
      </c>
      <c r="E5949" s="257" t="s">
        <v>2540</v>
      </c>
      <c r="F5949" s="256" t="s">
        <v>2540</v>
      </c>
      <c r="G5949" s="256">
        <v>96001</v>
      </c>
      <c r="H5949" s="256" t="s">
        <v>3032</v>
      </c>
      <c r="I5949" s="256" t="s">
        <v>14</v>
      </c>
      <c r="J5949" s="256" t="s">
        <v>2541</v>
      </c>
      <c r="K5949" s="257" t="s">
        <v>4947</v>
      </c>
      <c r="L5949" s="256" t="s">
        <v>2542</v>
      </c>
    </row>
    <row r="5950" spans="1:12" x14ac:dyDescent="0.25">
      <c r="A5950" s="256" t="s">
        <v>2669</v>
      </c>
      <c r="B5950" s="256" t="s">
        <v>2670</v>
      </c>
      <c r="C5950" s="256" t="s">
        <v>2675</v>
      </c>
      <c r="D5950" s="256" t="s">
        <v>3323</v>
      </c>
      <c r="E5950" s="257" t="s">
        <v>2540</v>
      </c>
      <c r="F5950" s="256" t="s">
        <v>2540</v>
      </c>
      <c r="G5950" s="256">
        <v>96393</v>
      </c>
      <c r="H5950" s="256" t="s">
        <v>3324</v>
      </c>
      <c r="I5950" s="256" t="s">
        <v>16</v>
      </c>
      <c r="J5950" s="256" t="s">
        <v>2541</v>
      </c>
      <c r="K5950" s="257" t="s">
        <v>18057</v>
      </c>
      <c r="L5950" s="256" t="s">
        <v>2542</v>
      </c>
    </row>
    <row r="5951" spans="1:12" x14ac:dyDescent="0.25">
      <c r="A5951" s="256" t="s">
        <v>2669</v>
      </c>
      <c r="B5951" s="256" t="s">
        <v>2670</v>
      </c>
      <c r="C5951" s="256" t="s">
        <v>2675</v>
      </c>
      <c r="D5951" s="256" t="s">
        <v>3323</v>
      </c>
      <c r="E5951" s="257" t="s">
        <v>2540</v>
      </c>
      <c r="F5951" s="256" t="s">
        <v>2540</v>
      </c>
      <c r="G5951" s="256">
        <v>96394</v>
      </c>
      <c r="H5951" s="256" t="s">
        <v>3325</v>
      </c>
      <c r="I5951" s="256" t="s">
        <v>16</v>
      </c>
      <c r="J5951" s="256" t="s">
        <v>2541</v>
      </c>
      <c r="K5951" s="257" t="s">
        <v>18058</v>
      </c>
      <c r="L5951" s="256" t="s">
        <v>2542</v>
      </c>
    </row>
    <row r="5952" spans="1:12" x14ac:dyDescent="0.25">
      <c r="A5952" s="256" t="s">
        <v>2669</v>
      </c>
      <c r="B5952" s="256" t="s">
        <v>2670</v>
      </c>
      <c r="C5952" s="256" t="s">
        <v>2675</v>
      </c>
      <c r="D5952" s="256" t="s">
        <v>3323</v>
      </c>
      <c r="E5952" s="257" t="s">
        <v>2540</v>
      </c>
      <c r="F5952" s="256" t="s">
        <v>2540</v>
      </c>
      <c r="G5952" s="256">
        <v>96395</v>
      </c>
      <c r="H5952" s="256" t="s">
        <v>3326</v>
      </c>
      <c r="I5952" s="256" t="s">
        <v>16</v>
      </c>
      <c r="J5952" s="256" t="s">
        <v>2541</v>
      </c>
      <c r="K5952" s="257" t="s">
        <v>18059</v>
      </c>
      <c r="L5952" s="256" t="s">
        <v>2542</v>
      </c>
    </row>
    <row r="5953" spans="1:12" x14ac:dyDescent="0.25">
      <c r="A5953" s="256" t="s">
        <v>2676</v>
      </c>
      <c r="B5953" s="256" t="s">
        <v>2677</v>
      </c>
      <c r="C5953" s="256" t="s">
        <v>2678</v>
      </c>
      <c r="D5953" s="256" t="s">
        <v>3327</v>
      </c>
      <c r="E5953" s="257" t="s">
        <v>2540</v>
      </c>
      <c r="F5953" s="256" t="s">
        <v>2540</v>
      </c>
      <c r="G5953" s="256">
        <v>88411</v>
      </c>
      <c r="H5953" s="256" t="s">
        <v>1808</v>
      </c>
      <c r="I5953" s="256" t="s">
        <v>14</v>
      </c>
      <c r="J5953" s="256" t="s">
        <v>2556</v>
      </c>
      <c r="K5953" s="257" t="s">
        <v>14467</v>
      </c>
      <c r="L5953" s="256" t="s">
        <v>2542</v>
      </c>
    </row>
    <row r="5954" spans="1:12" x14ac:dyDescent="0.25">
      <c r="A5954" s="256" t="s">
        <v>2676</v>
      </c>
      <c r="B5954" s="256" t="s">
        <v>2677</v>
      </c>
      <c r="C5954" s="256" t="s">
        <v>2678</v>
      </c>
      <c r="D5954" s="256" t="s">
        <v>3327</v>
      </c>
      <c r="E5954" s="257" t="s">
        <v>2540</v>
      </c>
      <c r="F5954" s="256" t="s">
        <v>2540</v>
      </c>
      <c r="G5954" s="256">
        <v>88412</v>
      </c>
      <c r="H5954" s="256" t="s">
        <v>1809</v>
      </c>
      <c r="I5954" s="256" t="s">
        <v>14</v>
      </c>
      <c r="J5954" s="256" t="s">
        <v>2556</v>
      </c>
      <c r="K5954" s="257" t="s">
        <v>13967</v>
      </c>
      <c r="L5954" s="256" t="s">
        <v>2542</v>
      </c>
    </row>
    <row r="5955" spans="1:12" x14ac:dyDescent="0.25">
      <c r="A5955" s="256" t="s">
        <v>2676</v>
      </c>
      <c r="B5955" s="256" t="s">
        <v>2677</v>
      </c>
      <c r="C5955" s="256" t="s">
        <v>2678</v>
      </c>
      <c r="D5955" s="256" t="s">
        <v>3327</v>
      </c>
      <c r="E5955" s="257" t="s">
        <v>2540</v>
      </c>
      <c r="F5955" s="256" t="s">
        <v>2540</v>
      </c>
      <c r="G5955" s="256">
        <v>88413</v>
      </c>
      <c r="H5955" s="256" t="s">
        <v>1810</v>
      </c>
      <c r="I5955" s="256" t="s">
        <v>14</v>
      </c>
      <c r="J5955" s="256" t="s">
        <v>2556</v>
      </c>
      <c r="K5955" s="257" t="s">
        <v>18060</v>
      </c>
      <c r="L5955" s="256" t="s">
        <v>2542</v>
      </c>
    </row>
    <row r="5956" spans="1:12" x14ac:dyDescent="0.25">
      <c r="A5956" s="256" t="s">
        <v>2676</v>
      </c>
      <c r="B5956" s="256" t="s">
        <v>2677</v>
      </c>
      <c r="C5956" s="256" t="s">
        <v>2678</v>
      </c>
      <c r="D5956" s="256" t="s">
        <v>3327</v>
      </c>
      <c r="E5956" s="257" t="s">
        <v>2540</v>
      </c>
      <c r="F5956" s="256" t="s">
        <v>2540</v>
      </c>
      <c r="G5956" s="256">
        <v>88414</v>
      </c>
      <c r="H5956" s="256" t="s">
        <v>1811</v>
      </c>
      <c r="I5956" s="256" t="s">
        <v>14</v>
      </c>
      <c r="J5956" s="256" t="s">
        <v>2556</v>
      </c>
      <c r="K5956" s="257" t="s">
        <v>13135</v>
      </c>
      <c r="L5956" s="256" t="s">
        <v>2542</v>
      </c>
    </row>
    <row r="5957" spans="1:12" x14ac:dyDescent="0.25">
      <c r="A5957" s="256" t="s">
        <v>2676</v>
      </c>
      <c r="B5957" s="256" t="s">
        <v>2677</v>
      </c>
      <c r="C5957" s="256" t="s">
        <v>2678</v>
      </c>
      <c r="D5957" s="256" t="s">
        <v>3327</v>
      </c>
      <c r="E5957" s="257" t="s">
        <v>2540</v>
      </c>
      <c r="F5957" s="256" t="s">
        <v>2540</v>
      </c>
      <c r="G5957" s="256">
        <v>88415</v>
      </c>
      <c r="H5957" s="256" t="s">
        <v>1812</v>
      </c>
      <c r="I5957" s="256" t="s">
        <v>14</v>
      </c>
      <c r="J5957" s="256" t="s">
        <v>2556</v>
      </c>
      <c r="K5957" s="257" t="s">
        <v>17736</v>
      </c>
      <c r="L5957" s="256" t="s">
        <v>2542</v>
      </c>
    </row>
    <row r="5958" spans="1:12" x14ac:dyDescent="0.25">
      <c r="A5958" s="256" t="s">
        <v>2676</v>
      </c>
      <c r="B5958" s="256" t="s">
        <v>2677</v>
      </c>
      <c r="C5958" s="256" t="s">
        <v>2678</v>
      </c>
      <c r="D5958" s="256" t="s">
        <v>3327</v>
      </c>
      <c r="E5958" s="257" t="s">
        <v>2540</v>
      </c>
      <c r="F5958" s="256" t="s">
        <v>2540</v>
      </c>
      <c r="G5958" s="256">
        <v>88416</v>
      </c>
      <c r="H5958" s="256" t="s">
        <v>1813</v>
      </c>
      <c r="I5958" s="256" t="s">
        <v>14</v>
      </c>
      <c r="J5958" s="256" t="s">
        <v>2545</v>
      </c>
      <c r="K5958" s="257" t="s">
        <v>13566</v>
      </c>
      <c r="L5958" s="256" t="s">
        <v>2542</v>
      </c>
    </row>
    <row r="5959" spans="1:12" x14ac:dyDescent="0.25">
      <c r="A5959" s="256" t="s">
        <v>2676</v>
      </c>
      <c r="B5959" s="256" t="s">
        <v>2677</v>
      </c>
      <c r="C5959" s="256" t="s">
        <v>2678</v>
      </c>
      <c r="D5959" s="256" t="s">
        <v>3327</v>
      </c>
      <c r="E5959" s="257" t="s">
        <v>2540</v>
      </c>
      <c r="F5959" s="256" t="s">
        <v>2540</v>
      </c>
      <c r="G5959" s="256">
        <v>88417</v>
      </c>
      <c r="H5959" s="256" t="s">
        <v>1814</v>
      </c>
      <c r="I5959" s="256" t="s">
        <v>14</v>
      </c>
      <c r="J5959" s="256" t="s">
        <v>2545</v>
      </c>
      <c r="K5959" s="257" t="s">
        <v>13350</v>
      </c>
      <c r="L5959" s="256" t="s">
        <v>2542</v>
      </c>
    </row>
    <row r="5960" spans="1:12" x14ac:dyDescent="0.25">
      <c r="A5960" s="256" t="s">
        <v>2676</v>
      </c>
      <c r="B5960" s="256" t="s">
        <v>2677</v>
      </c>
      <c r="C5960" s="256" t="s">
        <v>2678</v>
      </c>
      <c r="D5960" s="256" t="s">
        <v>3327</v>
      </c>
      <c r="E5960" s="257" t="s">
        <v>2540</v>
      </c>
      <c r="F5960" s="256" t="s">
        <v>2540</v>
      </c>
      <c r="G5960" s="256">
        <v>88420</v>
      </c>
      <c r="H5960" s="256" t="s">
        <v>1815</v>
      </c>
      <c r="I5960" s="256" t="s">
        <v>14</v>
      </c>
      <c r="J5960" s="256" t="s">
        <v>2545</v>
      </c>
      <c r="K5960" s="257" t="s">
        <v>5034</v>
      </c>
      <c r="L5960" s="256" t="s">
        <v>2542</v>
      </c>
    </row>
    <row r="5961" spans="1:12" x14ac:dyDescent="0.25">
      <c r="A5961" s="256" t="s">
        <v>2676</v>
      </c>
      <c r="B5961" s="256" t="s">
        <v>2677</v>
      </c>
      <c r="C5961" s="256" t="s">
        <v>2678</v>
      </c>
      <c r="D5961" s="256" t="s">
        <v>3327</v>
      </c>
      <c r="E5961" s="257" t="s">
        <v>2540</v>
      </c>
      <c r="F5961" s="256" t="s">
        <v>2540</v>
      </c>
      <c r="G5961" s="256">
        <v>88421</v>
      </c>
      <c r="H5961" s="256" t="s">
        <v>1816</v>
      </c>
      <c r="I5961" s="256" t="s">
        <v>14</v>
      </c>
      <c r="J5961" s="256" t="s">
        <v>2545</v>
      </c>
      <c r="K5961" s="257" t="s">
        <v>18061</v>
      </c>
      <c r="L5961" s="256" t="s">
        <v>2542</v>
      </c>
    </row>
    <row r="5962" spans="1:12" x14ac:dyDescent="0.25">
      <c r="A5962" s="256" t="s">
        <v>2676</v>
      </c>
      <c r="B5962" s="256" t="s">
        <v>2677</v>
      </c>
      <c r="C5962" s="256" t="s">
        <v>2678</v>
      </c>
      <c r="D5962" s="256" t="s">
        <v>3327</v>
      </c>
      <c r="E5962" s="257" t="s">
        <v>2540</v>
      </c>
      <c r="F5962" s="256" t="s">
        <v>2540</v>
      </c>
      <c r="G5962" s="256">
        <v>88423</v>
      </c>
      <c r="H5962" s="256" t="s">
        <v>1817</v>
      </c>
      <c r="I5962" s="256" t="s">
        <v>14</v>
      </c>
      <c r="J5962" s="256" t="s">
        <v>2545</v>
      </c>
      <c r="K5962" s="257" t="s">
        <v>5490</v>
      </c>
      <c r="L5962" s="256" t="s">
        <v>2542</v>
      </c>
    </row>
    <row r="5963" spans="1:12" x14ac:dyDescent="0.25">
      <c r="A5963" s="256" t="s">
        <v>2676</v>
      </c>
      <c r="B5963" s="256" t="s">
        <v>2677</v>
      </c>
      <c r="C5963" s="256" t="s">
        <v>2678</v>
      </c>
      <c r="D5963" s="256" t="s">
        <v>3327</v>
      </c>
      <c r="E5963" s="257" t="s">
        <v>2540</v>
      </c>
      <c r="F5963" s="256" t="s">
        <v>2540</v>
      </c>
      <c r="G5963" s="256">
        <v>88424</v>
      </c>
      <c r="H5963" s="256" t="s">
        <v>1818</v>
      </c>
      <c r="I5963" s="256" t="s">
        <v>14</v>
      </c>
      <c r="J5963" s="256" t="s">
        <v>2545</v>
      </c>
      <c r="K5963" s="257" t="s">
        <v>6333</v>
      </c>
      <c r="L5963" s="256" t="s">
        <v>2542</v>
      </c>
    </row>
    <row r="5964" spans="1:12" x14ac:dyDescent="0.25">
      <c r="A5964" s="256" t="s">
        <v>2676</v>
      </c>
      <c r="B5964" s="256" t="s">
        <v>2677</v>
      </c>
      <c r="C5964" s="256" t="s">
        <v>2678</v>
      </c>
      <c r="D5964" s="256" t="s">
        <v>3327</v>
      </c>
      <c r="E5964" s="257" t="s">
        <v>2540</v>
      </c>
      <c r="F5964" s="256" t="s">
        <v>2540</v>
      </c>
      <c r="G5964" s="256">
        <v>88426</v>
      </c>
      <c r="H5964" s="256" t="s">
        <v>1819</v>
      </c>
      <c r="I5964" s="256" t="s">
        <v>14</v>
      </c>
      <c r="J5964" s="256" t="s">
        <v>2545</v>
      </c>
      <c r="K5964" s="257" t="s">
        <v>18062</v>
      </c>
      <c r="L5964" s="256" t="s">
        <v>2542</v>
      </c>
    </row>
    <row r="5965" spans="1:12" x14ac:dyDescent="0.25">
      <c r="A5965" s="256" t="s">
        <v>2676</v>
      </c>
      <c r="B5965" s="256" t="s">
        <v>2677</v>
      </c>
      <c r="C5965" s="256" t="s">
        <v>2678</v>
      </c>
      <c r="D5965" s="256" t="s">
        <v>3327</v>
      </c>
      <c r="E5965" s="257" t="s">
        <v>2540</v>
      </c>
      <c r="F5965" s="256" t="s">
        <v>2540</v>
      </c>
      <c r="G5965" s="256">
        <v>88428</v>
      </c>
      <c r="H5965" s="256" t="s">
        <v>1820</v>
      </c>
      <c r="I5965" s="256" t="s">
        <v>14</v>
      </c>
      <c r="J5965" s="256" t="s">
        <v>2545</v>
      </c>
      <c r="K5965" s="257" t="s">
        <v>13663</v>
      </c>
      <c r="L5965" s="256" t="s">
        <v>2542</v>
      </c>
    </row>
    <row r="5966" spans="1:12" x14ac:dyDescent="0.25">
      <c r="A5966" s="256" t="s">
        <v>2676</v>
      </c>
      <c r="B5966" s="256" t="s">
        <v>2677</v>
      </c>
      <c r="C5966" s="256" t="s">
        <v>2678</v>
      </c>
      <c r="D5966" s="256" t="s">
        <v>3327</v>
      </c>
      <c r="E5966" s="257" t="s">
        <v>2540</v>
      </c>
      <c r="F5966" s="256" t="s">
        <v>2540</v>
      </c>
      <c r="G5966" s="256">
        <v>88429</v>
      </c>
      <c r="H5966" s="256" t="s">
        <v>1821</v>
      </c>
      <c r="I5966" s="256" t="s">
        <v>14</v>
      </c>
      <c r="J5966" s="256" t="s">
        <v>2545</v>
      </c>
      <c r="K5966" s="257" t="s">
        <v>18063</v>
      </c>
      <c r="L5966" s="256" t="s">
        <v>2542</v>
      </c>
    </row>
    <row r="5967" spans="1:12" x14ac:dyDescent="0.25">
      <c r="A5967" s="256" t="s">
        <v>2676</v>
      </c>
      <c r="B5967" s="256" t="s">
        <v>2677</v>
      </c>
      <c r="C5967" s="256" t="s">
        <v>2678</v>
      </c>
      <c r="D5967" s="256" t="s">
        <v>3327</v>
      </c>
      <c r="E5967" s="257" t="s">
        <v>2540</v>
      </c>
      <c r="F5967" s="256" t="s">
        <v>2540</v>
      </c>
      <c r="G5967" s="256">
        <v>88431</v>
      </c>
      <c r="H5967" s="256" t="s">
        <v>1822</v>
      </c>
      <c r="I5967" s="256" t="s">
        <v>14</v>
      </c>
      <c r="J5967" s="256" t="s">
        <v>2545</v>
      </c>
      <c r="K5967" s="257" t="s">
        <v>5134</v>
      </c>
      <c r="L5967" s="256" t="s">
        <v>2542</v>
      </c>
    </row>
    <row r="5968" spans="1:12" x14ac:dyDescent="0.25">
      <c r="A5968" s="256" t="s">
        <v>2676</v>
      </c>
      <c r="B5968" s="256" t="s">
        <v>2677</v>
      </c>
      <c r="C5968" s="256" t="s">
        <v>2678</v>
      </c>
      <c r="D5968" s="256" t="s">
        <v>3327</v>
      </c>
      <c r="E5968" s="257" t="s">
        <v>2540</v>
      </c>
      <c r="F5968" s="256" t="s">
        <v>2540</v>
      </c>
      <c r="G5968" s="256">
        <v>88432</v>
      </c>
      <c r="H5968" s="256" t="s">
        <v>1823</v>
      </c>
      <c r="I5968" s="256" t="s">
        <v>14</v>
      </c>
      <c r="J5968" s="256" t="s">
        <v>2545</v>
      </c>
      <c r="K5968" s="257" t="s">
        <v>4720</v>
      </c>
      <c r="L5968" s="256" t="s">
        <v>2542</v>
      </c>
    </row>
    <row r="5969" spans="1:12" x14ac:dyDescent="0.25">
      <c r="A5969" s="256" t="s">
        <v>2676</v>
      </c>
      <c r="B5969" s="256" t="s">
        <v>2677</v>
      </c>
      <c r="C5969" s="256" t="s">
        <v>2678</v>
      </c>
      <c r="D5969" s="256" t="s">
        <v>3327</v>
      </c>
      <c r="E5969" s="257" t="s">
        <v>2540</v>
      </c>
      <c r="F5969" s="256" t="s">
        <v>2540</v>
      </c>
      <c r="G5969" s="256">
        <v>88484</v>
      </c>
      <c r="H5969" s="256" t="s">
        <v>18064</v>
      </c>
      <c r="I5969" s="256" t="s">
        <v>14</v>
      </c>
      <c r="J5969" s="256" t="s">
        <v>2556</v>
      </c>
      <c r="K5969" s="257" t="s">
        <v>6097</v>
      </c>
      <c r="L5969" s="256" t="s">
        <v>2542</v>
      </c>
    </row>
    <row r="5970" spans="1:12" x14ac:dyDescent="0.25">
      <c r="A5970" s="256" t="s">
        <v>2676</v>
      </c>
      <c r="B5970" s="256" t="s">
        <v>2677</v>
      </c>
      <c r="C5970" s="256" t="s">
        <v>2678</v>
      </c>
      <c r="D5970" s="256" t="s">
        <v>3327</v>
      </c>
      <c r="E5970" s="257" t="s">
        <v>2540</v>
      </c>
      <c r="F5970" s="256" t="s">
        <v>2540</v>
      </c>
      <c r="G5970" s="256">
        <v>88485</v>
      </c>
      <c r="H5970" s="256" t="s">
        <v>18065</v>
      </c>
      <c r="I5970" s="256" t="s">
        <v>14</v>
      </c>
      <c r="J5970" s="256" t="s">
        <v>2556</v>
      </c>
      <c r="K5970" s="257" t="s">
        <v>13752</v>
      </c>
      <c r="L5970" s="256" t="s">
        <v>2542</v>
      </c>
    </row>
    <row r="5971" spans="1:12" x14ac:dyDescent="0.25">
      <c r="A5971" s="256" t="s">
        <v>2676</v>
      </c>
      <c r="B5971" s="256" t="s">
        <v>2677</v>
      </c>
      <c r="C5971" s="256" t="s">
        <v>2678</v>
      </c>
      <c r="D5971" s="256" t="s">
        <v>3327</v>
      </c>
      <c r="E5971" s="257" t="s">
        <v>2540</v>
      </c>
      <c r="F5971" s="256" t="s">
        <v>2540</v>
      </c>
      <c r="G5971" s="256">
        <v>88488</v>
      </c>
      <c r="H5971" s="256" t="s">
        <v>18066</v>
      </c>
      <c r="I5971" s="256" t="s">
        <v>14</v>
      </c>
      <c r="J5971" s="256" t="s">
        <v>2556</v>
      </c>
      <c r="K5971" s="257" t="s">
        <v>13316</v>
      </c>
      <c r="L5971" s="256" t="s">
        <v>2542</v>
      </c>
    </row>
    <row r="5972" spans="1:12" x14ac:dyDescent="0.25">
      <c r="A5972" s="256" t="s">
        <v>2676</v>
      </c>
      <c r="B5972" s="256" t="s">
        <v>2677</v>
      </c>
      <c r="C5972" s="256" t="s">
        <v>2678</v>
      </c>
      <c r="D5972" s="256" t="s">
        <v>3327</v>
      </c>
      <c r="E5972" s="257" t="s">
        <v>2540</v>
      </c>
      <c r="F5972" s="256" t="s">
        <v>2540</v>
      </c>
      <c r="G5972" s="256">
        <v>88489</v>
      </c>
      <c r="H5972" s="256" t="s">
        <v>18067</v>
      </c>
      <c r="I5972" s="256" t="s">
        <v>14</v>
      </c>
      <c r="J5972" s="256" t="s">
        <v>2556</v>
      </c>
      <c r="K5972" s="257" t="s">
        <v>18068</v>
      </c>
      <c r="L5972" s="256" t="s">
        <v>2542</v>
      </c>
    </row>
    <row r="5973" spans="1:12" x14ac:dyDescent="0.25">
      <c r="A5973" s="256" t="s">
        <v>2676</v>
      </c>
      <c r="B5973" s="256" t="s">
        <v>2677</v>
      </c>
      <c r="C5973" s="256" t="s">
        <v>2678</v>
      </c>
      <c r="D5973" s="256" t="s">
        <v>3327</v>
      </c>
      <c r="E5973" s="257" t="s">
        <v>2540</v>
      </c>
      <c r="F5973" s="256" t="s">
        <v>2540</v>
      </c>
      <c r="G5973" s="256">
        <v>88494</v>
      </c>
      <c r="H5973" s="256" t="s">
        <v>18069</v>
      </c>
      <c r="I5973" s="256" t="s">
        <v>14</v>
      </c>
      <c r="J5973" s="256" t="s">
        <v>2545</v>
      </c>
      <c r="K5973" s="257" t="s">
        <v>18070</v>
      </c>
      <c r="L5973" s="256" t="s">
        <v>2542</v>
      </c>
    </row>
    <row r="5974" spans="1:12" x14ac:dyDescent="0.25">
      <c r="A5974" s="256" t="s">
        <v>2676</v>
      </c>
      <c r="B5974" s="256" t="s">
        <v>2677</v>
      </c>
      <c r="C5974" s="256" t="s">
        <v>2678</v>
      </c>
      <c r="D5974" s="256" t="s">
        <v>3327</v>
      </c>
      <c r="E5974" s="257" t="s">
        <v>2540</v>
      </c>
      <c r="F5974" s="256" t="s">
        <v>2540</v>
      </c>
      <c r="G5974" s="256">
        <v>88495</v>
      </c>
      <c r="H5974" s="256" t="s">
        <v>18071</v>
      </c>
      <c r="I5974" s="256" t="s">
        <v>14</v>
      </c>
      <c r="J5974" s="256" t="s">
        <v>2545</v>
      </c>
      <c r="K5974" s="257" t="s">
        <v>13371</v>
      </c>
      <c r="L5974" s="256" t="s">
        <v>2542</v>
      </c>
    </row>
    <row r="5975" spans="1:12" x14ac:dyDescent="0.25">
      <c r="A5975" s="256" t="s">
        <v>2676</v>
      </c>
      <c r="B5975" s="256" t="s">
        <v>2677</v>
      </c>
      <c r="C5975" s="256" t="s">
        <v>2678</v>
      </c>
      <c r="D5975" s="256" t="s">
        <v>3327</v>
      </c>
      <c r="E5975" s="257" t="s">
        <v>2540</v>
      </c>
      <c r="F5975" s="256" t="s">
        <v>2540</v>
      </c>
      <c r="G5975" s="256">
        <v>88496</v>
      </c>
      <c r="H5975" s="256" t="s">
        <v>18072</v>
      </c>
      <c r="I5975" s="256" t="s">
        <v>14</v>
      </c>
      <c r="J5975" s="256" t="s">
        <v>2545</v>
      </c>
      <c r="K5975" s="257" t="s">
        <v>13362</v>
      </c>
      <c r="L5975" s="256" t="s">
        <v>2542</v>
      </c>
    </row>
    <row r="5976" spans="1:12" x14ac:dyDescent="0.25">
      <c r="A5976" s="256" t="s">
        <v>2676</v>
      </c>
      <c r="B5976" s="256" t="s">
        <v>2677</v>
      </c>
      <c r="C5976" s="256" t="s">
        <v>2678</v>
      </c>
      <c r="D5976" s="256" t="s">
        <v>3327</v>
      </c>
      <c r="E5976" s="257" t="s">
        <v>2540</v>
      </c>
      <c r="F5976" s="256" t="s">
        <v>2540</v>
      </c>
      <c r="G5976" s="256">
        <v>88497</v>
      </c>
      <c r="H5976" s="256" t="s">
        <v>18073</v>
      </c>
      <c r="I5976" s="256" t="s">
        <v>14</v>
      </c>
      <c r="J5976" s="256" t="s">
        <v>2545</v>
      </c>
      <c r="K5976" s="257" t="s">
        <v>13633</v>
      </c>
      <c r="L5976" s="256" t="s">
        <v>2542</v>
      </c>
    </row>
    <row r="5977" spans="1:12" x14ac:dyDescent="0.25">
      <c r="A5977" s="256" t="s">
        <v>2676</v>
      </c>
      <c r="B5977" s="256" t="s">
        <v>2677</v>
      </c>
      <c r="C5977" s="256" t="s">
        <v>2678</v>
      </c>
      <c r="D5977" s="256" t="s">
        <v>3327</v>
      </c>
      <c r="E5977" s="257" t="s">
        <v>2540</v>
      </c>
      <c r="F5977" s="256" t="s">
        <v>2540</v>
      </c>
      <c r="G5977" s="256">
        <v>95305</v>
      </c>
      <c r="H5977" s="256" t="s">
        <v>18074</v>
      </c>
      <c r="I5977" s="256" t="s">
        <v>14</v>
      </c>
      <c r="J5977" s="256" t="s">
        <v>2545</v>
      </c>
      <c r="K5977" s="257" t="s">
        <v>15580</v>
      </c>
      <c r="L5977" s="256" t="s">
        <v>2542</v>
      </c>
    </row>
    <row r="5978" spans="1:12" x14ac:dyDescent="0.25">
      <c r="A5978" s="256" t="s">
        <v>2676</v>
      </c>
      <c r="B5978" s="256" t="s">
        <v>2677</v>
      </c>
      <c r="C5978" s="256" t="s">
        <v>2678</v>
      </c>
      <c r="D5978" s="256" t="s">
        <v>3327</v>
      </c>
      <c r="E5978" s="257" t="s">
        <v>2540</v>
      </c>
      <c r="F5978" s="256" t="s">
        <v>2540</v>
      </c>
      <c r="G5978" s="256">
        <v>95306</v>
      </c>
      <c r="H5978" s="256" t="s">
        <v>18075</v>
      </c>
      <c r="I5978" s="256" t="s">
        <v>14</v>
      </c>
      <c r="J5978" s="256" t="s">
        <v>2545</v>
      </c>
      <c r="K5978" s="257" t="s">
        <v>13698</v>
      </c>
      <c r="L5978" s="256" t="s">
        <v>2542</v>
      </c>
    </row>
    <row r="5979" spans="1:12" x14ac:dyDescent="0.25">
      <c r="A5979" s="256" t="s">
        <v>2676</v>
      </c>
      <c r="B5979" s="256" t="s">
        <v>2677</v>
      </c>
      <c r="C5979" s="256" t="s">
        <v>2678</v>
      </c>
      <c r="D5979" s="256" t="s">
        <v>3327</v>
      </c>
      <c r="E5979" s="257" t="s">
        <v>2540</v>
      </c>
      <c r="F5979" s="256" t="s">
        <v>2540</v>
      </c>
      <c r="G5979" s="256">
        <v>95622</v>
      </c>
      <c r="H5979" s="256" t="s">
        <v>1824</v>
      </c>
      <c r="I5979" s="256" t="s">
        <v>14</v>
      </c>
      <c r="J5979" s="256" t="s">
        <v>2556</v>
      </c>
      <c r="K5979" s="257" t="s">
        <v>5439</v>
      </c>
      <c r="L5979" s="256" t="s">
        <v>2542</v>
      </c>
    </row>
    <row r="5980" spans="1:12" x14ac:dyDescent="0.25">
      <c r="A5980" s="256" t="s">
        <v>2676</v>
      </c>
      <c r="B5980" s="256" t="s">
        <v>2677</v>
      </c>
      <c r="C5980" s="256" t="s">
        <v>2678</v>
      </c>
      <c r="D5980" s="256" t="s">
        <v>3327</v>
      </c>
      <c r="E5980" s="257" t="s">
        <v>2540</v>
      </c>
      <c r="F5980" s="256" t="s">
        <v>2540</v>
      </c>
      <c r="G5980" s="256">
        <v>95623</v>
      </c>
      <c r="H5980" s="256" t="s">
        <v>1825</v>
      </c>
      <c r="I5980" s="256" t="s">
        <v>14</v>
      </c>
      <c r="J5980" s="256" t="s">
        <v>2556</v>
      </c>
      <c r="K5980" s="257" t="s">
        <v>5175</v>
      </c>
      <c r="L5980" s="256" t="s">
        <v>2542</v>
      </c>
    </row>
    <row r="5981" spans="1:12" x14ac:dyDescent="0.25">
      <c r="A5981" s="256" t="s">
        <v>2676</v>
      </c>
      <c r="B5981" s="256" t="s">
        <v>2677</v>
      </c>
      <c r="C5981" s="256" t="s">
        <v>2678</v>
      </c>
      <c r="D5981" s="256" t="s">
        <v>3327</v>
      </c>
      <c r="E5981" s="257" t="s">
        <v>2540</v>
      </c>
      <c r="F5981" s="256" t="s">
        <v>2540</v>
      </c>
      <c r="G5981" s="256">
        <v>95624</v>
      </c>
      <c r="H5981" s="256" t="s">
        <v>1826</v>
      </c>
      <c r="I5981" s="256" t="s">
        <v>14</v>
      </c>
      <c r="J5981" s="256" t="s">
        <v>2556</v>
      </c>
      <c r="K5981" s="257" t="s">
        <v>16702</v>
      </c>
      <c r="L5981" s="256" t="s">
        <v>2542</v>
      </c>
    </row>
    <row r="5982" spans="1:12" x14ac:dyDescent="0.25">
      <c r="A5982" s="256" t="s">
        <v>2676</v>
      </c>
      <c r="B5982" s="256" t="s">
        <v>2677</v>
      </c>
      <c r="C5982" s="256" t="s">
        <v>2678</v>
      </c>
      <c r="D5982" s="256" t="s">
        <v>3327</v>
      </c>
      <c r="E5982" s="257" t="s">
        <v>2540</v>
      </c>
      <c r="F5982" s="256" t="s">
        <v>2540</v>
      </c>
      <c r="G5982" s="256">
        <v>95625</v>
      </c>
      <c r="H5982" s="256" t="s">
        <v>1827</v>
      </c>
      <c r="I5982" s="256" t="s">
        <v>14</v>
      </c>
      <c r="J5982" s="256" t="s">
        <v>2556</v>
      </c>
      <c r="K5982" s="257" t="s">
        <v>18076</v>
      </c>
      <c r="L5982" s="256" t="s">
        <v>2542</v>
      </c>
    </row>
    <row r="5983" spans="1:12" x14ac:dyDescent="0.25">
      <c r="A5983" s="256" t="s">
        <v>2676</v>
      </c>
      <c r="B5983" s="256" t="s">
        <v>2677</v>
      </c>
      <c r="C5983" s="256" t="s">
        <v>2678</v>
      </c>
      <c r="D5983" s="256" t="s">
        <v>3327</v>
      </c>
      <c r="E5983" s="257" t="s">
        <v>2540</v>
      </c>
      <c r="F5983" s="256" t="s">
        <v>2540</v>
      </c>
      <c r="G5983" s="256">
        <v>95626</v>
      </c>
      <c r="H5983" s="256" t="s">
        <v>1828</v>
      </c>
      <c r="I5983" s="256" t="s">
        <v>14</v>
      </c>
      <c r="J5983" s="256" t="s">
        <v>2556</v>
      </c>
      <c r="K5983" s="257" t="s">
        <v>13450</v>
      </c>
      <c r="L5983" s="256" t="s">
        <v>2542</v>
      </c>
    </row>
    <row r="5984" spans="1:12" x14ac:dyDescent="0.25">
      <c r="A5984" s="256" t="s">
        <v>2676</v>
      </c>
      <c r="B5984" s="256" t="s">
        <v>2677</v>
      </c>
      <c r="C5984" s="256" t="s">
        <v>2678</v>
      </c>
      <c r="D5984" s="256" t="s">
        <v>3327</v>
      </c>
      <c r="E5984" s="257" t="s">
        <v>2540</v>
      </c>
      <c r="F5984" s="256" t="s">
        <v>2540</v>
      </c>
      <c r="G5984" s="256">
        <v>96126</v>
      </c>
      <c r="H5984" s="256" t="s">
        <v>1829</v>
      </c>
      <c r="I5984" s="256" t="s">
        <v>14</v>
      </c>
      <c r="J5984" s="256" t="s">
        <v>2545</v>
      </c>
      <c r="K5984" s="257" t="s">
        <v>16536</v>
      </c>
      <c r="L5984" s="256" t="s">
        <v>2542</v>
      </c>
    </row>
    <row r="5985" spans="1:12" x14ac:dyDescent="0.25">
      <c r="A5985" s="256" t="s">
        <v>2676</v>
      </c>
      <c r="B5985" s="256" t="s">
        <v>2677</v>
      </c>
      <c r="C5985" s="256" t="s">
        <v>2678</v>
      </c>
      <c r="D5985" s="256" t="s">
        <v>3327</v>
      </c>
      <c r="E5985" s="257" t="s">
        <v>2540</v>
      </c>
      <c r="F5985" s="256" t="s">
        <v>2540</v>
      </c>
      <c r="G5985" s="256">
        <v>96127</v>
      </c>
      <c r="H5985" s="256" t="s">
        <v>1830</v>
      </c>
      <c r="I5985" s="256" t="s">
        <v>14</v>
      </c>
      <c r="J5985" s="256" t="s">
        <v>2545</v>
      </c>
      <c r="K5985" s="257" t="s">
        <v>13295</v>
      </c>
      <c r="L5985" s="256" t="s">
        <v>2542</v>
      </c>
    </row>
    <row r="5986" spans="1:12" x14ac:dyDescent="0.25">
      <c r="A5986" s="256" t="s">
        <v>2676</v>
      </c>
      <c r="B5986" s="256" t="s">
        <v>2677</v>
      </c>
      <c r="C5986" s="256" t="s">
        <v>2678</v>
      </c>
      <c r="D5986" s="256" t="s">
        <v>3327</v>
      </c>
      <c r="E5986" s="257" t="s">
        <v>2540</v>
      </c>
      <c r="F5986" s="256" t="s">
        <v>2540</v>
      </c>
      <c r="G5986" s="256">
        <v>96128</v>
      </c>
      <c r="H5986" s="256" t="s">
        <v>1831</v>
      </c>
      <c r="I5986" s="256" t="s">
        <v>14</v>
      </c>
      <c r="J5986" s="256" t="s">
        <v>2545</v>
      </c>
      <c r="K5986" s="257" t="s">
        <v>18077</v>
      </c>
      <c r="L5986" s="256" t="s">
        <v>2542</v>
      </c>
    </row>
    <row r="5987" spans="1:12" x14ac:dyDescent="0.25">
      <c r="A5987" s="256" t="s">
        <v>2676</v>
      </c>
      <c r="B5987" s="256" t="s">
        <v>2677</v>
      </c>
      <c r="C5987" s="256" t="s">
        <v>2678</v>
      </c>
      <c r="D5987" s="256" t="s">
        <v>3327</v>
      </c>
      <c r="E5987" s="257" t="s">
        <v>2540</v>
      </c>
      <c r="F5987" s="256" t="s">
        <v>2540</v>
      </c>
      <c r="G5987" s="256">
        <v>96129</v>
      </c>
      <c r="H5987" s="256" t="s">
        <v>1832</v>
      </c>
      <c r="I5987" s="256" t="s">
        <v>14</v>
      </c>
      <c r="J5987" s="256" t="s">
        <v>2545</v>
      </c>
      <c r="K5987" s="257" t="s">
        <v>5237</v>
      </c>
      <c r="L5987" s="256" t="s">
        <v>2542</v>
      </c>
    </row>
    <row r="5988" spans="1:12" x14ac:dyDescent="0.25">
      <c r="A5988" s="256" t="s">
        <v>2676</v>
      </c>
      <c r="B5988" s="256" t="s">
        <v>2677</v>
      </c>
      <c r="C5988" s="256" t="s">
        <v>2678</v>
      </c>
      <c r="D5988" s="256" t="s">
        <v>3327</v>
      </c>
      <c r="E5988" s="257" t="s">
        <v>2540</v>
      </c>
      <c r="F5988" s="256" t="s">
        <v>2540</v>
      </c>
      <c r="G5988" s="256">
        <v>96130</v>
      </c>
      <c r="H5988" s="256" t="s">
        <v>1833</v>
      </c>
      <c r="I5988" s="256" t="s">
        <v>14</v>
      </c>
      <c r="J5988" s="256" t="s">
        <v>2545</v>
      </c>
      <c r="K5988" s="257" t="s">
        <v>13291</v>
      </c>
      <c r="L5988" s="256" t="s">
        <v>2542</v>
      </c>
    </row>
    <row r="5989" spans="1:12" x14ac:dyDescent="0.25">
      <c r="A5989" s="256" t="s">
        <v>2676</v>
      </c>
      <c r="B5989" s="256" t="s">
        <v>2677</v>
      </c>
      <c r="C5989" s="256" t="s">
        <v>2678</v>
      </c>
      <c r="D5989" s="256" t="s">
        <v>3327</v>
      </c>
      <c r="E5989" s="257" t="s">
        <v>2540</v>
      </c>
      <c r="F5989" s="256" t="s">
        <v>2540</v>
      </c>
      <c r="G5989" s="256">
        <v>96131</v>
      </c>
      <c r="H5989" s="256" t="s">
        <v>1834</v>
      </c>
      <c r="I5989" s="256" t="s">
        <v>14</v>
      </c>
      <c r="J5989" s="256" t="s">
        <v>2545</v>
      </c>
      <c r="K5989" s="257" t="s">
        <v>13256</v>
      </c>
      <c r="L5989" s="256" t="s">
        <v>2542</v>
      </c>
    </row>
    <row r="5990" spans="1:12" x14ac:dyDescent="0.25">
      <c r="A5990" s="256" t="s">
        <v>2676</v>
      </c>
      <c r="B5990" s="256" t="s">
        <v>2677</v>
      </c>
      <c r="C5990" s="256" t="s">
        <v>2678</v>
      </c>
      <c r="D5990" s="256" t="s">
        <v>3327</v>
      </c>
      <c r="E5990" s="257" t="s">
        <v>2540</v>
      </c>
      <c r="F5990" s="256" t="s">
        <v>2540</v>
      </c>
      <c r="G5990" s="256">
        <v>96132</v>
      </c>
      <c r="H5990" s="256" t="s">
        <v>1835</v>
      </c>
      <c r="I5990" s="256" t="s">
        <v>14</v>
      </c>
      <c r="J5990" s="256" t="s">
        <v>2545</v>
      </c>
      <c r="K5990" s="257" t="s">
        <v>16783</v>
      </c>
      <c r="L5990" s="256" t="s">
        <v>2542</v>
      </c>
    </row>
    <row r="5991" spans="1:12" x14ac:dyDescent="0.25">
      <c r="A5991" s="256" t="s">
        <v>2676</v>
      </c>
      <c r="B5991" s="256" t="s">
        <v>2677</v>
      </c>
      <c r="C5991" s="256" t="s">
        <v>2678</v>
      </c>
      <c r="D5991" s="256" t="s">
        <v>3327</v>
      </c>
      <c r="E5991" s="257" t="s">
        <v>2540</v>
      </c>
      <c r="F5991" s="256" t="s">
        <v>2540</v>
      </c>
      <c r="G5991" s="256">
        <v>96133</v>
      </c>
      <c r="H5991" s="256" t="s">
        <v>1836</v>
      </c>
      <c r="I5991" s="256" t="s">
        <v>14</v>
      </c>
      <c r="J5991" s="256" t="s">
        <v>2545</v>
      </c>
      <c r="K5991" s="257" t="s">
        <v>15744</v>
      </c>
      <c r="L5991" s="256" t="s">
        <v>2542</v>
      </c>
    </row>
    <row r="5992" spans="1:12" x14ac:dyDescent="0.25">
      <c r="A5992" s="256" t="s">
        <v>2676</v>
      </c>
      <c r="B5992" s="256" t="s">
        <v>2677</v>
      </c>
      <c r="C5992" s="256" t="s">
        <v>2678</v>
      </c>
      <c r="D5992" s="256" t="s">
        <v>3327</v>
      </c>
      <c r="E5992" s="257" t="s">
        <v>2540</v>
      </c>
      <c r="F5992" s="256" t="s">
        <v>2540</v>
      </c>
      <c r="G5992" s="256">
        <v>96134</v>
      </c>
      <c r="H5992" s="256" t="s">
        <v>1837</v>
      </c>
      <c r="I5992" s="256" t="s">
        <v>14</v>
      </c>
      <c r="J5992" s="256" t="s">
        <v>2545</v>
      </c>
      <c r="K5992" s="257" t="s">
        <v>18078</v>
      </c>
      <c r="L5992" s="256" t="s">
        <v>2542</v>
      </c>
    </row>
    <row r="5993" spans="1:12" x14ac:dyDescent="0.25">
      <c r="A5993" s="256" t="s">
        <v>2676</v>
      </c>
      <c r="B5993" s="256" t="s">
        <v>2677</v>
      </c>
      <c r="C5993" s="256" t="s">
        <v>2678</v>
      </c>
      <c r="D5993" s="256" t="s">
        <v>3327</v>
      </c>
      <c r="E5993" s="257" t="s">
        <v>2540</v>
      </c>
      <c r="F5993" s="256" t="s">
        <v>2540</v>
      </c>
      <c r="G5993" s="256">
        <v>96135</v>
      </c>
      <c r="H5993" s="256" t="s">
        <v>1838</v>
      </c>
      <c r="I5993" s="256" t="s">
        <v>14</v>
      </c>
      <c r="J5993" s="256" t="s">
        <v>2545</v>
      </c>
      <c r="K5993" s="257" t="s">
        <v>18079</v>
      </c>
      <c r="L5993" s="256" t="s">
        <v>2542</v>
      </c>
    </row>
    <row r="5994" spans="1:12" x14ac:dyDescent="0.25">
      <c r="A5994" s="256" t="s">
        <v>2676</v>
      </c>
      <c r="B5994" s="256" t="s">
        <v>2677</v>
      </c>
      <c r="C5994" s="256" t="s">
        <v>2678</v>
      </c>
      <c r="D5994" s="256" t="s">
        <v>3327</v>
      </c>
      <c r="E5994" s="257" t="s">
        <v>2540</v>
      </c>
      <c r="F5994" s="256" t="s">
        <v>2540</v>
      </c>
      <c r="G5994" s="256">
        <v>104639</v>
      </c>
      <c r="H5994" s="256" t="s">
        <v>18080</v>
      </c>
      <c r="I5994" s="256" t="s">
        <v>14</v>
      </c>
      <c r="J5994" s="256" t="s">
        <v>2545</v>
      </c>
      <c r="K5994" s="257" t="s">
        <v>17850</v>
      </c>
      <c r="L5994" s="256" t="s">
        <v>2542</v>
      </c>
    </row>
    <row r="5995" spans="1:12" x14ac:dyDescent="0.25">
      <c r="A5995" s="256" t="s">
        <v>2676</v>
      </c>
      <c r="B5995" s="256" t="s">
        <v>2677</v>
      </c>
      <c r="C5995" s="256" t="s">
        <v>2678</v>
      </c>
      <c r="D5995" s="256" t="s">
        <v>3327</v>
      </c>
      <c r="E5995" s="257" t="s">
        <v>2540</v>
      </c>
      <c r="F5995" s="256" t="s">
        <v>2540</v>
      </c>
      <c r="G5995" s="256">
        <v>104640</v>
      </c>
      <c r="H5995" s="256" t="s">
        <v>18081</v>
      </c>
      <c r="I5995" s="256" t="s">
        <v>14</v>
      </c>
      <c r="J5995" s="256" t="s">
        <v>2545</v>
      </c>
      <c r="K5995" s="257" t="s">
        <v>4920</v>
      </c>
      <c r="L5995" s="256" t="s">
        <v>2542</v>
      </c>
    </row>
    <row r="5996" spans="1:12" x14ac:dyDescent="0.25">
      <c r="A5996" s="256" t="s">
        <v>2676</v>
      </c>
      <c r="B5996" s="256" t="s">
        <v>2677</v>
      </c>
      <c r="C5996" s="256" t="s">
        <v>2678</v>
      </c>
      <c r="D5996" s="256" t="s">
        <v>3327</v>
      </c>
      <c r="E5996" s="257" t="s">
        <v>2540</v>
      </c>
      <c r="F5996" s="256" t="s">
        <v>2540</v>
      </c>
      <c r="G5996" s="256">
        <v>104641</v>
      </c>
      <c r="H5996" s="256" t="s">
        <v>18082</v>
      </c>
      <c r="I5996" s="256" t="s">
        <v>14</v>
      </c>
      <c r="J5996" s="256" t="s">
        <v>2545</v>
      </c>
      <c r="K5996" s="257" t="s">
        <v>17070</v>
      </c>
      <c r="L5996" s="256" t="s">
        <v>2542</v>
      </c>
    </row>
    <row r="5997" spans="1:12" x14ac:dyDescent="0.25">
      <c r="A5997" s="256" t="s">
        <v>2676</v>
      </c>
      <c r="B5997" s="256" t="s">
        <v>2677</v>
      </c>
      <c r="C5997" s="256" t="s">
        <v>2678</v>
      </c>
      <c r="D5997" s="256" t="s">
        <v>3327</v>
      </c>
      <c r="E5997" s="257" t="s">
        <v>2540</v>
      </c>
      <c r="F5997" s="256" t="s">
        <v>2540</v>
      </c>
      <c r="G5997" s="256">
        <v>104642</v>
      </c>
      <c r="H5997" s="256" t="s">
        <v>18083</v>
      </c>
      <c r="I5997" s="256" t="s">
        <v>14</v>
      </c>
      <c r="J5997" s="256" t="s">
        <v>2545</v>
      </c>
      <c r="K5997" s="257" t="s">
        <v>15839</v>
      </c>
      <c r="L5997" s="256" t="s">
        <v>2542</v>
      </c>
    </row>
    <row r="5998" spans="1:12" x14ac:dyDescent="0.25">
      <c r="A5998" s="256" t="s">
        <v>2676</v>
      </c>
      <c r="B5998" s="256" t="s">
        <v>2677</v>
      </c>
      <c r="C5998" s="256" t="s">
        <v>2679</v>
      </c>
      <c r="D5998" s="256" t="s">
        <v>3328</v>
      </c>
      <c r="E5998" s="257" t="s">
        <v>2540</v>
      </c>
      <c r="F5998" s="256" t="s">
        <v>2540</v>
      </c>
      <c r="G5998" s="256">
        <v>102193</v>
      </c>
      <c r="H5998" s="256" t="s">
        <v>5135</v>
      </c>
      <c r="I5998" s="256" t="s">
        <v>14</v>
      </c>
      <c r="J5998" s="256" t="s">
        <v>2545</v>
      </c>
      <c r="K5998" s="257" t="s">
        <v>8228</v>
      </c>
      <c r="L5998" s="256" t="s">
        <v>2542</v>
      </c>
    </row>
    <row r="5999" spans="1:12" x14ac:dyDescent="0.25">
      <c r="A5999" s="256" t="s">
        <v>2676</v>
      </c>
      <c r="B5999" s="256" t="s">
        <v>2677</v>
      </c>
      <c r="C5999" s="256" t="s">
        <v>2679</v>
      </c>
      <c r="D5999" s="256" t="s">
        <v>3328</v>
      </c>
      <c r="E5999" s="257" t="s">
        <v>2540</v>
      </c>
      <c r="F5999" s="256" t="s">
        <v>2540</v>
      </c>
      <c r="G5999" s="256">
        <v>102194</v>
      </c>
      <c r="H5999" s="256" t="s">
        <v>5136</v>
      </c>
      <c r="I5999" s="256" t="s">
        <v>14</v>
      </c>
      <c r="J5999" s="256" t="s">
        <v>2545</v>
      </c>
      <c r="K5999" s="257" t="s">
        <v>5026</v>
      </c>
      <c r="L5999" s="256" t="s">
        <v>2542</v>
      </c>
    </row>
    <row r="6000" spans="1:12" x14ac:dyDescent="0.25">
      <c r="A6000" s="256" t="s">
        <v>2676</v>
      </c>
      <c r="B6000" s="256" t="s">
        <v>2677</v>
      </c>
      <c r="C6000" s="256" t="s">
        <v>2679</v>
      </c>
      <c r="D6000" s="256" t="s">
        <v>3328</v>
      </c>
      <c r="E6000" s="257" t="s">
        <v>2540</v>
      </c>
      <c r="F6000" s="256" t="s">
        <v>2540</v>
      </c>
      <c r="G6000" s="256">
        <v>102197</v>
      </c>
      <c r="H6000" s="256" t="s">
        <v>5137</v>
      </c>
      <c r="I6000" s="256" t="s">
        <v>14</v>
      </c>
      <c r="J6000" s="256" t="s">
        <v>2545</v>
      </c>
      <c r="K6000" s="257" t="s">
        <v>5128</v>
      </c>
      <c r="L6000" s="256" t="s">
        <v>2542</v>
      </c>
    </row>
    <row r="6001" spans="1:12" x14ac:dyDescent="0.25">
      <c r="A6001" s="256" t="s">
        <v>2676</v>
      </c>
      <c r="B6001" s="256" t="s">
        <v>2677</v>
      </c>
      <c r="C6001" s="256" t="s">
        <v>2679</v>
      </c>
      <c r="D6001" s="256" t="s">
        <v>3328</v>
      </c>
      <c r="E6001" s="257" t="s">
        <v>2540</v>
      </c>
      <c r="F6001" s="256" t="s">
        <v>2540</v>
      </c>
      <c r="G6001" s="256">
        <v>102200</v>
      </c>
      <c r="H6001" s="256" t="s">
        <v>5138</v>
      </c>
      <c r="I6001" s="256" t="s">
        <v>14</v>
      </c>
      <c r="J6001" s="256" t="s">
        <v>2545</v>
      </c>
      <c r="K6001" s="257" t="s">
        <v>6103</v>
      </c>
      <c r="L6001" s="256" t="s">
        <v>2542</v>
      </c>
    </row>
    <row r="6002" spans="1:12" x14ac:dyDescent="0.25">
      <c r="A6002" s="256" t="s">
        <v>2676</v>
      </c>
      <c r="B6002" s="256" t="s">
        <v>2677</v>
      </c>
      <c r="C6002" s="256" t="s">
        <v>2679</v>
      </c>
      <c r="D6002" s="256" t="s">
        <v>3328</v>
      </c>
      <c r="E6002" s="257" t="s">
        <v>2540</v>
      </c>
      <c r="F6002" s="256" t="s">
        <v>2540</v>
      </c>
      <c r="G6002" s="256">
        <v>102201</v>
      </c>
      <c r="H6002" s="256" t="s">
        <v>7867</v>
      </c>
      <c r="I6002" s="256" t="s">
        <v>14</v>
      </c>
      <c r="J6002" s="256" t="s">
        <v>2545</v>
      </c>
      <c r="K6002" s="257" t="s">
        <v>17787</v>
      </c>
      <c r="L6002" s="256" t="s">
        <v>2542</v>
      </c>
    </row>
    <row r="6003" spans="1:12" x14ac:dyDescent="0.25">
      <c r="A6003" s="256" t="s">
        <v>2676</v>
      </c>
      <c r="B6003" s="256" t="s">
        <v>2677</v>
      </c>
      <c r="C6003" s="256" t="s">
        <v>2679</v>
      </c>
      <c r="D6003" s="256" t="s">
        <v>3328</v>
      </c>
      <c r="E6003" s="257" t="s">
        <v>2540</v>
      </c>
      <c r="F6003" s="256" t="s">
        <v>2540</v>
      </c>
      <c r="G6003" s="256">
        <v>102202</v>
      </c>
      <c r="H6003" s="256" t="s">
        <v>5140</v>
      </c>
      <c r="I6003" s="256" t="s">
        <v>14</v>
      </c>
      <c r="J6003" s="256" t="s">
        <v>2545</v>
      </c>
      <c r="K6003" s="257" t="s">
        <v>14364</v>
      </c>
      <c r="L6003" s="256" t="s">
        <v>2542</v>
      </c>
    </row>
    <row r="6004" spans="1:12" x14ac:dyDescent="0.25">
      <c r="A6004" s="256" t="s">
        <v>2676</v>
      </c>
      <c r="B6004" s="256" t="s">
        <v>2677</v>
      </c>
      <c r="C6004" s="256" t="s">
        <v>2679</v>
      </c>
      <c r="D6004" s="256" t="s">
        <v>3328</v>
      </c>
      <c r="E6004" s="257" t="s">
        <v>2540</v>
      </c>
      <c r="F6004" s="256" t="s">
        <v>2540</v>
      </c>
      <c r="G6004" s="256">
        <v>102203</v>
      </c>
      <c r="H6004" s="256" t="s">
        <v>5141</v>
      </c>
      <c r="I6004" s="256" t="s">
        <v>14</v>
      </c>
      <c r="J6004" s="256" t="s">
        <v>2545</v>
      </c>
      <c r="K6004" s="257" t="s">
        <v>18084</v>
      </c>
      <c r="L6004" s="256" t="s">
        <v>2542</v>
      </c>
    </row>
    <row r="6005" spans="1:12" x14ac:dyDescent="0.25">
      <c r="A6005" s="256" t="s">
        <v>2676</v>
      </c>
      <c r="B6005" s="256" t="s">
        <v>2677</v>
      </c>
      <c r="C6005" s="256" t="s">
        <v>2679</v>
      </c>
      <c r="D6005" s="256" t="s">
        <v>3328</v>
      </c>
      <c r="E6005" s="257" t="s">
        <v>2540</v>
      </c>
      <c r="F6005" s="256" t="s">
        <v>2540</v>
      </c>
      <c r="G6005" s="256">
        <v>102204</v>
      </c>
      <c r="H6005" s="256" t="s">
        <v>5143</v>
      </c>
      <c r="I6005" s="256" t="s">
        <v>14</v>
      </c>
      <c r="J6005" s="256" t="s">
        <v>2545</v>
      </c>
      <c r="K6005" s="257" t="s">
        <v>5215</v>
      </c>
      <c r="L6005" s="256" t="s">
        <v>2542</v>
      </c>
    </row>
    <row r="6006" spans="1:12" x14ac:dyDescent="0.25">
      <c r="A6006" s="256" t="s">
        <v>2676</v>
      </c>
      <c r="B6006" s="256" t="s">
        <v>2677</v>
      </c>
      <c r="C6006" s="256" t="s">
        <v>2679</v>
      </c>
      <c r="D6006" s="256" t="s">
        <v>3328</v>
      </c>
      <c r="E6006" s="257" t="s">
        <v>2540</v>
      </c>
      <c r="F6006" s="256" t="s">
        <v>2540</v>
      </c>
      <c r="G6006" s="256">
        <v>102205</v>
      </c>
      <c r="H6006" s="256" t="s">
        <v>5144</v>
      </c>
      <c r="I6006" s="256" t="s">
        <v>14</v>
      </c>
      <c r="J6006" s="256" t="s">
        <v>2556</v>
      </c>
      <c r="K6006" s="257" t="s">
        <v>5200</v>
      </c>
      <c r="L6006" s="256" t="s">
        <v>2542</v>
      </c>
    </row>
    <row r="6007" spans="1:12" x14ac:dyDescent="0.25">
      <c r="A6007" s="256" t="s">
        <v>2676</v>
      </c>
      <c r="B6007" s="256" t="s">
        <v>2677</v>
      </c>
      <c r="C6007" s="256" t="s">
        <v>2679</v>
      </c>
      <c r="D6007" s="256" t="s">
        <v>3328</v>
      </c>
      <c r="E6007" s="257" t="s">
        <v>2540</v>
      </c>
      <c r="F6007" s="256" t="s">
        <v>2540</v>
      </c>
      <c r="G6007" s="256">
        <v>102207</v>
      </c>
      <c r="H6007" s="256" t="s">
        <v>5146</v>
      </c>
      <c r="I6007" s="256" t="s">
        <v>14</v>
      </c>
      <c r="J6007" s="256" t="s">
        <v>2545</v>
      </c>
      <c r="K6007" s="257" t="s">
        <v>13507</v>
      </c>
      <c r="L6007" s="256" t="s">
        <v>2542</v>
      </c>
    </row>
    <row r="6008" spans="1:12" x14ac:dyDescent="0.25">
      <c r="A6008" s="256" t="s">
        <v>2676</v>
      </c>
      <c r="B6008" s="256" t="s">
        <v>2677</v>
      </c>
      <c r="C6008" s="256" t="s">
        <v>2679</v>
      </c>
      <c r="D6008" s="256" t="s">
        <v>3328</v>
      </c>
      <c r="E6008" s="257" t="s">
        <v>2540</v>
      </c>
      <c r="F6008" s="256" t="s">
        <v>2540</v>
      </c>
      <c r="G6008" s="256">
        <v>102208</v>
      </c>
      <c r="H6008" s="256" t="s">
        <v>5147</v>
      </c>
      <c r="I6008" s="256" t="s">
        <v>14</v>
      </c>
      <c r="J6008" s="256" t="s">
        <v>2545</v>
      </c>
      <c r="K6008" s="257" t="s">
        <v>4777</v>
      </c>
      <c r="L6008" s="256" t="s">
        <v>2542</v>
      </c>
    </row>
    <row r="6009" spans="1:12" x14ac:dyDescent="0.25">
      <c r="A6009" s="256" t="s">
        <v>2676</v>
      </c>
      <c r="B6009" s="256" t="s">
        <v>2677</v>
      </c>
      <c r="C6009" s="256" t="s">
        <v>2679</v>
      </c>
      <c r="D6009" s="256" t="s">
        <v>3328</v>
      </c>
      <c r="E6009" s="257" t="s">
        <v>2540</v>
      </c>
      <c r="F6009" s="256" t="s">
        <v>2540</v>
      </c>
      <c r="G6009" s="256">
        <v>102209</v>
      </c>
      <c r="H6009" s="256" t="s">
        <v>5148</v>
      </c>
      <c r="I6009" s="256" t="s">
        <v>14</v>
      </c>
      <c r="J6009" s="256" t="s">
        <v>2545</v>
      </c>
      <c r="K6009" s="257" t="s">
        <v>13807</v>
      </c>
      <c r="L6009" s="256" t="s">
        <v>2542</v>
      </c>
    </row>
    <row r="6010" spans="1:12" x14ac:dyDescent="0.25">
      <c r="A6010" s="256" t="s">
        <v>2676</v>
      </c>
      <c r="B6010" s="256" t="s">
        <v>2677</v>
      </c>
      <c r="C6010" s="256" t="s">
        <v>2679</v>
      </c>
      <c r="D6010" s="256" t="s">
        <v>3328</v>
      </c>
      <c r="E6010" s="257" t="s">
        <v>2540</v>
      </c>
      <c r="F6010" s="256" t="s">
        <v>2540</v>
      </c>
      <c r="G6010" s="256">
        <v>102210</v>
      </c>
      <c r="H6010" s="256" t="s">
        <v>5149</v>
      </c>
      <c r="I6010" s="256" t="s">
        <v>14</v>
      </c>
      <c r="J6010" s="256" t="s">
        <v>2556</v>
      </c>
      <c r="K6010" s="257" t="s">
        <v>18085</v>
      </c>
      <c r="L6010" s="256" t="s">
        <v>2542</v>
      </c>
    </row>
    <row r="6011" spans="1:12" x14ac:dyDescent="0.25">
      <c r="A6011" s="256" t="s">
        <v>2676</v>
      </c>
      <c r="B6011" s="256" t="s">
        <v>2677</v>
      </c>
      <c r="C6011" s="256" t="s">
        <v>2679</v>
      </c>
      <c r="D6011" s="256" t="s">
        <v>3328</v>
      </c>
      <c r="E6011" s="257" t="s">
        <v>2540</v>
      </c>
      <c r="F6011" s="256" t="s">
        <v>2540</v>
      </c>
      <c r="G6011" s="256">
        <v>102213</v>
      </c>
      <c r="H6011" s="256" t="s">
        <v>5150</v>
      </c>
      <c r="I6011" s="256" t="s">
        <v>14</v>
      </c>
      <c r="J6011" s="256" t="s">
        <v>2545</v>
      </c>
      <c r="K6011" s="257" t="s">
        <v>18086</v>
      </c>
      <c r="L6011" s="256" t="s">
        <v>2542</v>
      </c>
    </row>
    <row r="6012" spans="1:12" x14ac:dyDescent="0.25">
      <c r="A6012" s="256" t="s">
        <v>2676</v>
      </c>
      <c r="B6012" s="256" t="s">
        <v>2677</v>
      </c>
      <c r="C6012" s="256" t="s">
        <v>2679</v>
      </c>
      <c r="D6012" s="256" t="s">
        <v>3328</v>
      </c>
      <c r="E6012" s="257" t="s">
        <v>2540</v>
      </c>
      <c r="F6012" s="256" t="s">
        <v>2540</v>
      </c>
      <c r="G6012" s="256">
        <v>102214</v>
      </c>
      <c r="H6012" s="256" t="s">
        <v>5151</v>
      </c>
      <c r="I6012" s="256" t="s">
        <v>14</v>
      </c>
      <c r="J6012" s="256" t="s">
        <v>2545</v>
      </c>
      <c r="K6012" s="257" t="s">
        <v>13597</v>
      </c>
      <c r="L6012" s="256" t="s">
        <v>2542</v>
      </c>
    </row>
    <row r="6013" spans="1:12" x14ac:dyDescent="0.25">
      <c r="A6013" s="256" t="s">
        <v>2676</v>
      </c>
      <c r="B6013" s="256" t="s">
        <v>2677</v>
      </c>
      <c r="C6013" s="256" t="s">
        <v>2679</v>
      </c>
      <c r="D6013" s="256" t="s">
        <v>3328</v>
      </c>
      <c r="E6013" s="257" t="s">
        <v>2540</v>
      </c>
      <c r="F6013" s="256" t="s">
        <v>2540</v>
      </c>
      <c r="G6013" s="256">
        <v>102215</v>
      </c>
      <c r="H6013" s="256" t="s">
        <v>5152</v>
      </c>
      <c r="I6013" s="256" t="s">
        <v>14</v>
      </c>
      <c r="J6013" s="256" t="s">
        <v>2556</v>
      </c>
      <c r="K6013" s="257" t="s">
        <v>18087</v>
      </c>
      <c r="L6013" s="256" t="s">
        <v>2542</v>
      </c>
    </row>
    <row r="6014" spans="1:12" x14ac:dyDescent="0.25">
      <c r="A6014" s="256" t="s">
        <v>2676</v>
      </c>
      <c r="B6014" s="256" t="s">
        <v>2677</v>
      </c>
      <c r="C6014" s="256" t="s">
        <v>2679</v>
      </c>
      <c r="D6014" s="256" t="s">
        <v>3328</v>
      </c>
      <c r="E6014" s="257" t="s">
        <v>2540</v>
      </c>
      <c r="F6014" s="256" t="s">
        <v>2540</v>
      </c>
      <c r="G6014" s="256">
        <v>102217</v>
      </c>
      <c r="H6014" s="256" t="s">
        <v>5153</v>
      </c>
      <c r="I6014" s="256" t="s">
        <v>14</v>
      </c>
      <c r="J6014" s="256" t="s">
        <v>2545</v>
      </c>
      <c r="K6014" s="257" t="s">
        <v>15724</v>
      </c>
      <c r="L6014" s="256" t="s">
        <v>2542</v>
      </c>
    </row>
    <row r="6015" spans="1:12" x14ac:dyDescent="0.25">
      <c r="A6015" s="256" t="s">
        <v>2676</v>
      </c>
      <c r="B6015" s="256" t="s">
        <v>2677</v>
      </c>
      <c r="C6015" s="256" t="s">
        <v>2679</v>
      </c>
      <c r="D6015" s="256" t="s">
        <v>3328</v>
      </c>
      <c r="E6015" s="257" t="s">
        <v>2540</v>
      </c>
      <c r="F6015" s="256" t="s">
        <v>2540</v>
      </c>
      <c r="G6015" s="256">
        <v>102218</v>
      </c>
      <c r="H6015" s="256" t="s">
        <v>5154</v>
      </c>
      <c r="I6015" s="256" t="s">
        <v>14</v>
      </c>
      <c r="J6015" s="256" t="s">
        <v>2545</v>
      </c>
      <c r="K6015" s="257" t="s">
        <v>18088</v>
      </c>
      <c r="L6015" s="256" t="s">
        <v>2542</v>
      </c>
    </row>
    <row r="6016" spans="1:12" x14ac:dyDescent="0.25">
      <c r="A6016" s="256" t="s">
        <v>2676</v>
      </c>
      <c r="B6016" s="256" t="s">
        <v>2677</v>
      </c>
      <c r="C6016" s="256" t="s">
        <v>2679</v>
      </c>
      <c r="D6016" s="256" t="s">
        <v>3328</v>
      </c>
      <c r="E6016" s="257" t="s">
        <v>2540</v>
      </c>
      <c r="F6016" s="256" t="s">
        <v>2540</v>
      </c>
      <c r="G6016" s="256">
        <v>102219</v>
      </c>
      <c r="H6016" s="256" t="s">
        <v>5156</v>
      </c>
      <c r="I6016" s="256" t="s">
        <v>14</v>
      </c>
      <c r="J6016" s="256" t="s">
        <v>2545</v>
      </c>
      <c r="K6016" s="257" t="s">
        <v>6129</v>
      </c>
      <c r="L6016" s="256" t="s">
        <v>2542</v>
      </c>
    </row>
    <row r="6017" spans="1:12" x14ac:dyDescent="0.25">
      <c r="A6017" s="256" t="s">
        <v>2676</v>
      </c>
      <c r="B6017" s="256" t="s">
        <v>2677</v>
      </c>
      <c r="C6017" s="256" t="s">
        <v>2679</v>
      </c>
      <c r="D6017" s="256" t="s">
        <v>3328</v>
      </c>
      <c r="E6017" s="257" t="s">
        <v>2540</v>
      </c>
      <c r="F6017" s="256" t="s">
        <v>2540</v>
      </c>
      <c r="G6017" s="256">
        <v>102220</v>
      </c>
      <c r="H6017" s="256" t="s">
        <v>5158</v>
      </c>
      <c r="I6017" s="256" t="s">
        <v>14</v>
      </c>
      <c r="J6017" s="256" t="s">
        <v>2556</v>
      </c>
      <c r="K6017" s="257" t="s">
        <v>17745</v>
      </c>
      <c r="L6017" s="256" t="s">
        <v>2542</v>
      </c>
    </row>
    <row r="6018" spans="1:12" x14ac:dyDescent="0.25">
      <c r="A6018" s="256" t="s">
        <v>2676</v>
      </c>
      <c r="B6018" s="256" t="s">
        <v>2677</v>
      </c>
      <c r="C6018" s="256" t="s">
        <v>2679</v>
      </c>
      <c r="D6018" s="256" t="s">
        <v>3328</v>
      </c>
      <c r="E6018" s="257" t="s">
        <v>2540</v>
      </c>
      <c r="F6018" s="256" t="s">
        <v>2540</v>
      </c>
      <c r="G6018" s="256">
        <v>102223</v>
      </c>
      <c r="H6018" s="256" t="s">
        <v>5159</v>
      </c>
      <c r="I6018" s="256" t="s">
        <v>14</v>
      </c>
      <c r="J6018" s="256" t="s">
        <v>2545</v>
      </c>
      <c r="K6018" s="257" t="s">
        <v>16012</v>
      </c>
      <c r="L6018" s="256" t="s">
        <v>2542</v>
      </c>
    </row>
    <row r="6019" spans="1:12" x14ac:dyDescent="0.25">
      <c r="A6019" s="256" t="s">
        <v>2676</v>
      </c>
      <c r="B6019" s="256" t="s">
        <v>2677</v>
      </c>
      <c r="C6019" s="256" t="s">
        <v>2679</v>
      </c>
      <c r="D6019" s="256" t="s">
        <v>3328</v>
      </c>
      <c r="E6019" s="257" t="s">
        <v>2540</v>
      </c>
      <c r="F6019" s="256" t="s">
        <v>2540</v>
      </c>
      <c r="G6019" s="256">
        <v>102224</v>
      </c>
      <c r="H6019" s="256" t="s">
        <v>5160</v>
      </c>
      <c r="I6019" s="256" t="s">
        <v>14</v>
      </c>
      <c r="J6019" s="256" t="s">
        <v>2545</v>
      </c>
      <c r="K6019" s="257" t="s">
        <v>7124</v>
      </c>
      <c r="L6019" s="256" t="s">
        <v>2542</v>
      </c>
    </row>
    <row r="6020" spans="1:12" x14ac:dyDescent="0.25">
      <c r="A6020" s="256" t="s">
        <v>2676</v>
      </c>
      <c r="B6020" s="256" t="s">
        <v>2677</v>
      </c>
      <c r="C6020" s="256" t="s">
        <v>2679</v>
      </c>
      <c r="D6020" s="256" t="s">
        <v>3328</v>
      </c>
      <c r="E6020" s="257" t="s">
        <v>2540</v>
      </c>
      <c r="F6020" s="256" t="s">
        <v>2540</v>
      </c>
      <c r="G6020" s="256">
        <v>102225</v>
      </c>
      <c r="H6020" s="256" t="s">
        <v>5161</v>
      </c>
      <c r="I6020" s="256" t="s">
        <v>14</v>
      </c>
      <c r="J6020" s="256" t="s">
        <v>2556</v>
      </c>
      <c r="K6020" s="257" t="s">
        <v>16513</v>
      </c>
      <c r="L6020" s="256" t="s">
        <v>2542</v>
      </c>
    </row>
    <row r="6021" spans="1:12" x14ac:dyDescent="0.25">
      <c r="A6021" s="256" t="s">
        <v>2676</v>
      </c>
      <c r="B6021" s="256" t="s">
        <v>2677</v>
      </c>
      <c r="C6021" s="256" t="s">
        <v>2679</v>
      </c>
      <c r="D6021" s="256" t="s">
        <v>3328</v>
      </c>
      <c r="E6021" s="257" t="s">
        <v>2540</v>
      </c>
      <c r="F6021" s="256" t="s">
        <v>2540</v>
      </c>
      <c r="G6021" s="256">
        <v>102227</v>
      </c>
      <c r="H6021" s="256" t="s">
        <v>5162</v>
      </c>
      <c r="I6021" s="256" t="s">
        <v>14</v>
      </c>
      <c r="J6021" s="256" t="s">
        <v>2545</v>
      </c>
      <c r="K6021" s="257" t="s">
        <v>18089</v>
      </c>
      <c r="L6021" s="256" t="s">
        <v>2542</v>
      </c>
    </row>
    <row r="6022" spans="1:12" x14ac:dyDescent="0.25">
      <c r="A6022" s="256" t="s">
        <v>2676</v>
      </c>
      <c r="B6022" s="256" t="s">
        <v>2677</v>
      </c>
      <c r="C6022" s="256" t="s">
        <v>2679</v>
      </c>
      <c r="D6022" s="256" t="s">
        <v>3328</v>
      </c>
      <c r="E6022" s="257" t="s">
        <v>2540</v>
      </c>
      <c r="F6022" s="256" t="s">
        <v>2540</v>
      </c>
      <c r="G6022" s="256">
        <v>102228</v>
      </c>
      <c r="H6022" s="256" t="s">
        <v>5164</v>
      </c>
      <c r="I6022" s="256" t="s">
        <v>14</v>
      </c>
      <c r="J6022" s="256" t="s">
        <v>2545</v>
      </c>
      <c r="K6022" s="257" t="s">
        <v>18090</v>
      </c>
      <c r="L6022" s="256" t="s">
        <v>2542</v>
      </c>
    </row>
    <row r="6023" spans="1:12" x14ac:dyDescent="0.25">
      <c r="A6023" s="256" t="s">
        <v>2676</v>
      </c>
      <c r="B6023" s="256" t="s">
        <v>2677</v>
      </c>
      <c r="C6023" s="256" t="s">
        <v>2679</v>
      </c>
      <c r="D6023" s="256" t="s">
        <v>3328</v>
      </c>
      <c r="E6023" s="257" t="s">
        <v>2540</v>
      </c>
      <c r="F6023" s="256" t="s">
        <v>2540</v>
      </c>
      <c r="G6023" s="256">
        <v>102229</v>
      </c>
      <c r="H6023" s="256" t="s">
        <v>5165</v>
      </c>
      <c r="I6023" s="256" t="s">
        <v>14</v>
      </c>
      <c r="J6023" s="256" t="s">
        <v>2545</v>
      </c>
      <c r="K6023" s="257" t="s">
        <v>13228</v>
      </c>
      <c r="L6023" s="256" t="s">
        <v>2542</v>
      </c>
    </row>
    <row r="6024" spans="1:12" x14ac:dyDescent="0.25">
      <c r="A6024" s="256" t="s">
        <v>2676</v>
      </c>
      <c r="B6024" s="256" t="s">
        <v>2677</v>
      </c>
      <c r="C6024" s="256" t="s">
        <v>2679</v>
      </c>
      <c r="D6024" s="256" t="s">
        <v>3328</v>
      </c>
      <c r="E6024" s="257" t="s">
        <v>2540</v>
      </c>
      <c r="F6024" s="256" t="s">
        <v>2540</v>
      </c>
      <c r="G6024" s="256">
        <v>102230</v>
      </c>
      <c r="H6024" s="256" t="s">
        <v>5166</v>
      </c>
      <c r="I6024" s="256" t="s">
        <v>14</v>
      </c>
      <c r="J6024" s="256" t="s">
        <v>2556</v>
      </c>
      <c r="K6024" s="257" t="s">
        <v>13453</v>
      </c>
      <c r="L6024" s="256" t="s">
        <v>2542</v>
      </c>
    </row>
    <row r="6025" spans="1:12" x14ac:dyDescent="0.25">
      <c r="A6025" s="256" t="s">
        <v>2676</v>
      </c>
      <c r="B6025" s="256" t="s">
        <v>2677</v>
      </c>
      <c r="C6025" s="256" t="s">
        <v>2679</v>
      </c>
      <c r="D6025" s="256" t="s">
        <v>3328</v>
      </c>
      <c r="E6025" s="257" t="s">
        <v>2540</v>
      </c>
      <c r="F6025" s="256" t="s">
        <v>2540</v>
      </c>
      <c r="G6025" s="256">
        <v>102233</v>
      </c>
      <c r="H6025" s="256" t="s">
        <v>5167</v>
      </c>
      <c r="I6025" s="256" t="s">
        <v>14</v>
      </c>
      <c r="J6025" s="256" t="s">
        <v>2545</v>
      </c>
      <c r="K6025" s="257" t="s">
        <v>4718</v>
      </c>
      <c r="L6025" s="256" t="s">
        <v>2542</v>
      </c>
    </row>
    <row r="6026" spans="1:12" x14ac:dyDescent="0.25">
      <c r="A6026" s="256" t="s">
        <v>2676</v>
      </c>
      <c r="B6026" s="256" t="s">
        <v>2677</v>
      </c>
      <c r="C6026" s="256" t="s">
        <v>2679</v>
      </c>
      <c r="D6026" s="256" t="s">
        <v>3328</v>
      </c>
      <c r="E6026" s="257" t="s">
        <v>2540</v>
      </c>
      <c r="F6026" s="256" t="s">
        <v>2540</v>
      </c>
      <c r="G6026" s="256">
        <v>102234</v>
      </c>
      <c r="H6026" s="256" t="s">
        <v>5168</v>
      </c>
      <c r="I6026" s="256" t="s">
        <v>14</v>
      </c>
      <c r="J6026" s="256" t="s">
        <v>2545</v>
      </c>
      <c r="K6026" s="257" t="s">
        <v>18091</v>
      </c>
      <c r="L6026" s="256" t="s">
        <v>2542</v>
      </c>
    </row>
    <row r="6027" spans="1:12" x14ac:dyDescent="0.25">
      <c r="A6027" s="256" t="s">
        <v>2676</v>
      </c>
      <c r="B6027" s="256" t="s">
        <v>2677</v>
      </c>
      <c r="C6027" s="256" t="s">
        <v>2680</v>
      </c>
      <c r="D6027" s="256" t="s">
        <v>3329</v>
      </c>
      <c r="E6027" s="257" t="s">
        <v>2540</v>
      </c>
      <c r="F6027" s="256" t="s">
        <v>2540</v>
      </c>
      <c r="G6027" s="256">
        <v>100716</v>
      </c>
      <c r="H6027" s="256" t="s">
        <v>3152</v>
      </c>
      <c r="I6027" s="256" t="s">
        <v>14</v>
      </c>
      <c r="J6027" s="256" t="s">
        <v>2541</v>
      </c>
      <c r="K6027" s="257" t="s">
        <v>18092</v>
      </c>
      <c r="L6027" s="256" t="s">
        <v>2542</v>
      </c>
    </row>
    <row r="6028" spans="1:12" x14ac:dyDescent="0.25">
      <c r="A6028" s="256" t="s">
        <v>2676</v>
      </c>
      <c r="B6028" s="256" t="s">
        <v>2677</v>
      </c>
      <c r="C6028" s="256" t="s">
        <v>2680</v>
      </c>
      <c r="D6028" s="256" t="s">
        <v>3329</v>
      </c>
      <c r="E6028" s="257" t="s">
        <v>2540</v>
      </c>
      <c r="F6028" s="256" t="s">
        <v>2540</v>
      </c>
      <c r="G6028" s="256">
        <v>100717</v>
      </c>
      <c r="H6028" s="256" t="s">
        <v>3153</v>
      </c>
      <c r="I6028" s="256" t="s">
        <v>14</v>
      </c>
      <c r="J6028" s="256" t="s">
        <v>2545</v>
      </c>
      <c r="K6028" s="257" t="s">
        <v>18093</v>
      </c>
      <c r="L6028" s="256" t="s">
        <v>2542</v>
      </c>
    </row>
    <row r="6029" spans="1:12" x14ac:dyDescent="0.25">
      <c r="A6029" s="256" t="s">
        <v>2676</v>
      </c>
      <c r="B6029" s="256" t="s">
        <v>2677</v>
      </c>
      <c r="C6029" s="256" t="s">
        <v>2680</v>
      </c>
      <c r="D6029" s="256" t="s">
        <v>3329</v>
      </c>
      <c r="E6029" s="257" t="s">
        <v>2540</v>
      </c>
      <c r="F6029" s="256" t="s">
        <v>2540</v>
      </c>
      <c r="G6029" s="256">
        <v>100718</v>
      </c>
      <c r="H6029" s="256" t="s">
        <v>3154</v>
      </c>
      <c r="I6029" s="256" t="s">
        <v>7</v>
      </c>
      <c r="J6029" s="256" t="s">
        <v>2545</v>
      </c>
      <c r="K6029" s="257" t="s">
        <v>18094</v>
      </c>
      <c r="L6029" s="256" t="s">
        <v>2542</v>
      </c>
    </row>
    <row r="6030" spans="1:12" x14ac:dyDescent="0.25">
      <c r="A6030" s="256" t="s">
        <v>2676</v>
      </c>
      <c r="B6030" s="256" t="s">
        <v>2677</v>
      </c>
      <c r="C6030" s="256" t="s">
        <v>2680</v>
      </c>
      <c r="D6030" s="256" t="s">
        <v>3329</v>
      </c>
      <c r="E6030" s="257" t="s">
        <v>2540</v>
      </c>
      <c r="F6030" s="256" t="s">
        <v>2540</v>
      </c>
      <c r="G6030" s="256">
        <v>100719</v>
      </c>
      <c r="H6030" s="256" t="s">
        <v>7870</v>
      </c>
      <c r="I6030" s="256" t="s">
        <v>14</v>
      </c>
      <c r="J6030" s="256" t="s">
        <v>2545</v>
      </c>
      <c r="K6030" s="257" t="s">
        <v>4827</v>
      </c>
      <c r="L6030" s="256" t="s">
        <v>2542</v>
      </c>
    </row>
    <row r="6031" spans="1:12" x14ac:dyDescent="0.25">
      <c r="A6031" s="256" t="s">
        <v>2676</v>
      </c>
      <c r="B6031" s="256" t="s">
        <v>2677</v>
      </c>
      <c r="C6031" s="256" t="s">
        <v>2680</v>
      </c>
      <c r="D6031" s="256" t="s">
        <v>3329</v>
      </c>
      <c r="E6031" s="257" t="s">
        <v>2540</v>
      </c>
      <c r="F6031" s="256" t="s">
        <v>2540</v>
      </c>
      <c r="G6031" s="256">
        <v>100720</v>
      </c>
      <c r="H6031" s="256" t="s">
        <v>3155</v>
      </c>
      <c r="I6031" s="256" t="s">
        <v>14</v>
      </c>
      <c r="J6031" s="256" t="s">
        <v>2545</v>
      </c>
      <c r="K6031" s="257" t="s">
        <v>13745</v>
      </c>
      <c r="L6031" s="256" t="s">
        <v>2542</v>
      </c>
    </row>
    <row r="6032" spans="1:12" x14ac:dyDescent="0.25">
      <c r="A6032" s="256" t="s">
        <v>2676</v>
      </c>
      <c r="B6032" s="256" t="s">
        <v>2677</v>
      </c>
      <c r="C6032" s="256" t="s">
        <v>2680</v>
      </c>
      <c r="D6032" s="256" t="s">
        <v>3329</v>
      </c>
      <c r="E6032" s="257" t="s">
        <v>2540</v>
      </c>
      <c r="F6032" s="256" t="s">
        <v>2540</v>
      </c>
      <c r="G6032" s="256">
        <v>100721</v>
      </c>
      <c r="H6032" s="256" t="s">
        <v>7871</v>
      </c>
      <c r="I6032" s="256" t="s">
        <v>14</v>
      </c>
      <c r="J6032" s="256" t="s">
        <v>2545</v>
      </c>
      <c r="K6032" s="257" t="s">
        <v>13860</v>
      </c>
      <c r="L6032" s="256" t="s">
        <v>2542</v>
      </c>
    </row>
    <row r="6033" spans="1:12" x14ac:dyDescent="0.25">
      <c r="A6033" s="256" t="s">
        <v>2676</v>
      </c>
      <c r="B6033" s="256" t="s">
        <v>2677</v>
      </c>
      <c r="C6033" s="256" t="s">
        <v>2680</v>
      </c>
      <c r="D6033" s="256" t="s">
        <v>3329</v>
      </c>
      <c r="E6033" s="257" t="s">
        <v>2540</v>
      </c>
      <c r="F6033" s="256" t="s">
        <v>2540</v>
      </c>
      <c r="G6033" s="256">
        <v>100722</v>
      </c>
      <c r="H6033" s="256" t="s">
        <v>3156</v>
      </c>
      <c r="I6033" s="256" t="s">
        <v>14</v>
      </c>
      <c r="J6033" s="256" t="s">
        <v>2545</v>
      </c>
      <c r="K6033" s="257" t="s">
        <v>18095</v>
      </c>
      <c r="L6033" s="256" t="s">
        <v>2542</v>
      </c>
    </row>
    <row r="6034" spans="1:12" x14ac:dyDescent="0.25">
      <c r="A6034" s="256" t="s">
        <v>2676</v>
      </c>
      <c r="B6034" s="256" t="s">
        <v>2677</v>
      </c>
      <c r="C6034" s="256" t="s">
        <v>2680</v>
      </c>
      <c r="D6034" s="256" t="s">
        <v>3329</v>
      </c>
      <c r="E6034" s="257" t="s">
        <v>2540</v>
      </c>
      <c r="F6034" s="256" t="s">
        <v>2540</v>
      </c>
      <c r="G6034" s="256">
        <v>100723</v>
      </c>
      <c r="H6034" s="256" t="s">
        <v>7873</v>
      </c>
      <c r="I6034" s="256" t="s">
        <v>14</v>
      </c>
      <c r="J6034" s="256" t="s">
        <v>2545</v>
      </c>
      <c r="K6034" s="257" t="s">
        <v>18096</v>
      </c>
      <c r="L6034" s="256" t="s">
        <v>2542</v>
      </c>
    </row>
    <row r="6035" spans="1:12" x14ac:dyDescent="0.25">
      <c r="A6035" s="256" t="s">
        <v>2676</v>
      </c>
      <c r="B6035" s="256" t="s">
        <v>2677</v>
      </c>
      <c r="C6035" s="256" t="s">
        <v>2680</v>
      </c>
      <c r="D6035" s="256" t="s">
        <v>3329</v>
      </c>
      <c r="E6035" s="257" t="s">
        <v>2540</v>
      </c>
      <c r="F6035" s="256" t="s">
        <v>2540</v>
      </c>
      <c r="G6035" s="256">
        <v>100724</v>
      </c>
      <c r="H6035" s="256" t="s">
        <v>3157</v>
      </c>
      <c r="I6035" s="256" t="s">
        <v>14</v>
      </c>
      <c r="J6035" s="256" t="s">
        <v>2545</v>
      </c>
      <c r="K6035" s="257" t="s">
        <v>18097</v>
      </c>
      <c r="L6035" s="256" t="s">
        <v>2542</v>
      </c>
    </row>
    <row r="6036" spans="1:12" x14ac:dyDescent="0.25">
      <c r="A6036" s="256" t="s">
        <v>2676</v>
      </c>
      <c r="B6036" s="256" t="s">
        <v>2677</v>
      </c>
      <c r="C6036" s="256" t="s">
        <v>2680</v>
      </c>
      <c r="D6036" s="256" t="s">
        <v>3329</v>
      </c>
      <c r="E6036" s="257" t="s">
        <v>2540</v>
      </c>
      <c r="F6036" s="256" t="s">
        <v>2540</v>
      </c>
      <c r="G6036" s="256">
        <v>100725</v>
      </c>
      <c r="H6036" s="256" t="s">
        <v>7874</v>
      </c>
      <c r="I6036" s="256" t="s">
        <v>14</v>
      </c>
      <c r="J6036" s="256" t="s">
        <v>2545</v>
      </c>
      <c r="K6036" s="257" t="s">
        <v>4752</v>
      </c>
      <c r="L6036" s="256" t="s">
        <v>2542</v>
      </c>
    </row>
    <row r="6037" spans="1:12" x14ac:dyDescent="0.25">
      <c r="A6037" s="256" t="s">
        <v>2676</v>
      </c>
      <c r="B6037" s="256" t="s">
        <v>2677</v>
      </c>
      <c r="C6037" s="256" t="s">
        <v>2680</v>
      </c>
      <c r="D6037" s="256" t="s">
        <v>3329</v>
      </c>
      <c r="E6037" s="257" t="s">
        <v>2540</v>
      </c>
      <c r="F6037" s="256" t="s">
        <v>2540</v>
      </c>
      <c r="G6037" s="256">
        <v>100726</v>
      </c>
      <c r="H6037" s="256" t="s">
        <v>3158</v>
      </c>
      <c r="I6037" s="256" t="s">
        <v>14</v>
      </c>
      <c r="J6037" s="256" t="s">
        <v>2545</v>
      </c>
      <c r="K6037" s="257" t="s">
        <v>18098</v>
      </c>
      <c r="L6037" s="256" t="s">
        <v>2542</v>
      </c>
    </row>
    <row r="6038" spans="1:12" x14ac:dyDescent="0.25">
      <c r="A6038" s="256" t="s">
        <v>2676</v>
      </c>
      <c r="B6038" s="256" t="s">
        <v>2677</v>
      </c>
      <c r="C6038" s="256" t="s">
        <v>2680</v>
      </c>
      <c r="D6038" s="256" t="s">
        <v>3329</v>
      </c>
      <c r="E6038" s="257" t="s">
        <v>2540</v>
      </c>
      <c r="F6038" s="256" t="s">
        <v>2540</v>
      </c>
      <c r="G6038" s="256">
        <v>100727</v>
      </c>
      <c r="H6038" s="256" t="s">
        <v>7875</v>
      </c>
      <c r="I6038" s="256" t="s">
        <v>14</v>
      </c>
      <c r="J6038" s="256" t="s">
        <v>2545</v>
      </c>
      <c r="K6038" s="257" t="s">
        <v>8187</v>
      </c>
      <c r="L6038" s="256" t="s">
        <v>2542</v>
      </c>
    </row>
    <row r="6039" spans="1:12" x14ac:dyDescent="0.25">
      <c r="A6039" s="256" t="s">
        <v>2676</v>
      </c>
      <c r="B6039" s="256" t="s">
        <v>2677</v>
      </c>
      <c r="C6039" s="256" t="s">
        <v>2680</v>
      </c>
      <c r="D6039" s="256" t="s">
        <v>3329</v>
      </c>
      <c r="E6039" s="257" t="s">
        <v>2540</v>
      </c>
      <c r="F6039" s="256" t="s">
        <v>2540</v>
      </c>
      <c r="G6039" s="256">
        <v>100728</v>
      </c>
      <c r="H6039" s="256" t="s">
        <v>3159</v>
      </c>
      <c r="I6039" s="256" t="s">
        <v>14</v>
      </c>
      <c r="J6039" s="256" t="s">
        <v>2545</v>
      </c>
      <c r="K6039" s="257" t="s">
        <v>13746</v>
      </c>
      <c r="L6039" s="256" t="s">
        <v>2542</v>
      </c>
    </row>
    <row r="6040" spans="1:12" x14ac:dyDescent="0.25">
      <c r="A6040" s="256" t="s">
        <v>2676</v>
      </c>
      <c r="B6040" s="256" t="s">
        <v>2677</v>
      </c>
      <c r="C6040" s="256" t="s">
        <v>2680</v>
      </c>
      <c r="D6040" s="256" t="s">
        <v>3329</v>
      </c>
      <c r="E6040" s="257" t="s">
        <v>2540</v>
      </c>
      <c r="F6040" s="256" t="s">
        <v>2540</v>
      </c>
      <c r="G6040" s="256">
        <v>100729</v>
      </c>
      <c r="H6040" s="256" t="s">
        <v>7876</v>
      </c>
      <c r="I6040" s="256" t="s">
        <v>14</v>
      </c>
      <c r="J6040" s="256" t="s">
        <v>2545</v>
      </c>
      <c r="K6040" s="257" t="s">
        <v>16747</v>
      </c>
      <c r="L6040" s="256" t="s">
        <v>2542</v>
      </c>
    </row>
    <row r="6041" spans="1:12" x14ac:dyDescent="0.25">
      <c r="A6041" s="256" t="s">
        <v>2676</v>
      </c>
      <c r="B6041" s="256" t="s">
        <v>2677</v>
      </c>
      <c r="C6041" s="256" t="s">
        <v>2680</v>
      </c>
      <c r="D6041" s="256" t="s">
        <v>3329</v>
      </c>
      <c r="E6041" s="257" t="s">
        <v>2540</v>
      </c>
      <c r="F6041" s="256" t="s">
        <v>2540</v>
      </c>
      <c r="G6041" s="256">
        <v>100730</v>
      </c>
      <c r="H6041" s="256" t="s">
        <v>3160</v>
      </c>
      <c r="I6041" s="256" t="s">
        <v>14</v>
      </c>
      <c r="J6041" s="256" t="s">
        <v>2545</v>
      </c>
      <c r="K6041" s="257" t="s">
        <v>16801</v>
      </c>
      <c r="L6041" s="256" t="s">
        <v>2542</v>
      </c>
    </row>
    <row r="6042" spans="1:12" x14ac:dyDescent="0.25">
      <c r="A6042" s="256" t="s">
        <v>2676</v>
      </c>
      <c r="B6042" s="256" t="s">
        <v>2677</v>
      </c>
      <c r="C6042" s="256" t="s">
        <v>2680</v>
      </c>
      <c r="D6042" s="256" t="s">
        <v>3329</v>
      </c>
      <c r="E6042" s="257" t="s">
        <v>2540</v>
      </c>
      <c r="F6042" s="256" t="s">
        <v>2540</v>
      </c>
      <c r="G6042" s="256">
        <v>100733</v>
      </c>
      <c r="H6042" s="256" t="s">
        <v>7877</v>
      </c>
      <c r="I6042" s="256" t="s">
        <v>14</v>
      </c>
      <c r="J6042" s="256" t="s">
        <v>2545</v>
      </c>
      <c r="K6042" s="257" t="s">
        <v>13690</v>
      </c>
      <c r="L6042" s="256" t="s">
        <v>2542</v>
      </c>
    </row>
    <row r="6043" spans="1:12" x14ac:dyDescent="0.25">
      <c r="A6043" s="256" t="s">
        <v>2676</v>
      </c>
      <c r="B6043" s="256" t="s">
        <v>2677</v>
      </c>
      <c r="C6043" s="256" t="s">
        <v>2680</v>
      </c>
      <c r="D6043" s="256" t="s">
        <v>3329</v>
      </c>
      <c r="E6043" s="257" t="s">
        <v>2540</v>
      </c>
      <c r="F6043" s="256" t="s">
        <v>2540</v>
      </c>
      <c r="G6043" s="256">
        <v>100734</v>
      </c>
      <c r="H6043" s="256" t="s">
        <v>3161</v>
      </c>
      <c r="I6043" s="256" t="s">
        <v>14</v>
      </c>
      <c r="J6043" s="256" t="s">
        <v>2545</v>
      </c>
      <c r="K6043" s="257" t="s">
        <v>18099</v>
      </c>
      <c r="L6043" s="256" t="s">
        <v>2542</v>
      </c>
    </row>
    <row r="6044" spans="1:12" x14ac:dyDescent="0.25">
      <c r="A6044" s="256" t="s">
        <v>2676</v>
      </c>
      <c r="B6044" s="256" t="s">
        <v>2677</v>
      </c>
      <c r="C6044" s="256" t="s">
        <v>2680</v>
      </c>
      <c r="D6044" s="256" t="s">
        <v>3329</v>
      </c>
      <c r="E6044" s="257" t="s">
        <v>2540</v>
      </c>
      <c r="F6044" s="256" t="s">
        <v>2540</v>
      </c>
      <c r="G6044" s="256">
        <v>100735</v>
      </c>
      <c r="H6044" s="256" t="s">
        <v>7879</v>
      </c>
      <c r="I6044" s="256" t="s">
        <v>14</v>
      </c>
      <c r="J6044" s="256" t="s">
        <v>2545</v>
      </c>
      <c r="K6044" s="257" t="s">
        <v>5126</v>
      </c>
      <c r="L6044" s="256" t="s">
        <v>2542</v>
      </c>
    </row>
    <row r="6045" spans="1:12" x14ac:dyDescent="0.25">
      <c r="A6045" s="256" t="s">
        <v>2676</v>
      </c>
      <c r="B6045" s="256" t="s">
        <v>2677</v>
      </c>
      <c r="C6045" s="256" t="s">
        <v>2680</v>
      </c>
      <c r="D6045" s="256" t="s">
        <v>3329</v>
      </c>
      <c r="E6045" s="257" t="s">
        <v>2540</v>
      </c>
      <c r="F6045" s="256" t="s">
        <v>2540</v>
      </c>
      <c r="G6045" s="256">
        <v>100736</v>
      </c>
      <c r="H6045" s="256" t="s">
        <v>3162</v>
      </c>
      <c r="I6045" s="256" t="s">
        <v>14</v>
      </c>
      <c r="J6045" s="256" t="s">
        <v>2545</v>
      </c>
      <c r="K6045" s="257" t="s">
        <v>16009</v>
      </c>
      <c r="L6045" s="256" t="s">
        <v>2542</v>
      </c>
    </row>
    <row r="6046" spans="1:12" x14ac:dyDescent="0.25">
      <c r="A6046" s="256" t="s">
        <v>2676</v>
      </c>
      <c r="B6046" s="256" t="s">
        <v>2677</v>
      </c>
      <c r="C6046" s="256" t="s">
        <v>2680</v>
      </c>
      <c r="D6046" s="256" t="s">
        <v>3329</v>
      </c>
      <c r="E6046" s="257" t="s">
        <v>2540</v>
      </c>
      <c r="F6046" s="256" t="s">
        <v>2540</v>
      </c>
      <c r="G6046" s="256">
        <v>100739</v>
      </c>
      <c r="H6046" s="256" t="s">
        <v>7880</v>
      </c>
      <c r="I6046" s="256" t="s">
        <v>14</v>
      </c>
      <c r="J6046" s="256" t="s">
        <v>2545</v>
      </c>
      <c r="K6046" s="257" t="s">
        <v>5235</v>
      </c>
      <c r="L6046" s="256" t="s">
        <v>2542</v>
      </c>
    </row>
    <row r="6047" spans="1:12" x14ac:dyDescent="0.25">
      <c r="A6047" s="256" t="s">
        <v>2676</v>
      </c>
      <c r="B6047" s="256" t="s">
        <v>2677</v>
      </c>
      <c r="C6047" s="256" t="s">
        <v>2680</v>
      </c>
      <c r="D6047" s="256" t="s">
        <v>3329</v>
      </c>
      <c r="E6047" s="257" t="s">
        <v>2540</v>
      </c>
      <c r="F6047" s="256" t="s">
        <v>2540</v>
      </c>
      <c r="G6047" s="256">
        <v>100740</v>
      </c>
      <c r="H6047" s="256" t="s">
        <v>3163</v>
      </c>
      <c r="I6047" s="256" t="s">
        <v>14</v>
      </c>
      <c r="J6047" s="256" t="s">
        <v>2545</v>
      </c>
      <c r="K6047" s="257" t="s">
        <v>17275</v>
      </c>
      <c r="L6047" s="256" t="s">
        <v>2542</v>
      </c>
    </row>
    <row r="6048" spans="1:12" x14ac:dyDescent="0.25">
      <c r="A6048" s="256" t="s">
        <v>2676</v>
      </c>
      <c r="B6048" s="256" t="s">
        <v>2677</v>
      </c>
      <c r="C6048" s="256" t="s">
        <v>2680</v>
      </c>
      <c r="D6048" s="256" t="s">
        <v>3329</v>
      </c>
      <c r="E6048" s="257" t="s">
        <v>2540</v>
      </c>
      <c r="F6048" s="256" t="s">
        <v>2540</v>
      </c>
      <c r="G6048" s="256">
        <v>100741</v>
      </c>
      <c r="H6048" s="256" t="s">
        <v>7881</v>
      </c>
      <c r="I6048" s="256" t="s">
        <v>14</v>
      </c>
      <c r="J6048" s="256" t="s">
        <v>2545</v>
      </c>
      <c r="K6048" s="257" t="s">
        <v>5110</v>
      </c>
      <c r="L6048" s="256" t="s">
        <v>2542</v>
      </c>
    </row>
    <row r="6049" spans="1:12" x14ac:dyDescent="0.25">
      <c r="A6049" s="256" t="s">
        <v>2676</v>
      </c>
      <c r="B6049" s="256" t="s">
        <v>2677</v>
      </c>
      <c r="C6049" s="256" t="s">
        <v>2680</v>
      </c>
      <c r="D6049" s="256" t="s">
        <v>3329</v>
      </c>
      <c r="E6049" s="257" t="s">
        <v>2540</v>
      </c>
      <c r="F6049" s="256" t="s">
        <v>2540</v>
      </c>
      <c r="G6049" s="256">
        <v>100742</v>
      </c>
      <c r="H6049" s="256" t="s">
        <v>3164</v>
      </c>
      <c r="I6049" s="256" t="s">
        <v>14</v>
      </c>
      <c r="J6049" s="256" t="s">
        <v>2545</v>
      </c>
      <c r="K6049" s="257" t="s">
        <v>4974</v>
      </c>
      <c r="L6049" s="256" t="s">
        <v>2542</v>
      </c>
    </row>
    <row r="6050" spans="1:12" x14ac:dyDescent="0.25">
      <c r="A6050" s="256" t="s">
        <v>2676</v>
      </c>
      <c r="B6050" s="256" t="s">
        <v>2677</v>
      </c>
      <c r="C6050" s="256" t="s">
        <v>2680</v>
      </c>
      <c r="D6050" s="256" t="s">
        <v>3329</v>
      </c>
      <c r="E6050" s="257" t="s">
        <v>2540</v>
      </c>
      <c r="F6050" s="256" t="s">
        <v>2540</v>
      </c>
      <c r="G6050" s="256">
        <v>100743</v>
      </c>
      <c r="H6050" s="256" t="s">
        <v>7883</v>
      </c>
      <c r="I6050" s="256" t="s">
        <v>14</v>
      </c>
      <c r="J6050" s="256" t="s">
        <v>2556</v>
      </c>
      <c r="K6050" s="257" t="s">
        <v>14732</v>
      </c>
      <c r="L6050" s="256" t="s">
        <v>2542</v>
      </c>
    </row>
    <row r="6051" spans="1:12" x14ac:dyDescent="0.25">
      <c r="A6051" s="256" t="s">
        <v>2676</v>
      </c>
      <c r="B6051" s="256" t="s">
        <v>2677</v>
      </c>
      <c r="C6051" s="256" t="s">
        <v>2680</v>
      </c>
      <c r="D6051" s="256" t="s">
        <v>3329</v>
      </c>
      <c r="E6051" s="257" t="s">
        <v>2540</v>
      </c>
      <c r="F6051" s="256" t="s">
        <v>2540</v>
      </c>
      <c r="G6051" s="256">
        <v>100744</v>
      </c>
      <c r="H6051" s="256" t="s">
        <v>3165</v>
      </c>
      <c r="I6051" s="256" t="s">
        <v>14</v>
      </c>
      <c r="J6051" s="256" t="s">
        <v>2556</v>
      </c>
      <c r="K6051" s="257" t="s">
        <v>7625</v>
      </c>
      <c r="L6051" s="256" t="s">
        <v>2542</v>
      </c>
    </row>
    <row r="6052" spans="1:12" x14ac:dyDescent="0.25">
      <c r="A6052" s="256" t="s">
        <v>2676</v>
      </c>
      <c r="B6052" s="256" t="s">
        <v>2677</v>
      </c>
      <c r="C6052" s="256" t="s">
        <v>2680</v>
      </c>
      <c r="D6052" s="256" t="s">
        <v>3329</v>
      </c>
      <c r="E6052" s="257" t="s">
        <v>2540</v>
      </c>
      <c r="F6052" s="256" t="s">
        <v>2540</v>
      </c>
      <c r="G6052" s="256">
        <v>100745</v>
      </c>
      <c r="H6052" s="256" t="s">
        <v>7884</v>
      </c>
      <c r="I6052" s="256" t="s">
        <v>14</v>
      </c>
      <c r="J6052" s="256" t="s">
        <v>2556</v>
      </c>
      <c r="K6052" s="257" t="s">
        <v>13173</v>
      </c>
      <c r="L6052" s="256" t="s">
        <v>2542</v>
      </c>
    </row>
    <row r="6053" spans="1:12" x14ac:dyDescent="0.25">
      <c r="A6053" s="256" t="s">
        <v>2676</v>
      </c>
      <c r="B6053" s="256" t="s">
        <v>2677</v>
      </c>
      <c r="C6053" s="256" t="s">
        <v>2680</v>
      </c>
      <c r="D6053" s="256" t="s">
        <v>3329</v>
      </c>
      <c r="E6053" s="257" t="s">
        <v>2540</v>
      </c>
      <c r="F6053" s="256" t="s">
        <v>2540</v>
      </c>
      <c r="G6053" s="256">
        <v>100746</v>
      </c>
      <c r="H6053" s="256" t="s">
        <v>3166</v>
      </c>
      <c r="I6053" s="256" t="s">
        <v>14</v>
      </c>
      <c r="J6053" s="256" t="s">
        <v>2556</v>
      </c>
      <c r="K6053" s="257" t="s">
        <v>13657</v>
      </c>
      <c r="L6053" s="256" t="s">
        <v>2542</v>
      </c>
    </row>
    <row r="6054" spans="1:12" x14ac:dyDescent="0.25">
      <c r="A6054" s="256" t="s">
        <v>2676</v>
      </c>
      <c r="B6054" s="256" t="s">
        <v>2677</v>
      </c>
      <c r="C6054" s="256" t="s">
        <v>2680</v>
      </c>
      <c r="D6054" s="256" t="s">
        <v>3329</v>
      </c>
      <c r="E6054" s="257" t="s">
        <v>2540</v>
      </c>
      <c r="F6054" s="256" t="s">
        <v>2540</v>
      </c>
      <c r="G6054" s="256">
        <v>100747</v>
      </c>
      <c r="H6054" s="256" t="s">
        <v>7885</v>
      </c>
      <c r="I6054" s="256" t="s">
        <v>14</v>
      </c>
      <c r="J6054" s="256" t="s">
        <v>2545</v>
      </c>
      <c r="K6054" s="257" t="s">
        <v>18100</v>
      </c>
      <c r="L6054" s="256" t="s">
        <v>2542</v>
      </c>
    </row>
    <row r="6055" spans="1:12" x14ac:dyDescent="0.25">
      <c r="A6055" s="256" t="s">
        <v>2676</v>
      </c>
      <c r="B6055" s="256" t="s">
        <v>2677</v>
      </c>
      <c r="C6055" s="256" t="s">
        <v>2680</v>
      </c>
      <c r="D6055" s="256" t="s">
        <v>3329</v>
      </c>
      <c r="E6055" s="257" t="s">
        <v>2540</v>
      </c>
      <c r="F6055" s="256" t="s">
        <v>2540</v>
      </c>
      <c r="G6055" s="256">
        <v>100748</v>
      </c>
      <c r="H6055" s="256" t="s">
        <v>3167</v>
      </c>
      <c r="I6055" s="256" t="s">
        <v>14</v>
      </c>
      <c r="J6055" s="256" t="s">
        <v>2545</v>
      </c>
      <c r="K6055" s="257" t="s">
        <v>4990</v>
      </c>
      <c r="L6055" s="256" t="s">
        <v>2542</v>
      </c>
    </row>
    <row r="6056" spans="1:12" x14ac:dyDescent="0.25">
      <c r="A6056" s="256" t="s">
        <v>2676</v>
      </c>
      <c r="B6056" s="256" t="s">
        <v>2677</v>
      </c>
      <c r="C6056" s="256" t="s">
        <v>2680</v>
      </c>
      <c r="D6056" s="256" t="s">
        <v>3329</v>
      </c>
      <c r="E6056" s="257" t="s">
        <v>2540</v>
      </c>
      <c r="F6056" s="256" t="s">
        <v>2540</v>
      </c>
      <c r="G6056" s="256">
        <v>100749</v>
      </c>
      <c r="H6056" s="256" t="s">
        <v>7886</v>
      </c>
      <c r="I6056" s="256" t="s">
        <v>14</v>
      </c>
      <c r="J6056" s="256" t="s">
        <v>2545</v>
      </c>
      <c r="K6056" s="257" t="s">
        <v>4659</v>
      </c>
      <c r="L6056" s="256" t="s">
        <v>2542</v>
      </c>
    </row>
    <row r="6057" spans="1:12" x14ac:dyDescent="0.25">
      <c r="A6057" s="256" t="s">
        <v>2676</v>
      </c>
      <c r="B6057" s="256" t="s">
        <v>2677</v>
      </c>
      <c r="C6057" s="256" t="s">
        <v>2680</v>
      </c>
      <c r="D6057" s="256" t="s">
        <v>3329</v>
      </c>
      <c r="E6057" s="257" t="s">
        <v>2540</v>
      </c>
      <c r="F6057" s="256" t="s">
        <v>2540</v>
      </c>
      <c r="G6057" s="256">
        <v>100750</v>
      </c>
      <c r="H6057" s="256" t="s">
        <v>3168</v>
      </c>
      <c r="I6057" s="256" t="s">
        <v>14</v>
      </c>
      <c r="J6057" s="256" t="s">
        <v>2545</v>
      </c>
      <c r="K6057" s="257" t="s">
        <v>6429</v>
      </c>
      <c r="L6057" s="256" t="s">
        <v>2542</v>
      </c>
    </row>
    <row r="6058" spans="1:12" x14ac:dyDescent="0.25">
      <c r="A6058" s="256" t="s">
        <v>2676</v>
      </c>
      <c r="B6058" s="256" t="s">
        <v>2677</v>
      </c>
      <c r="C6058" s="256" t="s">
        <v>2680</v>
      </c>
      <c r="D6058" s="256" t="s">
        <v>3329</v>
      </c>
      <c r="E6058" s="257" t="s">
        <v>2540</v>
      </c>
      <c r="F6058" s="256" t="s">
        <v>2540</v>
      </c>
      <c r="G6058" s="256">
        <v>100751</v>
      </c>
      <c r="H6058" s="256" t="s">
        <v>7887</v>
      </c>
      <c r="I6058" s="256" t="s">
        <v>14</v>
      </c>
      <c r="J6058" s="256" t="s">
        <v>2545</v>
      </c>
      <c r="K6058" s="257" t="s">
        <v>18101</v>
      </c>
      <c r="L6058" s="256" t="s">
        <v>2542</v>
      </c>
    </row>
    <row r="6059" spans="1:12" x14ac:dyDescent="0.25">
      <c r="A6059" s="256" t="s">
        <v>2676</v>
      </c>
      <c r="B6059" s="256" t="s">
        <v>2677</v>
      </c>
      <c r="C6059" s="256" t="s">
        <v>2680</v>
      </c>
      <c r="D6059" s="256" t="s">
        <v>3329</v>
      </c>
      <c r="E6059" s="257" t="s">
        <v>2540</v>
      </c>
      <c r="F6059" s="256" t="s">
        <v>2540</v>
      </c>
      <c r="G6059" s="256">
        <v>100752</v>
      </c>
      <c r="H6059" s="256" t="s">
        <v>3169</v>
      </c>
      <c r="I6059" s="256" t="s">
        <v>14</v>
      </c>
      <c r="J6059" s="256" t="s">
        <v>2545</v>
      </c>
      <c r="K6059" s="257" t="s">
        <v>18102</v>
      </c>
      <c r="L6059" s="256" t="s">
        <v>2542</v>
      </c>
    </row>
    <row r="6060" spans="1:12" x14ac:dyDescent="0.25">
      <c r="A6060" s="256" t="s">
        <v>2676</v>
      </c>
      <c r="B6060" s="256" t="s">
        <v>2677</v>
      </c>
      <c r="C6060" s="256" t="s">
        <v>2680</v>
      </c>
      <c r="D6060" s="256" t="s">
        <v>3329</v>
      </c>
      <c r="E6060" s="257" t="s">
        <v>2540</v>
      </c>
      <c r="F6060" s="256" t="s">
        <v>2540</v>
      </c>
      <c r="G6060" s="256">
        <v>100753</v>
      </c>
      <c r="H6060" s="256" t="s">
        <v>7888</v>
      </c>
      <c r="I6060" s="256" t="s">
        <v>14</v>
      </c>
      <c r="J6060" s="256" t="s">
        <v>2545</v>
      </c>
      <c r="K6060" s="257" t="s">
        <v>13861</v>
      </c>
      <c r="L6060" s="256" t="s">
        <v>2542</v>
      </c>
    </row>
    <row r="6061" spans="1:12" x14ac:dyDescent="0.25">
      <c r="A6061" s="256" t="s">
        <v>2676</v>
      </c>
      <c r="B6061" s="256" t="s">
        <v>2677</v>
      </c>
      <c r="C6061" s="256" t="s">
        <v>2680</v>
      </c>
      <c r="D6061" s="256" t="s">
        <v>3329</v>
      </c>
      <c r="E6061" s="257" t="s">
        <v>2540</v>
      </c>
      <c r="F6061" s="256" t="s">
        <v>2540</v>
      </c>
      <c r="G6061" s="256">
        <v>100754</v>
      </c>
      <c r="H6061" s="256" t="s">
        <v>3170</v>
      </c>
      <c r="I6061" s="256" t="s">
        <v>14</v>
      </c>
      <c r="J6061" s="256" t="s">
        <v>2545</v>
      </c>
      <c r="K6061" s="257" t="s">
        <v>18103</v>
      </c>
      <c r="L6061" s="256" t="s">
        <v>2542</v>
      </c>
    </row>
    <row r="6062" spans="1:12" x14ac:dyDescent="0.25">
      <c r="A6062" s="256" t="s">
        <v>2676</v>
      </c>
      <c r="B6062" s="256" t="s">
        <v>2677</v>
      </c>
      <c r="C6062" s="256" t="s">
        <v>2680</v>
      </c>
      <c r="D6062" s="256" t="s">
        <v>3329</v>
      </c>
      <c r="E6062" s="257" t="s">
        <v>2540</v>
      </c>
      <c r="F6062" s="256" t="s">
        <v>2540</v>
      </c>
      <c r="G6062" s="256">
        <v>100757</v>
      </c>
      <c r="H6062" s="256" t="s">
        <v>7889</v>
      </c>
      <c r="I6062" s="256" t="s">
        <v>14</v>
      </c>
      <c r="J6062" s="256" t="s">
        <v>2545</v>
      </c>
      <c r="K6062" s="257" t="s">
        <v>13444</v>
      </c>
      <c r="L6062" s="256" t="s">
        <v>2542</v>
      </c>
    </row>
    <row r="6063" spans="1:12" x14ac:dyDescent="0.25">
      <c r="A6063" s="256" t="s">
        <v>2676</v>
      </c>
      <c r="B6063" s="256" t="s">
        <v>2677</v>
      </c>
      <c r="C6063" s="256" t="s">
        <v>2680</v>
      </c>
      <c r="D6063" s="256" t="s">
        <v>3329</v>
      </c>
      <c r="E6063" s="257" t="s">
        <v>2540</v>
      </c>
      <c r="F6063" s="256" t="s">
        <v>2540</v>
      </c>
      <c r="G6063" s="256">
        <v>100758</v>
      </c>
      <c r="H6063" s="256" t="s">
        <v>3171</v>
      </c>
      <c r="I6063" s="256" t="s">
        <v>14</v>
      </c>
      <c r="J6063" s="256" t="s">
        <v>2545</v>
      </c>
      <c r="K6063" s="257" t="s">
        <v>14380</v>
      </c>
      <c r="L6063" s="256" t="s">
        <v>2542</v>
      </c>
    </row>
    <row r="6064" spans="1:12" x14ac:dyDescent="0.25">
      <c r="A6064" s="256" t="s">
        <v>2676</v>
      </c>
      <c r="B6064" s="256" t="s">
        <v>2677</v>
      </c>
      <c r="C6064" s="256" t="s">
        <v>2680</v>
      </c>
      <c r="D6064" s="256" t="s">
        <v>3329</v>
      </c>
      <c r="E6064" s="257" t="s">
        <v>2540</v>
      </c>
      <c r="F6064" s="256" t="s">
        <v>2540</v>
      </c>
      <c r="G6064" s="256">
        <v>100759</v>
      </c>
      <c r="H6064" s="256" t="s">
        <v>7891</v>
      </c>
      <c r="I6064" s="256" t="s">
        <v>14</v>
      </c>
      <c r="J6064" s="256" t="s">
        <v>2556</v>
      </c>
      <c r="K6064" s="257" t="s">
        <v>17060</v>
      </c>
      <c r="L6064" s="256" t="s">
        <v>2542</v>
      </c>
    </row>
    <row r="6065" spans="1:12" x14ac:dyDescent="0.25">
      <c r="A6065" s="256" t="s">
        <v>2676</v>
      </c>
      <c r="B6065" s="256" t="s">
        <v>2677</v>
      </c>
      <c r="C6065" s="256" t="s">
        <v>2680</v>
      </c>
      <c r="D6065" s="256" t="s">
        <v>3329</v>
      </c>
      <c r="E6065" s="257" t="s">
        <v>2540</v>
      </c>
      <c r="F6065" s="256" t="s">
        <v>2540</v>
      </c>
      <c r="G6065" s="256">
        <v>100760</v>
      </c>
      <c r="H6065" s="256" t="s">
        <v>3172</v>
      </c>
      <c r="I6065" s="256" t="s">
        <v>14</v>
      </c>
      <c r="J6065" s="256" t="s">
        <v>2556</v>
      </c>
      <c r="K6065" s="257" t="s">
        <v>18104</v>
      </c>
      <c r="L6065" s="256" t="s">
        <v>2542</v>
      </c>
    </row>
    <row r="6066" spans="1:12" x14ac:dyDescent="0.25">
      <c r="A6066" s="256" t="s">
        <v>2676</v>
      </c>
      <c r="B6066" s="256" t="s">
        <v>2677</v>
      </c>
      <c r="C6066" s="256" t="s">
        <v>2680</v>
      </c>
      <c r="D6066" s="256" t="s">
        <v>3329</v>
      </c>
      <c r="E6066" s="257" t="s">
        <v>2540</v>
      </c>
      <c r="F6066" s="256" t="s">
        <v>2540</v>
      </c>
      <c r="G6066" s="256">
        <v>100761</v>
      </c>
      <c r="H6066" s="256" t="s">
        <v>7892</v>
      </c>
      <c r="I6066" s="256" t="s">
        <v>14</v>
      </c>
      <c r="J6066" s="256" t="s">
        <v>2545</v>
      </c>
      <c r="K6066" s="257" t="s">
        <v>18105</v>
      </c>
      <c r="L6066" s="256" t="s">
        <v>2542</v>
      </c>
    </row>
    <row r="6067" spans="1:12" x14ac:dyDescent="0.25">
      <c r="A6067" s="256" t="s">
        <v>2676</v>
      </c>
      <c r="B6067" s="256" t="s">
        <v>2677</v>
      </c>
      <c r="C6067" s="256" t="s">
        <v>2680</v>
      </c>
      <c r="D6067" s="256" t="s">
        <v>3329</v>
      </c>
      <c r="E6067" s="257" t="s">
        <v>2540</v>
      </c>
      <c r="F6067" s="256" t="s">
        <v>2540</v>
      </c>
      <c r="G6067" s="256">
        <v>100762</v>
      </c>
      <c r="H6067" s="256" t="s">
        <v>3173</v>
      </c>
      <c r="I6067" s="256" t="s">
        <v>14</v>
      </c>
      <c r="J6067" s="256" t="s">
        <v>2545</v>
      </c>
      <c r="K6067" s="257" t="s">
        <v>18106</v>
      </c>
      <c r="L6067" s="256" t="s">
        <v>2542</v>
      </c>
    </row>
    <row r="6068" spans="1:12" x14ac:dyDescent="0.25">
      <c r="A6068" s="256" t="s">
        <v>2676</v>
      </c>
      <c r="B6068" s="256" t="s">
        <v>2677</v>
      </c>
      <c r="C6068" s="256" t="s">
        <v>2681</v>
      </c>
      <c r="D6068" s="256" t="s">
        <v>3330</v>
      </c>
      <c r="E6068" s="257" t="s">
        <v>2540</v>
      </c>
      <c r="F6068" s="256" t="s">
        <v>2540</v>
      </c>
      <c r="G6068" s="256">
        <v>102488</v>
      </c>
      <c r="H6068" s="256" t="s">
        <v>7895</v>
      </c>
      <c r="I6068" s="256" t="s">
        <v>14</v>
      </c>
      <c r="J6068" s="256" t="s">
        <v>2541</v>
      </c>
      <c r="K6068" s="257" t="s">
        <v>5099</v>
      </c>
      <c r="L6068" s="256" t="s">
        <v>2542</v>
      </c>
    </row>
    <row r="6069" spans="1:12" x14ac:dyDescent="0.25">
      <c r="A6069" s="256" t="s">
        <v>2676</v>
      </c>
      <c r="B6069" s="256" t="s">
        <v>2677</v>
      </c>
      <c r="C6069" s="256" t="s">
        <v>2681</v>
      </c>
      <c r="D6069" s="256" t="s">
        <v>3330</v>
      </c>
      <c r="E6069" s="257" t="s">
        <v>2540</v>
      </c>
      <c r="F6069" s="256" t="s">
        <v>2540</v>
      </c>
      <c r="G6069" s="256">
        <v>102489</v>
      </c>
      <c r="H6069" s="256" t="s">
        <v>7896</v>
      </c>
      <c r="I6069" s="256" t="s">
        <v>14</v>
      </c>
      <c r="J6069" s="256" t="s">
        <v>2545</v>
      </c>
      <c r="K6069" s="257" t="s">
        <v>18107</v>
      </c>
      <c r="L6069" s="256" t="s">
        <v>2542</v>
      </c>
    </row>
    <row r="6070" spans="1:12" x14ac:dyDescent="0.25">
      <c r="A6070" s="256" t="s">
        <v>2676</v>
      </c>
      <c r="B6070" s="256" t="s">
        <v>2677</v>
      </c>
      <c r="C6070" s="256" t="s">
        <v>2681</v>
      </c>
      <c r="D6070" s="256" t="s">
        <v>3330</v>
      </c>
      <c r="E6070" s="257" t="s">
        <v>2540</v>
      </c>
      <c r="F6070" s="256" t="s">
        <v>2540</v>
      </c>
      <c r="G6070" s="256">
        <v>102491</v>
      </c>
      <c r="H6070" s="256" t="s">
        <v>7897</v>
      </c>
      <c r="I6070" s="256" t="s">
        <v>14</v>
      </c>
      <c r="J6070" s="256" t="s">
        <v>2545</v>
      </c>
      <c r="K6070" s="257" t="s">
        <v>16689</v>
      </c>
      <c r="L6070" s="256" t="s">
        <v>2542</v>
      </c>
    </row>
    <row r="6071" spans="1:12" x14ac:dyDescent="0.25">
      <c r="A6071" s="256" t="s">
        <v>2676</v>
      </c>
      <c r="B6071" s="256" t="s">
        <v>2677</v>
      </c>
      <c r="C6071" s="256" t="s">
        <v>2681</v>
      </c>
      <c r="D6071" s="256" t="s">
        <v>3330</v>
      </c>
      <c r="E6071" s="257" t="s">
        <v>2540</v>
      </c>
      <c r="F6071" s="256" t="s">
        <v>2540</v>
      </c>
      <c r="G6071" s="256">
        <v>102492</v>
      </c>
      <c r="H6071" s="256" t="s">
        <v>7898</v>
      </c>
      <c r="I6071" s="256" t="s">
        <v>14</v>
      </c>
      <c r="J6071" s="256" t="s">
        <v>2545</v>
      </c>
      <c r="K6071" s="257" t="s">
        <v>18108</v>
      </c>
      <c r="L6071" s="256" t="s">
        <v>2542</v>
      </c>
    </row>
    <row r="6072" spans="1:12" x14ac:dyDescent="0.25">
      <c r="A6072" s="256" t="s">
        <v>2676</v>
      </c>
      <c r="B6072" s="256" t="s">
        <v>2677</v>
      </c>
      <c r="C6072" s="256" t="s">
        <v>2681</v>
      </c>
      <c r="D6072" s="256" t="s">
        <v>3330</v>
      </c>
      <c r="E6072" s="257" t="s">
        <v>2540</v>
      </c>
      <c r="F6072" s="256" t="s">
        <v>2540</v>
      </c>
      <c r="G6072" s="256">
        <v>102494</v>
      </c>
      <c r="H6072" s="256" t="s">
        <v>7899</v>
      </c>
      <c r="I6072" s="256" t="s">
        <v>14</v>
      </c>
      <c r="J6072" s="256" t="s">
        <v>2545</v>
      </c>
      <c r="K6072" s="257" t="s">
        <v>13425</v>
      </c>
      <c r="L6072" s="256" t="s">
        <v>2542</v>
      </c>
    </row>
    <row r="6073" spans="1:12" x14ac:dyDescent="0.25">
      <c r="A6073" s="256" t="s">
        <v>2676</v>
      </c>
      <c r="B6073" s="256" t="s">
        <v>2677</v>
      </c>
      <c r="C6073" s="256" t="s">
        <v>2681</v>
      </c>
      <c r="D6073" s="256" t="s">
        <v>3330</v>
      </c>
      <c r="E6073" s="257" t="s">
        <v>2540</v>
      </c>
      <c r="F6073" s="256" t="s">
        <v>2540</v>
      </c>
      <c r="G6073" s="256">
        <v>102496</v>
      </c>
      <c r="H6073" s="256" t="s">
        <v>7900</v>
      </c>
      <c r="I6073" s="256" t="s">
        <v>7</v>
      </c>
      <c r="J6073" s="256" t="s">
        <v>2545</v>
      </c>
      <c r="K6073" s="257" t="s">
        <v>18109</v>
      </c>
      <c r="L6073" s="256" t="s">
        <v>2542</v>
      </c>
    </row>
    <row r="6074" spans="1:12" x14ac:dyDescent="0.25">
      <c r="A6074" s="256" t="s">
        <v>2676</v>
      </c>
      <c r="B6074" s="256" t="s">
        <v>2677</v>
      </c>
      <c r="C6074" s="256" t="s">
        <v>2681</v>
      </c>
      <c r="D6074" s="256" t="s">
        <v>3330</v>
      </c>
      <c r="E6074" s="257" t="s">
        <v>2540</v>
      </c>
      <c r="F6074" s="256" t="s">
        <v>2540</v>
      </c>
      <c r="G6074" s="256">
        <v>102497</v>
      </c>
      <c r="H6074" s="256" t="s">
        <v>7901</v>
      </c>
      <c r="I6074" s="256" t="s">
        <v>7</v>
      </c>
      <c r="J6074" s="256" t="s">
        <v>2545</v>
      </c>
      <c r="K6074" s="257" t="s">
        <v>13957</v>
      </c>
      <c r="L6074" s="256" t="s">
        <v>2542</v>
      </c>
    </row>
    <row r="6075" spans="1:12" x14ac:dyDescent="0.25">
      <c r="A6075" s="256" t="s">
        <v>2676</v>
      </c>
      <c r="B6075" s="256" t="s">
        <v>2677</v>
      </c>
      <c r="C6075" s="256" t="s">
        <v>2681</v>
      </c>
      <c r="D6075" s="256" t="s">
        <v>3330</v>
      </c>
      <c r="E6075" s="257" t="s">
        <v>2540</v>
      </c>
      <c r="F6075" s="256" t="s">
        <v>2540</v>
      </c>
      <c r="G6075" s="256">
        <v>102498</v>
      </c>
      <c r="H6075" s="256" t="s">
        <v>7902</v>
      </c>
      <c r="I6075" s="256" t="s">
        <v>7</v>
      </c>
      <c r="J6075" s="256" t="s">
        <v>2545</v>
      </c>
      <c r="K6075" s="257" t="s">
        <v>13679</v>
      </c>
      <c r="L6075" s="256" t="s">
        <v>2542</v>
      </c>
    </row>
    <row r="6076" spans="1:12" x14ac:dyDescent="0.25">
      <c r="A6076" s="256" t="s">
        <v>2676</v>
      </c>
      <c r="B6076" s="256" t="s">
        <v>2677</v>
      </c>
      <c r="C6076" s="256" t="s">
        <v>2681</v>
      </c>
      <c r="D6076" s="256" t="s">
        <v>3330</v>
      </c>
      <c r="E6076" s="257" t="s">
        <v>2540</v>
      </c>
      <c r="F6076" s="256" t="s">
        <v>2540</v>
      </c>
      <c r="G6076" s="256">
        <v>102499</v>
      </c>
      <c r="H6076" s="256" t="s">
        <v>7904</v>
      </c>
      <c r="I6076" s="256" t="s">
        <v>14</v>
      </c>
      <c r="J6076" s="256" t="s">
        <v>2545</v>
      </c>
      <c r="K6076" s="257" t="s">
        <v>18110</v>
      </c>
      <c r="L6076" s="256" t="s">
        <v>2542</v>
      </c>
    </row>
    <row r="6077" spans="1:12" x14ac:dyDescent="0.25">
      <c r="A6077" s="256" t="s">
        <v>2676</v>
      </c>
      <c r="B6077" s="256" t="s">
        <v>2677</v>
      </c>
      <c r="C6077" s="256" t="s">
        <v>2681</v>
      </c>
      <c r="D6077" s="256" t="s">
        <v>3330</v>
      </c>
      <c r="E6077" s="257" t="s">
        <v>2540</v>
      </c>
      <c r="F6077" s="256" t="s">
        <v>2540</v>
      </c>
      <c r="G6077" s="256">
        <v>102500</v>
      </c>
      <c r="H6077" s="256" t="s">
        <v>7905</v>
      </c>
      <c r="I6077" s="256" t="s">
        <v>7</v>
      </c>
      <c r="J6077" s="256" t="s">
        <v>2545</v>
      </c>
      <c r="K6077" s="257" t="s">
        <v>13752</v>
      </c>
      <c r="L6077" s="256" t="s">
        <v>2542</v>
      </c>
    </row>
    <row r="6078" spans="1:12" x14ac:dyDescent="0.25">
      <c r="A6078" s="256" t="s">
        <v>2676</v>
      </c>
      <c r="B6078" s="256" t="s">
        <v>2677</v>
      </c>
      <c r="C6078" s="256" t="s">
        <v>2681</v>
      </c>
      <c r="D6078" s="256" t="s">
        <v>3330</v>
      </c>
      <c r="E6078" s="257" t="s">
        <v>2540</v>
      </c>
      <c r="F6078" s="256" t="s">
        <v>2540</v>
      </c>
      <c r="G6078" s="256">
        <v>102501</v>
      </c>
      <c r="H6078" s="256" t="s">
        <v>7906</v>
      </c>
      <c r="I6078" s="256" t="s">
        <v>14</v>
      </c>
      <c r="J6078" s="256" t="s">
        <v>2545</v>
      </c>
      <c r="K6078" s="257" t="s">
        <v>18111</v>
      </c>
      <c r="L6078" s="256" t="s">
        <v>2542</v>
      </c>
    </row>
    <row r="6079" spans="1:12" x14ac:dyDescent="0.25">
      <c r="A6079" s="256" t="s">
        <v>2676</v>
      </c>
      <c r="B6079" s="256" t="s">
        <v>2677</v>
      </c>
      <c r="C6079" s="256" t="s">
        <v>2681</v>
      </c>
      <c r="D6079" s="256" t="s">
        <v>3330</v>
      </c>
      <c r="E6079" s="257" t="s">
        <v>2540</v>
      </c>
      <c r="F6079" s="256" t="s">
        <v>2540</v>
      </c>
      <c r="G6079" s="256">
        <v>102504</v>
      </c>
      <c r="H6079" s="256" t="s">
        <v>7907</v>
      </c>
      <c r="I6079" s="256" t="s">
        <v>7</v>
      </c>
      <c r="J6079" s="256" t="s">
        <v>2545</v>
      </c>
      <c r="K6079" s="257" t="s">
        <v>7869</v>
      </c>
      <c r="L6079" s="256" t="s">
        <v>2542</v>
      </c>
    </row>
    <row r="6080" spans="1:12" x14ac:dyDescent="0.25">
      <c r="A6080" s="256" t="s">
        <v>2676</v>
      </c>
      <c r="B6080" s="256" t="s">
        <v>2677</v>
      </c>
      <c r="C6080" s="256" t="s">
        <v>2681</v>
      </c>
      <c r="D6080" s="256" t="s">
        <v>3330</v>
      </c>
      <c r="E6080" s="257" t="s">
        <v>2540</v>
      </c>
      <c r="F6080" s="256" t="s">
        <v>2540</v>
      </c>
      <c r="G6080" s="256">
        <v>102505</v>
      </c>
      <c r="H6080" s="256" t="s">
        <v>7908</v>
      </c>
      <c r="I6080" s="256" t="s">
        <v>7</v>
      </c>
      <c r="J6080" s="256" t="s">
        <v>2545</v>
      </c>
      <c r="K6080" s="257" t="s">
        <v>17845</v>
      </c>
      <c r="L6080" s="256" t="s">
        <v>2542</v>
      </c>
    </row>
    <row r="6081" spans="1:12" x14ac:dyDescent="0.25">
      <c r="A6081" s="256" t="s">
        <v>2676</v>
      </c>
      <c r="B6081" s="256" t="s">
        <v>2677</v>
      </c>
      <c r="C6081" s="256" t="s">
        <v>2681</v>
      </c>
      <c r="D6081" s="256" t="s">
        <v>3330</v>
      </c>
      <c r="E6081" s="257" t="s">
        <v>2540</v>
      </c>
      <c r="F6081" s="256" t="s">
        <v>2540</v>
      </c>
      <c r="G6081" s="256">
        <v>102506</v>
      </c>
      <c r="H6081" s="256" t="s">
        <v>7909</v>
      </c>
      <c r="I6081" s="256" t="s">
        <v>7</v>
      </c>
      <c r="J6081" s="256" t="s">
        <v>2545</v>
      </c>
      <c r="K6081" s="257" t="s">
        <v>15582</v>
      </c>
      <c r="L6081" s="256" t="s">
        <v>2542</v>
      </c>
    </row>
    <row r="6082" spans="1:12" x14ac:dyDescent="0.25">
      <c r="A6082" s="256" t="s">
        <v>2676</v>
      </c>
      <c r="B6082" s="256" t="s">
        <v>2677</v>
      </c>
      <c r="C6082" s="256" t="s">
        <v>2681</v>
      </c>
      <c r="D6082" s="256" t="s">
        <v>3330</v>
      </c>
      <c r="E6082" s="257" t="s">
        <v>2540</v>
      </c>
      <c r="F6082" s="256" t="s">
        <v>2540</v>
      </c>
      <c r="G6082" s="256">
        <v>102507</v>
      </c>
      <c r="H6082" s="256" t="s">
        <v>7910</v>
      </c>
      <c r="I6082" s="256" t="s">
        <v>7</v>
      </c>
      <c r="J6082" s="256" t="s">
        <v>2545</v>
      </c>
      <c r="K6082" s="257" t="s">
        <v>5103</v>
      </c>
      <c r="L6082" s="256" t="s">
        <v>2542</v>
      </c>
    </row>
    <row r="6083" spans="1:12" x14ac:dyDescent="0.25">
      <c r="A6083" s="256" t="s">
        <v>2676</v>
      </c>
      <c r="B6083" s="256" t="s">
        <v>2677</v>
      </c>
      <c r="C6083" s="256" t="s">
        <v>2681</v>
      </c>
      <c r="D6083" s="256" t="s">
        <v>3330</v>
      </c>
      <c r="E6083" s="257" t="s">
        <v>2540</v>
      </c>
      <c r="F6083" s="256" t="s">
        <v>2540</v>
      </c>
      <c r="G6083" s="256">
        <v>102508</v>
      </c>
      <c r="H6083" s="256" t="s">
        <v>7911</v>
      </c>
      <c r="I6083" s="256" t="s">
        <v>14</v>
      </c>
      <c r="J6083" s="256" t="s">
        <v>2545</v>
      </c>
      <c r="K6083" s="257" t="s">
        <v>14396</v>
      </c>
      <c r="L6083" s="256" t="s">
        <v>2542</v>
      </c>
    </row>
    <row r="6084" spans="1:12" x14ac:dyDescent="0.25">
      <c r="A6084" s="256" t="s">
        <v>2676</v>
      </c>
      <c r="B6084" s="256" t="s">
        <v>2677</v>
      </c>
      <c r="C6084" s="256" t="s">
        <v>2681</v>
      </c>
      <c r="D6084" s="256" t="s">
        <v>3330</v>
      </c>
      <c r="E6084" s="257" t="s">
        <v>2540</v>
      </c>
      <c r="F6084" s="256" t="s">
        <v>2540</v>
      </c>
      <c r="G6084" s="256">
        <v>102509</v>
      </c>
      <c r="H6084" s="256" t="s">
        <v>7912</v>
      </c>
      <c r="I6084" s="256" t="s">
        <v>14</v>
      </c>
      <c r="J6084" s="256" t="s">
        <v>2545</v>
      </c>
      <c r="K6084" s="257" t="s">
        <v>13529</v>
      </c>
      <c r="L6084" s="256" t="s">
        <v>2542</v>
      </c>
    </row>
    <row r="6085" spans="1:12" x14ac:dyDescent="0.25">
      <c r="A6085" s="256" t="s">
        <v>2676</v>
      </c>
      <c r="B6085" s="256" t="s">
        <v>2677</v>
      </c>
      <c r="C6085" s="256" t="s">
        <v>2681</v>
      </c>
      <c r="D6085" s="256" t="s">
        <v>3330</v>
      </c>
      <c r="E6085" s="257" t="s">
        <v>2540</v>
      </c>
      <c r="F6085" s="256" t="s">
        <v>2540</v>
      </c>
      <c r="G6085" s="256">
        <v>102512</v>
      </c>
      <c r="H6085" s="256" t="s">
        <v>7913</v>
      </c>
      <c r="I6085" s="256" t="s">
        <v>7</v>
      </c>
      <c r="J6085" s="256" t="s">
        <v>2541</v>
      </c>
      <c r="K6085" s="257" t="s">
        <v>4789</v>
      </c>
      <c r="L6085" s="256" t="s">
        <v>2542</v>
      </c>
    </row>
    <row r="6086" spans="1:12" x14ac:dyDescent="0.25">
      <c r="A6086" s="256" t="s">
        <v>2676</v>
      </c>
      <c r="B6086" s="256" t="s">
        <v>2677</v>
      </c>
      <c r="C6086" s="256" t="s">
        <v>2681</v>
      </c>
      <c r="D6086" s="256" t="s">
        <v>3330</v>
      </c>
      <c r="E6086" s="257" t="s">
        <v>2540</v>
      </c>
      <c r="F6086" s="256" t="s">
        <v>2540</v>
      </c>
      <c r="G6086" s="256">
        <v>102513</v>
      </c>
      <c r="H6086" s="256" t="s">
        <v>7914</v>
      </c>
      <c r="I6086" s="256" t="s">
        <v>14</v>
      </c>
      <c r="J6086" s="256" t="s">
        <v>2545</v>
      </c>
      <c r="K6086" s="257" t="s">
        <v>18112</v>
      </c>
      <c r="L6086" s="256" t="s">
        <v>2542</v>
      </c>
    </row>
    <row r="6087" spans="1:12" x14ac:dyDescent="0.25">
      <c r="A6087" s="256" t="s">
        <v>2676</v>
      </c>
      <c r="B6087" s="256" t="s">
        <v>2677</v>
      </c>
      <c r="C6087" s="256" t="s">
        <v>2681</v>
      </c>
      <c r="D6087" s="256" t="s">
        <v>3330</v>
      </c>
      <c r="E6087" s="257" t="s">
        <v>2540</v>
      </c>
      <c r="F6087" s="256" t="s">
        <v>2540</v>
      </c>
      <c r="G6087" s="256">
        <v>102520</v>
      </c>
      <c r="H6087" s="256" t="s">
        <v>7915</v>
      </c>
      <c r="I6087" s="256" t="s">
        <v>14</v>
      </c>
      <c r="J6087" s="256" t="s">
        <v>2545</v>
      </c>
      <c r="K6087" s="257" t="s">
        <v>18113</v>
      </c>
      <c r="L6087" s="256" t="s">
        <v>2542</v>
      </c>
    </row>
    <row r="6088" spans="1:12" x14ac:dyDescent="0.25">
      <c r="A6088" s="256" t="s">
        <v>2682</v>
      </c>
      <c r="B6088" s="256" t="s">
        <v>2683</v>
      </c>
      <c r="C6088" s="256" t="s">
        <v>3947</v>
      </c>
      <c r="D6088" s="256" t="s">
        <v>3948</v>
      </c>
      <c r="E6088" s="257" t="s">
        <v>2540</v>
      </c>
      <c r="F6088" s="256" t="s">
        <v>2540</v>
      </c>
      <c r="G6088" s="256">
        <v>101749</v>
      </c>
      <c r="H6088" s="256" t="s">
        <v>3949</v>
      </c>
      <c r="I6088" s="256" t="s">
        <v>14</v>
      </c>
      <c r="J6088" s="256" t="s">
        <v>2545</v>
      </c>
      <c r="K6088" s="257" t="s">
        <v>18114</v>
      </c>
      <c r="L6088" s="256" t="s">
        <v>2542</v>
      </c>
    </row>
    <row r="6089" spans="1:12" x14ac:dyDescent="0.25">
      <c r="A6089" s="256" t="s">
        <v>2682</v>
      </c>
      <c r="B6089" s="256" t="s">
        <v>2683</v>
      </c>
      <c r="C6089" s="256" t="s">
        <v>3947</v>
      </c>
      <c r="D6089" s="256" t="s">
        <v>3948</v>
      </c>
      <c r="E6089" s="257" t="s">
        <v>2540</v>
      </c>
      <c r="F6089" s="256" t="s">
        <v>2540</v>
      </c>
      <c r="G6089" s="256">
        <v>101750</v>
      </c>
      <c r="H6089" s="256" t="s">
        <v>3950</v>
      </c>
      <c r="I6089" s="256" t="s">
        <v>14</v>
      </c>
      <c r="J6089" s="256" t="s">
        <v>2545</v>
      </c>
      <c r="K6089" s="257" t="s">
        <v>18115</v>
      </c>
      <c r="L6089" s="256" t="s">
        <v>2542</v>
      </c>
    </row>
    <row r="6090" spans="1:12" x14ac:dyDescent="0.25">
      <c r="A6090" s="256" t="s">
        <v>2682</v>
      </c>
      <c r="B6090" s="256" t="s">
        <v>2683</v>
      </c>
      <c r="C6090" s="256" t="s">
        <v>2684</v>
      </c>
      <c r="D6090" s="256" t="s">
        <v>3331</v>
      </c>
      <c r="E6090" s="257" t="s">
        <v>2540</v>
      </c>
      <c r="F6090" s="256" t="s">
        <v>2540</v>
      </c>
      <c r="G6090" s="256">
        <v>101729</v>
      </c>
      <c r="H6090" s="256" t="s">
        <v>3951</v>
      </c>
      <c r="I6090" s="256" t="s">
        <v>14</v>
      </c>
      <c r="J6090" s="256" t="s">
        <v>2545</v>
      </c>
      <c r="K6090" s="257" t="s">
        <v>18116</v>
      </c>
      <c r="L6090" s="256" t="s">
        <v>2542</v>
      </c>
    </row>
    <row r="6091" spans="1:12" x14ac:dyDescent="0.25">
      <c r="A6091" s="256" t="s">
        <v>2682</v>
      </c>
      <c r="B6091" s="256" t="s">
        <v>2683</v>
      </c>
      <c r="C6091" s="256" t="s">
        <v>2684</v>
      </c>
      <c r="D6091" s="256" t="s">
        <v>3331</v>
      </c>
      <c r="E6091" s="257" t="s">
        <v>2540</v>
      </c>
      <c r="F6091" s="256" t="s">
        <v>2540</v>
      </c>
      <c r="G6091" s="256">
        <v>101746</v>
      </c>
      <c r="H6091" s="256" t="s">
        <v>3952</v>
      </c>
      <c r="I6091" s="256" t="s">
        <v>14</v>
      </c>
      <c r="J6091" s="256" t="s">
        <v>2545</v>
      </c>
      <c r="K6091" s="257" t="s">
        <v>18117</v>
      </c>
      <c r="L6091" s="256" t="s">
        <v>2542</v>
      </c>
    </row>
    <row r="6092" spans="1:12" x14ac:dyDescent="0.25">
      <c r="A6092" s="256" t="s">
        <v>2682</v>
      </c>
      <c r="B6092" s="256" t="s">
        <v>2683</v>
      </c>
      <c r="C6092" s="256" t="s">
        <v>2684</v>
      </c>
      <c r="D6092" s="256" t="s">
        <v>3331</v>
      </c>
      <c r="E6092" s="257" t="s">
        <v>2540</v>
      </c>
      <c r="F6092" s="256" t="s">
        <v>2540</v>
      </c>
      <c r="G6092" s="256">
        <v>101751</v>
      </c>
      <c r="H6092" s="256" t="s">
        <v>3953</v>
      </c>
      <c r="I6092" s="256" t="s">
        <v>14</v>
      </c>
      <c r="J6092" s="256" t="s">
        <v>2545</v>
      </c>
      <c r="K6092" s="257" t="s">
        <v>18118</v>
      </c>
      <c r="L6092" s="256" t="s">
        <v>2542</v>
      </c>
    </row>
    <row r="6093" spans="1:12" x14ac:dyDescent="0.25">
      <c r="A6093" s="256" t="s">
        <v>2682</v>
      </c>
      <c r="B6093" s="256" t="s">
        <v>2683</v>
      </c>
      <c r="C6093" s="256" t="s">
        <v>2685</v>
      </c>
      <c r="D6093" s="256" t="s">
        <v>3332</v>
      </c>
      <c r="E6093" s="257" t="s">
        <v>2540</v>
      </c>
      <c r="F6093" s="256" t="s">
        <v>2540</v>
      </c>
      <c r="G6093" s="256">
        <v>87246</v>
      </c>
      <c r="H6093" s="256" t="s">
        <v>18119</v>
      </c>
      <c r="I6093" s="256" t="s">
        <v>14</v>
      </c>
      <c r="J6093" s="256" t="s">
        <v>2545</v>
      </c>
      <c r="K6093" s="257" t="s">
        <v>18120</v>
      </c>
      <c r="L6093" s="256" t="s">
        <v>2542</v>
      </c>
    </row>
    <row r="6094" spans="1:12" x14ac:dyDescent="0.25">
      <c r="A6094" s="256" t="s">
        <v>2682</v>
      </c>
      <c r="B6094" s="256" t="s">
        <v>2683</v>
      </c>
      <c r="C6094" s="256" t="s">
        <v>2685</v>
      </c>
      <c r="D6094" s="256" t="s">
        <v>3332</v>
      </c>
      <c r="E6094" s="257" t="s">
        <v>2540</v>
      </c>
      <c r="F6094" s="256" t="s">
        <v>2540</v>
      </c>
      <c r="G6094" s="256">
        <v>87247</v>
      </c>
      <c r="H6094" s="256" t="s">
        <v>18121</v>
      </c>
      <c r="I6094" s="256" t="s">
        <v>14</v>
      </c>
      <c r="J6094" s="256" t="s">
        <v>2545</v>
      </c>
      <c r="K6094" s="257" t="s">
        <v>18122</v>
      </c>
      <c r="L6094" s="256" t="s">
        <v>2542</v>
      </c>
    </row>
    <row r="6095" spans="1:12" x14ac:dyDescent="0.25">
      <c r="A6095" s="256" t="s">
        <v>2682</v>
      </c>
      <c r="B6095" s="256" t="s">
        <v>2683</v>
      </c>
      <c r="C6095" s="256" t="s">
        <v>2685</v>
      </c>
      <c r="D6095" s="256" t="s">
        <v>3332</v>
      </c>
      <c r="E6095" s="257" t="s">
        <v>2540</v>
      </c>
      <c r="F6095" s="256" t="s">
        <v>2540</v>
      </c>
      <c r="G6095" s="256">
        <v>87248</v>
      </c>
      <c r="H6095" s="256" t="s">
        <v>18123</v>
      </c>
      <c r="I6095" s="256" t="s">
        <v>14</v>
      </c>
      <c r="J6095" s="256" t="s">
        <v>2545</v>
      </c>
      <c r="K6095" s="257" t="s">
        <v>13764</v>
      </c>
      <c r="L6095" s="256" t="s">
        <v>2542</v>
      </c>
    </row>
    <row r="6096" spans="1:12" x14ac:dyDescent="0.25">
      <c r="A6096" s="256" t="s">
        <v>2682</v>
      </c>
      <c r="B6096" s="256" t="s">
        <v>2683</v>
      </c>
      <c r="C6096" s="256" t="s">
        <v>2685</v>
      </c>
      <c r="D6096" s="256" t="s">
        <v>3332</v>
      </c>
      <c r="E6096" s="257" t="s">
        <v>2540</v>
      </c>
      <c r="F6096" s="256" t="s">
        <v>2540</v>
      </c>
      <c r="G6096" s="256">
        <v>87249</v>
      </c>
      <c r="H6096" s="256" t="s">
        <v>18124</v>
      </c>
      <c r="I6096" s="256" t="s">
        <v>14</v>
      </c>
      <c r="J6096" s="256" t="s">
        <v>2545</v>
      </c>
      <c r="K6096" s="257" t="s">
        <v>18125</v>
      </c>
      <c r="L6096" s="256" t="s">
        <v>2542</v>
      </c>
    </row>
    <row r="6097" spans="1:12" x14ac:dyDescent="0.25">
      <c r="A6097" s="256" t="s">
        <v>2682</v>
      </c>
      <c r="B6097" s="256" t="s">
        <v>2683</v>
      </c>
      <c r="C6097" s="256" t="s">
        <v>2685</v>
      </c>
      <c r="D6097" s="256" t="s">
        <v>3332</v>
      </c>
      <c r="E6097" s="257" t="s">
        <v>2540</v>
      </c>
      <c r="F6097" s="256" t="s">
        <v>2540</v>
      </c>
      <c r="G6097" s="256">
        <v>87250</v>
      </c>
      <c r="H6097" s="256" t="s">
        <v>18126</v>
      </c>
      <c r="I6097" s="256" t="s">
        <v>14</v>
      </c>
      <c r="J6097" s="256" t="s">
        <v>2545</v>
      </c>
      <c r="K6097" s="257" t="s">
        <v>18127</v>
      </c>
      <c r="L6097" s="256" t="s">
        <v>2542</v>
      </c>
    </row>
    <row r="6098" spans="1:12" x14ac:dyDescent="0.25">
      <c r="A6098" s="256" t="s">
        <v>2682</v>
      </c>
      <c r="B6098" s="256" t="s">
        <v>2683</v>
      </c>
      <c r="C6098" s="256" t="s">
        <v>2685</v>
      </c>
      <c r="D6098" s="256" t="s">
        <v>3332</v>
      </c>
      <c r="E6098" s="257" t="s">
        <v>2540</v>
      </c>
      <c r="F6098" s="256" t="s">
        <v>2540</v>
      </c>
      <c r="G6098" s="256">
        <v>87251</v>
      </c>
      <c r="H6098" s="256" t="s">
        <v>18128</v>
      </c>
      <c r="I6098" s="256" t="s">
        <v>14</v>
      </c>
      <c r="J6098" s="256" t="s">
        <v>2545</v>
      </c>
      <c r="K6098" s="257" t="s">
        <v>6850</v>
      </c>
      <c r="L6098" s="256" t="s">
        <v>2542</v>
      </c>
    </row>
    <row r="6099" spans="1:12" x14ac:dyDescent="0.25">
      <c r="A6099" s="256" t="s">
        <v>2682</v>
      </c>
      <c r="B6099" s="256" t="s">
        <v>2683</v>
      </c>
      <c r="C6099" s="256" t="s">
        <v>2685</v>
      </c>
      <c r="D6099" s="256" t="s">
        <v>3332</v>
      </c>
      <c r="E6099" s="257" t="s">
        <v>2540</v>
      </c>
      <c r="F6099" s="256" t="s">
        <v>2540</v>
      </c>
      <c r="G6099" s="256">
        <v>87255</v>
      </c>
      <c r="H6099" s="256" t="s">
        <v>18129</v>
      </c>
      <c r="I6099" s="256" t="s">
        <v>14</v>
      </c>
      <c r="J6099" s="256" t="s">
        <v>2545</v>
      </c>
      <c r="K6099" s="257" t="s">
        <v>15156</v>
      </c>
      <c r="L6099" s="256" t="s">
        <v>2542</v>
      </c>
    </row>
    <row r="6100" spans="1:12" x14ac:dyDescent="0.25">
      <c r="A6100" s="256" t="s">
        <v>2682</v>
      </c>
      <c r="B6100" s="256" t="s">
        <v>2683</v>
      </c>
      <c r="C6100" s="256" t="s">
        <v>2685</v>
      </c>
      <c r="D6100" s="256" t="s">
        <v>3332</v>
      </c>
      <c r="E6100" s="257" t="s">
        <v>2540</v>
      </c>
      <c r="F6100" s="256" t="s">
        <v>2540</v>
      </c>
      <c r="G6100" s="256">
        <v>87256</v>
      </c>
      <c r="H6100" s="256" t="s">
        <v>18130</v>
      </c>
      <c r="I6100" s="256" t="s">
        <v>14</v>
      </c>
      <c r="J6100" s="256" t="s">
        <v>2545</v>
      </c>
      <c r="K6100" s="257" t="s">
        <v>18131</v>
      </c>
      <c r="L6100" s="256" t="s">
        <v>2542</v>
      </c>
    </row>
    <row r="6101" spans="1:12" x14ac:dyDescent="0.25">
      <c r="A6101" s="256" t="s">
        <v>2682</v>
      </c>
      <c r="B6101" s="256" t="s">
        <v>2683</v>
      </c>
      <c r="C6101" s="256" t="s">
        <v>2685</v>
      </c>
      <c r="D6101" s="256" t="s">
        <v>3332</v>
      </c>
      <c r="E6101" s="257" t="s">
        <v>2540</v>
      </c>
      <c r="F6101" s="256" t="s">
        <v>2540</v>
      </c>
      <c r="G6101" s="256">
        <v>87257</v>
      </c>
      <c r="H6101" s="256" t="s">
        <v>18132</v>
      </c>
      <c r="I6101" s="256" t="s">
        <v>14</v>
      </c>
      <c r="J6101" s="256" t="s">
        <v>2545</v>
      </c>
      <c r="K6101" s="257" t="s">
        <v>18133</v>
      </c>
      <c r="L6101" s="256" t="s">
        <v>2542</v>
      </c>
    </row>
    <row r="6102" spans="1:12" x14ac:dyDescent="0.25">
      <c r="A6102" s="256" t="s">
        <v>2682</v>
      </c>
      <c r="B6102" s="256" t="s">
        <v>2683</v>
      </c>
      <c r="C6102" s="256" t="s">
        <v>2685</v>
      </c>
      <c r="D6102" s="256" t="s">
        <v>3332</v>
      </c>
      <c r="E6102" s="257" t="s">
        <v>2540</v>
      </c>
      <c r="F6102" s="256" t="s">
        <v>2540</v>
      </c>
      <c r="G6102" s="256">
        <v>87258</v>
      </c>
      <c r="H6102" s="256" t="s">
        <v>18134</v>
      </c>
      <c r="I6102" s="256" t="s">
        <v>14</v>
      </c>
      <c r="J6102" s="256" t="s">
        <v>2545</v>
      </c>
      <c r="K6102" s="257" t="s">
        <v>18135</v>
      </c>
      <c r="L6102" s="256" t="s">
        <v>2542</v>
      </c>
    </row>
    <row r="6103" spans="1:12" x14ac:dyDescent="0.25">
      <c r="A6103" s="256" t="s">
        <v>2682</v>
      </c>
      <c r="B6103" s="256" t="s">
        <v>2683</v>
      </c>
      <c r="C6103" s="256" t="s">
        <v>2685</v>
      </c>
      <c r="D6103" s="256" t="s">
        <v>3332</v>
      </c>
      <c r="E6103" s="257" t="s">
        <v>2540</v>
      </c>
      <c r="F6103" s="256" t="s">
        <v>2540</v>
      </c>
      <c r="G6103" s="256">
        <v>87259</v>
      </c>
      <c r="H6103" s="256" t="s">
        <v>18136</v>
      </c>
      <c r="I6103" s="256" t="s">
        <v>14</v>
      </c>
      <c r="J6103" s="256" t="s">
        <v>2545</v>
      </c>
      <c r="K6103" s="257" t="s">
        <v>18137</v>
      </c>
      <c r="L6103" s="256" t="s">
        <v>2542</v>
      </c>
    </row>
    <row r="6104" spans="1:12" x14ac:dyDescent="0.25">
      <c r="A6104" s="256" t="s">
        <v>2682</v>
      </c>
      <c r="B6104" s="256" t="s">
        <v>2683</v>
      </c>
      <c r="C6104" s="256" t="s">
        <v>2685</v>
      </c>
      <c r="D6104" s="256" t="s">
        <v>3332</v>
      </c>
      <c r="E6104" s="257" t="s">
        <v>2540</v>
      </c>
      <c r="F6104" s="256" t="s">
        <v>2540</v>
      </c>
      <c r="G6104" s="256">
        <v>87260</v>
      </c>
      <c r="H6104" s="256" t="s">
        <v>18138</v>
      </c>
      <c r="I6104" s="256" t="s">
        <v>14</v>
      </c>
      <c r="J6104" s="256" t="s">
        <v>2545</v>
      </c>
      <c r="K6104" s="257" t="s">
        <v>18139</v>
      </c>
      <c r="L6104" s="256" t="s">
        <v>2542</v>
      </c>
    </row>
    <row r="6105" spans="1:12" x14ac:dyDescent="0.25">
      <c r="A6105" s="256" t="s">
        <v>2682</v>
      </c>
      <c r="B6105" s="256" t="s">
        <v>2683</v>
      </c>
      <c r="C6105" s="256" t="s">
        <v>2685</v>
      </c>
      <c r="D6105" s="256" t="s">
        <v>3332</v>
      </c>
      <c r="E6105" s="257" t="s">
        <v>2540</v>
      </c>
      <c r="F6105" s="256" t="s">
        <v>2540</v>
      </c>
      <c r="G6105" s="256">
        <v>87261</v>
      </c>
      <c r="H6105" s="256" t="s">
        <v>18140</v>
      </c>
      <c r="I6105" s="256" t="s">
        <v>14</v>
      </c>
      <c r="J6105" s="256" t="s">
        <v>2545</v>
      </c>
      <c r="K6105" s="257" t="s">
        <v>18141</v>
      </c>
      <c r="L6105" s="256" t="s">
        <v>2542</v>
      </c>
    </row>
    <row r="6106" spans="1:12" x14ac:dyDescent="0.25">
      <c r="A6106" s="256" t="s">
        <v>2682</v>
      </c>
      <c r="B6106" s="256" t="s">
        <v>2683</v>
      </c>
      <c r="C6106" s="256" t="s">
        <v>2685</v>
      </c>
      <c r="D6106" s="256" t="s">
        <v>3332</v>
      </c>
      <c r="E6106" s="257" t="s">
        <v>2540</v>
      </c>
      <c r="F6106" s="256" t="s">
        <v>2540</v>
      </c>
      <c r="G6106" s="256">
        <v>87262</v>
      </c>
      <c r="H6106" s="256" t="s">
        <v>18142</v>
      </c>
      <c r="I6106" s="256" t="s">
        <v>14</v>
      </c>
      <c r="J6106" s="256" t="s">
        <v>2545</v>
      </c>
      <c r="K6106" s="257" t="s">
        <v>18143</v>
      </c>
      <c r="L6106" s="256" t="s">
        <v>2542</v>
      </c>
    </row>
    <row r="6107" spans="1:12" x14ac:dyDescent="0.25">
      <c r="A6107" s="256" t="s">
        <v>2682</v>
      </c>
      <c r="B6107" s="256" t="s">
        <v>2683</v>
      </c>
      <c r="C6107" s="256" t="s">
        <v>2685</v>
      </c>
      <c r="D6107" s="256" t="s">
        <v>3332</v>
      </c>
      <c r="E6107" s="257" t="s">
        <v>2540</v>
      </c>
      <c r="F6107" s="256" t="s">
        <v>2540</v>
      </c>
      <c r="G6107" s="256">
        <v>87263</v>
      </c>
      <c r="H6107" s="256" t="s">
        <v>18144</v>
      </c>
      <c r="I6107" s="256" t="s">
        <v>14</v>
      </c>
      <c r="J6107" s="256" t="s">
        <v>2545</v>
      </c>
      <c r="K6107" s="257" t="s">
        <v>17923</v>
      </c>
      <c r="L6107" s="256" t="s">
        <v>2542</v>
      </c>
    </row>
    <row r="6108" spans="1:12" x14ac:dyDescent="0.25">
      <c r="A6108" s="256" t="s">
        <v>2682</v>
      </c>
      <c r="B6108" s="256" t="s">
        <v>2683</v>
      </c>
      <c r="C6108" s="256" t="s">
        <v>2685</v>
      </c>
      <c r="D6108" s="256" t="s">
        <v>3332</v>
      </c>
      <c r="E6108" s="257" t="s">
        <v>2540</v>
      </c>
      <c r="F6108" s="256" t="s">
        <v>2540</v>
      </c>
      <c r="G6108" s="256">
        <v>89046</v>
      </c>
      <c r="H6108" s="256" t="s">
        <v>4463</v>
      </c>
      <c r="I6108" s="256" t="s">
        <v>14</v>
      </c>
      <c r="J6108" s="256" t="s">
        <v>2545</v>
      </c>
      <c r="K6108" s="257" t="s">
        <v>13567</v>
      </c>
      <c r="L6108" s="256" t="s">
        <v>2542</v>
      </c>
    </row>
    <row r="6109" spans="1:12" x14ac:dyDescent="0.25">
      <c r="A6109" s="256" t="s">
        <v>2682</v>
      </c>
      <c r="B6109" s="256" t="s">
        <v>2683</v>
      </c>
      <c r="C6109" s="256" t="s">
        <v>2685</v>
      </c>
      <c r="D6109" s="256" t="s">
        <v>3332</v>
      </c>
      <c r="E6109" s="257" t="s">
        <v>2540</v>
      </c>
      <c r="F6109" s="256" t="s">
        <v>2540</v>
      </c>
      <c r="G6109" s="256">
        <v>89171</v>
      </c>
      <c r="H6109" s="256" t="s">
        <v>4464</v>
      </c>
      <c r="I6109" s="256" t="s">
        <v>14</v>
      </c>
      <c r="J6109" s="256" t="s">
        <v>2545</v>
      </c>
      <c r="K6109" s="257" t="s">
        <v>18145</v>
      </c>
      <c r="L6109" s="256" t="s">
        <v>2542</v>
      </c>
    </row>
    <row r="6110" spans="1:12" x14ac:dyDescent="0.25">
      <c r="A6110" s="256" t="s">
        <v>2682</v>
      </c>
      <c r="B6110" s="256" t="s">
        <v>2683</v>
      </c>
      <c r="C6110" s="256" t="s">
        <v>2685</v>
      </c>
      <c r="D6110" s="256" t="s">
        <v>3332</v>
      </c>
      <c r="E6110" s="257" t="s">
        <v>2540</v>
      </c>
      <c r="F6110" s="256" t="s">
        <v>2540</v>
      </c>
      <c r="G6110" s="256">
        <v>93389</v>
      </c>
      <c r="H6110" s="256" t="s">
        <v>18146</v>
      </c>
      <c r="I6110" s="256" t="s">
        <v>14</v>
      </c>
      <c r="J6110" s="256" t="s">
        <v>2545</v>
      </c>
      <c r="K6110" s="257" t="s">
        <v>16541</v>
      </c>
      <c r="L6110" s="256" t="s">
        <v>2542</v>
      </c>
    </row>
    <row r="6111" spans="1:12" x14ac:dyDescent="0.25">
      <c r="A6111" s="256" t="s">
        <v>2682</v>
      </c>
      <c r="B6111" s="256" t="s">
        <v>2683</v>
      </c>
      <c r="C6111" s="256" t="s">
        <v>2685</v>
      </c>
      <c r="D6111" s="256" t="s">
        <v>3332</v>
      </c>
      <c r="E6111" s="257" t="s">
        <v>2540</v>
      </c>
      <c r="F6111" s="256" t="s">
        <v>2540</v>
      </c>
      <c r="G6111" s="256">
        <v>93390</v>
      </c>
      <c r="H6111" s="256" t="s">
        <v>18147</v>
      </c>
      <c r="I6111" s="256" t="s">
        <v>14</v>
      </c>
      <c r="J6111" s="256" t="s">
        <v>2545</v>
      </c>
      <c r="K6111" s="257" t="s">
        <v>16334</v>
      </c>
      <c r="L6111" s="256" t="s">
        <v>2542</v>
      </c>
    </row>
    <row r="6112" spans="1:12" x14ac:dyDescent="0.25">
      <c r="A6112" s="256" t="s">
        <v>2682</v>
      </c>
      <c r="B6112" s="256" t="s">
        <v>2683</v>
      </c>
      <c r="C6112" s="256" t="s">
        <v>2685</v>
      </c>
      <c r="D6112" s="256" t="s">
        <v>3332</v>
      </c>
      <c r="E6112" s="257" t="s">
        <v>2540</v>
      </c>
      <c r="F6112" s="256" t="s">
        <v>2540</v>
      </c>
      <c r="G6112" s="256">
        <v>93391</v>
      </c>
      <c r="H6112" s="256" t="s">
        <v>18148</v>
      </c>
      <c r="I6112" s="256" t="s">
        <v>14</v>
      </c>
      <c r="J6112" s="256" t="s">
        <v>2545</v>
      </c>
      <c r="K6112" s="257" t="s">
        <v>18149</v>
      </c>
      <c r="L6112" s="256" t="s">
        <v>2542</v>
      </c>
    </row>
    <row r="6113" spans="1:12" x14ac:dyDescent="0.25">
      <c r="A6113" s="256" t="s">
        <v>2682</v>
      </c>
      <c r="B6113" s="256" t="s">
        <v>2683</v>
      </c>
      <c r="C6113" s="256" t="s">
        <v>2685</v>
      </c>
      <c r="D6113" s="256" t="s">
        <v>3332</v>
      </c>
      <c r="E6113" s="257" t="s">
        <v>2540</v>
      </c>
      <c r="F6113" s="256" t="s">
        <v>2540</v>
      </c>
      <c r="G6113" s="256">
        <v>104593</v>
      </c>
      <c r="H6113" s="256" t="s">
        <v>18150</v>
      </c>
      <c r="I6113" s="256" t="s">
        <v>14</v>
      </c>
      <c r="J6113" s="256" t="s">
        <v>2545</v>
      </c>
      <c r="K6113" s="257" t="s">
        <v>18151</v>
      </c>
      <c r="L6113" s="256" t="s">
        <v>2542</v>
      </c>
    </row>
    <row r="6114" spans="1:12" x14ac:dyDescent="0.25">
      <c r="A6114" s="256" t="s">
        <v>2682</v>
      </c>
      <c r="B6114" s="256" t="s">
        <v>2683</v>
      </c>
      <c r="C6114" s="256" t="s">
        <v>2685</v>
      </c>
      <c r="D6114" s="256" t="s">
        <v>3332</v>
      </c>
      <c r="E6114" s="257" t="s">
        <v>2540</v>
      </c>
      <c r="F6114" s="256" t="s">
        <v>2540</v>
      </c>
      <c r="G6114" s="256">
        <v>104594</v>
      </c>
      <c r="H6114" s="256" t="s">
        <v>18152</v>
      </c>
      <c r="I6114" s="256" t="s">
        <v>14</v>
      </c>
      <c r="J6114" s="256" t="s">
        <v>2545</v>
      </c>
      <c r="K6114" s="257" t="s">
        <v>18153</v>
      </c>
      <c r="L6114" s="256" t="s">
        <v>2542</v>
      </c>
    </row>
    <row r="6115" spans="1:12" x14ac:dyDescent="0.25">
      <c r="A6115" s="256" t="s">
        <v>2682</v>
      </c>
      <c r="B6115" s="256" t="s">
        <v>2683</v>
      </c>
      <c r="C6115" s="256" t="s">
        <v>2685</v>
      </c>
      <c r="D6115" s="256" t="s">
        <v>3332</v>
      </c>
      <c r="E6115" s="257" t="s">
        <v>2540</v>
      </c>
      <c r="F6115" s="256" t="s">
        <v>2540</v>
      </c>
      <c r="G6115" s="256">
        <v>104595</v>
      </c>
      <c r="H6115" s="256" t="s">
        <v>18154</v>
      </c>
      <c r="I6115" s="256" t="s">
        <v>14</v>
      </c>
      <c r="J6115" s="256" t="s">
        <v>2545</v>
      </c>
      <c r="K6115" s="257" t="s">
        <v>18155</v>
      </c>
      <c r="L6115" s="256" t="s">
        <v>2542</v>
      </c>
    </row>
    <row r="6116" spans="1:12" x14ac:dyDescent="0.25">
      <c r="A6116" s="256" t="s">
        <v>2682</v>
      </c>
      <c r="B6116" s="256" t="s">
        <v>2683</v>
      </c>
      <c r="C6116" s="256" t="s">
        <v>2685</v>
      </c>
      <c r="D6116" s="256" t="s">
        <v>3332</v>
      </c>
      <c r="E6116" s="257" t="s">
        <v>2540</v>
      </c>
      <c r="F6116" s="256" t="s">
        <v>2540</v>
      </c>
      <c r="G6116" s="256">
        <v>104596</v>
      </c>
      <c r="H6116" s="256" t="s">
        <v>18156</v>
      </c>
      <c r="I6116" s="256" t="s">
        <v>14</v>
      </c>
      <c r="J6116" s="256" t="s">
        <v>2545</v>
      </c>
      <c r="K6116" s="257" t="s">
        <v>18157</v>
      </c>
      <c r="L6116" s="256" t="s">
        <v>2542</v>
      </c>
    </row>
    <row r="6117" spans="1:12" x14ac:dyDescent="0.25">
      <c r="A6117" s="256" t="s">
        <v>2682</v>
      </c>
      <c r="B6117" s="256" t="s">
        <v>2683</v>
      </c>
      <c r="C6117" s="256" t="s">
        <v>2685</v>
      </c>
      <c r="D6117" s="256" t="s">
        <v>3332</v>
      </c>
      <c r="E6117" s="257" t="s">
        <v>2540</v>
      </c>
      <c r="F6117" s="256" t="s">
        <v>2540</v>
      </c>
      <c r="G6117" s="256">
        <v>104597</v>
      </c>
      <c r="H6117" s="256" t="s">
        <v>18158</v>
      </c>
      <c r="I6117" s="256" t="s">
        <v>14</v>
      </c>
      <c r="J6117" s="256" t="s">
        <v>2545</v>
      </c>
      <c r="K6117" s="257" t="s">
        <v>18159</v>
      </c>
      <c r="L6117" s="256" t="s">
        <v>2542</v>
      </c>
    </row>
    <row r="6118" spans="1:12" x14ac:dyDescent="0.25">
      <c r="A6118" s="256" t="s">
        <v>2682</v>
      </c>
      <c r="B6118" s="256" t="s">
        <v>2683</v>
      </c>
      <c r="C6118" s="256" t="s">
        <v>2685</v>
      </c>
      <c r="D6118" s="256" t="s">
        <v>3332</v>
      </c>
      <c r="E6118" s="257" t="s">
        <v>2540</v>
      </c>
      <c r="F6118" s="256" t="s">
        <v>2540</v>
      </c>
      <c r="G6118" s="256">
        <v>104598</v>
      </c>
      <c r="H6118" s="256" t="s">
        <v>18160</v>
      </c>
      <c r="I6118" s="256" t="s">
        <v>14</v>
      </c>
      <c r="J6118" s="256" t="s">
        <v>2545</v>
      </c>
      <c r="K6118" s="257" t="s">
        <v>18161</v>
      </c>
      <c r="L6118" s="256" t="s">
        <v>2542</v>
      </c>
    </row>
    <row r="6119" spans="1:12" x14ac:dyDescent="0.25">
      <c r="A6119" s="256" t="s">
        <v>2682</v>
      </c>
      <c r="B6119" s="256" t="s">
        <v>2683</v>
      </c>
      <c r="C6119" s="256" t="s">
        <v>2685</v>
      </c>
      <c r="D6119" s="256" t="s">
        <v>3332</v>
      </c>
      <c r="E6119" s="257" t="s">
        <v>2540</v>
      </c>
      <c r="F6119" s="256" t="s">
        <v>2540</v>
      </c>
      <c r="G6119" s="256">
        <v>104599</v>
      </c>
      <c r="H6119" s="256" t="s">
        <v>18162</v>
      </c>
      <c r="I6119" s="256" t="s">
        <v>14</v>
      </c>
      <c r="J6119" s="256" t="s">
        <v>2545</v>
      </c>
      <c r="K6119" s="257" t="s">
        <v>15444</v>
      </c>
      <c r="L6119" s="256" t="s">
        <v>2542</v>
      </c>
    </row>
    <row r="6120" spans="1:12" x14ac:dyDescent="0.25">
      <c r="A6120" s="256" t="s">
        <v>2682</v>
      </c>
      <c r="B6120" s="256" t="s">
        <v>2683</v>
      </c>
      <c r="C6120" s="256" t="s">
        <v>2685</v>
      </c>
      <c r="D6120" s="256" t="s">
        <v>3332</v>
      </c>
      <c r="E6120" s="257" t="s">
        <v>2540</v>
      </c>
      <c r="F6120" s="256" t="s">
        <v>2540</v>
      </c>
      <c r="G6120" s="256">
        <v>104600</v>
      </c>
      <c r="H6120" s="256" t="s">
        <v>18163</v>
      </c>
      <c r="I6120" s="256" t="s">
        <v>14</v>
      </c>
      <c r="J6120" s="256" t="s">
        <v>2545</v>
      </c>
      <c r="K6120" s="257" t="s">
        <v>13539</v>
      </c>
      <c r="L6120" s="256" t="s">
        <v>2542</v>
      </c>
    </row>
    <row r="6121" spans="1:12" x14ac:dyDescent="0.25">
      <c r="A6121" s="256" t="s">
        <v>2682</v>
      </c>
      <c r="B6121" s="256" t="s">
        <v>2683</v>
      </c>
      <c r="C6121" s="256" t="s">
        <v>2685</v>
      </c>
      <c r="D6121" s="256" t="s">
        <v>3332</v>
      </c>
      <c r="E6121" s="257" t="s">
        <v>2540</v>
      </c>
      <c r="F6121" s="256" t="s">
        <v>2540</v>
      </c>
      <c r="G6121" s="256">
        <v>104601</v>
      </c>
      <c r="H6121" s="256" t="s">
        <v>18164</v>
      </c>
      <c r="I6121" s="256" t="s">
        <v>14</v>
      </c>
      <c r="J6121" s="256" t="s">
        <v>2545</v>
      </c>
      <c r="K6121" s="257" t="s">
        <v>16161</v>
      </c>
      <c r="L6121" s="256" t="s">
        <v>2542</v>
      </c>
    </row>
    <row r="6122" spans="1:12" x14ac:dyDescent="0.25">
      <c r="A6122" s="256" t="s">
        <v>2682</v>
      </c>
      <c r="B6122" s="256" t="s">
        <v>2683</v>
      </c>
      <c r="C6122" s="256" t="s">
        <v>2685</v>
      </c>
      <c r="D6122" s="256" t="s">
        <v>3332</v>
      </c>
      <c r="E6122" s="257" t="s">
        <v>2540</v>
      </c>
      <c r="F6122" s="256" t="s">
        <v>2540</v>
      </c>
      <c r="G6122" s="256">
        <v>104602</v>
      </c>
      <c r="H6122" s="256" t="s">
        <v>18165</v>
      </c>
      <c r="I6122" s="256" t="s">
        <v>14</v>
      </c>
      <c r="J6122" s="256" t="s">
        <v>2545</v>
      </c>
      <c r="K6122" s="257" t="s">
        <v>18166</v>
      </c>
      <c r="L6122" s="256" t="s">
        <v>2542</v>
      </c>
    </row>
    <row r="6123" spans="1:12" x14ac:dyDescent="0.25">
      <c r="A6123" s="256" t="s">
        <v>2682</v>
      </c>
      <c r="B6123" s="256" t="s">
        <v>2683</v>
      </c>
      <c r="C6123" s="256" t="s">
        <v>2685</v>
      </c>
      <c r="D6123" s="256" t="s">
        <v>3332</v>
      </c>
      <c r="E6123" s="257" t="s">
        <v>2540</v>
      </c>
      <c r="F6123" s="256" t="s">
        <v>2540</v>
      </c>
      <c r="G6123" s="256">
        <v>104603</v>
      </c>
      <c r="H6123" s="256" t="s">
        <v>18167</v>
      </c>
      <c r="I6123" s="256" t="s">
        <v>14</v>
      </c>
      <c r="J6123" s="256" t="s">
        <v>2545</v>
      </c>
      <c r="K6123" s="257" t="s">
        <v>13501</v>
      </c>
      <c r="L6123" s="256" t="s">
        <v>2542</v>
      </c>
    </row>
    <row r="6124" spans="1:12" x14ac:dyDescent="0.25">
      <c r="A6124" s="256" t="s">
        <v>2682</v>
      </c>
      <c r="B6124" s="256" t="s">
        <v>2683</v>
      </c>
      <c r="C6124" s="256" t="s">
        <v>2685</v>
      </c>
      <c r="D6124" s="256" t="s">
        <v>3332</v>
      </c>
      <c r="E6124" s="257" t="s">
        <v>2540</v>
      </c>
      <c r="F6124" s="256" t="s">
        <v>2540</v>
      </c>
      <c r="G6124" s="256">
        <v>104604</v>
      </c>
      <c r="H6124" s="256" t="s">
        <v>18168</v>
      </c>
      <c r="I6124" s="256" t="s">
        <v>14</v>
      </c>
      <c r="J6124" s="256" t="s">
        <v>2545</v>
      </c>
      <c r="K6124" s="257" t="s">
        <v>18169</v>
      </c>
      <c r="L6124" s="256" t="s">
        <v>2542</v>
      </c>
    </row>
    <row r="6125" spans="1:12" x14ac:dyDescent="0.25">
      <c r="A6125" s="256" t="s">
        <v>2682</v>
      </c>
      <c r="B6125" s="256" t="s">
        <v>2683</v>
      </c>
      <c r="C6125" s="256" t="s">
        <v>2685</v>
      </c>
      <c r="D6125" s="256" t="s">
        <v>3332</v>
      </c>
      <c r="E6125" s="257" t="s">
        <v>2540</v>
      </c>
      <c r="F6125" s="256" t="s">
        <v>2540</v>
      </c>
      <c r="G6125" s="256">
        <v>104605</v>
      </c>
      <c r="H6125" s="256" t="s">
        <v>18170</v>
      </c>
      <c r="I6125" s="256" t="s">
        <v>14</v>
      </c>
      <c r="J6125" s="256" t="s">
        <v>2545</v>
      </c>
      <c r="K6125" s="257" t="s">
        <v>18171</v>
      </c>
      <c r="L6125" s="256" t="s">
        <v>2542</v>
      </c>
    </row>
    <row r="6126" spans="1:12" x14ac:dyDescent="0.25">
      <c r="A6126" s="256" t="s">
        <v>2682</v>
      </c>
      <c r="B6126" s="256" t="s">
        <v>2683</v>
      </c>
      <c r="C6126" s="256" t="s">
        <v>2685</v>
      </c>
      <c r="D6126" s="256" t="s">
        <v>3332</v>
      </c>
      <c r="E6126" s="257" t="s">
        <v>2540</v>
      </c>
      <c r="F6126" s="256" t="s">
        <v>2540</v>
      </c>
      <c r="G6126" s="256">
        <v>104606</v>
      </c>
      <c r="H6126" s="256" t="s">
        <v>18172</v>
      </c>
      <c r="I6126" s="256" t="s">
        <v>14</v>
      </c>
      <c r="J6126" s="256" t="s">
        <v>2545</v>
      </c>
      <c r="K6126" s="257" t="s">
        <v>18173</v>
      </c>
      <c r="L6126" s="256" t="s">
        <v>2542</v>
      </c>
    </row>
    <row r="6127" spans="1:12" x14ac:dyDescent="0.25">
      <c r="A6127" s="256" t="s">
        <v>2682</v>
      </c>
      <c r="B6127" s="256" t="s">
        <v>2683</v>
      </c>
      <c r="C6127" s="256" t="s">
        <v>2685</v>
      </c>
      <c r="D6127" s="256" t="s">
        <v>3332</v>
      </c>
      <c r="E6127" s="257" t="s">
        <v>2540</v>
      </c>
      <c r="F6127" s="256" t="s">
        <v>2540</v>
      </c>
      <c r="G6127" s="256">
        <v>104607</v>
      </c>
      <c r="H6127" s="256" t="s">
        <v>18174</v>
      </c>
      <c r="I6127" s="256" t="s">
        <v>14</v>
      </c>
      <c r="J6127" s="256" t="s">
        <v>2545</v>
      </c>
      <c r="K6127" s="257" t="s">
        <v>18175</v>
      </c>
      <c r="L6127" s="256" t="s">
        <v>2542</v>
      </c>
    </row>
    <row r="6128" spans="1:12" x14ac:dyDescent="0.25">
      <c r="A6128" s="256" t="s">
        <v>2682</v>
      </c>
      <c r="B6128" s="256" t="s">
        <v>2683</v>
      </c>
      <c r="C6128" s="256" t="s">
        <v>2685</v>
      </c>
      <c r="D6128" s="256" t="s">
        <v>3332</v>
      </c>
      <c r="E6128" s="257" t="s">
        <v>2540</v>
      </c>
      <c r="F6128" s="256" t="s">
        <v>2540</v>
      </c>
      <c r="G6128" s="256">
        <v>104608</v>
      </c>
      <c r="H6128" s="256" t="s">
        <v>18176</v>
      </c>
      <c r="I6128" s="256" t="s">
        <v>14</v>
      </c>
      <c r="J6128" s="256" t="s">
        <v>2545</v>
      </c>
      <c r="K6128" s="257" t="s">
        <v>18177</v>
      </c>
      <c r="L6128" s="256" t="s">
        <v>2542</v>
      </c>
    </row>
    <row r="6129" spans="1:12" x14ac:dyDescent="0.25">
      <c r="A6129" s="256" t="s">
        <v>2682</v>
      </c>
      <c r="B6129" s="256" t="s">
        <v>2683</v>
      </c>
      <c r="C6129" s="256" t="s">
        <v>2685</v>
      </c>
      <c r="D6129" s="256" t="s">
        <v>3332</v>
      </c>
      <c r="E6129" s="257" t="s">
        <v>2540</v>
      </c>
      <c r="F6129" s="256" t="s">
        <v>2540</v>
      </c>
      <c r="G6129" s="256">
        <v>104609</v>
      </c>
      <c r="H6129" s="256" t="s">
        <v>18178</v>
      </c>
      <c r="I6129" s="256" t="s">
        <v>14</v>
      </c>
      <c r="J6129" s="256" t="s">
        <v>2545</v>
      </c>
      <c r="K6129" s="257" t="s">
        <v>13617</v>
      </c>
      <c r="L6129" s="256" t="s">
        <v>2542</v>
      </c>
    </row>
    <row r="6130" spans="1:12" x14ac:dyDescent="0.25">
      <c r="A6130" s="256" t="s">
        <v>2682</v>
      </c>
      <c r="B6130" s="256" t="s">
        <v>2683</v>
      </c>
      <c r="C6130" s="256" t="s">
        <v>2685</v>
      </c>
      <c r="D6130" s="256" t="s">
        <v>3332</v>
      </c>
      <c r="E6130" s="257" t="s">
        <v>2540</v>
      </c>
      <c r="F6130" s="256" t="s">
        <v>2540</v>
      </c>
      <c r="G6130" s="256">
        <v>104610</v>
      </c>
      <c r="H6130" s="256" t="s">
        <v>18179</v>
      </c>
      <c r="I6130" s="256" t="s">
        <v>14</v>
      </c>
      <c r="J6130" s="256" t="s">
        <v>2545</v>
      </c>
      <c r="K6130" s="257" t="s">
        <v>13147</v>
      </c>
      <c r="L6130" s="256" t="s">
        <v>2542</v>
      </c>
    </row>
    <row r="6131" spans="1:12" x14ac:dyDescent="0.25">
      <c r="A6131" s="256" t="s">
        <v>2682</v>
      </c>
      <c r="B6131" s="256" t="s">
        <v>2683</v>
      </c>
      <c r="C6131" s="256" t="s">
        <v>2686</v>
      </c>
      <c r="D6131" s="256" t="s">
        <v>3333</v>
      </c>
      <c r="E6131" s="257" t="s">
        <v>2540</v>
      </c>
      <c r="F6131" s="256" t="s">
        <v>2540</v>
      </c>
      <c r="G6131" s="256">
        <v>98671</v>
      </c>
      <c r="H6131" s="256" t="s">
        <v>3954</v>
      </c>
      <c r="I6131" s="256" t="s">
        <v>14</v>
      </c>
      <c r="J6131" s="256" t="s">
        <v>2545</v>
      </c>
      <c r="K6131" s="257" t="s">
        <v>18180</v>
      </c>
      <c r="L6131" s="256" t="s">
        <v>2542</v>
      </c>
    </row>
    <row r="6132" spans="1:12" x14ac:dyDescent="0.25">
      <c r="A6132" s="256" t="s">
        <v>2682</v>
      </c>
      <c r="B6132" s="256" t="s">
        <v>2683</v>
      </c>
      <c r="C6132" s="256" t="s">
        <v>2686</v>
      </c>
      <c r="D6132" s="256" t="s">
        <v>3333</v>
      </c>
      <c r="E6132" s="257" t="s">
        <v>2540</v>
      </c>
      <c r="F6132" s="256" t="s">
        <v>2540</v>
      </c>
      <c r="G6132" s="256">
        <v>98672</v>
      </c>
      <c r="H6132" s="256" t="s">
        <v>3955</v>
      </c>
      <c r="I6132" s="256" t="s">
        <v>14</v>
      </c>
      <c r="J6132" s="256" t="s">
        <v>2545</v>
      </c>
      <c r="K6132" s="257" t="s">
        <v>18181</v>
      </c>
      <c r="L6132" s="256" t="s">
        <v>2542</v>
      </c>
    </row>
    <row r="6133" spans="1:12" x14ac:dyDescent="0.25">
      <c r="A6133" s="256" t="s">
        <v>2682</v>
      </c>
      <c r="B6133" s="256" t="s">
        <v>2683</v>
      </c>
      <c r="C6133" s="256" t="s">
        <v>2686</v>
      </c>
      <c r="D6133" s="256" t="s">
        <v>3333</v>
      </c>
      <c r="E6133" s="257" t="s">
        <v>2540</v>
      </c>
      <c r="F6133" s="256" t="s">
        <v>2540</v>
      </c>
      <c r="G6133" s="256">
        <v>98678</v>
      </c>
      <c r="H6133" s="256" t="s">
        <v>3956</v>
      </c>
      <c r="I6133" s="256" t="s">
        <v>14</v>
      </c>
      <c r="J6133" s="256" t="s">
        <v>2545</v>
      </c>
      <c r="K6133" s="257" t="s">
        <v>18182</v>
      </c>
      <c r="L6133" s="256" t="s">
        <v>2542</v>
      </c>
    </row>
    <row r="6134" spans="1:12" x14ac:dyDescent="0.25">
      <c r="A6134" s="256" t="s">
        <v>2682</v>
      </c>
      <c r="B6134" s="256" t="s">
        <v>2683</v>
      </c>
      <c r="C6134" s="256" t="s">
        <v>2686</v>
      </c>
      <c r="D6134" s="256" t="s">
        <v>3333</v>
      </c>
      <c r="E6134" s="257" t="s">
        <v>2540</v>
      </c>
      <c r="F6134" s="256" t="s">
        <v>2540</v>
      </c>
      <c r="G6134" s="256">
        <v>98679</v>
      </c>
      <c r="H6134" s="256" t="s">
        <v>3957</v>
      </c>
      <c r="I6134" s="256" t="s">
        <v>14</v>
      </c>
      <c r="J6134" s="256" t="s">
        <v>2545</v>
      </c>
      <c r="K6134" s="257" t="s">
        <v>18183</v>
      </c>
      <c r="L6134" s="256" t="s">
        <v>2542</v>
      </c>
    </row>
    <row r="6135" spans="1:12" x14ac:dyDescent="0.25">
      <c r="A6135" s="256" t="s">
        <v>2682</v>
      </c>
      <c r="B6135" s="256" t="s">
        <v>2683</v>
      </c>
      <c r="C6135" s="256" t="s">
        <v>2686</v>
      </c>
      <c r="D6135" s="256" t="s">
        <v>3333</v>
      </c>
      <c r="E6135" s="257" t="s">
        <v>2540</v>
      </c>
      <c r="F6135" s="256" t="s">
        <v>2540</v>
      </c>
      <c r="G6135" s="256">
        <v>98680</v>
      </c>
      <c r="H6135" s="256" t="s">
        <v>3958</v>
      </c>
      <c r="I6135" s="256" t="s">
        <v>14</v>
      </c>
      <c r="J6135" s="256" t="s">
        <v>2545</v>
      </c>
      <c r="K6135" s="257" t="s">
        <v>18184</v>
      </c>
      <c r="L6135" s="256" t="s">
        <v>2542</v>
      </c>
    </row>
    <row r="6136" spans="1:12" x14ac:dyDescent="0.25">
      <c r="A6136" s="256" t="s">
        <v>2682</v>
      </c>
      <c r="B6136" s="256" t="s">
        <v>2683</v>
      </c>
      <c r="C6136" s="256" t="s">
        <v>2686</v>
      </c>
      <c r="D6136" s="256" t="s">
        <v>3333</v>
      </c>
      <c r="E6136" s="257" t="s">
        <v>2540</v>
      </c>
      <c r="F6136" s="256" t="s">
        <v>2540</v>
      </c>
      <c r="G6136" s="256">
        <v>98681</v>
      </c>
      <c r="H6136" s="256" t="s">
        <v>3959</v>
      </c>
      <c r="I6136" s="256" t="s">
        <v>14</v>
      </c>
      <c r="J6136" s="256" t="s">
        <v>2545</v>
      </c>
      <c r="K6136" s="257" t="s">
        <v>16167</v>
      </c>
      <c r="L6136" s="256" t="s">
        <v>2542</v>
      </c>
    </row>
    <row r="6137" spans="1:12" x14ac:dyDescent="0.25">
      <c r="A6137" s="256" t="s">
        <v>2682</v>
      </c>
      <c r="B6137" s="256" t="s">
        <v>2683</v>
      </c>
      <c r="C6137" s="256" t="s">
        <v>2686</v>
      </c>
      <c r="D6137" s="256" t="s">
        <v>3333</v>
      </c>
      <c r="E6137" s="257" t="s">
        <v>2540</v>
      </c>
      <c r="F6137" s="256" t="s">
        <v>2540</v>
      </c>
      <c r="G6137" s="256">
        <v>98682</v>
      </c>
      <c r="H6137" s="256" t="s">
        <v>3960</v>
      </c>
      <c r="I6137" s="256" t="s">
        <v>14</v>
      </c>
      <c r="J6137" s="256" t="s">
        <v>2545</v>
      </c>
      <c r="K6137" s="257" t="s">
        <v>18185</v>
      </c>
      <c r="L6137" s="256" t="s">
        <v>2542</v>
      </c>
    </row>
    <row r="6138" spans="1:12" x14ac:dyDescent="0.25">
      <c r="A6138" s="256" t="s">
        <v>2682</v>
      </c>
      <c r="B6138" s="256" t="s">
        <v>2683</v>
      </c>
      <c r="C6138" s="256" t="s">
        <v>2686</v>
      </c>
      <c r="D6138" s="256" t="s">
        <v>3333</v>
      </c>
      <c r="E6138" s="257" t="s">
        <v>2540</v>
      </c>
      <c r="F6138" s="256" t="s">
        <v>2540</v>
      </c>
      <c r="G6138" s="256">
        <v>98685</v>
      </c>
      <c r="H6138" s="256" t="s">
        <v>3961</v>
      </c>
      <c r="I6138" s="256" t="s">
        <v>7</v>
      </c>
      <c r="J6138" s="256" t="s">
        <v>2545</v>
      </c>
      <c r="K6138" s="257" t="s">
        <v>18186</v>
      </c>
      <c r="L6138" s="256" t="s">
        <v>2542</v>
      </c>
    </row>
    <row r="6139" spans="1:12" x14ac:dyDescent="0.25">
      <c r="A6139" s="256" t="s">
        <v>2682</v>
      </c>
      <c r="B6139" s="256" t="s">
        <v>2683</v>
      </c>
      <c r="C6139" s="256" t="s">
        <v>2686</v>
      </c>
      <c r="D6139" s="256" t="s">
        <v>3333</v>
      </c>
      <c r="E6139" s="257" t="s">
        <v>2540</v>
      </c>
      <c r="F6139" s="256" t="s">
        <v>2540</v>
      </c>
      <c r="G6139" s="256">
        <v>98686</v>
      </c>
      <c r="H6139" s="256" t="s">
        <v>3962</v>
      </c>
      <c r="I6139" s="256" t="s">
        <v>7</v>
      </c>
      <c r="J6139" s="256" t="s">
        <v>2541</v>
      </c>
      <c r="K6139" s="257" t="s">
        <v>18187</v>
      </c>
      <c r="L6139" s="256" t="s">
        <v>2542</v>
      </c>
    </row>
    <row r="6140" spans="1:12" x14ac:dyDescent="0.25">
      <c r="A6140" s="256" t="s">
        <v>2682</v>
      </c>
      <c r="B6140" s="256" t="s">
        <v>2683</v>
      </c>
      <c r="C6140" s="256" t="s">
        <v>2686</v>
      </c>
      <c r="D6140" s="256" t="s">
        <v>3333</v>
      </c>
      <c r="E6140" s="257" t="s">
        <v>2540</v>
      </c>
      <c r="F6140" s="256" t="s">
        <v>2540</v>
      </c>
      <c r="G6140" s="256">
        <v>98688</v>
      </c>
      <c r="H6140" s="256" t="s">
        <v>3963</v>
      </c>
      <c r="I6140" s="256" t="s">
        <v>7</v>
      </c>
      <c r="J6140" s="256" t="s">
        <v>2541</v>
      </c>
      <c r="K6140" s="257" t="s">
        <v>18188</v>
      </c>
      <c r="L6140" s="256" t="s">
        <v>2542</v>
      </c>
    </row>
    <row r="6141" spans="1:12" x14ac:dyDescent="0.25">
      <c r="A6141" s="256" t="s">
        <v>2682</v>
      </c>
      <c r="B6141" s="256" t="s">
        <v>2683</v>
      </c>
      <c r="C6141" s="256" t="s">
        <v>2686</v>
      </c>
      <c r="D6141" s="256" t="s">
        <v>3333</v>
      </c>
      <c r="E6141" s="257" t="s">
        <v>2540</v>
      </c>
      <c r="F6141" s="256" t="s">
        <v>2540</v>
      </c>
      <c r="G6141" s="256">
        <v>98689</v>
      </c>
      <c r="H6141" s="256" t="s">
        <v>3964</v>
      </c>
      <c r="I6141" s="256" t="s">
        <v>7</v>
      </c>
      <c r="J6141" s="256" t="s">
        <v>2545</v>
      </c>
      <c r="K6141" s="257" t="s">
        <v>18189</v>
      </c>
      <c r="L6141" s="256" t="s">
        <v>2542</v>
      </c>
    </row>
    <row r="6142" spans="1:12" x14ac:dyDescent="0.25">
      <c r="A6142" s="256" t="s">
        <v>2682</v>
      </c>
      <c r="B6142" s="256" t="s">
        <v>2683</v>
      </c>
      <c r="C6142" s="256" t="s">
        <v>2686</v>
      </c>
      <c r="D6142" s="256" t="s">
        <v>3333</v>
      </c>
      <c r="E6142" s="257" t="s">
        <v>2540</v>
      </c>
      <c r="F6142" s="256" t="s">
        <v>2540</v>
      </c>
      <c r="G6142" s="256">
        <v>101090</v>
      </c>
      <c r="H6142" s="256" t="s">
        <v>3396</v>
      </c>
      <c r="I6142" s="256" t="s">
        <v>14</v>
      </c>
      <c r="J6142" s="256" t="s">
        <v>2541</v>
      </c>
      <c r="K6142" s="257" t="s">
        <v>18190</v>
      </c>
      <c r="L6142" s="256" t="s">
        <v>2542</v>
      </c>
    </row>
    <row r="6143" spans="1:12" x14ac:dyDescent="0.25">
      <c r="A6143" s="256" t="s">
        <v>2682</v>
      </c>
      <c r="B6143" s="256" t="s">
        <v>2683</v>
      </c>
      <c r="C6143" s="256" t="s">
        <v>2686</v>
      </c>
      <c r="D6143" s="256" t="s">
        <v>3333</v>
      </c>
      <c r="E6143" s="257" t="s">
        <v>2540</v>
      </c>
      <c r="F6143" s="256" t="s">
        <v>2540</v>
      </c>
      <c r="G6143" s="256">
        <v>101091</v>
      </c>
      <c r="H6143" s="256" t="s">
        <v>3397</v>
      </c>
      <c r="I6143" s="256" t="s">
        <v>14</v>
      </c>
      <c r="J6143" s="256" t="s">
        <v>2541</v>
      </c>
      <c r="K6143" s="257" t="s">
        <v>18191</v>
      </c>
      <c r="L6143" s="256" t="s">
        <v>2542</v>
      </c>
    </row>
    <row r="6144" spans="1:12" x14ac:dyDescent="0.25">
      <c r="A6144" s="256" t="s">
        <v>2682</v>
      </c>
      <c r="B6144" s="256" t="s">
        <v>2683</v>
      </c>
      <c r="C6144" s="256" t="s">
        <v>2686</v>
      </c>
      <c r="D6144" s="256" t="s">
        <v>3333</v>
      </c>
      <c r="E6144" s="257" t="s">
        <v>2540</v>
      </c>
      <c r="F6144" s="256" t="s">
        <v>2540</v>
      </c>
      <c r="G6144" s="256">
        <v>101725</v>
      </c>
      <c r="H6144" s="256" t="s">
        <v>3965</v>
      </c>
      <c r="I6144" s="256" t="s">
        <v>14</v>
      </c>
      <c r="J6144" s="256" t="s">
        <v>2541</v>
      </c>
      <c r="K6144" s="257" t="s">
        <v>18192</v>
      </c>
      <c r="L6144" s="256" t="s">
        <v>2542</v>
      </c>
    </row>
    <row r="6145" spans="1:12" x14ac:dyDescent="0.25">
      <c r="A6145" s="256" t="s">
        <v>2682</v>
      </c>
      <c r="B6145" s="256" t="s">
        <v>2683</v>
      </c>
      <c r="C6145" s="256" t="s">
        <v>2686</v>
      </c>
      <c r="D6145" s="256" t="s">
        <v>3333</v>
      </c>
      <c r="E6145" s="257" t="s">
        <v>2540</v>
      </c>
      <c r="F6145" s="256" t="s">
        <v>2540</v>
      </c>
      <c r="G6145" s="256">
        <v>101726</v>
      </c>
      <c r="H6145" s="256" t="s">
        <v>3966</v>
      </c>
      <c r="I6145" s="256" t="s">
        <v>14</v>
      </c>
      <c r="J6145" s="256" t="s">
        <v>2541</v>
      </c>
      <c r="K6145" s="257" t="s">
        <v>18193</v>
      </c>
      <c r="L6145" s="256" t="s">
        <v>2542</v>
      </c>
    </row>
    <row r="6146" spans="1:12" x14ac:dyDescent="0.25">
      <c r="A6146" s="256" t="s">
        <v>2682</v>
      </c>
      <c r="B6146" s="256" t="s">
        <v>2683</v>
      </c>
      <c r="C6146" s="256" t="s">
        <v>2686</v>
      </c>
      <c r="D6146" s="256" t="s">
        <v>3333</v>
      </c>
      <c r="E6146" s="257" t="s">
        <v>2540</v>
      </c>
      <c r="F6146" s="256" t="s">
        <v>2540</v>
      </c>
      <c r="G6146" s="256">
        <v>101731</v>
      </c>
      <c r="H6146" s="256" t="s">
        <v>3967</v>
      </c>
      <c r="I6146" s="256" t="s">
        <v>14</v>
      </c>
      <c r="J6146" s="256" t="s">
        <v>2541</v>
      </c>
      <c r="K6146" s="257" t="s">
        <v>18194</v>
      </c>
      <c r="L6146" s="256" t="s">
        <v>2542</v>
      </c>
    </row>
    <row r="6147" spans="1:12" x14ac:dyDescent="0.25">
      <c r="A6147" s="256" t="s">
        <v>2682</v>
      </c>
      <c r="B6147" s="256" t="s">
        <v>2683</v>
      </c>
      <c r="C6147" s="256" t="s">
        <v>2686</v>
      </c>
      <c r="D6147" s="256" t="s">
        <v>3333</v>
      </c>
      <c r="E6147" s="257" t="s">
        <v>2540</v>
      </c>
      <c r="F6147" s="256" t="s">
        <v>2540</v>
      </c>
      <c r="G6147" s="256">
        <v>101732</v>
      </c>
      <c r="H6147" s="256" t="s">
        <v>3968</v>
      </c>
      <c r="I6147" s="256" t="s">
        <v>14</v>
      </c>
      <c r="J6147" s="256" t="s">
        <v>2541</v>
      </c>
      <c r="K6147" s="257" t="s">
        <v>18195</v>
      </c>
      <c r="L6147" s="256" t="s">
        <v>2542</v>
      </c>
    </row>
    <row r="6148" spans="1:12" x14ac:dyDescent="0.25">
      <c r="A6148" s="256" t="s">
        <v>2682</v>
      </c>
      <c r="B6148" s="256" t="s">
        <v>2683</v>
      </c>
      <c r="C6148" s="256" t="s">
        <v>2687</v>
      </c>
      <c r="D6148" s="256" t="s">
        <v>3334</v>
      </c>
      <c r="E6148" s="257" t="s">
        <v>2540</v>
      </c>
      <c r="F6148" s="256" t="s">
        <v>2540</v>
      </c>
      <c r="G6148" s="256">
        <v>101094</v>
      </c>
      <c r="H6148" s="256" t="s">
        <v>7916</v>
      </c>
      <c r="I6148" s="256" t="s">
        <v>7</v>
      </c>
      <c r="J6148" s="256" t="s">
        <v>2545</v>
      </c>
      <c r="K6148" s="257" t="s">
        <v>18196</v>
      </c>
      <c r="L6148" s="256" t="s">
        <v>2542</v>
      </c>
    </row>
    <row r="6149" spans="1:12" x14ac:dyDescent="0.25">
      <c r="A6149" s="256" t="s">
        <v>2682</v>
      </c>
      <c r="B6149" s="256" t="s">
        <v>2683</v>
      </c>
      <c r="C6149" s="256" t="s">
        <v>2687</v>
      </c>
      <c r="D6149" s="256" t="s">
        <v>3334</v>
      </c>
      <c r="E6149" s="257" t="s">
        <v>2540</v>
      </c>
      <c r="F6149" s="256" t="s">
        <v>2540</v>
      </c>
      <c r="G6149" s="256">
        <v>101727</v>
      </c>
      <c r="H6149" s="256" t="s">
        <v>3969</v>
      </c>
      <c r="I6149" s="256" t="s">
        <v>14</v>
      </c>
      <c r="J6149" s="256" t="s">
        <v>2545</v>
      </c>
      <c r="K6149" s="257" t="s">
        <v>18197</v>
      </c>
      <c r="L6149" s="256" t="s">
        <v>2542</v>
      </c>
    </row>
    <row r="6150" spans="1:12" x14ac:dyDescent="0.25">
      <c r="A6150" s="256" t="s">
        <v>2682</v>
      </c>
      <c r="B6150" s="256" t="s">
        <v>2683</v>
      </c>
      <c r="C6150" s="256" t="s">
        <v>2687</v>
      </c>
      <c r="D6150" s="256" t="s">
        <v>3334</v>
      </c>
      <c r="E6150" s="257" t="s">
        <v>2540</v>
      </c>
      <c r="F6150" s="256" t="s">
        <v>2540</v>
      </c>
      <c r="G6150" s="256">
        <v>101733</v>
      </c>
      <c r="H6150" s="256" t="s">
        <v>3970</v>
      </c>
      <c r="I6150" s="256" t="s">
        <v>14</v>
      </c>
      <c r="J6150" s="256" t="s">
        <v>2545</v>
      </c>
      <c r="K6150" s="257" t="s">
        <v>18198</v>
      </c>
      <c r="L6150" s="256" t="s">
        <v>2542</v>
      </c>
    </row>
    <row r="6151" spans="1:12" x14ac:dyDescent="0.25">
      <c r="A6151" s="256" t="s">
        <v>2682</v>
      </c>
      <c r="B6151" s="256" t="s">
        <v>2683</v>
      </c>
      <c r="C6151" s="256" t="s">
        <v>2687</v>
      </c>
      <c r="D6151" s="256" t="s">
        <v>3334</v>
      </c>
      <c r="E6151" s="257" t="s">
        <v>2540</v>
      </c>
      <c r="F6151" s="256" t="s">
        <v>2540</v>
      </c>
      <c r="G6151" s="256">
        <v>101734</v>
      </c>
      <c r="H6151" s="256" t="s">
        <v>3971</v>
      </c>
      <c r="I6151" s="256" t="s">
        <v>14</v>
      </c>
      <c r="J6151" s="256" t="s">
        <v>2545</v>
      </c>
      <c r="K6151" s="257" t="s">
        <v>13715</v>
      </c>
      <c r="L6151" s="256" t="s">
        <v>2542</v>
      </c>
    </row>
    <row r="6152" spans="1:12" x14ac:dyDescent="0.25">
      <c r="A6152" s="256" t="s">
        <v>2682</v>
      </c>
      <c r="B6152" s="256" t="s">
        <v>2683</v>
      </c>
      <c r="C6152" s="256" t="s">
        <v>2687</v>
      </c>
      <c r="D6152" s="256" t="s">
        <v>3334</v>
      </c>
      <c r="E6152" s="257" t="s">
        <v>2540</v>
      </c>
      <c r="F6152" s="256" t="s">
        <v>2540</v>
      </c>
      <c r="G6152" s="256">
        <v>101735</v>
      </c>
      <c r="H6152" s="256" t="s">
        <v>3972</v>
      </c>
      <c r="I6152" s="256" t="s">
        <v>14</v>
      </c>
      <c r="J6152" s="256" t="s">
        <v>2545</v>
      </c>
      <c r="K6152" s="257" t="s">
        <v>18199</v>
      </c>
      <c r="L6152" s="256" t="s">
        <v>2542</v>
      </c>
    </row>
    <row r="6153" spans="1:12" x14ac:dyDescent="0.25">
      <c r="A6153" s="256" t="s">
        <v>2682</v>
      </c>
      <c r="B6153" s="256" t="s">
        <v>2683</v>
      </c>
      <c r="C6153" s="256" t="s">
        <v>2687</v>
      </c>
      <c r="D6153" s="256" t="s">
        <v>3334</v>
      </c>
      <c r="E6153" s="257" t="s">
        <v>2540</v>
      </c>
      <c r="F6153" s="256" t="s">
        <v>2540</v>
      </c>
      <c r="G6153" s="256">
        <v>101736</v>
      </c>
      <c r="H6153" s="256" t="s">
        <v>3973</v>
      </c>
      <c r="I6153" s="256" t="s">
        <v>14</v>
      </c>
      <c r="J6153" s="256" t="s">
        <v>2545</v>
      </c>
      <c r="K6153" s="257" t="s">
        <v>4849</v>
      </c>
      <c r="L6153" s="256" t="s">
        <v>2542</v>
      </c>
    </row>
    <row r="6154" spans="1:12" x14ac:dyDescent="0.25">
      <c r="A6154" s="256" t="s">
        <v>2682</v>
      </c>
      <c r="B6154" s="256" t="s">
        <v>2683</v>
      </c>
      <c r="C6154" s="256" t="s">
        <v>2687</v>
      </c>
      <c r="D6154" s="256" t="s">
        <v>3334</v>
      </c>
      <c r="E6154" s="257" t="s">
        <v>2540</v>
      </c>
      <c r="F6154" s="256" t="s">
        <v>2540</v>
      </c>
      <c r="G6154" s="256">
        <v>101737</v>
      </c>
      <c r="H6154" s="256" t="s">
        <v>3974</v>
      </c>
      <c r="I6154" s="256" t="s">
        <v>14</v>
      </c>
      <c r="J6154" s="256" t="s">
        <v>2545</v>
      </c>
      <c r="K6154" s="257" t="s">
        <v>18200</v>
      </c>
      <c r="L6154" s="256" t="s">
        <v>2542</v>
      </c>
    </row>
    <row r="6155" spans="1:12" x14ac:dyDescent="0.25">
      <c r="A6155" s="256" t="s">
        <v>2682</v>
      </c>
      <c r="B6155" s="256" t="s">
        <v>2683</v>
      </c>
      <c r="C6155" s="256" t="s">
        <v>2687</v>
      </c>
      <c r="D6155" s="256" t="s">
        <v>3334</v>
      </c>
      <c r="E6155" s="257" t="s">
        <v>2540</v>
      </c>
      <c r="F6155" s="256" t="s">
        <v>2540</v>
      </c>
      <c r="G6155" s="256">
        <v>101748</v>
      </c>
      <c r="H6155" s="256" t="s">
        <v>3975</v>
      </c>
      <c r="I6155" s="256" t="s">
        <v>14</v>
      </c>
      <c r="J6155" s="256" t="s">
        <v>2541</v>
      </c>
      <c r="K6155" s="257" t="s">
        <v>18201</v>
      </c>
      <c r="L6155" s="256" t="s">
        <v>2542</v>
      </c>
    </row>
    <row r="6156" spans="1:12" x14ac:dyDescent="0.25">
      <c r="A6156" s="256" t="s">
        <v>2682</v>
      </c>
      <c r="B6156" s="256" t="s">
        <v>2683</v>
      </c>
      <c r="C6156" s="256" t="s">
        <v>7917</v>
      </c>
      <c r="D6156" s="256" t="s">
        <v>7918</v>
      </c>
      <c r="E6156" s="257" t="s">
        <v>2540</v>
      </c>
      <c r="F6156" s="256" t="s">
        <v>2540</v>
      </c>
      <c r="G6156" s="256">
        <v>104162</v>
      </c>
      <c r="H6156" s="256" t="s">
        <v>7919</v>
      </c>
      <c r="I6156" s="256" t="s">
        <v>14</v>
      </c>
      <c r="J6156" s="256" t="s">
        <v>2541</v>
      </c>
      <c r="K6156" s="257" t="s">
        <v>18202</v>
      </c>
      <c r="L6156" s="256" t="s">
        <v>2542</v>
      </c>
    </row>
    <row r="6157" spans="1:12" x14ac:dyDescent="0.25">
      <c r="A6157" s="256" t="s">
        <v>2682</v>
      </c>
      <c r="B6157" s="256" t="s">
        <v>2683</v>
      </c>
      <c r="C6157" s="256" t="s">
        <v>3398</v>
      </c>
      <c r="D6157" s="256" t="s">
        <v>3399</v>
      </c>
      <c r="E6157" s="257" t="s">
        <v>2540</v>
      </c>
      <c r="F6157" s="256" t="s">
        <v>2540</v>
      </c>
      <c r="G6157" s="256">
        <v>101092</v>
      </c>
      <c r="H6157" s="256" t="s">
        <v>3400</v>
      </c>
      <c r="I6157" s="256" t="s">
        <v>14</v>
      </c>
      <c r="J6157" s="256" t="s">
        <v>2545</v>
      </c>
      <c r="K6157" s="257" t="s">
        <v>18203</v>
      </c>
      <c r="L6157" s="256" t="s">
        <v>2542</v>
      </c>
    </row>
    <row r="6158" spans="1:12" x14ac:dyDescent="0.25">
      <c r="A6158" s="256" t="s">
        <v>2682</v>
      </c>
      <c r="B6158" s="256" t="s">
        <v>2683</v>
      </c>
      <c r="C6158" s="256" t="s">
        <v>3398</v>
      </c>
      <c r="D6158" s="256" t="s">
        <v>3399</v>
      </c>
      <c r="E6158" s="257" t="s">
        <v>2540</v>
      </c>
      <c r="F6158" s="256" t="s">
        <v>2540</v>
      </c>
      <c r="G6158" s="256">
        <v>101093</v>
      </c>
      <c r="H6158" s="256" t="s">
        <v>3401</v>
      </c>
      <c r="I6158" s="256" t="s">
        <v>14</v>
      </c>
      <c r="J6158" s="256" t="s">
        <v>2545</v>
      </c>
      <c r="K6158" s="257" t="s">
        <v>18204</v>
      </c>
      <c r="L6158" s="256" t="s">
        <v>2542</v>
      </c>
    </row>
    <row r="6159" spans="1:12" x14ac:dyDescent="0.25">
      <c r="A6159" s="256" t="s">
        <v>2682</v>
      </c>
      <c r="B6159" s="256" t="s">
        <v>2683</v>
      </c>
      <c r="C6159" s="256" t="s">
        <v>2688</v>
      </c>
      <c r="D6159" s="256" t="s">
        <v>3335</v>
      </c>
      <c r="E6159" s="257" t="s">
        <v>2540</v>
      </c>
      <c r="F6159" s="256" t="s">
        <v>2540</v>
      </c>
      <c r="G6159" s="256">
        <v>98695</v>
      </c>
      <c r="H6159" s="256" t="s">
        <v>3976</v>
      </c>
      <c r="I6159" s="256" t="s">
        <v>7</v>
      </c>
      <c r="J6159" s="256" t="s">
        <v>2545</v>
      </c>
      <c r="K6159" s="257" t="s">
        <v>18205</v>
      </c>
      <c r="L6159" s="256" t="s">
        <v>2542</v>
      </c>
    </row>
    <row r="6160" spans="1:12" x14ac:dyDescent="0.25">
      <c r="A6160" s="256" t="s">
        <v>2682</v>
      </c>
      <c r="B6160" s="256" t="s">
        <v>2683</v>
      </c>
      <c r="C6160" s="256" t="s">
        <v>2688</v>
      </c>
      <c r="D6160" s="256" t="s">
        <v>3335</v>
      </c>
      <c r="E6160" s="257" t="s">
        <v>2540</v>
      </c>
      <c r="F6160" s="256" t="s">
        <v>2540</v>
      </c>
      <c r="G6160" s="256">
        <v>98697</v>
      </c>
      <c r="H6160" s="256" t="s">
        <v>3977</v>
      </c>
      <c r="I6160" s="256" t="s">
        <v>7</v>
      </c>
      <c r="J6160" s="256" t="s">
        <v>2545</v>
      </c>
      <c r="K6160" s="257" t="s">
        <v>18206</v>
      </c>
      <c r="L6160" s="256" t="s">
        <v>2542</v>
      </c>
    </row>
    <row r="6161" spans="1:12" x14ac:dyDescent="0.25">
      <c r="A6161" s="256" t="s">
        <v>2682</v>
      </c>
      <c r="B6161" s="256" t="s">
        <v>2683</v>
      </c>
      <c r="C6161" s="256" t="s">
        <v>2689</v>
      </c>
      <c r="D6161" s="256" t="s">
        <v>3336</v>
      </c>
      <c r="E6161" s="257" t="s">
        <v>2540</v>
      </c>
      <c r="F6161" s="256" t="s">
        <v>2540</v>
      </c>
      <c r="G6161" s="256">
        <v>101738</v>
      </c>
      <c r="H6161" s="256" t="s">
        <v>3978</v>
      </c>
      <c r="I6161" s="256" t="s">
        <v>7</v>
      </c>
      <c r="J6161" s="256" t="s">
        <v>2545</v>
      </c>
      <c r="K6161" s="257" t="s">
        <v>13603</v>
      </c>
      <c r="L6161" s="256" t="s">
        <v>2542</v>
      </c>
    </row>
    <row r="6162" spans="1:12" x14ac:dyDescent="0.25">
      <c r="A6162" s="256" t="s">
        <v>2682</v>
      </c>
      <c r="B6162" s="256" t="s">
        <v>2683</v>
      </c>
      <c r="C6162" s="256" t="s">
        <v>2689</v>
      </c>
      <c r="D6162" s="256" t="s">
        <v>3336</v>
      </c>
      <c r="E6162" s="257" t="s">
        <v>2540</v>
      </c>
      <c r="F6162" s="256" t="s">
        <v>2540</v>
      </c>
      <c r="G6162" s="256">
        <v>101739</v>
      </c>
      <c r="H6162" s="256" t="s">
        <v>3979</v>
      </c>
      <c r="I6162" s="256" t="s">
        <v>7</v>
      </c>
      <c r="J6162" s="256" t="s">
        <v>2545</v>
      </c>
      <c r="K6162" s="257" t="s">
        <v>18207</v>
      </c>
      <c r="L6162" s="256" t="s">
        <v>2542</v>
      </c>
    </row>
    <row r="6163" spans="1:12" x14ac:dyDescent="0.25">
      <c r="A6163" s="256" t="s">
        <v>2682</v>
      </c>
      <c r="B6163" s="256" t="s">
        <v>2683</v>
      </c>
      <c r="C6163" s="256" t="s">
        <v>2690</v>
      </c>
      <c r="D6163" s="256" t="s">
        <v>3337</v>
      </c>
      <c r="E6163" s="257" t="s">
        <v>2540</v>
      </c>
      <c r="F6163" s="256" t="s">
        <v>2540</v>
      </c>
      <c r="G6163" s="256">
        <v>88648</v>
      </c>
      <c r="H6163" s="256" t="s">
        <v>18208</v>
      </c>
      <c r="I6163" s="256" t="s">
        <v>7</v>
      </c>
      <c r="J6163" s="256" t="s">
        <v>2545</v>
      </c>
      <c r="K6163" s="257" t="s">
        <v>6588</v>
      </c>
      <c r="L6163" s="256" t="s">
        <v>2542</v>
      </c>
    </row>
    <row r="6164" spans="1:12" x14ac:dyDescent="0.25">
      <c r="A6164" s="256" t="s">
        <v>2682</v>
      </c>
      <c r="B6164" s="256" t="s">
        <v>2683</v>
      </c>
      <c r="C6164" s="256" t="s">
        <v>2690</v>
      </c>
      <c r="D6164" s="256" t="s">
        <v>3337</v>
      </c>
      <c r="E6164" s="257" t="s">
        <v>2540</v>
      </c>
      <c r="F6164" s="256" t="s">
        <v>2540</v>
      </c>
      <c r="G6164" s="256">
        <v>88649</v>
      </c>
      <c r="H6164" s="256" t="s">
        <v>18209</v>
      </c>
      <c r="I6164" s="256" t="s">
        <v>7</v>
      </c>
      <c r="J6164" s="256" t="s">
        <v>2545</v>
      </c>
      <c r="K6164" s="257" t="s">
        <v>5216</v>
      </c>
      <c r="L6164" s="256" t="s">
        <v>2542</v>
      </c>
    </row>
    <row r="6165" spans="1:12" x14ac:dyDescent="0.25">
      <c r="A6165" s="256" t="s">
        <v>2682</v>
      </c>
      <c r="B6165" s="256" t="s">
        <v>2683</v>
      </c>
      <c r="C6165" s="256" t="s">
        <v>2690</v>
      </c>
      <c r="D6165" s="256" t="s">
        <v>3337</v>
      </c>
      <c r="E6165" s="257" t="s">
        <v>2540</v>
      </c>
      <c r="F6165" s="256" t="s">
        <v>2540</v>
      </c>
      <c r="G6165" s="256">
        <v>88650</v>
      </c>
      <c r="H6165" s="256" t="s">
        <v>18210</v>
      </c>
      <c r="I6165" s="256" t="s">
        <v>7</v>
      </c>
      <c r="J6165" s="256" t="s">
        <v>2545</v>
      </c>
      <c r="K6165" s="257" t="s">
        <v>18211</v>
      </c>
      <c r="L6165" s="256" t="s">
        <v>2542</v>
      </c>
    </row>
    <row r="6166" spans="1:12" x14ac:dyDescent="0.25">
      <c r="A6166" s="256" t="s">
        <v>2682</v>
      </c>
      <c r="B6166" s="256" t="s">
        <v>2683</v>
      </c>
      <c r="C6166" s="256" t="s">
        <v>2690</v>
      </c>
      <c r="D6166" s="256" t="s">
        <v>3337</v>
      </c>
      <c r="E6166" s="257" t="s">
        <v>2540</v>
      </c>
      <c r="F6166" s="256" t="s">
        <v>2540</v>
      </c>
      <c r="G6166" s="256">
        <v>96467</v>
      </c>
      <c r="H6166" s="256" t="s">
        <v>18212</v>
      </c>
      <c r="I6166" s="256" t="s">
        <v>7</v>
      </c>
      <c r="J6166" s="256" t="s">
        <v>2545</v>
      </c>
      <c r="K6166" s="257" t="s">
        <v>5069</v>
      </c>
      <c r="L6166" s="256" t="s">
        <v>2542</v>
      </c>
    </row>
    <row r="6167" spans="1:12" x14ac:dyDescent="0.25">
      <c r="A6167" s="256" t="s">
        <v>2682</v>
      </c>
      <c r="B6167" s="256" t="s">
        <v>2683</v>
      </c>
      <c r="C6167" s="256" t="s">
        <v>2691</v>
      </c>
      <c r="D6167" s="256" t="s">
        <v>3338</v>
      </c>
      <c r="E6167" s="257" t="s">
        <v>2540</v>
      </c>
      <c r="F6167" s="256" t="s">
        <v>2540</v>
      </c>
      <c r="G6167" s="256">
        <v>101740</v>
      </c>
      <c r="H6167" s="256" t="s">
        <v>3980</v>
      </c>
      <c r="I6167" s="256" t="s">
        <v>7</v>
      </c>
      <c r="J6167" s="256" t="s">
        <v>2541</v>
      </c>
      <c r="K6167" s="257" t="s">
        <v>18213</v>
      </c>
      <c r="L6167" s="256" t="s">
        <v>2542</v>
      </c>
    </row>
    <row r="6168" spans="1:12" x14ac:dyDescent="0.25">
      <c r="A6168" s="256" t="s">
        <v>2682</v>
      </c>
      <c r="B6168" s="256" t="s">
        <v>2683</v>
      </c>
      <c r="C6168" s="256" t="s">
        <v>2691</v>
      </c>
      <c r="D6168" s="256" t="s">
        <v>3338</v>
      </c>
      <c r="E6168" s="257" t="s">
        <v>2540</v>
      </c>
      <c r="F6168" s="256" t="s">
        <v>2540</v>
      </c>
      <c r="G6168" s="256">
        <v>101741</v>
      </c>
      <c r="H6168" s="256" t="s">
        <v>3981</v>
      </c>
      <c r="I6168" s="256" t="s">
        <v>7</v>
      </c>
      <c r="J6168" s="256" t="s">
        <v>2545</v>
      </c>
      <c r="K6168" s="257" t="s">
        <v>14295</v>
      </c>
      <c r="L6168" s="256" t="s">
        <v>2542</v>
      </c>
    </row>
    <row r="6169" spans="1:12" x14ac:dyDescent="0.25">
      <c r="A6169" s="256" t="s">
        <v>2682</v>
      </c>
      <c r="B6169" s="256" t="s">
        <v>2683</v>
      </c>
      <c r="C6169" s="256" t="s">
        <v>2692</v>
      </c>
      <c r="D6169" s="256" t="s">
        <v>3339</v>
      </c>
      <c r="E6169" s="257" t="s">
        <v>2540</v>
      </c>
      <c r="F6169" s="256" t="s">
        <v>2540</v>
      </c>
      <c r="G6169" s="256">
        <v>94990</v>
      </c>
      <c r="H6169" s="256" t="s">
        <v>7920</v>
      </c>
      <c r="I6169" s="256" t="s">
        <v>16</v>
      </c>
      <c r="J6169" s="256" t="s">
        <v>2545</v>
      </c>
      <c r="K6169" s="257" t="s">
        <v>18214</v>
      </c>
      <c r="L6169" s="256" t="s">
        <v>2542</v>
      </c>
    </row>
    <row r="6170" spans="1:12" x14ac:dyDescent="0.25">
      <c r="A6170" s="256" t="s">
        <v>2682</v>
      </c>
      <c r="B6170" s="256" t="s">
        <v>2683</v>
      </c>
      <c r="C6170" s="256" t="s">
        <v>2692</v>
      </c>
      <c r="D6170" s="256" t="s">
        <v>3339</v>
      </c>
      <c r="E6170" s="257" t="s">
        <v>2540</v>
      </c>
      <c r="F6170" s="256" t="s">
        <v>2540</v>
      </c>
      <c r="G6170" s="256">
        <v>94991</v>
      </c>
      <c r="H6170" s="256" t="s">
        <v>18215</v>
      </c>
      <c r="I6170" s="256" t="s">
        <v>16</v>
      </c>
      <c r="J6170" s="256" t="s">
        <v>2545</v>
      </c>
      <c r="K6170" s="257" t="s">
        <v>18216</v>
      </c>
      <c r="L6170" s="256" t="s">
        <v>2542</v>
      </c>
    </row>
    <row r="6171" spans="1:12" x14ac:dyDescent="0.25">
      <c r="A6171" s="256" t="s">
        <v>2682</v>
      </c>
      <c r="B6171" s="256" t="s">
        <v>2683</v>
      </c>
      <c r="C6171" s="256" t="s">
        <v>2692</v>
      </c>
      <c r="D6171" s="256" t="s">
        <v>3339</v>
      </c>
      <c r="E6171" s="257" t="s">
        <v>2540</v>
      </c>
      <c r="F6171" s="256" t="s">
        <v>2540</v>
      </c>
      <c r="G6171" s="256">
        <v>94992</v>
      </c>
      <c r="H6171" s="256" t="s">
        <v>7921</v>
      </c>
      <c r="I6171" s="256" t="s">
        <v>14</v>
      </c>
      <c r="J6171" s="256" t="s">
        <v>2545</v>
      </c>
      <c r="K6171" s="257" t="s">
        <v>18217</v>
      </c>
      <c r="L6171" s="256" t="s">
        <v>2542</v>
      </c>
    </row>
    <row r="6172" spans="1:12" x14ac:dyDescent="0.25">
      <c r="A6172" s="256" t="s">
        <v>2682</v>
      </c>
      <c r="B6172" s="256" t="s">
        <v>2683</v>
      </c>
      <c r="C6172" s="256" t="s">
        <v>2692</v>
      </c>
      <c r="D6172" s="256" t="s">
        <v>3339</v>
      </c>
      <c r="E6172" s="257" t="s">
        <v>2540</v>
      </c>
      <c r="F6172" s="256" t="s">
        <v>2540</v>
      </c>
      <c r="G6172" s="256">
        <v>94993</v>
      </c>
      <c r="H6172" s="256" t="s">
        <v>7922</v>
      </c>
      <c r="I6172" s="256" t="s">
        <v>14</v>
      </c>
      <c r="J6172" s="256" t="s">
        <v>2545</v>
      </c>
      <c r="K6172" s="257" t="s">
        <v>13686</v>
      </c>
      <c r="L6172" s="256" t="s">
        <v>2542</v>
      </c>
    </row>
    <row r="6173" spans="1:12" x14ac:dyDescent="0.25">
      <c r="A6173" s="256" t="s">
        <v>2682</v>
      </c>
      <c r="B6173" s="256" t="s">
        <v>2683</v>
      </c>
      <c r="C6173" s="256" t="s">
        <v>2692</v>
      </c>
      <c r="D6173" s="256" t="s">
        <v>3339</v>
      </c>
      <c r="E6173" s="257" t="s">
        <v>2540</v>
      </c>
      <c r="F6173" s="256" t="s">
        <v>2540</v>
      </c>
      <c r="G6173" s="256">
        <v>94994</v>
      </c>
      <c r="H6173" s="256" t="s">
        <v>7923</v>
      </c>
      <c r="I6173" s="256" t="s">
        <v>14</v>
      </c>
      <c r="J6173" s="256" t="s">
        <v>2545</v>
      </c>
      <c r="K6173" s="257" t="s">
        <v>18218</v>
      </c>
      <c r="L6173" s="256" t="s">
        <v>2542</v>
      </c>
    </row>
    <row r="6174" spans="1:12" x14ac:dyDescent="0.25">
      <c r="A6174" s="256" t="s">
        <v>2682</v>
      </c>
      <c r="B6174" s="256" t="s">
        <v>2683</v>
      </c>
      <c r="C6174" s="256" t="s">
        <v>2692</v>
      </c>
      <c r="D6174" s="256" t="s">
        <v>3339</v>
      </c>
      <c r="E6174" s="257" t="s">
        <v>2540</v>
      </c>
      <c r="F6174" s="256" t="s">
        <v>2540</v>
      </c>
      <c r="G6174" s="256">
        <v>94995</v>
      </c>
      <c r="H6174" s="256" t="s">
        <v>7924</v>
      </c>
      <c r="I6174" s="256" t="s">
        <v>14</v>
      </c>
      <c r="J6174" s="256" t="s">
        <v>2545</v>
      </c>
      <c r="K6174" s="257" t="s">
        <v>18219</v>
      </c>
      <c r="L6174" s="256" t="s">
        <v>2542</v>
      </c>
    </row>
    <row r="6175" spans="1:12" x14ac:dyDescent="0.25">
      <c r="A6175" s="256" t="s">
        <v>2682</v>
      </c>
      <c r="B6175" s="256" t="s">
        <v>2683</v>
      </c>
      <c r="C6175" s="256" t="s">
        <v>2692</v>
      </c>
      <c r="D6175" s="256" t="s">
        <v>3339</v>
      </c>
      <c r="E6175" s="257" t="s">
        <v>2540</v>
      </c>
      <c r="F6175" s="256" t="s">
        <v>2540</v>
      </c>
      <c r="G6175" s="256">
        <v>101747</v>
      </c>
      <c r="H6175" s="256" t="s">
        <v>3982</v>
      </c>
      <c r="I6175" s="256" t="s">
        <v>14</v>
      </c>
      <c r="J6175" s="256" t="s">
        <v>2541</v>
      </c>
      <c r="K6175" s="257" t="s">
        <v>18220</v>
      </c>
      <c r="L6175" s="256" t="s">
        <v>2542</v>
      </c>
    </row>
    <row r="6176" spans="1:12" x14ac:dyDescent="0.25">
      <c r="A6176" s="256" t="s">
        <v>2682</v>
      </c>
      <c r="B6176" s="256" t="s">
        <v>2683</v>
      </c>
      <c r="C6176" s="256" t="s">
        <v>2692</v>
      </c>
      <c r="D6176" s="256" t="s">
        <v>3339</v>
      </c>
      <c r="E6176" s="257" t="s">
        <v>2540</v>
      </c>
      <c r="F6176" s="256" t="s">
        <v>2540</v>
      </c>
      <c r="G6176" s="256">
        <v>104626</v>
      </c>
      <c r="H6176" s="256" t="s">
        <v>18221</v>
      </c>
      <c r="I6176" s="256" t="s">
        <v>16</v>
      </c>
      <c r="J6176" s="256" t="s">
        <v>2545</v>
      </c>
      <c r="K6176" s="257" t="s">
        <v>18222</v>
      </c>
      <c r="L6176" s="256" t="s">
        <v>2542</v>
      </c>
    </row>
    <row r="6177" spans="1:12" x14ac:dyDescent="0.25">
      <c r="A6177" s="256" t="s">
        <v>2682</v>
      </c>
      <c r="B6177" s="256" t="s">
        <v>2683</v>
      </c>
      <c r="C6177" s="256" t="s">
        <v>2693</v>
      </c>
      <c r="D6177" s="256" t="s">
        <v>3340</v>
      </c>
      <c r="E6177" s="257" t="s">
        <v>2540</v>
      </c>
      <c r="F6177" s="256" t="s">
        <v>2540</v>
      </c>
      <c r="G6177" s="256">
        <v>87620</v>
      </c>
      <c r="H6177" s="256" t="s">
        <v>7925</v>
      </c>
      <c r="I6177" s="256" t="s">
        <v>14</v>
      </c>
      <c r="J6177" s="256" t="s">
        <v>2545</v>
      </c>
      <c r="K6177" s="257" t="s">
        <v>18223</v>
      </c>
      <c r="L6177" s="256" t="s">
        <v>2542</v>
      </c>
    </row>
    <row r="6178" spans="1:12" x14ac:dyDescent="0.25">
      <c r="A6178" s="256" t="s">
        <v>2682</v>
      </c>
      <c r="B6178" s="256" t="s">
        <v>2683</v>
      </c>
      <c r="C6178" s="256" t="s">
        <v>2693</v>
      </c>
      <c r="D6178" s="256" t="s">
        <v>3340</v>
      </c>
      <c r="E6178" s="257" t="s">
        <v>2540</v>
      </c>
      <c r="F6178" s="256" t="s">
        <v>2540</v>
      </c>
      <c r="G6178" s="256">
        <v>87622</v>
      </c>
      <c r="H6178" s="256" t="s">
        <v>7926</v>
      </c>
      <c r="I6178" s="256" t="s">
        <v>14</v>
      </c>
      <c r="J6178" s="256" t="s">
        <v>2545</v>
      </c>
      <c r="K6178" s="257" t="s">
        <v>18224</v>
      </c>
      <c r="L6178" s="256" t="s">
        <v>2542</v>
      </c>
    </row>
    <row r="6179" spans="1:12" x14ac:dyDescent="0.25">
      <c r="A6179" s="256" t="s">
        <v>2682</v>
      </c>
      <c r="B6179" s="256" t="s">
        <v>2683</v>
      </c>
      <c r="C6179" s="256" t="s">
        <v>2693</v>
      </c>
      <c r="D6179" s="256" t="s">
        <v>3340</v>
      </c>
      <c r="E6179" s="257" t="s">
        <v>2540</v>
      </c>
      <c r="F6179" s="256" t="s">
        <v>2540</v>
      </c>
      <c r="G6179" s="256">
        <v>87623</v>
      </c>
      <c r="H6179" s="256" t="s">
        <v>7927</v>
      </c>
      <c r="I6179" s="256" t="s">
        <v>14</v>
      </c>
      <c r="J6179" s="256" t="s">
        <v>2545</v>
      </c>
      <c r="K6179" s="257" t="s">
        <v>18225</v>
      </c>
      <c r="L6179" s="256" t="s">
        <v>2542</v>
      </c>
    </row>
    <row r="6180" spans="1:12" x14ac:dyDescent="0.25">
      <c r="A6180" s="256" t="s">
        <v>2682</v>
      </c>
      <c r="B6180" s="256" t="s">
        <v>2683</v>
      </c>
      <c r="C6180" s="256" t="s">
        <v>2693</v>
      </c>
      <c r="D6180" s="256" t="s">
        <v>3340</v>
      </c>
      <c r="E6180" s="257" t="s">
        <v>2540</v>
      </c>
      <c r="F6180" s="256" t="s">
        <v>2540</v>
      </c>
      <c r="G6180" s="256">
        <v>87624</v>
      </c>
      <c r="H6180" s="256" t="s">
        <v>7927</v>
      </c>
      <c r="I6180" s="256" t="s">
        <v>14</v>
      </c>
      <c r="J6180" s="256" t="s">
        <v>2545</v>
      </c>
      <c r="K6180" s="257" t="s">
        <v>16911</v>
      </c>
      <c r="L6180" s="256" t="s">
        <v>2542</v>
      </c>
    </row>
    <row r="6181" spans="1:12" x14ac:dyDescent="0.25">
      <c r="A6181" s="256" t="s">
        <v>2682</v>
      </c>
      <c r="B6181" s="256" t="s">
        <v>2683</v>
      </c>
      <c r="C6181" s="256" t="s">
        <v>2693</v>
      </c>
      <c r="D6181" s="256" t="s">
        <v>3340</v>
      </c>
      <c r="E6181" s="257" t="s">
        <v>2540</v>
      </c>
      <c r="F6181" s="256" t="s">
        <v>2540</v>
      </c>
      <c r="G6181" s="256">
        <v>87630</v>
      </c>
      <c r="H6181" s="256" t="s">
        <v>7928</v>
      </c>
      <c r="I6181" s="256" t="s">
        <v>14</v>
      </c>
      <c r="J6181" s="256" t="s">
        <v>2545</v>
      </c>
      <c r="K6181" s="257" t="s">
        <v>18226</v>
      </c>
      <c r="L6181" s="256" t="s">
        <v>2542</v>
      </c>
    </row>
    <row r="6182" spans="1:12" x14ac:dyDescent="0.25">
      <c r="A6182" s="256" t="s">
        <v>2682</v>
      </c>
      <c r="B6182" s="256" t="s">
        <v>2683</v>
      </c>
      <c r="C6182" s="256" t="s">
        <v>2693</v>
      </c>
      <c r="D6182" s="256" t="s">
        <v>3340</v>
      </c>
      <c r="E6182" s="257" t="s">
        <v>2540</v>
      </c>
      <c r="F6182" s="256" t="s">
        <v>2540</v>
      </c>
      <c r="G6182" s="256">
        <v>87632</v>
      </c>
      <c r="H6182" s="256" t="s">
        <v>7929</v>
      </c>
      <c r="I6182" s="256" t="s">
        <v>14</v>
      </c>
      <c r="J6182" s="256" t="s">
        <v>2545</v>
      </c>
      <c r="K6182" s="257" t="s">
        <v>16663</v>
      </c>
      <c r="L6182" s="256" t="s">
        <v>2542</v>
      </c>
    </row>
    <row r="6183" spans="1:12" x14ac:dyDescent="0.25">
      <c r="A6183" s="256" t="s">
        <v>2682</v>
      </c>
      <c r="B6183" s="256" t="s">
        <v>2683</v>
      </c>
      <c r="C6183" s="256" t="s">
        <v>2693</v>
      </c>
      <c r="D6183" s="256" t="s">
        <v>3340</v>
      </c>
      <c r="E6183" s="257" t="s">
        <v>2540</v>
      </c>
      <c r="F6183" s="256" t="s">
        <v>2540</v>
      </c>
      <c r="G6183" s="256">
        <v>87633</v>
      </c>
      <c r="H6183" s="256" t="s">
        <v>7930</v>
      </c>
      <c r="I6183" s="256" t="s">
        <v>14</v>
      </c>
      <c r="J6183" s="256" t="s">
        <v>2545</v>
      </c>
      <c r="K6183" s="257" t="s">
        <v>18227</v>
      </c>
      <c r="L6183" s="256" t="s">
        <v>2542</v>
      </c>
    </row>
    <row r="6184" spans="1:12" x14ac:dyDescent="0.25">
      <c r="A6184" s="256" t="s">
        <v>2682</v>
      </c>
      <c r="B6184" s="256" t="s">
        <v>2683</v>
      </c>
      <c r="C6184" s="256" t="s">
        <v>2693</v>
      </c>
      <c r="D6184" s="256" t="s">
        <v>3340</v>
      </c>
      <c r="E6184" s="257" t="s">
        <v>2540</v>
      </c>
      <c r="F6184" s="256" t="s">
        <v>2540</v>
      </c>
      <c r="G6184" s="256">
        <v>87634</v>
      </c>
      <c r="H6184" s="256" t="s">
        <v>7931</v>
      </c>
      <c r="I6184" s="256" t="s">
        <v>14</v>
      </c>
      <c r="J6184" s="256" t="s">
        <v>2545</v>
      </c>
      <c r="K6184" s="257" t="s">
        <v>16981</v>
      </c>
      <c r="L6184" s="256" t="s">
        <v>2542</v>
      </c>
    </row>
    <row r="6185" spans="1:12" x14ac:dyDescent="0.25">
      <c r="A6185" s="256" t="s">
        <v>2682</v>
      </c>
      <c r="B6185" s="256" t="s">
        <v>2683</v>
      </c>
      <c r="C6185" s="256" t="s">
        <v>2693</v>
      </c>
      <c r="D6185" s="256" t="s">
        <v>3340</v>
      </c>
      <c r="E6185" s="257" t="s">
        <v>2540</v>
      </c>
      <c r="F6185" s="256" t="s">
        <v>2540</v>
      </c>
      <c r="G6185" s="256">
        <v>87640</v>
      </c>
      <c r="H6185" s="256" t="s">
        <v>7932</v>
      </c>
      <c r="I6185" s="256" t="s">
        <v>14</v>
      </c>
      <c r="J6185" s="256" t="s">
        <v>2545</v>
      </c>
      <c r="K6185" s="257" t="s">
        <v>18228</v>
      </c>
      <c r="L6185" s="256" t="s">
        <v>2542</v>
      </c>
    </row>
    <row r="6186" spans="1:12" x14ac:dyDescent="0.25">
      <c r="A6186" s="256" t="s">
        <v>2682</v>
      </c>
      <c r="B6186" s="256" t="s">
        <v>2683</v>
      </c>
      <c r="C6186" s="256" t="s">
        <v>2693</v>
      </c>
      <c r="D6186" s="256" t="s">
        <v>3340</v>
      </c>
      <c r="E6186" s="257" t="s">
        <v>2540</v>
      </c>
      <c r="F6186" s="256" t="s">
        <v>2540</v>
      </c>
      <c r="G6186" s="256">
        <v>87642</v>
      </c>
      <c r="H6186" s="256" t="s">
        <v>7933</v>
      </c>
      <c r="I6186" s="256" t="s">
        <v>14</v>
      </c>
      <c r="J6186" s="256" t="s">
        <v>2545</v>
      </c>
      <c r="K6186" s="257" t="s">
        <v>18229</v>
      </c>
      <c r="L6186" s="256" t="s">
        <v>2542</v>
      </c>
    </row>
    <row r="6187" spans="1:12" x14ac:dyDescent="0.25">
      <c r="A6187" s="256" t="s">
        <v>2682</v>
      </c>
      <c r="B6187" s="256" t="s">
        <v>2683</v>
      </c>
      <c r="C6187" s="256" t="s">
        <v>2693</v>
      </c>
      <c r="D6187" s="256" t="s">
        <v>3340</v>
      </c>
      <c r="E6187" s="257" t="s">
        <v>2540</v>
      </c>
      <c r="F6187" s="256" t="s">
        <v>2540</v>
      </c>
      <c r="G6187" s="256">
        <v>87643</v>
      </c>
      <c r="H6187" s="256" t="s">
        <v>7934</v>
      </c>
      <c r="I6187" s="256" t="s">
        <v>14</v>
      </c>
      <c r="J6187" s="256" t="s">
        <v>2545</v>
      </c>
      <c r="K6187" s="257" t="s">
        <v>18230</v>
      </c>
      <c r="L6187" s="256" t="s">
        <v>2542</v>
      </c>
    </row>
    <row r="6188" spans="1:12" x14ac:dyDescent="0.25">
      <c r="A6188" s="256" t="s">
        <v>2682</v>
      </c>
      <c r="B6188" s="256" t="s">
        <v>2683</v>
      </c>
      <c r="C6188" s="256" t="s">
        <v>2693</v>
      </c>
      <c r="D6188" s="256" t="s">
        <v>3340</v>
      </c>
      <c r="E6188" s="257" t="s">
        <v>2540</v>
      </c>
      <c r="F6188" s="256" t="s">
        <v>2540</v>
      </c>
      <c r="G6188" s="256">
        <v>87644</v>
      </c>
      <c r="H6188" s="256" t="s">
        <v>7935</v>
      </c>
      <c r="I6188" s="256" t="s">
        <v>14</v>
      </c>
      <c r="J6188" s="256" t="s">
        <v>2545</v>
      </c>
      <c r="K6188" s="257" t="s">
        <v>13763</v>
      </c>
      <c r="L6188" s="256" t="s">
        <v>2542</v>
      </c>
    </row>
    <row r="6189" spans="1:12" x14ac:dyDescent="0.25">
      <c r="A6189" s="256" t="s">
        <v>2682</v>
      </c>
      <c r="B6189" s="256" t="s">
        <v>2683</v>
      </c>
      <c r="C6189" s="256" t="s">
        <v>2693</v>
      </c>
      <c r="D6189" s="256" t="s">
        <v>3340</v>
      </c>
      <c r="E6189" s="257" t="s">
        <v>2540</v>
      </c>
      <c r="F6189" s="256" t="s">
        <v>2540</v>
      </c>
      <c r="G6189" s="256">
        <v>87680</v>
      </c>
      <c r="H6189" s="256" t="s">
        <v>7936</v>
      </c>
      <c r="I6189" s="256" t="s">
        <v>14</v>
      </c>
      <c r="J6189" s="256" t="s">
        <v>2545</v>
      </c>
      <c r="K6189" s="257" t="s">
        <v>13765</v>
      </c>
      <c r="L6189" s="256" t="s">
        <v>2542</v>
      </c>
    </row>
    <row r="6190" spans="1:12" x14ac:dyDescent="0.25">
      <c r="A6190" s="256" t="s">
        <v>2682</v>
      </c>
      <c r="B6190" s="256" t="s">
        <v>2683</v>
      </c>
      <c r="C6190" s="256" t="s">
        <v>2693</v>
      </c>
      <c r="D6190" s="256" t="s">
        <v>3340</v>
      </c>
      <c r="E6190" s="257" t="s">
        <v>2540</v>
      </c>
      <c r="F6190" s="256" t="s">
        <v>2540</v>
      </c>
      <c r="G6190" s="256">
        <v>87682</v>
      </c>
      <c r="H6190" s="256" t="s">
        <v>7937</v>
      </c>
      <c r="I6190" s="256" t="s">
        <v>14</v>
      </c>
      <c r="J6190" s="256" t="s">
        <v>2545</v>
      </c>
      <c r="K6190" s="257" t="s">
        <v>18231</v>
      </c>
      <c r="L6190" s="256" t="s">
        <v>2542</v>
      </c>
    </row>
    <row r="6191" spans="1:12" x14ac:dyDescent="0.25">
      <c r="A6191" s="256" t="s">
        <v>2682</v>
      </c>
      <c r="B6191" s="256" t="s">
        <v>2683</v>
      </c>
      <c r="C6191" s="256" t="s">
        <v>2693</v>
      </c>
      <c r="D6191" s="256" t="s">
        <v>3340</v>
      </c>
      <c r="E6191" s="257" t="s">
        <v>2540</v>
      </c>
      <c r="F6191" s="256" t="s">
        <v>2540</v>
      </c>
      <c r="G6191" s="256">
        <v>87683</v>
      </c>
      <c r="H6191" s="256" t="s">
        <v>7939</v>
      </c>
      <c r="I6191" s="256" t="s">
        <v>14</v>
      </c>
      <c r="J6191" s="256" t="s">
        <v>2545</v>
      </c>
      <c r="K6191" s="257" t="s">
        <v>18232</v>
      </c>
      <c r="L6191" s="256" t="s">
        <v>2542</v>
      </c>
    </row>
    <row r="6192" spans="1:12" x14ac:dyDescent="0.25">
      <c r="A6192" s="256" t="s">
        <v>2682</v>
      </c>
      <c r="B6192" s="256" t="s">
        <v>2683</v>
      </c>
      <c r="C6192" s="256" t="s">
        <v>2693</v>
      </c>
      <c r="D6192" s="256" t="s">
        <v>3340</v>
      </c>
      <c r="E6192" s="257" t="s">
        <v>2540</v>
      </c>
      <c r="F6192" s="256" t="s">
        <v>2540</v>
      </c>
      <c r="G6192" s="256">
        <v>87684</v>
      </c>
      <c r="H6192" s="256" t="s">
        <v>7940</v>
      </c>
      <c r="I6192" s="256" t="s">
        <v>14</v>
      </c>
      <c r="J6192" s="256" t="s">
        <v>2545</v>
      </c>
      <c r="K6192" s="257" t="s">
        <v>18233</v>
      </c>
      <c r="L6192" s="256" t="s">
        <v>2542</v>
      </c>
    </row>
    <row r="6193" spans="1:12" x14ac:dyDescent="0.25">
      <c r="A6193" s="256" t="s">
        <v>2682</v>
      </c>
      <c r="B6193" s="256" t="s">
        <v>2683</v>
      </c>
      <c r="C6193" s="256" t="s">
        <v>2693</v>
      </c>
      <c r="D6193" s="256" t="s">
        <v>3340</v>
      </c>
      <c r="E6193" s="257" t="s">
        <v>2540</v>
      </c>
      <c r="F6193" s="256" t="s">
        <v>2540</v>
      </c>
      <c r="G6193" s="256">
        <v>87690</v>
      </c>
      <c r="H6193" s="256" t="s">
        <v>7941</v>
      </c>
      <c r="I6193" s="256" t="s">
        <v>14</v>
      </c>
      <c r="J6193" s="256" t="s">
        <v>2545</v>
      </c>
      <c r="K6193" s="257" t="s">
        <v>5477</v>
      </c>
      <c r="L6193" s="256" t="s">
        <v>2542</v>
      </c>
    </row>
    <row r="6194" spans="1:12" x14ac:dyDescent="0.25">
      <c r="A6194" s="256" t="s">
        <v>2682</v>
      </c>
      <c r="B6194" s="256" t="s">
        <v>2683</v>
      </c>
      <c r="C6194" s="256" t="s">
        <v>2693</v>
      </c>
      <c r="D6194" s="256" t="s">
        <v>3340</v>
      </c>
      <c r="E6194" s="257" t="s">
        <v>2540</v>
      </c>
      <c r="F6194" s="256" t="s">
        <v>2540</v>
      </c>
      <c r="G6194" s="256">
        <v>87692</v>
      </c>
      <c r="H6194" s="256" t="s">
        <v>7942</v>
      </c>
      <c r="I6194" s="256" t="s">
        <v>14</v>
      </c>
      <c r="J6194" s="256" t="s">
        <v>2545</v>
      </c>
      <c r="K6194" s="257" t="s">
        <v>18234</v>
      </c>
      <c r="L6194" s="256" t="s">
        <v>2542</v>
      </c>
    </row>
    <row r="6195" spans="1:12" x14ac:dyDescent="0.25">
      <c r="A6195" s="256" t="s">
        <v>2682</v>
      </c>
      <c r="B6195" s="256" t="s">
        <v>2683</v>
      </c>
      <c r="C6195" s="256" t="s">
        <v>2693</v>
      </c>
      <c r="D6195" s="256" t="s">
        <v>3340</v>
      </c>
      <c r="E6195" s="257" t="s">
        <v>2540</v>
      </c>
      <c r="F6195" s="256" t="s">
        <v>2540</v>
      </c>
      <c r="G6195" s="256">
        <v>87693</v>
      </c>
      <c r="H6195" s="256" t="s">
        <v>7943</v>
      </c>
      <c r="I6195" s="256" t="s">
        <v>14</v>
      </c>
      <c r="J6195" s="256" t="s">
        <v>2545</v>
      </c>
      <c r="K6195" s="257" t="s">
        <v>16780</v>
      </c>
      <c r="L6195" s="256" t="s">
        <v>2542</v>
      </c>
    </row>
    <row r="6196" spans="1:12" x14ac:dyDescent="0.25">
      <c r="A6196" s="256" t="s">
        <v>2682</v>
      </c>
      <c r="B6196" s="256" t="s">
        <v>2683</v>
      </c>
      <c r="C6196" s="256" t="s">
        <v>2693</v>
      </c>
      <c r="D6196" s="256" t="s">
        <v>3340</v>
      </c>
      <c r="E6196" s="257" t="s">
        <v>2540</v>
      </c>
      <c r="F6196" s="256" t="s">
        <v>2540</v>
      </c>
      <c r="G6196" s="256">
        <v>87694</v>
      </c>
      <c r="H6196" s="256" t="s">
        <v>7944</v>
      </c>
      <c r="I6196" s="256" t="s">
        <v>14</v>
      </c>
      <c r="J6196" s="256" t="s">
        <v>2545</v>
      </c>
      <c r="K6196" s="257" t="s">
        <v>13289</v>
      </c>
      <c r="L6196" s="256" t="s">
        <v>2542</v>
      </c>
    </row>
    <row r="6197" spans="1:12" x14ac:dyDescent="0.25">
      <c r="A6197" s="256" t="s">
        <v>2682</v>
      </c>
      <c r="B6197" s="256" t="s">
        <v>2683</v>
      </c>
      <c r="C6197" s="256" t="s">
        <v>2693</v>
      </c>
      <c r="D6197" s="256" t="s">
        <v>3340</v>
      </c>
      <c r="E6197" s="257" t="s">
        <v>2540</v>
      </c>
      <c r="F6197" s="256" t="s">
        <v>2540</v>
      </c>
      <c r="G6197" s="256">
        <v>87700</v>
      </c>
      <c r="H6197" s="256" t="s">
        <v>7945</v>
      </c>
      <c r="I6197" s="256" t="s">
        <v>14</v>
      </c>
      <c r="J6197" s="256" t="s">
        <v>2545</v>
      </c>
      <c r="K6197" s="257" t="s">
        <v>18235</v>
      </c>
      <c r="L6197" s="256" t="s">
        <v>2542</v>
      </c>
    </row>
    <row r="6198" spans="1:12" x14ac:dyDescent="0.25">
      <c r="A6198" s="256" t="s">
        <v>2682</v>
      </c>
      <c r="B6198" s="256" t="s">
        <v>2683</v>
      </c>
      <c r="C6198" s="256" t="s">
        <v>2693</v>
      </c>
      <c r="D6198" s="256" t="s">
        <v>3340</v>
      </c>
      <c r="E6198" s="257" t="s">
        <v>2540</v>
      </c>
      <c r="F6198" s="256" t="s">
        <v>2540</v>
      </c>
      <c r="G6198" s="256">
        <v>87702</v>
      </c>
      <c r="H6198" s="256" t="s">
        <v>7946</v>
      </c>
      <c r="I6198" s="256" t="s">
        <v>14</v>
      </c>
      <c r="J6198" s="256" t="s">
        <v>2545</v>
      </c>
      <c r="K6198" s="257" t="s">
        <v>18236</v>
      </c>
      <c r="L6198" s="256" t="s">
        <v>2542</v>
      </c>
    </row>
    <row r="6199" spans="1:12" x14ac:dyDescent="0.25">
      <c r="A6199" s="256" t="s">
        <v>2682</v>
      </c>
      <c r="B6199" s="256" t="s">
        <v>2683</v>
      </c>
      <c r="C6199" s="256" t="s">
        <v>2693</v>
      </c>
      <c r="D6199" s="256" t="s">
        <v>3340</v>
      </c>
      <c r="E6199" s="257" t="s">
        <v>2540</v>
      </c>
      <c r="F6199" s="256" t="s">
        <v>2540</v>
      </c>
      <c r="G6199" s="256">
        <v>87703</v>
      </c>
      <c r="H6199" s="256" t="s">
        <v>7947</v>
      </c>
      <c r="I6199" s="256" t="s">
        <v>14</v>
      </c>
      <c r="J6199" s="256" t="s">
        <v>2545</v>
      </c>
      <c r="K6199" s="257" t="s">
        <v>18237</v>
      </c>
      <c r="L6199" s="256" t="s">
        <v>2542</v>
      </c>
    </row>
    <row r="6200" spans="1:12" x14ac:dyDescent="0.25">
      <c r="A6200" s="256" t="s">
        <v>2682</v>
      </c>
      <c r="B6200" s="256" t="s">
        <v>2683</v>
      </c>
      <c r="C6200" s="256" t="s">
        <v>2693</v>
      </c>
      <c r="D6200" s="256" t="s">
        <v>3340</v>
      </c>
      <c r="E6200" s="257" t="s">
        <v>2540</v>
      </c>
      <c r="F6200" s="256" t="s">
        <v>2540</v>
      </c>
      <c r="G6200" s="256">
        <v>87704</v>
      </c>
      <c r="H6200" s="256" t="s">
        <v>7948</v>
      </c>
      <c r="I6200" s="256" t="s">
        <v>14</v>
      </c>
      <c r="J6200" s="256" t="s">
        <v>2545</v>
      </c>
      <c r="K6200" s="257" t="s">
        <v>18238</v>
      </c>
      <c r="L6200" s="256" t="s">
        <v>2542</v>
      </c>
    </row>
    <row r="6201" spans="1:12" x14ac:dyDescent="0.25">
      <c r="A6201" s="256" t="s">
        <v>2682</v>
      </c>
      <c r="B6201" s="256" t="s">
        <v>2683</v>
      </c>
      <c r="C6201" s="256" t="s">
        <v>2693</v>
      </c>
      <c r="D6201" s="256" t="s">
        <v>3340</v>
      </c>
      <c r="E6201" s="257" t="s">
        <v>2540</v>
      </c>
      <c r="F6201" s="256" t="s">
        <v>2540</v>
      </c>
      <c r="G6201" s="256">
        <v>87735</v>
      </c>
      <c r="H6201" s="256" t="s">
        <v>7949</v>
      </c>
      <c r="I6201" s="256" t="s">
        <v>14</v>
      </c>
      <c r="J6201" s="256" t="s">
        <v>2545</v>
      </c>
      <c r="K6201" s="257" t="s">
        <v>17338</v>
      </c>
      <c r="L6201" s="256" t="s">
        <v>2542</v>
      </c>
    </row>
    <row r="6202" spans="1:12" x14ac:dyDescent="0.25">
      <c r="A6202" s="256" t="s">
        <v>2682</v>
      </c>
      <c r="B6202" s="256" t="s">
        <v>2683</v>
      </c>
      <c r="C6202" s="256" t="s">
        <v>2693</v>
      </c>
      <c r="D6202" s="256" t="s">
        <v>3340</v>
      </c>
      <c r="E6202" s="257" t="s">
        <v>2540</v>
      </c>
      <c r="F6202" s="256" t="s">
        <v>2540</v>
      </c>
      <c r="G6202" s="256">
        <v>87737</v>
      </c>
      <c r="H6202" s="256" t="s">
        <v>7950</v>
      </c>
      <c r="I6202" s="256" t="s">
        <v>14</v>
      </c>
      <c r="J6202" s="256" t="s">
        <v>2545</v>
      </c>
      <c r="K6202" s="257" t="s">
        <v>18239</v>
      </c>
      <c r="L6202" s="256" t="s">
        <v>2542</v>
      </c>
    </row>
    <row r="6203" spans="1:12" x14ac:dyDescent="0.25">
      <c r="A6203" s="256" t="s">
        <v>2682</v>
      </c>
      <c r="B6203" s="256" t="s">
        <v>2683</v>
      </c>
      <c r="C6203" s="256" t="s">
        <v>2693</v>
      </c>
      <c r="D6203" s="256" t="s">
        <v>3340</v>
      </c>
      <c r="E6203" s="257" t="s">
        <v>2540</v>
      </c>
      <c r="F6203" s="256" t="s">
        <v>2540</v>
      </c>
      <c r="G6203" s="256">
        <v>87738</v>
      </c>
      <c r="H6203" s="256" t="s">
        <v>7951</v>
      </c>
      <c r="I6203" s="256" t="s">
        <v>14</v>
      </c>
      <c r="J6203" s="256" t="s">
        <v>2545</v>
      </c>
      <c r="K6203" s="257" t="s">
        <v>8226</v>
      </c>
      <c r="L6203" s="256" t="s">
        <v>2542</v>
      </c>
    </row>
    <row r="6204" spans="1:12" x14ac:dyDescent="0.25">
      <c r="A6204" s="256" t="s">
        <v>2682</v>
      </c>
      <c r="B6204" s="256" t="s">
        <v>2683</v>
      </c>
      <c r="C6204" s="256" t="s">
        <v>2693</v>
      </c>
      <c r="D6204" s="256" t="s">
        <v>3340</v>
      </c>
      <c r="E6204" s="257" t="s">
        <v>2540</v>
      </c>
      <c r="F6204" s="256" t="s">
        <v>2540</v>
      </c>
      <c r="G6204" s="256">
        <v>87739</v>
      </c>
      <c r="H6204" s="256" t="s">
        <v>7952</v>
      </c>
      <c r="I6204" s="256" t="s">
        <v>14</v>
      </c>
      <c r="J6204" s="256" t="s">
        <v>2545</v>
      </c>
      <c r="K6204" s="257" t="s">
        <v>18240</v>
      </c>
      <c r="L6204" s="256" t="s">
        <v>2542</v>
      </c>
    </row>
    <row r="6205" spans="1:12" x14ac:dyDescent="0.25">
      <c r="A6205" s="256" t="s">
        <v>2682</v>
      </c>
      <c r="B6205" s="256" t="s">
        <v>2683</v>
      </c>
      <c r="C6205" s="256" t="s">
        <v>2693</v>
      </c>
      <c r="D6205" s="256" t="s">
        <v>3340</v>
      </c>
      <c r="E6205" s="257" t="s">
        <v>2540</v>
      </c>
      <c r="F6205" s="256" t="s">
        <v>2540</v>
      </c>
      <c r="G6205" s="256">
        <v>87745</v>
      </c>
      <c r="H6205" s="256" t="s">
        <v>7953</v>
      </c>
      <c r="I6205" s="256" t="s">
        <v>14</v>
      </c>
      <c r="J6205" s="256" t="s">
        <v>2545</v>
      </c>
      <c r="K6205" s="257" t="s">
        <v>13352</v>
      </c>
      <c r="L6205" s="256" t="s">
        <v>2542</v>
      </c>
    </row>
    <row r="6206" spans="1:12" x14ac:dyDescent="0.25">
      <c r="A6206" s="256" t="s">
        <v>2682</v>
      </c>
      <c r="B6206" s="256" t="s">
        <v>2683</v>
      </c>
      <c r="C6206" s="256" t="s">
        <v>2693</v>
      </c>
      <c r="D6206" s="256" t="s">
        <v>3340</v>
      </c>
      <c r="E6206" s="257" t="s">
        <v>2540</v>
      </c>
      <c r="F6206" s="256" t="s">
        <v>2540</v>
      </c>
      <c r="G6206" s="256">
        <v>87747</v>
      </c>
      <c r="H6206" s="256" t="s">
        <v>7954</v>
      </c>
      <c r="I6206" s="256" t="s">
        <v>14</v>
      </c>
      <c r="J6206" s="256" t="s">
        <v>2545</v>
      </c>
      <c r="K6206" s="257" t="s">
        <v>13251</v>
      </c>
      <c r="L6206" s="256" t="s">
        <v>2542</v>
      </c>
    </row>
    <row r="6207" spans="1:12" x14ac:dyDescent="0.25">
      <c r="A6207" s="256" t="s">
        <v>2682</v>
      </c>
      <c r="B6207" s="256" t="s">
        <v>2683</v>
      </c>
      <c r="C6207" s="256" t="s">
        <v>2693</v>
      </c>
      <c r="D6207" s="256" t="s">
        <v>3340</v>
      </c>
      <c r="E6207" s="257" t="s">
        <v>2540</v>
      </c>
      <c r="F6207" s="256" t="s">
        <v>2540</v>
      </c>
      <c r="G6207" s="256">
        <v>87748</v>
      </c>
      <c r="H6207" s="256" t="s">
        <v>7955</v>
      </c>
      <c r="I6207" s="256" t="s">
        <v>14</v>
      </c>
      <c r="J6207" s="256" t="s">
        <v>2545</v>
      </c>
      <c r="K6207" s="257" t="s">
        <v>18241</v>
      </c>
      <c r="L6207" s="256" t="s">
        <v>2542</v>
      </c>
    </row>
    <row r="6208" spans="1:12" x14ac:dyDescent="0.25">
      <c r="A6208" s="256" t="s">
        <v>2682</v>
      </c>
      <c r="B6208" s="256" t="s">
        <v>2683</v>
      </c>
      <c r="C6208" s="256" t="s">
        <v>2693</v>
      </c>
      <c r="D6208" s="256" t="s">
        <v>3340</v>
      </c>
      <c r="E6208" s="257" t="s">
        <v>2540</v>
      </c>
      <c r="F6208" s="256" t="s">
        <v>2540</v>
      </c>
      <c r="G6208" s="256">
        <v>87749</v>
      </c>
      <c r="H6208" s="256" t="s">
        <v>7956</v>
      </c>
      <c r="I6208" s="256" t="s">
        <v>14</v>
      </c>
      <c r="J6208" s="256" t="s">
        <v>2545</v>
      </c>
      <c r="K6208" s="257" t="s">
        <v>18242</v>
      </c>
      <c r="L6208" s="256" t="s">
        <v>2542</v>
      </c>
    </row>
    <row r="6209" spans="1:12" x14ac:dyDescent="0.25">
      <c r="A6209" s="256" t="s">
        <v>2682</v>
      </c>
      <c r="B6209" s="256" t="s">
        <v>2683</v>
      </c>
      <c r="C6209" s="256" t="s">
        <v>2693</v>
      </c>
      <c r="D6209" s="256" t="s">
        <v>3340</v>
      </c>
      <c r="E6209" s="257" t="s">
        <v>2540</v>
      </c>
      <c r="F6209" s="256" t="s">
        <v>2540</v>
      </c>
      <c r="G6209" s="256">
        <v>87755</v>
      </c>
      <c r="H6209" s="256" t="s">
        <v>7957</v>
      </c>
      <c r="I6209" s="256" t="s">
        <v>14</v>
      </c>
      <c r="J6209" s="256" t="s">
        <v>2545</v>
      </c>
      <c r="K6209" s="257" t="s">
        <v>18243</v>
      </c>
      <c r="L6209" s="256" t="s">
        <v>2542</v>
      </c>
    </row>
    <row r="6210" spans="1:12" x14ac:dyDescent="0.25">
      <c r="A6210" s="256" t="s">
        <v>2682</v>
      </c>
      <c r="B6210" s="256" t="s">
        <v>2683</v>
      </c>
      <c r="C6210" s="256" t="s">
        <v>2693</v>
      </c>
      <c r="D6210" s="256" t="s">
        <v>3340</v>
      </c>
      <c r="E6210" s="257" t="s">
        <v>2540</v>
      </c>
      <c r="F6210" s="256" t="s">
        <v>2540</v>
      </c>
      <c r="G6210" s="256">
        <v>87757</v>
      </c>
      <c r="H6210" s="256" t="s">
        <v>7958</v>
      </c>
      <c r="I6210" s="256" t="s">
        <v>14</v>
      </c>
      <c r="J6210" s="256" t="s">
        <v>2545</v>
      </c>
      <c r="K6210" s="257" t="s">
        <v>18244</v>
      </c>
      <c r="L6210" s="256" t="s">
        <v>2542</v>
      </c>
    </row>
    <row r="6211" spans="1:12" x14ac:dyDescent="0.25">
      <c r="A6211" s="256" t="s">
        <v>2682</v>
      </c>
      <c r="B6211" s="256" t="s">
        <v>2683</v>
      </c>
      <c r="C6211" s="256" t="s">
        <v>2693</v>
      </c>
      <c r="D6211" s="256" t="s">
        <v>3340</v>
      </c>
      <c r="E6211" s="257" t="s">
        <v>2540</v>
      </c>
      <c r="F6211" s="256" t="s">
        <v>2540</v>
      </c>
      <c r="G6211" s="256">
        <v>87758</v>
      </c>
      <c r="H6211" s="256" t="s">
        <v>7959</v>
      </c>
      <c r="I6211" s="256" t="s">
        <v>14</v>
      </c>
      <c r="J6211" s="256" t="s">
        <v>2545</v>
      </c>
      <c r="K6211" s="257" t="s">
        <v>13719</v>
      </c>
      <c r="L6211" s="256" t="s">
        <v>2542</v>
      </c>
    </row>
    <row r="6212" spans="1:12" x14ac:dyDescent="0.25">
      <c r="A6212" s="256" t="s">
        <v>2682</v>
      </c>
      <c r="B6212" s="256" t="s">
        <v>2683</v>
      </c>
      <c r="C6212" s="256" t="s">
        <v>2693</v>
      </c>
      <c r="D6212" s="256" t="s">
        <v>3340</v>
      </c>
      <c r="E6212" s="257" t="s">
        <v>2540</v>
      </c>
      <c r="F6212" s="256" t="s">
        <v>2540</v>
      </c>
      <c r="G6212" s="256">
        <v>87759</v>
      </c>
      <c r="H6212" s="256" t="s">
        <v>7960</v>
      </c>
      <c r="I6212" s="256" t="s">
        <v>14</v>
      </c>
      <c r="J6212" s="256" t="s">
        <v>2545</v>
      </c>
      <c r="K6212" s="257" t="s">
        <v>13734</v>
      </c>
      <c r="L6212" s="256" t="s">
        <v>2542</v>
      </c>
    </row>
    <row r="6213" spans="1:12" x14ac:dyDescent="0.25">
      <c r="A6213" s="256" t="s">
        <v>2682</v>
      </c>
      <c r="B6213" s="256" t="s">
        <v>2683</v>
      </c>
      <c r="C6213" s="256" t="s">
        <v>2693</v>
      </c>
      <c r="D6213" s="256" t="s">
        <v>3340</v>
      </c>
      <c r="E6213" s="257" t="s">
        <v>2540</v>
      </c>
      <c r="F6213" s="256" t="s">
        <v>2540</v>
      </c>
      <c r="G6213" s="256">
        <v>87765</v>
      </c>
      <c r="H6213" s="256" t="s">
        <v>7961</v>
      </c>
      <c r="I6213" s="256" t="s">
        <v>14</v>
      </c>
      <c r="J6213" s="256" t="s">
        <v>2545</v>
      </c>
      <c r="K6213" s="257" t="s">
        <v>18245</v>
      </c>
      <c r="L6213" s="256" t="s">
        <v>2542</v>
      </c>
    </row>
    <row r="6214" spans="1:12" x14ac:dyDescent="0.25">
      <c r="A6214" s="256" t="s">
        <v>2682</v>
      </c>
      <c r="B6214" s="256" t="s">
        <v>2683</v>
      </c>
      <c r="C6214" s="256" t="s">
        <v>2693</v>
      </c>
      <c r="D6214" s="256" t="s">
        <v>3340</v>
      </c>
      <c r="E6214" s="257" t="s">
        <v>2540</v>
      </c>
      <c r="F6214" s="256" t="s">
        <v>2540</v>
      </c>
      <c r="G6214" s="256">
        <v>87767</v>
      </c>
      <c r="H6214" s="256" t="s">
        <v>7962</v>
      </c>
      <c r="I6214" s="256" t="s">
        <v>14</v>
      </c>
      <c r="J6214" s="256" t="s">
        <v>2545</v>
      </c>
      <c r="K6214" s="257" t="s">
        <v>18246</v>
      </c>
      <c r="L6214" s="256" t="s">
        <v>2542</v>
      </c>
    </row>
    <row r="6215" spans="1:12" x14ac:dyDescent="0.25">
      <c r="A6215" s="256" t="s">
        <v>2682</v>
      </c>
      <c r="B6215" s="256" t="s">
        <v>2683</v>
      </c>
      <c r="C6215" s="256" t="s">
        <v>2693</v>
      </c>
      <c r="D6215" s="256" t="s">
        <v>3340</v>
      </c>
      <c r="E6215" s="257" t="s">
        <v>2540</v>
      </c>
      <c r="F6215" s="256" t="s">
        <v>2540</v>
      </c>
      <c r="G6215" s="256">
        <v>87768</v>
      </c>
      <c r="H6215" s="256" t="s">
        <v>7963</v>
      </c>
      <c r="I6215" s="256" t="s">
        <v>14</v>
      </c>
      <c r="J6215" s="256" t="s">
        <v>2545</v>
      </c>
      <c r="K6215" s="257" t="s">
        <v>18247</v>
      </c>
      <c r="L6215" s="256" t="s">
        <v>2542</v>
      </c>
    </row>
    <row r="6216" spans="1:12" x14ac:dyDescent="0.25">
      <c r="A6216" s="256" t="s">
        <v>2682</v>
      </c>
      <c r="B6216" s="256" t="s">
        <v>2683</v>
      </c>
      <c r="C6216" s="256" t="s">
        <v>2693</v>
      </c>
      <c r="D6216" s="256" t="s">
        <v>3340</v>
      </c>
      <c r="E6216" s="257" t="s">
        <v>2540</v>
      </c>
      <c r="F6216" s="256" t="s">
        <v>2540</v>
      </c>
      <c r="G6216" s="256">
        <v>87769</v>
      </c>
      <c r="H6216" s="256" t="s">
        <v>7964</v>
      </c>
      <c r="I6216" s="256" t="s">
        <v>14</v>
      </c>
      <c r="J6216" s="256" t="s">
        <v>2545</v>
      </c>
      <c r="K6216" s="257" t="s">
        <v>18248</v>
      </c>
      <c r="L6216" s="256" t="s">
        <v>2542</v>
      </c>
    </row>
    <row r="6217" spans="1:12" x14ac:dyDescent="0.25">
      <c r="A6217" s="256" t="s">
        <v>2682</v>
      </c>
      <c r="B6217" s="256" t="s">
        <v>2683</v>
      </c>
      <c r="C6217" s="256" t="s">
        <v>2693</v>
      </c>
      <c r="D6217" s="256" t="s">
        <v>3340</v>
      </c>
      <c r="E6217" s="257" t="s">
        <v>2540</v>
      </c>
      <c r="F6217" s="256" t="s">
        <v>2540</v>
      </c>
      <c r="G6217" s="256">
        <v>88470</v>
      </c>
      <c r="H6217" s="256" t="s">
        <v>7965</v>
      </c>
      <c r="I6217" s="256" t="s">
        <v>14</v>
      </c>
      <c r="J6217" s="256" t="s">
        <v>2545</v>
      </c>
      <c r="K6217" s="257" t="s">
        <v>5051</v>
      </c>
      <c r="L6217" s="256" t="s">
        <v>2542</v>
      </c>
    </row>
    <row r="6218" spans="1:12" x14ac:dyDescent="0.25">
      <c r="A6218" s="256" t="s">
        <v>2682</v>
      </c>
      <c r="B6218" s="256" t="s">
        <v>2683</v>
      </c>
      <c r="C6218" s="256" t="s">
        <v>2693</v>
      </c>
      <c r="D6218" s="256" t="s">
        <v>3340</v>
      </c>
      <c r="E6218" s="257" t="s">
        <v>2540</v>
      </c>
      <c r="F6218" s="256" t="s">
        <v>2540</v>
      </c>
      <c r="G6218" s="256">
        <v>88471</v>
      </c>
      <c r="H6218" s="256" t="s">
        <v>7966</v>
      </c>
      <c r="I6218" s="256" t="s">
        <v>14</v>
      </c>
      <c r="J6218" s="256" t="s">
        <v>2545</v>
      </c>
      <c r="K6218" s="257" t="s">
        <v>18249</v>
      </c>
      <c r="L6218" s="256" t="s">
        <v>2542</v>
      </c>
    </row>
    <row r="6219" spans="1:12" x14ac:dyDescent="0.25">
      <c r="A6219" s="256" t="s">
        <v>2682</v>
      </c>
      <c r="B6219" s="256" t="s">
        <v>2683</v>
      </c>
      <c r="C6219" s="256" t="s">
        <v>2693</v>
      </c>
      <c r="D6219" s="256" t="s">
        <v>3340</v>
      </c>
      <c r="E6219" s="257" t="s">
        <v>2540</v>
      </c>
      <c r="F6219" s="256" t="s">
        <v>2540</v>
      </c>
      <c r="G6219" s="256">
        <v>88472</v>
      </c>
      <c r="H6219" s="256" t="s">
        <v>7967</v>
      </c>
      <c r="I6219" s="256" t="s">
        <v>14</v>
      </c>
      <c r="J6219" s="256" t="s">
        <v>2545</v>
      </c>
      <c r="K6219" s="257" t="s">
        <v>13451</v>
      </c>
      <c r="L6219" s="256" t="s">
        <v>2542</v>
      </c>
    </row>
    <row r="6220" spans="1:12" x14ac:dyDescent="0.25">
      <c r="A6220" s="256" t="s">
        <v>2682</v>
      </c>
      <c r="B6220" s="256" t="s">
        <v>2683</v>
      </c>
      <c r="C6220" s="256" t="s">
        <v>2693</v>
      </c>
      <c r="D6220" s="256" t="s">
        <v>3340</v>
      </c>
      <c r="E6220" s="257" t="s">
        <v>2540</v>
      </c>
      <c r="F6220" s="256" t="s">
        <v>2540</v>
      </c>
      <c r="G6220" s="256">
        <v>88476</v>
      </c>
      <c r="H6220" s="256" t="s">
        <v>7968</v>
      </c>
      <c r="I6220" s="256" t="s">
        <v>14</v>
      </c>
      <c r="J6220" s="256" t="s">
        <v>2545</v>
      </c>
      <c r="K6220" s="257" t="s">
        <v>5233</v>
      </c>
      <c r="L6220" s="256" t="s">
        <v>2542</v>
      </c>
    </row>
    <row r="6221" spans="1:12" x14ac:dyDescent="0.25">
      <c r="A6221" s="256" t="s">
        <v>2682</v>
      </c>
      <c r="B6221" s="256" t="s">
        <v>2683</v>
      </c>
      <c r="C6221" s="256" t="s">
        <v>2693</v>
      </c>
      <c r="D6221" s="256" t="s">
        <v>3340</v>
      </c>
      <c r="E6221" s="257" t="s">
        <v>2540</v>
      </c>
      <c r="F6221" s="256" t="s">
        <v>2540</v>
      </c>
      <c r="G6221" s="256">
        <v>88477</v>
      </c>
      <c r="H6221" s="256" t="s">
        <v>7969</v>
      </c>
      <c r="I6221" s="256" t="s">
        <v>14</v>
      </c>
      <c r="J6221" s="256" t="s">
        <v>2545</v>
      </c>
      <c r="K6221" s="257" t="s">
        <v>16243</v>
      </c>
      <c r="L6221" s="256" t="s">
        <v>2542</v>
      </c>
    </row>
    <row r="6222" spans="1:12" x14ac:dyDescent="0.25">
      <c r="A6222" s="256" t="s">
        <v>2682</v>
      </c>
      <c r="B6222" s="256" t="s">
        <v>2683</v>
      </c>
      <c r="C6222" s="256" t="s">
        <v>2693</v>
      </c>
      <c r="D6222" s="256" t="s">
        <v>3340</v>
      </c>
      <c r="E6222" s="257" t="s">
        <v>2540</v>
      </c>
      <c r="F6222" s="256" t="s">
        <v>2540</v>
      </c>
      <c r="G6222" s="256">
        <v>88478</v>
      </c>
      <c r="H6222" s="256" t="s">
        <v>7970</v>
      </c>
      <c r="I6222" s="256" t="s">
        <v>14</v>
      </c>
      <c r="J6222" s="256" t="s">
        <v>2545</v>
      </c>
      <c r="K6222" s="257" t="s">
        <v>13664</v>
      </c>
      <c r="L6222" s="256" t="s">
        <v>2542</v>
      </c>
    </row>
    <row r="6223" spans="1:12" x14ac:dyDescent="0.25">
      <c r="A6223" s="256" t="s">
        <v>2682</v>
      </c>
      <c r="B6223" s="256" t="s">
        <v>2683</v>
      </c>
      <c r="C6223" s="256" t="s">
        <v>2693</v>
      </c>
      <c r="D6223" s="256" t="s">
        <v>3340</v>
      </c>
      <c r="E6223" s="257" t="s">
        <v>2540</v>
      </c>
      <c r="F6223" s="256" t="s">
        <v>2540</v>
      </c>
      <c r="G6223" s="256">
        <v>90930</v>
      </c>
      <c r="H6223" s="256" t="s">
        <v>7971</v>
      </c>
      <c r="I6223" s="256" t="s">
        <v>14</v>
      </c>
      <c r="J6223" s="256" t="s">
        <v>2545</v>
      </c>
      <c r="K6223" s="257" t="s">
        <v>16779</v>
      </c>
      <c r="L6223" s="256" t="s">
        <v>2542</v>
      </c>
    </row>
    <row r="6224" spans="1:12" x14ac:dyDescent="0.25">
      <c r="A6224" s="256" t="s">
        <v>2682</v>
      </c>
      <c r="B6224" s="256" t="s">
        <v>2683</v>
      </c>
      <c r="C6224" s="256" t="s">
        <v>2693</v>
      </c>
      <c r="D6224" s="256" t="s">
        <v>3340</v>
      </c>
      <c r="E6224" s="257" t="s">
        <v>2540</v>
      </c>
      <c r="F6224" s="256" t="s">
        <v>2540</v>
      </c>
      <c r="G6224" s="256">
        <v>90932</v>
      </c>
      <c r="H6224" s="256" t="s">
        <v>7972</v>
      </c>
      <c r="I6224" s="256" t="s">
        <v>14</v>
      </c>
      <c r="J6224" s="256" t="s">
        <v>2545</v>
      </c>
      <c r="K6224" s="257" t="s">
        <v>18250</v>
      </c>
      <c r="L6224" s="256" t="s">
        <v>2542</v>
      </c>
    </row>
    <row r="6225" spans="1:12" x14ac:dyDescent="0.25">
      <c r="A6225" s="256" t="s">
        <v>2682</v>
      </c>
      <c r="B6225" s="256" t="s">
        <v>2683</v>
      </c>
      <c r="C6225" s="256" t="s">
        <v>2693</v>
      </c>
      <c r="D6225" s="256" t="s">
        <v>3340</v>
      </c>
      <c r="E6225" s="257" t="s">
        <v>2540</v>
      </c>
      <c r="F6225" s="256" t="s">
        <v>2540</v>
      </c>
      <c r="G6225" s="256">
        <v>90933</v>
      </c>
      <c r="H6225" s="256" t="s">
        <v>7973</v>
      </c>
      <c r="I6225" s="256" t="s">
        <v>14</v>
      </c>
      <c r="J6225" s="256" t="s">
        <v>2545</v>
      </c>
      <c r="K6225" s="257" t="s">
        <v>18251</v>
      </c>
      <c r="L6225" s="256" t="s">
        <v>2542</v>
      </c>
    </row>
    <row r="6226" spans="1:12" x14ac:dyDescent="0.25">
      <c r="A6226" s="256" t="s">
        <v>2682</v>
      </c>
      <c r="B6226" s="256" t="s">
        <v>2683</v>
      </c>
      <c r="C6226" s="256" t="s">
        <v>2693</v>
      </c>
      <c r="D6226" s="256" t="s">
        <v>3340</v>
      </c>
      <c r="E6226" s="257" t="s">
        <v>2540</v>
      </c>
      <c r="F6226" s="256" t="s">
        <v>2540</v>
      </c>
      <c r="G6226" s="256">
        <v>90934</v>
      </c>
      <c r="H6226" s="256" t="s">
        <v>7974</v>
      </c>
      <c r="I6226" s="256" t="s">
        <v>14</v>
      </c>
      <c r="J6226" s="256" t="s">
        <v>2545</v>
      </c>
      <c r="K6226" s="257" t="s">
        <v>18252</v>
      </c>
      <c r="L6226" s="256" t="s">
        <v>2542</v>
      </c>
    </row>
    <row r="6227" spans="1:12" x14ac:dyDescent="0.25">
      <c r="A6227" s="256" t="s">
        <v>2682</v>
      </c>
      <c r="B6227" s="256" t="s">
        <v>2683</v>
      </c>
      <c r="C6227" s="256" t="s">
        <v>2693</v>
      </c>
      <c r="D6227" s="256" t="s">
        <v>3340</v>
      </c>
      <c r="E6227" s="257" t="s">
        <v>2540</v>
      </c>
      <c r="F6227" s="256" t="s">
        <v>2540</v>
      </c>
      <c r="G6227" s="256">
        <v>90940</v>
      </c>
      <c r="H6227" s="256" t="s">
        <v>7975</v>
      </c>
      <c r="I6227" s="256" t="s">
        <v>14</v>
      </c>
      <c r="J6227" s="256" t="s">
        <v>2545</v>
      </c>
      <c r="K6227" s="257" t="s">
        <v>18253</v>
      </c>
      <c r="L6227" s="256" t="s">
        <v>2542</v>
      </c>
    </row>
    <row r="6228" spans="1:12" x14ac:dyDescent="0.25">
      <c r="A6228" s="256" t="s">
        <v>2682</v>
      </c>
      <c r="B6228" s="256" t="s">
        <v>2683</v>
      </c>
      <c r="C6228" s="256" t="s">
        <v>2693</v>
      </c>
      <c r="D6228" s="256" t="s">
        <v>3340</v>
      </c>
      <c r="E6228" s="257" t="s">
        <v>2540</v>
      </c>
      <c r="F6228" s="256" t="s">
        <v>2540</v>
      </c>
      <c r="G6228" s="256">
        <v>90942</v>
      </c>
      <c r="H6228" s="256" t="s">
        <v>7976</v>
      </c>
      <c r="I6228" s="256" t="s">
        <v>14</v>
      </c>
      <c r="J6228" s="256" t="s">
        <v>2545</v>
      </c>
      <c r="K6228" s="257" t="s">
        <v>18254</v>
      </c>
      <c r="L6228" s="256" t="s">
        <v>2542</v>
      </c>
    </row>
    <row r="6229" spans="1:12" x14ac:dyDescent="0.25">
      <c r="A6229" s="256" t="s">
        <v>2682</v>
      </c>
      <c r="B6229" s="256" t="s">
        <v>2683</v>
      </c>
      <c r="C6229" s="256" t="s">
        <v>2693</v>
      </c>
      <c r="D6229" s="256" t="s">
        <v>3340</v>
      </c>
      <c r="E6229" s="257" t="s">
        <v>2540</v>
      </c>
      <c r="F6229" s="256" t="s">
        <v>2540</v>
      </c>
      <c r="G6229" s="256">
        <v>90943</v>
      </c>
      <c r="H6229" s="256" t="s">
        <v>7977</v>
      </c>
      <c r="I6229" s="256" t="s">
        <v>14</v>
      </c>
      <c r="J6229" s="256" t="s">
        <v>2545</v>
      </c>
      <c r="K6229" s="257" t="s">
        <v>18255</v>
      </c>
      <c r="L6229" s="256" t="s">
        <v>2542</v>
      </c>
    </row>
    <row r="6230" spans="1:12" x14ac:dyDescent="0.25">
      <c r="A6230" s="256" t="s">
        <v>2682</v>
      </c>
      <c r="B6230" s="256" t="s">
        <v>2683</v>
      </c>
      <c r="C6230" s="256" t="s">
        <v>2693</v>
      </c>
      <c r="D6230" s="256" t="s">
        <v>3340</v>
      </c>
      <c r="E6230" s="257" t="s">
        <v>2540</v>
      </c>
      <c r="F6230" s="256" t="s">
        <v>2540</v>
      </c>
      <c r="G6230" s="256">
        <v>90944</v>
      </c>
      <c r="H6230" s="256" t="s">
        <v>7978</v>
      </c>
      <c r="I6230" s="256" t="s">
        <v>14</v>
      </c>
      <c r="J6230" s="256" t="s">
        <v>2545</v>
      </c>
      <c r="K6230" s="257" t="s">
        <v>18256</v>
      </c>
      <c r="L6230" s="256" t="s">
        <v>2542</v>
      </c>
    </row>
    <row r="6231" spans="1:12" x14ac:dyDescent="0.25">
      <c r="A6231" s="256" t="s">
        <v>2682</v>
      </c>
      <c r="B6231" s="256" t="s">
        <v>2683</v>
      </c>
      <c r="C6231" s="256" t="s">
        <v>2693</v>
      </c>
      <c r="D6231" s="256" t="s">
        <v>3340</v>
      </c>
      <c r="E6231" s="257" t="s">
        <v>2540</v>
      </c>
      <c r="F6231" s="256" t="s">
        <v>2540</v>
      </c>
      <c r="G6231" s="256">
        <v>90950</v>
      </c>
      <c r="H6231" s="256" t="s">
        <v>7979</v>
      </c>
      <c r="I6231" s="256" t="s">
        <v>14</v>
      </c>
      <c r="J6231" s="256" t="s">
        <v>2545</v>
      </c>
      <c r="K6231" s="257" t="s">
        <v>18257</v>
      </c>
      <c r="L6231" s="256" t="s">
        <v>2542</v>
      </c>
    </row>
    <row r="6232" spans="1:12" x14ac:dyDescent="0.25">
      <c r="A6232" s="256" t="s">
        <v>2682</v>
      </c>
      <c r="B6232" s="256" t="s">
        <v>2683</v>
      </c>
      <c r="C6232" s="256" t="s">
        <v>2693</v>
      </c>
      <c r="D6232" s="256" t="s">
        <v>3340</v>
      </c>
      <c r="E6232" s="257" t="s">
        <v>2540</v>
      </c>
      <c r="F6232" s="256" t="s">
        <v>2540</v>
      </c>
      <c r="G6232" s="256">
        <v>90952</v>
      </c>
      <c r="H6232" s="256" t="s">
        <v>7980</v>
      </c>
      <c r="I6232" s="256" t="s">
        <v>14</v>
      </c>
      <c r="J6232" s="256" t="s">
        <v>2545</v>
      </c>
      <c r="K6232" s="257" t="s">
        <v>18258</v>
      </c>
      <c r="L6232" s="256" t="s">
        <v>2542</v>
      </c>
    </row>
    <row r="6233" spans="1:12" x14ac:dyDescent="0.25">
      <c r="A6233" s="256" t="s">
        <v>2682</v>
      </c>
      <c r="B6233" s="256" t="s">
        <v>2683</v>
      </c>
      <c r="C6233" s="256" t="s">
        <v>2693</v>
      </c>
      <c r="D6233" s="256" t="s">
        <v>3340</v>
      </c>
      <c r="E6233" s="257" t="s">
        <v>2540</v>
      </c>
      <c r="F6233" s="256" t="s">
        <v>2540</v>
      </c>
      <c r="G6233" s="256">
        <v>90953</v>
      </c>
      <c r="H6233" s="256" t="s">
        <v>7981</v>
      </c>
      <c r="I6233" s="256" t="s">
        <v>14</v>
      </c>
      <c r="J6233" s="256" t="s">
        <v>2545</v>
      </c>
      <c r="K6233" s="257" t="s">
        <v>18259</v>
      </c>
      <c r="L6233" s="256" t="s">
        <v>2542</v>
      </c>
    </row>
    <row r="6234" spans="1:12" x14ac:dyDescent="0.25">
      <c r="A6234" s="256" t="s">
        <v>2682</v>
      </c>
      <c r="B6234" s="256" t="s">
        <v>2683</v>
      </c>
      <c r="C6234" s="256" t="s">
        <v>2693</v>
      </c>
      <c r="D6234" s="256" t="s">
        <v>3340</v>
      </c>
      <c r="E6234" s="257" t="s">
        <v>2540</v>
      </c>
      <c r="F6234" s="256" t="s">
        <v>2540</v>
      </c>
      <c r="G6234" s="256">
        <v>90954</v>
      </c>
      <c r="H6234" s="256" t="s">
        <v>7982</v>
      </c>
      <c r="I6234" s="256" t="s">
        <v>14</v>
      </c>
      <c r="J6234" s="256" t="s">
        <v>2545</v>
      </c>
      <c r="K6234" s="257" t="s">
        <v>18260</v>
      </c>
      <c r="L6234" s="256" t="s">
        <v>2542</v>
      </c>
    </row>
    <row r="6235" spans="1:12" x14ac:dyDescent="0.25">
      <c r="A6235" s="256" t="s">
        <v>2682</v>
      </c>
      <c r="B6235" s="256" t="s">
        <v>2683</v>
      </c>
      <c r="C6235" s="256" t="s">
        <v>2693</v>
      </c>
      <c r="D6235" s="256" t="s">
        <v>3340</v>
      </c>
      <c r="E6235" s="257" t="s">
        <v>2540</v>
      </c>
      <c r="F6235" s="256" t="s">
        <v>2540</v>
      </c>
      <c r="G6235" s="256">
        <v>94438</v>
      </c>
      <c r="H6235" s="256" t="s">
        <v>1839</v>
      </c>
      <c r="I6235" s="256" t="s">
        <v>14</v>
      </c>
      <c r="J6235" s="256" t="s">
        <v>2545</v>
      </c>
      <c r="K6235" s="257" t="s">
        <v>18261</v>
      </c>
      <c r="L6235" s="256" t="s">
        <v>2542</v>
      </c>
    </row>
    <row r="6236" spans="1:12" x14ac:dyDescent="0.25">
      <c r="A6236" s="256" t="s">
        <v>2682</v>
      </c>
      <c r="B6236" s="256" t="s">
        <v>2683</v>
      </c>
      <c r="C6236" s="256" t="s">
        <v>2693</v>
      </c>
      <c r="D6236" s="256" t="s">
        <v>3340</v>
      </c>
      <c r="E6236" s="257" t="s">
        <v>2540</v>
      </c>
      <c r="F6236" s="256" t="s">
        <v>2540</v>
      </c>
      <c r="G6236" s="256">
        <v>94439</v>
      </c>
      <c r="H6236" s="256" t="s">
        <v>7983</v>
      </c>
      <c r="I6236" s="256" t="s">
        <v>14</v>
      </c>
      <c r="J6236" s="256" t="s">
        <v>2545</v>
      </c>
      <c r="K6236" s="257" t="s">
        <v>13275</v>
      </c>
      <c r="L6236" s="256" t="s">
        <v>2542</v>
      </c>
    </row>
    <row r="6237" spans="1:12" x14ac:dyDescent="0.25">
      <c r="A6237" s="256" t="s">
        <v>2682</v>
      </c>
      <c r="B6237" s="256" t="s">
        <v>2683</v>
      </c>
      <c r="C6237" s="256" t="s">
        <v>2693</v>
      </c>
      <c r="D6237" s="256" t="s">
        <v>3340</v>
      </c>
      <c r="E6237" s="257" t="s">
        <v>2540</v>
      </c>
      <c r="F6237" s="256" t="s">
        <v>2540</v>
      </c>
      <c r="G6237" s="256">
        <v>94779</v>
      </c>
      <c r="H6237" s="256" t="s">
        <v>1840</v>
      </c>
      <c r="I6237" s="256" t="s">
        <v>14</v>
      </c>
      <c r="J6237" s="256" t="s">
        <v>2545</v>
      </c>
      <c r="K6237" s="257" t="s">
        <v>18262</v>
      </c>
      <c r="L6237" s="256" t="s">
        <v>2542</v>
      </c>
    </row>
    <row r="6238" spans="1:12" x14ac:dyDescent="0.25">
      <c r="A6238" s="256" t="s">
        <v>2682</v>
      </c>
      <c r="B6238" s="256" t="s">
        <v>2683</v>
      </c>
      <c r="C6238" s="256" t="s">
        <v>2693</v>
      </c>
      <c r="D6238" s="256" t="s">
        <v>3340</v>
      </c>
      <c r="E6238" s="257" t="s">
        <v>2540</v>
      </c>
      <c r="F6238" s="256" t="s">
        <v>2540</v>
      </c>
      <c r="G6238" s="256">
        <v>94782</v>
      </c>
      <c r="H6238" s="256" t="s">
        <v>7984</v>
      </c>
      <c r="I6238" s="256" t="s">
        <v>14</v>
      </c>
      <c r="J6238" s="256" t="s">
        <v>2545</v>
      </c>
      <c r="K6238" s="257" t="s">
        <v>16430</v>
      </c>
      <c r="L6238" s="256" t="s">
        <v>2542</v>
      </c>
    </row>
    <row r="6239" spans="1:12" x14ac:dyDescent="0.25">
      <c r="A6239" s="256" t="s">
        <v>2682</v>
      </c>
      <c r="B6239" s="256" t="s">
        <v>2683</v>
      </c>
      <c r="C6239" s="256" t="s">
        <v>2693</v>
      </c>
      <c r="D6239" s="256" t="s">
        <v>3340</v>
      </c>
      <c r="E6239" s="257" t="s">
        <v>2540</v>
      </c>
      <c r="F6239" s="256" t="s">
        <v>2540</v>
      </c>
      <c r="G6239" s="256">
        <v>102803</v>
      </c>
      <c r="H6239" s="256" t="s">
        <v>7985</v>
      </c>
      <c r="I6239" s="256" t="s">
        <v>14</v>
      </c>
      <c r="J6239" s="256" t="s">
        <v>2556</v>
      </c>
      <c r="K6239" s="257" t="s">
        <v>18263</v>
      </c>
      <c r="L6239" s="256" t="s">
        <v>2542</v>
      </c>
    </row>
    <row r="6240" spans="1:12" x14ac:dyDescent="0.25">
      <c r="A6240" s="256" t="s">
        <v>2682</v>
      </c>
      <c r="B6240" s="256" t="s">
        <v>2683</v>
      </c>
      <c r="C6240" s="256" t="s">
        <v>2694</v>
      </c>
      <c r="D6240" s="256" t="s">
        <v>3341</v>
      </c>
      <c r="E6240" s="257" t="s">
        <v>2540</v>
      </c>
      <c r="F6240" s="256" t="s">
        <v>2540</v>
      </c>
      <c r="G6240" s="256">
        <v>101742</v>
      </c>
      <c r="H6240" s="256" t="s">
        <v>3983</v>
      </c>
      <c r="I6240" s="256" t="s">
        <v>7</v>
      </c>
      <c r="J6240" s="256" t="s">
        <v>2545</v>
      </c>
      <c r="K6240" s="257" t="s">
        <v>15689</v>
      </c>
      <c r="L6240" s="256" t="s">
        <v>2542</v>
      </c>
    </row>
    <row r="6241" spans="1:12" x14ac:dyDescent="0.25">
      <c r="A6241" s="256" t="s">
        <v>2695</v>
      </c>
      <c r="B6241" s="256" t="s">
        <v>2696</v>
      </c>
      <c r="C6241" s="256" t="s">
        <v>2697</v>
      </c>
      <c r="D6241" s="256" t="s">
        <v>3342</v>
      </c>
      <c r="E6241" s="257" t="s">
        <v>2540</v>
      </c>
      <c r="F6241" s="256" t="s">
        <v>2540</v>
      </c>
      <c r="G6241" s="256">
        <v>87878</v>
      </c>
      <c r="H6241" s="256" t="s">
        <v>7986</v>
      </c>
      <c r="I6241" s="256" t="s">
        <v>14</v>
      </c>
      <c r="J6241" s="256" t="s">
        <v>2545</v>
      </c>
      <c r="K6241" s="257" t="s">
        <v>18060</v>
      </c>
      <c r="L6241" s="256" t="s">
        <v>2542</v>
      </c>
    </row>
    <row r="6242" spans="1:12" x14ac:dyDescent="0.25">
      <c r="A6242" s="256" t="s">
        <v>2695</v>
      </c>
      <c r="B6242" s="256" t="s">
        <v>2696</v>
      </c>
      <c r="C6242" s="256" t="s">
        <v>2697</v>
      </c>
      <c r="D6242" s="256" t="s">
        <v>3342</v>
      </c>
      <c r="E6242" s="257" t="s">
        <v>2540</v>
      </c>
      <c r="F6242" s="256" t="s">
        <v>2540</v>
      </c>
      <c r="G6242" s="256">
        <v>87879</v>
      </c>
      <c r="H6242" s="256" t="s">
        <v>7987</v>
      </c>
      <c r="I6242" s="256" t="s">
        <v>14</v>
      </c>
      <c r="J6242" s="256" t="s">
        <v>2545</v>
      </c>
      <c r="K6242" s="257" t="s">
        <v>18264</v>
      </c>
      <c r="L6242" s="256" t="s">
        <v>2542</v>
      </c>
    </row>
    <row r="6243" spans="1:12" x14ac:dyDescent="0.25">
      <c r="A6243" s="256" t="s">
        <v>2695</v>
      </c>
      <c r="B6243" s="256" t="s">
        <v>2696</v>
      </c>
      <c r="C6243" s="256" t="s">
        <v>2697</v>
      </c>
      <c r="D6243" s="256" t="s">
        <v>3342</v>
      </c>
      <c r="E6243" s="257" t="s">
        <v>2540</v>
      </c>
      <c r="F6243" s="256" t="s">
        <v>2540</v>
      </c>
      <c r="G6243" s="256">
        <v>87881</v>
      </c>
      <c r="H6243" s="256" t="s">
        <v>7988</v>
      </c>
      <c r="I6243" s="256" t="s">
        <v>14</v>
      </c>
      <c r="J6243" s="256" t="s">
        <v>2545</v>
      </c>
      <c r="K6243" s="257" t="s">
        <v>7992</v>
      </c>
      <c r="L6243" s="256" t="s">
        <v>2542</v>
      </c>
    </row>
    <row r="6244" spans="1:12" x14ac:dyDescent="0.25">
      <c r="A6244" s="256" t="s">
        <v>2695</v>
      </c>
      <c r="B6244" s="256" t="s">
        <v>2696</v>
      </c>
      <c r="C6244" s="256" t="s">
        <v>2697</v>
      </c>
      <c r="D6244" s="256" t="s">
        <v>3342</v>
      </c>
      <c r="E6244" s="257" t="s">
        <v>2540</v>
      </c>
      <c r="F6244" s="256" t="s">
        <v>2540</v>
      </c>
      <c r="G6244" s="256">
        <v>87882</v>
      </c>
      <c r="H6244" s="256" t="s">
        <v>7989</v>
      </c>
      <c r="I6244" s="256" t="s">
        <v>14</v>
      </c>
      <c r="J6244" s="256" t="s">
        <v>2545</v>
      </c>
      <c r="K6244" s="257" t="s">
        <v>16362</v>
      </c>
      <c r="L6244" s="256" t="s">
        <v>2542</v>
      </c>
    </row>
    <row r="6245" spans="1:12" x14ac:dyDescent="0.25">
      <c r="A6245" s="256" t="s">
        <v>2695</v>
      </c>
      <c r="B6245" s="256" t="s">
        <v>2696</v>
      </c>
      <c r="C6245" s="256" t="s">
        <v>2697</v>
      </c>
      <c r="D6245" s="256" t="s">
        <v>3342</v>
      </c>
      <c r="E6245" s="257" t="s">
        <v>2540</v>
      </c>
      <c r="F6245" s="256" t="s">
        <v>2540</v>
      </c>
      <c r="G6245" s="256">
        <v>87884</v>
      </c>
      <c r="H6245" s="256" t="s">
        <v>7990</v>
      </c>
      <c r="I6245" s="256" t="s">
        <v>14</v>
      </c>
      <c r="J6245" s="256" t="s">
        <v>2545</v>
      </c>
      <c r="K6245" s="257" t="s">
        <v>18265</v>
      </c>
      <c r="L6245" s="256" t="s">
        <v>2542</v>
      </c>
    </row>
    <row r="6246" spans="1:12" x14ac:dyDescent="0.25">
      <c r="A6246" s="256" t="s">
        <v>2695</v>
      </c>
      <c r="B6246" s="256" t="s">
        <v>2696</v>
      </c>
      <c r="C6246" s="256" t="s">
        <v>2697</v>
      </c>
      <c r="D6246" s="256" t="s">
        <v>3342</v>
      </c>
      <c r="E6246" s="257" t="s">
        <v>2540</v>
      </c>
      <c r="F6246" s="256" t="s">
        <v>2540</v>
      </c>
      <c r="G6246" s="256">
        <v>87885</v>
      </c>
      <c r="H6246" s="256" t="s">
        <v>7991</v>
      </c>
      <c r="I6246" s="256" t="s">
        <v>14</v>
      </c>
      <c r="J6246" s="256" t="s">
        <v>2545</v>
      </c>
      <c r="K6246" s="257" t="s">
        <v>16366</v>
      </c>
      <c r="L6246" s="256" t="s">
        <v>2542</v>
      </c>
    </row>
    <row r="6247" spans="1:12" x14ac:dyDescent="0.25">
      <c r="A6247" s="256" t="s">
        <v>2695</v>
      </c>
      <c r="B6247" s="256" t="s">
        <v>2696</v>
      </c>
      <c r="C6247" s="256" t="s">
        <v>2697</v>
      </c>
      <c r="D6247" s="256" t="s">
        <v>3342</v>
      </c>
      <c r="E6247" s="257" t="s">
        <v>2540</v>
      </c>
      <c r="F6247" s="256" t="s">
        <v>2540</v>
      </c>
      <c r="G6247" s="256">
        <v>87886</v>
      </c>
      <c r="H6247" s="256" t="s">
        <v>7993</v>
      </c>
      <c r="I6247" s="256" t="s">
        <v>14</v>
      </c>
      <c r="J6247" s="256" t="s">
        <v>2545</v>
      </c>
      <c r="K6247" s="257" t="s">
        <v>17151</v>
      </c>
      <c r="L6247" s="256" t="s">
        <v>2542</v>
      </c>
    </row>
    <row r="6248" spans="1:12" x14ac:dyDescent="0.25">
      <c r="A6248" s="256" t="s">
        <v>2695</v>
      </c>
      <c r="B6248" s="256" t="s">
        <v>2696</v>
      </c>
      <c r="C6248" s="256" t="s">
        <v>2697</v>
      </c>
      <c r="D6248" s="256" t="s">
        <v>3342</v>
      </c>
      <c r="E6248" s="257" t="s">
        <v>2540</v>
      </c>
      <c r="F6248" s="256" t="s">
        <v>2540</v>
      </c>
      <c r="G6248" s="256">
        <v>87887</v>
      </c>
      <c r="H6248" s="256" t="s">
        <v>7994</v>
      </c>
      <c r="I6248" s="256" t="s">
        <v>14</v>
      </c>
      <c r="J6248" s="256" t="s">
        <v>2545</v>
      </c>
      <c r="K6248" s="257" t="s">
        <v>13373</v>
      </c>
      <c r="L6248" s="256" t="s">
        <v>2542</v>
      </c>
    </row>
    <row r="6249" spans="1:12" x14ac:dyDescent="0.25">
      <c r="A6249" s="256" t="s">
        <v>2695</v>
      </c>
      <c r="B6249" s="256" t="s">
        <v>2696</v>
      </c>
      <c r="C6249" s="256" t="s">
        <v>2697</v>
      </c>
      <c r="D6249" s="256" t="s">
        <v>3342</v>
      </c>
      <c r="E6249" s="257" t="s">
        <v>2540</v>
      </c>
      <c r="F6249" s="256" t="s">
        <v>2540</v>
      </c>
      <c r="G6249" s="256">
        <v>87888</v>
      </c>
      <c r="H6249" s="256" t="s">
        <v>7995</v>
      </c>
      <c r="I6249" s="256" t="s">
        <v>14</v>
      </c>
      <c r="J6249" s="256" t="s">
        <v>2545</v>
      </c>
      <c r="K6249" s="257" t="s">
        <v>6531</v>
      </c>
      <c r="L6249" s="256" t="s">
        <v>2542</v>
      </c>
    </row>
    <row r="6250" spans="1:12" x14ac:dyDescent="0.25">
      <c r="A6250" s="256" t="s">
        <v>2695</v>
      </c>
      <c r="B6250" s="256" t="s">
        <v>2696</v>
      </c>
      <c r="C6250" s="256" t="s">
        <v>2697</v>
      </c>
      <c r="D6250" s="256" t="s">
        <v>3342</v>
      </c>
      <c r="E6250" s="257" t="s">
        <v>2540</v>
      </c>
      <c r="F6250" s="256" t="s">
        <v>2540</v>
      </c>
      <c r="G6250" s="256">
        <v>87889</v>
      </c>
      <c r="H6250" s="256" t="s">
        <v>7996</v>
      </c>
      <c r="I6250" s="256" t="s">
        <v>14</v>
      </c>
      <c r="J6250" s="256" t="s">
        <v>2545</v>
      </c>
      <c r="K6250" s="257" t="s">
        <v>4650</v>
      </c>
      <c r="L6250" s="256" t="s">
        <v>2542</v>
      </c>
    </row>
    <row r="6251" spans="1:12" x14ac:dyDescent="0.25">
      <c r="A6251" s="256" t="s">
        <v>2695</v>
      </c>
      <c r="B6251" s="256" t="s">
        <v>2696</v>
      </c>
      <c r="C6251" s="256" t="s">
        <v>2697</v>
      </c>
      <c r="D6251" s="256" t="s">
        <v>3342</v>
      </c>
      <c r="E6251" s="257" t="s">
        <v>2540</v>
      </c>
      <c r="F6251" s="256" t="s">
        <v>2540</v>
      </c>
      <c r="G6251" s="256">
        <v>87891</v>
      </c>
      <c r="H6251" s="256" t="s">
        <v>7997</v>
      </c>
      <c r="I6251" s="256" t="s">
        <v>14</v>
      </c>
      <c r="J6251" s="256" t="s">
        <v>2545</v>
      </c>
      <c r="K6251" s="257" t="s">
        <v>4766</v>
      </c>
      <c r="L6251" s="256" t="s">
        <v>2542</v>
      </c>
    </row>
    <row r="6252" spans="1:12" x14ac:dyDescent="0.25">
      <c r="A6252" s="256" t="s">
        <v>2695</v>
      </c>
      <c r="B6252" s="256" t="s">
        <v>2696</v>
      </c>
      <c r="C6252" s="256" t="s">
        <v>2697</v>
      </c>
      <c r="D6252" s="256" t="s">
        <v>3342</v>
      </c>
      <c r="E6252" s="257" t="s">
        <v>2540</v>
      </c>
      <c r="F6252" s="256" t="s">
        <v>2540</v>
      </c>
      <c r="G6252" s="256">
        <v>87892</v>
      </c>
      <c r="H6252" s="256" t="s">
        <v>7998</v>
      </c>
      <c r="I6252" s="256" t="s">
        <v>14</v>
      </c>
      <c r="J6252" s="256" t="s">
        <v>2545</v>
      </c>
      <c r="K6252" s="257" t="s">
        <v>18266</v>
      </c>
      <c r="L6252" s="256" t="s">
        <v>2542</v>
      </c>
    </row>
    <row r="6253" spans="1:12" x14ac:dyDescent="0.25">
      <c r="A6253" s="256" t="s">
        <v>2695</v>
      </c>
      <c r="B6253" s="256" t="s">
        <v>2696</v>
      </c>
      <c r="C6253" s="256" t="s">
        <v>2697</v>
      </c>
      <c r="D6253" s="256" t="s">
        <v>3342</v>
      </c>
      <c r="E6253" s="257" t="s">
        <v>2540</v>
      </c>
      <c r="F6253" s="256" t="s">
        <v>2540</v>
      </c>
      <c r="G6253" s="256">
        <v>87893</v>
      </c>
      <c r="H6253" s="256" t="s">
        <v>7999</v>
      </c>
      <c r="I6253" s="256" t="s">
        <v>14</v>
      </c>
      <c r="J6253" s="256" t="s">
        <v>2545</v>
      </c>
      <c r="K6253" s="257" t="s">
        <v>13500</v>
      </c>
      <c r="L6253" s="256" t="s">
        <v>2542</v>
      </c>
    </row>
    <row r="6254" spans="1:12" x14ac:dyDescent="0.25">
      <c r="A6254" s="256" t="s">
        <v>2695</v>
      </c>
      <c r="B6254" s="256" t="s">
        <v>2696</v>
      </c>
      <c r="C6254" s="256" t="s">
        <v>2697</v>
      </c>
      <c r="D6254" s="256" t="s">
        <v>3342</v>
      </c>
      <c r="E6254" s="257" t="s">
        <v>2540</v>
      </c>
      <c r="F6254" s="256" t="s">
        <v>2540</v>
      </c>
      <c r="G6254" s="256">
        <v>87894</v>
      </c>
      <c r="H6254" s="256" t="s">
        <v>8000</v>
      </c>
      <c r="I6254" s="256" t="s">
        <v>14</v>
      </c>
      <c r="J6254" s="256" t="s">
        <v>2545</v>
      </c>
      <c r="K6254" s="257" t="s">
        <v>17372</v>
      </c>
      <c r="L6254" s="256" t="s">
        <v>2542</v>
      </c>
    </row>
    <row r="6255" spans="1:12" x14ac:dyDescent="0.25">
      <c r="A6255" s="256" t="s">
        <v>2695</v>
      </c>
      <c r="B6255" s="256" t="s">
        <v>2696</v>
      </c>
      <c r="C6255" s="256" t="s">
        <v>2697</v>
      </c>
      <c r="D6255" s="256" t="s">
        <v>3342</v>
      </c>
      <c r="E6255" s="257" t="s">
        <v>2540</v>
      </c>
      <c r="F6255" s="256" t="s">
        <v>2540</v>
      </c>
      <c r="G6255" s="256">
        <v>87896</v>
      </c>
      <c r="H6255" s="256" t="s">
        <v>8001</v>
      </c>
      <c r="I6255" s="256" t="s">
        <v>14</v>
      </c>
      <c r="J6255" s="256" t="s">
        <v>2541</v>
      </c>
      <c r="K6255" s="257" t="s">
        <v>4882</v>
      </c>
      <c r="L6255" s="256" t="s">
        <v>2542</v>
      </c>
    </row>
    <row r="6256" spans="1:12" x14ac:dyDescent="0.25">
      <c r="A6256" s="256" t="s">
        <v>2695</v>
      </c>
      <c r="B6256" s="256" t="s">
        <v>2696</v>
      </c>
      <c r="C6256" s="256" t="s">
        <v>2697</v>
      </c>
      <c r="D6256" s="256" t="s">
        <v>3342</v>
      </c>
      <c r="E6256" s="257" t="s">
        <v>2540</v>
      </c>
      <c r="F6256" s="256" t="s">
        <v>2540</v>
      </c>
      <c r="G6256" s="256">
        <v>87897</v>
      </c>
      <c r="H6256" s="256" t="s">
        <v>8003</v>
      </c>
      <c r="I6256" s="256" t="s">
        <v>14</v>
      </c>
      <c r="J6256" s="256" t="s">
        <v>2541</v>
      </c>
      <c r="K6256" s="257" t="s">
        <v>4830</v>
      </c>
      <c r="L6256" s="256" t="s">
        <v>2542</v>
      </c>
    </row>
    <row r="6257" spans="1:12" x14ac:dyDescent="0.25">
      <c r="A6257" s="256" t="s">
        <v>2695</v>
      </c>
      <c r="B6257" s="256" t="s">
        <v>2696</v>
      </c>
      <c r="C6257" s="256" t="s">
        <v>2697</v>
      </c>
      <c r="D6257" s="256" t="s">
        <v>3342</v>
      </c>
      <c r="E6257" s="257" t="s">
        <v>2540</v>
      </c>
      <c r="F6257" s="256" t="s">
        <v>2540</v>
      </c>
      <c r="G6257" s="256">
        <v>87899</v>
      </c>
      <c r="H6257" s="256" t="s">
        <v>8004</v>
      </c>
      <c r="I6257" s="256" t="s">
        <v>14</v>
      </c>
      <c r="J6257" s="256" t="s">
        <v>2545</v>
      </c>
      <c r="K6257" s="257" t="s">
        <v>5902</v>
      </c>
      <c r="L6257" s="256" t="s">
        <v>2542</v>
      </c>
    </row>
    <row r="6258" spans="1:12" x14ac:dyDescent="0.25">
      <c r="A6258" s="256" t="s">
        <v>2695</v>
      </c>
      <c r="B6258" s="256" t="s">
        <v>2696</v>
      </c>
      <c r="C6258" s="256" t="s">
        <v>2697</v>
      </c>
      <c r="D6258" s="256" t="s">
        <v>3342</v>
      </c>
      <c r="E6258" s="257" t="s">
        <v>2540</v>
      </c>
      <c r="F6258" s="256" t="s">
        <v>2540</v>
      </c>
      <c r="G6258" s="256">
        <v>87900</v>
      </c>
      <c r="H6258" s="256" t="s">
        <v>8005</v>
      </c>
      <c r="I6258" s="256" t="s">
        <v>14</v>
      </c>
      <c r="J6258" s="256" t="s">
        <v>2545</v>
      </c>
      <c r="K6258" s="257" t="s">
        <v>13360</v>
      </c>
      <c r="L6258" s="256" t="s">
        <v>2542</v>
      </c>
    </row>
    <row r="6259" spans="1:12" x14ac:dyDescent="0.25">
      <c r="A6259" s="256" t="s">
        <v>2695</v>
      </c>
      <c r="B6259" s="256" t="s">
        <v>2696</v>
      </c>
      <c r="C6259" s="256" t="s">
        <v>2697</v>
      </c>
      <c r="D6259" s="256" t="s">
        <v>3342</v>
      </c>
      <c r="E6259" s="257" t="s">
        <v>2540</v>
      </c>
      <c r="F6259" s="256" t="s">
        <v>2540</v>
      </c>
      <c r="G6259" s="256">
        <v>87902</v>
      </c>
      <c r="H6259" s="256" t="s">
        <v>8006</v>
      </c>
      <c r="I6259" s="256" t="s">
        <v>14</v>
      </c>
      <c r="J6259" s="256" t="s">
        <v>2545</v>
      </c>
      <c r="K6259" s="257" t="s">
        <v>15832</v>
      </c>
      <c r="L6259" s="256" t="s">
        <v>2542</v>
      </c>
    </row>
    <row r="6260" spans="1:12" x14ac:dyDescent="0.25">
      <c r="A6260" s="256" t="s">
        <v>2695</v>
      </c>
      <c r="B6260" s="256" t="s">
        <v>2696</v>
      </c>
      <c r="C6260" s="256" t="s">
        <v>2697</v>
      </c>
      <c r="D6260" s="256" t="s">
        <v>3342</v>
      </c>
      <c r="E6260" s="257" t="s">
        <v>2540</v>
      </c>
      <c r="F6260" s="256" t="s">
        <v>2540</v>
      </c>
      <c r="G6260" s="256">
        <v>87903</v>
      </c>
      <c r="H6260" s="256" t="s">
        <v>8007</v>
      </c>
      <c r="I6260" s="256" t="s">
        <v>14</v>
      </c>
      <c r="J6260" s="256" t="s">
        <v>2545</v>
      </c>
      <c r="K6260" s="257" t="s">
        <v>4923</v>
      </c>
      <c r="L6260" s="256" t="s">
        <v>2542</v>
      </c>
    </row>
    <row r="6261" spans="1:12" x14ac:dyDescent="0.25">
      <c r="A6261" s="256" t="s">
        <v>2695</v>
      </c>
      <c r="B6261" s="256" t="s">
        <v>2696</v>
      </c>
      <c r="C6261" s="256" t="s">
        <v>2697</v>
      </c>
      <c r="D6261" s="256" t="s">
        <v>3342</v>
      </c>
      <c r="E6261" s="257" t="s">
        <v>2540</v>
      </c>
      <c r="F6261" s="256" t="s">
        <v>2540</v>
      </c>
      <c r="G6261" s="256">
        <v>87904</v>
      </c>
      <c r="H6261" s="256" t="s">
        <v>8008</v>
      </c>
      <c r="I6261" s="256" t="s">
        <v>14</v>
      </c>
      <c r="J6261" s="256" t="s">
        <v>2545</v>
      </c>
      <c r="K6261" s="257" t="s">
        <v>18267</v>
      </c>
      <c r="L6261" s="256" t="s">
        <v>2542</v>
      </c>
    </row>
    <row r="6262" spans="1:12" x14ac:dyDescent="0.25">
      <c r="A6262" s="256" t="s">
        <v>2695</v>
      </c>
      <c r="B6262" s="256" t="s">
        <v>2696</v>
      </c>
      <c r="C6262" s="256" t="s">
        <v>2697</v>
      </c>
      <c r="D6262" s="256" t="s">
        <v>3342</v>
      </c>
      <c r="E6262" s="257" t="s">
        <v>2540</v>
      </c>
      <c r="F6262" s="256" t="s">
        <v>2540</v>
      </c>
      <c r="G6262" s="256">
        <v>87905</v>
      </c>
      <c r="H6262" s="256" t="s">
        <v>8009</v>
      </c>
      <c r="I6262" s="256" t="s">
        <v>14</v>
      </c>
      <c r="J6262" s="256" t="s">
        <v>2545</v>
      </c>
      <c r="K6262" s="257" t="s">
        <v>18268</v>
      </c>
      <c r="L6262" s="256" t="s">
        <v>2542</v>
      </c>
    </row>
    <row r="6263" spans="1:12" x14ac:dyDescent="0.25">
      <c r="A6263" s="256" t="s">
        <v>2695</v>
      </c>
      <c r="B6263" s="256" t="s">
        <v>2696</v>
      </c>
      <c r="C6263" s="256" t="s">
        <v>2697</v>
      </c>
      <c r="D6263" s="256" t="s">
        <v>3342</v>
      </c>
      <c r="E6263" s="257" t="s">
        <v>2540</v>
      </c>
      <c r="F6263" s="256" t="s">
        <v>2540</v>
      </c>
      <c r="G6263" s="256">
        <v>87907</v>
      </c>
      <c r="H6263" s="256" t="s">
        <v>8010</v>
      </c>
      <c r="I6263" s="256" t="s">
        <v>14</v>
      </c>
      <c r="J6263" s="256" t="s">
        <v>2541</v>
      </c>
      <c r="K6263" s="257" t="s">
        <v>18269</v>
      </c>
      <c r="L6263" s="256" t="s">
        <v>2542</v>
      </c>
    </row>
    <row r="6264" spans="1:12" x14ac:dyDescent="0.25">
      <c r="A6264" s="256" t="s">
        <v>2695</v>
      </c>
      <c r="B6264" s="256" t="s">
        <v>2696</v>
      </c>
      <c r="C6264" s="256" t="s">
        <v>2697</v>
      </c>
      <c r="D6264" s="256" t="s">
        <v>3342</v>
      </c>
      <c r="E6264" s="257" t="s">
        <v>2540</v>
      </c>
      <c r="F6264" s="256" t="s">
        <v>2540</v>
      </c>
      <c r="G6264" s="256">
        <v>87908</v>
      </c>
      <c r="H6264" s="256" t="s">
        <v>8011</v>
      </c>
      <c r="I6264" s="256" t="s">
        <v>14</v>
      </c>
      <c r="J6264" s="256" t="s">
        <v>2541</v>
      </c>
      <c r="K6264" s="257" t="s">
        <v>4950</v>
      </c>
      <c r="L6264" s="256" t="s">
        <v>2542</v>
      </c>
    </row>
    <row r="6265" spans="1:12" x14ac:dyDescent="0.25">
      <c r="A6265" s="256" t="s">
        <v>2695</v>
      </c>
      <c r="B6265" s="256" t="s">
        <v>2696</v>
      </c>
      <c r="C6265" s="256" t="s">
        <v>2697</v>
      </c>
      <c r="D6265" s="256" t="s">
        <v>3342</v>
      </c>
      <c r="E6265" s="257" t="s">
        <v>2540</v>
      </c>
      <c r="F6265" s="256" t="s">
        <v>2540</v>
      </c>
      <c r="G6265" s="256">
        <v>87910</v>
      </c>
      <c r="H6265" s="256" t="s">
        <v>8012</v>
      </c>
      <c r="I6265" s="256" t="s">
        <v>14</v>
      </c>
      <c r="J6265" s="256" t="s">
        <v>2545</v>
      </c>
      <c r="K6265" s="257" t="s">
        <v>18270</v>
      </c>
      <c r="L6265" s="256" t="s">
        <v>2542</v>
      </c>
    </row>
    <row r="6266" spans="1:12" x14ac:dyDescent="0.25">
      <c r="A6266" s="256" t="s">
        <v>2695</v>
      </c>
      <c r="B6266" s="256" t="s">
        <v>2696</v>
      </c>
      <c r="C6266" s="256" t="s">
        <v>2697</v>
      </c>
      <c r="D6266" s="256" t="s">
        <v>3342</v>
      </c>
      <c r="E6266" s="257" t="s">
        <v>2540</v>
      </c>
      <c r="F6266" s="256" t="s">
        <v>2540</v>
      </c>
      <c r="G6266" s="256">
        <v>87911</v>
      </c>
      <c r="H6266" s="256" t="s">
        <v>8013</v>
      </c>
      <c r="I6266" s="256" t="s">
        <v>14</v>
      </c>
      <c r="J6266" s="256" t="s">
        <v>2545</v>
      </c>
      <c r="K6266" s="257" t="s">
        <v>4909</v>
      </c>
      <c r="L6266" s="256" t="s">
        <v>2542</v>
      </c>
    </row>
    <row r="6267" spans="1:12" x14ac:dyDescent="0.25">
      <c r="A6267" s="256" t="s">
        <v>2695</v>
      </c>
      <c r="B6267" s="256" t="s">
        <v>2696</v>
      </c>
      <c r="C6267" s="256" t="s">
        <v>2697</v>
      </c>
      <c r="D6267" s="256" t="s">
        <v>3342</v>
      </c>
      <c r="E6267" s="257" t="s">
        <v>2540</v>
      </c>
      <c r="F6267" s="256" t="s">
        <v>2540</v>
      </c>
      <c r="G6267" s="256">
        <v>104410</v>
      </c>
      <c r="H6267" s="256" t="s">
        <v>8014</v>
      </c>
      <c r="I6267" s="256" t="s">
        <v>14</v>
      </c>
      <c r="J6267" s="256" t="s">
        <v>2541</v>
      </c>
      <c r="K6267" s="257" t="s">
        <v>18271</v>
      </c>
      <c r="L6267" s="256" t="s">
        <v>2542</v>
      </c>
    </row>
    <row r="6268" spans="1:12" x14ac:dyDescent="0.25">
      <c r="A6268" s="256" t="s">
        <v>2695</v>
      </c>
      <c r="B6268" s="256" t="s">
        <v>2696</v>
      </c>
      <c r="C6268" s="256" t="s">
        <v>2697</v>
      </c>
      <c r="D6268" s="256" t="s">
        <v>3342</v>
      </c>
      <c r="E6268" s="257" t="s">
        <v>2540</v>
      </c>
      <c r="F6268" s="256" t="s">
        <v>2540</v>
      </c>
      <c r="G6268" s="256">
        <v>104411</v>
      </c>
      <c r="H6268" s="256" t="s">
        <v>8015</v>
      </c>
      <c r="I6268" s="256" t="s">
        <v>14</v>
      </c>
      <c r="J6268" s="256" t="s">
        <v>2541</v>
      </c>
      <c r="K6268" s="257" t="s">
        <v>18271</v>
      </c>
      <c r="L6268" s="256" t="s">
        <v>2542</v>
      </c>
    </row>
    <row r="6269" spans="1:12" x14ac:dyDescent="0.25">
      <c r="A6269" s="256" t="s">
        <v>2695</v>
      </c>
      <c r="B6269" s="256" t="s">
        <v>2696</v>
      </c>
      <c r="C6269" s="256" t="s">
        <v>2698</v>
      </c>
      <c r="D6269" s="256" t="s">
        <v>3343</v>
      </c>
      <c r="E6269" s="257" t="s">
        <v>2540</v>
      </c>
      <c r="F6269" s="256" t="s">
        <v>2540</v>
      </c>
      <c r="G6269" s="256">
        <v>87411</v>
      </c>
      <c r="H6269" s="256" t="s">
        <v>18272</v>
      </c>
      <c r="I6269" s="256" t="s">
        <v>14</v>
      </c>
      <c r="J6269" s="256" t="s">
        <v>2545</v>
      </c>
      <c r="K6269" s="257" t="s">
        <v>4940</v>
      </c>
      <c r="L6269" s="256" t="s">
        <v>2542</v>
      </c>
    </row>
    <row r="6270" spans="1:12" x14ac:dyDescent="0.25">
      <c r="A6270" s="256" t="s">
        <v>2695</v>
      </c>
      <c r="B6270" s="256" t="s">
        <v>2696</v>
      </c>
      <c r="C6270" s="256" t="s">
        <v>2698</v>
      </c>
      <c r="D6270" s="256" t="s">
        <v>3343</v>
      </c>
      <c r="E6270" s="257" t="s">
        <v>2540</v>
      </c>
      <c r="F6270" s="256" t="s">
        <v>2540</v>
      </c>
      <c r="G6270" s="256">
        <v>87412</v>
      </c>
      <c r="H6270" s="256" t="s">
        <v>18273</v>
      </c>
      <c r="I6270" s="256" t="s">
        <v>14</v>
      </c>
      <c r="J6270" s="256" t="s">
        <v>2545</v>
      </c>
      <c r="K6270" s="257" t="s">
        <v>13523</v>
      </c>
      <c r="L6270" s="256" t="s">
        <v>2542</v>
      </c>
    </row>
    <row r="6271" spans="1:12" x14ac:dyDescent="0.25">
      <c r="A6271" s="256" t="s">
        <v>2695</v>
      </c>
      <c r="B6271" s="256" t="s">
        <v>2696</v>
      </c>
      <c r="C6271" s="256" t="s">
        <v>2698</v>
      </c>
      <c r="D6271" s="256" t="s">
        <v>3343</v>
      </c>
      <c r="E6271" s="257" t="s">
        <v>2540</v>
      </c>
      <c r="F6271" s="256" t="s">
        <v>2540</v>
      </c>
      <c r="G6271" s="256">
        <v>87413</v>
      </c>
      <c r="H6271" s="256" t="s">
        <v>18274</v>
      </c>
      <c r="I6271" s="256" t="s">
        <v>14</v>
      </c>
      <c r="J6271" s="256" t="s">
        <v>2545</v>
      </c>
      <c r="K6271" s="257" t="s">
        <v>13838</v>
      </c>
      <c r="L6271" s="256" t="s">
        <v>2542</v>
      </c>
    </row>
    <row r="6272" spans="1:12" x14ac:dyDescent="0.25">
      <c r="A6272" s="256" t="s">
        <v>2695</v>
      </c>
      <c r="B6272" s="256" t="s">
        <v>2696</v>
      </c>
      <c r="C6272" s="256" t="s">
        <v>2698</v>
      </c>
      <c r="D6272" s="256" t="s">
        <v>3343</v>
      </c>
      <c r="E6272" s="257" t="s">
        <v>2540</v>
      </c>
      <c r="F6272" s="256" t="s">
        <v>2540</v>
      </c>
      <c r="G6272" s="256">
        <v>87414</v>
      </c>
      <c r="H6272" s="256" t="s">
        <v>18275</v>
      </c>
      <c r="I6272" s="256" t="s">
        <v>14</v>
      </c>
      <c r="J6272" s="256" t="s">
        <v>2545</v>
      </c>
      <c r="K6272" s="257" t="s">
        <v>5072</v>
      </c>
      <c r="L6272" s="256" t="s">
        <v>2542</v>
      </c>
    </row>
    <row r="6273" spans="1:12" x14ac:dyDescent="0.25">
      <c r="A6273" s="256" t="s">
        <v>2695</v>
      </c>
      <c r="B6273" s="256" t="s">
        <v>2696</v>
      </c>
      <c r="C6273" s="256" t="s">
        <v>2698</v>
      </c>
      <c r="D6273" s="256" t="s">
        <v>3343</v>
      </c>
      <c r="E6273" s="257" t="s">
        <v>2540</v>
      </c>
      <c r="F6273" s="256" t="s">
        <v>2540</v>
      </c>
      <c r="G6273" s="256">
        <v>87415</v>
      </c>
      <c r="H6273" s="256" t="s">
        <v>18276</v>
      </c>
      <c r="I6273" s="256" t="s">
        <v>14</v>
      </c>
      <c r="J6273" s="256" t="s">
        <v>2545</v>
      </c>
      <c r="K6273" s="257" t="s">
        <v>18277</v>
      </c>
      <c r="L6273" s="256" t="s">
        <v>2542</v>
      </c>
    </row>
    <row r="6274" spans="1:12" x14ac:dyDescent="0.25">
      <c r="A6274" s="256" t="s">
        <v>2695</v>
      </c>
      <c r="B6274" s="256" t="s">
        <v>2696</v>
      </c>
      <c r="C6274" s="256" t="s">
        <v>2698</v>
      </c>
      <c r="D6274" s="256" t="s">
        <v>3343</v>
      </c>
      <c r="E6274" s="257" t="s">
        <v>2540</v>
      </c>
      <c r="F6274" s="256" t="s">
        <v>2540</v>
      </c>
      <c r="G6274" s="256">
        <v>87416</v>
      </c>
      <c r="H6274" s="256" t="s">
        <v>18278</v>
      </c>
      <c r="I6274" s="256" t="s">
        <v>14</v>
      </c>
      <c r="J6274" s="256" t="s">
        <v>2545</v>
      </c>
      <c r="K6274" s="257" t="s">
        <v>18279</v>
      </c>
      <c r="L6274" s="256" t="s">
        <v>2542</v>
      </c>
    </row>
    <row r="6275" spans="1:12" x14ac:dyDescent="0.25">
      <c r="A6275" s="256" t="s">
        <v>2695</v>
      </c>
      <c r="B6275" s="256" t="s">
        <v>2696</v>
      </c>
      <c r="C6275" s="256" t="s">
        <v>2698</v>
      </c>
      <c r="D6275" s="256" t="s">
        <v>3343</v>
      </c>
      <c r="E6275" s="257" t="s">
        <v>2540</v>
      </c>
      <c r="F6275" s="256" t="s">
        <v>2540</v>
      </c>
      <c r="G6275" s="256">
        <v>87418</v>
      </c>
      <c r="H6275" s="256" t="s">
        <v>18280</v>
      </c>
      <c r="I6275" s="256" t="s">
        <v>14</v>
      </c>
      <c r="J6275" s="256" t="s">
        <v>2545</v>
      </c>
      <c r="K6275" s="257" t="s">
        <v>18281</v>
      </c>
      <c r="L6275" s="256" t="s">
        <v>2542</v>
      </c>
    </row>
    <row r="6276" spans="1:12" x14ac:dyDescent="0.25">
      <c r="A6276" s="256" t="s">
        <v>2695</v>
      </c>
      <c r="B6276" s="256" t="s">
        <v>2696</v>
      </c>
      <c r="C6276" s="256" t="s">
        <v>2698</v>
      </c>
      <c r="D6276" s="256" t="s">
        <v>3343</v>
      </c>
      <c r="E6276" s="257" t="s">
        <v>2540</v>
      </c>
      <c r="F6276" s="256" t="s">
        <v>2540</v>
      </c>
      <c r="G6276" s="256">
        <v>87421</v>
      </c>
      <c r="H6276" s="256" t="s">
        <v>18282</v>
      </c>
      <c r="I6276" s="256" t="s">
        <v>14</v>
      </c>
      <c r="J6276" s="256" t="s">
        <v>2545</v>
      </c>
      <c r="K6276" s="257" t="s">
        <v>13244</v>
      </c>
      <c r="L6276" s="256" t="s">
        <v>2542</v>
      </c>
    </row>
    <row r="6277" spans="1:12" x14ac:dyDescent="0.25">
      <c r="A6277" s="256" t="s">
        <v>2695</v>
      </c>
      <c r="B6277" s="256" t="s">
        <v>2696</v>
      </c>
      <c r="C6277" s="256" t="s">
        <v>2698</v>
      </c>
      <c r="D6277" s="256" t="s">
        <v>3343</v>
      </c>
      <c r="E6277" s="257" t="s">
        <v>2540</v>
      </c>
      <c r="F6277" s="256" t="s">
        <v>2540</v>
      </c>
      <c r="G6277" s="256">
        <v>87424</v>
      </c>
      <c r="H6277" s="256" t="s">
        <v>18283</v>
      </c>
      <c r="I6277" s="256" t="s">
        <v>14</v>
      </c>
      <c r="J6277" s="256" t="s">
        <v>2545</v>
      </c>
      <c r="K6277" s="257" t="s">
        <v>13449</v>
      </c>
      <c r="L6277" s="256" t="s">
        <v>2542</v>
      </c>
    </row>
    <row r="6278" spans="1:12" x14ac:dyDescent="0.25">
      <c r="A6278" s="256" t="s">
        <v>2695</v>
      </c>
      <c r="B6278" s="256" t="s">
        <v>2696</v>
      </c>
      <c r="C6278" s="256" t="s">
        <v>2698</v>
      </c>
      <c r="D6278" s="256" t="s">
        <v>3343</v>
      </c>
      <c r="E6278" s="257" t="s">
        <v>2540</v>
      </c>
      <c r="F6278" s="256" t="s">
        <v>2540</v>
      </c>
      <c r="G6278" s="256">
        <v>87427</v>
      </c>
      <c r="H6278" s="256" t="s">
        <v>18284</v>
      </c>
      <c r="I6278" s="256" t="s">
        <v>14</v>
      </c>
      <c r="J6278" s="256" t="s">
        <v>2545</v>
      </c>
      <c r="K6278" s="257" t="s">
        <v>18285</v>
      </c>
      <c r="L6278" s="256" t="s">
        <v>2542</v>
      </c>
    </row>
    <row r="6279" spans="1:12" x14ac:dyDescent="0.25">
      <c r="A6279" s="256" t="s">
        <v>2695</v>
      </c>
      <c r="B6279" s="256" t="s">
        <v>2696</v>
      </c>
      <c r="C6279" s="256" t="s">
        <v>2698</v>
      </c>
      <c r="D6279" s="256" t="s">
        <v>3343</v>
      </c>
      <c r="E6279" s="257" t="s">
        <v>2540</v>
      </c>
      <c r="F6279" s="256" t="s">
        <v>2540</v>
      </c>
      <c r="G6279" s="256">
        <v>87430</v>
      </c>
      <c r="H6279" s="256" t="s">
        <v>18286</v>
      </c>
      <c r="I6279" s="256" t="s">
        <v>14</v>
      </c>
      <c r="J6279" s="256" t="s">
        <v>2545</v>
      </c>
      <c r="K6279" s="257" t="s">
        <v>5221</v>
      </c>
      <c r="L6279" s="256" t="s">
        <v>2542</v>
      </c>
    </row>
    <row r="6280" spans="1:12" x14ac:dyDescent="0.25">
      <c r="A6280" s="256" t="s">
        <v>2695</v>
      </c>
      <c r="B6280" s="256" t="s">
        <v>2696</v>
      </c>
      <c r="C6280" s="256" t="s">
        <v>2698</v>
      </c>
      <c r="D6280" s="256" t="s">
        <v>3343</v>
      </c>
      <c r="E6280" s="257" t="s">
        <v>2540</v>
      </c>
      <c r="F6280" s="256" t="s">
        <v>2540</v>
      </c>
      <c r="G6280" s="256">
        <v>87433</v>
      </c>
      <c r="H6280" s="256" t="s">
        <v>18287</v>
      </c>
      <c r="I6280" s="256" t="s">
        <v>14</v>
      </c>
      <c r="J6280" s="256" t="s">
        <v>2545</v>
      </c>
      <c r="K6280" s="257" t="s">
        <v>18288</v>
      </c>
      <c r="L6280" s="256" t="s">
        <v>2542</v>
      </c>
    </row>
    <row r="6281" spans="1:12" x14ac:dyDescent="0.25">
      <c r="A6281" s="256" t="s">
        <v>2695</v>
      </c>
      <c r="B6281" s="256" t="s">
        <v>2696</v>
      </c>
      <c r="C6281" s="256" t="s">
        <v>2698</v>
      </c>
      <c r="D6281" s="256" t="s">
        <v>3343</v>
      </c>
      <c r="E6281" s="257" t="s">
        <v>2540</v>
      </c>
      <c r="F6281" s="256" t="s">
        <v>2540</v>
      </c>
      <c r="G6281" s="256">
        <v>87436</v>
      </c>
      <c r="H6281" s="256" t="s">
        <v>18289</v>
      </c>
      <c r="I6281" s="256" t="s">
        <v>14</v>
      </c>
      <c r="J6281" s="256" t="s">
        <v>2545</v>
      </c>
      <c r="K6281" s="257" t="s">
        <v>18290</v>
      </c>
      <c r="L6281" s="256" t="s">
        <v>2542</v>
      </c>
    </row>
    <row r="6282" spans="1:12" x14ac:dyDescent="0.25">
      <c r="A6282" s="256" t="s">
        <v>2695</v>
      </c>
      <c r="B6282" s="256" t="s">
        <v>2696</v>
      </c>
      <c r="C6282" s="256" t="s">
        <v>2698</v>
      </c>
      <c r="D6282" s="256" t="s">
        <v>3343</v>
      </c>
      <c r="E6282" s="257" t="s">
        <v>2540</v>
      </c>
      <c r="F6282" s="256" t="s">
        <v>2540</v>
      </c>
      <c r="G6282" s="256">
        <v>87439</v>
      </c>
      <c r="H6282" s="256" t="s">
        <v>18291</v>
      </c>
      <c r="I6282" s="256" t="s">
        <v>14</v>
      </c>
      <c r="J6282" s="256" t="s">
        <v>2545</v>
      </c>
      <c r="K6282" s="257" t="s">
        <v>7095</v>
      </c>
      <c r="L6282" s="256" t="s">
        <v>2542</v>
      </c>
    </row>
    <row r="6283" spans="1:12" x14ac:dyDescent="0.25">
      <c r="A6283" s="256" t="s">
        <v>2695</v>
      </c>
      <c r="B6283" s="256" t="s">
        <v>2696</v>
      </c>
      <c r="C6283" s="256" t="s">
        <v>2698</v>
      </c>
      <c r="D6283" s="256" t="s">
        <v>3343</v>
      </c>
      <c r="E6283" s="257" t="s">
        <v>2540</v>
      </c>
      <c r="F6283" s="256" t="s">
        <v>2540</v>
      </c>
      <c r="G6283" s="256">
        <v>87527</v>
      </c>
      <c r="H6283" s="256" t="s">
        <v>1841</v>
      </c>
      <c r="I6283" s="256" t="s">
        <v>14</v>
      </c>
      <c r="J6283" s="256" t="s">
        <v>2545</v>
      </c>
      <c r="K6283" s="257" t="s">
        <v>18292</v>
      </c>
      <c r="L6283" s="256" t="s">
        <v>2542</v>
      </c>
    </row>
    <row r="6284" spans="1:12" x14ac:dyDescent="0.25">
      <c r="A6284" s="256" t="s">
        <v>2695</v>
      </c>
      <c r="B6284" s="256" t="s">
        <v>2696</v>
      </c>
      <c r="C6284" s="256" t="s">
        <v>2698</v>
      </c>
      <c r="D6284" s="256" t="s">
        <v>3343</v>
      </c>
      <c r="E6284" s="257" t="s">
        <v>2540</v>
      </c>
      <c r="F6284" s="256" t="s">
        <v>2540</v>
      </c>
      <c r="G6284" s="256">
        <v>87528</v>
      </c>
      <c r="H6284" s="256" t="s">
        <v>1842</v>
      </c>
      <c r="I6284" s="256" t="s">
        <v>14</v>
      </c>
      <c r="J6284" s="256" t="s">
        <v>2545</v>
      </c>
      <c r="K6284" s="257" t="s">
        <v>18106</v>
      </c>
      <c r="L6284" s="256" t="s">
        <v>2542</v>
      </c>
    </row>
    <row r="6285" spans="1:12" x14ac:dyDescent="0.25">
      <c r="A6285" s="256" t="s">
        <v>2695</v>
      </c>
      <c r="B6285" s="256" t="s">
        <v>2696</v>
      </c>
      <c r="C6285" s="256" t="s">
        <v>2698</v>
      </c>
      <c r="D6285" s="256" t="s">
        <v>3343</v>
      </c>
      <c r="E6285" s="257" t="s">
        <v>2540</v>
      </c>
      <c r="F6285" s="256" t="s">
        <v>2540</v>
      </c>
      <c r="G6285" s="256">
        <v>87529</v>
      </c>
      <c r="H6285" s="256" t="s">
        <v>1843</v>
      </c>
      <c r="I6285" s="256" t="s">
        <v>14</v>
      </c>
      <c r="J6285" s="256" t="s">
        <v>2545</v>
      </c>
      <c r="K6285" s="257" t="s">
        <v>18293</v>
      </c>
      <c r="L6285" s="256" t="s">
        <v>2542</v>
      </c>
    </row>
    <row r="6286" spans="1:12" x14ac:dyDescent="0.25">
      <c r="A6286" s="256" t="s">
        <v>2695</v>
      </c>
      <c r="B6286" s="256" t="s">
        <v>2696</v>
      </c>
      <c r="C6286" s="256" t="s">
        <v>2698</v>
      </c>
      <c r="D6286" s="256" t="s">
        <v>3343</v>
      </c>
      <c r="E6286" s="257" t="s">
        <v>2540</v>
      </c>
      <c r="F6286" s="256" t="s">
        <v>2540</v>
      </c>
      <c r="G6286" s="256">
        <v>87530</v>
      </c>
      <c r="H6286" s="256" t="s">
        <v>1844</v>
      </c>
      <c r="I6286" s="256" t="s">
        <v>14</v>
      </c>
      <c r="J6286" s="256" t="s">
        <v>2545</v>
      </c>
      <c r="K6286" s="257" t="s">
        <v>13436</v>
      </c>
      <c r="L6286" s="256" t="s">
        <v>2542</v>
      </c>
    </row>
    <row r="6287" spans="1:12" x14ac:dyDescent="0.25">
      <c r="A6287" s="256" t="s">
        <v>2695</v>
      </c>
      <c r="B6287" s="256" t="s">
        <v>2696</v>
      </c>
      <c r="C6287" s="256" t="s">
        <v>2698</v>
      </c>
      <c r="D6287" s="256" t="s">
        <v>3343</v>
      </c>
      <c r="E6287" s="257" t="s">
        <v>2540</v>
      </c>
      <c r="F6287" s="256" t="s">
        <v>2540</v>
      </c>
      <c r="G6287" s="256">
        <v>87531</v>
      </c>
      <c r="H6287" s="256" t="s">
        <v>1845</v>
      </c>
      <c r="I6287" s="256" t="s">
        <v>14</v>
      </c>
      <c r="J6287" s="256" t="s">
        <v>2545</v>
      </c>
      <c r="K6287" s="257" t="s">
        <v>13209</v>
      </c>
      <c r="L6287" s="256" t="s">
        <v>2542</v>
      </c>
    </row>
    <row r="6288" spans="1:12" x14ac:dyDescent="0.25">
      <c r="A6288" s="256" t="s">
        <v>2695</v>
      </c>
      <c r="B6288" s="256" t="s">
        <v>2696</v>
      </c>
      <c r="C6288" s="256" t="s">
        <v>2698</v>
      </c>
      <c r="D6288" s="256" t="s">
        <v>3343</v>
      </c>
      <c r="E6288" s="257" t="s">
        <v>2540</v>
      </c>
      <c r="F6288" s="256" t="s">
        <v>2540</v>
      </c>
      <c r="G6288" s="256">
        <v>87532</v>
      </c>
      <c r="H6288" s="256" t="s">
        <v>1846</v>
      </c>
      <c r="I6288" s="256" t="s">
        <v>14</v>
      </c>
      <c r="J6288" s="256" t="s">
        <v>2545</v>
      </c>
      <c r="K6288" s="257" t="s">
        <v>18294</v>
      </c>
      <c r="L6288" s="256" t="s">
        <v>2542</v>
      </c>
    </row>
    <row r="6289" spans="1:12" x14ac:dyDescent="0.25">
      <c r="A6289" s="256" t="s">
        <v>2695</v>
      </c>
      <c r="B6289" s="256" t="s">
        <v>2696</v>
      </c>
      <c r="C6289" s="256" t="s">
        <v>2698</v>
      </c>
      <c r="D6289" s="256" t="s">
        <v>3343</v>
      </c>
      <c r="E6289" s="257" t="s">
        <v>2540</v>
      </c>
      <c r="F6289" s="256" t="s">
        <v>2540</v>
      </c>
      <c r="G6289" s="256">
        <v>87535</v>
      </c>
      <c r="H6289" s="256" t="s">
        <v>1847</v>
      </c>
      <c r="I6289" s="256" t="s">
        <v>14</v>
      </c>
      <c r="J6289" s="256" t="s">
        <v>2545</v>
      </c>
      <c r="K6289" s="257" t="s">
        <v>18295</v>
      </c>
      <c r="L6289" s="256" t="s">
        <v>2542</v>
      </c>
    </row>
    <row r="6290" spans="1:12" x14ac:dyDescent="0.25">
      <c r="A6290" s="256" t="s">
        <v>2695</v>
      </c>
      <c r="B6290" s="256" t="s">
        <v>2696</v>
      </c>
      <c r="C6290" s="256" t="s">
        <v>2698</v>
      </c>
      <c r="D6290" s="256" t="s">
        <v>3343</v>
      </c>
      <c r="E6290" s="257" t="s">
        <v>2540</v>
      </c>
      <c r="F6290" s="256" t="s">
        <v>2540</v>
      </c>
      <c r="G6290" s="256">
        <v>87536</v>
      </c>
      <c r="H6290" s="256" t="s">
        <v>1848</v>
      </c>
      <c r="I6290" s="256" t="s">
        <v>14</v>
      </c>
      <c r="J6290" s="256" t="s">
        <v>2545</v>
      </c>
      <c r="K6290" s="257" t="s">
        <v>18149</v>
      </c>
      <c r="L6290" s="256" t="s">
        <v>2542</v>
      </c>
    </row>
    <row r="6291" spans="1:12" x14ac:dyDescent="0.25">
      <c r="A6291" s="256" t="s">
        <v>2695</v>
      </c>
      <c r="B6291" s="256" t="s">
        <v>2696</v>
      </c>
      <c r="C6291" s="256" t="s">
        <v>2698</v>
      </c>
      <c r="D6291" s="256" t="s">
        <v>3343</v>
      </c>
      <c r="E6291" s="257" t="s">
        <v>2540</v>
      </c>
      <c r="F6291" s="256" t="s">
        <v>2540</v>
      </c>
      <c r="G6291" s="256">
        <v>87537</v>
      </c>
      <c r="H6291" s="256" t="s">
        <v>1849</v>
      </c>
      <c r="I6291" s="256" t="s">
        <v>14</v>
      </c>
      <c r="J6291" s="256" t="s">
        <v>2545</v>
      </c>
      <c r="K6291" s="257" t="s">
        <v>18296</v>
      </c>
      <c r="L6291" s="256" t="s">
        <v>2542</v>
      </c>
    </row>
    <row r="6292" spans="1:12" x14ac:dyDescent="0.25">
      <c r="A6292" s="256" t="s">
        <v>2695</v>
      </c>
      <c r="B6292" s="256" t="s">
        <v>2696</v>
      </c>
      <c r="C6292" s="256" t="s">
        <v>2698</v>
      </c>
      <c r="D6292" s="256" t="s">
        <v>3343</v>
      </c>
      <c r="E6292" s="257" t="s">
        <v>2540</v>
      </c>
      <c r="F6292" s="256" t="s">
        <v>2540</v>
      </c>
      <c r="G6292" s="256">
        <v>87538</v>
      </c>
      <c r="H6292" s="256" t="s">
        <v>1850</v>
      </c>
      <c r="I6292" s="256" t="s">
        <v>14</v>
      </c>
      <c r="J6292" s="256" t="s">
        <v>2545</v>
      </c>
      <c r="K6292" s="257" t="s">
        <v>7469</v>
      </c>
      <c r="L6292" s="256" t="s">
        <v>2542</v>
      </c>
    </row>
    <row r="6293" spans="1:12" x14ac:dyDescent="0.25">
      <c r="A6293" s="256" t="s">
        <v>2695</v>
      </c>
      <c r="B6293" s="256" t="s">
        <v>2696</v>
      </c>
      <c r="C6293" s="256" t="s">
        <v>2698</v>
      </c>
      <c r="D6293" s="256" t="s">
        <v>3343</v>
      </c>
      <c r="E6293" s="257" t="s">
        <v>2540</v>
      </c>
      <c r="F6293" s="256" t="s">
        <v>2540</v>
      </c>
      <c r="G6293" s="256">
        <v>87539</v>
      </c>
      <c r="H6293" s="256" t="s">
        <v>1851</v>
      </c>
      <c r="I6293" s="256" t="s">
        <v>14</v>
      </c>
      <c r="J6293" s="256" t="s">
        <v>2545</v>
      </c>
      <c r="K6293" s="257" t="s">
        <v>18297</v>
      </c>
      <c r="L6293" s="256" t="s">
        <v>2542</v>
      </c>
    </row>
    <row r="6294" spans="1:12" x14ac:dyDescent="0.25">
      <c r="A6294" s="256" t="s">
        <v>2695</v>
      </c>
      <c r="B6294" s="256" t="s">
        <v>2696</v>
      </c>
      <c r="C6294" s="256" t="s">
        <v>2698</v>
      </c>
      <c r="D6294" s="256" t="s">
        <v>3343</v>
      </c>
      <c r="E6294" s="257" t="s">
        <v>2540</v>
      </c>
      <c r="F6294" s="256" t="s">
        <v>2540</v>
      </c>
      <c r="G6294" s="256">
        <v>87541</v>
      </c>
      <c r="H6294" s="256" t="s">
        <v>1852</v>
      </c>
      <c r="I6294" s="256" t="s">
        <v>14</v>
      </c>
      <c r="J6294" s="256" t="s">
        <v>2545</v>
      </c>
      <c r="K6294" s="257" t="s">
        <v>16853</v>
      </c>
      <c r="L6294" s="256" t="s">
        <v>2542</v>
      </c>
    </row>
    <row r="6295" spans="1:12" x14ac:dyDescent="0.25">
      <c r="A6295" s="256" t="s">
        <v>2695</v>
      </c>
      <c r="B6295" s="256" t="s">
        <v>2696</v>
      </c>
      <c r="C6295" s="256" t="s">
        <v>2698</v>
      </c>
      <c r="D6295" s="256" t="s">
        <v>3343</v>
      </c>
      <c r="E6295" s="257" t="s">
        <v>2540</v>
      </c>
      <c r="F6295" s="256" t="s">
        <v>2540</v>
      </c>
      <c r="G6295" s="256">
        <v>87543</v>
      </c>
      <c r="H6295" s="256" t="s">
        <v>1853</v>
      </c>
      <c r="I6295" s="256" t="s">
        <v>14</v>
      </c>
      <c r="J6295" s="256" t="s">
        <v>2545</v>
      </c>
      <c r="K6295" s="257" t="s">
        <v>4881</v>
      </c>
      <c r="L6295" s="256" t="s">
        <v>2542</v>
      </c>
    </row>
    <row r="6296" spans="1:12" x14ac:dyDescent="0.25">
      <c r="A6296" s="256" t="s">
        <v>2695</v>
      </c>
      <c r="B6296" s="256" t="s">
        <v>2696</v>
      </c>
      <c r="C6296" s="256" t="s">
        <v>2698</v>
      </c>
      <c r="D6296" s="256" t="s">
        <v>3343</v>
      </c>
      <c r="E6296" s="257" t="s">
        <v>2540</v>
      </c>
      <c r="F6296" s="256" t="s">
        <v>2540</v>
      </c>
      <c r="G6296" s="256">
        <v>87545</v>
      </c>
      <c r="H6296" s="256" t="s">
        <v>1854</v>
      </c>
      <c r="I6296" s="256" t="s">
        <v>14</v>
      </c>
      <c r="J6296" s="256" t="s">
        <v>2545</v>
      </c>
      <c r="K6296" s="257" t="s">
        <v>6178</v>
      </c>
      <c r="L6296" s="256" t="s">
        <v>2542</v>
      </c>
    </row>
    <row r="6297" spans="1:12" x14ac:dyDescent="0.25">
      <c r="A6297" s="256" t="s">
        <v>2695</v>
      </c>
      <c r="B6297" s="256" t="s">
        <v>2696</v>
      </c>
      <c r="C6297" s="256" t="s">
        <v>2698</v>
      </c>
      <c r="D6297" s="256" t="s">
        <v>3343</v>
      </c>
      <c r="E6297" s="257" t="s">
        <v>2540</v>
      </c>
      <c r="F6297" s="256" t="s">
        <v>2540</v>
      </c>
      <c r="G6297" s="256">
        <v>87546</v>
      </c>
      <c r="H6297" s="256" t="s">
        <v>1855</v>
      </c>
      <c r="I6297" s="256" t="s">
        <v>14</v>
      </c>
      <c r="J6297" s="256" t="s">
        <v>2545</v>
      </c>
      <c r="K6297" s="257" t="s">
        <v>5708</v>
      </c>
      <c r="L6297" s="256" t="s">
        <v>2542</v>
      </c>
    </row>
    <row r="6298" spans="1:12" x14ac:dyDescent="0.25">
      <c r="A6298" s="256" t="s">
        <v>2695</v>
      </c>
      <c r="B6298" s="256" t="s">
        <v>2696</v>
      </c>
      <c r="C6298" s="256" t="s">
        <v>2698</v>
      </c>
      <c r="D6298" s="256" t="s">
        <v>3343</v>
      </c>
      <c r="E6298" s="257" t="s">
        <v>2540</v>
      </c>
      <c r="F6298" s="256" t="s">
        <v>2540</v>
      </c>
      <c r="G6298" s="256">
        <v>87547</v>
      </c>
      <c r="H6298" s="256" t="s">
        <v>1856</v>
      </c>
      <c r="I6298" s="256" t="s">
        <v>14</v>
      </c>
      <c r="J6298" s="256" t="s">
        <v>2545</v>
      </c>
      <c r="K6298" s="257" t="s">
        <v>18298</v>
      </c>
      <c r="L6298" s="256" t="s">
        <v>2542</v>
      </c>
    </row>
    <row r="6299" spans="1:12" x14ac:dyDescent="0.25">
      <c r="A6299" s="256" t="s">
        <v>2695</v>
      </c>
      <c r="B6299" s="256" t="s">
        <v>2696</v>
      </c>
      <c r="C6299" s="256" t="s">
        <v>2698</v>
      </c>
      <c r="D6299" s="256" t="s">
        <v>3343</v>
      </c>
      <c r="E6299" s="257" t="s">
        <v>2540</v>
      </c>
      <c r="F6299" s="256" t="s">
        <v>2540</v>
      </c>
      <c r="G6299" s="256">
        <v>87548</v>
      </c>
      <c r="H6299" s="256" t="s">
        <v>1857</v>
      </c>
      <c r="I6299" s="256" t="s">
        <v>14</v>
      </c>
      <c r="J6299" s="256" t="s">
        <v>2545</v>
      </c>
      <c r="K6299" s="257" t="s">
        <v>7604</v>
      </c>
      <c r="L6299" s="256" t="s">
        <v>2542</v>
      </c>
    </row>
    <row r="6300" spans="1:12" x14ac:dyDescent="0.25">
      <c r="A6300" s="256" t="s">
        <v>2695</v>
      </c>
      <c r="B6300" s="256" t="s">
        <v>2696</v>
      </c>
      <c r="C6300" s="256" t="s">
        <v>2698</v>
      </c>
      <c r="D6300" s="256" t="s">
        <v>3343</v>
      </c>
      <c r="E6300" s="257" t="s">
        <v>2540</v>
      </c>
      <c r="F6300" s="256" t="s">
        <v>2540</v>
      </c>
      <c r="G6300" s="256">
        <v>87549</v>
      </c>
      <c r="H6300" s="256" t="s">
        <v>1858</v>
      </c>
      <c r="I6300" s="256" t="s">
        <v>14</v>
      </c>
      <c r="J6300" s="256" t="s">
        <v>2545</v>
      </c>
      <c r="K6300" s="257" t="s">
        <v>18299</v>
      </c>
      <c r="L6300" s="256" t="s">
        <v>2542</v>
      </c>
    </row>
    <row r="6301" spans="1:12" x14ac:dyDescent="0.25">
      <c r="A6301" s="256" t="s">
        <v>2695</v>
      </c>
      <c r="B6301" s="256" t="s">
        <v>2696</v>
      </c>
      <c r="C6301" s="256" t="s">
        <v>2698</v>
      </c>
      <c r="D6301" s="256" t="s">
        <v>3343</v>
      </c>
      <c r="E6301" s="257" t="s">
        <v>2540</v>
      </c>
      <c r="F6301" s="256" t="s">
        <v>2540</v>
      </c>
      <c r="G6301" s="256">
        <v>87550</v>
      </c>
      <c r="H6301" s="256" t="s">
        <v>1859</v>
      </c>
      <c r="I6301" s="256" t="s">
        <v>14</v>
      </c>
      <c r="J6301" s="256" t="s">
        <v>2545</v>
      </c>
      <c r="K6301" s="257" t="s">
        <v>5067</v>
      </c>
      <c r="L6301" s="256" t="s">
        <v>2542</v>
      </c>
    </row>
    <row r="6302" spans="1:12" x14ac:dyDescent="0.25">
      <c r="A6302" s="256" t="s">
        <v>2695</v>
      </c>
      <c r="B6302" s="256" t="s">
        <v>2696</v>
      </c>
      <c r="C6302" s="256" t="s">
        <v>2698</v>
      </c>
      <c r="D6302" s="256" t="s">
        <v>3343</v>
      </c>
      <c r="E6302" s="257" t="s">
        <v>2540</v>
      </c>
      <c r="F6302" s="256" t="s">
        <v>2540</v>
      </c>
      <c r="G6302" s="256">
        <v>87553</v>
      </c>
      <c r="H6302" s="256" t="s">
        <v>1860</v>
      </c>
      <c r="I6302" s="256" t="s">
        <v>14</v>
      </c>
      <c r="J6302" s="256" t="s">
        <v>2545</v>
      </c>
      <c r="K6302" s="257" t="s">
        <v>17267</v>
      </c>
      <c r="L6302" s="256" t="s">
        <v>2542</v>
      </c>
    </row>
    <row r="6303" spans="1:12" x14ac:dyDescent="0.25">
      <c r="A6303" s="256" t="s">
        <v>2695</v>
      </c>
      <c r="B6303" s="256" t="s">
        <v>2696</v>
      </c>
      <c r="C6303" s="256" t="s">
        <v>2698</v>
      </c>
      <c r="D6303" s="256" t="s">
        <v>3343</v>
      </c>
      <c r="E6303" s="257" t="s">
        <v>2540</v>
      </c>
      <c r="F6303" s="256" t="s">
        <v>2540</v>
      </c>
      <c r="G6303" s="256">
        <v>87554</v>
      </c>
      <c r="H6303" s="256" t="s">
        <v>1861</v>
      </c>
      <c r="I6303" s="256" t="s">
        <v>14</v>
      </c>
      <c r="J6303" s="256" t="s">
        <v>2545</v>
      </c>
      <c r="K6303" s="257" t="s">
        <v>7007</v>
      </c>
      <c r="L6303" s="256" t="s">
        <v>2542</v>
      </c>
    </row>
    <row r="6304" spans="1:12" x14ac:dyDescent="0.25">
      <c r="A6304" s="256" t="s">
        <v>2695</v>
      </c>
      <c r="B6304" s="256" t="s">
        <v>2696</v>
      </c>
      <c r="C6304" s="256" t="s">
        <v>2698</v>
      </c>
      <c r="D6304" s="256" t="s">
        <v>3343</v>
      </c>
      <c r="E6304" s="257" t="s">
        <v>2540</v>
      </c>
      <c r="F6304" s="256" t="s">
        <v>2540</v>
      </c>
      <c r="G6304" s="256">
        <v>87555</v>
      </c>
      <c r="H6304" s="256" t="s">
        <v>1862</v>
      </c>
      <c r="I6304" s="256" t="s">
        <v>14</v>
      </c>
      <c r="J6304" s="256" t="s">
        <v>2545</v>
      </c>
      <c r="K6304" s="257" t="s">
        <v>18300</v>
      </c>
      <c r="L6304" s="256" t="s">
        <v>2542</v>
      </c>
    </row>
    <row r="6305" spans="1:12" x14ac:dyDescent="0.25">
      <c r="A6305" s="256" t="s">
        <v>2695</v>
      </c>
      <c r="B6305" s="256" t="s">
        <v>2696</v>
      </c>
      <c r="C6305" s="256" t="s">
        <v>2698</v>
      </c>
      <c r="D6305" s="256" t="s">
        <v>3343</v>
      </c>
      <c r="E6305" s="257" t="s">
        <v>2540</v>
      </c>
      <c r="F6305" s="256" t="s">
        <v>2540</v>
      </c>
      <c r="G6305" s="256">
        <v>87556</v>
      </c>
      <c r="H6305" s="256" t="s">
        <v>1863</v>
      </c>
      <c r="I6305" s="256" t="s">
        <v>14</v>
      </c>
      <c r="J6305" s="256" t="s">
        <v>2545</v>
      </c>
      <c r="K6305" s="257" t="s">
        <v>4971</v>
      </c>
      <c r="L6305" s="256" t="s">
        <v>2542</v>
      </c>
    </row>
    <row r="6306" spans="1:12" x14ac:dyDescent="0.25">
      <c r="A6306" s="256" t="s">
        <v>2695</v>
      </c>
      <c r="B6306" s="256" t="s">
        <v>2696</v>
      </c>
      <c r="C6306" s="256" t="s">
        <v>2698</v>
      </c>
      <c r="D6306" s="256" t="s">
        <v>3343</v>
      </c>
      <c r="E6306" s="257" t="s">
        <v>2540</v>
      </c>
      <c r="F6306" s="256" t="s">
        <v>2540</v>
      </c>
      <c r="G6306" s="256">
        <v>87557</v>
      </c>
      <c r="H6306" s="256" t="s">
        <v>1864</v>
      </c>
      <c r="I6306" s="256" t="s">
        <v>14</v>
      </c>
      <c r="J6306" s="256" t="s">
        <v>2545</v>
      </c>
      <c r="K6306" s="257" t="s">
        <v>16234</v>
      </c>
      <c r="L6306" s="256" t="s">
        <v>2542</v>
      </c>
    </row>
    <row r="6307" spans="1:12" x14ac:dyDescent="0.25">
      <c r="A6307" s="256" t="s">
        <v>2695</v>
      </c>
      <c r="B6307" s="256" t="s">
        <v>2696</v>
      </c>
      <c r="C6307" s="256" t="s">
        <v>2698</v>
      </c>
      <c r="D6307" s="256" t="s">
        <v>3343</v>
      </c>
      <c r="E6307" s="257" t="s">
        <v>2540</v>
      </c>
      <c r="F6307" s="256" t="s">
        <v>2540</v>
      </c>
      <c r="G6307" s="256">
        <v>87559</v>
      </c>
      <c r="H6307" s="256" t="s">
        <v>1865</v>
      </c>
      <c r="I6307" s="256" t="s">
        <v>14</v>
      </c>
      <c r="J6307" s="256" t="s">
        <v>2545</v>
      </c>
      <c r="K6307" s="257" t="s">
        <v>16736</v>
      </c>
      <c r="L6307" s="256" t="s">
        <v>2542</v>
      </c>
    </row>
    <row r="6308" spans="1:12" x14ac:dyDescent="0.25">
      <c r="A6308" s="256" t="s">
        <v>2695</v>
      </c>
      <c r="B6308" s="256" t="s">
        <v>2696</v>
      </c>
      <c r="C6308" s="256" t="s">
        <v>2698</v>
      </c>
      <c r="D6308" s="256" t="s">
        <v>3343</v>
      </c>
      <c r="E6308" s="257" t="s">
        <v>2540</v>
      </c>
      <c r="F6308" s="256" t="s">
        <v>2540</v>
      </c>
      <c r="G6308" s="256">
        <v>87561</v>
      </c>
      <c r="H6308" s="256" t="s">
        <v>1866</v>
      </c>
      <c r="I6308" s="256" t="s">
        <v>14</v>
      </c>
      <c r="J6308" s="256" t="s">
        <v>2545</v>
      </c>
      <c r="K6308" s="257" t="s">
        <v>13770</v>
      </c>
      <c r="L6308" s="256" t="s">
        <v>2542</v>
      </c>
    </row>
    <row r="6309" spans="1:12" x14ac:dyDescent="0.25">
      <c r="A6309" s="256" t="s">
        <v>2695</v>
      </c>
      <c r="B6309" s="256" t="s">
        <v>2696</v>
      </c>
      <c r="C6309" s="256" t="s">
        <v>2698</v>
      </c>
      <c r="D6309" s="256" t="s">
        <v>3343</v>
      </c>
      <c r="E6309" s="257" t="s">
        <v>2540</v>
      </c>
      <c r="F6309" s="256" t="s">
        <v>2540</v>
      </c>
      <c r="G6309" s="256">
        <v>87775</v>
      </c>
      <c r="H6309" s="256" t="s">
        <v>8020</v>
      </c>
      <c r="I6309" s="256" t="s">
        <v>14</v>
      </c>
      <c r="J6309" s="256" t="s">
        <v>2545</v>
      </c>
      <c r="K6309" s="257" t="s">
        <v>18301</v>
      </c>
      <c r="L6309" s="256" t="s">
        <v>2542</v>
      </c>
    </row>
    <row r="6310" spans="1:12" x14ac:dyDescent="0.25">
      <c r="A6310" s="256" t="s">
        <v>2695</v>
      </c>
      <c r="B6310" s="256" t="s">
        <v>2696</v>
      </c>
      <c r="C6310" s="256" t="s">
        <v>2698</v>
      </c>
      <c r="D6310" s="256" t="s">
        <v>3343</v>
      </c>
      <c r="E6310" s="257" t="s">
        <v>2540</v>
      </c>
      <c r="F6310" s="256" t="s">
        <v>2540</v>
      </c>
      <c r="G6310" s="256">
        <v>87777</v>
      </c>
      <c r="H6310" s="256" t="s">
        <v>8021</v>
      </c>
      <c r="I6310" s="256" t="s">
        <v>14</v>
      </c>
      <c r="J6310" s="256" t="s">
        <v>2545</v>
      </c>
      <c r="K6310" s="257" t="s">
        <v>18302</v>
      </c>
      <c r="L6310" s="256" t="s">
        <v>2542</v>
      </c>
    </row>
    <row r="6311" spans="1:12" x14ac:dyDescent="0.25">
      <c r="A6311" s="256" t="s">
        <v>2695</v>
      </c>
      <c r="B6311" s="256" t="s">
        <v>2696</v>
      </c>
      <c r="C6311" s="256" t="s">
        <v>2698</v>
      </c>
      <c r="D6311" s="256" t="s">
        <v>3343</v>
      </c>
      <c r="E6311" s="257" t="s">
        <v>2540</v>
      </c>
      <c r="F6311" s="256" t="s">
        <v>2540</v>
      </c>
      <c r="G6311" s="256">
        <v>87778</v>
      </c>
      <c r="H6311" s="256" t="s">
        <v>8022</v>
      </c>
      <c r="I6311" s="256" t="s">
        <v>14</v>
      </c>
      <c r="J6311" s="256" t="s">
        <v>2545</v>
      </c>
      <c r="K6311" s="257" t="s">
        <v>13288</v>
      </c>
      <c r="L6311" s="256" t="s">
        <v>2542</v>
      </c>
    </row>
    <row r="6312" spans="1:12" x14ac:dyDescent="0.25">
      <c r="A6312" s="256" t="s">
        <v>2695</v>
      </c>
      <c r="B6312" s="256" t="s">
        <v>2696</v>
      </c>
      <c r="C6312" s="256" t="s">
        <v>2698</v>
      </c>
      <c r="D6312" s="256" t="s">
        <v>3343</v>
      </c>
      <c r="E6312" s="257" t="s">
        <v>2540</v>
      </c>
      <c r="F6312" s="256" t="s">
        <v>2540</v>
      </c>
      <c r="G6312" s="256">
        <v>87779</v>
      </c>
      <c r="H6312" s="256" t="s">
        <v>8023</v>
      </c>
      <c r="I6312" s="256" t="s">
        <v>14</v>
      </c>
      <c r="J6312" s="256" t="s">
        <v>2545</v>
      </c>
      <c r="K6312" s="257" t="s">
        <v>8024</v>
      </c>
      <c r="L6312" s="256" t="s">
        <v>2542</v>
      </c>
    </row>
    <row r="6313" spans="1:12" x14ac:dyDescent="0.25">
      <c r="A6313" s="256" t="s">
        <v>2695</v>
      </c>
      <c r="B6313" s="256" t="s">
        <v>2696</v>
      </c>
      <c r="C6313" s="256" t="s">
        <v>2698</v>
      </c>
      <c r="D6313" s="256" t="s">
        <v>3343</v>
      </c>
      <c r="E6313" s="257" t="s">
        <v>2540</v>
      </c>
      <c r="F6313" s="256" t="s">
        <v>2540</v>
      </c>
      <c r="G6313" s="256">
        <v>87781</v>
      </c>
      <c r="H6313" s="256" t="s">
        <v>8025</v>
      </c>
      <c r="I6313" s="256" t="s">
        <v>14</v>
      </c>
      <c r="J6313" s="256" t="s">
        <v>2545</v>
      </c>
      <c r="K6313" s="257" t="s">
        <v>13405</v>
      </c>
      <c r="L6313" s="256" t="s">
        <v>2542</v>
      </c>
    </row>
    <row r="6314" spans="1:12" x14ac:dyDescent="0.25">
      <c r="A6314" s="256" t="s">
        <v>2695</v>
      </c>
      <c r="B6314" s="256" t="s">
        <v>2696</v>
      </c>
      <c r="C6314" s="256" t="s">
        <v>2698</v>
      </c>
      <c r="D6314" s="256" t="s">
        <v>3343</v>
      </c>
      <c r="E6314" s="257" t="s">
        <v>2540</v>
      </c>
      <c r="F6314" s="256" t="s">
        <v>2540</v>
      </c>
      <c r="G6314" s="256">
        <v>87783</v>
      </c>
      <c r="H6314" s="256" t="s">
        <v>8026</v>
      </c>
      <c r="I6314" s="256" t="s">
        <v>14</v>
      </c>
      <c r="J6314" s="256" t="s">
        <v>2545</v>
      </c>
      <c r="K6314" s="257" t="s">
        <v>18303</v>
      </c>
      <c r="L6314" s="256" t="s">
        <v>2542</v>
      </c>
    </row>
    <row r="6315" spans="1:12" x14ac:dyDescent="0.25">
      <c r="A6315" s="256" t="s">
        <v>2695</v>
      </c>
      <c r="B6315" s="256" t="s">
        <v>2696</v>
      </c>
      <c r="C6315" s="256" t="s">
        <v>2698</v>
      </c>
      <c r="D6315" s="256" t="s">
        <v>3343</v>
      </c>
      <c r="E6315" s="257" t="s">
        <v>2540</v>
      </c>
      <c r="F6315" s="256" t="s">
        <v>2540</v>
      </c>
      <c r="G6315" s="256">
        <v>87784</v>
      </c>
      <c r="H6315" s="256" t="s">
        <v>8027</v>
      </c>
      <c r="I6315" s="256" t="s">
        <v>14</v>
      </c>
      <c r="J6315" s="256" t="s">
        <v>2545</v>
      </c>
      <c r="K6315" s="257" t="s">
        <v>18304</v>
      </c>
      <c r="L6315" s="256" t="s">
        <v>2542</v>
      </c>
    </row>
    <row r="6316" spans="1:12" x14ac:dyDescent="0.25">
      <c r="A6316" s="256" t="s">
        <v>2695</v>
      </c>
      <c r="B6316" s="256" t="s">
        <v>2696</v>
      </c>
      <c r="C6316" s="256" t="s">
        <v>2698</v>
      </c>
      <c r="D6316" s="256" t="s">
        <v>3343</v>
      </c>
      <c r="E6316" s="257" t="s">
        <v>2540</v>
      </c>
      <c r="F6316" s="256" t="s">
        <v>2540</v>
      </c>
      <c r="G6316" s="256">
        <v>87786</v>
      </c>
      <c r="H6316" s="256" t="s">
        <v>8028</v>
      </c>
      <c r="I6316" s="256" t="s">
        <v>14</v>
      </c>
      <c r="J6316" s="256" t="s">
        <v>2545</v>
      </c>
      <c r="K6316" s="257" t="s">
        <v>14378</v>
      </c>
      <c r="L6316" s="256" t="s">
        <v>2542</v>
      </c>
    </row>
    <row r="6317" spans="1:12" x14ac:dyDescent="0.25">
      <c r="A6317" s="256" t="s">
        <v>2695</v>
      </c>
      <c r="B6317" s="256" t="s">
        <v>2696</v>
      </c>
      <c r="C6317" s="256" t="s">
        <v>2698</v>
      </c>
      <c r="D6317" s="256" t="s">
        <v>3343</v>
      </c>
      <c r="E6317" s="257" t="s">
        <v>2540</v>
      </c>
      <c r="F6317" s="256" t="s">
        <v>2540</v>
      </c>
      <c r="G6317" s="256">
        <v>87787</v>
      </c>
      <c r="H6317" s="256" t="s">
        <v>8029</v>
      </c>
      <c r="I6317" s="256" t="s">
        <v>14</v>
      </c>
      <c r="J6317" s="256" t="s">
        <v>2545</v>
      </c>
      <c r="K6317" s="257" t="s">
        <v>18305</v>
      </c>
      <c r="L6317" s="256" t="s">
        <v>2542</v>
      </c>
    </row>
    <row r="6318" spans="1:12" x14ac:dyDescent="0.25">
      <c r="A6318" s="256" t="s">
        <v>2695</v>
      </c>
      <c r="B6318" s="256" t="s">
        <v>2696</v>
      </c>
      <c r="C6318" s="256" t="s">
        <v>2698</v>
      </c>
      <c r="D6318" s="256" t="s">
        <v>3343</v>
      </c>
      <c r="E6318" s="257" t="s">
        <v>2540</v>
      </c>
      <c r="F6318" s="256" t="s">
        <v>2540</v>
      </c>
      <c r="G6318" s="256">
        <v>87788</v>
      </c>
      <c r="H6318" s="256" t="s">
        <v>8030</v>
      </c>
      <c r="I6318" s="256" t="s">
        <v>14</v>
      </c>
      <c r="J6318" s="256" t="s">
        <v>2545</v>
      </c>
      <c r="K6318" s="257" t="s">
        <v>18306</v>
      </c>
      <c r="L6318" s="256" t="s">
        <v>2542</v>
      </c>
    </row>
    <row r="6319" spans="1:12" x14ac:dyDescent="0.25">
      <c r="A6319" s="256" t="s">
        <v>2695</v>
      </c>
      <c r="B6319" s="256" t="s">
        <v>2696</v>
      </c>
      <c r="C6319" s="256" t="s">
        <v>2698</v>
      </c>
      <c r="D6319" s="256" t="s">
        <v>3343</v>
      </c>
      <c r="E6319" s="257" t="s">
        <v>2540</v>
      </c>
      <c r="F6319" s="256" t="s">
        <v>2540</v>
      </c>
      <c r="G6319" s="256">
        <v>87790</v>
      </c>
      <c r="H6319" s="256" t="s">
        <v>1867</v>
      </c>
      <c r="I6319" s="256" t="s">
        <v>14</v>
      </c>
      <c r="J6319" s="256" t="s">
        <v>2545</v>
      </c>
      <c r="K6319" s="257" t="s">
        <v>18307</v>
      </c>
      <c r="L6319" s="256" t="s">
        <v>2542</v>
      </c>
    </row>
    <row r="6320" spans="1:12" x14ac:dyDescent="0.25">
      <c r="A6320" s="256" t="s">
        <v>2695</v>
      </c>
      <c r="B6320" s="256" t="s">
        <v>2696</v>
      </c>
      <c r="C6320" s="256" t="s">
        <v>2698</v>
      </c>
      <c r="D6320" s="256" t="s">
        <v>3343</v>
      </c>
      <c r="E6320" s="257" t="s">
        <v>2540</v>
      </c>
      <c r="F6320" s="256" t="s">
        <v>2540</v>
      </c>
      <c r="G6320" s="256">
        <v>87791</v>
      </c>
      <c r="H6320" s="256" t="s">
        <v>8031</v>
      </c>
      <c r="I6320" s="256" t="s">
        <v>14</v>
      </c>
      <c r="J6320" s="256" t="s">
        <v>2545</v>
      </c>
      <c r="K6320" s="257" t="s">
        <v>18308</v>
      </c>
      <c r="L6320" s="256" t="s">
        <v>2542</v>
      </c>
    </row>
    <row r="6321" spans="1:12" x14ac:dyDescent="0.25">
      <c r="A6321" s="256" t="s">
        <v>2695</v>
      </c>
      <c r="B6321" s="256" t="s">
        <v>2696</v>
      </c>
      <c r="C6321" s="256" t="s">
        <v>2698</v>
      </c>
      <c r="D6321" s="256" t="s">
        <v>3343</v>
      </c>
      <c r="E6321" s="257" t="s">
        <v>2540</v>
      </c>
      <c r="F6321" s="256" t="s">
        <v>2540</v>
      </c>
      <c r="G6321" s="256">
        <v>87792</v>
      </c>
      <c r="H6321" s="256" t="s">
        <v>8032</v>
      </c>
      <c r="I6321" s="256" t="s">
        <v>14</v>
      </c>
      <c r="J6321" s="256" t="s">
        <v>2545</v>
      </c>
      <c r="K6321" s="257" t="s">
        <v>18309</v>
      </c>
      <c r="L6321" s="256" t="s">
        <v>2542</v>
      </c>
    </row>
    <row r="6322" spans="1:12" x14ac:dyDescent="0.25">
      <c r="A6322" s="256" t="s">
        <v>2695</v>
      </c>
      <c r="B6322" s="256" t="s">
        <v>2696</v>
      </c>
      <c r="C6322" s="256" t="s">
        <v>2698</v>
      </c>
      <c r="D6322" s="256" t="s">
        <v>3343</v>
      </c>
      <c r="E6322" s="257" t="s">
        <v>2540</v>
      </c>
      <c r="F6322" s="256" t="s">
        <v>2540</v>
      </c>
      <c r="G6322" s="256">
        <v>87794</v>
      </c>
      <c r="H6322" s="256" t="s">
        <v>8033</v>
      </c>
      <c r="I6322" s="256" t="s">
        <v>14</v>
      </c>
      <c r="J6322" s="256" t="s">
        <v>2545</v>
      </c>
      <c r="K6322" s="257" t="s">
        <v>18310</v>
      </c>
      <c r="L6322" s="256" t="s">
        <v>2542</v>
      </c>
    </row>
    <row r="6323" spans="1:12" x14ac:dyDescent="0.25">
      <c r="A6323" s="256" t="s">
        <v>2695</v>
      </c>
      <c r="B6323" s="256" t="s">
        <v>2696</v>
      </c>
      <c r="C6323" s="256" t="s">
        <v>2698</v>
      </c>
      <c r="D6323" s="256" t="s">
        <v>3343</v>
      </c>
      <c r="E6323" s="257" t="s">
        <v>2540</v>
      </c>
      <c r="F6323" s="256" t="s">
        <v>2540</v>
      </c>
      <c r="G6323" s="256">
        <v>87795</v>
      </c>
      <c r="H6323" s="256" t="s">
        <v>8034</v>
      </c>
      <c r="I6323" s="256" t="s">
        <v>14</v>
      </c>
      <c r="J6323" s="256" t="s">
        <v>2545</v>
      </c>
      <c r="K6323" s="257" t="s">
        <v>18311</v>
      </c>
      <c r="L6323" s="256" t="s">
        <v>2542</v>
      </c>
    </row>
    <row r="6324" spans="1:12" x14ac:dyDescent="0.25">
      <c r="A6324" s="256" t="s">
        <v>2695</v>
      </c>
      <c r="B6324" s="256" t="s">
        <v>2696</v>
      </c>
      <c r="C6324" s="256" t="s">
        <v>2698</v>
      </c>
      <c r="D6324" s="256" t="s">
        <v>3343</v>
      </c>
      <c r="E6324" s="257" t="s">
        <v>2540</v>
      </c>
      <c r="F6324" s="256" t="s">
        <v>2540</v>
      </c>
      <c r="G6324" s="256">
        <v>87797</v>
      </c>
      <c r="H6324" s="256" t="s">
        <v>8035</v>
      </c>
      <c r="I6324" s="256" t="s">
        <v>14</v>
      </c>
      <c r="J6324" s="256" t="s">
        <v>2545</v>
      </c>
      <c r="K6324" s="257" t="s">
        <v>18312</v>
      </c>
      <c r="L6324" s="256" t="s">
        <v>2542</v>
      </c>
    </row>
    <row r="6325" spans="1:12" x14ac:dyDescent="0.25">
      <c r="A6325" s="256" t="s">
        <v>2695</v>
      </c>
      <c r="B6325" s="256" t="s">
        <v>2696</v>
      </c>
      <c r="C6325" s="256" t="s">
        <v>2698</v>
      </c>
      <c r="D6325" s="256" t="s">
        <v>3343</v>
      </c>
      <c r="E6325" s="257" t="s">
        <v>2540</v>
      </c>
      <c r="F6325" s="256" t="s">
        <v>2540</v>
      </c>
      <c r="G6325" s="256">
        <v>87799</v>
      </c>
      <c r="H6325" s="256" t="s">
        <v>8036</v>
      </c>
      <c r="I6325" s="256" t="s">
        <v>14</v>
      </c>
      <c r="J6325" s="256" t="s">
        <v>2545</v>
      </c>
      <c r="K6325" s="257" t="s">
        <v>15941</v>
      </c>
      <c r="L6325" s="256" t="s">
        <v>2542</v>
      </c>
    </row>
    <row r="6326" spans="1:12" x14ac:dyDescent="0.25">
      <c r="A6326" s="256" t="s">
        <v>2695</v>
      </c>
      <c r="B6326" s="256" t="s">
        <v>2696</v>
      </c>
      <c r="C6326" s="256" t="s">
        <v>2698</v>
      </c>
      <c r="D6326" s="256" t="s">
        <v>3343</v>
      </c>
      <c r="E6326" s="257" t="s">
        <v>2540</v>
      </c>
      <c r="F6326" s="256" t="s">
        <v>2540</v>
      </c>
      <c r="G6326" s="256">
        <v>87800</v>
      </c>
      <c r="H6326" s="256" t="s">
        <v>8037</v>
      </c>
      <c r="I6326" s="256" t="s">
        <v>14</v>
      </c>
      <c r="J6326" s="256" t="s">
        <v>2545</v>
      </c>
      <c r="K6326" s="257" t="s">
        <v>18313</v>
      </c>
      <c r="L6326" s="256" t="s">
        <v>2542</v>
      </c>
    </row>
    <row r="6327" spans="1:12" x14ac:dyDescent="0.25">
      <c r="A6327" s="256" t="s">
        <v>2695</v>
      </c>
      <c r="B6327" s="256" t="s">
        <v>2696</v>
      </c>
      <c r="C6327" s="256" t="s">
        <v>2698</v>
      </c>
      <c r="D6327" s="256" t="s">
        <v>3343</v>
      </c>
      <c r="E6327" s="257" t="s">
        <v>2540</v>
      </c>
      <c r="F6327" s="256" t="s">
        <v>2540</v>
      </c>
      <c r="G6327" s="256">
        <v>87801</v>
      </c>
      <c r="H6327" s="256" t="s">
        <v>8038</v>
      </c>
      <c r="I6327" s="256" t="s">
        <v>14</v>
      </c>
      <c r="J6327" s="256" t="s">
        <v>2545</v>
      </c>
      <c r="K6327" s="257" t="s">
        <v>18314</v>
      </c>
      <c r="L6327" s="256" t="s">
        <v>2542</v>
      </c>
    </row>
    <row r="6328" spans="1:12" x14ac:dyDescent="0.25">
      <c r="A6328" s="256" t="s">
        <v>2695</v>
      </c>
      <c r="B6328" s="256" t="s">
        <v>2696</v>
      </c>
      <c r="C6328" s="256" t="s">
        <v>2698</v>
      </c>
      <c r="D6328" s="256" t="s">
        <v>3343</v>
      </c>
      <c r="E6328" s="257" t="s">
        <v>2540</v>
      </c>
      <c r="F6328" s="256" t="s">
        <v>2540</v>
      </c>
      <c r="G6328" s="256">
        <v>87803</v>
      </c>
      <c r="H6328" s="256" t="s">
        <v>8039</v>
      </c>
      <c r="I6328" s="256" t="s">
        <v>14</v>
      </c>
      <c r="J6328" s="256" t="s">
        <v>2545</v>
      </c>
      <c r="K6328" s="257" t="s">
        <v>18315</v>
      </c>
      <c r="L6328" s="256" t="s">
        <v>2542</v>
      </c>
    </row>
    <row r="6329" spans="1:12" x14ac:dyDescent="0.25">
      <c r="A6329" s="256" t="s">
        <v>2695</v>
      </c>
      <c r="B6329" s="256" t="s">
        <v>2696</v>
      </c>
      <c r="C6329" s="256" t="s">
        <v>2698</v>
      </c>
      <c r="D6329" s="256" t="s">
        <v>3343</v>
      </c>
      <c r="E6329" s="257" t="s">
        <v>2540</v>
      </c>
      <c r="F6329" s="256" t="s">
        <v>2540</v>
      </c>
      <c r="G6329" s="256">
        <v>87804</v>
      </c>
      <c r="H6329" s="256" t="s">
        <v>8040</v>
      </c>
      <c r="I6329" s="256" t="s">
        <v>14</v>
      </c>
      <c r="J6329" s="256" t="s">
        <v>2545</v>
      </c>
      <c r="K6329" s="257" t="s">
        <v>18316</v>
      </c>
      <c r="L6329" s="256" t="s">
        <v>2542</v>
      </c>
    </row>
    <row r="6330" spans="1:12" x14ac:dyDescent="0.25">
      <c r="A6330" s="256" t="s">
        <v>2695</v>
      </c>
      <c r="B6330" s="256" t="s">
        <v>2696</v>
      </c>
      <c r="C6330" s="256" t="s">
        <v>2698</v>
      </c>
      <c r="D6330" s="256" t="s">
        <v>3343</v>
      </c>
      <c r="E6330" s="257" t="s">
        <v>2540</v>
      </c>
      <c r="F6330" s="256" t="s">
        <v>2540</v>
      </c>
      <c r="G6330" s="256">
        <v>87805</v>
      </c>
      <c r="H6330" s="256" t="s">
        <v>8041</v>
      </c>
      <c r="I6330" s="256" t="s">
        <v>14</v>
      </c>
      <c r="J6330" s="256" t="s">
        <v>2545</v>
      </c>
      <c r="K6330" s="257" t="s">
        <v>18317</v>
      </c>
      <c r="L6330" s="256" t="s">
        <v>2542</v>
      </c>
    </row>
    <row r="6331" spans="1:12" x14ac:dyDescent="0.25">
      <c r="A6331" s="256" t="s">
        <v>2695</v>
      </c>
      <c r="B6331" s="256" t="s">
        <v>2696</v>
      </c>
      <c r="C6331" s="256" t="s">
        <v>2698</v>
      </c>
      <c r="D6331" s="256" t="s">
        <v>3343</v>
      </c>
      <c r="E6331" s="257" t="s">
        <v>2540</v>
      </c>
      <c r="F6331" s="256" t="s">
        <v>2540</v>
      </c>
      <c r="G6331" s="256">
        <v>87807</v>
      </c>
      <c r="H6331" s="256" t="s">
        <v>8042</v>
      </c>
      <c r="I6331" s="256" t="s">
        <v>14</v>
      </c>
      <c r="J6331" s="256" t="s">
        <v>2545</v>
      </c>
      <c r="K6331" s="257" t="s">
        <v>18318</v>
      </c>
      <c r="L6331" s="256" t="s">
        <v>2542</v>
      </c>
    </row>
    <row r="6332" spans="1:12" x14ac:dyDescent="0.25">
      <c r="A6332" s="256" t="s">
        <v>2695</v>
      </c>
      <c r="B6332" s="256" t="s">
        <v>2696</v>
      </c>
      <c r="C6332" s="256" t="s">
        <v>2698</v>
      </c>
      <c r="D6332" s="256" t="s">
        <v>3343</v>
      </c>
      <c r="E6332" s="257" t="s">
        <v>2540</v>
      </c>
      <c r="F6332" s="256" t="s">
        <v>2540</v>
      </c>
      <c r="G6332" s="256">
        <v>87808</v>
      </c>
      <c r="H6332" s="256" t="s">
        <v>8043</v>
      </c>
      <c r="I6332" s="256" t="s">
        <v>14</v>
      </c>
      <c r="J6332" s="256" t="s">
        <v>2545</v>
      </c>
      <c r="K6332" s="257" t="s">
        <v>18319</v>
      </c>
      <c r="L6332" s="256" t="s">
        <v>2542</v>
      </c>
    </row>
    <row r="6333" spans="1:12" x14ac:dyDescent="0.25">
      <c r="A6333" s="256" t="s">
        <v>2695</v>
      </c>
      <c r="B6333" s="256" t="s">
        <v>2696</v>
      </c>
      <c r="C6333" s="256" t="s">
        <v>2698</v>
      </c>
      <c r="D6333" s="256" t="s">
        <v>3343</v>
      </c>
      <c r="E6333" s="257" t="s">
        <v>2540</v>
      </c>
      <c r="F6333" s="256" t="s">
        <v>2540</v>
      </c>
      <c r="G6333" s="256">
        <v>87809</v>
      </c>
      <c r="H6333" s="256" t="s">
        <v>8044</v>
      </c>
      <c r="I6333" s="256" t="s">
        <v>14</v>
      </c>
      <c r="J6333" s="256" t="s">
        <v>2545</v>
      </c>
      <c r="K6333" s="257" t="s">
        <v>18320</v>
      </c>
      <c r="L6333" s="256" t="s">
        <v>2542</v>
      </c>
    </row>
    <row r="6334" spans="1:12" x14ac:dyDescent="0.25">
      <c r="A6334" s="256" t="s">
        <v>2695</v>
      </c>
      <c r="B6334" s="256" t="s">
        <v>2696</v>
      </c>
      <c r="C6334" s="256" t="s">
        <v>2698</v>
      </c>
      <c r="D6334" s="256" t="s">
        <v>3343</v>
      </c>
      <c r="E6334" s="257" t="s">
        <v>2540</v>
      </c>
      <c r="F6334" s="256" t="s">
        <v>2540</v>
      </c>
      <c r="G6334" s="256">
        <v>87811</v>
      </c>
      <c r="H6334" s="256" t="s">
        <v>8045</v>
      </c>
      <c r="I6334" s="256" t="s">
        <v>14</v>
      </c>
      <c r="J6334" s="256" t="s">
        <v>2545</v>
      </c>
      <c r="K6334" s="257" t="s">
        <v>16418</v>
      </c>
      <c r="L6334" s="256" t="s">
        <v>2542</v>
      </c>
    </row>
    <row r="6335" spans="1:12" x14ac:dyDescent="0.25">
      <c r="A6335" s="256" t="s">
        <v>2695</v>
      </c>
      <c r="B6335" s="256" t="s">
        <v>2696</v>
      </c>
      <c r="C6335" s="256" t="s">
        <v>2698</v>
      </c>
      <c r="D6335" s="256" t="s">
        <v>3343</v>
      </c>
      <c r="E6335" s="257" t="s">
        <v>2540</v>
      </c>
      <c r="F6335" s="256" t="s">
        <v>2540</v>
      </c>
      <c r="G6335" s="256">
        <v>87812</v>
      </c>
      <c r="H6335" s="256" t="s">
        <v>8046</v>
      </c>
      <c r="I6335" s="256" t="s">
        <v>14</v>
      </c>
      <c r="J6335" s="256" t="s">
        <v>2545</v>
      </c>
      <c r="K6335" s="257" t="s">
        <v>13392</v>
      </c>
      <c r="L6335" s="256" t="s">
        <v>2542</v>
      </c>
    </row>
    <row r="6336" spans="1:12" x14ac:dyDescent="0.25">
      <c r="A6336" s="256" t="s">
        <v>2695</v>
      </c>
      <c r="B6336" s="256" t="s">
        <v>2696</v>
      </c>
      <c r="C6336" s="256" t="s">
        <v>2698</v>
      </c>
      <c r="D6336" s="256" t="s">
        <v>3343</v>
      </c>
      <c r="E6336" s="257" t="s">
        <v>2540</v>
      </c>
      <c r="F6336" s="256" t="s">
        <v>2540</v>
      </c>
      <c r="G6336" s="256">
        <v>87813</v>
      </c>
      <c r="H6336" s="256" t="s">
        <v>8047</v>
      </c>
      <c r="I6336" s="256" t="s">
        <v>14</v>
      </c>
      <c r="J6336" s="256" t="s">
        <v>2545</v>
      </c>
      <c r="K6336" s="257" t="s">
        <v>18321</v>
      </c>
      <c r="L6336" s="256" t="s">
        <v>2542</v>
      </c>
    </row>
    <row r="6337" spans="1:12" x14ac:dyDescent="0.25">
      <c r="A6337" s="256" t="s">
        <v>2695</v>
      </c>
      <c r="B6337" s="256" t="s">
        <v>2696</v>
      </c>
      <c r="C6337" s="256" t="s">
        <v>2698</v>
      </c>
      <c r="D6337" s="256" t="s">
        <v>3343</v>
      </c>
      <c r="E6337" s="257" t="s">
        <v>2540</v>
      </c>
      <c r="F6337" s="256" t="s">
        <v>2540</v>
      </c>
      <c r="G6337" s="256">
        <v>87815</v>
      </c>
      <c r="H6337" s="256" t="s">
        <v>8048</v>
      </c>
      <c r="I6337" s="256" t="s">
        <v>14</v>
      </c>
      <c r="J6337" s="256" t="s">
        <v>2545</v>
      </c>
      <c r="K6337" s="257" t="s">
        <v>18322</v>
      </c>
      <c r="L6337" s="256" t="s">
        <v>2542</v>
      </c>
    </row>
    <row r="6338" spans="1:12" x14ac:dyDescent="0.25">
      <c r="A6338" s="256" t="s">
        <v>2695</v>
      </c>
      <c r="B6338" s="256" t="s">
        <v>2696</v>
      </c>
      <c r="C6338" s="256" t="s">
        <v>2698</v>
      </c>
      <c r="D6338" s="256" t="s">
        <v>3343</v>
      </c>
      <c r="E6338" s="257" t="s">
        <v>2540</v>
      </c>
      <c r="F6338" s="256" t="s">
        <v>2540</v>
      </c>
      <c r="G6338" s="256">
        <v>87816</v>
      </c>
      <c r="H6338" s="256" t="s">
        <v>8049</v>
      </c>
      <c r="I6338" s="256" t="s">
        <v>14</v>
      </c>
      <c r="J6338" s="256" t="s">
        <v>2545</v>
      </c>
      <c r="K6338" s="257" t="s">
        <v>18323</v>
      </c>
      <c r="L6338" s="256" t="s">
        <v>2542</v>
      </c>
    </row>
    <row r="6339" spans="1:12" x14ac:dyDescent="0.25">
      <c r="A6339" s="256" t="s">
        <v>2695</v>
      </c>
      <c r="B6339" s="256" t="s">
        <v>2696</v>
      </c>
      <c r="C6339" s="256" t="s">
        <v>2698</v>
      </c>
      <c r="D6339" s="256" t="s">
        <v>3343</v>
      </c>
      <c r="E6339" s="257" t="s">
        <v>2540</v>
      </c>
      <c r="F6339" s="256" t="s">
        <v>2540</v>
      </c>
      <c r="G6339" s="256">
        <v>87817</v>
      </c>
      <c r="H6339" s="256" t="s">
        <v>8050</v>
      </c>
      <c r="I6339" s="256" t="s">
        <v>14</v>
      </c>
      <c r="J6339" s="256" t="s">
        <v>2545</v>
      </c>
      <c r="K6339" s="257" t="s">
        <v>18324</v>
      </c>
      <c r="L6339" s="256" t="s">
        <v>2542</v>
      </c>
    </row>
    <row r="6340" spans="1:12" x14ac:dyDescent="0.25">
      <c r="A6340" s="256" t="s">
        <v>2695</v>
      </c>
      <c r="B6340" s="256" t="s">
        <v>2696</v>
      </c>
      <c r="C6340" s="256" t="s">
        <v>2698</v>
      </c>
      <c r="D6340" s="256" t="s">
        <v>3343</v>
      </c>
      <c r="E6340" s="257" t="s">
        <v>2540</v>
      </c>
      <c r="F6340" s="256" t="s">
        <v>2540</v>
      </c>
      <c r="G6340" s="256">
        <v>87819</v>
      </c>
      <c r="H6340" s="256" t="s">
        <v>8051</v>
      </c>
      <c r="I6340" s="256" t="s">
        <v>14</v>
      </c>
      <c r="J6340" s="256" t="s">
        <v>2545</v>
      </c>
      <c r="K6340" s="257" t="s">
        <v>18325</v>
      </c>
      <c r="L6340" s="256" t="s">
        <v>2542</v>
      </c>
    </row>
    <row r="6341" spans="1:12" x14ac:dyDescent="0.25">
      <c r="A6341" s="256" t="s">
        <v>2695</v>
      </c>
      <c r="B6341" s="256" t="s">
        <v>2696</v>
      </c>
      <c r="C6341" s="256" t="s">
        <v>2698</v>
      </c>
      <c r="D6341" s="256" t="s">
        <v>3343</v>
      </c>
      <c r="E6341" s="257" t="s">
        <v>2540</v>
      </c>
      <c r="F6341" s="256" t="s">
        <v>2540</v>
      </c>
      <c r="G6341" s="256">
        <v>87820</v>
      </c>
      <c r="H6341" s="256" t="s">
        <v>8052</v>
      </c>
      <c r="I6341" s="256" t="s">
        <v>14</v>
      </c>
      <c r="J6341" s="256" t="s">
        <v>2545</v>
      </c>
      <c r="K6341" s="257" t="s">
        <v>18326</v>
      </c>
      <c r="L6341" s="256" t="s">
        <v>2542</v>
      </c>
    </row>
    <row r="6342" spans="1:12" x14ac:dyDescent="0.25">
      <c r="A6342" s="256" t="s">
        <v>2695</v>
      </c>
      <c r="B6342" s="256" t="s">
        <v>2696</v>
      </c>
      <c r="C6342" s="256" t="s">
        <v>2698</v>
      </c>
      <c r="D6342" s="256" t="s">
        <v>3343</v>
      </c>
      <c r="E6342" s="257" t="s">
        <v>2540</v>
      </c>
      <c r="F6342" s="256" t="s">
        <v>2540</v>
      </c>
      <c r="G6342" s="256">
        <v>87821</v>
      </c>
      <c r="H6342" s="256" t="s">
        <v>8053</v>
      </c>
      <c r="I6342" s="256" t="s">
        <v>14</v>
      </c>
      <c r="J6342" s="256" t="s">
        <v>2545</v>
      </c>
      <c r="K6342" s="257" t="s">
        <v>18327</v>
      </c>
      <c r="L6342" s="256" t="s">
        <v>2542</v>
      </c>
    </row>
    <row r="6343" spans="1:12" x14ac:dyDescent="0.25">
      <c r="A6343" s="256" t="s">
        <v>2695</v>
      </c>
      <c r="B6343" s="256" t="s">
        <v>2696</v>
      </c>
      <c r="C6343" s="256" t="s">
        <v>2698</v>
      </c>
      <c r="D6343" s="256" t="s">
        <v>3343</v>
      </c>
      <c r="E6343" s="257" t="s">
        <v>2540</v>
      </c>
      <c r="F6343" s="256" t="s">
        <v>2540</v>
      </c>
      <c r="G6343" s="256">
        <v>87823</v>
      </c>
      <c r="H6343" s="256" t="s">
        <v>8054</v>
      </c>
      <c r="I6343" s="256" t="s">
        <v>14</v>
      </c>
      <c r="J6343" s="256" t="s">
        <v>2545</v>
      </c>
      <c r="K6343" s="257" t="s">
        <v>13738</v>
      </c>
      <c r="L6343" s="256" t="s">
        <v>2542</v>
      </c>
    </row>
    <row r="6344" spans="1:12" x14ac:dyDescent="0.25">
      <c r="A6344" s="256" t="s">
        <v>2695</v>
      </c>
      <c r="B6344" s="256" t="s">
        <v>2696</v>
      </c>
      <c r="C6344" s="256" t="s">
        <v>2698</v>
      </c>
      <c r="D6344" s="256" t="s">
        <v>3343</v>
      </c>
      <c r="E6344" s="257" t="s">
        <v>2540</v>
      </c>
      <c r="F6344" s="256" t="s">
        <v>2540</v>
      </c>
      <c r="G6344" s="256">
        <v>87824</v>
      </c>
      <c r="H6344" s="256" t="s">
        <v>8055</v>
      </c>
      <c r="I6344" s="256" t="s">
        <v>14</v>
      </c>
      <c r="J6344" s="256" t="s">
        <v>2545</v>
      </c>
      <c r="K6344" s="257" t="s">
        <v>18328</v>
      </c>
      <c r="L6344" s="256" t="s">
        <v>2542</v>
      </c>
    </row>
    <row r="6345" spans="1:12" x14ac:dyDescent="0.25">
      <c r="A6345" s="256" t="s">
        <v>2695</v>
      </c>
      <c r="B6345" s="256" t="s">
        <v>2696</v>
      </c>
      <c r="C6345" s="256" t="s">
        <v>2698</v>
      </c>
      <c r="D6345" s="256" t="s">
        <v>3343</v>
      </c>
      <c r="E6345" s="257" t="s">
        <v>2540</v>
      </c>
      <c r="F6345" s="256" t="s">
        <v>2540</v>
      </c>
      <c r="G6345" s="256">
        <v>87825</v>
      </c>
      <c r="H6345" s="256" t="s">
        <v>8056</v>
      </c>
      <c r="I6345" s="256" t="s">
        <v>14</v>
      </c>
      <c r="J6345" s="256" t="s">
        <v>2545</v>
      </c>
      <c r="K6345" s="257" t="s">
        <v>15093</v>
      </c>
      <c r="L6345" s="256" t="s">
        <v>2542</v>
      </c>
    </row>
    <row r="6346" spans="1:12" x14ac:dyDescent="0.25">
      <c r="A6346" s="256" t="s">
        <v>2695</v>
      </c>
      <c r="B6346" s="256" t="s">
        <v>2696</v>
      </c>
      <c r="C6346" s="256" t="s">
        <v>2698</v>
      </c>
      <c r="D6346" s="256" t="s">
        <v>3343</v>
      </c>
      <c r="E6346" s="257" t="s">
        <v>2540</v>
      </c>
      <c r="F6346" s="256" t="s">
        <v>2540</v>
      </c>
      <c r="G6346" s="256">
        <v>87827</v>
      </c>
      <c r="H6346" s="256" t="s">
        <v>8057</v>
      </c>
      <c r="I6346" s="256" t="s">
        <v>14</v>
      </c>
      <c r="J6346" s="256" t="s">
        <v>2545</v>
      </c>
      <c r="K6346" s="257" t="s">
        <v>18329</v>
      </c>
      <c r="L6346" s="256" t="s">
        <v>2542</v>
      </c>
    </row>
    <row r="6347" spans="1:12" x14ac:dyDescent="0.25">
      <c r="A6347" s="256" t="s">
        <v>2695</v>
      </c>
      <c r="B6347" s="256" t="s">
        <v>2696</v>
      </c>
      <c r="C6347" s="256" t="s">
        <v>2698</v>
      </c>
      <c r="D6347" s="256" t="s">
        <v>3343</v>
      </c>
      <c r="E6347" s="257" t="s">
        <v>2540</v>
      </c>
      <c r="F6347" s="256" t="s">
        <v>2540</v>
      </c>
      <c r="G6347" s="256">
        <v>87828</v>
      </c>
      <c r="H6347" s="256" t="s">
        <v>8058</v>
      </c>
      <c r="I6347" s="256" t="s">
        <v>14</v>
      </c>
      <c r="J6347" s="256" t="s">
        <v>2545</v>
      </c>
      <c r="K6347" s="257" t="s">
        <v>18330</v>
      </c>
      <c r="L6347" s="256" t="s">
        <v>2542</v>
      </c>
    </row>
    <row r="6348" spans="1:12" x14ac:dyDescent="0.25">
      <c r="A6348" s="256" t="s">
        <v>2695</v>
      </c>
      <c r="B6348" s="256" t="s">
        <v>2696</v>
      </c>
      <c r="C6348" s="256" t="s">
        <v>2698</v>
      </c>
      <c r="D6348" s="256" t="s">
        <v>3343</v>
      </c>
      <c r="E6348" s="257" t="s">
        <v>2540</v>
      </c>
      <c r="F6348" s="256" t="s">
        <v>2540</v>
      </c>
      <c r="G6348" s="256">
        <v>87829</v>
      </c>
      <c r="H6348" s="256" t="s">
        <v>8059</v>
      </c>
      <c r="I6348" s="256" t="s">
        <v>14</v>
      </c>
      <c r="J6348" s="256" t="s">
        <v>2545</v>
      </c>
      <c r="K6348" s="257" t="s">
        <v>18331</v>
      </c>
      <c r="L6348" s="256" t="s">
        <v>2542</v>
      </c>
    </row>
    <row r="6349" spans="1:12" x14ac:dyDescent="0.25">
      <c r="A6349" s="256" t="s">
        <v>2695</v>
      </c>
      <c r="B6349" s="256" t="s">
        <v>2696</v>
      </c>
      <c r="C6349" s="256" t="s">
        <v>2698</v>
      </c>
      <c r="D6349" s="256" t="s">
        <v>3343</v>
      </c>
      <c r="E6349" s="257" t="s">
        <v>2540</v>
      </c>
      <c r="F6349" s="256" t="s">
        <v>2540</v>
      </c>
      <c r="G6349" s="256">
        <v>87831</v>
      </c>
      <c r="H6349" s="256" t="s">
        <v>8060</v>
      </c>
      <c r="I6349" s="256" t="s">
        <v>14</v>
      </c>
      <c r="J6349" s="256" t="s">
        <v>2545</v>
      </c>
      <c r="K6349" s="257" t="s">
        <v>18332</v>
      </c>
      <c r="L6349" s="256" t="s">
        <v>2542</v>
      </c>
    </row>
    <row r="6350" spans="1:12" x14ac:dyDescent="0.25">
      <c r="A6350" s="256" t="s">
        <v>2695</v>
      </c>
      <c r="B6350" s="256" t="s">
        <v>2696</v>
      </c>
      <c r="C6350" s="256" t="s">
        <v>2698</v>
      </c>
      <c r="D6350" s="256" t="s">
        <v>3343</v>
      </c>
      <c r="E6350" s="257" t="s">
        <v>2540</v>
      </c>
      <c r="F6350" s="256" t="s">
        <v>2540</v>
      </c>
      <c r="G6350" s="256">
        <v>87832</v>
      </c>
      <c r="H6350" s="256" t="s">
        <v>8061</v>
      </c>
      <c r="I6350" s="256" t="s">
        <v>14</v>
      </c>
      <c r="J6350" s="256" t="s">
        <v>2545</v>
      </c>
      <c r="K6350" s="257" t="s">
        <v>18333</v>
      </c>
      <c r="L6350" s="256" t="s">
        <v>2542</v>
      </c>
    </row>
    <row r="6351" spans="1:12" x14ac:dyDescent="0.25">
      <c r="A6351" s="256" t="s">
        <v>2695</v>
      </c>
      <c r="B6351" s="256" t="s">
        <v>2696</v>
      </c>
      <c r="C6351" s="256" t="s">
        <v>2698</v>
      </c>
      <c r="D6351" s="256" t="s">
        <v>3343</v>
      </c>
      <c r="E6351" s="257" t="s">
        <v>2540</v>
      </c>
      <c r="F6351" s="256" t="s">
        <v>2540</v>
      </c>
      <c r="G6351" s="256">
        <v>87834</v>
      </c>
      <c r="H6351" s="256" t="s">
        <v>1868</v>
      </c>
      <c r="I6351" s="256" t="s">
        <v>14</v>
      </c>
      <c r="J6351" s="256" t="s">
        <v>2545</v>
      </c>
      <c r="K6351" s="257" t="s">
        <v>18334</v>
      </c>
      <c r="L6351" s="256" t="s">
        <v>2542</v>
      </c>
    </row>
    <row r="6352" spans="1:12" x14ac:dyDescent="0.25">
      <c r="A6352" s="256" t="s">
        <v>2695</v>
      </c>
      <c r="B6352" s="256" t="s">
        <v>2696</v>
      </c>
      <c r="C6352" s="256" t="s">
        <v>2698</v>
      </c>
      <c r="D6352" s="256" t="s">
        <v>3343</v>
      </c>
      <c r="E6352" s="257" t="s">
        <v>2540</v>
      </c>
      <c r="F6352" s="256" t="s">
        <v>2540</v>
      </c>
      <c r="G6352" s="256">
        <v>87835</v>
      </c>
      <c r="H6352" s="256" t="s">
        <v>1869</v>
      </c>
      <c r="I6352" s="256" t="s">
        <v>14</v>
      </c>
      <c r="J6352" s="256" t="s">
        <v>2545</v>
      </c>
      <c r="K6352" s="257" t="s">
        <v>18335</v>
      </c>
      <c r="L6352" s="256" t="s">
        <v>2542</v>
      </c>
    </row>
    <row r="6353" spans="1:12" x14ac:dyDescent="0.25">
      <c r="A6353" s="256" t="s">
        <v>2695</v>
      </c>
      <c r="B6353" s="256" t="s">
        <v>2696</v>
      </c>
      <c r="C6353" s="256" t="s">
        <v>2698</v>
      </c>
      <c r="D6353" s="256" t="s">
        <v>3343</v>
      </c>
      <c r="E6353" s="257" t="s">
        <v>2540</v>
      </c>
      <c r="F6353" s="256" t="s">
        <v>2540</v>
      </c>
      <c r="G6353" s="256">
        <v>87836</v>
      </c>
      <c r="H6353" s="256" t="s">
        <v>1870</v>
      </c>
      <c r="I6353" s="256" t="s">
        <v>14</v>
      </c>
      <c r="J6353" s="256" t="s">
        <v>2545</v>
      </c>
      <c r="K6353" s="257" t="s">
        <v>18336</v>
      </c>
      <c r="L6353" s="256" t="s">
        <v>2542</v>
      </c>
    </row>
    <row r="6354" spans="1:12" x14ac:dyDescent="0.25">
      <c r="A6354" s="256" t="s">
        <v>2695</v>
      </c>
      <c r="B6354" s="256" t="s">
        <v>2696</v>
      </c>
      <c r="C6354" s="256" t="s">
        <v>2698</v>
      </c>
      <c r="D6354" s="256" t="s">
        <v>3343</v>
      </c>
      <c r="E6354" s="257" t="s">
        <v>2540</v>
      </c>
      <c r="F6354" s="256" t="s">
        <v>2540</v>
      </c>
      <c r="G6354" s="256">
        <v>87837</v>
      </c>
      <c r="H6354" s="256" t="s">
        <v>1871</v>
      </c>
      <c r="I6354" s="256" t="s">
        <v>14</v>
      </c>
      <c r="J6354" s="256" t="s">
        <v>2545</v>
      </c>
      <c r="K6354" s="257" t="s">
        <v>18337</v>
      </c>
      <c r="L6354" s="256" t="s">
        <v>2542</v>
      </c>
    </row>
    <row r="6355" spans="1:12" x14ac:dyDescent="0.25">
      <c r="A6355" s="256" t="s">
        <v>2695</v>
      </c>
      <c r="B6355" s="256" t="s">
        <v>2696</v>
      </c>
      <c r="C6355" s="256" t="s">
        <v>2698</v>
      </c>
      <c r="D6355" s="256" t="s">
        <v>3343</v>
      </c>
      <c r="E6355" s="257" t="s">
        <v>2540</v>
      </c>
      <c r="F6355" s="256" t="s">
        <v>2540</v>
      </c>
      <c r="G6355" s="256">
        <v>87838</v>
      </c>
      <c r="H6355" s="256" t="s">
        <v>1872</v>
      </c>
      <c r="I6355" s="256" t="s">
        <v>14</v>
      </c>
      <c r="J6355" s="256" t="s">
        <v>2545</v>
      </c>
      <c r="K6355" s="257" t="s">
        <v>18338</v>
      </c>
      <c r="L6355" s="256" t="s">
        <v>2542</v>
      </c>
    </row>
    <row r="6356" spans="1:12" x14ac:dyDescent="0.25">
      <c r="A6356" s="256" t="s">
        <v>2695</v>
      </c>
      <c r="B6356" s="256" t="s">
        <v>2696</v>
      </c>
      <c r="C6356" s="256" t="s">
        <v>2698</v>
      </c>
      <c r="D6356" s="256" t="s">
        <v>3343</v>
      </c>
      <c r="E6356" s="257" t="s">
        <v>2540</v>
      </c>
      <c r="F6356" s="256" t="s">
        <v>2540</v>
      </c>
      <c r="G6356" s="256">
        <v>87839</v>
      </c>
      <c r="H6356" s="256" t="s">
        <v>1873</v>
      </c>
      <c r="I6356" s="256" t="s">
        <v>14</v>
      </c>
      <c r="J6356" s="256" t="s">
        <v>2545</v>
      </c>
      <c r="K6356" s="257" t="s">
        <v>18339</v>
      </c>
      <c r="L6356" s="256" t="s">
        <v>2542</v>
      </c>
    </row>
    <row r="6357" spans="1:12" x14ac:dyDescent="0.25">
      <c r="A6357" s="256" t="s">
        <v>2695</v>
      </c>
      <c r="B6357" s="256" t="s">
        <v>2696</v>
      </c>
      <c r="C6357" s="256" t="s">
        <v>2698</v>
      </c>
      <c r="D6357" s="256" t="s">
        <v>3343</v>
      </c>
      <c r="E6357" s="257" t="s">
        <v>2540</v>
      </c>
      <c r="F6357" s="256" t="s">
        <v>2540</v>
      </c>
      <c r="G6357" s="256">
        <v>87840</v>
      </c>
      <c r="H6357" s="256" t="s">
        <v>1874</v>
      </c>
      <c r="I6357" s="256" t="s">
        <v>14</v>
      </c>
      <c r="J6357" s="256" t="s">
        <v>2545</v>
      </c>
      <c r="K6357" s="257" t="s">
        <v>18340</v>
      </c>
      <c r="L6357" s="256" t="s">
        <v>2542</v>
      </c>
    </row>
    <row r="6358" spans="1:12" x14ac:dyDescent="0.25">
      <c r="A6358" s="256" t="s">
        <v>2695</v>
      </c>
      <c r="B6358" s="256" t="s">
        <v>2696</v>
      </c>
      <c r="C6358" s="256" t="s">
        <v>2698</v>
      </c>
      <c r="D6358" s="256" t="s">
        <v>3343</v>
      </c>
      <c r="E6358" s="257" t="s">
        <v>2540</v>
      </c>
      <c r="F6358" s="256" t="s">
        <v>2540</v>
      </c>
      <c r="G6358" s="256">
        <v>87841</v>
      </c>
      <c r="H6358" s="256" t="s">
        <v>1875</v>
      </c>
      <c r="I6358" s="256" t="s">
        <v>14</v>
      </c>
      <c r="J6358" s="256" t="s">
        <v>2545</v>
      </c>
      <c r="K6358" s="257" t="s">
        <v>13781</v>
      </c>
      <c r="L6358" s="256" t="s">
        <v>2542</v>
      </c>
    </row>
    <row r="6359" spans="1:12" x14ac:dyDescent="0.25">
      <c r="A6359" s="256" t="s">
        <v>2695</v>
      </c>
      <c r="B6359" s="256" t="s">
        <v>2696</v>
      </c>
      <c r="C6359" s="256" t="s">
        <v>2698</v>
      </c>
      <c r="D6359" s="256" t="s">
        <v>3343</v>
      </c>
      <c r="E6359" s="257" t="s">
        <v>2540</v>
      </c>
      <c r="F6359" s="256" t="s">
        <v>2540</v>
      </c>
      <c r="G6359" s="256">
        <v>87842</v>
      </c>
      <c r="H6359" s="256" t="s">
        <v>1876</v>
      </c>
      <c r="I6359" s="256" t="s">
        <v>14</v>
      </c>
      <c r="J6359" s="256" t="s">
        <v>2545</v>
      </c>
      <c r="K6359" s="257" t="s">
        <v>18341</v>
      </c>
      <c r="L6359" s="256" t="s">
        <v>2542</v>
      </c>
    </row>
    <row r="6360" spans="1:12" x14ac:dyDescent="0.25">
      <c r="A6360" s="256" t="s">
        <v>2695</v>
      </c>
      <c r="B6360" s="256" t="s">
        <v>2696</v>
      </c>
      <c r="C6360" s="256" t="s">
        <v>2698</v>
      </c>
      <c r="D6360" s="256" t="s">
        <v>3343</v>
      </c>
      <c r="E6360" s="257" t="s">
        <v>2540</v>
      </c>
      <c r="F6360" s="256" t="s">
        <v>2540</v>
      </c>
      <c r="G6360" s="256">
        <v>87843</v>
      </c>
      <c r="H6360" s="256" t="s">
        <v>1877</v>
      </c>
      <c r="I6360" s="256" t="s">
        <v>14</v>
      </c>
      <c r="J6360" s="256" t="s">
        <v>2545</v>
      </c>
      <c r="K6360" s="257" t="s">
        <v>17562</v>
      </c>
      <c r="L6360" s="256" t="s">
        <v>2542</v>
      </c>
    </row>
    <row r="6361" spans="1:12" x14ac:dyDescent="0.25">
      <c r="A6361" s="256" t="s">
        <v>2695</v>
      </c>
      <c r="B6361" s="256" t="s">
        <v>2696</v>
      </c>
      <c r="C6361" s="256" t="s">
        <v>2698</v>
      </c>
      <c r="D6361" s="256" t="s">
        <v>3343</v>
      </c>
      <c r="E6361" s="257" t="s">
        <v>2540</v>
      </c>
      <c r="F6361" s="256" t="s">
        <v>2540</v>
      </c>
      <c r="G6361" s="256">
        <v>87844</v>
      </c>
      <c r="H6361" s="256" t="s">
        <v>1878</v>
      </c>
      <c r="I6361" s="256" t="s">
        <v>14</v>
      </c>
      <c r="J6361" s="256" t="s">
        <v>2545</v>
      </c>
      <c r="K6361" s="257" t="s">
        <v>18342</v>
      </c>
      <c r="L6361" s="256" t="s">
        <v>2542</v>
      </c>
    </row>
    <row r="6362" spans="1:12" x14ac:dyDescent="0.25">
      <c r="A6362" s="256" t="s">
        <v>2695</v>
      </c>
      <c r="B6362" s="256" t="s">
        <v>2696</v>
      </c>
      <c r="C6362" s="256" t="s">
        <v>2698</v>
      </c>
      <c r="D6362" s="256" t="s">
        <v>3343</v>
      </c>
      <c r="E6362" s="257" t="s">
        <v>2540</v>
      </c>
      <c r="F6362" s="256" t="s">
        <v>2540</v>
      </c>
      <c r="G6362" s="256">
        <v>87845</v>
      </c>
      <c r="H6362" s="256" t="s">
        <v>1879</v>
      </c>
      <c r="I6362" s="256" t="s">
        <v>14</v>
      </c>
      <c r="J6362" s="256" t="s">
        <v>2545</v>
      </c>
      <c r="K6362" s="257" t="s">
        <v>18343</v>
      </c>
      <c r="L6362" s="256" t="s">
        <v>2542</v>
      </c>
    </row>
    <row r="6363" spans="1:12" x14ac:dyDescent="0.25">
      <c r="A6363" s="256" t="s">
        <v>2695</v>
      </c>
      <c r="B6363" s="256" t="s">
        <v>2696</v>
      </c>
      <c r="C6363" s="256" t="s">
        <v>2698</v>
      </c>
      <c r="D6363" s="256" t="s">
        <v>3343</v>
      </c>
      <c r="E6363" s="257" t="s">
        <v>2540</v>
      </c>
      <c r="F6363" s="256" t="s">
        <v>2540</v>
      </c>
      <c r="G6363" s="256">
        <v>87846</v>
      </c>
      <c r="H6363" s="256" t="s">
        <v>1880</v>
      </c>
      <c r="I6363" s="256" t="s">
        <v>14</v>
      </c>
      <c r="J6363" s="256" t="s">
        <v>2545</v>
      </c>
      <c r="K6363" s="257" t="s">
        <v>13498</v>
      </c>
      <c r="L6363" s="256" t="s">
        <v>2542</v>
      </c>
    </row>
    <row r="6364" spans="1:12" x14ac:dyDescent="0.25">
      <c r="A6364" s="256" t="s">
        <v>2695</v>
      </c>
      <c r="B6364" s="256" t="s">
        <v>2696</v>
      </c>
      <c r="C6364" s="256" t="s">
        <v>2698</v>
      </c>
      <c r="D6364" s="256" t="s">
        <v>3343</v>
      </c>
      <c r="E6364" s="257" t="s">
        <v>2540</v>
      </c>
      <c r="F6364" s="256" t="s">
        <v>2540</v>
      </c>
      <c r="G6364" s="256">
        <v>87847</v>
      </c>
      <c r="H6364" s="256" t="s">
        <v>1881</v>
      </c>
      <c r="I6364" s="256" t="s">
        <v>14</v>
      </c>
      <c r="J6364" s="256" t="s">
        <v>2545</v>
      </c>
      <c r="K6364" s="257" t="s">
        <v>18344</v>
      </c>
      <c r="L6364" s="256" t="s">
        <v>2542</v>
      </c>
    </row>
    <row r="6365" spans="1:12" x14ac:dyDescent="0.25">
      <c r="A6365" s="256" t="s">
        <v>2695</v>
      </c>
      <c r="B6365" s="256" t="s">
        <v>2696</v>
      </c>
      <c r="C6365" s="256" t="s">
        <v>2698</v>
      </c>
      <c r="D6365" s="256" t="s">
        <v>3343</v>
      </c>
      <c r="E6365" s="257" t="s">
        <v>2540</v>
      </c>
      <c r="F6365" s="256" t="s">
        <v>2540</v>
      </c>
      <c r="G6365" s="256">
        <v>87848</v>
      </c>
      <c r="H6365" s="256" t="s">
        <v>1882</v>
      </c>
      <c r="I6365" s="256" t="s">
        <v>14</v>
      </c>
      <c r="J6365" s="256" t="s">
        <v>2545</v>
      </c>
      <c r="K6365" s="257" t="s">
        <v>18345</v>
      </c>
      <c r="L6365" s="256" t="s">
        <v>2542</v>
      </c>
    </row>
    <row r="6366" spans="1:12" x14ac:dyDescent="0.25">
      <c r="A6366" s="256" t="s">
        <v>2695</v>
      </c>
      <c r="B6366" s="256" t="s">
        <v>2696</v>
      </c>
      <c r="C6366" s="256" t="s">
        <v>2698</v>
      </c>
      <c r="D6366" s="256" t="s">
        <v>3343</v>
      </c>
      <c r="E6366" s="257" t="s">
        <v>2540</v>
      </c>
      <c r="F6366" s="256" t="s">
        <v>2540</v>
      </c>
      <c r="G6366" s="256">
        <v>87849</v>
      </c>
      <c r="H6366" s="256" t="s">
        <v>1883</v>
      </c>
      <c r="I6366" s="256" t="s">
        <v>14</v>
      </c>
      <c r="J6366" s="256" t="s">
        <v>2545</v>
      </c>
      <c r="K6366" s="257" t="s">
        <v>18346</v>
      </c>
      <c r="L6366" s="256" t="s">
        <v>2542</v>
      </c>
    </row>
    <row r="6367" spans="1:12" x14ac:dyDescent="0.25">
      <c r="A6367" s="256" t="s">
        <v>2695</v>
      </c>
      <c r="B6367" s="256" t="s">
        <v>2696</v>
      </c>
      <c r="C6367" s="256" t="s">
        <v>2698</v>
      </c>
      <c r="D6367" s="256" t="s">
        <v>3343</v>
      </c>
      <c r="E6367" s="257" t="s">
        <v>2540</v>
      </c>
      <c r="F6367" s="256" t="s">
        <v>2540</v>
      </c>
      <c r="G6367" s="256">
        <v>87850</v>
      </c>
      <c r="H6367" s="256" t="s">
        <v>1884</v>
      </c>
      <c r="I6367" s="256" t="s">
        <v>14</v>
      </c>
      <c r="J6367" s="256" t="s">
        <v>2545</v>
      </c>
      <c r="K6367" s="257" t="s">
        <v>18347</v>
      </c>
      <c r="L6367" s="256" t="s">
        <v>2542</v>
      </c>
    </row>
    <row r="6368" spans="1:12" x14ac:dyDescent="0.25">
      <c r="A6368" s="256" t="s">
        <v>2695</v>
      </c>
      <c r="B6368" s="256" t="s">
        <v>2696</v>
      </c>
      <c r="C6368" s="256" t="s">
        <v>2698</v>
      </c>
      <c r="D6368" s="256" t="s">
        <v>3343</v>
      </c>
      <c r="E6368" s="257" t="s">
        <v>2540</v>
      </c>
      <c r="F6368" s="256" t="s">
        <v>2540</v>
      </c>
      <c r="G6368" s="256">
        <v>87851</v>
      </c>
      <c r="H6368" s="256" t="s">
        <v>1885</v>
      </c>
      <c r="I6368" s="256" t="s">
        <v>14</v>
      </c>
      <c r="J6368" s="256" t="s">
        <v>2545</v>
      </c>
      <c r="K6368" s="257" t="s">
        <v>18348</v>
      </c>
      <c r="L6368" s="256" t="s">
        <v>2542</v>
      </c>
    </row>
    <row r="6369" spans="1:12" x14ac:dyDescent="0.25">
      <c r="A6369" s="256" t="s">
        <v>2695</v>
      </c>
      <c r="B6369" s="256" t="s">
        <v>2696</v>
      </c>
      <c r="C6369" s="256" t="s">
        <v>2698</v>
      </c>
      <c r="D6369" s="256" t="s">
        <v>3343</v>
      </c>
      <c r="E6369" s="257" t="s">
        <v>2540</v>
      </c>
      <c r="F6369" s="256" t="s">
        <v>2540</v>
      </c>
      <c r="G6369" s="256">
        <v>87852</v>
      </c>
      <c r="H6369" s="256" t="s">
        <v>1886</v>
      </c>
      <c r="I6369" s="256" t="s">
        <v>14</v>
      </c>
      <c r="J6369" s="256" t="s">
        <v>2545</v>
      </c>
      <c r="K6369" s="257" t="s">
        <v>18349</v>
      </c>
      <c r="L6369" s="256" t="s">
        <v>2542</v>
      </c>
    </row>
    <row r="6370" spans="1:12" x14ac:dyDescent="0.25">
      <c r="A6370" s="256" t="s">
        <v>2695</v>
      </c>
      <c r="B6370" s="256" t="s">
        <v>2696</v>
      </c>
      <c r="C6370" s="256" t="s">
        <v>2698</v>
      </c>
      <c r="D6370" s="256" t="s">
        <v>3343</v>
      </c>
      <c r="E6370" s="257" t="s">
        <v>2540</v>
      </c>
      <c r="F6370" s="256" t="s">
        <v>2540</v>
      </c>
      <c r="G6370" s="256">
        <v>87853</v>
      </c>
      <c r="H6370" s="256" t="s">
        <v>1887</v>
      </c>
      <c r="I6370" s="256" t="s">
        <v>14</v>
      </c>
      <c r="J6370" s="256" t="s">
        <v>2545</v>
      </c>
      <c r="K6370" s="257" t="s">
        <v>18350</v>
      </c>
      <c r="L6370" s="256" t="s">
        <v>2542</v>
      </c>
    </row>
    <row r="6371" spans="1:12" x14ac:dyDescent="0.25">
      <c r="A6371" s="256" t="s">
        <v>2695</v>
      </c>
      <c r="B6371" s="256" t="s">
        <v>2696</v>
      </c>
      <c r="C6371" s="256" t="s">
        <v>2698</v>
      </c>
      <c r="D6371" s="256" t="s">
        <v>3343</v>
      </c>
      <c r="E6371" s="257" t="s">
        <v>2540</v>
      </c>
      <c r="F6371" s="256" t="s">
        <v>2540</v>
      </c>
      <c r="G6371" s="256">
        <v>87854</v>
      </c>
      <c r="H6371" s="256" t="s">
        <v>1888</v>
      </c>
      <c r="I6371" s="256" t="s">
        <v>14</v>
      </c>
      <c r="J6371" s="256" t="s">
        <v>2545</v>
      </c>
      <c r="K6371" s="257" t="s">
        <v>18351</v>
      </c>
      <c r="L6371" s="256" t="s">
        <v>2542</v>
      </c>
    </row>
    <row r="6372" spans="1:12" x14ac:dyDescent="0.25">
      <c r="A6372" s="256" t="s">
        <v>2695</v>
      </c>
      <c r="B6372" s="256" t="s">
        <v>2696</v>
      </c>
      <c r="C6372" s="256" t="s">
        <v>2698</v>
      </c>
      <c r="D6372" s="256" t="s">
        <v>3343</v>
      </c>
      <c r="E6372" s="257" t="s">
        <v>2540</v>
      </c>
      <c r="F6372" s="256" t="s">
        <v>2540</v>
      </c>
      <c r="G6372" s="256">
        <v>87855</v>
      </c>
      <c r="H6372" s="256" t="s">
        <v>1889</v>
      </c>
      <c r="I6372" s="256" t="s">
        <v>14</v>
      </c>
      <c r="J6372" s="256" t="s">
        <v>2545</v>
      </c>
      <c r="K6372" s="257" t="s">
        <v>18352</v>
      </c>
      <c r="L6372" s="256" t="s">
        <v>2542</v>
      </c>
    </row>
    <row r="6373" spans="1:12" x14ac:dyDescent="0.25">
      <c r="A6373" s="256" t="s">
        <v>2695</v>
      </c>
      <c r="B6373" s="256" t="s">
        <v>2696</v>
      </c>
      <c r="C6373" s="256" t="s">
        <v>2698</v>
      </c>
      <c r="D6373" s="256" t="s">
        <v>3343</v>
      </c>
      <c r="E6373" s="257" t="s">
        <v>2540</v>
      </c>
      <c r="F6373" s="256" t="s">
        <v>2540</v>
      </c>
      <c r="G6373" s="256">
        <v>87856</v>
      </c>
      <c r="H6373" s="256" t="s">
        <v>1890</v>
      </c>
      <c r="I6373" s="256" t="s">
        <v>14</v>
      </c>
      <c r="J6373" s="256" t="s">
        <v>2545</v>
      </c>
      <c r="K6373" s="257" t="s">
        <v>14158</v>
      </c>
      <c r="L6373" s="256" t="s">
        <v>2542</v>
      </c>
    </row>
    <row r="6374" spans="1:12" x14ac:dyDescent="0.25">
      <c r="A6374" s="256" t="s">
        <v>2695</v>
      </c>
      <c r="B6374" s="256" t="s">
        <v>2696</v>
      </c>
      <c r="C6374" s="256" t="s">
        <v>2698</v>
      </c>
      <c r="D6374" s="256" t="s">
        <v>3343</v>
      </c>
      <c r="E6374" s="257" t="s">
        <v>2540</v>
      </c>
      <c r="F6374" s="256" t="s">
        <v>2540</v>
      </c>
      <c r="G6374" s="256">
        <v>87857</v>
      </c>
      <c r="H6374" s="256" t="s">
        <v>1891</v>
      </c>
      <c r="I6374" s="256" t="s">
        <v>14</v>
      </c>
      <c r="J6374" s="256" t="s">
        <v>2545</v>
      </c>
      <c r="K6374" s="257" t="s">
        <v>18353</v>
      </c>
      <c r="L6374" s="256" t="s">
        <v>2542</v>
      </c>
    </row>
    <row r="6375" spans="1:12" x14ac:dyDescent="0.25">
      <c r="A6375" s="256" t="s">
        <v>2695</v>
      </c>
      <c r="B6375" s="256" t="s">
        <v>2696</v>
      </c>
      <c r="C6375" s="256" t="s">
        <v>2698</v>
      </c>
      <c r="D6375" s="256" t="s">
        <v>3343</v>
      </c>
      <c r="E6375" s="257" t="s">
        <v>2540</v>
      </c>
      <c r="F6375" s="256" t="s">
        <v>2540</v>
      </c>
      <c r="G6375" s="256">
        <v>87858</v>
      </c>
      <c r="H6375" s="256" t="s">
        <v>1892</v>
      </c>
      <c r="I6375" s="256" t="s">
        <v>14</v>
      </c>
      <c r="J6375" s="256" t="s">
        <v>2545</v>
      </c>
      <c r="K6375" s="257" t="s">
        <v>18354</v>
      </c>
      <c r="L6375" s="256" t="s">
        <v>2542</v>
      </c>
    </row>
    <row r="6376" spans="1:12" x14ac:dyDescent="0.25">
      <c r="A6376" s="256" t="s">
        <v>2695</v>
      </c>
      <c r="B6376" s="256" t="s">
        <v>2696</v>
      </c>
      <c r="C6376" s="256" t="s">
        <v>2698</v>
      </c>
      <c r="D6376" s="256" t="s">
        <v>3343</v>
      </c>
      <c r="E6376" s="257" t="s">
        <v>2540</v>
      </c>
      <c r="F6376" s="256" t="s">
        <v>2540</v>
      </c>
      <c r="G6376" s="256">
        <v>87859</v>
      </c>
      <c r="H6376" s="256" t="s">
        <v>1893</v>
      </c>
      <c r="I6376" s="256" t="s">
        <v>14</v>
      </c>
      <c r="J6376" s="256" t="s">
        <v>2545</v>
      </c>
      <c r="K6376" s="257" t="s">
        <v>18355</v>
      </c>
      <c r="L6376" s="256" t="s">
        <v>2542</v>
      </c>
    </row>
    <row r="6377" spans="1:12" x14ac:dyDescent="0.25">
      <c r="A6377" s="256" t="s">
        <v>2695</v>
      </c>
      <c r="B6377" s="256" t="s">
        <v>2696</v>
      </c>
      <c r="C6377" s="256" t="s">
        <v>2698</v>
      </c>
      <c r="D6377" s="256" t="s">
        <v>3343</v>
      </c>
      <c r="E6377" s="257" t="s">
        <v>2540</v>
      </c>
      <c r="F6377" s="256" t="s">
        <v>2540</v>
      </c>
      <c r="G6377" s="256">
        <v>89048</v>
      </c>
      <c r="H6377" s="256" t="s">
        <v>1894</v>
      </c>
      <c r="I6377" s="256" t="s">
        <v>14</v>
      </c>
      <c r="J6377" s="256" t="s">
        <v>2545</v>
      </c>
      <c r="K6377" s="257" t="s">
        <v>18356</v>
      </c>
      <c r="L6377" s="256" t="s">
        <v>2542</v>
      </c>
    </row>
    <row r="6378" spans="1:12" x14ac:dyDescent="0.25">
      <c r="A6378" s="256" t="s">
        <v>2695</v>
      </c>
      <c r="B6378" s="256" t="s">
        <v>2696</v>
      </c>
      <c r="C6378" s="256" t="s">
        <v>2698</v>
      </c>
      <c r="D6378" s="256" t="s">
        <v>3343</v>
      </c>
      <c r="E6378" s="257" t="s">
        <v>2540</v>
      </c>
      <c r="F6378" s="256" t="s">
        <v>2540</v>
      </c>
      <c r="G6378" s="256">
        <v>89049</v>
      </c>
      <c r="H6378" s="256" t="s">
        <v>1895</v>
      </c>
      <c r="I6378" s="256" t="s">
        <v>14</v>
      </c>
      <c r="J6378" s="256" t="s">
        <v>2545</v>
      </c>
      <c r="K6378" s="257" t="s">
        <v>6101</v>
      </c>
      <c r="L6378" s="256" t="s">
        <v>2542</v>
      </c>
    </row>
    <row r="6379" spans="1:12" x14ac:dyDescent="0.25">
      <c r="A6379" s="256" t="s">
        <v>2695</v>
      </c>
      <c r="B6379" s="256" t="s">
        <v>2696</v>
      </c>
      <c r="C6379" s="256" t="s">
        <v>2698</v>
      </c>
      <c r="D6379" s="256" t="s">
        <v>3343</v>
      </c>
      <c r="E6379" s="257" t="s">
        <v>2540</v>
      </c>
      <c r="F6379" s="256" t="s">
        <v>2540</v>
      </c>
      <c r="G6379" s="256">
        <v>89173</v>
      </c>
      <c r="H6379" s="256" t="s">
        <v>1896</v>
      </c>
      <c r="I6379" s="256" t="s">
        <v>14</v>
      </c>
      <c r="J6379" s="256" t="s">
        <v>2545</v>
      </c>
      <c r="K6379" s="257" t="s">
        <v>4763</v>
      </c>
      <c r="L6379" s="256" t="s">
        <v>2542</v>
      </c>
    </row>
    <row r="6380" spans="1:12" x14ac:dyDescent="0.25">
      <c r="A6380" s="256" t="s">
        <v>2695</v>
      </c>
      <c r="B6380" s="256" t="s">
        <v>2696</v>
      </c>
      <c r="C6380" s="256" t="s">
        <v>2698</v>
      </c>
      <c r="D6380" s="256" t="s">
        <v>3343</v>
      </c>
      <c r="E6380" s="257" t="s">
        <v>2540</v>
      </c>
      <c r="F6380" s="256" t="s">
        <v>2540</v>
      </c>
      <c r="G6380" s="256">
        <v>90406</v>
      </c>
      <c r="H6380" s="256" t="s">
        <v>1897</v>
      </c>
      <c r="I6380" s="256" t="s">
        <v>14</v>
      </c>
      <c r="J6380" s="256" t="s">
        <v>2545</v>
      </c>
      <c r="K6380" s="257" t="s">
        <v>18357</v>
      </c>
      <c r="L6380" s="256" t="s">
        <v>2542</v>
      </c>
    </row>
    <row r="6381" spans="1:12" x14ac:dyDescent="0.25">
      <c r="A6381" s="256" t="s">
        <v>2695</v>
      </c>
      <c r="B6381" s="256" t="s">
        <v>2696</v>
      </c>
      <c r="C6381" s="256" t="s">
        <v>2698</v>
      </c>
      <c r="D6381" s="256" t="s">
        <v>3343</v>
      </c>
      <c r="E6381" s="257" t="s">
        <v>2540</v>
      </c>
      <c r="F6381" s="256" t="s">
        <v>2540</v>
      </c>
      <c r="G6381" s="256">
        <v>90407</v>
      </c>
      <c r="H6381" s="256" t="s">
        <v>1898</v>
      </c>
      <c r="I6381" s="256" t="s">
        <v>14</v>
      </c>
      <c r="J6381" s="256" t="s">
        <v>2545</v>
      </c>
      <c r="K6381" s="257" t="s">
        <v>13454</v>
      </c>
      <c r="L6381" s="256" t="s">
        <v>2542</v>
      </c>
    </row>
    <row r="6382" spans="1:12" x14ac:dyDescent="0.25">
      <c r="A6382" s="256" t="s">
        <v>2695</v>
      </c>
      <c r="B6382" s="256" t="s">
        <v>2696</v>
      </c>
      <c r="C6382" s="256" t="s">
        <v>2698</v>
      </c>
      <c r="D6382" s="256" t="s">
        <v>3343</v>
      </c>
      <c r="E6382" s="257" t="s">
        <v>2540</v>
      </c>
      <c r="F6382" s="256" t="s">
        <v>2540</v>
      </c>
      <c r="G6382" s="256">
        <v>90408</v>
      </c>
      <c r="H6382" s="256" t="s">
        <v>1899</v>
      </c>
      <c r="I6382" s="256" t="s">
        <v>14</v>
      </c>
      <c r="J6382" s="256" t="s">
        <v>2545</v>
      </c>
      <c r="K6382" s="257" t="s">
        <v>14337</v>
      </c>
      <c r="L6382" s="256" t="s">
        <v>2542</v>
      </c>
    </row>
    <row r="6383" spans="1:12" x14ac:dyDescent="0.25">
      <c r="A6383" s="256" t="s">
        <v>2695</v>
      </c>
      <c r="B6383" s="256" t="s">
        <v>2696</v>
      </c>
      <c r="C6383" s="256" t="s">
        <v>2698</v>
      </c>
      <c r="D6383" s="256" t="s">
        <v>3343</v>
      </c>
      <c r="E6383" s="257" t="s">
        <v>2540</v>
      </c>
      <c r="F6383" s="256" t="s">
        <v>2540</v>
      </c>
      <c r="G6383" s="256">
        <v>90409</v>
      </c>
      <c r="H6383" s="256" t="s">
        <v>1900</v>
      </c>
      <c r="I6383" s="256" t="s">
        <v>14</v>
      </c>
      <c r="J6383" s="256" t="s">
        <v>2545</v>
      </c>
      <c r="K6383" s="257" t="s">
        <v>18358</v>
      </c>
      <c r="L6383" s="256" t="s">
        <v>2542</v>
      </c>
    </row>
    <row r="6384" spans="1:12" x14ac:dyDescent="0.25">
      <c r="A6384" s="256" t="s">
        <v>2695</v>
      </c>
      <c r="B6384" s="256" t="s">
        <v>2696</v>
      </c>
      <c r="C6384" s="256" t="s">
        <v>2698</v>
      </c>
      <c r="D6384" s="256" t="s">
        <v>3343</v>
      </c>
      <c r="E6384" s="257" t="s">
        <v>2540</v>
      </c>
      <c r="F6384" s="256" t="s">
        <v>2540</v>
      </c>
      <c r="G6384" s="256">
        <v>104203</v>
      </c>
      <c r="H6384" s="256" t="s">
        <v>8063</v>
      </c>
      <c r="I6384" s="256" t="s">
        <v>14</v>
      </c>
      <c r="J6384" s="256" t="s">
        <v>2541</v>
      </c>
      <c r="K6384" s="257" t="s">
        <v>18359</v>
      </c>
      <c r="L6384" s="256" t="s">
        <v>2542</v>
      </c>
    </row>
    <row r="6385" spans="1:12" x14ac:dyDescent="0.25">
      <c r="A6385" s="256" t="s">
        <v>2695</v>
      </c>
      <c r="B6385" s="256" t="s">
        <v>2696</v>
      </c>
      <c r="C6385" s="256" t="s">
        <v>2698</v>
      </c>
      <c r="D6385" s="256" t="s">
        <v>3343</v>
      </c>
      <c r="E6385" s="257" t="s">
        <v>2540</v>
      </c>
      <c r="F6385" s="256" t="s">
        <v>2540</v>
      </c>
      <c r="G6385" s="256">
        <v>104204</v>
      </c>
      <c r="H6385" s="256" t="s">
        <v>8064</v>
      </c>
      <c r="I6385" s="256" t="s">
        <v>14</v>
      </c>
      <c r="J6385" s="256" t="s">
        <v>2541</v>
      </c>
      <c r="K6385" s="257" t="s">
        <v>18360</v>
      </c>
      <c r="L6385" s="256" t="s">
        <v>2542</v>
      </c>
    </row>
    <row r="6386" spans="1:12" x14ac:dyDescent="0.25">
      <c r="A6386" s="256" t="s">
        <v>2695</v>
      </c>
      <c r="B6386" s="256" t="s">
        <v>2696</v>
      </c>
      <c r="C6386" s="256" t="s">
        <v>2698</v>
      </c>
      <c r="D6386" s="256" t="s">
        <v>3343</v>
      </c>
      <c r="E6386" s="257" t="s">
        <v>2540</v>
      </c>
      <c r="F6386" s="256" t="s">
        <v>2540</v>
      </c>
      <c r="G6386" s="256">
        <v>104205</v>
      </c>
      <c r="H6386" s="256" t="s">
        <v>8065</v>
      </c>
      <c r="I6386" s="256" t="s">
        <v>14</v>
      </c>
      <c r="J6386" s="256" t="s">
        <v>2541</v>
      </c>
      <c r="K6386" s="257" t="s">
        <v>17401</v>
      </c>
      <c r="L6386" s="256" t="s">
        <v>2542</v>
      </c>
    </row>
    <row r="6387" spans="1:12" x14ac:dyDescent="0.25">
      <c r="A6387" s="256" t="s">
        <v>2695</v>
      </c>
      <c r="B6387" s="256" t="s">
        <v>2696</v>
      </c>
      <c r="C6387" s="256" t="s">
        <v>2698</v>
      </c>
      <c r="D6387" s="256" t="s">
        <v>3343</v>
      </c>
      <c r="E6387" s="257" t="s">
        <v>2540</v>
      </c>
      <c r="F6387" s="256" t="s">
        <v>2540</v>
      </c>
      <c r="G6387" s="256">
        <v>104206</v>
      </c>
      <c r="H6387" s="256" t="s">
        <v>8066</v>
      </c>
      <c r="I6387" s="256" t="s">
        <v>14</v>
      </c>
      <c r="J6387" s="256" t="s">
        <v>2541</v>
      </c>
      <c r="K6387" s="257" t="s">
        <v>13773</v>
      </c>
      <c r="L6387" s="256" t="s">
        <v>2542</v>
      </c>
    </row>
    <row r="6388" spans="1:12" x14ac:dyDescent="0.25">
      <c r="A6388" s="256" t="s">
        <v>2695</v>
      </c>
      <c r="B6388" s="256" t="s">
        <v>2696</v>
      </c>
      <c r="C6388" s="256" t="s">
        <v>2698</v>
      </c>
      <c r="D6388" s="256" t="s">
        <v>3343</v>
      </c>
      <c r="E6388" s="257" t="s">
        <v>2540</v>
      </c>
      <c r="F6388" s="256" t="s">
        <v>2540</v>
      </c>
      <c r="G6388" s="256">
        <v>104207</v>
      </c>
      <c r="H6388" s="256" t="s">
        <v>8067</v>
      </c>
      <c r="I6388" s="256" t="s">
        <v>14</v>
      </c>
      <c r="J6388" s="256" t="s">
        <v>2541</v>
      </c>
      <c r="K6388" s="257" t="s">
        <v>13765</v>
      </c>
      <c r="L6388" s="256" t="s">
        <v>2542</v>
      </c>
    </row>
    <row r="6389" spans="1:12" x14ac:dyDescent="0.25">
      <c r="A6389" s="256" t="s">
        <v>2695</v>
      </c>
      <c r="B6389" s="256" t="s">
        <v>2696</v>
      </c>
      <c r="C6389" s="256" t="s">
        <v>2698</v>
      </c>
      <c r="D6389" s="256" t="s">
        <v>3343</v>
      </c>
      <c r="E6389" s="257" t="s">
        <v>2540</v>
      </c>
      <c r="F6389" s="256" t="s">
        <v>2540</v>
      </c>
      <c r="G6389" s="256">
        <v>104208</v>
      </c>
      <c r="H6389" s="256" t="s">
        <v>8068</v>
      </c>
      <c r="I6389" s="256" t="s">
        <v>14</v>
      </c>
      <c r="J6389" s="256" t="s">
        <v>2541</v>
      </c>
      <c r="K6389" s="257" t="s">
        <v>18361</v>
      </c>
      <c r="L6389" s="256" t="s">
        <v>2542</v>
      </c>
    </row>
    <row r="6390" spans="1:12" x14ac:dyDescent="0.25">
      <c r="A6390" s="256" t="s">
        <v>2695</v>
      </c>
      <c r="B6390" s="256" t="s">
        <v>2696</v>
      </c>
      <c r="C6390" s="256" t="s">
        <v>2698</v>
      </c>
      <c r="D6390" s="256" t="s">
        <v>3343</v>
      </c>
      <c r="E6390" s="257" t="s">
        <v>2540</v>
      </c>
      <c r="F6390" s="256" t="s">
        <v>2540</v>
      </c>
      <c r="G6390" s="256">
        <v>104209</v>
      </c>
      <c r="H6390" s="256" t="s">
        <v>8069</v>
      </c>
      <c r="I6390" s="256" t="s">
        <v>14</v>
      </c>
      <c r="J6390" s="256" t="s">
        <v>2541</v>
      </c>
      <c r="K6390" s="257" t="s">
        <v>18362</v>
      </c>
      <c r="L6390" s="256" t="s">
        <v>2542</v>
      </c>
    </row>
    <row r="6391" spans="1:12" x14ac:dyDescent="0.25">
      <c r="A6391" s="256" t="s">
        <v>2695</v>
      </c>
      <c r="B6391" s="256" t="s">
        <v>2696</v>
      </c>
      <c r="C6391" s="256" t="s">
        <v>2698</v>
      </c>
      <c r="D6391" s="256" t="s">
        <v>3343</v>
      </c>
      <c r="E6391" s="257" t="s">
        <v>2540</v>
      </c>
      <c r="F6391" s="256" t="s">
        <v>2540</v>
      </c>
      <c r="G6391" s="256">
        <v>104210</v>
      </c>
      <c r="H6391" s="256" t="s">
        <v>8070</v>
      </c>
      <c r="I6391" s="256" t="s">
        <v>14</v>
      </c>
      <c r="J6391" s="256" t="s">
        <v>2541</v>
      </c>
      <c r="K6391" s="257" t="s">
        <v>18363</v>
      </c>
      <c r="L6391" s="256" t="s">
        <v>2542</v>
      </c>
    </row>
    <row r="6392" spans="1:12" x14ac:dyDescent="0.25">
      <c r="A6392" s="256" t="s">
        <v>2695</v>
      </c>
      <c r="B6392" s="256" t="s">
        <v>2696</v>
      </c>
      <c r="C6392" s="256" t="s">
        <v>2698</v>
      </c>
      <c r="D6392" s="256" t="s">
        <v>3343</v>
      </c>
      <c r="E6392" s="257" t="s">
        <v>2540</v>
      </c>
      <c r="F6392" s="256" t="s">
        <v>2540</v>
      </c>
      <c r="G6392" s="256">
        <v>104211</v>
      </c>
      <c r="H6392" s="256" t="s">
        <v>8071</v>
      </c>
      <c r="I6392" s="256" t="s">
        <v>14</v>
      </c>
      <c r="J6392" s="256" t="s">
        <v>2541</v>
      </c>
      <c r="K6392" s="257" t="s">
        <v>18364</v>
      </c>
      <c r="L6392" s="256" t="s">
        <v>2542</v>
      </c>
    </row>
    <row r="6393" spans="1:12" x14ac:dyDescent="0.25">
      <c r="A6393" s="256" t="s">
        <v>2695</v>
      </c>
      <c r="B6393" s="256" t="s">
        <v>2696</v>
      </c>
      <c r="C6393" s="256" t="s">
        <v>2698</v>
      </c>
      <c r="D6393" s="256" t="s">
        <v>3343</v>
      </c>
      <c r="E6393" s="257" t="s">
        <v>2540</v>
      </c>
      <c r="F6393" s="256" t="s">
        <v>2540</v>
      </c>
      <c r="G6393" s="256">
        <v>104212</v>
      </c>
      <c r="H6393" s="256" t="s">
        <v>8072</v>
      </c>
      <c r="I6393" s="256" t="s">
        <v>14</v>
      </c>
      <c r="J6393" s="256" t="s">
        <v>2541</v>
      </c>
      <c r="K6393" s="257" t="s">
        <v>18365</v>
      </c>
      <c r="L6393" s="256" t="s">
        <v>2542</v>
      </c>
    </row>
    <row r="6394" spans="1:12" x14ac:dyDescent="0.25">
      <c r="A6394" s="256" t="s">
        <v>2695</v>
      </c>
      <c r="B6394" s="256" t="s">
        <v>2696</v>
      </c>
      <c r="C6394" s="256" t="s">
        <v>2698</v>
      </c>
      <c r="D6394" s="256" t="s">
        <v>3343</v>
      </c>
      <c r="E6394" s="257" t="s">
        <v>2540</v>
      </c>
      <c r="F6394" s="256" t="s">
        <v>2540</v>
      </c>
      <c r="G6394" s="256">
        <v>104213</v>
      </c>
      <c r="H6394" s="256" t="s">
        <v>8073</v>
      </c>
      <c r="I6394" s="256" t="s">
        <v>14</v>
      </c>
      <c r="J6394" s="256" t="s">
        <v>2541</v>
      </c>
      <c r="K6394" s="257" t="s">
        <v>13484</v>
      </c>
      <c r="L6394" s="256" t="s">
        <v>2542</v>
      </c>
    </row>
    <row r="6395" spans="1:12" x14ac:dyDescent="0.25">
      <c r="A6395" s="256" t="s">
        <v>2695</v>
      </c>
      <c r="B6395" s="256" t="s">
        <v>2696</v>
      </c>
      <c r="C6395" s="256" t="s">
        <v>2698</v>
      </c>
      <c r="D6395" s="256" t="s">
        <v>3343</v>
      </c>
      <c r="E6395" s="257" t="s">
        <v>2540</v>
      </c>
      <c r="F6395" s="256" t="s">
        <v>2540</v>
      </c>
      <c r="G6395" s="256">
        <v>104214</v>
      </c>
      <c r="H6395" s="256" t="s">
        <v>8074</v>
      </c>
      <c r="I6395" s="256" t="s">
        <v>14</v>
      </c>
      <c r="J6395" s="256" t="s">
        <v>2541</v>
      </c>
      <c r="K6395" s="257" t="s">
        <v>13619</v>
      </c>
      <c r="L6395" s="256" t="s">
        <v>2542</v>
      </c>
    </row>
    <row r="6396" spans="1:12" x14ac:dyDescent="0.25">
      <c r="A6396" s="256" t="s">
        <v>2695</v>
      </c>
      <c r="B6396" s="256" t="s">
        <v>2696</v>
      </c>
      <c r="C6396" s="256" t="s">
        <v>2698</v>
      </c>
      <c r="D6396" s="256" t="s">
        <v>3343</v>
      </c>
      <c r="E6396" s="257" t="s">
        <v>2540</v>
      </c>
      <c r="F6396" s="256" t="s">
        <v>2540</v>
      </c>
      <c r="G6396" s="256">
        <v>104215</v>
      </c>
      <c r="H6396" s="256" t="s">
        <v>8075</v>
      </c>
      <c r="I6396" s="256" t="s">
        <v>14</v>
      </c>
      <c r="J6396" s="256" t="s">
        <v>2541</v>
      </c>
      <c r="K6396" s="257" t="s">
        <v>18366</v>
      </c>
      <c r="L6396" s="256" t="s">
        <v>2542</v>
      </c>
    </row>
    <row r="6397" spans="1:12" x14ac:dyDescent="0.25">
      <c r="A6397" s="256" t="s">
        <v>2695</v>
      </c>
      <c r="B6397" s="256" t="s">
        <v>2696</v>
      </c>
      <c r="C6397" s="256" t="s">
        <v>2698</v>
      </c>
      <c r="D6397" s="256" t="s">
        <v>3343</v>
      </c>
      <c r="E6397" s="257" t="s">
        <v>2540</v>
      </c>
      <c r="F6397" s="256" t="s">
        <v>2540</v>
      </c>
      <c r="G6397" s="256">
        <v>104216</v>
      </c>
      <c r="H6397" s="256" t="s">
        <v>8076</v>
      </c>
      <c r="I6397" s="256" t="s">
        <v>14</v>
      </c>
      <c r="J6397" s="256" t="s">
        <v>2541</v>
      </c>
      <c r="K6397" s="257" t="s">
        <v>18367</v>
      </c>
      <c r="L6397" s="256" t="s">
        <v>2542</v>
      </c>
    </row>
    <row r="6398" spans="1:12" x14ac:dyDescent="0.25">
      <c r="A6398" s="256" t="s">
        <v>2695</v>
      </c>
      <c r="B6398" s="256" t="s">
        <v>2696</v>
      </c>
      <c r="C6398" s="256" t="s">
        <v>2698</v>
      </c>
      <c r="D6398" s="256" t="s">
        <v>3343</v>
      </c>
      <c r="E6398" s="257" t="s">
        <v>2540</v>
      </c>
      <c r="F6398" s="256" t="s">
        <v>2540</v>
      </c>
      <c r="G6398" s="256">
        <v>104217</v>
      </c>
      <c r="H6398" s="256" t="s">
        <v>8077</v>
      </c>
      <c r="I6398" s="256" t="s">
        <v>14</v>
      </c>
      <c r="J6398" s="256" t="s">
        <v>2545</v>
      </c>
      <c r="K6398" s="257" t="s">
        <v>16166</v>
      </c>
      <c r="L6398" s="256" t="s">
        <v>2542</v>
      </c>
    </row>
    <row r="6399" spans="1:12" x14ac:dyDescent="0.25">
      <c r="A6399" s="256" t="s">
        <v>2695</v>
      </c>
      <c r="B6399" s="256" t="s">
        <v>2696</v>
      </c>
      <c r="C6399" s="256" t="s">
        <v>2698</v>
      </c>
      <c r="D6399" s="256" t="s">
        <v>3343</v>
      </c>
      <c r="E6399" s="257" t="s">
        <v>2540</v>
      </c>
      <c r="F6399" s="256" t="s">
        <v>2540</v>
      </c>
      <c r="G6399" s="256">
        <v>104218</v>
      </c>
      <c r="H6399" s="256" t="s">
        <v>8078</v>
      </c>
      <c r="I6399" s="256" t="s">
        <v>14</v>
      </c>
      <c r="J6399" s="256" t="s">
        <v>2545</v>
      </c>
      <c r="K6399" s="257" t="s">
        <v>18368</v>
      </c>
      <c r="L6399" s="256" t="s">
        <v>2542</v>
      </c>
    </row>
    <row r="6400" spans="1:12" x14ac:dyDescent="0.25">
      <c r="A6400" s="256" t="s">
        <v>2695</v>
      </c>
      <c r="B6400" s="256" t="s">
        <v>2696</v>
      </c>
      <c r="C6400" s="256" t="s">
        <v>2698</v>
      </c>
      <c r="D6400" s="256" t="s">
        <v>3343</v>
      </c>
      <c r="E6400" s="257" t="s">
        <v>2540</v>
      </c>
      <c r="F6400" s="256" t="s">
        <v>2540</v>
      </c>
      <c r="G6400" s="256">
        <v>104219</v>
      </c>
      <c r="H6400" s="256" t="s">
        <v>8079</v>
      </c>
      <c r="I6400" s="256" t="s">
        <v>14</v>
      </c>
      <c r="J6400" s="256" t="s">
        <v>2545</v>
      </c>
      <c r="K6400" s="257" t="s">
        <v>18369</v>
      </c>
      <c r="L6400" s="256" t="s">
        <v>2542</v>
      </c>
    </row>
    <row r="6401" spans="1:12" x14ac:dyDescent="0.25">
      <c r="A6401" s="256" t="s">
        <v>2695</v>
      </c>
      <c r="B6401" s="256" t="s">
        <v>2696</v>
      </c>
      <c r="C6401" s="256" t="s">
        <v>2698</v>
      </c>
      <c r="D6401" s="256" t="s">
        <v>3343</v>
      </c>
      <c r="E6401" s="257" t="s">
        <v>2540</v>
      </c>
      <c r="F6401" s="256" t="s">
        <v>2540</v>
      </c>
      <c r="G6401" s="256">
        <v>104220</v>
      </c>
      <c r="H6401" s="256" t="s">
        <v>8080</v>
      </c>
      <c r="I6401" s="256" t="s">
        <v>14</v>
      </c>
      <c r="J6401" s="256" t="s">
        <v>2541</v>
      </c>
      <c r="K6401" s="257" t="s">
        <v>18370</v>
      </c>
      <c r="L6401" s="256" t="s">
        <v>2542</v>
      </c>
    </row>
    <row r="6402" spans="1:12" x14ac:dyDescent="0.25">
      <c r="A6402" s="256" t="s">
        <v>2695</v>
      </c>
      <c r="B6402" s="256" t="s">
        <v>2696</v>
      </c>
      <c r="C6402" s="256" t="s">
        <v>2698</v>
      </c>
      <c r="D6402" s="256" t="s">
        <v>3343</v>
      </c>
      <c r="E6402" s="257" t="s">
        <v>2540</v>
      </c>
      <c r="F6402" s="256" t="s">
        <v>2540</v>
      </c>
      <c r="G6402" s="256">
        <v>104221</v>
      </c>
      <c r="H6402" s="256" t="s">
        <v>8081</v>
      </c>
      <c r="I6402" s="256" t="s">
        <v>14</v>
      </c>
      <c r="J6402" s="256" t="s">
        <v>2545</v>
      </c>
      <c r="K6402" s="257" t="s">
        <v>7098</v>
      </c>
      <c r="L6402" s="256" t="s">
        <v>2542</v>
      </c>
    </row>
    <row r="6403" spans="1:12" x14ac:dyDescent="0.25">
      <c r="A6403" s="256" t="s">
        <v>2695</v>
      </c>
      <c r="B6403" s="256" t="s">
        <v>2696</v>
      </c>
      <c r="C6403" s="256" t="s">
        <v>2698</v>
      </c>
      <c r="D6403" s="256" t="s">
        <v>3343</v>
      </c>
      <c r="E6403" s="257" t="s">
        <v>2540</v>
      </c>
      <c r="F6403" s="256" t="s">
        <v>2540</v>
      </c>
      <c r="G6403" s="256">
        <v>104222</v>
      </c>
      <c r="H6403" s="256" t="s">
        <v>8082</v>
      </c>
      <c r="I6403" s="256" t="s">
        <v>14</v>
      </c>
      <c r="J6403" s="256" t="s">
        <v>2545</v>
      </c>
      <c r="K6403" s="257" t="s">
        <v>15444</v>
      </c>
      <c r="L6403" s="256" t="s">
        <v>2542</v>
      </c>
    </row>
    <row r="6404" spans="1:12" x14ac:dyDescent="0.25">
      <c r="A6404" s="256" t="s">
        <v>2695</v>
      </c>
      <c r="B6404" s="256" t="s">
        <v>2696</v>
      </c>
      <c r="C6404" s="256" t="s">
        <v>2698</v>
      </c>
      <c r="D6404" s="256" t="s">
        <v>3343</v>
      </c>
      <c r="E6404" s="257" t="s">
        <v>2540</v>
      </c>
      <c r="F6404" s="256" t="s">
        <v>2540</v>
      </c>
      <c r="G6404" s="256">
        <v>104223</v>
      </c>
      <c r="H6404" s="256" t="s">
        <v>8083</v>
      </c>
      <c r="I6404" s="256" t="s">
        <v>14</v>
      </c>
      <c r="J6404" s="256" t="s">
        <v>2545</v>
      </c>
      <c r="K6404" s="257" t="s">
        <v>18371</v>
      </c>
      <c r="L6404" s="256" t="s">
        <v>2542</v>
      </c>
    </row>
    <row r="6405" spans="1:12" x14ac:dyDescent="0.25">
      <c r="A6405" s="256" t="s">
        <v>2695</v>
      </c>
      <c r="B6405" s="256" t="s">
        <v>2696</v>
      </c>
      <c r="C6405" s="256" t="s">
        <v>2698</v>
      </c>
      <c r="D6405" s="256" t="s">
        <v>3343</v>
      </c>
      <c r="E6405" s="257" t="s">
        <v>2540</v>
      </c>
      <c r="F6405" s="256" t="s">
        <v>2540</v>
      </c>
      <c r="G6405" s="256">
        <v>104224</v>
      </c>
      <c r="H6405" s="256" t="s">
        <v>8084</v>
      </c>
      <c r="I6405" s="256" t="s">
        <v>14</v>
      </c>
      <c r="J6405" s="256" t="s">
        <v>2541</v>
      </c>
      <c r="K6405" s="257" t="s">
        <v>18372</v>
      </c>
      <c r="L6405" s="256" t="s">
        <v>2542</v>
      </c>
    </row>
    <row r="6406" spans="1:12" x14ac:dyDescent="0.25">
      <c r="A6406" s="256" t="s">
        <v>2695</v>
      </c>
      <c r="B6406" s="256" t="s">
        <v>2696</v>
      </c>
      <c r="C6406" s="256" t="s">
        <v>2698</v>
      </c>
      <c r="D6406" s="256" t="s">
        <v>3343</v>
      </c>
      <c r="E6406" s="257" t="s">
        <v>2540</v>
      </c>
      <c r="F6406" s="256" t="s">
        <v>2540</v>
      </c>
      <c r="G6406" s="256">
        <v>104225</v>
      </c>
      <c r="H6406" s="256" t="s">
        <v>8085</v>
      </c>
      <c r="I6406" s="256" t="s">
        <v>14</v>
      </c>
      <c r="J6406" s="256" t="s">
        <v>2545</v>
      </c>
      <c r="K6406" s="257" t="s">
        <v>14398</v>
      </c>
      <c r="L6406" s="256" t="s">
        <v>2542</v>
      </c>
    </row>
    <row r="6407" spans="1:12" x14ac:dyDescent="0.25">
      <c r="A6407" s="256" t="s">
        <v>2695</v>
      </c>
      <c r="B6407" s="256" t="s">
        <v>2696</v>
      </c>
      <c r="C6407" s="256" t="s">
        <v>2698</v>
      </c>
      <c r="D6407" s="256" t="s">
        <v>3343</v>
      </c>
      <c r="E6407" s="257" t="s">
        <v>2540</v>
      </c>
      <c r="F6407" s="256" t="s">
        <v>2540</v>
      </c>
      <c r="G6407" s="256">
        <v>104226</v>
      </c>
      <c r="H6407" s="256" t="s">
        <v>8086</v>
      </c>
      <c r="I6407" s="256" t="s">
        <v>14</v>
      </c>
      <c r="J6407" s="256" t="s">
        <v>2545</v>
      </c>
      <c r="K6407" s="257" t="s">
        <v>18373</v>
      </c>
      <c r="L6407" s="256" t="s">
        <v>2542</v>
      </c>
    </row>
    <row r="6408" spans="1:12" x14ac:dyDescent="0.25">
      <c r="A6408" s="256" t="s">
        <v>2695</v>
      </c>
      <c r="B6408" s="256" t="s">
        <v>2696</v>
      </c>
      <c r="C6408" s="256" t="s">
        <v>2698</v>
      </c>
      <c r="D6408" s="256" t="s">
        <v>3343</v>
      </c>
      <c r="E6408" s="257" t="s">
        <v>2540</v>
      </c>
      <c r="F6408" s="256" t="s">
        <v>2540</v>
      </c>
      <c r="G6408" s="256">
        <v>104227</v>
      </c>
      <c r="H6408" s="256" t="s">
        <v>8087</v>
      </c>
      <c r="I6408" s="256" t="s">
        <v>14</v>
      </c>
      <c r="J6408" s="256" t="s">
        <v>2545</v>
      </c>
      <c r="K6408" s="257" t="s">
        <v>18374</v>
      </c>
      <c r="L6408" s="256" t="s">
        <v>2542</v>
      </c>
    </row>
    <row r="6409" spans="1:12" x14ac:dyDescent="0.25">
      <c r="A6409" s="256" t="s">
        <v>2695</v>
      </c>
      <c r="B6409" s="256" t="s">
        <v>2696</v>
      </c>
      <c r="C6409" s="256" t="s">
        <v>2698</v>
      </c>
      <c r="D6409" s="256" t="s">
        <v>3343</v>
      </c>
      <c r="E6409" s="257" t="s">
        <v>2540</v>
      </c>
      <c r="F6409" s="256" t="s">
        <v>2540</v>
      </c>
      <c r="G6409" s="256">
        <v>104228</v>
      </c>
      <c r="H6409" s="256" t="s">
        <v>8088</v>
      </c>
      <c r="I6409" s="256" t="s">
        <v>14</v>
      </c>
      <c r="J6409" s="256" t="s">
        <v>2541</v>
      </c>
      <c r="K6409" s="257" t="s">
        <v>18375</v>
      </c>
      <c r="L6409" s="256" t="s">
        <v>2542</v>
      </c>
    </row>
    <row r="6410" spans="1:12" x14ac:dyDescent="0.25">
      <c r="A6410" s="256" t="s">
        <v>2695</v>
      </c>
      <c r="B6410" s="256" t="s">
        <v>2696</v>
      </c>
      <c r="C6410" s="256" t="s">
        <v>2698</v>
      </c>
      <c r="D6410" s="256" t="s">
        <v>3343</v>
      </c>
      <c r="E6410" s="257" t="s">
        <v>2540</v>
      </c>
      <c r="F6410" s="256" t="s">
        <v>2540</v>
      </c>
      <c r="G6410" s="256">
        <v>104229</v>
      </c>
      <c r="H6410" s="256" t="s">
        <v>8089</v>
      </c>
      <c r="I6410" s="256" t="s">
        <v>14</v>
      </c>
      <c r="J6410" s="256" t="s">
        <v>2545</v>
      </c>
      <c r="K6410" s="257" t="s">
        <v>18376</v>
      </c>
      <c r="L6410" s="256" t="s">
        <v>2542</v>
      </c>
    </row>
    <row r="6411" spans="1:12" x14ac:dyDescent="0.25">
      <c r="A6411" s="256" t="s">
        <v>2695</v>
      </c>
      <c r="B6411" s="256" t="s">
        <v>2696</v>
      </c>
      <c r="C6411" s="256" t="s">
        <v>2698</v>
      </c>
      <c r="D6411" s="256" t="s">
        <v>3343</v>
      </c>
      <c r="E6411" s="257" t="s">
        <v>2540</v>
      </c>
      <c r="F6411" s="256" t="s">
        <v>2540</v>
      </c>
      <c r="G6411" s="256">
        <v>104230</v>
      </c>
      <c r="H6411" s="256" t="s">
        <v>8090</v>
      </c>
      <c r="I6411" s="256" t="s">
        <v>14</v>
      </c>
      <c r="J6411" s="256" t="s">
        <v>2545</v>
      </c>
      <c r="K6411" s="257" t="s">
        <v>18377</v>
      </c>
      <c r="L6411" s="256" t="s">
        <v>2542</v>
      </c>
    </row>
    <row r="6412" spans="1:12" x14ac:dyDescent="0.25">
      <c r="A6412" s="256" t="s">
        <v>2695</v>
      </c>
      <c r="B6412" s="256" t="s">
        <v>2696</v>
      </c>
      <c r="C6412" s="256" t="s">
        <v>2698</v>
      </c>
      <c r="D6412" s="256" t="s">
        <v>3343</v>
      </c>
      <c r="E6412" s="257" t="s">
        <v>2540</v>
      </c>
      <c r="F6412" s="256" t="s">
        <v>2540</v>
      </c>
      <c r="G6412" s="256">
        <v>104231</v>
      </c>
      <c r="H6412" s="256" t="s">
        <v>8091</v>
      </c>
      <c r="I6412" s="256" t="s">
        <v>14</v>
      </c>
      <c r="J6412" s="256" t="s">
        <v>2545</v>
      </c>
      <c r="K6412" s="257" t="s">
        <v>13201</v>
      </c>
      <c r="L6412" s="256" t="s">
        <v>2542</v>
      </c>
    </row>
    <row r="6413" spans="1:12" x14ac:dyDescent="0.25">
      <c r="A6413" s="256" t="s">
        <v>2695</v>
      </c>
      <c r="B6413" s="256" t="s">
        <v>2696</v>
      </c>
      <c r="C6413" s="256" t="s">
        <v>2698</v>
      </c>
      <c r="D6413" s="256" t="s">
        <v>3343</v>
      </c>
      <c r="E6413" s="257" t="s">
        <v>2540</v>
      </c>
      <c r="F6413" s="256" t="s">
        <v>2540</v>
      </c>
      <c r="G6413" s="256">
        <v>104232</v>
      </c>
      <c r="H6413" s="256" t="s">
        <v>8092</v>
      </c>
      <c r="I6413" s="256" t="s">
        <v>14</v>
      </c>
      <c r="J6413" s="256" t="s">
        <v>2541</v>
      </c>
      <c r="K6413" s="257" t="s">
        <v>18378</v>
      </c>
      <c r="L6413" s="256" t="s">
        <v>2542</v>
      </c>
    </row>
    <row r="6414" spans="1:12" x14ac:dyDescent="0.25">
      <c r="A6414" s="256" t="s">
        <v>2695</v>
      </c>
      <c r="B6414" s="256" t="s">
        <v>2696</v>
      </c>
      <c r="C6414" s="256" t="s">
        <v>2698</v>
      </c>
      <c r="D6414" s="256" t="s">
        <v>3343</v>
      </c>
      <c r="E6414" s="257" t="s">
        <v>2540</v>
      </c>
      <c r="F6414" s="256" t="s">
        <v>2540</v>
      </c>
      <c r="G6414" s="256">
        <v>104233</v>
      </c>
      <c r="H6414" s="256" t="s">
        <v>8093</v>
      </c>
      <c r="I6414" s="256" t="s">
        <v>14</v>
      </c>
      <c r="J6414" s="256" t="s">
        <v>2545</v>
      </c>
      <c r="K6414" s="257" t="s">
        <v>17411</v>
      </c>
      <c r="L6414" s="256" t="s">
        <v>2542</v>
      </c>
    </row>
    <row r="6415" spans="1:12" x14ac:dyDescent="0.25">
      <c r="A6415" s="256" t="s">
        <v>2695</v>
      </c>
      <c r="B6415" s="256" t="s">
        <v>2696</v>
      </c>
      <c r="C6415" s="256" t="s">
        <v>2698</v>
      </c>
      <c r="D6415" s="256" t="s">
        <v>3343</v>
      </c>
      <c r="E6415" s="257" t="s">
        <v>2540</v>
      </c>
      <c r="F6415" s="256" t="s">
        <v>2540</v>
      </c>
      <c r="G6415" s="256">
        <v>104234</v>
      </c>
      <c r="H6415" s="256" t="s">
        <v>8094</v>
      </c>
      <c r="I6415" s="256" t="s">
        <v>14</v>
      </c>
      <c r="J6415" s="256" t="s">
        <v>2545</v>
      </c>
      <c r="K6415" s="257" t="s">
        <v>13758</v>
      </c>
      <c r="L6415" s="256" t="s">
        <v>2542</v>
      </c>
    </row>
    <row r="6416" spans="1:12" x14ac:dyDescent="0.25">
      <c r="A6416" s="256" t="s">
        <v>2695</v>
      </c>
      <c r="B6416" s="256" t="s">
        <v>2696</v>
      </c>
      <c r="C6416" s="256" t="s">
        <v>2698</v>
      </c>
      <c r="D6416" s="256" t="s">
        <v>3343</v>
      </c>
      <c r="E6416" s="257" t="s">
        <v>2540</v>
      </c>
      <c r="F6416" s="256" t="s">
        <v>2540</v>
      </c>
      <c r="G6416" s="256">
        <v>104235</v>
      </c>
      <c r="H6416" s="256" t="s">
        <v>8095</v>
      </c>
      <c r="I6416" s="256" t="s">
        <v>14</v>
      </c>
      <c r="J6416" s="256" t="s">
        <v>2545</v>
      </c>
      <c r="K6416" s="257" t="s">
        <v>18379</v>
      </c>
      <c r="L6416" s="256" t="s">
        <v>2542</v>
      </c>
    </row>
    <row r="6417" spans="1:12" x14ac:dyDescent="0.25">
      <c r="A6417" s="256" t="s">
        <v>2695</v>
      </c>
      <c r="B6417" s="256" t="s">
        <v>2696</v>
      </c>
      <c r="C6417" s="256" t="s">
        <v>2698</v>
      </c>
      <c r="D6417" s="256" t="s">
        <v>3343</v>
      </c>
      <c r="E6417" s="257" t="s">
        <v>2540</v>
      </c>
      <c r="F6417" s="256" t="s">
        <v>2540</v>
      </c>
      <c r="G6417" s="256">
        <v>104236</v>
      </c>
      <c r="H6417" s="256" t="s">
        <v>8096</v>
      </c>
      <c r="I6417" s="256" t="s">
        <v>14</v>
      </c>
      <c r="J6417" s="256" t="s">
        <v>2541</v>
      </c>
      <c r="K6417" s="257" t="s">
        <v>13440</v>
      </c>
      <c r="L6417" s="256" t="s">
        <v>2542</v>
      </c>
    </row>
    <row r="6418" spans="1:12" x14ac:dyDescent="0.25">
      <c r="A6418" s="256" t="s">
        <v>2695</v>
      </c>
      <c r="B6418" s="256" t="s">
        <v>2696</v>
      </c>
      <c r="C6418" s="256" t="s">
        <v>2698</v>
      </c>
      <c r="D6418" s="256" t="s">
        <v>3343</v>
      </c>
      <c r="E6418" s="257" t="s">
        <v>2540</v>
      </c>
      <c r="F6418" s="256" t="s">
        <v>2540</v>
      </c>
      <c r="G6418" s="256">
        <v>104237</v>
      </c>
      <c r="H6418" s="256" t="s">
        <v>8097</v>
      </c>
      <c r="I6418" s="256" t="s">
        <v>14</v>
      </c>
      <c r="J6418" s="256" t="s">
        <v>2545</v>
      </c>
      <c r="K6418" s="257" t="s">
        <v>18380</v>
      </c>
      <c r="L6418" s="256" t="s">
        <v>2542</v>
      </c>
    </row>
    <row r="6419" spans="1:12" x14ac:dyDescent="0.25">
      <c r="A6419" s="256" t="s">
        <v>2695</v>
      </c>
      <c r="B6419" s="256" t="s">
        <v>2696</v>
      </c>
      <c r="C6419" s="256" t="s">
        <v>2698</v>
      </c>
      <c r="D6419" s="256" t="s">
        <v>3343</v>
      </c>
      <c r="E6419" s="257" t="s">
        <v>2540</v>
      </c>
      <c r="F6419" s="256" t="s">
        <v>2540</v>
      </c>
      <c r="G6419" s="256">
        <v>104238</v>
      </c>
      <c r="H6419" s="256" t="s">
        <v>8098</v>
      </c>
      <c r="I6419" s="256" t="s">
        <v>14</v>
      </c>
      <c r="J6419" s="256" t="s">
        <v>2545</v>
      </c>
      <c r="K6419" s="257" t="s">
        <v>14325</v>
      </c>
      <c r="L6419" s="256" t="s">
        <v>2542</v>
      </c>
    </row>
    <row r="6420" spans="1:12" x14ac:dyDescent="0.25">
      <c r="A6420" s="256" t="s">
        <v>2695</v>
      </c>
      <c r="B6420" s="256" t="s">
        <v>2696</v>
      </c>
      <c r="C6420" s="256" t="s">
        <v>2698</v>
      </c>
      <c r="D6420" s="256" t="s">
        <v>3343</v>
      </c>
      <c r="E6420" s="257" t="s">
        <v>2540</v>
      </c>
      <c r="F6420" s="256" t="s">
        <v>2540</v>
      </c>
      <c r="G6420" s="256">
        <v>104239</v>
      </c>
      <c r="H6420" s="256" t="s">
        <v>8099</v>
      </c>
      <c r="I6420" s="256" t="s">
        <v>14</v>
      </c>
      <c r="J6420" s="256" t="s">
        <v>2545</v>
      </c>
      <c r="K6420" s="257" t="s">
        <v>18381</v>
      </c>
      <c r="L6420" s="256" t="s">
        <v>2542</v>
      </c>
    </row>
    <row r="6421" spans="1:12" x14ac:dyDescent="0.25">
      <c r="A6421" s="256" t="s">
        <v>2695</v>
      </c>
      <c r="B6421" s="256" t="s">
        <v>2696</v>
      </c>
      <c r="C6421" s="256" t="s">
        <v>2698</v>
      </c>
      <c r="D6421" s="256" t="s">
        <v>3343</v>
      </c>
      <c r="E6421" s="257" t="s">
        <v>2540</v>
      </c>
      <c r="F6421" s="256" t="s">
        <v>2540</v>
      </c>
      <c r="G6421" s="256">
        <v>104240</v>
      </c>
      <c r="H6421" s="256" t="s">
        <v>8100</v>
      </c>
      <c r="I6421" s="256" t="s">
        <v>14</v>
      </c>
      <c r="J6421" s="256" t="s">
        <v>2541</v>
      </c>
      <c r="K6421" s="257" t="s">
        <v>18382</v>
      </c>
      <c r="L6421" s="256" t="s">
        <v>2542</v>
      </c>
    </row>
    <row r="6422" spans="1:12" x14ac:dyDescent="0.25">
      <c r="A6422" s="256" t="s">
        <v>2695</v>
      </c>
      <c r="B6422" s="256" t="s">
        <v>2696</v>
      </c>
      <c r="C6422" s="256" t="s">
        <v>2698</v>
      </c>
      <c r="D6422" s="256" t="s">
        <v>3343</v>
      </c>
      <c r="E6422" s="257" t="s">
        <v>2540</v>
      </c>
      <c r="F6422" s="256" t="s">
        <v>2540</v>
      </c>
      <c r="G6422" s="256">
        <v>104241</v>
      </c>
      <c r="H6422" s="256" t="s">
        <v>8101</v>
      </c>
      <c r="I6422" s="256" t="s">
        <v>14</v>
      </c>
      <c r="J6422" s="256" t="s">
        <v>2545</v>
      </c>
      <c r="K6422" s="257" t="s">
        <v>13198</v>
      </c>
      <c r="L6422" s="256" t="s">
        <v>2542</v>
      </c>
    </row>
    <row r="6423" spans="1:12" x14ac:dyDescent="0.25">
      <c r="A6423" s="256" t="s">
        <v>2695</v>
      </c>
      <c r="B6423" s="256" t="s">
        <v>2696</v>
      </c>
      <c r="C6423" s="256" t="s">
        <v>2698</v>
      </c>
      <c r="D6423" s="256" t="s">
        <v>3343</v>
      </c>
      <c r="E6423" s="257" t="s">
        <v>2540</v>
      </c>
      <c r="F6423" s="256" t="s">
        <v>2540</v>
      </c>
      <c r="G6423" s="256">
        <v>104242</v>
      </c>
      <c r="H6423" s="256" t="s">
        <v>8102</v>
      </c>
      <c r="I6423" s="256" t="s">
        <v>14</v>
      </c>
      <c r="J6423" s="256" t="s">
        <v>2545</v>
      </c>
      <c r="K6423" s="257" t="s">
        <v>18383</v>
      </c>
      <c r="L6423" s="256" t="s">
        <v>2542</v>
      </c>
    </row>
    <row r="6424" spans="1:12" x14ac:dyDescent="0.25">
      <c r="A6424" s="256" t="s">
        <v>2695</v>
      </c>
      <c r="B6424" s="256" t="s">
        <v>2696</v>
      </c>
      <c r="C6424" s="256" t="s">
        <v>2698</v>
      </c>
      <c r="D6424" s="256" t="s">
        <v>3343</v>
      </c>
      <c r="E6424" s="257" t="s">
        <v>2540</v>
      </c>
      <c r="F6424" s="256" t="s">
        <v>2540</v>
      </c>
      <c r="G6424" s="256">
        <v>104243</v>
      </c>
      <c r="H6424" s="256" t="s">
        <v>8103</v>
      </c>
      <c r="I6424" s="256" t="s">
        <v>14</v>
      </c>
      <c r="J6424" s="256" t="s">
        <v>2545</v>
      </c>
      <c r="K6424" s="257" t="s">
        <v>15207</v>
      </c>
      <c r="L6424" s="256" t="s">
        <v>2542</v>
      </c>
    </row>
    <row r="6425" spans="1:12" x14ac:dyDescent="0.25">
      <c r="A6425" s="256" t="s">
        <v>2695</v>
      </c>
      <c r="B6425" s="256" t="s">
        <v>2696</v>
      </c>
      <c r="C6425" s="256" t="s">
        <v>2698</v>
      </c>
      <c r="D6425" s="256" t="s">
        <v>3343</v>
      </c>
      <c r="E6425" s="257" t="s">
        <v>2540</v>
      </c>
      <c r="F6425" s="256" t="s">
        <v>2540</v>
      </c>
      <c r="G6425" s="256">
        <v>104244</v>
      </c>
      <c r="H6425" s="256" t="s">
        <v>8104</v>
      </c>
      <c r="I6425" s="256" t="s">
        <v>14</v>
      </c>
      <c r="J6425" s="256" t="s">
        <v>2541</v>
      </c>
      <c r="K6425" s="257" t="s">
        <v>17900</v>
      </c>
      <c r="L6425" s="256" t="s">
        <v>2542</v>
      </c>
    </row>
    <row r="6426" spans="1:12" x14ac:dyDescent="0.25">
      <c r="A6426" s="256" t="s">
        <v>2695</v>
      </c>
      <c r="B6426" s="256" t="s">
        <v>2696</v>
      </c>
      <c r="C6426" s="256" t="s">
        <v>2698</v>
      </c>
      <c r="D6426" s="256" t="s">
        <v>3343</v>
      </c>
      <c r="E6426" s="257" t="s">
        <v>2540</v>
      </c>
      <c r="F6426" s="256" t="s">
        <v>2540</v>
      </c>
      <c r="G6426" s="256">
        <v>104245</v>
      </c>
      <c r="H6426" s="256" t="s">
        <v>8105</v>
      </c>
      <c r="I6426" s="256" t="s">
        <v>14</v>
      </c>
      <c r="J6426" s="256" t="s">
        <v>2545</v>
      </c>
      <c r="K6426" s="257" t="s">
        <v>16734</v>
      </c>
      <c r="L6426" s="256" t="s">
        <v>2542</v>
      </c>
    </row>
    <row r="6427" spans="1:12" x14ac:dyDescent="0.25">
      <c r="A6427" s="256" t="s">
        <v>2695</v>
      </c>
      <c r="B6427" s="256" t="s">
        <v>2696</v>
      </c>
      <c r="C6427" s="256" t="s">
        <v>2698</v>
      </c>
      <c r="D6427" s="256" t="s">
        <v>3343</v>
      </c>
      <c r="E6427" s="257" t="s">
        <v>2540</v>
      </c>
      <c r="F6427" s="256" t="s">
        <v>2540</v>
      </c>
      <c r="G6427" s="256">
        <v>104246</v>
      </c>
      <c r="H6427" s="256" t="s">
        <v>8106</v>
      </c>
      <c r="I6427" s="256" t="s">
        <v>14</v>
      </c>
      <c r="J6427" s="256" t="s">
        <v>2545</v>
      </c>
      <c r="K6427" s="257" t="s">
        <v>13404</v>
      </c>
      <c r="L6427" s="256" t="s">
        <v>2542</v>
      </c>
    </row>
    <row r="6428" spans="1:12" x14ac:dyDescent="0.25">
      <c r="A6428" s="256" t="s">
        <v>2695</v>
      </c>
      <c r="B6428" s="256" t="s">
        <v>2696</v>
      </c>
      <c r="C6428" s="256" t="s">
        <v>2698</v>
      </c>
      <c r="D6428" s="256" t="s">
        <v>3343</v>
      </c>
      <c r="E6428" s="257" t="s">
        <v>2540</v>
      </c>
      <c r="F6428" s="256" t="s">
        <v>2540</v>
      </c>
      <c r="G6428" s="256">
        <v>104247</v>
      </c>
      <c r="H6428" s="256" t="s">
        <v>8107</v>
      </c>
      <c r="I6428" s="256" t="s">
        <v>14</v>
      </c>
      <c r="J6428" s="256" t="s">
        <v>2545</v>
      </c>
      <c r="K6428" s="257" t="s">
        <v>18384</v>
      </c>
      <c r="L6428" s="256" t="s">
        <v>2542</v>
      </c>
    </row>
    <row r="6429" spans="1:12" x14ac:dyDescent="0.25">
      <c r="A6429" s="256" t="s">
        <v>2695</v>
      </c>
      <c r="B6429" s="256" t="s">
        <v>2696</v>
      </c>
      <c r="C6429" s="256" t="s">
        <v>2698</v>
      </c>
      <c r="D6429" s="256" t="s">
        <v>3343</v>
      </c>
      <c r="E6429" s="257" t="s">
        <v>2540</v>
      </c>
      <c r="F6429" s="256" t="s">
        <v>2540</v>
      </c>
      <c r="G6429" s="256">
        <v>104248</v>
      </c>
      <c r="H6429" s="256" t="s">
        <v>8108</v>
      </c>
      <c r="I6429" s="256" t="s">
        <v>14</v>
      </c>
      <c r="J6429" s="256" t="s">
        <v>2541</v>
      </c>
      <c r="K6429" s="257" t="s">
        <v>18385</v>
      </c>
      <c r="L6429" s="256" t="s">
        <v>2542</v>
      </c>
    </row>
    <row r="6430" spans="1:12" x14ac:dyDescent="0.25">
      <c r="A6430" s="256" t="s">
        <v>2695</v>
      </c>
      <c r="B6430" s="256" t="s">
        <v>2696</v>
      </c>
      <c r="C6430" s="256" t="s">
        <v>2698</v>
      </c>
      <c r="D6430" s="256" t="s">
        <v>3343</v>
      </c>
      <c r="E6430" s="257" t="s">
        <v>2540</v>
      </c>
      <c r="F6430" s="256" t="s">
        <v>2540</v>
      </c>
      <c r="G6430" s="256">
        <v>104249</v>
      </c>
      <c r="H6430" s="256" t="s">
        <v>8109</v>
      </c>
      <c r="I6430" s="256" t="s">
        <v>14</v>
      </c>
      <c r="J6430" s="256" t="s">
        <v>2545</v>
      </c>
      <c r="K6430" s="257" t="s">
        <v>13649</v>
      </c>
      <c r="L6430" s="256" t="s">
        <v>2542</v>
      </c>
    </row>
    <row r="6431" spans="1:12" x14ac:dyDescent="0.25">
      <c r="A6431" s="256" t="s">
        <v>2695</v>
      </c>
      <c r="B6431" s="256" t="s">
        <v>2696</v>
      </c>
      <c r="C6431" s="256" t="s">
        <v>2698</v>
      </c>
      <c r="D6431" s="256" t="s">
        <v>3343</v>
      </c>
      <c r="E6431" s="257" t="s">
        <v>2540</v>
      </c>
      <c r="F6431" s="256" t="s">
        <v>2540</v>
      </c>
      <c r="G6431" s="256">
        <v>104250</v>
      </c>
      <c r="H6431" s="256" t="s">
        <v>8110</v>
      </c>
      <c r="I6431" s="256" t="s">
        <v>14</v>
      </c>
      <c r="J6431" s="256" t="s">
        <v>2545</v>
      </c>
      <c r="K6431" s="257" t="s">
        <v>18386</v>
      </c>
      <c r="L6431" s="256" t="s">
        <v>2542</v>
      </c>
    </row>
    <row r="6432" spans="1:12" x14ac:dyDescent="0.25">
      <c r="A6432" s="256" t="s">
        <v>2695</v>
      </c>
      <c r="B6432" s="256" t="s">
        <v>2696</v>
      </c>
      <c r="C6432" s="256" t="s">
        <v>2698</v>
      </c>
      <c r="D6432" s="256" t="s">
        <v>3343</v>
      </c>
      <c r="E6432" s="257" t="s">
        <v>2540</v>
      </c>
      <c r="F6432" s="256" t="s">
        <v>2540</v>
      </c>
      <c r="G6432" s="256">
        <v>104251</v>
      </c>
      <c r="H6432" s="256" t="s">
        <v>8111</v>
      </c>
      <c r="I6432" s="256" t="s">
        <v>14</v>
      </c>
      <c r="J6432" s="256" t="s">
        <v>2545</v>
      </c>
      <c r="K6432" s="257" t="s">
        <v>16923</v>
      </c>
      <c r="L6432" s="256" t="s">
        <v>2542</v>
      </c>
    </row>
    <row r="6433" spans="1:12" x14ac:dyDescent="0.25">
      <c r="A6433" s="256" t="s">
        <v>2695</v>
      </c>
      <c r="B6433" s="256" t="s">
        <v>2696</v>
      </c>
      <c r="C6433" s="256" t="s">
        <v>2698</v>
      </c>
      <c r="D6433" s="256" t="s">
        <v>3343</v>
      </c>
      <c r="E6433" s="257" t="s">
        <v>2540</v>
      </c>
      <c r="F6433" s="256" t="s">
        <v>2540</v>
      </c>
      <c r="G6433" s="256">
        <v>104252</v>
      </c>
      <c r="H6433" s="256" t="s">
        <v>8112</v>
      </c>
      <c r="I6433" s="256" t="s">
        <v>14</v>
      </c>
      <c r="J6433" s="256" t="s">
        <v>2541</v>
      </c>
      <c r="K6433" s="257" t="s">
        <v>18387</v>
      </c>
      <c r="L6433" s="256" t="s">
        <v>2542</v>
      </c>
    </row>
    <row r="6434" spans="1:12" x14ac:dyDescent="0.25">
      <c r="A6434" s="256" t="s">
        <v>2695</v>
      </c>
      <c r="B6434" s="256" t="s">
        <v>2696</v>
      </c>
      <c r="C6434" s="256" t="s">
        <v>2698</v>
      </c>
      <c r="D6434" s="256" t="s">
        <v>3343</v>
      </c>
      <c r="E6434" s="257" t="s">
        <v>2540</v>
      </c>
      <c r="F6434" s="256" t="s">
        <v>2540</v>
      </c>
      <c r="G6434" s="256">
        <v>104253</v>
      </c>
      <c r="H6434" s="256" t="s">
        <v>8113</v>
      </c>
      <c r="I6434" s="256" t="s">
        <v>14</v>
      </c>
      <c r="J6434" s="256" t="s">
        <v>2545</v>
      </c>
      <c r="K6434" s="257" t="s">
        <v>18388</v>
      </c>
      <c r="L6434" s="256" t="s">
        <v>2542</v>
      </c>
    </row>
    <row r="6435" spans="1:12" x14ac:dyDescent="0.25">
      <c r="A6435" s="256" t="s">
        <v>2695</v>
      </c>
      <c r="B6435" s="256" t="s">
        <v>2696</v>
      </c>
      <c r="C6435" s="256" t="s">
        <v>2698</v>
      </c>
      <c r="D6435" s="256" t="s">
        <v>3343</v>
      </c>
      <c r="E6435" s="257" t="s">
        <v>2540</v>
      </c>
      <c r="F6435" s="256" t="s">
        <v>2540</v>
      </c>
      <c r="G6435" s="256">
        <v>104254</v>
      </c>
      <c r="H6435" s="256" t="s">
        <v>8114</v>
      </c>
      <c r="I6435" s="256" t="s">
        <v>14</v>
      </c>
      <c r="J6435" s="256" t="s">
        <v>2545</v>
      </c>
      <c r="K6435" s="257" t="s">
        <v>18389</v>
      </c>
      <c r="L6435" s="256" t="s">
        <v>2542</v>
      </c>
    </row>
    <row r="6436" spans="1:12" x14ac:dyDescent="0.25">
      <c r="A6436" s="256" t="s">
        <v>2695</v>
      </c>
      <c r="B6436" s="256" t="s">
        <v>2696</v>
      </c>
      <c r="C6436" s="256" t="s">
        <v>2698</v>
      </c>
      <c r="D6436" s="256" t="s">
        <v>3343</v>
      </c>
      <c r="E6436" s="257" t="s">
        <v>2540</v>
      </c>
      <c r="F6436" s="256" t="s">
        <v>2540</v>
      </c>
      <c r="G6436" s="256">
        <v>104255</v>
      </c>
      <c r="H6436" s="256" t="s">
        <v>8115</v>
      </c>
      <c r="I6436" s="256" t="s">
        <v>14</v>
      </c>
      <c r="J6436" s="256" t="s">
        <v>2545</v>
      </c>
      <c r="K6436" s="257" t="s">
        <v>14819</v>
      </c>
      <c r="L6436" s="256" t="s">
        <v>2542</v>
      </c>
    </row>
    <row r="6437" spans="1:12" x14ac:dyDescent="0.25">
      <c r="A6437" s="256" t="s">
        <v>2695</v>
      </c>
      <c r="B6437" s="256" t="s">
        <v>2696</v>
      </c>
      <c r="C6437" s="256" t="s">
        <v>2698</v>
      </c>
      <c r="D6437" s="256" t="s">
        <v>3343</v>
      </c>
      <c r="E6437" s="257" t="s">
        <v>2540</v>
      </c>
      <c r="F6437" s="256" t="s">
        <v>2540</v>
      </c>
      <c r="G6437" s="256">
        <v>104256</v>
      </c>
      <c r="H6437" s="256" t="s">
        <v>8116</v>
      </c>
      <c r="I6437" s="256" t="s">
        <v>14</v>
      </c>
      <c r="J6437" s="256" t="s">
        <v>2541</v>
      </c>
      <c r="K6437" s="257" t="s">
        <v>18390</v>
      </c>
      <c r="L6437" s="256" t="s">
        <v>2542</v>
      </c>
    </row>
    <row r="6438" spans="1:12" x14ac:dyDescent="0.25">
      <c r="A6438" s="256" t="s">
        <v>2695</v>
      </c>
      <c r="B6438" s="256" t="s">
        <v>2696</v>
      </c>
      <c r="C6438" s="256" t="s">
        <v>2698</v>
      </c>
      <c r="D6438" s="256" t="s">
        <v>3343</v>
      </c>
      <c r="E6438" s="257" t="s">
        <v>2540</v>
      </c>
      <c r="F6438" s="256" t="s">
        <v>2540</v>
      </c>
      <c r="G6438" s="256">
        <v>104257</v>
      </c>
      <c r="H6438" s="256" t="s">
        <v>8117</v>
      </c>
      <c r="I6438" s="256" t="s">
        <v>14</v>
      </c>
      <c r="J6438" s="256" t="s">
        <v>2545</v>
      </c>
      <c r="K6438" s="257" t="s">
        <v>18391</v>
      </c>
      <c r="L6438" s="256" t="s">
        <v>2542</v>
      </c>
    </row>
    <row r="6439" spans="1:12" x14ac:dyDescent="0.25">
      <c r="A6439" s="256" t="s">
        <v>2695</v>
      </c>
      <c r="B6439" s="256" t="s">
        <v>2696</v>
      </c>
      <c r="C6439" s="256" t="s">
        <v>2698</v>
      </c>
      <c r="D6439" s="256" t="s">
        <v>3343</v>
      </c>
      <c r="E6439" s="257" t="s">
        <v>2540</v>
      </c>
      <c r="F6439" s="256" t="s">
        <v>2540</v>
      </c>
      <c r="G6439" s="256">
        <v>104258</v>
      </c>
      <c r="H6439" s="256" t="s">
        <v>8118</v>
      </c>
      <c r="I6439" s="256" t="s">
        <v>14</v>
      </c>
      <c r="J6439" s="256" t="s">
        <v>2545</v>
      </c>
      <c r="K6439" s="257" t="s">
        <v>18392</v>
      </c>
      <c r="L6439" s="256" t="s">
        <v>2542</v>
      </c>
    </row>
    <row r="6440" spans="1:12" x14ac:dyDescent="0.25">
      <c r="A6440" s="256" t="s">
        <v>2695</v>
      </c>
      <c r="B6440" s="256" t="s">
        <v>2696</v>
      </c>
      <c r="C6440" s="256" t="s">
        <v>2698</v>
      </c>
      <c r="D6440" s="256" t="s">
        <v>3343</v>
      </c>
      <c r="E6440" s="257" t="s">
        <v>2540</v>
      </c>
      <c r="F6440" s="256" t="s">
        <v>2540</v>
      </c>
      <c r="G6440" s="256">
        <v>104259</v>
      </c>
      <c r="H6440" s="256" t="s">
        <v>8119</v>
      </c>
      <c r="I6440" s="256" t="s">
        <v>14</v>
      </c>
      <c r="J6440" s="256" t="s">
        <v>2545</v>
      </c>
      <c r="K6440" s="257" t="s">
        <v>18393</v>
      </c>
      <c r="L6440" s="256" t="s">
        <v>2542</v>
      </c>
    </row>
    <row r="6441" spans="1:12" x14ac:dyDescent="0.25">
      <c r="A6441" s="256" t="s">
        <v>2695</v>
      </c>
      <c r="B6441" s="256" t="s">
        <v>2696</v>
      </c>
      <c r="C6441" s="256" t="s">
        <v>2698</v>
      </c>
      <c r="D6441" s="256" t="s">
        <v>3343</v>
      </c>
      <c r="E6441" s="257" t="s">
        <v>2540</v>
      </c>
      <c r="F6441" s="256" t="s">
        <v>2540</v>
      </c>
      <c r="G6441" s="256">
        <v>104260</v>
      </c>
      <c r="H6441" s="256" t="s">
        <v>8120</v>
      </c>
      <c r="I6441" s="256" t="s">
        <v>14</v>
      </c>
      <c r="J6441" s="256" t="s">
        <v>2541</v>
      </c>
      <c r="K6441" s="257" t="s">
        <v>17554</v>
      </c>
      <c r="L6441" s="256" t="s">
        <v>2542</v>
      </c>
    </row>
    <row r="6442" spans="1:12" x14ac:dyDescent="0.25">
      <c r="A6442" s="256" t="s">
        <v>2695</v>
      </c>
      <c r="B6442" s="256" t="s">
        <v>2696</v>
      </c>
      <c r="C6442" s="256" t="s">
        <v>2698</v>
      </c>
      <c r="D6442" s="256" t="s">
        <v>3343</v>
      </c>
      <c r="E6442" s="257" t="s">
        <v>2540</v>
      </c>
      <c r="F6442" s="256" t="s">
        <v>2540</v>
      </c>
      <c r="G6442" s="256">
        <v>104261</v>
      </c>
      <c r="H6442" s="256" t="s">
        <v>8121</v>
      </c>
      <c r="I6442" s="256" t="s">
        <v>14</v>
      </c>
      <c r="J6442" s="256" t="s">
        <v>2545</v>
      </c>
      <c r="K6442" s="257" t="s">
        <v>18394</v>
      </c>
      <c r="L6442" s="256" t="s">
        <v>2542</v>
      </c>
    </row>
    <row r="6443" spans="1:12" x14ac:dyDescent="0.25">
      <c r="A6443" s="256" t="s">
        <v>2695</v>
      </c>
      <c r="B6443" s="256" t="s">
        <v>2696</v>
      </c>
      <c r="C6443" s="256" t="s">
        <v>2698</v>
      </c>
      <c r="D6443" s="256" t="s">
        <v>3343</v>
      </c>
      <c r="E6443" s="257" t="s">
        <v>2540</v>
      </c>
      <c r="F6443" s="256" t="s">
        <v>2540</v>
      </c>
      <c r="G6443" s="256">
        <v>104262</v>
      </c>
      <c r="H6443" s="256" t="s">
        <v>8122</v>
      </c>
      <c r="I6443" s="256" t="s">
        <v>14</v>
      </c>
      <c r="J6443" s="256" t="s">
        <v>2545</v>
      </c>
      <c r="K6443" s="257" t="s">
        <v>15417</v>
      </c>
      <c r="L6443" s="256" t="s">
        <v>2542</v>
      </c>
    </row>
    <row r="6444" spans="1:12" x14ac:dyDescent="0.25">
      <c r="A6444" s="256" t="s">
        <v>2695</v>
      </c>
      <c r="B6444" s="256" t="s">
        <v>2696</v>
      </c>
      <c r="C6444" s="256" t="s">
        <v>2698</v>
      </c>
      <c r="D6444" s="256" t="s">
        <v>3343</v>
      </c>
      <c r="E6444" s="257" t="s">
        <v>2540</v>
      </c>
      <c r="F6444" s="256" t="s">
        <v>2540</v>
      </c>
      <c r="G6444" s="256">
        <v>104263</v>
      </c>
      <c r="H6444" s="256" t="s">
        <v>8123</v>
      </c>
      <c r="I6444" s="256" t="s">
        <v>14</v>
      </c>
      <c r="J6444" s="256" t="s">
        <v>2545</v>
      </c>
      <c r="K6444" s="257" t="s">
        <v>18395</v>
      </c>
      <c r="L6444" s="256" t="s">
        <v>2542</v>
      </c>
    </row>
    <row r="6445" spans="1:12" x14ac:dyDescent="0.25">
      <c r="A6445" s="256" t="s">
        <v>2695</v>
      </c>
      <c r="B6445" s="256" t="s">
        <v>2696</v>
      </c>
      <c r="C6445" s="256" t="s">
        <v>2698</v>
      </c>
      <c r="D6445" s="256" t="s">
        <v>3343</v>
      </c>
      <c r="E6445" s="257" t="s">
        <v>2540</v>
      </c>
      <c r="F6445" s="256" t="s">
        <v>2540</v>
      </c>
      <c r="G6445" s="256">
        <v>104264</v>
      </c>
      <c r="H6445" s="256" t="s">
        <v>8124</v>
      </c>
      <c r="I6445" s="256" t="s">
        <v>14</v>
      </c>
      <c r="J6445" s="256" t="s">
        <v>2541</v>
      </c>
      <c r="K6445" s="257" t="s">
        <v>18396</v>
      </c>
      <c r="L6445" s="256" t="s">
        <v>2542</v>
      </c>
    </row>
    <row r="6446" spans="1:12" x14ac:dyDescent="0.25">
      <c r="A6446" s="256" t="s">
        <v>2695</v>
      </c>
      <c r="B6446" s="256" t="s">
        <v>2696</v>
      </c>
      <c r="C6446" s="256" t="s">
        <v>2698</v>
      </c>
      <c r="D6446" s="256" t="s">
        <v>3343</v>
      </c>
      <c r="E6446" s="257" t="s">
        <v>2540</v>
      </c>
      <c r="F6446" s="256" t="s">
        <v>2540</v>
      </c>
      <c r="G6446" s="256">
        <v>104627</v>
      </c>
      <c r="H6446" s="256" t="s">
        <v>18397</v>
      </c>
      <c r="I6446" s="256" t="s">
        <v>14</v>
      </c>
      <c r="J6446" s="256" t="s">
        <v>2545</v>
      </c>
      <c r="K6446" s="257" t="s">
        <v>13432</v>
      </c>
      <c r="L6446" s="256" t="s">
        <v>2542</v>
      </c>
    </row>
    <row r="6447" spans="1:12" x14ac:dyDescent="0.25">
      <c r="A6447" s="256" t="s">
        <v>2695</v>
      </c>
      <c r="B6447" s="256" t="s">
        <v>2696</v>
      </c>
      <c r="C6447" s="256" t="s">
        <v>2698</v>
      </c>
      <c r="D6447" s="256" t="s">
        <v>3343</v>
      </c>
      <c r="E6447" s="257" t="s">
        <v>2540</v>
      </c>
      <c r="F6447" s="256" t="s">
        <v>2540</v>
      </c>
      <c r="G6447" s="256">
        <v>104628</v>
      </c>
      <c r="H6447" s="256" t="s">
        <v>18398</v>
      </c>
      <c r="I6447" s="256" t="s">
        <v>14</v>
      </c>
      <c r="J6447" s="256" t="s">
        <v>2545</v>
      </c>
      <c r="K6447" s="257" t="s">
        <v>18399</v>
      </c>
      <c r="L6447" s="256" t="s">
        <v>2542</v>
      </c>
    </row>
    <row r="6448" spans="1:12" x14ac:dyDescent="0.25">
      <c r="A6448" s="256" t="s">
        <v>2695</v>
      </c>
      <c r="B6448" s="256" t="s">
        <v>2696</v>
      </c>
      <c r="C6448" s="256" t="s">
        <v>2698</v>
      </c>
      <c r="D6448" s="256" t="s">
        <v>3343</v>
      </c>
      <c r="E6448" s="257" t="s">
        <v>2540</v>
      </c>
      <c r="F6448" s="256" t="s">
        <v>2540</v>
      </c>
      <c r="G6448" s="256">
        <v>104629</v>
      </c>
      <c r="H6448" s="256" t="s">
        <v>18400</v>
      </c>
      <c r="I6448" s="256" t="s">
        <v>14</v>
      </c>
      <c r="J6448" s="256" t="s">
        <v>2545</v>
      </c>
      <c r="K6448" s="257" t="s">
        <v>18401</v>
      </c>
      <c r="L6448" s="256" t="s">
        <v>2542</v>
      </c>
    </row>
    <row r="6449" spans="1:12" x14ac:dyDescent="0.25">
      <c r="A6449" s="256" t="s">
        <v>2695</v>
      </c>
      <c r="B6449" s="256" t="s">
        <v>2696</v>
      </c>
      <c r="C6449" s="256" t="s">
        <v>2698</v>
      </c>
      <c r="D6449" s="256" t="s">
        <v>3343</v>
      </c>
      <c r="E6449" s="257" t="s">
        <v>2540</v>
      </c>
      <c r="F6449" s="256" t="s">
        <v>2540</v>
      </c>
      <c r="G6449" s="256">
        <v>104630</v>
      </c>
      <c r="H6449" s="256" t="s">
        <v>18402</v>
      </c>
      <c r="I6449" s="256" t="s">
        <v>14</v>
      </c>
      <c r="J6449" s="256" t="s">
        <v>2545</v>
      </c>
      <c r="K6449" s="257" t="s">
        <v>18403</v>
      </c>
      <c r="L6449" s="256" t="s">
        <v>2542</v>
      </c>
    </row>
    <row r="6450" spans="1:12" x14ac:dyDescent="0.25">
      <c r="A6450" s="256" t="s">
        <v>2695</v>
      </c>
      <c r="B6450" s="256" t="s">
        <v>2696</v>
      </c>
      <c r="C6450" s="256" t="s">
        <v>2698</v>
      </c>
      <c r="D6450" s="256" t="s">
        <v>3343</v>
      </c>
      <c r="E6450" s="257" t="s">
        <v>2540</v>
      </c>
      <c r="F6450" s="256" t="s">
        <v>2540</v>
      </c>
      <c r="G6450" s="256">
        <v>104631</v>
      </c>
      <c r="H6450" s="256" t="s">
        <v>18404</v>
      </c>
      <c r="I6450" s="256" t="s">
        <v>14</v>
      </c>
      <c r="J6450" s="256" t="s">
        <v>2545</v>
      </c>
      <c r="K6450" s="257" t="s">
        <v>18405</v>
      </c>
      <c r="L6450" s="256" t="s">
        <v>2542</v>
      </c>
    </row>
    <row r="6451" spans="1:12" x14ac:dyDescent="0.25">
      <c r="A6451" s="256" t="s">
        <v>2695</v>
      </c>
      <c r="B6451" s="256" t="s">
        <v>2696</v>
      </c>
      <c r="C6451" s="256" t="s">
        <v>2698</v>
      </c>
      <c r="D6451" s="256" t="s">
        <v>3343</v>
      </c>
      <c r="E6451" s="257" t="s">
        <v>2540</v>
      </c>
      <c r="F6451" s="256" t="s">
        <v>2540</v>
      </c>
      <c r="G6451" s="256">
        <v>104632</v>
      </c>
      <c r="H6451" s="256" t="s">
        <v>18406</v>
      </c>
      <c r="I6451" s="256" t="s">
        <v>14</v>
      </c>
      <c r="J6451" s="256" t="s">
        <v>2545</v>
      </c>
      <c r="K6451" s="257" t="s">
        <v>18407</v>
      </c>
      <c r="L6451" s="256" t="s">
        <v>2542</v>
      </c>
    </row>
    <row r="6452" spans="1:12" x14ac:dyDescent="0.25">
      <c r="A6452" s="256" t="s">
        <v>2695</v>
      </c>
      <c r="B6452" s="256" t="s">
        <v>2696</v>
      </c>
      <c r="C6452" s="256" t="s">
        <v>2698</v>
      </c>
      <c r="D6452" s="256" t="s">
        <v>3343</v>
      </c>
      <c r="E6452" s="257" t="s">
        <v>2540</v>
      </c>
      <c r="F6452" s="256" t="s">
        <v>2540</v>
      </c>
      <c r="G6452" s="256">
        <v>104633</v>
      </c>
      <c r="H6452" s="256" t="s">
        <v>18408</v>
      </c>
      <c r="I6452" s="256" t="s">
        <v>14</v>
      </c>
      <c r="J6452" s="256" t="s">
        <v>2545</v>
      </c>
      <c r="K6452" s="257" t="s">
        <v>13134</v>
      </c>
      <c r="L6452" s="256" t="s">
        <v>2542</v>
      </c>
    </row>
    <row r="6453" spans="1:12" x14ac:dyDescent="0.25">
      <c r="A6453" s="256" t="s">
        <v>2695</v>
      </c>
      <c r="B6453" s="256" t="s">
        <v>2696</v>
      </c>
      <c r="C6453" s="256" t="s">
        <v>2698</v>
      </c>
      <c r="D6453" s="256" t="s">
        <v>3343</v>
      </c>
      <c r="E6453" s="257" t="s">
        <v>2540</v>
      </c>
      <c r="F6453" s="256" t="s">
        <v>2540</v>
      </c>
      <c r="G6453" s="256">
        <v>104634</v>
      </c>
      <c r="H6453" s="256" t="s">
        <v>18409</v>
      </c>
      <c r="I6453" s="256" t="s">
        <v>14</v>
      </c>
      <c r="J6453" s="256" t="s">
        <v>2545</v>
      </c>
      <c r="K6453" s="257" t="s">
        <v>4983</v>
      </c>
      <c r="L6453" s="256" t="s">
        <v>2542</v>
      </c>
    </row>
    <row r="6454" spans="1:12" x14ac:dyDescent="0.25">
      <c r="A6454" s="256" t="s">
        <v>2695</v>
      </c>
      <c r="B6454" s="256" t="s">
        <v>2696</v>
      </c>
      <c r="C6454" s="256" t="s">
        <v>2698</v>
      </c>
      <c r="D6454" s="256" t="s">
        <v>3343</v>
      </c>
      <c r="E6454" s="257" t="s">
        <v>2540</v>
      </c>
      <c r="F6454" s="256" t="s">
        <v>2540</v>
      </c>
      <c r="G6454" s="256">
        <v>104635</v>
      </c>
      <c r="H6454" s="256" t="s">
        <v>18410</v>
      </c>
      <c r="I6454" s="256" t="s">
        <v>14</v>
      </c>
      <c r="J6454" s="256" t="s">
        <v>2545</v>
      </c>
      <c r="K6454" s="257" t="s">
        <v>18411</v>
      </c>
      <c r="L6454" s="256" t="s">
        <v>2542</v>
      </c>
    </row>
    <row r="6455" spans="1:12" x14ac:dyDescent="0.25">
      <c r="A6455" s="256" t="s">
        <v>2695</v>
      </c>
      <c r="B6455" s="256" t="s">
        <v>2696</v>
      </c>
      <c r="C6455" s="256" t="s">
        <v>2698</v>
      </c>
      <c r="D6455" s="256" t="s">
        <v>3343</v>
      </c>
      <c r="E6455" s="257" t="s">
        <v>2540</v>
      </c>
      <c r="F6455" s="256" t="s">
        <v>2540</v>
      </c>
      <c r="G6455" s="256">
        <v>104636</v>
      </c>
      <c r="H6455" s="256" t="s">
        <v>18412</v>
      </c>
      <c r="I6455" s="256" t="s">
        <v>14</v>
      </c>
      <c r="J6455" s="256" t="s">
        <v>2545</v>
      </c>
      <c r="K6455" s="257" t="s">
        <v>18413</v>
      </c>
      <c r="L6455" s="256" t="s">
        <v>2542</v>
      </c>
    </row>
    <row r="6456" spans="1:12" x14ac:dyDescent="0.25">
      <c r="A6456" s="256" t="s">
        <v>2695</v>
      </c>
      <c r="B6456" s="256" t="s">
        <v>2696</v>
      </c>
      <c r="C6456" s="256" t="s">
        <v>2699</v>
      </c>
      <c r="D6456" s="256" t="s">
        <v>3344</v>
      </c>
      <c r="E6456" s="257" t="s">
        <v>2540</v>
      </c>
      <c r="F6456" s="256" t="s">
        <v>2540</v>
      </c>
      <c r="G6456" s="256">
        <v>87244</v>
      </c>
      <c r="H6456" s="256" t="s">
        <v>18414</v>
      </c>
      <c r="I6456" s="256" t="s">
        <v>14</v>
      </c>
      <c r="J6456" s="256" t="s">
        <v>2545</v>
      </c>
      <c r="K6456" s="257" t="s">
        <v>18415</v>
      </c>
      <c r="L6456" s="256" t="s">
        <v>2542</v>
      </c>
    </row>
    <row r="6457" spans="1:12" x14ac:dyDescent="0.25">
      <c r="A6457" s="256" t="s">
        <v>2695</v>
      </c>
      <c r="B6457" s="256" t="s">
        <v>2696</v>
      </c>
      <c r="C6457" s="256" t="s">
        <v>2699</v>
      </c>
      <c r="D6457" s="256" t="s">
        <v>3344</v>
      </c>
      <c r="E6457" s="257" t="s">
        <v>2540</v>
      </c>
      <c r="F6457" s="256" t="s">
        <v>2540</v>
      </c>
      <c r="G6457" s="256">
        <v>87245</v>
      </c>
      <c r="H6457" s="256" t="s">
        <v>18416</v>
      </c>
      <c r="I6457" s="256" t="s">
        <v>14</v>
      </c>
      <c r="J6457" s="256" t="s">
        <v>2545</v>
      </c>
      <c r="K6457" s="257" t="s">
        <v>18417</v>
      </c>
      <c r="L6457" s="256" t="s">
        <v>2542</v>
      </c>
    </row>
    <row r="6458" spans="1:12" x14ac:dyDescent="0.25">
      <c r="A6458" s="256" t="s">
        <v>2695</v>
      </c>
      <c r="B6458" s="256" t="s">
        <v>2696</v>
      </c>
      <c r="C6458" s="256" t="s">
        <v>2699</v>
      </c>
      <c r="D6458" s="256" t="s">
        <v>3344</v>
      </c>
      <c r="E6458" s="257" t="s">
        <v>2540</v>
      </c>
      <c r="F6458" s="256" t="s">
        <v>2540</v>
      </c>
      <c r="G6458" s="256">
        <v>87265</v>
      </c>
      <c r="H6458" s="256" t="s">
        <v>18418</v>
      </c>
      <c r="I6458" s="256" t="s">
        <v>14</v>
      </c>
      <c r="J6458" s="256" t="s">
        <v>2545</v>
      </c>
      <c r="K6458" s="257" t="s">
        <v>18419</v>
      </c>
      <c r="L6458" s="256" t="s">
        <v>2542</v>
      </c>
    </row>
    <row r="6459" spans="1:12" x14ac:dyDescent="0.25">
      <c r="A6459" s="256" t="s">
        <v>2695</v>
      </c>
      <c r="B6459" s="256" t="s">
        <v>2696</v>
      </c>
      <c r="C6459" s="256" t="s">
        <v>2699</v>
      </c>
      <c r="D6459" s="256" t="s">
        <v>3344</v>
      </c>
      <c r="E6459" s="257" t="s">
        <v>2540</v>
      </c>
      <c r="F6459" s="256" t="s">
        <v>2540</v>
      </c>
      <c r="G6459" s="256">
        <v>87267</v>
      </c>
      <c r="H6459" s="256" t="s">
        <v>18420</v>
      </c>
      <c r="I6459" s="256" t="s">
        <v>14</v>
      </c>
      <c r="J6459" s="256" t="s">
        <v>2545</v>
      </c>
      <c r="K6459" s="257" t="s">
        <v>18421</v>
      </c>
      <c r="L6459" s="256" t="s">
        <v>2542</v>
      </c>
    </row>
    <row r="6460" spans="1:12" x14ac:dyDescent="0.25">
      <c r="A6460" s="256" t="s">
        <v>2695</v>
      </c>
      <c r="B6460" s="256" t="s">
        <v>2696</v>
      </c>
      <c r="C6460" s="256" t="s">
        <v>2699</v>
      </c>
      <c r="D6460" s="256" t="s">
        <v>3344</v>
      </c>
      <c r="E6460" s="257" t="s">
        <v>2540</v>
      </c>
      <c r="F6460" s="256" t="s">
        <v>2540</v>
      </c>
      <c r="G6460" s="256">
        <v>87269</v>
      </c>
      <c r="H6460" s="256" t="s">
        <v>18422</v>
      </c>
      <c r="I6460" s="256" t="s">
        <v>14</v>
      </c>
      <c r="J6460" s="256" t="s">
        <v>2545</v>
      </c>
      <c r="K6460" s="257" t="s">
        <v>18423</v>
      </c>
      <c r="L6460" s="256" t="s">
        <v>2542</v>
      </c>
    </row>
    <row r="6461" spans="1:12" x14ac:dyDescent="0.25">
      <c r="A6461" s="256" t="s">
        <v>2695</v>
      </c>
      <c r="B6461" s="256" t="s">
        <v>2696</v>
      </c>
      <c r="C6461" s="256" t="s">
        <v>2699</v>
      </c>
      <c r="D6461" s="256" t="s">
        <v>3344</v>
      </c>
      <c r="E6461" s="257" t="s">
        <v>2540</v>
      </c>
      <c r="F6461" s="256" t="s">
        <v>2540</v>
      </c>
      <c r="G6461" s="256">
        <v>87271</v>
      </c>
      <c r="H6461" s="256" t="s">
        <v>18424</v>
      </c>
      <c r="I6461" s="256" t="s">
        <v>14</v>
      </c>
      <c r="J6461" s="256" t="s">
        <v>2545</v>
      </c>
      <c r="K6461" s="257" t="s">
        <v>18425</v>
      </c>
      <c r="L6461" s="256" t="s">
        <v>2542</v>
      </c>
    </row>
    <row r="6462" spans="1:12" x14ac:dyDescent="0.25">
      <c r="A6462" s="256" t="s">
        <v>2695</v>
      </c>
      <c r="B6462" s="256" t="s">
        <v>2696</v>
      </c>
      <c r="C6462" s="256" t="s">
        <v>2699</v>
      </c>
      <c r="D6462" s="256" t="s">
        <v>3344</v>
      </c>
      <c r="E6462" s="257" t="s">
        <v>2540</v>
      </c>
      <c r="F6462" s="256" t="s">
        <v>2540</v>
      </c>
      <c r="G6462" s="256">
        <v>87273</v>
      </c>
      <c r="H6462" s="256" t="s">
        <v>18426</v>
      </c>
      <c r="I6462" s="256" t="s">
        <v>14</v>
      </c>
      <c r="J6462" s="256" t="s">
        <v>2545</v>
      </c>
      <c r="K6462" s="257" t="s">
        <v>17608</v>
      </c>
      <c r="L6462" s="256" t="s">
        <v>2542</v>
      </c>
    </row>
    <row r="6463" spans="1:12" x14ac:dyDescent="0.25">
      <c r="A6463" s="256" t="s">
        <v>2695</v>
      </c>
      <c r="B6463" s="256" t="s">
        <v>2696</v>
      </c>
      <c r="C6463" s="256" t="s">
        <v>2699</v>
      </c>
      <c r="D6463" s="256" t="s">
        <v>3344</v>
      </c>
      <c r="E6463" s="257" t="s">
        <v>2540</v>
      </c>
      <c r="F6463" s="256" t="s">
        <v>2540</v>
      </c>
      <c r="G6463" s="256">
        <v>87275</v>
      </c>
      <c r="H6463" s="256" t="s">
        <v>18427</v>
      </c>
      <c r="I6463" s="256" t="s">
        <v>14</v>
      </c>
      <c r="J6463" s="256" t="s">
        <v>2545</v>
      </c>
      <c r="K6463" s="257" t="s">
        <v>18428</v>
      </c>
      <c r="L6463" s="256" t="s">
        <v>2542</v>
      </c>
    </row>
    <row r="6464" spans="1:12" x14ac:dyDescent="0.25">
      <c r="A6464" s="256" t="s">
        <v>2695</v>
      </c>
      <c r="B6464" s="256" t="s">
        <v>2696</v>
      </c>
      <c r="C6464" s="256" t="s">
        <v>2699</v>
      </c>
      <c r="D6464" s="256" t="s">
        <v>3344</v>
      </c>
      <c r="E6464" s="257" t="s">
        <v>2540</v>
      </c>
      <c r="F6464" s="256" t="s">
        <v>2540</v>
      </c>
      <c r="G6464" s="256">
        <v>88788</v>
      </c>
      <c r="H6464" s="256" t="s">
        <v>18429</v>
      </c>
      <c r="I6464" s="256" t="s">
        <v>14</v>
      </c>
      <c r="J6464" s="256" t="s">
        <v>2545</v>
      </c>
      <c r="K6464" s="257" t="s">
        <v>18430</v>
      </c>
      <c r="L6464" s="256" t="s">
        <v>2542</v>
      </c>
    </row>
    <row r="6465" spans="1:12" x14ac:dyDescent="0.25">
      <c r="A6465" s="256" t="s">
        <v>2695</v>
      </c>
      <c r="B6465" s="256" t="s">
        <v>2696</v>
      </c>
      <c r="C6465" s="256" t="s">
        <v>2699</v>
      </c>
      <c r="D6465" s="256" t="s">
        <v>3344</v>
      </c>
      <c r="E6465" s="257" t="s">
        <v>2540</v>
      </c>
      <c r="F6465" s="256" t="s">
        <v>2540</v>
      </c>
      <c r="G6465" s="256">
        <v>88789</v>
      </c>
      <c r="H6465" s="256" t="s">
        <v>18431</v>
      </c>
      <c r="I6465" s="256" t="s">
        <v>14</v>
      </c>
      <c r="J6465" s="256" t="s">
        <v>2545</v>
      </c>
      <c r="K6465" s="257" t="s">
        <v>18432</v>
      </c>
      <c r="L6465" s="256" t="s">
        <v>2542</v>
      </c>
    </row>
    <row r="6466" spans="1:12" x14ac:dyDescent="0.25">
      <c r="A6466" s="256" t="s">
        <v>2695</v>
      </c>
      <c r="B6466" s="256" t="s">
        <v>2696</v>
      </c>
      <c r="C6466" s="256" t="s">
        <v>2699</v>
      </c>
      <c r="D6466" s="256" t="s">
        <v>3344</v>
      </c>
      <c r="E6466" s="257" t="s">
        <v>2540</v>
      </c>
      <c r="F6466" s="256" t="s">
        <v>2540</v>
      </c>
      <c r="G6466" s="256">
        <v>89045</v>
      </c>
      <c r="H6466" s="256" t="s">
        <v>4465</v>
      </c>
      <c r="I6466" s="256" t="s">
        <v>14</v>
      </c>
      <c r="J6466" s="256" t="s">
        <v>2545</v>
      </c>
      <c r="K6466" s="257" t="s">
        <v>18301</v>
      </c>
      <c r="L6466" s="256" t="s">
        <v>2542</v>
      </c>
    </row>
    <row r="6467" spans="1:12" x14ac:dyDescent="0.25">
      <c r="A6467" s="256" t="s">
        <v>2695</v>
      </c>
      <c r="B6467" s="256" t="s">
        <v>2696</v>
      </c>
      <c r="C6467" s="256" t="s">
        <v>2699</v>
      </c>
      <c r="D6467" s="256" t="s">
        <v>3344</v>
      </c>
      <c r="E6467" s="257" t="s">
        <v>2540</v>
      </c>
      <c r="F6467" s="256" t="s">
        <v>2540</v>
      </c>
      <c r="G6467" s="256">
        <v>89170</v>
      </c>
      <c r="H6467" s="256" t="s">
        <v>8127</v>
      </c>
      <c r="I6467" s="256" t="s">
        <v>14</v>
      </c>
      <c r="J6467" s="256" t="s">
        <v>2545</v>
      </c>
      <c r="K6467" s="257" t="s">
        <v>18301</v>
      </c>
      <c r="L6467" s="256" t="s">
        <v>2542</v>
      </c>
    </row>
    <row r="6468" spans="1:12" x14ac:dyDescent="0.25">
      <c r="A6468" s="256" t="s">
        <v>2695</v>
      </c>
      <c r="B6468" s="256" t="s">
        <v>2696</v>
      </c>
      <c r="C6468" s="256" t="s">
        <v>2699</v>
      </c>
      <c r="D6468" s="256" t="s">
        <v>3344</v>
      </c>
      <c r="E6468" s="257" t="s">
        <v>2540</v>
      </c>
      <c r="F6468" s="256" t="s">
        <v>2540</v>
      </c>
      <c r="G6468" s="256">
        <v>93393</v>
      </c>
      <c r="H6468" s="256" t="s">
        <v>18433</v>
      </c>
      <c r="I6468" s="256" t="s">
        <v>14</v>
      </c>
      <c r="J6468" s="256" t="s">
        <v>2545</v>
      </c>
      <c r="K6468" s="257" t="s">
        <v>18434</v>
      </c>
      <c r="L6468" s="256" t="s">
        <v>2542</v>
      </c>
    </row>
    <row r="6469" spans="1:12" x14ac:dyDescent="0.25">
      <c r="A6469" s="256" t="s">
        <v>2695</v>
      </c>
      <c r="B6469" s="256" t="s">
        <v>2696</v>
      </c>
      <c r="C6469" s="256" t="s">
        <v>2699</v>
      </c>
      <c r="D6469" s="256" t="s">
        <v>3344</v>
      </c>
      <c r="E6469" s="257" t="s">
        <v>2540</v>
      </c>
      <c r="F6469" s="256" t="s">
        <v>2540</v>
      </c>
      <c r="G6469" s="256">
        <v>93395</v>
      </c>
      <c r="H6469" s="256" t="s">
        <v>18435</v>
      </c>
      <c r="I6469" s="256" t="s">
        <v>14</v>
      </c>
      <c r="J6469" s="256" t="s">
        <v>2545</v>
      </c>
      <c r="K6469" s="257" t="s">
        <v>5217</v>
      </c>
      <c r="L6469" s="256" t="s">
        <v>2542</v>
      </c>
    </row>
    <row r="6470" spans="1:12" x14ac:dyDescent="0.25">
      <c r="A6470" s="256" t="s">
        <v>2695</v>
      </c>
      <c r="B6470" s="256" t="s">
        <v>2696</v>
      </c>
      <c r="C6470" s="256" t="s">
        <v>2699</v>
      </c>
      <c r="D6470" s="256" t="s">
        <v>3344</v>
      </c>
      <c r="E6470" s="257" t="s">
        <v>2540</v>
      </c>
      <c r="F6470" s="256" t="s">
        <v>2540</v>
      </c>
      <c r="G6470" s="256">
        <v>99195</v>
      </c>
      <c r="H6470" s="256" t="s">
        <v>18436</v>
      </c>
      <c r="I6470" s="256" t="s">
        <v>14</v>
      </c>
      <c r="J6470" s="256" t="s">
        <v>2545</v>
      </c>
      <c r="K6470" s="257" t="s">
        <v>16844</v>
      </c>
      <c r="L6470" s="256" t="s">
        <v>2542</v>
      </c>
    </row>
    <row r="6471" spans="1:12" x14ac:dyDescent="0.25">
      <c r="A6471" s="256" t="s">
        <v>2695</v>
      </c>
      <c r="B6471" s="256" t="s">
        <v>2696</v>
      </c>
      <c r="C6471" s="256" t="s">
        <v>2699</v>
      </c>
      <c r="D6471" s="256" t="s">
        <v>3344</v>
      </c>
      <c r="E6471" s="257" t="s">
        <v>2540</v>
      </c>
      <c r="F6471" s="256" t="s">
        <v>2540</v>
      </c>
      <c r="G6471" s="256">
        <v>99198</v>
      </c>
      <c r="H6471" s="256" t="s">
        <v>18437</v>
      </c>
      <c r="I6471" s="256" t="s">
        <v>14</v>
      </c>
      <c r="J6471" s="256" t="s">
        <v>2545</v>
      </c>
      <c r="K6471" s="257" t="s">
        <v>18438</v>
      </c>
      <c r="L6471" s="256" t="s">
        <v>2542</v>
      </c>
    </row>
    <row r="6472" spans="1:12" x14ac:dyDescent="0.25">
      <c r="A6472" s="256" t="s">
        <v>2695</v>
      </c>
      <c r="B6472" s="256" t="s">
        <v>2696</v>
      </c>
      <c r="C6472" s="256" t="s">
        <v>2699</v>
      </c>
      <c r="D6472" s="256" t="s">
        <v>3344</v>
      </c>
      <c r="E6472" s="257" t="s">
        <v>2540</v>
      </c>
      <c r="F6472" s="256" t="s">
        <v>2540</v>
      </c>
      <c r="G6472" s="256">
        <v>104611</v>
      </c>
      <c r="H6472" s="256" t="s">
        <v>18439</v>
      </c>
      <c r="I6472" s="256" t="s">
        <v>14</v>
      </c>
      <c r="J6472" s="256" t="s">
        <v>2545</v>
      </c>
      <c r="K6472" s="257" t="s">
        <v>13730</v>
      </c>
      <c r="L6472" s="256" t="s">
        <v>2542</v>
      </c>
    </row>
    <row r="6473" spans="1:12" x14ac:dyDescent="0.25">
      <c r="A6473" s="256" t="s">
        <v>2695</v>
      </c>
      <c r="B6473" s="256" t="s">
        <v>2696</v>
      </c>
      <c r="C6473" s="256" t="s">
        <v>2699</v>
      </c>
      <c r="D6473" s="256" t="s">
        <v>3344</v>
      </c>
      <c r="E6473" s="257" t="s">
        <v>2540</v>
      </c>
      <c r="F6473" s="256" t="s">
        <v>2540</v>
      </c>
      <c r="G6473" s="256">
        <v>104612</v>
      </c>
      <c r="H6473" s="256" t="s">
        <v>18440</v>
      </c>
      <c r="I6473" s="256" t="s">
        <v>14</v>
      </c>
      <c r="J6473" s="256" t="s">
        <v>2545</v>
      </c>
      <c r="K6473" s="257" t="s">
        <v>13524</v>
      </c>
      <c r="L6473" s="256" t="s">
        <v>2542</v>
      </c>
    </row>
    <row r="6474" spans="1:12" x14ac:dyDescent="0.25">
      <c r="A6474" s="256" t="s">
        <v>2695</v>
      </c>
      <c r="B6474" s="256" t="s">
        <v>2696</v>
      </c>
      <c r="C6474" s="256" t="s">
        <v>2699</v>
      </c>
      <c r="D6474" s="256" t="s">
        <v>3344</v>
      </c>
      <c r="E6474" s="257" t="s">
        <v>2540</v>
      </c>
      <c r="F6474" s="256" t="s">
        <v>2540</v>
      </c>
      <c r="G6474" s="256">
        <v>104613</v>
      </c>
      <c r="H6474" s="256" t="s">
        <v>18441</v>
      </c>
      <c r="I6474" s="256" t="s">
        <v>14</v>
      </c>
      <c r="J6474" s="256" t="s">
        <v>2545</v>
      </c>
      <c r="K6474" s="257" t="s">
        <v>18442</v>
      </c>
      <c r="L6474" s="256" t="s">
        <v>2542</v>
      </c>
    </row>
    <row r="6475" spans="1:12" x14ac:dyDescent="0.25">
      <c r="A6475" s="256" t="s">
        <v>2695</v>
      </c>
      <c r="B6475" s="256" t="s">
        <v>2696</v>
      </c>
      <c r="C6475" s="256" t="s">
        <v>2699</v>
      </c>
      <c r="D6475" s="256" t="s">
        <v>3344</v>
      </c>
      <c r="E6475" s="257" t="s">
        <v>2540</v>
      </c>
      <c r="F6475" s="256" t="s">
        <v>2540</v>
      </c>
      <c r="G6475" s="256">
        <v>104614</v>
      </c>
      <c r="H6475" s="256" t="s">
        <v>18443</v>
      </c>
      <c r="I6475" s="256" t="s">
        <v>14</v>
      </c>
      <c r="J6475" s="256" t="s">
        <v>2545</v>
      </c>
      <c r="K6475" s="257" t="s">
        <v>18444</v>
      </c>
      <c r="L6475" s="256" t="s">
        <v>2542</v>
      </c>
    </row>
    <row r="6476" spans="1:12" x14ac:dyDescent="0.25">
      <c r="A6476" s="256" t="s">
        <v>2695</v>
      </c>
      <c r="B6476" s="256" t="s">
        <v>2696</v>
      </c>
      <c r="C6476" s="256" t="s">
        <v>2699</v>
      </c>
      <c r="D6476" s="256" t="s">
        <v>3344</v>
      </c>
      <c r="E6476" s="257" t="s">
        <v>2540</v>
      </c>
      <c r="F6476" s="256" t="s">
        <v>2540</v>
      </c>
      <c r="G6476" s="256">
        <v>104615</v>
      </c>
      <c r="H6476" s="256" t="s">
        <v>18445</v>
      </c>
      <c r="I6476" s="256" t="s">
        <v>14</v>
      </c>
      <c r="J6476" s="256" t="s">
        <v>2545</v>
      </c>
      <c r="K6476" s="257" t="s">
        <v>18446</v>
      </c>
      <c r="L6476" s="256" t="s">
        <v>2542</v>
      </c>
    </row>
    <row r="6477" spans="1:12" x14ac:dyDescent="0.25">
      <c r="A6477" s="256" t="s">
        <v>2695</v>
      </c>
      <c r="B6477" s="256" t="s">
        <v>2696</v>
      </c>
      <c r="C6477" s="256" t="s">
        <v>2699</v>
      </c>
      <c r="D6477" s="256" t="s">
        <v>3344</v>
      </c>
      <c r="E6477" s="257" t="s">
        <v>2540</v>
      </c>
      <c r="F6477" s="256" t="s">
        <v>2540</v>
      </c>
      <c r="G6477" s="256">
        <v>104616</v>
      </c>
      <c r="H6477" s="256" t="s">
        <v>18447</v>
      </c>
      <c r="I6477" s="256" t="s">
        <v>14</v>
      </c>
      <c r="J6477" s="256" t="s">
        <v>2545</v>
      </c>
      <c r="K6477" s="257" t="s">
        <v>18448</v>
      </c>
      <c r="L6477" s="256" t="s">
        <v>2542</v>
      </c>
    </row>
    <row r="6478" spans="1:12" x14ac:dyDescent="0.25">
      <c r="A6478" s="256" t="s">
        <v>2695</v>
      </c>
      <c r="B6478" s="256" t="s">
        <v>2696</v>
      </c>
      <c r="C6478" s="256" t="s">
        <v>2699</v>
      </c>
      <c r="D6478" s="256" t="s">
        <v>3344</v>
      </c>
      <c r="E6478" s="257" t="s">
        <v>2540</v>
      </c>
      <c r="F6478" s="256" t="s">
        <v>2540</v>
      </c>
      <c r="G6478" s="256">
        <v>104617</v>
      </c>
      <c r="H6478" s="256" t="s">
        <v>18449</v>
      </c>
      <c r="I6478" s="256" t="s">
        <v>14</v>
      </c>
      <c r="J6478" s="256" t="s">
        <v>2545</v>
      </c>
      <c r="K6478" s="257" t="s">
        <v>18450</v>
      </c>
      <c r="L6478" s="256" t="s">
        <v>2542</v>
      </c>
    </row>
    <row r="6479" spans="1:12" x14ac:dyDescent="0.25">
      <c r="A6479" s="256" t="s">
        <v>2695</v>
      </c>
      <c r="B6479" s="256" t="s">
        <v>2696</v>
      </c>
      <c r="C6479" s="256" t="s">
        <v>2699</v>
      </c>
      <c r="D6479" s="256" t="s">
        <v>3344</v>
      </c>
      <c r="E6479" s="257" t="s">
        <v>2540</v>
      </c>
      <c r="F6479" s="256" t="s">
        <v>2540</v>
      </c>
      <c r="G6479" s="256">
        <v>104618</v>
      </c>
      <c r="H6479" s="256" t="s">
        <v>18451</v>
      </c>
      <c r="I6479" s="256" t="s">
        <v>14</v>
      </c>
      <c r="J6479" s="256" t="s">
        <v>2545</v>
      </c>
      <c r="K6479" s="257" t="s">
        <v>18452</v>
      </c>
      <c r="L6479" s="256" t="s">
        <v>2542</v>
      </c>
    </row>
    <row r="6480" spans="1:12" x14ac:dyDescent="0.25">
      <c r="A6480" s="256" t="s">
        <v>2695</v>
      </c>
      <c r="B6480" s="256" t="s">
        <v>2696</v>
      </c>
      <c r="C6480" s="256" t="s">
        <v>2699</v>
      </c>
      <c r="D6480" s="256" t="s">
        <v>3344</v>
      </c>
      <c r="E6480" s="257" t="s">
        <v>2540</v>
      </c>
      <c r="F6480" s="256" t="s">
        <v>2540</v>
      </c>
      <c r="G6480" s="256">
        <v>104619</v>
      </c>
      <c r="H6480" s="256" t="s">
        <v>18453</v>
      </c>
      <c r="I6480" s="256" t="s">
        <v>7</v>
      </c>
      <c r="J6480" s="256" t="s">
        <v>2545</v>
      </c>
      <c r="K6480" s="257" t="s">
        <v>14564</v>
      </c>
      <c r="L6480" s="256" t="s">
        <v>2542</v>
      </c>
    </row>
    <row r="6481" spans="1:12" x14ac:dyDescent="0.25">
      <c r="A6481" s="256" t="s">
        <v>2695</v>
      </c>
      <c r="B6481" s="256" t="s">
        <v>2696</v>
      </c>
      <c r="C6481" s="256" t="s">
        <v>2700</v>
      </c>
      <c r="D6481" s="256" t="s">
        <v>3345</v>
      </c>
      <c r="E6481" s="257" t="s">
        <v>2540</v>
      </c>
      <c r="F6481" s="256" t="s">
        <v>2540</v>
      </c>
      <c r="G6481" s="256">
        <v>101965</v>
      </c>
      <c r="H6481" s="256" t="s">
        <v>4466</v>
      </c>
      <c r="I6481" s="256" t="s">
        <v>7</v>
      </c>
      <c r="J6481" s="256" t="s">
        <v>2545</v>
      </c>
      <c r="K6481" s="257" t="s">
        <v>18454</v>
      </c>
      <c r="L6481" s="256" t="s">
        <v>2542</v>
      </c>
    </row>
    <row r="6482" spans="1:12" x14ac:dyDescent="0.25">
      <c r="A6482" s="256" t="s">
        <v>2695</v>
      </c>
      <c r="B6482" s="256" t="s">
        <v>2696</v>
      </c>
      <c r="C6482" s="256" t="s">
        <v>4467</v>
      </c>
      <c r="D6482" s="256" t="s">
        <v>4468</v>
      </c>
      <c r="E6482" s="257" t="s">
        <v>2540</v>
      </c>
      <c r="F6482" s="256" t="s">
        <v>2540</v>
      </c>
      <c r="G6482" s="256">
        <v>101966</v>
      </c>
      <c r="H6482" s="256" t="s">
        <v>4469</v>
      </c>
      <c r="I6482" s="256" t="s">
        <v>7</v>
      </c>
      <c r="J6482" s="256" t="s">
        <v>2545</v>
      </c>
      <c r="K6482" s="257" t="s">
        <v>18455</v>
      </c>
      <c r="L6482" s="256" t="s">
        <v>2542</v>
      </c>
    </row>
    <row r="6483" spans="1:12" x14ac:dyDescent="0.25">
      <c r="A6483" s="256" t="s">
        <v>2695</v>
      </c>
      <c r="B6483" s="256" t="s">
        <v>2696</v>
      </c>
      <c r="C6483" s="256" t="s">
        <v>4467</v>
      </c>
      <c r="D6483" s="256" t="s">
        <v>4468</v>
      </c>
      <c r="E6483" s="257" t="s">
        <v>2540</v>
      </c>
      <c r="F6483" s="256" t="s">
        <v>2540</v>
      </c>
      <c r="G6483" s="256">
        <v>101979</v>
      </c>
      <c r="H6483" s="256" t="s">
        <v>4470</v>
      </c>
      <c r="I6483" s="256" t="s">
        <v>7</v>
      </c>
      <c r="J6483" s="256" t="s">
        <v>2545</v>
      </c>
      <c r="K6483" s="257" t="s">
        <v>17977</v>
      </c>
      <c r="L6483" s="256" t="s">
        <v>2542</v>
      </c>
    </row>
    <row r="6484" spans="1:12" x14ac:dyDescent="0.25">
      <c r="A6484" s="256" t="s">
        <v>2695</v>
      </c>
      <c r="B6484" s="256" t="s">
        <v>2696</v>
      </c>
      <c r="C6484" s="256" t="s">
        <v>2701</v>
      </c>
      <c r="D6484" s="256" t="s">
        <v>3346</v>
      </c>
      <c r="E6484" s="257" t="s">
        <v>2540</v>
      </c>
      <c r="F6484" s="256" t="s">
        <v>2540</v>
      </c>
      <c r="G6484" s="256">
        <v>96112</v>
      </c>
      <c r="H6484" s="256" t="s">
        <v>1901</v>
      </c>
      <c r="I6484" s="256" t="s">
        <v>14</v>
      </c>
      <c r="J6484" s="256" t="s">
        <v>2545</v>
      </c>
      <c r="K6484" s="257" t="s">
        <v>18456</v>
      </c>
      <c r="L6484" s="256" t="s">
        <v>2542</v>
      </c>
    </row>
    <row r="6485" spans="1:12" x14ac:dyDescent="0.25">
      <c r="A6485" s="256" t="s">
        <v>2695</v>
      </c>
      <c r="B6485" s="256" t="s">
        <v>2696</v>
      </c>
      <c r="C6485" s="256" t="s">
        <v>2701</v>
      </c>
      <c r="D6485" s="256" t="s">
        <v>3346</v>
      </c>
      <c r="E6485" s="257" t="s">
        <v>2540</v>
      </c>
      <c r="F6485" s="256" t="s">
        <v>2540</v>
      </c>
      <c r="G6485" s="256">
        <v>96117</v>
      </c>
      <c r="H6485" s="256" t="s">
        <v>1902</v>
      </c>
      <c r="I6485" s="256" t="s">
        <v>14</v>
      </c>
      <c r="J6485" s="256" t="s">
        <v>2545</v>
      </c>
      <c r="K6485" s="257" t="s">
        <v>18457</v>
      </c>
      <c r="L6485" s="256" t="s">
        <v>2542</v>
      </c>
    </row>
    <row r="6486" spans="1:12" x14ac:dyDescent="0.25">
      <c r="A6486" s="256" t="s">
        <v>2695</v>
      </c>
      <c r="B6486" s="256" t="s">
        <v>2696</v>
      </c>
      <c r="C6486" s="256" t="s">
        <v>2701</v>
      </c>
      <c r="D6486" s="256" t="s">
        <v>3346</v>
      </c>
      <c r="E6486" s="257" t="s">
        <v>2540</v>
      </c>
      <c r="F6486" s="256" t="s">
        <v>2540</v>
      </c>
      <c r="G6486" s="256">
        <v>96122</v>
      </c>
      <c r="H6486" s="256" t="s">
        <v>1903</v>
      </c>
      <c r="I6486" s="256" t="s">
        <v>7</v>
      </c>
      <c r="J6486" s="256" t="s">
        <v>2545</v>
      </c>
      <c r="K6486" s="257" t="s">
        <v>13662</v>
      </c>
      <c r="L6486" s="256" t="s">
        <v>2542</v>
      </c>
    </row>
    <row r="6487" spans="1:12" x14ac:dyDescent="0.25">
      <c r="A6487" s="256" t="s">
        <v>2695</v>
      </c>
      <c r="B6487" s="256" t="s">
        <v>2696</v>
      </c>
      <c r="C6487" s="256" t="s">
        <v>2702</v>
      </c>
      <c r="D6487" s="256" t="s">
        <v>3347</v>
      </c>
      <c r="E6487" s="257" t="s">
        <v>2540</v>
      </c>
      <c r="F6487" s="256" t="s">
        <v>2540</v>
      </c>
      <c r="G6487" s="256">
        <v>96109</v>
      </c>
      <c r="H6487" s="256" t="s">
        <v>8128</v>
      </c>
      <c r="I6487" s="256" t="s">
        <v>14</v>
      </c>
      <c r="J6487" s="256" t="s">
        <v>2541</v>
      </c>
      <c r="K6487" s="257" t="s">
        <v>13353</v>
      </c>
      <c r="L6487" s="256" t="s">
        <v>2542</v>
      </c>
    </row>
    <row r="6488" spans="1:12" x14ac:dyDescent="0.25">
      <c r="A6488" s="256" t="s">
        <v>2695</v>
      </c>
      <c r="B6488" s="256" t="s">
        <v>2696</v>
      </c>
      <c r="C6488" s="256" t="s">
        <v>2702</v>
      </c>
      <c r="D6488" s="256" t="s">
        <v>3347</v>
      </c>
      <c r="E6488" s="257" t="s">
        <v>2540</v>
      </c>
      <c r="F6488" s="256" t="s">
        <v>2540</v>
      </c>
      <c r="G6488" s="256">
        <v>96110</v>
      </c>
      <c r="H6488" s="256" t="s">
        <v>8129</v>
      </c>
      <c r="I6488" s="256" t="s">
        <v>14</v>
      </c>
      <c r="J6488" s="256" t="s">
        <v>2541</v>
      </c>
      <c r="K6488" s="257" t="s">
        <v>18458</v>
      </c>
      <c r="L6488" s="256" t="s">
        <v>2542</v>
      </c>
    </row>
    <row r="6489" spans="1:12" x14ac:dyDescent="0.25">
      <c r="A6489" s="256" t="s">
        <v>2695</v>
      </c>
      <c r="B6489" s="256" t="s">
        <v>2696</v>
      </c>
      <c r="C6489" s="256" t="s">
        <v>2702</v>
      </c>
      <c r="D6489" s="256" t="s">
        <v>3347</v>
      </c>
      <c r="E6489" s="257" t="s">
        <v>2540</v>
      </c>
      <c r="F6489" s="256" t="s">
        <v>2540</v>
      </c>
      <c r="G6489" s="256">
        <v>96113</v>
      </c>
      <c r="H6489" s="256" t="s">
        <v>8130</v>
      </c>
      <c r="I6489" s="256" t="s">
        <v>14</v>
      </c>
      <c r="J6489" s="256" t="s">
        <v>2541</v>
      </c>
      <c r="K6489" s="257" t="s">
        <v>18459</v>
      </c>
      <c r="L6489" s="256" t="s">
        <v>2542</v>
      </c>
    </row>
    <row r="6490" spans="1:12" x14ac:dyDescent="0.25">
      <c r="A6490" s="256" t="s">
        <v>2695</v>
      </c>
      <c r="B6490" s="256" t="s">
        <v>2696</v>
      </c>
      <c r="C6490" s="256" t="s">
        <v>2702</v>
      </c>
      <c r="D6490" s="256" t="s">
        <v>3347</v>
      </c>
      <c r="E6490" s="257" t="s">
        <v>2540</v>
      </c>
      <c r="F6490" s="256" t="s">
        <v>2540</v>
      </c>
      <c r="G6490" s="256">
        <v>96114</v>
      </c>
      <c r="H6490" s="256" t="s">
        <v>8131</v>
      </c>
      <c r="I6490" s="256" t="s">
        <v>14</v>
      </c>
      <c r="J6490" s="256" t="s">
        <v>2541</v>
      </c>
      <c r="K6490" s="257" t="s">
        <v>18460</v>
      </c>
      <c r="L6490" s="256" t="s">
        <v>2542</v>
      </c>
    </row>
    <row r="6491" spans="1:12" x14ac:dyDescent="0.25">
      <c r="A6491" s="256" t="s">
        <v>2695</v>
      </c>
      <c r="B6491" s="256" t="s">
        <v>2696</v>
      </c>
      <c r="C6491" s="256" t="s">
        <v>2702</v>
      </c>
      <c r="D6491" s="256" t="s">
        <v>3347</v>
      </c>
      <c r="E6491" s="257" t="s">
        <v>2540</v>
      </c>
      <c r="F6491" s="256" t="s">
        <v>2540</v>
      </c>
      <c r="G6491" s="256">
        <v>96120</v>
      </c>
      <c r="H6491" s="256" t="s">
        <v>1904</v>
      </c>
      <c r="I6491" s="256" t="s">
        <v>7</v>
      </c>
      <c r="J6491" s="256" t="s">
        <v>2545</v>
      </c>
      <c r="K6491" s="257" t="s">
        <v>5460</v>
      </c>
      <c r="L6491" s="256" t="s">
        <v>2542</v>
      </c>
    </row>
    <row r="6492" spans="1:12" x14ac:dyDescent="0.25">
      <c r="A6492" s="256" t="s">
        <v>2695</v>
      </c>
      <c r="B6492" s="256" t="s">
        <v>2696</v>
      </c>
      <c r="C6492" s="256" t="s">
        <v>2702</v>
      </c>
      <c r="D6492" s="256" t="s">
        <v>3347</v>
      </c>
      <c r="E6492" s="257" t="s">
        <v>2540</v>
      </c>
      <c r="F6492" s="256" t="s">
        <v>2540</v>
      </c>
      <c r="G6492" s="256">
        <v>96123</v>
      </c>
      <c r="H6492" s="256" t="s">
        <v>8132</v>
      </c>
      <c r="I6492" s="256" t="s">
        <v>7</v>
      </c>
      <c r="J6492" s="256" t="s">
        <v>2541</v>
      </c>
      <c r="K6492" s="257" t="s">
        <v>18461</v>
      </c>
      <c r="L6492" s="256" t="s">
        <v>2542</v>
      </c>
    </row>
    <row r="6493" spans="1:12" x14ac:dyDescent="0.25">
      <c r="A6493" s="256" t="s">
        <v>2695</v>
      </c>
      <c r="B6493" s="256" t="s">
        <v>2696</v>
      </c>
      <c r="C6493" s="256" t="s">
        <v>2702</v>
      </c>
      <c r="D6493" s="256" t="s">
        <v>3347</v>
      </c>
      <c r="E6493" s="257" t="s">
        <v>2540</v>
      </c>
      <c r="F6493" s="256" t="s">
        <v>2540</v>
      </c>
      <c r="G6493" s="256">
        <v>99054</v>
      </c>
      <c r="H6493" s="256" t="s">
        <v>8133</v>
      </c>
      <c r="I6493" s="256" t="s">
        <v>14</v>
      </c>
      <c r="J6493" s="256" t="s">
        <v>2541</v>
      </c>
      <c r="K6493" s="257" t="s">
        <v>18462</v>
      </c>
      <c r="L6493" s="256" t="s">
        <v>2542</v>
      </c>
    </row>
    <row r="6494" spans="1:12" x14ac:dyDescent="0.25">
      <c r="A6494" s="256" t="s">
        <v>2695</v>
      </c>
      <c r="B6494" s="256" t="s">
        <v>2696</v>
      </c>
      <c r="C6494" s="256" t="s">
        <v>2703</v>
      </c>
      <c r="D6494" s="256" t="s">
        <v>3348</v>
      </c>
      <c r="E6494" s="257" t="s">
        <v>2540</v>
      </c>
      <c r="F6494" s="256" t="s">
        <v>2540</v>
      </c>
      <c r="G6494" s="256">
        <v>96111</v>
      </c>
      <c r="H6494" s="256" t="s">
        <v>8134</v>
      </c>
      <c r="I6494" s="256" t="s">
        <v>14</v>
      </c>
      <c r="J6494" s="256" t="s">
        <v>2541</v>
      </c>
      <c r="K6494" s="257" t="s">
        <v>18235</v>
      </c>
      <c r="L6494" s="256" t="s">
        <v>2542</v>
      </c>
    </row>
    <row r="6495" spans="1:12" x14ac:dyDescent="0.25">
      <c r="A6495" s="256" t="s">
        <v>2695</v>
      </c>
      <c r="B6495" s="256" t="s">
        <v>2696</v>
      </c>
      <c r="C6495" s="256" t="s">
        <v>2703</v>
      </c>
      <c r="D6495" s="256" t="s">
        <v>3348</v>
      </c>
      <c r="E6495" s="257" t="s">
        <v>2540</v>
      </c>
      <c r="F6495" s="256" t="s">
        <v>2540</v>
      </c>
      <c r="G6495" s="256">
        <v>96116</v>
      </c>
      <c r="H6495" s="256" t="s">
        <v>8135</v>
      </c>
      <c r="I6495" s="256" t="s">
        <v>14</v>
      </c>
      <c r="J6495" s="256" t="s">
        <v>2541</v>
      </c>
      <c r="K6495" s="257" t="s">
        <v>18463</v>
      </c>
      <c r="L6495" s="256" t="s">
        <v>2542</v>
      </c>
    </row>
    <row r="6496" spans="1:12" x14ac:dyDescent="0.25">
      <c r="A6496" s="256" t="s">
        <v>2695</v>
      </c>
      <c r="B6496" s="256" t="s">
        <v>2696</v>
      </c>
      <c r="C6496" s="256" t="s">
        <v>2703</v>
      </c>
      <c r="D6496" s="256" t="s">
        <v>3348</v>
      </c>
      <c r="E6496" s="257" t="s">
        <v>2540</v>
      </c>
      <c r="F6496" s="256" t="s">
        <v>2540</v>
      </c>
      <c r="G6496" s="256">
        <v>96121</v>
      </c>
      <c r="H6496" s="256" t="s">
        <v>1905</v>
      </c>
      <c r="I6496" s="256" t="s">
        <v>7</v>
      </c>
      <c r="J6496" s="256" t="s">
        <v>2541</v>
      </c>
      <c r="K6496" s="257" t="s">
        <v>13132</v>
      </c>
      <c r="L6496" s="256" t="s">
        <v>2542</v>
      </c>
    </row>
    <row r="6497" spans="1:12" x14ac:dyDescent="0.25">
      <c r="A6497" s="256" t="s">
        <v>2695</v>
      </c>
      <c r="B6497" s="256" t="s">
        <v>2696</v>
      </c>
      <c r="C6497" s="256" t="s">
        <v>2703</v>
      </c>
      <c r="D6497" s="256" t="s">
        <v>3348</v>
      </c>
      <c r="E6497" s="257" t="s">
        <v>2540</v>
      </c>
      <c r="F6497" s="256" t="s">
        <v>2540</v>
      </c>
      <c r="G6497" s="256">
        <v>96485</v>
      </c>
      <c r="H6497" s="256" t="s">
        <v>8136</v>
      </c>
      <c r="I6497" s="256" t="s">
        <v>14</v>
      </c>
      <c r="J6497" s="256" t="s">
        <v>2541</v>
      </c>
      <c r="K6497" s="257" t="s">
        <v>18464</v>
      </c>
      <c r="L6497" s="256" t="s">
        <v>2542</v>
      </c>
    </row>
    <row r="6498" spans="1:12" x14ac:dyDescent="0.25">
      <c r="A6498" s="256" t="s">
        <v>2695</v>
      </c>
      <c r="B6498" s="256" t="s">
        <v>2696</v>
      </c>
      <c r="C6498" s="256" t="s">
        <v>2703</v>
      </c>
      <c r="D6498" s="256" t="s">
        <v>3348</v>
      </c>
      <c r="E6498" s="257" t="s">
        <v>2540</v>
      </c>
      <c r="F6498" s="256" t="s">
        <v>2540</v>
      </c>
      <c r="G6498" s="256">
        <v>96486</v>
      </c>
      <c r="H6498" s="256" t="s">
        <v>8137</v>
      </c>
      <c r="I6498" s="256" t="s">
        <v>14</v>
      </c>
      <c r="J6498" s="256" t="s">
        <v>2541</v>
      </c>
      <c r="K6498" s="257" t="s">
        <v>13399</v>
      </c>
      <c r="L6498" s="256" t="s">
        <v>2542</v>
      </c>
    </row>
    <row r="6499" spans="1:12" x14ac:dyDescent="0.25">
      <c r="A6499" s="256" t="s">
        <v>2695</v>
      </c>
      <c r="B6499" s="256" t="s">
        <v>2696</v>
      </c>
      <c r="C6499" s="256" t="s">
        <v>2704</v>
      </c>
      <c r="D6499" s="256" t="s">
        <v>3349</v>
      </c>
      <c r="E6499" s="257" t="s">
        <v>2540</v>
      </c>
      <c r="F6499" s="256" t="s">
        <v>2540</v>
      </c>
      <c r="G6499" s="256">
        <v>91515</v>
      </c>
      <c r="H6499" s="256" t="s">
        <v>8138</v>
      </c>
      <c r="I6499" s="256" t="s">
        <v>14</v>
      </c>
      <c r="J6499" s="256" t="s">
        <v>2545</v>
      </c>
      <c r="K6499" s="257" t="s">
        <v>13709</v>
      </c>
      <c r="L6499" s="256" t="s">
        <v>2542</v>
      </c>
    </row>
    <row r="6500" spans="1:12" x14ac:dyDescent="0.25">
      <c r="A6500" s="256" t="s">
        <v>2695</v>
      </c>
      <c r="B6500" s="256" t="s">
        <v>2696</v>
      </c>
      <c r="C6500" s="256" t="s">
        <v>2704</v>
      </c>
      <c r="D6500" s="256" t="s">
        <v>3349</v>
      </c>
      <c r="E6500" s="257" t="s">
        <v>2540</v>
      </c>
      <c r="F6500" s="256" t="s">
        <v>2540</v>
      </c>
      <c r="G6500" s="256">
        <v>91519</v>
      </c>
      <c r="H6500" s="256" t="s">
        <v>8140</v>
      </c>
      <c r="I6500" s="256" t="s">
        <v>14</v>
      </c>
      <c r="J6500" s="256" t="s">
        <v>2545</v>
      </c>
      <c r="K6500" s="257" t="s">
        <v>18465</v>
      </c>
      <c r="L6500" s="256" t="s">
        <v>2542</v>
      </c>
    </row>
    <row r="6501" spans="1:12" x14ac:dyDescent="0.25">
      <c r="A6501" s="256" t="s">
        <v>2695</v>
      </c>
      <c r="B6501" s="256" t="s">
        <v>2696</v>
      </c>
      <c r="C6501" s="256" t="s">
        <v>2704</v>
      </c>
      <c r="D6501" s="256" t="s">
        <v>3349</v>
      </c>
      <c r="E6501" s="257" t="s">
        <v>2540</v>
      </c>
      <c r="F6501" s="256" t="s">
        <v>2540</v>
      </c>
      <c r="G6501" s="256">
        <v>91520</v>
      </c>
      <c r="H6501" s="256" t="s">
        <v>8141</v>
      </c>
      <c r="I6501" s="256" t="s">
        <v>14</v>
      </c>
      <c r="J6501" s="256" t="s">
        <v>2545</v>
      </c>
      <c r="K6501" s="257" t="s">
        <v>5456</v>
      </c>
      <c r="L6501" s="256" t="s">
        <v>2542</v>
      </c>
    </row>
    <row r="6502" spans="1:12" x14ac:dyDescent="0.25">
      <c r="A6502" s="256" t="s">
        <v>2695</v>
      </c>
      <c r="B6502" s="256" t="s">
        <v>2696</v>
      </c>
      <c r="C6502" s="256" t="s">
        <v>2704</v>
      </c>
      <c r="D6502" s="256" t="s">
        <v>3349</v>
      </c>
      <c r="E6502" s="257" t="s">
        <v>2540</v>
      </c>
      <c r="F6502" s="256" t="s">
        <v>2540</v>
      </c>
      <c r="G6502" s="256">
        <v>91522</v>
      </c>
      <c r="H6502" s="256" t="s">
        <v>8142</v>
      </c>
      <c r="I6502" s="256" t="s">
        <v>14</v>
      </c>
      <c r="J6502" s="256" t="s">
        <v>2545</v>
      </c>
      <c r="K6502" s="257" t="s">
        <v>4840</v>
      </c>
      <c r="L6502" s="256" t="s">
        <v>2542</v>
      </c>
    </row>
    <row r="6503" spans="1:12" x14ac:dyDescent="0.25">
      <c r="A6503" s="256" t="s">
        <v>2695</v>
      </c>
      <c r="B6503" s="256" t="s">
        <v>2696</v>
      </c>
      <c r="C6503" s="256" t="s">
        <v>2704</v>
      </c>
      <c r="D6503" s="256" t="s">
        <v>3349</v>
      </c>
      <c r="E6503" s="257" t="s">
        <v>2540</v>
      </c>
      <c r="F6503" s="256" t="s">
        <v>2540</v>
      </c>
      <c r="G6503" s="256">
        <v>91525</v>
      </c>
      <c r="H6503" s="256" t="s">
        <v>8143</v>
      </c>
      <c r="I6503" s="256" t="s">
        <v>14</v>
      </c>
      <c r="J6503" s="256" t="s">
        <v>2545</v>
      </c>
      <c r="K6503" s="257" t="s">
        <v>5061</v>
      </c>
      <c r="L6503" s="256" t="s">
        <v>2542</v>
      </c>
    </row>
    <row r="6504" spans="1:12" x14ac:dyDescent="0.25">
      <c r="A6504" s="256" t="s">
        <v>2695</v>
      </c>
      <c r="B6504" s="256" t="s">
        <v>2696</v>
      </c>
      <c r="C6504" s="256" t="s">
        <v>2704</v>
      </c>
      <c r="D6504" s="256" t="s">
        <v>3349</v>
      </c>
      <c r="E6504" s="257" t="s">
        <v>2540</v>
      </c>
      <c r="F6504" s="256" t="s">
        <v>2540</v>
      </c>
      <c r="G6504" s="256">
        <v>104412</v>
      </c>
      <c r="H6504" s="256" t="s">
        <v>8144</v>
      </c>
      <c r="I6504" s="256" t="s">
        <v>14</v>
      </c>
      <c r="J6504" s="256" t="s">
        <v>2545</v>
      </c>
      <c r="K6504" s="257" t="s">
        <v>5494</v>
      </c>
      <c r="L6504" s="256" t="s">
        <v>2542</v>
      </c>
    </row>
    <row r="6505" spans="1:12" x14ac:dyDescent="0.25">
      <c r="A6505" s="256" t="s">
        <v>2695</v>
      </c>
      <c r="B6505" s="256" t="s">
        <v>2696</v>
      </c>
      <c r="C6505" s="256" t="s">
        <v>2704</v>
      </c>
      <c r="D6505" s="256" t="s">
        <v>3349</v>
      </c>
      <c r="E6505" s="257" t="s">
        <v>2540</v>
      </c>
      <c r="F6505" s="256" t="s">
        <v>2540</v>
      </c>
      <c r="G6505" s="256">
        <v>104413</v>
      </c>
      <c r="H6505" s="256" t="s">
        <v>8145</v>
      </c>
      <c r="I6505" s="256" t="s">
        <v>14</v>
      </c>
      <c r="J6505" s="256" t="s">
        <v>2545</v>
      </c>
      <c r="K6505" s="257" t="s">
        <v>8193</v>
      </c>
      <c r="L6505" s="256" t="s">
        <v>2542</v>
      </c>
    </row>
    <row r="6506" spans="1:12" x14ac:dyDescent="0.25">
      <c r="A6506" s="256" t="s">
        <v>2695</v>
      </c>
      <c r="B6506" s="256" t="s">
        <v>2696</v>
      </c>
      <c r="C6506" s="256" t="s">
        <v>2704</v>
      </c>
      <c r="D6506" s="256" t="s">
        <v>3349</v>
      </c>
      <c r="E6506" s="257" t="s">
        <v>2540</v>
      </c>
      <c r="F6506" s="256" t="s">
        <v>2540</v>
      </c>
      <c r="G6506" s="256">
        <v>104414</v>
      </c>
      <c r="H6506" s="256" t="s">
        <v>8146</v>
      </c>
      <c r="I6506" s="256" t="s">
        <v>14</v>
      </c>
      <c r="J6506" s="256" t="s">
        <v>2545</v>
      </c>
      <c r="K6506" s="257" t="s">
        <v>5398</v>
      </c>
      <c r="L6506" s="256" t="s">
        <v>2542</v>
      </c>
    </row>
    <row r="6507" spans="1:12" x14ac:dyDescent="0.25">
      <c r="A6507" s="256" t="s">
        <v>2695</v>
      </c>
      <c r="B6507" s="256" t="s">
        <v>2696</v>
      </c>
      <c r="C6507" s="256" t="s">
        <v>2704</v>
      </c>
      <c r="D6507" s="256" t="s">
        <v>3349</v>
      </c>
      <c r="E6507" s="257" t="s">
        <v>2540</v>
      </c>
      <c r="F6507" s="256" t="s">
        <v>2540</v>
      </c>
      <c r="G6507" s="256">
        <v>104415</v>
      </c>
      <c r="H6507" s="256" t="s">
        <v>8147</v>
      </c>
      <c r="I6507" s="256" t="s">
        <v>14</v>
      </c>
      <c r="J6507" s="256" t="s">
        <v>2545</v>
      </c>
      <c r="K6507" s="257" t="s">
        <v>15909</v>
      </c>
      <c r="L6507" s="256" t="s">
        <v>2542</v>
      </c>
    </row>
    <row r="6508" spans="1:12" x14ac:dyDescent="0.25">
      <c r="A6508" s="256" t="s">
        <v>2695</v>
      </c>
      <c r="B6508" s="256" t="s">
        <v>2696</v>
      </c>
      <c r="C6508" s="256" t="s">
        <v>2704</v>
      </c>
      <c r="D6508" s="256" t="s">
        <v>3349</v>
      </c>
      <c r="E6508" s="257" t="s">
        <v>2540</v>
      </c>
      <c r="F6508" s="256" t="s">
        <v>2540</v>
      </c>
      <c r="G6508" s="256">
        <v>104416</v>
      </c>
      <c r="H6508" s="256" t="s">
        <v>8148</v>
      </c>
      <c r="I6508" s="256" t="s">
        <v>14</v>
      </c>
      <c r="J6508" s="256" t="s">
        <v>2545</v>
      </c>
      <c r="K6508" s="257" t="s">
        <v>13831</v>
      </c>
      <c r="L6508" s="256" t="s">
        <v>2542</v>
      </c>
    </row>
    <row r="6509" spans="1:12" x14ac:dyDescent="0.25">
      <c r="A6509" s="256" t="s">
        <v>2695</v>
      </c>
      <c r="B6509" s="256" t="s">
        <v>2696</v>
      </c>
      <c r="C6509" s="256" t="s">
        <v>2704</v>
      </c>
      <c r="D6509" s="256" t="s">
        <v>3349</v>
      </c>
      <c r="E6509" s="257" t="s">
        <v>2540</v>
      </c>
      <c r="F6509" s="256" t="s">
        <v>2540</v>
      </c>
      <c r="G6509" s="256">
        <v>104417</v>
      </c>
      <c r="H6509" s="256" t="s">
        <v>8149</v>
      </c>
      <c r="I6509" s="256" t="s">
        <v>14</v>
      </c>
      <c r="J6509" s="256" t="s">
        <v>2545</v>
      </c>
      <c r="K6509" s="257" t="s">
        <v>5450</v>
      </c>
      <c r="L6509" s="256" t="s">
        <v>2542</v>
      </c>
    </row>
    <row r="6510" spans="1:12" x14ac:dyDescent="0.25">
      <c r="A6510" s="256" t="s">
        <v>2695</v>
      </c>
      <c r="B6510" s="256" t="s">
        <v>2696</v>
      </c>
      <c r="C6510" s="256" t="s">
        <v>2704</v>
      </c>
      <c r="D6510" s="256" t="s">
        <v>3349</v>
      </c>
      <c r="E6510" s="257" t="s">
        <v>2540</v>
      </c>
      <c r="F6510" s="256" t="s">
        <v>2540</v>
      </c>
      <c r="G6510" s="256">
        <v>104418</v>
      </c>
      <c r="H6510" s="256" t="s">
        <v>8150</v>
      </c>
      <c r="I6510" s="256" t="s">
        <v>14</v>
      </c>
      <c r="J6510" s="256" t="s">
        <v>2545</v>
      </c>
      <c r="K6510" s="257" t="s">
        <v>18466</v>
      </c>
      <c r="L6510" s="256" t="s">
        <v>2542</v>
      </c>
    </row>
    <row r="6511" spans="1:12" x14ac:dyDescent="0.25">
      <c r="A6511" s="256" t="s">
        <v>2695</v>
      </c>
      <c r="B6511" s="256" t="s">
        <v>2696</v>
      </c>
      <c r="C6511" s="256" t="s">
        <v>2704</v>
      </c>
      <c r="D6511" s="256" t="s">
        <v>3349</v>
      </c>
      <c r="E6511" s="257" t="s">
        <v>2540</v>
      </c>
      <c r="F6511" s="256" t="s">
        <v>2540</v>
      </c>
      <c r="G6511" s="256">
        <v>104419</v>
      </c>
      <c r="H6511" s="256" t="s">
        <v>8151</v>
      </c>
      <c r="I6511" s="256" t="s">
        <v>14</v>
      </c>
      <c r="J6511" s="256" t="s">
        <v>2545</v>
      </c>
      <c r="K6511" s="257" t="s">
        <v>4726</v>
      </c>
      <c r="L6511" s="256" t="s">
        <v>2542</v>
      </c>
    </row>
    <row r="6512" spans="1:12" x14ac:dyDescent="0.25">
      <c r="A6512" s="256" t="s">
        <v>2695</v>
      </c>
      <c r="B6512" s="256" t="s">
        <v>2696</v>
      </c>
      <c r="C6512" s="256" t="s">
        <v>2704</v>
      </c>
      <c r="D6512" s="256" t="s">
        <v>3349</v>
      </c>
      <c r="E6512" s="257" t="s">
        <v>2540</v>
      </c>
      <c r="F6512" s="256" t="s">
        <v>2540</v>
      </c>
      <c r="G6512" s="256">
        <v>104420</v>
      </c>
      <c r="H6512" s="256" t="s">
        <v>8152</v>
      </c>
      <c r="I6512" s="256" t="s">
        <v>14</v>
      </c>
      <c r="J6512" s="256" t="s">
        <v>2545</v>
      </c>
      <c r="K6512" s="257" t="s">
        <v>17662</v>
      </c>
      <c r="L6512" s="256" t="s">
        <v>2542</v>
      </c>
    </row>
    <row r="6513" spans="1:12" x14ac:dyDescent="0.25">
      <c r="A6513" s="256" t="s">
        <v>2695</v>
      </c>
      <c r="B6513" s="256" t="s">
        <v>2696</v>
      </c>
      <c r="C6513" s="256" t="s">
        <v>2704</v>
      </c>
      <c r="D6513" s="256" t="s">
        <v>3349</v>
      </c>
      <c r="E6513" s="257" t="s">
        <v>2540</v>
      </c>
      <c r="F6513" s="256" t="s">
        <v>2540</v>
      </c>
      <c r="G6513" s="256">
        <v>104421</v>
      </c>
      <c r="H6513" s="256" t="s">
        <v>8153</v>
      </c>
      <c r="I6513" s="256" t="s">
        <v>14</v>
      </c>
      <c r="J6513" s="256" t="s">
        <v>2545</v>
      </c>
      <c r="K6513" s="257" t="s">
        <v>18467</v>
      </c>
      <c r="L6513" s="256" t="s">
        <v>2542</v>
      </c>
    </row>
    <row r="6514" spans="1:12" x14ac:dyDescent="0.25">
      <c r="A6514" s="256" t="s">
        <v>2695</v>
      </c>
      <c r="B6514" s="256" t="s">
        <v>2696</v>
      </c>
      <c r="C6514" s="256" t="s">
        <v>2704</v>
      </c>
      <c r="D6514" s="256" t="s">
        <v>3349</v>
      </c>
      <c r="E6514" s="257" t="s">
        <v>2540</v>
      </c>
      <c r="F6514" s="256" t="s">
        <v>2540</v>
      </c>
      <c r="G6514" s="256">
        <v>104422</v>
      </c>
      <c r="H6514" s="256" t="s">
        <v>8154</v>
      </c>
      <c r="I6514" s="256" t="s">
        <v>14</v>
      </c>
      <c r="J6514" s="256" t="s">
        <v>2545</v>
      </c>
      <c r="K6514" s="257" t="s">
        <v>17855</v>
      </c>
      <c r="L6514" s="256" t="s">
        <v>2542</v>
      </c>
    </row>
    <row r="6515" spans="1:12" x14ac:dyDescent="0.25">
      <c r="A6515" s="256" t="s">
        <v>2695</v>
      </c>
      <c r="B6515" s="256" t="s">
        <v>2696</v>
      </c>
      <c r="C6515" s="256" t="s">
        <v>2704</v>
      </c>
      <c r="D6515" s="256" t="s">
        <v>3349</v>
      </c>
      <c r="E6515" s="257" t="s">
        <v>2540</v>
      </c>
      <c r="F6515" s="256" t="s">
        <v>2540</v>
      </c>
      <c r="G6515" s="256">
        <v>104423</v>
      </c>
      <c r="H6515" s="256" t="s">
        <v>8155</v>
      </c>
      <c r="I6515" s="256" t="s">
        <v>14</v>
      </c>
      <c r="J6515" s="256" t="s">
        <v>2545</v>
      </c>
      <c r="K6515" s="257" t="s">
        <v>17045</v>
      </c>
      <c r="L6515" s="256" t="s">
        <v>2542</v>
      </c>
    </row>
    <row r="6516" spans="1:12" x14ac:dyDescent="0.25">
      <c r="A6516" s="256" t="s">
        <v>2695</v>
      </c>
      <c r="B6516" s="256" t="s">
        <v>2696</v>
      </c>
      <c r="C6516" s="256" t="s">
        <v>2704</v>
      </c>
      <c r="D6516" s="256" t="s">
        <v>3349</v>
      </c>
      <c r="E6516" s="257" t="s">
        <v>2540</v>
      </c>
      <c r="F6516" s="256" t="s">
        <v>2540</v>
      </c>
      <c r="G6516" s="256">
        <v>104424</v>
      </c>
      <c r="H6516" s="256" t="s">
        <v>8156</v>
      </c>
      <c r="I6516" s="256" t="s">
        <v>14</v>
      </c>
      <c r="J6516" s="256" t="s">
        <v>2545</v>
      </c>
      <c r="K6516" s="257" t="s">
        <v>13702</v>
      </c>
      <c r="L6516" s="256" t="s">
        <v>2542</v>
      </c>
    </row>
    <row r="6517" spans="1:12" x14ac:dyDescent="0.25">
      <c r="A6517" s="256" t="s">
        <v>2695</v>
      </c>
      <c r="B6517" s="256" t="s">
        <v>2696</v>
      </c>
      <c r="C6517" s="256" t="s">
        <v>2704</v>
      </c>
      <c r="D6517" s="256" t="s">
        <v>3349</v>
      </c>
      <c r="E6517" s="257" t="s">
        <v>2540</v>
      </c>
      <c r="F6517" s="256" t="s">
        <v>2540</v>
      </c>
      <c r="G6517" s="256">
        <v>104425</v>
      </c>
      <c r="H6517" s="256" t="s">
        <v>8157</v>
      </c>
      <c r="I6517" s="256" t="s">
        <v>14</v>
      </c>
      <c r="J6517" s="256" t="s">
        <v>2545</v>
      </c>
      <c r="K6517" s="257" t="s">
        <v>6129</v>
      </c>
      <c r="L6517" s="256" t="s">
        <v>2542</v>
      </c>
    </row>
    <row r="6518" spans="1:12" x14ac:dyDescent="0.25">
      <c r="A6518" s="256" t="s">
        <v>2630</v>
      </c>
      <c r="B6518" s="256" t="s">
        <v>2705</v>
      </c>
      <c r="C6518" s="256" t="s">
        <v>2706</v>
      </c>
      <c r="D6518" s="256" t="s">
        <v>3350</v>
      </c>
      <c r="E6518" s="257" t="s">
        <v>2540</v>
      </c>
      <c r="F6518" s="256" t="s">
        <v>2540</v>
      </c>
      <c r="G6518" s="256">
        <v>87280</v>
      </c>
      <c r="H6518" s="256" t="s">
        <v>1906</v>
      </c>
      <c r="I6518" s="256" t="s">
        <v>16</v>
      </c>
      <c r="J6518" s="256" t="s">
        <v>2545</v>
      </c>
      <c r="K6518" s="257" t="s">
        <v>18468</v>
      </c>
      <c r="L6518" s="256" t="s">
        <v>2542</v>
      </c>
    </row>
    <row r="6519" spans="1:12" x14ac:dyDescent="0.25">
      <c r="A6519" s="256" t="s">
        <v>2630</v>
      </c>
      <c r="B6519" s="256" t="s">
        <v>2705</v>
      </c>
      <c r="C6519" s="256" t="s">
        <v>2706</v>
      </c>
      <c r="D6519" s="256" t="s">
        <v>3350</v>
      </c>
      <c r="E6519" s="257" t="s">
        <v>2540</v>
      </c>
      <c r="F6519" s="256" t="s">
        <v>2540</v>
      </c>
      <c r="G6519" s="256">
        <v>87281</v>
      </c>
      <c r="H6519" s="256" t="s">
        <v>1907</v>
      </c>
      <c r="I6519" s="256" t="s">
        <v>16</v>
      </c>
      <c r="J6519" s="256" t="s">
        <v>2545</v>
      </c>
      <c r="K6519" s="257" t="s">
        <v>18469</v>
      </c>
      <c r="L6519" s="256" t="s">
        <v>2542</v>
      </c>
    </row>
    <row r="6520" spans="1:12" x14ac:dyDescent="0.25">
      <c r="A6520" s="256" t="s">
        <v>2630</v>
      </c>
      <c r="B6520" s="256" t="s">
        <v>2705</v>
      </c>
      <c r="C6520" s="256" t="s">
        <v>2706</v>
      </c>
      <c r="D6520" s="256" t="s">
        <v>3350</v>
      </c>
      <c r="E6520" s="257" t="s">
        <v>2540</v>
      </c>
      <c r="F6520" s="256" t="s">
        <v>2540</v>
      </c>
      <c r="G6520" s="256">
        <v>87283</v>
      </c>
      <c r="H6520" s="256" t="s">
        <v>1908</v>
      </c>
      <c r="I6520" s="256" t="s">
        <v>16</v>
      </c>
      <c r="J6520" s="256" t="s">
        <v>2545</v>
      </c>
      <c r="K6520" s="257" t="s">
        <v>18470</v>
      </c>
      <c r="L6520" s="256" t="s">
        <v>2542</v>
      </c>
    </row>
    <row r="6521" spans="1:12" x14ac:dyDescent="0.25">
      <c r="A6521" s="256" t="s">
        <v>2630</v>
      </c>
      <c r="B6521" s="256" t="s">
        <v>2705</v>
      </c>
      <c r="C6521" s="256" t="s">
        <v>2706</v>
      </c>
      <c r="D6521" s="256" t="s">
        <v>3350</v>
      </c>
      <c r="E6521" s="257" t="s">
        <v>2540</v>
      </c>
      <c r="F6521" s="256" t="s">
        <v>2540</v>
      </c>
      <c r="G6521" s="256">
        <v>87284</v>
      </c>
      <c r="H6521" s="256" t="s">
        <v>1909</v>
      </c>
      <c r="I6521" s="256" t="s">
        <v>16</v>
      </c>
      <c r="J6521" s="256" t="s">
        <v>2545</v>
      </c>
      <c r="K6521" s="257" t="s">
        <v>18471</v>
      </c>
      <c r="L6521" s="256" t="s">
        <v>2542</v>
      </c>
    </row>
    <row r="6522" spans="1:12" x14ac:dyDescent="0.25">
      <c r="A6522" s="256" t="s">
        <v>2630</v>
      </c>
      <c r="B6522" s="256" t="s">
        <v>2705</v>
      </c>
      <c r="C6522" s="256" t="s">
        <v>2706</v>
      </c>
      <c r="D6522" s="256" t="s">
        <v>3350</v>
      </c>
      <c r="E6522" s="257" t="s">
        <v>2540</v>
      </c>
      <c r="F6522" s="256" t="s">
        <v>2540</v>
      </c>
      <c r="G6522" s="256">
        <v>87286</v>
      </c>
      <c r="H6522" s="256" t="s">
        <v>1910</v>
      </c>
      <c r="I6522" s="256" t="s">
        <v>16</v>
      </c>
      <c r="J6522" s="256" t="s">
        <v>2545</v>
      </c>
      <c r="K6522" s="257" t="s">
        <v>18472</v>
      </c>
      <c r="L6522" s="256" t="s">
        <v>2542</v>
      </c>
    </row>
    <row r="6523" spans="1:12" x14ac:dyDescent="0.25">
      <c r="A6523" s="256" t="s">
        <v>2630</v>
      </c>
      <c r="B6523" s="256" t="s">
        <v>2705</v>
      </c>
      <c r="C6523" s="256" t="s">
        <v>2706</v>
      </c>
      <c r="D6523" s="256" t="s">
        <v>3350</v>
      </c>
      <c r="E6523" s="257" t="s">
        <v>2540</v>
      </c>
      <c r="F6523" s="256" t="s">
        <v>2540</v>
      </c>
      <c r="G6523" s="256">
        <v>87287</v>
      </c>
      <c r="H6523" s="256" t="s">
        <v>1911</v>
      </c>
      <c r="I6523" s="256" t="s">
        <v>16</v>
      </c>
      <c r="J6523" s="256" t="s">
        <v>2545</v>
      </c>
      <c r="K6523" s="257" t="s">
        <v>18473</v>
      </c>
      <c r="L6523" s="256" t="s">
        <v>2542</v>
      </c>
    </row>
    <row r="6524" spans="1:12" x14ac:dyDescent="0.25">
      <c r="A6524" s="256" t="s">
        <v>2630</v>
      </c>
      <c r="B6524" s="256" t="s">
        <v>2705</v>
      </c>
      <c r="C6524" s="256" t="s">
        <v>2706</v>
      </c>
      <c r="D6524" s="256" t="s">
        <v>3350</v>
      </c>
      <c r="E6524" s="257" t="s">
        <v>2540</v>
      </c>
      <c r="F6524" s="256" t="s">
        <v>2540</v>
      </c>
      <c r="G6524" s="256">
        <v>87289</v>
      </c>
      <c r="H6524" s="256" t="s">
        <v>1912</v>
      </c>
      <c r="I6524" s="256" t="s">
        <v>16</v>
      </c>
      <c r="J6524" s="256" t="s">
        <v>2545</v>
      </c>
      <c r="K6524" s="257" t="s">
        <v>18474</v>
      </c>
      <c r="L6524" s="256" t="s">
        <v>2542</v>
      </c>
    </row>
    <row r="6525" spans="1:12" x14ac:dyDescent="0.25">
      <c r="A6525" s="256" t="s">
        <v>2630</v>
      </c>
      <c r="B6525" s="256" t="s">
        <v>2705</v>
      </c>
      <c r="C6525" s="256" t="s">
        <v>2706</v>
      </c>
      <c r="D6525" s="256" t="s">
        <v>3350</v>
      </c>
      <c r="E6525" s="257" t="s">
        <v>2540</v>
      </c>
      <c r="F6525" s="256" t="s">
        <v>2540</v>
      </c>
      <c r="G6525" s="256">
        <v>87290</v>
      </c>
      <c r="H6525" s="256" t="s">
        <v>1913</v>
      </c>
      <c r="I6525" s="256" t="s">
        <v>16</v>
      </c>
      <c r="J6525" s="256" t="s">
        <v>2545</v>
      </c>
      <c r="K6525" s="257" t="s">
        <v>18475</v>
      </c>
      <c r="L6525" s="256" t="s">
        <v>2542</v>
      </c>
    </row>
    <row r="6526" spans="1:12" x14ac:dyDescent="0.25">
      <c r="A6526" s="256" t="s">
        <v>2630</v>
      </c>
      <c r="B6526" s="256" t="s">
        <v>2705</v>
      </c>
      <c r="C6526" s="256" t="s">
        <v>2706</v>
      </c>
      <c r="D6526" s="256" t="s">
        <v>3350</v>
      </c>
      <c r="E6526" s="257" t="s">
        <v>2540</v>
      </c>
      <c r="F6526" s="256" t="s">
        <v>2540</v>
      </c>
      <c r="G6526" s="256">
        <v>87292</v>
      </c>
      <c r="H6526" s="256" t="s">
        <v>1914</v>
      </c>
      <c r="I6526" s="256" t="s">
        <v>16</v>
      </c>
      <c r="J6526" s="256" t="s">
        <v>2545</v>
      </c>
      <c r="K6526" s="257" t="s">
        <v>18476</v>
      </c>
      <c r="L6526" s="256" t="s">
        <v>2542</v>
      </c>
    </row>
    <row r="6527" spans="1:12" x14ac:dyDescent="0.25">
      <c r="A6527" s="256" t="s">
        <v>2630</v>
      </c>
      <c r="B6527" s="256" t="s">
        <v>2705</v>
      </c>
      <c r="C6527" s="256" t="s">
        <v>2706</v>
      </c>
      <c r="D6527" s="256" t="s">
        <v>3350</v>
      </c>
      <c r="E6527" s="257" t="s">
        <v>2540</v>
      </c>
      <c r="F6527" s="256" t="s">
        <v>2540</v>
      </c>
      <c r="G6527" s="256">
        <v>87294</v>
      </c>
      <c r="H6527" s="256" t="s">
        <v>1915</v>
      </c>
      <c r="I6527" s="256" t="s">
        <v>16</v>
      </c>
      <c r="J6527" s="256" t="s">
        <v>2545</v>
      </c>
      <c r="K6527" s="257" t="s">
        <v>18477</v>
      </c>
      <c r="L6527" s="256" t="s">
        <v>2542</v>
      </c>
    </row>
    <row r="6528" spans="1:12" x14ac:dyDescent="0.25">
      <c r="A6528" s="256" t="s">
        <v>2630</v>
      </c>
      <c r="B6528" s="256" t="s">
        <v>2705</v>
      </c>
      <c r="C6528" s="256" t="s">
        <v>2706</v>
      </c>
      <c r="D6528" s="256" t="s">
        <v>3350</v>
      </c>
      <c r="E6528" s="257" t="s">
        <v>2540</v>
      </c>
      <c r="F6528" s="256" t="s">
        <v>2540</v>
      </c>
      <c r="G6528" s="256">
        <v>87295</v>
      </c>
      <c r="H6528" s="256" t="s">
        <v>1916</v>
      </c>
      <c r="I6528" s="256" t="s">
        <v>16</v>
      </c>
      <c r="J6528" s="256" t="s">
        <v>2545</v>
      </c>
      <c r="K6528" s="257" t="s">
        <v>18478</v>
      </c>
      <c r="L6528" s="256" t="s">
        <v>2542</v>
      </c>
    </row>
    <row r="6529" spans="1:12" x14ac:dyDescent="0.25">
      <c r="A6529" s="256" t="s">
        <v>2630</v>
      </c>
      <c r="B6529" s="256" t="s">
        <v>2705</v>
      </c>
      <c r="C6529" s="256" t="s">
        <v>2706</v>
      </c>
      <c r="D6529" s="256" t="s">
        <v>3350</v>
      </c>
      <c r="E6529" s="257" t="s">
        <v>2540</v>
      </c>
      <c r="F6529" s="256" t="s">
        <v>2540</v>
      </c>
      <c r="G6529" s="256">
        <v>87296</v>
      </c>
      <c r="H6529" s="256" t="s">
        <v>1917</v>
      </c>
      <c r="I6529" s="256" t="s">
        <v>16</v>
      </c>
      <c r="J6529" s="256" t="s">
        <v>2545</v>
      </c>
      <c r="K6529" s="257" t="s">
        <v>18479</v>
      </c>
      <c r="L6529" s="256" t="s">
        <v>2542</v>
      </c>
    </row>
    <row r="6530" spans="1:12" x14ac:dyDescent="0.25">
      <c r="A6530" s="256" t="s">
        <v>2630</v>
      </c>
      <c r="B6530" s="256" t="s">
        <v>2705</v>
      </c>
      <c r="C6530" s="256" t="s">
        <v>2706</v>
      </c>
      <c r="D6530" s="256" t="s">
        <v>3350</v>
      </c>
      <c r="E6530" s="257" t="s">
        <v>2540</v>
      </c>
      <c r="F6530" s="256" t="s">
        <v>2540</v>
      </c>
      <c r="G6530" s="256">
        <v>87298</v>
      </c>
      <c r="H6530" s="256" t="s">
        <v>1918</v>
      </c>
      <c r="I6530" s="256" t="s">
        <v>16</v>
      </c>
      <c r="J6530" s="256" t="s">
        <v>2545</v>
      </c>
      <c r="K6530" s="257" t="s">
        <v>18480</v>
      </c>
      <c r="L6530" s="256" t="s">
        <v>2542</v>
      </c>
    </row>
    <row r="6531" spans="1:12" x14ac:dyDescent="0.25">
      <c r="A6531" s="256" t="s">
        <v>2630</v>
      </c>
      <c r="B6531" s="256" t="s">
        <v>2705</v>
      </c>
      <c r="C6531" s="256" t="s">
        <v>2706</v>
      </c>
      <c r="D6531" s="256" t="s">
        <v>3350</v>
      </c>
      <c r="E6531" s="257" t="s">
        <v>2540</v>
      </c>
      <c r="F6531" s="256" t="s">
        <v>2540</v>
      </c>
      <c r="G6531" s="256">
        <v>87299</v>
      </c>
      <c r="H6531" s="256" t="s">
        <v>1919</v>
      </c>
      <c r="I6531" s="256" t="s">
        <v>16</v>
      </c>
      <c r="J6531" s="256" t="s">
        <v>2545</v>
      </c>
      <c r="K6531" s="257" t="s">
        <v>18481</v>
      </c>
      <c r="L6531" s="256" t="s">
        <v>2542</v>
      </c>
    </row>
    <row r="6532" spans="1:12" x14ac:dyDescent="0.25">
      <c r="A6532" s="256" t="s">
        <v>2630</v>
      </c>
      <c r="B6532" s="256" t="s">
        <v>2705</v>
      </c>
      <c r="C6532" s="256" t="s">
        <v>2706</v>
      </c>
      <c r="D6532" s="256" t="s">
        <v>3350</v>
      </c>
      <c r="E6532" s="257" t="s">
        <v>2540</v>
      </c>
      <c r="F6532" s="256" t="s">
        <v>2540</v>
      </c>
      <c r="G6532" s="256">
        <v>87301</v>
      </c>
      <c r="H6532" s="256" t="s">
        <v>1920</v>
      </c>
      <c r="I6532" s="256" t="s">
        <v>16</v>
      </c>
      <c r="J6532" s="256" t="s">
        <v>2545</v>
      </c>
      <c r="K6532" s="257" t="s">
        <v>18482</v>
      </c>
      <c r="L6532" s="256" t="s">
        <v>2542</v>
      </c>
    </row>
    <row r="6533" spans="1:12" x14ac:dyDescent="0.25">
      <c r="A6533" s="256" t="s">
        <v>2630</v>
      </c>
      <c r="B6533" s="256" t="s">
        <v>2705</v>
      </c>
      <c r="C6533" s="256" t="s">
        <v>2706</v>
      </c>
      <c r="D6533" s="256" t="s">
        <v>3350</v>
      </c>
      <c r="E6533" s="257" t="s">
        <v>2540</v>
      </c>
      <c r="F6533" s="256" t="s">
        <v>2540</v>
      </c>
      <c r="G6533" s="256">
        <v>87302</v>
      </c>
      <c r="H6533" s="256" t="s">
        <v>1921</v>
      </c>
      <c r="I6533" s="256" t="s">
        <v>16</v>
      </c>
      <c r="J6533" s="256" t="s">
        <v>2545</v>
      </c>
      <c r="K6533" s="257" t="s">
        <v>18483</v>
      </c>
      <c r="L6533" s="256" t="s">
        <v>2542</v>
      </c>
    </row>
    <row r="6534" spans="1:12" x14ac:dyDescent="0.25">
      <c r="A6534" s="256" t="s">
        <v>2630</v>
      </c>
      <c r="B6534" s="256" t="s">
        <v>2705</v>
      </c>
      <c r="C6534" s="256" t="s">
        <v>2706</v>
      </c>
      <c r="D6534" s="256" t="s">
        <v>3350</v>
      </c>
      <c r="E6534" s="257" t="s">
        <v>2540</v>
      </c>
      <c r="F6534" s="256" t="s">
        <v>2540</v>
      </c>
      <c r="G6534" s="256">
        <v>87304</v>
      </c>
      <c r="H6534" s="256" t="s">
        <v>1922</v>
      </c>
      <c r="I6534" s="256" t="s">
        <v>16</v>
      </c>
      <c r="J6534" s="256" t="s">
        <v>2545</v>
      </c>
      <c r="K6534" s="257" t="s">
        <v>18484</v>
      </c>
      <c r="L6534" s="256" t="s">
        <v>2542</v>
      </c>
    </row>
    <row r="6535" spans="1:12" x14ac:dyDescent="0.25">
      <c r="A6535" s="256" t="s">
        <v>2630</v>
      </c>
      <c r="B6535" s="256" t="s">
        <v>2705</v>
      </c>
      <c r="C6535" s="256" t="s">
        <v>2706</v>
      </c>
      <c r="D6535" s="256" t="s">
        <v>3350</v>
      </c>
      <c r="E6535" s="257" t="s">
        <v>2540</v>
      </c>
      <c r="F6535" s="256" t="s">
        <v>2540</v>
      </c>
      <c r="G6535" s="256">
        <v>87305</v>
      </c>
      <c r="H6535" s="256" t="s">
        <v>1923</v>
      </c>
      <c r="I6535" s="256" t="s">
        <v>16</v>
      </c>
      <c r="J6535" s="256" t="s">
        <v>2545</v>
      </c>
      <c r="K6535" s="257" t="s">
        <v>18485</v>
      </c>
      <c r="L6535" s="256" t="s">
        <v>2542</v>
      </c>
    </row>
    <row r="6536" spans="1:12" x14ac:dyDescent="0.25">
      <c r="A6536" s="256" t="s">
        <v>2630</v>
      </c>
      <c r="B6536" s="256" t="s">
        <v>2705</v>
      </c>
      <c r="C6536" s="256" t="s">
        <v>2706</v>
      </c>
      <c r="D6536" s="256" t="s">
        <v>3350</v>
      </c>
      <c r="E6536" s="257" t="s">
        <v>2540</v>
      </c>
      <c r="F6536" s="256" t="s">
        <v>2540</v>
      </c>
      <c r="G6536" s="256">
        <v>87307</v>
      </c>
      <c r="H6536" s="256" t="s">
        <v>1924</v>
      </c>
      <c r="I6536" s="256" t="s">
        <v>16</v>
      </c>
      <c r="J6536" s="256" t="s">
        <v>2545</v>
      </c>
      <c r="K6536" s="257" t="s">
        <v>18486</v>
      </c>
      <c r="L6536" s="256" t="s">
        <v>2542</v>
      </c>
    </row>
    <row r="6537" spans="1:12" x14ac:dyDescent="0.25">
      <c r="A6537" s="256" t="s">
        <v>2630</v>
      </c>
      <c r="B6537" s="256" t="s">
        <v>2705</v>
      </c>
      <c r="C6537" s="256" t="s">
        <v>2706</v>
      </c>
      <c r="D6537" s="256" t="s">
        <v>3350</v>
      </c>
      <c r="E6537" s="257" t="s">
        <v>2540</v>
      </c>
      <c r="F6537" s="256" t="s">
        <v>2540</v>
      </c>
      <c r="G6537" s="256">
        <v>87308</v>
      </c>
      <c r="H6537" s="256" t="s">
        <v>1925</v>
      </c>
      <c r="I6537" s="256" t="s">
        <v>16</v>
      </c>
      <c r="J6537" s="256" t="s">
        <v>2545</v>
      </c>
      <c r="K6537" s="257" t="s">
        <v>18487</v>
      </c>
      <c r="L6537" s="256" t="s">
        <v>2542</v>
      </c>
    </row>
    <row r="6538" spans="1:12" x14ac:dyDescent="0.25">
      <c r="A6538" s="256" t="s">
        <v>2630</v>
      </c>
      <c r="B6538" s="256" t="s">
        <v>2705</v>
      </c>
      <c r="C6538" s="256" t="s">
        <v>2706</v>
      </c>
      <c r="D6538" s="256" t="s">
        <v>3350</v>
      </c>
      <c r="E6538" s="257" t="s">
        <v>2540</v>
      </c>
      <c r="F6538" s="256" t="s">
        <v>2540</v>
      </c>
      <c r="G6538" s="256">
        <v>87310</v>
      </c>
      <c r="H6538" s="256" t="s">
        <v>1926</v>
      </c>
      <c r="I6538" s="256" t="s">
        <v>16</v>
      </c>
      <c r="J6538" s="256" t="s">
        <v>2545</v>
      </c>
      <c r="K6538" s="257" t="s">
        <v>18488</v>
      </c>
      <c r="L6538" s="256" t="s">
        <v>2542</v>
      </c>
    </row>
    <row r="6539" spans="1:12" x14ac:dyDescent="0.25">
      <c r="A6539" s="256" t="s">
        <v>2630</v>
      </c>
      <c r="B6539" s="256" t="s">
        <v>2705</v>
      </c>
      <c r="C6539" s="256" t="s">
        <v>2706</v>
      </c>
      <c r="D6539" s="256" t="s">
        <v>3350</v>
      </c>
      <c r="E6539" s="257" t="s">
        <v>2540</v>
      </c>
      <c r="F6539" s="256" t="s">
        <v>2540</v>
      </c>
      <c r="G6539" s="256">
        <v>87311</v>
      </c>
      <c r="H6539" s="256" t="s">
        <v>1927</v>
      </c>
      <c r="I6539" s="256" t="s">
        <v>16</v>
      </c>
      <c r="J6539" s="256" t="s">
        <v>2545</v>
      </c>
      <c r="K6539" s="257" t="s">
        <v>18489</v>
      </c>
      <c r="L6539" s="256" t="s">
        <v>2542</v>
      </c>
    </row>
    <row r="6540" spans="1:12" x14ac:dyDescent="0.25">
      <c r="A6540" s="256" t="s">
        <v>2630</v>
      </c>
      <c r="B6540" s="256" t="s">
        <v>2705</v>
      </c>
      <c r="C6540" s="256" t="s">
        <v>2706</v>
      </c>
      <c r="D6540" s="256" t="s">
        <v>3350</v>
      </c>
      <c r="E6540" s="257" t="s">
        <v>2540</v>
      </c>
      <c r="F6540" s="256" t="s">
        <v>2540</v>
      </c>
      <c r="G6540" s="256">
        <v>87313</v>
      </c>
      <c r="H6540" s="256" t="s">
        <v>1928</v>
      </c>
      <c r="I6540" s="256" t="s">
        <v>16</v>
      </c>
      <c r="J6540" s="256" t="s">
        <v>2545</v>
      </c>
      <c r="K6540" s="257" t="s">
        <v>18490</v>
      </c>
      <c r="L6540" s="256" t="s">
        <v>2542</v>
      </c>
    </row>
    <row r="6541" spans="1:12" x14ac:dyDescent="0.25">
      <c r="A6541" s="256" t="s">
        <v>2630</v>
      </c>
      <c r="B6541" s="256" t="s">
        <v>2705</v>
      </c>
      <c r="C6541" s="256" t="s">
        <v>2706</v>
      </c>
      <c r="D6541" s="256" t="s">
        <v>3350</v>
      </c>
      <c r="E6541" s="257" t="s">
        <v>2540</v>
      </c>
      <c r="F6541" s="256" t="s">
        <v>2540</v>
      </c>
      <c r="G6541" s="256">
        <v>87314</v>
      </c>
      <c r="H6541" s="256" t="s">
        <v>1929</v>
      </c>
      <c r="I6541" s="256" t="s">
        <v>16</v>
      </c>
      <c r="J6541" s="256" t="s">
        <v>2545</v>
      </c>
      <c r="K6541" s="257" t="s">
        <v>18491</v>
      </c>
      <c r="L6541" s="256" t="s">
        <v>2542</v>
      </c>
    </row>
    <row r="6542" spans="1:12" x14ac:dyDescent="0.25">
      <c r="A6542" s="256" t="s">
        <v>2630</v>
      </c>
      <c r="B6542" s="256" t="s">
        <v>2705</v>
      </c>
      <c r="C6542" s="256" t="s">
        <v>2706</v>
      </c>
      <c r="D6542" s="256" t="s">
        <v>3350</v>
      </c>
      <c r="E6542" s="257" t="s">
        <v>2540</v>
      </c>
      <c r="F6542" s="256" t="s">
        <v>2540</v>
      </c>
      <c r="G6542" s="256">
        <v>87316</v>
      </c>
      <c r="H6542" s="256" t="s">
        <v>1930</v>
      </c>
      <c r="I6542" s="256" t="s">
        <v>16</v>
      </c>
      <c r="J6542" s="256" t="s">
        <v>2545</v>
      </c>
      <c r="K6542" s="257" t="s">
        <v>18492</v>
      </c>
      <c r="L6542" s="256" t="s">
        <v>2542</v>
      </c>
    </row>
    <row r="6543" spans="1:12" x14ac:dyDescent="0.25">
      <c r="A6543" s="256" t="s">
        <v>2630</v>
      </c>
      <c r="B6543" s="256" t="s">
        <v>2705</v>
      </c>
      <c r="C6543" s="256" t="s">
        <v>2706</v>
      </c>
      <c r="D6543" s="256" t="s">
        <v>3350</v>
      </c>
      <c r="E6543" s="257" t="s">
        <v>2540</v>
      </c>
      <c r="F6543" s="256" t="s">
        <v>2540</v>
      </c>
      <c r="G6543" s="256">
        <v>87317</v>
      </c>
      <c r="H6543" s="256" t="s">
        <v>1931</v>
      </c>
      <c r="I6543" s="256" t="s">
        <v>16</v>
      </c>
      <c r="J6543" s="256" t="s">
        <v>2545</v>
      </c>
      <c r="K6543" s="257" t="s">
        <v>18493</v>
      </c>
      <c r="L6543" s="256" t="s">
        <v>2542</v>
      </c>
    </row>
    <row r="6544" spans="1:12" x14ac:dyDescent="0.25">
      <c r="A6544" s="256" t="s">
        <v>2630</v>
      </c>
      <c r="B6544" s="256" t="s">
        <v>2705</v>
      </c>
      <c r="C6544" s="256" t="s">
        <v>2706</v>
      </c>
      <c r="D6544" s="256" t="s">
        <v>3350</v>
      </c>
      <c r="E6544" s="257" t="s">
        <v>2540</v>
      </c>
      <c r="F6544" s="256" t="s">
        <v>2540</v>
      </c>
      <c r="G6544" s="256">
        <v>87319</v>
      </c>
      <c r="H6544" s="256" t="s">
        <v>1932</v>
      </c>
      <c r="I6544" s="256" t="s">
        <v>16</v>
      </c>
      <c r="J6544" s="256" t="s">
        <v>2545</v>
      </c>
      <c r="K6544" s="257" t="s">
        <v>18494</v>
      </c>
      <c r="L6544" s="256" t="s">
        <v>2542</v>
      </c>
    </row>
    <row r="6545" spans="1:12" x14ac:dyDescent="0.25">
      <c r="A6545" s="256" t="s">
        <v>2630</v>
      </c>
      <c r="B6545" s="256" t="s">
        <v>2705</v>
      </c>
      <c r="C6545" s="256" t="s">
        <v>2706</v>
      </c>
      <c r="D6545" s="256" t="s">
        <v>3350</v>
      </c>
      <c r="E6545" s="257" t="s">
        <v>2540</v>
      </c>
      <c r="F6545" s="256" t="s">
        <v>2540</v>
      </c>
      <c r="G6545" s="256">
        <v>87320</v>
      </c>
      <c r="H6545" s="256" t="s">
        <v>1933</v>
      </c>
      <c r="I6545" s="256" t="s">
        <v>16</v>
      </c>
      <c r="J6545" s="256" t="s">
        <v>2545</v>
      </c>
      <c r="K6545" s="257" t="s">
        <v>18495</v>
      </c>
      <c r="L6545" s="256" t="s">
        <v>2542</v>
      </c>
    </row>
    <row r="6546" spans="1:12" x14ac:dyDescent="0.25">
      <c r="A6546" s="256" t="s">
        <v>2630</v>
      </c>
      <c r="B6546" s="256" t="s">
        <v>2705</v>
      </c>
      <c r="C6546" s="256" t="s">
        <v>2706</v>
      </c>
      <c r="D6546" s="256" t="s">
        <v>3350</v>
      </c>
      <c r="E6546" s="257" t="s">
        <v>2540</v>
      </c>
      <c r="F6546" s="256" t="s">
        <v>2540</v>
      </c>
      <c r="G6546" s="256">
        <v>87322</v>
      </c>
      <c r="H6546" s="256" t="s">
        <v>1934</v>
      </c>
      <c r="I6546" s="256" t="s">
        <v>16</v>
      </c>
      <c r="J6546" s="256" t="s">
        <v>2545</v>
      </c>
      <c r="K6546" s="257" t="s">
        <v>18496</v>
      </c>
      <c r="L6546" s="256" t="s">
        <v>2542</v>
      </c>
    </row>
    <row r="6547" spans="1:12" x14ac:dyDescent="0.25">
      <c r="A6547" s="256" t="s">
        <v>2630</v>
      </c>
      <c r="B6547" s="256" t="s">
        <v>2705</v>
      </c>
      <c r="C6547" s="256" t="s">
        <v>2706</v>
      </c>
      <c r="D6547" s="256" t="s">
        <v>3350</v>
      </c>
      <c r="E6547" s="257" t="s">
        <v>2540</v>
      </c>
      <c r="F6547" s="256" t="s">
        <v>2540</v>
      </c>
      <c r="G6547" s="256">
        <v>87323</v>
      </c>
      <c r="H6547" s="256" t="s">
        <v>1935</v>
      </c>
      <c r="I6547" s="256" t="s">
        <v>16</v>
      </c>
      <c r="J6547" s="256" t="s">
        <v>2545</v>
      </c>
      <c r="K6547" s="257" t="s">
        <v>18497</v>
      </c>
      <c r="L6547" s="256" t="s">
        <v>2542</v>
      </c>
    </row>
    <row r="6548" spans="1:12" x14ac:dyDescent="0.25">
      <c r="A6548" s="256" t="s">
        <v>2630</v>
      </c>
      <c r="B6548" s="256" t="s">
        <v>2705</v>
      </c>
      <c r="C6548" s="256" t="s">
        <v>2706</v>
      </c>
      <c r="D6548" s="256" t="s">
        <v>3350</v>
      </c>
      <c r="E6548" s="257" t="s">
        <v>2540</v>
      </c>
      <c r="F6548" s="256" t="s">
        <v>2540</v>
      </c>
      <c r="G6548" s="256">
        <v>87325</v>
      </c>
      <c r="H6548" s="256" t="s">
        <v>1936</v>
      </c>
      <c r="I6548" s="256" t="s">
        <v>16</v>
      </c>
      <c r="J6548" s="256" t="s">
        <v>2545</v>
      </c>
      <c r="K6548" s="257" t="s">
        <v>18498</v>
      </c>
      <c r="L6548" s="256" t="s">
        <v>2542</v>
      </c>
    </row>
    <row r="6549" spans="1:12" x14ac:dyDescent="0.25">
      <c r="A6549" s="256" t="s">
        <v>2630</v>
      </c>
      <c r="B6549" s="256" t="s">
        <v>2705</v>
      </c>
      <c r="C6549" s="256" t="s">
        <v>2706</v>
      </c>
      <c r="D6549" s="256" t="s">
        <v>3350</v>
      </c>
      <c r="E6549" s="257" t="s">
        <v>2540</v>
      </c>
      <c r="F6549" s="256" t="s">
        <v>2540</v>
      </c>
      <c r="G6549" s="256">
        <v>87326</v>
      </c>
      <c r="H6549" s="256" t="s">
        <v>1937</v>
      </c>
      <c r="I6549" s="256" t="s">
        <v>16</v>
      </c>
      <c r="J6549" s="256" t="s">
        <v>2545</v>
      </c>
      <c r="K6549" s="257" t="s">
        <v>18499</v>
      </c>
      <c r="L6549" s="256" t="s">
        <v>2542</v>
      </c>
    </row>
    <row r="6550" spans="1:12" x14ac:dyDescent="0.25">
      <c r="A6550" s="256" t="s">
        <v>2630</v>
      </c>
      <c r="B6550" s="256" t="s">
        <v>2705</v>
      </c>
      <c r="C6550" s="256" t="s">
        <v>2706</v>
      </c>
      <c r="D6550" s="256" t="s">
        <v>3350</v>
      </c>
      <c r="E6550" s="257" t="s">
        <v>2540</v>
      </c>
      <c r="F6550" s="256" t="s">
        <v>2540</v>
      </c>
      <c r="G6550" s="256">
        <v>87327</v>
      </c>
      <c r="H6550" s="256" t="s">
        <v>1938</v>
      </c>
      <c r="I6550" s="256" t="s">
        <v>16</v>
      </c>
      <c r="J6550" s="256" t="s">
        <v>2545</v>
      </c>
      <c r="K6550" s="257" t="s">
        <v>18500</v>
      </c>
      <c r="L6550" s="256" t="s">
        <v>2542</v>
      </c>
    </row>
    <row r="6551" spans="1:12" x14ac:dyDescent="0.25">
      <c r="A6551" s="256" t="s">
        <v>2630</v>
      </c>
      <c r="B6551" s="256" t="s">
        <v>2705</v>
      </c>
      <c r="C6551" s="256" t="s">
        <v>2706</v>
      </c>
      <c r="D6551" s="256" t="s">
        <v>3350</v>
      </c>
      <c r="E6551" s="257" t="s">
        <v>2540</v>
      </c>
      <c r="F6551" s="256" t="s">
        <v>2540</v>
      </c>
      <c r="G6551" s="256">
        <v>87328</v>
      </c>
      <c r="H6551" s="256" t="s">
        <v>1939</v>
      </c>
      <c r="I6551" s="256" t="s">
        <v>16</v>
      </c>
      <c r="J6551" s="256" t="s">
        <v>2545</v>
      </c>
      <c r="K6551" s="257" t="s">
        <v>18501</v>
      </c>
      <c r="L6551" s="256" t="s">
        <v>2542</v>
      </c>
    </row>
    <row r="6552" spans="1:12" x14ac:dyDescent="0.25">
      <c r="A6552" s="256" t="s">
        <v>2630</v>
      </c>
      <c r="B6552" s="256" t="s">
        <v>2705</v>
      </c>
      <c r="C6552" s="256" t="s">
        <v>2706</v>
      </c>
      <c r="D6552" s="256" t="s">
        <v>3350</v>
      </c>
      <c r="E6552" s="257" t="s">
        <v>2540</v>
      </c>
      <c r="F6552" s="256" t="s">
        <v>2540</v>
      </c>
      <c r="G6552" s="256">
        <v>87329</v>
      </c>
      <c r="H6552" s="256" t="s">
        <v>1940</v>
      </c>
      <c r="I6552" s="256" t="s">
        <v>16</v>
      </c>
      <c r="J6552" s="256" t="s">
        <v>2545</v>
      </c>
      <c r="K6552" s="257" t="s">
        <v>18502</v>
      </c>
      <c r="L6552" s="256" t="s">
        <v>2542</v>
      </c>
    </row>
    <row r="6553" spans="1:12" x14ac:dyDescent="0.25">
      <c r="A6553" s="256" t="s">
        <v>2630</v>
      </c>
      <c r="B6553" s="256" t="s">
        <v>2705</v>
      </c>
      <c r="C6553" s="256" t="s">
        <v>2706</v>
      </c>
      <c r="D6553" s="256" t="s">
        <v>3350</v>
      </c>
      <c r="E6553" s="257" t="s">
        <v>2540</v>
      </c>
      <c r="F6553" s="256" t="s">
        <v>2540</v>
      </c>
      <c r="G6553" s="256">
        <v>87330</v>
      </c>
      <c r="H6553" s="256" t="s">
        <v>1941</v>
      </c>
      <c r="I6553" s="256" t="s">
        <v>16</v>
      </c>
      <c r="J6553" s="256" t="s">
        <v>2545</v>
      </c>
      <c r="K6553" s="257" t="s">
        <v>18503</v>
      </c>
      <c r="L6553" s="256" t="s">
        <v>2542</v>
      </c>
    </row>
    <row r="6554" spans="1:12" x14ac:dyDescent="0.25">
      <c r="A6554" s="256" t="s">
        <v>2630</v>
      </c>
      <c r="B6554" s="256" t="s">
        <v>2705</v>
      </c>
      <c r="C6554" s="256" t="s">
        <v>2706</v>
      </c>
      <c r="D6554" s="256" t="s">
        <v>3350</v>
      </c>
      <c r="E6554" s="257" t="s">
        <v>2540</v>
      </c>
      <c r="F6554" s="256" t="s">
        <v>2540</v>
      </c>
      <c r="G6554" s="256">
        <v>87331</v>
      </c>
      <c r="H6554" s="256" t="s">
        <v>1942</v>
      </c>
      <c r="I6554" s="256" t="s">
        <v>16</v>
      </c>
      <c r="J6554" s="256" t="s">
        <v>2545</v>
      </c>
      <c r="K6554" s="257" t="s">
        <v>18504</v>
      </c>
      <c r="L6554" s="256" t="s">
        <v>2542</v>
      </c>
    </row>
    <row r="6555" spans="1:12" x14ac:dyDescent="0.25">
      <c r="A6555" s="256" t="s">
        <v>2630</v>
      </c>
      <c r="B6555" s="256" t="s">
        <v>2705</v>
      </c>
      <c r="C6555" s="256" t="s">
        <v>2706</v>
      </c>
      <c r="D6555" s="256" t="s">
        <v>3350</v>
      </c>
      <c r="E6555" s="257" t="s">
        <v>2540</v>
      </c>
      <c r="F6555" s="256" t="s">
        <v>2540</v>
      </c>
      <c r="G6555" s="256">
        <v>87332</v>
      </c>
      <c r="H6555" s="256" t="s">
        <v>1943</v>
      </c>
      <c r="I6555" s="256" t="s">
        <v>16</v>
      </c>
      <c r="J6555" s="256" t="s">
        <v>2545</v>
      </c>
      <c r="K6555" s="257" t="s">
        <v>18505</v>
      </c>
      <c r="L6555" s="256" t="s">
        <v>2542</v>
      </c>
    </row>
    <row r="6556" spans="1:12" x14ac:dyDescent="0.25">
      <c r="A6556" s="256" t="s">
        <v>2630</v>
      </c>
      <c r="B6556" s="256" t="s">
        <v>2705</v>
      </c>
      <c r="C6556" s="256" t="s">
        <v>2706</v>
      </c>
      <c r="D6556" s="256" t="s">
        <v>3350</v>
      </c>
      <c r="E6556" s="257" t="s">
        <v>2540</v>
      </c>
      <c r="F6556" s="256" t="s">
        <v>2540</v>
      </c>
      <c r="G6556" s="256">
        <v>87333</v>
      </c>
      <c r="H6556" s="256" t="s">
        <v>1944</v>
      </c>
      <c r="I6556" s="256" t="s">
        <v>16</v>
      </c>
      <c r="J6556" s="256" t="s">
        <v>2545</v>
      </c>
      <c r="K6556" s="257" t="s">
        <v>18506</v>
      </c>
      <c r="L6556" s="256" t="s">
        <v>2542</v>
      </c>
    </row>
    <row r="6557" spans="1:12" x14ac:dyDescent="0.25">
      <c r="A6557" s="256" t="s">
        <v>2630</v>
      </c>
      <c r="B6557" s="256" t="s">
        <v>2705</v>
      </c>
      <c r="C6557" s="256" t="s">
        <v>2706</v>
      </c>
      <c r="D6557" s="256" t="s">
        <v>3350</v>
      </c>
      <c r="E6557" s="257" t="s">
        <v>2540</v>
      </c>
      <c r="F6557" s="256" t="s">
        <v>2540</v>
      </c>
      <c r="G6557" s="256">
        <v>87334</v>
      </c>
      <c r="H6557" s="256" t="s">
        <v>1945</v>
      </c>
      <c r="I6557" s="256" t="s">
        <v>16</v>
      </c>
      <c r="J6557" s="256" t="s">
        <v>2545</v>
      </c>
      <c r="K6557" s="257" t="s">
        <v>18507</v>
      </c>
      <c r="L6557" s="256" t="s">
        <v>2542</v>
      </c>
    </row>
    <row r="6558" spans="1:12" x14ac:dyDescent="0.25">
      <c r="A6558" s="256" t="s">
        <v>2630</v>
      </c>
      <c r="B6558" s="256" t="s">
        <v>2705</v>
      </c>
      <c r="C6558" s="256" t="s">
        <v>2706</v>
      </c>
      <c r="D6558" s="256" t="s">
        <v>3350</v>
      </c>
      <c r="E6558" s="257" t="s">
        <v>2540</v>
      </c>
      <c r="F6558" s="256" t="s">
        <v>2540</v>
      </c>
      <c r="G6558" s="256">
        <v>87335</v>
      </c>
      <c r="H6558" s="256" t="s">
        <v>1946</v>
      </c>
      <c r="I6558" s="256" t="s">
        <v>16</v>
      </c>
      <c r="J6558" s="256" t="s">
        <v>2545</v>
      </c>
      <c r="K6558" s="257" t="s">
        <v>18508</v>
      </c>
      <c r="L6558" s="256" t="s">
        <v>2542</v>
      </c>
    </row>
    <row r="6559" spans="1:12" x14ac:dyDescent="0.25">
      <c r="A6559" s="256" t="s">
        <v>2630</v>
      </c>
      <c r="B6559" s="256" t="s">
        <v>2705</v>
      </c>
      <c r="C6559" s="256" t="s">
        <v>2706</v>
      </c>
      <c r="D6559" s="256" t="s">
        <v>3350</v>
      </c>
      <c r="E6559" s="257" t="s">
        <v>2540</v>
      </c>
      <c r="F6559" s="256" t="s">
        <v>2540</v>
      </c>
      <c r="G6559" s="256">
        <v>87336</v>
      </c>
      <c r="H6559" s="256" t="s">
        <v>1947</v>
      </c>
      <c r="I6559" s="256" t="s">
        <v>16</v>
      </c>
      <c r="J6559" s="256" t="s">
        <v>2545</v>
      </c>
      <c r="K6559" s="257" t="s">
        <v>18509</v>
      </c>
      <c r="L6559" s="256" t="s">
        <v>2542</v>
      </c>
    </row>
    <row r="6560" spans="1:12" x14ac:dyDescent="0.25">
      <c r="A6560" s="256" t="s">
        <v>2630</v>
      </c>
      <c r="B6560" s="256" t="s">
        <v>2705</v>
      </c>
      <c r="C6560" s="256" t="s">
        <v>2706</v>
      </c>
      <c r="D6560" s="256" t="s">
        <v>3350</v>
      </c>
      <c r="E6560" s="257" t="s">
        <v>2540</v>
      </c>
      <c r="F6560" s="256" t="s">
        <v>2540</v>
      </c>
      <c r="G6560" s="256">
        <v>87337</v>
      </c>
      <c r="H6560" s="256" t="s">
        <v>1948</v>
      </c>
      <c r="I6560" s="256" t="s">
        <v>16</v>
      </c>
      <c r="J6560" s="256" t="s">
        <v>2545</v>
      </c>
      <c r="K6560" s="257" t="s">
        <v>18510</v>
      </c>
      <c r="L6560" s="256" t="s">
        <v>2542</v>
      </c>
    </row>
    <row r="6561" spans="1:12" x14ac:dyDescent="0.25">
      <c r="A6561" s="256" t="s">
        <v>2630</v>
      </c>
      <c r="B6561" s="256" t="s">
        <v>2705</v>
      </c>
      <c r="C6561" s="256" t="s">
        <v>2706</v>
      </c>
      <c r="D6561" s="256" t="s">
        <v>3350</v>
      </c>
      <c r="E6561" s="257" t="s">
        <v>2540</v>
      </c>
      <c r="F6561" s="256" t="s">
        <v>2540</v>
      </c>
      <c r="G6561" s="256">
        <v>87338</v>
      </c>
      <c r="H6561" s="256" t="s">
        <v>1949</v>
      </c>
      <c r="I6561" s="256" t="s">
        <v>16</v>
      </c>
      <c r="J6561" s="256" t="s">
        <v>2545</v>
      </c>
      <c r="K6561" s="257" t="s">
        <v>18511</v>
      </c>
      <c r="L6561" s="256" t="s">
        <v>2542</v>
      </c>
    </row>
    <row r="6562" spans="1:12" x14ac:dyDescent="0.25">
      <c r="A6562" s="256" t="s">
        <v>2630</v>
      </c>
      <c r="B6562" s="256" t="s">
        <v>2705</v>
      </c>
      <c r="C6562" s="256" t="s">
        <v>2706</v>
      </c>
      <c r="D6562" s="256" t="s">
        <v>3350</v>
      </c>
      <c r="E6562" s="257" t="s">
        <v>2540</v>
      </c>
      <c r="F6562" s="256" t="s">
        <v>2540</v>
      </c>
      <c r="G6562" s="256">
        <v>87339</v>
      </c>
      <c r="H6562" s="256" t="s">
        <v>1950</v>
      </c>
      <c r="I6562" s="256" t="s">
        <v>16</v>
      </c>
      <c r="J6562" s="256" t="s">
        <v>2545</v>
      </c>
      <c r="K6562" s="257" t="s">
        <v>18512</v>
      </c>
      <c r="L6562" s="256" t="s">
        <v>2542</v>
      </c>
    </row>
    <row r="6563" spans="1:12" x14ac:dyDescent="0.25">
      <c r="A6563" s="256" t="s">
        <v>2630</v>
      </c>
      <c r="B6563" s="256" t="s">
        <v>2705</v>
      </c>
      <c r="C6563" s="256" t="s">
        <v>2706</v>
      </c>
      <c r="D6563" s="256" t="s">
        <v>3350</v>
      </c>
      <c r="E6563" s="257" t="s">
        <v>2540</v>
      </c>
      <c r="F6563" s="256" t="s">
        <v>2540</v>
      </c>
      <c r="G6563" s="256">
        <v>87340</v>
      </c>
      <c r="H6563" s="256" t="s">
        <v>1951</v>
      </c>
      <c r="I6563" s="256" t="s">
        <v>16</v>
      </c>
      <c r="J6563" s="256" t="s">
        <v>2545</v>
      </c>
      <c r="K6563" s="257" t="s">
        <v>18513</v>
      </c>
      <c r="L6563" s="256" t="s">
        <v>2542</v>
      </c>
    </row>
    <row r="6564" spans="1:12" x14ac:dyDescent="0.25">
      <c r="A6564" s="256" t="s">
        <v>2630</v>
      </c>
      <c r="B6564" s="256" t="s">
        <v>2705</v>
      </c>
      <c r="C6564" s="256" t="s">
        <v>2706</v>
      </c>
      <c r="D6564" s="256" t="s">
        <v>3350</v>
      </c>
      <c r="E6564" s="257" t="s">
        <v>2540</v>
      </c>
      <c r="F6564" s="256" t="s">
        <v>2540</v>
      </c>
      <c r="G6564" s="256">
        <v>87341</v>
      </c>
      <c r="H6564" s="256" t="s">
        <v>1952</v>
      </c>
      <c r="I6564" s="256" t="s">
        <v>16</v>
      </c>
      <c r="J6564" s="256" t="s">
        <v>2545</v>
      </c>
      <c r="K6564" s="257" t="s">
        <v>18514</v>
      </c>
      <c r="L6564" s="256" t="s">
        <v>2542</v>
      </c>
    </row>
    <row r="6565" spans="1:12" x14ac:dyDescent="0.25">
      <c r="A6565" s="256" t="s">
        <v>2630</v>
      </c>
      <c r="B6565" s="256" t="s">
        <v>2705</v>
      </c>
      <c r="C6565" s="256" t="s">
        <v>2706</v>
      </c>
      <c r="D6565" s="256" t="s">
        <v>3350</v>
      </c>
      <c r="E6565" s="257" t="s">
        <v>2540</v>
      </c>
      <c r="F6565" s="256" t="s">
        <v>2540</v>
      </c>
      <c r="G6565" s="256">
        <v>87342</v>
      </c>
      <c r="H6565" s="256" t="s">
        <v>1953</v>
      </c>
      <c r="I6565" s="256" t="s">
        <v>16</v>
      </c>
      <c r="J6565" s="256" t="s">
        <v>2545</v>
      </c>
      <c r="K6565" s="257" t="s">
        <v>18515</v>
      </c>
      <c r="L6565" s="256" t="s">
        <v>2542</v>
      </c>
    </row>
    <row r="6566" spans="1:12" x14ac:dyDescent="0.25">
      <c r="A6566" s="256" t="s">
        <v>2630</v>
      </c>
      <c r="B6566" s="256" t="s">
        <v>2705</v>
      </c>
      <c r="C6566" s="256" t="s">
        <v>2706</v>
      </c>
      <c r="D6566" s="256" t="s">
        <v>3350</v>
      </c>
      <c r="E6566" s="257" t="s">
        <v>2540</v>
      </c>
      <c r="F6566" s="256" t="s">
        <v>2540</v>
      </c>
      <c r="G6566" s="256">
        <v>87343</v>
      </c>
      <c r="H6566" s="256" t="s">
        <v>1954</v>
      </c>
      <c r="I6566" s="256" t="s">
        <v>16</v>
      </c>
      <c r="J6566" s="256" t="s">
        <v>2545</v>
      </c>
      <c r="K6566" s="257" t="s">
        <v>18516</v>
      </c>
      <c r="L6566" s="256" t="s">
        <v>2542</v>
      </c>
    </row>
    <row r="6567" spans="1:12" x14ac:dyDescent="0.25">
      <c r="A6567" s="256" t="s">
        <v>2630</v>
      </c>
      <c r="B6567" s="256" t="s">
        <v>2705</v>
      </c>
      <c r="C6567" s="256" t="s">
        <v>2706</v>
      </c>
      <c r="D6567" s="256" t="s">
        <v>3350</v>
      </c>
      <c r="E6567" s="257" t="s">
        <v>2540</v>
      </c>
      <c r="F6567" s="256" t="s">
        <v>2540</v>
      </c>
      <c r="G6567" s="256">
        <v>87344</v>
      </c>
      <c r="H6567" s="256" t="s">
        <v>1955</v>
      </c>
      <c r="I6567" s="256" t="s">
        <v>16</v>
      </c>
      <c r="J6567" s="256" t="s">
        <v>2545</v>
      </c>
      <c r="K6567" s="257" t="s">
        <v>18517</v>
      </c>
      <c r="L6567" s="256" t="s">
        <v>2542</v>
      </c>
    </row>
    <row r="6568" spans="1:12" x14ac:dyDescent="0.25">
      <c r="A6568" s="256" t="s">
        <v>2630</v>
      </c>
      <c r="B6568" s="256" t="s">
        <v>2705</v>
      </c>
      <c r="C6568" s="256" t="s">
        <v>2706</v>
      </c>
      <c r="D6568" s="256" t="s">
        <v>3350</v>
      </c>
      <c r="E6568" s="257" t="s">
        <v>2540</v>
      </c>
      <c r="F6568" s="256" t="s">
        <v>2540</v>
      </c>
      <c r="G6568" s="256">
        <v>87345</v>
      </c>
      <c r="H6568" s="256" t="s">
        <v>1956</v>
      </c>
      <c r="I6568" s="256" t="s">
        <v>16</v>
      </c>
      <c r="J6568" s="256" t="s">
        <v>2545</v>
      </c>
      <c r="K6568" s="257" t="s">
        <v>18518</v>
      </c>
      <c r="L6568" s="256" t="s">
        <v>2542</v>
      </c>
    </row>
    <row r="6569" spans="1:12" x14ac:dyDescent="0.25">
      <c r="A6569" s="256" t="s">
        <v>2630</v>
      </c>
      <c r="B6569" s="256" t="s">
        <v>2705</v>
      </c>
      <c r="C6569" s="256" t="s">
        <v>2706</v>
      </c>
      <c r="D6569" s="256" t="s">
        <v>3350</v>
      </c>
      <c r="E6569" s="257" t="s">
        <v>2540</v>
      </c>
      <c r="F6569" s="256" t="s">
        <v>2540</v>
      </c>
      <c r="G6569" s="256">
        <v>87346</v>
      </c>
      <c r="H6569" s="256" t="s">
        <v>1957</v>
      </c>
      <c r="I6569" s="256" t="s">
        <v>16</v>
      </c>
      <c r="J6569" s="256" t="s">
        <v>2545</v>
      </c>
      <c r="K6569" s="257" t="s">
        <v>13788</v>
      </c>
      <c r="L6569" s="256" t="s">
        <v>2542</v>
      </c>
    </row>
    <row r="6570" spans="1:12" x14ac:dyDescent="0.25">
      <c r="A6570" s="256" t="s">
        <v>2630</v>
      </c>
      <c r="B6570" s="256" t="s">
        <v>2705</v>
      </c>
      <c r="C6570" s="256" t="s">
        <v>2706</v>
      </c>
      <c r="D6570" s="256" t="s">
        <v>3350</v>
      </c>
      <c r="E6570" s="257" t="s">
        <v>2540</v>
      </c>
      <c r="F6570" s="256" t="s">
        <v>2540</v>
      </c>
      <c r="G6570" s="256">
        <v>87347</v>
      </c>
      <c r="H6570" s="256" t="s">
        <v>1958</v>
      </c>
      <c r="I6570" s="256" t="s">
        <v>16</v>
      </c>
      <c r="J6570" s="256" t="s">
        <v>2545</v>
      </c>
      <c r="K6570" s="257" t="s">
        <v>18519</v>
      </c>
      <c r="L6570" s="256" t="s">
        <v>2542</v>
      </c>
    </row>
    <row r="6571" spans="1:12" x14ac:dyDescent="0.25">
      <c r="A6571" s="256" t="s">
        <v>2630</v>
      </c>
      <c r="B6571" s="256" t="s">
        <v>2705</v>
      </c>
      <c r="C6571" s="256" t="s">
        <v>2706</v>
      </c>
      <c r="D6571" s="256" t="s">
        <v>3350</v>
      </c>
      <c r="E6571" s="257" t="s">
        <v>2540</v>
      </c>
      <c r="F6571" s="256" t="s">
        <v>2540</v>
      </c>
      <c r="G6571" s="256">
        <v>87348</v>
      </c>
      <c r="H6571" s="256" t="s">
        <v>1959</v>
      </c>
      <c r="I6571" s="256" t="s">
        <v>16</v>
      </c>
      <c r="J6571" s="256" t="s">
        <v>2545</v>
      </c>
      <c r="K6571" s="257" t="s">
        <v>18520</v>
      </c>
      <c r="L6571" s="256" t="s">
        <v>2542</v>
      </c>
    </row>
    <row r="6572" spans="1:12" x14ac:dyDescent="0.25">
      <c r="A6572" s="256" t="s">
        <v>2630</v>
      </c>
      <c r="B6572" s="256" t="s">
        <v>2705</v>
      </c>
      <c r="C6572" s="256" t="s">
        <v>2706</v>
      </c>
      <c r="D6572" s="256" t="s">
        <v>3350</v>
      </c>
      <c r="E6572" s="257" t="s">
        <v>2540</v>
      </c>
      <c r="F6572" s="256" t="s">
        <v>2540</v>
      </c>
      <c r="G6572" s="256">
        <v>87349</v>
      </c>
      <c r="H6572" s="256" t="s">
        <v>1960</v>
      </c>
      <c r="I6572" s="256" t="s">
        <v>16</v>
      </c>
      <c r="J6572" s="256" t="s">
        <v>2545</v>
      </c>
      <c r="K6572" s="257" t="s">
        <v>18521</v>
      </c>
      <c r="L6572" s="256" t="s">
        <v>2542</v>
      </c>
    </row>
    <row r="6573" spans="1:12" x14ac:dyDescent="0.25">
      <c r="A6573" s="256" t="s">
        <v>2630</v>
      </c>
      <c r="B6573" s="256" t="s">
        <v>2705</v>
      </c>
      <c r="C6573" s="256" t="s">
        <v>2706</v>
      </c>
      <c r="D6573" s="256" t="s">
        <v>3350</v>
      </c>
      <c r="E6573" s="257" t="s">
        <v>2540</v>
      </c>
      <c r="F6573" s="256" t="s">
        <v>2540</v>
      </c>
      <c r="G6573" s="256">
        <v>87350</v>
      </c>
      <c r="H6573" s="256" t="s">
        <v>1961</v>
      </c>
      <c r="I6573" s="256" t="s">
        <v>16</v>
      </c>
      <c r="J6573" s="256" t="s">
        <v>2545</v>
      </c>
      <c r="K6573" s="257" t="s">
        <v>18522</v>
      </c>
      <c r="L6573" s="256" t="s">
        <v>2542</v>
      </c>
    </row>
    <row r="6574" spans="1:12" x14ac:dyDescent="0.25">
      <c r="A6574" s="256" t="s">
        <v>2630</v>
      </c>
      <c r="B6574" s="256" t="s">
        <v>2705</v>
      </c>
      <c r="C6574" s="256" t="s">
        <v>2706</v>
      </c>
      <c r="D6574" s="256" t="s">
        <v>3350</v>
      </c>
      <c r="E6574" s="257" t="s">
        <v>2540</v>
      </c>
      <c r="F6574" s="256" t="s">
        <v>2540</v>
      </c>
      <c r="G6574" s="256">
        <v>87351</v>
      </c>
      <c r="H6574" s="256" t="s">
        <v>1962</v>
      </c>
      <c r="I6574" s="256" t="s">
        <v>16</v>
      </c>
      <c r="J6574" s="256" t="s">
        <v>2545</v>
      </c>
      <c r="K6574" s="257" t="s">
        <v>18523</v>
      </c>
      <c r="L6574" s="256" t="s">
        <v>2542</v>
      </c>
    </row>
    <row r="6575" spans="1:12" x14ac:dyDescent="0.25">
      <c r="A6575" s="256" t="s">
        <v>2630</v>
      </c>
      <c r="B6575" s="256" t="s">
        <v>2705</v>
      </c>
      <c r="C6575" s="256" t="s">
        <v>2706</v>
      </c>
      <c r="D6575" s="256" t="s">
        <v>3350</v>
      </c>
      <c r="E6575" s="257" t="s">
        <v>2540</v>
      </c>
      <c r="F6575" s="256" t="s">
        <v>2540</v>
      </c>
      <c r="G6575" s="256">
        <v>87352</v>
      </c>
      <c r="H6575" s="256" t="s">
        <v>1963</v>
      </c>
      <c r="I6575" s="256" t="s">
        <v>16</v>
      </c>
      <c r="J6575" s="256" t="s">
        <v>2545</v>
      </c>
      <c r="K6575" s="257" t="s">
        <v>18524</v>
      </c>
      <c r="L6575" s="256" t="s">
        <v>2542</v>
      </c>
    </row>
    <row r="6576" spans="1:12" x14ac:dyDescent="0.25">
      <c r="A6576" s="256" t="s">
        <v>2630</v>
      </c>
      <c r="B6576" s="256" t="s">
        <v>2705</v>
      </c>
      <c r="C6576" s="256" t="s">
        <v>2706</v>
      </c>
      <c r="D6576" s="256" t="s">
        <v>3350</v>
      </c>
      <c r="E6576" s="257" t="s">
        <v>2540</v>
      </c>
      <c r="F6576" s="256" t="s">
        <v>2540</v>
      </c>
      <c r="G6576" s="256">
        <v>87353</v>
      </c>
      <c r="H6576" s="256" t="s">
        <v>1964</v>
      </c>
      <c r="I6576" s="256" t="s">
        <v>16</v>
      </c>
      <c r="J6576" s="256" t="s">
        <v>2545</v>
      </c>
      <c r="K6576" s="257" t="s">
        <v>18525</v>
      </c>
      <c r="L6576" s="256" t="s">
        <v>2542</v>
      </c>
    </row>
    <row r="6577" spans="1:12" x14ac:dyDescent="0.25">
      <c r="A6577" s="256" t="s">
        <v>2630</v>
      </c>
      <c r="B6577" s="256" t="s">
        <v>2705</v>
      </c>
      <c r="C6577" s="256" t="s">
        <v>2706</v>
      </c>
      <c r="D6577" s="256" t="s">
        <v>3350</v>
      </c>
      <c r="E6577" s="257" t="s">
        <v>2540</v>
      </c>
      <c r="F6577" s="256" t="s">
        <v>2540</v>
      </c>
      <c r="G6577" s="256">
        <v>87354</v>
      </c>
      <c r="H6577" s="256" t="s">
        <v>1965</v>
      </c>
      <c r="I6577" s="256" t="s">
        <v>16</v>
      </c>
      <c r="J6577" s="256" t="s">
        <v>2545</v>
      </c>
      <c r="K6577" s="257" t="s">
        <v>18526</v>
      </c>
      <c r="L6577" s="256" t="s">
        <v>2542</v>
      </c>
    </row>
    <row r="6578" spans="1:12" x14ac:dyDescent="0.25">
      <c r="A6578" s="256" t="s">
        <v>2630</v>
      </c>
      <c r="B6578" s="256" t="s">
        <v>2705</v>
      </c>
      <c r="C6578" s="256" t="s">
        <v>2706</v>
      </c>
      <c r="D6578" s="256" t="s">
        <v>3350</v>
      </c>
      <c r="E6578" s="257" t="s">
        <v>2540</v>
      </c>
      <c r="F6578" s="256" t="s">
        <v>2540</v>
      </c>
      <c r="G6578" s="256">
        <v>87355</v>
      </c>
      <c r="H6578" s="256" t="s">
        <v>1966</v>
      </c>
      <c r="I6578" s="256" t="s">
        <v>16</v>
      </c>
      <c r="J6578" s="256" t="s">
        <v>2545</v>
      </c>
      <c r="K6578" s="257" t="s">
        <v>18527</v>
      </c>
      <c r="L6578" s="256" t="s">
        <v>2542</v>
      </c>
    </row>
    <row r="6579" spans="1:12" x14ac:dyDescent="0.25">
      <c r="A6579" s="256" t="s">
        <v>2630</v>
      </c>
      <c r="B6579" s="256" t="s">
        <v>2705</v>
      </c>
      <c r="C6579" s="256" t="s">
        <v>2706</v>
      </c>
      <c r="D6579" s="256" t="s">
        <v>3350</v>
      </c>
      <c r="E6579" s="257" t="s">
        <v>2540</v>
      </c>
      <c r="F6579" s="256" t="s">
        <v>2540</v>
      </c>
      <c r="G6579" s="256">
        <v>87356</v>
      </c>
      <c r="H6579" s="256" t="s">
        <v>1967</v>
      </c>
      <c r="I6579" s="256" t="s">
        <v>16</v>
      </c>
      <c r="J6579" s="256" t="s">
        <v>2545</v>
      </c>
      <c r="K6579" s="257" t="s">
        <v>18528</v>
      </c>
      <c r="L6579" s="256" t="s">
        <v>2542</v>
      </c>
    </row>
    <row r="6580" spans="1:12" x14ac:dyDescent="0.25">
      <c r="A6580" s="256" t="s">
        <v>2630</v>
      </c>
      <c r="B6580" s="256" t="s">
        <v>2705</v>
      </c>
      <c r="C6580" s="256" t="s">
        <v>2706</v>
      </c>
      <c r="D6580" s="256" t="s">
        <v>3350</v>
      </c>
      <c r="E6580" s="257" t="s">
        <v>2540</v>
      </c>
      <c r="F6580" s="256" t="s">
        <v>2540</v>
      </c>
      <c r="G6580" s="256">
        <v>87357</v>
      </c>
      <c r="H6580" s="256" t="s">
        <v>1968</v>
      </c>
      <c r="I6580" s="256" t="s">
        <v>16</v>
      </c>
      <c r="J6580" s="256" t="s">
        <v>2545</v>
      </c>
      <c r="K6580" s="257" t="s">
        <v>18529</v>
      </c>
      <c r="L6580" s="256" t="s">
        <v>2542</v>
      </c>
    </row>
    <row r="6581" spans="1:12" x14ac:dyDescent="0.25">
      <c r="A6581" s="256" t="s">
        <v>2630</v>
      </c>
      <c r="B6581" s="256" t="s">
        <v>2705</v>
      </c>
      <c r="C6581" s="256" t="s">
        <v>2706</v>
      </c>
      <c r="D6581" s="256" t="s">
        <v>3350</v>
      </c>
      <c r="E6581" s="257" t="s">
        <v>2540</v>
      </c>
      <c r="F6581" s="256" t="s">
        <v>2540</v>
      </c>
      <c r="G6581" s="256">
        <v>87358</v>
      </c>
      <c r="H6581" s="256" t="s">
        <v>1969</v>
      </c>
      <c r="I6581" s="256" t="s">
        <v>16</v>
      </c>
      <c r="J6581" s="256" t="s">
        <v>2545</v>
      </c>
      <c r="K6581" s="257" t="s">
        <v>18530</v>
      </c>
      <c r="L6581" s="256" t="s">
        <v>2542</v>
      </c>
    </row>
    <row r="6582" spans="1:12" x14ac:dyDescent="0.25">
      <c r="A6582" s="256" t="s">
        <v>2630</v>
      </c>
      <c r="B6582" s="256" t="s">
        <v>2705</v>
      </c>
      <c r="C6582" s="256" t="s">
        <v>2706</v>
      </c>
      <c r="D6582" s="256" t="s">
        <v>3350</v>
      </c>
      <c r="E6582" s="257" t="s">
        <v>2540</v>
      </c>
      <c r="F6582" s="256" t="s">
        <v>2540</v>
      </c>
      <c r="G6582" s="256">
        <v>87359</v>
      </c>
      <c r="H6582" s="256" t="s">
        <v>1970</v>
      </c>
      <c r="I6582" s="256" t="s">
        <v>16</v>
      </c>
      <c r="J6582" s="256" t="s">
        <v>2545</v>
      </c>
      <c r="K6582" s="257" t="s">
        <v>18531</v>
      </c>
      <c r="L6582" s="256" t="s">
        <v>2542</v>
      </c>
    </row>
    <row r="6583" spans="1:12" x14ac:dyDescent="0.25">
      <c r="A6583" s="256" t="s">
        <v>2630</v>
      </c>
      <c r="B6583" s="256" t="s">
        <v>2705</v>
      </c>
      <c r="C6583" s="256" t="s">
        <v>2706</v>
      </c>
      <c r="D6583" s="256" t="s">
        <v>3350</v>
      </c>
      <c r="E6583" s="257" t="s">
        <v>2540</v>
      </c>
      <c r="F6583" s="256" t="s">
        <v>2540</v>
      </c>
      <c r="G6583" s="256">
        <v>87360</v>
      </c>
      <c r="H6583" s="256" t="s">
        <v>1971</v>
      </c>
      <c r="I6583" s="256" t="s">
        <v>16</v>
      </c>
      <c r="J6583" s="256" t="s">
        <v>2545</v>
      </c>
      <c r="K6583" s="257" t="s">
        <v>18532</v>
      </c>
      <c r="L6583" s="256" t="s">
        <v>2542</v>
      </c>
    </row>
    <row r="6584" spans="1:12" x14ac:dyDescent="0.25">
      <c r="A6584" s="256" t="s">
        <v>2630</v>
      </c>
      <c r="B6584" s="256" t="s">
        <v>2705</v>
      </c>
      <c r="C6584" s="256" t="s">
        <v>2706</v>
      </c>
      <c r="D6584" s="256" t="s">
        <v>3350</v>
      </c>
      <c r="E6584" s="257" t="s">
        <v>2540</v>
      </c>
      <c r="F6584" s="256" t="s">
        <v>2540</v>
      </c>
      <c r="G6584" s="256">
        <v>87361</v>
      </c>
      <c r="H6584" s="256" t="s">
        <v>1972</v>
      </c>
      <c r="I6584" s="256" t="s">
        <v>16</v>
      </c>
      <c r="J6584" s="256" t="s">
        <v>2545</v>
      </c>
      <c r="K6584" s="257" t="s">
        <v>18533</v>
      </c>
      <c r="L6584" s="256" t="s">
        <v>2542</v>
      </c>
    </row>
    <row r="6585" spans="1:12" x14ac:dyDescent="0.25">
      <c r="A6585" s="256" t="s">
        <v>2630</v>
      </c>
      <c r="B6585" s="256" t="s">
        <v>2705</v>
      </c>
      <c r="C6585" s="256" t="s">
        <v>2706</v>
      </c>
      <c r="D6585" s="256" t="s">
        <v>3350</v>
      </c>
      <c r="E6585" s="257" t="s">
        <v>2540</v>
      </c>
      <c r="F6585" s="256" t="s">
        <v>2540</v>
      </c>
      <c r="G6585" s="256">
        <v>87362</v>
      </c>
      <c r="H6585" s="256" t="s">
        <v>1973</v>
      </c>
      <c r="I6585" s="256" t="s">
        <v>16</v>
      </c>
      <c r="J6585" s="256" t="s">
        <v>2545</v>
      </c>
      <c r="K6585" s="257" t="s">
        <v>18534</v>
      </c>
      <c r="L6585" s="256" t="s">
        <v>2542</v>
      </c>
    </row>
    <row r="6586" spans="1:12" x14ac:dyDescent="0.25">
      <c r="A6586" s="256" t="s">
        <v>2630</v>
      </c>
      <c r="B6586" s="256" t="s">
        <v>2705</v>
      </c>
      <c r="C6586" s="256" t="s">
        <v>2706</v>
      </c>
      <c r="D6586" s="256" t="s">
        <v>3350</v>
      </c>
      <c r="E6586" s="257" t="s">
        <v>2540</v>
      </c>
      <c r="F6586" s="256" t="s">
        <v>2540</v>
      </c>
      <c r="G6586" s="256">
        <v>87363</v>
      </c>
      <c r="H6586" s="256" t="s">
        <v>1974</v>
      </c>
      <c r="I6586" s="256" t="s">
        <v>16</v>
      </c>
      <c r="J6586" s="256" t="s">
        <v>2545</v>
      </c>
      <c r="K6586" s="257" t="s">
        <v>18535</v>
      </c>
      <c r="L6586" s="256" t="s">
        <v>2542</v>
      </c>
    </row>
    <row r="6587" spans="1:12" x14ac:dyDescent="0.25">
      <c r="A6587" s="256" t="s">
        <v>2630</v>
      </c>
      <c r="B6587" s="256" t="s">
        <v>2705</v>
      </c>
      <c r="C6587" s="256" t="s">
        <v>2706</v>
      </c>
      <c r="D6587" s="256" t="s">
        <v>3350</v>
      </c>
      <c r="E6587" s="257" t="s">
        <v>2540</v>
      </c>
      <c r="F6587" s="256" t="s">
        <v>2540</v>
      </c>
      <c r="G6587" s="256">
        <v>87364</v>
      </c>
      <c r="H6587" s="256" t="s">
        <v>1975</v>
      </c>
      <c r="I6587" s="256" t="s">
        <v>16</v>
      </c>
      <c r="J6587" s="256" t="s">
        <v>2545</v>
      </c>
      <c r="K6587" s="257" t="s">
        <v>18536</v>
      </c>
      <c r="L6587" s="256" t="s">
        <v>2542</v>
      </c>
    </row>
    <row r="6588" spans="1:12" x14ac:dyDescent="0.25">
      <c r="A6588" s="256" t="s">
        <v>2630</v>
      </c>
      <c r="B6588" s="256" t="s">
        <v>2705</v>
      </c>
      <c r="C6588" s="256" t="s">
        <v>2706</v>
      </c>
      <c r="D6588" s="256" t="s">
        <v>3350</v>
      </c>
      <c r="E6588" s="257" t="s">
        <v>2540</v>
      </c>
      <c r="F6588" s="256" t="s">
        <v>2540</v>
      </c>
      <c r="G6588" s="256">
        <v>87365</v>
      </c>
      <c r="H6588" s="256" t="s">
        <v>1976</v>
      </c>
      <c r="I6588" s="256" t="s">
        <v>16</v>
      </c>
      <c r="J6588" s="256" t="s">
        <v>2545</v>
      </c>
      <c r="K6588" s="257" t="s">
        <v>18537</v>
      </c>
      <c r="L6588" s="256" t="s">
        <v>2542</v>
      </c>
    </row>
    <row r="6589" spans="1:12" x14ac:dyDescent="0.25">
      <c r="A6589" s="256" t="s">
        <v>2630</v>
      </c>
      <c r="B6589" s="256" t="s">
        <v>2705</v>
      </c>
      <c r="C6589" s="256" t="s">
        <v>2706</v>
      </c>
      <c r="D6589" s="256" t="s">
        <v>3350</v>
      </c>
      <c r="E6589" s="257" t="s">
        <v>2540</v>
      </c>
      <c r="F6589" s="256" t="s">
        <v>2540</v>
      </c>
      <c r="G6589" s="256">
        <v>87366</v>
      </c>
      <c r="H6589" s="256" t="s">
        <v>1977</v>
      </c>
      <c r="I6589" s="256" t="s">
        <v>16</v>
      </c>
      <c r="J6589" s="256" t="s">
        <v>2545</v>
      </c>
      <c r="K6589" s="257" t="s">
        <v>18538</v>
      </c>
      <c r="L6589" s="256" t="s">
        <v>2542</v>
      </c>
    </row>
    <row r="6590" spans="1:12" x14ac:dyDescent="0.25">
      <c r="A6590" s="256" t="s">
        <v>2630</v>
      </c>
      <c r="B6590" s="256" t="s">
        <v>2705</v>
      </c>
      <c r="C6590" s="256" t="s">
        <v>2706</v>
      </c>
      <c r="D6590" s="256" t="s">
        <v>3350</v>
      </c>
      <c r="E6590" s="257" t="s">
        <v>2540</v>
      </c>
      <c r="F6590" s="256" t="s">
        <v>2540</v>
      </c>
      <c r="G6590" s="256">
        <v>87367</v>
      </c>
      <c r="H6590" s="256" t="s">
        <v>1978</v>
      </c>
      <c r="I6590" s="256" t="s">
        <v>16</v>
      </c>
      <c r="J6590" s="256" t="s">
        <v>2545</v>
      </c>
      <c r="K6590" s="257" t="s">
        <v>18539</v>
      </c>
      <c r="L6590" s="256" t="s">
        <v>2542</v>
      </c>
    </row>
    <row r="6591" spans="1:12" x14ac:dyDescent="0.25">
      <c r="A6591" s="256" t="s">
        <v>2630</v>
      </c>
      <c r="B6591" s="256" t="s">
        <v>2705</v>
      </c>
      <c r="C6591" s="256" t="s">
        <v>2706</v>
      </c>
      <c r="D6591" s="256" t="s">
        <v>3350</v>
      </c>
      <c r="E6591" s="257" t="s">
        <v>2540</v>
      </c>
      <c r="F6591" s="256" t="s">
        <v>2540</v>
      </c>
      <c r="G6591" s="256">
        <v>87368</v>
      </c>
      <c r="H6591" s="256" t="s">
        <v>1979</v>
      </c>
      <c r="I6591" s="256" t="s">
        <v>16</v>
      </c>
      <c r="J6591" s="256" t="s">
        <v>2545</v>
      </c>
      <c r="K6591" s="257" t="s">
        <v>18540</v>
      </c>
      <c r="L6591" s="256" t="s">
        <v>2542</v>
      </c>
    </row>
    <row r="6592" spans="1:12" x14ac:dyDescent="0.25">
      <c r="A6592" s="256" t="s">
        <v>2630</v>
      </c>
      <c r="B6592" s="256" t="s">
        <v>2705</v>
      </c>
      <c r="C6592" s="256" t="s">
        <v>2706</v>
      </c>
      <c r="D6592" s="256" t="s">
        <v>3350</v>
      </c>
      <c r="E6592" s="257" t="s">
        <v>2540</v>
      </c>
      <c r="F6592" s="256" t="s">
        <v>2540</v>
      </c>
      <c r="G6592" s="256">
        <v>87369</v>
      </c>
      <c r="H6592" s="256" t="s">
        <v>1980</v>
      </c>
      <c r="I6592" s="256" t="s">
        <v>16</v>
      </c>
      <c r="J6592" s="256" t="s">
        <v>2545</v>
      </c>
      <c r="K6592" s="257" t="s">
        <v>18541</v>
      </c>
      <c r="L6592" s="256" t="s">
        <v>2542</v>
      </c>
    </row>
    <row r="6593" spans="1:12" x14ac:dyDescent="0.25">
      <c r="A6593" s="256" t="s">
        <v>2630</v>
      </c>
      <c r="B6593" s="256" t="s">
        <v>2705</v>
      </c>
      <c r="C6593" s="256" t="s">
        <v>2706</v>
      </c>
      <c r="D6593" s="256" t="s">
        <v>3350</v>
      </c>
      <c r="E6593" s="257" t="s">
        <v>2540</v>
      </c>
      <c r="F6593" s="256" t="s">
        <v>2540</v>
      </c>
      <c r="G6593" s="256">
        <v>87370</v>
      </c>
      <c r="H6593" s="256" t="s">
        <v>1981</v>
      </c>
      <c r="I6593" s="256" t="s">
        <v>16</v>
      </c>
      <c r="J6593" s="256" t="s">
        <v>2545</v>
      </c>
      <c r="K6593" s="257" t="s">
        <v>18542</v>
      </c>
      <c r="L6593" s="256" t="s">
        <v>2542</v>
      </c>
    </row>
    <row r="6594" spans="1:12" x14ac:dyDescent="0.25">
      <c r="A6594" s="256" t="s">
        <v>2630</v>
      </c>
      <c r="B6594" s="256" t="s">
        <v>2705</v>
      </c>
      <c r="C6594" s="256" t="s">
        <v>2706</v>
      </c>
      <c r="D6594" s="256" t="s">
        <v>3350</v>
      </c>
      <c r="E6594" s="257" t="s">
        <v>2540</v>
      </c>
      <c r="F6594" s="256" t="s">
        <v>2540</v>
      </c>
      <c r="G6594" s="256">
        <v>87371</v>
      </c>
      <c r="H6594" s="256" t="s">
        <v>1982</v>
      </c>
      <c r="I6594" s="256" t="s">
        <v>16</v>
      </c>
      <c r="J6594" s="256" t="s">
        <v>2545</v>
      </c>
      <c r="K6594" s="257" t="s">
        <v>18543</v>
      </c>
      <c r="L6594" s="256" t="s">
        <v>2542</v>
      </c>
    </row>
    <row r="6595" spans="1:12" x14ac:dyDescent="0.25">
      <c r="A6595" s="256" t="s">
        <v>2630</v>
      </c>
      <c r="B6595" s="256" t="s">
        <v>2705</v>
      </c>
      <c r="C6595" s="256" t="s">
        <v>2706</v>
      </c>
      <c r="D6595" s="256" t="s">
        <v>3350</v>
      </c>
      <c r="E6595" s="257" t="s">
        <v>2540</v>
      </c>
      <c r="F6595" s="256" t="s">
        <v>2540</v>
      </c>
      <c r="G6595" s="256">
        <v>87372</v>
      </c>
      <c r="H6595" s="256" t="s">
        <v>1983</v>
      </c>
      <c r="I6595" s="256" t="s">
        <v>16</v>
      </c>
      <c r="J6595" s="256" t="s">
        <v>2545</v>
      </c>
      <c r="K6595" s="257" t="s">
        <v>18544</v>
      </c>
      <c r="L6595" s="256" t="s">
        <v>2542</v>
      </c>
    </row>
    <row r="6596" spans="1:12" x14ac:dyDescent="0.25">
      <c r="A6596" s="256" t="s">
        <v>2630</v>
      </c>
      <c r="B6596" s="256" t="s">
        <v>2705</v>
      </c>
      <c r="C6596" s="256" t="s">
        <v>2706</v>
      </c>
      <c r="D6596" s="256" t="s">
        <v>3350</v>
      </c>
      <c r="E6596" s="257" t="s">
        <v>2540</v>
      </c>
      <c r="F6596" s="256" t="s">
        <v>2540</v>
      </c>
      <c r="G6596" s="256">
        <v>87373</v>
      </c>
      <c r="H6596" s="256" t="s">
        <v>1984</v>
      </c>
      <c r="I6596" s="256" t="s">
        <v>16</v>
      </c>
      <c r="J6596" s="256" t="s">
        <v>2545</v>
      </c>
      <c r="K6596" s="257" t="s">
        <v>18545</v>
      </c>
      <c r="L6596" s="256" t="s">
        <v>2542</v>
      </c>
    </row>
    <row r="6597" spans="1:12" x14ac:dyDescent="0.25">
      <c r="A6597" s="256" t="s">
        <v>2630</v>
      </c>
      <c r="B6597" s="256" t="s">
        <v>2705</v>
      </c>
      <c r="C6597" s="256" t="s">
        <v>2706</v>
      </c>
      <c r="D6597" s="256" t="s">
        <v>3350</v>
      </c>
      <c r="E6597" s="257" t="s">
        <v>2540</v>
      </c>
      <c r="F6597" s="256" t="s">
        <v>2540</v>
      </c>
      <c r="G6597" s="256">
        <v>87374</v>
      </c>
      <c r="H6597" s="256" t="s">
        <v>1985</v>
      </c>
      <c r="I6597" s="256" t="s">
        <v>16</v>
      </c>
      <c r="J6597" s="256" t="s">
        <v>2545</v>
      </c>
      <c r="K6597" s="257" t="s">
        <v>18546</v>
      </c>
      <c r="L6597" s="256" t="s">
        <v>2542</v>
      </c>
    </row>
    <row r="6598" spans="1:12" x14ac:dyDescent="0.25">
      <c r="A6598" s="256" t="s">
        <v>2630</v>
      </c>
      <c r="B6598" s="256" t="s">
        <v>2705</v>
      </c>
      <c r="C6598" s="256" t="s">
        <v>2706</v>
      </c>
      <c r="D6598" s="256" t="s">
        <v>3350</v>
      </c>
      <c r="E6598" s="257" t="s">
        <v>2540</v>
      </c>
      <c r="F6598" s="256" t="s">
        <v>2540</v>
      </c>
      <c r="G6598" s="256">
        <v>87375</v>
      </c>
      <c r="H6598" s="256" t="s">
        <v>1986</v>
      </c>
      <c r="I6598" s="256" t="s">
        <v>16</v>
      </c>
      <c r="J6598" s="256" t="s">
        <v>2545</v>
      </c>
      <c r="K6598" s="257" t="s">
        <v>18547</v>
      </c>
      <c r="L6598" s="256" t="s">
        <v>2542</v>
      </c>
    </row>
    <row r="6599" spans="1:12" x14ac:dyDescent="0.25">
      <c r="A6599" s="256" t="s">
        <v>2630</v>
      </c>
      <c r="B6599" s="256" t="s">
        <v>2705</v>
      </c>
      <c r="C6599" s="256" t="s">
        <v>2706</v>
      </c>
      <c r="D6599" s="256" t="s">
        <v>3350</v>
      </c>
      <c r="E6599" s="257" t="s">
        <v>2540</v>
      </c>
      <c r="F6599" s="256" t="s">
        <v>2540</v>
      </c>
      <c r="G6599" s="256">
        <v>87376</v>
      </c>
      <c r="H6599" s="256" t="s">
        <v>1987</v>
      </c>
      <c r="I6599" s="256" t="s">
        <v>16</v>
      </c>
      <c r="J6599" s="256" t="s">
        <v>2545</v>
      </c>
      <c r="K6599" s="257" t="s">
        <v>18548</v>
      </c>
      <c r="L6599" s="256" t="s">
        <v>2542</v>
      </c>
    </row>
    <row r="6600" spans="1:12" x14ac:dyDescent="0.25">
      <c r="A6600" s="256" t="s">
        <v>2630</v>
      </c>
      <c r="B6600" s="256" t="s">
        <v>2705</v>
      </c>
      <c r="C6600" s="256" t="s">
        <v>2706</v>
      </c>
      <c r="D6600" s="256" t="s">
        <v>3350</v>
      </c>
      <c r="E6600" s="257" t="s">
        <v>2540</v>
      </c>
      <c r="F6600" s="256" t="s">
        <v>2540</v>
      </c>
      <c r="G6600" s="256">
        <v>87377</v>
      </c>
      <c r="H6600" s="256" t="s">
        <v>1988</v>
      </c>
      <c r="I6600" s="256" t="s">
        <v>16</v>
      </c>
      <c r="J6600" s="256" t="s">
        <v>2545</v>
      </c>
      <c r="K6600" s="257" t="s">
        <v>18549</v>
      </c>
      <c r="L6600" s="256" t="s">
        <v>2542</v>
      </c>
    </row>
    <row r="6601" spans="1:12" x14ac:dyDescent="0.25">
      <c r="A6601" s="256" t="s">
        <v>2630</v>
      </c>
      <c r="B6601" s="256" t="s">
        <v>2705</v>
      </c>
      <c r="C6601" s="256" t="s">
        <v>2706</v>
      </c>
      <c r="D6601" s="256" t="s">
        <v>3350</v>
      </c>
      <c r="E6601" s="257" t="s">
        <v>2540</v>
      </c>
      <c r="F6601" s="256" t="s">
        <v>2540</v>
      </c>
      <c r="G6601" s="256">
        <v>87378</v>
      </c>
      <c r="H6601" s="256" t="s">
        <v>1989</v>
      </c>
      <c r="I6601" s="256" t="s">
        <v>16</v>
      </c>
      <c r="J6601" s="256" t="s">
        <v>2545</v>
      </c>
      <c r="K6601" s="257" t="s">
        <v>18550</v>
      </c>
      <c r="L6601" s="256" t="s">
        <v>2542</v>
      </c>
    </row>
    <row r="6602" spans="1:12" x14ac:dyDescent="0.25">
      <c r="A6602" s="256" t="s">
        <v>2630</v>
      </c>
      <c r="B6602" s="256" t="s">
        <v>2705</v>
      </c>
      <c r="C6602" s="256" t="s">
        <v>2706</v>
      </c>
      <c r="D6602" s="256" t="s">
        <v>3350</v>
      </c>
      <c r="E6602" s="257" t="s">
        <v>2540</v>
      </c>
      <c r="F6602" s="256" t="s">
        <v>2540</v>
      </c>
      <c r="G6602" s="256">
        <v>87379</v>
      </c>
      <c r="H6602" s="256" t="s">
        <v>1990</v>
      </c>
      <c r="I6602" s="256" t="s">
        <v>16</v>
      </c>
      <c r="J6602" s="256" t="s">
        <v>2545</v>
      </c>
      <c r="K6602" s="257" t="s">
        <v>18551</v>
      </c>
      <c r="L6602" s="256" t="s">
        <v>2542</v>
      </c>
    </row>
    <row r="6603" spans="1:12" x14ac:dyDescent="0.25">
      <c r="A6603" s="256" t="s">
        <v>2630</v>
      </c>
      <c r="B6603" s="256" t="s">
        <v>2705</v>
      </c>
      <c r="C6603" s="256" t="s">
        <v>2706</v>
      </c>
      <c r="D6603" s="256" t="s">
        <v>3350</v>
      </c>
      <c r="E6603" s="257" t="s">
        <v>2540</v>
      </c>
      <c r="F6603" s="256" t="s">
        <v>2540</v>
      </c>
      <c r="G6603" s="256">
        <v>87380</v>
      </c>
      <c r="H6603" s="256" t="s">
        <v>1991</v>
      </c>
      <c r="I6603" s="256" t="s">
        <v>16</v>
      </c>
      <c r="J6603" s="256" t="s">
        <v>2545</v>
      </c>
      <c r="K6603" s="257" t="s">
        <v>18552</v>
      </c>
      <c r="L6603" s="256" t="s">
        <v>2542</v>
      </c>
    </row>
    <row r="6604" spans="1:12" x14ac:dyDescent="0.25">
      <c r="A6604" s="256" t="s">
        <v>2630</v>
      </c>
      <c r="B6604" s="256" t="s">
        <v>2705</v>
      </c>
      <c r="C6604" s="256" t="s">
        <v>2706</v>
      </c>
      <c r="D6604" s="256" t="s">
        <v>3350</v>
      </c>
      <c r="E6604" s="257" t="s">
        <v>2540</v>
      </c>
      <c r="F6604" s="256" t="s">
        <v>2540</v>
      </c>
      <c r="G6604" s="256">
        <v>87381</v>
      </c>
      <c r="H6604" s="256" t="s">
        <v>1992</v>
      </c>
      <c r="I6604" s="256" t="s">
        <v>16</v>
      </c>
      <c r="J6604" s="256" t="s">
        <v>2545</v>
      </c>
      <c r="K6604" s="257" t="s">
        <v>18553</v>
      </c>
      <c r="L6604" s="256" t="s">
        <v>2542</v>
      </c>
    </row>
    <row r="6605" spans="1:12" x14ac:dyDescent="0.25">
      <c r="A6605" s="256" t="s">
        <v>2630</v>
      </c>
      <c r="B6605" s="256" t="s">
        <v>2705</v>
      </c>
      <c r="C6605" s="256" t="s">
        <v>2706</v>
      </c>
      <c r="D6605" s="256" t="s">
        <v>3350</v>
      </c>
      <c r="E6605" s="257" t="s">
        <v>2540</v>
      </c>
      <c r="F6605" s="256" t="s">
        <v>2540</v>
      </c>
      <c r="G6605" s="256">
        <v>87382</v>
      </c>
      <c r="H6605" s="256" t="s">
        <v>1993</v>
      </c>
      <c r="I6605" s="256" t="s">
        <v>16</v>
      </c>
      <c r="J6605" s="256" t="s">
        <v>2545</v>
      </c>
      <c r="K6605" s="257" t="s">
        <v>18554</v>
      </c>
      <c r="L6605" s="256" t="s">
        <v>2542</v>
      </c>
    </row>
    <row r="6606" spans="1:12" x14ac:dyDescent="0.25">
      <c r="A6606" s="256" t="s">
        <v>2630</v>
      </c>
      <c r="B6606" s="256" t="s">
        <v>2705</v>
      </c>
      <c r="C6606" s="256" t="s">
        <v>2706</v>
      </c>
      <c r="D6606" s="256" t="s">
        <v>3350</v>
      </c>
      <c r="E6606" s="257" t="s">
        <v>2540</v>
      </c>
      <c r="F6606" s="256" t="s">
        <v>2540</v>
      </c>
      <c r="G6606" s="256">
        <v>87383</v>
      </c>
      <c r="H6606" s="256" t="s">
        <v>1994</v>
      </c>
      <c r="I6606" s="256" t="s">
        <v>16</v>
      </c>
      <c r="J6606" s="256" t="s">
        <v>2545</v>
      </c>
      <c r="K6606" s="257" t="s">
        <v>18555</v>
      </c>
      <c r="L6606" s="256" t="s">
        <v>2542</v>
      </c>
    </row>
    <row r="6607" spans="1:12" x14ac:dyDescent="0.25">
      <c r="A6607" s="256" t="s">
        <v>2630</v>
      </c>
      <c r="B6607" s="256" t="s">
        <v>2705</v>
      </c>
      <c r="C6607" s="256" t="s">
        <v>2706</v>
      </c>
      <c r="D6607" s="256" t="s">
        <v>3350</v>
      </c>
      <c r="E6607" s="257" t="s">
        <v>2540</v>
      </c>
      <c r="F6607" s="256" t="s">
        <v>2540</v>
      </c>
      <c r="G6607" s="256">
        <v>87384</v>
      </c>
      <c r="H6607" s="256" t="s">
        <v>1995</v>
      </c>
      <c r="I6607" s="256" t="s">
        <v>16</v>
      </c>
      <c r="J6607" s="256" t="s">
        <v>2545</v>
      </c>
      <c r="K6607" s="257" t="s">
        <v>18556</v>
      </c>
      <c r="L6607" s="256" t="s">
        <v>2542</v>
      </c>
    </row>
    <row r="6608" spans="1:12" x14ac:dyDescent="0.25">
      <c r="A6608" s="256" t="s">
        <v>2630</v>
      </c>
      <c r="B6608" s="256" t="s">
        <v>2705</v>
      </c>
      <c r="C6608" s="256" t="s">
        <v>2706</v>
      </c>
      <c r="D6608" s="256" t="s">
        <v>3350</v>
      </c>
      <c r="E6608" s="257" t="s">
        <v>2540</v>
      </c>
      <c r="F6608" s="256" t="s">
        <v>2540</v>
      </c>
      <c r="G6608" s="256">
        <v>87385</v>
      </c>
      <c r="H6608" s="256" t="s">
        <v>1996</v>
      </c>
      <c r="I6608" s="256" t="s">
        <v>16</v>
      </c>
      <c r="J6608" s="256" t="s">
        <v>2545</v>
      </c>
      <c r="K6608" s="257" t="s">
        <v>18557</v>
      </c>
      <c r="L6608" s="256" t="s">
        <v>2542</v>
      </c>
    </row>
    <row r="6609" spans="1:12" x14ac:dyDescent="0.25">
      <c r="A6609" s="256" t="s">
        <v>2630</v>
      </c>
      <c r="B6609" s="256" t="s">
        <v>2705</v>
      </c>
      <c r="C6609" s="256" t="s">
        <v>2706</v>
      </c>
      <c r="D6609" s="256" t="s">
        <v>3350</v>
      </c>
      <c r="E6609" s="257" t="s">
        <v>2540</v>
      </c>
      <c r="F6609" s="256" t="s">
        <v>2540</v>
      </c>
      <c r="G6609" s="256">
        <v>87386</v>
      </c>
      <c r="H6609" s="256" t="s">
        <v>1997</v>
      </c>
      <c r="I6609" s="256" t="s">
        <v>16</v>
      </c>
      <c r="J6609" s="256" t="s">
        <v>2545</v>
      </c>
      <c r="K6609" s="257" t="s">
        <v>18558</v>
      </c>
      <c r="L6609" s="256" t="s">
        <v>2542</v>
      </c>
    </row>
    <row r="6610" spans="1:12" x14ac:dyDescent="0.25">
      <c r="A6610" s="256" t="s">
        <v>2630</v>
      </c>
      <c r="B6610" s="256" t="s">
        <v>2705</v>
      </c>
      <c r="C6610" s="256" t="s">
        <v>2706</v>
      </c>
      <c r="D6610" s="256" t="s">
        <v>3350</v>
      </c>
      <c r="E6610" s="257" t="s">
        <v>2540</v>
      </c>
      <c r="F6610" s="256" t="s">
        <v>2540</v>
      </c>
      <c r="G6610" s="256">
        <v>87387</v>
      </c>
      <c r="H6610" s="256" t="s">
        <v>1998</v>
      </c>
      <c r="I6610" s="256" t="s">
        <v>16</v>
      </c>
      <c r="J6610" s="256" t="s">
        <v>2545</v>
      </c>
      <c r="K6610" s="257" t="s">
        <v>18559</v>
      </c>
      <c r="L6610" s="256" t="s">
        <v>2542</v>
      </c>
    </row>
    <row r="6611" spans="1:12" x14ac:dyDescent="0.25">
      <c r="A6611" s="256" t="s">
        <v>2630</v>
      </c>
      <c r="B6611" s="256" t="s">
        <v>2705</v>
      </c>
      <c r="C6611" s="256" t="s">
        <v>2706</v>
      </c>
      <c r="D6611" s="256" t="s">
        <v>3350</v>
      </c>
      <c r="E6611" s="257" t="s">
        <v>2540</v>
      </c>
      <c r="F6611" s="256" t="s">
        <v>2540</v>
      </c>
      <c r="G6611" s="256">
        <v>87388</v>
      </c>
      <c r="H6611" s="256" t="s">
        <v>1999</v>
      </c>
      <c r="I6611" s="256" t="s">
        <v>16</v>
      </c>
      <c r="J6611" s="256" t="s">
        <v>2545</v>
      </c>
      <c r="K6611" s="257" t="s">
        <v>18560</v>
      </c>
      <c r="L6611" s="256" t="s">
        <v>2542</v>
      </c>
    </row>
    <row r="6612" spans="1:12" x14ac:dyDescent="0.25">
      <c r="A6612" s="256" t="s">
        <v>2630</v>
      </c>
      <c r="B6612" s="256" t="s">
        <v>2705</v>
      </c>
      <c r="C6612" s="256" t="s">
        <v>2706</v>
      </c>
      <c r="D6612" s="256" t="s">
        <v>3350</v>
      </c>
      <c r="E6612" s="257" t="s">
        <v>2540</v>
      </c>
      <c r="F6612" s="256" t="s">
        <v>2540</v>
      </c>
      <c r="G6612" s="256">
        <v>87389</v>
      </c>
      <c r="H6612" s="256" t="s">
        <v>2000</v>
      </c>
      <c r="I6612" s="256" t="s">
        <v>16</v>
      </c>
      <c r="J6612" s="256" t="s">
        <v>2545</v>
      </c>
      <c r="K6612" s="257" t="s">
        <v>18561</v>
      </c>
      <c r="L6612" s="256" t="s">
        <v>2542</v>
      </c>
    </row>
    <row r="6613" spans="1:12" x14ac:dyDescent="0.25">
      <c r="A6613" s="256" t="s">
        <v>2630</v>
      </c>
      <c r="B6613" s="256" t="s">
        <v>2705</v>
      </c>
      <c r="C6613" s="256" t="s">
        <v>2706</v>
      </c>
      <c r="D6613" s="256" t="s">
        <v>3350</v>
      </c>
      <c r="E6613" s="257" t="s">
        <v>2540</v>
      </c>
      <c r="F6613" s="256" t="s">
        <v>2540</v>
      </c>
      <c r="G6613" s="256">
        <v>87390</v>
      </c>
      <c r="H6613" s="256" t="s">
        <v>2001</v>
      </c>
      <c r="I6613" s="256" t="s">
        <v>16</v>
      </c>
      <c r="J6613" s="256" t="s">
        <v>2545</v>
      </c>
      <c r="K6613" s="257" t="s">
        <v>18562</v>
      </c>
      <c r="L6613" s="256" t="s">
        <v>2542</v>
      </c>
    </row>
    <row r="6614" spans="1:12" x14ac:dyDescent="0.25">
      <c r="A6614" s="256" t="s">
        <v>2630</v>
      </c>
      <c r="B6614" s="256" t="s">
        <v>2705</v>
      </c>
      <c r="C6614" s="256" t="s">
        <v>2706</v>
      </c>
      <c r="D6614" s="256" t="s">
        <v>3350</v>
      </c>
      <c r="E6614" s="257" t="s">
        <v>2540</v>
      </c>
      <c r="F6614" s="256" t="s">
        <v>2540</v>
      </c>
      <c r="G6614" s="256">
        <v>87391</v>
      </c>
      <c r="H6614" s="256" t="s">
        <v>2002</v>
      </c>
      <c r="I6614" s="256" t="s">
        <v>16</v>
      </c>
      <c r="J6614" s="256" t="s">
        <v>2545</v>
      </c>
      <c r="K6614" s="257" t="s">
        <v>18563</v>
      </c>
      <c r="L6614" s="256" t="s">
        <v>2542</v>
      </c>
    </row>
    <row r="6615" spans="1:12" x14ac:dyDescent="0.25">
      <c r="A6615" s="256" t="s">
        <v>2630</v>
      </c>
      <c r="B6615" s="256" t="s">
        <v>2705</v>
      </c>
      <c r="C6615" s="256" t="s">
        <v>2706</v>
      </c>
      <c r="D6615" s="256" t="s">
        <v>3350</v>
      </c>
      <c r="E6615" s="257" t="s">
        <v>2540</v>
      </c>
      <c r="F6615" s="256" t="s">
        <v>2540</v>
      </c>
      <c r="G6615" s="256">
        <v>87393</v>
      </c>
      <c r="H6615" s="256" t="s">
        <v>2003</v>
      </c>
      <c r="I6615" s="256" t="s">
        <v>16</v>
      </c>
      <c r="J6615" s="256" t="s">
        <v>2545</v>
      </c>
      <c r="K6615" s="257" t="s">
        <v>18564</v>
      </c>
      <c r="L6615" s="256" t="s">
        <v>2542</v>
      </c>
    </row>
    <row r="6616" spans="1:12" x14ac:dyDescent="0.25">
      <c r="A6616" s="256" t="s">
        <v>2630</v>
      </c>
      <c r="B6616" s="256" t="s">
        <v>2705</v>
      </c>
      <c r="C6616" s="256" t="s">
        <v>2706</v>
      </c>
      <c r="D6616" s="256" t="s">
        <v>3350</v>
      </c>
      <c r="E6616" s="257" t="s">
        <v>2540</v>
      </c>
      <c r="F6616" s="256" t="s">
        <v>2540</v>
      </c>
      <c r="G6616" s="256">
        <v>87394</v>
      </c>
      <c r="H6616" s="256" t="s">
        <v>2004</v>
      </c>
      <c r="I6616" s="256" t="s">
        <v>16</v>
      </c>
      <c r="J6616" s="256" t="s">
        <v>2545</v>
      </c>
      <c r="K6616" s="257" t="s">
        <v>18565</v>
      </c>
      <c r="L6616" s="256" t="s">
        <v>2542</v>
      </c>
    </row>
    <row r="6617" spans="1:12" x14ac:dyDescent="0.25">
      <c r="A6617" s="256" t="s">
        <v>2630</v>
      </c>
      <c r="B6617" s="256" t="s">
        <v>2705</v>
      </c>
      <c r="C6617" s="256" t="s">
        <v>2706</v>
      </c>
      <c r="D6617" s="256" t="s">
        <v>3350</v>
      </c>
      <c r="E6617" s="257" t="s">
        <v>2540</v>
      </c>
      <c r="F6617" s="256" t="s">
        <v>2540</v>
      </c>
      <c r="G6617" s="256">
        <v>87395</v>
      </c>
      <c r="H6617" s="256" t="s">
        <v>2005</v>
      </c>
      <c r="I6617" s="256" t="s">
        <v>16</v>
      </c>
      <c r="J6617" s="256" t="s">
        <v>2545</v>
      </c>
      <c r="K6617" s="257" t="s">
        <v>18566</v>
      </c>
      <c r="L6617" s="256" t="s">
        <v>2542</v>
      </c>
    </row>
    <row r="6618" spans="1:12" x14ac:dyDescent="0.25">
      <c r="A6618" s="256" t="s">
        <v>2630</v>
      </c>
      <c r="B6618" s="256" t="s">
        <v>2705</v>
      </c>
      <c r="C6618" s="256" t="s">
        <v>2706</v>
      </c>
      <c r="D6618" s="256" t="s">
        <v>3350</v>
      </c>
      <c r="E6618" s="257" t="s">
        <v>2540</v>
      </c>
      <c r="F6618" s="256" t="s">
        <v>2540</v>
      </c>
      <c r="G6618" s="256">
        <v>87396</v>
      </c>
      <c r="H6618" s="256" t="s">
        <v>2006</v>
      </c>
      <c r="I6618" s="256" t="s">
        <v>16</v>
      </c>
      <c r="J6618" s="256" t="s">
        <v>2545</v>
      </c>
      <c r="K6618" s="257" t="s">
        <v>18567</v>
      </c>
      <c r="L6618" s="256" t="s">
        <v>2542</v>
      </c>
    </row>
    <row r="6619" spans="1:12" x14ac:dyDescent="0.25">
      <c r="A6619" s="256" t="s">
        <v>2630</v>
      </c>
      <c r="B6619" s="256" t="s">
        <v>2705</v>
      </c>
      <c r="C6619" s="256" t="s">
        <v>2706</v>
      </c>
      <c r="D6619" s="256" t="s">
        <v>3350</v>
      </c>
      <c r="E6619" s="257" t="s">
        <v>2540</v>
      </c>
      <c r="F6619" s="256" t="s">
        <v>2540</v>
      </c>
      <c r="G6619" s="256">
        <v>87397</v>
      </c>
      <c r="H6619" s="256" t="s">
        <v>2007</v>
      </c>
      <c r="I6619" s="256" t="s">
        <v>16</v>
      </c>
      <c r="J6619" s="256" t="s">
        <v>2545</v>
      </c>
      <c r="K6619" s="257" t="s">
        <v>18568</v>
      </c>
      <c r="L6619" s="256" t="s">
        <v>2542</v>
      </c>
    </row>
    <row r="6620" spans="1:12" x14ac:dyDescent="0.25">
      <c r="A6620" s="256" t="s">
        <v>2630</v>
      </c>
      <c r="B6620" s="256" t="s">
        <v>2705</v>
      </c>
      <c r="C6620" s="256" t="s">
        <v>2706</v>
      </c>
      <c r="D6620" s="256" t="s">
        <v>3350</v>
      </c>
      <c r="E6620" s="257" t="s">
        <v>2540</v>
      </c>
      <c r="F6620" s="256" t="s">
        <v>2540</v>
      </c>
      <c r="G6620" s="256">
        <v>87398</v>
      </c>
      <c r="H6620" s="256" t="s">
        <v>2008</v>
      </c>
      <c r="I6620" s="256" t="s">
        <v>16</v>
      </c>
      <c r="J6620" s="256" t="s">
        <v>2545</v>
      </c>
      <c r="K6620" s="257" t="s">
        <v>18569</v>
      </c>
      <c r="L6620" s="256" t="s">
        <v>2542</v>
      </c>
    </row>
    <row r="6621" spans="1:12" x14ac:dyDescent="0.25">
      <c r="A6621" s="256" t="s">
        <v>2630</v>
      </c>
      <c r="B6621" s="256" t="s">
        <v>2705</v>
      </c>
      <c r="C6621" s="256" t="s">
        <v>2706</v>
      </c>
      <c r="D6621" s="256" t="s">
        <v>3350</v>
      </c>
      <c r="E6621" s="257" t="s">
        <v>2540</v>
      </c>
      <c r="F6621" s="256" t="s">
        <v>2540</v>
      </c>
      <c r="G6621" s="256">
        <v>87399</v>
      </c>
      <c r="H6621" s="256" t="s">
        <v>2009</v>
      </c>
      <c r="I6621" s="256" t="s">
        <v>16</v>
      </c>
      <c r="J6621" s="256" t="s">
        <v>2545</v>
      </c>
      <c r="K6621" s="257" t="s">
        <v>18570</v>
      </c>
      <c r="L6621" s="256" t="s">
        <v>2542</v>
      </c>
    </row>
    <row r="6622" spans="1:12" x14ac:dyDescent="0.25">
      <c r="A6622" s="256" t="s">
        <v>2630</v>
      </c>
      <c r="B6622" s="256" t="s">
        <v>2705</v>
      </c>
      <c r="C6622" s="256" t="s">
        <v>2706</v>
      </c>
      <c r="D6622" s="256" t="s">
        <v>3350</v>
      </c>
      <c r="E6622" s="257" t="s">
        <v>2540</v>
      </c>
      <c r="F6622" s="256" t="s">
        <v>2540</v>
      </c>
      <c r="G6622" s="256">
        <v>87401</v>
      </c>
      <c r="H6622" s="256" t="s">
        <v>2010</v>
      </c>
      <c r="I6622" s="256" t="s">
        <v>16</v>
      </c>
      <c r="J6622" s="256" t="s">
        <v>2545</v>
      </c>
      <c r="K6622" s="257" t="s">
        <v>18571</v>
      </c>
      <c r="L6622" s="256" t="s">
        <v>2542</v>
      </c>
    </row>
    <row r="6623" spans="1:12" x14ac:dyDescent="0.25">
      <c r="A6623" s="256" t="s">
        <v>2630</v>
      </c>
      <c r="B6623" s="256" t="s">
        <v>2705</v>
      </c>
      <c r="C6623" s="256" t="s">
        <v>2706</v>
      </c>
      <c r="D6623" s="256" t="s">
        <v>3350</v>
      </c>
      <c r="E6623" s="257" t="s">
        <v>2540</v>
      </c>
      <c r="F6623" s="256" t="s">
        <v>2540</v>
      </c>
      <c r="G6623" s="256">
        <v>87402</v>
      </c>
      <c r="H6623" s="256" t="s">
        <v>2011</v>
      </c>
      <c r="I6623" s="256" t="s">
        <v>16</v>
      </c>
      <c r="J6623" s="256" t="s">
        <v>2545</v>
      </c>
      <c r="K6623" s="257" t="s">
        <v>18572</v>
      </c>
      <c r="L6623" s="256" t="s">
        <v>2542</v>
      </c>
    </row>
    <row r="6624" spans="1:12" x14ac:dyDescent="0.25">
      <c r="A6624" s="256" t="s">
        <v>2630</v>
      </c>
      <c r="B6624" s="256" t="s">
        <v>2705</v>
      </c>
      <c r="C6624" s="256" t="s">
        <v>2706</v>
      </c>
      <c r="D6624" s="256" t="s">
        <v>3350</v>
      </c>
      <c r="E6624" s="257" t="s">
        <v>2540</v>
      </c>
      <c r="F6624" s="256" t="s">
        <v>2540</v>
      </c>
      <c r="G6624" s="256">
        <v>87404</v>
      </c>
      <c r="H6624" s="256" t="s">
        <v>2012</v>
      </c>
      <c r="I6624" s="256" t="s">
        <v>16</v>
      </c>
      <c r="J6624" s="256" t="s">
        <v>2545</v>
      </c>
      <c r="K6624" s="257" t="s">
        <v>18573</v>
      </c>
      <c r="L6624" s="256" t="s">
        <v>2542</v>
      </c>
    </row>
    <row r="6625" spans="1:12" x14ac:dyDescent="0.25">
      <c r="A6625" s="256" t="s">
        <v>2630</v>
      </c>
      <c r="B6625" s="256" t="s">
        <v>2705</v>
      </c>
      <c r="C6625" s="256" t="s">
        <v>2706</v>
      </c>
      <c r="D6625" s="256" t="s">
        <v>3350</v>
      </c>
      <c r="E6625" s="257" t="s">
        <v>2540</v>
      </c>
      <c r="F6625" s="256" t="s">
        <v>2540</v>
      </c>
      <c r="G6625" s="256">
        <v>87405</v>
      </c>
      <c r="H6625" s="256" t="s">
        <v>2013</v>
      </c>
      <c r="I6625" s="256" t="s">
        <v>16</v>
      </c>
      <c r="J6625" s="256" t="s">
        <v>2545</v>
      </c>
      <c r="K6625" s="257" t="s">
        <v>18574</v>
      </c>
      <c r="L6625" s="256" t="s">
        <v>2542</v>
      </c>
    </row>
    <row r="6626" spans="1:12" x14ac:dyDescent="0.25">
      <c r="A6626" s="256" t="s">
        <v>2630</v>
      </c>
      <c r="B6626" s="256" t="s">
        <v>2705</v>
      </c>
      <c r="C6626" s="256" t="s">
        <v>2706</v>
      </c>
      <c r="D6626" s="256" t="s">
        <v>3350</v>
      </c>
      <c r="E6626" s="257" t="s">
        <v>2540</v>
      </c>
      <c r="F6626" s="256" t="s">
        <v>2540</v>
      </c>
      <c r="G6626" s="256">
        <v>87407</v>
      </c>
      <c r="H6626" s="256" t="s">
        <v>2014</v>
      </c>
      <c r="I6626" s="256" t="s">
        <v>16</v>
      </c>
      <c r="J6626" s="256" t="s">
        <v>2545</v>
      </c>
      <c r="K6626" s="257" t="s">
        <v>18575</v>
      </c>
      <c r="L6626" s="256" t="s">
        <v>2542</v>
      </c>
    </row>
    <row r="6627" spans="1:12" x14ac:dyDescent="0.25">
      <c r="A6627" s="256" t="s">
        <v>2630</v>
      </c>
      <c r="B6627" s="256" t="s">
        <v>2705</v>
      </c>
      <c r="C6627" s="256" t="s">
        <v>2706</v>
      </c>
      <c r="D6627" s="256" t="s">
        <v>3350</v>
      </c>
      <c r="E6627" s="257" t="s">
        <v>2540</v>
      </c>
      <c r="F6627" s="256" t="s">
        <v>2540</v>
      </c>
      <c r="G6627" s="256">
        <v>87408</v>
      </c>
      <c r="H6627" s="256" t="s">
        <v>2015</v>
      </c>
      <c r="I6627" s="256" t="s">
        <v>16</v>
      </c>
      <c r="J6627" s="256" t="s">
        <v>2545</v>
      </c>
      <c r="K6627" s="257" t="s">
        <v>18576</v>
      </c>
      <c r="L6627" s="256" t="s">
        <v>2542</v>
      </c>
    </row>
    <row r="6628" spans="1:12" x14ac:dyDescent="0.25">
      <c r="A6628" s="256" t="s">
        <v>2630</v>
      </c>
      <c r="B6628" s="256" t="s">
        <v>2705</v>
      </c>
      <c r="C6628" s="256" t="s">
        <v>2706</v>
      </c>
      <c r="D6628" s="256" t="s">
        <v>3350</v>
      </c>
      <c r="E6628" s="257" t="s">
        <v>2540</v>
      </c>
      <c r="F6628" s="256" t="s">
        <v>2540</v>
      </c>
      <c r="G6628" s="256">
        <v>87410</v>
      </c>
      <c r="H6628" s="256" t="s">
        <v>2016</v>
      </c>
      <c r="I6628" s="256" t="s">
        <v>16</v>
      </c>
      <c r="J6628" s="256" t="s">
        <v>2545</v>
      </c>
      <c r="K6628" s="257" t="s">
        <v>18577</v>
      </c>
      <c r="L6628" s="256" t="s">
        <v>2542</v>
      </c>
    </row>
    <row r="6629" spans="1:12" x14ac:dyDescent="0.25">
      <c r="A6629" s="256" t="s">
        <v>2630</v>
      </c>
      <c r="B6629" s="256" t="s">
        <v>2705</v>
      </c>
      <c r="C6629" s="256" t="s">
        <v>2706</v>
      </c>
      <c r="D6629" s="256" t="s">
        <v>3350</v>
      </c>
      <c r="E6629" s="257" t="s">
        <v>2540</v>
      </c>
      <c r="F6629" s="256" t="s">
        <v>2540</v>
      </c>
      <c r="G6629" s="256">
        <v>88626</v>
      </c>
      <c r="H6629" s="256" t="s">
        <v>2017</v>
      </c>
      <c r="I6629" s="256" t="s">
        <v>16</v>
      </c>
      <c r="J6629" s="256" t="s">
        <v>2545</v>
      </c>
      <c r="K6629" s="257" t="s">
        <v>18578</v>
      </c>
      <c r="L6629" s="256" t="s">
        <v>2542</v>
      </c>
    </row>
    <row r="6630" spans="1:12" x14ac:dyDescent="0.25">
      <c r="A6630" s="256" t="s">
        <v>2630</v>
      </c>
      <c r="B6630" s="256" t="s">
        <v>2705</v>
      </c>
      <c r="C6630" s="256" t="s">
        <v>2706</v>
      </c>
      <c r="D6630" s="256" t="s">
        <v>3350</v>
      </c>
      <c r="E6630" s="257" t="s">
        <v>2540</v>
      </c>
      <c r="F6630" s="256" t="s">
        <v>2540</v>
      </c>
      <c r="G6630" s="256">
        <v>88627</v>
      </c>
      <c r="H6630" s="256" t="s">
        <v>2018</v>
      </c>
      <c r="I6630" s="256" t="s">
        <v>16</v>
      </c>
      <c r="J6630" s="256" t="s">
        <v>2545</v>
      </c>
      <c r="K6630" s="257" t="s">
        <v>18579</v>
      </c>
      <c r="L6630" s="256" t="s">
        <v>2542</v>
      </c>
    </row>
    <row r="6631" spans="1:12" x14ac:dyDescent="0.25">
      <c r="A6631" s="256" t="s">
        <v>2630</v>
      </c>
      <c r="B6631" s="256" t="s">
        <v>2705</v>
      </c>
      <c r="C6631" s="256" t="s">
        <v>2706</v>
      </c>
      <c r="D6631" s="256" t="s">
        <v>3350</v>
      </c>
      <c r="E6631" s="257" t="s">
        <v>2540</v>
      </c>
      <c r="F6631" s="256" t="s">
        <v>2540</v>
      </c>
      <c r="G6631" s="256">
        <v>88628</v>
      </c>
      <c r="H6631" s="256" t="s">
        <v>2019</v>
      </c>
      <c r="I6631" s="256" t="s">
        <v>16</v>
      </c>
      <c r="J6631" s="256" t="s">
        <v>2545</v>
      </c>
      <c r="K6631" s="257" t="s">
        <v>18580</v>
      </c>
      <c r="L6631" s="256" t="s">
        <v>2542</v>
      </c>
    </row>
    <row r="6632" spans="1:12" x14ac:dyDescent="0.25">
      <c r="A6632" s="256" t="s">
        <v>2630</v>
      </c>
      <c r="B6632" s="256" t="s">
        <v>2705</v>
      </c>
      <c r="C6632" s="256" t="s">
        <v>2706</v>
      </c>
      <c r="D6632" s="256" t="s">
        <v>3350</v>
      </c>
      <c r="E6632" s="257" t="s">
        <v>2540</v>
      </c>
      <c r="F6632" s="256" t="s">
        <v>2540</v>
      </c>
      <c r="G6632" s="256">
        <v>88629</v>
      </c>
      <c r="H6632" s="256" t="s">
        <v>2020</v>
      </c>
      <c r="I6632" s="256" t="s">
        <v>16</v>
      </c>
      <c r="J6632" s="256" t="s">
        <v>2545</v>
      </c>
      <c r="K6632" s="257" t="s">
        <v>18581</v>
      </c>
      <c r="L6632" s="256" t="s">
        <v>2542</v>
      </c>
    </row>
    <row r="6633" spans="1:12" x14ac:dyDescent="0.25">
      <c r="A6633" s="256" t="s">
        <v>2630</v>
      </c>
      <c r="B6633" s="256" t="s">
        <v>2705</v>
      </c>
      <c r="C6633" s="256" t="s">
        <v>2706</v>
      </c>
      <c r="D6633" s="256" t="s">
        <v>3350</v>
      </c>
      <c r="E6633" s="257" t="s">
        <v>2540</v>
      </c>
      <c r="F6633" s="256" t="s">
        <v>2540</v>
      </c>
      <c r="G6633" s="256">
        <v>88630</v>
      </c>
      <c r="H6633" s="256" t="s">
        <v>2021</v>
      </c>
      <c r="I6633" s="256" t="s">
        <v>16</v>
      </c>
      <c r="J6633" s="256" t="s">
        <v>2545</v>
      </c>
      <c r="K6633" s="257" t="s">
        <v>18582</v>
      </c>
      <c r="L6633" s="256" t="s">
        <v>2542</v>
      </c>
    </row>
    <row r="6634" spans="1:12" x14ac:dyDescent="0.25">
      <c r="A6634" s="256" t="s">
        <v>2630</v>
      </c>
      <c r="B6634" s="256" t="s">
        <v>2705</v>
      </c>
      <c r="C6634" s="256" t="s">
        <v>2706</v>
      </c>
      <c r="D6634" s="256" t="s">
        <v>3350</v>
      </c>
      <c r="E6634" s="257" t="s">
        <v>2540</v>
      </c>
      <c r="F6634" s="256" t="s">
        <v>2540</v>
      </c>
      <c r="G6634" s="256">
        <v>88631</v>
      </c>
      <c r="H6634" s="256" t="s">
        <v>2022</v>
      </c>
      <c r="I6634" s="256" t="s">
        <v>16</v>
      </c>
      <c r="J6634" s="256" t="s">
        <v>2545</v>
      </c>
      <c r="K6634" s="257" t="s">
        <v>18583</v>
      </c>
      <c r="L6634" s="256" t="s">
        <v>2542</v>
      </c>
    </row>
    <row r="6635" spans="1:12" x14ac:dyDescent="0.25">
      <c r="A6635" s="256" t="s">
        <v>2630</v>
      </c>
      <c r="B6635" s="256" t="s">
        <v>2705</v>
      </c>
      <c r="C6635" s="256" t="s">
        <v>2706</v>
      </c>
      <c r="D6635" s="256" t="s">
        <v>3350</v>
      </c>
      <c r="E6635" s="257" t="s">
        <v>2540</v>
      </c>
      <c r="F6635" s="256" t="s">
        <v>2540</v>
      </c>
      <c r="G6635" s="256">
        <v>88715</v>
      </c>
      <c r="H6635" s="256" t="s">
        <v>2023</v>
      </c>
      <c r="I6635" s="256" t="s">
        <v>16</v>
      </c>
      <c r="J6635" s="256" t="s">
        <v>2545</v>
      </c>
      <c r="K6635" s="257" t="s">
        <v>18584</v>
      </c>
      <c r="L6635" s="256" t="s">
        <v>2542</v>
      </c>
    </row>
    <row r="6636" spans="1:12" x14ac:dyDescent="0.25">
      <c r="A6636" s="256" t="s">
        <v>2630</v>
      </c>
      <c r="B6636" s="256" t="s">
        <v>2705</v>
      </c>
      <c r="C6636" s="256" t="s">
        <v>2706</v>
      </c>
      <c r="D6636" s="256" t="s">
        <v>3350</v>
      </c>
      <c r="E6636" s="257" t="s">
        <v>2540</v>
      </c>
      <c r="F6636" s="256" t="s">
        <v>2540</v>
      </c>
      <c r="G6636" s="256">
        <v>95563</v>
      </c>
      <c r="H6636" s="256" t="s">
        <v>3351</v>
      </c>
      <c r="I6636" s="256" t="s">
        <v>16</v>
      </c>
      <c r="J6636" s="256" t="s">
        <v>2545</v>
      </c>
      <c r="K6636" s="257" t="s">
        <v>18585</v>
      </c>
      <c r="L6636" s="256" t="s">
        <v>2542</v>
      </c>
    </row>
    <row r="6637" spans="1:12" x14ac:dyDescent="0.25">
      <c r="A6637" s="256" t="s">
        <v>2630</v>
      </c>
      <c r="B6637" s="256" t="s">
        <v>2705</v>
      </c>
      <c r="C6637" s="256" t="s">
        <v>2706</v>
      </c>
      <c r="D6637" s="256" t="s">
        <v>3350</v>
      </c>
      <c r="E6637" s="257" t="s">
        <v>2540</v>
      </c>
      <c r="F6637" s="256" t="s">
        <v>2540</v>
      </c>
      <c r="G6637" s="256">
        <v>100464</v>
      </c>
      <c r="H6637" s="256" t="s">
        <v>2024</v>
      </c>
      <c r="I6637" s="256" t="s">
        <v>16</v>
      </c>
      <c r="J6637" s="256" t="s">
        <v>2545</v>
      </c>
      <c r="K6637" s="257" t="s">
        <v>14066</v>
      </c>
      <c r="L6637" s="256" t="s">
        <v>2542</v>
      </c>
    </row>
    <row r="6638" spans="1:12" x14ac:dyDescent="0.25">
      <c r="A6638" s="256" t="s">
        <v>2630</v>
      </c>
      <c r="B6638" s="256" t="s">
        <v>2705</v>
      </c>
      <c r="C6638" s="256" t="s">
        <v>2706</v>
      </c>
      <c r="D6638" s="256" t="s">
        <v>3350</v>
      </c>
      <c r="E6638" s="257" t="s">
        <v>2540</v>
      </c>
      <c r="F6638" s="256" t="s">
        <v>2540</v>
      </c>
      <c r="G6638" s="256">
        <v>100465</v>
      </c>
      <c r="H6638" s="256" t="s">
        <v>2025</v>
      </c>
      <c r="I6638" s="256" t="s">
        <v>16</v>
      </c>
      <c r="J6638" s="256" t="s">
        <v>2545</v>
      </c>
      <c r="K6638" s="257" t="s">
        <v>18586</v>
      </c>
      <c r="L6638" s="256" t="s">
        <v>2542</v>
      </c>
    </row>
    <row r="6639" spans="1:12" x14ac:dyDescent="0.25">
      <c r="A6639" s="256" t="s">
        <v>2630</v>
      </c>
      <c r="B6639" s="256" t="s">
        <v>2705</v>
      </c>
      <c r="C6639" s="256" t="s">
        <v>2706</v>
      </c>
      <c r="D6639" s="256" t="s">
        <v>3350</v>
      </c>
      <c r="E6639" s="257" t="s">
        <v>2540</v>
      </c>
      <c r="F6639" s="256" t="s">
        <v>2540</v>
      </c>
      <c r="G6639" s="256">
        <v>100466</v>
      </c>
      <c r="H6639" s="256" t="s">
        <v>2026</v>
      </c>
      <c r="I6639" s="256" t="s">
        <v>16</v>
      </c>
      <c r="J6639" s="256" t="s">
        <v>2545</v>
      </c>
      <c r="K6639" s="257" t="s">
        <v>18587</v>
      </c>
      <c r="L6639" s="256" t="s">
        <v>2542</v>
      </c>
    </row>
    <row r="6640" spans="1:12" x14ac:dyDescent="0.25">
      <c r="A6640" s="256" t="s">
        <v>2630</v>
      </c>
      <c r="B6640" s="256" t="s">
        <v>2705</v>
      </c>
      <c r="C6640" s="256" t="s">
        <v>2706</v>
      </c>
      <c r="D6640" s="256" t="s">
        <v>3350</v>
      </c>
      <c r="E6640" s="257" t="s">
        <v>2540</v>
      </c>
      <c r="F6640" s="256" t="s">
        <v>2540</v>
      </c>
      <c r="G6640" s="256">
        <v>100468</v>
      </c>
      <c r="H6640" s="256" t="s">
        <v>2027</v>
      </c>
      <c r="I6640" s="256" t="s">
        <v>16</v>
      </c>
      <c r="J6640" s="256" t="s">
        <v>2545</v>
      </c>
      <c r="K6640" s="257" t="s">
        <v>18588</v>
      </c>
      <c r="L6640" s="256" t="s">
        <v>2542</v>
      </c>
    </row>
    <row r="6641" spans="1:12" x14ac:dyDescent="0.25">
      <c r="A6641" s="256" t="s">
        <v>2630</v>
      </c>
      <c r="B6641" s="256" t="s">
        <v>2705</v>
      </c>
      <c r="C6641" s="256" t="s">
        <v>2706</v>
      </c>
      <c r="D6641" s="256" t="s">
        <v>3350</v>
      </c>
      <c r="E6641" s="257" t="s">
        <v>2540</v>
      </c>
      <c r="F6641" s="256" t="s">
        <v>2540</v>
      </c>
      <c r="G6641" s="256">
        <v>100469</v>
      </c>
      <c r="H6641" s="256" t="s">
        <v>2028</v>
      </c>
      <c r="I6641" s="256" t="s">
        <v>16</v>
      </c>
      <c r="J6641" s="256" t="s">
        <v>2545</v>
      </c>
      <c r="K6641" s="257" t="s">
        <v>18589</v>
      </c>
      <c r="L6641" s="256" t="s">
        <v>2542</v>
      </c>
    </row>
    <row r="6642" spans="1:12" x14ac:dyDescent="0.25">
      <c r="A6642" s="256" t="s">
        <v>2630</v>
      </c>
      <c r="B6642" s="256" t="s">
        <v>2705</v>
      </c>
      <c r="C6642" s="256" t="s">
        <v>2706</v>
      </c>
      <c r="D6642" s="256" t="s">
        <v>3350</v>
      </c>
      <c r="E6642" s="257" t="s">
        <v>2540</v>
      </c>
      <c r="F6642" s="256" t="s">
        <v>2540</v>
      </c>
      <c r="G6642" s="256">
        <v>100470</v>
      </c>
      <c r="H6642" s="256" t="s">
        <v>2029</v>
      </c>
      <c r="I6642" s="256" t="s">
        <v>16</v>
      </c>
      <c r="J6642" s="256" t="s">
        <v>2545</v>
      </c>
      <c r="K6642" s="257" t="s">
        <v>18590</v>
      </c>
      <c r="L6642" s="256" t="s">
        <v>2542</v>
      </c>
    </row>
    <row r="6643" spans="1:12" x14ac:dyDescent="0.25">
      <c r="A6643" s="256" t="s">
        <v>2630</v>
      </c>
      <c r="B6643" s="256" t="s">
        <v>2705</v>
      </c>
      <c r="C6643" s="256" t="s">
        <v>2706</v>
      </c>
      <c r="D6643" s="256" t="s">
        <v>3350</v>
      </c>
      <c r="E6643" s="257" t="s">
        <v>2540</v>
      </c>
      <c r="F6643" s="256" t="s">
        <v>2540</v>
      </c>
      <c r="G6643" s="256">
        <v>100472</v>
      </c>
      <c r="H6643" s="256" t="s">
        <v>2030</v>
      </c>
      <c r="I6643" s="256" t="s">
        <v>16</v>
      </c>
      <c r="J6643" s="256" t="s">
        <v>2545</v>
      </c>
      <c r="K6643" s="257" t="s">
        <v>18591</v>
      </c>
      <c r="L6643" s="256" t="s">
        <v>2542</v>
      </c>
    </row>
    <row r="6644" spans="1:12" x14ac:dyDescent="0.25">
      <c r="A6644" s="256" t="s">
        <v>2630</v>
      </c>
      <c r="B6644" s="256" t="s">
        <v>2705</v>
      </c>
      <c r="C6644" s="256" t="s">
        <v>2706</v>
      </c>
      <c r="D6644" s="256" t="s">
        <v>3350</v>
      </c>
      <c r="E6644" s="257" t="s">
        <v>2540</v>
      </c>
      <c r="F6644" s="256" t="s">
        <v>2540</v>
      </c>
      <c r="G6644" s="256">
        <v>100473</v>
      </c>
      <c r="H6644" s="256" t="s">
        <v>2031</v>
      </c>
      <c r="I6644" s="256" t="s">
        <v>16</v>
      </c>
      <c r="J6644" s="256" t="s">
        <v>2545</v>
      </c>
      <c r="K6644" s="257" t="s">
        <v>18592</v>
      </c>
      <c r="L6644" s="256" t="s">
        <v>2542</v>
      </c>
    </row>
    <row r="6645" spans="1:12" x14ac:dyDescent="0.25">
      <c r="A6645" s="256" t="s">
        <v>2630</v>
      </c>
      <c r="B6645" s="256" t="s">
        <v>2705</v>
      </c>
      <c r="C6645" s="256" t="s">
        <v>2706</v>
      </c>
      <c r="D6645" s="256" t="s">
        <v>3350</v>
      </c>
      <c r="E6645" s="257" t="s">
        <v>2540</v>
      </c>
      <c r="F6645" s="256" t="s">
        <v>2540</v>
      </c>
      <c r="G6645" s="256">
        <v>100474</v>
      </c>
      <c r="H6645" s="256" t="s">
        <v>2032</v>
      </c>
      <c r="I6645" s="256" t="s">
        <v>16</v>
      </c>
      <c r="J6645" s="256" t="s">
        <v>2545</v>
      </c>
      <c r="K6645" s="257" t="s">
        <v>18593</v>
      </c>
      <c r="L6645" s="256" t="s">
        <v>2542</v>
      </c>
    </row>
    <row r="6646" spans="1:12" x14ac:dyDescent="0.25">
      <c r="A6646" s="256" t="s">
        <v>2630</v>
      </c>
      <c r="B6646" s="256" t="s">
        <v>2705</v>
      </c>
      <c r="C6646" s="256" t="s">
        <v>2706</v>
      </c>
      <c r="D6646" s="256" t="s">
        <v>3350</v>
      </c>
      <c r="E6646" s="257" t="s">
        <v>2540</v>
      </c>
      <c r="F6646" s="256" t="s">
        <v>2540</v>
      </c>
      <c r="G6646" s="256">
        <v>100475</v>
      </c>
      <c r="H6646" s="256" t="s">
        <v>2033</v>
      </c>
      <c r="I6646" s="256" t="s">
        <v>16</v>
      </c>
      <c r="J6646" s="256" t="s">
        <v>2545</v>
      </c>
      <c r="K6646" s="257" t="s">
        <v>18594</v>
      </c>
      <c r="L6646" s="256" t="s">
        <v>2542</v>
      </c>
    </row>
    <row r="6647" spans="1:12" x14ac:dyDescent="0.25">
      <c r="A6647" s="256" t="s">
        <v>2630</v>
      </c>
      <c r="B6647" s="256" t="s">
        <v>2705</v>
      </c>
      <c r="C6647" s="256" t="s">
        <v>2706</v>
      </c>
      <c r="D6647" s="256" t="s">
        <v>3350</v>
      </c>
      <c r="E6647" s="257" t="s">
        <v>2540</v>
      </c>
      <c r="F6647" s="256" t="s">
        <v>2540</v>
      </c>
      <c r="G6647" s="256">
        <v>100477</v>
      </c>
      <c r="H6647" s="256" t="s">
        <v>2034</v>
      </c>
      <c r="I6647" s="256" t="s">
        <v>16</v>
      </c>
      <c r="J6647" s="256" t="s">
        <v>2545</v>
      </c>
      <c r="K6647" s="257" t="s">
        <v>18595</v>
      </c>
      <c r="L6647" s="256" t="s">
        <v>2542</v>
      </c>
    </row>
    <row r="6648" spans="1:12" x14ac:dyDescent="0.25">
      <c r="A6648" s="256" t="s">
        <v>2630</v>
      </c>
      <c r="B6648" s="256" t="s">
        <v>2705</v>
      </c>
      <c r="C6648" s="256" t="s">
        <v>2706</v>
      </c>
      <c r="D6648" s="256" t="s">
        <v>3350</v>
      </c>
      <c r="E6648" s="257" t="s">
        <v>2540</v>
      </c>
      <c r="F6648" s="256" t="s">
        <v>2540</v>
      </c>
      <c r="G6648" s="256">
        <v>100478</v>
      </c>
      <c r="H6648" s="256" t="s">
        <v>2035</v>
      </c>
      <c r="I6648" s="256" t="s">
        <v>16</v>
      </c>
      <c r="J6648" s="256" t="s">
        <v>2545</v>
      </c>
      <c r="K6648" s="257" t="s">
        <v>18596</v>
      </c>
      <c r="L6648" s="256" t="s">
        <v>2542</v>
      </c>
    </row>
    <row r="6649" spans="1:12" x14ac:dyDescent="0.25">
      <c r="A6649" s="256" t="s">
        <v>2630</v>
      </c>
      <c r="B6649" s="256" t="s">
        <v>2705</v>
      </c>
      <c r="C6649" s="256" t="s">
        <v>2706</v>
      </c>
      <c r="D6649" s="256" t="s">
        <v>3350</v>
      </c>
      <c r="E6649" s="257" t="s">
        <v>2540</v>
      </c>
      <c r="F6649" s="256" t="s">
        <v>2540</v>
      </c>
      <c r="G6649" s="256">
        <v>100479</v>
      </c>
      <c r="H6649" s="256" t="s">
        <v>2036</v>
      </c>
      <c r="I6649" s="256" t="s">
        <v>16</v>
      </c>
      <c r="J6649" s="256" t="s">
        <v>2545</v>
      </c>
      <c r="K6649" s="257" t="s">
        <v>18597</v>
      </c>
      <c r="L6649" s="256" t="s">
        <v>2542</v>
      </c>
    </row>
    <row r="6650" spans="1:12" x14ac:dyDescent="0.25">
      <c r="A6650" s="256" t="s">
        <v>2630</v>
      </c>
      <c r="B6650" s="256" t="s">
        <v>2705</v>
      </c>
      <c r="C6650" s="256" t="s">
        <v>2706</v>
      </c>
      <c r="D6650" s="256" t="s">
        <v>3350</v>
      </c>
      <c r="E6650" s="257" t="s">
        <v>2540</v>
      </c>
      <c r="F6650" s="256" t="s">
        <v>2540</v>
      </c>
      <c r="G6650" s="256">
        <v>100480</v>
      </c>
      <c r="H6650" s="256" t="s">
        <v>2037</v>
      </c>
      <c r="I6650" s="256" t="s">
        <v>16</v>
      </c>
      <c r="J6650" s="256" t="s">
        <v>2545</v>
      </c>
      <c r="K6650" s="257" t="s">
        <v>18598</v>
      </c>
      <c r="L6650" s="256" t="s">
        <v>2542</v>
      </c>
    </row>
    <row r="6651" spans="1:12" x14ac:dyDescent="0.25">
      <c r="A6651" s="256" t="s">
        <v>2630</v>
      </c>
      <c r="B6651" s="256" t="s">
        <v>2705</v>
      </c>
      <c r="C6651" s="256" t="s">
        <v>2706</v>
      </c>
      <c r="D6651" s="256" t="s">
        <v>3350</v>
      </c>
      <c r="E6651" s="257" t="s">
        <v>2540</v>
      </c>
      <c r="F6651" s="256" t="s">
        <v>2540</v>
      </c>
      <c r="G6651" s="256">
        <v>100481</v>
      </c>
      <c r="H6651" s="256" t="s">
        <v>2038</v>
      </c>
      <c r="I6651" s="256" t="s">
        <v>16</v>
      </c>
      <c r="J6651" s="256" t="s">
        <v>2545</v>
      </c>
      <c r="K6651" s="257" t="s">
        <v>18599</v>
      </c>
      <c r="L6651" s="256" t="s">
        <v>2542</v>
      </c>
    </row>
    <row r="6652" spans="1:12" x14ac:dyDescent="0.25">
      <c r="A6652" s="256" t="s">
        <v>2630</v>
      </c>
      <c r="B6652" s="256" t="s">
        <v>2705</v>
      </c>
      <c r="C6652" s="256" t="s">
        <v>2706</v>
      </c>
      <c r="D6652" s="256" t="s">
        <v>3350</v>
      </c>
      <c r="E6652" s="257" t="s">
        <v>2540</v>
      </c>
      <c r="F6652" s="256" t="s">
        <v>2540</v>
      </c>
      <c r="G6652" s="256">
        <v>100483</v>
      </c>
      <c r="H6652" s="256" t="s">
        <v>2039</v>
      </c>
      <c r="I6652" s="256" t="s">
        <v>16</v>
      </c>
      <c r="J6652" s="256" t="s">
        <v>2545</v>
      </c>
      <c r="K6652" s="257" t="s">
        <v>18600</v>
      </c>
      <c r="L6652" s="256" t="s">
        <v>2542</v>
      </c>
    </row>
    <row r="6653" spans="1:12" x14ac:dyDescent="0.25">
      <c r="A6653" s="256" t="s">
        <v>2630</v>
      </c>
      <c r="B6653" s="256" t="s">
        <v>2705</v>
      </c>
      <c r="C6653" s="256" t="s">
        <v>2706</v>
      </c>
      <c r="D6653" s="256" t="s">
        <v>3350</v>
      </c>
      <c r="E6653" s="257" t="s">
        <v>2540</v>
      </c>
      <c r="F6653" s="256" t="s">
        <v>2540</v>
      </c>
      <c r="G6653" s="256">
        <v>100484</v>
      </c>
      <c r="H6653" s="256" t="s">
        <v>2040</v>
      </c>
      <c r="I6653" s="256" t="s">
        <v>16</v>
      </c>
      <c r="J6653" s="256" t="s">
        <v>2545</v>
      </c>
      <c r="K6653" s="257" t="s">
        <v>18601</v>
      </c>
      <c r="L6653" s="256" t="s">
        <v>2542</v>
      </c>
    </row>
    <row r="6654" spans="1:12" x14ac:dyDescent="0.25">
      <c r="A6654" s="256" t="s">
        <v>2630</v>
      </c>
      <c r="B6654" s="256" t="s">
        <v>2705</v>
      </c>
      <c r="C6654" s="256" t="s">
        <v>2706</v>
      </c>
      <c r="D6654" s="256" t="s">
        <v>3350</v>
      </c>
      <c r="E6654" s="257" t="s">
        <v>2540</v>
      </c>
      <c r="F6654" s="256" t="s">
        <v>2540</v>
      </c>
      <c r="G6654" s="256">
        <v>100485</v>
      </c>
      <c r="H6654" s="256" t="s">
        <v>2041</v>
      </c>
      <c r="I6654" s="256" t="s">
        <v>16</v>
      </c>
      <c r="J6654" s="256" t="s">
        <v>2545</v>
      </c>
      <c r="K6654" s="257" t="s">
        <v>18602</v>
      </c>
      <c r="L6654" s="256" t="s">
        <v>2542</v>
      </c>
    </row>
    <row r="6655" spans="1:12" x14ac:dyDescent="0.25">
      <c r="A6655" s="256" t="s">
        <v>2630</v>
      </c>
      <c r="B6655" s="256" t="s">
        <v>2705</v>
      </c>
      <c r="C6655" s="256" t="s">
        <v>2706</v>
      </c>
      <c r="D6655" s="256" t="s">
        <v>3350</v>
      </c>
      <c r="E6655" s="257" t="s">
        <v>2540</v>
      </c>
      <c r="F6655" s="256" t="s">
        <v>2540</v>
      </c>
      <c r="G6655" s="256">
        <v>100486</v>
      </c>
      <c r="H6655" s="256" t="s">
        <v>2042</v>
      </c>
      <c r="I6655" s="256" t="s">
        <v>16</v>
      </c>
      <c r="J6655" s="256" t="s">
        <v>2545</v>
      </c>
      <c r="K6655" s="257" t="s">
        <v>18603</v>
      </c>
      <c r="L6655" s="256" t="s">
        <v>2542</v>
      </c>
    </row>
    <row r="6656" spans="1:12" x14ac:dyDescent="0.25">
      <c r="A6656" s="256" t="s">
        <v>2630</v>
      </c>
      <c r="B6656" s="256" t="s">
        <v>2705</v>
      </c>
      <c r="C6656" s="256" t="s">
        <v>2706</v>
      </c>
      <c r="D6656" s="256" t="s">
        <v>3350</v>
      </c>
      <c r="E6656" s="257" t="s">
        <v>2540</v>
      </c>
      <c r="F6656" s="256" t="s">
        <v>2540</v>
      </c>
      <c r="G6656" s="256">
        <v>100487</v>
      </c>
      <c r="H6656" s="256" t="s">
        <v>2043</v>
      </c>
      <c r="I6656" s="256" t="s">
        <v>16</v>
      </c>
      <c r="J6656" s="256" t="s">
        <v>2545</v>
      </c>
      <c r="K6656" s="257" t="s">
        <v>18604</v>
      </c>
      <c r="L6656" s="256" t="s">
        <v>2542</v>
      </c>
    </row>
    <row r="6657" spans="1:12" x14ac:dyDescent="0.25">
      <c r="A6657" s="256" t="s">
        <v>2630</v>
      </c>
      <c r="B6657" s="256" t="s">
        <v>2705</v>
      </c>
      <c r="C6657" s="256" t="s">
        <v>2706</v>
      </c>
      <c r="D6657" s="256" t="s">
        <v>3350</v>
      </c>
      <c r="E6657" s="257" t="s">
        <v>2540</v>
      </c>
      <c r="F6657" s="256" t="s">
        <v>2540</v>
      </c>
      <c r="G6657" s="256">
        <v>100488</v>
      </c>
      <c r="H6657" s="256" t="s">
        <v>2044</v>
      </c>
      <c r="I6657" s="256" t="s">
        <v>16</v>
      </c>
      <c r="J6657" s="256" t="s">
        <v>2545</v>
      </c>
      <c r="K6657" s="257" t="s">
        <v>18605</v>
      </c>
      <c r="L6657" s="256" t="s">
        <v>2542</v>
      </c>
    </row>
    <row r="6658" spans="1:12" x14ac:dyDescent="0.25">
      <c r="A6658" s="256" t="s">
        <v>2630</v>
      </c>
      <c r="B6658" s="256" t="s">
        <v>2705</v>
      </c>
      <c r="C6658" s="256" t="s">
        <v>2706</v>
      </c>
      <c r="D6658" s="256" t="s">
        <v>3350</v>
      </c>
      <c r="E6658" s="257" t="s">
        <v>2540</v>
      </c>
      <c r="F6658" s="256" t="s">
        <v>2540</v>
      </c>
      <c r="G6658" s="256">
        <v>100489</v>
      </c>
      <c r="H6658" s="256" t="s">
        <v>2045</v>
      </c>
      <c r="I6658" s="256" t="s">
        <v>16</v>
      </c>
      <c r="J6658" s="256" t="s">
        <v>2545</v>
      </c>
      <c r="K6658" s="257" t="s">
        <v>18606</v>
      </c>
      <c r="L6658" s="256" t="s">
        <v>2542</v>
      </c>
    </row>
    <row r="6659" spans="1:12" x14ac:dyDescent="0.25">
      <c r="A6659" s="256" t="s">
        <v>2630</v>
      </c>
      <c r="B6659" s="256" t="s">
        <v>2705</v>
      </c>
      <c r="C6659" s="256" t="s">
        <v>2706</v>
      </c>
      <c r="D6659" s="256" t="s">
        <v>3350</v>
      </c>
      <c r="E6659" s="257" t="s">
        <v>2540</v>
      </c>
      <c r="F6659" s="256" t="s">
        <v>2540</v>
      </c>
      <c r="G6659" s="256">
        <v>100490</v>
      </c>
      <c r="H6659" s="256" t="s">
        <v>2046</v>
      </c>
      <c r="I6659" s="256" t="s">
        <v>16</v>
      </c>
      <c r="J6659" s="256" t="s">
        <v>2545</v>
      </c>
      <c r="K6659" s="257" t="s">
        <v>18607</v>
      </c>
      <c r="L6659" s="256" t="s">
        <v>2542</v>
      </c>
    </row>
    <row r="6660" spans="1:12" x14ac:dyDescent="0.25">
      <c r="A6660" s="256" t="s">
        <v>2630</v>
      </c>
      <c r="B6660" s="256" t="s">
        <v>2705</v>
      </c>
      <c r="C6660" s="256" t="s">
        <v>2706</v>
      </c>
      <c r="D6660" s="256" t="s">
        <v>3350</v>
      </c>
      <c r="E6660" s="257" t="s">
        <v>2540</v>
      </c>
      <c r="F6660" s="256" t="s">
        <v>2540</v>
      </c>
      <c r="G6660" s="256">
        <v>100491</v>
      </c>
      <c r="H6660" s="256" t="s">
        <v>2047</v>
      </c>
      <c r="I6660" s="256" t="s">
        <v>16</v>
      </c>
      <c r="J6660" s="256" t="s">
        <v>2545</v>
      </c>
      <c r="K6660" s="257" t="s">
        <v>18608</v>
      </c>
      <c r="L6660" s="256" t="s">
        <v>2542</v>
      </c>
    </row>
    <row r="6661" spans="1:12" x14ac:dyDescent="0.25">
      <c r="A6661" s="256" t="s">
        <v>2630</v>
      </c>
      <c r="B6661" s="256" t="s">
        <v>2705</v>
      </c>
      <c r="C6661" s="256" t="s">
        <v>2706</v>
      </c>
      <c r="D6661" s="256" t="s">
        <v>3350</v>
      </c>
      <c r="E6661" s="257" t="s">
        <v>2540</v>
      </c>
      <c r="F6661" s="256" t="s">
        <v>2540</v>
      </c>
      <c r="G6661" s="256">
        <v>100492</v>
      </c>
      <c r="H6661" s="256" t="s">
        <v>2048</v>
      </c>
      <c r="I6661" s="256" t="s">
        <v>16</v>
      </c>
      <c r="J6661" s="256" t="s">
        <v>2545</v>
      </c>
      <c r="K6661" s="257" t="s">
        <v>18609</v>
      </c>
      <c r="L6661" s="256" t="s">
        <v>2542</v>
      </c>
    </row>
    <row r="6662" spans="1:12" x14ac:dyDescent="0.25">
      <c r="A6662" s="256" t="s">
        <v>2630</v>
      </c>
      <c r="B6662" s="256" t="s">
        <v>2705</v>
      </c>
      <c r="C6662" s="256" t="s">
        <v>2707</v>
      </c>
      <c r="D6662" s="256" t="s">
        <v>3352</v>
      </c>
      <c r="E6662" s="257" t="s">
        <v>2540</v>
      </c>
      <c r="F6662" s="256" t="s">
        <v>2540</v>
      </c>
      <c r="G6662" s="256">
        <v>92121</v>
      </c>
      <c r="H6662" s="256" t="s">
        <v>2049</v>
      </c>
      <c r="I6662" s="256" t="s">
        <v>16</v>
      </c>
      <c r="J6662" s="256" t="s">
        <v>2545</v>
      </c>
      <c r="K6662" s="257" t="s">
        <v>13385</v>
      </c>
      <c r="L6662" s="256" t="s">
        <v>2542</v>
      </c>
    </row>
    <row r="6663" spans="1:12" x14ac:dyDescent="0.25">
      <c r="A6663" s="256" t="s">
        <v>2630</v>
      </c>
      <c r="B6663" s="256" t="s">
        <v>2705</v>
      </c>
      <c r="C6663" s="256" t="s">
        <v>2707</v>
      </c>
      <c r="D6663" s="256" t="s">
        <v>3352</v>
      </c>
      <c r="E6663" s="257" t="s">
        <v>2540</v>
      </c>
      <c r="F6663" s="256" t="s">
        <v>2540</v>
      </c>
      <c r="G6663" s="256">
        <v>92122</v>
      </c>
      <c r="H6663" s="256" t="s">
        <v>2050</v>
      </c>
      <c r="I6663" s="256" t="s">
        <v>16</v>
      </c>
      <c r="J6663" s="256" t="s">
        <v>2556</v>
      </c>
      <c r="K6663" s="257" t="s">
        <v>18610</v>
      </c>
      <c r="L6663" s="256" t="s">
        <v>2542</v>
      </c>
    </row>
    <row r="6664" spans="1:12" x14ac:dyDescent="0.25">
      <c r="A6664" s="256" t="s">
        <v>2630</v>
      </c>
      <c r="B6664" s="256" t="s">
        <v>2705</v>
      </c>
      <c r="C6664" s="256" t="s">
        <v>2707</v>
      </c>
      <c r="D6664" s="256" t="s">
        <v>3352</v>
      </c>
      <c r="E6664" s="257" t="s">
        <v>2540</v>
      </c>
      <c r="F6664" s="256" t="s">
        <v>2540</v>
      </c>
      <c r="G6664" s="256">
        <v>92123</v>
      </c>
      <c r="H6664" s="256" t="s">
        <v>2051</v>
      </c>
      <c r="I6664" s="256" t="s">
        <v>16</v>
      </c>
      <c r="J6664" s="256" t="s">
        <v>2545</v>
      </c>
      <c r="K6664" s="257" t="s">
        <v>18611</v>
      </c>
      <c r="L6664" s="256" t="s">
        <v>2542</v>
      </c>
    </row>
    <row r="6665" spans="1:12" x14ac:dyDescent="0.25">
      <c r="A6665" s="256" t="s">
        <v>2630</v>
      </c>
      <c r="B6665" s="256" t="s">
        <v>2705</v>
      </c>
      <c r="C6665" s="256" t="s">
        <v>2707</v>
      </c>
      <c r="D6665" s="256" t="s">
        <v>3352</v>
      </c>
      <c r="E6665" s="257" t="s">
        <v>2540</v>
      </c>
      <c r="F6665" s="256" t="s">
        <v>2540</v>
      </c>
      <c r="G6665" s="256">
        <v>100195</v>
      </c>
      <c r="H6665" s="256" t="s">
        <v>2052</v>
      </c>
      <c r="I6665" s="256" t="s">
        <v>2053</v>
      </c>
      <c r="J6665" s="256" t="s">
        <v>2556</v>
      </c>
      <c r="K6665" s="257" t="s">
        <v>4743</v>
      </c>
      <c r="L6665" s="256" t="s">
        <v>2542</v>
      </c>
    </row>
    <row r="6666" spans="1:12" x14ac:dyDescent="0.25">
      <c r="A6666" s="256" t="s">
        <v>2630</v>
      </c>
      <c r="B6666" s="256" t="s">
        <v>2705</v>
      </c>
      <c r="C6666" s="256" t="s">
        <v>2707</v>
      </c>
      <c r="D6666" s="256" t="s">
        <v>3352</v>
      </c>
      <c r="E6666" s="257" t="s">
        <v>2540</v>
      </c>
      <c r="F6666" s="256" t="s">
        <v>2540</v>
      </c>
      <c r="G6666" s="256">
        <v>100196</v>
      </c>
      <c r="H6666" s="256" t="s">
        <v>2054</v>
      </c>
      <c r="I6666" s="256" t="s">
        <v>2053</v>
      </c>
      <c r="J6666" s="256" t="s">
        <v>2556</v>
      </c>
      <c r="K6666" s="257" t="s">
        <v>13790</v>
      </c>
      <c r="L6666" s="256" t="s">
        <v>2542</v>
      </c>
    </row>
    <row r="6667" spans="1:12" x14ac:dyDescent="0.25">
      <c r="A6667" s="256" t="s">
        <v>2630</v>
      </c>
      <c r="B6667" s="256" t="s">
        <v>2705</v>
      </c>
      <c r="C6667" s="256" t="s">
        <v>2707</v>
      </c>
      <c r="D6667" s="256" t="s">
        <v>3352</v>
      </c>
      <c r="E6667" s="257" t="s">
        <v>2540</v>
      </c>
      <c r="F6667" s="256" t="s">
        <v>2540</v>
      </c>
      <c r="G6667" s="256">
        <v>100197</v>
      </c>
      <c r="H6667" s="256" t="s">
        <v>2055</v>
      </c>
      <c r="I6667" s="256" t="s">
        <v>2053</v>
      </c>
      <c r="J6667" s="256" t="s">
        <v>2556</v>
      </c>
      <c r="K6667" s="257" t="s">
        <v>5204</v>
      </c>
      <c r="L6667" s="256" t="s">
        <v>2542</v>
      </c>
    </row>
    <row r="6668" spans="1:12" x14ac:dyDescent="0.25">
      <c r="A6668" s="256" t="s">
        <v>2630</v>
      </c>
      <c r="B6668" s="256" t="s">
        <v>2705</v>
      </c>
      <c r="C6668" s="256" t="s">
        <v>2707</v>
      </c>
      <c r="D6668" s="256" t="s">
        <v>3352</v>
      </c>
      <c r="E6668" s="257" t="s">
        <v>2540</v>
      </c>
      <c r="F6668" s="256" t="s">
        <v>2540</v>
      </c>
      <c r="G6668" s="256">
        <v>100198</v>
      </c>
      <c r="H6668" s="256" t="s">
        <v>2056</v>
      </c>
      <c r="I6668" s="256" t="s">
        <v>2053</v>
      </c>
      <c r="J6668" s="256" t="s">
        <v>2556</v>
      </c>
      <c r="K6668" s="257" t="s">
        <v>4772</v>
      </c>
      <c r="L6668" s="256" t="s">
        <v>2542</v>
      </c>
    </row>
    <row r="6669" spans="1:12" x14ac:dyDescent="0.25">
      <c r="A6669" s="256" t="s">
        <v>2630</v>
      </c>
      <c r="B6669" s="256" t="s">
        <v>2705</v>
      </c>
      <c r="C6669" s="256" t="s">
        <v>2707</v>
      </c>
      <c r="D6669" s="256" t="s">
        <v>3352</v>
      </c>
      <c r="E6669" s="257" t="s">
        <v>2540</v>
      </c>
      <c r="F6669" s="256" t="s">
        <v>2540</v>
      </c>
      <c r="G6669" s="256">
        <v>100199</v>
      </c>
      <c r="H6669" s="256" t="s">
        <v>2057</v>
      </c>
      <c r="I6669" s="256" t="s">
        <v>2053</v>
      </c>
      <c r="J6669" s="256" t="s">
        <v>2556</v>
      </c>
      <c r="K6669" s="257" t="s">
        <v>4778</v>
      </c>
      <c r="L6669" s="256" t="s">
        <v>2542</v>
      </c>
    </row>
    <row r="6670" spans="1:12" x14ac:dyDescent="0.25">
      <c r="A6670" s="256" t="s">
        <v>2630</v>
      </c>
      <c r="B6670" s="256" t="s">
        <v>2705</v>
      </c>
      <c r="C6670" s="256" t="s">
        <v>2707</v>
      </c>
      <c r="D6670" s="256" t="s">
        <v>3352</v>
      </c>
      <c r="E6670" s="257" t="s">
        <v>2540</v>
      </c>
      <c r="F6670" s="256" t="s">
        <v>2540</v>
      </c>
      <c r="G6670" s="256">
        <v>100200</v>
      </c>
      <c r="H6670" s="256" t="s">
        <v>2058</v>
      </c>
      <c r="I6670" s="256" t="s">
        <v>2053</v>
      </c>
      <c r="J6670" s="256" t="s">
        <v>2556</v>
      </c>
      <c r="K6670" s="257" t="s">
        <v>4740</v>
      </c>
      <c r="L6670" s="256" t="s">
        <v>2542</v>
      </c>
    </row>
    <row r="6671" spans="1:12" x14ac:dyDescent="0.25">
      <c r="A6671" s="256" t="s">
        <v>2630</v>
      </c>
      <c r="B6671" s="256" t="s">
        <v>2705</v>
      </c>
      <c r="C6671" s="256" t="s">
        <v>2707</v>
      </c>
      <c r="D6671" s="256" t="s">
        <v>3352</v>
      </c>
      <c r="E6671" s="257" t="s">
        <v>2540</v>
      </c>
      <c r="F6671" s="256" t="s">
        <v>2540</v>
      </c>
      <c r="G6671" s="256">
        <v>100201</v>
      </c>
      <c r="H6671" s="256" t="s">
        <v>2059</v>
      </c>
      <c r="I6671" s="256" t="s">
        <v>2053</v>
      </c>
      <c r="J6671" s="256" t="s">
        <v>2556</v>
      </c>
      <c r="K6671" s="257" t="s">
        <v>13791</v>
      </c>
      <c r="L6671" s="256" t="s">
        <v>2542</v>
      </c>
    </row>
    <row r="6672" spans="1:12" x14ac:dyDescent="0.25">
      <c r="A6672" s="256" t="s">
        <v>2630</v>
      </c>
      <c r="B6672" s="256" t="s">
        <v>2705</v>
      </c>
      <c r="C6672" s="256" t="s">
        <v>2707</v>
      </c>
      <c r="D6672" s="256" t="s">
        <v>3352</v>
      </c>
      <c r="E6672" s="257" t="s">
        <v>2540</v>
      </c>
      <c r="F6672" s="256" t="s">
        <v>2540</v>
      </c>
      <c r="G6672" s="256">
        <v>100202</v>
      </c>
      <c r="H6672" s="256" t="s">
        <v>2060</v>
      </c>
      <c r="I6672" s="256" t="s">
        <v>2053</v>
      </c>
      <c r="J6672" s="256" t="s">
        <v>2556</v>
      </c>
      <c r="K6672" s="257" t="s">
        <v>8159</v>
      </c>
      <c r="L6672" s="256" t="s">
        <v>2542</v>
      </c>
    </row>
    <row r="6673" spans="1:12" x14ac:dyDescent="0.25">
      <c r="A6673" s="256" t="s">
        <v>2630</v>
      </c>
      <c r="B6673" s="256" t="s">
        <v>2705</v>
      </c>
      <c r="C6673" s="256" t="s">
        <v>2707</v>
      </c>
      <c r="D6673" s="256" t="s">
        <v>3352</v>
      </c>
      <c r="E6673" s="257" t="s">
        <v>2540</v>
      </c>
      <c r="F6673" s="256" t="s">
        <v>2540</v>
      </c>
      <c r="G6673" s="256">
        <v>100203</v>
      </c>
      <c r="H6673" s="256" t="s">
        <v>2061</v>
      </c>
      <c r="I6673" s="256" t="s">
        <v>2053</v>
      </c>
      <c r="J6673" s="256" t="s">
        <v>2556</v>
      </c>
      <c r="K6673" s="257" t="s">
        <v>4730</v>
      </c>
      <c r="L6673" s="256" t="s">
        <v>2542</v>
      </c>
    </row>
    <row r="6674" spans="1:12" x14ac:dyDescent="0.25">
      <c r="A6674" s="256" t="s">
        <v>2630</v>
      </c>
      <c r="B6674" s="256" t="s">
        <v>2705</v>
      </c>
      <c r="C6674" s="256" t="s">
        <v>2707</v>
      </c>
      <c r="D6674" s="256" t="s">
        <v>3352</v>
      </c>
      <c r="E6674" s="257" t="s">
        <v>2540</v>
      </c>
      <c r="F6674" s="256" t="s">
        <v>2540</v>
      </c>
      <c r="G6674" s="256">
        <v>100204</v>
      </c>
      <c r="H6674" s="256" t="s">
        <v>2062</v>
      </c>
      <c r="I6674" s="256" t="s">
        <v>2053</v>
      </c>
      <c r="J6674" s="256" t="s">
        <v>2541</v>
      </c>
      <c r="K6674" s="257" t="s">
        <v>4856</v>
      </c>
      <c r="L6674" s="256" t="s">
        <v>2542</v>
      </c>
    </row>
    <row r="6675" spans="1:12" x14ac:dyDescent="0.25">
      <c r="A6675" s="256" t="s">
        <v>2630</v>
      </c>
      <c r="B6675" s="256" t="s">
        <v>2705</v>
      </c>
      <c r="C6675" s="256" t="s">
        <v>2707</v>
      </c>
      <c r="D6675" s="256" t="s">
        <v>3352</v>
      </c>
      <c r="E6675" s="257" t="s">
        <v>2540</v>
      </c>
      <c r="F6675" s="256" t="s">
        <v>2540</v>
      </c>
      <c r="G6675" s="256">
        <v>100205</v>
      </c>
      <c r="H6675" s="256" t="s">
        <v>2063</v>
      </c>
      <c r="I6675" s="256" t="s">
        <v>1801</v>
      </c>
      <c r="J6675" s="256" t="s">
        <v>2556</v>
      </c>
      <c r="K6675" s="257" t="s">
        <v>18612</v>
      </c>
      <c r="L6675" s="256" t="s">
        <v>2542</v>
      </c>
    </row>
    <row r="6676" spans="1:12" x14ac:dyDescent="0.25">
      <c r="A6676" s="256" t="s">
        <v>2630</v>
      </c>
      <c r="B6676" s="256" t="s">
        <v>2705</v>
      </c>
      <c r="C6676" s="256" t="s">
        <v>2707</v>
      </c>
      <c r="D6676" s="256" t="s">
        <v>3352</v>
      </c>
      <c r="E6676" s="257" t="s">
        <v>2540</v>
      </c>
      <c r="F6676" s="256" t="s">
        <v>2540</v>
      </c>
      <c r="G6676" s="256">
        <v>100206</v>
      </c>
      <c r="H6676" s="256" t="s">
        <v>2064</v>
      </c>
      <c r="I6676" s="256" t="s">
        <v>1801</v>
      </c>
      <c r="J6676" s="256" t="s">
        <v>2556</v>
      </c>
      <c r="K6676" s="257" t="s">
        <v>18613</v>
      </c>
      <c r="L6676" s="256" t="s">
        <v>2542</v>
      </c>
    </row>
    <row r="6677" spans="1:12" x14ac:dyDescent="0.25">
      <c r="A6677" s="256" t="s">
        <v>2630</v>
      </c>
      <c r="B6677" s="256" t="s">
        <v>2705</v>
      </c>
      <c r="C6677" s="256" t="s">
        <v>2707</v>
      </c>
      <c r="D6677" s="256" t="s">
        <v>3352</v>
      </c>
      <c r="E6677" s="257" t="s">
        <v>2540</v>
      </c>
      <c r="F6677" s="256" t="s">
        <v>2540</v>
      </c>
      <c r="G6677" s="256">
        <v>100207</v>
      </c>
      <c r="H6677" s="256" t="s">
        <v>2065</v>
      </c>
      <c r="I6677" s="256" t="s">
        <v>1801</v>
      </c>
      <c r="J6677" s="256" t="s">
        <v>2541</v>
      </c>
      <c r="K6677" s="257" t="s">
        <v>18614</v>
      </c>
      <c r="L6677" s="256" t="s">
        <v>2542</v>
      </c>
    </row>
    <row r="6678" spans="1:12" x14ac:dyDescent="0.25">
      <c r="A6678" s="256" t="s">
        <v>2630</v>
      </c>
      <c r="B6678" s="256" t="s">
        <v>2705</v>
      </c>
      <c r="C6678" s="256" t="s">
        <v>2707</v>
      </c>
      <c r="D6678" s="256" t="s">
        <v>3352</v>
      </c>
      <c r="E6678" s="257" t="s">
        <v>2540</v>
      </c>
      <c r="F6678" s="256" t="s">
        <v>2540</v>
      </c>
      <c r="G6678" s="256">
        <v>100208</v>
      </c>
      <c r="H6678" s="256" t="s">
        <v>2066</v>
      </c>
      <c r="I6678" s="256" t="s">
        <v>2067</v>
      </c>
      <c r="J6678" s="256" t="s">
        <v>2556</v>
      </c>
      <c r="K6678" s="257" t="s">
        <v>4863</v>
      </c>
      <c r="L6678" s="256" t="s">
        <v>2542</v>
      </c>
    </row>
    <row r="6679" spans="1:12" x14ac:dyDescent="0.25">
      <c r="A6679" s="256" t="s">
        <v>2630</v>
      </c>
      <c r="B6679" s="256" t="s">
        <v>2705</v>
      </c>
      <c r="C6679" s="256" t="s">
        <v>2707</v>
      </c>
      <c r="D6679" s="256" t="s">
        <v>3352</v>
      </c>
      <c r="E6679" s="257" t="s">
        <v>2540</v>
      </c>
      <c r="F6679" s="256" t="s">
        <v>2540</v>
      </c>
      <c r="G6679" s="256">
        <v>100209</v>
      </c>
      <c r="H6679" s="256" t="s">
        <v>2068</v>
      </c>
      <c r="I6679" s="256" t="s">
        <v>2067</v>
      </c>
      <c r="J6679" s="256" t="s">
        <v>2556</v>
      </c>
      <c r="K6679" s="257" t="s">
        <v>4903</v>
      </c>
      <c r="L6679" s="256" t="s">
        <v>2542</v>
      </c>
    </row>
    <row r="6680" spans="1:12" x14ac:dyDescent="0.25">
      <c r="A6680" s="256" t="s">
        <v>2630</v>
      </c>
      <c r="B6680" s="256" t="s">
        <v>2705</v>
      </c>
      <c r="C6680" s="256" t="s">
        <v>2707</v>
      </c>
      <c r="D6680" s="256" t="s">
        <v>3352</v>
      </c>
      <c r="E6680" s="257" t="s">
        <v>2540</v>
      </c>
      <c r="F6680" s="256" t="s">
        <v>2540</v>
      </c>
      <c r="G6680" s="256">
        <v>100210</v>
      </c>
      <c r="H6680" s="256" t="s">
        <v>2069</v>
      </c>
      <c r="I6680" s="256" t="s">
        <v>2067</v>
      </c>
      <c r="J6680" s="256" t="s">
        <v>2556</v>
      </c>
      <c r="K6680" s="257" t="s">
        <v>4872</v>
      </c>
      <c r="L6680" s="256" t="s">
        <v>2542</v>
      </c>
    </row>
    <row r="6681" spans="1:12" x14ac:dyDescent="0.25">
      <c r="A6681" s="256" t="s">
        <v>2630</v>
      </c>
      <c r="B6681" s="256" t="s">
        <v>2705</v>
      </c>
      <c r="C6681" s="256" t="s">
        <v>2707</v>
      </c>
      <c r="D6681" s="256" t="s">
        <v>3352</v>
      </c>
      <c r="E6681" s="257" t="s">
        <v>2540</v>
      </c>
      <c r="F6681" s="256" t="s">
        <v>2540</v>
      </c>
      <c r="G6681" s="256">
        <v>100211</v>
      </c>
      <c r="H6681" s="256" t="s">
        <v>2070</v>
      </c>
      <c r="I6681" s="256" t="s">
        <v>2067</v>
      </c>
      <c r="J6681" s="256" t="s">
        <v>2556</v>
      </c>
      <c r="K6681" s="257" t="s">
        <v>13767</v>
      </c>
      <c r="L6681" s="256" t="s">
        <v>2542</v>
      </c>
    </row>
    <row r="6682" spans="1:12" x14ac:dyDescent="0.25">
      <c r="A6682" s="256" t="s">
        <v>2630</v>
      </c>
      <c r="B6682" s="256" t="s">
        <v>2705</v>
      </c>
      <c r="C6682" s="256" t="s">
        <v>2707</v>
      </c>
      <c r="D6682" s="256" t="s">
        <v>3352</v>
      </c>
      <c r="E6682" s="257" t="s">
        <v>2540</v>
      </c>
      <c r="F6682" s="256" t="s">
        <v>2540</v>
      </c>
      <c r="G6682" s="256">
        <v>100212</v>
      </c>
      <c r="H6682" s="256" t="s">
        <v>2071</v>
      </c>
      <c r="I6682" s="256" t="s">
        <v>2067</v>
      </c>
      <c r="J6682" s="256" t="s">
        <v>2556</v>
      </c>
      <c r="K6682" s="257" t="s">
        <v>13525</v>
      </c>
      <c r="L6682" s="256" t="s">
        <v>2542</v>
      </c>
    </row>
    <row r="6683" spans="1:12" x14ac:dyDescent="0.25">
      <c r="A6683" s="256" t="s">
        <v>2630</v>
      </c>
      <c r="B6683" s="256" t="s">
        <v>2705</v>
      </c>
      <c r="C6683" s="256" t="s">
        <v>2707</v>
      </c>
      <c r="D6683" s="256" t="s">
        <v>3352</v>
      </c>
      <c r="E6683" s="257" t="s">
        <v>2540</v>
      </c>
      <c r="F6683" s="256" t="s">
        <v>2540</v>
      </c>
      <c r="G6683" s="256">
        <v>100213</v>
      </c>
      <c r="H6683" s="256" t="s">
        <v>2072</v>
      </c>
      <c r="I6683" s="256" t="s">
        <v>2067</v>
      </c>
      <c r="J6683" s="256" t="s">
        <v>2556</v>
      </c>
      <c r="K6683" s="257" t="s">
        <v>5198</v>
      </c>
      <c r="L6683" s="256" t="s">
        <v>2542</v>
      </c>
    </row>
    <row r="6684" spans="1:12" x14ac:dyDescent="0.25">
      <c r="A6684" s="256" t="s">
        <v>2630</v>
      </c>
      <c r="B6684" s="256" t="s">
        <v>2705</v>
      </c>
      <c r="C6684" s="256" t="s">
        <v>2707</v>
      </c>
      <c r="D6684" s="256" t="s">
        <v>3352</v>
      </c>
      <c r="E6684" s="257" t="s">
        <v>2540</v>
      </c>
      <c r="F6684" s="256" t="s">
        <v>2540</v>
      </c>
      <c r="G6684" s="256">
        <v>100214</v>
      </c>
      <c r="H6684" s="256" t="s">
        <v>2073</v>
      </c>
      <c r="I6684" s="256" t="s">
        <v>2067</v>
      </c>
      <c r="J6684" s="256" t="s">
        <v>2556</v>
      </c>
      <c r="K6684" s="257" t="s">
        <v>4793</v>
      </c>
      <c r="L6684" s="256" t="s">
        <v>2542</v>
      </c>
    </row>
    <row r="6685" spans="1:12" x14ac:dyDescent="0.25">
      <c r="A6685" s="256" t="s">
        <v>2630</v>
      </c>
      <c r="B6685" s="256" t="s">
        <v>2705</v>
      </c>
      <c r="C6685" s="256" t="s">
        <v>2707</v>
      </c>
      <c r="D6685" s="256" t="s">
        <v>3352</v>
      </c>
      <c r="E6685" s="257" t="s">
        <v>2540</v>
      </c>
      <c r="F6685" s="256" t="s">
        <v>2540</v>
      </c>
      <c r="G6685" s="256">
        <v>100215</v>
      </c>
      <c r="H6685" s="256" t="s">
        <v>2074</v>
      </c>
      <c r="I6685" s="256" t="s">
        <v>2067</v>
      </c>
      <c r="J6685" s="256" t="s">
        <v>2556</v>
      </c>
      <c r="K6685" s="257" t="s">
        <v>18615</v>
      </c>
      <c r="L6685" s="256" t="s">
        <v>2542</v>
      </c>
    </row>
    <row r="6686" spans="1:12" x14ac:dyDescent="0.25">
      <c r="A6686" s="256" t="s">
        <v>2630</v>
      </c>
      <c r="B6686" s="256" t="s">
        <v>2705</v>
      </c>
      <c r="C6686" s="256" t="s">
        <v>2707</v>
      </c>
      <c r="D6686" s="256" t="s">
        <v>3352</v>
      </c>
      <c r="E6686" s="257" t="s">
        <v>2540</v>
      </c>
      <c r="F6686" s="256" t="s">
        <v>2540</v>
      </c>
      <c r="G6686" s="256">
        <v>100216</v>
      </c>
      <c r="H6686" s="256" t="s">
        <v>2075</v>
      </c>
      <c r="I6686" s="256" t="s">
        <v>2067</v>
      </c>
      <c r="J6686" s="256" t="s">
        <v>2556</v>
      </c>
      <c r="K6686" s="257" t="s">
        <v>13795</v>
      </c>
      <c r="L6686" s="256" t="s">
        <v>2542</v>
      </c>
    </row>
    <row r="6687" spans="1:12" x14ac:dyDescent="0.25">
      <c r="A6687" s="256" t="s">
        <v>2630</v>
      </c>
      <c r="B6687" s="256" t="s">
        <v>2705</v>
      </c>
      <c r="C6687" s="256" t="s">
        <v>2707</v>
      </c>
      <c r="D6687" s="256" t="s">
        <v>3352</v>
      </c>
      <c r="E6687" s="257" t="s">
        <v>2540</v>
      </c>
      <c r="F6687" s="256" t="s">
        <v>2540</v>
      </c>
      <c r="G6687" s="256">
        <v>100217</v>
      </c>
      <c r="H6687" s="256" t="s">
        <v>2076</v>
      </c>
      <c r="I6687" s="256" t="s">
        <v>2067</v>
      </c>
      <c r="J6687" s="256" t="s">
        <v>2541</v>
      </c>
      <c r="K6687" s="257" t="s">
        <v>13234</v>
      </c>
      <c r="L6687" s="256" t="s">
        <v>2542</v>
      </c>
    </row>
    <row r="6688" spans="1:12" x14ac:dyDescent="0.25">
      <c r="A6688" s="256" t="s">
        <v>2630</v>
      </c>
      <c r="B6688" s="256" t="s">
        <v>2705</v>
      </c>
      <c r="C6688" s="256" t="s">
        <v>2707</v>
      </c>
      <c r="D6688" s="256" t="s">
        <v>3352</v>
      </c>
      <c r="E6688" s="257" t="s">
        <v>2540</v>
      </c>
      <c r="F6688" s="256" t="s">
        <v>2540</v>
      </c>
      <c r="G6688" s="256">
        <v>100218</v>
      </c>
      <c r="H6688" s="256" t="s">
        <v>2077</v>
      </c>
      <c r="I6688" s="256" t="s">
        <v>2067</v>
      </c>
      <c r="J6688" s="256" t="s">
        <v>2541</v>
      </c>
      <c r="K6688" s="257" t="s">
        <v>4832</v>
      </c>
      <c r="L6688" s="256" t="s">
        <v>2542</v>
      </c>
    </row>
    <row r="6689" spans="1:12" x14ac:dyDescent="0.25">
      <c r="A6689" s="256" t="s">
        <v>2630</v>
      </c>
      <c r="B6689" s="256" t="s">
        <v>2705</v>
      </c>
      <c r="C6689" s="256" t="s">
        <v>2707</v>
      </c>
      <c r="D6689" s="256" t="s">
        <v>3352</v>
      </c>
      <c r="E6689" s="257" t="s">
        <v>2540</v>
      </c>
      <c r="F6689" s="256" t="s">
        <v>2540</v>
      </c>
      <c r="G6689" s="256">
        <v>100219</v>
      </c>
      <c r="H6689" s="256" t="s">
        <v>2078</v>
      </c>
      <c r="I6689" s="256" t="s">
        <v>2067</v>
      </c>
      <c r="J6689" s="256" t="s">
        <v>2541</v>
      </c>
      <c r="K6689" s="257" t="s">
        <v>4757</v>
      </c>
      <c r="L6689" s="256" t="s">
        <v>2542</v>
      </c>
    </row>
    <row r="6690" spans="1:12" x14ac:dyDescent="0.25">
      <c r="A6690" s="256" t="s">
        <v>2630</v>
      </c>
      <c r="B6690" s="256" t="s">
        <v>2705</v>
      </c>
      <c r="C6690" s="256" t="s">
        <v>2707</v>
      </c>
      <c r="D6690" s="256" t="s">
        <v>3352</v>
      </c>
      <c r="E6690" s="257" t="s">
        <v>2540</v>
      </c>
      <c r="F6690" s="256" t="s">
        <v>2540</v>
      </c>
      <c r="G6690" s="256">
        <v>100220</v>
      </c>
      <c r="H6690" s="256" t="s">
        <v>2079</v>
      </c>
      <c r="I6690" s="256" t="s">
        <v>2080</v>
      </c>
      <c r="J6690" s="256" t="s">
        <v>2556</v>
      </c>
      <c r="K6690" s="257" t="s">
        <v>13447</v>
      </c>
      <c r="L6690" s="256" t="s">
        <v>2542</v>
      </c>
    </row>
    <row r="6691" spans="1:12" x14ac:dyDescent="0.25">
      <c r="A6691" s="256" t="s">
        <v>2630</v>
      </c>
      <c r="B6691" s="256" t="s">
        <v>2705</v>
      </c>
      <c r="C6691" s="256" t="s">
        <v>2707</v>
      </c>
      <c r="D6691" s="256" t="s">
        <v>3352</v>
      </c>
      <c r="E6691" s="257" t="s">
        <v>2540</v>
      </c>
      <c r="F6691" s="256" t="s">
        <v>2540</v>
      </c>
      <c r="G6691" s="256">
        <v>100221</v>
      </c>
      <c r="H6691" s="256" t="s">
        <v>2081</v>
      </c>
      <c r="I6691" s="256" t="s">
        <v>2080</v>
      </c>
      <c r="J6691" s="256" t="s">
        <v>2556</v>
      </c>
      <c r="K6691" s="257" t="s">
        <v>18616</v>
      </c>
      <c r="L6691" s="256" t="s">
        <v>2542</v>
      </c>
    </row>
    <row r="6692" spans="1:12" x14ac:dyDescent="0.25">
      <c r="A6692" s="256" t="s">
        <v>2630</v>
      </c>
      <c r="B6692" s="256" t="s">
        <v>2705</v>
      </c>
      <c r="C6692" s="256" t="s">
        <v>2707</v>
      </c>
      <c r="D6692" s="256" t="s">
        <v>3352</v>
      </c>
      <c r="E6692" s="257" t="s">
        <v>2540</v>
      </c>
      <c r="F6692" s="256" t="s">
        <v>2540</v>
      </c>
      <c r="G6692" s="256">
        <v>100222</v>
      </c>
      <c r="H6692" s="256" t="s">
        <v>2082</v>
      </c>
      <c r="I6692" s="256" t="s">
        <v>2080</v>
      </c>
      <c r="J6692" s="256" t="s">
        <v>2556</v>
      </c>
      <c r="K6692" s="257" t="s">
        <v>13578</v>
      </c>
      <c r="L6692" s="256" t="s">
        <v>2542</v>
      </c>
    </row>
    <row r="6693" spans="1:12" x14ac:dyDescent="0.25">
      <c r="A6693" s="256" t="s">
        <v>2630</v>
      </c>
      <c r="B6693" s="256" t="s">
        <v>2705</v>
      </c>
      <c r="C6693" s="256" t="s">
        <v>2707</v>
      </c>
      <c r="D6693" s="256" t="s">
        <v>3352</v>
      </c>
      <c r="E6693" s="257" t="s">
        <v>2540</v>
      </c>
      <c r="F6693" s="256" t="s">
        <v>2540</v>
      </c>
      <c r="G6693" s="256">
        <v>100223</v>
      </c>
      <c r="H6693" s="256" t="s">
        <v>2083</v>
      </c>
      <c r="I6693" s="256" t="s">
        <v>2080</v>
      </c>
      <c r="J6693" s="256" t="s">
        <v>2556</v>
      </c>
      <c r="K6693" s="257" t="s">
        <v>13213</v>
      </c>
      <c r="L6693" s="256" t="s">
        <v>2542</v>
      </c>
    </row>
    <row r="6694" spans="1:12" x14ac:dyDescent="0.25">
      <c r="A6694" s="256" t="s">
        <v>2630</v>
      </c>
      <c r="B6694" s="256" t="s">
        <v>2705</v>
      </c>
      <c r="C6694" s="256" t="s">
        <v>2707</v>
      </c>
      <c r="D6694" s="256" t="s">
        <v>3352</v>
      </c>
      <c r="E6694" s="257" t="s">
        <v>2540</v>
      </c>
      <c r="F6694" s="256" t="s">
        <v>2540</v>
      </c>
      <c r="G6694" s="256">
        <v>100224</v>
      </c>
      <c r="H6694" s="256" t="s">
        <v>2084</v>
      </c>
      <c r="I6694" s="256" t="s">
        <v>2080</v>
      </c>
      <c r="J6694" s="256" t="s">
        <v>2541</v>
      </c>
      <c r="K6694" s="257" t="s">
        <v>13234</v>
      </c>
      <c r="L6694" s="256" t="s">
        <v>2542</v>
      </c>
    </row>
    <row r="6695" spans="1:12" x14ac:dyDescent="0.25">
      <c r="A6695" s="256" t="s">
        <v>2630</v>
      </c>
      <c r="B6695" s="256" t="s">
        <v>2705</v>
      </c>
      <c r="C6695" s="256" t="s">
        <v>2707</v>
      </c>
      <c r="D6695" s="256" t="s">
        <v>3352</v>
      </c>
      <c r="E6695" s="257" t="s">
        <v>2540</v>
      </c>
      <c r="F6695" s="256" t="s">
        <v>2540</v>
      </c>
      <c r="G6695" s="256">
        <v>100225</v>
      </c>
      <c r="H6695" s="256" t="s">
        <v>2085</v>
      </c>
      <c r="I6695" s="256" t="s">
        <v>2086</v>
      </c>
      <c r="J6695" s="256" t="s">
        <v>2556</v>
      </c>
      <c r="K6695" s="257" t="s">
        <v>8228</v>
      </c>
      <c r="L6695" s="256" t="s">
        <v>2542</v>
      </c>
    </row>
    <row r="6696" spans="1:12" x14ac:dyDescent="0.25">
      <c r="A6696" s="256" t="s">
        <v>2630</v>
      </c>
      <c r="B6696" s="256" t="s">
        <v>2705</v>
      </c>
      <c r="C6696" s="256" t="s">
        <v>2707</v>
      </c>
      <c r="D6696" s="256" t="s">
        <v>3352</v>
      </c>
      <c r="E6696" s="257" t="s">
        <v>2540</v>
      </c>
      <c r="F6696" s="256" t="s">
        <v>2540</v>
      </c>
      <c r="G6696" s="256">
        <v>100226</v>
      </c>
      <c r="H6696" s="256" t="s">
        <v>2087</v>
      </c>
      <c r="I6696" s="256" t="s">
        <v>2086</v>
      </c>
      <c r="J6696" s="256" t="s">
        <v>2556</v>
      </c>
      <c r="K6696" s="257" t="s">
        <v>4823</v>
      </c>
      <c r="L6696" s="256" t="s">
        <v>2542</v>
      </c>
    </row>
    <row r="6697" spans="1:12" x14ac:dyDescent="0.25">
      <c r="A6697" s="256" t="s">
        <v>2630</v>
      </c>
      <c r="B6697" s="256" t="s">
        <v>2705</v>
      </c>
      <c r="C6697" s="256" t="s">
        <v>2707</v>
      </c>
      <c r="D6697" s="256" t="s">
        <v>3352</v>
      </c>
      <c r="E6697" s="257" t="s">
        <v>2540</v>
      </c>
      <c r="F6697" s="256" t="s">
        <v>2540</v>
      </c>
      <c r="G6697" s="256">
        <v>100227</v>
      </c>
      <c r="H6697" s="256" t="s">
        <v>2088</v>
      </c>
      <c r="I6697" s="256" t="s">
        <v>2086</v>
      </c>
      <c r="J6697" s="256" t="s">
        <v>2556</v>
      </c>
      <c r="K6697" s="257" t="s">
        <v>5205</v>
      </c>
      <c r="L6697" s="256" t="s">
        <v>2542</v>
      </c>
    </row>
    <row r="6698" spans="1:12" x14ac:dyDescent="0.25">
      <c r="A6698" s="256" t="s">
        <v>2630</v>
      </c>
      <c r="B6698" s="256" t="s">
        <v>2705</v>
      </c>
      <c r="C6698" s="256" t="s">
        <v>2707</v>
      </c>
      <c r="D6698" s="256" t="s">
        <v>3352</v>
      </c>
      <c r="E6698" s="257" t="s">
        <v>2540</v>
      </c>
      <c r="F6698" s="256" t="s">
        <v>2540</v>
      </c>
      <c r="G6698" s="256">
        <v>100228</v>
      </c>
      <c r="H6698" s="256" t="s">
        <v>2089</v>
      </c>
      <c r="I6698" s="256" t="s">
        <v>2086</v>
      </c>
      <c r="J6698" s="256" t="s">
        <v>2541</v>
      </c>
      <c r="K6698" s="257" t="s">
        <v>4842</v>
      </c>
      <c r="L6698" s="256" t="s">
        <v>2542</v>
      </c>
    </row>
    <row r="6699" spans="1:12" x14ac:dyDescent="0.25">
      <c r="A6699" s="256" t="s">
        <v>2630</v>
      </c>
      <c r="B6699" s="256" t="s">
        <v>2705</v>
      </c>
      <c r="C6699" s="256" t="s">
        <v>2707</v>
      </c>
      <c r="D6699" s="256" t="s">
        <v>3352</v>
      </c>
      <c r="E6699" s="257" t="s">
        <v>2540</v>
      </c>
      <c r="F6699" s="256" t="s">
        <v>2540</v>
      </c>
      <c r="G6699" s="256">
        <v>100229</v>
      </c>
      <c r="H6699" s="256" t="s">
        <v>2090</v>
      </c>
      <c r="I6699" s="256" t="s">
        <v>159</v>
      </c>
      <c r="J6699" s="256" t="s">
        <v>2556</v>
      </c>
      <c r="K6699" s="257" t="s">
        <v>4833</v>
      </c>
      <c r="L6699" s="256" t="s">
        <v>2542</v>
      </c>
    </row>
    <row r="6700" spans="1:12" x14ac:dyDescent="0.25">
      <c r="A6700" s="256" t="s">
        <v>2630</v>
      </c>
      <c r="B6700" s="256" t="s">
        <v>2705</v>
      </c>
      <c r="C6700" s="256" t="s">
        <v>2707</v>
      </c>
      <c r="D6700" s="256" t="s">
        <v>3352</v>
      </c>
      <c r="E6700" s="257" t="s">
        <v>2540</v>
      </c>
      <c r="F6700" s="256" t="s">
        <v>2540</v>
      </c>
      <c r="G6700" s="256">
        <v>100230</v>
      </c>
      <c r="H6700" s="256" t="s">
        <v>2091</v>
      </c>
      <c r="I6700" s="256" t="s">
        <v>159</v>
      </c>
      <c r="J6700" s="256" t="s">
        <v>2556</v>
      </c>
      <c r="K6700" s="257" t="s">
        <v>4771</v>
      </c>
      <c r="L6700" s="256" t="s">
        <v>2542</v>
      </c>
    </row>
    <row r="6701" spans="1:12" x14ac:dyDescent="0.25">
      <c r="A6701" s="256" t="s">
        <v>2630</v>
      </c>
      <c r="B6701" s="256" t="s">
        <v>2705</v>
      </c>
      <c r="C6701" s="256" t="s">
        <v>2707</v>
      </c>
      <c r="D6701" s="256" t="s">
        <v>3352</v>
      </c>
      <c r="E6701" s="257" t="s">
        <v>2540</v>
      </c>
      <c r="F6701" s="256" t="s">
        <v>2540</v>
      </c>
      <c r="G6701" s="256">
        <v>100231</v>
      </c>
      <c r="H6701" s="256" t="s">
        <v>2092</v>
      </c>
      <c r="I6701" s="256" t="s">
        <v>159</v>
      </c>
      <c r="J6701" s="256" t="s">
        <v>2556</v>
      </c>
      <c r="K6701" s="257" t="s">
        <v>4787</v>
      </c>
      <c r="L6701" s="256" t="s">
        <v>2542</v>
      </c>
    </row>
    <row r="6702" spans="1:12" x14ac:dyDescent="0.25">
      <c r="A6702" s="256" t="s">
        <v>2630</v>
      </c>
      <c r="B6702" s="256" t="s">
        <v>2705</v>
      </c>
      <c r="C6702" s="256" t="s">
        <v>2707</v>
      </c>
      <c r="D6702" s="256" t="s">
        <v>3352</v>
      </c>
      <c r="E6702" s="257" t="s">
        <v>2540</v>
      </c>
      <c r="F6702" s="256" t="s">
        <v>2540</v>
      </c>
      <c r="G6702" s="256">
        <v>100232</v>
      </c>
      <c r="H6702" s="256" t="s">
        <v>2093</v>
      </c>
      <c r="I6702" s="256" t="s">
        <v>12</v>
      </c>
      <c r="J6702" s="256" t="s">
        <v>2556</v>
      </c>
      <c r="K6702" s="257" t="s">
        <v>4807</v>
      </c>
      <c r="L6702" s="256" t="s">
        <v>2542</v>
      </c>
    </row>
    <row r="6703" spans="1:12" x14ac:dyDescent="0.25">
      <c r="A6703" s="256" t="s">
        <v>2630</v>
      </c>
      <c r="B6703" s="256" t="s">
        <v>2705</v>
      </c>
      <c r="C6703" s="256" t="s">
        <v>2707</v>
      </c>
      <c r="D6703" s="256" t="s">
        <v>3352</v>
      </c>
      <c r="E6703" s="257" t="s">
        <v>2540</v>
      </c>
      <c r="F6703" s="256" t="s">
        <v>2540</v>
      </c>
      <c r="G6703" s="256">
        <v>100233</v>
      </c>
      <c r="H6703" s="256" t="s">
        <v>2094</v>
      </c>
      <c r="I6703" s="256" t="s">
        <v>12</v>
      </c>
      <c r="J6703" s="256" t="s">
        <v>2556</v>
      </c>
      <c r="K6703" s="257" t="s">
        <v>4727</v>
      </c>
      <c r="L6703" s="256" t="s">
        <v>2542</v>
      </c>
    </row>
    <row r="6704" spans="1:12" x14ac:dyDescent="0.25">
      <c r="A6704" s="256" t="s">
        <v>2630</v>
      </c>
      <c r="B6704" s="256" t="s">
        <v>2705</v>
      </c>
      <c r="C6704" s="256" t="s">
        <v>2707</v>
      </c>
      <c r="D6704" s="256" t="s">
        <v>3352</v>
      </c>
      <c r="E6704" s="257" t="s">
        <v>2540</v>
      </c>
      <c r="F6704" s="256" t="s">
        <v>2540</v>
      </c>
      <c r="G6704" s="256">
        <v>100234</v>
      </c>
      <c r="H6704" s="256" t="s">
        <v>2095</v>
      </c>
      <c r="I6704" s="256" t="s">
        <v>14</v>
      </c>
      <c r="J6704" s="256" t="s">
        <v>2556</v>
      </c>
      <c r="K6704" s="257" t="s">
        <v>4815</v>
      </c>
      <c r="L6704" s="256" t="s">
        <v>2542</v>
      </c>
    </row>
    <row r="6705" spans="1:12" x14ac:dyDescent="0.25">
      <c r="A6705" s="256" t="s">
        <v>2630</v>
      </c>
      <c r="B6705" s="256" t="s">
        <v>2705</v>
      </c>
      <c r="C6705" s="256" t="s">
        <v>2707</v>
      </c>
      <c r="D6705" s="256" t="s">
        <v>3352</v>
      </c>
      <c r="E6705" s="257" t="s">
        <v>2540</v>
      </c>
      <c r="F6705" s="256" t="s">
        <v>2540</v>
      </c>
      <c r="G6705" s="256">
        <v>100235</v>
      </c>
      <c r="H6705" s="256" t="s">
        <v>2096</v>
      </c>
      <c r="I6705" s="256" t="s">
        <v>2097</v>
      </c>
      <c r="J6705" s="256" t="s">
        <v>2556</v>
      </c>
      <c r="K6705" s="257" t="s">
        <v>4754</v>
      </c>
      <c r="L6705" s="256" t="s">
        <v>2542</v>
      </c>
    </row>
    <row r="6706" spans="1:12" x14ac:dyDescent="0.25">
      <c r="A6706" s="256" t="s">
        <v>2630</v>
      </c>
      <c r="B6706" s="256" t="s">
        <v>2705</v>
      </c>
      <c r="C6706" s="256" t="s">
        <v>2707</v>
      </c>
      <c r="D6706" s="256" t="s">
        <v>3352</v>
      </c>
      <c r="E6706" s="257" t="s">
        <v>2540</v>
      </c>
      <c r="F6706" s="256" t="s">
        <v>2540</v>
      </c>
      <c r="G6706" s="256">
        <v>100236</v>
      </c>
      <c r="H6706" s="256" t="s">
        <v>2098</v>
      </c>
      <c r="I6706" s="256" t="s">
        <v>2099</v>
      </c>
      <c r="J6706" s="256" t="s">
        <v>2556</v>
      </c>
      <c r="K6706" s="257" t="s">
        <v>4773</v>
      </c>
      <c r="L6706" s="256" t="s">
        <v>2542</v>
      </c>
    </row>
    <row r="6707" spans="1:12" x14ac:dyDescent="0.25">
      <c r="A6707" s="256" t="s">
        <v>2630</v>
      </c>
      <c r="B6707" s="256" t="s">
        <v>2705</v>
      </c>
      <c r="C6707" s="256" t="s">
        <v>2707</v>
      </c>
      <c r="D6707" s="256" t="s">
        <v>3352</v>
      </c>
      <c r="E6707" s="257" t="s">
        <v>2540</v>
      </c>
      <c r="F6707" s="256" t="s">
        <v>2540</v>
      </c>
      <c r="G6707" s="256">
        <v>100237</v>
      </c>
      <c r="H6707" s="256" t="s">
        <v>2100</v>
      </c>
      <c r="I6707" s="256" t="s">
        <v>2099</v>
      </c>
      <c r="J6707" s="256" t="s">
        <v>2556</v>
      </c>
      <c r="K6707" s="257" t="s">
        <v>13786</v>
      </c>
      <c r="L6707" s="256" t="s">
        <v>2542</v>
      </c>
    </row>
    <row r="6708" spans="1:12" x14ac:dyDescent="0.25">
      <c r="A6708" s="256" t="s">
        <v>2630</v>
      </c>
      <c r="B6708" s="256" t="s">
        <v>2705</v>
      </c>
      <c r="C6708" s="256" t="s">
        <v>2707</v>
      </c>
      <c r="D6708" s="256" t="s">
        <v>3352</v>
      </c>
      <c r="E6708" s="257" t="s">
        <v>2540</v>
      </c>
      <c r="F6708" s="256" t="s">
        <v>2540</v>
      </c>
      <c r="G6708" s="256">
        <v>100238</v>
      </c>
      <c r="H6708" s="256" t="s">
        <v>2101</v>
      </c>
      <c r="I6708" s="256" t="s">
        <v>2099</v>
      </c>
      <c r="J6708" s="256" t="s">
        <v>2556</v>
      </c>
      <c r="K6708" s="257" t="s">
        <v>4742</v>
      </c>
      <c r="L6708" s="256" t="s">
        <v>2542</v>
      </c>
    </row>
    <row r="6709" spans="1:12" x14ac:dyDescent="0.25">
      <c r="A6709" s="256" t="s">
        <v>2630</v>
      </c>
      <c r="B6709" s="256" t="s">
        <v>2705</v>
      </c>
      <c r="C6709" s="256" t="s">
        <v>2707</v>
      </c>
      <c r="D6709" s="256" t="s">
        <v>3352</v>
      </c>
      <c r="E6709" s="257" t="s">
        <v>2540</v>
      </c>
      <c r="F6709" s="256" t="s">
        <v>2540</v>
      </c>
      <c r="G6709" s="256">
        <v>100239</v>
      </c>
      <c r="H6709" s="256" t="s">
        <v>2102</v>
      </c>
      <c r="I6709" s="256" t="s">
        <v>2099</v>
      </c>
      <c r="J6709" s="256" t="s">
        <v>2556</v>
      </c>
      <c r="K6709" s="257" t="s">
        <v>4769</v>
      </c>
      <c r="L6709" s="256" t="s">
        <v>2542</v>
      </c>
    </row>
    <row r="6710" spans="1:12" x14ac:dyDescent="0.25">
      <c r="A6710" s="256" t="s">
        <v>2630</v>
      </c>
      <c r="B6710" s="256" t="s">
        <v>2705</v>
      </c>
      <c r="C6710" s="256" t="s">
        <v>2707</v>
      </c>
      <c r="D6710" s="256" t="s">
        <v>3352</v>
      </c>
      <c r="E6710" s="257" t="s">
        <v>2540</v>
      </c>
      <c r="F6710" s="256" t="s">
        <v>2540</v>
      </c>
      <c r="G6710" s="256">
        <v>100240</v>
      </c>
      <c r="H6710" s="256" t="s">
        <v>2103</v>
      </c>
      <c r="I6710" s="256" t="s">
        <v>2099</v>
      </c>
      <c r="J6710" s="256" t="s">
        <v>2556</v>
      </c>
      <c r="K6710" s="257" t="s">
        <v>13797</v>
      </c>
      <c r="L6710" s="256" t="s">
        <v>2542</v>
      </c>
    </row>
    <row r="6711" spans="1:12" x14ac:dyDescent="0.25">
      <c r="A6711" s="256" t="s">
        <v>2630</v>
      </c>
      <c r="B6711" s="256" t="s">
        <v>2705</v>
      </c>
      <c r="C6711" s="256" t="s">
        <v>2707</v>
      </c>
      <c r="D6711" s="256" t="s">
        <v>3352</v>
      </c>
      <c r="E6711" s="257" t="s">
        <v>2540</v>
      </c>
      <c r="F6711" s="256" t="s">
        <v>2540</v>
      </c>
      <c r="G6711" s="256">
        <v>100241</v>
      </c>
      <c r="H6711" s="256" t="s">
        <v>2104</v>
      </c>
      <c r="I6711" s="256" t="s">
        <v>2099</v>
      </c>
      <c r="J6711" s="256" t="s">
        <v>2556</v>
      </c>
      <c r="K6711" s="257" t="s">
        <v>4769</v>
      </c>
      <c r="L6711" s="256" t="s">
        <v>2542</v>
      </c>
    </row>
    <row r="6712" spans="1:12" x14ac:dyDescent="0.25">
      <c r="A6712" s="256" t="s">
        <v>2630</v>
      </c>
      <c r="B6712" s="256" t="s">
        <v>2705</v>
      </c>
      <c r="C6712" s="256" t="s">
        <v>2707</v>
      </c>
      <c r="D6712" s="256" t="s">
        <v>3352</v>
      </c>
      <c r="E6712" s="257" t="s">
        <v>2540</v>
      </c>
      <c r="F6712" s="256" t="s">
        <v>2540</v>
      </c>
      <c r="G6712" s="256">
        <v>100242</v>
      </c>
      <c r="H6712" s="256" t="s">
        <v>2105</v>
      </c>
      <c r="I6712" s="256" t="s">
        <v>2099</v>
      </c>
      <c r="J6712" s="256" t="s">
        <v>2556</v>
      </c>
      <c r="K6712" s="257" t="s">
        <v>13448</v>
      </c>
      <c r="L6712" s="256" t="s">
        <v>2542</v>
      </c>
    </row>
    <row r="6713" spans="1:12" x14ac:dyDescent="0.25">
      <c r="A6713" s="256" t="s">
        <v>2630</v>
      </c>
      <c r="B6713" s="256" t="s">
        <v>2705</v>
      </c>
      <c r="C6713" s="256" t="s">
        <v>2707</v>
      </c>
      <c r="D6713" s="256" t="s">
        <v>3352</v>
      </c>
      <c r="E6713" s="257" t="s">
        <v>2540</v>
      </c>
      <c r="F6713" s="256" t="s">
        <v>2540</v>
      </c>
      <c r="G6713" s="256">
        <v>100243</v>
      </c>
      <c r="H6713" s="256" t="s">
        <v>2106</v>
      </c>
      <c r="I6713" s="256" t="s">
        <v>2099</v>
      </c>
      <c r="J6713" s="256" t="s">
        <v>2556</v>
      </c>
      <c r="K6713" s="257" t="s">
        <v>4722</v>
      </c>
      <c r="L6713" s="256" t="s">
        <v>2542</v>
      </c>
    </row>
    <row r="6714" spans="1:12" x14ac:dyDescent="0.25">
      <c r="A6714" s="256" t="s">
        <v>2630</v>
      </c>
      <c r="B6714" s="256" t="s">
        <v>2705</v>
      </c>
      <c r="C6714" s="256" t="s">
        <v>2707</v>
      </c>
      <c r="D6714" s="256" t="s">
        <v>3352</v>
      </c>
      <c r="E6714" s="257" t="s">
        <v>2540</v>
      </c>
      <c r="F6714" s="256" t="s">
        <v>2540</v>
      </c>
      <c r="G6714" s="256">
        <v>100244</v>
      </c>
      <c r="H6714" s="256" t="s">
        <v>2107</v>
      </c>
      <c r="I6714" s="256" t="s">
        <v>2099</v>
      </c>
      <c r="J6714" s="256" t="s">
        <v>2556</v>
      </c>
      <c r="K6714" s="257" t="s">
        <v>13797</v>
      </c>
      <c r="L6714" s="256" t="s">
        <v>2542</v>
      </c>
    </row>
    <row r="6715" spans="1:12" x14ac:dyDescent="0.25">
      <c r="A6715" s="256" t="s">
        <v>2630</v>
      </c>
      <c r="B6715" s="256" t="s">
        <v>2705</v>
      </c>
      <c r="C6715" s="256" t="s">
        <v>2707</v>
      </c>
      <c r="D6715" s="256" t="s">
        <v>3352</v>
      </c>
      <c r="E6715" s="257" t="s">
        <v>2540</v>
      </c>
      <c r="F6715" s="256" t="s">
        <v>2540</v>
      </c>
      <c r="G6715" s="256">
        <v>100245</v>
      </c>
      <c r="H6715" s="256" t="s">
        <v>2108</v>
      </c>
      <c r="I6715" s="256" t="s">
        <v>2099</v>
      </c>
      <c r="J6715" s="256" t="s">
        <v>2556</v>
      </c>
      <c r="K6715" s="257" t="s">
        <v>13478</v>
      </c>
      <c r="L6715" s="256" t="s">
        <v>2542</v>
      </c>
    </row>
    <row r="6716" spans="1:12" x14ac:dyDescent="0.25">
      <c r="A6716" s="256" t="s">
        <v>2630</v>
      </c>
      <c r="B6716" s="256" t="s">
        <v>2705</v>
      </c>
      <c r="C6716" s="256" t="s">
        <v>2707</v>
      </c>
      <c r="D6716" s="256" t="s">
        <v>3352</v>
      </c>
      <c r="E6716" s="257" t="s">
        <v>2540</v>
      </c>
      <c r="F6716" s="256" t="s">
        <v>2540</v>
      </c>
      <c r="G6716" s="256">
        <v>100246</v>
      </c>
      <c r="H6716" s="256" t="s">
        <v>2109</v>
      </c>
      <c r="I6716" s="256" t="s">
        <v>2099</v>
      </c>
      <c r="J6716" s="256" t="s">
        <v>2556</v>
      </c>
      <c r="K6716" s="257" t="s">
        <v>13798</v>
      </c>
      <c r="L6716" s="256" t="s">
        <v>2542</v>
      </c>
    </row>
    <row r="6717" spans="1:12" x14ac:dyDescent="0.25">
      <c r="A6717" s="256" t="s">
        <v>2630</v>
      </c>
      <c r="B6717" s="256" t="s">
        <v>2705</v>
      </c>
      <c r="C6717" s="256" t="s">
        <v>2707</v>
      </c>
      <c r="D6717" s="256" t="s">
        <v>3352</v>
      </c>
      <c r="E6717" s="257" t="s">
        <v>2540</v>
      </c>
      <c r="F6717" s="256" t="s">
        <v>2540</v>
      </c>
      <c r="G6717" s="256">
        <v>100247</v>
      </c>
      <c r="H6717" s="256" t="s">
        <v>2110</v>
      </c>
      <c r="I6717" s="256" t="s">
        <v>2099</v>
      </c>
      <c r="J6717" s="256" t="s">
        <v>2556</v>
      </c>
      <c r="K6717" s="257" t="s">
        <v>13786</v>
      </c>
      <c r="L6717" s="256" t="s">
        <v>2542</v>
      </c>
    </row>
    <row r="6718" spans="1:12" x14ac:dyDescent="0.25">
      <c r="A6718" s="256" t="s">
        <v>2630</v>
      </c>
      <c r="B6718" s="256" t="s">
        <v>2705</v>
      </c>
      <c r="C6718" s="256" t="s">
        <v>2707</v>
      </c>
      <c r="D6718" s="256" t="s">
        <v>3352</v>
      </c>
      <c r="E6718" s="257" t="s">
        <v>2540</v>
      </c>
      <c r="F6718" s="256" t="s">
        <v>2540</v>
      </c>
      <c r="G6718" s="256">
        <v>100248</v>
      </c>
      <c r="H6718" s="256" t="s">
        <v>2111</v>
      </c>
      <c r="I6718" s="256" t="s">
        <v>2099</v>
      </c>
      <c r="J6718" s="256" t="s">
        <v>2556</v>
      </c>
      <c r="K6718" s="257" t="s">
        <v>5010</v>
      </c>
      <c r="L6718" s="256" t="s">
        <v>2542</v>
      </c>
    </row>
    <row r="6719" spans="1:12" x14ac:dyDescent="0.25">
      <c r="A6719" s="256" t="s">
        <v>2630</v>
      </c>
      <c r="B6719" s="256" t="s">
        <v>2705</v>
      </c>
      <c r="C6719" s="256" t="s">
        <v>2707</v>
      </c>
      <c r="D6719" s="256" t="s">
        <v>3352</v>
      </c>
      <c r="E6719" s="257" t="s">
        <v>2540</v>
      </c>
      <c r="F6719" s="256" t="s">
        <v>2540</v>
      </c>
      <c r="G6719" s="256">
        <v>100249</v>
      </c>
      <c r="H6719" s="256" t="s">
        <v>2112</v>
      </c>
      <c r="I6719" s="256" t="s">
        <v>2099</v>
      </c>
      <c r="J6719" s="256" t="s">
        <v>2556</v>
      </c>
      <c r="K6719" s="257" t="s">
        <v>13798</v>
      </c>
      <c r="L6719" s="256" t="s">
        <v>2542</v>
      </c>
    </row>
    <row r="6720" spans="1:12" x14ac:dyDescent="0.25">
      <c r="A6720" s="256" t="s">
        <v>2630</v>
      </c>
      <c r="B6720" s="256" t="s">
        <v>2705</v>
      </c>
      <c r="C6720" s="256" t="s">
        <v>2707</v>
      </c>
      <c r="D6720" s="256" t="s">
        <v>3352</v>
      </c>
      <c r="E6720" s="257" t="s">
        <v>2540</v>
      </c>
      <c r="F6720" s="256" t="s">
        <v>2540</v>
      </c>
      <c r="G6720" s="256">
        <v>100250</v>
      </c>
      <c r="H6720" s="256" t="s">
        <v>2113</v>
      </c>
      <c r="I6720" s="256" t="s">
        <v>2099</v>
      </c>
      <c r="J6720" s="256" t="s">
        <v>2556</v>
      </c>
      <c r="K6720" s="257" t="s">
        <v>5437</v>
      </c>
      <c r="L6720" s="256" t="s">
        <v>2542</v>
      </c>
    </row>
    <row r="6721" spans="1:12" x14ac:dyDescent="0.25">
      <c r="A6721" s="256" t="s">
        <v>2630</v>
      </c>
      <c r="B6721" s="256" t="s">
        <v>2705</v>
      </c>
      <c r="C6721" s="256" t="s">
        <v>2707</v>
      </c>
      <c r="D6721" s="256" t="s">
        <v>3352</v>
      </c>
      <c r="E6721" s="257" t="s">
        <v>2540</v>
      </c>
      <c r="F6721" s="256" t="s">
        <v>2540</v>
      </c>
      <c r="G6721" s="256">
        <v>100251</v>
      </c>
      <c r="H6721" s="256" t="s">
        <v>2114</v>
      </c>
      <c r="I6721" s="256" t="s">
        <v>2099</v>
      </c>
      <c r="J6721" s="256" t="s">
        <v>2556</v>
      </c>
      <c r="K6721" s="257" t="s">
        <v>5010</v>
      </c>
      <c r="L6721" s="256" t="s">
        <v>2542</v>
      </c>
    </row>
    <row r="6722" spans="1:12" x14ac:dyDescent="0.25">
      <c r="A6722" s="256" t="s">
        <v>2630</v>
      </c>
      <c r="B6722" s="256" t="s">
        <v>2705</v>
      </c>
      <c r="C6722" s="256" t="s">
        <v>2707</v>
      </c>
      <c r="D6722" s="256" t="s">
        <v>3352</v>
      </c>
      <c r="E6722" s="257" t="s">
        <v>2540</v>
      </c>
      <c r="F6722" s="256" t="s">
        <v>2540</v>
      </c>
      <c r="G6722" s="256">
        <v>100252</v>
      </c>
      <c r="H6722" s="256" t="s">
        <v>2115</v>
      </c>
      <c r="I6722" s="256" t="s">
        <v>2099</v>
      </c>
      <c r="J6722" s="256" t="s">
        <v>2556</v>
      </c>
      <c r="K6722" s="257" t="s">
        <v>13448</v>
      </c>
      <c r="L6722" s="256" t="s">
        <v>2542</v>
      </c>
    </row>
    <row r="6723" spans="1:12" x14ac:dyDescent="0.25">
      <c r="A6723" s="256" t="s">
        <v>2630</v>
      </c>
      <c r="B6723" s="256" t="s">
        <v>2705</v>
      </c>
      <c r="C6723" s="256" t="s">
        <v>2707</v>
      </c>
      <c r="D6723" s="256" t="s">
        <v>3352</v>
      </c>
      <c r="E6723" s="257" t="s">
        <v>2540</v>
      </c>
      <c r="F6723" s="256" t="s">
        <v>2540</v>
      </c>
      <c r="G6723" s="256">
        <v>100253</v>
      </c>
      <c r="H6723" s="256" t="s">
        <v>2116</v>
      </c>
      <c r="I6723" s="256" t="s">
        <v>2099</v>
      </c>
      <c r="J6723" s="256" t="s">
        <v>2556</v>
      </c>
      <c r="K6723" s="257" t="s">
        <v>5249</v>
      </c>
      <c r="L6723" s="256" t="s">
        <v>2542</v>
      </c>
    </row>
    <row r="6724" spans="1:12" x14ac:dyDescent="0.25">
      <c r="A6724" s="256" t="s">
        <v>2630</v>
      </c>
      <c r="B6724" s="256" t="s">
        <v>2705</v>
      </c>
      <c r="C6724" s="256" t="s">
        <v>2707</v>
      </c>
      <c r="D6724" s="256" t="s">
        <v>3352</v>
      </c>
      <c r="E6724" s="257" t="s">
        <v>2540</v>
      </c>
      <c r="F6724" s="256" t="s">
        <v>2540</v>
      </c>
      <c r="G6724" s="256">
        <v>100254</v>
      </c>
      <c r="H6724" s="256" t="s">
        <v>2117</v>
      </c>
      <c r="I6724" s="256" t="s">
        <v>2099</v>
      </c>
      <c r="J6724" s="256" t="s">
        <v>2556</v>
      </c>
      <c r="K6724" s="257" t="s">
        <v>18617</v>
      </c>
      <c r="L6724" s="256" t="s">
        <v>2542</v>
      </c>
    </row>
    <row r="6725" spans="1:12" x14ac:dyDescent="0.25">
      <c r="A6725" s="256" t="s">
        <v>2630</v>
      </c>
      <c r="B6725" s="256" t="s">
        <v>2705</v>
      </c>
      <c r="C6725" s="256" t="s">
        <v>2707</v>
      </c>
      <c r="D6725" s="256" t="s">
        <v>3352</v>
      </c>
      <c r="E6725" s="257" t="s">
        <v>2540</v>
      </c>
      <c r="F6725" s="256" t="s">
        <v>2540</v>
      </c>
      <c r="G6725" s="256">
        <v>100255</v>
      </c>
      <c r="H6725" s="256" t="s">
        <v>2118</v>
      </c>
      <c r="I6725" s="256" t="s">
        <v>2099</v>
      </c>
      <c r="J6725" s="256" t="s">
        <v>2556</v>
      </c>
      <c r="K6725" s="257" t="s">
        <v>5197</v>
      </c>
      <c r="L6725" s="256" t="s">
        <v>2542</v>
      </c>
    </row>
    <row r="6726" spans="1:12" x14ac:dyDescent="0.25">
      <c r="A6726" s="256" t="s">
        <v>2630</v>
      </c>
      <c r="B6726" s="256" t="s">
        <v>2705</v>
      </c>
      <c r="C6726" s="256" t="s">
        <v>2707</v>
      </c>
      <c r="D6726" s="256" t="s">
        <v>3352</v>
      </c>
      <c r="E6726" s="257" t="s">
        <v>2540</v>
      </c>
      <c r="F6726" s="256" t="s">
        <v>2540</v>
      </c>
      <c r="G6726" s="256">
        <v>100256</v>
      </c>
      <c r="H6726" s="256" t="s">
        <v>2119</v>
      </c>
      <c r="I6726" s="256" t="s">
        <v>2099</v>
      </c>
      <c r="J6726" s="256" t="s">
        <v>2556</v>
      </c>
      <c r="K6726" s="257" t="s">
        <v>5420</v>
      </c>
      <c r="L6726" s="256" t="s">
        <v>2542</v>
      </c>
    </row>
    <row r="6727" spans="1:12" x14ac:dyDescent="0.25">
      <c r="A6727" s="256" t="s">
        <v>2630</v>
      </c>
      <c r="B6727" s="256" t="s">
        <v>2705</v>
      </c>
      <c r="C6727" s="256" t="s">
        <v>2707</v>
      </c>
      <c r="D6727" s="256" t="s">
        <v>3352</v>
      </c>
      <c r="E6727" s="257" t="s">
        <v>2540</v>
      </c>
      <c r="F6727" s="256" t="s">
        <v>2540</v>
      </c>
      <c r="G6727" s="256">
        <v>100257</v>
      </c>
      <c r="H6727" s="256" t="s">
        <v>2120</v>
      </c>
      <c r="I6727" s="256" t="s">
        <v>2099</v>
      </c>
      <c r="J6727" s="256" t="s">
        <v>2556</v>
      </c>
      <c r="K6727" s="257" t="s">
        <v>4742</v>
      </c>
      <c r="L6727" s="256" t="s">
        <v>2542</v>
      </c>
    </row>
    <row r="6728" spans="1:12" x14ac:dyDescent="0.25">
      <c r="A6728" s="256" t="s">
        <v>2630</v>
      </c>
      <c r="B6728" s="256" t="s">
        <v>2705</v>
      </c>
      <c r="C6728" s="256" t="s">
        <v>2707</v>
      </c>
      <c r="D6728" s="256" t="s">
        <v>3352</v>
      </c>
      <c r="E6728" s="257" t="s">
        <v>2540</v>
      </c>
      <c r="F6728" s="256" t="s">
        <v>2540</v>
      </c>
      <c r="G6728" s="256">
        <v>100258</v>
      </c>
      <c r="H6728" s="256" t="s">
        <v>2121</v>
      </c>
      <c r="I6728" s="256" t="s">
        <v>2099</v>
      </c>
      <c r="J6728" s="256" t="s">
        <v>2556</v>
      </c>
      <c r="K6728" s="257" t="s">
        <v>5197</v>
      </c>
      <c r="L6728" s="256" t="s">
        <v>2542</v>
      </c>
    </row>
    <row r="6729" spans="1:12" x14ac:dyDescent="0.25">
      <c r="A6729" s="256" t="s">
        <v>2630</v>
      </c>
      <c r="B6729" s="256" t="s">
        <v>2705</v>
      </c>
      <c r="C6729" s="256" t="s">
        <v>2707</v>
      </c>
      <c r="D6729" s="256" t="s">
        <v>3352</v>
      </c>
      <c r="E6729" s="257" t="s">
        <v>2540</v>
      </c>
      <c r="F6729" s="256" t="s">
        <v>2540</v>
      </c>
      <c r="G6729" s="256">
        <v>100259</v>
      </c>
      <c r="H6729" s="256" t="s">
        <v>2122</v>
      </c>
      <c r="I6729" s="256" t="s">
        <v>2099</v>
      </c>
      <c r="J6729" s="256" t="s">
        <v>2556</v>
      </c>
      <c r="K6729" s="257" t="s">
        <v>5249</v>
      </c>
      <c r="L6729" s="256" t="s">
        <v>2542</v>
      </c>
    </row>
    <row r="6730" spans="1:12" x14ac:dyDescent="0.25">
      <c r="A6730" s="256" t="s">
        <v>2630</v>
      </c>
      <c r="B6730" s="256" t="s">
        <v>2705</v>
      </c>
      <c r="C6730" s="256" t="s">
        <v>2707</v>
      </c>
      <c r="D6730" s="256" t="s">
        <v>3352</v>
      </c>
      <c r="E6730" s="257" t="s">
        <v>2540</v>
      </c>
      <c r="F6730" s="256" t="s">
        <v>2540</v>
      </c>
      <c r="G6730" s="256">
        <v>100260</v>
      </c>
      <c r="H6730" s="256" t="s">
        <v>2123</v>
      </c>
      <c r="I6730" s="256" t="s">
        <v>2053</v>
      </c>
      <c r="J6730" s="256" t="s">
        <v>2556</v>
      </c>
      <c r="K6730" s="257" t="s">
        <v>4777</v>
      </c>
      <c r="L6730" s="256" t="s">
        <v>2542</v>
      </c>
    </row>
    <row r="6731" spans="1:12" x14ac:dyDescent="0.25">
      <c r="A6731" s="256" t="s">
        <v>2630</v>
      </c>
      <c r="B6731" s="256" t="s">
        <v>2705</v>
      </c>
      <c r="C6731" s="256" t="s">
        <v>2707</v>
      </c>
      <c r="D6731" s="256" t="s">
        <v>3352</v>
      </c>
      <c r="E6731" s="257" t="s">
        <v>2540</v>
      </c>
      <c r="F6731" s="256" t="s">
        <v>2540</v>
      </c>
      <c r="G6731" s="256">
        <v>100261</v>
      </c>
      <c r="H6731" s="256" t="s">
        <v>2124</v>
      </c>
      <c r="I6731" s="256" t="s">
        <v>2053</v>
      </c>
      <c r="J6731" s="256" t="s">
        <v>2556</v>
      </c>
      <c r="K6731" s="257" t="s">
        <v>5076</v>
      </c>
      <c r="L6731" s="256" t="s">
        <v>2542</v>
      </c>
    </row>
    <row r="6732" spans="1:12" x14ac:dyDescent="0.25">
      <c r="A6732" s="256" t="s">
        <v>2630</v>
      </c>
      <c r="B6732" s="256" t="s">
        <v>2705</v>
      </c>
      <c r="C6732" s="256" t="s">
        <v>2707</v>
      </c>
      <c r="D6732" s="256" t="s">
        <v>3352</v>
      </c>
      <c r="E6732" s="257" t="s">
        <v>2540</v>
      </c>
      <c r="F6732" s="256" t="s">
        <v>2540</v>
      </c>
      <c r="G6732" s="256">
        <v>100262</v>
      </c>
      <c r="H6732" s="256" t="s">
        <v>2125</v>
      </c>
      <c r="I6732" s="256" t="s">
        <v>2053</v>
      </c>
      <c r="J6732" s="256" t="s">
        <v>2556</v>
      </c>
      <c r="K6732" s="257" t="s">
        <v>13229</v>
      </c>
      <c r="L6732" s="256" t="s">
        <v>2542</v>
      </c>
    </row>
    <row r="6733" spans="1:12" x14ac:dyDescent="0.25">
      <c r="A6733" s="256" t="s">
        <v>2630</v>
      </c>
      <c r="B6733" s="256" t="s">
        <v>2705</v>
      </c>
      <c r="C6733" s="256" t="s">
        <v>2707</v>
      </c>
      <c r="D6733" s="256" t="s">
        <v>3352</v>
      </c>
      <c r="E6733" s="257" t="s">
        <v>2540</v>
      </c>
      <c r="F6733" s="256" t="s">
        <v>2540</v>
      </c>
      <c r="G6733" s="256">
        <v>100263</v>
      </c>
      <c r="H6733" s="256" t="s">
        <v>2126</v>
      </c>
      <c r="I6733" s="256" t="s">
        <v>2053</v>
      </c>
      <c r="J6733" s="256" t="s">
        <v>2556</v>
      </c>
      <c r="K6733" s="257" t="s">
        <v>7600</v>
      </c>
      <c r="L6733" s="256" t="s">
        <v>2542</v>
      </c>
    </row>
    <row r="6734" spans="1:12" x14ac:dyDescent="0.25">
      <c r="A6734" s="256" t="s">
        <v>2630</v>
      </c>
      <c r="B6734" s="256" t="s">
        <v>2705</v>
      </c>
      <c r="C6734" s="256" t="s">
        <v>2707</v>
      </c>
      <c r="D6734" s="256" t="s">
        <v>3352</v>
      </c>
      <c r="E6734" s="257" t="s">
        <v>2540</v>
      </c>
      <c r="F6734" s="256" t="s">
        <v>2540</v>
      </c>
      <c r="G6734" s="256">
        <v>100264</v>
      </c>
      <c r="H6734" s="256" t="s">
        <v>2127</v>
      </c>
      <c r="I6734" s="256" t="s">
        <v>2080</v>
      </c>
      <c r="J6734" s="256" t="s">
        <v>2556</v>
      </c>
      <c r="K6734" s="257" t="s">
        <v>16888</v>
      </c>
      <c r="L6734" s="256" t="s">
        <v>2542</v>
      </c>
    </row>
    <row r="6735" spans="1:12" x14ac:dyDescent="0.25">
      <c r="A6735" s="256" t="s">
        <v>2630</v>
      </c>
      <c r="B6735" s="256" t="s">
        <v>2705</v>
      </c>
      <c r="C6735" s="256" t="s">
        <v>2707</v>
      </c>
      <c r="D6735" s="256" t="s">
        <v>3352</v>
      </c>
      <c r="E6735" s="257" t="s">
        <v>2540</v>
      </c>
      <c r="F6735" s="256" t="s">
        <v>2540</v>
      </c>
      <c r="G6735" s="256">
        <v>100265</v>
      </c>
      <c r="H6735" s="256" t="s">
        <v>2128</v>
      </c>
      <c r="I6735" s="256" t="s">
        <v>14</v>
      </c>
      <c r="J6735" s="256" t="s">
        <v>2556</v>
      </c>
      <c r="K6735" s="257" t="s">
        <v>5190</v>
      </c>
      <c r="L6735" s="256" t="s">
        <v>2542</v>
      </c>
    </row>
    <row r="6736" spans="1:12" x14ac:dyDescent="0.25">
      <c r="A6736" s="256" t="s">
        <v>2630</v>
      </c>
      <c r="B6736" s="256" t="s">
        <v>2705</v>
      </c>
      <c r="C6736" s="256" t="s">
        <v>2707</v>
      </c>
      <c r="D6736" s="256" t="s">
        <v>3352</v>
      </c>
      <c r="E6736" s="257" t="s">
        <v>2540</v>
      </c>
      <c r="F6736" s="256" t="s">
        <v>2540</v>
      </c>
      <c r="G6736" s="256">
        <v>100266</v>
      </c>
      <c r="H6736" s="256" t="s">
        <v>2129</v>
      </c>
      <c r="I6736" s="256" t="s">
        <v>2067</v>
      </c>
      <c r="J6736" s="256" t="s">
        <v>2556</v>
      </c>
      <c r="K6736" s="257" t="s">
        <v>13855</v>
      </c>
      <c r="L6736" s="256" t="s">
        <v>2542</v>
      </c>
    </row>
    <row r="6737" spans="1:12" x14ac:dyDescent="0.25">
      <c r="A6737" s="256" t="s">
        <v>2630</v>
      </c>
      <c r="B6737" s="256" t="s">
        <v>2705</v>
      </c>
      <c r="C6737" s="256" t="s">
        <v>2707</v>
      </c>
      <c r="D6737" s="256" t="s">
        <v>3352</v>
      </c>
      <c r="E6737" s="257" t="s">
        <v>2540</v>
      </c>
      <c r="F6737" s="256" t="s">
        <v>2540</v>
      </c>
      <c r="G6737" s="256">
        <v>100267</v>
      </c>
      <c r="H6737" s="256" t="s">
        <v>2130</v>
      </c>
      <c r="I6737" s="256" t="s">
        <v>12</v>
      </c>
      <c r="J6737" s="256" t="s">
        <v>2556</v>
      </c>
      <c r="K6737" s="257" t="s">
        <v>7903</v>
      </c>
      <c r="L6737" s="256" t="s">
        <v>2542</v>
      </c>
    </row>
    <row r="6738" spans="1:12" x14ac:dyDescent="0.25">
      <c r="A6738" s="256" t="s">
        <v>2630</v>
      </c>
      <c r="B6738" s="256" t="s">
        <v>2705</v>
      </c>
      <c r="C6738" s="256" t="s">
        <v>2707</v>
      </c>
      <c r="D6738" s="256" t="s">
        <v>3352</v>
      </c>
      <c r="E6738" s="257" t="s">
        <v>2540</v>
      </c>
      <c r="F6738" s="256" t="s">
        <v>2540</v>
      </c>
      <c r="G6738" s="256">
        <v>100268</v>
      </c>
      <c r="H6738" s="256" t="s">
        <v>2131</v>
      </c>
      <c r="I6738" s="256" t="s">
        <v>2067</v>
      </c>
      <c r="J6738" s="256" t="s">
        <v>2556</v>
      </c>
      <c r="K6738" s="257" t="s">
        <v>13855</v>
      </c>
      <c r="L6738" s="256" t="s">
        <v>2542</v>
      </c>
    </row>
    <row r="6739" spans="1:12" x14ac:dyDescent="0.25">
      <c r="A6739" s="256" t="s">
        <v>2630</v>
      </c>
      <c r="B6739" s="256" t="s">
        <v>2705</v>
      </c>
      <c r="C6739" s="256" t="s">
        <v>2707</v>
      </c>
      <c r="D6739" s="256" t="s">
        <v>3352</v>
      </c>
      <c r="E6739" s="257" t="s">
        <v>2540</v>
      </c>
      <c r="F6739" s="256" t="s">
        <v>2540</v>
      </c>
      <c r="G6739" s="256">
        <v>100269</v>
      </c>
      <c r="H6739" s="256" t="s">
        <v>2132</v>
      </c>
      <c r="I6739" s="256" t="s">
        <v>12</v>
      </c>
      <c r="J6739" s="256" t="s">
        <v>2556</v>
      </c>
      <c r="K6739" s="257" t="s">
        <v>7903</v>
      </c>
      <c r="L6739" s="256" t="s">
        <v>2542</v>
      </c>
    </row>
    <row r="6740" spans="1:12" x14ac:dyDescent="0.25">
      <c r="A6740" s="256" t="s">
        <v>2630</v>
      </c>
      <c r="B6740" s="256" t="s">
        <v>2705</v>
      </c>
      <c r="C6740" s="256" t="s">
        <v>2707</v>
      </c>
      <c r="D6740" s="256" t="s">
        <v>3352</v>
      </c>
      <c r="E6740" s="257" t="s">
        <v>2540</v>
      </c>
      <c r="F6740" s="256" t="s">
        <v>2540</v>
      </c>
      <c r="G6740" s="256">
        <v>100270</v>
      </c>
      <c r="H6740" s="256" t="s">
        <v>2133</v>
      </c>
      <c r="I6740" s="256" t="s">
        <v>2067</v>
      </c>
      <c r="J6740" s="256" t="s">
        <v>2556</v>
      </c>
      <c r="K6740" s="257" t="s">
        <v>13799</v>
      </c>
      <c r="L6740" s="256" t="s">
        <v>2542</v>
      </c>
    </row>
    <row r="6741" spans="1:12" x14ac:dyDescent="0.25">
      <c r="A6741" s="256" t="s">
        <v>2630</v>
      </c>
      <c r="B6741" s="256" t="s">
        <v>2705</v>
      </c>
      <c r="C6741" s="256" t="s">
        <v>2707</v>
      </c>
      <c r="D6741" s="256" t="s">
        <v>3352</v>
      </c>
      <c r="E6741" s="257" t="s">
        <v>2540</v>
      </c>
      <c r="F6741" s="256" t="s">
        <v>2540</v>
      </c>
      <c r="G6741" s="256">
        <v>100271</v>
      </c>
      <c r="H6741" s="256" t="s">
        <v>2134</v>
      </c>
      <c r="I6741" s="256" t="s">
        <v>2080</v>
      </c>
      <c r="J6741" s="256" t="s">
        <v>2556</v>
      </c>
      <c r="K6741" s="257" t="s">
        <v>18618</v>
      </c>
      <c r="L6741" s="256" t="s">
        <v>2542</v>
      </c>
    </row>
    <row r="6742" spans="1:12" x14ac:dyDescent="0.25">
      <c r="A6742" s="256" t="s">
        <v>2630</v>
      </c>
      <c r="B6742" s="256" t="s">
        <v>2705</v>
      </c>
      <c r="C6742" s="256" t="s">
        <v>2707</v>
      </c>
      <c r="D6742" s="256" t="s">
        <v>3352</v>
      </c>
      <c r="E6742" s="257" t="s">
        <v>2540</v>
      </c>
      <c r="F6742" s="256" t="s">
        <v>2540</v>
      </c>
      <c r="G6742" s="256">
        <v>100272</v>
      </c>
      <c r="H6742" s="256" t="s">
        <v>2135</v>
      </c>
      <c r="I6742" s="256" t="s">
        <v>14</v>
      </c>
      <c r="J6742" s="256" t="s">
        <v>2556</v>
      </c>
      <c r="K6742" s="257" t="s">
        <v>5075</v>
      </c>
      <c r="L6742" s="256" t="s">
        <v>2542</v>
      </c>
    </row>
    <row r="6743" spans="1:12" x14ac:dyDescent="0.25">
      <c r="A6743" s="256" t="s">
        <v>2630</v>
      </c>
      <c r="B6743" s="256" t="s">
        <v>2705</v>
      </c>
      <c r="C6743" s="256" t="s">
        <v>2707</v>
      </c>
      <c r="D6743" s="256" t="s">
        <v>3352</v>
      </c>
      <c r="E6743" s="257" t="s">
        <v>2540</v>
      </c>
      <c r="F6743" s="256" t="s">
        <v>2540</v>
      </c>
      <c r="G6743" s="256">
        <v>100273</v>
      </c>
      <c r="H6743" s="256" t="s">
        <v>2136</v>
      </c>
      <c r="I6743" s="256" t="s">
        <v>2053</v>
      </c>
      <c r="J6743" s="256" t="s">
        <v>2556</v>
      </c>
      <c r="K6743" s="257" t="s">
        <v>4843</v>
      </c>
      <c r="L6743" s="256" t="s">
        <v>2542</v>
      </c>
    </row>
    <row r="6744" spans="1:12" x14ac:dyDescent="0.25">
      <c r="A6744" s="256" t="s">
        <v>2630</v>
      </c>
      <c r="B6744" s="256" t="s">
        <v>2705</v>
      </c>
      <c r="C6744" s="256" t="s">
        <v>2707</v>
      </c>
      <c r="D6744" s="256" t="s">
        <v>3352</v>
      </c>
      <c r="E6744" s="257" t="s">
        <v>2540</v>
      </c>
      <c r="F6744" s="256" t="s">
        <v>2540</v>
      </c>
      <c r="G6744" s="256">
        <v>100274</v>
      </c>
      <c r="H6744" s="256" t="s">
        <v>2137</v>
      </c>
      <c r="I6744" s="256" t="s">
        <v>2080</v>
      </c>
      <c r="J6744" s="256" t="s">
        <v>2556</v>
      </c>
      <c r="K6744" s="257" t="s">
        <v>18619</v>
      </c>
      <c r="L6744" s="256" t="s">
        <v>2542</v>
      </c>
    </row>
    <row r="6745" spans="1:12" x14ac:dyDescent="0.25">
      <c r="A6745" s="256" t="s">
        <v>2630</v>
      </c>
      <c r="B6745" s="256" t="s">
        <v>2705</v>
      </c>
      <c r="C6745" s="256" t="s">
        <v>2707</v>
      </c>
      <c r="D6745" s="256" t="s">
        <v>3352</v>
      </c>
      <c r="E6745" s="257" t="s">
        <v>2540</v>
      </c>
      <c r="F6745" s="256" t="s">
        <v>2540</v>
      </c>
      <c r="G6745" s="256">
        <v>100275</v>
      </c>
      <c r="H6745" s="256" t="s">
        <v>2138</v>
      </c>
      <c r="I6745" s="256" t="s">
        <v>2080</v>
      </c>
      <c r="J6745" s="256" t="s">
        <v>2556</v>
      </c>
      <c r="K6745" s="257" t="s">
        <v>13801</v>
      </c>
      <c r="L6745" s="256" t="s">
        <v>2542</v>
      </c>
    </row>
    <row r="6746" spans="1:12" x14ac:dyDescent="0.25">
      <c r="A6746" s="256" t="s">
        <v>2630</v>
      </c>
      <c r="B6746" s="256" t="s">
        <v>2705</v>
      </c>
      <c r="C6746" s="256" t="s">
        <v>2707</v>
      </c>
      <c r="D6746" s="256" t="s">
        <v>3352</v>
      </c>
      <c r="E6746" s="257" t="s">
        <v>2540</v>
      </c>
      <c r="F6746" s="256" t="s">
        <v>2540</v>
      </c>
      <c r="G6746" s="256">
        <v>100276</v>
      </c>
      <c r="H6746" s="256" t="s">
        <v>2139</v>
      </c>
      <c r="I6746" s="256" t="s">
        <v>2080</v>
      </c>
      <c r="J6746" s="256" t="s">
        <v>2556</v>
      </c>
      <c r="K6746" s="257" t="s">
        <v>18620</v>
      </c>
      <c r="L6746" s="256" t="s">
        <v>2542</v>
      </c>
    </row>
    <row r="6747" spans="1:12" x14ac:dyDescent="0.25">
      <c r="A6747" s="256" t="s">
        <v>2630</v>
      </c>
      <c r="B6747" s="256" t="s">
        <v>2705</v>
      </c>
      <c r="C6747" s="256" t="s">
        <v>2707</v>
      </c>
      <c r="D6747" s="256" t="s">
        <v>3352</v>
      </c>
      <c r="E6747" s="257" t="s">
        <v>2540</v>
      </c>
      <c r="F6747" s="256" t="s">
        <v>2540</v>
      </c>
      <c r="G6747" s="256">
        <v>100277</v>
      </c>
      <c r="H6747" s="256" t="s">
        <v>2140</v>
      </c>
      <c r="I6747" s="256" t="s">
        <v>2080</v>
      </c>
      <c r="J6747" s="256" t="s">
        <v>2541</v>
      </c>
      <c r="K6747" s="257" t="s">
        <v>5445</v>
      </c>
      <c r="L6747" s="256" t="s">
        <v>2542</v>
      </c>
    </row>
    <row r="6748" spans="1:12" x14ac:dyDescent="0.25">
      <c r="A6748" s="256" t="s">
        <v>2630</v>
      </c>
      <c r="B6748" s="256" t="s">
        <v>2705</v>
      </c>
      <c r="C6748" s="256" t="s">
        <v>2707</v>
      </c>
      <c r="D6748" s="256" t="s">
        <v>3352</v>
      </c>
      <c r="E6748" s="257" t="s">
        <v>2540</v>
      </c>
      <c r="F6748" s="256" t="s">
        <v>2540</v>
      </c>
      <c r="G6748" s="256">
        <v>100278</v>
      </c>
      <c r="H6748" s="256" t="s">
        <v>2141</v>
      </c>
      <c r="I6748" s="256" t="s">
        <v>2067</v>
      </c>
      <c r="J6748" s="256" t="s">
        <v>2556</v>
      </c>
      <c r="K6748" s="257" t="s">
        <v>18621</v>
      </c>
      <c r="L6748" s="256" t="s">
        <v>2542</v>
      </c>
    </row>
    <row r="6749" spans="1:12" x14ac:dyDescent="0.25">
      <c r="A6749" s="256" t="s">
        <v>2630</v>
      </c>
      <c r="B6749" s="256" t="s">
        <v>2705</v>
      </c>
      <c r="C6749" s="256" t="s">
        <v>2707</v>
      </c>
      <c r="D6749" s="256" t="s">
        <v>3352</v>
      </c>
      <c r="E6749" s="257" t="s">
        <v>2540</v>
      </c>
      <c r="F6749" s="256" t="s">
        <v>2540</v>
      </c>
      <c r="G6749" s="256">
        <v>100279</v>
      </c>
      <c r="H6749" s="256" t="s">
        <v>2142</v>
      </c>
      <c r="I6749" s="256" t="s">
        <v>12</v>
      </c>
      <c r="J6749" s="256" t="s">
        <v>2556</v>
      </c>
      <c r="K6749" s="257" t="s">
        <v>5455</v>
      </c>
      <c r="L6749" s="256" t="s">
        <v>2542</v>
      </c>
    </row>
    <row r="6750" spans="1:12" x14ac:dyDescent="0.25">
      <c r="A6750" s="256" t="s">
        <v>2630</v>
      </c>
      <c r="B6750" s="256" t="s">
        <v>2705</v>
      </c>
      <c r="C6750" s="256" t="s">
        <v>2707</v>
      </c>
      <c r="D6750" s="256" t="s">
        <v>3352</v>
      </c>
      <c r="E6750" s="257" t="s">
        <v>2540</v>
      </c>
      <c r="F6750" s="256" t="s">
        <v>2540</v>
      </c>
      <c r="G6750" s="256">
        <v>100280</v>
      </c>
      <c r="H6750" s="256" t="s">
        <v>2143</v>
      </c>
      <c r="I6750" s="256" t="s">
        <v>2067</v>
      </c>
      <c r="J6750" s="256" t="s">
        <v>2556</v>
      </c>
      <c r="K6750" s="257" t="s">
        <v>13576</v>
      </c>
      <c r="L6750" s="256" t="s">
        <v>2542</v>
      </c>
    </row>
    <row r="6751" spans="1:12" x14ac:dyDescent="0.25">
      <c r="A6751" s="256" t="s">
        <v>2630</v>
      </c>
      <c r="B6751" s="256" t="s">
        <v>2705</v>
      </c>
      <c r="C6751" s="256" t="s">
        <v>2707</v>
      </c>
      <c r="D6751" s="256" t="s">
        <v>3352</v>
      </c>
      <c r="E6751" s="257" t="s">
        <v>2540</v>
      </c>
      <c r="F6751" s="256" t="s">
        <v>2540</v>
      </c>
      <c r="G6751" s="256">
        <v>100281</v>
      </c>
      <c r="H6751" s="256" t="s">
        <v>2144</v>
      </c>
      <c r="I6751" s="256" t="s">
        <v>2067</v>
      </c>
      <c r="J6751" s="256" t="s">
        <v>2541</v>
      </c>
      <c r="K6751" s="257" t="s">
        <v>13794</v>
      </c>
      <c r="L6751" s="256" t="s">
        <v>2542</v>
      </c>
    </row>
    <row r="6752" spans="1:12" x14ac:dyDescent="0.25">
      <c r="A6752" s="256" t="s">
        <v>2630</v>
      </c>
      <c r="B6752" s="256" t="s">
        <v>2705</v>
      </c>
      <c r="C6752" s="256" t="s">
        <v>2707</v>
      </c>
      <c r="D6752" s="256" t="s">
        <v>3352</v>
      </c>
      <c r="E6752" s="257" t="s">
        <v>2540</v>
      </c>
      <c r="F6752" s="256" t="s">
        <v>2540</v>
      </c>
      <c r="G6752" s="256">
        <v>100282</v>
      </c>
      <c r="H6752" s="256" t="s">
        <v>2145</v>
      </c>
      <c r="I6752" s="256" t="s">
        <v>2080</v>
      </c>
      <c r="J6752" s="256" t="s">
        <v>2556</v>
      </c>
      <c r="K6752" s="257" t="s">
        <v>18622</v>
      </c>
      <c r="L6752" s="256" t="s">
        <v>2542</v>
      </c>
    </row>
    <row r="6753" spans="1:12" x14ac:dyDescent="0.25">
      <c r="A6753" s="256" t="s">
        <v>2630</v>
      </c>
      <c r="B6753" s="256" t="s">
        <v>2705</v>
      </c>
      <c r="C6753" s="256" t="s">
        <v>2707</v>
      </c>
      <c r="D6753" s="256" t="s">
        <v>3352</v>
      </c>
      <c r="E6753" s="257" t="s">
        <v>2540</v>
      </c>
      <c r="F6753" s="256" t="s">
        <v>2540</v>
      </c>
      <c r="G6753" s="256">
        <v>100283</v>
      </c>
      <c r="H6753" s="256" t="s">
        <v>2146</v>
      </c>
      <c r="I6753" s="256" t="s">
        <v>2080</v>
      </c>
      <c r="J6753" s="256" t="s">
        <v>2556</v>
      </c>
      <c r="K6753" s="257" t="s">
        <v>13508</v>
      </c>
      <c r="L6753" s="256" t="s">
        <v>2542</v>
      </c>
    </row>
    <row r="6754" spans="1:12" x14ac:dyDescent="0.25">
      <c r="A6754" s="256" t="s">
        <v>2630</v>
      </c>
      <c r="B6754" s="256" t="s">
        <v>2705</v>
      </c>
      <c r="C6754" s="256" t="s">
        <v>2707</v>
      </c>
      <c r="D6754" s="256" t="s">
        <v>3352</v>
      </c>
      <c r="E6754" s="257" t="s">
        <v>2540</v>
      </c>
      <c r="F6754" s="256" t="s">
        <v>2540</v>
      </c>
      <c r="G6754" s="256">
        <v>100284</v>
      </c>
      <c r="H6754" s="256" t="s">
        <v>2147</v>
      </c>
      <c r="I6754" s="256" t="s">
        <v>2080</v>
      </c>
      <c r="J6754" s="256" t="s">
        <v>2541</v>
      </c>
      <c r="K6754" s="257" t="s">
        <v>5085</v>
      </c>
      <c r="L6754" s="256" t="s">
        <v>2542</v>
      </c>
    </row>
    <row r="6755" spans="1:12" x14ac:dyDescent="0.25">
      <c r="A6755" s="256" t="s">
        <v>2630</v>
      </c>
      <c r="B6755" s="256" t="s">
        <v>2705</v>
      </c>
      <c r="C6755" s="256" t="s">
        <v>2707</v>
      </c>
      <c r="D6755" s="256" t="s">
        <v>3352</v>
      </c>
      <c r="E6755" s="257" t="s">
        <v>2540</v>
      </c>
      <c r="F6755" s="256" t="s">
        <v>2540</v>
      </c>
      <c r="G6755" s="256">
        <v>100285</v>
      </c>
      <c r="H6755" s="256" t="s">
        <v>2148</v>
      </c>
      <c r="I6755" s="256" t="s">
        <v>2099</v>
      </c>
      <c r="J6755" s="256" t="s">
        <v>2556</v>
      </c>
      <c r="K6755" s="257" t="s">
        <v>13150</v>
      </c>
      <c r="L6755" s="256" t="s">
        <v>2542</v>
      </c>
    </row>
    <row r="6756" spans="1:12" x14ac:dyDescent="0.25">
      <c r="A6756" s="256" t="s">
        <v>2630</v>
      </c>
      <c r="B6756" s="256" t="s">
        <v>2705</v>
      </c>
      <c r="C6756" s="256" t="s">
        <v>2707</v>
      </c>
      <c r="D6756" s="256" t="s">
        <v>3352</v>
      </c>
      <c r="E6756" s="257" t="s">
        <v>2540</v>
      </c>
      <c r="F6756" s="256" t="s">
        <v>2540</v>
      </c>
      <c r="G6756" s="256">
        <v>100286</v>
      </c>
      <c r="H6756" s="256" t="s">
        <v>2149</v>
      </c>
      <c r="I6756" s="256" t="s">
        <v>2099</v>
      </c>
      <c r="J6756" s="256" t="s">
        <v>2556</v>
      </c>
      <c r="K6756" s="257" t="s">
        <v>13383</v>
      </c>
      <c r="L6756" s="256" t="s">
        <v>2542</v>
      </c>
    </row>
    <row r="6757" spans="1:12" x14ac:dyDescent="0.25">
      <c r="A6757" s="256" t="s">
        <v>2630</v>
      </c>
      <c r="B6757" s="256" t="s">
        <v>2705</v>
      </c>
      <c r="C6757" s="256" t="s">
        <v>2707</v>
      </c>
      <c r="D6757" s="256" t="s">
        <v>3352</v>
      </c>
      <c r="E6757" s="257" t="s">
        <v>2540</v>
      </c>
      <c r="F6757" s="256" t="s">
        <v>2540</v>
      </c>
      <c r="G6757" s="256">
        <v>100287</v>
      </c>
      <c r="H6757" s="256" t="s">
        <v>2150</v>
      </c>
      <c r="I6757" s="256" t="s">
        <v>2099</v>
      </c>
      <c r="J6757" s="256" t="s">
        <v>2556</v>
      </c>
      <c r="K6757" s="257" t="s">
        <v>5010</v>
      </c>
      <c r="L6757" s="256" t="s">
        <v>2542</v>
      </c>
    </row>
    <row r="6758" spans="1:12" x14ac:dyDescent="0.25">
      <c r="A6758" s="256" t="s">
        <v>2630</v>
      </c>
      <c r="B6758" s="256" t="s">
        <v>2705</v>
      </c>
      <c r="C6758" s="256" t="s">
        <v>2708</v>
      </c>
      <c r="D6758" s="256" t="s">
        <v>3353</v>
      </c>
      <c r="E6758" s="257" t="s">
        <v>2540</v>
      </c>
      <c r="F6758" s="256" t="s">
        <v>2540</v>
      </c>
      <c r="G6758" s="256">
        <v>99802</v>
      </c>
      <c r="H6758" s="256" t="s">
        <v>2151</v>
      </c>
      <c r="I6758" s="256" t="s">
        <v>14</v>
      </c>
      <c r="J6758" s="256" t="s">
        <v>2556</v>
      </c>
      <c r="K6758" s="257" t="s">
        <v>4745</v>
      </c>
      <c r="L6758" s="256" t="s">
        <v>2542</v>
      </c>
    </row>
    <row r="6759" spans="1:12" x14ac:dyDescent="0.25">
      <c r="A6759" s="256" t="s">
        <v>2630</v>
      </c>
      <c r="B6759" s="256" t="s">
        <v>2705</v>
      </c>
      <c r="C6759" s="256" t="s">
        <v>2708</v>
      </c>
      <c r="D6759" s="256" t="s">
        <v>3353</v>
      </c>
      <c r="E6759" s="257" t="s">
        <v>2540</v>
      </c>
      <c r="F6759" s="256" t="s">
        <v>2540</v>
      </c>
      <c r="G6759" s="256">
        <v>99803</v>
      </c>
      <c r="H6759" s="256" t="s">
        <v>2152</v>
      </c>
      <c r="I6759" s="256" t="s">
        <v>14</v>
      </c>
      <c r="J6759" s="256" t="s">
        <v>2556</v>
      </c>
      <c r="K6759" s="257" t="s">
        <v>13804</v>
      </c>
      <c r="L6759" s="256" t="s">
        <v>2542</v>
      </c>
    </row>
    <row r="6760" spans="1:12" x14ac:dyDescent="0.25">
      <c r="A6760" s="256" t="s">
        <v>2630</v>
      </c>
      <c r="B6760" s="256" t="s">
        <v>2705</v>
      </c>
      <c r="C6760" s="256" t="s">
        <v>2708</v>
      </c>
      <c r="D6760" s="256" t="s">
        <v>3353</v>
      </c>
      <c r="E6760" s="257" t="s">
        <v>2540</v>
      </c>
      <c r="F6760" s="256" t="s">
        <v>2540</v>
      </c>
      <c r="G6760" s="256">
        <v>99804</v>
      </c>
      <c r="H6760" s="256" t="s">
        <v>8164</v>
      </c>
      <c r="I6760" s="256" t="s">
        <v>14</v>
      </c>
      <c r="J6760" s="256" t="s">
        <v>2545</v>
      </c>
      <c r="K6760" s="257" t="s">
        <v>13805</v>
      </c>
      <c r="L6760" s="256" t="s">
        <v>2542</v>
      </c>
    </row>
    <row r="6761" spans="1:12" x14ac:dyDescent="0.25">
      <c r="A6761" s="256" t="s">
        <v>2630</v>
      </c>
      <c r="B6761" s="256" t="s">
        <v>2705</v>
      </c>
      <c r="C6761" s="256" t="s">
        <v>2708</v>
      </c>
      <c r="D6761" s="256" t="s">
        <v>3353</v>
      </c>
      <c r="E6761" s="257" t="s">
        <v>2540</v>
      </c>
      <c r="F6761" s="256" t="s">
        <v>2540</v>
      </c>
      <c r="G6761" s="256">
        <v>99805</v>
      </c>
      <c r="H6761" s="256" t="s">
        <v>2153</v>
      </c>
      <c r="I6761" s="256" t="s">
        <v>14</v>
      </c>
      <c r="J6761" s="256" t="s">
        <v>2545</v>
      </c>
      <c r="K6761" s="257" t="s">
        <v>13359</v>
      </c>
      <c r="L6761" s="256" t="s">
        <v>2542</v>
      </c>
    </row>
    <row r="6762" spans="1:12" x14ac:dyDescent="0.25">
      <c r="A6762" s="256" t="s">
        <v>2630</v>
      </c>
      <c r="B6762" s="256" t="s">
        <v>2705</v>
      </c>
      <c r="C6762" s="256" t="s">
        <v>2708</v>
      </c>
      <c r="D6762" s="256" t="s">
        <v>3353</v>
      </c>
      <c r="E6762" s="257" t="s">
        <v>2540</v>
      </c>
      <c r="F6762" s="256" t="s">
        <v>2540</v>
      </c>
      <c r="G6762" s="256">
        <v>99806</v>
      </c>
      <c r="H6762" s="256" t="s">
        <v>2154</v>
      </c>
      <c r="I6762" s="256" t="s">
        <v>14</v>
      </c>
      <c r="J6762" s="256" t="s">
        <v>2556</v>
      </c>
      <c r="K6762" s="257" t="s">
        <v>4824</v>
      </c>
      <c r="L6762" s="256" t="s">
        <v>2542</v>
      </c>
    </row>
    <row r="6763" spans="1:12" x14ac:dyDescent="0.25">
      <c r="A6763" s="256" t="s">
        <v>2630</v>
      </c>
      <c r="B6763" s="256" t="s">
        <v>2705</v>
      </c>
      <c r="C6763" s="256" t="s">
        <v>2708</v>
      </c>
      <c r="D6763" s="256" t="s">
        <v>3353</v>
      </c>
      <c r="E6763" s="257" t="s">
        <v>2540</v>
      </c>
      <c r="F6763" s="256" t="s">
        <v>2540</v>
      </c>
      <c r="G6763" s="256">
        <v>99807</v>
      </c>
      <c r="H6763" s="256" t="s">
        <v>8165</v>
      </c>
      <c r="I6763" s="256" t="s">
        <v>14</v>
      </c>
      <c r="J6763" s="256" t="s">
        <v>2545</v>
      </c>
      <c r="K6763" s="257" t="s">
        <v>13806</v>
      </c>
      <c r="L6763" s="256" t="s">
        <v>2542</v>
      </c>
    </row>
    <row r="6764" spans="1:12" x14ac:dyDescent="0.25">
      <c r="A6764" s="256" t="s">
        <v>2630</v>
      </c>
      <c r="B6764" s="256" t="s">
        <v>2705</v>
      </c>
      <c r="C6764" s="256" t="s">
        <v>2708</v>
      </c>
      <c r="D6764" s="256" t="s">
        <v>3353</v>
      </c>
      <c r="E6764" s="257" t="s">
        <v>2540</v>
      </c>
      <c r="F6764" s="256" t="s">
        <v>2540</v>
      </c>
      <c r="G6764" s="256">
        <v>99808</v>
      </c>
      <c r="H6764" s="256" t="s">
        <v>2155</v>
      </c>
      <c r="I6764" s="256" t="s">
        <v>14</v>
      </c>
      <c r="J6764" s="256" t="s">
        <v>2545</v>
      </c>
      <c r="K6764" s="257" t="s">
        <v>4977</v>
      </c>
      <c r="L6764" s="256" t="s">
        <v>2542</v>
      </c>
    </row>
    <row r="6765" spans="1:12" x14ac:dyDescent="0.25">
      <c r="A6765" s="256" t="s">
        <v>2630</v>
      </c>
      <c r="B6765" s="256" t="s">
        <v>2705</v>
      </c>
      <c r="C6765" s="256" t="s">
        <v>2708</v>
      </c>
      <c r="D6765" s="256" t="s">
        <v>3353</v>
      </c>
      <c r="E6765" s="257" t="s">
        <v>2540</v>
      </c>
      <c r="F6765" s="256" t="s">
        <v>2540</v>
      </c>
      <c r="G6765" s="256">
        <v>99809</v>
      </c>
      <c r="H6765" s="256" t="s">
        <v>2156</v>
      </c>
      <c r="I6765" s="256" t="s">
        <v>14</v>
      </c>
      <c r="J6765" s="256" t="s">
        <v>2556</v>
      </c>
      <c r="K6765" s="257" t="s">
        <v>8186</v>
      </c>
      <c r="L6765" s="256" t="s">
        <v>2542</v>
      </c>
    </row>
    <row r="6766" spans="1:12" x14ac:dyDescent="0.25">
      <c r="A6766" s="256" t="s">
        <v>2630</v>
      </c>
      <c r="B6766" s="256" t="s">
        <v>2705</v>
      </c>
      <c r="C6766" s="256" t="s">
        <v>2708</v>
      </c>
      <c r="D6766" s="256" t="s">
        <v>3353</v>
      </c>
      <c r="E6766" s="257" t="s">
        <v>2540</v>
      </c>
      <c r="F6766" s="256" t="s">
        <v>2540</v>
      </c>
      <c r="G6766" s="256">
        <v>99810</v>
      </c>
      <c r="H6766" s="256" t="s">
        <v>8166</v>
      </c>
      <c r="I6766" s="256" t="s">
        <v>14</v>
      </c>
      <c r="J6766" s="256" t="s">
        <v>2545</v>
      </c>
      <c r="K6766" s="257" t="s">
        <v>5487</v>
      </c>
      <c r="L6766" s="256" t="s">
        <v>2542</v>
      </c>
    </row>
    <row r="6767" spans="1:12" x14ac:dyDescent="0.25">
      <c r="A6767" s="256" t="s">
        <v>2630</v>
      </c>
      <c r="B6767" s="256" t="s">
        <v>2705</v>
      </c>
      <c r="C6767" s="256" t="s">
        <v>2708</v>
      </c>
      <c r="D6767" s="256" t="s">
        <v>3353</v>
      </c>
      <c r="E6767" s="257" t="s">
        <v>2540</v>
      </c>
      <c r="F6767" s="256" t="s">
        <v>2540</v>
      </c>
      <c r="G6767" s="256">
        <v>99811</v>
      </c>
      <c r="H6767" s="256" t="s">
        <v>2157</v>
      </c>
      <c r="I6767" s="256" t="s">
        <v>14</v>
      </c>
      <c r="J6767" s="256" t="s">
        <v>2556</v>
      </c>
      <c r="K6767" s="257" t="s">
        <v>5201</v>
      </c>
      <c r="L6767" s="256" t="s">
        <v>2542</v>
      </c>
    </row>
    <row r="6768" spans="1:12" x14ac:dyDescent="0.25">
      <c r="A6768" s="256" t="s">
        <v>2630</v>
      </c>
      <c r="B6768" s="256" t="s">
        <v>2705</v>
      </c>
      <c r="C6768" s="256" t="s">
        <v>2708</v>
      </c>
      <c r="D6768" s="256" t="s">
        <v>3353</v>
      </c>
      <c r="E6768" s="257" t="s">
        <v>2540</v>
      </c>
      <c r="F6768" s="256" t="s">
        <v>2540</v>
      </c>
      <c r="G6768" s="256">
        <v>99812</v>
      </c>
      <c r="H6768" s="256" t="s">
        <v>2158</v>
      </c>
      <c r="I6768" s="256" t="s">
        <v>14</v>
      </c>
      <c r="J6768" s="256" t="s">
        <v>2556</v>
      </c>
      <c r="K6768" s="257" t="s">
        <v>4870</v>
      </c>
      <c r="L6768" s="256" t="s">
        <v>2542</v>
      </c>
    </row>
    <row r="6769" spans="1:12" x14ac:dyDescent="0.25">
      <c r="A6769" s="256" t="s">
        <v>2630</v>
      </c>
      <c r="B6769" s="256" t="s">
        <v>2705</v>
      </c>
      <c r="C6769" s="256" t="s">
        <v>2708</v>
      </c>
      <c r="D6769" s="256" t="s">
        <v>3353</v>
      </c>
      <c r="E6769" s="257" t="s">
        <v>2540</v>
      </c>
      <c r="F6769" s="256" t="s">
        <v>2540</v>
      </c>
      <c r="G6769" s="256">
        <v>99813</v>
      </c>
      <c r="H6769" s="256" t="s">
        <v>8167</v>
      </c>
      <c r="I6769" s="256" t="s">
        <v>14</v>
      </c>
      <c r="J6769" s="256" t="s">
        <v>2545</v>
      </c>
      <c r="K6769" s="257" t="s">
        <v>4829</v>
      </c>
      <c r="L6769" s="256" t="s">
        <v>2542</v>
      </c>
    </row>
    <row r="6770" spans="1:12" x14ac:dyDescent="0.25">
      <c r="A6770" s="256" t="s">
        <v>2630</v>
      </c>
      <c r="B6770" s="256" t="s">
        <v>2705</v>
      </c>
      <c r="C6770" s="256" t="s">
        <v>2708</v>
      </c>
      <c r="D6770" s="256" t="s">
        <v>3353</v>
      </c>
      <c r="E6770" s="257" t="s">
        <v>2540</v>
      </c>
      <c r="F6770" s="256" t="s">
        <v>2540</v>
      </c>
      <c r="G6770" s="256">
        <v>99814</v>
      </c>
      <c r="H6770" s="256" t="s">
        <v>2159</v>
      </c>
      <c r="I6770" s="256" t="s">
        <v>14</v>
      </c>
      <c r="J6770" s="256" t="s">
        <v>2541</v>
      </c>
      <c r="K6770" s="257" t="s">
        <v>8158</v>
      </c>
      <c r="L6770" s="256" t="s">
        <v>2542</v>
      </c>
    </row>
    <row r="6771" spans="1:12" x14ac:dyDescent="0.25">
      <c r="A6771" s="256" t="s">
        <v>2630</v>
      </c>
      <c r="B6771" s="256" t="s">
        <v>2705</v>
      </c>
      <c r="C6771" s="256" t="s">
        <v>2708</v>
      </c>
      <c r="D6771" s="256" t="s">
        <v>3353</v>
      </c>
      <c r="E6771" s="257" t="s">
        <v>2540</v>
      </c>
      <c r="F6771" s="256" t="s">
        <v>2540</v>
      </c>
      <c r="G6771" s="256">
        <v>99815</v>
      </c>
      <c r="H6771" s="256" t="s">
        <v>8168</v>
      </c>
      <c r="I6771" s="256" t="s">
        <v>12</v>
      </c>
      <c r="J6771" s="256" t="s">
        <v>2545</v>
      </c>
      <c r="K6771" s="257" t="s">
        <v>18623</v>
      </c>
      <c r="L6771" s="256" t="s">
        <v>2542</v>
      </c>
    </row>
    <row r="6772" spans="1:12" x14ac:dyDescent="0.25">
      <c r="A6772" s="256" t="s">
        <v>2630</v>
      </c>
      <c r="B6772" s="256" t="s">
        <v>2705</v>
      </c>
      <c r="C6772" s="256" t="s">
        <v>2708</v>
      </c>
      <c r="D6772" s="256" t="s">
        <v>3353</v>
      </c>
      <c r="E6772" s="257" t="s">
        <v>2540</v>
      </c>
      <c r="F6772" s="256" t="s">
        <v>2540</v>
      </c>
      <c r="G6772" s="256">
        <v>99816</v>
      </c>
      <c r="H6772" s="256" t="s">
        <v>8169</v>
      </c>
      <c r="I6772" s="256" t="s">
        <v>12</v>
      </c>
      <c r="J6772" s="256" t="s">
        <v>2545</v>
      </c>
      <c r="K6772" s="257" t="s">
        <v>13807</v>
      </c>
      <c r="L6772" s="256" t="s">
        <v>2542</v>
      </c>
    </row>
    <row r="6773" spans="1:12" x14ac:dyDescent="0.25">
      <c r="A6773" s="256" t="s">
        <v>2630</v>
      </c>
      <c r="B6773" s="256" t="s">
        <v>2705</v>
      </c>
      <c r="C6773" s="256" t="s">
        <v>2708</v>
      </c>
      <c r="D6773" s="256" t="s">
        <v>3353</v>
      </c>
      <c r="E6773" s="257" t="s">
        <v>2540</v>
      </c>
      <c r="F6773" s="256" t="s">
        <v>2540</v>
      </c>
      <c r="G6773" s="256">
        <v>99817</v>
      </c>
      <c r="H6773" s="256" t="s">
        <v>8170</v>
      </c>
      <c r="I6773" s="256" t="s">
        <v>12</v>
      </c>
      <c r="J6773" s="256" t="s">
        <v>2545</v>
      </c>
      <c r="K6773" s="257" t="s">
        <v>4999</v>
      </c>
      <c r="L6773" s="256" t="s">
        <v>2542</v>
      </c>
    </row>
    <row r="6774" spans="1:12" x14ac:dyDescent="0.25">
      <c r="A6774" s="256" t="s">
        <v>2630</v>
      </c>
      <c r="B6774" s="256" t="s">
        <v>2705</v>
      </c>
      <c r="C6774" s="256" t="s">
        <v>2708</v>
      </c>
      <c r="D6774" s="256" t="s">
        <v>3353</v>
      </c>
      <c r="E6774" s="257" t="s">
        <v>2540</v>
      </c>
      <c r="F6774" s="256" t="s">
        <v>2540</v>
      </c>
      <c r="G6774" s="256">
        <v>99818</v>
      </c>
      <c r="H6774" s="256" t="s">
        <v>8171</v>
      </c>
      <c r="I6774" s="256" t="s">
        <v>12</v>
      </c>
      <c r="J6774" s="256" t="s">
        <v>2545</v>
      </c>
      <c r="K6774" s="257" t="s">
        <v>4999</v>
      </c>
      <c r="L6774" s="256" t="s">
        <v>2542</v>
      </c>
    </row>
    <row r="6775" spans="1:12" x14ac:dyDescent="0.25">
      <c r="A6775" s="256" t="s">
        <v>2630</v>
      </c>
      <c r="B6775" s="256" t="s">
        <v>2705</v>
      </c>
      <c r="C6775" s="256" t="s">
        <v>2708</v>
      </c>
      <c r="D6775" s="256" t="s">
        <v>3353</v>
      </c>
      <c r="E6775" s="257" t="s">
        <v>2540</v>
      </c>
      <c r="F6775" s="256" t="s">
        <v>2540</v>
      </c>
      <c r="G6775" s="256">
        <v>99819</v>
      </c>
      <c r="H6775" s="256" t="s">
        <v>8172</v>
      </c>
      <c r="I6775" s="256" t="s">
        <v>14</v>
      </c>
      <c r="J6775" s="256" t="s">
        <v>2545</v>
      </c>
      <c r="K6775" s="257" t="s">
        <v>5453</v>
      </c>
      <c r="L6775" s="256" t="s">
        <v>2542</v>
      </c>
    </row>
    <row r="6776" spans="1:12" x14ac:dyDescent="0.25">
      <c r="A6776" s="256" t="s">
        <v>2630</v>
      </c>
      <c r="B6776" s="256" t="s">
        <v>2705</v>
      </c>
      <c r="C6776" s="256" t="s">
        <v>2708</v>
      </c>
      <c r="D6776" s="256" t="s">
        <v>3353</v>
      </c>
      <c r="E6776" s="257" t="s">
        <v>2540</v>
      </c>
      <c r="F6776" s="256" t="s">
        <v>2540</v>
      </c>
      <c r="G6776" s="256">
        <v>99820</v>
      </c>
      <c r="H6776" s="256" t="s">
        <v>8173</v>
      </c>
      <c r="I6776" s="256" t="s">
        <v>14</v>
      </c>
      <c r="J6776" s="256" t="s">
        <v>2545</v>
      </c>
      <c r="K6776" s="257" t="s">
        <v>13808</v>
      </c>
      <c r="L6776" s="256" t="s">
        <v>2542</v>
      </c>
    </row>
    <row r="6777" spans="1:12" x14ac:dyDescent="0.25">
      <c r="A6777" s="256" t="s">
        <v>2630</v>
      </c>
      <c r="B6777" s="256" t="s">
        <v>2705</v>
      </c>
      <c r="C6777" s="256" t="s">
        <v>2708</v>
      </c>
      <c r="D6777" s="256" t="s">
        <v>3353</v>
      </c>
      <c r="E6777" s="257" t="s">
        <v>2540</v>
      </c>
      <c r="F6777" s="256" t="s">
        <v>2540</v>
      </c>
      <c r="G6777" s="256">
        <v>99821</v>
      </c>
      <c r="H6777" s="256" t="s">
        <v>8174</v>
      </c>
      <c r="I6777" s="256" t="s">
        <v>14</v>
      </c>
      <c r="J6777" s="256" t="s">
        <v>2545</v>
      </c>
      <c r="K6777" s="257" t="s">
        <v>8181</v>
      </c>
      <c r="L6777" s="256" t="s">
        <v>2542</v>
      </c>
    </row>
    <row r="6778" spans="1:12" x14ac:dyDescent="0.25">
      <c r="A6778" s="256" t="s">
        <v>2630</v>
      </c>
      <c r="B6778" s="256" t="s">
        <v>2705</v>
      </c>
      <c r="C6778" s="256" t="s">
        <v>2708</v>
      </c>
      <c r="D6778" s="256" t="s">
        <v>3353</v>
      </c>
      <c r="E6778" s="257" t="s">
        <v>2540</v>
      </c>
      <c r="F6778" s="256" t="s">
        <v>2540</v>
      </c>
      <c r="G6778" s="256">
        <v>99822</v>
      </c>
      <c r="H6778" s="256" t="s">
        <v>2160</v>
      </c>
      <c r="I6778" s="256" t="s">
        <v>14</v>
      </c>
      <c r="J6778" s="256" t="s">
        <v>2556</v>
      </c>
      <c r="K6778" s="257" t="s">
        <v>5205</v>
      </c>
      <c r="L6778" s="256" t="s">
        <v>2542</v>
      </c>
    </row>
    <row r="6779" spans="1:12" x14ac:dyDescent="0.25">
      <c r="A6779" s="256" t="s">
        <v>2630</v>
      </c>
      <c r="B6779" s="256" t="s">
        <v>2705</v>
      </c>
      <c r="C6779" s="256" t="s">
        <v>2708</v>
      </c>
      <c r="D6779" s="256" t="s">
        <v>3353</v>
      </c>
      <c r="E6779" s="257" t="s">
        <v>2540</v>
      </c>
      <c r="F6779" s="256" t="s">
        <v>2540</v>
      </c>
      <c r="G6779" s="256">
        <v>99823</v>
      </c>
      <c r="H6779" s="256" t="s">
        <v>8175</v>
      </c>
      <c r="I6779" s="256" t="s">
        <v>14</v>
      </c>
      <c r="J6779" s="256" t="s">
        <v>2545</v>
      </c>
      <c r="K6779" s="257" t="s">
        <v>5191</v>
      </c>
      <c r="L6779" s="256" t="s">
        <v>2542</v>
      </c>
    </row>
    <row r="6780" spans="1:12" x14ac:dyDescent="0.25">
      <c r="A6780" s="256" t="s">
        <v>2630</v>
      </c>
      <c r="B6780" s="256" t="s">
        <v>2705</v>
      </c>
      <c r="C6780" s="256" t="s">
        <v>2708</v>
      </c>
      <c r="D6780" s="256" t="s">
        <v>3353</v>
      </c>
      <c r="E6780" s="257" t="s">
        <v>2540</v>
      </c>
      <c r="F6780" s="256" t="s">
        <v>2540</v>
      </c>
      <c r="G6780" s="256">
        <v>99824</v>
      </c>
      <c r="H6780" s="256" t="s">
        <v>8176</v>
      </c>
      <c r="I6780" s="256" t="s">
        <v>14</v>
      </c>
      <c r="J6780" s="256" t="s">
        <v>2545</v>
      </c>
      <c r="K6780" s="257" t="s">
        <v>13430</v>
      </c>
      <c r="L6780" s="256" t="s">
        <v>2542</v>
      </c>
    </row>
    <row r="6781" spans="1:12" x14ac:dyDescent="0.25">
      <c r="A6781" s="256" t="s">
        <v>2630</v>
      </c>
      <c r="B6781" s="256" t="s">
        <v>2705</v>
      </c>
      <c r="C6781" s="256" t="s">
        <v>2708</v>
      </c>
      <c r="D6781" s="256" t="s">
        <v>3353</v>
      </c>
      <c r="E6781" s="257" t="s">
        <v>2540</v>
      </c>
      <c r="F6781" s="256" t="s">
        <v>2540</v>
      </c>
      <c r="G6781" s="256">
        <v>99825</v>
      </c>
      <c r="H6781" s="256" t="s">
        <v>8177</v>
      </c>
      <c r="I6781" s="256" t="s">
        <v>14</v>
      </c>
      <c r="J6781" s="256" t="s">
        <v>2545</v>
      </c>
      <c r="K6781" s="257" t="s">
        <v>5179</v>
      </c>
      <c r="L6781" s="256" t="s">
        <v>2542</v>
      </c>
    </row>
    <row r="6782" spans="1:12" x14ac:dyDescent="0.25">
      <c r="A6782" s="256" t="s">
        <v>2630</v>
      </c>
      <c r="B6782" s="256" t="s">
        <v>2705</v>
      </c>
      <c r="C6782" s="256" t="s">
        <v>2708</v>
      </c>
      <c r="D6782" s="256" t="s">
        <v>3353</v>
      </c>
      <c r="E6782" s="257" t="s">
        <v>2540</v>
      </c>
      <c r="F6782" s="256" t="s">
        <v>2540</v>
      </c>
      <c r="G6782" s="256">
        <v>99826</v>
      </c>
      <c r="H6782" s="256" t="s">
        <v>2161</v>
      </c>
      <c r="I6782" s="256" t="s">
        <v>14</v>
      </c>
      <c r="J6782" s="256" t="s">
        <v>2556</v>
      </c>
      <c r="K6782" s="257" t="s">
        <v>13809</v>
      </c>
      <c r="L6782" s="256" t="s">
        <v>2542</v>
      </c>
    </row>
    <row r="6783" spans="1:12" x14ac:dyDescent="0.25">
      <c r="A6783" s="256" t="s">
        <v>2630</v>
      </c>
      <c r="B6783" s="256" t="s">
        <v>2705</v>
      </c>
      <c r="C6783" s="256" t="s">
        <v>2709</v>
      </c>
      <c r="D6783" s="256" t="s">
        <v>3354</v>
      </c>
      <c r="E6783" s="257" t="s">
        <v>2540</v>
      </c>
      <c r="F6783" s="256" t="s">
        <v>2540</v>
      </c>
      <c r="G6783" s="256">
        <v>97010</v>
      </c>
      <c r="H6783" s="256" t="s">
        <v>2162</v>
      </c>
      <c r="I6783" s="256" t="s">
        <v>7</v>
      </c>
      <c r="J6783" s="256" t="s">
        <v>2545</v>
      </c>
      <c r="K6783" s="257" t="s">
        <v>18624</v>
      </c>
      <c r="L6783" s="256" t="s">
        <v>2542</v>
      </c>
    </row>
    <row r="6784" spans="1:12" x14ac:dyDescent="0.25">
      <c r="A6784" s="256" t="s">
        <v>2630</v>
      </c>
      <c r="B6784" s="256" t="s">
        <v>2705</v>
      </c>
      <c r="C6784" s="256" t="s">
        <v>2709</v>
      </c>
      <c r="D6784" s="256" t="s">
        <v>3354</v>
      </c>
      <c r="E6784" s="257" t="s">
        <v>2540</v>
      </c>
      <c r="F6784" s="256" t="s">
        <v>2540</v>
      </c>
      <c r="G6784" s="256">
        <v>97011</v>
      </c>
      <c r="H6784" s="256" t="s">
        <v>2163</v>
      </c>
      <c r="I6784" s="256" t="s">
        <v>7</v>
      </c>
      <c r="J6784" s="256" t="s">
        <v>2545</v>
      </c>
      <c r="K6784" s="257" t="s">
        <v>13545</v>
      </c>
      <c r="L6784" s="256" t="s">
        <v>2542</v>
      </c>
    </row>
    <row r="6785" spans="1:12" x14ac:dyDescent="0.25">
      <c r="A6785" s="256" t="s">
        <v>2630</v>
      </c>
      <c r="B6785" s="256" t="s">
        <v>2705</v>
      </c>
      <c r="C6785" s="256" t="s">
        <v>2709</v>
      </c>
      <c r="D6785" s="256" t="s">
        <v>3354</v>
      </c>
      <c r="E6785" s="257" t="s">
        <v>2540</v>
      </c>
      <c r="F6785" s="256" t="s">
        <v>2540</v>
      </c>
      <c r="G6785" s="256">
        <v>97012</v>
      </c>
      <c r="H6785" s="256" t="s">
        <v>2164</v>
      </c>
      <c r="I6785" s="256" t="s">
        <v>7</v>
      </c>
      <c r="J6785" s="256" t="s">
        <v>2545</v>
      </c>
      <c r="K6785" s="257" t="s">
        <v>7890</v>
      </c>
      <c r="L6785" s="256" t="s">
        <v>2542</v>
      </c>
    </row>
    <row r="6786" spans="1:12" x14ac:dyDescent="0.25">
      <c r="A6786" s="256" t="s">
        <v>2630</v>
      </c>
      <c r="B6786" s="256" t="s">
        <v>2705</v>
      </c>
      <c r="C6786" s="256" t="s">
        <v>2709</v>
      </c>
      <c r="D6786" s="256" t="s">
        <v>3354</v>
      </c>
      <c r="E6786" s="257" t="s">
        <v>2540</v>
      </c>
      <c r="F6786" s="256" t="s">
        <v>2540</v>
      </c>
      <c r="G6786" s="256">
        <v>97013</v>
      </c>
      <c r="H6786" s="256" t="s">
        <v>2165</v>
      </c>
      <c r="I6786" s="256" t="s">
        <v>7</v>
      </c>
      <c r="J6786" s="256" t="s">
        <v>2545</v>
      </c>
      <c r="K6786" s="257" t="s">
        <v>18625</v>
      </c>
      <c r="L6786" s="256" t="s">
        <v>2542</v>
      </c>
    </row>
    <row r="6787" spans="1:12" x14ac:dyDescent="0.25">
      <c r="A6787" s="256" t="s">
        <v>2630</v>
      </c>
      <c r="B6787" s="256" t="s">
        <v>2705</v>
      </c>
      <c r="C6787" s="256" t="s">
        <v>2709</v>
      </c>
      <c r="D6787" s="256" t="s">
        <v>3354</v>
      </c>
      <c r="E6787" s="257" t="s">
        <v>2540</v>
      </c>
      <c r="F6787" s="256" t="s">
        <v>2540</v>
      </c>
      <c r="G6787" s="256">
        <v>97014</v>
      </c>
      <c r="H6787" s="256" t="s">
        <v>2166</v>
      </c>
      <c r="I6787" s="256" t="s">
        <v>7</v>
      </c>
      <c r="J6787" s="256" t="s">
        <v>2545</v>
      </c>
      <c r="K6787" s="257" t="s">
        <v>18626</v>
      </c>
      <c r="L6787" s="256" t="s">
        <v>2542</v>
      </c>
    </row>
    <row r="6788" spans="1:12" x14ac:dyDescent="0.25">
      <c r="A6788" s="256" t="s">
        <v>2630</v>
      </c>
      <c r="B6788" s="256" t="s">
        <v>2705</v>
      </c>
      <c r="C6788" s="256" t="s">
        <v>2709</v>
      </c>
      <c r="D6788" s="256" t="s">
        <v>3354</v>
      </c>
      <c r="E6788" s="257" t="s">
        <v>2540</v>
      </c>
      <c r="F6788" s="256" t="s">
        <v>2540</v>
      </c>
      <c r="G6788" s="256">
        <v>97015</v>
      </c>
      <c r="H6788" s="256" t="s">
        <v>2167</v>
      </c>
      <c r="I6788" s="256" t="s">
        <v>7</v>
      </c>
      <c r="J6788" s="256" t="s">
        <v>2545</v>
      </c>
      <c r="K6788" s="257" t="s">
        <v>18627</v>
      </c>
      <c r="L6788" s="256" t="s">
        <v>2542</v>
      </c>
    </row>
    <row r="6789" spans="1:12" x14ac:dyDescent="0.25">
      <c r="A6789" s="256" t="s">
        <v>2630</v>
      </c>
      <c r="B6789" s="256" t="s">
        <v>2705</v>
      </c>
      <c r="C6789" s="256" t="s">
        <v>2709</v>
      </c>
      <c r="D6789" s="256" t="s">
        <v>3354</v>
      </c>
      <c r="E6789" s="257" t="s">
        <v>2540</v>
      </c>
      <c r="F6789" s="256" t="s">
        <v>2540</v>
      </c>
      <c r="G6789" s="256">
        <v>97016</v>
      </c>
      <c r="H6789" s="256" t="s">
        <v>2168</v>
      </c>
      <c r="I6789" s="256" t="s">
        <v>7</v>
      </c>
      <c r="J6789" s="256" t="s">
        <v>2545</v>
      </c>
      <c r="K6789" s="257" t="s">
        <v>16112</v>
      </c>
      <c r="L6789" s="256" t="s">
        <v>2542</v>
      </c>
    </row>
    <row r="6790" spans="1:12" x14ac:dyDescent="0.25">
      <c r="A6790" s="256" t="s">
        <v>2630</v>
      </c>
      <c r="B6790" s="256" t="s">
        <v>2705</v>
      </c>
      <c r="C6790" s="256" t="s">
        <v>2709</v>
      </c>
      <c r="D6790" s="256" t="s">
        <v>3354</v>
      </c>
      <c r="E6790" s="257" t="s">
        <v>2540</v>
      </c>
      <c r="F6790" s="256" t="s">
        <v>2540</v>
      </c>
      <c r="G6790" s="256">
        <v>97017</v>
      </c>
      <c r="H6790" s="256" t="s">
        <v>2169</v>
      </c>
      <c r="I6790" s="256" t="s">
        <v>7</v>
      </c>
      <c r="J6790" s="256" t="s">
        <v>2545</v>
      </c>
      <c r="K6790" s="257" t="s">
        <v>18628</v>
      </c>
      <c r="L6790" s="256" t="s">
        <v>2542</v>
      </c>
    </row>
    <row r="6791" spans="1:12" x14ac:dyDescent="0.25">
      <c r="A6791" s="256" t="s">
        <v>2630</v>
      </c>
      <c r="B6791" s="256" t="s">
        <v>2705</v>
      </c>
      <c r="C6791" s="256" t="s">
        <v>2709</v>
      </c>
      <c r="D6791" s="256" t="s">
        <v>3354</v>
      </c>
      <c r="E6791" s="257" t="s">
        <v>2540</v>
      </c>
      <c r="F6791" s="256" t="s">
        <v>2540</v>
      </c>
      <c r="G6791" s="256">
        <v>97018</v>
      </c>
      <c r="H6791" s="256" t="s">
        <v>2170</v>
      </c>
      <c r="I6791" s="256" t="s">
        <v>7</v>
      </c>
      <c r="J6791" s="256" t="s">
        <v>2545</v>
      </c>
      <c r="K6791" s="257" t="s">
        <v>18629</v>
      </c>
      <c r="L6791" s="256" t="s">
        <v>2542</v>
      </c>
    </row>
    <row r="6792" spans="1:12" x14ac:dyDescent="0.25">
      <c r="A6792" s="256" t="s">
        <v>2630</v>
      </c>
      <c r="B6792" s="256" t="s">
        <v>2705</v>
      </c>
      <c r="C6792" s="256" t="s">
        <v>2709</v>
      </c>
      <c r="D6792" s="256" t="s">
        <v>3354</v>
      </c>
      <c r="E6792" s="257" t="s">
        <v>2540</v>
      </c>
      <c r="F6792" s="256" t="s">
        <v>2540</v>
      </c>
      <c r="G6792" s="256">
        <v>97031</v>
      </c>
      <c r="H6792" s="256" t="s">
        <v>2171</v>
      </c>
      <c r="I6792" s="256" t="s">
        <v>7</v>
      </c>
      <c r="J6792" s="256" t="s">
        <v>2545</v>
      </c>
      <c r="K6792" s="257" t="s">
        <v>18630</v>
      </c>
      <c r="L6792" s="256" t="s">
        <v>2542</v>
      </c>
    </row>
    <row r="6793" spans="1:12" x14ac:dyDescent="0.25">
      <c r="A6793" s="256" t="s">
        <v>2630</v>
      </c>
      <c r="B6793" s="256" t="s">
        <v>2705</v>
      </c>
      <c r="C6793" s="256" t="s">
        <v>2709</v>
      </c>
      <c r="D6793" s="256" t="s">
        <v>3354</v>
      </c>
      <c r="E6793" s="257" t="s">
        <v>2540</v>
      </c>
      <c r="F6793" s="256" t="s">
        <v>2540</v>
      </c>
      <c r="G6793" s="256">
        <v>97032</v>
      </c>
      <c r="H6793" s="256" t="s">
        <v>2172</v>
      </c>
      <c r="I6793" s="256" t="s">
        <v>7</v>
      </c>
      <c r="J6793" s="256" t="s">
        <v>2545</v>
      </c>
      <c r="K6793" s="257" t="s">
        <v>18631</v>
      </c>
      <c r="L6793" s="256" t="s">
        <v>2542</v>
      </c>
    </row>
    <row r="6794" spans="1:12" x14ac:dyDescent="0.25">
      <c r="A6794" s="256" t="s">
        <v>2630</v>
      </c>
      <c r="B6794" s="256" t="s">
        <v>2705</v>
      </c>
      <c r="C6794" s="256" t="s">
        <v>2709</v>
      </c>
      <c r="D6794" s="256" t="s">
        <v>3354</v>
      </c>
      <c r="E6794" s="257" t="s">
        <v>2540</v>
      </c>
      <c r="F6794" s="256" t="s">
        <v>2540</v>
      </c>
      <c r="G6794" s="256">
        <v>97033</v>
      </c>
      <c r="H6794" s="256" t="s">
        <v>2173</v>
      </c>
      <c r="I6794" s="256" t="s">
        <v>7</v>
      </c>
      <c r="J6794" s="256" t="s">
        <v>2545</v>
      </c>
      <c r="K6794" s="257" t="s">
        <v>18632</v>
      </c>
      <c r="L6794" s="256" t="s">
        <v>2542</v>
      </c>
    </row>
    <row r="6795" spans="1:12" x14ac:dyDescent="0.25">
      <c r="A6795" s="256" t="s">
        <v>2630</v>
      </c>
      <c r="B6795" s="256" t="s">
        <v>2705</v>
      </c>
      <c r="C6795" s="256" t="s">
        <v>2709</v>
      </c>
      <c r="D6795" s="256" t="s">
        <v>3354</v>
      </c>
      <c r="E6795" s="257" t="s">
        <v>2540</v>
      </c>
      <c r="F6795" s="256" t="s">
        <v>2540</v>
      </c>
      <c r="G6795" s="256">
        <v>97034</v>
      </c>
      <c r="H6795" s="256" t="s">
        <v>2174</v>
      </c>
      <c r="I6795" s="256" t="s">
        <v>7</v>
      </c>
      <c r="J6795" s="256" t="s">
        <v>2545</v>
      </c>
      <c r="K6795" s="257" t="s">
        <v>18633</v>
      </c>
      <c r="L6795" s="256" t="s">
        <v>2542</v>
      </c>
    </row>
    <row r="6796" spans="1:12" x14ac:dyDescent="0.25">
      <c r="A6796" s="256" t="s">
        <v>2630</v>
      </c>
      <c r="B6796" s="256" t="s">
        <v>2705</v>
      </c>
      <c r="C6796" s="256" t="s">
        <v>2709</v>
      </c>
      <c r="D6796" s="256" t="s">
        <v>3354</v>
      </c>
      <c r="E6796" s="257" t="s">
        <v>2540</v>
      </c>
      <c r="F6796" s="256" t="s">
        <v>2540</v>
      </c>
      <c r="G6796" s="256">
        <v>97039</v>
      </c>
      <c r="H6796" s="256" t="s">
        <v>2175</v>
      </c>
      <c r="I6796" s="256" t="s">
        <v>14</v>
      </c>
      <c r="J6796" s="256" t="s">
        <v>2545</v>
      </c>
      <c r="K6796" s="257" t="s">
        <v>18634</v>
      </c>
      <c r="L6796" s="256" t="s">
        <v>2542</v>
      </c>
    </row>
    <row r="6797" spans="1:12" x14ac:dyDescent="0.25">
      <c r="A6797" s="256" t="s">
        <v>2630</v>
      </c>
      <c r="B6797" s="256" t="s">
        <v>2705</v>
      </c>
      <c r="C6797" s="256" t="s">
        <v>2709</v>
      </c>
      <c r="D6797" s="256" t="s">
        <v>3354</v>
      </c>
      <c r="E6797" s="257" t="s">
        <v>2540</v>
      </c>
      <c r="F6797" s="256" t="s">
        <v>2540</v>
      </c>
      <c r="G6797" s="256">
        <v>97040</v>
      </c>
      <c r="H6797" s="256" t="s">
        <v>2176</v>
      </c>
      <c r="I6797" s="256" t="s">
        <v>14</v>
      </c>
      <c r="J6797" s="256" t="s">
        <v>2545</v>
      </c>
      <c r="K6797" s="257" t="s">
        <v>7039</v>
      </c>
      <c r="L6797" s="256" t="s">
        <v>2542</v>
      </c>
    </row>
    <row r="6798" spans="1:12" x14ac:dyDescent="0.25">
      <c r="A6798" s="256" t="s">
        <v>2630</v>
      </c>
      <c r="B6798" s="256" t="s">
        <v>2705</v>
      </c>
      <c r="C6798" s="256" t="s">
        <v>2709</v>
      </c>
      <c r="D6798" s="256" t="s">
        <v>3354</v>
      </c>
      <c r="E6798" s="257" t="s">
        <v>2540</v>
      </c>
      <c r="F6798" s="256" t="s">
        <v>2540</v>
      </c>
      <c r="G6798" s="256">
        <v>97041</v>
      </c>
      <c r="H6798" s="256" t="s">
        <v>2177</v>
      </c>
      <c r="I6798" s="256" t="s">
        <v>14</v>
      </c>
      <c r="J6798" s="256" t="s">
        <v>2545</v>
      </c>
      <c r="K6798" s="257" t="s">
        <v>18635</v>
      </c>
      <c r="L6798" s="256" t="s">
        <v>2542</v>
      </c>
    </row>
    <row r="6799" spans="1:12" x14ac:dyDescent="0.25">
      <c r="A6799" s="256" t="s">
        <v>2630</v>
      </c>
      <c r="B6799" s="256" t="s">
        <v>2705</v>
      </c>
      <c r="C6799" s="256" t="s">
        <v>2709</v>
      </c>
      <c r="D6799" s="256" t="s">
        <v>3354</v>
      </c>
      <c r="E6799" s="257" t="s">
        <v>2540</v>
      </c>
      <c r="F6799" s="256" t="s">
        <v>2540</v>
      </c>
      <c r="G6799" s="256">
        <v>97046</v>
      </c>
      <c r="H6799" s="256" t="s">
        <v>2178</v>
      </c>
      <c r="I6799" s="256" t="s">
        <v>14</v>
      </c>
      <c r="J6799" s="256" t="s">
        <v>2541</v>
      </c>
      <c r="K6799" s="257" t="s">
        <v>4809</v>
      </c>
      <c r="L6799" s="256" t="s">
        <v>2542</v>
      </c>
    </row>
    <row r="6800" spans="1:12" x14ac:dyDescent="0.25">
      <c r="A6800" s="256" t="s">
        <v>2630</v>
      </c>
      <c r="B6800" s="256" t="s">
        <v>2705</v>
      </c>
      <c r="C6800" s="256" t="s">
        <v>2709</v>
      </c>
      <c r="D6800" s="256" t="s">
        <v>3354</v>
      </c>
      <c r="E6800" s="257" t="s">
        <v>2540</v>
      </c>
      <c r="F6800" s="256" t="s">
        <v>2540</v>
      </c>
      <c r="G6800" s="256">
        <v>97047</v>
      </c>
      <c r="H6800" s="256" t="s">
        <v>2179</v>
      </c>
      <c r="I6800" s="256" t="s">
        <v>14</v>
      </c>
      <c r="J6800" s="256" t="s">
        <v>2541</v>
      </c>
      <c r="K6800" s="257" t="s">
        <v>4806</v>
      </c>
      <c r="L6800" s="256" t="s">
        <v>2542</v>
      </c>
    </row>
    <row r="6801" spans="1:12" x14ac:dyDescent="0.25">
      <c r="A6801" s="256" t="s">
        <v>2630</v>
      </c>
      <c r="B6801" s="256" t="s">
        <v>2705</v>
      </c>
      <c r="C6801" s="256" t="s">
        <v>2709</v>
      </c>
      <c r="D6801" s="256" t="s">
        <v>3354</v>
      </c>
      <c r="E6801" s="257" t="s">
        <v>2540</v>
      </c>
      <c r="F6801" s="256" t="s">
        <v>2540</v>
      </c>
      <c r="G6801" s="256">
        <v>97048</v>
      </c>
      <c r="H6801" s="256" t="s">
        <v>2180</v>
      </c>
      <c r="I6801" s="256" t="s">
        <v>14</v>
      </c>
      <c r="J6801" s="256" t="s">
        <v>2541</v>
      </c>
      <c r="K6801" s="257" t="s">
        <v>4838</v>
      </c>
      <c r="L6801" s="256" t="s">
        <v>2542</v>
      </c>
    </row>
    <row r="6802" spans="1:12" x14ac:dyDescent="0.25">
      <c r="A6802" s="256" t="s">
        <v>2630</v>
      </c>
      <c r="B6802" s="256" t="s">
        <v>2705</v>
      </c>
      <c r="C6802" s="256" t="s">
        <v>2709</v>
      </c>
      <c r="D6802" s="256" t="s">
        <v>3354</v>
      </c>
      <c r="E6802" s="257" t="s">
        <v>2540</v>
      </c>
      <c r="F6802" s="256" t="s">
        <v>2540</v>
      </c>
      <c r="G6802" s="256">
        <v>97054</v>
      </c>
      <c r="H6802" s="256" t="s">
        <v>3592</v>
      </c>
      <c r="I6802" s="256" t="s">
        <v>12</v>
      </c>
      <c r="J6802" s="256" t="s">
        <v>2545</v>
      </c>
      <c r="K6802" s="257" t="s">
        <v>5407</v>
      </c>
      <c r="L6802" s="256" t="s">
        <v>2542</v>
      </c>
    </row>
    <row r="6803" spans="1:12" x14ac:dyDescent="0.25">
      <c r="A6803" s="256" t="s">
        <v>2630</v>
      </c>
      <c r="B6803" s="256" t="s">
        <v>2705</v>
      </c>
      <c r="C6803" s="256" t="s">
        <v>2709</v>
      </c>
      <c r="D6803" s="256" t="s">
        <v>3354</v>
      </c>
      <c r="E6803" s="257" t="s">
        <v>2540</v>
      </c>
      <c r="F6803" s="256" t="s">
        <v>2540</v>
      </c>
      <c r="G6803" s="256">
        <v>97062</v>
      </c>
      <c r="H6803" s="256" t="s">
        <v>2181</v>
      </c>
      <c r="I6803" s="256" t="s">
        <v>14</v>
      </c>
      <c r="J6803" s="256" t="s">
        <v>2545</v>
      </c>
      <c r="K6803" s="257" t="s">
        <v>6588</v>
      </c>
      <c r="L6803" s="256" t="s">
        <v>2542</v>
      </c>
    </row>
    <row r="6804" spans="1:12" x14ac:dyDescent="0.25">
      <c r="A6804" s="256" t="s">
        <v>2630</v>
      </c>
      <c r="B6804" s="256" t="s">
        <v>2705</v>
      </c>
      <c r="C6804" s="256" t="s">
        <v>2709</v>
      </c>
      <c r="D6804" s="256" t="s">
        <v>3354</v>
      </c>
      <c r="E6804" s="257" t="s">
        <v>2540</v>
      </c>
      <c r="F6804" s="256" t="s">
        <v>2540</v>
      </c>
      <c r="G6804" s="256">
        <v>97063</v>
      </c>
      <c r="H6804" s="256" t="s">
        <v>2182</v>
      </c>
      <c r="I6804" s="256" t="s">
        <v>14</v>
      </c>
      <c r="J6804" s="256" t="s">
        <v>2545</v>
      </c>
      <c r="K6804" s="257" t="s">
        <v>5050</v>
      </c>
      <c r="L6804" s="256" t="s">
        <v>2542</v>
      </c>
    </row>
    <row r="6805" spans="1:12" x14ac:dyDescent="0.25">
      <c r="A6805" s="256" t="s">
        <v>2630</v>
      </c>
      <c r="B6805" s="256" t="s">
        <v>2705</v>
      </c>
      <c r="C6805" s="256" t="s">
        <v>2709</v>
      </c>
      <c r="D6805" s="256" t="s">
        <v>3354</v>
      </c>
      <c r="E6805" s="257" t="s">
        <v>2540</v>
      </c>
      <c r="F6805" s="256" t="s">
        <v>2540</v>
      </c>
      <c r="G6805" s="256">
        <v>97064</v>
      </c>
      <c r="H6805" s="256" t="s">
        <v>2183</v>
      </c>
      <c r="I6805" s="256" t="s">
        <v>7</v>
      </c>
      <c r="J6805" s="256" t="s">
        <v>2545</v>
      </c>
      <c r="K6805" s="257" t="s">
        <v>5492</v>
      </c>
      <c r="L6805" s="256" t="s">
        <v>2542</v>
      </c>
    </row>
    <row r="6806" spans="1:12" x14ac:dyDescent="0.25">
      <c r="A6806" s="256" t="s">
        <v>2630</v>
      </c>
      <c r="B6806" s="256" t="s">
        <v>2705</v>
      </c>
      <c r="C6806" s="256" t="s">
        <v>2709</v>
      </c>
      <c r="D6806" s="256" t="s">
        <v>3354</v>
      </c>
      <c r="E6806" s="257" t="s">
        <v>2540</v>
      </c>
      <c r="F6806" s="256" t="s">
        <v>2540</v>
      </c>
      <c r="G6806" s="256">
        <v>97065</v>
      </c>
      <c r="H6806" s="256" t="s">
        <v>2184</v>
      </c>
      <c r="I6806" s="256" t="s">
        <v>16</v>
      </c>
      <c r="J6806" s="256" t="s">
        <v>2545</v>
      </c>
      <c r="K6806" s="257" t="s">
        <v>13709</v>
      </c>
      <c r="L6806" s="256" t="s">
        <v>2542</v>
      </c>
    </row>
    <row r="6807" spans="1:12" x14ac:dyDescent="0.25">
      <c r="A6807" s="256" t="s">
        <v>2630</v>
      </c>
      <c r="B6807" s="256" t="s">
        <v>2705</v>
      </c>
      <c r="C6807" s="256" t="s">
        <v>2709</v>
      </c>
      <c r="D6807" s="256" t="s">
        <v>3354</v>
      </c>
      <c r="E6807" s="257" t="s">
        <v>2540</v>
      </c>
      <c r="F6807" s="256" t="s">
        <v>2540</v>
      </c>
      <c r="G6807" s="256">
        <v>97066</v>
      </c>
      <c r="H6807" s="256" t="s">
        <v>2185</v>
      </c>
      <c r="I6807" s="256" t="s">
        <v>14</v>
      </c>
      <c r="J6807" s="256" t="s">
        <v>2545</v>
      </c>
      <c r="K6807" s="257" t="s">
        <v>18636</v>
      </c>
      <c r="L6807" s="256" t="s">
        <v>2542</v>
      </c>
    </row>
    <row r="6808" spans="1:12" x14ac:dyDescent="0.25">
      <c r="A6808" s="256" t="s">
        <v>2630</v>
      </c>
      <c r="B6808" s="256" t="s">
        <v>2705</v>
      </c>
      <c r="C6808" s="256" t="s">
        <v>2709</v>
      </c>
      <c r="D6808" s="256" t="s">
        <v>3354</v>
      </c>
      <c r="E6808" s="257" t="s">
        <v>2540</v>
      </c>
      <c r="F6808" s="256" t="s">
        <v>2540</v>
      </c>
      <c r="G6808" s="256">
        <v>97067</v>
      </c>
      <c r="H6808" s="256" t="s">
        <v>2186</v>
      </c>
      <c r="I6808" s="256" t="s">
        <v>7</v>
      </c>
      <c r="J6808" s="256" t="s">
        <v>2545</v>
      </c>
      <c r="K6808" s="257" t="s">
        <v>18637</v>
      </c>
      <c r="L6808" s="256" t="s">
        <v>2542</v>
      </c>
    </row>
    <row r="6809" spans="1:12" x14ac:dyDescent="0.25">
      <c r="A6809" s="256" t="s">
        <v>2710</v>
      </c>
      <c r="B6809" s="256" t="s">
        <v>2711</v>
      </c>
      <c r="C6809" s="256" t="s">
        <v>2712</v>
      </c>
      <c r="D6809" s="256" t="s">
        <v>3355</v>
      </c>
      <c r="E6809" s="257" t="s">
        <v>2540</v>
      </c>
      <c r="F6809" s="256" t="s">
        <v>2540</v>
      </c>
      <c r="G6809" s="256">
        <v>97621</v>
      </c>
      <c r="H6809" s="256" t="s">
        <v>2187</v>
      </c>
      <c r="I6809" s="256" t="s">
        <v>16</v>
      </c>
      <c r="J6809" s="256" t="s">
        <v>2556</v>
      </c>
      <c r="K6809" s="257" t="s">
        <v>15427</v>
      </c>
      <c r="L6809" s="256" t="s">
        <v>2542</v>
      </c>
    </row>
    <row r="6810" spans="1:12" x14ac:dyDescent="0.25">
      <c r="A6810" s="256" t="s">
        <v>2710</v>
      </c>
      <c r="B6810" s="256" t="s">
        <v>2711</v>
      </c>
      <c r="C6810" s="256" t="s">
        <v>2712</v>
      </c>
      <c r="D6810" s="256" t="s">
        <v>3355</v>
      </c>
      <c r="E6810" s="257" t="s">
        <v>2540</v>
      </c>
      <c r="F6810" s="256" t="s">
        <v>2540</v>
      </c>
      <c r="G6810" s="256">
        <v>97622</v>
      </c>
      <c r="H6810" s="256" t="s">
        <v>2188</v>
      </c>
      <c r="I6810" s="256" t="s">
        <v>16</v>
      </c>
      <c r="J6810" s="256" t="s">
        <v>2556</v>
      </c>
      <c r="K6810" s="257" t="s">
        <v>18638</v>
      </c>
      <c r="L6810" s="256" t="s">
        <v>2542</v>
      </c>
    </row>
    <row r="6811" spans="1:12" x14ac:dyDescent="0.25">
      <c r="A6811" s="256" t="s">
        <v>2710</v>
      </c>
      <c r="B6811" s="256" t="s">
        <v>2711</v>
      </c>
      <c r="C6811" s="256" t="s">
        <v>2712</v>
      </c>
      <c r="D6811" s="256" t="s">
        <v>3355</v>
      </c>
      <c r="E6811" s="257" t="s">
        <v>2540</v>
      </c>
      <c r="F6811" s="256" t="s">
        <v>2540</v>
      </c>
      <c r="G6811" s="256">
        <v>97623</v>
      </c>
      <c r="H6811" s="256" t="s">
        <v>2189</v>
      </c>
      <c r="I6811" s="256" t="s">
        <v>16</v>
      </c>
      <c r="J6811" s="256" t="s">
        <v>2556</v>
      </c>
      <c r="K6811" s="257" t="s">
        <v>18639</v>
      </c>
      <c r="L6811" s="256" t="s">
        <v>2542</v>
      </c>
    </row>
    <row r="6812" spans="1:12" x14ac:dyDescent="0.25">
      <c r="A6812" s="256" t="s">
        <v>2710</v>
      </c>
      <c r="B6812" s="256" t="s">
        <v>2711</v>
      </c>
      <c r="C6812" s="256" t="s">
        <v>2712</v>
      </c>
      <c r="D6812" s="256" t="s">
        <v>3355</v>
      </c>
      <c r="E6812" s="257" t="s">
        <v>2540</v>
      </c>
      <c r="F6812" s="256" t="s">
        <v>2540</v>
      </c>
      <c r="G6812" s="256">
        <v>97624</v>
      </c>
      <c r="H6812" s="256" t="s">
        <v>2190</v>
      </c>
      <c r="I6812" s="256" t="s">
        <v>16</v>
      </c>
      <c r="J6812" s="256" t="s">
        <v>2556</v>
      </c>
      <c r="K6812" s="257" t="s">
        <v>13674</v>
      </c>
      <c r="L6812" s="256" t="s">
        <v>2542</v>
      </c>
    </row>
    <row r="6813" spans="1:12" x14ac:dyDescent="0.25">
      <c r="A6813" s="256" t="s">
        <v>2710</v>
      </c>
      <c r="B6813" s="256" t="s">
        <v>2711</v>
      </c>
      <c r="C6813" s="256" t="s">
        <v>2712</v>
      </c>
      <c r="D6813" s="256" t="s">
        <v>3355</v>
      </c>
      <c r="E6813" s="257" t="s">
        <v>2540</v>
      </c>
      <c r="F6813" s="256" t="s">
        <v>2540</v>
      </c>
      <c r="G6813" s="256">
        <v>97625</v>
      </c>
      <c r="H6813" s="256" t="s">
        <v>2191</v>
      </c>
      <c r="I6813" s="256" t="s">
        <v>16</v>
      </c>
      <c r="J6813" s="256" t="s">
        <v>2541</v>
      </c>
      <c r="K6813" s="257" t="s">
        <v>18640</v>
      </c>
      <c r="L6813" s="256" t="s">
        <v>2542</v>
      </c>
    </row>
    <row r="6814" spans="1:12" x14ac:dyDescent="0.25">
      <c r="A6814" s="256" t="s">
        <v>2710</v>
      </c>
      <c r="B6814" s="256" t="s">
        <v>2711</v>
      </c>
      <c r="C6814" s="256" t="s">
        <v>2712</v>
      </c>
      <c r="D6814" s="256" t="s">
        <v>3355</v>
      </c>
      <c r="E6814" s="257" t="s">
        <v>2540</v>
      </c>
      <c r="F6814" s="256" t="s">
        <v>2540</v>
      </c>
      <c r="G6814" s="256">
        <v>97626</v>
      </c>
      <c r="H6814" s="256" t="s">
        <v>2192</v>
      </c>
      <c r="I6814" s="256" t="s">
        <v>16</v>
      </c>
      <c r="J6814" s="256" t="s">
        <v>2545</v>
      </c>
      <c r="K6814" s="257" t="s">
        <v>18641</v>
      </c>
      <c r="L6814" s="256" t="s">
        <v>2542</v>
      </c>
    </row>
    <row r="6815" spans="1:12" x14ac:dyDescent="0.25">
      <c r="A6815" s="256" t="s">
        <v>2710</v>
      </c>
      <c r="B6815" s="256" t="s">
        <v>2711</v>
      </c>
      <c r="C6815" s="256" t="s">
        <v>2712</v>
      </c>
      <c r="D6815" s="256" t="s">
        <v>3355</v>
      </c>
      <c r="E6815" s="257" t="s">
        <v>2540</v>
      </c>
      <c r="F6815" s="256" t="s">
        <v>2540</v>
      </c>
      <c r="G6815" s="256">
        <v>97627</v>
      </c>
      <c r="H6815" s="256" t="s">
        <v>2193</v>
      </c>
      <c r="I6815" s="256" t="s">
        <v>16</v>
      </c>
      <c r="J6815" s="256" t="s">
        <v>2541</v>
      </c>
      <c r="K6815" s="257" t="s">
        <v>18642</v>
      </c>
      <c r="L6815" s="256" t="s">
        <v>2542</v>
      </c>
    </row>
    <row r="6816" spans="1:12" x14ac:dyDescent="0.25">
      <c r="A6816" s="256" t="s">
        <v>2710</v>
      </c>
      <c r="B6816" s="256" t="s">
        <v>2711</v>
      </c>
      <c r="C6816" s="256" t="s">
        <v>2712</v>
      </c>
      <c r="D6816" s="256" t="s">
        <v>3355</v>
      </c>
      <c r="E6816" s="257" t="s">
        <v>2540</v>
      </c>
      <c r="F6816" s="256" t="s">
        <v>2540</v>
      </c>
      <c r="G6816" s="256">
        <v>97628</v>
      </c>
      <c r="H6816" s="256" t="s">
        <v>2194</v>
      </c>
      <c r="I6816" s="256" t="s">
        <v>16</v>
      </c>
      <c r="J6816" s="256" t="s">
        <v>2556</v>
      </c>
      <c r="K6816" s="257" t="s">
        <v>18643</v>
      </c>
      <c r="L6816" s="256" t="s">
        <v>2542</v>
      </c>
    </row>
    <row r="6817" spans="1:12" x14ac:dyDescent="0.25">
      <c r="A6817" s="256" t="s">
        <v>2710</v>
      </c>
      <c r="B6817" s="256" t="s">
        <v>2711</v>
      </c>
      <c r="C6817" s="256" t="s">
        <v>2712</v>
      </c>
      <c r="D6817" s="256" t="s">
        <v>3355</v>
      </c>
      <c r="E6817" s="257" t="s">
        <v>2540</v>
      </c>
      <c r="F6817" s="256" t="s">
        <v>2540</v>
      </c>
      <c r="G6817" s="256">
        <v>97629</v>
      </c>
      <c r="H6817" s="256" t="s">
        <v>2195</v>
      </c>
      <c r="I6817" s="256" t="s">
        <v>16</v>
      </c>
      <c r="J6817" s="256" t="s">
        <v>2541</v>
      </c>
      <c r="K6817" s="257" t="s">
        <v>18644</v>
      </c>
      <c r="L6817" s="256" t="s">
        <v>2542</v>
      </c>
    </row>
    <row r="6818" spans="1:12" x14ac:dyDescent="0.25">
      <c r="A6818" s="256" t="s">
        <v>2710</v>
      </c>
      <c r="B6818" s="256" t="s">
        <v>2711</v>
      </c>
      <c r="C6818" s="256" t="s">
        <v>2712</v>
      </c>
      <c r="D6818" s="256" t="s">
        <v>3355</v>
      </c>
      <c r="E6818" s="257" t="s">
        <v>2540</v>
      </c>
      <c r="F6818" s="256" t="s">
        <v>2540</v>
      </c>
      <c r="G6818" s="256">
        <v>97631</v>
      </c>
      <c r="H6818" s="256" t="s">
        <v>2196</v>
      </c>
      <c r="I6818" s="256" t="s">
        <v>14</v>
      </c>
      <c r="J6818" s="256" t="s">
        <v>2556</v>
      </c>
      <c r="K6818" s="257" t="s">
        <v>13786</v>
      </c>
      <c r="L6818" s="256" t="s">
        <v>2542</v>
      </c>
    </row>
    <row r="6819" spans="1:12" x14ac:dyDescent="0.25">
      <c r="A6819" s="256" t="s">
        <v>2710</v>
      </c>
      <c r="B6819" s="256" t="s">
        <v>2711</v>
      </c>
      <c r="C6819" s="256" t="s">
        <v>2712</v>
      </c>
      <c r="D6819" s="256" t="s">
        <v>3355</v>
      </c>
      <c r="E6819" s="257" t="s">
        <v>2540</v>
      </c>
      <c r="F6819" s="256" t="s">
        <v>2540</v>
      </c>
      <c r="G6819" s="256">
        <v>97632</v>
      </c>
      <c r="H6819" s="256" t="s">
        <v>2197</v>
      </c>
      <c r="I6819" s="256" t="s">
        <v>7</v>
      </c>
      <c r="J6819" s="256" t="s">
        <v>2545</v>
      </c>
      <c r="K6819" s="257" t="s">
        <v>13149</v>
      </c>
      <c r="L6819" s="256" t="s">
        <v>2542</v>
      </c>
    </row>
    <row r="6820" spans="1:12" x14ac:dyDescent="0.25">
      <c r="A6820" s="256" t="s">
        <v>2710</v>
      </c>
      <c r="B6820" s="256" t="s">
        <v>2711</v>
      </c>
      <c r="C6820" s="256" t="s">
        <v>2712</v>
      </c>
      <c r="D6820" s="256" t="s">
        <v>3355</v>
      </c>
      <c r="E6820" s="257" t="s">
        <v>2540</v>
      </c>
      <c r="F6820" s="256" t="s">
        <v>2540</v>
      </c>
      <c r="G6820" s="256">
        <v>97633</v>
      </c>
      <c r="H6820" s="256" t="s">
        <v>2198</v>
      </c>
      <c r="I6820" s="256" t="s">
        <v>14</v>
      </c>
      <c r="J6820" s="256" t="s">
        <v>2545</v>
      </c>
      <c r="K6820" s="257" t="s">
        <v>13811</v>
      </c>
      <c r="L6820" s="256" t="s">
        <v>2542</v>
      </c>
    </row>
    <row r="6821" spans="1:12" x14ac:dyDescent="0.25">
      <c r="A6821" s="256" t="s">
        <v>2710</v>
      </c>
      <c r="B6821" s="256" t="s">
        <v>2711</v>
      </c>
      <c r="C6821" s="256" t="s">
        <v>2712</v>
      </c>
      <c r="D6821" s="256" t="s">
        <v>3355</v>
      </c>
      <c r="E6821" s="257" t="s">
        <v>2540</v>
      </c>
      <c r="F6821" s="256" t="s">
        <v>2540</v>
      </c>
      <c r="G6821" s="256">
        <v>97634</v>
      </c>
      <c r="H6821" s="256" t="s">
        <v>2199</v>
      </c>
      <c r="I6821" s="256" t="s">
        <v>14</v>
      </c>
      <c r="J6821" s="256" t="s">
        <v>2541</v>
      </c>
      <c r="K6821" s="257" t="s">
        <v>5094</v>
      </c>
      <c r="L6821" s="256" t="s">
        <v>2542</v>
      </c>
    </row>
    <row r="6822" spans="1:12" x14ac:dyDescent="0.25">
      <c r="A6822" s="256" t="s">
        <v>2710</v>
      </c>
      <c r="B6822" s="256" t="s">
        <v>2711</v>
      </c>
      <c r="C6822" s="256" t="s">
        <v>2712</v>
      </c>
      <c r="D6822" s="256" t="s">
        <v>3355</v>
      </c>
      <c r="E6822" s="257" t="s">
        <v>2540</v>
      </c>
      <c r="F6822" s="256" t="s">
        <v>2540</v>
      </c>
      <c r="G6822" s="256">
        <v>97635</v>
      </c>
      <c r="H6822" s="256" t="s">
        <v>2200</v>
      </c>
      <c r="I6822" s="256" t="s">
        <v>14</v>
      </c>
      <c r="J6822" s="256" t="s">
        <v>2545</v>
      </c>
      <c r="K6822" s="257" t="s">
        <v>15559</v>
      </c>
      <c r="L6822" s="256" t="s">
        <v>2542</v>
      </c>
    </row>
    <row r="6823" spans="1:12" x14ac:dyDescent="0.25">
      <c r="A6823" s="256" t="s">
        <v>2710</v>
      </c>
      <c r="B6823" s="256" t="s">
        <v>2711</v>
      </c>
      <c r="C6823" s="256" t="s">
        <v>2712</v>
      </c>
      <c r="D6823" s="256" t="s">
        <v>3355</v>
      </c>
      <c r="E6823" s="257" t="s">
        <v>2540</v>
      </c>
      <c r="F6823" s="256" t="s">
        <v>2540</v>
      </c>
      <c r="G6823" s="256">
        <v>97636</v>
      </c>
      <c r="H6823" s="256" t="s">
        <v>2201</v>
      </c>
      <c r="I6823" s="256" t="s">
        <v>14</v>
      </c>
      <c r="J6823" s="256" t="s">
        <v>2541</v>
      </c>
      <c r="K6823" s="257" t="s">
        <v>13638</v>
      </c>
      <c r="L6823" s="256" t="s">
        <v>2542</v>
      </c>
    </row>
    <row r="6824" spans="1:12" x14ac:dyDescent="0.25">
      <c r="A6824" s="256" t="s">
        <v>2710</v>
      </c>
      <c r="B6824" s="256" t="s">
        <v>2711</v>
      </c>
      <c r="C6824" s="256" t="s">
        <v>2712</v>
      </c>
      <c r="D6824" s="256" t="s">
        <v>3355</v>
      </c>
      <c r="E6824" s="257" t="s">
        <v>2540</v>
      </c>
      <c r="F6824" s="256" t="s">
        <v>2540</v>
      </c>
      <c r="G6824" s="256">
        <v>97637</v>
      </c>
      <c r="H6824" s="256" t="s">
        <v>2202</v>
      </c>
      <c r="I6824" s="256" t="s">
        <v>14</v>
      </c>
      <c r="J6824" s="256" t="s">
        <v>2545</v>
      </c>
      <c r="K6824" s="257" t="s">
        <v>13149</v>
      </c>
      <c r="L6824" s="256" t="s">
        <v>2542</v>
      </c>
    </row>
    <row r="6825" spans="1:12" x14ac:dyDescent="0.25">
      <c r="A6825" s="256" t="s">
        <v>2710</v>
      </c>
      <c r="B6825" s="256" t="s">
        <v>2711</v>
      </c>
      <c r="C6825" s="256" t="s">
        <v>2712</v>
      </c>
      <c r="D6825" s="256" t="s">
        <v>3355</v>
      </c>
      <c r="E6825" s="257" t="s">
        <v>2540</v>
      </c>
      <c r="F6825" s="256" t="s">
        <v>2540</v>
      </c>
      <c r="G6825" s="256">
        <v>97638</v>
      </c>
      <c r="H6825" s="256" t="s">
        <v>2203</v>
      </c>
      <c r="I6825" s="256" t="s">
        <v>14</v>
      </c>
      <c r="J6825" s="256" t="s">
        <v>2545</v>
      </c>
      <c r="K6825" s="257" t="s">
        <v>13812</v>
      </c>
      <c r="L6825" s="256" t="s">
        <v>2542</v>
      </c>
    </row>
    <row r="6826" spans="1:12" x14ac:dyDescent="0.25">
      <c r="A6826" s="256" t="s">
        <v>2710</v>
      </c>
      <c r="B6826" s="256" t="s">
        <v>2711</v>
      </c>
      <c r="C6826" s="256" t="s">
        <v>2712</v>
      </c>
      <c r="D6826" s="256" t="s">
        <v>3355</v>
      </c>
      <c r="E6826" s="257" t="s">
        <v>2540</v>
      </c>
      <c r="F6826" s="256" t="s">
        <v>2540</v>
      </c>
      <c r="G6826" s="256">
        <v>97639</v>
      </c>
      <c r="H6826" s="256" t="s">
        <v>2204</v>
      </c>
      <c r="I6826" s="256" t="s">
        <v>14</v>
      </c>
      <c r="J6826" s="256" t="s">
        <v>2556</v>
      </c>
      <c r="K6826" s="257" t="s">
        <v>18645</v>
      </c>
      <c r="L6826" s="256" t="s">
        <v>2542</v>
      </c>
    </row>
    <row r="6827" spans="1:12" x14ac:dyDescent="0.25">
      <c r="A6827" s="256" t="s">
        <v>2710</v>
      </c>
      <c r="B6827" s="256" t="s">
        <v>2711</v>
      </c>
      <c r="C6827" s="256" t="s">
        <v>2712</v>
      </c>
      <c r="D6827" s="256" t="s">
        <v>3355</v>
      </c>
      <c r="E6827" s="257" t="s">
        <v>2540</v>
      </c>
      <c r="F6827" s="256" t="s">
        <v>2540</v>
      </c>
      <c r="G6827" s="256">
        <v>97640</v>
      </c>
      <c r="H6827" s="256" t="s">
        <v>2205</v>
      </c>
      <c r="I6827" s="256" t="s">
        <v>14</v>
      </c>
      <c r="J6827" s="256" t="s">
        <v>2545</v>
      </c>
      <c r="K6827" s="257" t="s">
        <v>4709</v>
      </c>
      <c r="L6827" s="256" t="s">
        <v>2542</v>
      </c>
    </row>
    <row r="6828" spans="1:12" x14ac:dyDescent="0.25">
      <c r="A6828" s="256" t="s">
        <v>2710</v>
      </c>
      <c r="B6828" s="256" t="s">
        <v>2711</v>
      </c>
      <c r="C6828" s="256" t="s">
        <v>2712</v>
      </c>
      <c r="D6828" s="256" t="s">
        <v>3355</v>
      </c>
      <c r="E6828" s="257" t="s">
        <v>2540</v>
      </c>
      <c r="F6828" s="256" t="s">
        <v>2540</v>
      </c>
      <c r="G6828" s="256">
        <v>97641</v>
      </c>
      <c r="H6828" s="256" t="s">
        <v>2206</v>
      </c>
      <c r="I6828" s="256" t="s">
        <v>14</v>
      </c>
      <c r="J6828" s="256" t="s">
        <v>2545</v>
      </c>
      <c r="K6828" s="257" t="s">
        <v>5105</v>
      </c>
      <c r="L6828" s="256" t="s">
        <v>2542</v>
      </c>
    </row>
    <row r="6829" spans="1:12" x14ac:dyDescent="0.25">
      <c r="A6829" s="256" t="s">
        <v>2710</v>
      </c>
      <c r="B6829" s="256" t="s">
        <v>2711</v>
      </c>
      <c r="C6829" s="256" t="s">
        <v>2712</v>
      </c>
      <c r="D6829" s="256" t="s">
        <v>3355</v>
      </c>
      <c r="E6829" s="257" t="s">
        <v>2540</v>
      </c>
      <c r="F6829" s="256" t="s">
        <v>2540</v>
      </c>
      <c r="G6829" s="256">
        <v>97642</v>
      </c>
      <c r="H6829" s="256" t="s">
        <v>2207</v>
      </c>
      <c r="I6829" s="256" t="s">
        <v>14</v>
      </c>
      <c r="J6829" s="256" t="s">
        <v>2545</v>
      </c>
      <c r="K6829" s="257" t="s">
        <v>5529</v>
      </c>
      <c r="L6829" s="256" t="s">
        <v>2542</v>
      </c>
    </row>
    <row r="6830" spans="1:12" x14ac:dyDescent="0.25">
      <c r="A6830" s="256" t="s">
        <v>2710</v>
      </c>
      <c r="B6830" s="256" t="s">
        <v>2711</v>
      </c>
      <c r="C6830" s="256" t="s">
        <v>2712</v>
      </c>
      <c r="D6830" s="256" t="s">
        <v>3355</v>
      </c>
      <c r="E6830" s="257" t="s">
        <v>2540</v>
      </c>
      <c r="F6830" s="256" t="s">
        <v>2540</v>
      </c>
      <c r="G6830" s="256">
        <v>97643</v>
      </c>
      <c r="H6830" s="256" t="s">
        <v>2208</v>
      </c>
      <c r="I6830" s="256" t="s">
        <v>14</v>
      </c>
      <c r="J6830" s="256" t="s">
        <v>2556</v>
      </c>
      <c r="K6830" s="257" t="s">
        <v>5132</v>
      </c>
      <c r="L6830" s="256" t="s">
        <v>2542</v>
      </c>
    </row>
    <row r="6831" spans="1:12" x14ac:dyDescent="0.25">
      <c r="A6831" s="256" t="s">
        <v>2710</v>
      </c>
      <c r="B6831" s="256" t="s">
        <v>2711</v>
      </c>
      <c r="C6831" s="256" t="s">
        <v>2712</v>
      </c>
      <c r="D6831" s="256" t="s">
        <v>3355</v>
      </c>
      <c r="E6831" s="257" t="s">
        <v>2540</v>
      </c>
      <c r="F6831" s="256" t="s">
        <v>2540</v>
      </c>
      <c r="G6831" s="256">
        <v>97644</v>
      </c>
      <c r="H6831" s="256" t="s">
        <v>2209</v>
      </c>
      <c r="I6831" s="256" t="s">
        <v>14</v>
      </c>
      <c r="J6831" s="256" t="s">
        <v>2556</v>
      </c>
      <c r="K6831" s="257" t="s">
        <v>5440</v>
      </c>
      <c r="L6831" s="256" t="s">
        <v>2542</v>
      </c>
    </row>
    <row r="6832" spans="1:12" x14ac:dyDescent="0.25">
      <c r="A6832" s="256" t="s">
        <v>2710</v>
      </c>
      <c r="B6832" s="256" t="s">
        <v>2711</v>
      </c>
      <c r="C6832" s="256" t="s">
        <v>2712</v>
      </c>
      <c r="D6832" s="256" t="s">
        <v>3355</v>
      </c>
      <c r="E6832" s="257" t="s">
        <v>2540</v>
      </c>
      <c r="F6832" s="256" t="s">
        <v>2540</v>
      </c>
      <c r="G6832" s="256">
        <v>97645</v>
      </c>
      <c r="H6832" s="256" t="s">
        <v>2210</v>
      </c>
      <c r="I6832" s="256" t="s">
        <v>14</v>
      </c>
      <c r="J6832" s="256" t="s">
        <v>2545</v>
      </c>
      <c r="K6832" s="257" t="s">
        <v>18646</v>
      </c>
      <c r="L6832" s="256" t="s">
        <v>2542</v>
      </c>
    </row>
    <row r="6833" spans="1:12" x14ac:dyDescent="0.25">
      <c r="A6833" s="256" t="s">
        <v>2710</v>
      </c>
      <c r="B6833" s="256" t="s">
        <v>2711</v>
      </c>
      <c r="C6833" s="256" t="s">
        <v>2712</v>
      </c>
      <c r="D6833" s="256" t="s">
        <v>3355</v>
      </c>
      <c r="E6833" s="257" t="s">
        <v>2540</v>
      </c>
      <c r="F6833" s="256" t="s">
        <v>2540</v>
      </c>
      <c r="G6833" s="256">
        <v>97647</v>
      </c>
      <c r="H6833" s="256" t="s">
        <v>2211</v>
      </c>
      <c r="I6833" s="256" t="s">
        <v>14</v>
      </c>
      <c r="J6833" s="256" t="s">
        <v>2545</v>
      </c>
      <c r="K6833" s="257" t="s">
        <v>4744</v>
      </c>
      <c r="L6833" s="256" t="s">
        <v>2542</v>
      </c>
    </row>
    <row r="6834" spans="1:12" x14ac:dyDescent="0.25">
      <c r="A6834" s="256" t="s">
        <v>2710</v>
      </c>
      <c r="B6834" s="256" t="s">
        <v>2711</v>
      </c>
      <c r="C6834" s="256" t="s">
        <v>2712</v>
      </c>
      <c r="D6834" s="256" t="s">
        <v>3355</v>
      </c>
      <c r="E6834" s="257" t="s">
        <v>2540</v>
      </c>
      <c r="F6834" s="256" t="s">
        <v>2540</v>
      </c>
      <c r="G6834" s="256">
        <v>97648</v>
      </c>
      <c r="H6834" s="256" t="s">
        <v>2212</v>
      </c>
      <c r="I6834" s="256" t="s">
        <v>14</v>
      </c>
      <c r="J6834" s="256" t="s">
        <v>2545</v>
      </c>
      <c r="K6834" s="257" t="s">
        <v>8182</v>
      </c>
      <c r="L6834" s="256" t="s">
        <v>2542</v>
      </c>
    </row>
    <row r="6835" spans="1:12" x14ac:dyDescent="0.25">
      <c r="A6835" s="256" t="s">
        <v>2710</v>
      </c>
      <c r="B6835" s="256" t="s">
        <v>2711</v>
      </c>
      <c r="C6835" s="256" t="s">
        <v>2712</v>
      </c>
      <c r="D6835" s="256" t="s">
        <v>3355</v>
      </c>
      <c r="E6835" s="257" t="s">
        <v>2540</v>
      </c>
      <c r="F6835" s="256" t="s">
        <v>2540</v>
      </c>
      <c r="G6835" s="256">
        <v>97649</v>
      </c>
      <c r="H6835" s="256" t="s">
        <v>2213</v>
      </c>
      <c r="I6835" s="256" t="s">
        <v>14</v>
      </c>
      <c r="J6835" s="256" t="s">
        <v>2541</v>
      </c>
      <c r="K6835" s="257" t="s">
        <v>5211</v>
      </c>
      <c r="L6835" s="256" t="s">
        <v>2542</v>
      </c>
    </row>
    <row r="6836" spans="1:12" x14ac:dyDescent="0.25">
      <c r="A6836" s="256" t="s">
        <v>2710</v>
      </c>
      <c r="B6836" s="256" t="s">
        <v>2711</v>
      </c>
      <c r="C6836" s="256" t="s">
        <v>2712</v>
      </c>
      <c r="D6836" s="256" t="s">
        <v>3355</v>
      </c>
      <c r="E6836" s="257" t="s">
        <v>2540</v>
      </c>
      <c r="F6836" s="256" t="s">
        <v>2540</v>
      </c>
      <c r="G6836" s="256">
        <v>97650</v>
      </c>
      <c r="H6836" s="256" t="s">
        <v>2214</v>
      </c>
      <c r="I6836" s="256" t="s">
        <v>14</v>
      </c>
      <c r="J6836" s="256" t="s">
        <v>2545</v>
      </c>
      <c r="K6836" s="257" t="s">
        <v>13651</v>
      </c>
      <c r="L6836" s="256" t="s">
        <v>2542</v>
      </c>
    </row>
    <row r="6837" spans="1:12" x14ac:dyDescent="0.25">
      <c r="A6837" s="256" t="s">
        <v>2710</v>
      </c>
      <c r="B6837" s="256" t="s">
        <v>2711</v>
      </c>
      <c r="C6837" s="256" t="s">
        <v>2712</v>
      </c>
      <c r="D6837" s="256" t="s">
        <v>3355</v>
      </c>
      <c r="E6837" s="257" t="s">
        <v>2540</v>
      </c>
      <c r="F6837" s="256" t="s">
        <v>2540</v>
      </c>
      <c r="G6837" s="256">
        <v>97651</v>
      </c>
      <c r="H6837" s="256" t="s">
        <v>2215</v>
      </c>
      <c r="I6837" s="256" t="s">
        <v>12</v>
      </c>
      <c r="J6837" s="256" t="s">
        <v>2545</v>
      </c>
      <c r="K6837" s="257" t="s">
        <v>18647</v>
      </c>
      <c r="L6837" s="256" t="s">
        <v>2542</v>
      </c>
    </row>
    <row r="6838" spans="1:12" x14ac:dyDescent="0.25">
      <c r="A6838" s="256" t="s">
        <v>2710</v>
      </c>
      <c r="B6838" s="256" t="s">
        <v>2711</v>
      </c>
      <c r="C6838" s="256" t="s">
        <v>2712</v>
      </c>
      <c r="D6838" s="256" t="s">
        <v>3355</v>
      </c>
      <c r="E6838" s="257" t="s">
        <v>2540</v>
      </c>
      <c r="F6838" s="256" t="s">
        <v>2540</v>
      </c>
      <c r="G6838" s="256">
        <v>97652</v>
      </c>
      <c r="H6838" s="256" t="s">
        <v>2216</v>
      </c>
      <c r="I6838" s="256" t="s">
        <v>12</v>
      </c>
      <c r="J6838" s="256" t="s">
        <v>2545</v>
      </c>
      <c r="K6838" s="257" t="s">
        <v>18648</v>
      </c>
      <c r="L6838" s="256" t="s">
        <v>2542</v>
      </c>
    </row>
    <row r="6839" spans="1:12" x14ac:dyDescent="0.25">
      <c r="A6839" s="256" t="s">
        <v>2710</v>
      </c>
      <c r="B6839" s="256" t="s">
        <v>2711</v>
      </c>
      <c r="C6839" s="256" t="s">
        <v>2712</v>
      </c>
      <c r="D6839" s="256" t="s">
        <v>3355</v>
      </c>
      <c r="E6839" s="257" t="s">
        <v>2540</v>
      </c>
      <c r="F6839" s="256" t="s">
        <v>2540</v>
      </c>
      <c r="G6839" s="256">
        <v>97653</v>
      </c>
      <c r="H6839" s="256" t="s">
        <v>2217</v>
      </c>
      <c r="I6839" s="256" t="s">
        <v>12</v>
      </c>
      <c r="J6839" s="256" t="s">
        <v>2541</v>
      </c>
      <c r="K6839" s="257" t="s">
        <v>18649</v>
      </c>
      <c r="L6839" s="256" t="s">
        <v>2542</v>
      </c>
    </row>
    <row r="6840" spans="1:12" x14ac:dyDescent="0.25">
      <c r="A6840" s="256" t="s">
        <v>2710</v>
      </c>
      <c r="B6840" s="256" t="s">
        <v>2711</v>
      </c>
      <c r="C6840" s="256" t="s">
        <v>2712</v>
      </c>
      <c r="D6840" s="256" t="s">
        <v>3355</v>
      </c>
      <c r="E6840" s="257" t="s">
        <v>2540</v>
      </c>
      <c r="F6840" s="256" t="s">
        <v>2540</v>
      </c>
      <c r="G6840" s="256">
        <v>97654</v>
      </c>
      <c r="H6840" s="256" t="s">
        <v>2218</v>
      </c>
      <c r="I6840" s="256" t="s">
        <v>12</v>
      </c>
      <c r="J6840" s="256" t="s">
        <v>2541</v>
      </c>
      <c r="K6840" s="257" t="s">
        <v>18650</v>
      </c>
      <c r="L6840" s="256" t="s">
        <v>2542</v>
      </c>
    </row>
    <row r="6841" spans="1:12" x14ac:dyDescent="0.25">
      <c r="A6841" s="256" t="s">
        <v>2710</v>
      </c>
      <c r="B6841" s="256" t="s">
        <v>2711</v>
      </c>
      <c r="C6841" s="256" t="s">
        <v>2712</v>
      </c>
      <c r="D6841" s="256" t="s">
        <v>3355</v>
      </c>
      <c r="E6841" s="257" t="s">
        <v>2540</v>
      </c>
      <c r="F6841" s="256" t="s">
        <v>2540</v>
      </c>
      <c r="G6841" s="256">
        <v>97655</v>
      </c>
      <c r="H6841" s="256" t="s">
        <v>2219</v>
      </c>
      <c r="I6841" s="256" t="s">
        <v>14</v>
      </c>
      <c r="J6841" s="256" t="s">
        <v>2541</v>
      </c>
      <c r="K6841" s="257" t="s">
        <v>18651</v>
      </c>
      <c r="L6841" s="256" t="s">
        <v>2542</v>
      </c>
    </row>
    <row r="6842" spans="1:12" x14ac:dyDescent="0.25">
      <c r="A6842" s="256" t="s">
        <v>2710</v>
      </c>
      <c r="B6842" s="256" t="s">
        <v>2711</v>
      </c>
      <c r="C6842" s="256" t="s">
        <v>2712</v>
      </c>
      <c r="D6842" s="256" t="s">
        <v>3355</v>
      </c>
      <c r="E6842" s="257" t="s">
        <v>2540</v>
      </c>
      <c r="F6842" s="256" t="s">
        <v>2540</v>
      </c>
      <c r="G6842" s="256">
        <v>97656</v>
      </c>
      <c r="H6842" s="256" t="s">
        <v>2220</v>
      </c>
      <c r="I6842" s="256" t="s">
        <v>12</v>
      </c>
      <c r="J6842" s="256" t="s">
        <v>2541</v>
      </c>
      <c r="K6842" s="257" t="s">
        <v>18652</v>
      </c>
      <c r="L6842" s="256" t="s">
        <v>2542</v>
      </c>
    </row>
    <row r="6843" spans="1:12" x14ac:dyDescent="0.25">
      <c r="A6843" s="256" t="s">
        <v>2710</v>
      </c>
      <c r="B6843" s="256" t="s">
        <v>2711</v>
      </c>
      <c r="C6843" s="256" t="s">
        <v>2712</v>
      </c>
      <c r="D6843" s="256" t="s">
        <v>3355</v>
      </c>
      <c r="E6843" s="257" t="s">
        <v>2540</v>
      </c>
      <c r="F6843" s="256" t="s">
        <v>2540</v>
      </c>
      <c r="G6843" s="256">
        <v>97657</v>
      </c>
      <c r="H6843" s="256" t="s">
        <v>2221</v>
      </c>
      <c r="I6843" s="256" t="s">
        <v>12</v>
      </c>
      <c r="J6843" s="256" t="s">
        <v>2541</v>
      </c>
      <c r="K6843" s="257" t="s">
        <v>18653</v>
      </c>
      <c r="L6843" s="256" t="s">
        <v>2542</v>
      </c>
    </row>
    <row r="6844" spans="1:12" x14ac:dyDescent="0.25">
      <c r="A6844" s="256" t="s">
        <v>2710</v>
      </c>
      <c r="B6844" s="256" t="s">
        <v>2711</v>
      </c>
      <c r="C6844" s="256" t="s">
        <v>2712</v>
      </c>
      <c r="D6844" s="256" t="s">
        <v>3355</v>
      </c>
      <c r="E6844" s="257" t="s">
        <v>2540</v>
      </c>
      <c r="F6844" s="256" t="s">
        <v>2540</v>
      </c>
      <c r="G6844" s="256">
        <v>97658</v>
      </c>
      <c r="H6844" s="256" t="s">
        <v>2222</v>
      </c>
      <c r="I6844" s="256" t="s">
        <v>12</v>
      </c>
      <c r="J6844" s="256" t="s">
        <v>2541</v>
      </c>
      <c r="K6844" s="257" t="s">
        <v>18654</v>
      </c>
      <c r="L6844" s="256" t="s">
        <v>2542</v>
      </c>
    </row>
    <row r="6845" spans="1:12" x14ac:dyDescent="0.25">
      <c r="A6845" s="256" t="s">
        <v>2710</v>
      </c>
      <c r="B6845" s="256" t="s">
        <v>2711</v>
      </c>
      <c r="C6845" s="256" t="s">
        <v>2712</v>
      </c>
      <c r="D6845" s="256" t="s">
        <v>3355</v>
      </c>
      <c r="E6845" s="257" t="s">
        <v>2540</v>
      </c>
      <c r="F6845" s="256" t="s">
        <v>2540</v>
      </c>
      <c r="G6845" s="256">
        <v>97659</v>
      </c>
      <c r="H6845" s="256" t="s">
        <v>2223</v>
      </c>
      <c r="I6845" s="256" t="s">
        <v>12</v>
      </c>
      <c r="J6845" s="256" t="s">
        <v>2541</v>
      </c>
      <c r="K6845" s="257" t="s">
        <v>18655</v>
      </c>
      <c r="L6845" s="256" t="s">
        <v>2542</v>
      </c>
    </row>
    <row r="6846" spans="1:12" x14ac:dyDescent="0.25">
      <c r="A6846" s="256" t="s">
        <v>2710</v>
      </c>
      <c r="B6846" s="256" t="s">
        <v>2711</v>
      </c>
      <c r="C6846" s="256" t="s">
        <v>2712</v>
      </c>
      <c r="D6846" s="256" t="s">
        <v>3355</v>
      </c>
      <c r="E6846" s="257" t="s">
        <v>2540</v>
      </c>
      <c r="F6846" s="256" t="s">
        <v>2540</v>
      </c>
      <c r="G6846" s="256">
        <v>97660</v>
      </c>
      <c r="H6846" s="256" t="s">
        <v>2224</v>
      </c>
      <c r="I6846" s="256" t="s">
        <v>12</v>
      </c>
      <c r="J6846" s="256" t="s">
        <v>2556</v>
      </c>
      <c r="K6846" s="257" t="s">
        <v>5193</v>
      </c>
      <c r="L6846" s="256" t="s">
        <v>2542</v>
      </c>
    </row>
    <row r="6847" spans="1:12" x14ac:dyDescent="0.25">
      <c r="A6847" s="256" t="s">
        <v>2710</v>
      </c>
      <c r="B6847" s="256" t="s">
        <v>2711</v>
      </c>
      <c r="C6847" s="256" t="s">
        <v>2712</v>
      </c>
      <c r="D6847" s="256" t="s">
        <v>3355</v>
      </c>
      <c r="E6847" s="257" t="s">
        <v>2540</v>
      </c>
      <c r="F6847" s="256" t="s">
        <v>2540</v>
      </c>
      <c r="G6847" s="256">
        <v>97661</v>
      </c>
      <c r="H6847" s="256" t="s">
        <v>2225</v>
      </c>
      <c r="I6847" s="256" t="s">
        <v>7</v>
      </c>
      <c r="J6847" s="256" t="s">
        <v>2556</v>
      </c>
      <c r="K6847" s="257" t="s">
        <v>4823</v>
      </c>
      <c r="L6847" s="256" t="s">
        <v>2542</v>
      </c>
    </row>
    <row r="6848" spans="1:12" x14ac:dyDescent="0.25">
      <c r="A6848" s="256" t="s">
        <v>2710</v>
      </c>
      <c r="B6848" s="256" t="s">
        <v>2711</v>
      </c>
      <c r="C6848" s="256" t="s">
        <v>2712</v>
      </c>
      <c r="D6848" s="256" t="s">
        <v>3355</v>
      </c>
      <c r="E6848" s="257" t="s">
        <v>2540</v>
      </c>
      <c r="F6848" s="256" t="s">
        <v>2540</v>
      </c>
      <c r="G6848" s="256">
        <v>97662</v>
      </c>
      <c r="H6848" s="256" t="s">
        <v>2226</v>
      </c>
      <c r="I6848" s="256" t="s">
        <v>7</v>
      </c>
      <c r="J6848" s="256" t="s">
        <v>2556</v>
      </c>
      <c r="K6848" s="257" t="s">
        <v>4758</v>
      </c>
      <c r="L6848" s="256" t="s">
        <v>2542</v>
      </c>
    </row>
    <row r="6849" spans="1:12" x14ac:dyDescent="0.25">
      <c r="A6849" s="256" t="s">
        <v>2710</v>
      </c>
      <c r="B6849" s="256" t="s">
        <v>2711</v>
      </c>
      <c r="C6849" s="256" t="s">
        <v>2712</v>
      </c>
      <c r="D6849" s="256" t="s">
        <v>3355</v>
      </c>
      <c r="E6849" s="257" t="s">
        <v>2540</v>
      </c>
      <c r="F6849" s="256" t="s">
        <v>2540</v>
      </c>
      <c r="G6849" s="256">
        <v>97663</v>
      </c>
      <c r="H6849" s="256" t="s">
        <v>2227</v>
      </c>
      <c r="I6849" s="256" t="s">
        <v>12</v>
      </c>
      <c r="J6849" s="256" t="s">
        <v>2556</v>
      </c>
      <c r="K6849" s="257" t="s">
        <v>5112</v>
      </c>
      <c r="L6849" s="256" t="s">
        <v>2542</v>
      </c>
    </row>
    <row r="6850" spans="1:12" x14ac:dyDescent="0.25">
      <c r="A6850" s="256" t="s">
        <v>2710</v>
      </c>
      <c r="B6850" s="256" t="s">
        <v>2711</v>
      </c>
      <c r="C6850" s="256" t="s">
        <v>2712</v>
      </c>
      <c r="D6850" s="256" t="s">
        <v>3355</v>
      </c>
      <c r="E6850" s="257" t="s">
        <v>2540</v>
      </c>
      <c r="F6850" s="256" t="s">
        <v>2540</v>
      </c>
      <c r="G6850" s="256">
        <v>97664</v>
      </c>
      <c r="H6850" s="256" t="s">
        <v>2228</v>
      </c>
      <c r="I6850" s="256" t="s">
        <v>12</v>
      </c>
      <c r="J6850" s="256" t="s">
        <v>2556</v>
      </c>
      <c r="K6850" s="257" t="s">
        <v>8178</v>
      </c>
      <c r="L6850" s="256" t="s">
        <v>2542</v>
      </c>
    </row>
    <row r="6851" spans="1:12" x14ac:dyDescent="0.25">
      <c r="A6851" s="256" t="s">
        <v>2710</v>
      </c>
      <c r="B6851" s="256" t="s">
        <v>2711</v>
      </c>
      <c r="C6851" s="256" t="s">
        <v>2712</v>
      </c>
      <c r="D6851" s="256" t="s">
        <v>3355</v>
      </c>
      <c r="E6851" s="257" t="s">
        <v>2540</v>
      </c>
      <c r="F6851" s="256" t="s">
        <v>2540</v>
      </c>
      <c r="G6851" s="256">
        <v>97665</v>
      </c>
      <c r="H6851" s="256" t="s">
        <v>2229</v>
      </c>
      <c r="I6851" s="256" t="s">
        <v>12</v>
      </c>
      <c r="J6851" s="256" t="s">
        <v>2556</v>
      </c>
      <c r="K6851" s="257" t="s">
        <v>4855</v>
      </c>
      <c r="L6851" s="256" t="s">
        <v>2542</v>
      </c>
    </row>
    <row r="6852" spans="1:12" x14ac:dyDescent="0.25">
      <c r="A6852" s="256" t="s">
        <v>2710</v>
      </c>
      <c r="B6852" s="256" t="s">
        <v>2711</v>
      </c>
      <c r="C6852" s="256" t="s">
        <v>2712</v>
      </c>
      <c r="D6852" s="256" t="s">
        <v>3355</v>
      </c>
      <c r="E6852" s="257" t="s">
        <v>2540</v>
      </c>
      <c r="F6852" s="256" t="s">
        <v>2540</v>
      </c>
      <c r="G6852" s="256">
        <v>97666</v>
      </c>
      <c r="H6852" s="256" t="s">
        <v>2230</v>
      </c>
      <c r="I6852" s="256" t="s">
        <v>12</v>
      </c>
      <c r="J6852" s="256" t="s">
        <v>2556</v>
      </c>
      <c r="K6852" s="257" t="s">
        <v>18656</v>
      </c>
      <c r="L6852" s="256" t="s">
        <v>2542</v>
      </c>
    </row>
    <row r="6853" spans="1:12" x14ac:dyDescent="0.25">
      <c r="A6853" s="256" t="s">
        <v>2713</v>
      </c>
      <c r="B6853" s="256" t="s">
        <v>2714</v>
      </c>
      <c r="C6853" s="256" t="s">
        <v>2715</v>
      </c>
      <c r="D6853" s="256" t="s">
        <v>3356</v>
      </c>
      <c r="E6853" s="257" t="s">
        <v>2540</v>
      </c>
      <c r="F6853" s="256" t="s">
        <v>2540</v>
      </c>
      <c r="G6853" s="256">
        <v>95967</v>
      </c>
      <c r="H6853" s="256" t="s">
        <v>2231</v>
      </c>
      <c r="I6853" s="256" t="s">
        <v>484</v>
      </c>
      <c r="J6853" s="256" t="s">
        <v>2545</v>
      </c>
      <c r="K6853" s="257" t="s">
        <v>13516</v>
      </c>
      <c r="L6853" s="256" t="s">
        <v>2542</v>
      </c>
    </row>
    <row r="6854" spans="1:12" x14ac:dyDescent="0.25">
      <c r="A6854" s="256" t="s">
        <v>2713</v>
      </c>
      <c r="B6854" s="256" t="s">
        <v>2714</v>
      </c>
      <c r="C6854" s="256" t="s">
        <v>2716</v>
      </c>
      <c r="D6854" s="256" t="s">
        <v>3357</v>
      </c>
      <c r="E6854" s="257" t="s">
        <v>2540</v>
      </c>
      <c r="F6854" s="256" t="s">
        <v>2540</v>
      </c>
      <c r="G6854" s="256">
        <v>99058</v>
      </c>
      <c r="H6854" s="256" t="s">
        <v>2232</v>
      </c>
      <c r="I6854" s="256" t="s">
        <v>12</v>
      </c>
      <c r="J6854" s="256" t="s">
        <v>2541</v>
      </c>
      <c r="K6854" s="257" t="s">
        <v>5474</v>
      </c>
      <c r="L6854" s="256" t="s">
        <v>2542</v>
      </c>
    </row>
    <row r="6855" spans="1:12" x14ac:dyDescent="0.25">
      <c r="A6855" s="256" t="s">
        <v>2713</v>
      </c>
      <c r="B6855" s="256" t="s">
        <v>2714</v>
      </c>
      <c r="C6855" s="256" t="s">
        <v>2716</v>
      </c>
      <c r="D6855" s="256" t="s">
        <v>3357</v>
      </c>
      <c r="E6855" s="257" t="s">
        <v>2540</v>
      </c>
      <c r="F6855" s="256" t="s">
        <v>2540</v>
      </c>
      <c r="G6855" s="256">
        <v>99059</v>
      </c>
      <c r="H6855" s="256" t="s">
        <v>2233</v>
      </c>
      <c r="I6855" s="256" t="s">
        <v>7</v>
      </c>
      <c r="J6855" s="256" t="s">
        <v>2545</v>
      </c>
      <c r="K6855" s="257" t="s">
        <v>18657</v>
      </c>
      <c r="L6855" s="256" t="s">
        <v>2542</v>
      </c>
    </row>
    <row r="6856" spans="1:12" x14ac:dyDescent="0.25">
      <c r="A6856" s="256" t="s">
        <v>2713</v>
      </c>
      <c r="B6856" s="256" t="s">
        <v>2714</v>
      </c>
      <c r="C6856" s="256" t="s">
        <v>2716</v>
      </c>
      <c r="D6856" s="256" t="s">
        <v>3357</v>
      </c>
      <c r="E6856" s="257" t="s">
        <v>2540</v>
      </c>
      <c r="F6856" s="256" t="s">
        <v>2540</v>
      </c>
      <c r="G6856" s="256">
        <v>99060</v>
      </c>
      <c r="H6856" s="256" t="s">
        <v>3402</v>
      </c>
      <c r="I6856" s="256" t="s">
        <v>12</v>
      </c>
      <c r="J6856" s="256" t="s">
        <v>2545</v>
      </c>
      <c r="K6856" s="257" t="s">
        <v>18658</v>
      </c>
      <c r="L6856" s="256" t="s">
        <v>2542</v>
      </c>
    </row>
    <row r="6857" spans="1:12" x14ac:dyDescent="0.25">
      <c r="A6857" s="256" t="s">
        <v>2713</v>
      </c>
      <c r="B6857" s="256" t="s">
        <v>2714</v>
      </c>
      <c r="C6857" s="256" t="s">
        <v>2716</v>
      </c>
      <c r="D6857" s="256" t="s">
        <v>3357</v>
      </c>
      <c r="E6857" s="257" t="s">
        <v>2540</v>
      </c>
      <c r="F6857" s="256" t="s">
        <v>2540</v>
      </c>
      <c r="G6857" s="256">
        <v>99061</v>
      </c>
      <c r="H6857" s="256" t="s">
        <v>3403</v>
      </c>
      <c r="I6857" s="256" t="s">
        <v>12</v>
      </c>
      <c r="J6857" s="256" t="s">
        <v>2545</v>
      </c>
      <c r="K6857" s="257" t="s">
        <v>18659</v>
      </c>
      <c r="L6857" s="256" t="s">
        <v>2542</v>
      </c>
    </row>
    <row r="6858" spans="1:12" x14ac:dyDescent="0.25">
      <c r="A6858" s="256" t="s">
        <v>2713</v>
      </c>
      <c r="B6858" s="256" t="s">
        <v>2714</v>
      </c>
      <c r="C6858" s="256" t="s">
        <v>2716</v>
      </c>
      <c r="D6858" s="256" t="s">
        <v>3357</v>
      </c>
      <c r="E6858" s="257" t="s">
        <v>2540</v>
      </c>
      <c r="F6858" s="256" t="s">
        <v>2540</v>
      </c>
      <c r="G6858" s="256">
        <v>99062</v>
      </c>
      <c r="H6858" s="256" t="s">
        <v>2234</v>
      </c>
      <c r="I6858" s="256" t="s">
        <v>12</v>
      </c>
      <c r="J6858" s="256" t="s">
        <v>2545</v>
      </c>
      <c r="K6858" s="257" t="s">
        <v>13231</v>
      </c>
      <c r="L6858" s="256" t="s">
        <v>2542</v>
      </c>
    </row>
    <row r="6859" spans="1:12" x14ac:dyDescent="0.25">
      <c r="A6859" s="256" t="s">
        <v>2713</v>
      </c>
      <c r="B6859" s="256" t="s">
        <v>2714</v>
      </c>
      <c r="C6859" s="256" t="s">
        <v>2716</v>
      </c>
      <c r="D6859" s="256" t="s">
        <v>3357</v>
      </c>
      <c r="E6859" s="257" t="s">
        <v>2540</v>
      </c>
      <c r="F6859" s="256" t="s">
        <v>2540</v>
      </c>
      <c r="G6859" s="256">
        <v>99063</v>
      </c>
      <c r="H6859" s="256" t="s">
        <v>2235</v>
      </c>
      <c r="I6859" s="256" t="s">
        <v>7</v>
      </c>
      <c r="J6859" s="256" t="s">
        <v>2545</v>
      </c>
      <c r="K6859" s="257" t="s">
        <v>13135</v>
      </c>
      <c r="L6859" s="256" t="s">
        <v>2542</v>
      </c>
    </row>
    <row r="6860" spans="1:12" x14ac:dyDescent="0.25">
      <c r="A6860" s="256" t="s">
        <v>2713</v>
      </c>
      <c r="B6860" s="256" t="s">
        <v>2714</v>
      </c>
      <c r="C6860" s="256" t="s">
        <v>2716</v>
      </c>
      <c r="D6860" s="256" t="s">
        <v>3357</v>
      </c>
      <c r="E6860" s="257" t="s">
        <v>2540</v>
      </c>
      <c r="F6860" s="256" t="s">
        <v>2540</v>
      </c>
      <c r="G6860" s="256">
        <v>99064</v>
      </c>
      <c r="H6860" s="256" t="s">
        <v>2236</v>
      </c>
      <c r="I6860" s="256" t="s">
        <v>7</v>
      </c>
      <c r="J6860" s="256" t="s">
        <v>2541</v>
      </c>
      <c r="K6860" s="257" t="s">
        <v>4736</v>
      </c>
      <c r="L6860" s="256" t="s">
        <v>2542</v>
      </c>
    </row>
    <row r="6861" spans="1:12" x14ac:dyDescent="0.25">
      <c r="A6861" s="256" t="s">
        <v>2717</v>
      </c>
      <c r="B6861" s="256" t="s">
        <v>2718</v>
      </c>
      <c r="C6861" s="256" t="s">
        <v>2719</v>
      </c>
      <c r="D6861" s="256" t="s">
        <v>3358</v>
      </c>
      <c r="E6861" s="257" t="s">
        <v>2540</v>
      </c>
      <c r="F6861" s="256" t="s">
        <v>2540</v>
      </c>
      <c r="G6861" s="256">
        <v>93588</v>
      </c>
      <c r="H6861" s="256" t="s">
        <v>3593</v>
      </c>
      <c r="I6861" s="256" t="s">
        <v>1801</v>
      </c>
      <c r="J6861" s="256" t="s">
        <v>2541</v>
      </c>
      <c r="K6861" s="257" t="s">
        <v>5529</v>
      </c>
      <c r="L6861" s="256" t="s">
        <v>2542</v>
      </c>
    </row>
    <row r="6862" spans="1:12" x14ac:dyDescent="0.25">
      <c r="A6862" s="256" t="s">
        <v>2717</v>
      </c>
      <c r="B6862" s="256" t="s">
        <v>2718</v>
      </c>
      <c r="C6862" s="256" t="s">
        <v>2719</v>
      </c>
      <c r="D6862" s="256" t="s">
        <v>3358</v>
      </c>
      <c r="E6862" s="257" t="s">
        <v>2540</v>
      </c>
      <c r="F6862" s="256" t="s">
        <v>2540</v>
      </c>
      <c r="G6862" s="256">
        <v>93589</v>
      </c>
      <c r="H6862" s="256" t="s">
        <v>3594</v>
      </c>
      <c r="I6862" s="256" t="s">
        <v>1801</v>
      </c>
      <c r="J6862" s="256" t="s">
        <v>2541</v>
      </c>
      <c r="K6862" s="257" t="s">
        <v>18660</v>
      </c>
      <c r="L6862" s="256" t="s">
        <v>2542</v>
      </c>
    </row>
    <row r="6863" spans="1:12" x14ac:dyDescent="0.25">
      <c r="A6863" s="256" t="s">
        <v>2717</v>
      </c>
      <c r="B6863" s="256" t="s">
        <v>2718</v>
      </c>
      <c r="C6863" s="256" t="s">
        <v>2719</v>
      </c>
      <c r="D6863" s="256" t="s">
        <v>3358</v>
      </c>
      <c r="E6863" s="257" t="s">
        <v>2540</v>
      </c>
      <c r="F6863" s="256" t="s">
        <v>2540</v>
      </c>
      <c r="G6863" s="256">
        <v>93590</v>
      </c>
      <c r="H6863" s="256" t="s">
        <v>3595</v>
      </c>
      <c r="I6863" s="256" t="s">
        <v>1801</v>
      </c>
      <c r="J6863" s="256" t="s">
        <v>2541</v>
      </c>
      <c r="K6863" s="257" t="s">
        <v>5196</v>
      </c>
      <c r="L6863" s="256" t="s">
        <v>2542</v>
      </c>
    </row>
    <row r="6864" spans="1:12" x14ac:dyDescent="0.25">
      <c r="A6864" s="256" t="s">
        <v>2717</v>
      </c>
      <c r="B6864" s="256" t="s">
        <v>2718</v>
      </c>
      <c r="C6864" s="256" t="s">
        <v>2719</v>
      </c>
      <c r="D6864" s="256" t="s">
        <v>3358</v>
      </c>
      <c r="E6864" s="257" t="s">
        <v>2540</v>
      </c>
      <c r="F6864" s="256" t="s">
        <v>2540</v>
      </c>
      <c r="G6864" s="256">
        <v>93591</v>
      </c>
      <c r="H6864" s="256" t="s">
        <v>3596</v>
      </c>
      <c r="I6864" s="256" t="s">
        <v>1801</v>
      </c>
      <c r="J6864" s="256" t="s">
        <v>2541</v>
      </c>
      <c r="K6864" s="257" t="s">
        <v>18661</v>
      </c>
      <c r="L6864" s="256" t="s">
        <v>2542</v>
      </c>
    </row>
    <row r="6865" spans="1:12" x14ac:dyDescent="0.25">
      <c r="A6865" s="256" t="s">
        <v>2717</v>
      </c>
      <c r="B6865" s="256" t="s">
        <v>2718</v>
      </c>
      <c r="C6865" s="256" t="s">
        <v>2719</v>
      </c>
      <c r="D6865" s="256" t="s">
        <v>3358</v>
      </c>
      <c r="E6865" s="257" t="s">
        <v>2540</v>
      </c>
      <c r="F6865" s="256" t="s">
        <v>2540</v>
      </c>
      <c r="G6865" s="256">
        <v>93592</v>
      </c>
      <c r="H6865" s="256" t="s">
        <v>3597</v>
      </c>
      <c r="I6865" s="256" t="s">
        <v>1801</v>
      </c>
      <c r="J6865" s="256" t="s">
        <v>2541</v>
      </c>
      <c r="K6865" s="257" t="s">
        <v>18662</v>
      </c>
      <c r="L6865" s="256" t="s">
        <v>2542</v>
      </c>
    </row>
    <row r="6866" spans="1:12" x14ac:dyDescent="0.25">
      <c r="A6866" s="256" t="s">
        <v>2717</v>
      </c>
      <c r="B6866" s="256" t="s">
        <v>2718</v>
      </c>
      <c r="C6866" s="256" t="s">
        <v>2719</v>
      </c>
      <c r="D6866" s="256" t="s">
        <v>3358</v>
      </c>
      <c r="E6866" s="257" t="s">
        <v>2540</v>
      </c>
      <c r="F6866" s="256" t="s">
        <v>2540</v>
      </c>
      <c r="G6866" s="256">
        <v>93593</v>
      </c>
      <c r="H6866" s="256" t="s">
        <v>3598</v>
      </c>
      <c r="I6866" s="256" t="s">
        <v>1801</v>
      </c>
      <c r="J6866" s="256" t="s">
        <v>2541</v>
      </c>
      <c r="K6866" s="257" t="s">
        <v>4812</v>
      </c>
      <c r="L6866" s="256" t="s">
        <v>2542</v>
      </c>
    </row>
    <row r="6867" spans="1:12" x14ac:dyDescent="0.25">
      <c r="A6867" s="256" t="s">
        <v>2717</v>
      </c>
      <c r="B6867" s="256" t="s">
        <v>2718</v>
      </c>
      <c r="C6867" s="256" t="s">
        <v>2719</v>
      </c>
      <c r="D6867" s="256" t="s">
        <v>3358</v>
      </c>
      <c r="E6867" s="257" t="s">
        <v>2540</v>
      </c>
      <c r="F6867" s="256" t="s">
        <v>2540</v>
      </c>
      <c r="G6867" s="256">
        <v>93594</v>
      </c>
      <c r="H6867" s="256" t="s">
        <v>3599</v>
      </c>
      <c r="I6867" s="256" t="s">
        <v>1799</v>
      </c>
      <c r="J6867" s="256" t="s">
        <v>2541</v>
      </c>
      <c r="K6867" s="257" t="s">
        <v>4808</v>
      </c>
      <c r="L6867" s="256" t="s">
        <v>2542</v>
      </c>
    </row>
    <row r="6868" spans="1:12" x14ac:dyDescent="0.25">
      <c r="A6868" s="256" t="s">
        <v>2717</v>
      </c>
      <c r="B6868" s="256" t="s">
        <v>2718</v>
      </c>
      <c r="C6868" s="256" t="s">
        <v>2719</v>
      </c>
      <c r="D6868" s="256" t="s">
        <v>3358</v>
      </c>
      <c r="E6868" s="257" t="s">
        <v>2540</v>
      </c>
      <c r="F6868" s="256" t="s">
        <v>2540</v>
      </c>
      <c r="G6868" s="256">
        <v>93595</v>
      </c>
      <c r="H6868" s="256" t="s">
        <v>3600</v>
      </c>
      <c r="I6868" s="256" t="s">
        <v>1799</v>
      </c>
      <c r="J6868" s="256" t="s">
        <v>2541</v>
      </c>
      <c r="K6868" s="257" t="s">
        <v>4864</v>
      </c>
      <c r="L6868" s="256" t="s">
        <v>2542</v>
      </c>
    </row>
    <row r="6869" spans="1:12" x14ac:dyDescent="0.25">
      <c r="A6869" s="256" t="s">
        <v>2717</v>
      </c>
      <c r="B6869" s="256" t="s">
        <v>2718</v>
      </c>
      <c r="C6869" s="256" t="s">
        <v>2719</v>
      </c>
      <c r="D6869" s="256" t="s">
        <v>3358</v>
      </c>
      <c r="E6869" s="257" t="s">
        <v>2540</v>
      </c>
      <c r="F6869" s="256" t="s">
        <v>2540</v>
      </c>
      <c r="G6869" s="256">
        <v>93596</v>
      </c>
      <c r="H6869" s="256" t="s">
        <v>3601</v>
      </c>
      <c r="I6869" s="256" t="s">
        <v>1799</v>
      </c>
      <c r="J6869" s="256" t="s">
        <v>2541</v>
      </c>
      <c r="K6869" s="257" t="s">
        <v>5194</v>
      </c>
      <c r="L6869" s="256" t="s">
        <v>2542</v>
      </c>
    </row>
    <row r="6870" spans="1:12" x14ac:dyDescent="0.25">
      <c r="A6870" s="256" t="s">
        <v>2717</v>
      </c>
      <c r="B6870" s="256" t="s">
        <v>2718</v>
      </c>
      <c r="C6870" s="256" t="s">
        <v>2719</v>
      </c>
      <c r="D6870" s="256" t="s">
        <v>3358</v>
      </c>
      <c r="E6870" s="257" t="s">
        <v>2540</v>
      </c>
      <c r="F6870" s="256" t="s">
        <v>2540</v>
      </c>
      <c r="G6870" s="256">
        <v>93597</v>
      </c>
      <c r="H6870" s="256" t="s">
        <v>3602</v>
      </c>
      <c r="I6870" s="256" t="s">
        <v>1799</v>
      </c>
      <c r="J6870" s="256" t="s">
        <v>2541</v>
      </c>
      <c r="K6870" s="257" t="s">
        <v>4709</v>
      </c>
      <c r="L6870" s="256" t="s">
        <v>2542</v>
      </c>
    </row>
    <row r="6871" spans="1:12" x14ac:dyDescent="0.25">
      <c r="A6871" s="256" t="s">
        <v>2717</v>
      </c>
      <c r="B6871" s="256" t="s">
        <v>2718</v>
      </c>
      <c r="C6871" s="256" t="s">
        <v>2719</v>
      </c>
      <c r="D6871" s="256" t="s">
        <v>3358</v>
      </c>
      <c r="E6871" s="257" t="s">
        <v>2540</v>
      </c>
      <c r="F6871" s="256" t="s">
        <v>2540</v>
      </c>
      <c r="G6871" s="256">
        <v>93598</v>
      </c>
      <c r="H6871" s="256" t="s">
        <v>3603</v>
      </c>
      <c r="I6871" s="256" t="s">
        <v>1799</v>
      </c>
      <c r="J6871" s="256" t="s">
        <v>2541</v>
      </c>
      <c r="K6871" s="257" t="s">
        <v>18094</v>
      </c>
      <c r="L6871" s="256" t="s">
        <v>2542</v>
      </c>
    </row>
    <row r="6872" spans="1:12" x14ac:dyDescent="0.25">
      <c r="A6872" s="256" t="s">
        <v>2717</v>
      </c>
      <c r="B6872" s="256" t="s">
        <v>2718</v>
      </c>
      <c r="C6872" s="256" t="s">
        <v>2719</v>
      </c>
      <c r="D6872" s="256" t="s">
        <v>3358</v>
      </c>
      <c r="E6872" s="257" t="s">
        <v>2540</v>
      </c>
      <c r="F6872" s="256" t="s">
        <v>2540</v>
      </c>
      <c r="G6872" s="256">
        <v>93599</v>
      </c>
      <c r="H6872" s="256" t="s">
        <v>3604</v>
      </c>
      <c r="I6872" s="256" t="s">
        <v>1799</v>
      </c>
      <c r="J6872" s="256" t="s">
        <v>2541</v>
      </c>
      <c r="K6872" s="257" t="s">
        <v>4845</v>
      </c>
      <c r="L6872" s="256" t="s">
        <v>2542</v>
      </c>
    </row>
    <row r="6873" spans="1:12" x14ac:dyDescent="0.25">
      <c r="A6873" s="256" t="s">
        <v>2717</v>
      </c>
      <c r="B6873" s="256" t="s">
        <v>2718</v>
      </c>
      <c r="C6873" s="256" t="s">
        <v>2719</v>
      </c>
      <c r="D6873" s="256" t="s">
        <v>3358</v>
      </c>
      <c r="E6873" s="257" t="s">
        <v>2540</v>
      </c>
      <c r="F6873" s="256" t="s">
        <v>2540</v>
      </c>
      <c r="G6873" s="256">
        <v>95425</v>
      </c>
      <c r="H6873" s="256" t="s">
        <v>3605</v>
      </c>
      <c r="I6873" s="256" t="s">
        <v>1801</v>
      </c>
      <c r="J6873" s="256" t="s">
        <v>2541</v>
      </c>
      <c r="K6873" s="257" t="s">
        <v>13819</v>
      </c>
      <c r="L6873" s="256" t="s">
        <v>2542</v>
      </c>
    </row>
    <row r="6874" spans="1:12" x14ac:dyDescent="0.25">
      <c r="A6874" s="256" t="s">
        <v>2717</v>
      </c>
      <c r="B6874" s="256" t="s">
        <v>2718</v>
      </c>
      <c r="C6874" s="256" t="s">
        <v>2719</v>
      </c>
      <c r="D6874" s="256" t="s">
        <v>3358</v>
      </c>
      <c r="E6874" s="257" t="s">
        <v>2540</v>
      </c>
      <c r="F6874" s="256" t="s">
        <v>2540</v>
      </c>
      <c r="G6874" s="256">
        <v>95426</v>
      </c>
      <c r="H6874" s="256" t="s">
        <v>3606</v>
      </c>
      <c r="I6874" s="256" t="s">
        <v>1801</v>
      </c>
      <c r="J6874" s="256" t="s">
        <v>2541</v>
      </c>
      <c r="K6874" s="257" t="s">
        <v>8184</v>
      </c>
      <c r="L6874" s="256" t="s">
        <v>2542</v>
      </c>
    </row>
    <row r="6875" spans="1:12" x14ac:dyDescent="0.25">
      <c r="A6875" s="256" t="s">
        <v>2717</v>
      </c>
      <c r="B6875" s="256" t="s">
        <v>2718</v>
      </c>
      <c r="C6875" s="256" t="s">
        <v>2719</v>
      </c>
      <c r="D6875" s="256" t="s">
        <v>3358</v>
      </c>
      <c r="E6875" s="257" t="s">
        <v>2540</v>
      </c>
      <c r="F6875" s="256" t="s">
        <v>2540</v>
      </c>
      <c r="G6875" s="256">
        <v>95427</v>
      </c>
      <c r="H6875" s="256" t="s">
        <v>3607</v>
      </c>
      <c r="I6875" s="256" t="s">
        <v>1801</v>
      </c>
      <c r="J6875" s="256" t="s">
        <v>2541</v>
      </c>
      <c r="K6875" s="257" t="s">
        <v>4823</v>
      </c>
      <c r="L6875" s="256" t="s">
        <v>2542</v>
      </c>
    </row>
    <row r="6876" spans="1:12" x14ac:dyDescent="0.25">
      <c r="A6876" s="256" t="s">
        <v>2717</v>
      </c>
      <c r="B6876" s="256" t="s">
        <v>2718</v>
      </c>
      <c r="C6876" s="256" t="s">
        <v>2719</v>
      </c>
      <c r="D6876" s="256" t="s">
        <v>3358</v>
      </c>
      <c r="E6876" s="257" t="s">
        <v>2540</v>
      </c>
      <c r="F6876" s="256" t="s">
        <v>2540</v>
      </c>
      <c r="G6876" s="256">
        <v>95428</v>
      </c>
      <c r="H6876" s="256" t="s">
        <v>3608</v>
      </c>
      <c r="I6876" s="256" t="s">
        <v>1799</v>
      </c>
      <c r="J6876" s="256" t="s">
        <v>2541</v>
      </c>
      <c r="K6876" s="257" t="s">
        <v>18094</v>
      </c>
      <c r="L6876" s="256" t="s">
        <v>2542</v>
      </c>
    </row>
    <row r="6877" spans="1:12" x14ac:dyDescent="0.25">
      <c r="A6877" s="256" t="s">
        <v>2717</v>
      </c>
      <c r="B6877" s="256" t="s">
        <v>2718</v>
      </c>
      <c r="C6877" s="256" t="s">
        <v>2719</v>
      </c>
      <c r="D6877" s="256" t="s">
        <v>3358</v>
      </c>
      <c r="E6877" s="257" t="s">
        <v>2540</v>
      </c>
      <c r="F6877" s="256" t="s">
        <v>2540</v>
      </c>
      <c r="G6877" s="256">
        <v>95429</v>
      </c>
      <c r="H6877" s="256" t="s">
        <v>3609</v>
      </c>
      <c r="I6877" s="256" t="s">
        <v>1799</v>
      </c>
      <c r="J6877" s="256" t="s">
        <v>2541</v>
      </c>
      <c r="K6877" s="257" t="s">
        <v>18663</v>
      </c>
      <c r="L6877" s="256" t="s">
        <v>2542</v>
      </c>
    </row>
    <row r="6878" spans="1:12" x14ac:dyDescent="0.25">
      <c r="A6878" s="256" t="s">
        <v>2717</v>
      </c>
      <c r="B6878" s="256" t="s">
        <v>2718</v>
      </c>
      <c r="C6878" s="256" t="s">
        <v>2719</v>
      </c>
      <c r="D6878" s="256" t="s">
        <v>3358</v>
      </c>
      <c r="E6878" s="257" t="s">
        <v>2540</v>
      </c>
      <c r="F6878" s="256" t="s">
        <v>2540</v>
      </c>
      <c r="G6878" s="256">
        <v>95430</v>
      </c>
      <c r="H6878" s="256" t="s">
        <v>3610</v>
      </c>
      <c r="I6878" s="256" t="s">
        <v>1799</v>
      </c>
      <c r="J6878" s="256" t="s">
        <v>2541</v>
      </c>
      <c r="K6878" s="257" t="s">
        <v>4839</v>
      </c>
      <c r="L6878" s="256" t="s">
        <v>2542</v>
      </c>
    </row>
    <row r="6879" spans="1:12" x14ac:dyDescent="0.25">
      <c r="A6879" s="256" t="s">
        <v>2717</v>
      </c>
      <c r="B6879" s="256" t="s">
        <v>2718</v>
      </c>
      <c r="C6879" s="256" t="s">
        <v>2719</v>
      </c>
      <c r="D6879" s="256" t="s">
        <v>3358</v>
      </c>
      <c r="E6879" s="257" t="s">
        <v>2540</v>
      </c>
      <c r="F6879" s="256" t="s">
        <v>2540</v>
      </c>
      <c r="G6879" s="256">
        <v>95875</v>
      </c>
      <c r="H6879" s="256" t="s">
        <v>3611</v>
      </c>
      <c r="I6879" s="256" t="s">
        <v>1801</v>
      </c>
      <c r="J6879" s="256" t="s">
        <v>2541</v>
      </c>
      <c r="K6879" s="257" t="s">
        <v>5446</v>
      </c>
      <c r="L6879" s="256" t="s">
        <v>2542</v>
      </c>
    </row>
    <row r="6880" spans="1:12" x14ac:dyDescent="0.25">
      <c r="A6880" s="256" t="s">
        <v>2717</v>
      </c>
      <c r="B6880" s="256" t="s">
        <v>2718</v>
      </c>
      <c r="C6880" s="256" t="s">
        <v>2719</v>
      </c>
      <c r="D6880" s="256" t="s">
        <v>3358</v>
      </c>
      <c r="E6880" s="257" t="s">
        <v>2540</v>
      </c>
      <c r="F6880" s="256" t="s">
        <v>2540</v>
      </c>
      <c r="G6880" s="256">
        <v>95876</v>
      </c>
      <c r="H6880" s="256" t="s">
        <v>3612</v>
      </c>
      <c r="I6880" s="256" t="s">
        <v>1801</v>
      </c>
      <c r="J6880" s="256" t="s">
        <v>2541</v>
      </c>
      <c r="K6880" s="257" t="s">
        <v>8158</v>
      </c>
      <c r="L6880" s="256" t="s">
        <v>2542</v>
      </c>
    </row>
    <row r="6881" spans="1:12" x14ac:dyDescent="0.25">
      <c r="A6881" s="256" t="s">
        <v>2717</v>
      </c>
      <c r="B6881" s="256" t="s">
        <v>2718</v>
      </c>
      <c r="C6881" s="256" t="s">
        <v>2719</v>
      </c>
      <c r="D6881" s="256" t="s">
        <v>3358</v>
      </c>
      <c r="E6881" s="257" t="s">
        <v>2540</v>
      </c>
      <c r="F6881" s="256" t="s">
        <v>2540</v>
      </c>
      <c r="G6881" s="256">
        <v>95877</v>
      </c>
      <c r="H6881" s="256" t="s">
        <v>3613</v>
      </c>
      <c r="I6881" s="256" t="s">
        <v>1801</v>
      </c>
      <c r="J6881" s="256" t="s">
        <v>2541</v>
      </c>
      <c r="K6881" s="257" t="s">
        <v>5195</v>
      </c>
      <c r="L6881" s="256" t="s">
        <v>2542</v>
      </c>
    </row>
    <row r="6882" spans="1:12" x14ac:dyDescent="0.25">
      <c r="A6882" s="256" t="s">
        <v>2717</v>
      </c>
      <c r="B6882" s="256" t="s">
        <v>2718</v>
      </c>
      <c r="C6882" s="256" t="s">
        <v>2719</v>
      </c>
      <c r="D6882" s="256" t="s">
        <v>3358</v>
      </c>
      <c r="E6882" s="257" t="s">
        <v>2540</v>
      </c>
      <c r="F6882" s="256" t="s">
        <v>2540</v>
      </c>
      <c r="G6882" s="256">
        <v>95878</v>
      </c>
      <c r="H6882" s="256" t="s">
        <v>3614</v>
      </c>
      <c r="I6882" s="256" t="s">
        <v>1799</v>
      </c>
      <c r="J6882" s="256" t="s">
        <v>2541</v>
      </c>
      <c r="K6882" s="257" t="s">
        <v>7525</v>
      </c>
      <c r="L6882" s="256" t="s">
        <v>2542</v>
      </c>
    </row>
    <row r="6883" spans="1:12" x14ac:dyDescent="0.25">
      <c r="A6883" s="256" t="s">
        <v>2717</v>
      </c>
      <c r="B6883" s="256" t="s">
        <v>2718</v>
      </c>
      <c r="C6883" s="256" t="s">
        <v>2719</v>
      </c>
      <c r="D6883" s="256" t="s">
        <v>3358</v>
      </c>
      <c r="E6883" s="257" t="s">
        <v>2540</v>
      </c>
      <c r="F6883" s="256" t="s">
        <v>2540</v>
      </c>
      <c r="G6883" s="256">
        <v>95879</v>
      </c>
      <c r="H6883" s="256" t="s">
        <v>3615</v>
      </c>
      <c r="I6883" s="256" t="s">
        <v>1799</v>
      </c>
      <c r="J6883" s="256" t="s">
        <v>2541</v>
      </c>
      <c r="K6883" s="257" t="s">
        <v>13790</v>
      </c>
      <c r="L6883" s="256" t="s">
        <v>2542</v>
      </c>
    </row>
    <row r="6884" spans="1:12" x14ac:dyDescent="0.25">
      <c r="A6884" s="256" t="s">
        <v>2717</v>
      </c>
      <c r="B6884" s="256" t="s">
        <v>2718</v>
      </c>
      <c r="C6884" s="256" t="s">
        <v>2719</v>
      </c>
      <c r="D6884" s="256" t="s">
        <v>3358</v>
      </c>
      <c r="E6884" s="257" t="s">
        <v>2540</v>
      </c>
      <c r="F6884" s="256" t="s">
        <v>2540</v>
      </c>
      <c r="G6884" s="256">
        <v>95880</v>
      </c>
      <c r="H6884" s="256" t="s">
        <v>3616</v>
      </c>
      <c r="I6884" s="256" t="s">
        <v>1799</v>
      </c>
      <c r="J6884" s="256" t="s">
        <v>2541</v>
      </c>
      <c r="K6884" s="257" t="s">
        <v>4821</v>
      </c>
      <c r="L6884" s="256" t="s">
        <v>2542</v>
      </c>
    </row>
    <row r="6885" spans="1:12" x14ac:dyDescent="0.25">
      <c r="A6885" s="256" t="s">
        <v>2717</v>
      </c>
      <c r="B6885" s="256" t="s">
        <v>2718</v>
      </c>
      <c r="C6885" s="256" t="s">
        <v>2719</v>
      </c>
      <c r="D6885" s="256" t="s">
        <v>3358</v>
      </c>
      <c r="E6885" s="257" t="s">
        <v>2540</v>
      </c>
      <c r="F6885" s="256" t="s">
        <v>2540</v>
      </c>
      <c r="G6885" s="256">
        <v>97912</v>
      </c>
      <c r="H6885" s="256" t="s">
        <v>3617</v>
      </c>
      <c r="I6885" s="256" t="s">
        <v>1801</v>
      </c>
      <c r="J6885" s="256" t="s">
        <v>2541</v>
      </c>
      <c r="K6885" s="257" t="s">
        <v>18664</v>
      </c>
      <c r="L6885" s="256" t="s">
        <v>2542</v>
      </c>
    </row>
    <row r="6886" spans="1:12" x14ac:dyDescent="0.25">
      <c r="A6886" s="256" t="s">
        <v>2717</v>
      </c>
      <c r="B6886" s="256" t="s">
        <v>2718</v>
      </c>
      <c r="C6886" s="256" t="s">
        <v>2719</v>
      </c>
      <c r="D6886" s="256" t="s">
        <v>3358</v>
      </c>
      <c r="E6886" s="257" t="s">
        <v>2540</v>
      </c>
      <c r="F6886" s="256" t="s">
        <v>2540</v>
      </c>
      <c r="G6886" s="256">
        <v>97913</v>
      </c>
      <c r="H6886" s="256" t="s">
        <v>3618</v>
      </c>
      <c r="I6886" s="256" t="s">
        <v>1801</v>
      </c>
      <c r="J6886" s="256" t="s">
        <v>2541</v>
      </c>
      <c r="K6886" s="257" t="s">
        <v>13245</v>
      </c>
      <c r="L6886" s="256" t="s">
        <v>2542</v>
      </c>
    </row>
    <row r="6887" spans="1:12" x14ac:dyDescent="0.25">
      <c r="A6887" s="256" t="s">
        <v>2717</v>
      </c>
      <c r="B6887" s="256" t="s">
        <v>2718</v>
      </c>
      <c r="C6887" s="256" t="s">
        <v>2719</v>
      </c>
      <c r="D6887" s="256" t="s">
        <v>3358</v>
      </c>
      <c r="E6887" s="257" t="s">
        <v>2540</v>
      </c>
      <c r="F6887" s="256" t="s">
        <v>2540</v>
      </c>
      <c r="G6887" s="256">
        <v>97914</v>
      </c>
      <c r="H6887" s="256" t="s">
        <v>3619</v>
      </c>
      <c r="I6887" s="256" t="s">
        <v>1801</v>
      </c>
      <c r="J6887" s="256" t="s">
        <v>2541</v>
      </c>
      <c r="K6887" s="257" t="s">
        <v>5485</v>
      </c>
      <c r="L6887" s="256" t="s">
        <v>2542</v>
      </c>
    </row>
    <row r="6888" spans="1:12" x14ac:dyDescent="0.25">
      <c r="A6888" s="256" t="s">
        <v>2717</v>
      </c>
      <c r="B6888" s="256" t="s">
        <v>2718</v>
      </c>
      <c r="C6888" s="256" t="s">
        <v>2719</v>
      </c>
      <c r="D6888" s="256" t="s">
        <v>3358</v>
      </c>
      <c r="E6888" s="257" t="s">
        <v>2540</v>
      </c>
      <c r="F6888" s="256" t="s">
        <v>2540</v>
      </c>
      <c r="G6888" s="256">
        <v>97915</v>
      </c>
      <c r="H6888" s="256" t="s">
        <v>3620</v>
      </c>
      <c r="I6888" s="256" t="s">
        <v>1801</v>
      </c>
      <c r="J6888" s="256" t="s">
        <v>2541</v>
      </c>
      <c r="K6888" s="257" t="s">
        <v>5410</v>
      </c>
      <c r="L6888" s="256" t="s">
        <v>2542</v>
      </c>
    </row>
    <row r="6889" spans="1:12" x14ac:dyDescent="0.25">
      <c r="A6889" s="256" t="s">
        <v>2717</v>
      </c>
      <c r="B6889" s="256" t="s">
        <v>2718</v>
      </c>
      <c r="C6889" s="256" t="s">
        <v>2719</v>
      </c>
      <c r="D6889" s="256" t="s">
        <v>3358</v>
      </c>
      <c r="E6889" s="257" t="s">
        <v>2540</v>
      </c>
      <c r="F6889" s="256" t="s">
        <v>2540</v>
      </c>
      <c r="G6889" s="256">
        <v>100937</v>
      </c>
      <c r="H6889" s="256" t="s">
        <v>3621</v>
      </c>
      <c r="I6889" s="256" t="s">
        <v>1801</v>
      </c>
      <c r="J6889" s="256" t="s">
        <v>2541</v>
      </c>
      <c r="K6889" s="257" t="s">
        <v>5036</v>
      </c>
      <c r="L6889" s="256" t="s">
        <v>2542</v>
      </c>
    </row>
    <row r="6890" spans="1:12" x14ac:dyDescent="0.25">
      <c r="A6890" s="256" t="s">
        <v>2717</v>
      </c>
      <c r="B6890" s="256" t="s">
        <v>2718</v>
      </c>
      <c r="C6890" s="256" t="s">
        <v>2719</v>
      </c>
      <c r="D6890" s="256" t="s">
        <v>3358</v>
      </c>
      <c r="E6890" s="257" t="s">
        <v>2540</v>
      </c>
      <c r="F6890" s="256" t="s">
        <v>2540</v>
      </c>
      <c r="G6890" s="256">
        <v>100938</v>
      </c>
      <c r="H6890" s="256" t="s">
        <v>3622</v>
      </c>
      <c r="I6890" s="256" t="s">
        <v>1801</v>
      </c>
      <c r="J6890" s="256" t="s">
        <v>2541</v>
      </c>
      <c r="K6890" s="257" t="s">
        <v>17849</v>
      </c>
      <c r="L6890" s="256" t="s">
        <v>2542</v>
      </c>
    </row>
    <row r="6891" spans="1:12" x14ac:dyDescent="0.25">
      <c r="A6891" s="256" t="s">
        <v>2717</v>
      </c>
      <c r="B6891" s="256" t="s">
        <v>2718</v>
      </c>
      <c r="C6891" s="256" t="s">
        <v>2719</v>
      </c>
      <c r="D6891" s="256" t="s">
        <v>3358</v>
      </c>
      <c r="E6891" s="257" t="s">
        <v>2540</v>
      </c>
      <c r="F6891" s="256" t="s">
        <v>2540</v>
      </c>
      <c r="G6891" s="256">
        <v>100939</v>
      </c>
      <c r="H6891" s="256" t="s">
        <v>3623</v>
      </c>
      <c r="I6891" s="256" t="s">
        <v>1801</v>
      </c>
      <c r="J6891" s="256" t="s">
        <v>2541</v>
      </c>
      <c r="K6891" s="257" t="s">
        <v>8186</v>
      </c>
      <c r="L6891" s="256" t="s">
        <v>2542</v>
      </c>
    </row>
    <row r="6892" spans="1:12" x14ac:dyDescent="0.25">
      <c r="A6892" s="256" t="s">
        <v>2717</v>
      </c>
      <c r="B6892" s="256" t="s">
        <v>2718</v>
      </c>
      <c r="C6892" s="256" t="s">
        <v>2719</v>
      </c>
      <c r="D6892" s="256" t="s">
        <v>3358</v>
      </c>
      <c r="E6892" s="257" t="s">
        <v>2540</v>
      </c>
      <c r="F6892" s="256" t="s">
        <v>2540</v>
      </c>
      <c r="G6892" s="256">
        <v>100940</v>
      </c>
      <c r="H6892" s="256" t="s">
        <v>3624</v>
      </c>
      <c r="I6892" s="256" t="s">
        <v>1801</v>
      </c>
      <c r="J6892" s="256" t="s">
        <v>2541</v>
      </c>
      <c r="K6892" s="257" t="s">
        <v>7526</v>
      </c>
      <c r="L6892" s="256" t="s">
        <v>2542</v>
      </c>
    </row>
    <row r="6893" spans="1:12" x14ac:dyDescent="0.25">
      <c r="A6893" s="256" t="s">
        <v>2717</v>
      </c>
      <c r="B6893" s="256" t="s">
        <v>2718</v>
      </c>
      <c r="C6893" s="256" t="s">
        <v>2719</v>
      </c>
      <c r="D6893" s="256" t="s">
        <v>3358</v>
      </c>
      <c r="E6893" s="257" t="s">
        <v>2540</v>
      </c>
      <c r="F6893" s="256" t="s">
        <v>2540</v>
      </c>
      <c r="G6893" s="256">
        <v>100941</v>
      </c>
      <c r="H6893" s="256" t="s">
        <v>3625</v>
      </c>
      <c r="I6893" s="256" t="s">
        <v>1799</v>
      </c>
      <c r="J6893" s="256" t="s">
        <v>2541</v>
      </c>
      <c r="K6893" s="257" t="s">
        <v>4878</v>
      </c>
      <c r="L6893" s="256" t="s">
        <v>2542</v>
      </c>
    </row>
    <row r="6894" spans="1:12" x14ac:dyDescent="0.25">
      <c r="A6894" s="256" t="s">
        <v>2717</v>
      </c>
      <c r="B6894" s="256" t="s">
        <v>2718</v>
      </c>
      <c r="C6894" s="256" t="s">
        <v>2719</v>
      </c>
      <c r="D6894" s="256" t="s">
        <v>3358</v>
      </c>
      <c r="E6894" s="257" t="s">
        <v>2540</v>
      </c>
      <c r="F6894" s="256" t="s">
        <v>2540</v>
      </c>
      <c r="G6894" s="256">
        <v>100942</v>
      </c>
      <c r="H6894" s="256" t="s">
        <v>3626</v>
      </c>
      <c r="I6894" s="256" t="s">
        <v>1799</v>
      </c>
      <c r="J6894" s="256" t="s">
        <v>2541</v>
      </c>
      <c r="K6894" s="257" t="s">
        <v>5078</v>
      </c>
      <c r="L6894" s="256" t="s">
        <v>2542</v>
      </c>
    </row>
    <row r="6895" spans="1:12" x14ac:dyDescent="0.25">
      <c r="A6895" s="256" t="s">
        <v>2717</v>
      </c>
      <c r="B6895" s="256" t="s">
        <v>2718</v>
      </c>
      <c r="C6895" s="256" t="s">
        <v>2719</v>
      </c>
      <c r="D6895" s="256" t="s">
        <v>3358</v>
      </c>
      <c r="E6895" s="257" t="s">
        <v>2540</v>
      </c>
      <c r="F6895" s="256" t="s">
        <v>2540</v>
      </c>
      <c r="G6895" s="256">
        <v>100943</v>
      </c>
      <c r="H6895" s="256" t="s">
        <v>3627</v>
      </c>
      <c r="I6895" s="256" t="s">
        <v>1799</v>
      </c>
      <c r="J6895" s="256" t="s">
        <v>2541</v>
      </c>
      <c r="K6895" s="257" t="s">
        <v>18665</v>
      </c>
      <c r="L6895" s="256" t="s">
        <v>2542</v>
      </c>
    </row>
    <row r="6896" spans="1:12" x14ac:dyDescent="0.25">
      <c r="A6896" s="256" t="s">
        <v>2717</v>
      </c>
      <c r="B6896" s="256" t="s">
        <v>2718</v>
      </c>
      <c r="C6896" s="256" t="s">
        <v>2719</v>
      </c>
      <c r="D6896" s="256" t="s">
        <v>3358</v>
      </c>
      <c r="E6896" s="257" t="s">
        <v>2540</v>
      </c>
      <c r="F6896" s="256" t="s">
        <v>2540</v>
      </c>
      <c r="G6896" s="256">
        <v>100944</v>
      </c>
      <c r="H6896" s="256" t="s">
        <v>3628</v>
      </c>
      <c r="I6896" s="256" t="s">
        <v>1799</v>
      </c>
      <c r="J6896" s="256" t="s">
        <v>2541</v>
      </c>
      <c r="K6896" s="257" t="s">
        <v>13227</v>
      </c>
      <c r="L6896" s="256" t="s">
        <v>2542</v>
      </c>
    </row>
    <row r="6897" spans="1:12" x14ac:dyDescent="0.25">
      <c r="A6897" s="256" t="s">
        <v>2717</v>
      </c>
      <c r="B6897" s="256" t="s">
        <v>2718</v>
      </c>
      <c r="C6897" s="256" t="s">
        <v>2719</v>
      </c>
      <c r="D6897" s="256" t="s">
        <v>3358</v>
      </c>
      <c r="E6897" s="257" t="s">
        <v>2540</v>
      </c>
      <c r="F6897" s="256" t="s">
        <v>2540</v>
      </c>
      <c r="G6897" s="256">
        <v>100945</v>
      </c>
      <c r="H6897" s="256" t="s">
        <v>3629</v>
      </c>
      <c r="I6897" s="256" t="s">
        <v>1799</v>
      </c>
      <c r="J6897" s="256" t="s">
        <v>2541</v>
      </c>
      <c r="K6897" s="257" t="s">
        <v>13798</v>
      </c>
      <c r="L6897" s="256" t="s">
        <v>2542</v>
      </c>
    </row>
    <row r="6898" spans="1:12" x14ac:dyDescent="0.25">
      <c r="A6898" s="256" t="s">
        <v>2717</v>
      </c>
      <c r="B6898" s="256" t="s">
        <v>2718</v>
      </c>
      <c r="C6898" s="256" t="s">
        <v>2719</v>
      </c>
      <c r="D6898" s="256" t="s">
        <v>3358</v>
      </c>
      <c r="E6898" s="257" t="s">
        <v>2540</v>
      </c>
      <c r="F6898" s="256" t="s">
        <v>2540</v>
      </c>
      <c r="G6898" s="256">
        <v>100946</v>
      </c>
      <c r="H6898" s="256" t="s">
        <v>3630</v>
      </c>
      <c r="I6898" s="256" t="s">
        <v>1799</v>
      </c>
      <c r="J6898" s="256" t="s">
        <v>2541</v>
      </c>
      <c r="K6898" s="257" t="s">
        <v>13822</v>
      </c>
      <c r="L6898" s="256" t="s">
        <v>2542</v>
      </c>
    </row>
    <row r="6899" spans="1:12" x14ac:dyDescent="0.25">
      <c r="A6899" s="256" t="s">
        <v>2717</v>
      </c>
      <c r="B6899" s="256" t="s">
        <v>2718</v>
      </c>
      <c r="C6899" s="256" t="s">
        <v>2719</v>
      </c>
      <c r="D6899" s="256" t="s">
        <v>3358</v>
      </c>
      <c r="E6899" s="257" t="s">
        <v>2540</v>
      </c>
      <c r="F6899" s="256" t="s">
        <v>2540</v>
      </c>
      <c r="G6899" s="256">
        <v>100947</v>
      </c>
      <c r="H6899" s="256" t="s">
        <v>3631</v>
      </c>
      <c r="I6899" s="256" t="s">
        <v>1799</v>
      </c>
      <c r="J6899" s="256" t="s">
        <v>2541</v>
      </c>
      <c r="K6899" s="257" t="s">
        <v>13819</v>
      </c>
      <c r="L6899" s="256" t="s">
        <v>2542</v>
      </c>
    </row>
    <row r="6900" spans="1:12" x14ac:dyDescent="0.25">
      <c r="A6900" s="256" t="s">
        <v>2717</v>
      </c>
      <c r="B6900" s="256" t="s">
        <v>2718</v>
      </c>
      <c r="C6900" s="256" t="s">
        <v>2719</v>
      </c>
      <c r="D6900" s="256" t="s">
        <v>3358</v>
      </c>
      <c r="E6900" s="257" t="s">
        <v>2540</v>
      </c>
      <c r="F6900" s="256" t="s">
        <v>2540</v>
      </c>
      <c r="G6900" s="256">
        <v>100948</v>
      </c>
      <c r="H6900" s="256" t="s">
        <v>3632</v>
      </c>
      <c r="I6900" s="256" t="s">
        <v>1799</v>
      </c>
      <c r="J6900" s="256" t="s">
        <v>2541</v>
      </c>
      <c r="K6900" s="257" t="s">
        <v>4780</v>
      </c>
      <c r="L6900" s="256" t="s">
        <v>2542</v>
      </c>
    </row>
    <row r="6901" spans="1:12" x14ac:dyDescent="0.25">
      <c r="A6901" s="256" t="s">
        <v>2717</v>
      </c>
      <c r="B6901" s="256" t="s">
        <v>2718</v>
      </c>
      <c r="C6901" s="256" t="s">
        <v>2719</v>
      </c>
      <c r="D6901" s="256" t="s">
        <v>3358</v>
      </c>
      <c r="E6901" s="257" t="s">
        <v>2540</v>
      </c>
      <c r="F6901" s="256" t="s">
        <v>2540</v>
      </c>
      <c r="G6901" s="256">
        <v>100949</v>
      </c>
      <c r="H6901" s="256" t="s">
        <v>3633</v>
      </c>
      <c r="I6901" s="256" t="s">
        <v>1799</v>
      </c>
      <c r="J6901" s="256" t="s">
        <v>2541</v>
      </c>
      <c r="K6901" s="257" t="s">
        <v>7000</v>
      </c>
      <c r="L6901" s="256" t="s">
        <v>2542</v>
      </c>
    </row>
    <row r="6902" spans="1:12" x14ac:dyDescent="0.25">
      <c r="A6902" s="256" t="s">
        <v>2717</v>
      </c>
      <c r="B6902" s="256" t="s">
        <v>2718</v>
      </c>
      <c r="C6902" s="256" t="s">
        <v>2719</v>
      </c>
      <c r="D6902" s="256" t="s">
        <v>3358</v>
      </c>
      <c r="E6902" s="257" t="s">
        <v>2540</v>
      </c>
      <c r="F6902" s="256" t="s">
        <v>2540</v>
      </c>
      <c r="G6902" s="256">
        <v>100950</v>
      </c>
      <c r="H6902" s="256" t="s">
        <v>3634</v>
      </c>
      <c r="I6902" s="256" t="s">
        <v>1799</v>
      </c>
      <c r="J6902" s="256" t="s">
        <v>2541</v>
      </c>
      <c r="K6902" s="257" t="s">
        <v>13786</v>
      </c>
      <c r="L6902" s="256" t="s">
        <v>2542</v>
      </c>
    </row>
    <row r="6903" spans="1:12" x14ac:dyDescent="0.25">
      <c r="A6903" s="256" t="s">
        <v>2717</v>
      </c>
      <c r="B6903" s="256" t="s">
        <v>2718</v>
      </c>
      <c r="C6903" s="256" t="s">
        <v>2719</v>
      </c>
      <c r="D6903" s="256" t="s">
        <v>3358</v>
      </c>
      <c r="E6903" s="257" t="s">
        <v>2540</v>
      </c>
      <c r="F6903" s="256" t="s">
        <v>2540</v>
      </c>
      <c r="G6903" s="256">
        <v>100951</v>
      </c>
      <c r="H6903" s="256" t="s">
        <v>3635</v>
      </c>
      <c r="I6903" s="256" t="s">
        <v>1799</v>
      </c>
      <c r="J6903" s="256" t="s">
        <v>2541</v>
      </c>
      <c r="K6903" s="257" t="s">
        <v>4820</v>
      </c>
      <c r="L6903" s="256" t="s">
        <v>2542</v>
      </c>
    </row>
    <row r="6904" spans="1:12" x14ac:dyDescent="0.25">
      <c r="A6904" s="256" t="s">
        <v>2717</v>
      </c>
      <c r="B6904" s="256" t="s">
        <v>2718</v>
      </c>
      <c r="C6904" s="256" t="s">
        <v>2719</v>
      </c>
      <c r="D6904" s="256" t="s">
        <v>3358</v>
      </c>
      <c r="E6904" s="257" t="s">
        <v>2540</v>
      </c>
      <c r="F6904" s="256" t="s">
        <v>2540</v>
      </c>
      <c r="G6904" s="256">
        <v>100952</v>
      </c>
      <c r="H6904" s="256" t="s">
        <v>3636</v>
      </c>
      <c r="I6904" s="256" t="s">
        <v>1799</v>
      </c>
      <c r="J6904" s="256" t="s">
        <v>2541</v>
      </c>
      <c r="K6904" s="257" t="s">
        <v>4876</v>
      </c>
      <c r="L6904" s="256" t="s">
        <v>2542</v>
      </c>
    </row>
    <row r="6905" spans="1:12" x14ac:dyDescent="0.25">
      <c r="A6905" s="256" t="s">
        <v>2717</v>
      </c>
      <c r="B6905" s="256" t="s">
        <v>2718</v>
      </c>
      <c r="C6905" s="256" t="s">
        <v>2719</v>
      </c>
      <c r="D6905" s="256" t="s">
        <v>3358</v>
      </c>
      <c r="E6905" s="257" t="s">
        <v>2540</v>
      </c>
      <c r="F6905" s="256" t="s">
        <v>2540</v>
      </c>
      <c r="G6905" s="256">
        <v>100953</v>
      </c>
      <c r="H6905" s="256" t="s">
        <v>3637</v>
      </c>
      <c r="I6905" s="256" t="s">
        <v>1799</v>
      </c>
      <c r="J6905" s="256" t="s">
        <v>2541</v>
      </c>
      <c r="K6905" s="257" t="s">
        <v>5426</v>
      </c>
      <c r="L6905" s="256" t="s">
        <v>2542</v>
      </c>
    </row>
    <row r="6906" spans="1:12" x14ac:dyDescent="0.25">
      <c r="A6906" s="256" t="s">
        <v>2717</v>
      </c>
      <c r="B6906" s="256" t="s">
        <v>2718</v>
      </c>
      <c r="C6906" s="256" t="s">
        <v>2719</v>
      </c>
      <c r="D6906" s="256" t="s">
        <v>3358</v>
      </c>
      <c r="E6906" s="257" t="s">
        <v>2540</v>
      </c>
      <c r="F6906" s="256" t="s">
        <v>2540</v>
      </c>
      <c r="G6906" s="256">
        <v>100954</v>
      </c>
      <c r="H6906" s="256" t="s">
        <v>3638</v>
      </c>
      <c r="I6906" s="256" t="s">
        <v>1799</v>
      </c>
      <c r="J6906" s="256" t="s">
        <v>2541</v>
      </c>
      <c r="K6906" s="257" t="s">
        <v>16731</v>
      </c>
      <c r="L6906" s="256" t="s">
        <v>2542</v>
      </c>
    </row>
    <row r="6907" spans="1:12" x14ac:dyDescent="0.25">
      <c r="A6907" s="256" t="s">
        <v>2717</v>
      </c>
      <c r="B6907" s="256" t="s">
        <v>2718</v>
      </c>
      <c r="C6907" s="256" t="s">
        <v>2719</v>
      </c>
      <c r="D6907" s="256" t="s">
        <v>3358</v>
      </c>
      <c r="E6907" s="257" t="s">
        <v>2540</v>
      </c>
      <c r="F6907" s="256" t="s">
        <v>2540</v>
      </c>
      <c r="G6907" s="256">
        <v>100955</v>
      </c>
      <c r="H6907" s="256" t="s">
        <v>3639</v>
      </c>
      <c r="I6907" s="256" t="s">
        <v>1801</v>
      </c>
      <c r="J6907" s="256" t="s">
        <v>2541</v>
      </c>
      <c r="K6907" s="257" t="s">
        <v>4982</v>
      </c>
      <c r="L6907" s="256" t="s">
        <v>2542</v>
      </c>
    </row>
    <row r="6908" spans="1:12" x14ac:dyDescent="0.25">
      <c r="A6908" s="256" t="s">
        <v>2717</v>
      </c>
      <c r="B6908" s="256" t="s">
        <v>2718</v>
      </c>
      <c r="C6908" s="256" t="s">
        <v>2719</v>
      </c>
      <c r="D6908" s="256" t="s">
        <v>3358</v>
      </c>
      <c r="E6908" s="257" t="s">
        <v>2540</v>
      </c>
      <c r="F6908" s="256" t="s">
        <v>2540</v>
      </c>
      <c r="G6908" s="256">
        <v>100956</v>
      </c>
      <c r="H6908" s="256" t="s">
        <v>3640</v>
      </c>
      <c r="I6908" s="256" t="s">
        <v>1801</v>
      </c>
      <c r="J6908" s="256" t="s">
        <v>2541</v>
      </c>
      <c r="K6908" s="257" t="s">
        <v>17669</v>
      </c>
      <c r="L6908" s="256" t="s">
        <v>2542</v>
      </c>
    </row>
    <row r="6909" spans="1:12" x14ac:dyDescent="0.25">
      <c r="A6909" s="256" t="s">
        <v>2717</v>
      </c>
      <c r="B6909" s="256" t="s">
        <v>2718</v>
      </c>
      <c r="C6909" s="256" t="s">
        <v>2719</v>
      </c>
      <c r="D6909" s="256" t="s">
        <v>3358</v>
      </c>
      <c r="E6909" s="257" t="s">
        <v>2540</v>
      </c>
      <c r="F6909" s="256" t="s">
        <v>2540</v>
      </c>
      <c r="G6909" s="256">
        <v>100957</v>
      </c>
      <c r="H6909" s="256" t="s">
        <v>3641</v>
      </c>
      <c r="I6909" s="256" t="s">
        <v>1801</v>
      </c>
      <c r="J6909" s="256" t="s">
        <v>2541</v>
      </c>
      <c r="K6909" s="257" t="s">
        <v>13221</v>
      </c>
      <c r="L6909" s="256" t="s">
        <v>2542</v>
      </c>
    </row>
    <row r="6910" spans="1:12" x14ac:dyDescent="0.25">
      <c r="A6910" s="256" t="s">
        <v>2717</v>
      </c>
      <c r="B6910" s="256" t="s">
        <v>2718</v>
      </c>
      <c r="C6910" s="256" t="s">
        <v>2719</v>
      </c>
      <c r="D6910" s="256" t="s">
        <v>3358</v>
      </c>
      <c r="E6910" s="257" t="s">
        <v>2540</v>
      </c>
      <c r="F6910" s="256" t="s">
        <v>2540</v>
      </c>
      <c r="G6910" s="256">
        <v>100958</v>
      </c>
      <c r="H6910" s="256" t="s">
        <v>3642</v>
      </c>
      <c r="I6910" s="256" t="s">
        <v>1801</v>
      </c>
      <c r="J6910" s="256" t="s">
        <v>2541</v>
      </c>
      <c r="K6910" s="257" t="s">
        <v>18666</v>
      </c>
      <c r="L6910" s="256" t="s">
        <v>2542</v>
      </c>
    </row>
    <row r="6911" spans="1:12" x14ac:dyDescent="0.25">
      <c r="A6911" s="256" t="s">
        <v>2717</v>
      </c>
      <c r="B6911" s="256" t="s">
        <v>2718</v>
      </c>
      <c r="C6911" s="256" t="s">
        <v>2719</v>
      </c>
      <c r="D6911" s="256" t="s">
        <v>3358</v>
      </c>
      <c r="E6911" s="257" t="s">
        <v>2540</v>
      </c>
      <c r="F6911" s="256" t="s">
        <v>2540</v>
      </c>
      <c r="G6911" s="256">
        <v>100959</v>
      </c>
      <c r="H6911" s="256" t="s">
        <v>3643</v>
      </c>
      <c r="I6911" s="256" t="s">
        <v>1801</v>
      </c>
      <c r="J6911" s="256" t="s">
        <v>2541</v>
      </c>
      <c r="K6911" s="257" t="s">
        <v>4725</v>
      </c>
      <c r="L6911" s="256" t="s">
        <v>2542</v>
      </c>
    </row>
    <row r="6912" spans="1:12" x14ac:dyDescent="0.25">
      <c r="A6912" s="256" t="s">
        <v>2717</v>
      </c>
      <c r="B6912" s="256" t="s">
        <v>2718</v>
      </c>
      <c r="C6912" s="256" t="s">
        <v>2719</v>
      </c>
      <c r="D6912" s="256" t="s">
        <v>3358</v>
      </c>
      <c r="E6912" s="257" t="s">
        <v>2540</v>
      </c>
      <c r="F6912" s="256" t="s">
        <v>2540</v>
      </c>
      <c r="G6912" s="256">
        <v>100960</v>
      </c>
      <c r="H6912" s="256" t="s">
        <v>3644</v>
      </c>
      <c r="I6912" s="256" t="s">
        <v>1801</v>
      </c>
      <c r="J6912" s="256" t="s">
        <v>2541</v>
      </c>
      <c r="K6912" s="257" t="s">
        <v>4810</v>
      </c>
      <c r="L6912" s="256" t="s">
        <v>2542</v>
      </c>
    </row>
    <row r="6913" spans="1:12" x14ac:dyDescent="0.25">
      <c r="A6913" s="256" t="s">
        <v>2717</v>
      </c>
      <c r="B6913" s="256" t="s">
        <v>2718</v>
      </c>
      <c r="C6913" s="256" t="s">
        <v>2719</v>
      </c>
      <c r="D6913" s="256" t="s">
        <v>3358</v>
      </c>
      <c r="E6913" s="257" t="s">
        <v>2540</v>
      </c>
      <c r="F6913" s="256" t="s">
        <v>2540</v>
      </c>
      <c r="G6913" s="256">
        <v>100961</v>
      </c>
      <c r="H6913" s="256" t="s">
        <v>3645</v>
      </c>
      <c r="I6913" s="256" t="s">
        <v>1801</v>
      </c>
      <c r="J6913" s="256" t="s">
        <v>2541</v>
      </c>
      <c r="K6913" s="257" t="s">
        <v>18110</v>
      </c>
      <c r="L6913" s="256" t="s">
        <v>2542</v>
      </c>
    </row>
    <row r="6914" spans="1:12" x14ac:dyDescent="0.25">
      <c r="A6914" s="256" t="s">
        <v>2717</v>
      </c>
      <c r="B6914" s="256" t="s">
        <v>2718</v>
      </c>
      <c r="C6914" s="256" t="s">
        <v>2719</v>
      </c>
      <c r="D6914" s="256" t="s">
        <v>3358</v>
      </c>
      <c r="E6914" s="257" t="s">
        <v>2540</v>
      </c>
      <c r="F6914" s="256" t="s">
        <v>2540</v>
      </c>
      <c r="G6914" s="256">
        <v>100962</v>
      </c>
      <c r="H6914" s="256" t="s">
        <v>3646</v>
      </c>
      <c r="I6914" s="256" t="s">
        <v>1801</v>
      </c>
      <c r="J6914" s="256" t="s">
        <v>2541</v>
      </c>
      <c r="K6914" s="257" t="s">
        <v>13967</v>
      </c>
      <c r="L6914" s="256" t="s">
        <v>2542</v>
      </c>
    </row>
    <row r="6915" spans="1:12" x14ac:dyDescent="0.25">
      <c r="A6915" s="256" t="s">
        <v>2717</v>
      </c>
      <c r="B6915" s="256" t="s">
        <v>2718</v>
      </c>
      <c r="C6915" s="256" t="s">
        <v>2719</v>
      </c>
      <c r="D6915" s="256" t="s">
        <v>3358</v>
      </c>
      <c r="E6915" s="257" t="s">
        <v>2540</v>
      </c>
      <c r="F6915" s="256" t="s">
        <v>2540</v>
      </c>
      <c r="G6915" s="256">
        <v>100963</v>
      </c>
      <c r="H6915" s="256" t="s">
        <v>3647</v>
      </c>
      <c r="I6915" s="256" t="s">
        <v>1801</v>
      </c>
      <c r="J6915" s="256" t="s">
        <v>2541</v>
      </c>
      <c r="K6915" s="257" t="s">
        <v>4828</v>
      </c>
      <c r="L6915" s="256" t="s">
        <v>2542</v>
      </c>
    </row>
    <row r="6916" spans="1:12" x14ac:dyDescent="0.25">
      <c r="A6916" s="256" t="s">
        <v>2717</v>
      </c>
      <c r="B6916" s="256" t="s">
        <v>2718</v>
      </c>
      <c r="C6916" s="256" t="s">
        <v>2719</v>
      </c>
      <c r="D6916" s="256" t="s">
        <v>3358</v>
      </c>
      <c r="E6916" s="257" t="s">
        <v>2540</v>
      </c>
      <c r="F6916" s="256" t="s">
        <v>2540</v>
      </c>
      <c r="G6916" s="256">
        <v>100964</v>
      </c>
      <c r="H6916" s="256" t="s">
        <v>3648</v>
      </c>
      <c r="I6916" s="256" t="s">
        <v>1801</v>
      </c>
      <c r="J6916" s="256" t="s">
        <v>2541</v>
      </c>
      <c r="K6916" s="257" t="s">
        <v>13684</v>
      </c>
      <c r="L6916" s="256" t="s">
        <v>2542</v>
      </c>
    </row>
    <row r="6917" spans="1:12" x14ac:dyDescent="0.25">
      <c r="A6917" s="256" t="s">
        <v>2717</v>
      </c>
      <c r="B6917" s="256" t="s">
        <v>2718</v>
      </c>
      <c r="C6917" s="256" t="s">
        <v>2719</v>
      </c>
      <c r="D6917" s="256" t="s">
        <v>3358</v>
      </c>
      <c r="E6917" s="257" t="s">
        <v>2540</v>
      </c>
      <c r="F6917" s="256" t="s">
        <v>2540</v>
      </c>
      <c r="G6917" s="256">
        <v>100973</v>
      </c>
      <c r="H6917" s="256" t="s">
        <v>3649</v>
      </c>
      <c r="I6917" s="256" t="s">
        <v>16</v>
      </c>
      <c r="J6917" s="256" t="s">
        <v>2541</v>
      </c>
      <c r="K6917" s="257" t="s">
        <v>18667</v>
      </c>
      <c r="L6917" s="256" t="s">
        <v>2542</v>
      </c>
    </row>
    <row r="6918" spans="1:12" x14ac:dyDescent="0.25">
      <c r="A6918" s="256" t="s">
        <v>2717</v>
      </c>
      <c r="B6918" s="256" t="s">
        <v>2718</v>
      </c>
      <c r="C6918" s="256" t="s">
        <v>2719</v>
      </c>
      <c r="D6918" s="256" t="s">
        <v>3358</v>
      </c>
      <c r="E6918" s="257" t="s">
        <v>2540</v>
      </c>
      <c r="F6918" s="256" t="s">
        <v>2540</v>
      </c>
      <c r="G6918" s="256">
        <v>100974</v>
      </c>
      <c r="H6918" s="256" t="s">
        <v>3650</v>
      </c>
      <c r="I6918" s="256" t="s">
        <v>16</v>
      </c>
      <c r="J6918" s="256" t="s">
        <v>2541</v>
      </c>
      <c r="K6918" s="257" t="s">
        <v>13708</v>
      </c>
      <c r="L6918" s="256" t="s">
        <v>2542</v>
      </c>
    </row>
    <row r="6919" spans="1:12" x14ac:dyDescent="0.25">
      <c r="A6919" s="256" t="s">
        <v>2717</v>
      </c>
      <c r="B6919" s="256" t="s">
        <v>2718</v>
      </c>
      <c r="C6919" s="256" t="s">
        <v>2719</v>
      </c>
      <c r="D6919" s="256" t="s">
        <v>3358</v>
      </c>
      <c r="E6919" s="257" t="s">
        <v>2540</v>
      </c>
      <c r="F6919" s="256" t="s">
        <v>2540</v>
      </c>
      <c r="G6919" s="256">
        <v>100975</v>
      </c>
      <c r="H6919" s="256" t="s">
        <v>3651</v>
      </c>
      <c r="I6919" s="256" t="s">
        <v>16</v>
      </c>
      <c r="J6919" s="256" t="s">
        <v>2541</v>
      </c>
      <c r="K6919" s="257" t="s">
        <v>18668</v>
      </c>
      <c r="L6919" s="256" t="s">
        <v>2542</v>
      </c>
    </row>
    <row r="6920" spans="1:12" x14ac:dyDescent="0.25">
      <c r="A6920" s="256" t="s">
        <v>2717</v>
      </c>
      <c r="B6920" s="256" t="s">
        <v>2718</v>
      </c>
      <c r="C6920" s="256" t="s">
        <v>2720</v>
      </c>
      <c r="D6920" s="256" t="s">
        <v>3359</v>
      </c>
      <c r="E6920" s="257" t="s">
        <v>2540</v>
      </c>
      <c r="F6920" s="256" t="s">
        <v>2540</v>
      </c>
      <c r="G6920" s="256">
        <v>100965</v>
      </c>
      <c r="H6920" s="256" t="s">
        <v>3652</v>
      </c>
      <c r="I6920" s="256" t="s">
        <v>1799</v>
      </c>
      <c r="J6920" s="256" t="s">
        <v>2541</v>
      </c>
      <c r="K6920" s="257" t="s">
        <v>14520</v>
      </c>
      <c r="L6920" s="256" t="s">
        <v>2542</v>
      </c>
    </row>
    <row r="6921" spans="1:12" x14ac:dyDescent="0.25">
      <c r="A6921" s="256" t="s">
        <v>2717</v>
      </c>
      <c r="B6921" s="256" t="s">
        <v>2718</v>
      </c>
      <c r="C6921" s="256" t="s">
        <v>2720</v>
      </c>
      <c r="D6921" s="256" t="s">
        <v>3359</v>
      </c>
      <c r="E6921" s="257" t="s">
        <v>2540</v>
      </c>
      <c r="F6921" s="256" t="s">
        <v>2540</v>
      </c>
      <c r="G6921" s="256">
        <v>100966</v>
      </c>
      <c r="H6921" s="256" t="s">
        <v>3653</v>
      </c>
      <c r="I6921" s="256" t="s">
        <v>1799</v>
      </c>
      <c r="J6921" s="256" t="s">
        <v>2541</v>
      </c>
      <c r="K6921" s="257" t="s">
        <v>5463</v>
      </c>
      <c r="L6921" s="256" t="s">
        <v>2542</v>
      </c>
    </row>
    <row r="6922" spans="1:12" x14ac:dyDescent="0.25">
      <c r="A6922" s="256" t="s">
        <v>2717</v>
      </c>
      <c r="B6922" s="256" t="s">
        <v>2718</v>
      </c>
      <c r="C6922" s="256" t="s">
        <v>2720</v>
      </c>
      <c r="D6922" s="256" t="s">
        <v>3359</v>
      </c>
      <c r="E6922" s="257" t="s">
        <v>2540</v>
      </c>
      <c r="F6922" s="256" t="s">
        <v>2540</v>
      </c>
      <c r="G6922" s="256">
        <v>100969</v>
      </c>
      <c r="H6922" s="256" t="s">
        <v>3656</v>
      </c>
      <c r="I6922" s="256" t="s">
        <v>1799</v>
      </c>
      <c r="J6922" s="256" t="s">
        <v>2541</v>
      </c>
      <c r="K6922" s="257" t="s">
        <v>7600</v>
      </c>
      <c r="L6922" s="256" t="s">
        <v>2542</v>
      </c>
    </row>
    <row r="6923" spans="1:12" x14ac:dyDescent="0.25">
      <c r="A6923" s="256" t="s">
        <v>2717</v>
      </c>
      <c r="B6923" s="256" t="s">
        <v>2718</v>
      </c>
      <c r="C6923" s="256" t="s">
        <v>2720</v>
      </c>
      <c r="D6923" s="256" t="s">
        <v>3359</v>
      </c>
      <c r="E6923" s="257" t="s">
        <v>2540</v>
      </c>
      <c r="F6923" s="256" t="s">
        <v>2540</v>
      </c>
      <c r="G6923" s="256">
        <v>100970</v>
      </c>
      <c r="H6923" s="256" t="s">
        <v>3657</v>
      </c>
      <c r="I6923" s="256" t="s">
        <v>1799</v>
      </c>
      <c r="J6923" s="256" t="s">
        <v>2541</v>
      </c>
      <c r="K6923" s="257" t="s">
        <v>8184</v>
      </c>
      <c r="L6923" s="256" t="s">
        <v>2542</v>
      </c>
    </row>
    <row r="6924" spans="1:12" x14ac:dyDescent="0.25">
      <c r="A6924" s="256" t="s">
        <v>2717</v>
      </c>
      <c r="B6924" s="256" t="s">
        <v>2718</v>
      </c>
      <c r="C6924" s="256" t="s">
        <v>2720</v>
      </c>
      <c r="D6924" s="256" t="s">
        <v>3359</v>
      </c>
      <c r="E6924" s="257" t="s">
        <v>2540</v>
      </c>
      <c r="F6924" s="256" t="s">
        <v>2540</v>
      </c>
      <c r="G6924" s="256">
        <v>102330</v>
      </c>
      <c r="H6924" s="256" t="s">
        <v>3654</v>
      </c>
      <c r="I6924" s="256" t="s">
        <v>1799</v>
      </c>
      <c r="J6924" s="256" t="s">
        <v>2541</v>
      </c>
      <c r="K6924" s="257" t="s">
        <v>13790</v>
      </c>
      <c r="L6924" s="256" t="s">
        <v>2542</v>
      </c>
    </row>
    <row r="6925" spans="1:12" x14ac:dyDescent="0.25">
      <c r="A6925" s="256" t="s">
        <v>2717</v>
      </c>
      <c r="B6925" s="256" t="s">
        <v>2718</v>
      </c>
      <c r="C6925" s="256" t="s">
        <v>2720</v>
      </c>
      <c r="D6925" s="256" t="s">
        <v>3359</v>
      </c>
      <c r="E6925" s="257" t="s">
        <v>2540</v>
      </c>
      <c r="F6925" s="256" t="s">
        <v>2540</v>
      </c>
      <c r="G6925" s="256">
        <v>102331</v>
      </c>
      <c r="H6925" s="256" t="s">
        <v>3655</v>
      </c>
      <c r="I6925" s="256" t="s">
        <v>1799</v>
      </c>
      <c r="J6925" s="256" t="s">
        <v>2541</v>
      </c>
      <c r="K6925" s="257" t="s">
        <v>5413</v>
      </c>
      <c r="L6925" s="256" t="s">
        <v>2542</v>
      </c>
    </row>
    <row r="6926" spans="1:12" x14ac:dyDescent="0.25">
      <c r="A6926" s="256" t="s">
        <v>2717</v>
      </c>
      <c r="B6926" s="256" t="s">
        <v>2718</v>
      </c>
      <c r="C6926" s="256" t="s">
        <v>2720</v>
      </c>
      <c r="D6926" s="256" t="s">
        <v>3359</v>
      </c>
      <c r="E6926" s="257" t="s">
        <v>2540</v>
      </c>
      <c r="F6926" s="256" t="s">
        <v>2540</v>
      </c>
      <c r="G6926" s="256">
        <v>102332</v>
      </c>
      <c r="H6926" s="256" t="s">
        <v>3658</v>
      </c>
      <c r="I6926" s="256" t="s">
        <v>1799</v>
      </c>
      <c r="J6926" s="256" t="s">
        <v>2541</v>
      </c>
      <c r="K6926" s="257" t="s">
        <v>4864</v>
      </c>
      <c r="L6926" s="256" t="s">
        <v>2542</v>
      </c>
    </row>
    <row r="6927" spans="1:12" x14ac:dyDescent="0.25">
      <c r="A6927" s="256" t="s">
        <v>2717</v>
      </c>
      <c r="B6927" s="256" t="s">
        <v>2718</v>
      </c>
      <c r="C6927" s="256" t="s">
        <v>2720</v>
      </c>
      <c r="D6927" s="256" t="s">
        <v>3359</v>
      </c>
      <c r="E6927" s="257" t="s">
        <v>2540</v>
      </c>
      <c r="F6927" s="256" t="s">
        <v>2540</v>
      </c>
      <c r="G6927" s="256">
        <v>102333</v>
      </c>
      <c r="H6927" s="256" t="s">
        <v>3659</v>
      </c>
      <c r="I6927" s="256" t="s">
        <v>1799</v>
      </c>
      <c r="J6927" s="256" t="s">
        <v>2541</v>
      </c>
      <c r="K6927" s="257" t="s">
        <v>4823</v>
      </c>
      <c r="L6927" s="256" t="s">
        <v>2542</v>
      </c>
    </row>
    <row r="6928" spans="1:12" x14ac:dyDescent="0.25">
      <c r="A6928" s="256" t="s">
        <v>2717</v>
      </c>
      <c r="B6928" s="256" t="s">
        <v>2718</v>
      </c>
      <c r="C6928" s="256" t="s">
        <v>3660</v>
      </c>
      <c r="D6928" s="256" t="s">
        <v>3661</v>
      </c>
      <c r="E6928" s="257" t="s">
        <v>2540</v>
      </c>
      <c r="F6928" s="256" t="s">
        <v>2540</v>
      </c>
      <c r="G6928" s="256">
        <v>101019</v>
      </c>
      <c r="H6928" s="256" t="s">
        <v>3662</v>
      </c>
      <c r="I6928" s="256" t="s">
        <v>1800</v>
      </c>
      <c r="J6928" s="256" t="s">
        <v>2541</v>
      </c>
      <c r="K6928" s="257" t="s">
        <v>18669</v>
      </c>
      <c r="L6928" s="256" t="s">
        <v>2542</v>
      </c>
    </row>
    <row r="6929" spans="1:12" x14ac:dyDescent="0.25">
      <c r="A6929" s="256" t="s">
        <v>2717</v>
      </c>
      <c r="B6929" s="256" t="s">
        <v>2718</v>
      </c>
      <c r="C6929" s="256" t="s">
        <v>3660</v>
      </c>
      <c r="D6929" s="256" t="s">
        <v>3661</v>
      </c>
      <c r="E6929" s="257" t="s">
        <v>2540</v>
      </c>
      <c r="F6929" s="256" t="s">
        <v>2540</v>
      </c>
      <c r="G6929" s="256">
        <v>101479</v>
      </c>
      <c r="H6929" s="256" t="s">
        <v>3663</v>
      </c>
      <c r="I6929" s="256" t="s">
        <v>1800</v>
      </c>
      <c r="J6929" s="256" t="s">
        <v>2541</v>
      </c>
      <c r="K6929" s="257" t="s">
        <v>18670</v>
      </c>
      <c r="L6929" s="256" t="s">
        <v>2542</v>
      </c>
    </row>
    <row r="6930" spans="1:12" x14ac:dyDescent="0.25">
      <c r="A6930" s="256" t="s">
        <v>2717</v>
      </c>
      <c r="B6930" s="256" t="s">
        <v>2718</v>
      </c>
      <c r="C6930" s="256" t="s">
        <v>3660</v>
      </c>
      <c r="D6930" s="256" t="s">
        <v>3661</v>
      </c>
      <c r="E6930" s="257" t="s">
        <v>2540</v>
      </c>
      <c r="F6930" s="256" t="s">
        <v>2540</v>
      </c>
      <c r="G6930" s="256">
        <v>102568</v>
      </c>
      <c r="H6930" s="256" t="s">
        <v>8185</v>
      </c>
      <c r="I6930" s="256" t="s">
        <v>1800</v>
      </c>
      <c r="J6930" s="256" t="s">
        <v>2541</v>
      </c>
      <c r="K6930" s="257" t="s">
        <v>18671</v>
      </c>
      <c r="L6930" s="256" t="s">
        <v>2542</v>
      </c>
    </row>
    <row r="6931" spans="1:12" x14ac:dyDescent="0.25">
      <c r="A6931" s="256" t="s">
        <v>2717</v>
      </c>
      <c r="B6931" s="256" t="s">
        <v>2718</v>
      </c>
      <c r="C6931" s="256" t="s">
        <v>3664</v>
      </c>
      <c r="D6931" s="256" t="s">
        <v>3665</v>
      </c>
      <c r="E6931" s="257" t="s">
        <v>2540</v>
      </c>
      <c r="F6931" s="256" t="s">
        <v>2540</v>
      </c>
      <c r="G6931" s="256">
        <v>100976</v>
      </c>
      <c r="H6931" s="256" t="s">
        <v>3666</v>
      </c>
      <c r="I6931" s="256" t="s">
        <v>16</v>
      </c>
      <c r="J6931" s="256" t="s">
        <v>2541</v>
      </c>
      <c r="K6931" s="257" t="s">
        <v>13689</v>
      </c>
      <c r="L6931" s="256" t="s">
        <v>2542</v>
      </c>
    </row>
    <row r="6932" spans="1:12" x14ac:dyDescent="0.25">
      <c r="A6932" s="256" t="s">
        <v>2717</v>
      </c>
      <c r="B6932" s="256" t="s">
        <v>2718</v>
      </c>
      <c r="C6932" s="256" t="s">
        <v>3664</v>
      </c>
      <c r="D6932" s="256" t="s">
        <v>3665</v>
      </c>
      <c r="E6932" s="257" t="s">
        <v>2540</v>
      </c>
      <c r="F6932" s="256" t="s">
        <v>2540</v>
      </c>
      <c r="G6932" s="256">
        <v>100977</v>
      </c>
      <c r="H6932" s="256" t="s">
        <v>3667</v>
      </c>
      <c r="I6932" s="256" t="s">
        <v>16</v>
      </c>
      <c r="J6932" s="256" t="s">
        <v>2541</v>
      </c>
      <c r="K6932" s="257" t="s">
        <v>16362</v>
      </c>
      <c r="L6932" s="256" t="s">
        <v>2542</v>
      </c>
    </row>
    <row r="6933" spans="1:12" x14ac:dyDescent="0.25">
      <c r="A6933" s="256" t="s">
        <v>2717</v>
      </c>
      <c r="B6933" s="256" t="s">
        <v>2718</v>
      </c>
      <c r="C6933" s="256" t="s">
        <v>3664</v>
      </c>
      <c r="D6933" s="256" t="s">
        <v>3665</v>
      </c>
      <c r="E6933" s="257" t="s">
        <v>2540</v>
      </c>
      <c r="F6933" s="256" t="s">
        <v>2540</v>
      </c>
      <c r="G6933" s="256">
        <v>100978</v>
      </c>
      <c r="H6933" s="256" t="s">
        <v>3668</v>
      </c>
      <c r="I6933" s="256" t="s">
        <v>16</v>
      </c>
      <c r="J6933" s="256" t="s">
        <v>2541</v>
      </c>
      <c r="K6933" s="257" t="s">
        <v>13709</v>
      </c>
      <c r="L6933" s="256" t="s">
        <v>2542</v>
      </c>
    </row>
    <row r="6934" spans="1:12" x14ac:dyDescent="0.25">
      <c r="A6934" s="256" t="s">
        <v>2717</v>
      </c>
      <c r="B6934" s="256" t="s">
        <v>2718</v>
      </c>
      <c r="C6934" s="256" t="s">
        <v>3664</v>
      </c>
      <c r="D6934" s="256" t="s">
        <v>3665</v>
      </c>
      <c r="E6934" s="257" t="s">
        <v>2540</v>
      </c>
      <c r="F6934" s="256" t="s">
        <v>2540</v>
      </c>
      <c r="G6934" s="256">
        <v>100979</v>
      </c>
      <c r="H6934" s="256" t="s">
        <v>3669</v>
      </c>
      <c r="I6934" s="256" t="s">
        <v>16</v>
      </c>
      <c r="J6934" s="256" t="s">
        <v>2541</v>
      </c>
      <c r="K6934" s="257" t="s">
        <v>13705</v>
      </c>
      <c r="L6934" s="256" t="s">
        <v>2542</v>
      </c>
    </row>
    <row r="6935" spans="1:12" x14ac:dyDescent="0.25">
      <c r="A6935" s="256" t="s">
        <v>2717</v>
      </c>
      <c r="B6935" s="256" t="s">
        <v>2718</v>
      </c>
      <c r="C6935" s="256" t="s">
        <v>3664</v>
      </c>
      <c r="D6935" s="256" t="s">
        <v>3665</v>
      </c>
      <c r="E6935" s="257" t="s">
        <v>2540</v>
      </c>
      <c r="F6935" s="256" t="s">
        <v>2540</v>
      </c>
      <c r="G6935" s="256">
        <v>100980</v>
      </c>
      <c r="H6935" s="256" t="s">
        <v>3670</v>
      </c>
      <c r="I6935" s="256" t="s">
        <v>16</v>
      </c>
      <c r="J6935" s="256" t="s">
        <v>2541</v>
      </c>
      <c r="K6935" s="257" t="s">
        <v>5077</v>
      </c>
      <c r="L6935" s="256" t="s">
        <v>2542</v>
      </c>
    </row>
    <row r="6936" spans="1:12" x14ac:dyDescent="0.25">
      <c r="A6936" s="256" t="s">
        <v>2717</v>
      </c>
      <c r="B6936" s="256" t="s">
        <v>2718</v>
      </c>
      <c r="C6936" s="256" t="s">
        <v>3664</v>
      </c>
      <c r="D6936" s="256" t="s">
        <v>3665</v>
      </c>
      <c r="E6936" s="257" t="s">
        <v>2540</v>
      </c>
      <c r="F6936" s="256" t="s">
        <v>2540</v>
      </c>
      <c r="G6936" s="256">
        <v>100981</v>
      </c>
      <c r="H6936" s="256" t="s">
        <v>3671</v>
      </c>
      <c r="I6936" s="256" t="s">
        <v>16</v>
      </c>
      <c r="J6936" s="256" t="s">
        <v>2541</v>
      </c>
      <c r="K6936" s="257" t="s">
        <v>5131</v>
      </c>
      <c r="L6936" s="256" t="s">
        <v>2542</v>
      </c>
    </row>
    <row r="6937" spans="1:12" x14ac:dyDescent="0.25">
      <c r="A6937" s="256" t="s">
        <v>2717</v>
      </c>
      <c r="B6937" s="256" t="s">
        <v>2718</v>
      </c>
      <c r="C6937" s="256" t="s">
        <v>3664</v>
      </c>
      <c r="D6937" s="256" t="s">
        <v>3665</v>
      </c>
      <c r="E6937" s="257" t="s">
        <v>2540</v>
      </c>
      <c r="F6937" s="256" t="s">
        <v>2540</v>
      </c>
      <c r="G6937" s="256">
        <v>100982</v>
      </c>
      <c r="H6937" s="256" t="s">
        <v>3672</v>
      </c>
      <c r="I6937" s="256" t="s">
        <v>16</v>
      </c>
      <c r="J6937" s="256" t="s">
        <v>2541</v>
      </c>
      <c r="K6937" s="257" t="s">
        <v>13684</v>
      </c>
      <c r="L6937" s="256" t="s">
        <v>2542</v>
      </c>
    </row>
    <row r="6938" spans="1:12" x14ac:dyDescent="0.25">
      <c r="A6938" s="256" t="s">
        <v>2717</v>
      </c>
      <c r="B6938" s="256" t="s">
        <v>2718</v>
      </c>
      <c r="C6938" s="256" t="s">
        <v>3664</v>
      </c>
      <c r="D6938" s="256" t="s">
        <v>3665</v>
      </c>
      <c r="E6938" s="257" t="s">
        <v>2540</v>
      </c>
      <c r="F6938" s="256" t="s">
        <v>2540</v>
      </c>
      <c r="G6938" s="256">
        <v>100983</v>
      </c>
      <c r="H6938" s="256" t="s">
        <v>3673</v>
      </c>
      <c r="I6938" s="256" t="s">
        <v>16</v>
      </c>
      <c r="J6938" s="256" t="s">
        <v>2541</v>
      </c>
      <c r="K6938" s="257" t="s">
        <v>14500</v>
      </c>
      <c r="L6938" s="256" t="s">
        <v>2542</v>
      </c>
    </row>
    <row r="6939" spans="1:12" x14ac:dyDescent="0.25">
      <c r="A6939" s="256" t="s">
        <v>2717</v>
      </c>
      <c r="B6939" s="256" t="s">
        <v>2718</v>
      </c>
      <c r="C6939" s="256" t="s">
        <v>3664</v>
      </c>
      <c r="D6939" s="256" t="s">
        <v>3665</v>
      </c>
      <c r="E6939" s="257" t="s">
        <v>2540</v>
      </c>
      <c r="F6939" s="256" t="s">
        <v>2540</v>
      </c>
      <c r="G6939" s="256">
        <v>100984</v>
      </c>
      <c r="H6939" s="256" t="s">
        <v>3674</v>
      </c>
      <c r="I6939" s="256" t="s">
        <v>16</v>
      </c>
      <c r="J6939" s="256" t="s">
        <v>2541</v>
      </c>
      <c r="K6939" s="257" t="s">
        <v>15106</v>
      </c>
      <c r="L6939" s="256" t="s">
        <v>2542</v>
      </c>
    </row>
    <row r="6940" spans="1:12" x14ac:dyDescent="0.25">
      <c r="A6940" s="256" t="s">
        <v>2717</v>
      </c>
      <c r="B6940" s="256" t="s">
        <v>2718</v>
      </c>
      <c r="C6940" s="256" t="s">
        <v>3664</v>
      </c>
      <c r="D6940" s="256" t="s">
        <v>3665</v>
      </c>
      <c r="E6940" s="257" t="s">
        <v>2540</v>
      </c>
      <c r="F6940" s="256" t="s">
        <v>2540</v>
      </c>
      <c r="G6940" s="256">
        <v>100985</v>
      </c>
      <c r="H6940" s="256" t="s">
        <v>3675</v>
      </c>
      <c r="I6940" s="256" t="s">
        <v>16</v>
      </c>
      <c r="J6940" s="256" t="s">
        <v>2541</v>
      </c>
      <c r="K6940" s="257" t="s">
        <v>7524</v>
      </c>
      <c r="L6940" s="256" t="s">
        <v>2542</v>
      </c>
    </row>
    <row r="6941" spans="1:12" x14ac:dyDescent="0.25">
      <c r="A6941" s="256" t="s">
        <v>2717</v>
      </c>
      <c r="B6941" s="256" t="s">
        <v>2718</v>
      </c>
      <c r="C6941" s="256" t="s">
        <v>3664</v>
      </c>
      <c r="D6941" s="256" t="s">
        <v>3665</v>
      </c>
      <c r="E6941" s="257" t="s">
        <v>2540</v>
      </c>
      <c r="F6941" s="256" t="s">
        <v>2540</v>
      </c>
      <c r="G6941" s="256">
        <v>100986</v>
      </c>
      <c r="H6941" s="256" t="s">
        <v>3676</v>
      </c>
      <c r="I6941" s="256" t="s">
        <v>16</v>
      </c>
      <c r="J6941" s="256" t="s">
        <v>2541</v>
      </c>
      <c r="K6941" s="257" t="s">
        <v>4953</v>
      </c>
      <c r="L6941" s="256" t="s">
        <v>2542</v>
      </c>
    </row>
    <row r="6942" spans="1:12" x14ac:dyDescent="0.25">
      <c r="A6942" s="256" t="s">
        <v>2717</v>
      </c>
      <c r="B6942" s="256" t="s">
        <v>2718</v>
      </c>
      <c r="C6942" s="256" t="s">
        <v>3664</v>
      </c>
      <c r="D6942" s="256" t="s">
        <v>3665</v>
      </c>
      <c r="E6942" s="257" t="s">
        <v>2540</v>
      </c>
      <c r="F6942" s="256" t="s">
        <v>2540</v>
      </c>
      <c r="G6942" s="256">
        <v>100987</v>
      </c>
      <c r="H6942" s="256" t="s">
        <v>3677</v>
      </c>
      <c r="I6942" s="256" t="s">
        <v>16</v>
      </c>
      <c r="J6942" s="256" t="s">
        <v>2541</v>
      </c>
      <c r="K6942" s="257" t="s">
        <v>13236</v>
      </c>
      <c r="L6942" s="256" t="s">
        <v>2542</v>
      </c>
    </row>
    <row r="6943" spans="1:12" x14ac:dyDescent="0.25">
      <c r="A6943" s="256" t="s">
        <v>2717</v>
      </c>
      <c r="B6943" s="256" t="s">
        <v>2718</v>
      </c>
      <c r="C6943" s="256" t="s">
        <v>3664</v>
      </c>
      <c r="D6943" s="256" t="s">
        <v>3665</v>
      </c>
      <c r="E6943" s="257" t="s">
        <v>2540</v>
      </c>
      <c r="F6943" s="256" t="s">
        <v>2540</v>
      </c>
      <c r="G6943" s="256">
        <v>100988</v>
      </c>
      <c r="H6943" s="256" t="s">
        <v>3678</v>
      </c>
      <c r="I6943" s="256" t="s">
        <v>16</v>
      </c>
      <c r="J6943" s="256" t="s">
        <v>2541</v>
      </c>
      <c r="K6943" s="257" t="s">
        <v>13324</v>
      </c>
      <c r="L6943" s="256" t="s">
        <v>2542</v>
      </c>
    </row>
    <row r="6944" spans="1:12" x14ac:dyDescent="0.25">
      <c r="A6944" s="256" t="s">
        <v>2717</v>
      </c>
      <c r="B6944" s="256" t="s">
        <v>2718</v>
      </c>
      <c r="C6944" s="256" t="s">
        <v>3664</v>
      </c>
      <c r="D6944" s="256" t="s">
        <v>3665</v>
      </c>
      <c r="E6944" s="257" t="s">
        <v>2540</v>
      </c>
      <c r="F6944" s="256" t="s">
        <v>2540</v>
      </c>
      <c r="G6944" s="256">
        <v>100989</v>
      </c>
      <c r="H6944" s="256" t="s">
        <v>3679</v>
      </c>
      <c r="I6944" s="256" t="s">
        <v>1800</v>
      </c>
      <c r="J6944" s="256" t="s">
        <v>2541</v>
      </c>
      <c r="K6944" s="257" t="s">
        <v>18672</v>
      </c>
      <c r="L6944" s="256" t="s">
        <v>2542</v>
      </c>
    </row>
    <row r="6945" spans="1:12" x14ac:dyDescent="0.25">
      <c r="A6945" s="256" t="s">
        <v>2717</v>
      </c>
      <c r="B6945" s="256" t="s">
        <v>2718</v>
      </c>
      <c r="C6945" s="256" t="s">
        <v>3664</v>
      </c>
      <c r="D6945" s="256" t="s">
        <v>3665</v>
      </c>
      <c r="E6945" s="257" t="s">
        <v>2540</v>
      </c>
      <c r="F6945" s="256" t="s">
        <v>2540</v>
      </c>
      <c r="G6945" s="256">
        <v>100990</v>
      </c>
      <c r="H6945" s="256" t="s">
        <v>3680</v>
      </c>
      <c r="I6945" s="256" t="s">
        <v>1800</v>
      </c>
      <c r="J6945" s="256" t="s">
        <v>2541</v>
      </c>
      <c r="K6945" s="257" t="s">
        <v>4653</v>
      </c>
      <c r="L6945" s="256" t="s">
        <v>2542</v>
      </c>
    </row>
    <row r="6946" spans="1:12" x14ac:dyDescent="0.25">
      <c r="A6946" s="256" t="s">
        <v>2717</v>
      </c>
      <c r="B6946" s="256" t="s">
        <v>2718</v>
      </c>
      <c r="C6946" s="256" t="s">
        <v>3664</v>
      </c>
      <c r="D6946" s="256" t="s">
        <v>3665</v>
      </c>
      <c r="E6946" s="257" t="s">
        <v>2540</v>
      </c>
      <c r="F6946" s="256" t="s">
        <v>2540</v>
      </c>
      <c r="G6946" s="256">
        <v>100991</v>
      </c>
      <c r="H6946" s="256" t="s">
        <v>3681</v>
      </c>
      <c r="I6946" s="256" t="s">
        <v>1800</v>
      </c>
      <c r="J6946" s="256" t="s">
        <v>2541</v>
      </c>
      <c r="K6946" s="257" t="s">
        <v>5001</v>
      </c>
      <c r="L6946" s="256" t="s">
        <v>2542</v>
      </c>
    </row>
    <row r="6947" spans="1:12" x14ac:dyDescent="0.25">
      <c r="A6947" s="256" t="s">
        <v>2717</v>
      </c>
      <c r="B6947" s="256" t="s">
        <v>2718</v>
      </c>
      <c r="C6947" s="256" t="s">
        <v>3664</v>
      </c>
      <c r="D6947" s="256" t="s">
        <v>3665</v>
      </c>
      <c r="E6947" s="257" t="s">
        <v>2540</v>
      </c>
      <c r="F6947" s="256" t="s">
        <v>2540</v>
      </c>
      <c r="G6947" s="256">
        <v>100992</v>
      </c>
      <c r="H6947" s="256" t="s">
        <v>3682</v>
      </c>
      <c r="I6947" s="256" t="s">
        <v>1800</v>
      </c>
      <c r="J6947" s="256" t="s">
        <v>2541</v>
      </c>
      <c r="K6947" s="257" t="s">
        <v>5253</v>
      </c>
      <c r="L6947" s="256" t="s">
        <v>2542</v>
      </c>
    </row>
    <row r="6948" spans="1:12" x14ac:dyDescent="0.25">
      <c r="A6948" s="256" t="s">
        <v>2717</v>
      </c>
      <c r="B6948" s="256" t="s">
        <v>2718</v>
      </c>
      <c r="C6948" s="256" t="s">
        <v>3664</v>
      </c>
      <c r="D6948" s="256" t="s">
        <v>3665</v>
      </c>
      <c r="E6948" s="257" t="s">
        <v>2540</v>
      </c>
      <c r="F6948" s="256" t="s">
        <v>2540</v>
      </c>
      <c r="G6948" s="256">
        <v>100993</v>
      </c>
      <c r="H6948" s="256" t="s">
        <v>3683</v>
      </c>
      <c r="I6948" s="256" t="s">
        <v>1800</v>
      </c>
      <c r="J6948" s="256" t="s">
        <v>2541</v>
      </c>
      <c r="K6948" s="257" t="s">
        <v>13178</v>
      </c>
      <c r="L6948" s="256" t="s">
        <v>2542</v>
      </c>
    </row>
    <row r="6949" spans="1:12" x14ac:dyDescent="0.25">
      <c r="A6949" s="256" t="s">
        <v>2717</v>
      </c>
      <c r="B6949" s="256" t="s">
        <v>2718</v>
      </c>
      <c r="C6949" s="256" t="s">
        <v>3664</v>
      </c>
      <c r="D6949" s="256" t="s">
        <v>3665</v>
      </c>
      <c r="E6949" s="257" t="s">
        <v>2540</v>
      </c>
      <c r="F6949" s="256" t="s">
        <v>2540</v>
      </c>
      <c r="G6949" s="256">
        <v>100994</v>
      </c>
      <c r="H6949" s="256" t="s">
        <v>3684</v>
      </c>
      <c r="I6949" s="256" t="s">
        <v>1800</v>
      </c>
      <c r="J6949" s="256" t="s">
        <v>2541</v>
      </c>
      <c r="K6949" s="257" t="s">
        <v>13654</v>
      </c>
      <c r="L6949" s="256" t="s">
        <v>2542</v>
      </c>
    </row>
    <row r="6950" spans="1:12" x14ac:dyDescent="0.25">
      <c r="A6950" s="256" t="s">
        <v>2717</v>
      </c>
      <c r="B6950" s="256" t="s">
        <v>2718</v>
      </c>
      <c r="C6950" s="256" t="s">
        <v>3664</v>
      </c>
      <c r="D6950" s="256" t="s">
        <v>3665</v>
      </c>
      <c r="E6950" s="257" t="s">
        <v>2540</v>
      </c>
      <c r="F6950" s="256" t="s">
        <v>2540</v>
      </c>
      <c r="G6950" s="256">
        <v>100995</v>
      </c>
      <c r="H6950" s="256" t="s">
        <v>3685</v>
      </c>
      <c r="I6950" s="256" t="s">
        <v>1800</v>
      </c>
      <c r="J6950" s="256" t="s">
        <v>2541</v>
      </c>
      <c r="K6950" s="257" t="s">
        <v>14420</v>
      </c>
      <c r="L6950" s="256" t="s">
        <v>2542</v>
      </c>
    </row>
    <row r="6951" spans="1:12" x14ac:dyDescent="0.25">
      <c r="A6951" s="256" t="s">
        <v>2717</v>
      </c>
      <c r="B6951" s="256" t="s">
        <v>2718</v>
      </c>
      <c r="C6951" s="256" t="s">
        <v>3664</v>
      </c>
      <c r="D6951" s="256" t="s">
        <v>3665</v>
      </c>
      <c r="E6951" s="257" t="s">
        <v>2540</v>
      </c>
      <c r="F6951" s="256" t="s">
        <v>2540</v>
      </c>
      <c r="G6951" s="256">
        <v>100996</v>
      </c>
      <c r="H6951" s="256" t="s">
        <v>3686</v>
      </c>
      <c r="I6951" s="256" t="s">
        <v>1800</v>
      </c>
      <c r="J6951" s="256" t="s">
        <v>2541</v>
      </c>
      <c r="K6951" s="257" t="s">
        <v>5212</v>
      </c>
      <c r="L6951" s="256" t="s">
        <v>2542</v>
      </c>
    </row>
    <row r="6952" spans="1:12" x14ac:dyDescent="0.25">
      <c r="A6952" s="256" t="s">
        <v>2717</v>
      </c>
      <c r="B6952" s="256" t="s">
        <v>2718</v>
      </c>
      <c r="C6952" s="256" t="s">
        <v>3664</v>
      </c>
      <c r="D6952" s="256" t="s">
        <v>3665</v>
      </c>
      <c r="E6952" s="257" t="s">
        <v>2540</v>
      </c>
      <c r="F6952" s="256" t="s">
        <v>2540</v>
      </c>
      <c r="G6952" s="256">
        <v>100997</v>
      </c>
      <c r="H6952" s="256" t="s">
        <v>3687</v>
      </c>
      <c r="I6952" s="256" t="s">
        <v>1800</v>
      </c>
      <c r="J6952" s="256" t="s">
        <v>2541</v>
      </c>
      <c r="K6952" s="257" t="s">
        <v>4858</v>
      </c>
      <c r="L6952" s="256" t="s">
        <v>2542</v>
      </c>
    </row>
    <row r="6953" spans="1:12" x14ac:dyDescent="0.25">
      <c r="A6953" s="256" t="s">
        <v>2717</v>
      </c>
      <c r="B6953" s="256" t="s">
        <v>2718</v>
      </c>
      <c r="C6953" s="256" t="s">
        <v>3664</v>
      </c>
      <c r="D6953" s="256" t="s">
        <v>3665</v>
      </c>
      <c r="E6953" s="257" t="s">
        <v>2540</v>
      </c>
      <c r="F6953" s="256" t="s">
        <v>2540</v>
      </c>
      <c r="G6953" s="256">
        <v>100998</v>
      </c>
      <c r="H6953" s="256" t="s">
        <v>3688</v>
      </c>
      <c r="I6953" s="256" t="s">
        <v>1800</v>
      </c>
      <c r="J6953" s="256" t="s">
        <v>2541</v>
      </c>
      <c r="K6953" s="257" t="s">
        <v>5178</v>
      </c>
      <c r="L6953" s="256" t="s">
        <v>2542</v>
      </c>
    </row>
    <row r="6954" spans="1:12" x14ac:dyDescent="0.25">
      <c r="A6954" s="256" t="s">
        <v>2717</v>
      </c>
      <c r="B6954" s="256" t="s">
        <v>2718</v>
      </c>
      <c r="C6954" s="256" t="s">
        <v>3664</v>
      </c>
      <c r="D6954" s="256" t="s">
        <v>3665</v>
      </c>
      <c r="E6954" s="257" t="s">
        <v>2540</v>
      </c>
      <c r="F6954" s="256" t="s">
        <v>2540</v>
      </c>
      <c r="G6954" s="256">
        <v>100999</v>
      </c>
      <c r="H6954" s="256" t="s">
        <v>3689</v>
      </c>
      <c r="I6954" s="256" t="s">
        <v>1800</v>
      </c>
      <c r="J6954" s="256" t="s">
        <v>2541</v>
      </c>
      <c r="K6954" s="257" t="s">
        <v>5209</v>
      </c>
      <c r="L6954" s="256" t="s">
        <v>2542</v>
      </c>
    </row>
    <row r="6955" spans="1:12" x14ac:dyDescent="0.25">
      <c r="A6955" s="256" t="s">
        <v>2717</v>
      </c>
      <c r="B6955" s="256" t="s">
        <v>2718</v>
      </c>
      <c r="C6955" s="256" t="s">
        <v>3664</v>
      </c>
      <c r="D6955" s="256" t="s">
        <v>3665</v>
      </c>
      <c r="E6955" s="257" t="s">
        <v>2540</v>
      </c>
      <c r="F6955" s="256" t="s">
        <v>2540</v>
      </c>
      <c r="G6955" s="256">
        <v>101000</v>
      </c>
      <c r="H6955" s="256" t="s">
        <v>3690</v>
      </c>
      <c r="I6955" s="256" t="s">
        <v>1800</v>
      </c>
      <c r="J6955" s="256" t="s">
        <v>2541</v>
      </c>
      <c r="K6955" s="257" t="s">
        <v>18271</v>
      </c>
      <c r="L6955" s="256" t="s">
        <v>2542</v>
      </c>
    </row>
    <row r="6956" spans="1:12" x14ac:dyDescent="0.25">
      <c r="A6956" s="256" t="s">
        <v>2717</v>
      </c>
      <c r="B6956" s="256" t="s">
        <v>2718</v>
      </c>
      <c r="C6956" s="256" t="s">
        <v>3664</v>
      </c>
      <c r="D6956" s="256" t="s">
        <v>3665</v>
      </c>
      <c r="E6956" s="257" t="s">
        <v>2540</v>
      </c>
      <c r="F6956" s="256" t="s">
        <v>2540</v>
      </c>
      <c r="G6956" s="256">
        <v>101001</v>
      </c>
      <c r="H6956" s="256" t="s">
        <v>3691</v>
      </c>
      <c r="I6956" s="256" t="s">
        <v>1800</v>
      </c>
      <c r="J6956" s="256" t="s">
        <v>2541</v>
      </c>
      <c r="K6956" s="257" t="s">
        <v>14480</v>
      </c>
      <c r="L6956" s="256" t="s">
        <v>2542</v>
      </c>
    </row>
    <row r="6957" spans="1:12" x14ac:dyDescent="0.25">
      <c r="A6957" s="256" t="s">
        <v>2717</v>
      </c>
      <c r="B6957" s="256" t="s">
        <v>2718</v>
      </c>
      <c r="C6957" s="256" t="s">
        <v>3664</v>
      </c>
      <c r="D6957" s="256" t="s">
        <v>3665</v>
      </c>
      <c r="E6957" s="257" t="s">
        <v>2540</v>
      </c>
      <c r="F6957" s="256" t="s">
        <v>2540</v>
      </c>
      <c r="G6957" s="256">
        <v>101002</v>
      </c>
      <c r="H6957" s="256" t="s">
        <v>3692</v>
      </c>
      <c r="I6957" s="256" t="s">
        <v>1800</v>
      </c>
      <c r="J6957" s="256" t="s">
        <v>2541</v>
      </c>
      <c r="K6957" s="257" t="s">
        <v>17660</v>
      </c>
      <c r="L6957" s="256" t="s">
        <v>2542</v>
      </c>
    </row>
    <row r="6958" spans="1:12" x14ac:dyDescent="0.25">
      <c r="A6958" s="256" t="s">
        <v>2717</v>
      </c>
      <c r="B6958" s="256" t="s">
        <v>2718</v>
      </c>
      <c r="C6958" s="256" t="s">
        <v>3664</v>
      </c>
      <c r="D6958" s="256" t="s">
        <v>3665</v>
      </c>
      <c r="E6958" s="257" t="s">
        <v>2540</v>
      </c>
      <c r="F6958" s="256" t="s">
        <v>2540</v>
      </c>
      <c r="G6958" s="256">
        <v>101003</v>
      </c>
      <c r="H6958" s="256" t="s">
        <v>3693</v>
      </c>
      <c r="I6958" s="256" t="s">
        <v>1800</v>
      </c>
      <c r="J6958" s="256" t="s">
        <v>2541</v>
      </c>
      <c r="K6958" s="257" t="s">
        <v>18673</v>
      </c>
      <c r="L6958" s="256" t="s">
        <v>2542</v>
      </c>
    </row>
    <row r="6959" spans="1:12" x14ac:dyDescent="0.25">
      <c r="A6959" s="256" t="s">
        <v>2717</v>
      </c>
      <c r="B6959" s="256" t="s">
        <v>2718</v>
      </c>
      <c r="C6959" s="256" t="s">
        <v>3664</v>
      </c>
      <c r="D6959" s="256" t="s">
        <v>3665</v>
      </c>
      <c r="E6959" s="257" t="s">
        <v>2540</v>
      </c>
      <c r="F6959" s="256" t="s">
        <v>2540</v>
      </c>
      <c r="G6959" s="256">
        <v>101004</v>
      </c>
      <c r="H6959" s="256" t="s">
        <v>3694</v>
      </c>
      <c r="I6959" s="256" t="s">
        <v>1800</v>
      </c>
      <c r="J6959" s="256" t="s">
        <v>2541</v>
      </c>
      <c r="K6959" s="257" t="s">
        <v>13796</v>
      </c>
      <c r="L6959" s="256" t="s">
        <v>2542</v>
      </c>
    </row>
    <row r="6960" spans="1:12" x14ac:dyDescent="0.25">
      <c r="A6960" s="256" t="s">
        <v>2717</v>
      </c>
      <c r="B6960" s="256" t="s">
        <v>2718</v>
      </c>
      <c r="C6960" s="256" t="s">
        <v>3664</v>
      </c>
      <c r="D6960" s="256" t="s">
        <v>3665</v>
      </c>
      <c r="E6960" s="257" t="s">
        <v>2540</v>
      </c>
      <c r="F6960" s="256" t="s">
        <v>2540</v>
      </c>
      <c r="G6960" s="256">
        <v>101005</v>
      </c>
      <c r="H6960" s="256" t="s">
        <v>3695</v>
      </c>
      <c r="I6960" s="256" t="s">
        <v>16</v>
      </c>
      <c r="J6960" s="256" t="s">
        <v>2541</v>
      </c>
      <c r="K6960" s="257" t="s">
        <v>16639</v>
      </c>
      <c r="L6960" s="256" t="s">
        <v>2542</v>
      </c>
    </row>
    <row r="6961" spans="1:12" x14ac:dyDescent="0.25">
      <c r="A6961" s="256" t="s">
        <v>2717</v>
      </c>
      <c r="B6961" s="256" t="s">
        <v>2718</v>
      </c>
      <c r="C6961" s="256" t="s">
        <v>3664</v>
      </c>
      <c r="D6961" s="256" t="s">
        <v>3665</v>
      </c>
      <c r="E6961" s="257" t="s">
        <v>2540</v>
      </c>
      <c r="F6961" s="256" t="s">
        <v>2540</v>
      </c>
      <c r="G6961" s="256">
        <v>101006</v>
      </c>
      <c r="H6961" s="256" t="s">
        <v>3696</v>
      </c>
      <c r="I6961" s="256" t="s">
        <v>16</v>
      </c>
      <c r="J6961" s="256" t="s">
        <v>2541</v>
      </c>
      <c r="K6961" s="257" t="s">
        <v>18674</v>
      </c>
      <c r="L6961" s="256" t="s">
        <v>2542</v>
      </c>
    </row>
    <row r="6962" spans="1:12" x14ac:dyDescent="0.25">
      <c r="A6962" s="256" t="s">
        <v>2717</v>
      </c>
      <c r="B6962" s="256" t="s">
        <v>2718</v>
      </c>
      <c r="C6962" s="256" t="s">
        <v>3664</v>
      </c>
      <c r="D6962" s="256" t="s">
        <v>3665</v>
      </c>
      <c r="E6962" s="257" t="s">
        <v>2540</v>
      </c>
      <c r="F6962" s="256" t="s">
        <v>2540</v>
      </c>
      <c r="G6962" s="256">
        <v>101007</v>
      </c>
      <c r="H6962" s="256" t="s">
        <v>3697</v>
      </c>
      <c r="I6962" s="256" t="s">
        <v>16</v>
      </c>
      <c r="J6962" s="256" t="s">
        <v>2541</v>
      </c>
      <c r="K6962" s="257" t="s">
        <v>18060</v>
      </c>
      <c r="L6962" s="256" t="s">
        <v>2542</v>
      </c>
    </row>
    <row r="6963" spans="1:12" x14ac:dyDescent="0.25">
      <c r="A6963" s="256" t="s">
        <v>2717</v>
      </c>
      <c r="B6963" s="256" t="s">
        <v>2718</v>
      </c>
      <c r="C6963" s="256" t="s">
        <v>3664</v>
      </c>
      <c r="D6963" s="256" t="s">
        <v>3665</v>
      </c>
      <c r="E6963" s="257" t="s">
        <v>2540</v>
      </c>
      <c r="F6963" s="256" t="s">
        <v>2540</v>
      </c>
      <c r="G6963" s="256">
        <v>101008</v>
      </c>
      <c r="H6963" s="256" t="s">
        <v>3698</v>
      </c>
      <c r="I6963" s="256" t="s">
        <v>16</v>
      </c>
      <c r="J6963" s="256" t="s">
        <v>2541</v>
      </c>
      <c r="K6963" s="257" t="s">
        <v>5449</v>
      </c>
      <c r="L6963" s="256" t="s">
        <v>2542</v>
      </c>
    </row>
    <row r="6964" spans="1:12" x14ac:dyDescent="0.25">
      <c r="A6964" s="256" t="s">
        <v>2717</v>
      </c>
      <c r="B6964" s="256" t="s">
        <v>2718</v>
      </c>
      <c r="C6964" s="256" t="s">
        <v>3664</v>
      </c>
      <c r="D6964" s="256" t="s">
        <v>3665</v>
      </c>
      <c r="E6964" s="257" t="s">
        <v>2540</v>
      </c>
      <c r="F6964" s="256" t="s">
        <v>2540</v>
      </c>
      <c r="G6964" s="256">
        <v>101009</v>
      </c>
      <c r="H6964" s="256" t="s">
        <v>3699</v>
      </c>
      <c r="I6964" s="256" t="s">
        <v>1800</v>
      </c>
      <c r="J6964" s="256" t="s">
        <v>2541</v>
      </c>
      <c r="K6964" s="257" t="s">
        <v>15877</v>
      </c>
      <c r="L6964" s="256" t="s">
        <v>2542</v>
      </c>
    </row>
    <row r="6965" spans="1:12" x14ac:dyDescent="0.25">
      <c r="A6965" s="256" t="s">
        <v>2717</v>
      </c>
      <c r="B6965" s="256" t="s">
        <v>2718</v>
      </c>
      <c r="C6965" s="256" t="s">
        <v>3664</v>
      </c>
      <c r="D6965" s="256" t="s">
        <v>3665</v>
      </c>
      <c r="E6965" s="257" t="s">
        <v>2540</v>
      </c>
      <c r="F6965" s="256" t="s">
        <v>2540</v>
      </c>
      <c r="G6965" s="256">
        <v>101010</v>
      </c>
      <c r="H6965" s="256" t="s">
        <v>3700</v>
      </c>
      <c r="I6965" s="256" t="s">
        <v>1800</v>
      </c>
      <c r="J6965" s="256" t="s">
        <v>2541</v>
      </c>
      <c r="K6965" s="257" t="s">
        <v>13508</v>
      </c>
      <c r="L6965" s="256" t="s">
        <v>2542</v>
      </c>
    </row>
    <row r="6966" spans="1:12" x14ac:dyDescent="0.25">
      <c r="A6966" s="256" t="s">
        <v>2717</v>
      </c>
      <c r="B6966" s="256" t="s">
        <v>2718</v>
      </c>
      <c r="C6966" s="256" t="s">
        <v>3664</v>
      </c>
      <c r="D6966" s="256" t="s">
        <v>3665</v>
      </c>
      <c r="E6966" s="257" t="s">
        <v>2540</v>
      </c>
      <c r="F6966" s="256" t="s">
        <v>2540</v>
      </c>
      <c r="G6966" s="256">
        <v>101013</v>
      </c>
      <c r="H6966" s="256" t="s">
        <v>3701</v>
      </c>
      <c r="I6966" s="256" t="s">
        <v>1800</v>
      </c>
      <c r="J6966" s="256" t="s">
        <v>2541</v>
      </c>
      <c r="K6966" s="257" t="s">
        <v>18675</v>
      </c>
      <c r="L6966" s="256" t="s">
        <v>2542</v>
      </c>
    </row>
    <row r="6967" spans="1:12" x14ac:dyDescent="0.25">
      <c r="A6967" s="256" t="s">
        <v>2717</v>
      </c>
      <c r="B6967" s="256" t="s">
        <v>2718</v>
      </c>
      <c r="C6967" s="256" t="s">
        <v>3664</v>
      </c>
      <c r="D6967" s="256" t="s">
        <v>3665</v>
      </c>
      <c r="E6967" s="257" t="s">
        <v>2540</v>
      </c>
      <c r="F6967" s="256" t="s">
        <v>2540</v>
      </c>
      <c r="G6967" s="256">
        <v>101014</v>
      </c>
      <c r="H6967" s="256" t="s">
        <v>3702</v>
      </c>
      <c r="I6967" s="256" t="s">
        <v>1800</v>
      </c>
      <c r="J6967" s="256" t="s">
        <v>2541</v>
      </c>
      <c r="K6967" s="257" t="s">
        <v>18676</v>
      </c>
      <c r="L6967" s="256" t="s">
        <v>2542</v>
      </c>
    </row>
    <row r="6968" spans="1:12" x14ac:dyDescent="0.25">
      <c r="A6968" s="256" t="s">
        <v>2717</v>
      </c>
      <c r="B6968" s="256" t="s">
        <v>2718</v>
      </c>
      <c r="C6968" s="256" t="s">
        <v>3664</v>
      </c>
      <c r="D6968" s="256" t="s">
        <v>3665</v>
      </c>
      <c r="E6968" s="257" t="s">
        <v>2540</v>
      </c>
      <c r="F6968" s="256" t="s">
        <v>2540</v>
      </c>
      <c r="G6968" s="256">
        <v>101015</v>
      </c>
      <c r="H6968" s="256" t="s">
        <v>3703</v>
      </c>
      <c r="I6968" s="256" t="s">
        <v>1800</v>
      </c>
      <c r="J6968" s="256" t="s">
        <v>2541</v>
      </c>
      <c r="K6968" s="257" t="s">
        <v>18677</v>
      </c>
      <c r="L6968" s="256" t="s">
        <v>2542</v>
      </c>
    </row>
    <row r="6969" spans="1:12" x14ac:dyDescent="0.25">
      <c r="A6969" s="256" t="s">
        <v>2717</v>
      </c>
      <c r="B6969" s="256" t="s">
        <v>2718</v>
      </c>
      <c r="C6969" s="256" t="s">
        <v>3664</v>
      </c>
      <c r="D6969" s="256" t="s">
        <v>3665</v>
      </c>
      <c r="E6969" s="257" t="s">
        <v>2540</v>
      </c>
      <c r="F6969" s="256" t="s">
        <v>2540</v>
      </c>
      <c r="G6969" s="256">
        <v>101016</v>
      </c>
      <c r="H6969" s="256" t="s">
        <v>3704</v>
      </c>
      <c r="I6969" s="256" t="s">
        <v>1800</v>
      </c>
      <c r="J6969" s="256" t="s">
        <v>2541</v>
      </c>
      <c r="K6969" s="257" t="s">
        <v>18678</v>
      </c>
      <c r="L6969" s="256" t="s">
        <v>2542</v>
      </c>
    </row>
    <row r="6970" spans="1:12" x14ac:dyDescent="0.25">
      <c r="A6970" s="256" t="s">
        <v>2717</v>
      </c>
      <c r="B6970" s="256" t="s">
        <v>2718</v>
      </c>
      <c r="C6970" s="256" t="s">
        <v>3664</v>
      </c>
      <c r="D6970" s="256" t="s">
        <v>3665</v>
      </c>
      <c r="E6970" s="257" t="s">
        <v>2540</v>
      </c>
      <c r="F6970" s="256" t="s">
        <v>2540</v>
      </c>
      <c r="G6970" s="256">
        <v>101017</v>
      </c>
      <c r="H6970" s="256" t="s">
        <v>3705</v>
      </c>
      <c r="I6970" s="256" t="s">
        <v>1800</v>
      </c>
      <c r="J6970" s="256" t="s">
        <v>2541</v>
      </c>
      <c r="K6970" s="257" t="s">
        <v>18679</v>
      </c>
      <c r="L6970" s="256" t="s">
        <v>2542</v>
      </c>
    </row>
    <row r="6971" spans="1:12" x14ac:dyDescent="0.25">
      <c r="A6971" s="256" t="s">
        <v>2717</v>
      </c>
      <c r="B6971" s="256" t="s">
        <v>2718</v>
      </c>
      <c r="C6971" s="256" t="s">
        <v>3664</v>
      </c>
      <c r="D6971" s="256" t="s">
        <v>3665</v>
      </c>
      <c r="E6971" s="257" t="s">
        <v>2540</v>
      </c>
      <c r="F6971" s="256" t="s">
        <v>2540</v>
      </c>
      <c r="G6971" s="256">
        <v>101018</v>
      </c>
      <c r="H6971" s="256" t="s">
        <v>3706</v>
      </c>
      <c r="I6971" s="256" t="s">
        <v>1800</v>
      </c>
      <c r="J6971" s="256" t="s">
        <v>2541</v>
      </c>
      <c r="K6971" s="257" t="s">
        <v>4966</v>
      </c>
      <c r="L6971" s="256" t="s">
        <v>2542</v>
      </c>
    </row>
    <row r="6972" spans="1:12" x14ac:dyDescent="0.25">
      <c r="A6972" s="256" t="s">
        <v>2717</v>
      </c>
      <c r="B6972" s="256" t="s">
        <v>2718</v>
      </c>
      <c r="C6972" s="256" t="s">
        <v>3664</v>
      </c>
      <c r="D6972" s="256" t="s">
        <v>3665</v>
      </c>
      <c r="E6972" s="257" t="s">
        <v>2540</v>
      </c>
      <c r="F6972" s="256" t="s">
        <v>2540</v>
      </c>
      <c r="G6972" s="256">
        <v>101463</v>
      </c>
      <c r="H6972" s="256" t="s">
        <v>3707</v>
      </c>
      <c r="I6972" s="256" t="s">
        <v>1800</v>
      </c>
      <c r="J6972" s="256" t="s">
        <v>2541</v>
      </c>
      <c r="K6972" s="257" t="s">
        <v>18680</v>
      </c>
      <c r="L6972" s="256" t="s">
        <v>2542</v>
      </c>
    </row>
    <row r="6973" spans="1:12" x14ac:dyDescent="0.25">
      <c r="A6973" s="256" t="s">
        <v>2717</v>
      </c>
      <c r="B6973" s="256" t="s">
        <v>2718</v>
      </c>
      <c r="C6973" s="256" t="s">
        <v>3664</v>
      </c>
      <c r="D6973" s="256" t="s">
        <v>3665</v>
      </c>
      <c r="E6973" s="257" t="s">
        <v>2540</v>
      </c>
      <c r="F6973" s="256" t="s">
        <v>2540</v>
      </c>
      <c r="G6973" s="256">
        <v>101464</v>
      </c>
      <c r="H6973" s="256" t="s">
        <v>3708</v>
      </c>
      <c r="I6973" s="256" t="s">
        <v>1800</v>
      </c>
      <c r="J6973" s="256" t="s">
        <v>2541</v>
      </c>
      <c r="K6973" s="257" t="s">
        <v>17013</v>
      </c>
      <c r="L6973" s="256" t="s">
        <v>2542</v>
      </c>
    </row>
    <row r="6974" spans="1:12" x14ac:dyDescent="0.25">
      <c r="A6974" s="256" t="s">
        <v>2717</v>
      </c>
      <c r="B6974" s="256" t="s">
        <v>2718</v>
      </c>
      <c r="C6974" s="256" t="s">
        <v>3664</v>
      </c>
      <c r="D6974" s="256" t="s">
        <v>3665</v>
      </c>
      <c r="E6974" s="257" t="s">
        <v>2540</v>
      </c>
      <c r="F6974" s="256" t="s">
        <v>2540</v>
      </c>
      <c r="G6974" s="256">
        <v>101465</v>
      </c>
      <c r="H6974" s="256" t="s">
        <v>3709</v>
      </c>
      <c r="I6974" s="256" t="s">
        <v>1800</v>
      </c>
      <c r="J6974" s="256" t="s">
        <v>2541</v>
      </c>
      <c r="K6974" s="257" t="s">
        <v>18681</v>
      </c>
      <c r="L6974" s="256" t="s">
        <v>2542</v>
      </c>
    </row>
    <row r="6975" spans="1:12" x14ac:dyDescent="0.25">
      <c r="A6975" s="256" t="s">
        <v>2717</v>
      </c>
      <c r="B6975" s="256" t="s">
        <v>2718</v>
      </c>
      <c r="C6975" s="256" t="s">
        <v>3664</v>
      </c>
      <c r="D6975" s="256" t="s">
        <v>3665</v>
      </c>
      <c r="E6975" s="257" t="s">
        <v>2540</v>
      </c>
      <c r="F6975" s="256" t="s">
        <v>2540</v>
      </c>
      <c r="G6975" s="256">
        <v>101466</v>
      </c>
      <c r="H6975" s="256" t="s">
        <v>3710</v>
      </c>
      <c r="I6975" s="256" t="s">
        <v>1800</v>
      </c>
      <c r="J6975" s="256" t="s">
        <v>2541</v>
      </c>
      <c r="K6975" s="257" t="s">
        <v>14566</v>
      </c>
      <c r="L6975" s="256" t="s">
        <v>2542</v>
      </c>
    </row>
    <row r="6976" spans="1:12" x14ac:dyDescent="0.25">
      <c r="A6976" s="256" t="s">
        <v>2717</v>
      </c>
      <c r="B6976" s="256" t="s">
        <v>2718</v>
      </c>
      <c r="C6976" s="256" t="s">
        <v>3664</v>
      </c>
      <c r="D6976" s="256" t="s">
        <v>3665</v>
      </c>
      <c r="E6976" s="257" t="s">
        <v>2540</v>
      </c>
      <c r="F6976" s="256" t="s">
        <v>2540</v>
      </c>
      <c r="G6976" s="256">
        <v>101467</v>
      </c>
      <c r="H6976" s="256" t="s">
        <v>3711</v>
      </c>
      <c r="I6976" s="256" t="s">
        <v>1800</v>
      </c>
      <c r="J6976" s="256" t="s">
        <v>2541</v>
      </c>
      <c r="K6976" s="257" t="s">
        <v>18099</v>
      </c>
      <c r="L6976" s="256" t="s">
        <v>2542</v>
      </c>
    </row>
    <row r="6977" spans="1:12" x14ac:dyDescent="0.25">
      <c r="A6977" s="256" t="s">
        <v>2717</v>
      </c>
      <c r="B6977" s="256" t="s">
        <v>2718</v>
      </c>
      <c r="C6977" s="256" t="s">
        <v>3664</v>
      </c>
      <c r="D6977" s="256" t="s">
        <v>3665</v>
      </c>
      <c r="E6977" s="257" t="s">
        <v>2540</v>
      </c>
      <c r="F6977" s="256" t="s">
        <v>2540</v>
      </c>
      <c r="G6977" s="256">
        <v>101468</v>
      </c>
      <c r="H6977" s="256" t="s">
        <v>3712</v>
      </c>
      <c r="I6977" s="256" t="s">
        <v>1800</v>
      </c>
      <c r="J6977" s="256" t="s">
        <v>2541</v>
      </c>
      <c r="K6977" s="257" t="s">
        <v>13514</v>
      </c>
      <c r="L6977" s="256" t="s">
        <v>2542</v>
      </c>
    </row>
    <row r="6978" spans="1:12" x14ac:dyDescent="0.25">
      <c r="A6978" s="256" t="s">
        <v>2717</v>
      </c>
      <c r="B6978" s="256" t="s">
        <v>2718</v>
      </c>
      <c r="C6978" s="256" t="s">
        <v>3664</v>
      </c>
      <c r="D6978" s="256" t="s">
        <v>3665</v>
      </c>
      <c r="E6978" s="257" t="s">
        <v>2540</v>
      </c>
      <c r="F6978" s="256" t="s">
        <v>2540</v>
      </c>
      <c r="G6978" s="256">
        <v>101469</v>
      </c>
      <c r="H6978" s="256" t="s">
        <v>3713</v>
      </c>
      <c r="I6978" s="256" t="s">
        <v>1800</v>
      </c>
      <c r="J6978" s="256" t="s">
        <v>2541</v>
      </c>
      <c r="K6978" s="257" t="s">
        <v>17039</v>
      </c>
      <c r="L6978" s="256" t="s">
        <v>2542</v>
      </c>
    </row>
    <row r="6979" spans="1:12" x14ac:dyDescent="0.25">
      <c r="A6979" s="256" t="s">
        <v>2717</v>
      </c>
      <c r="B6979" s="256" t="s">
        <v>2718</v>
      </c>
      <c r="C6979" s="256" t="s">
        <v>3664</v>
      </c>
      <c r="D6979" s="256" t="s">
        <v>3665</v>
      </c>
      <c r="E6979" s="257" t="s">
        <v>2540</v>
      </c>
      <c r="F6979" s="256" t="s">
        <v>2540</v>
      </c>
      <c r="G6979" s="256">
        <v>101470</v>
      </c>
      <c r="H6979" s="256" t="s">
        <v>3714</v>
      </c>
      <c r="I6979" s="256" t="s">
        <v>1800</v>
      </c>
      <c r="J6979" s="256" t="s">
        <v>2541</v>
      </c>
      <c r="K6979" s="257" t="s">
        <v>13577</v>
      </c>
      <c r="L6979" s="256" t="s">
        <v>2542</v>
      </c>
    </row>
    <row r="6980" spans="1:12" x14ac:dyDescent="0.25">
      <c r="A6980" s="256" t="s">
        <v>2717</v>
      </c>
      <c r="B6980" s="256" t="s">
        <v>2718</v>
      </c>
      <c r="C6980" s="256" t="s">
        <v>3664</v>
      </c>
      <c r="D6980" s="256" t="s">
        <v>3665</v>
      </c>
      <c r="E6980" s="257" t="s">
        <v>2540</v>
      </c>
      <c r="F6980" s="256" t="s">
        <v>2540</v>
      </c>
      <c r="G6980" s="256">
        <v>101471</v>
      </c>
      <c r="H6980" s="256" t="s">
        <v>3715</v>
      </c>
      <c r="I6980" s="256" t="s">
        <v>1800</v>
      </c>
      <c r="J6980" s="256" t="s">
        <v>2541</v>
      </c>
      <c r="K6980" s="257" t="s">
        <v>17283</v>
      </c>
      <c r="L6980" s="256" t="s">
        <v>2542</v>
      </c>
    </row>
    <row r="6981" spans="1:12" x14ac:dyDescent="0.25">
      <c r="A6981" s="256" t="s">
        <v>2717</v>
      </c>
      <c r="B6981" s="256" t="s">
        <v>2718</v>
      </c>
      <c r="C6981" s="256" t="s">
        <v>3664</v>
      </c>
      <c r="D6981" s="256" t="s">
        <v>3665</v>
      </c>
      <c r="E6981" s="257" t="s">
        <v>2540</v>
      </c>
      <c r="F6981" s="256" t="s">
        <v>2540</v>
      </c>
      <c r="G6981" s="256">
        <v>101472</v>
      </c>
      <c r="H6981" s="256" t="s">
        <v>3716</v>
      </c>
      <c r="I6981" s="256" t="s">
        <v>1800</v>
      </c>
      <c r="J6981" s="256" t="s">
        <v>2541</v>
      </c>
      <c r="K6981" s="257" t="s">
        <v>5045</v>
      </c>
      <c r="L6981" s="256" t="s">
        <v>2542</v>
      </c>
    </row>
    <row r="6982" spans="1:12" x14ac:dyDescent="0.25">
      <c r="A6982" s="256" t="s">
        <v>2717</v>
      </c>
      <c r="B6982" s="256" t="s">
        <v>2718</v>
      </c>
      <c r="C6982" s="256" t="s">
        <v>3664</v>
      </c>
      <c r="D6982" s="256" t="s">
        <v>3665</v>
      </c>
      <c r="E6982" s="257" t="s">
        <v>2540</v>
      </c>
      <c r="F6982" s="256" t="s">
        <v>2540</v>
      </c>
      <c r="G6982" s="256">
        <v>101473</v>
      </c>
      <c r="H6982" s="256" t="s">
        <v>3717</v>
      </c>
      <c r="I6982" s="256" t="s">
        <v>1800</v>
      </c>
      <c r="J6982" s="256" t="s">
        <v>2541</v>
      </c>
      <c r="K6982" s="257" t="s">
        <v>18682</v>
      </c>
      <c r="L6982" s="256" t="s">
        <v>2542</v>
      </c>
    </row>
    <row r="6983" spans="1:12" x14ac:dyDescent="0.25">
      <c r="A6983" s="256" t="s">
        <v>2717</v>
      </c>
      <c r="B6983" s="256" t="s">
        <v>2718</v>
      </c>
      <c r="C6983" s="256" t="s">
        <v>3664</v>
      </c>
      <c r="D6983" s="256" t="s">
        <v>3665</v>
      </c>
      <c r="E6983" s="257" t="s">
        <v>2540</v>
      </c>
      <c r="F6983" s="256" t="s">
        <v>2540</v>
      </c>
      <c r="G6983" s="256">
        <v>101474</v>
      </c>
      <c r="H6983" s="256" t="s">
        <v>3718</v>
      </c>
      <c r="I6983" s="256" t="s">
        <v>1800</v>
      </c>
      <c r="J6983" s="256" t="s">
        <v>2541</v>
      </c>
      <c r="K6983" s="257" t="s">
        <v>6102</v>
      </c>
      <c r="L6983" s="256" t="s">
        <v>2542</v>
      </c>
    </row>
    <row r="6984" spans="1:12" x14ac:dyDescent="0.25">
      <c r="A6984" s="256" t="s">
        <v>2717</v>
      </c>
      <c r="B6984" s="256" t="s">
        <v>2718</v>
      </c>
      <c r="C6984" s="256" t="s">
        <v>3664</v>
      </c>
      <c r="D6984" s="256" t="s">
        <v>3665</v>
      </c>
      <c r="E6984" s="257" t="s">
        <v>2540</v>
      </c>
      <c r="F6984" s="256" t="s">
        <v>2540</v>
      </c>
      <c r="G6984" s="256">
        <v>101475</v>
      </c>
      <c r="H6984" s="256" t="s">
        <v>3719</v>
      </c>
      <c r="I6984" s="256" t="s">
        <v>1800</v>
      </c>
      <c r="J6984" s="256" t="s">
        <v>2541</v>
      </c>
      <c r="K6984" s="257" t="s">
        <v>13515</v>
      </c>
      <c r="L6984" s="256" t="s">
        <v>2542</v>
      </c>
    </row>
    <row r="6985" spans="1:12" x14ac:dyDescent="0.25">
      <c r="A6985" s="256" t="s">
        <v>2717</v>
      </c>
      <c r="B6985" s="256" t="s">
        <v>2718</v>
      </c>
      <c r="C6985" s="256" t="s">
        <v>3664</v>
      </c>
      <c r="D6985" s="256" t="s">
        <v>3665</v>
      </c>
      <c r="E6985" s="257" t="s">
        <v>2540</v>
      </c>
      <c r="F6985" s="256" t="s">
        <v>2540</v>
      </c>
      <c r="G6985" s="256">
        <v>101476</v>
      </c>
      <c r="H6985" s="256" t="s">
        <v>3720</v>
      </c>
      <c r="I6985" s="256" t="s">
        <v>1800</v>
      </c>
      <c r="J6985" s="256" t="s">
        <v>2541</v>
      </c>
      <c r="K6985" s="257" t="s">
        <v>6575</v>
      </c>
      <c r="L6985" s="256" t="s">
        <v>2542</v>
      </c>
    </row>
    <row r="6986" spans="1:12" x14ac:dyDescent="0.25">
      <c r="A6986" s="256" t="s">
        <v>2717</v>
      </c>
      <c r="B6986" s="256" t="s">
        <v>2718</v>
      </c>
      <c r="C6986" s="256" t="s">
        <v>3664</v>
      </c>
      <c r="D6986" s="256" t="s">
        <v>3665</v>
      </c>
      <c r="E6986" s="257" t="s">
        <v>2540</v>
      </c>
      <c r="F6986" s="256" t="s">
        <v>2540</v>
      </c>
      <c r="G6986" s="256">
        <v>101477</v>
      </c>
      <c r="H6986" s="256" t="s">
        <v>3721</v>
      </c>
      <c r="I6986" s="256" t="s">
        <v>1800</v>
      </c>
      <c r="J6986" s="256" t="s">
        <v>2541</v>
      </c>
      <c r="K6986" s="257" t="s">
        <v>5094</v>
      </c>
      <c r="L6986" s="256" t="s">
        <v>2542</v>
      </c>
    </row>
    <row r="6987" spans="1:12" x14ac:dyDescent="0.25">
      <c r="A6987" s="256" t="s">
        <v>2717</v>
      </c>
      <c r="B6987" s="256" t="s">
        <v>2718</v>
      </c>
      <c r="C6987" s="256" t="s">
        <v>3664</v>
      </c>
      <c r="D6987" s="256" t="s">
        <v>3665</v>
      </c>
      <c r="E6987" s="257" t="s">
        <v>2540</v>
      </c>
      <c r="F6987" s="256" t="s">
        <v>2540</v>
      </c>
      <c r="G6987" s="256">
        <v>101478</v>
      </c>
      <c r="H6987" s="256" t="s">
        <v>3722</v>
      </c>
      <c r="I6987" s="256" t="s">
        <v>1800</v>
      </c>
      <c r="J6987" s="256" t="s">
        <v>2541</v>
      </c>
      <c r="K6987" s="257" t="s">
        <v>13694</v>
      </c>
      <c r="L6987" s="256" t="s">
        <v>2542</v>
      </c>
    </row>
    <row r="6988" spans="1:12" x14ac:dyDescent="0.25">
      <c r="A6988" s="256" t="s">
        <v>2717</v>
      </c>
      <c r="B6988" s="256" t="s">
        <v>2718</v>
      </c>
      <c r="C6988" s="256" t="s">
        <v>3664</v>
      </c>
      <c r="D6988" s="256" t="s">
        <v>3665</v>
      </c>
      <c r="E6988" s="257" t="s">
        <v>2540</v>
      </c>
      <c r="F6988" s="256" t="s">
        <v>2540</v>
      </c>
      <c r="G6988" s="256">
        <v>101480</v>
      </c>
      <c r="H6988" s="256" t="s">
        <v>3723</v>
      </c>
      <c r="I6988" s="256" t="s">
        <v>1800</v>
      </c>
      <c r="J6988" s="256" t="s">
        <v>2541</v>
      </c>
      <c r="K6988" s="257" t="s">
        <v>18683</v>
      </c>
      <c r="L6988" s="256" t="s">
        <v>2542</v>
      </c>
    </row>
    <row r="6989" spans="1:12" x14ac:dyDescent="0.25">
      <c r="A6989" s="256" t="s">
        <v>2717</v>
      </c>
      <c r="B6989" s="256" t="s">
        <v>2718</v>
      </c>
      <c r="C6989" s="256" t="s">
        <v>3664</v>
      </c>
      <c r="D6989" s="256" t="s">
        <v>3665</v>
      </c>
      <c r="E6989" s="257" t="s">
        <v>2540</v>
      </c>
      <c r="F6989" s="256" t="s">
        <v>2540</v>
      </c>
      <c r="G6989" s="256">
        <v>101481</v>
      </c>
      <c r="H6989" s="256" t="s">
        <v>3724</v>
      </c>
      <c r="I6989" s="256" t="s">
        <v>1800</v>
      </c>
      <c r="J6989" s="256" t="s">
        <v>2541</v>
      </c>
      <c r="K6989" s="257" t="s">
        <v>13179</v>
      </c>
      <c r="L6989" s="256" t="s">
        <v>2542</v>
      </c>
    </row>
    <row r="6990" spans="1:12" x14ac:dyDescent="0.25">
      <c r="A6990" s="256" t="s">
        <v>2717</v>
      </c>
      <c r="B6990" s="256" t="s">
        <v>2718</v>
      </c>
      <c r="C6990" s="256" t="s">
        <v>3664</v>
      </c>
      <c r="D6990" s="256" t="s">
        <v>3665</v>
      </c>
      <c r="E6990" s="257" t="s">
        <v>2540</v>
      </c>
      <c r="F6990" s="256" t="s">
        <v>2540</v>
      </c>
      <c r="G6990" s="256">
        <v>101482</v>
      </c>
      <c r="H6990" s="256" t="s">
        <v>8189</v>
      </c>
      <c r="I6990" s="256" t="s">
        <v>1800</v>
      </c>
      <c r="J6990" s="256" t="s">
        <v>2541</v>
      </c>
      <c r="K6990" s="257" t="s">
        <v>7797</v>
      </c>
      <c r="L6990" s="256" t="s">
        <v>2542</v>
      </c>
    </row>
    <row r="6991" spans="1:12" x14ac:dyDescent="0.25">
      <c r="A6991" s="256" t="s">
        <v>2717</v>
      </c>
      <c r="B6991" s="256" t="s">
        <v>2718</v>
      </c>
      <c r="C6991" s="256" t="s">
        <v>3664</v>
      </c>
      <c r="D6991" s="256" t="s">
        <v>3665</v>
      </c>
      <c r="E6991" s="257" t="s">
        <v>2540</v>
      </c>
      <c r="F6991" s="256" t="s">
        <v>2540</v>
      </c>
      <c r="G6991" s="256">
        <v>101483</v>
      </c>
      <c r="H6991" s="256" t="s">
        <v>3725</v>
      </c>
      <c r="I6991" s="256" t="s">
        <v>1800</v>
      </c>
      <c r="J6991" s="256" t="s">
        <v>2541</v>
      </c>
      <c r="K6991" s="257" t="s">
        <v>18684</v>
      </c>
      <c r="L6991" s="256" t="s">
        <v>2542</v>
      </c>
    </row>
    <row r="6992" spans="1:12" x14ac:dyDescent="0.25">
      <c r="A6992" s="256" t="s">
        <v>2717</v>
      </c>
      <c r="B6992" s="256" t="s">
        <v>2718</v>
      </c>
      <c r="C6992" s="256" t="s">
        <v>3664</v>
      </c>
      <c r="D6992" s="256" t="s">
        <v>3665</v>
      </c>
      <c r="E6992" s="257" t="s">
        <v>2540</v>
      </c>
      <c r="F6992" s="256" t="s">
        <v>2540</v>
      </c>
      <c r="G6992" s="256">
        <v>101484</v>
      </c>
      <c r="H6992" s="256" t="s">
        <v>3726</v>
      </c>
      <c r="I6992" s="256" t="s">
        <v>1800</v>
      </c>
      <c r="J6992" s="256" t="s">
        <v>2541</v>
      </c>
      <c r="K6992" s="257" t="s">
        <v>13313</v>
      </c>
      <c r="L6992" s="256" t="s">
        <v>2542</v>
      </c>
    </row>
    <row r="6993" spans="1:12" x14ac:dyDescent="0.25">
      <c r="A6993" s="256" t="s">
        <v>2717</v>
      </c>
      <c r="B6993" s="256" t="s">
        <v>2718</v>
      </c>
      <c r="C6993" s="256" t="s">
        <v>3664</v>
      </c>
      <c r="D6993" s="256" t="s">
        <v>3665</v>
      </c>
      <c r="E6993" s="257" t="s">
        <v>2540</v>
      </c>
      <c r="F6993" s="256" t="s">
        <v>2540</v>
      </c>
      <c r="G6993" s="256">
        <v>101485</v>
      </c>
      <c r="H6993" s="256" t="s">
        <v>3727</v>
      </c>
      <c r="I6993" s="256" t="s">
        <v>1800</v>
      </c>
      <c r="J6993" s="256" t="s">
        <v>2541</v>
      </c>
      <c r="K6993" s="257" t="s">
        <v>18685</v>
      </c>
      <c r="L6993" s="256" t="s">
        <v>2542</v>
      </c>
    </row>
    <row r="6994" spans="1:12" x14ac:dyDescent="0.25">
      <c r="A6994" s="256" t="s">
        <v>2717</v>
      </c>
      <c r="B6994" s="256" t="s">
        <v>2718</v>
      </c>
      <c r="C6994" s="256" t="s">
        <v>3664</v>
      </c>
      <c r="D6994" s="256" t="s">
        <v>3665</v>
      </c>
      <c r="E6994" s="257" t="s">
        <v>2540</v>
      </c>
      <c r="F6994" s="256" t="s">
        <v>2540</v>
      </c>
      <c r="G6994" s="256">
        <v>101486</v>
      </c>
      <c r="H6994" s="256" t="s">
        <v>3728</v>
      </c>
      <c r="I6994" s="256" t="s">
        <v>1800</v>
      </c>
      <c r="J6994" s="256" t="s">
        <v>2541</v>
      </c>
      <c r="K6994" s="257" t="s">
        <v>18686</v>
      </c>
      <c r="L6994" s="256" t="s">
        <v>2542</v>
      </c>
    </row>
    <row r="6995" spans="1:12" x14ac:dyDescent="0.25">
      <c r="A6995" s="256" t="s">
        <v>2717</v>
      </c>
      <c r="B6995" s="256" t="s">
        <v>2718</v>
      </c>
      <c r="C6995" s="256" t="s">
        <v>3664</v>
      </c>
      <c r="D6995" s="256" t="s">
        <v>3665</v>
      </c>
      <c r="E6995" s="257" t="s">
        <v>2540</v>
      </c>
      <c r="F6995" s="256" t="s">
        <v>2540</v>
      </c>
      <c r="G6995" s="256">
        <v>101487</v>
      </c>
      <c r="H6995" s="256" t="s">
        <v>3729</v>
      </c>
      <c r="I6995" s="256" t="s">
        <v>1800</v>
      </c>
      <c r="J6995" s="256" t="s">
        <v>2541</v>
      </c>
      <c r="K6995" s="257" t="s">
        <v>18687</v>
      </c>
      <c r="L6995" s="256" t="s">
        <v>2542</v>
      </c>
    </row>
    <row r="6996" spans="1:12" x14ac:dyDescent="0.25">
      <c r="A6996" s="256" t="s">
        <v>2717</v>
      </c>
      <c r="B6996" s="256" t="s">
        <v>2718</v>
      </c>
      <c r="C6996" s="256" t="s">
        <v>3664</v>
      </c>
      <c r="D6996" s="256" t="s">
        <v>3665</v>
      </c>
      <c r="E6996" s="257" t="s">
        <v>2540</v>
      </c>
      <c r="F6996" s="256" t="s">
        <v>2540</v>
      </c>
      <c r="G6996" s="256">
        <v>101488</v>
      </c>
      <c r="H6996" s="256" t="s">
        <v>3730</v>
      </c>
      <c r="I6996" s="256" t="s">
        <v>1800</v>
      </c>
      <c r="J6996" s="256" t="s">
        <v>2541</v>
      </c>
      <c r="K6996" s="257" t="s">
        <v>18688</v>
      </c>
      <c r="L6996" s="256" t="s">
        <v>2542</v>
      </c>
    </row>
    <row r="6997" spans="1:12" x14ac:dyDescent="0.25">
      <c r="A6997" s="256" t="s">
        <v>2721</v>
      </c>
      <c r="B6997" s="256" t="s">
        <v>2722</v>
      </c>
      <c r="C6997" s="256" t="s">
        <v>2723</v>
      </c>
      <c r="D6997" s="256" t="s">
        <v>3360</v>
      </c>
      <c r="E6997" s="257" t="s">
        <v>2540</v>
      </c>
      <c r="F6997" s="256" t="s">
        <v>2540</v>
      </c>
      <c r="G6997" s="256">
        <v>101188</v>
      </c>
      <c r="H6997" s="256" t="s">
        <v>3404</v>
      </c>
      <c r="I6997" s="256" t="s">
        <v>7</v>
      </c>
      <c r="J6997" s="256" t="s">
        <v>2545</v>
      </c>
      <c r="K6997" s="257" t="s">
        <v>14517</v>
      </c>
      <c r="L6997" s="256" t="s">
        <v>2542</v>
      </c>
    </row>
    <row r="6998" spans="1:12" x14ac:dyDescent="0.25">
      <c r="A6998" s="256" t="s">
        <v>2721</v>
      </c>
      <c r="B6998" s="256" t="s">
        <v>2722</v>
      </c>
      <c r="C6998" s="256" t="s">
        <v>2723</v>
      </c>
      <c r="D6998" s="256" t="s">
        <v>3360</v>
      </c>
      <c r="E6998" s="257" t="s">
        <v>2540</v>
      </c>
      <c r="F6998" s="256" t="s">
        <v>2540</v>
      </c>
      <c r="G6998" s="256">
        <v>101189</v>
      </c>
      <c r="H6998" s="256" t="s">
        <v>3405</v>
      </c>
      <c r="I6998" s="256" t="s">
        <v>7</v>
      </c>
      <c r="J6998" s="256" t="s">
        <v>2545</v>
      </c>
      <c r="K6998" s="257" t="s">
        <v>18689</v>
      </c>
      <c r="L6998" s="256" t="s">
        <v>2542</v>
      </c>
    </row>
    <row r="6999" spans="1:12" x14ac:dyDescent="0.25">
      <c r="A6999" s="256" t="s">
        <v>2721</v>
      </c>
      <c r="B6999" s="256" t="s">
        <v>2722</v>
      </c>
      <c r="C6999" s="256" t="s">
        <v>2723</v>
      </c>
      <c r="D6999" s="256" t="s">
        <v>3360</v>
      </c>
      <c r="E6999" s="257" t="s">
        <v>2540</v>
      </c>
      <c r="F6999" s="256" t="s">
        <v>2540</v>
      </c>
      <c r="G6999" s="256">
        <v>101190</v>
      </c>
      <c r="H6999" s="256" t="s">
        <v>3406</v>
      </c>
      <c r="I6999" s="256" t="s">
        <v>7</v>
      </c>
      <c r="J6999" s="256" t="s">
        <v>2545</v>
      </c>
      <c r="K6999" s="257" t="s">
        <v>18690</v>
      </c>
      <c r="L6999" s="256" t="s">
        <v>2542</v>
      </c>
    </row>
    <row r="7000" spans="1:12" x14ac:dyDescent="0.25">
      <c r="A7000" s="256" t="s">
        <v>2721</v>
      </c>
      <c r="B7000" s="256" t="s">
        <v>2722</v>
      </c>
      <c r="C7000" s="256" t="s">
        <v>2723</v>
      </c>
      <c r="D7000" s="256" t="s">
        <v>3360</v>
      </c>
      <c r="E7000" s="257" t="s">
        <v>2540</v>
      </c>
      <c r="F7000" s="256" t="s">
        <v>2540</v>
      </c>
      <c r="G7000" s="256">
        <v>101191</v>
      </c>
      <c r="H7000" s="256" t="s">
        <v>3407</v>
      </c>
      <c r="I7000" s="256" t="s">
        <v>7</v>
      </c>
      <c r="J7000" s="256" t="s">
        <v>2545</v>
      </c>
      <c r="K7000" s="257" t="s">
        <v>18691</v>
      </c>
      <c r="L7000" s="256" t="s">
        <v>2542</v>
      </c>
    </row>
    <row r="7001" spans="1:12" x14ac:dyDescent="0.25">
      <c r="A7001" s="256" t="s">
        <v>2721</v>
      </c>
      <c r="B7001" s="256" t="s">
        <v>2722</v>
      </c>
      <c r="C7001" s="256" t="s">
        <v>2723</v>
      </c>
      <c r="D7001" s="256" t="s">
        <v>3360</v>
      </c>
      <c r="E7001" s="257" t="s">
        <v>2540</v>
      </c>
      <c r="F7001" s="256" t="s">
        <v>2540</v>
      </c>
      <c r="G7001" s="256">
        <v>101192</v>
      </c>
      <c r="H7001" s="256" t="s">
        <v>3408</v>
      </c>
      <c r="I7001" s="256" t="s">
        <v>7</v>
      </c>
      <c r="J7001" s="256" t="s">
        <v>2545</v>
      </c>
      <c r="K7001" s="257" t="s">
        <v>8125</v>
      </c>
      <c r="L7001" s="256" t="s">
        <v>2542</v>
      </c>
    </row>
    <row r="7002" spans="1:12" x14ac:dyDescent="0.25">
      <c r="A7002" s="256" t="s">
        <v>2721</v>
      </c>
      <c r="B7002" s="256" t="s">
        <v>2722</v>
      </c>
      <c r="C7002" s="256" t="s">
        <v>2723</v>
      </c>
      <c r="D7002" s="256" t="s">
        <v>3360</v>
      </c>
      <c r="E7002" s="257" t="s">
        <v>2540</v>
      </c>
      <c r="F7002" s="256" t="s">
        <v>2540</v>
      </c>
      <c r="G7002" s="256">
        <v>101193</v>
      </c>
      <c r="H7002" s="256" t="s">
        <v>3409</v>
      </c>
      <c r="I7002" s="256" t="s">
        <v>7</v>
      </c>
      <c r="J7002" s="256" t="s">
        <v>2545</v>
      </c>
      <c r="K7002" s="257" t="s">
        <v>13774</v>
      </c>
      <c r="L7002" s="256" t="s">
        <v>2542</v>
      </c>
    </row>
    <row r="7003" spans="1:12" x14ac:dyDescent="0.25">
      <c r="A7003" s="256" t="s">
        <v>2721</v>
      </c>
      <c r="B7003" s="256" t="s">
        <v>2722</v>
      </c>
      <c r="C7003" s="256" t="s">
        <v>2723</v>
      </c>
      <c r="D7003" s="256" t="s">
        <v>3360</v>
      </c>
      <c r="E7003" s="257" t="s">
        <v>2540</v>
      </c>
      <c r="F7003" s="256" t="s">
        <v>2540</v>
      </c>
      <c r="G7003" s="256">
        <v>101194</v>
      </c>
      <c r="H7003" s="256" t="s">
        <v>3410</v>
      </c>
      <c r="I7003" s="256" t="s">
        <v>7</v>
      </c>
      <c r="J7003" s="256" t="s">
        <v>2545</v>
      </c>
      <c r="K7003" s="257" t="s">
        <v>18692</v>
      </c>
      <c r="L7003" s="256" t="s">
        <v>2542</v>
      </c>
    </row>
    <row r="7004" spans="1:12" x14ac:dyDescent="0.25">
      <c r="A7004" s="256" t="s">
        <v>2721</v>
      </c>
      <c r="B7004" s="256" t="s">
        <v>2722</v>
      </c>
      <c r="C7004" s="256" t="s">
        <v>2723</v>
      </c>
      <c r="D7004" s="256" t="s">
        <v>3360</v>
      </c>
      <c r="E7004" s="257" t="s">
        <v>2540</v>
      </c>
      <c r="F7004" s="256" t="s">
        <v>2540</v>
      </c>
      <c r="G7004" s="256">
        <v>101197</v>
      </c>
      <c r="H7004" s="256" t="s">
        <v>3411</v>
      </c>
      <c r="I7004" s="256" t="s">
        <v>7</v>
      </c>
      <c r="J7004" s="256" t="s">
        <v>2545</v>
      </c>
      <c r="K7004" s="257" t="s">
        <v>18693</v>
      </c>
      <c r="L7004" s="256" t="s">
        <v>2542</v>
      </c>
    </row>
    <row r="7005" spans="1:12" x14ac:dyDescent="0.25">
      <c r="A7005" s="256" t="s">
        <v>2721</v>
      </c>
      <c r="B7005" s="256" t="s">
        <v>2722</v>
      </c>
      <c r="C7005" s="256" t="s">
        <v>2723</v>
      </c>
      <c r="D7005" s="256" t="s">
        <v>3360</v>
      </c>
      <c r="E7005" s="257" t="s">
        <v>2540</v>
      </c>
      <c r="F7005" s="256" t="s">
        <v>2540</v>
      </c>
      <c r="G7005" s="256">
        <v>101198</v>
      </c>
      <c r="H7005" s="256" t="s">
        <v>3412</v>
      </c>
      <c r="I7005" s="256" t="s">
        <v>7</v>
      </c>
      <c r="J7005" s="256" t="s">
        <v>2545</v>
      </c>
      <c r="K7005" s="257" t="s">
        <v>18694</v>
      </c>
      <c r="L7005" s="256" t="s">
        <v>2542</v>
      </c>
    </row>
    <row r="7006" spans="1:12" x14ac:dyDescent="0.25">
      <c r="A7006" s="256" t="s">
        <v>2721</v>
      </c>
      <c r="B7006" s="256" t="s">
        <v>2722</v>
      </c>
      <c r="C7006" s="256" t="s">
        <v>2723</v>
      </c>
      <c r="D7006" s="256" t="s">
        <v>3360</v>
      </c>
      <c r="E7006" s="257" t="s">
        <v>2540</v>
      </c>
      <c r="F7006" s="256" t="s">
        <v>2540</v>
      </c>
      <c r="G7006" s="256">
        <v>101199</v>
      </c>
      <c r="H7006" s="256" t="s">
        <v>3413</v>
      </c>
      <c r="I7006" s="256" t="s">
        <v>7</v>
      </c>
      <c r="J7006" s="256" t="s">
        <v>2545</v>
      </c>
      <c r="K7006" s="257" t="s">
        <v>18695</v>
      </c>
      <c r="L7006" s="256" t="s">
        <v>2542</v>
      </c>
    </row>
    <row r="7007" spans="1:12" x14ac:dyDescent="0.25">
      <c r="A7007" s="256" t="s">
        <v>2721</v>
      </c>
      <c r="B7007" s="256" t="s">
        <v>2722</v>
      </c>
      <c r="C7007" s="256" t="s">
        <v>2723</v>
      </c>
      <c r="D7007" s="256" t="s">
        <v>3360</v>
      </c>
      <c r="E7007" s="257" t="s">
        <v>2540</v>
      </c>
      <c r="F7007" s="256" t="s">
        <v>2540</v>
      </c>
      <c r="G7007" s="256">
        <v>101200</v>
      </c>
      <c r="H7007" s="256" t="s">
        <v>3414</v>
      </c>
      <c r="I7007" s="256" t="s">
        <v>7</v>
      </c>
      <c r="J7007" s="256" t="s">
        <v>2545</v>
      </c>
      <c r="K7007" s="257" t="s">
        <v>18696</v>
      </c>
      <c r="L7007" s="256" t="s">
        <v>2542</v>
      </c>
    </row>
    <row r="7008" spans="1:12" x14ac:dyDescent="0.25">
      <c r="A7008" s="256" t="s">
        <v>2721</v>
      </c>
      <c r="B7008" s="256" t="s">
        <v>2722</v>
      </c>
      <c r="C7008" s="256" t="s">
        <v>2723</v>
      </c>
      <c r="D7008" s="256" t="s">
        <v>3360</v>
      </c>
      <c r="E7008" s="257" t="s">
        <v>2540</v>
      </c>
      <c r="F7008" s="256" t="s">
        <v>2540</v>
      </c>
      <c r="G7008" s="256">
        <v>101201</v>
      </c>
      <c r="H7008" s="256" t="s">
        <v>3415</v>
      </c>
      <c r="I7008" s="256" t="s">
        <v>7</v>
      </c>
      <c r="J7008" s="256" t="s">
        <v>2545</v>
      </c>
      <c r="K7008" s="257" t="s">
        <v>13784</v>
      </c>
      <c r="L7008" s="256" t="s">
        <v>2542</v>
      </c>
    </row>
    <row r="7009" spans="1:12" x14ac:dyDescent="0.25">
      <c r="A7009" s="256" t="s">
        <v>2721</v>
      </c>
      <c r="B7009" s="256" t="s">
        <v>2722</v>
      </c>
      <c r="C7009" s="256" t="s">
        <v>2723</v>
      </c>
      <c r="D7009" s="256" t="s">
        <v>3360</v>
      </c>
      <c r="E7009" s="257" t="s">
        <v>2540</v>
      </c>
      <c r="F7009" s="256" t="s">
        <v>2540</v>
      </c>
      <c r="G7009" s="256">
        <v>101202</v>
      </c>
      <c r="H7009" s="256" t="s">
        <v>3416</v>
      </c>
      <c r="I7009" s="256" t="s">
        <v>7</v>
      </c>
      <c r="J7009" s="256" t="s">
        <v>2545</v>
      </c>
      <c r="K7009" s="257" t="s">
        <v>18697</v>
      </c>
      <c r="L7009" s="256" t="s">
        <v>2542</v>
      </c>
    </row>
    <row r="7010" spans="1:12" x14ac:dyDescent="0.25">
      <c r="A7010" s="256" t="s">
        <v>2721</v>
      </c>
      <c r="B7010" s="256" t="s">
        <v>2722</v>
      </c>
      <c r="C7010" s="256" t="s">
        <v>2723</v>
      </c>
      <c r="D7010" s="256" t="s">
        <v>3360</v>
      </c>
      <c r="E7010" s="257" t="s">
        <v>2540</v>
      </c>
      <c r="F7010" s="256" t="s">
        <v>2540</v>
      </c>
      <c r="G7010" s="256">
        <v>101203</v>
      </c>
      <c r="H7010" s="256" t="s">
        <v>3417</v>
      </c>
      <c r="I7010" s="256" t="s">
        <v>7</v>
      </c>
      <c r="J7010" s="256" t="s">
        <v>2545</v>
      </c>
      <c r="K7010" s="257" t="s">
        <v>18698</v>
      </c>
      <c r="L7010" s="256" t="s">
        <v>2542</v>
      </c>
    </row>
    <row r="7011" spans="1:12" x14ac:dyDescent="0.25">
      <c r="A7011" s="256" t="s">
        <v>2721</v>
      </c>
      <c r="B7011" s="256" t="s">
        <v>2722</v>
      </c>
      <c r="C7011" s="256" t="s">
        <v>2723</v>
      </c>
      <c r="D7011" s="256" t="s">
        <v>3360</v>
      </c>
      <c r="E7011" s="257" t="s">
        <v>2540</v>
      </c>
      <c r="F7011" s="256" t="s">
        <v>2540</v>
      </c>
      <c r="G7011" s="256">
        <v>101204</v>
      </c>
      <c r="H7011" s="256" t="s">
        <v>3418</v>
      </c>
      <c r="I7011" s="256" t="s">
        <v>7</v>
      </c>
      <c r="J7011" s="256" t="s">
        <v>2545</v>
      </c>
      <c r="K7011" s="257" t="s">
        <v>18358</v>
      </c>
      <c r="L7011" s="256" t="s">
        <v>2542</v>
      </c>
    </row>
    <row r="7012" spans="1:12" x14ac:dyDescent="0.25">
      <c r="A7012" s="256" t="s">
        <v>2721</v>
      </c>
      <c r="B7012" s="256" t="s">
        <v>2722</v>
      </c>
      <c r="C7012" s="256" t="s">
        <v>2723</v>
      </c>
      <c r="D7012" s="256" t="s">
        <v>3360</v>
      </c>
      <c r="E7012" s="257" t="s">
        <v>2540</v>
      </c>
      <c r="F7012" s="256" t="s">
        <v>2540</v>
      </c>
      <c r="G7012" s="256">
        <v>101205</v>
      </c>
      <c r="H7012" s="256" t="s">
        <v>3419</v>
      </c>
      <c r="I7012" s="256" t="s">
        <v>7</v>
      </c>
      <c r="J7012" s="256" t="s">
        <v>2545</v>
      </c>
      <c r="K7012" s="257" t="s">
        <v>18697</v>
      </c>
      <c r="L7012" s="256" t="s">
        <v>2542</v>
      </c>
    </row>
    <row r="7013" spans="1:12" x14ac:dyDescent="0.25">
      <c r="A7013" s="256" t="s">
        <v>2721</v>
      </c>
      <c r="B7013" s="256" t="s">
        <v>2722</v>
      </c>
      <c r="C7013" s="256" t="s">
        <v>2724</v>
      </c>
      <c r="D7013" s="256" t="s">
        <v>3361</v>
      </c>
      <c r="E7013" s="257" t="s">
        <v>2540</v>
      </c>
      <c r="F7013" s="256" t="s">
        <v>2540</v>
      </c>
      <c r="G7013" s="256">
        <v>102362</v>
      </c>
      <c r="H7013" s="256" t="s">
        <v>8190</v>
      </c>
      <c r="I7013" s="256" t="s">
        <v>14</v>
      </c>
      <c r="J7013" s="256" t="s">
        <v>2541</v>
      </c>
      <c r="K7013" s="257" t="s">
        <v>18699</v>
      </c>
      <c r="L7013" s="256" t="s">
        <v>2542</v>
      </c>
    </row>
    <row r="7014" spans="1:12" x14ac:dyDescent="0.25">
      <c r="A7014" s="256" t="s">
        <v>2721</v>
      </c>
      <c r="B7014" s="256" t="s">
        <v>2722</v>
      </c>
      <c r="C7014" s="256" t="s">
        <v>2724</v>
      </c>
      <c r="D7014" s="256" t="s">
        <v>3361</v>
      </c>
      <c r="E7014" s="257" t="s">
        <v>2540</v>
      </c>
      <c r="F7014" s="256" t="s">
        <v>2540</v>
      </c>
      <c r="G7014" s="256">
        <v>102363</v>
      </c>
      <c r="H7014" s="256" t="s">
        <v>8191</v>
      </c>
      <c r="I7014" s="256" t="s">
        <v>14</v>
      </c>
      <c r="J7014" s="256" t="s">
        <v>2541</v>
      </c>
      <c r="K7014" s="257" t="s">
        <v>18700</v>
      </c>
      <c r="L7014" s="256" t="s">
        <v>2542</v>
      </c>
    </row>
    <row r="7015" spans="1:12" x14ac:dyDescent="0.25">
      <c r="A7015" s="256" t="s">
        <v>2721</v>
      </c>
      <c r="B7015" s="256" t="s">
        <v>2722</v>
      </c>
      <c r="C7015" s="256" t="s">
        <v>2724</v>
      </c>
      <c r="D7015" s="256" t="s">
        <v>3361</v>
      </c>
      <c r="E7015" s="257" t="s">
        <v>2540</v>
      </c>
      <c r="F7015" s="256" t="s">
        <v>2540</v>
      </c>
      <c r="G7015" s="256">
        <v>102364</v>
      </c>
      <c r="H7015" s="256" t="s">
        <v>8192</v>
      </c>
      <c r="I7015" s="256" t="s">
        <v>14</v>
      </c>
      <c r="J7015" s="256" t="s">
        <v>2541</v>
      </c>
      <c r="K7015" s="257" t="s">
        <v>18701</v>
      </c>
      <c r="L7015" s="256" t="s">
        <v>2542</v>
      </c>
    </row>
    <row r="7016" spans="1:12" x14ac:dyDescent="0.25">
      <c r="A7016" s="256" t="s">
        <v>2721</v>
      </c>
      <c r="B7016" s="256" t="s">
        <v>2722</v>
      </c>
      <c r="C7016" s="256" t="s">
        <v>2725</v>
      </c>
      <c r="D7016" s="256" t="s">
        <v>3362</v>
      </c>
      <c r="E7016" s="257" t="s">
        <v>2540</v>
      </c>
      <c r="F7016" s="256" t="s">
        <v>2540</v>
      </c>
      <c r="G7016" s="256">
        <v>98509</v>
      </c>
      <c r="H7016" s="256" t="s">
        <v>2237</v>
      </c>
      <c r="I7016" s="256" t="s">
        <v>12</v>
      </c>
      <c r="J7016" s="256" t="s">
        <v>2545</v>
      </c>
      <c r="K7016" s="257" t="s">
        <v>13830</v>
      </c>
      <c r="L7016" s="256" t="s">
        <v>2542</v>
      </c>
    </row>
    <row r="7017" spans="1:12" x14ac:dyDescent="0.25">
      <c r="A7017" s="256" t="s">
        <v>2721</v>
      </c>
      <c r="B7017" s="256" t="s">
        <v>2722</v>
      </c>
      <c r="C7017" s="256" t="s">
        <v>2725</v>
      </c>
      <c r="D7017" s="256" t="s">
        <v>3362</v>
      </c>
      <c r="E7017" s="257" t="s">
        <v>2540</v>
      </c>
      <c r="F7017" s="256" t="s">
        <v>2540</v>
      </c>
      <c r="G7017" s="256">
        <v>98510</v>
      </c>
      <c r="H7017" s="256" t="s">
        <v>2238</v>
      </c>
      <c r="I7017" s="256" t="s">
        <v>12</v>
      </c>
      <c r="J7017" s="256" t="s">
        <v>2545</v>
      </c>
      <c r="K7017" s="257" t="s">
        <v>18702</v>
      </c>
      <c r="L7017" s="256" t="s">
        <v>2542</v>
      </c>
    </row>
    <row r="7018" spans="1:12" x14ac:dyDescent="0.25">
      <c r="A7018" s="256" t="s">
        <v>2721</v>
      </c>
      <c r="B7018" s="256" t="s">
        <v>2722</v>
      </c>
      <c r="C7018" s="256" t="s">
        <v>2725</v>
      </c>
      <c r="D7018" s="256" t="s">
        <v>3362</v>
      </c>
      <c r="E7018" s="257" t="s">
        <v>2540</v>
      </c>
      <c r="F7018" s="256" t="s">
        <v>2540</v>
      </c>
      <c r="G7018" s="256">
        <v>98511</v>
      </c>
      <c r="H7018" s="256" t="s">
        <v>2239</v>
      </c>
      <c r="I7018" s="256" t="s">
        <v>12</v>
      </c>
      <c r="J7018" s="256" t="s">
        <v>2545</v>
      </c>
      <c r="K7018" s="257" t="s">
        <v>18703</v>
      </c>
      <c r="L7018" s="256" t="s">
        <v>2542</v>
      </c>
    </row>
    <row r="7019" spans="1:12" x14ac:dyDescent="0.25">
      <c r="A7019" s="256" t="s">
        <v>2721</v>
      </c>
      <c r="B7019" s="256" t="s">
        <v>2722</v>
      </c>
      <c r="C7019" s="256" t="s">
        <v>2725</v>
      </c>
      <c r="D7019" s="256" t="s">
        <v>3362</v>
      </c>
      <c r="E7019" s="257" t="s">
        <v>2540</v>
      </c>
      <c r="F7019" s="256" t="s">
        <v>2540</v>
      </c>
      <c r="G7019" s="256">
        <v>98516</v>
      </c>
      <c r="H7019" s="256" t="s">
        <v>2240</v>
      </c>
      <c r="I7019" s="256" t="s">
        <v>12</v>
      </c>
      <c r="J7019" s="256" t="s">
        <v>2541</v>
      </c>
      <c r="K7019" s="257" t="s">
        <v>18704</v>
      </c>
      <c r="L7019" s="256" t="s">
        <v>2542</v>
      </c>
    </row>
    <row r="7020" spans="1:12" x14ac:dyDescent="0.25">
      <c r="A7020" s="256" t="s">
        <v>2721</v>
      </c>
      <c r="B7020" s="256" t="s">
        <v>2722</v>
      </c>
      <c r="C7020" s="256" t="s">
        <v>2725</v>
      </c>
      <c r="D7020" s="256" t="s">
        <v>3362</v>
      </c>
      <c r="E7020" s="257" t="s">
        <v>2540</v>
      </c>
      <c r="F7020" s="256" t="s">
        <v>2540</v>
      </c>
      <c r="G7020" s="256">
        <v>98519</v>
      </c>
      <c r="H7020" s="256" t="s">
        <v>2241</v>
      </c>
      <c r="I7020" s="256" t="s">
        <v>14</v>
      </c>
      <c r="J7020" s="256" t="s">
        <v>2545</v>
      </c>
      <c r="K7020" s="257" t="s">
        <v>13831</v>
      </c>
      <c r="L7020" s="256" t="s">
        <v>2542</v>
      </c>
    </row>
    <row r="7021" spans="1:12" x14ac:dyDescent="0.25">
      <c r="A7021" s="256" t="s">
        <v>2721</v>
      </c>
      <c r="B7021" s="256" t="s">
        <v>2722</v>
      </c>
      <c r="C7021" s="256" t="s">
        <v>2725</v>
      </c>
      <c r="D7021" s="256" t="s">
        <v>3362</v>
      </c>
      <c r="E7021" s="257" t="s">
        <v>2540</v>
      </c>
      <c r="F7021" s="256" t="s">
        <v>2540</v>
      </c>
      <c r="G7021" s="256">
        <v>98520</v>
      </c>
      <c r="H7021" s="256" t="s">
        <v>2242</v>
      </c>
      <c r="I7021" s="256" t="s">
        <v>14</v>
      </c>
      <c r="J7021" s="256" t="s">
        <v>2541</v>
      </c>
      <c r="K7021" s="257" t="s">
        <v>5209</v>
      </c>
      <c r="L7021" s="256" t="s">
        <v>2542</v>
      </c>
    </row>
    <row r="7022" spans="1:12" x14ac:dyDescent="0.25">
      <c r="A7022" s="256" t="s">
        <v>2721</v>
      </c>
      <c r="B7022" s="256" t="s">
        <v>2722</v>
      </c>
      <c r="C7022" s="256" t="s">
        <v>2725</v>
      </c>
      <c r="D7022" s="256" t="s">
        <v>3362</v>
      </c>
      <c r="E7022" s="257" t="s">
        <v>2540</v>
      </c>
      <c r="F7022" s="256" t="s">
        <v>2540</v>
      </c>
      <c r="G7022" s="256">
        <v>98521</v>
      </c>
      <c r="H7022" s="256" t="s">
        <v>2243</v>
      </c>
      <c r="I7022" s="256" t="s">
        <v>14</v>
      </c>
      <c r="J7022" s="256" t="s">
        <v>2545</v>
      </c>
      <c r="K7022" s="257" t="s">
        <v>4814</v>
      </c>
      <c r="L7022" s="256" t="s">
        <v>2542</v>
      </c>
    </row>
    <row r="7023" spans="1:12" x14ac:dyDescent="0.25">
      <c r="A7023" s="256" t="s">
        <v>2721</v>
      </c>
      <c r="B7023" s="256" t="s">
        <v>2722</v>
      </c>
      <c r="C7023" s="256" t="s">
        <v>2725</v>
      </c>
      <c r="D7023" s="256" t="s">
        <v>3362</v>
      </c>
      <c r="E7023" s="257" t="s">
        <v>2540</v>
      </c>
      <c r="F7023" s="256" t="s">
        <v>2540</v>
      </c>
      <c r="G7023" s="256">
        <v>98522</v>
      </c>
      <c r="H7023" s="256" t="s">
        <v>2244</v>
      </c>
      <c r="I7023" s="256" t="s">
        <v>7</v>
      </c>
      <c r="J7023" s="256" t="s">
        <v>2545</v>
      </c>
      <c r="K7023" s="257" t="s">
        <v>18705</v>
      </c>
      <c r="L7023" s="256" t="s">
        <v>2542</v>
      </c>
    </row>
    <row r="7024" spans="1:12" x14ac:dyDescent="0.25">
      <c r="A7024" s="256" t="s">
        <v>2721</v>
      </c>
      <c r="B7024" s="256" t="s">
        <v>2722</v>
      </c>
      <c r="C7024" s="256" t="s">
        <v>2725</v>
      </c>
      <c r="D7024" s="256" t="s">
        <v>3362</v>
      </c>
      <c r="E7024" s="257" t="s">
        <v>2540</v>
      </c>
      <c r="F7024" s="256" t="s">
        <v>2540</v>
      </c>
      <c r="G7024" s="256">
        <v>98524</v>
      </c>
      <c r="H7024" s="256" t="s">
        <v>2245</v>
      </c>
      <c r="I7024" s="256" t="s">
        <v>14</v>
      </c>
      <c r="J7024" s="256" t="s">
        <v>2545</v>
      </c>
      <c r="K7024" s="257" t="s">
        <v>13832</v>
      </c>
      <c r="L7024" s="256" t="s">
        <v>2542</v>
      </c>
    </row>
    <row r="7025" spans="1:12" x14ac:dyDescent="0.25">
      <c r="A7025" s="256" t="s">
        <v>2721</v>
      </c>
      <c r="B7025" s="256" t="s">
        <v>2722</v>
      </c>
      <c r="C7025" s="256" t="s">
        <v>2726</v>
      </c>
      <c r="D7025" s="256" t="s">
        <v>3363</v>
      </c>
      <c r="E7025" s="257" t="s">
        <v>2540</v>
      </c>
      <c r="F7025" s="256" t="s">
        <v>2540</v>
      </c>
      <c r="G7025" s="256">
        <v>98503</v>
      </c>
      <c r="H7025" s="256" t="s">
        <v>2246</v>
      </c>
      <c r="I7025" s="256" t="s">
        <v>14</v>
      </c>
      <c r="J7025" s="256" t="s">
        <v>2541</v>
      </c>
      <c r="K7025" s="257" t="s">
        <v>16986</v>
      </c>
      <c r="L7025" s="256" t="s">
        <v>2542</v>
      </c>
    </row>
    <row r="7026" spans="1:12" x14ac:dyDescent="0.25">
      <c r="A7026" s="256" t="s">
        <v>2721</v>
      </c>
      <c r="B7026" s="256" t="s">
        <v>2722</v>
      </c>
      <c r="C7026" s="256" t="s">
        <v>2726</v>
      </c>
      <c r="D7026" s="256" t="s">
        <v>3363</v>
      </c>
      <c r="E7026" s="257" t="s">
        <v>2540</v>
      </c>
      <c r="F7026" s="256" t="s">
        <v>2540</v>
      </c>
      <c r="G7026" s="256">
        <v>98504</v>
      </c>
      <c r="H7026" s="256" t="s">
        <v>8194</v>
      </c>
      <c r="I7026" s="256" t="s">
        <v>14</v>
      </c>
      <c r="J7026" s="256" t="s">
        <v>2541</v>
      </c>
      <c r="K7026" s="257" t="s">
        <v>18706</v>
      </c>
      <c r="L7026" s="256" t="s">
        <v>2542</v>
      </c>
    </row>
    <row r="7027" spans="1:12" x14ac:dyDescent="0.25">
      <c r="A7027" s="256" t="s">
        <v>2721</v>
      </c>
      <c r="B7027" s="256" t="s">
        <v>2722</v>
      </c>
      <c r="C7027" s="256" t="s">
        <v>2726</v>
      </c>
      <c r="D7027" s="256" t="s">
        <v>3363</v>
      </c>
      <c r="E7027" s="257" t="s">
        <v>2540</v>
      </c>
      <c r="F7027" s="256" t="s">
        <v>2540</v>
      </c>
      <c r="G7027" s="256">
        <v>98505</v>
      </c>
      <c r="H7027" s="256" t="s">
        <v>2247</v>
      </c>
      <c r="I7027" s="256" t="s">
        <v>14</v>
      </c>
      <c r="J7027" s="256" t="s">
        <v>2545</v>
      </c>
      <c r="K7027" s="257" t="s">
        <v>13302</v>
      </c>
      <c r="L7027" s="256" t="s">
        <v>2542</v>
      </c>
    </row>
    <row r="7028" spans="1:12" x14ac:dyDescent="0.25">
      <c r="A7028" s="256" t="s">
        <v>2721</v>
      </c>
      <c r="B7028" s="256" t="s">
        <v>2722</v>
      </c>
      <c r="C7028" s="256" t="s">
        <v>2726</v>
      </c>
      <c r="D7028" s="256" t="s">
        <v>3363</v>
      </c>
      <c r="E7028" s="257" t="s">
        <v>2540</v>
      </c>
      <c r="F7028" s="256" t="s">
        <v>2540</v>
      </c>
      <c r="G7028" s="256">
        <v>103946</v>
      </c>
      <c r="H7028" s="256" t="s">
        <v>8195</v>
      </c>
      <c r="I7028" s="256" t="s">
        <v>14</v>
      </c>
      <c r="J7028" s="256" t="s">
        <v>2541</v>
      </c>
      <c r="K7028" s="257" t="s">
        <v>13477</v>
      </c>
      <c r="L7028" s="256" t="s">
        <v>2542</v>
      </c>
    </row>
    <row r="7029" spans="1:12" x14ac:dyDescent="0.25">
      <c r="A7029" s="256" t="s">
        <v>2721</v>
      </c>
      <c r="B7029" s="256" t="s">
        <v>2722</v>
      </c>
      <c r="C7029" s="256" t="s">
        <v>8196</v>
      </c>
      <c r="D7029" s="256" t="s">
        <v>8197</v>
      </c>
      <c r="E7029" s="257" t="s">
        <v>2540</v>
      </c>
      <c r="F7029" s="256" t="s">
        <v>2540</v>
      </c>
      <c r="G7029" s="256">
        <v>103185</v>
      </c>
      <c r="H7029" s="256" t="s">
        <v>8198</v>
      </c>
      <c r="I7029" s="256" t="s">
        <v>12</v>
      </c>
      <c r="J7029" s="256" t="s">
        <v>2541</v>
      </c>
      <c r="K7029" s="257" t="s">
        <v>18707</v>
      </c>
      <c r="L7029" s="256" t="s">
        <v>2542</v>
      </c>
    </row>
    <row r="7030" spans="1:12" x14ac:dyDescent="0.25">
      <c r="A7030" s="256" t="s">
        <v>2721</v>
      </c>
      <c r="B7030" s="256" t="s">
        <v>2722</v>
      </c>
      <c r="C7030" s="256" t="s">
        <v>8196</v>
      </c>
      <c r="D7030" s="256" t="s">
        <v>8197</v>
      </c>
      <c r="E7030" s="257" t="s">
        <v>2540</v>
      </c>
      <c r="F7030" s="256" t="s">
        <v>2540</v>
      </c>
      <c r="G7030" s="256">
        <v>103186</v>
      </c>
      <c r="H7030" s="256" t="s">
        <v>8199</v>
      </c>
      <c r="I7030" s="256" t="s">
        <v>12</v>
      </c>
      <c r="J7030" s="256" t="s">
        <v>2541</v>
      </c>
      <c r="K7030" s="257" t="s">
        <v>18708</v>
      </c>
      <c r="L7030" s="256" t="s">
        <v>2542</v>
      </c>
    </row>
    <row r="7031" spans="1:12" x14ac:dyDescent="0.25">
      <c r="A7031" s="256" t="s">
        <v>2721</v>
      </c>
      <c r="B7031" s="256" t="s">
        <v>2722</v>
      </c>
      <c r="C7031" s="256" t="s">
        <v>8196</v>
      </c>
      <c r="D7031" s="256" t="s">
        <v>8197</v>
      </c>
      <c r="E7031" s="257" t="s">
        <v>2540</v>
      </c>
      <c r="F7031" s="256" t="s">
        <v>2540</v>
      </c>
      <c r="G7031" s="256">
        <v>103187</v>
      </c>
      <c r="H7031" s="256" t="s">
        <v>8200</v>
      </c>
      <c r="I7031" s="256" t="s">
        <v>12</v>
      </c>
      <c r="J7031" s="256" t="s">
        <v>2541</v>
      </c>
      <c r="K7031" s="257" t="s">
        <v>18709</v>
      </c>
      <c r="L7031" s="256" t="s">
        <v>2542</v>
      </c>
    </row>
    <row r="7032" spans="1:12" x14ac:dyDescent="0.25">
      <c r="A7032" s="256" t="s">
        <v>2721</v>
      </c>
      <c r="B7032" s="256" t="s">
        <v>2722</v>
      </c>
      <c r="C7032" s="256" t="s">
        <v>8196</v>
      </c>
      <c r="D7032" s="256" t="s">
        <v>8197</v>
      </c>
      <c r="E7032" s="257" t="s">
        <v>2540</v>
      </c>
      <c r="F7032" s="256" t="s">
        <v>2540</v>
      </c>
      <c r="G7032" s="256">
        <v>103188</v>
      </c>
      <c r="H7032" s="256" t="s">
        <v>8201</v>
      </c>
      <c r="I7032" s="256" t="s">
        <v>12</v>
      </c>
      <c r="J7032" s="256" t="s">
        <v>2541</v>
      </c>
      <c r="K7032" s="257" t="s">
        <v>18710</v>
      </c>
      <c r="L7032" s="256" t="s">
        <v>2542</v>
      </c>
    </row>
    <row r="7033" spans="1:12" x14ac:dyDescent="0.25">
      <c r="A7033" s="256" t="s">
        <v>2721</v>
      </c>
      <c r="B7033" s="256" t="s">
        <v>2722</v>
      </c>
      <c r="C7033" s="256" t="s">
        <v>8196</v>
      </c>
      <c r="D7033" s="256" t="s">
        <v>8197</v>
      </c>
      <c r="E7033" s="257" t="s">
        <v>2540</v>
      </c>
      <c r="F7033" s="256" t="s">
        <v>2540</v>
      </c>
      <c r="G7033" s="256">
        <v>103189</v>
      </c>
      <c r="H7033" s="256" t="s">
        <v>8202</v>
      </c>
      <c r="I7033" s="256" t="s">
        <v>12</v>
      </c>
      <c r="J7033" s="256" t="s">
        <v>2541</v>
      </c>
      <c r="K7033" s="257" t="s">
        <v>18711</v>
      </c>
      <c r="L7033" s="256" t="s">
        <v>2542</v>
      </c>
    </row>
    <row r="7034" spans="1:12" x14ac:dyDescent="0.25">
      <c r="A7034" s="256" t="s">
        <v>2721</v>
      </c>
      <c r="B7034" s="256" t="s">
        <v>2722</v>
      </c>
      <c r="C7034" s="256" t="s">
        <v>8196</v>
      </c>
      <c r="D7034" s="256" t="s">
        <v>8197</v>
      </c>
      <c r="E7034" s="257" t="s">
        <v>2540</v>
      </c>
      <c r="F7034" s="256" t="s">
        <v>2540</v>
      </c>
      <c r="G7034" s="256">
        <v>103190</v>
      </c>
      <c r="H7034" s="256" t="s">
        <v>8203</v>
      </c>
      <c r="I7034" s="256" t="s">
        <v>12</v>
      </c>
      <c r="J7034" s="256" t="s">
        <v>2541</v>
      </c>
      <c r="K7034" s="257" t="s">
        <v>18712</v>
      </c>
      <c r="L7034" s="256" t="s">
        <v>2542</v>
      </c>
    </row>
    <row r="7035" spans="1:12" x14ac:dyDescent="0.25">
      <c r="A7035" s="256" t="s">
        <v>2721</v>
      </c>
      <c r="B7035" s="256" t="s">
        <v>2722</v>
      </c>
      <c r="C7035" s="256" t="s">
        <v>8196</v>
      </c>
      <c r="D7035" s="256" t="s">
        <v>8197</v>
      </c>
      <c r="E7035" s="257" t="s">
        <v>2540</v>
      </c>
      <c r="F7035" s="256" t="s">
        <v>2540</v>
      </c>
      <c r="G7035" s="256">
        <v>103191</v>
      </c>
      <c r="H7035" s="256" t="s">
        <v>8204</v>
      </c>
      <c r="I7035" s="256" t="s">
        <v>12</v>
      </c>
      <c r="J7035" s="256" t="s">
        <v>2541</v>
      </c>
      <c r="K7035" s="257" t="s">
        <v>18713</v>
      </c>
      <c r="L7035" s="256" t="s">
        <v>2542</v>
      </c>
    </row>
    <row r="7036" spans="1:12" x14ac:dyDescent="0.25">
      <c r="A7036" s="256" t="s">
        <v>2721</v>
      </c>
      <c r="B7036" s="256" t="s">
        <v>2722</v>
      </c>
      <c r="C7036" s="256" t="s">
        <v>8196</v>
      </c>
      <c r="D7036" s="256" t="s">
        <v>8197</v>
      </c>
      <c r="E7036" s="257" t="s">
        <v>2540</v>
      </c>
      <c r="F7036" s="256" t="s">
        <v>2540</v>
      </c>
      <c r="G7036" s="256">
        <v>103192</v>
      </c>
      <c r="H7036" s="256" t="s">
        <v>8205</v>
      </c>
      <c r="I7036" s="256" t="s">
        <v>12</v>
      </c>
      <c r="J7036" s="256" t="s">
        <v>2541</v>
      </c>
      <c r="K7036" s="257" t="s">
        <v>18714</v>
      </c>
      <c r="L7036" s="256" t="s">
        <v>2542</v>
      </c>
    </row>
    <row r="7037" spans="1:12" x14ac:dyDescent="0.25">
      <c r="A7037" s="256" t="s">
        <v>2721</v>
      </c>
      <c r="B7037" s="256" t="s">
        <v>2722</v>
      </c>
      <c r="C7037" s="256" t="s">
        <v>8196</v>
      </c>
      <c r="D7037" s="256" t="s">
        <v>8197</v>
      </c>
      <c r="E7037" s="257" t="s">
        <v>2540</v>
      </c>
      <c r="F7037" s="256" t="s">
        <v>2540</v>
      </c>
      <c r="G7037" s="256">
        <v>103193</v>
      </c>
      <c r="H7037" s="256" t="s">
        <v>8206</v>
      </c>
      <c r="I7037" s="256" t="s">
        <v>12</v>
      </c>
      <c r="J7037" s="256" t="s">
        <v>2541</v>
      </c>
      <c r="K7037" s="257" t="s">
        <v>18715</v>
      </c>
      <c r="L7037" s="256" t="s">
        <v>2542</v>
      </c>
    </row>
    <row r="7038" spans="1:12" x14ac:dyDescent="0.25">
      <c r="A7038" s="256" t="s">
        <v>2721</v>
      </c>
      <c r="B7038" s="256" t="s">
        <v>2722</v>
      </c>
      <c r="C7038" s="256" t="s">
        <v>8196</v>
      </c>
      <c r="D7038" s="256" t="s">
        <v>8197</v>
      </c>
      <c r="E7038" s="257" t="s">
        <v>2540</v>
      </c>
      <c r="F7038" s="256" t="s">
        <v>2540</v>
      </c>
      <c r="G7038" s="256">
        <v>103194</v>
      </c>
      <c r="H7038" s="256" t="s">
        <v>8207</v>
      </c>
      <c r="I7038" s="256" t="s">
        <v>12</v>
      </c>
      <c r="J7038" s="256" t="s">
        <v>2541</v>
      </c>
      <c r="K7038" s="257" t="s">
        <v>18716</v>
      </c>
      <c r="L7038" s="256" t="s">
        <v>2542</v>
      </c>
    </row>
    <row r="7039" spans="1:12" x14ac:dyDescent="0.25">
      <c r="A7039" s="256" t="s">
        <v>2721</v>
      </c>
      <c r="B7039" s="256" t="s">
        <v>2722</v>
      </c>
      <c r="C7039" s="256" t="s">
        <v>8196</v>
      </c>
      <c r="D7039" s="256" t="s">
        <v>8197</v>
      </c>
      <c r="E7039" s="257" t="s">
        <v>2540</v>
      </c>
      <c r="F7039" s="256" t="s">
        <v>2540</v>
      </c>
      <c r="G7039" s="256">
        <v>103195</v>
      </c>
      <c r="H7039" s="256" t="s">
        <v>8208</v>
      </c>
      <c r="I7039" s="256" t="s">
        <v>12</v>
      </c>
      <c r="J7039" s="256" t="s">
        <v>2541</v>
      </c>
      <c r="K7039" s="257" t="s">
        <v>18717</v>
      </c>
      <c r="L7039" s="256" t="s">
        <v>2542</v>
      </c>
    </row>
    <row r="7040" spans="1:12" x14ac:dyDescent="0.25">
      <c r="A7040" s="256" t="s">
        <v>2721</v>
      </c>
      <c r="B7040" s="256" t="s">
        <v>2722</v>
      </c>
      <c r="C7040" s="256" t="s">
        <v>8196</v>
      </c>
      <c r="D7040" s="256" t="s">
        <v>8197</v>
      </c>
      <c r="E7040" s="257" t="s">
        <v>2540</v>
      </c>
      <c r="F7040" s="256" t="s">
        <v>2540</v>
      </c>
      <c r="G7040" s="256">
        <v>103205</v>
      </c>
      <c r="H7040" s="256" t="s">
        <v>8209</v>
      </c>
      <c r="I7040" s="256" t="s">
        <v>12</v>
      </c>
      <c r="J7040" s="256" t="s">
        <v>2541</v>
      </c>
      <c r="K7040" s="257" t="s">
        <v>18718</v>
      </c>
      <c r="L7040" s="256" t="s">
        <v>2542</v>
      </c>
    </row>
    <row r="7041" spans="1:12" x14ac:dyDescent="0.25">
      <c r="A7041" s="256" t="s">
        <v>2721</v>
      </c>
      <c r="B7041" s="256" t="s">
        <v>2722</v>
      </c>
      <c r="C7041" s="256" t="s">
        <v>8196</v>
      </c>
      <c r="D7041" s="256" t="s">
        <v>8197</v>
      </c>
      <c r="E7041" s="257" t="s">
        <v>2540</v>
      </c>
      <c r="F7041" s="256" t="s">
        <v>2540</v>
      </c>
      <c r="G7041" s="256">
        <v>103206</v>
      </c>
      <c r="H7041" s="256" t="s">
        <v>8210</v>
      </c>
      <c r="I7041" s="256" t="s">
        <v>12</v>
      </c>
      <c r="J7041" s="256" t="s">
        <v>2541</v>
      </c>
      <c r="K7041" s="257" t="s">
        <v>18719</v>
      </c>
      <c r="L7041" s="256" t="s">
        <v>2542</v>
      </c>
    </row>
    <row r="7042" spans="1:12" x14ac:dyDescent="0.25">
      <c r="A7042" s="256" t="s">
        <v>2721</v>
      </c>
      <c r="B7042" s="256" t="s">
        <v>2722</v>
      </c>
      <c r="C7042" s="256" t="s">
        <v>8196</v>
      </c>
      <c r="D7042" s="256" t="s">
        <v>8197</v>
      </c>
      <c r="E7042" s="257" t="s">
        <v>2540</v>
      </c>
      <c r="F7042" s="256" t="s">
        <v>2540</v>
      </c>
      <c r="G7042" s="256">
        <v>103207</v>
      </c>
      <c r="H7042" s="256" t="s">
        <v>8211</v>
      </c>
      <c r="I7042" s="256" t="s">
        <v>12</v>
      </c>
      <c r="J7042" s="256" t="s">
        <v>2541</v>
      </c>
      <c r="K7042" s="257" t="s">
        <v>18720</v>
      </c>
      <c r="L7042" s="256" t="s">
        <v>2542</v>
      </c>
    </row>
    <row r="7043" spans="1:12" x14ac:dyDescent="0.25">
      <c r="A7043" s="256" t="s">
        <v>2721</v>
      </c>
      <c r="B7043" s="256" t="s">
        <v>2722</v>
      </c>
      <c r="C7043" s="256" t="s">
        <v>8196</v>
      </c>
      <c r="D7043" s="256" t="s">
        <v>8197</v>
      </c>
      <c r="E7043" s="257" t="s">
        <v>2540</v>
      </c>
      <c r="F7043" s="256" t="s">
        <v>2540</v>
      </c>
      <c r="G7043" s="256">
        <v>103208</v>
      </c>
      <c r="H7043" s="256" t="s">
        <v>8212</v>
      </c>
      <c r="I7043" s="256" t="s">
        <v>12</v>
      </c>
      <c r="J7043" s="256" t="s">
        <v>2541</v>
      </c>
      <c r="K7043" s="257" t="s">
        <v>18721</v>
      </c>
      <c r="L7043" s="256" t="s">
        <v>2542</v>
      </c>
    </row>
    <row r="7044" spans="1:12" x14ac:dyDescent="0.25">
      <c r="A7044" s="256" t="s">
        <v>2721</v>
      </c>
      <c r="B7044" s="256" t="s">
        <v>2722</v>
      </c>
      <c r="C7044" s="256" t="s">
        <v>8196</v>
      </c>
      <c r="D7044" s="256" t="s">
        <v>8197</v>
      </c>
      <c r="E7044" s="257" t="s">
        <v>2540</v>
      </c>
      <c r="F7044" s="256" t="s">
        <v>2540</v>
      </c>
      <c r="G7044" s="256">
        <v>103209</v>
      </c>
      <c r="H7044" s="256" t="s">
        <v>8213</v>
      </c>
      <c r="I7044" s="256" t="s">
        <v>12</v>
      </c>
      <c r="J7044" s="256" t="s">
        <v>2541</v>
      </c>
      <c r="K7044" s="257" t="s">
        <v>18722</v>
      </c>
      <c r="L7044" s="256" t="s">
        <v>2542</v>
      </c>
    </row>
    <row r="7045" spans="1:12" x14ac:dyDescent="0.25">
      <c r="A7045" s="256" t="s">
        <v>2721</v>
      </c>
      <c r="B7045" s="256" t="s">
        <v>2722</v>
      </c>
      <c r="C7045" s="256" t="s">
        <v>8196</v>
      </c>
      <c r="D7045" s="256" t="s">
        <v>8197</v>
      </c>
      <c r="E7045" s="257" t="s">
        <v>2540</v>
      </c>
      <c r="F7045" s="256" t="s">
        <v>2540</v>
      </c>
      <c r="G7045" s="256">
        <v>103210</v>
      </c>
      <c r="H7045" s="256" t="s">
        <v>8214</v>
      </c>
      <c r="I7045" s="256" t="s">
        <v>12</v>
      </c>
      <c r="J7045" s="256" t="s">
        <v>2541</v>
      </c>
      <c r="K7045" s="257" t="s">
        <v>18723</v>
      </c>
      <c r="L7045" s="256" t="s">
        <v>2542</v>
      </c>
    </row>
    <row r="7046" spans="1:12" x14ac:dyDescent="0.25">
      <c r="A7046" s="256" t="s">
        <v>2721</v>
      </c>
      <c r="B7046" s="256" t="s">
        <v>2722</v>
      </c>
      <c r="C7046" s="256" t="s">
        <v>8196</v>
      </c>
      <c r="D7046" s="256" t="s">
        <v>8197</v>
      </c>
      <c r="E7046" s="257" t="s">
        <v>2540</v>
      </c>
      <c r="F7046" s="256" t="s">
        <v>2540</v>
      </c>
      <c r="G7046" s="256">
        <v>103304</v>
      </c>
      <c r="H7046" s="256" t="s">
        <v>8215</v>
      </c>
      <c r="I7046" s="256" t="s">
        <v>12</v>
      </c>
      <c r="J7046" s="256" t="s">
        <v>2541</v>
      </c>
      <c r="K7046" s="257" t="s">
        <v>18724</v>
      </c>
      <c r="L7046" s="256" t="s">
        <v>2542</v>
      </c>
    </row>
    <row r="7047" spans="1:12" x14ac:dyDescent="0.25">
      <c r="A7047" s="256" t="s">
        <v>2721</v>
      </c>
      <c r="B7047" s="256" t="s">
        <v>2722</v>
      </c>
      <c r="C7047" s="256" t="s">
        <v>8196</v>
      </c>
      <c r="D7047" s="256" t="s">
        <v>8197</v>
      </c>
      <c r="E7047" s="257" t="s">
        <v>2540</v>
      </c>
      <c r="F7047" s="256" t="s">
        <v>2540</v>
      </c>
      <c r="G7047" s="256">
        <v>103307</v>
      </c>
      <c r="H7047" s="256" t="s">
        <v>8216</v>
      </c>
      <c r="I7047" s="256" t="s">
        <v>12</v>
      </c>
      <c r="J7047" s="256" t="s">
        <v>2541</v>
      </c>
      <c r="K7047" s="257" t="s">
        <v>18725</v>
      </c>
      <c r="L7047" s="256" t="s">
        <v>2542</v>
      </c>
    </row>
    <row r="7048" spans="1:12" x14ac:dyDescent="0.25">
      <c r="A7048" s="256" t="s">
        <v>2721</v>
      </c>
      <c r="B7048" s="256" t="s">
        <v>2722</v>
      </c>
      <c r="C7048" s="256" t="s">
        <v>8196</v>
      </c>
      <c r="D7048" s="256" t="s">
        <v>8197</v>
      </c>
      <c r="E7048" s="257" t="s">
        <v>2540</v>
      </c>
      <c r="F7048" s="256" t="s">
        <v>2540</v>
      </c>
      <c r="G7048" s="256">
        <v>103310</v>
      </c>
      <c r="H7048" s="256" t="s">
        <v>8217</v>
      </c>
      <c r="I7048" s="256" t="s">
        <v>12</v>
      </c>
      <c r="J7048" s="256" t="s">
        <v>2541</v>
      </c>
      <c r="K7048" s="257" t="s">
        <v>18726</v>
      </c>
      <c r="L7048" s="256" t="s">
        <v>2542</v>
      </c>
    </row>
    <row r="7049" spans="1:12" x14ac:dyDescent="0.25">
      <c r="A7049" s="256" t="s">
        <v>2721</v>
      </c>
      <c r="B7049" s="256" t="s">
        <v>2722</v>
      </c>
      <c r="C7049" s="256" t="s">
        <v>8196</v>
      </c>
      <c r="D7049" s="256" t="s">
        <v>8197</v>
      </c>
      <c r="E7049" s="257" t="s">
        <v>2540</v>
      </c>
      <c r="F7049" s="256" t="s">
        <v>2540</v>
      </c>
      <c r="G7049" s="256">
        <v>103314</v>
      </c>
      <c r="H7049" s="256" t="s">
        <v>8218</v>
      </c>
      <c r="I7049" s="256" t="s">
        <v>14</v>
      </c>
      <c r="J7049" s="256" t="s">
        <v>2541</v>
      </c>
      <c r="K7049" s="257" t="s">
        <v>18727</v>
      </c>
      <c r="L7049" s="256" t="s">
        <v>2542</v>
      </c>
    </row>
    <row r="7050" spans="1:12" x14ac:dyDescent="0.25">
      <c r="A7050" s="256" t="s">
        <v>2721</v>
      </c>
      <c r="B7050" s="256" t="s">
        <v>2722</v>
      </c>
      <c r="C7050" s="256" t="s">
        <v>8196</v>
      </c>
      <c r="D7050" s="256" t="s">
        <v>8197</v>
      </c>
      <c r="E7050" s="257" t="s">
        <v>2540</v>
      </c>
      <c r="F7050" s="256" t="s">
        <v>2540</v>
      </c>
      <c r="G7050" s="256">
        <v>103315</v>
      </c>
      <c r="H7050" s="256" t="s">
        <v>8219</v>
      </c>
      <c r="I7050" s="256" t="s">
        <v>14</v>
      </c>
      <c r="J7050" s="256" t="s">
        <v>2545</v>
      </c>
      <c r="K7050" s="257" t="s">
        <v>18728</v>
      </c>
      <c r="L7050" s="256" t="s">
        <v>2542</v>
      </c>
    </row>
    <row r="7051" spans="1:12" x14ac:dyDescent="0.25">
      <c r="A7051" s="256" t="s">
        <v>2721</v>
      </c>
      <c r="B7051" s="256" t="s">
        <v>2722</v>
      </c>
      <c r="C7051" s="256" t="s">
        <v>8196</v>
      </c>
      <c r="D7051" s="256" t="s">
        <v>8197</v>
      </c>
      <c r="E7051" s="257" t="s">
        <v>2540</v>
      </c>
      <c r="F7051" s="256" t="s">
        <v>2540</v>
      </c>
      <c r="G7051" s="256">
        <v>103769</v>
      </c>
      <c r="H7051" s="256" t="s">
        <v>8220</v>
      </c>
      <c r="I7051" s="256" t="s">
        <v>12</v>
      </c>
      <c r="J7051" s="256" t="s">
        <v>2545</v>
      </c>
      <c r="K7051" s="257" t="s">
        <v>18729</v>
      </c>
      <c r="L7051" s="256" t="s">
        <v>2542</v>
      </c>
    </row>
    <row r="7052" spans="1:12" x14ac:dyDescent="0.25">
      <c r="A7052" s="256" t="s">
        <v>2721</v>
      </c>
      <c r="B7052" s="256" t="s">
        <v>2722</v>
      </c>
      <c r="C7052" s="256" t="s">
        <v>2727</v>
      </c>
      <c r="D7052" s="256" t="s">
        <v>3364</v>
      </c>
      <c r="E7052" s="257" t="s">
        <v>2540</v>
      </c>
      <c r="F7052" s="256" t="s">
        <v>2540</v>
      </c>
      <c r="G7052" s="256">
        <v>98525</v>
      </c>
      <c r="H7052" s="256" t="s">
        <v>2248</v>
      </c>
      <c r="I7052" s="256" t="s">
        <v>14</v>
      </c>
      <c r="J7052" s="256" t="s">
        <v>2541</v>
      </c>
      <c r="K7052" s="257" t="s">
        <v>4807</v>
      </c>
      <c r="L7052" s="256" t="s">
        <v>2542</v>
      </c>
    </row>
    <row r="7053" spans="1:12" x14ac:dyDescent="0.25">
      <c r="A7053" s="256" t="s">
        <v>2721</v>
      </c>
      <c r="B7053" s="256" t="s">
        <v>2722</v>
      </c>
      <c r="C7053" s="256" t="s">
        <v>2727</v>
      </c>
      <c r="D7053" s="256" t="s">
        <v>3364</v>
      </c>
      <c r="E7053" s="257" t="s">
        <v>2540</v>
      </c>
      <c r="F7053" s="256" t="s">
        <v>2540</v>
      </c>
      <c r="G7053" s="256">
        <v>98526</v>
      </c>
      <c r="H7053" s="256" t="s">
        <v>2249</v>
      </c>
      <c r="I7053" s="256" t="s">
        <v>12</v>
      </c>
      <c r="J7053" s="256" t="s">
        <v>2541</v>
      </c>
      <c r="K7053" s="257" t="s">
        <v>16667</v>
      </c>
      <c r="L7053" s="256" t="s">
        <v>2542</v>
      </c>
    </row>
    <row r="7054" spans="1:12" x14ac:dyDescent="0.25">
      <c r="A7054" s="256" t="s">
        <v>2721</v>
      </c>
      <c r="B7054" s="256" t="s">
        <v>2722</v>
      </c>
      <c r="C7054" s="256" t="s">
        <v>2727</v>
      </c>
      <c r="D7054" s="256" t="s">
        <v>3364</v>
      </c>
      <c r="E7054" s="257" t="s">
        <v>2540</v>
      </c>
      <c r="F7054" s="256" t="s">
        <v>2540</v>
      </c>
      <c r="G7054" s="256">
        <v>98527</v>
      </c>
      <c r="H7054" s="256" t="s">
        <v>2250</v>
      </c>
      <c r="I7054" s="256" t="s">
        <v>12</v>
      </c>
      <c r="J7054" s="256" t="s">
        <v>2541</v>
      </c>
      <c r="K7054" s="257" t="s">
        <v>18730</v>
      </c>
      <c r="L7054" s="256" t="s">
        <v>2542</v>
      </c>
    </row>
    <row r="7055" spans="1:12" x14ac:dyDescent="0.25">
      <c r="A7055" s="256" t="s">
        <v>2721</v>
      </c>
      <c r="B7055" s="256" t="s">
        <v>2722</v>
      </c>
      <c r="C7055" s="256" t="s">
        <v>2727</v>
      </c>
      <c r="D7055" s="256" t="s">
        <v>3364</v>
      </c>
      <c r="E7055" s="257" t="s">
        <v>2540</v>
      </c>
      <c r="F7055" s="256" t="s">
        <v>2540</v>
      </c>
      <c r="G7055" s="256">
        <v>98528</v>
      </c>
      <c r="H7055" s="256" t="s">
        <v>2251</v>
      </c>
      <c r="I7055" s="256" t="s">
        <v>12</v>
      </c>
      <c r="J7055" s="256" t="s">
        <v>2541</v>
      </c>
      <c r="K7055" s="257" t="s">
        <v>18731</v>
      </c>
      <c r="L7055" s="256" t="s">
        <v>2542</v>
      </c>
    </row>
    <row r="7056" spans="1:12" x14ac:dyDescent="0.25">
      <c r="A7056" s="256" t="s">
        <v>2721</v>
      </c>
      <c r="B7056" s="256" t="s">
        <v>2722</v>
      </c>
      <c r="C7056" s="256" t="s">
        <v>2727</v>
      </c>
      <c r="D7056" s="256" t="s">
        <v>3364</v>
      </c>
      <c r="E7056" s="257" t="s">
        <v>2540</v>
      </c>
      <c r="F7056" s="256" t="s">
        <v>2540</v>
      </c>
      <c r="G7056" s="256">
        <v>98529</v>
      </c>
      <c r="H7056" s="256" t="s">
        <v>2252</v>
      </c>
      <c r="I7056" s="256" t="s">
        <v>12</v>
      </c>
      <c r="J7056" s="256" t="s">
        <v>2545</v>
      </c>
      <c r="K7056" s="257" t="s">
        <v>18732</v>
      </c>
      <c r="L7056" s="256" t="s">
        <v>2542</v>
      </c>
    </row>
    <row r="7057" spans="1:12" x14ac:dyDescent="0.25">
      <c r="A7057" s="256" t="s">
        <v>2721</v>
      </c>
      <c r="B7057" s="256" t="s">
        <v>2722</v>
      </c>
      <c r="C7057" s="256" t="s">
        <v>2727</v>
      </c>
      <c r="D7057" s="256" t="s">
        <v>3364</v>
      </c>
      <c r="E7057" s="257" t="s">
        <v>2540</v>
      </c>
      <c r="F7057" s="256" t="s">
        <v>2540</v>
      </c>
      <c r="G7057" s="256">
        <v>98530</v>
      </c>
      <c r="H7057" s="256" t="s">
        <v>2253</v>
      </c>
      <c r="I7057" s="256" t="s">
        <v>12</v>
      </c>
      <c r="J7057" s="256" t="s">
        <v>2545</v>
      </c>
      <c r="K7057" s="257" t="s">
        <v>18733</v>
      </c>
      <c r="L7057" s="256" t="s">
        <v>2542</v>
      </c>
    </row>
    <row r="7058" spans="1:12" x14ac:dyDescent="0.25">
      <c r="A7058" s="256" t="s">
        <v>2721</v>
      </c>
      <c r="B7058" s="256" t="s">
        <v>2722</v>
      </c>
      <c r="C7058" s="256" t="s">
        <v>2727</v>
      </c>
      <c r="D7058" s="256" t="s">
        <v>3364</v>
      </c>
      <c r="E7058" s="257" t="s">
        <v>2540</v>
      </c>
      <c r="F7058" s="256" t="s">
        <v>2540</v>
      </c>
      <c r="G7058" s="256">
        <v>98531</v>
      </c>
      <c r="H7058" s="256" t="s">
        <v>2254</v>
      </c>
      <c r="I7058" s="256" t="s">
        <v>12</v>
      </c>
      <c r="J7058" s="256" t="s">
        <v>2541</v>
      </c>
      <c r="K7058" s="257" t="s">
        <v>18734</v>
      </c>
      <c r="L7058" s="256" t="s">
        <v>2542</v>
      </c>
    </row>
    <row r="7059" spans="1:12" x14ac:dyDescent="0.25">
      <c r="A7059" s="256" t="s">
        <v>2721</v>
      </c>
      <c r="B7059" s="256" t="s">
        <v>2722</v>
      </c>
      <c r="C7059" s="256" t="s">
        <v>2727</v>
      </c>
      <c r="D7059" s="256" t="s">
        <v>3364</v>
      </c>
      <c r="E7059" s="257" t="s">
        <v>2540</v>
      </c>
      <c r="F7059" s="256" t="s">
        <v>2540</v>
      </c>
      <c r="G7059" s="256">
        <v>98532</v>
      </c>
      <c r="H7059" s="256" t="s">
        <v>2255</v>
      </c>
      <c r="I7059" s="256" t="s">
        <v>12</v>
      </c>
      <c r="J7059" s="256" t="s">
        <v>2541</v>
      </c>
      <c r="K7059" s="257" t="s">
        <v>18735</v>
      </c>
      <c r="L7059" s="256" t="s">
        <v>2542</v>
      </c>
    </row>
    <row r="7060" spans="1:12" x14ac:dyDescent="0.25">
      <c r="A7060" s="256" t="s">
        <v>2721</v>
      </c>
      <c r="B7060" s="256" t="s">
        <v>2722</v>
      </c>
      <c r="C7060" s="256" t="s">
        <v>2727</v>
      </c>
      <c r="D7060" s="256" t="s">
        <v>3364</v>
      </c>
      <c r="E7060" s="257" t="s">
        <v>2540</v>
      </c>
      <c r="F7060" s="256" t="s">
        <v>2540</v>
      </c>
      <c r="G7060" s="256">
        <v>98533</v>
      </c>
      <c r="H7060" s="256" t="s">
        <v>2256</v>
      </c>
      <c r="I7060" s="256" t="s">
        <v>12</v>
      </c>
      <c r="J7060" s="256" t="s">
        <v>2541</v>
      </c>
      <c r="K7060" s="257" t="s">
        <v>18736</v>
      </c>
      <c r="L7060" s="256" t="s">
        <v>2542</v>
      </c>
    </row>
    <row r="7061" spans="1:12" x14ac:dyDescent="0.25">
      <c r="A7061" s="256" t="s">
        <v>2721</v>
      </c>
      <c r="B7061" s="256" t="s">
        <v>2722</v>
      </c>
      <c r="C7061" s="256" t="s">
        <v>2727</v>
      </c>
      <c r="D7061" s="256" t="s">
        <v>3364</v>
      </c>
      <c r="E7061" s="257" t="s">
        <v>2540</v>
      </c>
      <c r="F7061" s="256" t="s">
        <v>2540</v>
      </c>
      <c r="G7061" s="256">
        <v>98534</v>
      </c>
      <c r="H7061" s="256" t="s">
        <v>2257</v>
      </c>
      <c r="I7061" s="256" t="s">
        <v>12</v>
      </c>
      <c r="J7061" s="256" t="s">
        <v>2541</v>
      </c>
      <c r="K7061" s="257" t="s">
        <v>18737</v>
      </c>
      <c r="L7061" s="256" t="s">
        <v>2542</v>
      </c>
    </row>
    <row r="7062" spans="1:12" x14ac:dyDescent="0.25">
      <c r="A7062" s="256" t="s">
        <v>2721</v>
      </c>
      <c r="B7062" s="256" t="s">
        <v>2722</v>
      </c>
      <c r="C7062" s="256" t="s">
        <v>2727</v>
      </c>
      <c r="D7062" s="256" t="s">
        <v>3364</v>
      </c>
      <c r="E7062" s="257" t="s">
        <v>2540</v>
      </c>
      <c r="F7062" s="256" t="s">
        <v>2540</v>
      </c>
      <c r="G7062" s="256">
        <v>98535</v>
      </c>
      <c r="H7062" s="256" t="s">
        <v>2258</v>
      </c>
      <c r="I7062" s="256" t="s">
        <v>12</v>
      </c>
      <c r="J7062" s="256" t="s">
        <v>2541</v>
      </c>
      <c r="K7062" s="257" t="s">
        <v>18738</v>
      </c>
      <c r="L7062" s="256" t="s">
        <v>2542</v>
      </c>
    </row>
    <row r="7063" spans="1:12" x14ac:dyDescent="0.25">
      <c r="A7063" s="256" t="s">
        <v>2630</v>
      </c>
      <c r="B7063" s="256" t="s">
        <v>2705</v>
      </c>
      <c r="C7063" s="256" t="s">
        <v>2709</v>
      </c>
      <c r="D7063" s="256" t="s">
        <v>3354</v>
      </c>
      <c r="E7063" s="257" t="s">
        <v>2540</v>
      </c>
      <c r="F7063" s="256" t="s">
        <v>2540</v>
      </c>
      <c r="G7063" s="256">
        <v>88238</v>
      </c>
      <c r="H7063" s="256" t="s">
        <v>2259</v>
      </c>
      <c r="I7063" s="256" t="s">
        <v>484</v>
      </c>
      <c r="J7063" s="256" t="s">
        <v>2545</v>
      </c>
      <c r="K7063" s="257" t="s">
        <v>15320</v>
      </c>
      <c r="L7063" s="256" t="s">
        <v>2728</v>
      </c>
    </row>
    <row r="7064" spans="1:12" x14ac:dyDescent="0.25">
      <c r="A7064" s="256" t="s">
        <v>2630</v>
      </c>
      <c r="B7064" s="256" t="s">
        <v>2705</v>
      </c>
      <c r="C7064" s="256" t="s">
        <v>2709</v>
      </c>
      <c r="D7064" s="256" t="s">
        <v>3354</v>
      </c>
      <c r="E7064" s="257" t="s">
        <v>2540</v>
      </c>
      <c r="F7064" s="256" t="s">
        <v>2540</v>
      </c>
      <c r="G7064" s="256">
        <v>88239</v>
      </c>
      <c r="H7064" s="256" t="s">
        <v>2260</v>
      </c>
      <c r="I7064" s="256" t="s">
        <v>484</v>
      </c>
      <c r="J7064" s="256" t="s">
        <v>2545</v>
      </c>
      <c r="K7064" s="257" t="s">
        <v>17298</v>
      </c>
      <c r="L7064" s="256" t="s">
        <v>2728</v>
      </c>
    </row>
    <row r="7065" spans="1:12" x14ac:dyDescent="0.25">
      <c r="A7065" s="256" t="s">
        <v>2630</v>
      </c>
      <c r="B7065" s="256" t="s">
        <v>2705</v>
      </c>
      <c r="C7065" s="256" t="s">
        <v>2709</v>
      </c>
      <c r="D7065" s="256" t="s">
        <v>3354</v>
      </c>
      <c r="E7065" s="257" t="s">
        <v>2540</v>
      </c>
      <c r="F7065" s="256" t="s">
        <v>2540</v>
      </c>
      <c r="G7065" s="256">
        <v>88240</v>
      </c>
      <c r="H7065" s="256" t="s">
        <v>2261</v>
      </c>
      <c r="I7065" s="256" t="s">
        <v>484</v>
      </c>
      <c r="J7065" s="256" t="s">
        <v>2545</v>
      </c>
      <c r="K7065" s="257" t="s">
        <v>15721</v>
      </c>
      <c r="L7065" s="256" t="s">
        <v>2728</v>
      </c>
    </row>
    <row r="7066" spans="1:12" x14ac:dyDescent="0.25">
      <c r="A7066" s="256" t="s">
        <v>2630</v>
      </c>
      <c r="B7066" s="256" t="s">
        <v>2705</v>
      </c>
      <c r="C7066" s="256" t="s">
        <v>2709</v>
      </c>
      <c r="D7066" s="256" t="s">
        <v>3354</v>
      </c>
      <c r="E7066" s="257" t="s">
        <v>2540</v>
      </c>
      <c r="F7066" s="256" t="s">
        <v>2540</v>
      </c>
      <c r="G7066" s="256">
        <v>88241</v>
      </c>
      <c r="H7066" s="256" t="s">
        <v>2262</v>
      </c>
      <c r="I7066" s="256" t="s">
        <v>484</v>
      </c>
      <c r="J7066" s="256" t="s">
        <v>2545</v>
      </c>
      <c r="K7066" s="257" t="s">
        <v>18739</v>
      </c>
      <c r="L7066" s="256" t="s">
        <v>2728</v>
      </c>
    </row>
    <row r="7067" spans="1:12" x14ac:dyDescent="0.25">
      <c r="A7067" s="256" t="s">
        <v>2630</v>
      </c>
      <c r="B7067" s="256" t="s">
        <v>2705</v>
      </c>
      <c r="C7067" s="256" t="s">
        <v>2709</v>
      </c>
      <c r="D7067" s="256" t="s">
        <v>3354</v>
      </c>
      <c r="E7067" s="257" t="s">
        <v>2540</v>
      </c>
      <c r="F7067" s="256" t="s">
        <v>2540</v>
      </c>
      <c r="G7067" s="256">
        <v>88242</v>
      </c>
      <c r="H7067" s="256" t="s">
        <v>2263</v>
      </c>
      <c r="I7067" s="256" t="s">
        <v>484</v>
      </c>
      <c r="J7067" s="256" t="s">
        <v>2545</v>
      </c>
      <c r="K7067" s="257" t="s">
        <v>17679</v>
      </c>
      <c r="L7067" s="256" t="s">
        <v>2728</v>
      </c>
    </row>
    <row r="7068" spans="1:12" x14ac:dyDescent="0.25">
      <c r="A7068" s="256" t="s">
        <v>2630</v>
      </c>
      <c r="B7068" s="256" t="s">
        <v>2705</v>
      </c>
      <c r="C7068" s="256" t="s">
        <v>2709</v>
      </c>
      <c r="D7068" s="256" t="s">
        <v>3354</v>
      </c>
      <c r="E7068" s="257" t="s">
        <v>2540</v>
      </c>
      <c r="F7068" s="256" t="s">
        <v>2540</v>
      </c>
      <c r="G7068" s="256">
        <v>88243</v>
      </c>
      <c r="H7068" s="256" t="s">
        <v>2264</v>
      </c>
      <c r="I7068" s="256" t="s">
        <v>484</v>
      </c>
      <c r="J7068" s="256" t="s">
        <v>2545</v>
      </c>
      <c r="K7068" s="257" t="s">
        <v>13682</v>
      </c>
      <c r="L7068" s="256" t="s">
        <v>2728</v>
      </c>
    </row>
    <row r="7069" spans="1:12" x14ac:dyDescent="0.25">
      <c r="A7069" s="256" t="s">
        <v>2630</v>
      </c>
      <c r="B7069" s="256" t="s">
        <v>2705</v>
      </c>
      <c r="C7069" s="256" t="s">
        <v>2709</v>
      </c>
      <c r="D7069" s="256" t="s">
        <v>3354</v>
      </c>
      <c r="E7069" s="257" t="s">
        <v>2540</v>
      </c>
      <c r="F7069" s="256" t="s">
        <v>2540</v>
      </c>
      <c r="G7069" s="256">
        <v>88245</v>
      </c>
      <c r="H7069" s="256" t="s">
        <v>2265</v>
      </c>
      <c r="I7069" s="256" t="s">
        <v>484</v>
      </c>
      <c r="J7069" s="256" t="s">
        <v>2545</v>
      </c>
      <c r="K7069" s="257" t="s">
        <v>7006</v>
      </c>
      <c r="L7069" s="256" t="s">
        <v>2728</v>
      </c>
    </row>
    <row r="7070" spans="1:12" x14ac:dyDescent="0.25">
      <c r="A7070" s="256" t="s">
        <v>2630</v>
      </c>
      <c r="B7070" s="256" t="s">
        <v>2705</v>
      </c>
      <c r="C7070" s="256" t="s">
        <v>2709</v>
      </c>
      <c r="D7070" s="256" t="s">
        <v>3354</v>
      </c>
      <c r="E7070" s="257" t="s">
        <v>2540</v>
      </c>
      <c r="F7070" s="256" t="s">
        <v>2540</v>
      </c>
      <c r="G7070" s="256">
        <v>88246</v>
      </c>
      <c r="H7070" s="256" t="s">
        <v>2266</v>
      </c>
      <c r="I7070" s="256" t="s">
        <v>484</v>
      </c>
      <c r="J7070" s="256" t="s">
        <v>2545</v>
      </c>
      <c r="K7070" s="257" t="s">
        <v>5035</v>
      </c>
      <c r="L7070" s="256" t="s">
        <v>2728</v>
      </c>
    </row>
    <row r="7071" spans="1:12" x14ac:dyDescent="0.25">
      <c r="A7071" s="256" t="s">
        <v>2630</v>
      </c>
      <c r="B7071" s="256" t="s">
        <v>2705</v>
      </c>
      <c r="C7071" s="256" t="s">
        <v>2709</v>
      </c>
      <c r="D7071" s="256" t="s">
        <v>3354</v>
      </c>
      <c r="E7071" s="257" t="s">
        <v>2540</v>
      </c>
      <c r="F7071" s="256" t="s">
        <v>2540</v>
      </c>
      <c r="G7071" s="256">
        <v>88247</v>
      </c>
      <c r="H7071" s="256" t="s">
        <v>2267</v>
      </c>
      <c r="I7071" s="256" t="s">
        <v>484</v>
      </c>
      <c r="J7071" s="256" t="s">
        <v>2545</v>
      </c>
      <c r="K7071" s="257" t="s">
        <v>18740</v>
      </c>
      <c r="L7071" s="256" t="s">
        <v>2728</v>
      </c>
    </row>
    <row r="7072" spans="1:12" x14ac:dyDescent="0.25">
      <c r="A7072" s="256" t="s">
        <v>2630</v>
      </c>
      <c r="B7072" s="256" t="s">
        <v>2705</v>
      </c>
      <c r="C7072" s="256" t="s">
        <v>2709</v>
      </c>
      <c r="D7072" s="256" t="s">
        <v>3354</v>
      </c>
      <c r="E7072" s="257" t="s">
        <v>2540</v>
      </c>
      <c r="F7072" s="256" t="s">
        <v>2540</v>
      </c>
      <c r="G7072" s="256">
        <v>88248</v>
      </c>
      <c r="H7072" s="256" t="s">
        <v>2268</v>
      </c>
      <c r="I7072" s="256" t="s">
        <v>484</v>
      </c>
      <c r="J7072" s="256" t="s">
        <v>2545</v>
      </c>
      <c r="K7072" s="257" t="s">
        <v>6238</v>
      </c>
      <c r="L7072" s="256" t="s">
        <v>2728</v>
      </c>
    </row>
    <row r="7073" spans="1:12" x14ac:dyDescent="0.25">
      <c r="A7073" s="256" t="s">
        <v>2630</v>
      </c>
      <c r="B7073" s="256" t="s">
        <v>2705</v>
      </c>
      <c r="C7073" s="256" t="s">
        <v>2709</v>
      </c>
      <c r="D7073" s="256" t="s">
        <v>3354</v>
      </c>
      <c r="E7073" s="257" t="s">
        <v>2540</v>
      </c>
      <c r="F7073" s="256" t="s">
        <v>2540</v>
      </c>
      <c r="G7073" s="256">
        <v>88249</v>
      </c>
      <c r="H7073" s="256" t="s">
        <v>2269</v>
      </c>
      <c r="I7073" s="256" t="s">
        <v>484</v>
      </c>
      <c r="J7073" s="256" t="s">
        <v>2545</v>
      </c>
      <c r="K7073" s="257" t="s">
        <v>18741</v>
      </c>
      <c r="L7073" s="256" t="s">
        <v>2728</v>
      </c>
    </row>
    <row r="7074" spans="1:12" x14ac:dyDescent="0.25">
      <c r="A7074" s="256" t="s">
        <v>2630</v>
      </c>
      <c r="B7074" s="256" t="s">
        <v>2705</v>
      </c>
      <c r="C7074" s="256" t="s">
        <v>2709</v>
      </c>
      <c r="D7074" s="256" t="s">
        <v>3354</v>
      </c>
      <c r="E7074" s="257" t="s">
        <v>2540</v>
      </c>
      <c r="F7074" s="256" t="s">
        <v>2540</v>
      </c>
      <c r="G7074" s="256">
        <v>88250</v>
      </c>
      <c r="H7074" s="256" t="s">
        <v>2270</v>
      </c>
      <c r="I7074" s="256" t="s">
        <v>484</v>
      </c>
      <c r="J7074" s="256" t="s">
        <v>2545</v>
      </c>
      <c r="K7074" s="257" t="s">
        <v>18645</v>
      </c>
      <c r="L7074" s="256" t="s">
        <v>2728</v>
      </c>
    </row>
    <row r="7075" spans="1:12" x14ac:dyDescent="0.25">
      <c r="A7075" s="256" t="s">
        <v>2630</v>
      </c>
      <c r="B7075" s="256" t="s">
        <v>2705</v>
      </c>
      <c r="C7075" s="256" t="s">
        <v>2709</v>
      </c>
      <c r="D7075" s="256" t="s">
        <v>3354</v>
      </c>
      <c r="E7075" s="257" t="s">
        <v>2540</v>
      </c>
      <c r="F7075" s="256" t="s">
        <v>2540</v>
      </c>
      <c r="G7075" s="256">
        <v>88251</v>
      </c>
      <c r="H7075" s="256" t="s">
        <v>2271</v>
      </c>
      <c r="I7075" s="256" t="s">
        <v>484</v>
      </c>
      <c r="J7075" s="256" t="s">
        <v>2545</v>
      </c>
      <c r="K7075" s="257" t="s">
        <v>18742</v>
      </c>
      <c r="L7075" s="256" t="s">
        <v>2728</v>
      </c>
    </row>
    <row r="7076" spans="1:12" x14ac:dyDescent="0.25">
      <c r="A7076" s="256" t="s">
        <v>2630</v>
      </c>
      <c r="B7076" s="256" t="s">
        <v>2705</v>
      </c>
      <c r="C7076" s="256" t="s">
        <v>2709</v>
      </c>
      <c r="D7076" s="256" t="s">
        <v>3354</v>
      </c>
      <c r="E7076" s="257" t="s">
        <v>2540</v>
      </c>
      <c r="F7076" s="256" t="s">
        <v>2540</v>
      </c>
      <c r="G7076" s="256">
        <v>88252</v>
      </c>
      <c r="H7076" s="256" t="s">
        <v>2272</v>
      </c>
      <c r="I7076" s="256" t="s">
        <v>484</v>
      </c>
      <c r="J7076" s="256" t="s">
        <v>2545</v>
      </c>
      <c r="K7076" s="257" t="s">
        <v>5231</v>
      </c>
      <c r="L7076" s="256" t="s">
        <v>2728</v>
      </c>
    </row>
    <row r="7077" spans="1:12" x14ac:dyDescent="0.25">
      <c r="A7077" s="256" t="s">
        <v>2630</v>
      </c>
      <c r="B7077" s="256" t="s">
        <v>2705</v>
      </c>
      <c r="C7077" s="256" t="s">
        <v>2709</v>
      </c>
      <c r="D7077" s="256" t="s">
        <v>3354</v>
      </c>
      <c r="E7077" s="257" t="s">
        <v>2540</v>
      </c>
      <c r="F7077" s="256" t="s">
        <v>2540</v>
      </c>
      <c r="G7077" s="256">
        <v>88253</v>
      </c>
      <c r="H7077" s="256" t="s">
        <v>2273</v>
      </c>
      <c r="I7077" s="256" t="s">
        <v>484</v>
      </c>
      <c r="J7077" s="256" t="s">
        <v>2545</v>
      </c>
      <c r="K7077" s="257" t="s">
        <v>13364</v>
      </c>
      <c r="L7077" s="256" t="s">
        <v>2728</v>
      </c>
    </row>
    <row r="7078" spans="1:12" x14ac:dyDescent="0.25">
      <c r="A7078" s="256" t="s">
        <v>2630</v>
      </c>
      <c r="B7078" s="256" t="s">
        <v>2705</v>
      </c>
      <c r="C7078" s="256" t="s">
        <v>2709</v>
      </c>
      <c r="D7078" s="256" t="s">
        <v>3354</v>
      </c>
      <c r="E7078" s="257" t="s">
        <v>2540</v>
      </c>
      <c r="F7078" s="256" t="s">
        <v>2540</v>
      </c>
      <c r="G7078" s="256">
        <v>88255</v>
      </c>
      <c r="H7078" s="256" t="s">
        <v>2274</v>
      </c>
      <c r="I7078" s="256" t="s">
        <v>484</v>
      </c>
      <c r="J7078" s="256" t="s">
        <v>2545</v>
      </c>
      <c r="K7078" s="257" t="s">
        <v>18743</v>
      </c>
      <c r="L7078" s="256" t="s">
        <v>2728</v>
      </c>
    </row>
    <row r="7079" spans="1:12" x14ac:dyDescent="0.25">
      <c r="A7079" s="256" t="s">
        <v>2630</v>
      </c>
      <c r="B7079" s="256" t="s">
        <v>2705</v>
      </c>
      <c r="C7079" s="256" t="s">
        <v>2709</v>
      </c>
      <c r="D7079" s="256" t="s">
        <v>3354</v>
      </c>
      <c r="E7079" s="257" t="s">
        <v>2540</v>
      </c>
      <c r="F7079" s="256" t="s">
        <v>2540</v>
      </c>
      <c r="G7079" s="256">
        <v>88256</v>
      </c>
      <c r="H7079" s="256" t="s">
        <v>2275</v>
      </c>
      <c r="I7079" s="256" t="s">
        <v>484</v>
      </c>
      <c r="J7079" s="256" t="s">
        <v>2545</v>
      </c>
      <c r="K7079" s="257" t="s">
        <v>7310</v>
      </c>
      <c r="L7079" s="256" t="s">
        <v>2728</v>
      </c>
    </row>
    <row r="7080" spans="1:12" x14ac:dyDescent="0.25">
      <c r="A7080" s="256" t="s">
        <v>2630</v>
      </c>
      <c r="B7080" s="256" t="s">
        <v>2705</v>
      </c>
      <c r="C7080" s="256" t="s">
        <v>2709</v>
      </c>
      <c r="D7080" s="256" t="s">
        <v>3354</v>
      </c>
      <c r="E7080" s="257" t="s">
        <v>2540</v>
      </c>
      <c r="F7080" s="256" t="s">
        <v>2540</v>
      </c>
      <c r="G7080" s="256">
        <v>88257</v>
      </c>
      <c r="H7080" s="256" t="s">
        <v>2276</v>
      </c>
      <c r="I7080" s="256" t="s">
        <v>484</v>
      </c>
      <c r="J7080" s="256" t="s">
        <v>2545</v>
      </c>
      <c r="K7080" s="257" t="s">
        <v>18744</v>
      </c>
      <c r="L7080" s="256" t="s">
        <v>2728</v>
      </c>
    </row>
    <row r="7081" spans="1:12" x14ac:dyDescent="0.25">
      <c r="A7081" s="256" t="s">
        <v>2630</v>
      </c>
      <c r="B7081" s="256" t="s">
        <v>2705</v>
      </c>
      <c r="C7081" s="256" t="s">
        <v>2709</v>
      </c>
      <c r="D7081" s="256" t="s">
        <v>3354</v>
      </c>
      <c r="E7081" s="257" t="s">
        <v>2540</v>
      </c>
      <c r="F7081" s="256" t="s">
        <v>2540</v>
      </c>
      <c r="G7081" s="256">
        <v>88258</v>
      </c>
      <c r="H7081" s="256" t="s">
        <v>2277</v>
      </c>
      <c r="I7081" s="256" t="s">
        <v>484</v>
      </c>
      <c r="J7081" s="256" t="s">
        <v>2545</v>
      </c>
      <c r="K7081" s="257" t="s">
        <v>18745</v>
      </c>
      <c r="L7081" s="256" t="s">
        <v>2728</v>
      </c>
    </row>
    <row r="7082" spans="1:12" x14ac:dyDescent="0.25">
      <c r="A7082" s="256" t="s">
        <v>2630</v>
      </c>
      <c r="B7082" s="256" t="s">
        <v>2705</v>
      </c>
      <c r="C7082" s="256" t="s">
        <v>2709</v>
      </c>
      <c r="D7082" s="256" t="s">
        <v>3354</v>
      </c>
      <c r="E7082" s="257" t="s">
        <v>2540</v>
      </c>
      <c r="F7082" s="256" t="s">
        <v>2540</v>
      </c>
      <c r="G7082" s="256">
        <v>88260</v>
      </c>
      <c r="H7082" s="256" t="s">
        <v>2278</v>
      </c>
      <c r="I7082" s="256" t="s">
        <v>484</v>
      </c>
      <c r="J7082" s="256" t="s">
        <v>2545</v>
      </c>
      <c r="K7082" s="257" t="s">
        <v>6390</v>
      </c>
      <c r="L7082" s="256" t="s">
        <v>2728</v>
      </c>
    </row>
    <row r="7083" spans="1:12" x14ac:dyDescent="0.25">
      <c r="A7083" s="256" t="s">
        <v>2630</v>
      </c>
      <c r="B7083" s="256" t="s">
        <v>2705</v>
      </c>
      <c r="C7083" s="256" t="s">
        <v>2709</v>
      </c>
      <c r="D7083" s="256" t="s">
        <v>3354</v>
      </c>
      <c r="E7083" s="257" t="s">
        <v>2540</v>
      </c>
      <c r="F7083" s="256" t="s">
        <v>2540</v>
      </c>
      <c r="G7083" s="256">
        <v>88261</v>
      </c>
      <c r="H7083" s="256" t="s">
        <v>2279</v>
      </c>
      <c r="I7083" s="256" t="s">
        <v>484</v>
      </c>
      <c r="J7083" s="256" t="s">
        <v>2545</v>
      </c>
      <c r="K7083" s="257" t="s">
        <v>13563</v>
      </c>
      <c r="L7083" s="256" t="s">
        <v>2728</v>
      </c>
    </row>
    <row r="7084" spans="1:12" x14ac:dyDescent="0.25">
      <c r="A7084" s="256" t="s">
        <v>2630</v>
      </c>
      <c r="B7084" s="256" t="s">
        <v>2705</v>
      </c>
      <c r="C7084" s="256" t="s">
        <v>2709</v>
      </c>
      <c r="D7084" s="256" t="s">
        <v>3354</v>
      </c>
      <c r="E7084" s="257" t="s">
        <v>2540</v>
      </c>
      <c r="F7084" s="256" t="s">
        <v>2540</v>
      </c>
      <c r="G7084" s="256">
        <v>88262</v>
      </c>
      <c r="H7084" s="256" t="s">
        <v>2280</v>
      </c>
      <c r="I7084" s="256" t="s">
        <v>484</v>
      </c>
      <c r="J7084" s="256" t="s">
        <v>2556</v>
      </c>
      <c r="K7084" s="257" t="s">
        <v>18746</v>
      </c>
      <c r="L7084" s="256" t="s">
        <v>2728</v>
      </c>
    </row>
    <row r="7085" spans="1:12" x14ac:dyDescent="0.25">
      <c r="A7085" s="256" t="s">
        <v>2630</v>
      </c>
      <c r="B7085" s="256" t="s">
        <v>2705</v>
      </c>
      <c r="C7085" s="256" t="s">
        <v>2709</v>
      </c>
      <c r="D7085" s="256" t="s">
        <v>3354</v>
      </c>
      <c r="E7085" s="257" t="s">
        <v>2540</v>
      </c>
      <c r="F7085" s="256" t="s">
        <v>2540</v>
      </c>
      <c r="G7085" s="256">
        <v>88263</v>
      </c>
      <c r="H7085" s="256" t="s">
        <v>2281</v>
      </c>
      <c r="I7085" s="256" t="s">
        <v>484</v>
      </c>
      <c r="J7085" s="256" t="s">
        <v>2545</v>
      </c>
      <c r="K7085" s="257" t="s">
        <v>17287</v>
      </c>
      <c r="L7085" s="256" t="s">
        <v>2728</v>
      </c>
    </row>
    <row r="7086" spans="1:12" x14ac:dyDescent="0.25">
      <c r="A7086" s="256" t="s">
        <v>2630</v>
      </c>
      <c r="B7086" s="256" t="s">
        <v>2705</v>
      </c>
      <c r="C7086" s="256" t="s">
        <v>2709</v>
      </c>
      <c r="D7086" s="256" t="s">
        <v>3354</v>
      </c>
      <c r="E7086" s="257" t="s">
        <v>2540</v>
      </c>
      <c r="F7086" s="256" t="s">
        <v>2540</v>
      </c>
      <c r="G7086" s="256">
        <v>88264</v>
      </c>
      <c r="H7086" s="256" t="s">
        <v>2282</v>
      </c>
      <c r="I7086" s="256" t="s">
        <v>484</v>
      </c>
      <c r="J7086" s="256" t="s">
        <v>2556</v>
      </c>
      <c r="K7086" s="257" t="s">
        <v>13382</v>
      </c>
      <c r="L7086" s="256" t="s">
        <v>2728</v>
      </c>
    </row>
    <row r="7087" spans="1:12" x14ac:dyDescent="0.25">
      <c r="A7087" s="256" t="s">
        <v>2630</v>
      </c>
      <c r="B7087" s="256" t="s">
        <v>2705</v>
      </c>
      <c r="C7087" s="256" t="s">
        <v>2709</v>
      </c>
      <c r="D7087" s="256" t="s">
        <v>3354</v>
      </c>
      <c r="E7087" s="257" t="s">
        <v>2540</v>
      </c>
      <c r="F7087" s="256" t="s">
        <v>2540</v>
      </c>
      <c r="G7087" s="256">
        <v>88265</v>
      </c>
      <c r="H7087" s="256" t="s">
        <v>2283</v>
      </c>
      <c r="I7087" s="256" t="s">
        <v>484</v>
      </c>
      <c r="J7087" s="256" t="s">
        <v>2545</v>
      </c>
      <c r="K7087" s="257" t="s">
        <v>13382</v>
      </c>
      <c r="L7087" s="256" t="s">
        <v>2728</v>
      </c>
    </row>
    <row r="7088" spans="1:12" x14ac:dyDescent="0.25">
      <c r="A7088" s="256" t="s">
        <v>2630</v>
      </c>
      <c r="B7088" s="256" t="s">
        <v>2705</v>
      </c>
      <c r="C7088" s="256" t="s">
        <v>2709</v>
      </c>
      <c r="D7088" s="256" t="s">
        <v>3354</v>
      </c>
      <c r="E7088" s="257" t="s">
        <v>2540</v>
      </c>
      <c r="F7088" s="256" t="s">
        <v>2540</v>
      </c>
      <c r="G7088" s="256">
        <v>88266</v>
      </c>
      <c r="H7088" s="256" t="s">
        <v>2284</v>
      </c>
      <c r="I7088" s="256" t="s">
        <v>484</v>
      </c>
      <c r="J7088" s="256" t="s">
        <v>2545</v>
      </c>
      <c r="K7088" s="257" t="s">
        <v>18747</v>
      </c>
      <c r="L7088" s="256" t="s">
        <v>2728</v>
      </c>
    </row>
    <row r="7089" spans="1:12" x14ac:dyDescent="0.25">
      <c r="A7089" s="256" t="s">
        <v>2630</v>
      </c>
      <c r="B7089" s="256" t="s">
        <v>2705</v>
      </c>
      <c r="C7089" s="256" t="s">
        <v>2709</v>
      </c>
      <c r="D7089" s="256" t="s">
        <v>3354</v>
      </c>
      <c r="E7089" s="257" t="s">
        <v>2540</v>
      </c>
      <c r="F7089" s="256" t="s">
        <v>2540</v>
      </c>
      <c r="G7089" s="256">
        <v>88267</v>
      </c>
      <c r="H7089" s="256" t="s">
        <v>2285</v>
      </c>
      <c r="I7089" s="256" t="s">
        <v>484</v>
      </c>
      <c r="J7089" s="256" t="s">
        <v>2556</v>
      </c>
      <c r="K7089" s="257" t="s">
        <v>18746</v>
      </c>
      <c r="L7089" s="256" t="s">
        <v>2728</v>
      </c>
    </row>
    <row r="7090" spans="1:12" x14ac:dyDescent="0.25">
      <c r="A7090" s="256" t="s">
        <v>2630</v>
      </c>
      <c r="B7090" s="256" t="s">
        <v>2705</v>
      </c>
      <c r="C7090" s="256" t="s">
        <v>2709</v>
      </c>
      <c r="D7090" s="256" t="s">
        <v>3354</v>
      </c>
      <c r="E7090" s="257" t="s">
        <v>2540</v>
      </c>
      <c r="F7090" s="256" t="s">
        <v>2540</v>
      </c>
      <c r="G7090" s="256">
        <v>88269</v>
      </c>
      <c r="H7090" s="256" t="s">
        <v>2286</v>
      </c>
      <c r="I7090" s="256" t="s">
        <v>484</v>
      </c>
      <c r="J7090" s="256" t="s">
        <v>2545</v>
      </c>
      <c r="K7090" s="257" t="s">
        <v>7006</v>
      </c>
      <c r="L7090" s="256" t="s">
        <v>2728</v>
      </c>
    </row>
    <row r="7091" spans="1:12" x14ac:dyDescent="0.25">
      <c r="A7091" s="256" t="s">
        <v>2630</v>
      </c>
      <c r="B7091" s="256" t="s">
        <v>2705</v>
      </c>
      <c r="C7091" s="256" t="s">
        <v>2709</v>
      </c>
      <c r="D7091" s="256" t="s">
        <v>3354</v>
      </c>
      <c r="E7091" s="257" t="s">
        <v>2540</v>
      </c>
      <c r="F7091" s="256" t="s">
        <v>2540</v>
      </c>
      <c r="G7091" s="256">
        <v>88270</v>
      </c>
      <c r="H7091" s="256" t="s">
        <v>2287</v>
      </c>
      <c r="I7091" s="256" t="s">
        <v>484</v>
      </c>
      <c r="J7091" s="256" t="s">
        <v>2545</v>
      </c>
      <c r="K7091" s="257" t="s">
        <v>18748</v>
      </c>
      <c r="L7091" s="256" t="s">
        <v>2728</v>
      </c>
    </row>
    <row r="7092" spans="1:12" x14ac:dyDescent="0.25">
      <c r="A7092" s="256" t="s">
        <v>2630</v>
      </c>
      <c r="B7092" s="256" t="s">
        <v>2705</v>
      </c>
      <c r="C7092" s="256" t="s">
        <v>2709</v>
      </c>
      <c r="D7092" s="256" t="s">
        <v>3354</v>
      </c>
      <c r="E7092" s="257" t="s">
        <v>2540</v>
      </c>
      <c r="F7092" s="256" t="s">
        <v>2540</v>
      </c>
      <c r="G7092" s="256">
        <v>88272</v>
      </c>
      <c r="H7092" s="256" t="s">
        <v>2288</v>
      </c>
      <c r="I7092" s="256" t="s">
        <v>484</v>
      </c>
      <c r="J7092" s="256" t="s">
        <v>2545</v>
      </c>
      <c r="K7092" s="257" t="s">
        <v>16445</v>
      </c>
      <c r="L7092" s="256" t="s">
        <v>2728</v>
      </c>
    </row>
    <row r="7093" spans="1:12" x14ac:dyDescent="0.25">
      <c r="A7093" s="256" t="s">
        <v>2630</v>
      </c>
      <c r="B7093" s="256" t="s">
        <v>2705</v>
      </c>
      <c r="C7093" s="256" t="s">
        <v>2709</v>
      </c>
      <c r="D7093" s="256" t="s">
        <v>3354</v>
      </c>
      <c r="E7093" s="257" t="s">
        <v>2540</v>
      </c>
      <c r="F7093" s="256" t="s">
        <v>2540</v>
      </c>
      <c r="G7093" s="256">
        <v>88273</v>
      </c>
      <c r="H7093" s="256" t="s">
        <v>2289</v>
      </c>
      <c r="I7093" s="256" t="s">
        <v>484</v>
      </c>
      <c r="J7093" s="256" t="s">
        <v>2545</v>
      </c>
      <c r="K7093" s="257" t="s">
        <v>16978</v>
      </c>
      <c r="L7093" s="256" t="s">
        <v>2728</v>
      </c>
    </row>
    <row r="7094" spans="1:12" x14ac:dyDescent="0.25">
      <c r="A7094" s="256" t="s">
        <v>2630</v>
      </c>
      <c r="B7094" s="256" t="s">
        <v>2705</v>
      </c>
      <c r="C7094" s="256" t="s">
        <v>2709</v>
      </c>
      <c r="D7094" s="256" t="s">
        <v>3354</v>
      </c>
      <c r="E7094" s="257" t="s">
        <v>2540</v>
      </c>
      <c r="F7094" s="256" t="s">
        <v>2540</v>
      </c>
      <c r="G7094" s="256">
        <v>88274</v>
      </c>
      <c r="H7094" s="256" t="s">
        <v>2290</v>
      </c>
      <c r="I7094" s="256" t="s">
        <v>484</v>
      </c>
      <c r="J7094" s="256" t="s">
        <v>2545</v>
      </c>
      <c r="K7094" s="257" t="s">
        <v>7310</v>
      </c>
      <c r="L7094" s="256" t="s">
        <v>2728</v>
      </c>
    </row>
    <row r="7095" spans="1:12" x14ac:dyDescent="0.25">
      <c r="A7095" s="256" t="s">
        <v>2630</v>
      </c>
      <c r="B7095" s="256" t="s">
        <v>2705</v>
      </c>
      <c r="C7095" s="256" t="s">
        <v>2709</v>
      </c>
      <c r="D7095" s="256" t="s">
        <v>3354</v>
      </c>
      <c r="E7095" s="257" t="s">
        <v>2540</v>
      </c>
      <c r="F7095" s="256" t="s">
        <v>2540</v>
      </c>
      <c r="G7095" s="256">
        <v>88275</v>
      </c>
      <c r="H7095" s="256" t="s">
        <v>2291</v>
      </c>
      <c r="I7095" s="256" t="s">
        <v>484</v>
      </c>
      <c r="J7095" s="256" t="s">
        <v>2545</v>
      </c>
      <c r="K7095" s="257" t="s">
        <v>18749</v>
      </c>
      <c r="L7095" s="256" t="s">
        <v>2728</v>
      </c>
    </row>
    <row r="7096" spans="1:12" x14ac:dyDescent="0.25">
      <c r="A7096" s="256" t="s">
        <v>2630</v>
      </c>
      <c r="B7096" s="256" t="s">
        <v>2705</v>
      </c>
      <c r="C7096" s="256" t="s">
        <v>2709</v>
      </c>
      <c r="D7096" s="256" t="s">
        <v>3354</v>
      </c>
      <c r="E7096" s="257" t="s">
        <v>2540</v>
      </c>
      <c r="F7096" s="256" t="s">
        <v>2540</v>
      </c>
      <c r="G7096" s="256">
        <v>88277</v>
      </c>
      <c r="H7096" s="256" t="s">
        <v>2292</v>
      </c>
      <c r="I7096" s="256" t="s">
        <v>484</v>
      </c>
      <c r="J7096" s="256" t="s">
        <v>2545</v>
      </c>
      <c r="K7096" s="257" t="s">
        <v>13811</v>
      </c>
      <c r="L7096" s="256" t="s">
        <v>2728</v>
      </c>
    </row>
    <row r="7097" spans="1:12" x14ac:dyDescent="0.25">
      <c r="A7097" s="256" t="s">
        <v>2630</v>
      </c>
      <c r="B7097" s="256" t="s">
        <v>2705</v>
      </c>
      <c r="C7097" s="256" t="s">
        <v>2709</v>
      </c>
      <c r="D7097" s="256" t="s">
        <v>3354</v>
      </c>
      <c r="E7097" s="257" t="s">
        <v>2540</v>
      </c>
      <c r="F7097" s="256" t="s">
        <v>2540</v>
      </c>
      <c r="G7097" s="256">
        <v>88278</v>
      </c>
      <c r="H7097" s="256" t="s">
        <v>2293</v>
      </c>
      <c r="I7097" s="256" t="s">
        <v>484</v>
      </c>
      <c r="J7097" s="256" t="s">
        <v>2545</v>
      </c>
      <c r="K7097" s="257" t="s">
        <v>16924</v>
      </c>
      <c r="L7097" s="256" t="s">
        <v>2728</v>
      </c>
    </row>
    <row r="7098" spans="1:12" x14ac:dyDescent="0.25">
      <c r="A7098" s="256" t="s">
        <v>2630</v>
      </c>
      <c r="B7098" s="256" t="s">
        <v>2705</v>
      </c>
      <c r="C7098" s="256" t="s">
        <v>2709</v>
      </c>
      <c r="D7098" s="256" t="s">
        <v>3354</v>
      </c>
      <c r="E7098" s="257" t="s">
        <v>2540</v>
      </c>
      <c r="F7098" s="256" t="s">
        <v>2540</v>
      </c>
      <c r="G7098" s="256">
        <v>88279</v>
      </c>
      <c r="H7098" s="256" t="s">
        <v>2294</v>
      </c>
      <c r="I7098" s="256" t="s">
        <v>484</v>
      </c>
      <c r="J7098" s="256" t="s">
        <v>2545</v>
      </c>
      <c r="K7098" s="257" t="s">
        <v>13378</v>
      </c>
      <c r="L7098" s="256" t="s">
        <v>2728</v>
      </c>
    </row>
    <row r="7099" spans="1:12" x14ac:dyDescent="0.25">
      <c r="A7099" s="256" t="s">
        <v>2630</v>
      </c>
      <c r="B7099" s="256" t="s">
        <v>2705</v>
      </c>
      <c r="C7099" s="256" t="s">
        <v>2709</v>
      </c>
      <c r="D7099" s="256" t="s">
        <v>3354</v>
      </c>
      <c r="E7099" s="257" t="s">
        <v>2540</v>
      </c>
      <c r="F7099" s="256" t="s">
        <v>2540</v>
      </c>
      <c r="G7099" s="256">
        <v>88281</v>
      </c>
      <c r="H7099" s="256" t="s">
        <v>2295</v>
      </c>
      <c r="I7099" s="256" t="s">
        <v>484</v>
      </c>
      <c r="J7099" s="256" t="s">
        <v>2545</v>
      </c>
      <c r="K7099" s="257" t="s">
        <v>8224</v>
      </c>
      <c r="L7099" s="256" t="s">
        <v>2728</v>
      </c>
    </row>
    <row r="7100" spans="1:12" x14ac:dyDescent="0.25">
      <c r="A7100" s="256" t="s">
        <v>2630</v>
      </c>
      <c r="B7100" s="256" t="s">
        <v>2705</v>
      </c>
      <c r="C7100" s="256" t="s">
        <v>2709</v>
      </c>
      <c r="D7100" s="256" t="s">
        <v>3354</v>
      </c>
      <c r="E7100" s="257" t="s">
        <v>2540</v>
      </c>
      <c r="F7100" s="256" t="s">
        <v>2540</v>
      </c>
      <c r="G7100" s="256">
        <v>88282</v>
      </c>
      <c r="H7100" s="256" t="s">
        <v>2296</v>
      </c>
      <c r="I7100" s="256" t="s">
        <v>484</v>
      </c>
      <c r="J7100" s="256" t="s">
        <v>2545</v>
      </c>
      <c r="K7100" s="257" t="s">
        <v>13517</v>
      </c>
      <c r="L7100" s="256" t="s">
        <v>2728</v>
      </c>
    </row>
    <row r="7101" spans="1:12" x14ac:dyDescent="0.25">
      <c r="A7101" s="256" t="s">
        <v>2630</v>
      </c>
      <c r="B7101" s="256" t="s">
        <v>2705</v>
      </c>
      <c r="C7101" s="256" t="s">
        <v>2709</v>
      </c>
      <c r="D7101" s="256" t="s">
        <v>3354</v>
      </c>
      <c r="E7101" s="257" t="s">
        <v>2540</v>
      </c>
      <c r="F7101" s="256" t="s">
        <v>2540</v>
      </c>
      <c r="G7101" s="256">
        <v>88283</v>
      </c>
      <c r="H7101" s="256" t="s">
        <v>2297</v>
      </c>
      <c r="I7101" s="256" t="s">
        <v>484</v>
      </c>
      <c r="J7101" s="256" t="s">
        <v>2545</v>
      </c>
      <c r="K7101" s="257" t="s">
        <v>5547</v>
      </c>
      <c r="L7101" s="256" t="s">
        <v>2728</v>
      </c>
    </row>
    <row r="7102" spans="1:12" x14ac:dyDescent="0.25">
      <c r="A7102" s="256" t="s">
        <v>2630</v>
      </c>
      <c r="B7102" s="256" t="s">
        <v>2705</v>
      </c>
      <c r="C7102" s="256" t="s">
        <v>2709</v>
      </c>
      <c r="D7102" s="256" t="s">
        <v>3354</v>
      </c>
      <c r="E7102" s="257" t="s">
        <v>2540</v>
      </c>
      <c r="F7102" s="256" t="s">
        <v>2540</v>
      </c>
      <c r="G7102" s="256">
        <v>88284</v>
      </c>
      <c r="H7102" s="256" t="s">
        <v>2298</v>
      </c>
      <c r="I7102" s="256" t="s">
        <v>484</v>
      </c>
      <c r="J7102" s="256" t="s">
        <v>2545</v>
      </c>
      <c r="K7102" s="257" t="s">
        <v>18750</v>
      </c>
      <c r="L7102" s="256" t="s">
        <v>2728</v>
      </c>
    </row>
    <row r="7103" spans="1:12" x14ac:dyDescent="0.25">
      <c r="A7103" s="256" t="s">
        <v>2630</v>
      </c>
      <c r="B7103" s="256" t="s">
        <v>2705</v>
      </c>
      <c r="C7103" s="256" t="s">
        <v>2709</v>
      </c>
      <c r="D7103" s="256" t="s">
        <v>3354</v>
      </c>
      <c r="E7103" s="257" t="s">
        <v>2540</v>
      </c>
      <c r="F7103" s="256" t="s">
        <v>2540</v>
      </c>
      <c r="G7103" s="256">
        <v>88285</v>
      </c>
      <c r="H7103" s="256" t="s">
        <v>2299</v>
      </c>
      <c r="I7103" s="256" t="s">
        <v>484</v>
      </c>
      <c r="J7103" s="256" t="s">
        <v>2545</v>
      </c>
      <c r="K7103" s="257" t="s">
        <v>18751</v>
      </c>
      <c r="L7103" s="256" t="s">
        <v>2728</v>
      </c>
    </row>
    <row r="7104" spans="1:12" x14ac:dyDescent="0.25">
      <c r="A7104" s="256" t="s">
        <v>2630</v>
      </c>
      <c r="B7104" s="256" t="s">
        <v>2705</v>
      </c>
      <c r="C7104" s="256" t="s">
        <v>2709</v>
      </c>
      <c r="D7104" s="256" t="s">
        <v>3354</v>
      </c>
      <c r="E7104" s="257" t="s">
        <v>2540</v>
      </c>
      <c r="F7104" s="256" t="s">
        <v>2540</v>
      </c>
      <c r="G7104" s="256">
        <v>88286</v>
      </c>
      <c r="H7104" s="256" t="s">
        <v>2300</v>
      </c>
      <c r="I7104" s="256" t="s">
        <v>484</v>
      </c>
      <c r="J7104" s="256" t="s">
        <v>2545</v>
      </c>
      <c r="K7104" s="257" t="s">
        <v>18752</v>
      </c>
      <c r="L7104" s="256" t="s">
        <v>2728</v>
      </c>
    </row>
    <row r="7105" spans="1:12" x14ac:dyDescent="0.25">
      <c r="A7105" s="256" t="s">
        <v>2630</v>
      </c>
      <c r="B7105" s="256" t="s">
        <v>2705</v>
      </c>
      <c r="C7105" s="256" t="s">
        <v>2709</v>
      </c>
      <c r="D7105" s="256" t="s">
        <v>3354</v>
      </c>
      <c r="E7105" s="257" t="s">
        <v>2540</v>
      </c>
      <c r="F7105" s="256" t="s">
        <v>2540</v>
      </c>
      <c r="G7105" s="256">
        <v>88288</v>
      </c>
      <c r="H7105" s="256" t="s">
        <v>2301</v>
      </c>
      <c r="I7105" s="256" t="s">
        <v>484</v>
      </c>
      <c r="J7105" s="256" t="s">
        <v>2545</v>
      </c>
      <c r="K7105" s="257" t="s">
        <v>13383</v>
      </c>
      <c r="L7105" s="256" t="s">
        <v>2728</v>
      </c>
    </row>
    <row r="7106" spans="1:12" x14ac:dyDescent="0.25">
      <c r="A7106" s="256" t="s">
        <v>2630</v>
      </c>
      <c r="B7106" s="256" t="s">
        <v>2705</v>
      </c>
      <c r="C7106" s="256" t="s">
        <v>2709</v>
      </c>
      <c r="D7106" s="256" t="s">
        <v>3354</v>
      </c>
      <c r="E7106" s="257" t="s">
        <v>2540</v>
      </c>
      <c r="F7106" s="256" t="s">
        <v>2540</v>
      </c>
      <c r="G7106" s="256">
        <v>88291</v>
      </c>
      <c r="H7106" s="256" t="s">
        <v>2302</v>
      </c>
      <c r="I7106" s="256" t="s">
        <v>484</v>
      </c>
      <c r="J7106" s="256" t="s">
        <v>2545</v>
      </c>
      <c r="K7106" s="257" t="s">
        <v>17277</v>
      </c>
      <c r="L7106" s="256" t="s">
        <v>2728</v>
      </c>
    </row>
    <row r="7107" spans="1:12" x14ac:dyDescent="0.25">
      <c r="A7107" s="256" t="s">
        <v>2630</v>
      </c>
      <c r="B7107" s="256" t="s">
        <v>2705</v>
      </c>
      <c r="C7107" s="256" t="s">
        <v>2709</v>
      </c>
      <c r="D7107" s="256" t="s">
        <v>3354</v>
      </c>
      <c r="E7107" s="257" t="s">
        <v>2540</v>
      </c>
      <c r="F7107" s="256" t="s">
        <v>2540</v>
      </c>
      <c r="G7107" s="256">
        <v>88292</v>
      </c>
      <c r="H7107" s="256" t="s">
        <v>2303</v>
      </c>
      <c r="I7107" s="256" t="s">
        <v>484</v>
      </c>
      <c r="J7107" s="256" t="s">
        <v>2545</v>
      </c>
      <c r="K7107" s="257" t="s">
        <v>8221</v>
      </c>
      <c r="L7107" s="256" t="s">
        <v>2728</v>
      </c>
    </row>
    <row r="7108" spans="1:12" x14ac:dyDescent="0.25">
      <c r="A7108" s="256" t="s">
        <v>2630</v>
      </c>
      <c r="B7108" s="256" t="s">
        <v>2705</v>
      </c>
      <c r="C7108" s="256" t="s">
        <v>2709</v>
      </c>
      <c r="D7108" s="256" t="s">
        <v>3354</v>
      </c>
      <c r="E7108" s="257" t="s">
        <v>2540</v>
      </c>
      <c r="F7108" s="256" t="s">
        <v>2540</v>
      </c>
      <c r="G7108" s="256">
        <v>88293</v>
      </c>
      <c r="H7108" s="256" t="s">
        <v>2304</v>
      </c>
      <c r="I7108" s="256" t="s">
        <v>484</v>
      </c>
      <c r="J7108" s="256" t="s">
        <v>2545</v>
      </c>
      <c r="K7108" s="257" t="s">
        <v>18753</v>
      </c>
      <c r="L7108" s="256" t="s">
        <v>2728</v>
      </c>
    </row>
    <row r="7109" spans="1:12" x14ac:dyDescent="0.25">
      <c r="A7109" s="256" t="s">
        <v>2630</v>
      </c>
      <c r="B7109" s="256" t="s">
        <v>2705</v>
      </c>
      <c r="C7109" s="256" t="s">
        <v>2709</v>
      </c>
      <c r="D7109" s="256" t="s">
        <v>3354</v>
      </c>
      <c r="E7109" s="257" t="s">
        <v>2540</v>
      </c>
      <c r="F7109" s="256" t="s">
        <v>2540</v>
      </c>
      <c r="G7109" s="256">
        <v>88294</v>
      </c>
      <c r="H7109" s="256" t="s">
        <v>2305</v>
      </c>
      <c r="I7109" s="256" t="s">
        <v>484</v>
      </c>
      <c r="J7109" s="256" t="s">
        <v>2556</v>
      </c>
      <c r="K7109" s="257" t="s">
        <v>13673</v>
      </c>
      <c r="L7109" s="256" t="s">
        <v>2728</v>
      </c>
    </row>
    <row r="7110" spans="1:12" x14ac:dyDescent="0.25">
      <c r="A7110" s="256" t="s">
        <v>2630</v>
      </c>
      <c r="B7110" s="256" t="s">
        <v>2705</v>
      </c>
      <c r="C7110" s="256" t="s">
        <v>2709</v>
      </c>
      <c r="D7110" s="256" t="s">
        <v>3354</v>
      </c>
      <c r="E7110" s="257" t="s">
        <v>2540</v>
      </c>
      <c r="F7110" s="256" t="s">
        <v>2540</v>
      </c>
      <c r="G7110" s="256">
        <v>88295</v>
      </c>
      <c r="H7110" s="256" t="s">
        <v>2306</v>
      </c>
      <c r="I7110" s="256" t="s">
        <v>484</v>
      </c>
      <c r="J7110" s="256" t="s">
        <v>2545</v>
      </c>
      <c r="K7110" s="257" t="s">
        <v>18752</v>
      </c>
      <c r="L7110" s="256" t="s">
        <v>2728</v>
      </c>
    </row>
    <row r="7111" spans="1:12" x14ac:dyDescent="0.25">
      <c r="A7111" s="256" t="s">
        <v>2630</v>
      </c>
      <c r="B7111" s="256" t="s">
        <v>2705</v>
      </c>
      <c r="C7111" s="256" t="s">
        <v>2709</v>
      </c>
      <c r="D7111" s="256" t="s">
        <v>3354</v>
      </c>
      <c r="E7111" s="257" t="s">
        <v>2540</v>
      </c>
      <c r="F7111" s="256" t="s">
        <v>2540</v>
      </c>
      <c r="G7111" s="256">
        <v>88296</v>
      </c>
      <c r="H7111" s="256" t="s">
        <v>2307</v>
      </c>
      <c r="I7111" s="256" t="s">
        <v>484</v>
      </c>
      <c r="J7111" s="256" t="s">
        <v>2545</v>
      </c>
      <c r="K7111" s="257" t="s">
        <v>18752</v>
      </c>
      <c r="L7111" s="256" t="s">
        <v>2728</v>
      </c>
    </row>
    <row r="7112" spans="1:12" x14ac:dyDescent="0.25">
      <c r="A7112" s="256" t="s">
        <v>2630</v>
      </c>
      <c r="B7112" s="256" t="s">
        <v>2705</v>
      </c>
      <c r="C7112" s="256" t="s">
        <v>2709</v>
      </c>
      <c r="D7112" s="256" t="s">
        <v>3354</v>
      </c>
      <c r="E7112" s="257" t="s">
        <v>2540</v>
      </c>
      <c r="F7112" s="256" t="s">
        <v>2540</v>
      </c>
      <c r="G7112" s="256">
        <v>88297</v>
      </c>
      <c r="H7112" s="256" t="s">
        <v>2308</v>
      </c>
      <c r="I7112" s="256" t="s">
        <v>484</v>
      </c>
      <c r="J7112" s="256" t="s">
        <v>2545</v>
      </c>
      <c r="K7112" s="257" t="s">
        <v>5431</v>
      </c>
      <c r="L7112" s="256" t="s">
        <v>2728</v>
      </c>
    </row>
    <row r="7113" spans="1:12" x14ac:dyDescent="0.25">
      <c r="A7113" s="256" t="s">
        <v>2630</v>
      </c>
      <c r="B7113" s="256" t="s">
        <v>2705</v>
      </c>
      <c r="C7113" s="256" t="s">
        <v>2709</v>
      </c>
      <c r="D7113" s="256" t="s">
        <v>3354</v>
      </c>
      <c r="E7113" s="257" t="s">
        <v>2540</v>
      </c>
      <c r="F7113" s="256" t="s">
        <v>2540</v>
      </c>
      <c r="G7113" s="256">
        <v>88298</v>
      </c>
      <c r="H7113" s="256" t="s">
        <v>2309</v>
      </c>
      <c r="I7113" s="256" t="s">
        <v>484</v>
      </c>
      <c r="J7113" s="256" t="s">
        <v>2545</v>
      </c>
      <c r="K7113" s="257" t="s">
        <v>17037</v>
      </c>
      <c r="L7113" s="256" t="s">
        <v>2728</v>
      </c>
    </row>
    <row r="7114" spans="1:12" x14ac:dyDescent="0.25">
      <c r="A7114" s="256" t="s">
        <v>2630</v>
      </c>
      <c r="B7114" s="256" t="s">
        <v>2705</v>
      </c>
      <c r="C7114" s="256" t="s">
        <v>2709</v>
      </c>
      <c r="D7114" s="256" t="s">
        <v>3354</v>
      </c>
      <c r="E7114" s="257" t="s">
        <v>2540</v>
      </c>
      <c r="F7114" s="256" t="s">
        <v>2540</v>
      </c>
      <c r="G7114" s="256">
        <v>88299</v>
      </c>
      <c r="H7114" s="256" t="s">
        <v>2310</v>
      </c>
      <c r="I7114" s="256" t="s">
        <v>484</v>
      </c>
      <c r="J7114" s="256" t="s">
        <v>2545</v>
      </c>
      <c r="K7114" s="257" t="s">
        <v>15879</v>
      </c>
      <c r="L7114" s="256" t="s">
        <v>2728</v>
      </c>
    </row>
    <row r="7115" spans="1:12" x14ac:dyDescent="0.25">
      <c r="A7115" s="256" t="s">
        <v>2630</v>
      </c>
      <c r="B7115" s="256" t="s">
        <v>2705</v>
      </c>
      <c r="C7115" s="256" t="s">
        <v>2709</v>
      </c>
      <c r="D7115" s="256" t="s">
        <v>3354</v>
      </c>
      <c r="E7115" s="257" t="s">
        <v>2540</v>
      </c>
      <c r="F7115" s="256" t="s">
        <v>2540</v>
      </c>
      <c r="G7115" s="256">
        <v>88300</v>
      </c>
      <c r="H7115" s="256" t="s">
        <v>2311</v>
      </c>
      <c r="I7115" s="256" t="s">
        <v>484</v>
      </c>
      <c r="J7115" s="256" t="s">
        <v>2545</v>
      </c>
      <c r="K7115" s="257" t="s">
        <v>6840</v>
      </c>
      <c r="L7115" s="256" t="s">
        <v>2728</v>
      </c>
    </row>
    <row r="7116" spans="1:12" x14ac:dyDescent="0.25">
      <c r="A7116" s="256" t="s">
        <v>2630</v>
      </c>
      <c r="B7116" s="256" t="s">
        <v>2705</v>
      </c>
      <c r="C7116" s="256" t="s">
        <v>2709</v>
      </c>
      <c r="D7116" s="256" t="s">
        <v>3354</v>
      </c>
      <c r="E7116" s="257" t="s">
        <v>2540</v>
      </c>
      <c r="F7116" s="256" t="s">
        <v>2540</v>
      </c>
      <c r="G7116" s="256">
        <v>88301</v>
      </c>
      <c r="H7116" s="256" t="s">
        <v>2312</v>
      </c>
      <c r="I7116" s="256" t="s">
        <v>484</v>
      </c>
      <c r="J7116" s="256" t="s">
        <v>2545</v>
      </c>
      <c r="K7116" s="257" t="s">
        <v>13739</v>
      </c>
      <c r="L7116" s="256" t="s">
        <v>2728</v>
      </c>
    </row>
    <row r="7117" spans="1:12" x14ac:dyDescent="0.25">
      <c r="A7117" s="256" t="s">
        <v>2630</v>
      </c>
      <c r="B7117" s="256" t="s">
        <v>2705</v>
      </c>
      <c r="C7117" s="256" t="s">
        <v>2709</v>
      </c>
      <c r="D7117" s="256" t="s">
        <v>3354</v>
      </c>
      <c r="E7117" s="257" t="s">
        <v>2540</v>
      </c>
      <c r="F7117" s="256" t="s">
        <v>2540</v>
      </c>
      <c r="G7117" s="256">
        <v>88302</v>
      </c>
      <c r="H7117" s="256" t="s">
        <v>2313</v>
      </c>
      <c r="I7117" s="256" t="s">
        <v>484</v>
      </c>
      <c r="J7117" s="256" t="s">
        <v>2545</v>
      </c>
      <c r="K7117" s="257" t="s">
        <v>18754</v>
      </c>
      <c r="L7117" s="256" t="s">
        <v>2728</v>
      </c>
    </row>
    <row r="7118" spans="1:12" x14ac:dyDescent="0.25">
      <c r="A7118" s="256" t="s">
        <v>2630</v>
      </c>
      <c r="B7118" s="256" t="s">
        <v>2705</v>
      </c>
      <c r="C7118" s="256" t="s">
        <v>2709</v>
      </c>
      <c r="D7118" s="256" t="s">
        <v>3354</v>
      </c>
      <c r="E7118" s="257" t="s">
        <v>2540</v>
      </c>
      <c r="F7118" s="256" t="s">
        <v>2540</v>
      </c>
      <c r="G7118" s="256">
        <v>88303</v>
      </c>
      <c r="H7118" s="256" t="s">
        <v>2314</v>
      </c>
      <c r="I7118" s="256" t="s">
        <v>484</v>
      </c>
      <c r="J7118" s="256" t="s">
        <v>2545</v>
      </c>
      <c r="K7118" s="257" t="s">
        <v>18752</v>
      </c>
      <c r="L7118" s="256" t="s">
        <v>2728</v>
      </c>
    </row>
    <row r="7119" spans="1:12" x14ac:dyDescent="0.25">
      <c r="A7119" s="256" t="s">
        <v>2630</v>
      </c>
      <c r="B7119" s="256" t="s">
        <v>2705</v>
      </c>
      <c r="C7119" s="256" t="s">
        <v>2709</v>
      </c>
      <c r="D7119" s="256" t="s">
        <v>3354</v>
      </c>
      <c r="E7119" s="257" t="s">
        <v>2540</v>
      </c>
      <c r="F7119" s="256" t="s">
        <v>2540</v>
      </c>
      <c r="G7119" s="256">
        <v>88304</v>
      </c>
      <c r="H7119" s="256" t="s">
        <v>2315</v>
      </c>
      <c r="I7119" s="256" t="s">
        <v>484</v>
      </c>
      <c r="J7119" s="256" t="s">
        <v>2545</v>
      </c>
      <c r="K7119" s="257" t="s">
        <v>13631</v>
      </c>
      <c r="L7119" s="256" t="s">
        <v>2728</v>
      </c>
    </row>
    <row r="7120" spans="1:12" x14ac:dyDescent="0.25">
      <c r="A7120" s="256" t="s">
        <v>2630</v>
      </c>
      <c r="B7120" s="256" t="s">
        <v>2705</v>
      </c>
      <c r="C7120" s="256" t="s">
        <v>2709</v>
      </c>
      <c r="D7120" s="256" t="s">
        <v>3354</v>
      </c>
      <c r="E7120" s="257" t="s">
        <v>2540</v>
      </c>
      <c r="F7120" s="256" t="s">
        <v>2540</v>
      </c>
      <c r="G7120" s="256">
        <v>88306</v>
      </c>
      <c r="H7120" s="256" t="s">
        <v>2316</v>
      </c>
      <c r="I7120" s="256" t="s">
        <v>484</v>
      </c>
      <c r="J7120" s="256" t="s">
        <v>2545</v>
      </c>
      <c r="K7120" s="257" t="s">
        <v>13174</v>
      </c>
      <c r="L7120" s="256" t="s">
        <v>2728</v>
      </c>
    </row>
    <row r="7121" spans="1:12" x14ac:dyDescent="0.25">
      <c r="A7121" s="256" t="s">
        <v>2630</v>
      </c>
      <c r="B7121" s="256" t="s">
        <v>2705</v>
      </c>
      <c r="C7121" s="256" t="s">
        <v>2709</v>
      </c>
      <c r="D7121" s="256" t="s">
        <v>3354</v>
      </c>
      <c r="E7121" s="257" t="s">
        <v>2540</v>
      </c>
      <c r="F7121" s="256" t="s">
        <v>2540</v>
      </c>
      <c r="G7121" s="256">
        <v>88307</v>
      </c>
      <c r="H7121" s="256" t="s">
        <v>2317</v>
      </c>
      <c r="I7121" s="256" t="s">
        <v>484</v>
      </c>
      <c r="J7121" s="256" t="s">
        <v>2545</v>
      </c>
      <c r="K7121" s="257" t="s">
        <v>18755</v>
      </c>
      <c r="L7121" s="256" t="s">
        <v>2728</v>
      </c>
    </row>
    <row r="7122" spans="1:12" x14ac:dyDescent="0.25">
      <c r="A7122" s="256" t="s">
        <v>2630</v>
      </c>
      <c r="B7122" s="256" t="s">
        <v>2705</v>
      </c>
      <c r="C7122" s="256" t="s">
        <v>2709</v>
      </c>
      <c r="D7122" s="256" t="s">
        <v>3354</v>
      </c>
      <c r="E7122" s="257" t="s">
        <v>2540</v>
      </c>
      <c r="F7122" s="256" t="s">
        <v>2540</v>
      </c>
      <c r="G7122" s="256">
        <v>88308</v>
      </c>
      <c r="H7122" s="256" t="s">
        <v>2318</v>
      </c>
      <c r="I7122" s="256" t="s">
        <v>484</v>
      </c>
      <c r="J7122" s="256" t="s">
        <v>2545</v>
      </c>
      <c r="K7122" s="257" t="s">
        <v>7310</v>
      </c>
      <c r="L7122" s="256" t="s">
        <v>2728</v>
      </c>
    </row>
    <row r="7123" spans="1:12" x14ac:dyDescent="0.25">
      <c r="A7123" s="256" t="s">
        <v>2630</v>
      </c>
      <c r="B7123" s="256" t="s">
        <v>2705</v>
      </c>
      <c r="C7123" s="256" t="s">
        <v>2709</v>
      </c>
      <c r="D7123" s="256" t="s">
        <v>3354</v>
      </c>
      <c r="E7123" s="257" t="s">
        <v>2540</v>
      </c>
      <c r="F7123" s="256" t="s">
        <v>2540</v>
      </c>
      <c r="G7123" s="256">
        <v>88309</v>
      </c>
      <c r="H7123" s="256" t="s">
        <v>2319</v>
      </c>
      <c r="I7123" s="256" t="s">
        <v>484</v>
      </c>
      <c r="J7123" s="256" t="s">
        <v>2556</v>
      </c>
      <c r="K7123" s="257" t="s">
        <v>18748</v>
      </c>
      <c r="L7123" s="256" t="s">
        <v>2728</v>
      </c>
    </row>
    <row r="7124" spans="1:12" x14ac:dyDescent="0.25">
      <c r="A7124" s="256" t="s">
        <v>2630</v>
      </c>
      <c r="B7124" s="256" t="s">
        <v>2705</v>
      </c>
      <c r="C7124" s="256" t="s">
        <v>2709</v>
      </c>
      <c r="D7124" s="256" t="s">
        <v>3354</v>
      </c>
      <c r="E7124" s="257" t="s">
        <v>2540</v>
      </c>
      <c r="F7124" s="256" t="s">
        <v>2540</v>
      </c>
      <c r="G7124" s="256">
        <v>88310</v>
      </c>
      <c r="H7124" s="256" t="s">
        <v>2320</v>
      </c>
      <c r="I7124" s="256" t="s">
        <v>484</v>
      </c>
      <c r="J7124" s="256" t="s">
        <v>2556</v>
      </c>
      <c r="K7124" s="257" t="s">
        <v>18756</v>
      </c>
      <c r="L7124" s="256" t="s">
        <v>2728</v>
      </c>
    </row>
    <row r="7125" spans="1:12" x14ac:dyDescent="0.25">
      <c r="A7125" s="256" t="s">
        <v>2630</v>
      </c>
      <c r="B7125" s="256" t="s">
        <v>2705</v>
      </c>
      <c r="C7125" s="256" t="s">
        <v>2709</v>
      </c>
      <c r="D7125" s="256" t="s">
        <v>3354</v>
      </c>
      <c r="E7125" s="257" t="s">
        <v>2540</v>
      </c>
      <c r="F7125" s="256" t="s">
        <v>2540</v>
      </c>
      <c r="G7125" s="256">
        <v>88311</v>
      </c>
      <c r="H7125" s="256" t="s">
        <v>2321</v>
      </c>
      <c r="I7125" s="256" t="s">
        <v>484</v>
      </c>
      <c r="J7125" s="256" t="s">
        <v>2545</v>
      </c>
      <c r="K7125" s="257" t="s">
        <v>17663</v>
      </c>
      <c r="L7125" s="256" t="s">
        <v>2728</v>
      </c>
    </row>
    <row r="7126" spans="1:12" x14ac:dyDescent="0.25">
      <c r="A7126" s="256" t="s">
        <v>2630</v>
      </c>
      <c r="B7126" s="256" t="s">
        <v>2705</v>
      </c>
      <c r="C7126" s="256" t="s">
        <v>2709</v>
      </c>
      <c r="D7126" s="256" t="s">
        <v>3354</v>
      </c>
      <c r="E7126" s="257" t="s">
        <v>2540</v>
      </c>
      <c r="F7126" s="256" t="s">
        <v>2540</v>
      </c>
      <c r="G7126" s="256">
        <v>88312</v>
      </c>
      <c r="H7126" s="256" t="s">
        <v>2322</v>
      </c>
      <c r="I7126" s="256" t="s">
        <v>484</v>
      </c>
      <c r="J7126" s="256" t="s">
        <v>2545</v>
      </c>
      <c r="K7126" s="257" t="s">
        <v>18756</v>
      </c>
      <c r="L7126" s="256" t="s">
        <v>2728</v>
      </c>
    </row>
    <row r="7127" spans="1:12" x14ac:dyDescent="0.25">
      <c r="A7127" s="256" t="s">
        <v>2630</v>
      </c>
      <c r="B7127" s="256" t="s">
        <v>2705</v>
      </c>
      <c r="C7127" s="256" t="s">
        <v>2709</v>
      </c>
      <c r="D7127" s="256" t="s">
        <v>3354</v>
      </c>
      <c r="E7127" s="257" t="s">
        <v>2540</v>
      </c>
      <c r="F7127" s="256" t="s">
        <v>2540</v>
      </c>
      <c r="G7127" s="256">
        <v>88313</v>
      </c>
      <c r="H7127" s="256" t="s">
        <v>2323</v>
      </c>
      <c r="I7127" s="256" t="s">
        <v>484</v>
      </c>
      <c r="J7127" s="256" t="s">
        <v>2545</v>
      </c>
      <c r="K7127" s="257" t="s">
        <v>17770</v>
      </c>
      <c r="L7127" s="256" t="s">
        <v>2728</v>
      </c>
    </row>
    <row r="7128" spans="1:12" x14ac:dyDescent="0.25">
      <c r="A7128" s="256" t="s">
        <v>2630</v>
      </c>
      <c r="B7128" s="256" t="s">
        <v>2705</v>
      </c>
      <c r="C7128" s="256" t="s">
        <v>2709</v>
      </c>
      <c r="D7128" s="256" t="s">
        <v>3354</v>
      </c>
      <c r="E7128" s="257" t="s">
        <v>2540</v>
      </c>
      <c r="F7128" s="256" t="s">
        <v>2540</v>
      </c>
      <c r="G7128" s="256">
        <v>88314</v>
      </c>
      <c r="H7128" s="256" t="s">
        <v>2324</v>
      </c>
      <c r="I7128" s="256" t="s">
        <v>484</v>
      </c>
      <c r="J7128" s="256" t="s">
        <v>2545</v>
      </c>
      <c r="K7128" s="257" t="s">
        <v>13743</v>
      </c>
      <c r="L7128" s="256" t="s">
        <v>2728</v>
      </c>
    </row>
    <row r="7129" spans="1:12" x14ac:dyDescent="0.25">
      <c r="A7129" s="256" t="s">
        <v>2630</v>
      </c>
      <c r="B7129" s="256" t="s">
        <v>2705</v>
      </c>
      <c r="C7129" s="256" t="s">
        <v>2709</v>
      </c>
      <c r="D7129" s="256" t="s">
        <v>3354</v>
      </c>
      <c r="E7129" s="257" t="s">
        <v>2540</v>
      </c>
      <c r="F7129" s="256" t="s">
        <v>2540</v>
      </c>
      <c r="G7129" s="256">
        <v>88315</v>
      </c>
      <c r="H7129" s="256" t="s">
        <v>2325</v>
      </c>
      <c r="I7129" s="256" t="s">
        <v>484</v>
      </c>
      <c r="J7129" s="256" t="s">
        <v>2545</v>
      </c>
      <c r="K7129" s="257" t="s">
        <v>7006</v>
      </c>
      <c r="L7129" s="256" t="s">
        <v>2728</v>
      </c>
    </row>
    <row r="7130" spans="1:12" x14ac:dyDescent="0.25">
      <c r="A7130" s="256" t="s">
        <v>2630</v>
      </c>
      <c r="B7130" s="256" t="s">
        <v>2705</v>
      </c>
      <c r="C7130" s="256" t="s">
        <v>2709</v>
      </c>
      <c r="D7130" s="256" t="s">
        <v>3354</v>
      </c>
      <c r="E7130" s="257" t="s">
        <v>2540</v>
      </c>
      <c r="F7130" s="256" t="s">
        <v>2540</v>
      </c>
      <c r="G7130" s="256">
        <v>88316</v>
      </c>
      <c r="H7130" s="256" t="s">
        <v>2326</v>
      </c>
      <c r="I7130" s="256" t="s">
        <v>484</v>
      </c>
      <c r="J7130" s="256" t="s">
        <v>2556</v>
      </c>
      <c r="K7130" s="257" t="s">
        <v>13559</v>
      </c>
      <c r="L7130" s="256" t="s">
        <v>2728</v>
      </c>
    </row>
    <row r="7131" spans="1:12" x14ac:dyDescent="0.25">
      <c r="A7131" s="256" t="s">
        <v>2630</v>
      </c>
      <c r="B7131" s="256" t="s">
        <v>2705</v>
      </c>
      <c r="C7131" s="256" t="s">
        <v>2709</v>
      </c>
      <c r="D7131" s="256" t="s">
        <v>3354</v>
      </c>
      <c r="E7131" s="257" t="s">
        <v>2540</v>
      </c>
      <c r="F7131" s="256" t="s">
        <v>2540</v>
      </c>
      <c r="G7131" s="256">
        <v>88317</v>
      </c>
      <c r="H7131" s="256" t="s">
        <v>2327</v>
      </c>
      <c r="I7131" s="256" t="s">
        <v>484</v>
      </c>
      <c r="J7131" s="256" t="s">
        <v>2556</v>
      </c>
      <c r="K7131" s="257" t="s">
        <v>18757</v>
      </c>
      <c r="L7131" s="256" t="s">
        <v>2728</v>
      </c>
    </row>
    <row r="7132" spans="1:12" x14ac:dyDescent="0.25">
      <c r="A7132" s="256" t="s">
        <v>2630</v>
      </c>
      <c r="B7132" s="256" t="s">
        <v>2705</v>
      </c>
      <c r="C7132" s="256" t="s">
        <v>2709</v>
      </c>
      <c r="D7132" s="256" t="s">
        <v>3354</v>
      </c>
      <c r="E7132" s="257" t="s">
        <v>2540</v>
      </c>
      <c r="F7132" s="256" t="s">
        <v>2540</v>
      </c>
      <c r="G7132" s="256">
        <v>88318</v>
      </c>
      <c r="H7132" s="256" t="s">
        <v>2328</v>
      </c>
      <c r="I7132" s="256" t="s">
        <v>484</v>
      </c>
      <c r="J7132" s="256" t="s">
        <v>2545</v>
      </c>
      <c r="K7132" s="257" t="s">
        <v>18758</v>
      </c>
      <c r="L7132" s="256" t="s">
        <v>2728</v>
      </c>
    </row>
    <row r="7133" spans="1:12" x14ac:dyDescent="0.25">
      <c r="A7133" s="256" t="s">
        <v>2630</v>
      </c>
      <c r="B7133" s="256" t="s">
        <v>2705</v>
      </c>
      <c r="C7133" s="256" t="s">
        <v>2709</v>
      </c>
      <c r="D7133" s="256" t="s">
        <v>3354</v>
      </c>
      <c r="E7133" s="257" t="s">
        <v>2540</v>
      </c>
      <c r="F7133" s="256" t="s">
        <v>2540</v>
      </c>
      <c r="G7133" s="256">
        <v>88320</v>
      </c>
      <c r="H7133" s="256" t="s">
        <v>2329</v>
      </c>
      <c r="I7133" s="256" t="s">
        <v>484</v>
      </c>
      <c r="J7133" s="256" t="s">
        <v>2545</v>
      </c>
      <c r="K7133" s="257" t="s">
        <v>18746</v>
      </c>
      <c r="L7133" s="256" t="s">
        <v>2728</v>
      </c>
    </row>
    <row r="7134" spans="1:12" x14ac:dyDescent="0.25">
      <c r="A7134" s="256" t="s">
        <v>2630</v>
      </c>
      <c r="B7134" s="256" t="s">
        <v>2705</v>
      </c>
      <c r="C7134" s="256" t="s">
        <v>2709</v>
      </c>
      <c r="D7134" s="256" t="s">
        <v>3354</v>
      </c>
      <c r="E7134" s="257" t="s">
        <v>2540</v>
      </c>
      <c r="F7134" s="256" t="s">
        <v>2540</v>
      </c>
      <c r="G7134" s="256">
        <v>88321</v>
      </c>
      <c r="H7134" s="256" t="s">
        <v>2330</v>
      </c>
      <c r="I7134" s="256" t="s">
        <v>484</v>
      </c>
      <c r="J7134" s="256" t="s">
        <v>2545</v>
      </c>
      <c r="K7134" s="257" t="s">
        <v>18261</v>
      </c>
      <c r="L7134" s="256" t="s">
        <v>2728</v>
      </c>
    </row>
    <row r="7135" spans="1:12" x14ac:dyDescent="0.25">
      <c r="A7135" s="256" t="s">
        <v>2630</v>
      </c>
      <c r="B7135" s="256" t="s">
        <v>2705</v>
      </c>
      <c r="C7135" s="256" t="s">
        <v>2709</v>
      </c>
      <c r="D7135" s="256" t="s">
        <v>3354</v>
      </c>
      <c r="E7135" s="257" t="s">
        <v>2540</v>
      </c>
      <c r="F7135" s="256" t="s">
        <v>2540</v>
      </c>
      <c r="G7135" s="256">
        <v>88322</v>
      </c>
      <c r="H7135" s="256" t="s">
        <v>2331</v>
      </c>
      <c r="I7135" s="256" t="s">
        <v>484</v>
      </c>
      <c r="J7135" s="256" t="s">
        <v>2545</v>
      </c>
      <c r="K7135" s="257" t="s">
        <v>18759</v>
      </c>
      <c r="L7135" s="256" t="s">
        <v>2728</v>
      </c>
    </row>
    <row r="7136" spans="1:12" x14ac:dyDescent="0.25">
      <c r="A7136" s="256" t="s">
        <v>2630</v>
      </c>
      <c r="B7136" s="256" t="s">
        <v>2705</v>
      </c>
      <c r="C7136" s="256" t="s">
        <v>2709</v>
      </c>
      <c r="D7136" s="256" t="s">
        <v>3354</v>
      </c>
      <c r="E7136" s="257" t="s">
        <v>2540</v>
      </c>
      <c r="F7136" s="256" t="s">
        <v>2540</v>
      </c>
      <c r="G7136" s="256">
        <v>88323</v>
      </c>
      <c r="H7136" s="256" t="s">
        <v>2332</v>
      </c>
      <c r="I7136" s="256" t="s">
        <v>484</v>
      </c>
      <c r="J7136" s="256" t="s">
        <v>2545</v>
      </c>
      <c r="K7136" s="257" t="s">
        <v>4767</v>
      </c>
      <c r="L7136" s="256" t="s">
        <v>2728</v>
      </c>
    </row>
    <row r="7137" spans="1:12" x14ac:dyDescent="0.25">
      <c r="A7137" s="256" t="s">
        <v>2630</v>
      </c>
      <c r="B7137" s="256" t="s">
        <v>2705</v>
      </c>
      <c r="C7137" s="256" t="s">
        <v>2709</v>
      </c>
      <c r="D7137" s="256" t="s">
        <v>3354</v>
      </c>
      <c r="E7137" s="257" t="s">
        <v>2540</v>
      </c>
      <c r="F7137" s="256" t="s">
        <v>2540</v>
      </c>
      <c r="G7137" s="256">
        <v>88324</v>
      </c>
      <c r="H7137" s="256" t="s">
        <v>2333</v>
      </c>
      <c r="I7137" s="256" t="s">
        <v>484</v>
      </c>
      <c r="J7137" s="256" t="s">
        <v>2545</v>
      </c>
      <c r="K7137" s="257" t="s">
        <v>6238</v>
      </c>
      <c r="L7137" s="256" t="s">
        <v>2728</v>
      </c>
    </row>
    <row r="7138" spans="1:12" x14ac:dyDescent="0.25">
      <c r="A7138" s="256" t="s">
        <v>2630</v>
      </c>
      <c r="B7138" s="256" t="s">
        <v>2705</v>
      </c>
      <c r="C7138" s="256" t="s">
        <v>2709</v>
      </c>
      <c r="D7138" s="256" t="s">
        <v>3354</v>
      </c>
      <c r="E7138" s="257" t="s">
        <v>2540</v>
      </c>
      <c r="F7138" s="256" t="s">
        <v>2540</v>
      </c>
      <c r="G7138" s="256">
        <v>88325</v>
      </c>
      <c r="H7138" s="256" t="s">
        <v>2334</v>
      </c>
      <c r="I7138" s="256" t="s">
        <v>484</v>
      </c>
      <c r="J7138" s="256" t="s">
        <v>2545</v>
      </c>
      <c r="K7138" s="257" t="s">
        <v>15317</v>
      </c>
      <c r="L7138" s="256" t="s">
        <v>2728</v>
      </c>
    </row>
    <row r="7139" spans="1:12" x14ac:dyDescent="0.25">
      <c r="A7139" s="256" t="s">
        <v>2630</v>
      </c>
      <c r="B7139" s="256" t="s">
        <v>2705</v>
      </c>
      <c r="C7139" s="256" t="s">
        <v>2709</v>
      </c>
      <c r="D7139" s="256" t="s">
        <v>3354</v>
      </c>
      <c r="E7139" s="257" t="s">
        <v>2540</v>
      </c>
      <c r="F7139" s="256" t="s">
        <v>2540</v>
      </c>
      <c r="G7139" s="256">
        <v>88326</v>
      </c>
      <c r="H7139" s="256" t="s">
        <v>2335</v>
      </c>
      <c r="I7139" s="256" t="s">
        <v>484</v>
      </c>
      <c r="J7139" s="256" t="s">
        <v>2545</v>
      </c>
      <c r="K7139" s="257" t="s">
        <v>13585</v>
      </c>
      <c r="L7139" s="256" t="s">
        <v>2728</v>
      </c>
    </row>
    <row r="7140" spans="1:12" x14ac:dyDescent="0.25">
      <c r="A7140" s="256" t="s">
        <v>2630</v>
      </c>
      <c r="B7140" s="256" t="s">
        <v>2705</v>
      </c>
      <c r="C7140" s="256" t="s">
        <v>2709</v>
      </c>
      <c r="D7140" s="256" t="s">
        <v>3354</v>
      </c>
      <c r="E7140" s="257" t="s">
        <v>2540</v>
      </c>
      <c r="F7140" s="256" t="s">
        <v>2540</v>
      </c>
      <c r="G7140" s="256">
        <v>88377</v>
      </c>
      <c r="H7140" s="256" t="s">
        <v>2336</v>
      </c>
      <c r="I7140" s="256" t="s">
        <v>484</v>
      </c>
      <c r="J7140" s="256" t="s">
        <v>2545</v>
      </c>
      <c r="K7140" s="257" t="s">
        <v>18760</v>
      </c>
      <c r="L7140" s="256" t="s">
        <v>2728</v>
      </c>
    </row>
    <row r="7141" spans="1:12" x14ac:dyDescent="0.25">
      <c r="A7141" s="256" t="s">
        <v>2630</v>
      </c>
      <c r="B7141" s="256" t="s">
        <v>2705</v>
      </c>
      <c r="C7141" s="256" t="s">
        <v>2709</v>
      </c>
      <c r="D7141" s="256" t="s">
        <v>3354</v>
      </c>
      <c r="E7141" s="257" t="s">
        <v>2540</v>
      </c>
      <c r="F7141" s="256" t="s">
        <v>2540</v>
      </c>
      <c r="G7141" s="256">
        <v>88441</v>
      </c>
      <c r="H7141" s="256" t="s">
        <v>2337</v>
      </c>
      <c r="I7141" s="256" t="s">
        <v>484</v>
      </c>
      <c r="J7141" s="256" t="s">
        <v>2545</v>
      </c>
      <c r="K7141" s="257" t="s">
        <v>13372</v>
      </c>
      <c r="L7141" s="256" t="s">
        <v>2728</v>
      </c>
    </row>
    <row r="7142" spans="1:12" x14ac:dyDescent="0.25">
      <c r="A7142" s="256" t="s">
        <v>2630</v>
      </c>
      <c r="B7142" s="256" t="s">
        <v>2705</v>
      </c>
      <c r="C7142" s="256" t="s">
        <v>2709</v>
      </c>
      <c r="D7142" s="256" t="s">
        <v>3354</v>
      </c>
      <c r="E7142" s="257" t="s">
        <v>2540</v>
      </c>
      <c r="F7142" s="256" t="s">
        <v>2540</v>
      </c>
      <c r="G7142" s="256">
        <v>88597</v>
      </c>
      <c r="H7142" s="256" t="s">
        <v>2338</v>
      </c>
      <c r="I7142" s="256" t="s">
        <v>484</v>
      </c>
      <c r="J7142" s="256" t="s">
        <v>2545</v>
      </c>
      <c r="K7142" s="257" t="s">
        <v>13836</v>
      </c>
      <c r="L7142" s="256" t="s">
        <v>2728</v>
      </c>
    </row>
    <row r="7143" spans="1:12" x14ac:dyDescent="0.25">
      <c r="A7143" s="256" t="s">
        <v>2630</v>
      </c>
      <c r="B7143" s="256" t="s">
        <v>2705</v>
      </c>
      <c r="C7143" s="256" t="s">
        <v>2709</v>
      </c>
      <c r="D7143" s="256" t="s">
        <v>3354</v>
      </c>
      <c r="E7143" s="257" t="s">
        <v>2540</v>
      </c>
      <c r="F7143" s="256" t="s">
        <v>2540</v>
      </c>
      <c r="G7143" s="256">
        <v>90766</v>
      </c>
      <c r="H7143" s="256" t="s">
        <v>2339</v>
      </c>
      <c r="I7143" s="256" t="s">
        <v>484</v>
      </c>
      <c r="J7143" s="256" t="s">
        <v>2556</v>
      </c>
      <c r="K7143" s="257" t="s">
        <v>18761</v>
      </c>
      <c r="L7143" s="256" t="s">
        <v>2728</v>
      </c>
    </row>
    <row r="7144" spans="1:12" x14ac:dyDescent="0.25">
      <c r="A7144" s="256" t="s">
        <v>2630</v>
      </c>
      <c r="B7144" s="256" t="s">
        <v>2705</v>
      </c>
      <c r="C7144" s="256" t="s">
        <v>2709</v>
      </c>
      <c r="D7144" s="256" t="s">
        <v>3354</v>
      </c>
      <c r="E7144" s="257" t="s">
        <v>2540</v>
      </c>
      <c r="F7144" s="256" t="s">
        <v>2540</v>
      </c>
      <c r="G7144" s="256">
        <v>90767</v>
      </c>
      <c r="H7144" s="256" t="s">
        <v>2340</v>
      </c>
      <c r="I7144" s="256" t="s">
        <v>484</v>
      </c>
      <c r="J7144" s="256" t="s">
        <v>2545</v>
      </c>
      <c r="K7144" s="257" t="s">
        <v>13582</v>
      </c>
      <c r="L7144" s="256" t="s">
        <v>2728</v>
      </c>
    </row>
    <row r="7145" spans="1:12" x14ac:dyDescent="0.25">
      <c r="A7145" s="256" t="s">
        <v>2630</v>
      </c>
      <c r="B7145" s="256" t="s">
        <v>2705</v>
      </c>
      <c r="C7145" s="256" t="s">
        <v>2709</v>
      </c>
      <c r="D7145" s="256" t="s">
        <v>3354</v>
      </c>
      <c r="E7145" s="257" t="s">
        <v>2540</v>
      </c>
      <c r="F7145" s="256" t="s">
        <v>2540</v>
      </c>
      <c r="G7145" s="256">
        <v>90768</v>
      </c>
      <c r="H7145" s="256" t="s">
        <v>2341</v>
      </c>
      <c r="I7145" s="256" t="s">
        <v>484</v>
      </c>
      <c r="J7145" s="256" t="s">
        <v>2545</v>
      </c>
      <c r="K7145" s="257" t="s">
        <v>13929</v>
      </c>
      <c r="L7145" s="256" t="s">
        <v>2728</v>
      </c>
    </row>
    <row r="7146" spans="1:12" x14ac:dyDescent="0.25">
      <c r="A7146" s="256" t="s">
        <v>2630</v>
      </c>
      <c r="B7146" s="256" t="s">
        <v>2705</v>
      </c>
      <c r="C7146" s="256" t="s">
        <v>2709</v>
      </c>
      <c r="D7146" s="256" t="s">
        <v>3354</v>
      </c>
      <c r="E7146" s="257" t="s">
        <v>2540</v>
      </c>
      <c r="F7146" s="256" t="s">
        <v>2540</v>
      </c>
      <c r="G7146" s="256">
        <v>90769</v>
      </c>
      <c r="H7146" s="256" t="s">
        <v>2342</v>
      </c>
      <c r="I7146" s="256" t="s">
        <v>484</v>
      </c>
      <c r="J7146" s="256" t="s">
        <v>2545</v>
      </c>
      <c r="K7146" s="257" t="s">
        <v>18762</v>
      </c>
      <c r="L7146" s="256" t="s">
        <v>2728</v>
      </c>
    </row>
    <row r="7147" spans="1:12" x14ac:dyDescent="0.25">
      <c r="A7147" s="256" t="s">
        <v>2630</v>
      </c>
      <c r="B7147" s="256" t="s">
        <v>2705</v>
      </c>
      <c r="C7147" s="256" t="s">
        <v>2709</v>
      </c>
      <c r="D7147" s="256" t="s">
        <v>3354</v>
      </c>
      <c r="E7147" s="257" t="s">
        <v>2540</v>
      </c>
      <c r="F7147" s="256" t="s">
        <v>2540</v>
      </c>
      <c r="G7147" s="256">
        <v>90770</v>
      </c>
      <c r="H7147" s="256" t="s">
        <v>2343</v>
      </c>
      <c r="I7147" s="256" t="s">
        <v>484</v>
      </c>
      <c r="J7147" s="256" t="s">
        <v>2545</v>
      </c>
      <c r="K7147" s="257" t="s">
        <v>14129</v>
      </c>
      <c r="L7147" s="256" t="s">
        <v>2728</v>
      </c>
    </row>
    <row r="7148" spans="1:12" x14ac:dyDescent="0.25">
      <c r="A7148" s="256" t="s">
        <v>2630</v>
      </c>
      <c r="B7148" s="256" t="s">
        <v>2705</v>
      </c>
      <c r="C7148" s="256" t="s">
        <v>2709</v>
      </c>
      <c r="D7148" s="256" t="s">
        <v>3354</v>
      </c>
      <c r="E7148" s="257" t="s">
        <v>2540</v>
      </c>
      <c r="F7148" s="256" t="s">
        <v>2540</v>
      </c>
      <c r="G7148" s="256">
        <v>90771</v>
      </c>
      <c r="H7148" s="256" t="s">
        <v>2344</v>
      </c>
      <c r="I7148" s="256" t="s">
        <v>484</v>
      </c>
      <c r="J7148" s="256" t="s">
        <v>2545</v>
      </c>
      <c r="K7148" s="257" t="s">
        <v>13318</v>
      </c>
      <c r="L7148" s="256" t="s">
        <v>2728</v>
      </c>
    </row>
    <row r="7149" spans="1:12" x14ac:dyDescent="0.25">
      <c r="A7149" s="256" t="s">
        <v>2630</v>
      </c>
      <c r="B7149" s="256" t="s">
        <v>2705</v>
      </c>
      <c r="C7149" s="256" t="s">
        <v>2709</v>
      </c>
      <c r="D7149" s="256" t="s">
        <v>3354</v>
      </c>
      <c r="E7149" s="257" t="s">
        <v>2540</v>
      </c>
      <c r="F7149" s="256" t="s">
        <v>2540</v>
      </c>
      <c r="G7149" s="256">
        <v>90772</v>
      </c>
      <c r="H7149" s="256" t="s">
        <v>2345</v>
      </c>
      <c r="I7149" s="256" t="s">
        <v>484</v>
      </c>
      <c r="J7149" s="256" t="s">
        <v>2545</v>
      </c>
      <c r="K7149" s="257" t="s">
        <v>18763</v>
      </c>
      <c r="L7149" s="256" t="s">
        <v>2728</v>
      </c>
    </row>
    <row r="7150" spans="1:12" x14ac:dyDescent="0.25">
      <c r="A7150" s="256" t="s">
        <v>2630</v>
      </c>
      <c r="B7150" s="256" t="s">
        <v>2705</v>
      </c>
      <c r="C7150" s="256" t="s">
        <v>2709</v>
      </c>
      <c r="D7150" s="256" t="s">
        <v>3354</v>
      </c>
      <c r="E7150" s="257" t="s">
        <v>2540</v>
      </c>
      <c r="F7150" s="256" t="s">
        <v>2540</v>
      </c>
      <c r="G7150" s="256">
        <v>90773</v>
      </c>
      <c r="H7150" s="256" t="s">
        <v>2346</v>
      </c>
      <c r="I7150" s="256" t="s">
        <v>484</v>
      </c>
      <c r="J7150" s="256" t="s">
        <v>2545</v>
      </c>
      <c r="K7150" s="257" t="s">
        <v>5255</v>
      </c>
      <c r="L7150" s="256" t="s">
        <v>2728</v>
      </c>
    </row>
    <row r="7151" spans="1:12" x14ac:dyDescent="0.25">
      <c r="A7151" s="256" t="s">
        <v>2630</v>
      </c>
      <c r="B7151" s="256" t="s">
        <v>2705</v>
      </c>
      <c r="C7151" s="256" t="s">
        <v>2709</v>
      </c>
      <c r="D7151" s="256" t="s">
        <v>3354</v>
      </c>
      <c r="E7151" s="257" t="s">
        <v>2540</v>
      </c>
      <c r="F7151" s="256" t="s">
        <v>2540</v>
      </c>
      <c r="G7151" s="256">
        <v>90775</v>
      </c>
      <c r="H7151" s="256" t="s">
        <v>2347</v>
      </c>
      <c r="I7151" s="256" t="s">
        <v>484</v>
      </c>
      <c r="J7151" s="256" t="s">
        <v>2545</v>
      </c>
      <c r="K7151" s="257" t="s">
        <v>13379</v>
      </c>
      <c r="L7151" s="256" t="s">
        <v>2728</v>
      </c>
    </row>
    <row r="7152" spans="1:12" x14ac:dyDescent="0.25">
      <c r="A7152" s="256" t="s">
        <v>2630</v>
      </c>
      <c r="B7152" s="256" t="s">
        <v>2705</v>
      </c>
      <c r="C7152" s="256" t="s">
        <v>2709</v>
      </c>
      <c r="D7152" s="256" t="s">
        <v>3354</v>
      </c>
      <c r="E7152" s="257" t="s">
        <v>2540</v>
      </c>
      <c r="F7152" s="256" t="s">
        <v>2540</v>
      </c>
      <c r="G7152" s="256">
        <v>90776</v>
      </c>
      <c r="H7152" s="256" t="s">
        <v>2348</v>
      </c>
      <c r="I7152" s="256" t="s">
        <v>484</v>
      </c>
      <c r="J7152" s="256" t="s">
        <v>2556</v>
      </c>
      <c r="K7152" s="257" t="s">
        <v>18764</v>
      </c>
      <c r="L7152" s="256" t="s">
        <v>2728</v>
      </c>
    </row>
    <row r="7153" spans="1:12" x14ac:dyDescent="0.25">
      <c r="A7153" s="256" t="s">
        <v>2630</v>
      </c>
      <c r="B7153" s="256" t="s">
        <v>2705</v>
      </c>
      <c r="C7153" s="256" t="s">
        <v>2709</v>
      </c>
      <c r="D7153" s="256" t="s">
        <v>3354</v>
      </c>
      <c r="E7153" s="257" t="s">
        <v>2540</v>
      </c>
      <c r="F7153" s="256" t="s">
        <v>2540</v>
      </c>
      <c r="G7153" s="256">
        <v>90777</v>
      </c>
      <c r="H7153" s="256" t="s">
        <v>2349</v>
      </c>
      <c r="I7153" s="256" t="s">
        <v>484</v>
      </c>
      <c r="J7153" s="256" t="s">
        <v>2556</v>
      </c>
      <c r="K7153" s="257" t="s">
        <v>7029</v>
      </c>
      <c r="L7153" s="256" t="s">
        <v>2728</v>
      </c>
    </row>
    <row r="7154" spans="1:12" x14ac:dyDescent="0.25">
      <c r="A7154" s="256" t="s">
        <v>2630</v>
      </c>
      <c r="B7154" s="256" t="s">
        <v>2705</v>
      </c>
      <c r="C7154" s="256" t="s">
        <v>2709</v>
      </c>
      <c r="D7154" s="256" t="s">
        <v>3354</v>
      </c>
      <c r="E7154" s="257" t="s">
        <v>2540</v>
      </c>
      <c r="F7154" s="256" t="s">
        <v>2540</v>
      </c>
      <c r="G7154" s="256">
        <v>90778</v>
      </c>
      <c r="H7154" s="256" t="s">
        <v>2350</v>
      </c>
      <c r="I7154" s="256" t="s">
        <v>484</v>
      </c>
      <c r="J7154" s="256" t="s">
        <v>2545</v>
      </c>
      <c r="K7154" s="257" t="s">
        <v>18765</v>
      </c>
      <c r="L7154" s="256" t="s">
        <v>2728</v>
      </c>
    </row>
    <row r="7155" spans="1:12" x14ac:dyDescent="0.25">
      <c r="A7155" s="256" t="s">
        <v>2630</v>
      </c>
      <c r="B7155" s="256" t="s">
        <v>2705</v>
      </c>
      <c r="C7155" s="256" t="s">
        <v>2709</v>
      </c>
      <c r="D7155" s="256" t="s">
        <v>3354</v>
      </c>
      <c r="E7155" s="257" t="s">
        <v>2540</v>
      </c>
      <c r="F7155" s="256" t="s">
        <v>2540</v>
      </c>
      <c r="G7155" s="256">
        <v>90779</v>
      </c>
      <c r="H7155" s="256" t="s">
        <v>2351</v>
      </c>
      <c r="I7155" s="256" t="s">
        <v>484</v>
      </c>
      <c r="J7155" s="256" t="s">
        <v>2545</v>
      </c>
      <c r="K7155" s="257" t="s">
        <v>18766</v>
      </c>
      <c r="L7155" s="256" t="s">
        <v>2728</v>
      </c>
    </row>
    <row r="7156" spans="1:12" x14ac:dyDescent="0.25">
      <c r="A7156" s="256" t="s">
        <v>2630</v>
      </c>
      <c r="B7156" s="256" t="s">
        <v>2705</v>
      </c>
      <c r="C7156" s="256" t="s">
        <v>2709</v>
      </c>
      <c r="D7156" s="256" t="s">
        <v>3354</v>
      </c>
      <c r="E7156" s="257" t="s">
        <v>2540</v>
      </c>
      <c r="F7156" s="256" t="s">
        <v>2540</v>
      </c>
      <c r="G7156" s="256">
        <v>90780</v>
      </c>
      <c r="H7156" s="256" t="s">
        <v>2352</v>
      </c>
      <c r="I7156" s="256" t="s">
        <v>484</v>
      </c>
      <c r="J7156" s="256" t="s">
        <v>2545</v>
      </c>
      <c r="K7156" s="257" t="s">
        <v>6432</v>
      </c>
      <c r="L7156" s="256" t="s">
        <v>2728</v>
      </c>
    </row>
    <row r="7157" spans="1:12" x14ac:dyDescent="0.25">
      <c r="A7157" s="256" t="s">
        <v>2630</v>
      </c>
      <c r="B7157" s="256" t="s">
        <v>2705</v>
      </c>
      <c r="C7157" s="256" t="s">
        <v>2709</v>
      </c>
      <c r="D7157" s="256" t="s">
        <v>3354</v>
      </c>
      <c r="E7157" s="257" t="s">
        <v>2540</v>
      </c>
      <c r="F7157" s="256" t="s">
        <v>2540</v>
      </c>
      <c r="G7157" s="256">
        <v>90781</v>
      </c>
      <c r="H7157" s="256" t="s">
        <v>2353</v>
      </c>
      <c r="I7157" s="256" t="s">
        <v>484</v>
      </c>
      <c r="J7157" s="256" t="s">
        <v>2556</v>
      </c>
      <c r="K7157" s="257" t="s">
        <v>8221</v>
      </c>
      <c r="L7157" s="256" t="s">
        <v>2728</v>
      </c>
    </row>
    <row r="7158" spans="1:12" x14ac:dyDescent="0.25">
      <c r="A7158" s="256" t="s">
        <v>2630</v>
      </c>
      <c r="B7158" s="256" t="s">
        <v>2705</v>
      </c>
      <c r="C7158" s="256" t="s">
        <v>2709</v>
      </c>
      <c r="D7158" s="256" t="s">
        <v>3354</v>
      </c>
      <c r="E7158" s="257" t="s">
        <v>2540</v>
      </c>
      <c r="F7158" s="256" t="s">
        <v>2540</v>
      </c>
      <c r="G7158" s="256">
        <v>91677</v>
      </c>
      <c r="H7158" s="256" t="s">
        <v>2354</v>
      </c>
      <c r="I7158" s="256" t="s">
        <v>484</v>
      </c>
      <c r="J7158" s="256" t="s">
        <v>2545</v>
      </c>
      <c r="K7158" s="257" t="s">
        <v>16494</v>
      </c>
      <c r="L7158" s="256" t="s">
        <v>2728</v>
      </c>
    </row>
    <row r="7159" spans="1:12" x14ac:dyDescent="0.25">
      <c r="A7159" s="256" t="s">
        <v>2630</v>
      </c>
      <c r="B7159" s="256" t="s">
        <v>2705</v>
      </c>
      <c r="C7159" s="256" t="s">
        <v>2709</v>
      </c>
      <c r="D7159" s="256" t="s">
        <v>3354</v>
      </c>
      <c r="E7159" s="257" t="s">
        <v>2540</v>
      </c>
      <c r="F7159" s="256" t="s">
        <v>2540</v>
      </c>
      <c r="G7159" s="256">
        <v>91678</v>
      </c>
      <c r="H7159" s="256" t="s">
        <v>2355</v>
      </c>
      <c r="I7159" s="256" t="s">
        <v>484</v>
      </c>
      <c r="J7159" s="256" t="s">
        <v>2545</v>
      </c>
      <c r="K7159" s="257" t="s">
        <v>18767</v>
      </c>
      <c r="L7159" s="256" t="s">
        <v>2728</v>
      </c>
    </row>
    <row r="7160" spans="1:12" x14ac:dyDescent="0.25">
      <c r="A7160" s="256" t="s">
        <v>2630</v>
      </c>
      <c r="B7160" s="256" t="s">
        <v>2705</v>
      </c>
      <c r="C7160" s="256" t="s">
        <v>2709</v>
      </c>
      <c r="D7160" s="256" t="s">
        <v>3354</v>
      </c>
      <c r="E7160" s="257" t="s">
        <v>2540</v>
      </c>
      <c r="F7160" s="256" t="s">
        <v>2540</v>
      </c>
      <c r="G7160" s="256">
        <v>93558</v>
      </c>
      <c r="H7160" s="256" t="s">
        <v>2356</v>
      </c>
      <c r="I7160" s="256" t="s">
        <v>2357</v>
      </c>
      <c r="J7160" s="256" t="s">
        <v>2545</v>
      </c>
      <c r="K7160" s="257" t="s">
        <v>18768</v>
      </c>
      <c r="L7160" s="256" t="s">
        <v>2728</v>
      </c>
    </row>
    <row r="7161" spans="1:12" x14ac:dyDescent="0.25">
      <c r="A7161" s="256" t="s">
        <v>2630</v>
      </c>
      <c r="B7161" s="256" t="s">
        <v>2705</v>
      </c>
      <c r="C7161" s="256" t="s">
        <v>2709</v>
      </c>
      <c r="D7161" s="256" t="s">
        <v>3354</v>
      </c>
      <c r="E7161" s="257" t="s">
        <v>2540</v>
      </c>
      <c r="F7161" s="256" t="s">
        <v>2540</v>
      </c>
      <c r="G7161" s="256">
        <v>93559</v>
      </c>
      <c r="H7161" s="256" t="s">
        <v>2338</v>
      </c>
      <c r="I7161" s="256" t="s">
        <v>2357</v>
      </c>
      <c r="J7161" s="256" t="s">
        <v>2545</v>
      </c>
      <c r="K7161" s="257" t="s">
        <v>18769</v>
      </c>
      <c r="L7161" s="256" t="s">
        <v>2728</v>
      </c>
    </row>
    <row r="7162" spans="1:12" x14ac:dyDescent="0.25">
      <c r="A7162" s="256" t="s">
        <v>2630</v>
      </c>
      <c r="B7162" s="256" t="s">
        <v>2705</v>
      </c>
      <c r="C7162" s="256" t="s">
        <v>2709</v>
      </c>
      <c r="D7162" s="256" t="s">
        <v>3354</v>
      </c>
      <c r="E7162" s="257" t="s">
        <v>2540</v>
      </c>
      <c r="F7162" s="256" t="s">
        <v>2540</v>
      </c>
      <c r="G7162" s="256">
        <v>93560</v>
      </c>
      <c r="H7162" s="256" t="s">
        <v>2346</v>
      </c>
      <c r="I7162" s="256" t="s">
        <v>2357</v>
      </c>
      <c r="J7162" s="256" t="s">
        <v>2545</v>
      </c>
      <c r="K7162" s="257" t="s">
        <v>18770</v>
      </c>
      <c r="L7162" s="256" t="s">
        <v>2728</v>
      </c>
    </row>
    <row r="7163" spans="1:12" x14ac:dyDescent="0.25">
      <c r="A7163" s="256" t="s">
        <v>2630</v>
      </c>
      <c r="B7163" s="256" t="s">
        <v>2705</v>
      </c>
      <c r="C7163" s="256" t="s">
        <v>2709</v>
      </c>
      <c r="D7163" s="256" t="s">
        <v>3354</v>
      </c>
      <c r="E7163" s="257" t="s">
        <v>2540</v>
      </c>
      <c r="F7163" s="256" t="s">
        <v>2540</v>
      </c>
      <c r="G7163" s="256">
        <v>93561</v>
      </c>
      <c r="H7163" s="256" t="s">
        <v>2347</v>
      </c>
      <c r="I7163" s="256" t="s">
        <v>2357</v>
      </c>
      <c r="J7163" s="256" t="s">
        <v>2545</v>
      </c>
      <c r="K7163" s="257" t="s">
        <v>18771</v>
      </c>
      <c r="L7163" s="256" t="s">
        <v>2728</v>
      </c>
    </row>
    <row r="7164" spans="1:12" x14ac:dyDescent="0.25">
      <c r="A7164" s="256" t="s">
        <v>2630</v>
      </c>
      <c r="B7164" s="256" t="s">
        <v>2705</v>
      </c>
      <c r="C7164" s="256" t="s">
        <v>2709</v>
      </c>
      <c r="D7164" s="256" t="s">
        <v>3354</v>
      </c>
      <c r="E7164" s="257" t="s">
        <v>2540</v>
      </c>
      <c r="F7164" s="256" t="s">
        <v>2540</v>
      </c>
      <c r="G7164" s="256">
        <v>93562</v>
      </c>
      <c r="H7164" s="256" t="s">
        <v>2344</v>
      </c>
      <c r="I7164" s="256" t="s">
        <v>2357</v>
      </c>
      <c r="J7164" s="256" t="s">
        <v>2545</v>
      </c>
      <c r="K7164" s="257" t="s">
        <v>18772</v>
      </c>
      <c r="L7164" s="256" t="s">
        <v>2728</v>
      </c>
    </row>
    <row r="7165" spans="1:12" x14ac:dyDescent="0.25">
      <c r="A7165" s="256" t="s">
        <v>2630</v>
      </c>
      <c r="B7165" s="256" t="s">
        <v>2705</v>
      </c>
      <c r="C7165" s="256" t="s">
        <v>2709</v>
      </c>
      <c r="D7165" s="256" t="s">
        <v>3354</v>
      </c>
      <c r="E7165" s="257" t="s">
        <v>2540</v>
      </c>
      <c r="F7165" s="256" t="s">
        <v>2540</v>
      </c>
      <c r="G7165" s="256">
        <v>93563</v>
      </c>
      <c r="H7165" s="256" t="s">
        <v>2339</v>
      </c>
      <c r="I7165" s="256" t="s">
        <v>2357</v>
      </c>
      <c r="J7165" s="256" t="s">
        <v>2545</v>
      </c>
      <c r="K7165" s="257" t="s">
        <v>18773</v>
      </c>
      <c r="L7165" s="256" t="s">
        <v>2728</v>
      </c>
    </row>
    <row r="7166" spans="1:12" x14ac:dyDescent="0.25">
      <c r="A7166" s="256" t="s">
        <v>2630</v>
      </c>
      <c r="B7166" s="256" t="s">
        <v>2705</v>
      </c>
      <c r="C7166" s="256" t="s">
        <v>2709</v>
      </c>
      <c r="D7166" s="256" t="s">
        <v>3354</v>
      </c>
      <c r="E7166" s="257" t="s">
        <v>2540</v>
      </c>
      <c r="F7166" s="256" t="s">
        <v>2540</v>
      </c>
      <c r="G7166" s="256">
        <v>93564</v>
      </c>
      <c r="H7166" s="256" t="s">
        <v>2340</v>
      </c>
      <c r="I7166" s="256" t="s">
        <v>2357</v>
      </c>
      <c r="J7166" s="256" t="s">
        <v>2545</v>
      </c>
      <c r="K7166" s="257" t="s">
        <v>18774</v>
      </c>
      <c r="L7166" s="256" t="s">
        <v>2728</v>
      </c>
    </row>
    <row r="7167" spans="1:12" x14ac:dyDescent="0.25">
      <c r="A7167" s="256" t="s">
        <v>2630</v>
      </c>
      <c r="B7167" s="256" t="s">
        <v>2705</v>
      </c>
      <c r="C7167" s="256" t="s">
        <v>2709</v>
      </c>
      <c r="D7167" s="256" t="s">
        <v>3354</v>
      </c>
      <c r="E7167" s="257" t="s">
        <v>2540</v>
      </c>
      <c r="F7167" s="256" t="s">
        <v>2540</v>
      </c>
      <c r="G7167" s="256">
        <v>93565</v>
      </c>
      <c r="H7167" s="256" t="s">
        <v>2349</v>
      </c>
      <c r="I7167" s="256" t="s">
        <v>2357</v>
      </c>
      <c r="J7167" s="256" t="s">
        <v>2545</v>
      </c>
      <c r="K7167" s="257" t="s">
        <v>18775</v>
      </c>
      <c r="L7167" s="256" t="s">
        <v>2728</v>
      </c>
    </row>
    <row r="7168" spans="1:12" x14ac:dyDescent="0.25">
      <c r="A7168" s="256" t="s">
        <v>2630</v>
      </c>
      <c r="B7168" s="256" t="s">
        <v>2705</v>
      </c>
      <c r="C7168" s="256" t="s">
        <v>2709</v>
      </c>
      <c r="D7168" s="256" t="s">
        <v>3354</v>
      </c>
      <c r="E7168" s="257" t="s">
        <v>2540</v>
      </c>
      <c r="F7168" s="256" t="s">
        <v>2540</v>
      </c>
      <c r="G7168" s="256">
        <v>93566</v>
      </c>
      <c r="H7168" s="256" t="s">
        <v>2345</v>
      </c>
      <c r="I7168" s="256" t="s">
        <v>2357</v>
      </c>
      <c r="J7168" s="256" t="s">
        <v>2545</v>
      </c>
      <c r="K7168" s="257" t="s">
        <v>18776</v>
      </c>
      <c r="L7168" s="256" t="s">
        <v>2728</v>
      </c>
    </row>
    <row r="7169" spans="1:12" x14ac:dyDescent="0.25">
      <c r="A7169" s="256" t="s">
        <v>2630</v>
      </c>
      <c r="B7169" s="256" t="s">
        <v>2705</v>
      </c>
      <c r="C7169" s="256" t="s">
        <v>2709</v>
      </c>
      <c r="D7169" s="256" t="s">
        <v>3354</v>
      </c>
      <c r="E7169" s="257" t="s">
        <v>2540</v>
      </c>
      <c r="F7169" s="256" t="s">
        <v>2540</v>
      </c>
      <c r="G7169" s="256">
        <v>93567</v>
      </c>
      <c r="H7169" s="256" t="s">
        <v>2350</v>
      </c>
      <c r="I7169" s="256" t="s">
        <v>2357</v>
      </c>
      <c r="J7169" s="256" t="s">
        <v>2545</v>
      </c>
      <c r="K7169" s="257" t="s">
        <v>18777</v>
      </c>
      <c r="L7169" s="256" t="s">
        <v>2728</v>
      </c>
    </row>
    <row r="7170" spans="1:12" x14ac:dyDescent="0.25">
      <c r="A7170" s="256" t="s">
        <v>2630</v>
      </c>
      <c r="B7170" s="256" t="s">
        <v>2705</v>
      </c>
      <c r="C7170" s="256" t="s">
        <v>2709</v>
      </c>
      <c r="D7170" s="256" t="s">
        <v>3354</v>
      </c>
      <c r="E7170" s="257" t="s">
        <v>2540</v>
      </c>
      <c r="F7170" s="256" t="s">
        <v>2540</v>
      </c>
      <c r="G7170" s="256">
        <v>93568</v>
      </c>
      <c r="H7170" s="256" t="s">
        <v>2351</v>
      </c>
      <c r="I7170" s="256" t="s">
        <v>2357</v>
      </c>
      <c r="J7170" s="256" t="s">
        <v>2545</v>
      </c>
      <c r="K7170" s="257" t="s">
        <v>18778</v>
      </c>
      <c r="L7170" s="256" t="s">
        <v>2728</v>
      </c>
    </row>
    <row r="7171" spans="1:12" x14ac:dyDescent="0.25">
      <c r="A7171" s="256" t="s">
        <v>2630</v>
      </c>
      <c r="B7171" s="256" t="s">
        <v>2705</v>
      </c>
      <c r="C7171" s="256" t="s">
        <v>2709</v>
      </c>
      <c r="D7171" s="256" t="s">
        <v>3354</v>
      </c>
      <c r="E7171" s="257" t="s">
        <v>2540</v>
      </c>
      <c r="F7171" s="256" t="s">
        <v>2540</v>
      </c>
      <c r="G7171" s="256">
        <v>93569</v>
      </c>
      <c r="H7171" s="256" t="s">
        <v>2358</v>
      </c>
      <c r="I7171" s="256" t="s">
        <v>2357</v>
      </c>
      <c r="J7171" s="256" t="s">
        <v>2545</v>
      </c>
      <c r="K7171" s="257" t="s">
        <v>18779</v>
      </c>
      <c r="L7171" s="256" t="s">
        <v>2728</v>
      </c>
    </row>
    <row r="7172" spans="1:12" x14ac:dyDescent="0.25">
      <c r="A7172" s="256" t="s">
        <v>2630</v>
      </c>
      <c r="B7172" s="256" t="s">
        <v>2705</v>
      </c>
      <c r="C7172" s="256" t="s">
        <v>2709</v>
      </c>
      <c r="D7172" s="256" t="s">
        <v>3354</v>
      </c>
      <c r="E7172" s="257" t="s">
        <v>2540</v>
      </c>
      <c r="F7172" s="256" t="s">
        <v>2540</v>
      </c>
      <c r="G7172" s="256">
        <v>93570</v>
      </c>
      <c r="H7172" s="256" t="s">
        <v>2359</v>
      </c>
      <c r="I7172" s="256" t="s">
        <v>2357</v>
      </c>
      <c r="J7172" s="256" t="s">
        <v>2545</v>
      </c>
      <c r="K7172" s="257" t="s">
        <v>18780</v>
      </c>
      <c r="L7172" s="256" t="s">
        <v>2728</v>
      </c>
    </row>
    <row r="7173" spans="1:12" x14ac:dyDescent="0.25">
      <c r="A7173" s="256" t="s">
        <v>2630</v>
      </c>
      <c r="B7173" s="256" t="s">
        <v>2705</v>
      </c>
      <c r="C7173" s="256" t="s">
        <v>2709</v>
      </c>
      <c r="D7173" s="256" t="s">
        <v>3354</v>
      </c>
      <c r="E7173" s="257" t="s">
        <v>2540</v>
      </c>
      <c r="F7173" s="256" t="s">
        <v>2540</v>
      </c>
      <c r="G7173" s="256">
        <v>93571</v>
      </c>
      <c r="H7173" s="256" t="s">
        <v>2360</v>
      </c>
      <c r="I7173" s="256" t="s">
        <v>2357</v>
      </c>
      <c r="J7173" s="256" t="s">
        <v>2545</v>
      </c>
      <c r="K7173" s="257" t="s">
        <v>18781</v>
      </c>
      <c r="L7173" s="256" t="s">
        <v>2728</v>
      </c>
    </row>
    <row r="7174" spans="1:12" x14ac:dyDescent="0.25">
      <c r="A7174" s="256" t="s">
        <v>2630</v>
      </c>
      <c r="B7174" s="256" t="s">
        <v>2705</v>
      </c>
      <c r="C7174" s="256" t="s">
        <v>2709</v>
      </c>
      <c r="D7174" s="256" t="s">
        <v>3354</v>
      </c>
      <c r="E7174" s="257" t="s">
        <v>2540</v>
      </c>
      <c r="F7174" s="256" t="s">
        <v>2540</v>
      </c>
      <c r="G7174" s="256">
        <v>93572</v>
      </c>
      <c r="H7174" s="256" t="s">
        <v>2361</v>
      </c>
      <c r="I7174" s="256" t="s">
        <v>2357</v>
      </c>
      <c r="J7174" s="256" t="s">
        <v>2545</v>
      </c>
      <c r="K7174" s="257" t="s">
        <v>18782</v>
      </c>
      <c r="L7174" s="256" t="s">
        <v>2728</v>
      </c>
    </row>
    <row r="7175" spans="1:12" x14ac:dyDescent="0.25">
      <c r="A7175" s="256" t="s">
        <v>2630</v>
      </c>
      <c r="B7175" s="256" t="s">
        <v>2705</v>
      </c>
      <c r="C7175" s="256" t="s">
        <v>2709</v>
      </c>
      <c r="D7175" s="256" t="s">
        <v>3354</v>
      </c>
      <c r="E7175" s="257" t="s">
        <v>2540</v>
      </c>
      <c r="F7175" s="256" t="s">
        <v>2540</v>
      </c>
      <c r="G7175" s="256">
        <v>94295</v>
      </c>
      <c r="H7175" s="256" t="s">
        <v>2352</v>
      </c>
      <c r="I7175" s="256" t="s">
        <v>2357</v>
      </c>
      <c r="J7175" s="256" t="s">
        <v>2545</v>
      </c>
      <c r="K7175" s="257" t="s">
        <v>18783</v>
      </c>
      <c r="L7175" s="256" t="s">
        <v>2728</v>
      </c>
    </row>
    <row r="7176" spans="1:12" x14ac:dyDescent="0.25">
      <c r="A7176" s="256" t="s">
        <v>2630</v>
      </c>
      <c r="B7176" s="256" t="s">
        <v>2705</v>
      </c>
      <c r="C7176" s="256" t="s">
        <v>2709</v>
      </c>
      <c r="D7176" s="256" t="s">
        <v>3354</v>
      </c>
      <c r="E7176" s="257" t="s">
        <v>2540</v>
      </c>
      <c r="F7176" s="256" t="s">
        <v>2540</v>
      </c>
      <c r="G7176" s="256">
        <v>94296</v>
      </c>
      <c r="H7176" s="256" t="s">
        <v>2353</v>
      </c>
      <c r="I7176" s="256" t="s">
        <v>2357</v>
      </c>
      <c r="J7176" s="256" t="s">
        <v>2545</v>
      </c>
      <c r="K7176" s="257" t="s">
        <v>18784</v>
      </c>
      <c r="L7176" s="256" t="s">
        <v>2728</v>
      </c>
    </row>
    <row r="7177" spans="1:12" x14ac:dyDescent="0.25">
      <c r="A7177" s="256" t="s">
        <v>2630</v>
      </c>
      <c r="B7177" s="256" t="s">
        <v>2705</v>
      </c>
      <c r="C7177" s="256" t="s">
        <v>2709</v>
      </c>
      <c r="D7177" s="256" t="s">
        <v>3354</v>
      </c>
      <c r="E7177" s="257" t="s">
        <v>2540</v>
      </c>
      <c r="F7177" s="256" t="s">
        <v>2540</v>
      </c>
      <c r="G7177" s="256">
        <v>95308</v>
      </c>
      <c r="H7177" s="256" t="s">
        <v>2362</v>
      </c>
      <c r="I7177" s="256" t="s">
        <v>484</v>
      </c>
      <c r="J7177" s="256" t="s">
        <v>2545</v>
      </c>
      <c r="K7177" s="257" t="s">
        <v>5224</v>
      </c>
      <c r="L7177" s="256" t="s">
        <v>2728</v>
      </c>
    </row>
    <row r="7178" spans="1:12" x14ac:dyDescent="0.25">
      <c r="A7178" s="256" t="s">
        <v>2630</v>
      </c>
      <c r="B7178" s="256" t="s">
        <v>2705</v>
      </c>
      <c r="C7178" s="256" t="s">
        <v>2709</v>
      </c>
      <c r="D7178" s="256" t="s">
        <v>3354</v>
      </c>
      <c r="E7178" s="257" t="s">
        <v>2540</v>
      </c>
      <c r="F7178" s="256" t="s">
        <v>2540</v>
      </c>
      <c r="G7178" s="256">
        <v>95309</v>
      </c>
      <c r="H7178" s="256" t="s">
        <v>2363</v>
      </c>
      <c r="I7178" s="256" t="s">
        <v>484</v>
      </c>
      <c r="J7178" s="256" t="s">
        <v>2545</v>
      </c>
      <c r="K7178" s="257" t="s">
        <v>4732</v>
      </c>
      <c r="L7178" s="256" t="s">
        <v>2728</v>
      </c>
    </row>
    <row r="7179" spans="1:12" x14ac:dyDescent="0.25">
      <c r="A7179" s="256" t="s">
        <v>2630</v>
      </c>
      <c r="B7179" s="256" t="s">
        <v>2705</v>
      </c>
      <c r="C7179" s="256" t="s">
        <v>2709</v>
      </c>
      <c r="D7179" s="256" t="s">
        <v>3354</v>
      </c>
      <c r="E7179" s="257" t="s">
        <v>2540</v>
      </c>
      <c r="F7179" s="256" t="s">
        <v>2540</v>
      </c>
      <c r="G7179" s="256">
        <v>95310</v>
      </c>
      <c r="H7179" s="256" t="s">
        <v>2364</v>
      </c>
      <c r="I7179" s="256" t="s">
        <v>484</v>
      </c>
      <c r="J7179" s="256" t="s">
        <v>2545</v>
      </c>
      <c r="K7179" s="257" t="s">
        <v>4800</v>
      </c>
      <c r="L7179" s="256" t="s">
        <v>2728</v>
      </c>
    </row>
    <row r="7180" spans="1:12" x14ac:dyDescent="0.25">
      <c r="A7180" s="256" t="s">
        <v>2630</v>
      </c>
      <c r="B7180" s="256" t="s">
        <v>2705</v>
      </c>
      <c r="C7180" s="256" t="s">
        <v>2709</v>
      </c>
      <c r="D7180" s="256" t="s">
        <v>3354</v>
      </c>
      <c r="E7180" s="257" t="s">
        <v>2540</v>
      </c>
      <c r="F7180" s="256" t="s">
        <v>2540</v>
      </c>
      <c r="G7180" s="256">
        <v>95311</v>
      </c>
      <c r="H7180" s="256" t="s">
        <v>2365</v>
      </c>
      <c r="I7180" s="256" t="s">
        <v>484</v>
      </c>
      <c r="J7180" s="256" t="s">
        <v>2545</v>
      </c>
      <c r="K7180" s="257" t="s">
        <v>4847</v>
      </c>
      <c r="L7180" s="256" t="s">
        <v>2728</v>
      </c>
    </row>
    <row r="7181" spans="1:12" x14ac:dyDescent="0.25">
      <c r="A7181" s="256" t="s">
        <v>2630</v>
      </c>
      <c r="B7181" s="256" t="s">
        <v>2705</v>
      </c>
      <c r="C7181" s="256" t="s">
        <v>2709</v>
      </c>
      <c r="D7181" s="256" t="s">
        <v>3354</v>
      </c>
      <c r="E7181" s="257" t="s">
        <v>2540</v>
      </c>
      <c r="F7181" s="256" t="s">
        <v>2540</v>
      </c>
      <c r="G7181" s="256">
        <v>95312</v>
      </c>
      <c r="H7181" s="256" t="s">
        <v>2366</v>
      </c>
      <c r="I7181" s="256" t="s">
        <v>484</v>
      </c>
      <c r="J7181" s="256" t="s">
        <v>2545</v>
      </c>
      <c r="K7181" s="257" t="s">
        <v>4749</v>
      </c>
      <c r="L7181" s="256" t="s">
        <v>2728</v>
      </c>
    </row>
    <row r="7182" spans="1:12" x14ac:dyDescent="0.25">
      <c r="A7182" s="256" t="s">
        <v>2630</v>
      </c>
      <c r="B7182" s="256" t="s">
        <v>2705</v>
      </c>
      <c r="C7182" s="256" t="s">
        <v>2709</v>
      </c>
      <c r="D7182" s="256" t="s">
        <v>3354</v>
      </c>
      <c r="E7182" s="257" t="s">
        <v>2540</v>
      </c>
      <c r="F7182" s="256" t="s">
        <v>2540</v>
      </c>
      <c r="G7182" s="256">
        <v>95313</v>
      </c>
      <c r="H7182" s="256" t="s">
        <v>2367</v>
      </c>
      <c r="I7182" s="256" t="s">
        <v>484</v>
      </c>
      <c r="J7182" s="256" t="s">
        <v>2545</v>
      </c>
      <c r="K7182" s="257" t="s">
        <v>4848</v>
      </c>
      <c r="L7182" s="256" t="s">
        <v>2728</v>
      </c>
    </row>
    <row r="7183" spans="1:12" x14ac:dyDescent="0.25">
      <c r="A7183" s="256" t="s">
        <v>2630</v>
      </c>
      <c r="B7183" s="256" t="s">
        <v>2705</v>
      </c>
      <c r="C7183" s="256" t="s">
        <v>2709</v>
      </c>
      <c r="D7183" s="256" t="s">
        <v>3354</v>
      </c>
      <c r="E7183" s="257" t="s">
        <v>2540</v>
      </c>
      <c r="F7183" s="256" t="s">
        <v>2540</v>
      </c>
      <c r="G7183" s="256">
        <v>95314</v>
      </c>
      <c r="H7183" s="256" t="s">
        <v>2368</v>
      </c>
      <c r="I7183" s="256" t="s">
        <v>484</v>
      </c>
      <c r="J7183" s="256" t="s">
        <v>2545</v>
      </c>
      <c r="K7183" s="257" t="s">
        <v>4770</v>
      </c>
      <c r="L7183" s="256" t="s">
        <v>2728</v>
      </c>
    </row>
    <row r="7184" spans="1:12" x14ac:dyDescent="0.25">
      <c r="A7184" s="256" t="s">
        <v>2630</v>
      </c>
      <c r="B7184" s="256" t="s">
        <v>2705</v>
      </c>
      <c r="C7184" s="256" t="s">
        <v>2709</v>
      </c>
      <c r="D7184" s="256" t="s">
        <v>3354</v>
      </c>
      <c r="E7184" s="257" t="s">
        <v>2540</v>
      </c>
      <c r="F7184" s="256" t="s">
        <v>2540</v>
      </c>
      <c r="G7184" s="256">
        <v>95315</v>
      </c>
      <c r="H7184" s="256" t="s">
        <v>2369</v>
      </c>
      <c r="I7184" s="256" t="s">
        <v>484</v>
      </c>
      <c r="J7184" s="256" t="s">
        <v>2545</v>
      </c>
      <c r="K7184" s="257" t="s">
        <v>4788</v>
      </c>
      <c r="L7184" s="256" t="s">
        <v>2728</v>
      </c>
    </row>
    <row r="7185" spans="1:12" x14ac:dyDescent="0.25">
      <c r="A7185" s="256" t="s">
        <v>2630</v>
      </c>
      <c r="B7185" s="256" t="s">
        <v>2705</v>
      </c>
      <c r="C7185" s="256" t="s">
        <v>2709</v>
      </c>
      <c r="D7185" s="256" t="s">
        <v>3354</v>
      </c>
      <c r="E7185" s="257" t="s">
        <v>2540</v>
      </c>
      <c r="F7185" s="256" t="s">
        <v>2540</v>
      </c>
      <c r="G7185" s="256">
        <v>95316</v>
      </c>
      <c r="H7185" s="256" t="s">
        <v>2370</v>
      </c>
      <c r="I7185" s="256" t="s">
        <v>484</v>
      </c>
      <c r="J7185" s="256" t="s">
        <v>2545</v>
      </c>
      <c r="K7185" s="257" t="s">
        <v>5189</v>
      </c>
      <c r="L7185" s="256" t="s">
        <v>2728</v>
      </c>
    </row>
    <row r="7186" spans="1:12" x14ac:dyDescent="0.25">
      <c r="A7186" s="256" t="s">
        <v>2630</v>
      </c>
      <c r="B7186" s="256" t="s">
        <v>2705</v>
      </c>
      <c r="C7186" s="256" t="s">
        <v>2709</v>
      </c>
      <c r="D7186" s="256" t="s">
        <v>3354</v>
      </c>
      <c r="E7186" s="257" t="s">
        <v>2540</v>
      </c>
      <c r="F7186" s="256" t="s">
        <v>2540</v>
      </c>
      <c r="G7186" s="256">
        <v>95317</v>
      </c>
      <c r="H7186" s="256" t="s">
        <v>2371</v>
      </c>
      <c r="I7186" s="256" t="s">
        <v>484</v>
      </c>
      <c r="J7186" s="256" t="s">
        <v>2545</v>
      </c>
      <c r="K7186" s="257" t="s">
        <v>4772</v>
      </c>
      <c r="L7186" s="256" t="s">
        <v>2728</v>
      </c>
    </row>
    <row r="7187" spans="1:12" x14ac:dyDescent="0.25">
      <c r="A7187" s="256" t="s">
        <v>2630</v>
      </c>
      <c r="B7187" s="256" t="s">
        <v>2705</v>
      </c>
      <c r="C7187" s="256" t="s">
        <v>2709</v>
      </c>
      <c r="D7187" s="256" t="s">
        <v>3354</v>
      </c>
      <c r="E7187" s="257" t="s">
        <v>2540</v>
      </c>
      <c r="F7187" s="256" t="s">
        <v>2540</v>
      </c>
      <c r="G7187" s="256">
        <v>95318</v>
      </c>
      <c r="H7187" s="256" t="s">
        <v>2372</v>
      </c>
      <c r="I7187" s="256" t="s">
        <v>484</v>
      </c>
      <c r="J7187" s="256" t="s">
        <v>2545</v>
      </c>
      <c r="K7187" s="257" t="s">
        <v>4786</v>
      </c>
      <c r="L7187" s="256" t="s">
        <v>2728</v>
      </c>
    </row>
    <row r="7188" spans="1:12" x14ac:dyDescent="0.25">
      <c r="A7188" s="256" t="s">
        <v>2630</v>
      </c>
      <c r="B7188" s="256" t="s">
        <v>2705</v>
      </c>
      <c r="C7188" s="256" t="s">
        <v>2709</v>
      </c>
      <c r="D7188" s="256" t="s">
        <v>3354</v>
      </c>
      <c r="E7188" s="257" t="s">
        <v>2540</v>
      </c>
      <c r="F7188" s="256" t="s">
        <v>2540</v>
      </c>
      <c r="G7188" s="256">
        <v>95319</v>
      </c>
      <c r="H7188" s="256" t="s">
        <v>2373</v>
      </c>
      <c r="I7188" s="256" t="s">
        <v>484</v>
      </c>
      <c r="J7188" s="256" t="s">
        <v>2545</v>
      </c>
      <c r="K7188" s="257" t="s">
        <v>5224</v>
      </c>
      <c r="L7188" s="256" t="s">
        <v>2728</v>
      </c>
    </row>
    <row r="7189" spans="1:12" x14ac:dyDescent="0.25">
      <c r="A7189" s="256" t="s">
        <v>2630</v>
      </c>
      <c r="B7189" s="256" t="s">
        <v>2705</v>
      </c>
      <c r="C7189" s="256" t="s">
        <v>2709</v>
      </c>
      <c r="D7189" s="256" t="s">
        <v>3354</v>
      </c>
      <c r="E7189" s="257" t="s">
        <v>2540</v>
      </c>
      <c r="F7189" s="256" t="s">
        <v>2540</v>
      </c>
      <c r="G7189" s="256">
        <v>95320</v>
      </c>
      <c r="H7189" s="256" t="s">
        <v>2374</v>
      </c>
      <c r="I7189" s="256" t="s">
        <v>484</v>
      </c>
      <c r="J7189" s="256" t="s">
        <v>2545</v>
      </c>
      <c r="K7189" s="257" t="s">
        <v>4848</v>
      </c>
      <c r="L7189" s="256" t="s">
        <v>2728</v>
      </c>
    </row>
    <row r="7190" spans="1:12" x14ac:dyDescent="0.25">
      <c r="A7190" s="256" t="s">
        <v>2630</v>
      </c>
      <c r="B7190" s="256" t="s">
        <v>2705</v>
      </c>
      <c r="C7190" s="256" t="s">
        <v>2709</v>
      </c>
      <c r="D7190" s="256" t="s">
        <v>3354</v>
      </c>
      <c r="E7190" s="257" t="s">
        <v>2540</v>
      </c>
      <c r="F7190" s="256" t="s">
        <v>2540</v>
      </c>
      <c r="G7190" s="256">
        <v>95321</v>
      </c>
      <c r="H7190" s="256" t="s">
        <v>2375</v>
      </c>
      <c r="I7190" s="256" t="s">
        <v>484</v>
      </c>
      <c r="J7190" s="256" t="s">
        <v>2545</v>
      </c>
      <c r="K7190" s="257" t="s">
        <v>5224</v>
      </c>
      <c r="L7190" s="256" t="s">
        <v>2728</v>
      </c>
    </row>
    <row r="7191" spans="1:12" x14ac:dyDescent="0.25">
      <c r="A7191" s="256" t="s">
        <v>2630</v>
      </c>
      <c r="B7191" s="256" t="s">
        <v>2705</v>
      </c>
      <c r="C7191" s="256" t="s">
        <v>2709</v>
      </c>
      <c r="D7191" s="256" t="s">
        <v>3354</v>
      </c>
      <c r="E7191" s="257" t="s">
        <v>2540</v>
      </c>
      <c r="F7191" s="256" t="s">
        <v>2540</v>
      </c>
      <c r="G7191" s="256">
        <v>95322</v>
      </c>
      <c r="H7191" s="256" t="s">
        <v>2376</v>
      </c>
      <c r="I7191" s="256" t="s">
        <v>484</v>
      </c>
      <c r="J7191" s="256" t="s">
        <v>2545</v>
      </c>
      <c r="K7191" s="257" t="s">
        <v>4779</v>
      </c>
      <c r="L7191" s="256" t="s">
        <v>2728</v>
      </c>
    </row>
    <row r="7192" spans="1:12" x14ac:dyDescent="0.25">
      <c r="A7192" s="256" t="s">
        <v>2630</v>
      </c>
      <c r="B7192" s="256" t="s">
        <v>2705</v>
      </c>
      <c r="C7192" s="256" t="s">
        <v>2709</v>
      </c>
      <c r="D7192" s="256" t="s">
        <v>3354</v>
      </c>
      <c r="E7192" s="257" t="s">
        <v>2540</v>
      </c>
      <c r="F7192" s="256" t="s">
        <v>2540</v>
      </c>
      <c r="G7192" s="256">
        <v>95323</v>
      </c>
      <c r="H7192" s="256" t="s">
        <v>2377</v>
      </c>
      <c r="I7192" s="256" t="s">
        <v>484</v>
      </c>
      <c r="J7192" s="256" t="s">
        <v>2545</v>
      </c>
      <c r="K7192" s="257" t="s">
        <v>4807</v>
      </c>
      <c r="L7192" s="256" t="s">
        <v>2728</v>
      </c>
    </row>
    <row r="7193" spans="1:12" x14ac:dyDescent="0.25">
      <c r="A7193" s="256" t="s">
        <v>2630</v>
      </c>
      <c r="B7193" s="256" t="s">
        <v>2705</v>
      </c>
      <c r="C7193" s="256" t="s">
        <v>2709</v>
      </c>
      <c r="D7193" s="256" t="s">
        <v>3354</v>
      </c>
      <c r="E7193" s="257" t="s">
        <v>2540</v>
      </c>
      <c r="F7193" s="256" t="s">
        <v>2540</v>
      </c>
      <c r="G7193" s="256">
        <v>95324</v>
      </c>
      <c r="H7193" s="256" t="s">
        <v>2378</v>
      </c>
      <c r="I7193" s="256" t="s">
        <v>484</v>
      </c>
      <c r="J7193" s="256" t="s">
        <v>2545</v>
      </c>
      <c r="K7193" s="257" t="s">
        <v>4792</v>
      </c>
      <c r="L7193" s="256" t="s">
        <v>2728</v>
      </c>
    </row>
    <row r="7194" spans="1:12" x14ac:dyDescent="0.25">
      <c r="A7194" s="256" t="s">
        <v>2630</v>
      </c>
      <c r="B7194" s="256" t="s">
        <v>2705</v>
      </c>
      <c r="C7194" s="256" t="s">
        <v>2709</v>
      </c>
      <c r="D7194" s="256" t="s">
        <v>3354</v>
      </c>
      <c r="E7194" s="257" t="s">
        <v>2540</v>
      </c>
      <c r="F7194" s="256" t="s">
        <v>2540</v>
      </c>
      <c r="G7194" s="256">
        <v>95325</v>
      </c>
      <c r="H7194" s="256" t="s">
        <v>2379</v>
      </c>
      <c r="I7194" s="256" t="s">
        <v>484</v>
      </c>
      <c r="J7194" s="256" t="s">
        <v>2545</v>
      </c>
      <c r="K7194" s="257" t="s">
        <v>4735</v>
      </c>
      <c r="L7194" s="256" t="s">
        <v>2728</v>
      </c>
    </row>
    <row r="7195" spans="1:12" x14ac:dyDescent="0.25">
      <c r="A7195" s="256" t="s">
        <v>2630</v>
      </c>
      <c r="B7195" s="256" t="s">
        <v>2705</v>
      </c>
      <c r="C7195" s="256" t="s">
        <v>2709</v>
      </c>
      <c r="D7195" s="256" t="s">
        <v>3354</v>
      </c>
      <c r="E7195" s="257" t="s">
        <v>2540</v>
      </c>
      <c r="F7195" s="256" t="s">
        <v>2540</v>
      </c>
      <c r="G7195" s="256">
        <v>95326</v>
      </c>
      <c r="H7195" s="256" t="s">
        <v>2380</v>
      </c>
      <c r="I7195" s="256" t="s">
        <v>484</v>
      </c>
      <c r="J7195" s="256" t="s">
        <v>2545</v>
      </c>
      <c r="K7195" s="257" t="s">
        <v>4761</v>
      </c>
      <c r="L7195" s="256" t="s">
        <v>2728</v>
      </c>
    </row>
    <row r="7196" spans="1:12" x14ac:dyDescent="0.25">
      <c r="A7196" s="256" t="s">
        <v>2630</v>
      </c>
      <c r="B7196" s="256" t="s">
        <v>2705</v>
      </c>
      <c r="C7196" s="256" t="s">
        <v>2709</v>
      </c>
      <c r="D7196" s="256" t="s">
        <v>3354</v>
      </c>
      <c r="E7196" s="257" t="s">
        <v>2540</v>
      </c>
      <c r="F7196" s="256" t="s">
        <v>2540</v>
      </c>
      <c r="G7196" s="256">
        <v>95328</v>
      </c>
      <c r="H7196" s="256" t="s">
        <v>2381</v>
      </c>
      <c r="I7196" s="256" t="s">
        <v>484</v>
      </c>
      <c r="J7196" s="256" t="s">
        <v>2545</v>
      </c>
      <c r="K7196" s="257" t="s">
        <v>4732</v>
      </c>
      <c r="L7196" s="256" t="s">
        <v>2728</v>
      </c>
    </row>
    <row r="7197" spans="1:12" x14ac:dyDescent="0.25">
      <c r="A7197" s="256" t="s">
        <v>2630</v>
      </c>
      <c r="B7197" s="256" t="s">
        <v>2705</v>
      </c>
      <c r="C7197" s="256" t="s">
        <v>2709</v>
      </c>
      <c r="D7197" s="256" t="s">
        <v>3354</v>
      </c>
      <c r="E7197" s="257" t="s">
        <v>2540</v>
      </c>
      <c r="F7197" s="256" t="s">
        <v>2540</v>
      </c>
      <c r="G7197" s="256">
        <v>95329</v>
      </c>
      <c r="H7197" s="256" t="s">
        <v>2382</v>
      </c>
      <c r="I7197" s="256" t="s">
        <v>484</v>
      </c>
      <c r="J7197" s="256" t="s">
        <v>2545</v>
      </c>
      <c r="K7197" s="257" t="s">
        <v>4842</v>
      </c>
      <c r="L7197" s="256" t="s">
        <v>2728</v>
      </c>
    </row>
    <row r="7198" spans="1:12" x14ac:dyDescent="0.25">
      <c r="A7198" s="256" t="s">
        <v>2630</v>
      </c>
      <c r="B7198" s="256" t="s">
        <v>2705</v>
      </c>
      <c r="C7198" s="256" t="s">
        <v>2709</v>
      </c>
      <c r="D7198" s="256" t="s">
        <v>3354</v>
      </c>
      <c r="E7198" s="257" t="s">
        <v>2540</v>
      </c>
      <c r="F7198" s="256" t="s">
        <v>2540</v>
      </c>
      <c r="G7198" s="256">
        <v>95330</v>
      </c>
      <c r="H7198" s="256" t="s">
        <v>2383</v>
      </c>
      <c r="I7198" s="256" t="s">
        <v>484</v>
      </c>
      <c r="J7198" s="256" t="s">
        <v>2556</v>
      </c>
      <c r="K7198" s="257" t="s">
        <v>4770</v>
      </c>
      <c r="L7198" s="256" t="s">
        <v>2728</v>
      </c>
    </row>
    <row r="7199" spans="1:12" x14ac:dyDescent="0.25">
      <c r="A7199" s="256" t="s">
        <v>2630</v>
      </c>
      <c r="B7199" s="256" t="s">
        <v>2705</v>
      </c>
      <c r="C7199" s="256" t="s">
        <v>2709</v>
      </c>
      <c r="D7199" s="256" t="s">
        <v>3354</v>
      </c>
      <c r="E7199" s="257" t="s">
        <v>2540</v>
      </c>
      <c r="F7199" s="256" t="s">
        <v>2540</v>
      </c>
      <c r="G7199" s="256">
        <v>95331</v>
      </c>
      <c r="H7199" s="256" t="s">
        <v>2384</v>
      </c>
      <c r="I7199" s="256" t="s">
        <v>484</v>
      </c>
      <c r="J7199" s="256" t="s">
        <v>2545</v>
      </c>
      <c r="K7199" s="257" t="s">
        <v>4806</v>
      </c>
      <c r="L7199" s="256" t="s">
        <v>2728</v>
      </c>
    </row>
    <row r="7200" spans="1:12" x14ac:dyDescent="0.25">
      <c r="A7200" s="256" t="s">
        <v>2630</v>
      </c>
      <c r="B7200" s="256" t="s">
        <v>2705</v>
      </c>
      <c r="C7200" s="256" t="s">
        <v>2709</v>
      </c>
      <c r="D7200" s="256" t="s">
        <v>3354</v>
      </c>
      <c r="E7200" s="257" t="s">
        <v>2540</v>
      </c>
      <c r="F7200" s="256" t="s">
        <v>2540</v>
      </c>
      <c r="G7200" s="256">
        <v>95332</v>
      </c>
      <c r="H7200" s="256" t="s">
        <v>2385</v>
      </c>
      <c r="I7200" s="256" t="s">
        <v>484</v>
      </c>
      <c r="J7200" s="256" t="s">
        <v>2556</v>
      </c>
      <c r="K7200" s="257" t="s">
        <v>18785</v>
      </c>
      <c r="L7200" s="256" t="s">
        <v>2728</v>
      </c>
    </row>
    <row r="7201" spans="1:12" x14ac:dyDescent="0.25">
      <c r="A7201" s="256" t="s">
        <v>2630</v>
      </c>
      <c r="B7201" s="256" t="s">
        <v>2705</v>
      </c>
      <c r="C7201" s="256" t="s">
        <v>2709</v>
      </c>
      <c r="D7201" s="256" t="s">
        <v>3354</v>
      </c>
      <c r="E7201" s="257" t="s">
        <v>2540</v>
      </c>
      <c r="F7201" s="256" t="s">
        <v>2540</v>
      </c>
      <c r="G7201" s="256">
        <v>95333</v>
      </c>
      <c r="H7201" s="256" t="s">
        <v>2386</v>
      </c>
      <c r="I7201" s="256" t="s">
        <v>484</v>
      </c>
      <c r="J7201" s="256" t="s">
        <v>2545</v>
      </c>
      <c r="K7201" s="257" t="s">
        <v>18785</v>
      </c>
      <c r="L7201" s="256" t="s">
        <v>2728</v>
      </c>
    </row>
    <row r="7202" spans="1:12" x14ac:dyDescent="0.25">
      <c r="A7202" s="256" t="s">
        <v>2630</v>
      </c>
      <c r="B7202" s="256" t="s">
        <v>2705</v>
      </c>
      <c r="C7202" s="256" t="s">
        <v>2709</v>
      </c>
      <c r="D7202" s="256" t="s">
        <v>3354</v>
      </c>
      <c r="E7202" s="257" t="s">
        <v>2540</v>
      </c>
      <c r="F7202" s="256" t="s">
        <v>2540</v>
      </c>
      <c r="G7202" s="256">
        <v>95334</v>
      </c>
      <c r="H7202" s="256" t="s">
        <v>2387</v>
      </c>
      <c r="I7202" s="256" t="s">
        <v>484</v>
      </c>
      <c r="J7202" s="256" t="s">
        <v>2545</v>
      </c>
      <c r="K7202" s="257" t="s">
        <v>18786</v>
      </c>
      <c r="L7202" s="256" t="s">
        <v>2728</v>
      </c>
    </row>
    <row r="7203" spans="1:12" x14ac:dyDescent="0.25">
      <c r="A7203" s="256" t="s">
        <v>2630</v>
      </c>
      <c r="B7203" s="256" t="s">
        <v>2705</v>
      </c>
      <c r="C7203" s="256" t="s">
        <v>2709</v>
      </c>
      <c r="D7203" s="256" t="s">
        <v>3354</v>
      </c>
      <c r="E7203" s="257" t="s">
        <v>2540</v>
      </c>
      <c r="F7203" s="256" t="s">
        <v>2540</v>
      </c>
      <c r="G7203" s="256">
        <v>95335</v>
      </c>
      <c r="H7203" s="256" t="s">
        <v>2388</v>
      </c>
      <c r="I7203" s="256" t="s">
        <v>484</v>
      </c>
      <c r="J7203" s="256" t="s">
        <v>2556</v>
      </c>
      <c r="K7203" s="257" t="s">
        <v>4736</v>
      </c>
      <c r="L7203" s="256" t="s">
        <v>2728</v>
      </c>
    </row>
    <row r="7204" spans="1:12" x14ac:dyDescent="0.25">
      <c r="A7204" s="256" t="s">
        <v>2630</v>
      </c>
      <c r="B7204" s="256" t="s">
        <v>2705</v>
      </c>
      <c r="C7204" s="256" t="s">
        <v>2709</v>
      </c>
      <c r="D7204" s="256" t="s">
        <v>3354</v>
      </c>
      <c r="E7204" s="257" t="s">
        <v>2540</v>
      </c>
      <c r="F7204" s="256" t="s">
        <v>2540</v>
      </c>
      <c r="G7204" s="256">
        <v>95337</v>
      </c>
      <c r="H7204" s="256" t="s">
        <v>2389</v>
      </c>
      <c r="I7204" s="256" t="s">
        <v>484</v>
      </c>
      <c r="J7204" s="256" t="s">
        <v>2545</v>
      </c>
      <c r="K7204" s="257" t="s">
        <v>4770</v>
      </c>
      <c r="L7204" s="256" t="s">
        <v>2728</v>
      </c>
    </row>
    <row r="7205" spans="1:12" x14ac:dyDescent="0.25">
      <c r="A7205" s="256" t="s">
        <v>2630</v>
      </c>
      <c r="B7205" s="256" t="s">
        <v>2705</v>
      </c>
      <c r="C7205" s="256" t="s">
        <v>2709</v>
      </c>
      <c r="D7205" s="256" t="s">
        <v>3354</v>
      </c>
      <c r="E7205" s="257" t="s">
        <v>2540</v>
      </c>
      <c r="F7205" s="256" t="s">
        <v>2540</v>
      </c>
      <c r="G7205" s="256">
        <v>95338</v>
      </c>
      <c r="H7205" s="256" t="s">
        <v>2390</v>
      </c>
      <c r="I7205" s="256" t="s">
        <v>484</v>
      </c>
      <c r="J7205" s="256" t="s">
        <v>2545</v>
      </c>
      <c r="K7205" s="257" t="s">
        <v>4757</v>
      </c>
      <c r="L7205" s="256" t="s">
        <v>2728</v>
      </c>
    </row>
    <row r="7206" spans="1:12" x14ac:dyDescent="0.25">
      <c r="A7206" s="256" t="s">
        <v>2630</v>
      </c>
      <c r="B7206" s="256" t="s">
        <v>2705</v>
      </c>
      <c r="C7206" s="256" t="s">
        <v>2709</v>
      </c>
      <c r="D7206" s="256" t="s">
        <v>3354</v>
      </c>
      <c r="E7206" s="257" t="s">
        <v>2540</v>
      </c>
      <c r="F7206" s="256" t="s">
        <v>2540</v>
      </c>
      <c r="G7206" s="256">
        <v>95339</v>
      </c>
      <c r="H7206" s="256" t="s">
        <v>2391</v>
      </c>
      <c r="I7206" s="256" t="s">
        <v>484</v>
      </c>
      <c r="J7206" s="256" t="s">
        <v>2545</v>
      </c>
      <c r="K7206" s="257" t="s">
        <v>4809</v>
      </c>
      <c r="L7206" s="256" t="s">
        <v>2728</v>
      </c>
    </row>
    <row r="7207" spans="1:12" x14ac:dyDescent="0.25">
      <c r="A7207" s="256" t="s">
        <v>2630</v>
      </c>
      <c r="B7207" s="256" t="s">
        <v>2705</v>
      </c>
      <c r="C7207" s="256" t="s">
        <v>2709</v>
      </c>
      <c r="D7207" s="256" t="s">
        <v>3354</v>
      </c>
      <c r="E7207" s="257" t="s">
        <v>2540</v>
      </c>
      <c r="F7207" s="256" t="s">
        <v>2540</v>
      </c>
      <c r="G7207" s="256">
        <v>95340</v>
      </c>
      <c r="H7207" s="256" t="s">
        <v>2392</v>
      </c>
      <c r="I7207" s="256" t="s">
        <v>484</v>
      </c>
      <c r="J7207" s="256" t="s">
        <v>2545</v>
      </c>
      <c r="K7207" s="257" t="s">
        <v>4737</v>
      </c>
      <c r="L7207" s="256" t="s">
        <v>2728</v>
      </c>
    </row>
    <row r="7208" spans="1:12" x14ac:dyDescent="0.25">
      <c r="A7208" s="256" t="s">
        <v>2630</v>
      </c>
      <c r="B7208" s="256" t="s">
        <v>2705</v>
      </c>
      <c r="C7208" s="256" t="s">
        <v>2709</v>
      </c>
      <c r="D7208" s="256" t="s">
        <v>3354</v>
      </c>
      <c r="E7208" s="257" t="s">
        <v>2540</v>
      </c>
      <c r="F7208" s="256" t="s">
        <v>2540</v>
      </c>
      <c r="G7208" s="256">
        <v>95341</v>
      </c>
      <c r="H7208" s="256" t="s">
        <v>2393</v>
      </c>
      <c r="I7208" s="256" t="s">
        <v>484</v>
      </c>
      <c r="J7208" s="256" t="s">
        <v>2545</v>
      </c>
      <c r="K7208" s="257" t="s">
        <v>4792</v>
      </c>
      <c r="L7208" s="256" t="s">
        <v>2728</v>
      </c>
    </row>
    <row r="7209" spans="1:12" x14ac:dyDescent="0.25">
      <c r="A7209" s="256" t="s">
        <v>2630</v>
      </c>
      <c r="B7209" s="256" t="s">
        <v>2705</v>
      </c>
      <c r="C7209" s="256" t="s">
        <v>2709</v>
      </c>
      <c r="D7209" s="256" t="s">
        <v>3354</v>
      </c>
      <c r="E7209" s="257" t="s">
        <v>2540</v>
      </c>
      <c r="F7209" s="256" t="s">
        <v>2540</v>
      </c>
      <c r="G7209" s="256">
        <v>95342</v>
      </c>
      <c r="H7209" s="256" t="s">
        <v>2394</v>
      </c>
      <c r="I7209" s="256" t="s">
        <v>484</v>
      </c>
      <c r="J7209" s="256" t="s">
        <v>2545</v>
      </c>
      <c r="K7209" s="257" t="s">
        <v>4847</v>
      </c>
      <c r="L7209" s="256" t="s">
        <v>2728</v>
      </c>
    </row>
    <row r="7210" spans="1:12" x14ac:dyDescent="0.25">
      <c r="A7210" s="256" t="s">
        <v>2630</v>
      </c>
      <c r="B7210" s="256" t="s">
        <v>2705</v>
      </c>
      <c r="C7210" s="256" t="s">
        <v>2709</v>
      </c>
      <c r="D7210" s="256" t="s">
        <v>3354</v>
      </c>
      <c r="E7210" s="257" t="s">
        <v>2540</v>
      </c>
      <c r="F7210" s="256" t="s">
        <v>2540</v>
      </c>
      <c r="G7210" s="256">
        <v>95343</v>
      </c>
      <c r="H7210" s="256" t="s">
        <v>2395</v>
      </c>
      <c r="I7210" s="256" t="s">
        <v>484</v>
      </c>
      <c r="J7210" s="256" t="s">
        <v>2545</v>
      </c>
      <c r="K7210" s="257" t="s">
        <v>4770</v>
      </c>
      <c r="L7210" s="256" t="s">
        <v>2728</v>
      </c>
    </row>
    <row r="7211" spans="1:12" x14ac:dyDescent="0.25">
      <c r="A7211" s="256" t="s">
        <v>2630</v>
      </c>
      <c r="B7211" s="256" t="s">
        <v>2705</v>
      </c>
      <c r="C7211" s="256" t="s">
        <v>2709</v>
      </c>
      <c r="D7211" s="256" t="s">
        <v>3354</v>
      </c>
      <c r="E7211" s="257" t="s">
        <v>2540</v>
      </c>
      <c r="F7211" s="256" t="s">
        <v>2540</v>
      </c>
      <c r="G7211" s="256">
        <v>95344</v>
      </c>
      <c r="H7211" s="256" t="s">
        <v>2396</v>
      </c>
      <c r="I7211" s="256" t="s">
        <v>484</v>
      </c>
      <c r="J7211" s="256" t="s">
        <v>2545</v>
      </c>
      <c r="K7211" s="257" t="s">
        <v>4848</v>
      </c>
      <c r="L7211" s="256" t="s">
        <v>2728</v>
      </c>
    </row>
    <row r="7212" spans="1:12" x14ac:dyDescent="0.25">
      <c r="A7212" s="256" t="s">
        <v>2630</v>
      </c>
      <c r="B7212" s="256" t="s">
        <v>2705</v>
      </c>
      <c r="C7212" s="256" t="s">
        <v>2709</v>
      </c>
      <c r="D7212" s="256" t="s">
        <v>3354</v>
      </c>
      <c r="E7212" s="257" t="s">
        <v>2540</v>
      </c>
      <c r="F7212" s="256" t="s">
        <v>2540</v>
      </c>
      <c r="G7212" s="256">
        <v>95345</v>
      </c>
      <c r="H7212" s="256" t="s">
        <v>2397</v>
      </c>
      <c r="I7212" s="256" t="s">
        <v>484</v>
      </c>
      <c r="J7212" s="256" t="s">
        <v>2545</v>
      </c>
      <c r="K7212" s="257" t="s">
        <v>5124</v>
      </c>
      <c r="L7212" s="256" t="s">
        <v>2728</v>
      </c>
    </row>
    <row r="7213" spans="1:12" x14ac:dyDescent="0.25">
      <c r="A7213" s="256" t="s">
        <v>2630</v>
      </c>
      <c r="B7213" s="256" t="s">
        <v>2705</v>
      </c>
      <c r="C7213" s="256" t="s">
        <v>2709</v>
      </c>
      <c r="D7213" s="256" t="s">
        <v>3354</v>
      </c>
      <c r="E7213" s="257" t="s">
        <v>2540</v>
      </c>
      <c r="F7213" s="256" t="s">
        <v>2540</v>
      </c>
      <c r="G7213" s="256">
        <v>95346</v>
      </c>
      <c r="H7213" s="256" t="s">
        <v>2398</v>
      </c>
      <c r="I7213" s="256" t="s">
        <v>484</v>
      </c>
      <c r="J7213" s="256" t="s">
        <v>2545</v>
      </c>
      <c r="K7213" s="257" t="s">
        <v>4748</v>
      </c>
      <c r="L7213" s="256" t="s">
        <v>2728</v>
      </c>
    </row>
    <row r="7214" spans="1:12" x14ac:dyDescent="0.25">
      <c r="A7214" s="256" t="s">
        <v>2630</v>
      </c>
      <c r="B7214" s="256" t="s">
        <v>2705</v>
      </c>
      <c r="C7214" s="256" t="s">
        <v>2709</v>
      </c>
      <c r="D7214" s="256" t="s">
        <v>3354</v>
      </c>
      <c r="E7214" s="257" t="s">
        <v>2540</v>
      </c>
      <c r="F7214" s="256" t="s">
        <v>2540</v>
      </c>
      <c r="G7214" s="256">
        <v>95347</v>
      </c>
      <c r="H7214" s="256" t="s">
        <v>2399</v>
      </c>
      <c r="I7214" s="256" t="s">
        <v>484</v>
      </c>
      <c r="J7214" s="256" t="s">
        <v>2545</v>
      </c>
      <c r="K7214" s="257" t="s">
        <v>4748</v>
      </c>
      <c r="L7214" s="256" t="s">
        <v>2728</v>
      </c>
    </row>
    <row r="7215" spans="1:12" x14ac:dyDescent="0.25">
      <c r="A7215" s="256" t="s">
        <v>2630</v>
      </c>
      <c r="B7215" s="256" t="s">
        <v>2705</v>
      </c>
      <c r="C7215" s="256" t="s">
        <v>2709</v>
      </c>
      <c r="D7215" s="256" t="s">
        <v>3354</v>
      </c>
      <c r="E7215" s="257" t="s">
        <v>2540</v>
      </c>
      <c r="F7215" s="256" t="s">
        <v>2540</v>
      </c>
      <c r="G7215" s="256">
        <v>95348</v>
      </c>
      <c r="H7215" s="256" t="s">
        <v>2400</v>
      </c>
      <c r="I7215" s="256" t="s">
        <v>484</v>
      </c>
      <c r="J7215" s="256" t="s">
        <v>2545</v>
      </c>
      <c r="K7215" s="257" t="s">
        <v>4856</v>
      </c>
      <c r="L7215" s="256" t="s">
        <v>2728</v>
      </c>
    </row>
    <row r="7216" spans="1:12" x14ac:dyDescent="0.25">
      <c r="A7216" s="256" t="s">
        <v>2630</v>
      </c>
      <c r="B7216" s="256" t="s">
        <v>2705</v>
      </c>
      <c r="C7216" s="256" t="s">
        <v>2709</v>
      </c>
      <c r="D7216" s="256" t="s">
        <v>3354</v>
      </c>
      <c r="E7216" s="257" t="s">
        <v>2540</v>
      </c>
      <c r="F7216" s="256" t="s">
        <v>2540</v>
      </c>
      <c r="G7216" s="256">
        <v>95349</v>
      </c>
      <c r="H7216" s="256" t="s">
        <v>2401</v>
      </c>
      <c r="I7216" s="256" t="s">
        <v>484</v>
      </c>
      <c r="J7216" s="256" t="s">
        <v>2545</v>
      </c>
      <c r="K7216" s="257" t="s">
        <v>4748</v>
      </c>
      <c r="L7216" s="256" t="s">
        <v>2728</v>
      </c>
    </row>
    <row r="7217" spans="1:12" x14ac:dyDescent="0.25">
      <c r="A7217" s="256" t="s">
        <v>2630</v>
      </c>
      <c r="B7217" s="256" t="s">
        <v>2705</v>
      </c>
      <c r="C7217" s="256" t="s">
        <v>2709</v>
      </c>
      <c r="D7217" s="256" t="s">
        <v>3354</v>
      </c>
      <c r="E7217" s="257" t="s">
        <v>2540</v>
      </c>
      <c r="F7217" s="256" t="s">
        <v>2540</v>
      </c>
      <c r="G7217" s="256">
        <v>95350</v>
      </c>
      <c r="H7217" s="256" t="s">
        <v>2402</v>
      </c>
      <c r="I7217" s="256" t="s">
        <v>484</v>
      </c>
      <c r="J7217" s="256" t="s">
        <v>2545</v>
      </c>
      <c r="K7217" s="257" t="s">
        <v>4748</v>
      </c>
      <c r="L7217" s="256" t="s">
        <v>2728</v>
      </c>
    </row>
    <row r="7218" spans="1:12" x14ac:dyDescent="0.25">
      <c r="A7218" s="256" t="s">
        <v>2630</v>
      </c>
      <c r="B7218" s="256" t="s">
        <v>2705</v>
      </c>
      <c r="C7218" s="256" t="s">
        <v>2709</v>
      </c>
      <c r="D7218" s="256" t="s">
        <v>3354</v>
      </c>
      <c r="E7218" s="257" t="s">
        <v>2540</v>
      </c>
      <c r="F7218" s="256" t="s">
        <v>2540</v>
      </c>
      <c r="G7218" s="256">
        <v>95351</v>
      </c>
      <c r="H7218" s="256" t="s">
        <v>2403</v>
      </c>
      <c r="I7218" s="256" t="s">
        <v>484</v>
      </c>
      <c r="J7218" s="256" t="s">
        <v>2545</v>
      </c>
      <c r="K7218" s="257" t="s">
        <v>4735</v>
      </c>
      <c r="L7218" s="256" t="s">
        <v>2728</v>
      </c>
    </row>
    <row r="7219" spans="1:12" x14ac:dyDescent="0.25">
      <c r="A7219" s="256" t="s">
        <v>2630</v>
      </c>
      <c r="B7219" s="256" t="s">
        <v>2705</v>
      </c>
      <c r="C7219" s="256" t="s">
        <v>2709</v>
      </c>
      <c r="D7219" s="256" t="s">
        <v>3354</v>
      </c>
      <c r="E7219" s="257" t="s">
        <v>2540</v>
      </c>
      <c r="F7219" s="256" t="s">
        <v>2540</v>
      </c>
      <c r="G7219" s="256">
        <v>95352</v>
      </c>
      <c r="H7219" s="256" t="s">
        <v>2404</v>
      </c>
      <c r="I7219" s="256" t="s">
        <v>484</v>
      </c>
      <c r="J7219" s="256" t="s">
        <v>2545</v>
      </c>
      <c r="K7219" s="257" t="s">
        <v>4838</v>
      </c>
      <c r="L7219" s="256" t="s">
        <v>2728</v>
      </c>
    </row>
    <row r="7220" spans="1:12" x14ac:dyDescent="0.25">
      <c r="A7220" s="256" t="s">
        <v>2630</v>
      </c>
      <c r="B7220" s="256" t="s">
        <v>2705</v>
      </c>
      <c r="C7220" s="256" t="s">
        <v>2709</v>
      </c>
      <c r="D7220" s="256" t="s">
        <v>3354</v>
      </c>
      <c r="E7220" s="257" t="s">
        <v>2540</v>
      </c>
      <c r="F7220" s="256" t="s">
        <v>2540</v>
      </c>
      <c r="G7220" s="256">
        <v>95354</v>
      </c>
      <c r="H7220" s="256" t="s">
        <v>2405</v>
      </c>
      <c r="I7220" s="256" t="s">
        <v>484</v>
      </c>
      <c r="J7220" s="256" t="s">
        <v>2545</v>
      </c>
      <c r="K7220" s="257" t="s">
        <v>4761</v>
      </c>
      <c r="L7220" s="256" t="s">
        <v>2728</v>
      </c>
    </row>
    <row r="7221" spans="1:12" x14ac:dyDescent="0.25">
      <c r="A7221" s="256" t="s">
        <v>2630</v>
      </c>
      <c r="B7221" s="256" t="s">
        <v>2705</v>
      </c>
      <c r="C7221" s="256" t="s">
        <v>2709</v>
      </c>
      <c r="D7221" s="256" t="s">
        <v>3354</v>
      </c>
      <c r="E7221" s="257" t="s">
        <v>2540</v>
      </c>
      <c r="F7221" s="256" t="s">
        <v>2540</v>
      </c>
      <c r="G7221" s="256">
        <v>95355</v>
      </c>
      <c r="H7221" s="256" t="s">
        <v>2406</v>
      </c>
      <c r="I7221" s="256" t="s">
        <v>484</v>
      </c>
      <c r="J7221" s="256" t="s">
        <v>2545</v>
      </c>
      <c r="K7221" s="257" t="s">
        <v>4761</v>
      </c>
      <c r="L7221" s="256" t="s">
        <v>2728</v>
      </c>
    </row>
    <row r="7222" spans="1:12" x14ac:dyDescent="0.25">
      <c r="A7222" s="256" t="s">
        <v>2630</v>
      </c>
      <c r="B7222" s="256" t="s">
        <v>2705</v>
      </c>
      <c r="C7222" s="256" t="s">
        <v>2709</v>
      </c>
      <c r="D7222" s="256" t="s">
        <v>3354</v>
      </c>
      <c r="E7222" s="257" t="s">
        <v>2540</v>
      </c>
      <c r="F7222" s="256" t="s">
        <v>2540</v>
      </c>
      <c r="G7222" s="256">
        <v>95356</v>
      </c>
      <c r="H7222" s="256" t="s">
        <v>2407</v>
      </c>
      <c r="I7222" s="256" t="s">
        <v>484</v>
      </c>
      <c r="J7222" s="256" t="s">
        <v>2545</v>
      </c>
      <c r="K7222" s="257" t="s">
        <v>4760</v>
      </c>
      <c r="L7222" s="256" t="s">
        <v>2728</v>
      </c>
    </row>
    <row r="7223" spans="1:12" x14ac:dyDescent="0.25">
      <c r="A7223" s="256" t="s">
        <v>2630</v>
      </c>
      <c r="B7223" s="256" t="s">
        <v>2705</v>
      </c>
      <c r="C7223" s="256" t="s">
        <v>2709</v>
      </c>
      <c r="D7223" s="256" t="s">
        <v>3354</v>
      </c>
      <c r="E7223" s="257" t="s">
        <v>2540</v>
      </c>
      <c r="F7223" s="256" t="s">
        <v>2540</v>
      </c>
      <c r="G7223" s="256">
        <v>95357</v>
      </c>
      <c r="H7223" s="256" t="s">
        <v>2408</v>
      </c>
      <c r="I7223" s="256" t="s">
        <v>484</v>
      </c>
      <c r="J7223" s="256" t="s">
        <v>2556</v>
      </c>
      <c r="K7223" s="257" t="s">
        <v>4770</v>
      </c>
      <c r="L7223" s="256" t="s">
        <v>2728</v>
      </c>
    </row>
    <row r="7224" spans="1:12" x14ac:dyDescent="0.25">
      <c r="A7224" s="256" t="s">
        <v>2630</v>
      </c>
      <c r="B7224" s="256" t="s">
        <v>2705</v>
      </c>
      <c r="C7224" s="256" t="s">
        <v>2709</v>
      </c>
      <c r="D7224" s="256" t="s">
        <v>3354</v>
      </c>
      <c r="E7224" s="257" t="s">
        <v>2540</v>
      </c>
      <c r="F7224" s="256" t="s">
        <v>2540</v>
      </c>
      <c r="G7224" s="256">
        <v>95358</v>
      </c>
      <c r="H7224" s="256" t="s">
        <v>2409</v>
      </c>
      <c r="I7224" s="256" t="s">
        <v>484</v>
      </c>
      <c r="J7224" s="256" t="s">
        <v>2545</v>
      </c>
      <c r="K7224" s="257" t="s">
        <v>4735</v>
      </c>
      <c r="L7224" s="256" t="s">
        <v>2728</v>
      </c>
    </row>
    <row r="7225" spans="1:12" x14ac:dyDescent="0.25">
      <c r="A7225" s="256" t="s">
        <v>2630</v>
      </c>
      <c r="B7225" s="256" t="s">
        <v>2705</v>
      </c>
      <c r="C7225" s="256" t="s">
        <v>2709</v>
      </c>
      <c r="D7225" s="256" t="s">
        <v>3354</v>
      </c>
      <c r="E7225" s="257" t="s">
        <v>2540</v>
      </c>
      <c r="F7225" s="256" t="s">
        <v>2540</v>
      </c>
      <c r="G7225" s="256">
        <v>95359</v>
      </c>
      <c r="H7225" s="256" t="s">
        <v>2410</v>
      </c>
      <c r="I7225" s="256" t="s">
        <v>484</v>
      </c>
      <c r="J7225" s="256" t="s">
        <v>2545</v>
      </c>
      <c r="K7225" s="257" t="s">
        <v>4735</v>
      </c>
      <c r="L7225" s="256" t="s">
        <v>2728</v>
      </c>
    </row>
    <row r="7226" spans="1:12" x14ac:dyDescent="0.25">
      <c r="A7226" s="256" t="s">
        <v>2630</v>
      </c>
      <c r="B7226" s="256" t="s">
        <v>2705</v>
      </c>
      <c r="C7226" s="256" t="s">
        <v>2709</v>
      </c>
      <c r="D7226" s="256" t="s">
        <v>3354</v>
      </c>
      <c r="E7226" s="257" t="s">
        <v>2540</v>
      </c>
      <c r="F7226" s="256" t="s">
        <v>2540</v>
      </c>
      <c r="G7226" s="256">
        <v>95360</v>
      </c>
      <c r="H7226" s="256" t="s">
        <v>2411</v>
      </c>
      <c r="I7226" s="256" t="s">
        <v>484</v>
      </c>
      <c r="J7226" s="256" t="s">
        <v>2545</v>
      </c>
      <c r="K7226" s="257" t="s">
        <v>4727</v>
      </c>
      <c r="L7226" s="256" t="s">
        <v>2728</v>
      </c>
    </row>
    <row r="7227" spans="1:12" x14ac:dyDescent="0.25">
      <c r="A7227" s="256" t="s">
        <v>2630</v>
      </c>
      <c r="B7227" s="256" t="s">
        <v>2705</v>
      </c>
      <c r="C7227" s="256" t="s">
        <v>2709</v>
      </c>
      <c r="D7227" s="256" t="s">
        <v>3354</v>
      </c>
      <c r="E7227" s="257" t="s">
        <v>2540</v>
      </c>
      <c r="F7227" s="256" t="s">
        <v>2540</v>
      </c>
      <c r="G7227" s="256">
        <v>95361</v>
      </c>
      <c r="H7227" s="256" t="s">
        <v>2412</v>
      </c>
      <c r="I7227" s="256" t="s">
        <v>484</v>
      </c>
      <c r="J7227" s="256" t="s">
        <v>2545</v>
      </c>
      <c r="K7227" s="257" t="s">
        <v>4761</v>
      </c>
      <c r="L7227" s="256" t="s">
        <v>2728</v>
      </c>
    </row>
    <row r="7228" spans="1:12" x14ac:dyDescent="0.25">
      <c r="A7228" s="256" t="s">
        <v>2630</v>
      </c>
      <c r="B7228" s="256" t="s">
        <v>2705</v>
      </c>
      <c r="C7228" s="256" t="s">
        <v>2709</v>
      </c>
      <c r="D7228" s="256" t="s">
        <v>3354</v>
      </c>
      <c r="E7228" s="257" t="s">
        <v>2540</v>
      </c>
      <c r="F7228" s="256" t="s">
        <v>2540</v>
      </c>
      <c r="G7228" s="256">
        <v>95362</v>
      </c>
      <c r="H7228" s="256" t="s">
        <v>2413</v>
      </c>
      <c r="I7228" s="256" t="s">
        <v>484</v>
      </c>
      <c r="J7228" s="256" t="s">
        <v>2545</v>
      </c>
      <c r="K7228" s="257" t="s">
        <v>4760</v>
      </c>
      <c r="L7228" s="256" t="s">
        <v>2728</v>
      </c>
    </row>
    <row r="7229" spans="1:12" x14ac:dyDescent="0.25">
      <c r="A7229" s="256" t="s">
        <v>2630</v>
      </c>
      <c r="B7229" s="256" t="s">
        <v>2705</v>
      </c>
      <c r="C7229" s="256" t="s">
        <v>2709</v>
      </c>
      <c r="D7229" s="256" t="s">
        <v>3354</v>
      </c>
      <c r="E7229" s="257" t="s">
        <v>2540</v>
      </c>
      <c r="F7229" s="256" t="s">
        <v>2540</v>
      </c>
      <c r="G7229" s="256">
        <v>95363</v>
      </c>
      <c r="H7229" s="256" t="s">
        <v>2414</v>
      </c>
      <c r="I7229" s="256" t="s">
        <v>484</v>
      </c>
      <c r="J7229" s="256" t="s">
        <v>2545</v>
      </c>
      <c r="K7229" s="257" t="s">
        <v>4847</v>
      </c>
      <c r="L7229" s="256" t="s">
        <v>2728</v>
      </c>
    </row>
    <row r="7230" spans="1:12" x14ac:dyDescent="0.25">
      <c r="A7230" s="256" t="s">
        <v>2630</v>
      </c>
      <c r="B7230" s="256" t="s">
        <v>2705</v>
      </c>
      <c r="C7230" s="256" t="s">
        <v>2709</v>
      </c>
      <c r="D7230" s="256" t="s">
        <v>3354</v>
      </c>
      <c r="E7230" s="257" t="s">
        <v>2540</v>
      </c>
      <c r="F7230" s="256" t="s">
        <v>2540</v>
      </c>
      <c r="G7230" s="256">
        <v>95364</v>
      </c>
      <c r="H7230" s="256" t="s">
        <v>2415</v>
      </c>
      <c r="I7230" s="256" t="s">
        <v>484</v>
      </c>
      <c r="J7230" s="256" t="s">
        <v>2545</v>
      </c>
      <c r="K7230" s="257" t="s">
        <v>5224</v>
      </c>
      <c r="L7230" s="256" t="s">
        <v>2728</v>
      </c>
    </row>
    <row r="7231" spans="1:12" x14ac:dyDescent="0.25">
      <c r="A7231" s="256" t="s">
        <v>2630</v>
      </c>
      <c r="B7231" s="256" t="s">
        <v>2705</v>
      </c>
      <c r="C7231" s="256" t="s">
        <v>2709</v>
      </c>
      <c r="D7231" s="256" t="s">
        <v>3354</v>
      </c>
      <c r="E7231" s="257" t="s">
        <v>2540</v>
      </c>
      <c r="F7231" s="256" t="s">
        <v>2540</v>
      </c>
      <c r="G7231" s="256">
        <v>95365</v>
      </c>
      <c r="H7231" s="256" t="s">
        <v>2416</v>
      </c>
      <c r="I7231" s="256" t="s">
        <v>484</v>
      </c>
      <c r="J7231" s="256" t="s">
        <v>2545</v>
      </c>
      <c r="K7231" s="257" t="s">
        <v>4760</v>
      </c>
      <c r="L7231" s="256" t="s">
        <v>2728</v>
      </c>
    </row>
    <row r="7232" spans="1:12" x14ac:dyDescent="0.25">
      <c r="A7232" s="256" t="s">
        <v>2630</v>
      </c>
      <c r="B7232" s="256" t="s">
        <v>2705</v>
      </c>
      <c r="C7232" s="256" t="s">
        <v>2709</v>
      </c>
      <c r="D7232" s="256" t="s">
        <v>3354</v>
      </c>
      <c r="E7232" s="257" t="s">
        <v>2540</v>
      </c>
      <c r="F7232" s="256" t="s">
        <v>2540</v>
      </c>
      <c r="G7232" s="256">
        <v>95366</v>
      </c>
      <c r="H7232" s="256" t="s">
        <v>2417</v>
      </c>
      <c r="I7232" s="256" t="s">
        <v>484</v>
      </c>
      <c r="J7232" s="256" t="s">
        <v>2545</v>
      </c>
      <c r="K7232" s="257" t="s">
        <v>4761</v>
      </c>
      <c r="L7232" s="256" t="s">
        <v>2728</v>
      </c>
    </row>
    <row r="7233" spans="1:12" x14ac:dyDescent="0.25">
      <c r="A7233" s="256" t="s">
        <v>2630</v>
      </c>
      <c r="B7233" s="256" t="s">
        <v>2705</v>
      </c>
      <c r="C7233" s="256" t="s">
        <v>2709</v>
      </c>
      <c r="D7233" s="256" t="s">
        <v>3354</v>
      </c>
      <c r="E7233" s="257" t="s">
        <v>2540</v>
      </c>
      <c r="F7233" s="256" t="s">
        <v>2540</v>
      </c>
      <c r="G7233" s="256">
        <v>95367</v>
      </c>
      <c r="H7233" s="256" t="s">
        <v>2418</v>
      </c>
      <c r="I7233" s="256" t="s">
        <v>484</v>
      </c>
      <c r="J7233" s="256" t="s">
        <v>2545</v>
      </c>
      <c r="K7233" s="257" t="s">
        <v>4806</v>
      </c>
      <c r="L7233" s="256" t="s">
        <v>2728</v>
      </c>
    </row>
    <row r="7234" spans="1:12" x14ac:dyDescent="0.25">
      <c r="A7234" s="256" t="s">
        <v>2630</v>
      </c>
      <c r="B7234" s="256" t="s">
        <v>2705</v>
      </c>
      <c r="C7234" s="256" t="s">
        <v>2709</v>
      </c>
      <c r="D7234" s="256" t="s">
        <v>3354</v>
      </c>
      <c r="E7234" s="257" t="s">
        <v>2540</v>
      </c>
      <c r="F7234" s="256" t="s">
        <v>2540</v>
      </c>
      <c r="G7234" s="256">
        <v>95368</v>
      </c>
      <c r="H7234" s="256" t="s">
        <v>2419</v>
      </c>
      <c r="I7234" s="256" t="s">
        <v>484</v>
      </c>
      <c r="J7234" s="256" t="s">
        <v>2545</v>
      </c>
      <c r="K7234" s="257" t="s">
        <v>5188</v>
      </c>
      <c r="L7234" s="256" t="s">
        <v>2728</v>
      </c>
    </row>
    <row r="7235" spans="1:12" x14ac:dyDescent="0.25">
      <c r="A7235" s="256" t="s">
        <v>2630</v>
      </c>
      <c r="B7235" s="256" t="s">
        <v>2705</v>
      </c>
      <c r="C7235" s="256" t="s">
        <v>2709</v>
      </c>
      <c r="D7235" s="256" t="s">
        <v>3354</v>
      </c>
      <c r="E7235" s="257" t="s">
        <v>2540</v>
      </c>
      <c r="F7235" s="256" t="s">
        <v>2540</v>
      </c>
      <c r="G7235" s="256">
        <v>95369</v>
      </c>
      <c r="H7235" s="256" t="s">
        <v>2420</v>
      </c>
      <c r="I7235" s="256" t="s">
        <v>484</v>
      </c>
      <c r="J7235" s="256" t="s">
        <v>2545</v>
      </c>
      <c r="K7235" s="257" t="s">
        <v>4806</v>
      </c>
      <c r="L7235" s="256" t="s">
        <v>2728</v>
      </c>
    </row>
    <row r="7236" spans="1:12" x14ac:dyDescent="0.25">
      <c r="A7236" s="256" t="s">
        <v>2630</v>
      </c>
      <c r="B7236" s="256" t="s">
        <v>2705</v>
      </c>
      <c r="C7236" s="256" t="s">
        <v>2709</v>
      </c>
      <c r="D7236" s="256" t="s">
        <v>3354</v>
      </c>
      <c r="E7236" s="257" t="s">
        <v>2540</v>
      </c>
      <c r="F7236" s="256" t="s">
        <v>2540</v>
      </c>
      <c r="G7236" s="256">
        <v>95370</v>
      </c>
      <c r="H7236" s="256" t="s">
        <v>2421</v>
      </c>
      <c r="I7236" s="256" t="s">
        <v>484</v>
      </c>
      <c r="J7236" s="256" t="s">
        <v>2545</v>
      </c>
      <c r="K7236" s="257" t="s">
        <v>4792</v>
      </c>
      <c r="L7236" s="256" t="s">
        <v>2728</v>
      </c>
    </row>
    <row r="7237" spans="1:12" x14ac:dyDescent="0.25">
      <c r="A7237" s="256" t="s">
        <v>2630</v>
      </c>
      <c r="B7237" s="256" t="s">
        <v>2705</v>
      </c>
      <c r="C7237" s="256" t="s">
        <v>2709</v>
      </c>
      <c r="D7237" s="256" t="s">
        <v>3354</v>
      </c>
      <c r="E7237" s="257" t="s">
        <v>2540</v>
      </c>
      <c r="F7237" s="256" t="s">
        <v>2540</v>
      </c>
      <c r="G7237" s="256">
        <v>95371</v>
      </c>
      <c r="H7237" s="256" t="s">
        <v>2422</v>
      </c>
      <c r="I7237" s="256" t="s">
        <v>484</v>
      </c>
      <c r="J7237" s="256" t="s">
        <v>2556</v>
      </c>
      <c r="K7237" s="257" t="s">
        <v>4757</v>
      </c>
      <c r="L7237" s="256" t="s">
        <v>2728</v>
      </c>
    </row>
    <row r="7238" spans="1:12" x14ac:dyDescent="0.25">
      <c r="A7238" s="256" t="s">
        <v>2630</v>
      </c>
      <c r="B7238" s="256" t="s">
        <v>2705</v>
      </c>
      <c r="C7238" s="256" t="s">
        <v>2709</v>
      </c>
      <c r="D7238" s="256" t="s">
        <v>3354</v>
      </c>
      <c r="E7238" s="257" t="s">
        <v>2540</v>
      </c>
      <c r="F7238" s="256" t="s">
        <v>2540</v>
      </c>
      <c r="G7238" s="256">
        <v>95372</v>
      </c>
      <c r="H7238" s="256" t="s">
        <v>2423</v>
      </c>
      <c r="I7238" s="256" t="s">
        <v>484</v>
      </c>
      <c r="J7238" s="256" t="s">
        <v>2556</v>
      </c>
      <c r="K7238" s="257" t="s">
        <v>4792</v>
      </c>
      <c r="L7238" s="256" t="s">
        <v>2728</v>
      </c>
    </row>
    <row r="7239" spans="1:12" x14ac:dyDescent="0.25">
      <c r="A7239" s="256" t="s">
        <v>2630</v>
      </c>
      <c r="B7239" s="256" t="s">
        <v>2705</v>
      </c>
      <c r="C7239" s="256" t="s">
        <v>2709</v>
      </c>
      <c r="D7239" s="256" t="s">
        <v>3354</v>
      </c>
      <c r="E7239" s="257" t="s">
        <v>2540</v>
      </c>
      <c r="F7239" s="256" t="s">
        <v>2540</v>
      </c>
      <c r="G7239" s="256">
        <v>95373</v>
      </c>
      <c r="H7239" s="256" t="s">
        <v>2424</v>
      </c>
      <c r="I7239" s="256" t="s">
        <v>484</v>
      </c>
      <c r="J7239" s="256" t="s">
        <v>2545</v>
      </c>
      <c r="K7239" s="257" t="s">
        <v>4844</v>
      </c>
      <c r="L7239" s="256" t="s">
        <v>2728</v>
      </c>
    </row>
    <row r="7240" spans="1:12" x14ac:dyDescent="0.25">
      <c r="A7240" s="256" t="s">
        <v>2630</v>
      </c>
      <c r="B7240" s="256" t="s">
        <v>2705</v>
      </c>
      <c r="C7240" s="256" t="s">
        <v>2709</v>
      </c>
      <c r="D7240" s="256" t="s">
        <v>3354</v>
      </c>
      <c r="E7240" s="257" t="s">
        <v>2540</v>
      </c>
      <c r="F7240" s="256" t="s">
        <v>2540</v>
      </c>
      <c r="G7240" s="256">
        <v>95374</v>
      </c>
      <c r="H7240" s="256" t="s">
        <v>2425</v>
      </c>
      <c r="I7240" s="256" t="s">
        <v>484</v>
      </c>
      <c r="J7240" s="256" t="s">
        <v>2545</v>
      </c>
      <c r="K7240" s="257" t="s">
        <v>4792</v>
      </c>
      <c r="L7240" s="256" t="s">
        <v>2728</v>
      </c>
    </row>
    <row r="7241" spans="1:12" x14ac:dyDescent="0.25">
      <c r="A7241" s="256" t="s">
        <v>2630</v>
      </c>
      <c r="B7241" s="256" t="s">
        <v>2705</v>
      </c>
      <c r="C7241" s="256" t="s">
        <v>2709</v>
      </c>
      <c r="D7241" s="256" t="s">
        <v>3354</v>
      </c>
      <c r="E7241" s="257" t="s">
        <v>2540</v>
      </c>
      <c r="F7241" s="256" t="s">
        <v>2540</v>
      </c>
      <c r="G7241" s="256">
        <v>95375</v>
      </c>
      <c r="H7241" s="256" t="s">
        <v>2426</v>
      </c>
      <c r="I7241" s="256" t="s">
        <v>484</v>
      </c>
      <c r="J7241" s="256" t="s">
        <v>2545</v>
      </c>
      <c r="K7241" s="257" t="s">
        <v>4842</v>
      </c>
      <c r="L7241" s="256" t="s">
        <v>2728</v>
      </c>
    </row>
    <row r="7242" spans="1:12" x14ac:dyDescent="0.25">
      <c r="A7242" s="256" t="s">
        <v>2630</v>
      </c>
      <c r="B7242" s="256" t="s">
        <v>2705</v>
      </c>
      <c r="C7242" s="256" t="s">
        <v>2709</v>
      </c>
      <c r="D7242" s="256" t="s">
        <v>3354</v>
      </c>
      <c r="E7242" s="257" t="s">
        <v>2540</v>
      </c>
      <c r="F7242" s="256" t="s">
        <v>2540</v>
      </c>
      <c r="G7242" s="256">
        <v>95376</v>
      </c>
      <c r="H7242" s="256" t="s">
        <v>2427</v>
      </c>
      <c r="I7242" s="256" t="s">
        <v>484</v>
      </c>
      <c r="J7242" s="256" t="s">
        <v>2545</v>
      </c>
      <c r="K7242" s="257" t="s">
        <v>4729</v>
      </c>
      <c r="L7242" s="256" t="s">
        <v>2728</v>
      </c>
    </row>
    <row r="7243" spans="1:12" x14ac:dyDescent="0.25">
      <c r="A7243" s="256" t="s">
        <v>2630</v>
      </c>
      <c r="B7243" s="256" t="s">
        <v>2705</v>
      </c>
      <c r="C7243" s="256" t="s">
        <v>2709</v>
      </c>
      <c r="D7243" s="256" t="s">
        <v>3354</v>
      </c>
      <c r="E7243" s="257" t="s">
        <v>2540</v>
      </c>
      <c r="F7243" s="256" t="s">
        <v>2540</v>
      </c>
      <c r="G7243" s="256">
        <v>95377</v>
      </c>
      <c r="H7243" s="256" t="s">
        <v>2428</v>
      </c>
      <c r="I7243" s="256" t="s">
        <v>484</v>
      </c>
      <c r="J7243" s="256" t="s">
        <v>2545</v>
      </c>
      <c r="K7243" s="257" t="s">
        <v>4770</v>
      </c>
      <c r="L7243" s="256" t="s">
        <v>2728</v>
      </c>
    </row>
    <row r="7244" spans="1:12" x14ac:dyDescent="0.25">
      <c r="A7244" s="256" t="s">
        <v>2630</v>
      </c>
      <c r="B7244" s="256" t="s">
        <v>2705</v>
      </c>
      <c r="C7244" s="256" t="s">
        <v>2709</v>
      </c>
      <c r="D7244" s="256" t="s">
        <v>3354</v>
      </c>
      <c r="E7244" s="257" t="s">
        <v>2540</v>
      </c>
      <c r="F7244" s="256" t="s">
        <v>2540</v>
      </c>
      <c r="G7244" s="256">
        <v>95378</v>
      </c>
      <c r="H7244" s="256" t="s">
        <v>2429</v>
      </c>
      <c r="I7244" s="256" t="s">
        <v>484</v>
      </c>
      <c r="J7244" s="256" t="s">
        <v>2556</v>
      </c>
      <c r="K7244" s="257" t="s">
        <v>4842</v>
      </c>
      <c r="L7244" s="256" t="s">
        <v>2728</v>
      </c>
    </row>
    <row r="7245" spans="1:12" x14ac:dyDescent="0.25">
      <c r="A7245" s="256" t="s">
        <v>2630</v>
      </c>
      <c r="B7245" s="256" t="s">
        <v>2705</v>
      </c>
      <c r="C7245" s="256" t="s">
        <v>2709</v>
      </c>
      <c r="D7245" s="256" t="s">
        <v>3354</v>
      </c>
      <c r="E7245" s="257" t="s">
        <v>2540</v>
      </c>
      <c r="F7245" s="256" t="s">
        <v>2540</v>
      </c>
      <c r="G7245" s="256">
        <v>95379</v>
      </c>
      <c r="H7245" s="256" t="s">
        <v>2430</v>
      </c>
      <c r="I7245" s="256" t="s">
        <v>484</v>
      </c>
      <c r="J7245" s="256" t="s">
        <v>2556</v>
      </c>
      <c r="K7245" s="257" t="s">
        <v>4770</v>
      </c>
      <c r="L7245" s="256" t="s">
        <v>2728</v>
      </c>
    </row>
    <row r="7246" spans="1:12" x14ac:dyDescent="0.25">
      <c r="A7246" s="256" t="s">
        <v>2630</v>
      </c>
      <c r="B7246" s="256" t="s">
        <v>2705</v>
      </c>
      <c r="C7246" s="256" t="s">
        <v>2709</v>
      </c>
      <c r="D7246" s="256" t="s">
        <v>3354</v>
      </c>
      <c r="E7246" s="257" t="s">
        <v>2540</v>
      </c>
      <c r="F7246" s="256" t="s">
        <v>2540</v>
      </c>
      <c r="G7246" s="256">
        <v>95380</v>
      </c>
      <c r="H7246" s="256" t="s">
        <v>2431</v>
      </c>
      <c r="I7246" s="256" t="s">
        <v>484</v>
      </c>
      <c r="J7246" s="256" t="s">
        <v>2545</v>
      </c>
      <c r="K7246" s="257" t="s">
        <v>4737</v>
      </c>
      <c r="L7246" s="256" t="s">
        <v>2728</v>
      </c>
    </row>
    <row r="7247" spans="1:12" x14ac:dyDescent="0.25">
      <c r="A7247" s="256" t="s">
        <v>2630</v>
      </c>
      <c r="B7247" s="256" t="s">
        <v>2705</v>
      </c>
      <c r="C7247" s="256" t="s">
        <v>2709</v>
      </c>
      <c r="D7247" s="256" t="s">
        <v>3354</v>
      </c>
      <c r="E7247" s="257" t="s">
        <v>2540</v>
      </c>
      <c r="F7247" s="256" t="s">
        <v>2540</v>
      </c>
      <c r="G7247" s="256">
        <v>95382</v>
      </c>
      <c r="H7247" s="256" t="s">
        <v>2432</v>
      </c>
      <c r="I7247" s="256" t="s">
        <v>484</v>
      </c>
      <c r="J7247" s="256" t="s">
        <v>2545</v>
      </c>
      <c r="K7247" s="257" t="s">
        <v>4770</v>
      </c>
      <c r="L7247" s="256" t="s">
        <v>2728</v>
      </c>
    </row>
    <row r="7248" spans="1:12" x14ac:dyDescent="0.25">
      <c r="A7248" s="256" t="s">
        <v>2630</v>
      </c>
      <c r="B7248" s="256" t="s">
        <v>2705</v>
      </c>
      <c r="C7248" s="256" t="s">
        <v>2709</v>
      </c>
      <c r="D7248" s="256" t="s">
        <v>3354</v>
      </c>
      <c r="E7248" s="257" t="s">
        <v>2540</v>
      </c>
      <c r="F7248" s="256" t="s">
        <v>2540</v>
      </c>
      <c r="G7248" s="256">
        <v>95383</v>
      </c>
      <c r="H7248" s="256" t="s">
        <v>2433</v>
      </c>
      <c r="I7248" s="256" t="s">
        <v>484</v>
      </c>
      <c r="J7248" s="256" t="s">
        <v>2545</v>
      </c>
      <c r="K7248" s="257" t="s">
        <v>4814</v>
      </c>
      <c r="L7248" s="256" t="s">
        <v>2728</v>
      </c>
    </row>
    <row r="7249" spans="1:12" x14ac:dyDescent="0.25">
      <c r="A7249" s="256" t="s">
        <v>2630</v>
      </c>
      <c r="B7249" s="256" t="s">
        <v>2705</v>
      </c>
      <c r="C7249" s="256" t="s">
        <v>2709</v>
      </c>
      <c r="D7249" s="256" t="s">
        <v>3354</v>
      </c>
      <c r="E7249" s="257" t="s">
        <v>2540</v>
      </c>
      <c r="F7249" s="256" t="s">
        <v>2540</v>
      </c>
      <c r="G7249" s="256">
        <v>95384</v>
      </c>
      <c r="H7249" s="256" t="s">
        <v>2434</v>
      </c>
      <c r="I7249" s="256" t="s">
        <v>484</v>
      </c>
      <c r="J7249" s="256" t="s">
        <v>2545</v>
      </c>
      <c r="K7249" s="257" t="s">
        <v>4778</v>
      </c>
      <c r="L7249" s="256" t="s">
        <v>2728</v>
      </c>
    </row>
    <row r="7250" spans="1:12" x14ac:dyDescent="0.25">
      <c r="A7250" s="256" t="s">
        <v>2630</v>
      </c>
      <c r="B7250" s="256" t="s">
        <v>2705</v>
      </c>
      <c r="C7250" s="256" t="s">
        <v>2709</v>
      </c>
      <c r="D7250" s="256" t="s">
        <v>3354</v>
      </c>
      <c r="E7250" s="257" t="s">
        <v>2540</v>
      </c>
      <c r="F7250" s="256" t="s">
        <v>2540</v>
      </c>
      <c r="G7250" s="256">
        <v>95385</v>
      </c>
      <c r="H7250" s="256" t="s">
        <v>2435</v>
      </c>
      <c r="I7250" s="256" t="s">
        <v>484</v>
      </c>
      <c r="J7250" s="256" t="s">
        <v>2545</v>
      </c>
      <c r="K7250" s="257" t="s">
        <v>4770</v>
      </c>
      <c r="L7250" s="256" t="s">
        <v>2728</v>
      </c>
    </row>
    <row r="7251" spans="1:12" x14ac:dyDescent="0.25">
      <c r="A7251" s="256" t="s">
        <v>2630</v>
      </c>
      <c r="B7251" s="256" t="s">
        <v>2705</v>
      </c>
      <c r="C7251" s="256" t="s">
        <v>2709</v>
      </c>
      <c r="D7251" s="256" t="s">
        <v>3354</v>
      </c>
      <c r="E7251" s="257" t="s">
        <v>2540</v>
      </c>
      <c r="F7251" s="256" t="s">
        <v>2540</v>
      </c>
      <c r="G7251" s="256">
        <v>95386</v>
      </c>
      <c r="H7251" s="256" t="s">
        <v>2436</v>
      </c>
      <c r="I7251" s="256" t="s">
        <v>484</v>
      </c>
      <c r="J7251" s="256" t="s">
        <v>2545</v>
      </c>
      <c r="K7251" s="257" t="s">
        <v>4727</v>
      </c>
      <c r="L7251" s="256" t="s">
        <v>2728</v>
      </c>
    </row>
    <row r="7252" spans="1:12" x14ac:dyDescent="0.25">
      <c r="A7252" s="256" t="s">
        <v>2630</v>
      </c>
      <c r="B7252" s="256" t="s">
        <v>2705</v>
      </c>
      <c r="C7252" s="256" t="s">
        <v>2709</v>
      </c>
      <c r="D7252" s="256" t="s">
        <v>3354</v>
      </c>
      <c r="E7252" s="257" t="s">
        <v>2540</v>
      </c>
      <c r="F7252" s="256" t="s">
        <v>2540</v>
      </c>
      <c r="G7252" s="256">
        <v>95387</v>
      </c>
      <c r="H7252" s="256" t="s">
        <v>2437</v>
      </c>
      <c r="I7252" s="256" t="s">
        <v>484</v>
      </c>
      <c r="J7252" s="256" t="s">
        <v>2545</v>
      </c>
      <c r="K7252" s="257" t="s">
        <v>4737</v>
      </c>
      <c r="L7252" s="256" t="s">
        <v>2728</v>
      </c>
    </row>
    <row r="7253" spans="1:12" x14ac:dyDescent="0.25">
      <c r="A7253" s="256" t="s">
        <v>2630</v>
      </c>
      <c r="B7253" s="256" t="s">
        <v>2705</v>
      </c>
      <c r="C7253" s="256" t="s">
        <v>2709</v>
      </c>
      <c r="D7253" s="256" t="s">
        <v>3354</v>
      </c>
      <c r="E7253" s="257" t="s">
        <v>2540</v>
      </c>
      <c r="F7253" s="256" t="s">
        <v>2540</v>
      </c>
      <c r="G7253" s="256">
        <v>95388</v>
      </c>
      <c r="H7253" s="256" t="s">
        <v>2438</v>
      </c>
      <c r="I7253" s="256" t="s">
        <v>484</v>
      </c>
      <c r="J7253" s="256" t="s">
        <v>2545</v>
      </c>
      <c r="K7253" s="257" t="s">
        <v>4781</v>
      </c>
      <c r="L7253" s="256" t="s">
        <v>2728</v>
      </c>
    </row>
    <row r="7254" spans="1:12" x14ac:dyDescent="0.25">
      <c r="A7254" s="256" t="s">
        <v>2630</v>
      </c>
      <c r="B7254" s="256" t="s">
        <v>2705</v>
      </c>
      <c r="C7254" s="256" t="s">
        <v>2709</v>
      </c>
      <c r="D7254" s="256" t="s">
        <v>3354</v>
      </c>
      <c r="E7254" s="257" t="s">
        <v>2540</v>
      </c>
      <c r="F7254" s="256" t="s">
        <v>2540</v>
      </c>
      <c r="G7254" s="256">
        <v>95389</v>
      </c>
      <c r="H7254" s="256" t="s">
        <v>2439</v>
      </c>
      <c r="I7254" s="256" t="s">
        <v>484</v>
      </c>
      <c r="J7254" s="256" t="s">
        <v>2545</v>
      </c>
      <c r="K7254" s="257" t="s">
        <v>4800</v>
      </c>
      <c r="L7254" s="256" t="s">
        <v>2728</v>
      </c>
    </row>
    <row r="7255" spans="1:12" x14ac:dyDescent="0.25">
      <c r="A7255" s="256" t="s">
        <v>2630</v>
      </c>
      <c r="B7255" s="256" t="s">
        <v>2705</v>
      </c>
      <c r="C7255" s="256" t="s">
        <v>2709</v>
      </c>
      <c r="D7255" s="256" t="s">
        <v>3354</v>
      </c>
      <c r="E7255" s="257" t="s">
        <v>2540</v>
      </c>
      <c r="F7255" s="256" t="s">
        <v>2540</v>
      </c>
      <c r="G7255" s="256">
        <v>95390</v>
      </c>
      <c r="H7255" s="256" t="s">
        <v>2440</v>
      </c>
      <c r="I7255" s="256" t="s">
        <v>484</v>
      </c>
      <c r="J7255" s="256" t="s">
        <v>2545</v>
      </c>
      <c r="K7255" s="257" t="s">
        <v>4779</v>
      </c>
      <c r="L7255" s="256" t="s">
        <v>2728</v>
      </c>
    </row>
    <row r="7256" spans="1:12" x14ac:dyDescent="0.25">
      <c r="A7256" s="256" t="s">
        <v>2630</v>
      </c>
      <c r="B7256" s="256" t="s">
        <v>2705</v>
      </c>
      <c r="C7256" s="256" t="s">
        <v>2709</v>
      </c>
      <c r="D7256" s="256" t="s">
        <v>3354</v>
      </c>
      <c r="E7256" s="257" t="s">
        <v>2540</v>
      </c>
      <c r="F7256" s="256" t="s">
        <v>2540</v>
      </c>
      <c r="G7256" s="256">
        <v>95391</v>
      </c>
      <c r="H7256" s="256" t="s">
        <v>2441</v>
      </c>
      <c r="I7256" s="256" t="s">
        <v>484</v>
      </c>
      <c r="J7256" s="256" t="s">
        <v>2545</v>
      </c>
      <c r="K7256" s="257" t="s">
        <v>4838</v>
      </c>
      <c r="L7256" s="256" t="s">
        <v>2728</v>
      </c>
    </row>
    <row r="7257" spans="1:12" x14ac:dyDescent="0.25">
      <c r="A7257" s="256" t="s">
        <v>2630</v>
      </c>
      <c r="B7257" s="256" t="s">
        <v>2705</v>
      </c>
      <c r="C7257" s="256" t="s">
        <v>2709</v>
      </c>
      <c r="D7257" s="256" t="s">
        <v>3354</v>
      </c>
      <c r="E7257" s="257" t="s">
        <v>2540</v>
      </c>
      <c r="F7257" s="256" t="s">
        <v>2540</v>
      </c>
      <c r="G7257" s="256">
        <v>95392</v>
      </c>
      <c r="H7257" s="256" t="s">
        <v>2442</v>
      </c>
      <c r="I7257" s="256" t="s">
        <v>484</v>
      </c>
      <c r="J7257" s="256" t="s">
        <v>2556</v>
      </c>
      <c r="K7257" s="257" t="s">
        <v>4760</v>
      </c>
      <c r="L7257" s="256" t="s">
        <v>2728</v>
      </c>
    </row>
    <row r="7258" spans="1:12" x14ac:dyDescent="0.25">
      <c r="A7258" s="256" t="s">
        <v>2630</v>
      </c>
      <c r="B7258" s="256" t="s">
        <v>2705</v>
      </c>
      <c r="C7258" s="256" t="s">
        <v>2709</v>
      </c>
      <c r="D7258" s="256" t="s">
        <v>3354</v>
      </c>
      <c r="E7258" s="257" t="s">
        <v>2540</v>
      </c>
      <c r="F7258" s="256" t="s">
        <v>2540</v>
      </c>
      <c r="G7258" s="256">
        <v>95393</v>
      </c>
      <c r="H7258" s="256" t="s">
        <v>2443</v>
      </c>
      <c r="I7258" s="256" t="s">
        <v>484</v>
      </c>
      <c r="J7258" s="256" t="s">
        <v>2545</v>
      </c>
      <c r="K7258" s="257" t="s">
        <v>5435</v>
      </c>
      <c r="L7258" s="256" t="s">
        <v>2728</v>
      </c>
    </row>
    <row r="7259" spans="1:12" x14ac:dyDescent="0.25">
      <c r="A7259" s="256" t="s">
        <v>2630</v>
      </c>
      <c r="B7259" s="256" t="s">
        <v>2705</v>
      </c>
      <c r="C7259" s="256" t="s">
        <v>2709</v>
      </c>
      <c r="D7259" s="256" t="s">
        <v>3354</v>
      </c>
      <c r="E7259" s="257" t="s">
        <v>2540</v>
      </c>
      <c r="F7259" s="256" t="s">
        <v>2540</v>
      </c>
      <c r="G7259" s="256">
        <v>95394</v>
      </c>
      <c r="H7259" s="256" t="s">
        <v>2444</v>
      </c>
      <c r="I7259" s="256" t="s">
        <v>484</v>
      </c>
      <c r="J7259" s="256" t="s">
        <v>2545</v>
      </c>
      <c r="K7259" s="257" t="s">
        <v>4823</v>
      </c>
      <c r="L7259" s="256" t="s">
        <v>2728</v>
      </c>
    </row>
    <row r="7260" spans="1:12" x14ac:dyDescent="0.25">
      <c r="A7260" s="256" t="s">
        <v>2630</v>
      </c>
      <c r="B7260" s="256" t="s">
        <v>2705</v>
      </c>
      <c r="C7260" s="256" t="s">
        <v>2709</v>
      </c>
      <c r="D7260" s="256" t="s">
        <v>3354</v>
      </c>
      <c r="E7260" s="257" t="s">
        <v>2540</v>
      </c>
      <c r="F7260" s="256" t="s">
        <v>2540</v>
      </c>
      <c r="G7260" s="256">
        <v>95395</v>
      </c>
      <c r="H7260" s="256" t="s">
        <v>2445</v>
      </c>
      <c r="I7260" s="256" t="s">
        <v>484</v>
      </c>
      <c r="J7260" s="256" t="s">
        <v>2545</v>
      </c>
      <c r="K7260" s="257" t="s">
        <v>13795</v>
      </c>
      <c r="L7260" s="256" t="s">
        <v>2728</v>
      </c>
    </row>
    <row r="7261" spans="1:12" x14ac:dyDescent="0.25">
      <c r="A7261" s="256" t="s">
        <v>2630</v>
      </c>
      <c r="B7261" s="256" t="s">
        <v>2705</v>
      </c>
      <c r="C7261" s="256" t="s">
        <v>2709</v>
      </c>
      <c r="D7261" s="256" t="s">
        <v>3354</v>
      </c>
      <c r="E7261" s="257" t="s">
        <v>2540</v>
      </c>
      <c r="F7261" s="256" t="s">
        <v>2540</v>
      </c>
      <c r="G7261" s="256">
        <v>95396</v>
      </c>
      <c r="H7261" s="256" t="s">
        <v>2446</v>
      </c>
      <c r="I7261" s="256" t="s">
        <v>484</v>
      </c>
      <c r="J7261" s="256" t="s">
        <v>2545</v>
      </c>
      <c r="K7261" s="257" t="s">
        <v>4776</v>
      </c>
      <c r="L7261" s="256" t="s">
        <v>2728</v>
      </c>
    </row>
    <row r="7262" spans="1:12" x14ac:dyDescent="0.25">
      <c r="A7262" s="256" t="s">
        <v>2630</v>
      </c>
      <c r="B7262" s="256" t="s">
        <v>2705</v>
      </c>
      <c r="C7262" s="256" t="s">
        <v>2709</v>
      </c>
      <c r="D7262" s="256" t="s">
        <v>3354</v>
      </c>
      <c r="E7262" s="257" t="s">
        <v>2540</v>
      </c>
      <c r="F7262" s="256" t="s">
        <v>2540</v>
      </c>
      <c r="G7262" s="256">
        <v>95397</v>
      </c>
      <c r="H7262" s="256" t="s">
        <v>2447</v>
      </c>
      <c r="I7262" s="256" t="s">
        <v>484</v>
      </c>
      <c r="J7262" s="256" t="s">
        <v>2545</v>
      </c>
      <c r="K7262" s="257" t="s">
        <v>4729</v>
      </c>
      <c r="L7262" s="256" t="s">
        <v>2728</v>
      </c>
    </row>
    <row r="7263" spans="1:12" x14ac:dyDescent="0.25">
      <c r="A7263" s="256" t="s">
        <v>2630</v>
      </c>
      <c r="B7263" s="256" t="s">
        <v>2705</v>
      </c>
      <c r="C7263" s="256" t="s">
        <v>2709</v>
      </c>
      <c r="D7263" s="256" t="s">
        <v>3354</v>
      </c>
      <c r="E7263" s="257" t="s">
        <v>2540</v>
      </c>
      <c r="F7263" s="256" t="s">
        <v>2540</v>
      </c>
      <c r="G7263" s="256">
        <v>95398</v>
      </c>
      <c r="H7263" s="256" t="s">
        <v>2448</v>
      </c>
      <c r="I7263" s="256" t="s">
        <v>484</v>
      </c>
      <c r="J7263" s="256" t="s">
        <v>2545</v>
      </c>
      <c r="K7263" s="257" t="s">
        <v>4800</v>
      </c>
      <c r="L7263" s="256" t="s">
        <v>2728</v>
      </c>
    </row>
    <row r="7264" spans="1:12" x14ac:dyDescent="0.25">
      <c r="A7264" s="256" t="s">
        <v>2630</v>
      </c>
      <c r="B7264" s="256" t="s">
        <v>2705</v>
      </c>
      <c r="C7264" s="256" t="s">
        <v>2709</v>
      </c>
      <c r="D7264" s="256" t="s">
        <v>3354</v>
      </c>
      <c r="E7264" s="257" t="s">
        <v>2540</v>
      </c>
      <c r="F7264" s="256" t="s">
        <v>2540</v>
      </c>
      <c r="G7264" s="256">
        <v>95399</v>
      </c>
      <c r="H7264" s="256" t="s">
        <v>2449</v>
      </c>
      <c r="I7264" s="256" t="s">
        <v>484</v>
      </c>
      <c r="J7264" s="256" t="s">
        <v>2545</v>
      </c>
      <c r="K7264" s="257" t="s">
        <v>4754</v>
      </c>
      <c r="L7264" s="256" t="s">
        <v>2728</v>
      </c>
    </row>
    <row r="7265" spans="1:12" x14ac:dyDescent="0.25">
      <c r="A7265" s="256" t="s">
        <v>2630</v>
      </c>
      <c r="B7265" s="256" t="s">
        <v>2705</v>
      </c>
      <c r="C7265" s="256" t="s">
        <v>2709</v>
      </c>
      <c r="D7265" s="256" t="s">
        <v>3354</v>
      </c>
      <c r="E7265" s="257" t="s">
        <v>2540</v>
      </c>
      <c r="F7265" s="256" t="s">
        <v>2540</v>
      </c>
      <c r="G7265" s="256">
        <v>95400</v>
      </c>
      <c r="H7265" s="256" t="s">
        <v>2450</v>
      </c>
      <c r="I7265" s="256" t="s">
        <v>484</v>
      </c>
      <c r="J7265" s="256" t="s">
        <v>2545</v>
      </c>
      <c r="K7265" s="257" t="s">
        <v>4779</v>
      </c>
      <c r="L7265" s="256" t="s">
        <v>2728</v>
      </c>
    </row>
    <row r="7266" spans="1:12" x14ac:dyDescent="0.25">
      <c r="A7266" s="256" t="s">
        <v>2630</v>
      </c>
      <c r="B7266" s="256" t="s">
        <v>2705</v>
      </c>
      <c r="C7266" s="256" t="s">
        <v>2709</v>
      </c>
      <c r="D7266" s="256" t="s">
        <v>3354</v>
      </c>
      <c r="E7266" s="257" t="s">
        <v>2540</v>
      </c>
      <c r="F7266" s="256" t="s">
        <v>2540</v>
      </c>
      <c r="G7266" s="256">
        <v>95401</v>
      </c>
      <c r="H7266" s="256" t="s">
        <v>2451</v>
      </c>
      <c r="I7266" s="256" t="s">
        <v>484</v>
      </c>
      <c r="J7266" s="256" t="s">
        <v>2556</v>
      </c>
      <c r="K7266" s="257" t="s">
        <v>4757</v>
      </c>
      <c r="L7266" s="256" t="s">
        <v>2728</v>
      </c>
    </row>
    <row r="7267" spans="1:12" x14ac:dyDescent="0.25">
      <c r="A7267" s="256" t="s">
        <v>2630</v>
      </c>
      <c r="B7267" s="256" t="s">
        <v>2705</v>
      </c>
      <c r="C7267" s="256" t="s">
        <v>2709</v>
      </c>
      <c r="D7267" s="256" t="s">
        <v>3354</v>
      </c>
      <c r="E7267" s="257" t="s">
        <v>2540</v>
      </c>
      <c r="F7267" s="256" t="s">
        <v>2540</v>
      </c>
      <c r="G7267" s="256">
        <v>95402</v>
      </c>
      <c r="H7267" s="256" t="s">
        <v>2452</v>
      </c>
      <c r="I7267" s="256" t="s">
        <v>484</v>
      </c>
      <c r="J7267" s="256" t="s">
        <v>2556</v>
      </c>
      <c r="K7267" s="257" t="s">
        <v>7903</v>
      </c>
      <c r="L7267" s="256" t="s">
        <v>2728</v>
      </c>
    </row>
    <row r="7268" spans="1:12" x14ac:dyDescent="0.25">
      <c r="A7268" s="256" t="s">
        <v>2630</v>
      </c>
      <c r="B7268" s="256" t="s">
        <v>2705</v>
      </c>
      <c r="C7268" s="256" t="s">
        <v>2709</v>
      </c>
      <c r="D7268" s="256" t="s">
        <v>3354</v>
      </c>
      <c r="E7268" s="257" t="s">
        <v>2540</v>
      </c>
      <c r="F7268" s="256" t="s">
        <v>2540</v>
      </c>
      <c r="G7268" s="256">
        <v>95403</v>
      </c>
      <c r="H7268" s="256" t="s">
        <v>2453</v>
      </c>
      <c r="I7268" s="256" t="s">
        <v>484</v>
      </c>
      <c r="J7268" s="256" t="s">
        <v>2545</v>
      </c>
      <c r="K7268" s="257" t="s">
        <v>14470</v>
      </c>
      <c r="L7268" s="256" t="s">
        <v>2728</v>
      </c>
    </row>
    <row r="7269" spans="1:12" x14ac:dyDescent="0.25">
      <c r="A7269" s="256" t="s">
        <v>2630</v>
      </c>
      <c r="B7269" s="256" t="s">
        <v>2705</v>
      </c>
      <c r="C7269" s="256" t="s">
        <v>2709</v>
      </c>
      <c r="D7269" s="256" t="s">
        <v>3354</v>
      </c>
      <c r="E7269" s="257" t="s">
        <v>2540</v>
      </c>
      <c r="F7269" s="256" t="s">
        <v>2540</v>
      </c>
      <c r="G7269" s="256">
        <v>95404</v>
      </c>
      <c r="H7269" s="256" t="s">
        <v>2454</v>
      </c>
      <c r="I7269" s="256" t="s">
        <v>484</v>
      </c>
      <c r="J7269" s="256" t="s">
        <v>2545</v>
      </c>
      <c r="K7269" s="257" t="s">
        <v>4796</v>
      </c>
      <c r="L7269" s="256" t="s">
        <v>2728</v>
      </c>
    </row>
    <row r="7270" spans="1:12" x14ac:dyDescent="0.25">
      <c r="A7270" s="256" t="s">
        <v>2630</v>
      </c>
      <c r="B7270" s="256" t="s">
        <v>2705</v>
      </c>
      <c r="C7270" s="256" t="s">
        <v>2709</v>
      </c>
      <c r="D7270" s="256" t="s">
        <v>3354</v>
      </c>
      <c r="E7270" s="257" t="s">
        <v>2540</v>
      </c>
      <c r="F7270" s="256" t="s">
        <v>2540</v>
      </c>
      <c r="G7270" s="256">
        <v>95405</v>
      </c>
      <c r="H7270" s="256" t="s">
        <v>2455</v>
      </c>
      <c r="I7270" s="256" t="s">
        <v>484</v>
      </c>
      <c r="J7270" s="256" t="s">
        <v>2545</v>
      </c>
      <c r="K7270" s="257" t="s">
        <v>13795</v>
      </c>
      <c r="L7270" s="256" t="s">
        <v>2728</v>
      </c>
    </row>
    <row r="7271" spans="1:12" x14ac:dyDescent="0.25">
      <c r="A7271" s="256" t="s">
        <v>2630</v>
      </c>
      <c r="B7271" s="256" t="s">
        <v>2705</v>
      </c>
      <c r="C7271" s="256" t="s">
        <v>2709</v>
      </c>
      <c r="D7271" s="256" t="s">
        <v>3354</v>
      </c>
      <c r="E7271" s="257" t="s">
        <v>2540</v>
      </c>
      <c r="F7271" s="256" t="s">
        <v>2540</v>
      </c>
      <c r="G7271" s="256">
        <v>95406</v>
      </c>
      <c r="H7271" s="256" t="s">
        <v>2456</v>
      </c>
      <c r="I7271" s="256" t="s">
        <v>484</v>
      </c>
      <c r="J7271" s="256" t="s">
        <v>2556</v>
      </c>
      <c r="K7271" s="257" t="s">
        <v>4848</v>
      </c>
      <c r="L7271" s="256" t="s">
        <v>2728</v>
      </c>
    </row>
    <row r="7272" spans="1:12" x14ac:dyDescent="0.25">
      <c r="A7272" s="256" t="s">
        <v>2630</v>
      </c>
      <c r="B7272" s="256" t="s">
        <v>2705</v>
      </c>
      <c r="C7272" s="256" t="s">
        <v>2709</v>
      </c>
      <c r="D7272" s="256" t="s">
        <v>3354</v>
      </c>
      <c r="E7272" s="257" t="s">
        <v>2540</v>
      </c>
      <c r="F7272" s="256" t="s">
        <v>2540</v>
      </c>
      <c r="G7272" s="256">
        <v>95407</v>
      </c>
      <c r="H7272" s="256" t="s">
        <v>2457</v>
      </c>
      <c r="I7272" s="256" t="s">
        <v>484</v>
      </c>
      <c r="J7272" s="256" t="s">
        <v>2545</v>
      </c>
      <c r="K7272" s="257" t="s">
        <v>14466</v>
      </c>
      <c r="L7272" s="256" t="s">
        <v>2728</v>
      </c>
    </row>
    <row r="7273" spans="1:12" x14ac:dyDescent="0.25">
      <c r="A7273" s="256" t="s">
        <v>2630</v>
      </c>
      <c r="B7273" s="256" t="s">
        <v>2705</v>
      </c>
      <c r="C7273" s="256" t="s">
        <v>2709</v>
      </c>
      <c r="D7273" s="256" t="s">
        <v>3354</v>
      </c>
      <c r="E7273" s="257" t="s">
        <v>2540</v>
      </c>
      <c r="F7273" s="256" t="s">
        <v>2540</v>
      </c>
      <c r="G7273" s="256">
        <v>95408</v>
      </c>
      <c r="H7273" s="256" t="s">
        <v>2458</v>
      </c>
      <c r="I7273" s="256" t="s">
        <v>2357</v>
      </c>
      <c r="J7273" s="256" t="s">
        <v>2545</v>
      </c>
      <c r="K7273" s="257" t="s">
        <v>7625</v>
      </c>
      <c r="L7273" s="256" t="s">
        <v>2728</v>
      </c>
    </row>
    <row r="7274" spans="1:12" x14ac:dyDescent="0.25">
      <c r="A7274" s="256" t="s">
        <v>2630</v>
      </c>
      <c r="B7274" s="256" t="s">
        <v>2705</v>
      </c>
      <c r="C7274" s="256" t="s">
        <v>2709</v>
      </c>
      <c r="D7274" s="256" t="s">
        <v>3354</v>
      </c>
      <c r="E7274" s="257" t="s">
        <v>2540</v>
      </c>
      <c r="F7274" s="256" t="s">
        <v>2540</v>
      </c>
      <c r="G7274" s="256">
        <v>95409</v>
      </c>
      <c r="H7274" s="256" t="s">
        <v>2459</v>
      </c>
      <c r="I7274" s="256" t="s">
        <v>2357</v>
      </c>
      <c r="J7274" s="256" t="s">
        <v>2545</v>
      </c>
      <c r="K7274" s="257" t="s">
        <v>13849</v>
      </c>
      <c r="L7274" s="256" t="s">
        <v>2728</v>
      </c>
    </row>
    <row r="7275" spans="1:12" x14ac:dyDescent="0.25">
      <c r="A7275" s="256" t="s">
        <v>2630</v>
      </c>
      <c r="B7275" s="256" t="s">
        <v>2705</v>
      </c>
      <c r="C7275" s="256" t="s">
        <v>2709</v>
      </c>
      <c r="D7275" s="256" t="s">
        <v>3354</v>
      </c>
      <c r="E7275" s="257" t="s">
        <v>2540</v>
      </c>
      <c r="F7275" s="256" t="s">
        <v>2540</v>
      </c>
      <c r="G7275" s="256">
        <v>95410</v>
      </c>
      <c r="H7275" s="256" t="s">
        <v>2460</v>
      </c>
      <c r="I7275" s="256" t="s">
        <v>2357</v>
      </c>
      <c r="J7275" s="256" t="s">
        <v>2545</v>
      </c>
      <c r="K7275" s="257" t="s">
        <v>5005</v>
      </c>
      <c r="L7275" s="256" t="s">
        <v>2728</v>
      </c>
    </row>
    <row r="7276" spans="1:12" x14ac:dyDescent="0.25">
      <c r="A7276" s="256" t="s">
        <v>2630</v>
      </c>
      <c r="B7276" s="256" t="s">
        <v>2705</v>
      </c>
      <c r="C7276" s="256" t="s">
        <v>2709</v>
      </c>
      <c r="D7276" s="256" t="s">
        <v>3354</v>
      </c>
      <c r="E7276" s="257" t="s">
        <v>2540</v>
      </c>
      <c r="F7276" s="256" t="s">
        <v>2540</v>
      </c>
      <c r="G7276" s="256">
        <v>95411</v>
      </c>
      <c r="H7276" s="256" t="s">
        <v>2461</v>
      </c>
      <c r="I7276" s="256" t="s">
        <v>2357</v>
      </c>
      <c r="J7276" s="256" t="s">
        <v>2545</v>
      </c>
      <c r="K7276" s="257" t="s">
        <v>4825</v>
      </c>
      <c r="L7276" s="256" t="s">
        <v>2728</v>
      </c>
    </row>
    <row r="7277" spans="1:12" x14ac:dyDescent="0.25">
      <c r="A7277" s="256" t="s">
        <v>2630</v>
      </c>
      <c r="B7277" s="256" t="s">
        <v>2705</v>
      </c>
      <c r="C7277" s="256" t="s">
        <v>2709</v>
      </c>
      <c r="D7277" s="256" t="s">
        <v>3354</v>
      </c>
      <c r="E7277" s="257" t="s">
        <v>2540</v>
      </c>
      <c r="F7277" s="256" t="s">
        <v>2540</v>
      </c>
      <c r="G7277" s="256">
        <v>95412</v>
      </c>
      <c r="H7277" s="256" t="s">
        <v>2462</v>
      </c>
      <c r="I7277" s="256" t="s">
        <v>2357</v>
      </c>
      <c r="J7277" s="256" t="s">
        <v>2545</v>
      </c>
      <c r="K7277" s="257" t="s">
        <v>4996</v>
      </c>
      <c r="L7277" s="256" t="s">
        <v>2728</v>
      </c>
    </row>
    <row r="7278" spans="1:12" x14ac:dyDescent="0.25">
      <c r="A7278" s="256" t="s">
        <v>2630</v>
      </c>
      <c r="B7278" s="256" t="s">
        <v>2705</v>
      </c>
      <c r="C7278" s="256" t="s">
        <v>2709</v>
      </c>
      <c r="D7278" s="256" t="s">
        <v>3354</v>
      </c>
      <c r="E7278" s="257" t="s">
        <v>2540</v>
      </c>
      <c r="F7278" s="256" t="s">
        <v>2540</v>
      </c>
      <c r="G7278" s="256">
        <v>95413</v>
      </c>
      <c r="H7278" s="256" t="s">
        <v>2463</v>
      </c>
      <c r="I7278" s="256" t="s">
        <v>2357</v>
      </c>
      <c r="J7278" s="256" t="s">
        <v>2545</v>
      </c>
      <c r="K7278" s="257" t="s">
        <v>13850</v>
      </c>
      <c r="L7278" s="256" t="s">
        <v>2728</v>
      </c>
    </row>
    <row r="7279" spans="1:12" x14ac:dyDescent="0.25">
      <c r="A7279" s="256" t="s">
        <v>2630</v>
      </c>
      <c r="B7279" s="256" t="s">
        <v>2705</v>
      </c>
      <c r="C7279" s="256" t="s">
        <v>2709</v>
      </c>
      <c r="D7279" s="256" t="s">
        <v>3354</v>
      </c>
      <c r="E7279" s="257" t="s">
        <v>2540</v>
      </c>
      <c r="F7279" s="256" t="s">
        <v>2540</v>
      </c>
      <c r="G7279" s="256">
        <v>95414</v>
      </c>
      <c r="H7279" s="256" t="s">
        <v>2464</v>
      </c>
      <c r="I7279" s="256" t="s">
        <v>2357</v>
      </c>
      <c r="J7279" s="256" t="s">
        <v>2545</v>
      </c>
      <c r="K7279" s="257" t="s">
        <v>6076</v>
      </c>
      <c r="L7279" s="256" t="s">
        <v>2728</v>
      </c>
    </row>
    <row r="7280" spans="1:12" x14ac:dyDescent="0.25">
      <c r="A7280" s="256" t="s">
        <v>2630</v>
      </c>
      <c r="B7280" s="256" t="s">
        <v>2705</v>
      </c>
      <c r="C7280" s="256" t="s">
        <v>2709</v>
      </c>
      <c r="D7280" s="256" t="s">
        <v>3354</v>
      </c>
      <c r="E7280" s="257" t="s">
        <v>2540</v>
      </c>
      <c r="F7280" s="256" t="s">
        <v>2540</v>
      </c>
      <c r="G7280" s="256">
        <v>95415</v>
      </c>
      <c r="H7280" s="256" t="s">
        <v>2465</v>
      </c>
      <c r="I7280" s="256" t="s">
        <v>2357</v>
      </c>
      <c r="J7280" s="256" t="s">
        <v>2545</v>
      </c>
      <c r="K7280" s="257" t="s">
        <v>18787</v>
      </c>
      <c r="L7280" s="256" t="s">
        <v>2728</v>
      </c>
    </row>
    <row r="7281" spans="1:12" x14ac:dyDescent="0.25">
      <c r="A7281" s="256" t="s">
        <v>2630</v>
      </c>
      <c r="B7281" s="256" t="s">
        <v>2705</v>
      </c>
      <c r="C7281" s="256" t="s">
        <v>2709</v>
      </c>
      <c r="D7281" s="256" t="s">
        <v>3354</v>
      </c>
      <c r="E7281" s="257" t="s">
        <v>2540</v>
      </c>
      <c r="F7281" s="256" t="s">
        <v>2540</v>
      </c>
      <c r="G7281" s="256">
        <v>95416</v>
      </c>
      <c r="H7281" s="256" t="s">
        <v>2466</v>
      </c>
      <c r="I7281" s="256" t="s">
        <v>2357</v>
      </c>
      <c r="J7281" s="256" t="s">
        <v>2545</v>
      </c>
      <c r="K7281" s="257" t="s">
        <v>13851</v>
      </c>
      <c r="L7281" s="256" t="s">
        <v>2728</v>
      </c>
    </row>
    <row r="7282" spans="1:12" x14ac:dyDescent="0.25">
      <c r="A7282" s="256" t="s">
        <v>2630</v>
      </c>
      <c r="B7282" s="256" t="s">
        <v>2705</v>
      </c>
      <c r="C7282" s="256" t="s">
        <v>2709</v>
      </c>
      <c r="D7282" s="256" t="s">
        <v>3354</v>
      </c>
      <c r="E7282" s="257" t="s">
        <v>2540</v>
      </c>
      <c r="F7282" s="256" t="s">
        <v>2540</v>
      </c>
      <c r="G7282" s="256">
        <v>95417</v>
      </c>
      <c r="H7282" s="256" t="s">
        <v>2467</v>
      </c>
      <c r="I7282" s="256" t="s">
        <v>2357</v>
      </c>
      <c r="J7282" s="256" t="s">
        <v>2545</v>
      </c>
      <c r="K7282" s="257" t="s">
        <v>18788</v>
      </c>
      <c r="L7282" s="256" t="s">
        <v>2728</v>
      </c>
    </row>
    <row r="7283" spans="1:12" x14ac:dyDescent="0.25">
      <c r="A7283" s="256" t="s">
        <v>2630</v>
      </c>
      <c r="B7283" s="256" t="s">
        <v>2705</v>
      </c>
      <c r="C7283" s="256" t="s">
        <v>2709</v>
      </c>
      <c r="D7283" s="256" t="s">
        <v>3354</v>
      </c>
      <c r="E7283" s="257" t="s">
        <v>2540</v>
      </c>
      <c r="F7283" s="256" t="s">
        <v>2540</v>
      </c>
      <c r="G7283" s="256">
        <v>95418</v>
      </c>
      <c r="H7283" s="256" t="s">
        <v>2468</v>
      </c>
      <c r="I7283" s="256" t="s">
        <v>2357</v>
      </c>
      <c r="J7283" s="256" t="s">
        <v>2545</v>
      </c>
      <c r="K7283" s="257" t="s">
        <v>18789</v>
      </c>
      <c r="L7283" s="256" t="s">
        <v>2728</v>
      </c>
    </row>
    <row r="7284" spans="1:12" x14ac:dyDescent="0.25">
      <c r="A7284" s="256" t="s">
        <v>2630</v>
      </c>
      <c r="B7284" s="256" t="s">
        <v>2705</v>
      </c>
      <c r="C7284" s="256" t="s">
        <v>2709</v>
      </c>
      <c r="D7284" s="256" t="s">
        <v>3354</v>
      </c>
      <c r="E7284" s="257" t="s">
        <v>2540</v>
      </c>
      <c r="F7284" s="256" t="s">
        <v>2540</v>
      </c>
      <c r="G7284" s="256">
        <v>95419</v>
      </c>
      <c r="H7284" s="256" t="s">
        <v>2469</v>
      </c>
      <c r="I7284" s="256" t="s">
        <v>2357</v>
      </c>
      <c r="J7284" s="256" t="s">
        <v>2545</v>
      </c>
      <c r="K7284" s="257" t="s">
        <v>13310</v>
      </c>
      <c r="L7284" s="256" t="s">
        <v>2728</v>
      </c>
    </row>
    <row r="7285" spans="1:12" x14ac:dyDescent="0.25">
      <c r="A7285" s="256" t="s">
        <v>2630</v>
      </c>
      <c r="B7285" s="256" t="s">
        <v>2705</v>
      </c>
      <c r="C7285" s="256" t="s">
        <v>2709</v>
      </c>
      <c r="D7285" s="256" t="s">
        <v>3354</v>
      </c>
      <c r="E7285" s="257" t="s">
        <v>2540</v>
      </c>
      <c r="F7285" s="256" t="s">
        <v>2540</v>
      </c>
      <c r="G7285" s="256">
        <v>95420</v>
      </c>
      <c r="H7285" s="256" t="s">
        <v>2470</v>
      </c>
      <c r="I7285" s="256" t="s">
        <v>2357</v>
      </c>
      <c r="J7285" s="256" t="s">
        <v>2545</v>
      </c>
      <c r="K7285" s="257" t="s">
        <v>18790</v>
      </c>
      <c r="L7285" s="256" t="s">
        <v>2728</v>
      </c>
    </row>
    <row r="7286" spans="1:12" x14ac:dyDescent="0.25">
      <c r="A7286" s="256" t="s">
        <v>2630</v>
      </c>
      <c r="B7286" s="256" t="s">
        <v>2705</v>
      </c>
      <c r="C7286" s="256" t="s">
        <v>2709</v>
      </c>
      <c r="D7286" s="256" t="s">
        <v>3354</v>
      </c>
      <c r="E7286" s="257" t="s">
        <v>2540</v>
      </c>
      <c r="F7286" s="256" t="s">
        <v>2540</v>
      </c>
      <c r="G7286" s="256">
        <v>95421</v>
      </c>
      <c r="H7286" s="256" t="s">
        <v>2471</v>
      </c>
      <c r="I7286" s="256" t="s">
        <v>2357</v>
      </c>
      <c r="J7286" s="256" t="s">
        <v>2545</v>
      </c>
      <c r="K7286" s="257" t="s">
        <v>18791</v>
      </c>
      <c r="L7286" s="256" t="s">
        <v>2728</v>
      </c>
    </row>
    <row r="7287" spans="1:12" x14ac:dyDescent="0.25">
      <c r="A7287" s="256" t="s">
        <v>2630</v>
      </c>
      <c r="B7287" s="256" t="s">
        <v>2705</v>
      </c>
      <c r="C7287" s="256" t="s">
        <v>2709</v>
      </c>
      <c r="D7287" s="256" t="s">
        <v>3354</v>
      </c>
      <c r="E7287" s="257" t="s">
        <v>2540</v>
      </c>
      <c r="F7287" s="256" t="s">
        <v>2540</v>
      </c>
      <c r="G7287" s="256">
        <v>95422</v>
      </c>
      <c r="H7287" s="256" t="s">
        <v>2472</v>
      </c>
      <c r="I7287" s="256" t="s">
        <v>2357</v>
      </c>
      <c r="J7287" s="256" t="s">
        <v>2545</v>
      </c>
      <c r="K7287" s="257" t="s">
        <v>13852</v>
      </c>
      <c r="L7287" s="256" t="s">
        <v>2728</v>
      </c>
    </row>
    <row r="7288" spans="1:12" x14ac:dyDescent="0.25">
      <c r="A7288" s="256" t="s">
        <v>2630</v>
      </c>
      <c r="B7288" s="256" t="s">
        <v>2705</v>
      </c>
      <c r="C7288" s="256" t="s">
        <v>2709</v>
      </c>
      <c r="D7288" s="256" t="s">
        <v>3354</v>
      </c>
      <c r="E7288" s="257" t="s">
        <v>2540</v>
      </c>
      <c r="F7288" s="256" t="s">
        <v>2540</v>
      </c>
      <c r="G7288" s="256">
        <v>95423</v>
      </c>
      <c r="H7288" s="256" t="s">
        <v>2473</v>
      </c>
      <c r="I7288" s="256" t="s">
        <v>2357</v>
      </c>
      <c r="J7288" s="256" t="s">
        <v>2545</v>
      </c>
      <c r="K7288" s="257" t="s">
        <v>13853</v>
      </c>
      <c r="L7288" s="256" t="s">
        <v>2728</v>
      </c>
    </row>
    <row r="7289" spans="1:12" x14ac:dyDescent="0.25">
      <c r="A7289" s="256" t="s">
        <v>2630</v>
      </c>
      <c r="B7289" s="256" t="s">
        <v>2705</v>
      </c>
      <c r="C7289" s="256" t="s">
        <v>2709</v>
      </c>
      <c r="D7289" s="256" t="s">
        <v>3354</v>
      </c>
      <c r="E7289" s="257" t="s">
        <v>2540</v>
      </c>
      <c r="F7289" s="256" t="s">
        <v>2540</v>
      </c>
      <c r="G7289" s="256">
        <v>95424</v>
      </c>
      <c r="H7289" s="256" t="s">
        <v>2474</v>
      </c>
      <c r="I7289" s="256" t="s">
        <v>2357</v>
      </c>
      <c r="J7289" s="256" t="s">
        <v>2545</v>
      </c>
      <c r="K7289" s="257" t="s">
        <v>13854</v>
      </c>
      <c r="L7289" s="256" t="s">
        <v>2728</v>
      </c>
    </row>
    <row r="7290" spans="1:12" x14ac:dyDescent="0.25">
      <c r="A7290" s="256" t="s">
        <v>2630</v>
      </c>
      <c r="B7290" s="256" t="s">
        <v>2705</v>
      </c>
      <c r="C7290" s="256" t="s">
        <v>2709</v>
      </c>
      <c r="D7290" s="256" t="s">
        <v>3354</v>
      </c>
      <c r="E7290" s="257" t="s">
        <v>2540</v>
      </c>
      <c r="F7290" s="256" t="s">
        <v>2540</v>
      </c>
      <c r="G7290" s="256">
        <v>100288</v>
      </c>
      <c r="H7290" s="256" t="s">
        <v>2475</v>
      </c>
      <c r="I7290" s="256" t="s">
        <v>484</v>
      </c>
      <c r="J7290" s="256" t="s">
        <v>2545</v>
      </c>
      <c r="K7290" s="257" t="s">
        <v>4779</v>
      </c>
      <c r="L7290" s="256" t="s">
        <v>2728</v>
      </c>
    </row>
    <row r="7291" spans="1:12" x14ac:dyDescent="0.25">
      <c r="A7291" s="256" t="s">
        <v>2630</v>
      </c>
      <c r="B7291" s="256" t="s">
        <v>2705</v>
      </c>
      <c r="C7291" s="256" t="s">
        <v>2709</v>
      </c>
      <c r="D7291" s="256" t="s">
        <v>3354</v>
      </c>
      <c r="E7291" s="257" t="s">
        <v>2540</v>
      </c>
      <c r="F7291" s="256" t="s">
        <v>2540</v>
      </c>
      <c r="G7291" s="256">
        <v>100289</v>
      </c>
      <c r="H7291" s="256" t="s">
        <v>2476</v>
      </c>
      <c r="I7291" s="256" t="s">
        <v>484</v>
      </c>
      <c r="J7291" s="256" t="s">
        <v>2545</v>
      </c>
      <c r="K7291" s="257" t="s">
        <v>4877</v>
      </c>
      <c r="L7291" s="256" t="s">
        <v>2728</v>
      </c>
    </row>
    <row r="7292" spans="1:12" x14ac:dyDescent="0.25">
      <c r="A7292" s="256" t="s">
        <v>2630</v>
      </c>
      <c r="B7292" s="256" t="s">
        <v>2705</v>
      </c>
      <c r="C7292" s="256" t="s">
        <v>2709</v>
      </c>
      <c r="D7292" s="256" t="s">
        <v>3354</v>
      </c>
      <c r="E7292" s="257" t="s">
        <v>2540</v>
      </c>
      <c r="F7292" s="256" t="s">
        <v>2540</v>
      </c>
      <c r="G7292" s="256">
        <v>100290</v>
      </c>
      <c r="H7292" s="256" t="s">
        <v>2477</v>
      </c>
      <c r="I7292" s="256" t="s">
        <v>484</v>
      </c>
      <c r="J7292" s="256" t="s">
        <v>2545</v>
      </c>
      <c r="K7292" s="257" t="s">
        <v>4838</v>
      </c>
      <c r="L7292" s="256" t="s">
        <v>2728</v>
      </c>
    </row>
    <row r="7293" spans="1:12" x14ac:dyDescent="0.25">
      <c r="A7293" s="256" t="s">
        <v>2630</v>
      </c>
      <c r="B7293" s="256" t="s">
        <v>2705</v>
      </c>
      <c r="C7293" s="256" t="s">
        <v>2709</v>
      </c>
      <c r="D7293" s="256" t="s">
        <v>3354</v>
      </c>
      <c r="E7293" s="257" t="s">
        <v>2540</v>
      </c>
      <c r="F7293" s="256" t="s">
        <v>2540</v>
      </c>
      <c r="G7293" s="256">
        <v>100291</v>
      </c>
      <c r="H7293" s="256" t="s">
        <v>2478</v>
      </c>
      <c r="I7293" s="256" t="s">
        <v>484</v>
      </c>
      <c r="J7293" s="256" t="s">
        <v>2545</v>
      </c>
      <c r="K7293" s="257" t="s">
        <v>4732</v>
      </c>
      <c r="L7293" s="256" t="s">
        <v>2728</v>
      </c>
    </row>
    <row r="7294" spans="1:12" x14ac:dyDescent="0.25">
      <c r="A7294" s="256" t="s">
        <v>2630</v>
      </c>
      <c r="B7294" s="256" t="s">
        <v>2705</v>
      </c>
      <c r="C7294" s="256" t="s">
        <v>2709</v>
      </c>
      <c r="D7294" s="256" t="s">
        <v>3354</v>
      </c>
      <c r="E7294" s="257" t="s">
        <v>2540</v>
      </c>
      <c r="F7294" s="256" t="s">
        <v>2540</v>
      </c>
      <c r="G7294" s="256">
        <v>100292</v>
      </c>
      <c r="H7294" s="256" t="s">
        <v>2479</v>
      </c>
      <c r="I7294" s="256" t="s">
        <v>484</v>
      </c>
      <c r="J7294" s="256" t="s">
        <v>2545</v>
      </c>
      <c r="K7294" s="257" t="s">
        <v>4747</v>
      </c>
      <c r="L7294" s="256" t="s">
        <v>2728</v>
      </c>
    </row>
    <row r="7295" spans="1:12" x14ac:dyDescent="0.25">
      <c r="A7295" s="256" t="s">
        <v>2630</v>
      </c>
      <c r="B7295" s="256" t="s">
        <v>2705</v>
      </c>
      <c r="C7295" s="256" t="s">
        <v>2709</v>
      </c>
      <c r="D7295" s="256" t="s">
        <v>3354</v>
      </c>
      <c r="E7295" s="257" t="s">
        <v>2540</v>
      </c>
      <c r="F7295" s="256" t="s">
        <v>2540</v>
      </c>
      <c r="G7295" s="256">
        <v>100293</v>
      </c>
      <c r="H7295" s="256" t="s">
        <v>2480</v>
      </c>
      <c r="I7295" s="256" t="s">
        <v>484</v>
      </c>
      <c r="J7295" s="256" t="s">
        <v>2545</v>
      </c>
      <c r="K7295" s="257" t="s">
        <v>4749</v>
      </c>
      <c r="L7295" s="256" t="s">
        <v>2728</v>
      </c>
    </row>
    <row r="7296" spans="1:12" x14ac:dyDescent="0.25">
      <c r="A7296" s="256" t="s">
        <v>2630</v>
      </c>
      <c r="B7296" s="256" t="s">
        <v>2705</v>
      </c>
      <c r="C7296" s="256" t="s">
        <v>2709</v>
      </c>
      <c r="D7296" s="256" t="s">
        <v>3354</v>
      </c>
      <c r="E7296" s="257" t="s">
        <v>2540</v>
      </c>
      <c r="F7296" s="256" t="s">
        <v>2540</v>
      </c>
      <c r="G7296" s="256">
        <v>100294</v>
      </c>
      <c r="H7296" s="256" t="s">
        <v>2481</v>
      </c>
      <c r="I7296" s="256" t="s">
        <v>484</v>
      </c>
      <c r="J7296" s="256" t="s">
        <v>2545</v>
      </c>
      <c r="K7296" s="257" t="s">
        <v>5478</v>
      </c>
      <c r="L7296" s="256" t="s">
        <v>2728</v>
      </c>
    </row>
    <row r="7297" spans="1:12" x14ac:dyDescent="0.25">
      <c r="A7297" s="256" t="s">
        <v>2630</v>
      </c>
      <c r="B7297" s="256" t="s">
        <v>2705</v>
      </c>
      <c r="C7297" s="256" t="s">
        <v>2709</v>
      </c>
      <c r="D7297" s="256" t="s">
        <v>3354</v>
      </c>
      <c r="E7297" s="257" t="s">
        <v>2540</v>
      </c>
      <c r="F7297" s="256" t="s">
        <v>2540</v>
      </c>
      <c r="G7297" s="256">
        <v>100295</v>
      </c>
      <c r="H7297" s="256" t="s">
        <v>2482</v>
      </c>
      <c r="I7297" s="256" t="s">
        <v>484</v>
      </c>
      <c r="J7297" s="256" t="s">
        <v>2545</v>
      </c>
      <c r="K7297" s="257" t="s">
        <v>4811</v>
      </c>
      <c r="L7297" s="256" t="s">
        <v>2728</v>
      </c>
    </row>
    <row r="7298" spans="1:12" x14ac:dyDescent="0.25">
      <c r="A7298" s="256" t="s">
        <v>2630</v>
      </c>
      <c r="B7298" s="256" t="s">
        <v>2705</v>
      </c>
      <c r="C7298" s="256" t="s">
        <v>2709</v>
      </c>
      <c r="D7298" s="256" t="s">
        <v>3354</v>
      </c>
      <c r="E7298" s="257" t="s">
        <v>2540</v>
      </c>
      <c r="F7298" s="256" t="s">
        <v>2540</v>
      </c>
      <c r="G7298" s="256">
        <v>100296</v>
      </c>
      <c r="H7298" s="256" t="s">
        <v>2483</v>
      </c>
      <c r="I7298" s="256" t="s">
        <v>484</v>
      </c>
      <c r="J7298" s="256" t="s">
        <v>2545</v>
      </c>
      <c r="K7298" s="257" t="s">
        <v>13790</v>
      </c>
      <c r="L7298" s="256" t="s">
        <v>2728</v>
      </c>
    </row>
    <row r="7299" spans="1:12" x14ac:dyDescent="0.25">
      <c r="A7299" s="256" t="s">
        <v>2630</v>
      </c>
      <c r="B7299" s="256" t="s">
        <v>2705</v>
      </c>
      <c r="C7299" s="256" t="s">
        <v>2709</v>
      </c>
      <c r="D7299" s="256" t="s">
        <v>3354</v>
      </c>
      <c r="E7299" s="257" t="s">
        <v>2540</v>
      </c>
      <c r="F7299" s="256" t="s">
        <v>2540</v>
      </c>
      <c r="G7299" s="256">
        <v>100297</v>
      </c>
      <c r="H7299" s="256" t="s">
        <v>2484</v>
      </c>
      <c r="I7299" s="256" t="s">
        <v>484</v>
      </c>
      <c r="J7299" s="256" t="s">
        <v>2545</v>
      </c>
      <c r="K7299" s="257" t="s">
        <v>16369</v>
      </c>
      <c r="L7299" s="256" t="s">
        <v>2728</v>
      </c>
    </row>
    <row r="7300" spans="1:12" x14ac:dyDescent="0.25">
      <c r="A7300" s="256" t="s">
        <v>2630</v>
      </c>
      <c r="B7300" s="256" t="s">
        <v>2705</v>
      </c>
      <c r="C7300" s="256" t="s">
        <v>2709</v>
      </c>
      <c r="D7300" s="256" t="s">
        <v>3354</v>
      </c>
      <c r="E7300" s="257" t="s">
        <v>2540</v>
      </c>
      <c r="F7300" s="256" t="s">
        <v>2540</v>
      </c>
      <c r="G7300" s="256">
        <v>100298</v>
      </c>
      <c r="H7300" s="256" t="s">
        <v>2485</v>
      </c>
      <c r="I7300" s="256" t="s">
        <v>484</v>
      </c>
      <c r="J7300" s="256" t="s">
        <v>2545</v>
      </c>
      <c r="K7300" s="257" t="s">
        <v>4783</v>
      </c>
      <c r="L7300" s="256" t="s">
        <v>2728</v>
      </c>
    </row>
    <row r="7301" spans="1:12" x14ac:dyDescent="0.25">
      <c r="A7301" s="256" t="s">
        <v>2630</v>
      </c>
      <c r="B7301" s="256" t="s">
        <v>2705</v>
      </c>
      <c r="C7301" s="256" t="s">
        <v>2709</v>
      </c>
      <c r="D7301" s="256" t="s">
        <v>3354</v>
      </c>
      <c r="E7301" s="257" t="s">
        <v>2540</v>
      </c>
      <c r="F7301" s="256" t="s">
        <v>2540</v>
      </c>
      <c r="G7301" s="256">
        <v>100299</v>
      </c>
      <c r="H7301" s="256" t="s">
        <v>2486</v>
      </c>
      <c r="I7301" s="256" t="s">
        <v>484</v>
      </c>
      <c r="J7301" s="256" t="s">
        <v>2545</v>
      </c>
      <c r="K7301" s="257" t="s">
        <v>4747</v>
      </c>
      <c r="L7301" s="256" t="s">
        <v>2728</v>
      </c>
    </row>
    <row r="7302" spans="1:12" x14ac:dyDescent="0.25">
      <c r="A7302" s="256" t="s">
        <v>2630</v>
      </c>
      <c r="B7302" s="256" t="s">
        <v>2705</v>
      </c>
      <c r="C7302" s="256" t="s">
        <v>2709</v>
      </c>
      <c r="D7302" s="256" t="s">
        <v>3354</v>
      </c>
      <c r="E7302" s="257" t="s">
        <v>2540</v>
      </c>
      <c r="F7302" s="256" t="s">
        <v>2540</v>
      </c>
      <c r="G7302" s="256">
        <v>100300</v>
      </c>
      <c r="H7302" s="256" t="s">
        <v>2487</v>
      </c>
      <c r="I7302" s="256" t="s">
        <v>484</v>
      </c>
      <c r="J7302" s="256" t="s">
        <v>2545</v>
      </c>
      <c r="K7302" s="257" t="s">
        <v>4658</v>
      </c>
      <c r="L7302" s="256" t="s">
        <v>2728</v>
      </c>
    </row>
    <row r="7303" spans="1:12" x14ac:dyDescent="0.25">
      <c r="A7303" s="256" t="s">
        <v>2630</v>
      </c>
      <c r="B7303" s="256" t="s">
        <v>2705</v>
      </c>
      <c r="C7303" s="256" t="s">
        <v>2709</v>
      </c>
      <c r="D7303" s="256" t="s">
        <v>3354</v>
      </c>
      <c r="E7303" s="257" t="s">
        <v>2540</v>
      </c>
      <c r="F7303" s="256" t="s">
        <v>2540</v>
      </c>
      <c r="G7303" s="256">
        <v>100301</v>
      </c>
      <c r="H7303" s="256" t="s">
        <v>2488</v>
      </c>
      <c r="I7303" s="256" t="s">
        <v>484</v>
      </c>
      <c r="J7303" s="256" t="s">
        <v>2545</v>
      </c>
      <c r="K7303" s="257" t="s">
        <v>17312</v>
      </c>
      <c r="L7303" s="256" t="s">
        <v>2728</v>
      </c>
    </row>
    <row r="7304" spans="1:12" x14ac:dyDescent="0.25">
      <c r="A7304" s="256" t="s">
        <v>2630</v>
      </c>
      <c r="B7304" s="256" t="s">
        <v>2705</v>
      </c>
      <c r="C7304" s="256" t="s">
        <v>2709</v>
      </c>
      <c r="D7304" s="256" t="s">
        <v>3354</v>
      </c>
      <c r="E7304" s="257" t="s">
        <v>2540</v>
      </c>
      <c r="F7304" s="256" t="s">
        <v>2540</v>
      </c>
      <c r="G7304" s="256">
        <v>100302</v>
      </c>
      <c r="H7304" s="256" t="s">
        <v>2489</v>
      </c>
      <c r="I7304" s="256" t="s">
        <v>484</v>
      </c>
      <c r="J7304" s="256" t="s">
        <v>2545</v>
      </c>
      <c r="K7304" s="257" t="s">
        <v>18792</v>
      </c>
      <c r="L7304" s="256" t="s">
        <v>2728</v>
      </c>
    </row>
    <row r="7305" spans="1:12" x14ac:dyDescent="0.25">
      <c r="A7305" s="256" t="s">
        <v>2630</v>
      </c>
      <c r="B7305" s="256" t="s">
        <v>2705</v>
      </c>
      <c r="C7305" s="256" t="s">
        <v>2709</v>
      </c>
      <c r="D7305" s="256" t="s">
        <v>3354</v>
      </c>
      <c r="E7305" s="257" t="s">
        <v>2540</v>
      </c>
      <c r="F7305" s="256" t="s">
        <v>2540</v>
      </c>
      <c r="G7305" s="256">
        <v>100303</v>
      </c>
      <c r="H7305" s="256" t="s">
        <v>2490</v>
      </c>
      <c r="I7305" s="256" t="s">
        <v>484</v>
      </c>
      <c r="J7305" s="256" t="s">
        <v>2545</v>
      </c>
      <c r="K7305" s="257" t="s">
        <v>17679</v>
      </c>
      <c r="L7305" s="256" t="s">
        <v>2728</v>
      </c>
    </row>
    <row r="7306" spans="1:12" x14ac:dyDescent="0.25">
      <c r="A7306" s="256" t="s">
        <v>2630</v>
      </c>
      <c r="B7306" s="256" t="s">
        <v>2705</v>
      </c>
      <c r="C7306" s="256" t="s">
        <v>2709</v>
      </c>
      <c r="D7306" s="256" t="s">
        <v>3354</v>
      </c>
      <c r="E7306" s="257" t="s">
        <v>2540</v>
      </c>
      <c r="F7306" s="256" t="s">
        <v>2540</v>
      </c>
      <c r="G7306" s="256">
        <v>100304</v>
      </c>
      <c r="H7306" s="256" t="s">
        <v>2491</v>
      </c>
      <c r="I7306" s="256" t="s">
        <v>484</v>
      </c>
      <c r="J7306" s="256" t="s">
        <v>2545</v>
      </c>
      <c r="K7306" s="257" t="s">
        <v>16483</v>
      </c>
      <c r="L7306" s="256" t="s">
        <v>2728</v>
      </c>
    </row>
    <row r="7307" spans="1:12" x14ac:dyDescent="0.25">
      <c r="A7307" s="256" t="s">
        <v>2630</v>
      </c>
      <c r="B7307" s="256" t="s">
        <v>2705</v>
      </c>
      <c r="C7307" s="256" t="s">
        <v>2709</v>
      </c>
      <c r="D7307" s="256" t="s">
        <v>3354</v>
      </c>
      <c r="E7307" s="257" t="s">
        <v>2540</v>
      </c>
      <c r="F7307" s="256" t="s">
        <v>2540</v>
      </c>
      <c r="G7307" s="256">
        <v>100305</v>
      </c>
      <c r="H7307" s="256" t="s">
        <v>2492</v>
      </c>
      <c r="I7307" s="256" t="s">
        <v>484</v>
      </c>
      <c r="J7307" s="256" t="s">
        <v>2545</v>
      </c>
      <c r="K7307" s="257" t="s">
        <v>18793</v>
      </c>
      <c r="L7307" s="256" t="s">
        <v>2728</v>
      </c>
    </row>
    <row r="7308" spans="1:12" x14ac:dyDescent="0.25">
      <c r="A7308" s="256" t="s">
        <v>2630</v>
      </c>
      <c r="B7308" s="256" t="s">
        <v>2705</v>
      </c>
      <c r="C7308" s="256" t="s">
        <v>2709</v>
      </c>
      <c r="D7308" s="256" t="s">
        <v>3354</v>
      </c>
      <c r="E7308" s="257" t="s">
        <v>2540</v>
      </c>
      <c r="F7308" s="256" t="s">
        <v>2540</v>
      </c>
      <c r="G7308" s="256">
        <v>100306</v>
      </c>
      <c r="H7308" s="256" t="s">
        <v>2493</v>
      </c>
      <c r="I7308" s="256" t="s">
        <v>484</v>
      </c>
      <c r="J7308" s="256" t="s">
        <v>2545</v>
      </c>
      <c r="K7308" s="257" t="s">
        <v>18794</v>
      </c>
      <c r="L7308" s="256" t="s">
        <v>2728</v>
      </c>
    </row>
    <row r="7309" spans="1:12" x14ac:dyDescent="0.25">
      <c r="A7309" s="256" t="s">
        <v>2630</v>
      </c>
      <c r="B7309" s="256" t="s">
        <v>2705</v>
      </c>
      <c r="C7309" s="256" t="s">
        <v>2709</v>
      </c>
      <c r="D7309" s="256" t="s">
        <v>3354</v>
      </c>
      <c r="E7309" s="257" t="s">
        <v>2540</v>
      </c>
      <c r="F7309" s="256" t="s">
        <v>2540</v>
      </c>
      <c r="G7309" s="256">
        <v>100307</v>
      </c>
      <c r="H7309" s="256" t="s">
        <v>2494</v>
      </c>
      <c r="I7309" s="256" t="s">
        <v>484</v>
      </c>
      <c r="J7309" s="256" t="s">
        <v>2545</v>
      </c>
      <c r="K7309" s="257" t="s">
        <v>15871</v>
      </c>
      <c r="L7309" s="256" t="s">
        <v>2728</v>
      </c>
    </row>
    <row r="7310" spans="1:12" x14ac:dyDescent="0.25">
      <c r="A7310" s="256" t="s">
        <v>2630</v>
      </c>
      <c r="B7310" s="256" t="s">
        <v>2705</v>
      </c>
      <c r="C7310" s="256" t="s">
        <v>2709</v>
      </c>
      <c r="D7310" s="256" t="s">
        <v>3354</v>
      </c>
      <c r="E7310" s="257" t="s">
        <v>2540</v>
      </c>
      <c r="F7310" s="256" t="s">
        <v>2540</v>
      </c>
      <c r="G7310" s="256">
        <v>100308</v>
      </c>
      <c r="H7310" s="256" t="s">
        <v>2495</v>
      </c>
      <c r="I7310" s="256" t="s">
        <v>484</v>
      </c>
      <c r="J7310" s="256" t="s">
        <v>2545</v>
      </c>
      <c r="K7310" s="257" t="s">
        <v>15942</v>
      </c>
      <c r="L7310" s="256" t="s">
        <v>2728</v>
      </c>
    </row>
    <row r="7311" spans="1:12" x14ac:dyDescent="0.25">
      <c r="A7311" s="256" t="s">
        <v>2630</v>
      </c>
      <c r="B7311" s="256" t="s">
        <v>2705</v>
      </c>
      <c r="C7311" s="256" t="s">
        <v>2709</v>
      </c>
      <c r="D7311" s="256" t="s">
        <v>3354</v>
      </c>
      <c r="E7311" s="257" t="s">
        <v>2540</v>
      </c>
      <c r="F7311" s="256" t="s">
        <v>2540</v>
      </c>
      <c r="G7311" s="256">
        <v>100309</v>
      </c>
      <c r="H7311" s="256" t="s">
        <v>2503</v>
      </c>
      <c r="I7311" s="256" t="s">
        <v>484</v>
      </c>
      <c r="J7311" s="256" t="s">
        <v>2545</v>
      </c>
      <c r="K7311" s="257" t="s">
        <v>18795</v>
      </c>
      <c r="L7311" s="256" t="s">
        <v>2728</v>
      </c>
    </row>
    <row r="7312" spans="1:12" x14ac:dyDescent="0.25">
      <c r="A7312" s="256" t="s">
        <v>2630</v>
      </c>
      <c r="B7312" s="256" t="s">
        <v>2705</v>
      </c>
      <c r="C7312" s="256" t="s">
        <v>2709</v>
      </c>
      <c r="D7312" s="256" t="s">
        <v>3354</v>
      </c>
      <c r="E7312" s="257" t="s">
        <v>2540</v>
      </c>
      <c r="F7312" s="256" t="s">
        <v>2540</v>
      </c>
      <c r="G7312" s="256">
        <v>100310</v>
      </c>
      <c r="H7312" s="256" t="s">
        <v>2496</v>
      </c>
      <c r="I7312" s="256" t="s">
        <v>2357</v>
      </c>
      <c r="J7312" s="256" t="s">
        <v>2545</v>
      </c>
      <c r="K7312" s="257" t="s">
        <v>7096</v>
      </c>
      <c r="L7312" s="256" t="s">
        <v>2728</v>
      </c>
    </row>
    <row r="7313" spans="1:12" x14ac:dyDescent="0.25">
      <c r="A7313" s="256" t="s">
        <v>2630</v>
      </c>
      <c r="B7313" s="256" t="s">
        <v>2705</v>
      </c>
      <c r="C7313" s="256" t="s">
        <v>2709</v>
      </c>
      <c r="D7313" s="256" t="s">
        <v>3354</v>
      </c>
      <c r="E7313" s="257" t="s">
        <v>2540</v>
      </c>
      <c r="F7313" s="256" t="s">
        <v>2540</v>
      </c>
      <c r="G7313" s="256">
        <v>100311</v>
      </c>
      <c r="H7313" s="256" t="s">
        <v>2497</v>
      </c>
      <c r="I7313" s="256" t="s">
        <v>2357</v>
      </c>
      <c r="J7313" s="256" t="s">
        <v>2545</v>
      </c>
      <c r="K7313" s="257" t="s">
        <v>18796</v>
      </c>
      <c r="L7313" s="256" t="s">
        <v>2728</v>
      </c>
    </row>
    <row r="7314" spans="1:12" x14ac:dyDescent="0.25">
      <c r="A7314" s="256" t="s">
        <v>2630</v>
      </c>
      <c r="B7314" s="256" t="s">
        <v>2705</v>
      </c>
      <c r="C7314" s="256" t="s">
        <v>2709</v>
      </c>
      <c r="D7314" s="256" t="s">
        <v>3354</v>
      </c>
      <c r="E7314" s="257" t="s">
        <v>2540</v>
      </c>
      <c r="F7314" s="256" t="s">
        <v>2540</v>
      </c>
      <c r="G7314" s="256">
        <v>100312</v>
      </c>
      <c r="H7314" s="256" t="s">
        <v>2498</v>
      </c>
      <c r="I7314" s="256" t="s">
        <v>2357</v>
      </c>
      <c r="J7314" s="256" t="s">
        <v>2545</v>
      </c>
      <c r="K7314" s="257" t="s">
        <v>18797</v>
      </c>
      <c r="L7314" s="256" t="s">
        <v>2728</v>
      </c>
    </row>
    <row r="7315" spans="1:12" x14ac:dyDescent="0.25">
      <c r="A7315" s="256" t="s">
        <v>2630</v>
      </c>
      <c r="B7315" s="256" t="s">
        <v>2705</v>
      </c>
      <c r="C7315" s="256" t="s">
        <v>2709</v>
      </c>
      <c r="D7315" s="256" t="s">
        <v>3354</v>
      </c>
      <c r="E7315" s="257" t="s">
        <v>2540</v>
      </c>
      <c r="F7315" s="256" t="s">
        <v>2540</v>
      </c>
      <c r="G7315" s="256">
        <v>100313</v>
      </c>
      <c r="H7315" s="256" t="s">
        <v>2499</v>
      </c>
      <c r="I7315" s="256" t="s">
        <v>2357</v>
      </c>
      <c r="J7315" s="256" t="s">
        <v>2545</v>
      </c>
      <c r="K7315" s="257" t="s">
        <v>18798</v>
      </c>
      <c r="L7315" s="256" t="s">
        <v>2728</v>
      </c>
    </row>
    <row r="7316" spans="1:12" x14ac:dyDescent="0.25">
      <c r="A7316" s="256" t="s">
        <v>2630</v>
      </c>
      <c r="B7316" s="256" t="s">
        <v>2705</v>
      </c>
      <c r="C7316" s="256" t="s">
        <v>2709</v>
      </c>
      <c r="D7316" s="256" t="s">
        <v>3354</v>
      </c>
      <c r="E7316" s="257" t="s">
        <v>2540</v>
      </c>
      <c r="F7316" s="256" t="s">
        <v>2540</v>
      </c>
      <c r="G7316" s="256">
        <v>100314</v>
      </c>
      <c r="H7316" s="256" t="s">
        <v>2500</v>
      </c>
      <c r="I7316" s="256" t="s">
        <v>2357</v>
      </c>
      <c r="J7316" s="256" t="s">
        <v>2545</v>
      </c>
      <c r="K7316" s="257" t="s">
        <v>18799</v>
      </c>
      <c r="L7316" s="256" t="s">
        <v>2728</v>
      </c>
    </row>
    <row r="7317" spans="1:12" x14ac:dyDescent="0.25">
      <c r="A7317" s="256" t="s">
        <v>2630</v>
      </c>
      <c r="B7317" s="256" t="s">
        <v>2705</v>
      </c>
      <c r="C7317" s="256" t="s">
        <v>2709</v>
      </c>
      <c r="D7317" s="256" t="s">
        <v>3354</v>
      </c>
      <c r="E7317" s="257" t="s">
        <v>2540</v>
      </c>
      <c r="F7317" s="256" t="s">
        <v>2540</v>
      </c>
      <c r="G7317" s="256">
        <v>100315</v>
      </c>
      <c r="H7317" s="256" t="s">
        <v>2501</v>
      </c>
      <c r="I7317" s="256" t="s">
        <v>2357</v>
      </c>
      <c r="J7317" s="256" t="s">
        <v>2545</v>
      </c>
      <c r="K7317" s="257" t="s">
        <v>13858</v>
      </c>
      <c r="L7317" s="256" t="s">
        <v>2728</v>
      </c>
    </row>
    <row r="7318" spans="1:12" x14ac:dyDescent="0.25">
      <c r="A7318" s="256" t="s">
        <v>2630</v>
      </c>
      <c r="B7318" s="256" t="s">
        <v>2705</v>
      </c>
      <c r="C7318" s="256" t="s">
        <v>2709</v>
      </c>
      <c r="D7318" s="256" t="s">
        <v>3354</v>
      </c>
      <c r="E7318" s="257" t="s">
        <v>2540</v>
      </c>
      <c r="F7318" s="256" t="s">
        <v>2540</v>
      </c>
      <c r="G7318" s="256">
        <v>100316</v>
      </c>
      <c r="H7318" s="256" t="s">
        <v>2487</v>
      </c>
      <c r="I7318" s="256" t="s">
        <v>2357</v>
      </c>
      <c r="J7318" s="256" t="s">
        <v>2545</v>
      </c>
      <c r="K7318" s="257" t="s">
        <v>18800</v>
      </c>
      <c r="L7318" s="256" t="s">
        <v>2728</v>
      </c>
    </row>
    <row r="7319" spans="1:12" x14ac:dyDescent="0.25">
      <c r="A7319" s="256" t="s">
        <v>2630</v>
      </c>
      <c r="B7319" s="256" t="s">
        <v>2705</v>
      </c>
      <c r="C7319" s="256" t="s">
        <v>2709</v>
      </c>
      <c r="D7319" s="256" t="s">
        <v>3354</v>
      </c>
      <c r="E7319" s="257" t="s">
        <v>2540</v>
      </c>
      <c r="F7319" s="256" t="s">
        <v>2540</v>
      </c>
      <c r="G7319" s="256">
        <v>100317</v>
      </c>
      <c r="H7319" s="256" t="s">
        <v>2502</v>
      </c>
      <c r="I7319" s="256" t="s">
        <v>2357</v>
      </c>
      <c r="J7319" s="256" t="s">
        <v>2545</v>
      </c>
      <c r="K7319" s="257" t="s">
        <v>18801</v>
      </c>
      <c r="L7319" s="256" t="s">
        <v>2728</v>
      </c>
    </row>
    <row r="7320" spans="1:12" x14ac:dyDescent="0.25">
      <c r="A7320" s="256" t="s">
        <v>2630</v>
      </c>
      <c r="B7320" s="256" t="s">
        <v>2705</v>
      </c>
      <c r="C7320" s="256" t="s">
        <v>2709</v>
      </c>
      <c r="D7320" s="256" t="s">
        <v>3354</v>
      </c>
      <c r="E7320" s="257" t="s">
        <v>2540</v>
      </c>
      <c r="F7320" s="256" t="s">
        <v>2540</v>
      </c>
      <c r="G7320" s="256">
        <v>100318</v>
      </c>
      <c r="H7320" s="256" t="s">
        <v>2491</v>
      </c>
      <c r="I7320" s="256" t="s">
        <v>2357</v>
      </c>
      <c r="J7320" s="256" t="s">
        <v>2545</v>
      </c>
      <c r="K7320" s="257" t="s">
        <v>18802</v>
      </c>
      <c r="L7320" s="256" t="s">
        <v>2728</v>
      </c>
    </row>
    <row r="7321" spans="1:12" x14ac:dyDescent="0.25">
      <c r="A7321" s="256" t="s">
        <v>2630</v>
      </c>
      <c r="B7321" s="256" t="s">
        <v>2705</v>
      </c>
      <c r="C7321" s="256" t="s">
        <v>2709</v>
      </c>
      <c r="D7321" s="256" t="s">
        <v>3354</v>
      </c>
      <c r="E7321" s="257" t="s">
        <v>2540</v>
      </c>
      <c r="F7321" s="256" t="s">
        <v>2540</v>
      </c>
      <c r="G7321" s="256">
        <v>100319</v>
      </c>
      <c r="H7321" s="256" t="s">
        <v>2492</v>
      </c>
      <c r="I7321" s="256" t="s">
        <v>2357</v>
      </c>
      <c r="J7321" s="256" t="s">
        <v>2545</v>
      </c>
      <c r="K7321" s="257" t="s">
        <v>18803</v>
      </c>
      <c r="L7321" s="256" t="s">
        <v>2728</v>
      </c>
    </row>
    <row r="7322" spans="1:12" x14ac:dyDescent="0.25">
      <c r="A7322" s="256" t="s">
        <v>2630</v>
      </c>
      <c r="B7322" s="256" t="s">
        <v>2705</v>
      </c>
      <c r="C7322" s="256" t="s">
        <v>2709</v>
      </c>
      <c r="D7322" s="256" t="s">
        <v>3354</v>
      </c>
      <c r="E7322" s="257" t="s">
        <v>2540</v>
      </c>
      <c r="F7322" s="256" t="s">
        <v>2540</v>
      </c>
      <c r="G7322" s="256">
        <v>100320</v>
      </c>
      <c r="H7322" s="256" t="s">
        <v>2493</v>
      </c>
      <c r="I7322" s="256" t="s">
        <v>2357</v>
      </c>
      <c r="J7322" s="256" t="s">
        <v>2545</v>
      </c>
      <c r="K7322" s="257" t="s">
        <v>18804</v>
      </c>
      <c r="L7322" s="256" t="s">
        <v>2728</v>
      </c>
    </row>
    <row r="7323" spans="1:12" x14ac:dyDescent="0.25">
      <c r="A7323" s="256" t="s">
        <v>2630</v>
      </c>
      <c r="B7323" s="256" t="s">
        <v>2705</v>
      </c>
      <c r="C7323" s="256" t="s">
        <v>2709</v>
      </c>
      <c r="D7323" s="256" t="s">
        <v>3354</v>
      </c>
      <c r="E7323" s="257" t="s">
        <v>2540</v>
      </c>
      <c r="F7323" s="256" t="s">
        <v>2540</v>
      </c>
      <c r="G7323" s="256">
        <v>100321</v>
      </c>
      <c r="H7323" s="256" t="s">
        <v>2503</v>
      </c>
      <c r="I7323" s="256" t="s">
        <v>2357</v>
      </c>
      <c r="J7323" s="256" t="s">
        <v>2545</v>
      </c>
      <c r="K7323" s="257" t="s">
        <v>18805</v>
      </c>
      <c r="L7323" s="256" t="s">
        <v>2728</v>
      </c>
    </row>
    <row r="7324" spans="1:12" x14ac:dyDescent="0.25">
      <c r="A7324" s="256" t="s">
        <v>2630</v>
      </c>
      <c r="B7324" s="256" t="s">
        <v>2705</v>
      </c>
      <c r="C7324" s="256" t="s">
        <v>2709</v>
      </c>
      <c r="D7324" s="256" t="s">
        <v>3354</v>
      </c>
      <c r="E7324" s="257" t="s">
        <v>2540</v>
      </c>
      <c r="F7324" s="256" t="s">
        <v>2540</v>
      </c>
      <c r="G7324" s="256">
        <v>100533</v>
      </c>
      <c r="H7324" s="256" t="s">
        <v>2504</v>
      </c>
      <c r="I7324" s="256" t="s">
        <v>484</v>
      </c>
      <c r="J7324" s="256" t="s">
        <v>2545</v>
      </c>
      <c r="K7324" s="257" t="s">
        <v>4765</v>
      </c>
      <c r="L7324" s="256" t="s">
        <v>2728</v>
      </c>
    </row>
    <row r="7325" spans="1:12" x14ac:dyDescent="0.25">
      <c r="A7325" s="256" t="s">
        <v>2630</v>
      </c>
      <c r="B7325" s="256" t="s">
        <v>2705</v>
      </c>
      <c r="C7325" s="256" t="s">
        <v>2709</v>
      </c>
      <c r="D7325" s="256" t="s">
        <v>3354</v>
      </c>
      <c r="E7325" s="257" t="s">
        <v>2540</v>
      </c>
      <c r="F7325" s="256" t="s">
        <v>2540</v>
      </c>
      <c r="G7325" s="256">
        <v>100534</v>
      </c>
      <c r="H7325" s="256" t="s">
        <v>2504</v>
      </c>
      <c r="I7325" s="256" t="s">
        <v>2357</v>
      </c>
      <c r="J7325" s="256" t="s">
        <v>2545</v>
      </c>
      <c r="K7325" s="257" t="s">
        <v>18806</v>
      </c>
      <c r="L7325" s="256" t="s">
        <v>2728</v>
      </c>
    </row>
    <row r="7326" spans="1:12" x14ac:dyDescent="0.25">
      <c r="A7326" s="256" t="s">
        <v>2630</v>
      </c>
      <c r="B7326" s="256" t="s">
        <v>2705</v>
      </c>
      <c r="C7326" s="256" t="s">
        <v>2709</v>
      </c>
      <c r="D7326" s="256" t="s">
        <v>3354</v>
      </c>
      <c r="E7326" s="257" t="s">
        <v>2540</v>
      </c>
      <c r="F7326" s="256" t="s">
        <v>2540</v>
      </c>
      <c r="G7326" s="256">
        <v>100535</v>
      </c>
      <c r="H7326" s="256" t="s">
        <v>2505</v>
      </c>
      <c r="I7326" s="256" t="s">
        <v>484</v>
      </c>
      <c r="J7326" s="256" t="s">
        <v>2545</v>
      </c>
      <c r="K7326" s="257" t="s">
        <v>4844</v>
      </c>
      <c r="L7326" s="256" t="s">
        <v>2728</v>
      </c>
    </row>
    <row r="7327" spans="1:12" x14ac:dyDescent="0.25">
      <c r="A7327" s="256" t="s">
        <v>2630</v>
      </c>
      <c r="B7327" s="256" t="s">
        <v>2705</v>
      </c>
      <c r="C7327" s="256" t="s">
        <v>2709</v>
      </c>
      <c r="D7327" s="256" t="s">
        <v>3354</v>
      </c>
      <c r="E7327" s="257" t="s">
        <v>2540</v>
      </c>
      <c r="F7327" s="256" t="s">
        <v>2540</v>
      </c>
      <c r="G7327" s="256">
        <v>100536</v>
      </c>
      <c r="H7327" s="256" t="s">
        <v>2506</v>
      </c>
      <c r="I7327" s="256" t="s">
        <v>2357</v>
      </c>
      <c r="J7327" s="256" t="s">
        <v>2545</v>
      </c>
      <c r="K7327" s="257" t="s">
        <v>4938</v>
      </c>
      <c r="L7327" s="256" t="s">
        <v>2728</v>
      </c>
    </row>
    <row r="7328" spans="1:12" x14ac:dyDescent="0.25">
      <c r="A7328" s="256" t="s">
        <v>2630</v>
      </c>
      <c r="B7328" s="256" t="s">
        <v>2705</v>
      </c>
      <c r="C7328" s="256" t="s">
        <v>2709</v>
      </c>
      <c r="D7328" s="256" t="s">
        <v>3354</v>
      </c>
      <c r="E7328" s="257" t="s">
        <v>2540</v>
      </c>
      <c r="F7328" s="256" t="s">
        <v>2540</v>
      </c>
      <c r="G7328" s="256">
        <v>101284</v>
      </c>
      <c r="H7328" s="256" t="s">
        <v>3420</v>
      </c>
      <c r="I7328" s="256" t="s">
        <v>484</v>
      </c>
      <c r="J7328" s="256" t="s">
        <v>2545</v>
      </c>
      <c r="K7328" s="257" t="s">
        <v>5079</v>
      </c>
      <c r="L7328" s="256" t="s">
        <v>2728</v>
      </c>
    </row>
    <row r="7329" spans="1:12" x14ac:dyDescent="0.25">
      <c r="A7329" s="256" t="s">
        <v>2630</v>
      </c>
      <c r="B7329" s="256" t="s">
        <v>2705</v>
      </c>
      <c r="C7329" s="256" t="s">
        <v>2709</v>
      </c>
      <c r="D7329" s="256" t="s">
        <v>3354</v>
      </c>
      <c r="E7329" s="257" t="s">
        <v>2540</v>
      </c>
      <c r="F7329" s="256" t="s">
        <v>2540</v>
      </c>
      <c r="G7329" s="256">
        <v>101285</v>
      </c>
      <c r="H7329" s="256" t="s">
        <v>3421</v>
      </c>
      <c r="I7329" s="256" t="s">
        <v>484</v>
      </c>
      <c r="J7329" s="256" t="s">
        <v>2545</v>
      </c>
      <c r="K7329" s="257" t="s">
        <v>5434</v>
      </c>
      <c r="L7329" s="256" t="s">
        <v>2728</v>
      </c>
    </row>
    <row r="7330" spans="1:12" x14ac:dyDescent="0.25">
      <c r="A7330" s="256" t="s">
        <v>2630</v>
      </c>
      <c r="B7330" s="256" t="s">
        <v>2705</v>
      </c>
      <c r="C7330" s="256" t="s">
        <v>2709</v>
      </c>
      <c r="D7330" s="256" t="s">
        <v>3354</v>
      </c>
      <c r="E7330" s="257" t="s">
        <v>2540</v>
      </c>
      <c r="F7330" s="256" t="s">
        <v>2540</v>
      </c>
      <c r="G7330" s="256">
        <v>101286</v>
      </c>
      <c r="H7330" s="256" t="s">
        <v>3422</v>
      </c>
      <c r="I7330" s="256" t="s">
        <v>2357</v>
      </c>
      <c r="J7330" s="256" t="s">
        <v>2545</v>
      </c>
      <c r="K7330" s="257" t="s">
        <v>6960</v>
      </c>
      <c r="L7330" s="256" t="s">
        <v>2728</v>
      </c>
    </row>
    <row r="7331" spans="1:12" x14ac:dyDescent="0.25">
      <c r="A7331" s="256" t="s">
        <v>2630</v>
      </c>
      <c r="B7331" s="256" t="s">
        <v>2705</v>
      </c>
      <c r="C7331" s="256" t="s">
        <v>2709</v>
      </c>
      <c r="D7331" s="256" t="s">
        <v>3354</v>
      </c>
      <c r="E7331" s="257" t="s">
        <v>2540</v>
      </c>
      <c r="F7331" s="256" t="s">
        <v>2540</v>
      </c>
      <c r="G7331" s="256">
        <v>101287</v>
      </c>
      <c r="H7331" s="256" t="s">
        <v>3423</v>
      </c>
      <c r="I7331" s="256" t="s">
        <v>2357</v>
      </c>
      <c r="J7331" s="256" t="s">
        <v>2545</v>
      </c>
      <c r="K7331" s="257" t="s">
        <v>18807</v>
      </c>
      <c r="L7331" s="256" t="s">
        <v>2728</v>
      </c>
    </row>
    <row r="7332" spans="1:12" x14ac:dyDescent="0.25">
      <c r="A7332" s="256" t="s">
        <v>2630</v>
      </c>
      <c r="B7332" s="256" t="s">
        <v>2705</v>
      </c>
      <c r="C7332" s="256" t="s">
        <v>2709</v>
      </c>
      <c r="D7332" s="256" t="s">
        <v>3354</v>
      </c>
      <c r="E7332" s="257" t="s">
        <v>2540</v>
      </c>
      <c r="F7332" s="256" t="s">
        <v>2540</v>
      </c>
      <c r="G7332" s="256">
        <v>101288</v>
      </c>
      <c r="H7332" s="256" t="s">
        <v>3424</v>
      </c>
      <c r="I7332" s="256" t="s">
        <v>2357</v>
      </c>
      <c r="J7332" s="256" t="s">
        <v>2545</v>
      </c>
      <c r="K7332" s="257" t="s">
        <v>13859</v>
      </c>
      <c r="L7332" s="256" t="s">
        <v>2728</v>
      </c>
    </row>
    <row r="7333" spans="1:12" x14ac:dyDescent="0.25">
      <c r="A7333" s="256" t="s">
        <v>2630</v>
      </c>
      <c r="B7333" s="256" t="s">
        <v>2705</v>
      </c>
      <c r="C7333" s="256" t="s">
        <v>2709</v>
      </c>
      <c r="D7333" s="256" t="s">
        <v>3354</v>
      </c>
      <c r="E7333" s="257" t="s">
        <v>2540</v>
      </c>
      <c r="F7333" s="256" t="s">
        <v>2540</v>
      </c>
      <c r="G7333" s="256">
        <v>101289</v>
      </c>
      <c r="H7333" s="256" t="s">
        <v>3425</v>
      </c>
      <c r="I7333" s="256" t="s">
        <v>2357</v>
      </c>
      <c r="J7333" s="256" t="s">
        <v>2545</v>
      </c>
      <c r="K7333" s="257" t="s">
        <v>13860</v>
      </c>
      <c r="L7333" s="256" t="s">
        <v>2728</v>
      </c>
    </row>
    <row r="7334" spans="1:12" x14ac:dyDescent="0.25">
      <c r="A7334" s="256" t="s">
        <v>2630</v>
      </c>
      <c r="B7334" s="256" t="s">
        <v>2705</v>
      </c>
      <c r="C7334" s="256" t="s">
        <v>2709</v>
      </c>
      <c r="D7334" s="256" t="s">
        <v>3354</v>
      </c>
      <c r="E7334" s="257" t="s">
        <v>2540</v>
      </c>
      <c r="F7334" s="256" t="s">
        <v>2540</v>
      </c>
      <c r="G7334" s="256">
        <v>101290</v>
      </c>
      <c r="H7334" s="256" t="s">
        <v>3426</v>
      </c>
      <c r="I7334" s="256" t="s">
        <v>2357</v>
      </c>
      <c r="J7334" s="256" t="s">
        <v>2545</v>
      </c>
      <c r="K7334" s="257" t="s">
        <v>18808</v>
      </c>
      <c r="L7334" s="256" t="s">
        <v>2728</v>
      </c>
    </row>
    <row r="7335" spans="1:12" x14ac:dyDescent="0.25">
      <c r="A7335" s="256" t="s">
        <v>2630</v>
      </c>
      <c r="B7335" s="256" t="s">
        <v>2705</v>
      </c>
      <c r="C7335" s="256" t="s">
        <v>2709</v>
      </c>
      <c r="D7335" s="256" t="s">
        <v>3354</v>
      </c>
      <c r="E7335" s="257" t="s">
        <v>2540</v>
      </c>
      <c r="F7335" s="256" t="s">
        <v>2540</v>
      </c>
      <c r="G7335" s="256">
        <v>101291</v>
      </c>
      <c r="H7335" s="256" t="s">
        <v>3427</v>
      </c>
      <c r="I7335" s="256" t="s">
        <v>2357</v>
      </c>
      <c r="J7335" s="256" t="s">
        <v>2545</v>
      </c>
      <c r="K7335" s="257" t="s">
        <v>13861</v>
      </c>
      <c r="L7335" s="256" t="s">
        <v>2728</v>
      </c>
    </row>
    <row r="7336" spans="1:12" x14ac:dyDescent="0.25">
      <c r="A7336" s="256" t="s">
        <v>2630</v>
      </c>
      <c r="B7336" s="256" t="s">
        <v>2705</v>
      </c>
      <c r="C7336" s="256" t="s">
        <v>2709</v>
      </c>
      <c r="D7336" s="256" t="s">
        <v>3354</v>
      </c>
      <c r="E7336" s="257" t="s">
        <v>2540</v>
      </c>
      <c r="F7336" s="256" t="s">
        <v>2540</v>
      </c>
      <c r="G7336" s="256">
        <v>101292</v>
      </c>
      <c r="H7336" s="256" t="s">
        <v>3428</v>
      </c>
      <c r="I7336" s="256" t="s">
        <v>2357</v>
      </c>
      <c r="J7336" s="256" t="s">
        <v>2545</v>
      </c>
      <c r="K7336" s="257" t="s">
        <v>13862</v>
      </c>
      <c r="L7336" s="256" t="s">
        <v>2728</v>
      </c>
    </row>
    <row r="7337" spans="1:12" x14ac:dyDescent="0.25">
      <c r="A7337" s="256" t="s">
        <v>2630</v>
      </c>
      <c r="B7337" s="256" t="s">
        <v>2705</v>
      </c>
      <c r="C7337" s="256" t="s">
        <v>2709</v>
      </c>
      <c r="D7337" s="256" t="s">
        <v>3354</v>
      </c>
      <c r="E7337" s="257" t="s">
        <v>2540</v>
      </c>
      <c r="F7337" s="256" t="s">
        <v>2540</v>
      </c>
      <c r="G7337" s="256">
        <v>101293</v>
      </c>
      <c r="H7337" s="256" t="s">
        <v>3429</v>
      </c>
      <c r="I7337" s="256" t="s">
        <v>2357</v>
      </c>
      <c r="J7337" s="256" t="s">
        <v>2545</v>
      </c>
      <c r="K7337" s="257" t="s">
        <v>13863</v>
      </c>
      <c r="L7337" s="256" t="s">
        <v>2728</v>
      </c>
    </row>
    <row r="7338" spans="1:12" x14ac:dyDescent="0.25">
      <c r="A7338" s="256" t="s">
        <v>2630</v>
      </c>
      <c r="B7338" s="256" t="s">
        <v>2705</v>
      </c>
      <c r="C7338" s="256" t="s">
        <v>2709</v>
      </c>
      <c r="D7338" s="256" t="s">
        <v>3354</v>
      </c>
      <c r="E7338" s="257" t="s">
        <v>2540</v>
      </c>
      <c r="F7338" s="256" t="s">
        <v>2540</v>
      </c>
      <c r="G7338" s="256">
        <v>101294</v>
      </c>
      <c r="H7338" s="256" t="s">
        <v>3430</v>
      </c>
      <c r="I7338" s="256" t="s">
        <v>2357</v>
      </c>
      <c r="J7338" s="256" t="s">
        <v>2545</v>
      </c>
      <c r="K7338" s="257" t="s">
        <v>5436</v>
      </c>
      <c r="L7338" s="256" t="s">
        <v>2728</v>
      </c>
    </row>
    <row r="7339" spans="1:12" x14ac:dyDescent="0.25">
      <c r="A7339" s="256" t="s">
        <v>2630</v>
      </c>
      <c r="B7339" s="256" t="s">
        <v>2705</v>
      </c>
      <c r="C7339" s="256" t="s">
        <v>2709</v>
      </c>
      <c r="D7339" s="256" t="s">
        <v>3354</v>
      </c>
      <c r="E7339" s="257" t="s">
        <v>2540</v>
      </c>
      <c r="F7339" s="256" t="s">
        <v>2540</v>
      </c>
      <c r="G7339" s="256">
        <v>101295</v>
      </c>
      <c r="H7339" s="256" t="s">
        <v>3431</v>
      </c>
      <c r="I7339" s="256" t="s">
        <v>2357</v>
      </c>
      <c r="J7339" s="256" t="s">
        <v>2545</v>
      </c>
      <c r="K7339" s="257" t="s">
        <v>13842</v>
      </c>
      <c r="L7339" s="256" t="s">
        <v>2728</v>
      </c>
    </row>
    <row r="7340" spans="1:12" x14ac:dyDescent="0.25">
      <c r="A7340" s="256" t="s">
        <v>2630</v>
      </c>
      <c r="B7340" s="256" t="s">
        <v>2705</v>
      </c>
      <c r="C7340" s="256" t="s">
        <v>2709</v>
      </c>
      <c r="D7340" s="256" t="s">
        <v>3354</v>
      </c>
      <c r="E7340" s="257" t="s">
        <v>2540</v>
      </c>
      <c r="F7340" s="256" t="s">
        <v>2540</v>
      </c>
      <c r="G7340" s="256">
        <v>101296</v>
      </c>
      <c r="H7340" s="256" t="s">
        <v>3432</v>
      </c>
      <c r="I7340" s="256" t="s">
        <v>2357</v>
      </c>
      <c r="J7340" s="256" t="s">
        <v>2545</v>
      </c>
      <c r="K7340" s="257" t="s">
        <v>13620</v>
      </c>
      <c r="L7340" s="256" t="s">
        <v>2728</v>
      </c>
    </row>
    <row r="7341" spans="1:12" x14ac:dyDescent="0.25">
      <c r="A7341" s="256" t="s">
        <v>2630</v>
      </c>
      <c r="B7341" s="256" t="s">
        <v>2705</v>
      </c>
      <c r="C7341" s="256" t="s">
        <v>2709</v>
      </c>
      <c r="D7341" s="256" t="s">
        <v>3354</v>
      </c>
      <c r="E7341" s="257" t="s">
        <v>2540</v>
      </c>
      <c r="F7341" s="256" t="s">
        <v>2540</v>
      </c>
      <c r="G7341" s="256">
        <v>101297</v>
      </c>
      <c r="H7341" s="256" t="s">
        <v>3433</v>
      </c>
      <c r="I7341" s="256" t="s">
        <v>2357</v>
      </c>
      <c r="J7341" s="256" t="s">
        <v>2545</v>
      </c>
      <c r="K7341" s="257" t="s">
        <v>13864</v>
      </c>
      <c r="L7341" s="256" t="s">
        <v>2728</v>
      </c>
    </row>
    <row r="7342" spans="1:12" x14ac:dyDescent="0.25">
      <c r="A7342" s="256" t="s">
        <v>2630</v>
      </c>
      <c r="B7342" s="256" t="s">
        <v>2705</v>
      </c>
      <c r="C7342" s="256" t="s">
        <v>2709</v>
      </c>
      <c r="D7342" s="256" t="s">
        <v>3354</v>
      </c>
      <c r="E7342" s="257" t="s">
        <v>2540</v>
      </c>
      <c r="F7342" s="256" t="s">
        <v>2540</v>
      </c>
      <c r="G7342" s="256">
        <v>101298</v>
      </c>
      <c r="H7342" s="256" t="s">
        <v>3434</v>
      </c>
      <c r="I7342" s="256" t="s">
        <v>2357</v>
      </c>
      <c r="J7342" s="256" t="s">
        <v>2545</v>
      </c>
      <c r="K7342" s="257" t="s">
        <v>7865</v>
      </c>
      <c r="L7342" s="256" t="s">
        <v>2728</v>
      </c>
    </row>
    <row r="7343" spans="1:12" x14ac:dyDescent="0.25">
      <c r="A7343" s="256" t="s">
        <v>2630</v>
      </c>
      <c r="B7343" s="256" t="s">
        <v>2705</v>
      </c>
      <c r="C7343" s="256" t="s">
        <v>2709</v>
      </c>
      <c r="D7343" s="256" t="s">
        <v>3354</v>
      </c>
      <c r="E7343" s="257" t="s">
        <v>2540</v>
      </c>
      <c r="F7343" s="256" t="s">
        <v>2540</v>
      </c>
      <c r="G7343" s="256">
        <v>101299</v>
      </c>
      <c r="H7343" s="256" t="s">
        <v>3435</v>
      </c>
      <c r="I7343" s="256" t="s">
        <v>2357</v>
      </c>
      <c r="J7343" s="256" t="s">
        <v>2545</v>
      </c>
      <c r="K7343" s="257" t="s">
        <v>13842</v>
      </c>
      <c r="L7343" s="256" t="s">
        <v>2728</v>
      </c>
    </row>
    <row r="7344" spans="1:12" x14ac:dyDescent="0.25">
      <c r="A7344" s="256" t="s">
        <v>2630</v>
      </c>
      <c r="B7344" s="256" t="s">
        <v>2705</v>
      </c>
      <c r="C7344" s="256" t="s">
        <v>2709</v>
      </c>
      <c r="D7344" s="256" t="s">
        <v>3354</v>
      </c>
      <c r="E7344" s="257" t="s">
        <v>2540</v>
      </c>
      <c r="F7344" s="256" t="s">
        <v>2540</v>
      </c>
      <c r="G7344" s="256">
        <v>101300</v>
      </c>
      <c r="H7344" s="256" t="s">
        <v>3436</v>
      </c>
      <c r="I7344" s="256" t="s">
        <v>2357</v>
      </c>
      <c r="J7344" s="256" t="s">
        <v>2545</v>
      </c>
      <c r="K7344" s="257" t="s">
        <v>13865</v>
      </c>
      <c r="L7344" s="256" t="s">
        <v>2728</v>
      </c>
    </row>
    <row r="7345" spans="1:12" x14ac:dyDescent="0.25">
      <c r="A7345" s="256" t="s">
        <v>2630</v>
      </c>
      <c r="B7345" s="256" t="s">
        <v>2705</v>
      </c>
      <c r="C7345" s="256" t="s">
        <v>2709</v>
      </c>
      <c r="D7345" s="256" t="s">
        <v>3354</v>
      </c>
      <c r="E7345" s="257" t="s">
        <v>2540</v>
      </c>
      <c r="F7345" s="256" t="s">
        <v>2540</v>
      </c>
      <c r="G7345" s="256">
        <v>101301</v>
      </c>
      <c r="H7345" s="256" t="s">
        <v>3437</v>
      </c>
      <c r="I7345" s="256" t="s">
        <v>2357</v>
      </c>
      <c r="J7345" s="256" t="s">
        <v>2545</v>
      </c>
      <c r="K7345" s="257" t="s">
        <v>13526</v>
      </c>
      <c r="L7345" s="256" t="s">
        <v>2728</v>
      </c>
    </row>
    <row r="7346" spans="1:12" x14ac:dyDescent="0.25">
      <c r="A7346" s="256" t="s">
        <v>2630</v>
      </c>
      <c r="B7346" s="256" t="s">
        <v>2705</v>
      </c>
      <c r="C7346" s="256" t="s">
        <v>2709</v>
      </c>
      <c r="D7346" s="256" t="s">
        <v>3354</v>
      </c>
      <c r="E7346" s="257" t="s">
        <v>2540</v>
      </c>
      <c r="F7346" s="256" t="s">
        <v>2540</v>
      </c>
      <c r="G7346" s="256">
        <v>101302</v>
      </c>
      <c r="H7346" s="256" t="s">
        <v>3438</v>
      </c>
      <c r="I7346" s="256" t="s">
        <v>2357</v>
      </c>
      <c r="J7346" s="256" t="s">
        <v>2545</v>
      </c>
      <c r="K7346" s="257" t="s">
        <v>18809</v>
      </c>
      <c r="L7346" s="256" t="s">
        <v>2728</v>
      </c>
    </row>
    <row r="7347" spans="1:12" x14ac:dyDescent="0.25">
      <c r="A7347" s="256" t="s">
        <v>2630</v>
      </c>
      <c r="B7347" s="256" t="s">
        <v>2705</v>
      </c>
      <c r="C7347" s="256" t="s">
        <v>2709</v>
      </c>
      <c r="D7347" s="256" t="s">
        <v>3354</v>
      </c>
      <c r="E7347" s="257" t="s">
        <v>2540</v>
      </c>
      <c r="F7347" s="256" t="s">
        <v>2540</v>
      </c>
      <c r="G7347" s="256">
        <v>101303</v>
      </c>
      <c r="H7347" s="256" t="s">
        <v>3439</v>
      </c>
      <c r="I7347" s="256" t="s">
        <v>2357</v>
      </c>
      <c r="J7347" s="256" t="s">
        <v>2545</v>
      </c>
      <c r="K7347" s="257" t="s">
        <v>18810</v>
      </c>
      <c r="L7347" s="256" t="s">
        <v>2728</v>
      </c>
    </row>
    <row r="7348" spans="1:12" x14ac:dyDescent="0.25">
      <c r="A7348" s="256" t="s">
        <v>2630</v>
      </c>
      <c r="B7348" s="256" t="s">
        <v>2705</v>
      </c>
      <c r="C7348" s="256" t="s">
        <v>2709</v>
      </c>
      <c r="D7348" s="256" t="s">
        <v>3354</v>
      </c>
      <c r="E7348" s="257" t="s">
        <v>2540</v>
      </c>
      <c r="F7348" s="256" t="s">
        <v>2540</v>
      </c>
      <c r="G7348" s="256">
        <v>101304</v>
      </c>
      <c r="H7348" s="256" t="s">
        <v>3440</v>
      </c>
      <c r="I7348" s="256" t="s">
        <v>2357</v>
      </c>
      <c r="J7348" s="256" t="s">
        <v>2545</v>
      </c>
      <c r="K7348" s="257" t="s">
        <v>13644</v>
      </c>
      <c r="L7348" s="256" t="s">
        <v>2728</v>
      </c>
    </row>
    <row r="7349" spans="1:12" x14ac:dyDescent="0.25">
      <c r="A7349" s="256" t="s">
        <v>2630</v>
      </c>
      <c r="B7349" s="256" t="s">
        <v>2705</v>
      </c>
      <c r="C7349" s="256" t="s">
        <v>2709</v>
      </c>
      <c r="D7349" s="256" t="s">
        <v>3354</v>
      </c>
      <c r="E7349" s="257" t="s">
        <v>2540</v>
      </c>
      <c r="F7349" s="256" t="s">
        <v>2540</v>
      </c>
      <c r="G7349" s="256">
        <v>101305</v>
      </c>
      <c r="H7349" s="256" t="s">
        <v>3441</v>
      </c>
      <c r="I7349" s="256" t="s">
        <v>2357</v>
      </c>
      <c r="J7349" s="256" t="s">
        <v>2545</v>
      </c>
      <c r="K7349" s="257" t="s">
        <v>13488</v>
      </c>
      <c r="L7349" s="256" t="s">
        <v>2728</v>
      </c>
    </row>
    <row r="7350" spans="1:12" x14ac:dyDescent="0.25">
      <c r="A7350" s="256" t="s">
        <v>2630</v>
      </c>
      <c r="B7350" s="256" t="s">
        <v>2705</v>
      </c>
      <c r="C7350" s="256" t="s">
        <v>2709</v>
      </c>
      <c r="D7350" s="256" t="s">
        <v>3354</v>
      </c>
      <c r="E7350" s="257" t="s">
        <v>2540</v>
      </c>
      <c r="F7350" s="256" t="s">
        <v>2540</v>
      </c>
      <c r="G7350" s="256">
        <v>101307</v>
      </c>
      <c r="H7350" s="256" t="s">
        <v>3442</v>
      </c>
      <c r="I7350" s="256" t="s">
        <v>2357</v>
      </c>
      <c r="J7350" s="256" t="s">
        <v>2545</v>
      </c>
      <c r="K7350" s="257" t="s">
        <v>13581</v>
      </c>
      <c r="L7350" s="256" t="s">
        <v>2728</v>
      </c>
    </row>
    <row r="7351" spans="1:12" x14ac:dyDescent="0.25">
      <c r="A7351" s="256" t="s">
        <v>2630</v>
      </c>
      <c r="B7351" s="256" t="s">
        <v>2705</v>
      </c>
      <c r="C7351" s="256" t="s">
        <v>2709</v>
      </c>
      <c r="D7351" s="256" t="s">
        <v>3354</v>
      </c>
      <c r="E7351" s="257" t="s">
        <v>2540</v>
      </c>
      <c r="F7351" s="256" t="s">
        <v>2540</v>
      </c>
      <c r="G7351" s="256">
        <v>101308</v>
      </c>
      <c r="H7351" s="256" t="s">
        <v>3443</v>
      </c>
      <c r="I7351" s="256" t="s">
        <v>2357</v>
      </c>
      <c r="J7351" s="256" t="s">
        <v>2545</v>
      </c>
      <c r="K7351" s="257" t="s">
        <v>6181</v>
      </c>
      <c r="L7351" s="256" t="s">
        <v>2728</v>
      </c>
    </row>
    <row r="7352" spans="1:12" x14ac:dyDescent="0.25">
      <c r="A7352" s="256" t="s">
        <v>2630</v>
      </c>
      <c r="B7352" s="256" t="s">
        <v>2705</v>
      </c>
      <c r="C7352" s="256" t="s">
        <v>2709</v>
      </c>
      <c r="D7352" s="256" t="s">
        <v>3354</v>
      </c>
      <c r="E7352" s="257" t="s">
        <v>2540</v>
      </c>
      <c r="F7352" s="256" t="s">
        <v>2540</v>
      </c>
      <c r="G7352" s="256">
        <v>101309</v>
      </c>
      <c r="H7352" s="256" t="s">
        <v>3444</v>
      </c>
      <c r="I7352" s="256" t="s">
        <v>2357</v>
      </c>
      <c r="J7352" s="256" t="s">
        <v>2545</v>
      </c>
      <c r="K7352" s="257" t="s">
        <v>13844</v>
      </c>
      <c r="L7352" s="256" t="s">
        <v>2728</v>
      </c>
    </row>
    <row r="7353" spans="1:12" x14ac:dyDescent="0.25">
      <c r="A7353" s="256" t="s">
        <v>2630</v>
      </c>
      <c r="B7353" s="256" t="s">
        <v>2705</v>
      </c>
      <c r="C7353" s="256" t="s">
        <v>2709</v>
      </c>
      <c r="D7353" s="256" t="s">
        <v>3354</v>
      </c>
      <c r="E7353" s="257" t="s">
        <v>2540</v>
      </c>
      <c r="F7353" s="256" t="s">
        <v>2540</v>
      </c>
      <c r="G7353" s="256">
        <v>101310</v>
      </c>
      <c r="H7353" s="256" t="s">
        <v>3445</v>
      </c>
      <c r="I7353" s="256" t="s">
        <v>2357</v>
      </c>
      <c r="J7353" s="256" t="s">
        <v>2545</v>
      </c>
      <c r="K7353" s="257" t="s">
        <v>13868</v>
      </c>
      <c r="L7353" s="256" t="s">
        <v>2728</v>
      </c>
    </row>
    <row r="7354" spans="1:12" x14ac:dyDescent="0.25">
      <c r="A7354" s="256" t="s">
        <v>2630</v>
      </c>
      <c r="B7354" s="256" t="s">
        <v>2705</v>
      </c>
      <c r="C7354" s="256" t="s">
        <v>2709</v>
      </c>
      <c r="D7354" s="256" t="s">
        <v>3354</v>
      </c>
      <c r="E7354" s="257" t="s">
        <v>2540</v>
      </c>
      <c r="F7354" s="256" t="s">
        <v>2540</v>
      </c>
      <c r="G7354" s="256">
        <v>101311</v>
      </c>
      <c r="H7354" s="256" t="s">
        <v>3446</v>
      </c>
      <c r="I7354" s="256" t="s">
        <v>2357</v>
      </c>
      <c r="J7354" s="256" t="s">
        <v>2545</v>
      </c>
      <c r="K7354" s="257" t="s">
        <v>13863</v>
      </c>
      <c r="L7354" s="256" t="s">
        <v>2728</v>
      </c>
    </row>
    <row r="7355" spans="1:12" x14ac:dyDescent="0.25">
      <c r="A7355" s="256" t="s">
        <v>2630</v>
      </c>
      <c r="B7355" s="256" t="s">
        <v>2705</v>
      </c>
      <c r="C7355" s="256" t="s">
        <v>2709</v>
      </c>
      <c r="D7355" s="256" t="s">
        <v>3354</v>
      </c>
      <c r="E7355" s="257" t="s">
        <v>2540</v>
      </c>
      <c r="F7355" s="256" t="s">
        <v>2540</v>
      </c>
      <c r="G7355" s="256">
        <v>101312</v>
      </c>
      <c r="H7355" s="256" t="s">
        <v>3447</v>
      </c>
      <c r="I7355" s="256" t="s">
        <v>2357</v>
      </c>
      <c r="J7355" s="256" t="s">
        <v>2545</v>
      </c>
      <c r="K7355" s="257" t="s">
        <v>13869</v>
      </c>
      <c r="L7355" s="256" t="s">
        <v>2728</v>
      </c>
    </row>
    <row r="7356" spans="1:12" x14ac:dyDescent="0.25">
      <c r="A7356" s="256" t="s">
        <v>2630</v>
      </c>
      <c r="B7356" s="256" t="s">
        <v>2705</v>
      </c>
      <c r="C7356" s="256" t="s">
        <v>2709</v>
      </c>
      <c r="D7356" s="256" t="s">
        <v>3354</v>
      </c>
      <c r="E7356" s="257" t="s">
        <v>2540</v>
      </c>
      <c r="F7356" s="256" t="s">
        <v>2540</v>
      </c>
      <c r="G7356" s="256">
        <v>101313</v>
      </c>
      <c r="H7356" s="256" t="s">
        <v>3448</v>
      </c>
      <c r="I7356" s="256" t="s">
        <v>2357</v>
      </c>
      <c r="J7356" s="256" t="s">
        <v>2545</v>
      </c>
      <c r="K7356" s="257" t="s">
        <v>18811</v>
      </c>
      <c r="L7356" s="256" t="s">
        <v>2728</v>
      </c>
    </row>
    <row r="7357" spans="1:12" x14ac:dyDescent="0.25">
      <c r="A7357" s="256" t="s">
        <v>2630</v>
      </c>
      <c r="B7357" s="256" t="s">
        <v>2705</v>
      </c>
      <c r="C7357" s="256" t="s">
        <v>2709</v>
      </c>
      <c r="D7357" s="256" t="s">
        <v>3354</v>
      </c>
      <c r="E7357" s="257" t="s">
        <v>2540</v>
      </c>
      <c r="F7357" s="256" t="s">
        <v>2540</v>
      </c>
      <c r="G7357" s="256">
        <v>101314</v>
      </c>
      <c r="H7357" s="256" t="s">
        <v>3449</v>
      </c>
      <c r="I7357" s="256" t="s">
        <v>2357</v>
      </c>
      <c r="J7357" s="256" t="s">
        <v>2545</v>
      </c>
      <c r="K7357" s="257" t="s">
        <v>18811</v>
      </c>
      <c r="L7357" s="256" t="s">
        <v>2728</v>
      </c>
    </row>
    <row r="7358" spans="1:12" x14ac:dyDescent="0.25">
      <c r="A7358" s="256" t="s">
        <v>2630</v>
      </c>
      <c r="B7358" s="256" t="s">
        <v>2705</v>
      </c>
      <c r="C7358" s="256" t="s">
        <v>2709</v>
      </c>
      <c r="D7358" s="256" t="s">
        <v>3354</v>
      </c>
      <c r="E7358" s="257" t="s">
        <v>2540</v>
      </c>
      <c r="F7358" s="256" t="s">
        <v>2540</v>
      </c>
      <c r="G7358" s="256">
        <v>101315</v>
      </c>
      <c r="H7358" s="256" t="s">
        <v>3450</v>
      </c>
      <c r="I7358" s="256" t="s">
        <v>2357</v>
      </c>
      <c r="J7358" s="256" t="s">
        <v>2545</v>
      </c>
      <c r="K7358" s="257" t="s">
        <v>18812</v>
      </c>
      <c r="L7358" s="256" t="s">
        <v>2728</v>
      </c>
    </row>
    <row r="7359" spans="1:12" x14ac:dyDescent="0.25">
      <c r="A7359" s="256" t="s">
        <v>2630</v>
      </c>
      <c r="B7359" s="256" t="s">
        <v>2705</v>
      </c>
      <c r="C7359" s="256" t="s">
        <v>2709</v>
      </c>
      <c r="D7359" s="256" t="s">
        <v>3354</v>
      </c>
      <c r="E7359" s="257" t="s">
        <v>2540</v>
      </c>
      <c r="F7359" s="256" t="s">
        <v>2540</v>
      </c>
      <c r="G7359" s="256">
        <v>101316</v>
      </c>
      <c r="H7359" s="256" t="s">
        <v>3451</v>
      </c>
      <c r="I7359" s="256" t="s">
        <v>2357</v>
      </c>
      <c r="J7359" s="256" t="s">
        <v>2545</v>
      </c>
      <c r="K7359" s="257" t="s">
        <v>18175</v>
      </c>
      <c r="L7359" s="256" t="s">
        <v>2728</v>
      </c>
    </row>
    <row r="7360" spans="1:12" x14ac:dyDescent="0.25">
      <c r="A7360" s="256" t="s">
        <v>2630</v>
      </c>
      <c r="B7360" s="256" t="s">
        <v>2705</v>
      </c>
      <c r="C7360" s="256" t="s">
        <v>2709</v>
      </c>
      <c r="D7360" s="256" t="s">
        <v>3354</v>
      </c>
      <c r="E7360" s="257" t="s">
        <v>2540</v>
      </c>
      <c r="F7360" s="256" t="s">
        <v>2540</v>
      </c>
      <c r="G7360" s="256">
        <v>101317</v>
      </c>
      <c r="H7360" s="256" t="s">
        <v>3452</v>
      </c>
      <c r="I7360" s="256" t="s">
        <v>2357</v>
      </c>
      <c r="J7360" s="256" t="s">
        <v>2545</v>
      </c>
      <c r="K7360" s="257" t="s">
        <v>18813</v>
      </c>
      <c r="L7360" s="256" t="s">
        <v>2728</v>
      </c>
    </row>
    <row r="7361" spans="1:12" x14ac:dyDescent="0.25">
      <c r="A7361" s="256" t="s">
        <v>2630</v>
      </c>
      <c r="B7361" s="256" t="s">
        <v>2705</v>
      </c>
      <c r="C7361" s="256" t="s">
        <v>2709</v>
      </c>
      <c r="D7361" s="256" t="s">
        <v>3354</v>
      </c>
      <c r="E7361" s="257" t="s">
        <v>2540</v>
      </c>
      <c r="F7361" s="256" t="s">
        <v>2540</v>
      </c>
      <c r="G7361" s="256">
        <v>101318</v>
      </c>
      <c r="H7361" s="256" t="s">
        <v>3453</v>
      </c>
      <c r="I7361" s="256" t="s">
        <v>2357</v>
      </c>
      <c r="J7361" s="256" t="s">
        <v>2545</v>
      </c>
      <c r="K7361" s="257" t="s">
        <v>18814</v>
      </c>
      <c r="L7361" s="256" t="s">
        <v>2728</v>
      </c>
    </row>
    <row r="7362" spans="1:12" x14ac:dyDescent="0.25">
      <c r="A7362" s="256" t="s">
        <v>2630</v>
      </c>
      <c r="B7362" s="256" t="s">
        <v>2705</v>
      </c>
      <c r="C7362" s="256" t="s">
        <v>2709</v>
      </c>
      <c r="D7362" s="256" t="s">
        <v>3354</v>
      </c>
      <c r="E7362" s="257" t="s">
        <v>2540</v>
      </c>
      <c r="F7362" s="256" t="s">
        <v>2540</v>
      </c>
      <c r="G7362" s="256">
        <v>101319</v>
      </c>
      <c r="H7362" s="256" t="s">
        <v>3454</v>
      </c>
      <c r="I7362" s="256" t="s">
        <v>2357</v>
      </c>
      <c r="J7362" s="256" t="s">
        <v>2545</v>
      </c>
      <c r="K7362" s="257" t="s">
        <v>18815</v>
      </c>
      <c r="L7362" s="256" t="s">
        <v>2728</v>
      </c>
    </row>
    <row r="7363" spans="1:12" x14ac:dyDescent="0.25">
      <c r="A7363" s="256" t="s">
        <v>2630</v>
      </c>
      <c r="B7363" s="256" t="s">
        <v>2705</v>
      </c>
      <c r="C7363" s="256" t="s">
        <v>2709</v>
      </c>
      <c r="D7363" s="256" t="s">
        <v>3354</v>
      </c>
      <c r="E7363" s="257" t="s">
        <v>2540</v>
      </c>
      <c r="F7363" s="256" t="s">
        <v>2540</v>
      </c>
      <c r="G7363" s="256">
        <v>101320</v>
      </c>
      <c r="H7363" s="256" t="s">
        <v>3455</v>
      </c>
      <c r="I7363" s="256" t="s">
        <v>2357</v>
      </c>
      <c r="J7363" s="256" t="s">
        <v>2545</v>
      </c>
      <c r="K7363" s="257" t="s">
        <v>18816</v>
      </c>
      <c r="L7363" s="256" t="s">
        <v>2728</v>
      </c>
    </row>
    <row r="7364" spans="1:12" x14ac:dyDescent="0.25">
      <c r="A7364" s="256" t="s">
        <v>2630</v>
      </c>
      <c r="B7364" s="256" t="s">
        <v>2705</v>
      </c>
      <c r="C7364" s="256" t="s">
        <v>2709</v>
      </c>
      <c r="D7364" s="256" t="s">
        <v>3354</v>
      </c>
      <c r="E7364" s="257" t="s">
        <v>2540</v>
      </c>
      <c r="F7364" s="256" t="s">
        <v>2540</v>
      </c>
      <c r="G7364" s="256">
        <v>101322</v>
      </c>
      <c r="H7364" s="256" t="s">
        <v>3456</v>
      </c>
      <c r="I7364" s="256" t="s">
        <v>2357</v>
      </c>
      <c r="J7364" s="256" t="s">
        <v>2545</v>
      </c>
      <c r="K7364" s="257" t="s">
        <v>13863</v>
      </c>
      <c r="L7364" s="256" t="s">
        <v>2728</v>
      </c>
    </row>
    <row r="7365" spans="1:12" x14ac:dyDescent="0.25">
      <c r="A7365" s="256" t="s">
        <v>2630</v>
      </c>
      <c r="B7365" s="256" t="s">
        <v>2705</v>
      </c>
      <c r="C7365" s="256" t="s">
        <v>2709</v>
      </c>
      <c r="D7365" s="256" t="s">
        <v>3354</v>
      </c>
      <c r="E7365" s="257" t="s">
        <v>2540</v>
      </c>
      <c r="F7365" s="256" t="s">
        <v>2540</v>
      </c>
      <c r="G7365" s="256">
        <v>101323</v>
      </c>
      <c r="H7365" s="256" t="s">
        <v>3457</v>
      </c>
      <c r="I7365" s="256" t="s">
        <v>2357</v>
      </c>
      <c r="J7365" s="256" t="s">
        <v>2545</v>
      </c>
      <c r="K7365" s="257" t="s">
        <v>13852</v>
      </c>
      <c r="L7365" s="256" t="s">
        <v>2728</v>
      </c>
    </row>
    <row r="7366" spans="1:12" x14ac:dyDescent="0.25">
      <c r="A7366" s="256" t="s">
        <v>2630</v>
      </c>
      <c r="B7366" s="256" t="s">
        <v>2705</v>
      </c>
      <c r="C7366" s="256" t="s">
        <v>2709</v>
      </c>
      <c r="D7366" s="256" t="s">
        <v>3354</v>
      </c>
      <c r="E7366" s="257" t="s">
        <v>2540</v>
      </c>
      <c r="F7366" s="256" t="s">
        <v>2540</v>
      </c>
      <c r="G7366" s="256">
        <v>101324</v>
      </c>
      <c r="H7366" s="256" t="s">
        <v>3458</v>
      </c>
      <c r="I7366" s="256" t="s">
        <v>2357</v>
      </c>
      <c r="J7366" s="256" t="s">
        <v>2545</v>
      </c>
      <c r="K7366" s="257" t="s">
        <v>4939</v>
      </c>
      <c r="L7366" s="256" t="s">
        <v>2728</v>
      </c>
    </row>
    <row r="7367" spans="1:12" x14ac:dyDescent="0.25">
      <c r="A7367" s="256" t="s">
        <v>2630</v>
      </c>
      <c r="B7367" s="256" t="s">
        <v>2705</v>
      </c>
      <c r="C7367" s="256" t="s">
        <v>2709</v>
      </c>
      <c r="D7367" s="256" t="s">
        <v>3354</v>
      </c>
      <c r="E7367" s="257" t="s">
        <v>2540</v>
      </c>
      <c r="F7367" s="256" t="s">
        <v>2540</v>
      </c>
      <c r="G7367" s="256">
        <v>101325</v>
      </c>
      <c r="H7367" s="256" t="s">
        <v>3459</v>
      </c>
      <c r="I7367" s="256" t="s">
        <v>2357</v>
      </c>
      <c r="J7367" s="256" t="s">
        <v>2545</v>
      </c>
      <c r="K7367" s="257" t="s">
        <v>5071</v>
      </c>
      <c r="L7367" s="256" t="s">
        <v>2728</v>
      </c>
    </row>
    <row r="7368" spans="1:12" x14ac:dyDescent="0.25">
      <c r="A7368" s="256" t="s">
        <v>2630</v>
      </c>
      <c r="B7368" s="256" t="s">
        <v>2705</v>
      </c>
      <c r="C7368" s="256" t="s">
        <v>2709</v>
      </c>
      <c r="D7368" s="256" t="s">
        <v>3354</v>
      </c>
      <c r="E7368" s="257" t="s">
        <v>2540</v>
      </c>
      <c r="F7368" s="256" t="s">
        <v>2540</v>
      </c>
      <c r="G7368" s="256">
        <v>101326</v>
      </c>
      <c r="H7368" s="256" t="s">
        <v>3460</v>
      </c>
      <c r="I7368" s="256" t="s">
        <v>2357</v>
      </c>
      <c r="J7368" s="256" t="s">
        <v>2545</v>
      </c>
      <c r="K7368" s="257" t="s">
        <v>4923</v>
      </c>
      <c r="L7368" s="256" t="s">
        <v>2728</v>
      </c>
    </row>
    <row r="7369" spans="1:12" x14ac:dyDescent="0.25">
      <c r="A7369" s="256" t="s">
        <v>2630</v>
      </c>
      <c r="B7369" s="256" t="s">
        <v>2705</v>
      </c>
      <c r="C7369" s="256" t="s">
        <v>2709</v>
      </c>
      <c r="D7369" s="256" t="s">
        <v>3354</v>
      </c>
      <c r="E7369" s="257" t="s">
        <v>2540</v>
      </c>
      <c r="F7369" s="256" t="s">
        <v>2540</v>
      </c>
      <c r="G7369" s="256">
        <v>101327</v>
      </c>
      <c r="H7369" s="256" t="s">
        <v>3461</v>
      </c>
      <c r="I7369" s="256" t="s">
        <v>2357</v>
      </c>
      <c r="J7369" s="256" t="s">
        <v>2545</v>
      </c>
      <c r="K7369" s="257" t="s">
        <v>13637</v>
      </c>
      <c r="L7369" s="256" t="s">
        <v>2728</v>
      </c>
    </row>
    <row r="7370" spans="1:12" x14ac:dyDescent="0.25">
      <c r="A7370" s="256" t="s">
        <v>2630</v>
      </c>
      <c r="B7370" s="256" t="s">
        <v>2705</v>
      </c>
      <c r="C7370" s="256" t="s">
        <v>2709</v>
      </c>
      <c r="D7370" s="256" t="s">
        <v>3354</v>
      </c>
      <c r="E7370" s="257" t="s">
        <v>2540</v>
      </c>
      <c r="F7370" s="256" t="s">
        <v>2540</v>
      </c>
      <c r="G7370" s="256">
        <v>101328</v>
      </c>
      <c r="H7370" s="256" t="s">
        <v>3462</v>
      </c>
      <c r="I7370" s="256" t="s">
        <v>2357</v>
      </c>
      <c r="J7370" s="256" t="s">
        <v>2545</v>
      </c>
      <c r="K7370" s="257" t="s">
        <v>5088</v>
      </c>
      <c r="L7370" s="256" t="s">
        <v>2728</v>
      </c>
    </row>
    <row r="7371" spans="1:12" x14ac:dyDescent="0.25">
      <c r="A7371" s="256" t="s">
        <v>2630</v>
      </c>
      <c r="B7371" s="256" t="s">
        <v>2705</v>
      </c>
      <c r="C7371" s="256" t="s">
        <v>2709</v>
      </c>
      <c r="D7371" s="256" t="s">
        <v>3354</v>
      </c>
      <c r="E7371" s="257" t="s">
        <v>2540</v>
      </c>
      <c r="F7371" s="256" t="s">
        <v>2540</v>
      </c>
      <c r="G7371" s="256">
        <v>101329</v>
      </c>
      <c r="H7371" s="256" t="s">
        <v>3463</v>
      </c>
      <c r="I7371" s="256" t="s">
        <v>2357</v>
      </c>
      <c r="J7371" s="256" t="s">
        <v>2545</v>
      </c>
      <c r="K7371" s="257" t="s">
        <v>13870</v>
      </c>
      <c r="L7371" s="256" t="s">
        <v>2728</v>
      </c>
    </row>
    <row r="7372" spans="1:12" x14ac:dyDescent="0.25">
      <c r="A7372" s="256" t="s">
        <v>2630</v>
      </c>
      <c r="B7372" s="256" t="s">
        <v>2705</v>
      </c>
      <c r="C7372" s="256" t="s">
        <v>2709</v>
      </c>
      <c r="D7372" s="256" t="s">
        <v>3354</v>
      </c>
      <c r="E7372" s="257" t="s">
        <v>2540</v>
      </c>
      <c r="F7372" s="256" t="s">
        <v>2540</v>
      </c>
      <c r="G7372" s="256">
        <v>101330</v>
      </c>
      <c r="H7372" s="256" t="s">
        <v>3464</v>
      </c>
      <c r="I7372" s="256" t="s">
        <v>2357</v>
      </c>
      <c r="J7372" s="256" t="s">
        <v>2545</v>
      </c>
      <c r="K7372" s="257" t="s">
        <v>6426</v>
      </c>
      <c r="L7372" s="256" t="s">
        <v>2728</v>
      </c>
    </row>
    <row r="7373" spans="1:12" x14ac:dyDescent="0.25">
      <c r="A7373" s="256" t="s">
        <v>2630</v>
      </c>
      <c r="B7373" s="256" t="s">
        <v>2705</v>
      </c>
      <c r="C7373" s="256" t="s">
        <v>2709</v>
      </c>
      <c r="D7373" s="256" t="s">
        <v>3354</v>
      </c>
      <c r="E7373" s="257" t="s">
        <v>2540</v>
      </c>
      <c r="F7373" s="256" t="s">
        <v>2540</v>
      </c>
      <c r="G7373" s="256">
        <v>101331</v>
      </c>
      <c r="H7373" s="256" t="s">
        <v>3465</v>
      </c>
      <c r="I7373" s="256" t="s">
        <v>2357</v>
      </c>
      <c r="J7373" s="256" t="s">
        <v>2545</v>
      </c>
      <c r="K7373" s="257" t="s">
        <v>13644</v>
      </c>
      <c r="L7373" s="256" t="s">
        <v>2728</v>
      </c>
    </row>
    <row r="7374" spans="1:12" x14ac:dyDescent="0.25">
      <c r="A7374" s="256" t="s">
        <v>2630</v>
      </c>
      <c r="B7374" s="256" t="s">
        <v>2705</v>
      </c>
      <c r="C7374" s="256" t="s">
        <v>2709</v>
      </c>
      <c r="D7374" s="256" t="s">
        <v>3354</v>
      </c>
      <c r="E7374" s="257" t="s">
        <v>2540</v>
      </c>
      <c r="F7374" s="256" t="s">
        <v>2540</v>
      </c>
      <c r="G7374" s="256">
        <v>101332</v>
      </c>
      <c r="H7374" s="256" t="s">
        <v>3466</v>
      </c>
      <c r="I7374" s="256" t="s">
        <v>2357</v>
      </c>
      <c r="J7374" s="256" t="s">
        <v>2545</v>
      </c>
      <c r="K7374" s="257" t="s">
        <v>13871</v>
      </c>
      <c r="L7374" s="256" t="s">
        <v>2728</v>
      </c>
    </row>
    <row r="7375" spans="1:12" x14ac:dyDescent="0.25">
      <c r="A7375" s="256" t="s">
        <v>2630</v>
      </c>
      <c r="B7375" s="256" t="s">
        <v>2705</v>
      </c>
      <c r="C7375" s="256" t="s">
        <v>2709</v>
      </c>
      <c r="D7375" s="256" t="s">
        <v>3354</v>
      </c>
      <c r="E7375" s="257" t="s">
        <v>2540</v>
      </c>
      <c r="F7375" s="256" t="s">
        <v>2540</v>
      </c>
      <c r="G7375" s="256">
        <v>101333</v>
      </c>
      <c r="H7375" s="256" t="s">
        <v>3467</v>
      </c>
      <c r="I7375" s="256" t="s">
        <v>2357</v>
      </c>
      <c r="J7375" s="256" t="s">
        <v>2545</v>
      </c>
      <c r="K7375" s="257" t="s">
        <v>13872</v>
      </c>
      <c r="L7375" s="256" t="s">
        <v>2728</v>
      </c>
    </row>
    <row r="7376" spans="1:12" x14ac:dyDescent="0.25">
      <c r="A7376" s="256" t="s">
        <v>2630</v>
      </c>
      <c r="B7376" s="256" t="s">
        <v>2705</v>
      </c>
      <c r="C7376" s="256" t="s">
        <v>2709</v>
      </c>
      <c r="D7376" s="256" t="s">
        <v>3354</v>
      </c>
      <c r="E7376" s="257" t="s">
        <v>2540</v>
      </c>
      <c r="F7376" s="256" t="s">
        <v>2540</v>
      </c>
      <c r="G7376" s="256">
        <v>101334</v>
      </c>
      <c r="H7376" s="256" t="s">
        <v>3468</v>
      </c>
      <c r="I7376" s="256" t="s">
        <v>2357</v>
      </c>
      <c r="J7376" s="256" t="s">
        <v>2545</v>
      </c>
      <c r="K7376" s="257" t="s">
        <v>17559</v>
      </c>
      <c r="L7376" s="256" t="s">
        <v>2728</v>
      </c>
    </row>
    <row r="7377" spans="1:12" x14ac:dyDescent="0.25">
      <c r="A7377" s="256" t="s">
        <v>2630</v>
      </c>
      <c r="B7377" s="256" t="s">
        <v>2705</v>
      </c>
      <c r="C7377" s="256" t="s">
        <v>2709</v>
      </c>
      <c r="D7377" s="256" t="s">
        <v>3354</v>
      </c>
      <c r="E7377" s="257" t="s">
        <v>2540</v>
      </c>
      <c r="F7377" s="256" t="s">
        <v>2540</v>
      </c>
      <c r="G7377" s="256">
        <v>101335</v>
      </c>
      <c r="H7377" s="256" t="s">
        <v>3469</v>
      </c>
      <c r="I7377" s="256" t="s">
        <v>2357</v>
      </c>
      <c r="J7377" s="256" t="s">
        <v>2545</v>
      </c>
      <c r="K7377" s="257" t="s">
        <v>4927</v>
      </c>
      <c r="L7377" s="256" t="s">
        <v>2728</v>
      </c>
    </row>
    <row r="7378" spans="1:12" x14ac:dyDescent="0.25">
      <c r="A7378" s="256" t="s">
        <v>2630</v>
      </c>
      <c r="B7378" s="256" t="s">
        <v>2705</v>
      </c>
      <c r="C7378" s="256" t="s">
        <v>2709</v>
      </c>
      <c r="D7378" s="256" t="s">
        <v>3354</v>
      </c>
      <c r="E7378" s="257" t="s">
        <v>2540</v>
      </c>
      <c r="F7378" s="256" t="s">
        <v>2540</v>
      </c>
      <c r="G7378" s="256">
        <v>101336</v>
      </c>
      <c r="H7378" s="256" t="s">
        <v>3470</v>
      </c>
      <c r="I7378" s="256" t="s">
        <v>2357</v>
      </c>
      <c r="J7378" s="256" t="s">
        <v>2545</v>
      </c>
      <c r="K7378" s="257" t="s">
        <v>13873</v>
      </c>
      <c r="L7378" s="256" t="s">
        <v>2728</v>
      </c>
    </row>
    <row r="7379" spans="1:12" x14ac:dyDescent="0.25">
      <c r="A7379" s="256" t="s">
        <v>2630</v>
      </c>
      <c r="B7379" s="256" t="s">
        <v>2705</v>
      </c>
      <c r="C7379" s="256" t="s">
        <v>2709</v>
      </c>
      <c r="D7379" s="256" t="s">
        <v>3354</v>
      </c>
      <c r="E7379" s="257" t="s">
        <v>2540</v>
      </c>
      <c r="F7379" s="256" t="s">
        <v>2540</v>
      </c>
      <c r="G7379" s="256">
        <v>101337</v>
      </c>
      <c r="H7379" s="256" t="s">
        <v>3471</v>
      </c>
      <c r="I7379" s="256" t="s">
        <v>2357</v>
      </c>
      <c r="J7379" s="256" t="s">
        <v>2545</v>
      </c>
      <c r="K7379" s="257" t="s">
        <v>13330</v>
      </c>
      <c r="L7379" s="256" t="s">
        <v>2728</v>
      </c>
    </row>
    <row r="7380" spans="1:12" x14ac:dyDescent="0.25">
      <c r="A7380" s="256" t="s">
        <v>2630</v>
      </c>
      <c r="B7380" s="256" t="s">
        <v>2705</v>
      </c>
      <c r="C7380" s="256" t="s">
        <v>2709</v>
      </c>
      <c r="D7380" s="256" t="s">
        <v>3354</v>
      </c>
      <c r="E7380" s="257" t="s">
        <v>2540</v>
      </c>
      <c r="F7380" s="256" t="s">
        <v>2540</v>
      </c>
      <c r="G7380" s="256">
        <v>101338</v>
      </c>
      <c r="H7380" s="256" t="s">
        <v>3472</v>
      </c>
      <c r="I7380" s="256" t="s">
        <v>2357</v>
      </c>
      <c r="J7380" s="256" t="s">
        <v>2545</v>
      </c>
      <c r="K7380" s="257" t="s">
        <v>13874</v>
      </c>
      <c r="L7380" s="256" t="s">
        <v>2728</v>
      </c>
    </row>
    <row r="7381" spans="1:12" x14ac:dyDescent="0.25">
      <c r="A7381" s="256" t="s">
        <v>2630</v>
      </c>
      <c r="B7381" s="256" t="s">
        <v>2705</v>
      </c>
      <c r="C7381" s="256" t="s">
        <v>2709</v>
      </c>
      <c r="D7381" s="256" t="s">
        <v>3354</v>
      </c>
      <c r="E7381" s="257" t="s">
        <v>2540</v>
      </c>
      <c r="F7381" s="256" t="s">
        <v>2540</v>
      </c>
      <c r="G7381" s="256">
        <v>101339</v>
      </c>
      <c r="H7381" s="256" t="s">
        <v>3473</v>
      </c>
      <c r="I7381" s="256" t="s">
        <v>2357</v>
      </c>
      <c r="J7381" s="256" t="s">
        <v>2545</v>
      </c>
      <c r="K7381" s="257" t="s">
        <v>7003</v>
      </c>
      <c r="L7381" s="256" t="s">
        <v>2728</v>
      </c>
    </row>
    <row r="7382" spans="1:12" x14ac:dyDescent="0.25">
      <c r="A7382" s="256" t="s">
        <v>2630</v>
      </c>
      <c r="B7382" s="256" t="s">
        <v>2705</v>
      </c>
      <c r="C7382" s="256" t="s">
        <v>2709</v>
      </c>
      <c r="D7382" s="256" t="s">
        <v>3354</v>
      </c>
      <c r="E7382" s="257" t="s">
        <v>2540</v>
      </c>
      <c r="F7382" s="256" t="s">
        <v>2540</v>
      </c>
      <c r="G7382" s="256">
        <v>101340</v>
      </c>
      <c r="H7382" s="256" t="s">
        <v>3474</v>
      </c>
      <c r="I7382" s="256" t="s">
        <v>2357</v>
      </c>
      <c r="J7382" s="256" t="s">
        <v>2545</v>
      </c>
      <c r="K7382" s="257" t="s">
        <v>13473</v>
      </c>
      <c r="L7382" s="256" t="s">
        <v>2728</v>
      </c>
    </row>
    <row r="7383" spans="1:12" x14ac:dyDescent="0.25">
      <c r="A7383" s="256" t="s">
        <v>2630</v>
      </c>
      <c r="B7383" s="256" t="s">
        <v>2705</v>
      </c>
      <c r="C7383" s="256" t="s">
        <v>2709</v>
      </c>
      <c r="D7383" s="256" t="s">
        <v>3354</v>
      </c>
      <c r="E7383" s="257" t="s">
        <v>2540</v>
      </c>
      <c r="F7383" s="256" t="s">
        <v>2540</v>
      </c>
      <c r="G7383" s="256">
        <v>101341</v>
      </c>
      <c r="H7383" s="256" t="s">
        <v>3475</v>
      </c>
      <c r="I7383" s="256" t="s">
        <v>2357</v>
      </c>
      <c r="J7383" s="256" t="s">
        <v>2545</v>
      </c>
      <c r="K7383" s="257" t="s">
        <v>13875</v>
      </c>
      <c r="L7383" s="256" t="s">
        <v>2728</v>
      </c>
    </row>
    <row r="7384" spans="1:12" x14ac:dyDescent="0.25">
      <c r="A7384" s="256" t="s">
        <v>2630</v>
      </c>
      <c r="B7384" s="256" t="s">
        <v>2705</v>
      </c>
      <c r="C7384" s="256" t="s">
        <v>2709</v>
      </c>
      <c r="D7384" s="256" t="s">
        <v>3354</v>
      </c>
      <c r="E7384" s="257" t="s">
        <v>2540</v>
      </c>
      <c r="F7384" s="256" t="s">
        <v>2540</v>
      </c>
      <c r="G7384" s="256">
        <v>101342</v>
      </c>
      <c r="H7384" s="256" t="s">
        <v>3476</v>
      </c>
      <c r="I7384" s="256" t="s">
        <v>2357</v>
      </c>
      <c r="J7384" s="256" t="s">
        <v>2545</v>
      </c>
      <c r="K7384" s="257" t="s">
        <v>13468</v>
      </c>
      <c r="L7384" s="256" t="s">
        <v>2728</v>
      </c>
    </row>
    <row r="7385" spans="1:12" x14ac:dyDescent="0.25">
      <c r="A7385" s="256" t="s">
        <v>2630</v>
      </c>
      <c r="B7385" s="256" t="s">
        <v>2705</v>
      </c>
      <c r="C7385" s="256" t="s">
        <v>2709</v>
      </c>
      <c r="D7385" s="256" t="s">
        <v>3354</v>
      </c>
      <c r="E7385" s="257" t="s">
        <v>2540</v>
      </c>
      <c r="F7385" s="256" t="s">
        <v>2540</v>
      </c>
      <c r="G7385" s="256">
        <v>101343</v>
      </c>
      <c r="H7385" s="256" t="s">
        <v>3477</v>
      </c>
      <c r="I7385" s="256" t="s">
        <v>2357</v>
      </c>
      <c r="J7385" s="256" t="s">
        <v>2545</v>
      </c>
      <c r="K7385" s="257" t="s">
        <v>13863</v>
      </c>
      <c r="L7385" s="256" t="s">
        <v>2728</v>
      </c>
    </row>
    <row r="7386" spans="1:12" x14ac:dyDescent="0.25">
      <c r="A7386" s="256" t="s">
        <v>2630</v>
      </c>
      <c r="B7386" s="256" t="s">
        <v>2705</v>
      </c>
      <c r="C7386" s="256" t="s">
        <v>2709</v>
      </c>
      <c r="D7386" s="256" t="s">
        <v>3354</v>
      </c>
      <c r="E7386" s="257" t="s">
        <v>2540</v>
      </c>
      <c r="F7386" s="256" t="s">
        <v>2540</v>
      </c>
      <c r="G7386" s="256">
        <v>101344</v>
      </c>
      <c r="H7386" s="256" t="s">
        <v>3478</v>
      </c>
      <c r="I7386" s="256" t="s">
        <v>2357</v>
      </c>
      <c r="J7386" s="256" t="s">
        <v>2545</v>
      </c>
      <c r="K7386" s="257" t="s">
        <v>13873</v>
      </c>
      <c r="L7386" s="256" t="s">
        <v>2728</v>
      </c>
    </row>
    <row r="7387" spans="1:12" x14ac:dyDescent="0.25">
      <c r="A7387" s="256" t="s">
        <v>2630</v>
      </c>
      <c r="B7387" s="256" t="s">
        <v>2705</v>
      </c>
      <c r="C7387" s="256" t="s">
        <v>2709</v>
      </c>
      <c r="D7387" s="256" t="s">
        <v>3354</v>
      </c>
      <c r="E7387" s="257" t="s">
        <v>2540</v>
      </c>
      <c r="F7387" s="256" t="s">
        <v>2540</v>
      </c>
      <c r="G7387" s="256">
        <v>101345</v>
      </c>
      <c r="H7387" s="256" t="s">
        <v>3479</v>
      </c>
      <c r="I7387" s="256" t="s">
        <v>2357</v>
      </c>
      <c r="J7387" s="256" t="s">
        <v>2545</v>
      </c>
      <c r="K7387" s="257" t="s">
        <v>13873</v>
      </c>
      <c r="L7387" s="256" t="s">
        <v>2728</v>
      </c>
    </row>
    <row r="7388" spans="1:12" x14ac:dyDescent="0.25">
      <c r="A7388" s="256" t="s">
        <v>2630</v>
      </c>
      <c r="B7388" s="256" t="s">
        <v>2705</v>
      </c>
      <c r="C7388" s="256" t="s">
        <v>2709</v>
      </c>
      <c r="D7388" s="256" t="s">
        <v>3354</v>
      </c>
      <c r="E7388" s="257" t="s">
        <v>2540</v>
      </c>
      <c r="F7388" s="256" t="s">
        <v>2540</v>
      </c>
      <c r="G7388" s="256">
        <v>101346</v>
      </c>
      <c r="H7388" s="256" t="s">
        <v>3480</v>
      </c>
      <c r="I7388" s="256" t="s">
        <v>2357</v>
      </c>
      <c r="J7388" s="256" t="s">
        <v>2545</v>
      </c>
      <c r="K7388" s="257" t="s">
        <v>4660</v>
      </c>
      <c r="L7388" s="256" t="s">
        <v>2728</v>
      </c>
    </row>
    <row r="7389" spans="1:12" x14ac:dyDescent="0.25">
      <c r="A7389" s="256" t="s">
        <v>2630</v>
      </c>
      <c r="B7389" s="256" t="s">
        <v>2705</v>
      </c>
      <c r="C7389" s="256" t="s">
        <v>2709</v>
      </c>
      <c r="D7389" s="256" t="s">
        <v>3354</v>
      </c>
      <c r="E7389" s="257" t="s">
        <v>2540</v>
      </c>
      <c r="F7389" s="256" t="s">
        <v>2540</v>
      </c>
      <c r="G7389" s="256">
        <v>101347</v>
      </c>
      <c r="H7389" s="256" t="s">
        <v>3481</v>
      </c>
      <c r="I7389" s="256" t="s">
        <v>2357</v>
      </c>
      <c r="J7389" s="256" t="s">
        <v>2545</v>
      </c>
      <c r="K7389" s="257" t="s">
        <v>6117</v>
      </c>
      <c r="L7389" s="256" t="s">
        <v>2728</v>
      </c>
    </row>
    <row r="7390" spans="1:12" x14ac:dyDescent="0.25">
      <c r="A7390" s="256" t="s">
        <v>2630</v>
      </c>
      <c r="B7390" s="256" t="s">
        <v>2705</v>
      </c>
      <c r="C7390" s="256" t="s">
        <v>2709</v>
      </c>
      <c r="D7390" s="256" t="s">
        <v>3354</v>
      </c>
      <c r="E7390" s="257" t="s">
        <v>2540</v>
      </c>
      <c r="F7390" s="256" t="s">
        <v>2540</v>
      </c>
      <c r="G7390" s="256">
        <v>101348</v>
      </c>
      <c r="H7390" s="256" t="s">
        <v>3482</v>
      </c>
      <c r="I7390" s="256" t="s">
        <v>2357</v>
      </c>
      <c r="J7390" s="256" t="s">
        <v>2545</v>
      </c>
      <c r="K7390" s="257" t="s">
        <v>5045</v>
      </c>
      <c r="L7390" s="256" t="s">
        <v>2728</v>
      </c>
    </row>
    <row r="7391" spans="1:12" x14ac:dyDescent="0.25">
      <c r="A7391" s="256" t="s">
        <v>2630</v>
      </c>
      <c r="B7391" s="256" t="s">
        <v>2705</v>
      </c>
      <c r="C7391" s="256" t="s">
        <v>2709</v>
      </c>
      <c r="D7391" s="256" t="s">
        <v>3354</v>
      </c>
      <c r="E7391" s="257" t="s">
        <v>2540</v>
      </c>
      <c r="F7391" s="256" t="s">
        <v>2540</v>
      </c>
      <c r="G7391" s="256">
        <v>101349</v>
      </c>
      <c r="H7391" s="256" t="s">
        <v>3483</v>
      </c>
      <c r="I7391" s="256" t="s">
        <v>2357</v>
      </c>
      <c r="J7391" s="256" t="s">
        <v>2545</v>
      </c>
      <c r="K7391" s="257" t="s">
        <v>4995</v>
      </c>
      <c r="L7391" s="256" t="s">
        <v>2728</v>
      </c>
    </row>
    <row r="7392" spans="1:12" x14ac:dyDescent="0.25">
      <c r="A7392" s="256" t="s">
        <v>2630</v>
      </c>
      <c r="B7392" s="256" t="s">
        <v>2705</v>
      </c>
      <c r="C7392" s="256" t="s">
        <v>2709</v>
      </c>
      <c r="D7392" s="256" t="s">
        <v>3354</v>
      </c>
      <c r="E7392" s="257" t="s">
        <v>2540</v>
      </c>
      <c r="F7392" s="256" t="s">
        <v>2540</v>
      </c>
      <c r="G7392" s="256">
        <v>101350</v>
      </c>
      <c r="H7392" s="256" t="s">
        <v>3484</v>
      </c>
      <c r="I7392" s="256" t="s">
        <v>2357</v>
      </c>
      <c r="J7392" s="256" t="s">
        <v>2545</v>
      </c>
      <c r="K7392" s="257" t="s">
        <v>5064</v>
      </c>
      <c r="L7392" s="256" t="s">
        <v>2728</v>
      </c>
    </row>
    <row r="7393" spans="1:12" x14ac:dyDescent="0.25">
      <c r="A7393" s="256" t="s">
        <v>2630</v>
      </c>
      <c r="B7393" s="256" t="s">
        <v>2705</v>
      </c>
      <c r="C7393" s="256" t="s">
        <v>2709</v>
      </c>
      <c r="D7393" s="256" t="s">
        <v>3354</v>
      </c>
      <c r="E7393" s="257" t="s">
        <v>2540</v>
      </c>
      <c r="F7393" s="256" t="s">
        <v>2540</v>
      </c>
      <c r="G7393" s="256">
        <v>101351</v>
      </c>
      <c r="H7393" s="256" t="s">
        <v>3485</v>
      </c>
      <c r="I7393" s="256" t="s">
        <v>2357</v>
      </c>
      <c r="J7393" s="256" t="s">
        <v>2545</v>
      </c>
      <c r="K7393" s="257" t="s">
        <v>13876</v>
      </c>
      <c r="L7393" s="256" t="s">
        <v>2728</v>
      </c>
    </row>
    <row r="7394" spans="1:12" x14ac:dyDescent="0.25">
      <c r="A7394" s="256" t="s">
        <v>2630</v>
      </c>
      <c r="B7394" s="256" t="s">
        <v>2705</v>
      </c>
      <c r="C7394" s="256" t="s">
        <v>2709</v>
      </c>
      <c r="D7394" s="256" t="s">
        <v>3354</v>
      </c>
      <c r="E7394" s="257" t="s">
        <v>2540</v>
      </c>
      <c r="F7394" s="256" t="s">
        <v>2540</v>
      </c>
      <c r="G7394" s="256">
        <v>101352</v>
      </c>
      <c r="H7394" s="256" t="s">
        <v>3486</v>
      </c>
      <c r="I7394" s="256" t="s">
        <v>2357</v>
      </c>
      <c r="J7394" s="256" t="s">
        <v>2545</v>
      </c>
      <c r="K7394" s="257" t="s">
        <v>13840</v>
      </c>
      <c r="L7394" s="256" t="s">
        <v>2728</v>
      </c>
    </row>
    <row r="7395" spans="1:12" x14ac:dyDescent="0.25">
      <c r="A7395" s="256" t="s">
        <v>2630</v>
      </c>
      <c r="B7395" s="256" t="s">
        <v>2705</v>
      </c>
      <c r="C7395" s="256" t="s">
        <v>2709</v>
      </c>
      <c r="D7395" s="256" t="s">
        <v>3354</v>
      </c>
      <c r="E7395" s="257" t="s">
        <v>2540</v>
      </c>
      <c r="F7395" s="256" t="s">
        <v>2540</v>
      </c>
      <c r="G7395" s="256">
        <v>101353</v>
      </c>
      <c r="H7395" s="256" t="s">
        <v>3487</v>
      </c>
      <c r="I7395" s="256" t="s">
        <v>2357</v>
      </c>
      <c r="J7395" s="256" t="s">
        <v>2545</v>
      </c>
      <c r="K7395" s="257" t="s">
        <v>13450</v>
      </c>
      <c r="L7395" s="256" t="s">
        <v>2728</v>
      </c>
    </row>
    <row r="7396" spans="1:12" x14ac:dyDescent="0.25">
      <c r="A7396" s="256" t="s">
        <v>2630</v>
      </c>
      <c r="B7396" s="256" t="s">
        <v>2705</v>
      </c>
      <c r="C7396" s="256" t="s">
        <v>2709</v>
      </c>
      <c r="D7396" s="256" t="s">
        <v>3354</v>
      </c>
      <c r="E7396" s="257" t="s">
        <v>2540</v>
      </c>
      <c r="F7396" s="256" t="s">
        <v>2540</v>
      </c>
      <c r="G7396" s="256">
        <v>101354</v>
      </c>
      <c r="H7396" s="256" t="s">
        <v>3488</v>
      </c>
      <c r="I7396" s="256" t="s">
        <v>2357</v>
      </c>
      <c r="J7396" s="256" t="s">
        <v>2545</v>
      </c>
      <c r="K7396" s="257" t="s">
        <v>5062</v>
      </c>
      <c r="L7396" s="256" t="s">
        <v>2728</v>
      </c>
    </row>
    <row r="7397" spans="1:12" x14ac:dyDescent="0.25">
      <c r="A7397" s="256" t="s">
        <v>2630</v>
      </c>
      <c r="B7397" s="256" t="s">
        <v>2705</v>
      </c>
      <c r="C7397" s="256" t="s">
        <v>2709</v>
      </c>
      <c r="D7397" s="256" t="s">
        <v>3354</v>
      </c>
      <c r="E7397" s="257" t="s">
        <v>2540</v>
      </c>
      <c r="F7397" s="256" t="s">
        <v>2540</v>
      </c>
      <c r="G7397" s="256">
        <v>101355</v>
      </c>
      <c r="H7397" s="256" t="s">
        <v>3489</v>
      </c>
      <c r="I7397" s="256" t="s">
        <v>2357</v>
      </c>
      <c r="J7397" s="256" t="s">
        <v>2545</v>
      </c>
      <c r="K7397" s="257" t="s">
        <v>5548</v>
      </c>
      <c r="L7397" s="256" t="s">
        <v>2728</v>
      </c>
    </row>
    <row r="7398" spans="1:12" x14ac:dyDescent="0.25">
      <c r="A7398" s="256" t="s">
        <v>2630</v>
      </c>
      <c r="B7398" s="256" t="s">
        <v>2705</v>
      </c>
      <c r="C7398" s="256" t="s">
        <v>2709</v>
      </c>
      <c r="D7398" s="256" t="s">
        <v>3354</v>
      </c>
      <c r="E7398" s="257" t="s">
        <v>2540</v>
      </c>
      <c r="F7398" s="256" t="s">
        <v>2540</v>
      </c>
      <c r="G7398" s="256">
        <v>101356</v>
      </c>
      <c r="H7398" s="256" t="s">
        <v>3490</v>
      </c>
      <c r="I7398" s="256" t="s">
        <v>2357</v>
      </c>
      <c r="J7398" s="256" t="s">
        <v>2545</v>
      </c>
      <c r="K7398" s="257" t="s">
        <v>13644</v>
      </c>
      <c r="L7398" s="256" t="s">
        <v>2728</v>
      </c>
    </row>
    <row r="7399" spans="1:12" x14ac:dyDescent="0.25">
      <c r="A7399" s="256" t="s">
        <v>2630</v>
      </c>
      <c r="B7399" s="256" t="s">
        <v>2705</v>
      </c>
      <c r="C7399" s="256" t="s">
        <v>2709</v>
      </c>
      <c r="D7399" s="256" t="s">
        <v>3354</v>
      </c>
      <c r="E7399" s="257" t="s">
        <v>2540</v>
      </c>
      <c r="F7399" s="256" t="s">
        <v>2540</v>
      </c>
      <c r="G7399" s="256">
        <v>101357</v>
      </c>
      <c r="H7399" s="256" t="s">
        <v>3491</v>
      </c>
      <c r="I7399" s="256" t="s">
        <v>2357</v>
      </c>
      <c r="J7399" s="256" t="s">
        <v>2545</v>
      </c>
      <c r="K7399" s="257" t="s">
        <v>13852</v>
      </c>
      <c r="L7399" s="256" t="s">
        <v>2728</v>
      </c>
    </row>
    <row r="7400" spans="1:12" x14ac:dyDescent="0.25">
      <c r="A7400" s="256" t="s">
        <v>2630</v>
      </c>
      <c r="B7400" s="256" t="s">
        <v>2705</v>
      </c>
      <c r="C7400" s="256" t="s">
        <v>2709</v>
      </c>
      <c r="D7400" s="256" t="s">
        <v>3354</v>
      </c>
      <c r="E7400" s="257" t="s">
        <v>2540</v>
      </c>
      <c r="F7400" s="256" t="s">
        <v>2540</v>
      </c>
      <c r="G7400" s="256">
        <v>101358</v>
      </c>
      <c r="H7400" s="256" t="s">
        <v>3492</v>
      </c>
      <c r="I7400" s="256" t="s">
        <v>2357</v>
      </c>
      <c r="J7400" s="256" t="s">
        <v>2545</v>
      </c>
      <c r="K7400" s="257" t="s">
        <v>18817</v>
      </c>
      <c r="L7400" s="256" t="s">
        <v>2728</v>
      </c>
    </row>
    <row r="7401" spans="1:12" x14ac:dyDescent="0.25">
      <c r="A7401" s="256" t="s">
        <v>2630</v>
      </c>
      <c r="B7401" s="256" t="s">
        <v>2705</v>
      </c>
      <c r="C7401" s="256" t="s">
        <v>2709</v>
      </c>
      <c r="D7401" s="256" t="s">
        <v>3354</v>
      </c>
      <c r="E7401" s="257" t="s">
        <v>2540</v>
      </c>
      <c r="F7401" s="256" t="s">
        <v>2540</v>
      </c>
      <c r="G7401" s="256">
        <v>101359</v>
      </c>
      <c r="H7401" s="256" t="s">
        <v>3493</v>
      </c>
      <c r="I7401" s="256" t="s">
        <v>2357</v>
      </c>
      <c r="J7401" s="256" t="s">
        <v>2545</v>
      </c>
      <c r="K7401" s="257" t="s">
        <v>17411</v>
      </c>
      <c r="L7401" s="256" t="s">
        <v>2728</v>
      </c>
    </row>
    <row r="7402" spans="1:12" x14ac:dyDescent="0.25">
      <c r="A7402" s="256" t="s">
        <v>2630</v>
      </c>
      <c r="B7402" s="256" t="s">
        <v>2705</v>
      </c>
      <c r="C7402" s="256" t="s">
        <v>2709</v>
      </c>
      <c r="D7402" s="256" t="s">
        <v>3354</v>
      </c>
      <c r="E7402" s="257" t="s">
        <v>2540</v>
      </c>
      <c r="F7402" s="256" t="s">
        <v>2540</v>
      </c>
      <c r="G7402" s="256">
        <v>101360</v>
      </c>
      <c r="H7402" s="256" t="s">
        <v>3494</v>
      </c>
      <c r="I7402" s="256" t="s">
        <v>2357</v>
      </c>
      <c r="J7402" s="256" t="s">
        <v>2545</v>
      </c>
      <c r="K7402" s="257" t="s">
        <v>18817</v>
      </c>
      <c r="L7402" s="256" t="s">
        <v>2728</v>
      </c>
    </row>
    <row r="7403" spans="1:12" x14ac:dyDescent="0.25">
      <c r="A7403" s="256" t="s">
        <v>2630</v>
      </c>
      <c r="B7403" s="256" t="s">
        <v>2705</v>
      </c>
      <c r="C7403" s="256" t="s">
        <v>2709</v>
      </c>
      <c r="D7403" s="256" t="s">
        <v>3354</v>
      </c>
      <c r="E7403" s="257" t="s">
        <v>2540</v>
      </c>
      <c r="F7403" s="256" t="s">
        <v>2540</v>
      </c>
      <c r="G7403" s="256">
        <v>101361</v>
      </c>
      <c r="H7403" s="256" t="s">
        <v>3495</v>
      </c>
      <c r="I7403" s="256" t="s">
        <v>2357</v>
      </c>
      <c r="J7403" s="256" t="s">
        <v>2545</v>
      </c>
      <c r="K7403" s="257" t="s">
        <v>5185</v>
      </c>
      <c r="L7403" s="256" t="s">
        <v>2728</v>
      </c>
    </row>
    <row r="7404" spans="1:12" x14ac:dyDescent="0.25">
      <c r="A7404" s="256" t="s">
        <v>2630</v>
      </c>
      <c r="B7404" s="256" t="s">
        <v>2705</v>
      </c>
      <c r="C7404" s="256" t="s">
        <v>2709</v>
      </c>
      <c r="D7404" s="256" t="s">
        <v>3354</v>
      </c>
      <c r="E7404" s="257" t="s">
        <v>2540</v>
      </c>
      <c r="F7404" s="256" t="s">
        <v>2540</v>
      </c>
      <c r="G7404" s="256">
        <v>101362</v>
      </c>
      <c r="H7404" s="256" t="s">
        <v>3496</v>
      </c>
      <c r="I7404" s="256" t="s">
        <v>2357</v>
      </c>
      <c r="J7404" s="256" t="s">
        <v>2545</v>
      </c>
      <c r="K7404" s="257" t="s">
        <v>13877</v>
      </c>
      <c r="L7404" s="256" t="s">
        <v>2728</v>
      </c>
    </row>
    <row r="7405" spans="1:12" x14ac:dyDescent="0.25">
      <c r="A7405" s="256" t="s">
        <v>2630</v>
      </c>
      <c r="B7405" s="256" t="s">
        <v>2705</v>
      </c>
      <c r="C7405" s="256" t="s">
        <v>2709</v>
      </c>
      <c r="D7405" s="256" t="s">
        <v>3354</v>
      </c>
      <c r="E7405" s="257" t="s">
        <v>2540</v>
      </c>
      <c r="F7405" s="256" t="s">
        <v>2540</v>
      </c>
      <c r="G7405" s="256">
        <v>101363</v>
      </c>
      <c r="H7405" s="256" t="s">
        <v>3497</v>
      </c>
      <c r="I7405" s="256" t="s">
        <v>2357</v>
      </c>
      <c r="J7405" s="256" t="s">
        <v>2545</v>
      </c>
      <c r="K7405" s="257" t="s">
        <v>13863</v>
      </c>
      <c r="L7405" s="256" t="s">
        <v>2728</v>
      </c>
    </row>
    <row r="7406" spans="1:12" x14ac:dyDescent="0.25">
      <c r="A7406" s="256" t="s">
        <v>2630</v>
      </c>
      <c r="B7406" s="256" t="s">
        <v>2705</v>
      </c>
      <c r="C7406" s="256" t="s">
        <v>2709</v>
      </c>
      <c r="D7406" s="256" t="s">
        <v>3354</v>
      </c>
      <c r="E7406" s="257" t="s">
        <v>2540</v>
      </c>
      <c r="F7406" s="256" t="s">
        <v>2540</v>
      </c>
      <c r="G7406" s="256">
        <v>101364</v>
      </c>
      <c r="H7406" s="256" t="s">
        <v>3498</v>
      </c>
      <c r="I7406" s="256" t="s">
        <v>2357</v>
      </c>
      <c r="J7406" s="256" t="s">
        <v>2545</v>
      </c>
      <c r="K7406" s="257" t="s">
        <v>13878</v>
      </c>
      <c r="L7406" s="256" t="s">
        <v>2728</v>
      </c>
    </row>
    <row r="7407" spans="1:12" x14ac:dyDescent="0.25">
      <c r="A7407" s="256" t="s">
        <v>2630</v>
      </c>
      <c r="B7407" s="256" t="s">
        <v>2705</v>
      </c>
      <c r="C7407" s="256" t="s">
        <v>2709</v>
      </c>
      <c r="D7407" s="256" t="s">
        <v>3354</v>
      </c>
      <c r="E7407" s="257" t="s">
        <v>2540</v>
      </c>
      <c r="F7407" s="256" t="s">
        <v>2540</v>
      </c>
      <c r="G7407" s="256">
        <v>101365</v>
      </c>
      <c r="H7407" s="256" t="s">
        <v>3499</v>
      </c>
      <c r="I7407" s="256" t="s">
        <v>2357</v>
      </c>
      <c r="J7407" s="256" t="s">
        <v>2545</v>
      </c>
      <c r="K7407" s="257" t="s">
        <v>13863</v>
      </c>
      <c r="L7407" s="256" t="s">
        <v>2728</v>
      </c>
    </row>
    <row r="7408" spans="1:12" x14ac:dyDescent="0.25">
      <c r="A7408" s="256" t="s">
        <v>2630</v>
      </c>
      <c r="B7408" s="256" t="s">
        <v>2705</v>
      </c>
      <c r="C7408" s="256" t="s">
        <v>2709</v>
      </c>
      <c r="D7408" s="256" t="s">
        <v>3354</v>
      </c>
      <c r="E7408" s="257" t="s">
        <v>2540</v>
      </c>
      <c r="F7408" s="256" t="s">
        <v>2540</v>
      </c>
      <c r="G7408" s="256">
        <v>101366</v>
      </c>
      <c r="H7408" s="256" t="s">
        <v>3500</v>
      </c>
      <c r="I7408" s="256" t="s">
        <v>2357</v>
      </c>
      <c r="J7408" s="256" t="s">
        <v>2545</v>
      </c>
      <c r="K7408" s="257" t="s">
        <v>13547</v>
      </c>
      <c r="L7408" s="256" t="s">
        <v>2728</v>
      </c>
    </row>
    <row r="7409" spans="1:12" x14ac:dyDescent="0.25">
      <c r="A7409" s="256" t="s">
        <v>2630</v>
      </c>
      <c r="B7409" s="256" t="s">
        <v>2705</v>
      </c>
      <c r="C7409" s="256" t="s">
        <v>2709</v>
      </c>
      <c r="D7409" s="256" t="s">
        <v>3354</v>
      </c>
      <c r="E7409" s="257" t="s">
        <v>2540</v>
      </c>
      <c r="F7409" s="256" t="s">
        <v>2540</v>
      </c>
      <c r="G7409" s="256">
        <v>101367</v>
      </c>
      <c r="H7409" s="256" t="s">
        <v>3501</v>
      </c>
      <c r="I7409" s="256" t="s">
        <v>2357</v>
      </c>
      <c r="J7409" s="256" t="s">
        <v>2545</v>
      </c>
      <c r="K7409" s="257" t="s">
        <v>13863</v>
      </c>
      <c r="L7409" s="256" t="s">
        <v>2728</v>
      </c>
    </row>
    <row r="7410" spans="1:12" x14ac:dyDescent="0.25">
      <c r="A7410" s="256" t="s">
        <v>2630</v>
      </c>
      <c r="B7410" s="256" t="s">
        <v>2705</v>
      </c>
      <c r="C7410" s="256" t="s">
        <v>2709</v>
      </c>
      <c r="D7410" s="256" t="s">
        <v>3354</v>
      </c>
      <c r="E7410" s="257" t="s">
        <v>2540</v>
      </c>
      <c r="F7410" s="256" t="s">
        <v>2540</v>
      </c>
      <c r="G7410" s="256">
        <v>101368</v>
      </c>
      <c r="H7410" s="256" t="s">
        <v>3502</v>
      </c>
      <c r="I7410" s="256" t="s">
        <v>2357</v>
      </c>
      <c r="J7410" s="256" t="s">
        <v>2545</v>
      </c>
      <c r="K7410" s="257" t="s">
        <v>13879</v>
      </c>
      <c r="L7410" s="256" t="s">
        <v>2728</v>
      </c>
    </row>
    <row r="7411" spans="1:12" x14ac:dyDescent="0.25">
      <c r="A7411" s="256" t="s">
        <v>2630</v>
      </c>
      <c r="B7411" s="256" t="s">
        <v>2705</v>
      </c>
      <c r="C7411" s="256" t="s">
        <v>2709</v>
      </c>
      <c r="D7411" s="256" t="s">
        <v>3354</v>
      </c>
      <c r="E7411" s="257" t="s">
        <v>2540</v>
      </c>
      <c r="F7411" s="256" t="s">
        <v>2540</v>
      </c>
      <c r="G7411" s="256">
        <v>101369</v>
      </c>
      <c r="H7411" s="256" t="s">
        <v>3503</v>
      </c>
      <c r="I7411" s="256" t="s">
        <v>2357</v>
      </c>
      <c r="J7411" s="256" t="s">
        <v>2545</v>
      </c>
      <c r="K7411" s="257" t="s">
        <v>6029</v>
      </c>
      <c r="L7411" s="256" t="s">
        <v>2728</v>
      </c>
    </row>
    <row r="7412" spans="1:12" x14ac:dyDescent="0.25">
      <c r="A7412" s="256" t="s">
        <v>2630</v>
      </c>
      <c r="B7412" s="256" t="s">
        <v>2705</v>
      </c>
      <c r="C7412" s="256" t="s">
        <v>2709</v>
      </c>
      <c r="D7412" s="256" t="s">
        <v>3354</v>
      </c>
      <c r="E7412" s="257" t="s">
        <v>2540</v>
      </c>
      <c r="F7412" s="256" t="s">
        <v>2540</v>
      </c>
      <c r="G7412" s="256">
        <v>101370</v>
      </c>
      <c r="H7412" s="256" t="s">
        <v>3504</v>
      </c>
      <c r="I7412" s="256" t="s">
        <v>2357</v>
      </c>
      <c r="J7412" s="256" t="s">
        <v>2545</v>
      </c>
      <c r="K7412" s="257" t="s">
        <v>5068</v>
      </c>
      <c r="L7412" s="256" t="s">
        <v>2728</v>
      </c>
    </row>
    <row r="7413" spans="1:12" x14ac:dyDescent="0.25">
      <c r="A7413" s="256" t="s">
        <v>2630</v>
      </c>
      <c r="B7413" s="256" t="s">
        <v>2705</v>
      </c>
      <c r="C7413" s="256" t="s">
        <v>2709</v>
      </c>
      <c r="D7413" s="256" t="s">
        <v>3354</v>
      </c>
      <c r="E7413" s="257" t="s">
        <v>2540</v>
      </c>
      <c r="F7413" s="256" t="s">
        <v>2540</v>
      </c>
      <c r="G7413" s="256">
        <v>101371</v>
      </c>
      <c r="H7413" s="256" t="s">
        <v>3505</v>
      </c>
      <c r="I7413" s="256" t="s">
        <v>2357</v>
      </c>
      <c r="J7413" s="256" t="s">
        <v>2545</v>
      </c>
      <c r="K7413" s="257" t="s">
        <v>13880</v>
      </c>
      <c r="L7413" s="256" t="s">
        <v>2728</v>
      </c>
    </row>
    <row r="7414" spans="1:12" x14ac:dyDescent="0.25">
      <c r="A7414" s="256" t="s">
        <v>2630</v>
      </c>
      <c r="B7414" s="256" t="s">
        <v>2705</v>
      </c>
      <c r="C7414" s="256" t="s">
        <v>2709</v>
      </c>
      <c r="D7414" s="256" t="s">
        <v>3354</v>
      </c>
      <c r="E7414" s="257" t="s">
        <v>2540</v>
      </c>
      <c r="F7414" s="256" t="s">
        <v>2540</v>
      </c>
      <c r="G7414" s="256">
        <v>101372</v>
      </c>
      <c r="H7414" s="256" t="s">
        <v>3506</v>
      </c>
      <c r="I7414" s="256" t="s">
        <v>2357</v>
      </c>
      <c r="J7414" s="256" t="s">
        <v>2545</v>
      </c>
      <c r="K7414" s="257" t="s">
        <v>5488</v>
      </c>
      <c r="L7414" s="256" t="s">
        <v>2728</v>
      </c>
    </row>
    <row r="7415" spans="1:12" x14ac:dyDescent="0.25">
      <c r="A7415" s="256" t="s">
        <v>2630</v>
      </c>
      <c r="B7415" s="256" t="s">
        <v>2705</v>
      </c>
      <c r="C7415" s="256" t="s">
        <v>2709</v>
      </c>
      <c r="D7415" s="256" t="s">
        <v>3354</v>
      </c>
      <c r="E7415" s="257" t="s">
        <v>2540</v>
      </c>
      <c r="F7415" s="256" t="s">
        <v>2540</v>
      </c>
      <c r="G7415" s="256">
        <v>101373</v>
      </c>
      <c r="H7415" s="256" t="s">
        <v>3507</v>
      </c>
      <c r="I7415" s="256" t="s">
        <v>484</v>
      </c>
      <c r="J7415" s="256" t="s">
        <v>2545</v>
      </c>
      <c r="K7415" s="257" t="s">
        <v>18818</v>
      </c>
      <c r="L7415" s="256" t="s">
        <v>2728</v>
      </c>
    </row>
    <row r="7416" spans="1:12" x14ac:dyDescent="0.25">
      <c r="A7416" s="256" t="s">
        <v>2630</v>
      </c>
      <c r="B7416" s="256" t="s">
        <v>2705</v>
      </c>
      <c r="C7416" s="256" t="s">
        <v>2709</v>
      </c>
      <c r="D7416" s="256" t="s">
        <v>3354</v>
      </c>
      <c r="E7416" s="257" t="s">
        <v>2540</v>
      </c>
      <c r="F7416" s="256" t="s">
        <v>2540</v>
      </c>
      <c r="G7416" s="256">
        <v>101374</v>
      </c>
      <c r="H7416" s="256" t="s">
        <v>2259</v>
      </c>
      <c r="I7416" s="256" t="s">
        <v>2357</v>
      </c>
      <c r="J7416" s="256" t="s">
        <v>2545</v>
      </c>
      <c r="K7416" s="257" t="s">
        <v>18819</v>
      </c>
      <c r="L7416" s="256" t="s">
        <v>2728</v>
      </c>
    </row>
    <row r="7417" spans="1:12" x14ac:dyDescent="0.25">
      <c r="A7417" s="256" t="s">
        <v>2630</v>
      </c>
      <c r="B7417" s="256" t="s">
        <v>2705</v>
      </c>
      <c r="C7417" s="256" t="s">
        <v>2709</v>
      </c>
      <c r="D7417" s="256" t="s">
        <v>3354</v>
      </c>
      <c r="E7417" s="257" t="s">
        <v>2540</v>
      </c>
      <c r="F7417" s="256" t="s">
        <v>2540</v>
      </c>
      <c r="G7417" s="256">
        <v>101375</v>
      </c>
      <c r="H7417" s="256" t="s">
        <v>3508</v>
      </c>
      <c r="I7417" s="256" t="s">
        <v>2357</v>
      </c>
      <c r="J7417" s="256" t="s">
        <v>2545</v>
      </c>
      <c r="K7417" s="257" t="s">
        <v>18820</v>
      </c>
      <c r="L7417" s="256" t="s">
        <v>2728</v>
      </c>
    </row>
    <row r="7418" spans="1:12" x14ac:dyDescent="0.25">
      <c r="A7418" s="256" t="s">
        <v>2630</v>
      </c>
      <c r="B7418" s="256" t="s">
        <v>2705</v>
      </c>
      <c r="C7418" s="256" t="s">
        <v>2709</v>
      </c>
      <c r="D7418" s="256" t="s">
        <v>3354</v>
      </c>
      <c r="E7418" s="257" t="s">
        <v>2540</v>
      </c>
      <c r="F7418" s="256" t="s">
        <v>2540</v>
      </c>
      <c r="G7418" s="256">
        <v>101376</v>
      </c>
      <c r="H7418" s="256" t="s">
        <v>3509</v>
      </c>
      <c r="I7418" s="256" t="s">
        <v>2357</v>
      </c>
      <c r="J7418" s="256" t="s">
        <v>2545</v>
      </c>
      <c r="K7418" s="257" t="s">
        <v>18821</v>
      </c>
      <c r="L7418" s="256" t="s">
        <v>2728</v>
      </c>
    </row>
    <row r="7419" spans="1:12" x14ac:dyDescent="0.25">
      <c r="A7419" s="256" t="s">
        <v>2630</v>
      </c>
      <c r="B7419" s="256" t="s">
        <v>2705</v>
      </c>
      <c r="C7419" s="256" t="s">
        <v>2709</v>
      </c>
      <c r="D7419" s="256" t="s">
        <v>3354</v>
      </c>
      <c r="E7419" s="257" t="s">
        <v>2540</v>
      </c>
      <c r="F7419" s="256" t="s">
        <v>2540</v>
      </c>
      <c r="G7419" s="256">
        <v>101377</v>
      </c>
      <c r="H7419" s="256" t="s">
        <v>2262</v>
      </c>
      <c r="I7419" s="256" t="s">
        <v>2357</v>
      </c>
      <c r="J7419" s="256" t="s">
        <v>2545</v>
      </c>
      <c r="K7419" s="257" t="s">
        <v>14687</v>
      </c>
      <c r="L7419" s="256" t="s">
        <v>2728</v>
      </c>
    </row>
    <row r="7420" spans="1:12" x14ac:dyDescent="0.25">
      <c r="A7420" s="256" t="s">
        <v>2630</v>
      </c>
      <c r="B7420" s="256" t="s">
        <v>2705</v>
      </c>
      <c r="C7420" s="256" t="s">
        <v>2709</v>
      </c>
      <c r="D7420" s="256" t="s">
        <v>3354</v>
      </c>
      <c r="E7420" s="257" t="s">
        <v>2540</v>
      </c>
      <c r="F7420" s="256" t="s">
        <v>2540</v>
      </c>
      <c r="G7420" s="256">
        <v>101378</v>
      </c>
      <c r="H7420" s="256" t="s">
        <v>2488</v>
      </c>
      <c r="I7420" s="256" t="s">
        <v>2357</v>
      </c>
      <c r="J7420" s="256" t="s">
        <v>2545</v>
      </c>
      <c r="K7420" s="257" t="s">
        <v>18822</v>
      </c>
      <c r="L7420" s="256" t="s">
        <v>2728</v>
      </c>
    </row>
    <row r="7421" spans="1:12" x14ac:dyDescent="0.25">
      <c r="A7421" s="256" t="s">
        <v>2630</v>
      </c>
      <c r="B7421" s="256" t="s">
        <v>2705</v>
      </c>
      <c r="C7421" s="256" t="s">
        <v>2709</v>
      </c>
      <c r="D7421" s="256" t="s">
        <v>3354</v>
      </c>
      <c r="E7421" s="257" t="s">
        <v>2540</v>
      </c>
      <c r="F7421" s="256" t="s">
        <v>2540</v>
      </c>
      <c r="G7421" s="256">
        <v>101379</v>
      </c>
      <c r="H7421" s="256" t="s">
        <v>3510</v>
      </c>
      <c r="I7421" s="256" t="s">
        <v>2357</v>
      </c>
      <c r="J7421" s="256" t="s">
        <v>2545</v>
      </c>
      <c r="K7421" s="257" t="s">
        <v>18823</v>
      </c>
      <c r="L7421" s="256" t="s">
        <v>2728</v>
      </c>
    </row>
    <row r="7422" spans="1:12" x14ac:dyDescent="0.25">
      <c r="A7422" s="256" t="s">
        <v>2630</v>
      </c>
      <c r="B7422" s="256" t="s">
        <v>2705</v>
      </c>
      <c r="C7422" s="256" t="s">
        <v>2709</v>
      </c>
      <c r="D7422" s="256" t="s">
        <v>3354</v>
      </c>
      <c r="E7422" s="257" t="s">
        <v>2540</v>
      </c>
      <c r="F7422" s="256" t="s">
        <v>2540</v>
      </c>
      <c r="G7422" s="256">
        <v>101380</v>
      </c>
      <c r="H7422" s="256" t="s">
        <v>2264</v>
      </c>
      <c r="I7422" s="256" t="s">
        <v>2357</v>
      </c>
      <c r="J7422" s="256" t="s">
        <v>2545</v>
      </c>
      <c r="K7422" s="257" t="s">
        <v>18824</v>
      </c>
      <c r="L7422" s="256" t="s">
        <v>2728</v>
      </c>
    </row>
    <row r="7423" spans="1:12" x14ac:dyDescent="0.25">
      <c r="A7423" s="256" t="s">
        <v>2630</v>
      </c>
      <c r="B7423" s="256" t="s">
        <v>2705</v>
      </c>
      <c r="C7423" s="256" t="s">
        <v>2709</v>
      </c>
      <c r="D7423" s="256" t="s">
        <v>3354</v>
      </c>
      <c r="E7423" s="257" t="s">
        <v>2540</v>
      </c>
      <c r="F7423" s="256" t="s">
        <v>2540</v>
      </c>
      <c r="G7423" s="256">
        <v>101381</v>
      </c>
      <c r="H7423" s="256" t="s">
        <v>2265</v>
      </c>
      <c r="I7423" s="256" t="s">
        <v>2357</v>
      </c>
      <c r="J7423" s="256" t="s">
        <v>2545</v>
      </c>
      <c r="K7423" s="257" t="s">
        <v>18825</v>
      </c>
      <c r="L7423" s="256" t="s">
        <v>2728</v>
      </c>
    </row>
    <row r="7424" spans="1:12" x14ac:dyDescent="0.25">
      <c r="A7424" s="256" t="s">
        <v>2630</v>
      </c>
      <c r="B7424" s="256" t="s">
        <v>2705</v>
      </c>
      <c r="C7424" s="256" t="s">
        <v>2709</v>
      </c>
      <c r="D7424" s="256" t="s">
        <v>3354</v>
      </c>
      <c r="E7424" s="257" t="s">
        <v>2540</v>
      </c>
      <c r="F7424" s="256" t="s">
        <v>2540</v>
      </c>
      <c r="G7424" s="256">
        <v>101382</v>
      </c>
      <c r="H7424" s="256" t="s">
        <v>3511</v>
      </c>
      <c r="I7424" s="256" t="s">
        <v>2357</v>
      </c>
      <c r="J7424" s="256" t="s">
        <v>2545</v>
      </c>
      <c r="K7424" s="257" t="s">
        <v>18826</v>
      </c>
      <c r="L7424" s="256" t="s">
        <v>2728</v>
      </c>
    </row>
    <row r="7425" spans="1:12" x14ac:dyDescent="0.25">
      <c r="A7425" s="256" t="s">
        <v>2630</v>
      </c>
      <c r="B7425" s="256" t="s">
        <v>2705</v>
      </c>
      <c r="C7425" s="256" t="s">
        <v>2709</v>
      </c>
      <c r="D7425" s="256" t="s">
        <v>3354</v>
      </c>
      <c r="E7425" s="257" t="s">
        <v>2540</v>
      </c>
      <c r="F7425" s="256" t="s">
        <v>2540</v>
      </c>
      <c r="G7425" s="256">
        <v>101383</v>
      </c>
      <c r="H7425" s="256" t="s">
        <v>2490</v>
      </c>
      <c r="I7425" s="256" t="s">
        <v>2357</v>
      </c>
      <c r="J7425" s="256" t="s">
        <v>2545</v>
      </c>
      <c r="K7425" s="257" t="s">
        <v>18827</v>
      </c>
      <c r="L7425" s="256" t="s">
        <v>2728</v>
      </c>
    </row>
    <row r="7426" spans="1:12" x14ac:dyDescent="0.25">
      <c r="A7426" s="256" t="s">
        <v>2630</v>
      </c>
      <c r="B7426" s="256" t="s">
        <v>2705</v>
      </c>
      <c r="C7426" s="256" t="s">
        <v>2709</v>
      </c>
      <c r="D7426" s="256" t="s">
        <v>3354</v>
      </c>
      <c r="E7426" s="257" t="s">
        <v>2540</v>
      </c>
      <c r="F7426" s="256" t="s">
        <v>2540</v>
      </c>
      <c r="G7426" s="256">
        <v>101384</v>
      </c>
      <c r="H7426" s="256" t="s">
        <v>2268</v>
      </c>
      <c r="I7426" s="256" t="s">
        <v>2357</v>
      </c>
      <c r="J7426" s="256" t="s">
        <v>2545</v>
      </c>
      <c r="K7426" s="257" t="s">
        <v>18828</v>
      </c>
      <c r="L7426" s="256" t="s">
        <v>2728</v>
      </c>
    </row>
    <row r="7427" spans="1:12" x14ac:dyDescent="0.25">
      <c r="A7427" s="256" t="s">
        <v>2630</v>
      </c>
      <c r="B7427" s="256" t="s">
        <v>2705</v>
      </c>
      <c r="C7427" s="256" t="s">
        <v>2709</v>
      </c>
      <c r="D7427" s="256" t="s">
        <v>3354</v>
      </c>
      <c r="E7427" s="257" t="s">
        <v>2540</v>
      </c>
      <c r="F7427" s="256" t="s">
        <v>2540</v>
      </c>
      <c r="G7427" s="256">
        <v>101385</v>
      </c>
      <c r="H7427" s="256" t="s">
        <v>3512</v>
      </c>
      <c r="I7427" s="256" t="s">
        <v>2357</v>
      </c>
      <c r="J7427" s="256" t="s">
        <v>2545</v>
      </c>
      <c r="K7427" s="257" t="s">
        <v>18829</v>
      </c>
      <c r="L7427" s="256" t="s">
        <v>2728</v>
      </c>
    </row>
    <row r="7428" spans="1:12" x14ac:dyDescent="0.25">
      <c r="A7428" s="256" t="s">
        <v>2630</v>
      </c>
      <c r="B7428" s="256" t="s">
        <v>2705</v>
      </c>
      <c r="C7428" s="256" t="s">
        <v>2709</v>
      </c>
      <c r="D7428" s="256" t="s">
        <v>3354</v>
      </c>
      <c r="E7428" s="257" t="s">
        <v>2540</v>
      </c>
      <c r="F7428" s="256" t="s">
        <v>2540</v>
      </c>
      <c r="G7428" s="256">
        <v>101386</v>
      </c>
      <c r="H7428" s="256" t="s">
        <v>2270</v>
      </c>
      <c r="I7428" s="256" t="s">
        <v>2357</v>
      </c>
      <c r="J7428" s="256" t="s">
        <v>2545</v>
      </c>
      <c r="K7428" s="257" t="s">
        <v>18830</v>
      </c>
      <c r="L7428" s="256" t="s">
        <v>2728</v>
      </c>
    </row>
    <row r="7429" spans="1:12" x14ac:dyDescent="0.25">
      <c r="A7429" s="256" t="s">
        <v>2630</v>
      </c>
      <c r="B7429" s="256" t="s">
        <v>2705</v>
      </c>
      <c r="C7429" s="256" t="s">
        <v>2709</v>
      </c>
      <c r="D7429" s="256" t="s">
        <v>3354</v>
      </c>
      <c r="E7429" s="257" t="s">
        <v>2540</v>
      </c>
      <c r="F7429" s="256" t="s">
        <v>2540</v>
      </c>
      <c r="G7429" s="256">
        <v>101387</v>
      </c>
      <c r="H7429" s="256" t="s">
        <v>3513</v>
      </c>
      <c r="I7429" s="256" t="s">
        <v>2357</v>
      </c>
      <c r="J7429" s="256" t="s">
        <v>2545</v>
      </c>
      <c r="K7429" s="257" t="s">
        <v>18827</v>
      </c>
      <c r="L7429" s="256" t="s">
        <v>2728</v>
      </c>
    </row>
    <row r="7430" spans="1:12" x14ac:dyDescent="0.25">
      <c r="A7430" s="256" t="s">
        <v>2630</v>
      </c>
      <c r="B7430" s="256" t="s">
        <v>2705</v>
      </c>
      <c r="C7430" s="256" t="s">
        <v>2709</v>
      </c>
      <c r="D7430" s="256" t="s">
        <v>3354</v>
      </c>
      <c r="E7430" s="257" t="s">
        <v>2540</v>
      </c>
      <c r="F7430" s="256" t="s">
        <v>2540</v>
      </c>
      <c r="G7430" s="256">
        <v>101388</v>
      </c>
      <c r="H7430" s="256" t="s">
        <v>2272</v>
      </c>
      <c r="I7430" s="256" t="s">
        <v>2357</v>
      </c>
      <c r="J7430" s="256" t="s">
        <v>2545</v>
      </c>
      <c r="K7430" s="257" t="s">
        <v>18831</v>
      </c>
      <c r="L7430" s="256" t="s">
        <v>2728</v>
      </c>
    </row>
    <row r="7431" spans="1:12" x14ac:dyDescent="0.25">
      <c r="A7431" s="256" t="s">
        <v>2630</v>
      </c>
      <c r="B7431" s="256" t="s">
        <v>2705</v>
      </c>
      <c r="C7431" s="256" t="s">
        <v>2709</v>
      </c>
      <c r="D7431" s="256" t="s">
        <v>3354</v>
      </c>
      <c r="E7431" s="257" t="s">
        <v>2540</v>
      </c>
      <c r="F7431" s="256" t="s">
        <v>2540</v>
      </c>
      <c r="G7431" s="256">
        <v>101389</v>
      </c>
      <c r="H7431" s="256" t="s">
        <v>2273</v>
      </c>
      <c r="I7431" s="256" t="s">
        <v>2357</v>
      </c>
      <c r="J7431" s="256" t="s">
        <v>2545</v>
      </c>
      <c r="K7431" s="257" t="s">
        <v>18832</v>
      </c>
      <c r="L7431" s="256" t="s">
        <v>2728</v>
      </c>
    </row>
    <row r="7432" spans="1:12" x14ac:dyDescent="0.25">
      <c r="A7432" s="256" t="s">
        <v>2630</v>
      </c>
      <c r="B7432" s="256" t="s">
        <v>2705</v>
      </c>
      <c r="C7432" s="256" t="s">
        <v>2709</v>
      </c>
      <c r="D7432" s="256" t="s">
        <v>3354</v>
      </c>
      <c r="E7432" s="257" t="s">
        <v>2540</v>
      </c>
      <c r="F7432" s="256" t="s">
        <v>2540</v>
      </c>
      <c r="G7432" s="256">
        <v>101390</v>
      </c>
      <c r="H7432" s="256" t="s">
        <v>3514</v>
      </c>
      <c r="I7432" s="256" t="s">
        <v>2357</v>
      </c>
      <c r="J7432" s="256" t="s">
        <v>2545</v>
      </c>
      <c r="K7432" s="257" t="s">
        <v>18833</v>
      </c>
      <c r="L7432" s="256" t="s">
        <v>2728</v>
      </c>
    </row>
    <row r="7433" spans="1:12" x14ac:dyDescent="0.25">
      <c r="A7433" s="256" t="s">
        <v>2630</v>
      </c>
      <c r="B7433" s="256" t="s">
        <v>2705</v>
      </c>
      <c r="C7433" s="256" t="s">
        <v>2709</v>
      </c>
      <c r="D7433" s="256" t="s">
        <v>3354</v>
      </c>
      <c r="E7433" s="257" t="s">
        <v>2540</v>
      </c>
      <c r="F7433" s="256" t="s">
        <v>2540</v>
      </c>
      <c r="G7433" s="256">
        <v>101391</v>
      </c>
      <c r="H7433" s="256" t="s">
        <v>3515</v>
      </c>
      <c r="I7433" s="256" t="s">
        <v>2357</v>
      </c>
      <c r="J7433" s="256" t="s">
        <v>2545</v>
      </c>
      <c r="K7433" s="257" t="s">
        <v>18834</v>
      </c>
      <c r="L7433" s="256" t="s">
        <v>2728</v>
      </c>
    </row>
    <row r="7434" spans="1:12" x14ac:dyDescent="0.25">
      <c r="A7434" s="256" t="s">
        <v>2630</v>
      </c>
      <c r="B7434" s="256" t="s">
        <v>2705</v>
      </c>
      <c r="C7434" s="256" t="s">
        <v>2709</v>
      </c>
      <c r="D7434" s="256" t="s">
        <v>3354</v>
      </c>
      <c r="E7434" s="257" t="s">
        <v>2540</v>
      </c>
      <c r="F7434" s="256" t="s">
        <v>2540</v>
      </c>
      <c r="G7434" s="256">
        <v>101392</v>
      </c>
      <c r="H7434" s="256" t="s">
        <v>3516</v>
      </c>
      <c r="I7434" s="256" t="s">
        <v>2357</v>
      </c>
      <c r="J7434" s="256" t="s">
        <v>2545</v>
      </c>
      <c r="K7434" s="257" t="s">
        <v>18835</v>
      </c>
      <c r="L7434" s="256" t="s">
        <v>2728</v>
      </c>
    </row>
    <row r="7435" spans="1:12" x14ac:dyDescent="0.25">
      <c r="A7435" s="256" t="s">
        <v>2630</v>
      </c>
      <c r="B7435" s="256" t="s">
        <v>2705</v>
      </c>
      <c r="C7435" s="256" t="s">
        <v>2709</v>
      </c>
      <c r="D7435" s="256" t="s">
        <v>3354</v>
      </c>
      <c r="E7435" s="257" t="s">
        <v>2540</v>
      </c>
      <c r="F7435" s="256" t="s">
        <v>2540</v>
      </c>
      <c r="G7435" s="256">
        <v>101394</v>
      </c>
      <c r="H7435" s="256" t="s">
        <v>2278</v>
      </c>
      <c r="I7435" s="256" t="s">
        <v>2357</v>
      </c>
      <c r="J7435" s="256" t="s">
        <v>2545</v>
      </c>
      <c r="K7435" s="257" t="s">
        <v>18836</v>
      </c>
      <c r="L7435" s="256" t="s">
        <v>2728</v>
      </c>
    </row>
    <row r="7436" spans="1:12" x14ac:dyDescent="0.25">
      <c r="A7436" s="256" t="s">
        <v>2630</v>
      </c>
      <c r="B7436" s="256" t="s">
        <v>2705</v>
      </c>
      <c r="C7436" s="256" t="s">
        <v>2709</v>
      </c>
      <c r="D7436" s="256" t="s">
        <v>3354</v>
      </c>
      <c r="E7436" s="257" t="s">
        <v>2540</v>
      </c>
      <c r="F7436" s="256" t="s">
        <v>2540</v>
      </c>
      <c r="G7436" s="256">
        <v>101395</v>
      </c>
      <c r="H7436" s="256" t="s">
        <v>3517</v>
      </c>
      <c r="I7436" s="256" t="s">
        <v>2357</v>
      </c>
      <c r="J7436" s="256" t="s">
        <v>2545</v>
      </c>
      <c r="K7436" s="257" t="s">
        <v>18837</v>
      </c>
      <c r="L7436" s="256" t="s">
        <v>2728</v>
      </c>
    </row>
    <row r="7437" spans="1:12" x14ac:dyDescent="0.25">
      <c r="A7437" s="256" t="s">
        <v>2630</v>
      </c>
      <c r="B7437" s="256" t="s">
        <v>2705</v>
      </c>
      <c r="C7437" s="256" t="s">
        <v>2709</v>
      </c>
      <c r="D7437" s="256" t="s">
        <v>3354</v>
      </c>
      <c r="E7437" s="257" t="s">
        <v>2540</v>
      </c>
      <c r="F7437" s="256" t="s">
        <v>2540</v>
      </c>
      <c r="G7437" s="256">
        <v>101396</v>
      </c>
      <c r="H7437" s="256" t="s">
        <v>3518</v>
      </c>
      <c r="I7437" s="256" t="s">
        <v>2357</v>
      </c>
      <c r="J7437" s="256" t="s">
        <v>2545</v>
      </c>
      <c r="K7437" s="257" t="s">
        <v>18838</v>
      </c>
      <c r="L7437" s="256" t="s">
        <v>2728</v>
      </c>
    </row>
    <row r="7438" spans="1:12" x14ac:dyDescent="0.25">
      <c r="A7438" s="256" t="s">
        <v>2630</v>
      </c>
      <c r="B7438" s="256" t="s">
        <v>2705</v>
      </c>
      <c r="C7438" s="256" t="s">
        <v>2709</v>
      </c>
      <c r="D7438" s="256" t="s">
        <v>3354</v>
      </c>
      <c r="E7438" s="257" t="s">
        <v>2540</v>
      </c>
      <c r="F7438" s="256" t="s">
        <v>2540</v>
      </c>
      <c r="G7438" s="256">
        <v>101397</v>
      </c>
      <c r="H7438" s="256" t="s">
        <v>2280</v>
      </c>
      <c r="I7438" s="256" t="s">
        <v>2357</v>
      </c>
      <c r="J7438" s="256" t="s">
        <v>2545</v>
      </c>
      <c r="K7438" s="257" t="s">
        <v>18839</v>
      </c>
      <c r="L7438" s="256" t="s">
        <v>2728</v>
      </c>
    </row>
    <row r="7439" spans="1:12" x14ac:dyDescent="0.25">
      <c r="A7439" s="256" t="s">
        <v>2630</v>
      </c>
      <c r="B7439" s="256" t="s">
        <v>2705</v>
      </c>
      <c r="C7439" s="256" t="s">
        <v>2709</v>
      </c>
      <c r="D7439" s="256" t="s">
        <v>3354</v>
      </c>
      <c r="E7439" s="257" t="s">
        <v>2540</v>
      </c>
      <c r="F7439" s="256" t="s">
        <v>2540</v>
      </c>
      <c r="G7439" s="256">
        <v>101398</v>
      </c>
      <c r="H7439" s="256" t="s">
        <v>3519</v>
      </c>
      <c r="I7439" s="256" t="s">
        <v>2357</v>
      </c>
      <c r="J7439" s="256" t="s">
        <v>2545</v>
      </c>
      <c r="K7439" s="257" t="s">
        <v>18840</v>
      </c>
      <c r="L7439" s="256" t="s">
        <v>2728</v>
      </c>
    </row>
    <row r="7440" spans="1:12" x14ac:dyDescent="0.25">
      <c r="A7440" s="256" t="s">
        <v>2630</v>
      </c>
      <c r="B7440" s="256" t="s">
        <v>2705</v>
      </c>
      <c r="C7440" s="256" t="s">
        <v>2709</v>
      </c>
      <c r="D7440" s="256" t="s">
        <v>3354</v>
      </c>
      <c r="E7440" s="257" t="s">
        <v>2540</v>
      </c>
      <c r="F7440" s="256" t="s">
        <v>2540</v>
      </c>
      <c r="G7440" s="256">
        <v>101399</v>
      </c>
      <c r="H7440" s="256" t="s">
        <v>2282</v>
      </c>
      <c r="I7440" s="256" t="s">
        <v>2357</v>
      </c>
      <c r="J7440" s="256" t="s">
        <v>2545</v>
      </c>
      <c r="K7440" s="257" t="s">
        <v>18841</v>
      </c>
      <c r="L7440" s="256" t="s">
        <v>2728</v>
      </c>
    </row>
    <row r="7441" spans="1:12" x14ac:dyDescent="0.25">
      <c r="A7441" s="256" t="s">
        <v>2630</v>
      </c>
      <c r="B7441" s="256" t="s">
        <v>2705</v>
      </c>
      <c r="C7441" s="256" t="s">
        <v>2709</v>
      </c>
      <c r="D7441" s="256" t="s">
        <v>3354</v>
      </c>
      <c r="E7441" s="257" t="s">
        <v>2540</v>
      </c>
      <c r="F7441" s="256" t="s">
        <v>2540</v>
      </c>
      <c r="G7441" s="256">
        <v>101400</v>
      </c>
      <c r="H7441" s="256" t="s">
        <v>3520</v>
      </c>
      <c r="I7441" s="256" t="s">
        <v>2357</v>
      </c>
      <c r="J7441" s="256" t="s">
        <v>2545</v>
      </c>
      <c r="K7441" s="257" t="s">
        <v>18841</v>
      </c>
      <c r="L7441" s="256" t="s">
        <v>2728</v>
      </c>
    </row>
    <row r="7442" spans="1:12" x14ac:dyDescent="0.25">
      <c r="A7442" s="256" t="s">
        <v>2630</v>
      </c>
      <c r="B7442" s="256" t="s">
        <v>2705</v>
      </c>
      <c r="C7442" s="256" t="s">
        <v>2709</v>
      </c>
      <c r="D7442" s="256" t="s">
        <v>3354</v>
      </c>
      <c r="E7442" s="257" t="s">
        <v>2540</v>
      </c>
      <c r="F7442" s="256" t="s">
        <v>2540</v>
      </c>
      <c r="G7442" s="256">
        <v>101401</v>
      </c>
      <c r="H7442" s="256" t="s">
        <v>2284</v>
      </c>
      <c r="I7442" s="256" t="s">
        <v>2357</v>
      </c>
      <c r="J7442" s="256" t="s">
        <v>2545</v>
      </c>
      <c r="K7442" s="257" t="s">
        <v>18842</v>
      </c>
      <c r="L7442" s="256" t="s">
        <v>2728</v>
      </c>
    </row>
    <row r="7443" spans="1:12" x14ac:dyDescent="0.25">
      <c r="A7443" s="256" t="s">
        <v>2630</v>
      </c>
      <c r="B7443" s="256" t="s">
        <v>2705</v>
      </c>
      <c r="C7443" s="256" t="s">
        <v>2709</v>
      </c>
      <c r="D7443" s="256" t="s">
        <v>3354</v>
      </c>
      <c r="E7443" s="257" t="s">
        <v>2540</v>
      </c>
      <c r="F7443" s="256" t="s">
        <v>2540</v>
      </c>
      <c r="G7443" s="256">
        <v>101402</v>
      </c>
      <c r="H7443" s="256" t="s">
        <v>2285</v>
      </c>
      <c r="I7443" s="256" t="s">
        <v>2357</v>
      </c>
      <c r="J7443" s="256" t="s">
        <v>2545</v>
      </c>
      <c r="K7443" s="257" t="s">
        <v>18843</v>
      </c>
      <c r="L7443" s="256" t="s">
        <v>2728</v>
      </c>
    </row>
    <row r="7444" spans="1:12" x14ac:dyDescent="0.25">
      <c r="A7444" s="256" t="s">
        <v>2630</v>
      </c>
      <c r="B7444" s="256" t="s">
        <v>2705</v>
      </c>
      <c r="C7444" s="256" t="s">
        <v>2709</v>
      </c>
      <c r="D7444" s="256" t="s">
        <v>3354</v>
      </c>
      <c r="E7444" s="257" t="s">
        <v>2540</v>
      </c>
      <c r="F7444" s="256" t="s">
        <v>2540</v>
      </c>
      <c r="G7444" s="256">
        <v>101403</v>
      </c>
      <c r="H7444" s="256" t="s">
        <v>3507</v>
      </c>
      <c r="I7444" s="256" t="s">
        <v>2357</v>
      </c>
      <c r="J7444" s="256" t="s">
        <v>2545</v>
      </c>
      <c r="K7444" s="257" t="s">
        <v>18844</v>
      </c>
      <c r="L7444" s="256" t="s">
        <v>2728</v>
      </c>
    </row>
    <row r="7445" spans="1:12" x14ac:dyDescent="0.25">
      <c r="A7445" s="256" t="s">
        <v>2630</v>
      </c>
      <c r="B7445" s="256" t="s">
        <v>2705</v>
      </c>
      <c r="C7445" s="256" t="s">
        <v>2709</v>
      </c>
      <c r="D7445" s="256" t="s">
        <v>3354</v>
      </c>
      <c r="E7445" s="257" t="s">
        <v>2540</v>
      </c>
      <c r="F7445" s="256" t="s">
        <v>2540</v>
      </c>
      <c r="G7445" s="256">
        <v>101404</v>
      </c>
      <c r="H7445" s="256" t="s">
        <v>2354</v>
      </c>
      <c r="I7445" s="256" t="s">
        <v>2357</v>
      </c>
      <c r="J7445" s="256" t="s">
        <v>2545</v>
      </c>
      <c r="K7445" s="257" t="s">
        <v>18845</v>
      </c>
      <c r="L7445" s="256" t="s">
        <v>2728</v>
      </c>
    </row>
    <row r="7446" spans="1:12" x14ac:dyDescent="0.25">
      <c r="A7446" s="256" t="s">
        <v>2630</v>
      </c>
      <c r="B7446" s="256" t="s">
        <v>2705</v>
      </c>
      <c r="C7446" s="256" t="s">
        <v>2709</v>
      </c>
      <c r="D7446" s="256" t="s">
        <v>3354</v>
      </c>
      <c r="E7446" s="257" t="s">
        <v>2540</v>
      </c>
      <c r="F7446" s="256" t="s">
        <v>2540</v>
      </c>
      <c r="G7446" s="256">
        <v>101405</v>
      </c>
      <c r="H7446" s="256" t="s">
        <v>2355</v>
      </c>
      <c r="I7446" s="256" t="s">
        <v>2357</v>
      </c>
      <c r="J7446" s="256" t="s">
        <v>2545</v>
      </c>
      <c r="K7446" s="257" t="s">
        <v>18846</v>
      </c>
      <c r="L7446" s="256" t="s">
        <v>2728</v>
      </c>
    </row>
    <row r="7447" spans="1:12" x14ac:dyDescent="0.25">
      <c r="A7447" s="256" t="s">
        <v>2630</v>
      </c>
      <c r="B7447" s="256" t="s">
        <v>2705</v>
      </c>
      <c r="C7447" s="256" t="s">
        <v>2709</v>
      </c>
      <c r="D7447" s="256" t="s">
        <v>3354</v>
      </c>
      <c r="E7447" s="257" t="s">
        <v>2540</v>
      </c>
      <c r="F7447" s="256" t="s">
        <v>2540</v>
      </c>
      <c r="G7447" s="256">
        <v>101407</v>
      </c>
      <c r="H7447" s="256" t="s">
        <v>2286</v>
      </c>
      <c r="I7447" s="256" t="s">
        <v>2357</v>
      </c>
      <c r="J7447" s="256" t="s">
        <v>2545</v>
      </c>
      <c r="K7447" s="257" t="s">
        <v>18825</v>
      </c>
      <c r="L7447" s="256" t="s">
        <v>2728</v>
      </c>
    </row>
    <row r="7448" spans="1:12" x14ac:dyDescent="0.25">
      <c r="A7448" s="256" t="s">
        <v>2630</v>
      </c>
      <c r="B7448" s="256" t="s">
        <v>2705</v>
      </c>
      <c r="C7448" s="256" t="s">
        <v>2709</v>
      </c>
      <c r="D7448" s="256" t="s">
        <v>3354</v>
      </c>
      <c r="E7448" s="257" t="s">
        <v>2540</v>
      </c>
      <c r="F7448" s="256" t="s">
        <v>2540</v>
      </c>
      <c r="G7448" s="256">
        <v>101408</v>
      </c>
      <c r="H7448" s="256" t="s">
        <v>2287</v>
      </c>
      <c r="I7448" s="256" t="s">
        <v>2357</v>
      </c>
      <c r="J7448" s="256" t="s">
        <v>2545</v>
      </c>
      <c r="K7448" s="257" t="s">
        <v>18847</v>
      </c>
      <c r="L7448" s="256" t="s">
        <v>2728</v>
      </c>
    </row>
    <row r="7449" spans="1:12" x14ac:dyDescent="0.25">
      <c r="A7449" s="256" t="s">
        <v>2630</v>
      </c>
      <c r="B7449" s="256" t="s">
        <v>2705</v>
      </c>
      <c r="C7449" s="256" t="s">
        <v>2709</v>
      </c>
      <c r="D7449" s="256" t="s">
        <v>3354</v>
      </c>
      <c r="E7449" s="257" t="s">
        <v>2540</v>
      </c>
      <c r="F7449" s="256" t="s">
        <v>2540</v>
      </c>
      <c r="G7449" s="256">
        <v>101409</v>
      </c>
      <c r="H7449" s="256" t="s">
        <v>3521</v>
      </c>
      <c r="I7449" s="256" t="s">
        <v>2357</v>
      </c>
      <c r="J7449" s="256" t="s">
        <v>2545</v>
      </c>
      <c r="K7449" s="257" t="s">
        <v>18848</v>
      </c>
      <c r="L7449" s="256" t="s">
        <v>2728</v>
      </c>
    </row>
    <row r="7450" spans="1:12" x14ac:dyDescent="0.25">
      <c r="A7450" s="256" t="s">
        <v>2630</v>
      </c>
      <c r="B7450" s="256" t="s">
        <v>2705</v>
      </c>
      <c r="C7450" s="256" t="s">
        <v>2709</v>
      </c>
      <c r="D7450" s="256" t="s">
        <v>3354</v>
      </c>
      <c r="E7450" s="257" t="s">
        <v>2540</v>
      </c>
      <c r="F7450" s="256" t="s">
        <v>2540</v>
      </c>
      <c r="G7450" s="256">
        <v>101410</v>
      </c>
      <c r="H7450" s="256" t="s">
        <v>2337</v>
      </c>
      <c r="I7450" s="256" t="s">
        <v>2357</v>
      </c>
      <c r="J7450" s="256" t="s">
        <v>2545</v>
      </c>
      <c r="K7450" s="257" t="s">
        <v>18849</v>
      </c>
      <c r="L7450" s="256" t="s">
        <v>2728</v>
      </c>
    </row>
    <row r="7451" spans="1:12" x14ac:dyDescent="0.25">
      <c r="A7451" s="256" t="s">
        <v>2630</v>
      </c>
      <c r="B7451" s="256" t="s">
        <v>2705</v>
      </c>
      <c r="C7451" s="256" t="s">
        <v>2709</v>
      </c>
      <c r="D7451" s="256" t="s">
        <v>3354</v>
      </c>
      <c r="E7451" s="257" t="s">
        <v>2540</v>
      </c>
      <c r="F7451" s="256" t="s">
        <v>2540</v>
      </c>
      <c r="G7451" s="256">
        <v>101411</v>
      </c>
      <c r="H7451" s="256" t="s">
        <v>3522</v>
      </c>
      <c r="I7451" s="256" t="s">
        <v>2357</v>
      </c>
      <c r="J7451" s="256" t="s">
        <v>2545</v>
      </c>
      <c r="K7451" s="257" t="s">
        <v>18850</v>
      </c>
      <c r="L7451" s="256" t="s">
        <v>2728</v>
      </c>
    </row>
    <row r="7452" spans="1:12" x14ac:dyDescent="0.25">
      <c r="A7452" s="256" t="s">
        <v>2630</v>
      </c>
      <c r="B7452" s="256" t="s">
        <v>2705</v>
      </c>
      <c r="C7452" s="256" t="s">
        <v>2709</v>
      </c>
      <c r="D7452" s="256" t="s">
        <v>3354</v>
      </c>
      <c r="E7452" s="257" t="s">
        <v>2540</v>
      </c>
      <c r="F7452" s="256" t="s">
        <v>2540</v>
      </c>
      <c r="G7452" s="256">
        <v>101412</v>
      </c>
      <c r="H7452" s="256" t="s">
        <v>3523</v>
      </c>
      <c r="I7452" s="256" t="s">
        <v>2357</v>
      </c>
      <c r="J7452" s="256" t="s">
        <v>2545</v>
      </c>
      <c r="K7452" s="257" t="s">
        <v>18851</v>
      </c>
      <c r="L7452" s="256" t="s">
        <v>2728</v>
      </c>
    </row>
    <row r="7453" spans="1:12" x14ac:dyDescent="0.25">
      <c r="A7453" s="256" t="s">
        <v>2630</v>
      </c>
      <c r="B7453" s="256" t="s">
        <v>2705</v>
      </c>
      <c r="C7453" s="256" t="s">
        <v>2709</v>
      </c>
      <c r="D7453" s="256" t="s">
        <v>3354</v>
      </c>
      <c r="E7453" s="257" t="s">
        <v>2540</v>
      </c>
      <c r="F7453" s="256" t="s">
        <v>2540</v>
      </c>
      <c r="G7453" s="256">
        <v>101413</v>
      </c>
      <c r="H7453" s="256" t="s">
        <v>2289</v>
      </c>
      <c r="I7453" s="256" t="s">
        <v>2357</v>
      </c>
      <c r="J7453" s="256" t="s">
        <v>2545</v>
      </c>
      <c r="K7453" s="257" t="s">
        <v>18852</v>
      </c>
      <c r="L7453" s="256" t="s">
        <v>2728</v>
      </c>
    </row>
    <row r="7454" spans="1:12" x14ac:dyDescent="0.25">
      <c r="A7454" s="256" t="s">
        <v>2630</v>
      </c>
      <c r="B7454" s="256" t="s">
        <v>2705</v>
      </c>
      <c r="C7454" s="256" t="s">
        <v>2709</v>
      </c>
      <c r="D7454" s="256" t="s">
        <v>3354</v>
      </c>
      <c r="E7454" s="257" t="s">
        <v>2540</v>
      </c>
      <c r="F7454" s="256" t="s">
        <v>2540</v>
      </c>
      <c r="G7454" s="256">
        <v>101414</v>
      </c>
      <c r="H7454" s="256" t="s">
        <v>3524</v>
      </c>
      <c r="I7454" s="256" t="s">
        <v>2357</v>
      </c>
      <c r="J7454" s="256" t="s">
        <v>2545</v>
      </c>
      <c r="K7454" s="257" t="s">
        <v>18834</v>
      </c>
      <c r="L7454" s="256" t="s">
        <v>2728</v>
      </c>
    </row>
    <row r="7455" spans="1:12" x14ac:dyDescent="0.25">
      <c r="A7455" s="256" t="s">
        <v>2630</v>
      </c>
      <c r="B7455" s="256" t="s">
        <v>2705</v>
      </c>
      <c r="C7455" s="256" t="s">
        <v>2709</v>
      </c>
      <c r="D7455" s="256" t="s">
        <v>3354</v>
      </c>
      <c r="E7455" s="257" t="s">
        <v>2540</v>
      </c>
      <c r="F7455" s="256" t="s">
        <v>2540</v>
      </c>
      <c r="G7455" s="256">
        <v>101415</v>
      </c>
      <c r="H7455" s="256" t="s">
        <v>3525</v>
      </c>
      <c r="I7455" s="256" t="s">
        <v>2357</v>
      </c>
      <c r="J7455" s="256" t="s">
        <v>2545</v>
      </c>
      <c r="K7455" s="257" t="s">
        <v>18853</v>
      </c>
      <c r="L7455" s="256" t="s">
        <v>2728</v>
      </c>
    </row>
    <row r="7456" spans="1:12" x14ac:dyDescent="0.25">
      <c r="A7456" s="256" t="s">
        <v>2630</v>
      </c>
      <c r="B7456" s="256" t="s">
        <v>2705</v>
      </c>
      <c r="C7456" s="256" t="s">
        <v>2709</v>
      </c>
      <c r="D7456" s="256" t="s">
        <v>3354</v>
      </c>
      <c r="E7456" s="257" t="s">
        <v>2540</v>
      </c>
      <c r="F7456" s="256" t="s">
        <v>2540</v>
      </c>
      <c r="G7456" s="256">
        <v>101416</v>
      </c>
      <c r="H7456" s="256" t="s">
        <v>2495</v>
      </c>
      <c r="I7456" s="256" t="s">
        <v>2357</v>
      </c>
      <c r="J7456" s="256" t="s">
        <v>2545</v>
      </c>
      <c r="K7456" s="257" t="s">
        <v>18854</v>
      </c>
      <c r="L7456" s="256" t="s">
        <v>2728</v>
      </c>
    </row>
    <row r="7457" spans="1:12" x14ac:dyDescent="0.25">
      <c r="A7457" s="256" t="s">
        <v>2630</v>
      </c>
      <c r="B7457" s="256" t="s">
        <v>2705</v>
      </c>
      <c r="C7457" s="256" t="s">
        <v>2709</v>
      </c>
      <c r="D7457" s="256" t="s">
        <v>3354</v>
      </c>
      <c r="E7457" s="257" t="s">
        <v>2540</v>
      </c>
      <c r="F7457" s="256" t="s">
        <v>2540</v>
      </c>
      <c r="G7457" s="256">
        <v>101417</v>
      </c>
      <c r="H7457" s="256" t="s">
        <v>3526</v>
      </c>
      <c r="I7457" s="256" t="s">
        <v>2357</v>
      </c>
      <c r="J7457" s="256" t="s">
        <v>2545</v>
      </c>
      <c r="K7457" s="257" t="s">
        <v>18855</v>
      </c>
      <c r="L7457" s="256" t="s">
        <v>2728</v>
      </c>
    </row>
    <row r="7458" spans="1:12" x14ac:dyDescent="0.25">
      <c r="A7458" s="256" t="s">
        <v>2630</v>
      </c>
      <c r="B7458" s="256" t="s">
        <v>2705</v>
      </c>
      <c r="C7458" s="256" t="s">
        <v>2709</v>
      </c>
      <c r="D7458" s="256" t="s">
        <v>3354</v>
      </c>
      <c r="E7458" s="257" t="s">
        <v>2540</v>
      </c>
      <c r="F7458" s="256" t="s">
        <v>2540</v>
      </c>
      <c r="G7458" s="256">
        <v>101418</v>
      </c>
      <c r="H7458" s="256" t="s">
        <v>3527</v>
      </c>
      <c r="I7458" s="256" t="s">
        <v>2357</v>
      </c>
      <c r="J7458" s="256" t="s">
        <v>2545</v>
      </c>
      <c r="K7458" s="257" t="s">
        <v>18856</v>
      </c>
      <c r="L7458" s="256" t="s">
        <v>2728</v>
      </c>
    </row>
    <row r="7459" spans="1:12" x14ac:dyDescent="0.25">
      <c r="A7459" s="256" t="s">
        <v>2630</v>
      </c>
      <c r="B7459" s="256" t="s">
        <v>2705</v>
      </c>
      <c r="C7459" s="256" t="s">
        <v>2709</v>
      </c>
      <c r="D7459" s="256" t="s">
        <v>3354</v>
      </c>
      <c r="E7459" s="257" t="s">
        <v>2540</v>
      </c>
      <c r="F7459" s="256" t="s">
        <v>2540</v>
      </c>
      <c r="G7459" s="256">
        <v>101419</v>
      </c>
      <c r="H7459" s="256" t="s">
        <v>3528</v>
      </c>
      <c r="I7459" s="256" t="s">
        <v>2357</v>
      </c>
      <c r="J7459" s="256" t="s">
        <v>2545</v>
      </c>
      <c r="K7459" s="257" t="s">
        <v>18857</v>
      </c>
      <c r="L7459" s="256" t="s">
        <v>2728</v>
      </c>
    </row>
    <row r="7460" spans="1:12" x14ac:dyDescent="0.25">
      <c r="A7460" s="256" t="s">
        <v>2630</v>
      </c>
      <c r="B7460" s="256" t="s">
        <v>2705</v>
      </c>
      <c r="C7460" s="256" t="s">
        <v>2709</v>
      </c>
      <c r="D7460" s="256" t="s">
        <v>3354</v>
      </c>
      <c r="E7460" s="257" t="s">
        <v>2540</v>
      </c>
      <c r="F7460" s="256" t="s">
        <v>2540</v>
      </c>
      <c r="G7460" s="256">
        <v>101420</v>
      </c>
      <c r="H7460" s="256" t="s">
        <v>3529</v>
      </c>
      <c r="I7460" s="256" t="s">
        <v>2357</v>
      </c>
      <c r="J7460" s="256" t="s">
        <v>2545</v>
      </c>
      <c r="K7460" s="257" t="s">
        <v>18858</v>
      </c>
      <c r="L7460" s="256" t="s">
        <v>2728</v>
      </c>
    </row>
    <row r="7461" spans="1:12" x14ac:dyDescent="0.25">
      <c r="A7461" s="256" t="s">
        <v>2630</v>
      </c>
      <c r="B7461" s="256" t="s">
        <v>2705</v>
      </c>
      <c r="C7461" s="256" t="s">
        <v>2709</v>
      </c>
      <c r="D7461" s="256" t="s">
        <v>3354</v>
      </c>
      <c r="E7461" s="257" t="s">
        <v>2540</v>
      </c>
      <c r="F7461" s="256" t="s">
        <v>2540</v>
      </c>
      <c r="G7461" s="256">
        <v>101421</v>
      </c>
      <c r="H7461" s="256" t="s">
        <v>3530</v>
      </c>
      <c r="I7461" s="256" t="s">
        <v>2357</v>
      </c>
      <c r="J7461" s="256" t="s">
        <v>2545</v>
      </c>
      <c r="K7461" s="257" t="s">
        <v>18859</v>
      </c>
      <c r="L7461" s="256" t="s">
        <v>2728</v>
      </c>
    </row>
    <row r="7462" spans="1:12" x14ac:dyDescent="0.25">
      <c r="A7462" s="256" t="s">
        <v>2630</v>
      </c>
      <c r="B7462" s="256" t="s">
        <v>2705</v>
      </c>
      <c r="C7462" s="256" t="s">
        <v>2709</v>
      </c>
      <c r="D7462" s="256" t="s">
        <v>3354</v>
      </c>
      <c r="E7462" s="257" t="s">
        <v>2540</v>
      </c>
      <c r="F7462" s="256" t="s">
        <v>2540</v>
      </c>
      <c r="G7462" s="256">
        <v>101422</v>
      </c>
      <c r="H7462" s="256" t="s">
        <v>3531</v>
      </c>
      <c r="I7462" s="256" t="s">
        <v>2357</v>
      </c>
      <c r="J7462" s="256" t="s">
        <v>2545</v>
      </c>
      <c r="K7462" s="257" t="s">
        <v>18860</v>
      </c>
      <c r="L7462" s="256" t="s">
        <v>2728</v>
      </c>
    </row>
    <row r="7463" spans="1:12" x14ac:dyDescent="0.25">
      <c r="A7463" s="256" t="s">
        <v>2630</v>
      </c>
      <c r="B7463" s="256" t="s">
        <v>2705</v>
      </c>
      <c r="C7463" s="256" t="s">
        <v>2709</v>
      </c>
      <c r="D7463" s="256" t="s">
        <v>3354</v>
      </c>
      <c r="E7463" s="257" t="s">
        <v>2540</v>
      </c>
      <c r="F7463" s="256" t="s">
        <v>2540</v>
      </c>
      <c r="G7463" s="256">
        <v>101423</v>
      </c>
      <c r="H7463" s="256" t="s">
        <v>3532</v>
      </c>
      <c r="I7463" s="256" t="s">
        <v>2357</v>
      </c>
      <c r="J7463" s="256" t="s">
        <v>2545</v>
      </c>
      <c r="K7463" s="257" t="s">
        <v>18861</v>
      </c>
      <c r="L7463" s="256" t="s">
        <v>2728</v>
      </c>
    </row>
    <row r="7464" spans="1:12" x14ac:dyDescent="0.25">
      <c r="A7464" s="256" t="s">
        <v>2630</v>
      </c>
      <c r="B7464" s="256" t="s">
        <v>2705</v>
      </c>
      <c r="C7464" s="256" t="s">
        <v>2709</v>
      </c>
      <c r="D7464" s="256" t="s">
        <v>3354</v>
      </c>
      <c r="E7464" s="257" t="s">
        <v>2540</v>
      </c>
      <c r="F7464" s="256" t="s">
        <v>2540</v>
      </c>
      <c r="G7464" s="256">
        <v>101424</v>
      </c>
      <c r="H7464" s="256" t="s">
        <v>3533</v>
      </c>
      <c r="I7464" s="256" t="s">
        <v>2357</v>
      </c>
      <c r="J7464" s="256" t="s">
        <v>2545</v>
      </c>
      <c r="K7464" s="257" t="s">
        <v>18862</v>
      </c>
      <c r="L7464" s="256" t="s">
        <v>2728</v>
      </c>
    </row>
    <row r="7465" spans="1:12" x14ac:dyDescent="0.25">
      <c r="A7465" s="256" t="s">
        <v>2630</v>
      </c>
      <c r="B7465" s="256" t="s">
        <v>2705</v>
      </c>
      <c r="C7465" s="256" t="s">
        <v>2709</v>
      </c>
      <c r="D7465" s="256" t="s">
        <v>3354</v>
      </c>
      <c r="E7465" s="257" t="s">
        <v>2540</v>
      </c>
      <c r="F7465" s="256" t="s">
        <v>2540</v>
      </c>
      <c r="G7465" s="256">
        <v>101425</v>
      </c>
      <c r="H7465" s="256" t="s">
        <v>3534</v>
      </c>
      <c r="I7465" s="256" t="s">
        <v>2357</v>
      </c>
      <c r="J7465" s="256" t="s">
        <v>2545</v>
      </c>
      <c r="K7465" s="257" t="s">
        <v>18863</v>
      </c>
      <c r="L7465" s="256" t="s">
        <v>2728</v>
      </c>
    </row>
    <row r="7466" spans="1:12" x14ac:dyDescent="0.25">
      <c r="A7466" s="256" t="s">
        <v>2630</v>
      </c>
      <c r="B7466" s="256" t="s">
        <v>2705</v>
      </c>
      <c r="C7466" s="256" t="s">
        <v>2709</v>
      </c>
      <c r="D7466" s="256" t="s">
        <v>3354</v>
      </c>
      <c r="E7466" s="257" t="s">
        <v>2540</v>
      </c>
      <c r="F7466" s="256" t="s">
        <v>2540</v>
      </c>
      <c r="G7466" s="256">
        <v>101426</v>
      </c>
      <c r="H7466" s="256" t="s">
        <v>3535</v>
      </c>
      <c r="I7466" s="256" t="s">
        <v>2357</v>
      </c>
      <c r="J7466" s="256" t="s">
        <v>2545</v>
      </c>
      <c r="K7466" s="257" t="s">
        <v>18864</v>
      </c>
      <c r="L7466" s="256" t="s">
        <v>2728</v>
      </c>
    </row>
    <row r="7467" spans="1:12" x14ac:dyDescent="0.25">
      <c r="A7467" s="256" t="s">
        <v>2630</v>
      </c>
      <c r="B7467" s="256" t="s">
        <v>2705</v>
      </c>
      <c r="C7467" s="256" t="s">
        <v>2709</v>
      </c>
      <c r="D7467" s="256" t="s">
        <v>3354</v>
      </c>
      <c r="E7467" s="257" t="s">
        <v>2540</v>
      </c>
      <c r="F7467" s="256" t="s">
        <v>2540</v>
      </c>
      <c r="G7467" s="256">
        <v>101427</v>
      </c>
      <c r="H7467" s="256" t="s">
        <v>2302</v>
      </c>
      <c r="I7467" s="256" t="s">
        <v>2357</v>
      </c>
      <c r="J7467" s="256" t="s">
        <v>2545</v>
      </c>
      <c r="K7467" s="257" t="s">
        <v>18865</v>
      </c>
      <c r="L7467" s="256" t="s">
        <v>2728</v>
      </c>
    </row>
    <row r="7468" spans="1:12" x14ac:dyDescent="0.25">
      <c r="A7468" s="256" t="s">
        <v>2630</v>
      </c>
      <c r="B7468" s="256" t="s">
        <v>2705</v>
      </c>
      <c r="C7468" s="256" t="s">
        <v>2709</v>
      </c>
      <c r="D7468" s="256" t="s">
        <v>3354</v>
      </c>
      <c r="E7468" s="257" t="s">
        <v>2540</v>
      </c>
      <c r="F7468" s="256" t="s">
        <v>2540</v>
      </c>
      <c r="G7468" s="256">
        <v>101428</v>
      </c>
      <c r="H7468" s="256" t="s">
        <v>3536</v>
      </c>
      <c r="I7468" s="256" t="s">
        <v>2357</v>
      </c>
      <c r="J7468" s="256" t="s">
        <v>2545</v>
      </c>
      <c r="K7468" s="257" t="s">
        <v>18866</v>
      </c>
      <c r="L7468" s="256" t="s">
        <v>2728</v>
      </c>
    </row>
    <row r="7469" spans="1:12" x14ac:dyDescent="0.25">
      <c r="A7469" s="256" t="s">
        <v>2630</v>
      </c>
      <c r="B7469" s="256" t="s">
        <v>2705</v>
      </c>
      <c r="C7469" s="256" t="s">
        <v>2709</v>
      </c>
      <c r="D7469" s="256" t="s">
        <v>3354</v>
      </c>
      <c r="E7469" s="257" t="s">
        <v>2540</v>
      </c>
      <c r="F7469" s="256" t="s">
        <v>2540</v>
      </c>
      <c r="G7469" s="256">
        <v>101429</v>
      </c>
      <c r="H7469" s="256" t="s">
        <v>3537</v>
      </c>
      <c r="I7469" s="256" t="s">
        <v>2357</v>
      </c>
      <c r="J7469" s="256" t="s">
        <v>2545</v>
      </c>
      <c r="K7469" s="257" t="s">
        <v>18867</v>
      </c>
      <c r="L7469" s="256" t="s">
        <v>2728</v>
      </c>
    </row>
    <row r="7470" spans="1:12" x14ac:dyDescent="0.25">
      <c r="A7470" s="256" t="s">
        <v>2630</v>
      </c>
      <c r="B7470" s="256" t="s">
        <v>2705</v>
      </c>
      <c r="C7470" s="256" t="s">
        <v>2709</v>
      </c>
      <c r="D7470" s="256" t="s">
        <v>3354</v>
      </c>
      <c r="E7470" s="257" t="s">
        <v>2540</v>
      </c>
      <c r="F7470" s="256" t="s">
        <v>2540</v>
      </c>
      <c r="G7470" s="256">
        <v>101430</v>
      </c>
      <c r="H7470" s="256" t="s">
        <v>3538</v>
      </c>
      <c r="I7470" s="256" t="s">
        <v>2357</v>
      </c>
      <c r="J7470" s="256" t="s">
        <v>2545</v>
      </c>
      <c r="K7470" s="257" t="s">
        <v>18868</v>
      </c>
      <c r="L7470" s="256" t="s">
        <v>2728</v>
      </c>
    </row>
    <row r="7471" spans="1:12" x14ac:dyDescent="0.25">
      <c r="A7471" s="256" t="s">
        <v>2630</v>
      </c>
      <c r="B7471" s="256" t="s">
        <v>2705</v>
      </c>
      <c r="C7471" s="256" t="s">
        <v>2709</v>
      </c>
      <c r="D7471" s="256" t="s">
        <v>3354</v>
      </c>
      <c r="E7471" s="257" t="s">
        <v>2540</v>
      </c>
      <c r="F7471" s="256" t="s">
        <v>2540</v>
      </c>
      <c r="G7471" s="256">
        <v>101431</v>
      </c>
      <c r="H7471" s="256" t="s">
        <v>2305</v>
      </c>
      <c r="I7471" s="256" t="s">
        <v>2357</v>
      </c>
      <c r="J7471" s="256" t="s">
        <v>2545</v>
      </c>
      <c r="K7471" s="257" t="s">
        <v>18869</v>
      </c>
      <c r="L7471" s="256" t="s">
        <v>2728</v>
      </c>
    </row>
    <row r="7472" spans="1:12" x14ac:dyDescent="0.25">
      <c r="A7472" s="256" t="s">
        <v>2630</v>
      </c>
      <c r="B7472" s="256" t="s">
        <v>2705</v>
      </c>
      <c r="C7472" s="256" t="s">
        <v>2709</v>
      </c>
      <c r="D7472" s="256" t="s">
        <v>3354</v>
      </c>
      <c r="E7472" s="257" t="s">
        <v>2540</v>
      </c>
      <c r="F7472" s="256" t="s">
        <v>2540</v>
      </c>
      <c r="G7472" s="256">
        <v>101432</v>
      </c>
      <c r="H7472" s="256" t="s">
        <v>3539</v>
      </c>
      <c r="I7472" s="256" t="s">
        <v>2357</v>
      </c>
      <c r="J7472" s="256" t="s">
        <v>2545</v>
      </c>
      <c r="K7472" s="257" t="s">
        <v>18862</v>
      </c>
      <c r="L7472" s="256" t="s">
        <v>2728</v>
      </c>
    </row>
    <row r="7473" spans="1:12" x14ac:dyDescent="0.25">
      <c r="A7473" s="256" t="s">
        <v>2630</v>
      </c>
      <c r="B7473" s="256" t="s">
        <v>2705</v>
      </c>
      <c r="C7473" s="256" t="s">
        <v>2709</v>
      </c>
      <c r="D7473" s="256" t="s">
        <v>3354</v>
      </c>
      <c r="E7473" s="257" t="s">
        <v>2540</v>
      </c>
      <c r="F7473" s="256" t="s">
        <v>2540</v>
      </c>
      <c r="G7473" s="256">
        <v>101433</v>
      </c>
      <c r="H7473" s="256" t="s">
        <v>2307</v>
      </c>
      <c r="I7473" s="256" t="s">
        <v>2357</v>
      </c>
      <c r="J7473" s="256" t="s">
        <v>2545</v>
      </c>
      <c r="K7473" s="257" t="s">
        <v>18862</v>
      </c>
      <c r="L7473" s="256" t="s">
        <v>2728</v>
      </c>
    </row>
    <row r="7474" spans="1:12" x14ac:dyDescent="0.25">
      <c r="A7474" s="256" t="s">
        <v>2630</v>
      </c>
      <c r="B7474" s="256" t="s">
        <v>2705</v>
      </c>
      <c r="C7474" s="256" t="s">
        <v>2709</v>
      </c>
      <c r="D7474" s="256" t="s">
        <v>3354</v>
      </c>
      <c r="E7474" s="257" t="s">
        <v>2540</v>
      </c>
      <c r="F7474" s="256" t="s">
        <v>2540</v>
      </c>
      <c r="G7474" s="256">
        <v>101434</v>
      </c>
      <c r="H7474" s="256" t="s">
        <v>3540</v>
      </c>
      <c r="I7474" s="256" t="s">
        <v>2357</v>
      </c>
      <c r="J7474" s="256" t="s">
        <v>2545</v>
      </c>
      <c r="K7474" s="257" t="s">
        <v>18870</v>
      </c>
      <c r="L7474" s="256" t="s">
        <v>2728</v>
      </c>
    </row>
    <row r="7475" spans="1:12" x14ac:dyDescent="0.25">
      <c r="A7475" s="256" t="s">
        <v>2630</v>
      </c>
      <c r="B7475" s="256" t="s">
        <v>2705</v>
      </c>
      <c r="C7475" s="256" t="s">
        <v>2709</v>
      </c>
      <c r="D7475" s="256" t="s">
        <v>3354</v>
      </c>
      <c r="E7475" s="257" t="s">
        <v>2540</v>
      </c>
      <c r="F7475" s="256" t="s">
        <v>2540</v>
      </c>
      <c r="G7475" s="256">
        <v>101435</v>
      </c>
      <c r="H7475" s="256" t="s">
        <v>3541</v>
      </c>
      <c r="I7475" s="256" t="s">
        <v>2357</v>
      </c>
      <c r="J7475" s="256" t="s">
        <v>2545</v>
      </c>
      <c r="K7475" s="257" t="s">
        <v>18871</v>
      </c>
      <c r="L7475" s="256" t="s">
        <v>2728</v>
      </c>
    </row>
    <row r="7476" spans="1:12" x14ac:dyDescent="0.25">
      <c r="A7476" s="256" t="s">
        <v>2630</v>
      </c>
      <c r="B7476" s="256" t="s">
        <v>2705</v>
      </c>
      <c r="C7476" s="256" t="s">
        <v>2709</v>
      </c>
      <c r="D7476" s="256" t="s">
        <v>3354</v>
      </c>
      <c r="E7476" s="257" t="s">
        <v>2540</v>
      </c>
      <c r="F7476" s="256" t="s">
        <v>2540</v>
      </c>
      <c r="G7476" s="256">
        <v>101436</v>
      </c>
      <c r="H7476" s="256" t="s">
        <v>2309</v>
      </c>
      <c r="I7476" s="256" t="s">
        <v>2357</v>
      </c>
      <c r="J7476" s="256" t="s">
        <v>2545</v>
      </c>
      <c r="K7476" s="257" t="s">
        <v>18872</v>
      </c>
      <c r="L7476" s="256" t="s">
        <v>2728</v>
      </c>
    </row>
    <row r="7477" spans="1:12" x14ac:dyDescent="0.25">
      <c r="A7477" s="256" t="s">
        <v>2630</v>
      </c>
      <c r="B7477" s="256" t="s">
        <v>2705</v>
      </c>
      <c r="C7477" s="256" t="s">
        <v>2709</v>
      </c>
      <c r="D7477" s="256" t="s">
        <v>3354</v>
      </c>
      <c r="E7477" s="257" t="s">
        <v>2540</v>
      </c>
      <c r="F7477" s="256" t="s">
        <v>2540</v>
      </c>
      <c r="G7477" s="256">
        <v>101437</v>
      </c>
      <c r="H7477" s="256" t="s">
        <v>3542</v>
      </c>
      <c r="I7477" s="256" t="s">
        <v>2357</v>
      </c>
      <c r="J7477" s="256" t="s">
        <v>2545</v>
      </c>
      <c r="K7477" s="257" t="s">
        <v>18873</v>
      </c>
      <c r="L7477" s="256" t="s">
        <v>2728</v>
      </c>
    </row>
    <row r="7478" spans="1:12" x14ac:dyDescent="0.25">
      <c r="A7478" s="256" t="s">
        <v>2630</v>
      </c>
      <c r="B7478" s="256" t="s">
        <v>2705</v>
      </c>
      <c r="C7478" s="256" t="s">
        <v>2709</v>
      </c>
      <c r="D7478" s="256" t="s">
        <v>3354</v>
      </c>
      <c r="E7478" s="257" t="s">
        <v>2540</v>
      </c>
      <c r="F7478" s="256" t="s">
        <v>2540</v>
      </c>
      <c r="G7478" s="256">
        <v>101438</v>
      </c>
      <c r="H7478" s="256" t="s">
        <v>2311</v>
      </c>
      <c r="I7478" s="256" t="s">
        <v>2357</v>
      </c>
      <c r="J7478" s="256" t="s">
        <v>2545</v>
      </c>
      <c r="K7478" s="257" t="s">
        <v>18874</v>
      </c>
      <c r="L7478" s="256" t="s">
        <v>2728</v>
      </c>
    </row>
    <row r="7479" spans="1:12" x14ac:dyDescent="0.25">
      <c r="A7479" s="256" t="s">
        <v>2630</v>
      </c>
      <c r="B7479" s="256" t="s">
        <v>2705</v>
      </c>
      <c r="C7479" s="256" t="s">
        <v>2709</v>
      </c>
      <c r="D7479" s="256" t="s">
        <v>3354</v>
      </c>
      <c r="E7479" s="257" t="s">
        <v>2540</v>
      </c>
      <c r="F7479" s="256" t="s">
        <v>2540</v>
      </c>
      <c r="G7479" s="256">
        <v>101439</v>
      </c>
      <c r="H7479" s="256" t="s">
        <v>2312</v>
      </c>
      <c r="I7479" s="256" t="s">
        <v>2357</v>
      </c>
      <c r="J7479" s="256" t="s">
        <v>2545</v>
      </c>
      <c r="K7479" s="257" t="s">
        <v>18875</v>
      </c>
      <c r="L7479" s="256" t="s">
        <v>2728</v>
      </c>
    </row>
    <row r="7480" spans="1:12" x14ac:dyDescent="0.25">
      <c r="A7480" s="256" t="s">
        <v>2630</v>
      </c>
      <c r="B7480" s="256" t="s">
        <v>2705</v>
      </c>
      <c r="C7480" s="256" t="s">
        <v>2709</v>
      </c>
      <c r="D7480" s="256" t="s">
        <v>3354</v>
      </c>
      <c r="E7480" s="257" t="s">
        <v>2540</v>
      </c>
      <c r="F7480" s="256" t="s">
        <v>2540</v>
      </c>
      <c r="G7480" s="256">
        <v>101440</v>
      </c>
      <c r="H7480" s="256" t="s">
        <v>3543</v>
      </c>
      <c r="I7480" s="256" t="s">
        <v>2357</v>
      </c>
      <c r="J7480" s="256" t="s">
        <v>2545</v>
      </c>
      <c r="K7480" s="257" t="s">
        <v>18876</v>
      </c>
      <c r="L7480" s="256" t="s">
        <v>2728</v>
      </c>
    </row>
    <row r="7481" spans="1:12" x14ac:dyDescent="0.25">
      <c r="A7481" s="256" t="s">
        <v>2630</v>
      </c>
      <c r="B7481" s="256" t="s">
        <v>2705</v>
      </c>
      <c r="C7481" s="256" t="s">
        <v>2709</v>
      </c>
      <c r="D7481" s="256" t="s">
        <v>3354</v>
      </c>
      <c r="E7481" s="257" t="s">
        <v>2540</v>
      </c>
      <c r="F7481" s="256" t="s">
        <v>2540</v>
      </c>
      <c r="G7481" s="256">
        <v>101441</v>
      </c>
      <c r="H7481" s="256" t="s">
        <v>2314</v>
      </c>
      <c r="I7481" s="256" t="s">
        <v>2357</v>
      </c>
      <c r="J7481" s="256" t="s">
        <v>2545</v>
      </c>
      <c r="K7481" s="257" t="s">
        <v>18877</v>
      </c>
      <c r="L7481" s="256" t="s">
        <v>2728</v>
      </c>
    </row>
    <row r="7482" spans="1:12" x14ac:dyDescent="0.25">
      <c r="A7482" s="256" t="s">
        <v>2630</v>
      </c>
      <c r="B7482" s="256" t="s">
        <v>2705</v>
      </c>
      <c r="C7482" s="256" t="s">
        <v>2709</v>
      </c>
      <c r="D7482" s="256" t="s">
        <v>3354</v>
      </c>
      <c r="E7482" s="257" t="s">
        <v>2540</v>
      </c>
      <c r="F7482" s="256" t="s">
        <v>2540</v>
      </c>
      <c r="G7482" s="256">
        <v>101442</v>
      </c>
      <c r="H7482" s="256" t="s">
        <v>3544</v>
      </c>
      <c r="I7482" s="256" t="s">
        <v>2357</v>
      </c>
      <c r="J7482" s="256" t="s">
        <v>2545</v>
      </c>
      <c r="K7482" s="257" t="s">
        <v>18878</v>
      </c>
      <c r="L7482" s="256" t="s">
        <v>2728</v>
      </c>
    </row>
    <row r="7483" spans="1:12" x14ac:dyDescent="0.25">
      <c r="A7483" s="256" t="s">
        <v>2630</v>
      </c>
      <c r="B7483" s="256" t="s">
        <v>2705</v>
      </c>
      <c r="C7483" s="256" t="s">
        <v>2709</v>
      </c>
      <c r="D7483" s="256" t="s">
        <v>3354</v>
      </c>
      <c r="E7483" s="257" t="s">
        <v>2540</v>
      </c>
      <c r="F7483" s="256" t="s">
        <v>2540</v>
      </c>
      <c r="G7483" s="256">
        <v>101443</v>
      </c>
      <c r="H7483" s="256" t="s">
        <v>2315</v>
      </c>
      <c r="I7483" s="256" t="s">
        <v>2357</v>
      </c>
      <c r="J7483" s="256" t="s">
        <v>2545</v>
      </c>
      <c r="K7483" s="257" t="s">
        <v>18879</v>
      </c>
      <c r="L7483" s="256" t="s">
        <v>2728</v>
      </c>
    </row>
    <row r="7484" spans="1:12" x14ac:dyDescent="0.25">
      <c r="A7484" s="256" t="s">
        <v>2630</v>
      </c>
      <c r="B7484" s="256" t="s">
        <v>2705</v>
      </c>
      <c r="C7484" s="256" t="s">
        <v>2709</v>
      </c>
      <c r="D7484" s="256" t="s">
        <v>3354</v>
      </c>
      <c r="E7484" s="257" t="s">
        <v>2540</v>
      </c>
      <c r="F7484" s="256" t="s">
        <v>2540</v>
      </c>
      <c r="G7484" s="256">
        <v>101444</v>
      </c>
      <c r="H7484" s="256" t="s">
        <v>2318</v>
      </c>
      <c r="I7484" s="256" t="s">
        <v>2357</v>
      </c>
      <c r="J7484" s="256" t="s">
        <v>2545</v>
      </c>
      <c r="K7484" s="257" t="s">
        <v>18834</v>
      </c>
      <c r="L7484" s="256" t="s">
        <v>2728</v>
      </c>
    </row>
    <row r="7485" spans="1:12" x14ac:dyDescent="0.25">
      <c r="A7485" s="256" t="s">
        <v>2630</v>
      </c>
      <c r="B7485" s="256" t="s">
        <v>2705</v>
      </c>
      <c r="C7485" s="256" t="s">
        <v>2709</v>
      </c>
      <c r="D7485" s="256" t="s">
        <v>3354</v>
      </c>
      <c r="E7485" s="257" t="s">
        <v>2540</v>
      </c>
      <c r="F7485" s="256" t="s">
        <v>2540</v>
      </c>
      <c r="G7485" s="256">
        <v>101445</v>
      </c>
      <c r="H7485" s="256" t="s">
        <v>2319</v>
      </c>
      <c r="I7485" s="256" t="s">
        <v>2357</v>
      </c>
      <c r="J7485" s="256" t="s">
        <v>2545</v>
      </c>
      <c r="K7485" s="257" t="s">
        <v>18847</v>
      </c>
      <c r="L7485" s="256" t="s">
        <v>2728</v>
      </c>
    </row>
    <row r="7486" spans="1:12" x14ac:dyDescent="0.25">
      <c r="A7486" s="256" t="s">
        <v>2630</v>
      </c>
      <c r="B7486" s="256" t="s">
        <v>2705</v>
      </c>
      <c r="C7486" s="256" t="s">
        <v>2709</v>
      </c>
      <c r="D7486" s="256" t="s">
        <v>3354</v>
      </c>
      <c r="E7486" s="257" t="s">
        <v>2540</v>
      </c>
      <c r="F7486" s="256" t="s">
        <v>2540</v>
      </c>
      <c r="G7486" s="256">
        <v>101446</v>
      </c>
      <c r="H7486" s="256" t="s">
        <v>2320</v>
      </c>
      <c r="I7486" s="256" t="s">
        <v>2357</v>
      </c>
      <c r="J7486" s="256" t="s">
        <v>2545</v>
      </c>
      <c r="K7486" s="257" t="s">
        <v>18880</v>
      </c>
      <c r="L7486" s="256" t="s">
        <v>2728</v>
      </c>
    </row>
    <row r="7487" spans="1:12" x14ac:dyDescent="0.25">
      <c r="A7487" s="256" t="s">
        <v>2630</v>
      </c>
      <c r="B7487" s="256" t="s">
        <v>2705</v>
      </c>
      <c r="C7487" s="256" t="s">
        <v>2709</v>
      </c>
      <c r="D7487" s="256" t="s">
        <v>3354</v>
      </c>
      <c r="E7487" s="257" t="s">
        <v>2540</v>
      </c>
      <c r="F7487" s="256" t="s">
        <v>2540</v>
      </c>
      <c r="G7487" s="256">
        <v>101447</v>
      </c>
      <c r="H7487" s="256" t="s">
        <v>2321</v>
      </c>
      <c r="I7487" s="256" t="s">
        <v>2357</v>
      </c>
      <c r="J7487" s="256" t="s">
        <v>2545</v>
      </c>
      <c r="K7487" s="257" t="s">
        <v>18881</v>
      </c>
      <c r="L7487" s="256" t="s">
        <v>2728</v>
      </c>
    </row>
    <row r="7488" spans="1:12" x14ac:dyDescent="0.25">
      <c r="A7488" s="256" t="s">
        <v>2630</v>
      </c>
      <c r="B7488" s="256" t="s">
        <v>2705</v>
      </c>
      <c r="C7488" s="256" t="s">
        <v>2709</v>
      </c>
      <c r="D7488" s="256" t="s">
        <v>3354</v>
      </c>
      <c r="E7488" s="257" t="s">
        <v>2540</v>
      </c>
      <c r="F7488" s="256" t="s">
        <v>2540</v>
      </c>
      <c r="G7488" s="256">
        <v>101448</v>
      </c>
      <c r="H7488" s="256" t="s">
        <v>2322</v>
      </c>
      <c r="I7488" s="256" t="s">
        <v>2357</v>
      </c>
      <c r="J7488" s="256" t="s">
        <v>2545</v>
      </c>
      <c r="K7488" s="257" t="s">
        <v>18880</v>
      </c>
      <c r="L7488" s="256" t="s">
        <v>2728</v>
      </c>
    </row>
    <row r="7489" spans="1:12" x14ac:dyDescent="0.25">
      <c r="A7489" s="256" t="s">
        <v>2630</v>
      </c>
      <c r="B7489" s="256" t="s">
        <v>2705</v>
      </c>
      <c r="C7489" s="256" t="s">
        <v>2709</v>
      </c>
      <c r="D7489" s="256" t="s">
        <v>3354</v>
      </c>
      <c r="E7489" s="257" t="s">
        <v>2540</v>
      </c>
      <c r="F7489" s="256" t="s">
        <v>2540</v>
      </c>
      <c r="G7489" s="256">
        <v>101449</v>
      </c>
      <c r="H7489" s="256" t="s">
        <v>3545</v>
      </c>
      <c r="I7489" s="256" t="s">
        <v>2357</v>
      </c>
      <c r="J7489" s="256" t="s">
        <v>2545</v>
      </c>
      <c r="K7489" s="257" t="s">
        <v>18882</v>
      </c>
      <c r="L7489" s="256" t="s">
        <v>2728</v>
      </c>
    </row>
    <row r="7490" spans="1:12" x14ac:dyDescent="0.25">
      <c r="A7490" s="256" t="s">
        <v>2630</v>
      </c>
      <c r="B7490" s="256" t="s">
        <v>2705</v>
      </c>
      <c r="C7490" s="256" t="s">
        <v>2709</v>
      </c>
      <c r="D7490" s="256" t="s">
        <v>3354</v>
      </c>
      <c r="E7490" s="257" t="s">
        <v>2540</v>
      </c>
      <c r="F7490" s="256" t="s">
        <v>2540</v>
      </c>
      <c r="G7490" s="256">
        <v>101450</v>
      </c>
      <c r="H7490" s="256" t="s">
        <v>2324</v>
      </c>
      <c r="I7490" s="256" t="s">
        <v>2357</v>
      </c>
      <c r="J7490" s="256" t="s">
        <v>2545</v>
      </c>
      <c r="K7490" s="257" t="s">
        <v>18883</v>
      </c>
      <c r="L7490" s="256" t="s">
        <v>2728</v>
      </c>
    </row>
    <row r="7491" spans="1:12" x14ac:dyDescent="0.25">
      <c r="A7491" s="256" t="s">
        <v>2630</v>
      </c>
      <c r="B7491" s="256" t="s">
        <v>2705</v>
      </c>
      <c r="C7491" s="256" t="s">
        <v>2709</v>
      </c>
      <c r="D7491" s="256" t="s">
        <v>3354</v>
      </c>
      <c r="E7491" s="257" t="s">
        <v>2540</v>
      </c>
      <c r="F7491" s="256" t="s">
        <v>2540</v>
      </c>
      <c r="G7491" s="256">
        <v>101451</v>
      </c>
      <c r="H7491" s="256" t="s">
        <v>2325</v>
      </c>
      <c r="I7491" s="256" t="s">
        <v>2357</v>
      </c>
      <c r="J7491" s="256" t="s">
        <v>2545</v>
      </c>
      <c r="K7491" s="257" t="s">
        <v>18825</v>
      </c>
      <c r="L7491" s="256" t="s">
        <v>2728</v>
      </c>
    </row>
    <row r="7492" spans="1:12" x14ac:dyDescent="0.25">
      <c r="A7492" s="256" t="s">
        <v>2630</v>
      </c>
      <c r="B7492" s="256" t="s">
        <v>2705</v>
      </c>
      <c r="C7492" s="256" t="s">
        <v>2709</v>
      </c>
      <c r="D7492" s="256" t="s">
        <v>3354</v>
      </c>
      <c r="E7492" s="257" t="s">
        <v>2540</v>
      </c>
      <c r="F7492" s="256" t="s">
        <v>2540</v>
      </c>
      <c r="G7492" s="256">
        <v>101452</v>
      </c>
      <c r="H7492" s="256" t="s">
        <v>3546</v>
      </c>
      <c r="I7492" s="256" t="s">
        <v>2357</v>
      </c>
      <c r="J7492" s="256" t="s">
        <v>2545</v>
      </c>
      <c r="K7492" s="257" t="s">
        <v>18884</v>
      </c>
      <c r="L7492" s="256" t="s">
        <v>2728</v>
      </c>
    </row>
    <row r="7493" spans="1:12" x14ac:dyDescent="0.25">
      <c r="A7493" s="256" t="s">
        <v>2630</v>
      </c>
      <c r="B7493" s="256" t="s">
        <v>2705</v>
      </c>
      <c r="C7493" s="256" t="s">
        <v>2709</v>
      </c>
      <c r="D7493" s="256" t="s">
        <v>3354</v>
      </c>
      <c r="E7493" s="257" t="s">
        <v>2540</v>
      </c>
      <c r="F7493" s="256" t="s">
        <v>2540</v>
      </c>
      <c r="G7493" s="256">
        <v>101453</v>
      </c>
      <c r="H7493" s="256" t="s">
        <v>2327</v>
      </c>
      <c r="I7493" s="256" t="s">
        <v>2357</v>
      </c>
      <c r="J7493" s="256" t="s">
        <v>2545</v>
      </c>
      <c r="K7493" s="257" t="s">
        <v>18885</v>
      </c>
      <c r="L7493" s="256" t="s">
        <v>2728</v>
      </c>
    </row>
    <row r="7494" spans="1:12" x14ac:dyDescent="0.25">
      <c r="A7494" s="256" t="s">
        <v>2630</v>
      </c>
      <c r="B7494" s="256" t="s">
        <v>2705</v>
      </c>
      <c r="C7494" s="256" t="s">
        <v>2709</v>
      </c>
      <c r="D7494" s="256" t="s">
        <v>3354</v>
      </c>
      <c r="E7494" s="257" t="s">
        <v>2540</v>
      </c>
      <c r="F7494" s="256" t="s">
        <v>2540</v>
      </c>
      <c r="G7494" s="256">
        <v>101454</v>
      </c>
      <c r="H7494" s="256" t="s">
        <v>3547</v>
      </c>
      <c r="I7494" s="256" t="s">
        <v>2357</v>
      </c>
      <c r="J7494" s="256" t="s">
        <v>2545</v>
      </c>
      <c r="K7494" s="257" t="s">
        <v>18886</v>
      </c>
      <c r="L7494" s="256" t="s">
        <v>2728</v>
      </c>
    </row>
    <row r="7495" spans="1:12" x14ac:dyDescent="0.25">
      <c r="A7495" s="256" t="s">
        <v>2630</v>
      </c>
      <c r="B7495" s="256" t="s">
        <v>2705</v>
      </c>
      <c r="C7495" s="256" t="s">
        <v>2709</v>
      </c>
      <c r="D7495" s="256" t="s">
        <v>3354</v>
      </c>
      <c r="E7495" s="257" t="s">
        <v>2540</v>
      </c>
      <c r="F7495" s="256" t="s">
        <v>2540</v>
      </c>
      <c r="G7495" s="256">
        <v>101455</v>
      </c>
      <c r="H7495" s="256" t="s">
        <v>2329</v>
      </c>
      <c r="I7495" s="256" t="s">
        <v>2357</v>
      </c>
      <c r="J7495" s="256" t="s">
        <v>2545</v>
      </c>
      <c r="K7495" s="257" t="s">
        <v>18839</v>
      </c>
      <c r="L7495" s="256" t="s">
        <v>2728</v>
      </c>
    </row>
    <row r="7496" spans="1:12" x14ac:dyDescent="0.25">
      <c r="A7496" s="256" t="s">
        <v>2630</v>
      </c>
      <c r="B7496" s="256" t="s">
        <v>2705</v>
      </c>
      <c r="C7496" s="256" t="s">
        <v>2709</v>
      </c>
      <c r="D7496" s="256" t="s">
        <v>3354</v>
      </c>
      <c r="E7496" s="257" t="s">
        <v>2540</v>
      </c>
      <c r="F7496" s="256" t="s">
        <v>2540</v>
      </c>
      <c r="G7496" s="256">
        <v>101456</v>
      </c>
      <c r="H7496" s="256" t="s">
        <v>3548</v>
      </c>
      <c r="I7496" s="256" t="s">
        <v>2357</v>
      </c>
      <c r="J7496" s="256" t="s">
        <v>2545</v>
      </c>
      <c r="K7496" s="257" t="s">
        <v>18887</v>
      </c>
      <c r="L7496" s="256" t="s">
        <v>2728</v>
      </c>
    </row>
    <row r="7497" spans="1:12" x14ac:dyDescent="0.25">
      <c r="A7497" s="256" t="s">
        <v>2630</v>
      </c>
      <c r="B7497" s="256" t="s">
        <v>2705</v>
      </c>
      <c r="C7497" s="256" t="s">
        <v>2709</v>
      </c>
      <c r="D7497" s="256" t="s">
        <v>3354</v>
      </c>
      <c r="E7497" s="257" t="s">
        <v>2540</v>
      </c>
      <c r="F7497" s="256" t="s">
        <v>2540</v>
      </c>
      <c r="G7497" s="256">
        <v>101457</v>
      </c>
      <c r="H7497" s="256" t="s">
        <v>3549</v>
      </c>
      <c r="I7497" s="256" t="s">
        <v>2357</v>
      </c>
      <c r="J7497" s="256" t="s">
        <v>2545</v>
      </c>
      <c r="K7497" s="257" t="s">
        <v>18888</v>
      </c>
      <c r="L7497" s="256" t="s">
        <v>2728</v>
      </c>
    </row>
    <row r="7498" spans="1:12" x14ac:dyDescent="0.25">
      <c r="A7498" s="256" t="s">
        <v>2630</v>
      </c>
      <c r="B7498" s="256" t="s">
        <v>2705</v>
      </c>
      <c r="C7498" s="256" t="s">
        <v>2709</v>
      </c>
      <c r="D7498" s="256" t="s">
        <v>3354</v>
      </c>
      <c r="E7498" s="257" t="s">
        <v>2540</v>
      </c>
      <c r="F7498" s="256" t="s">
        <v>2540</v>
      </c>
      <c r="G7498" s="256">
        <v>101458</v>
      </c>
      <c r="H7498" s="256" t="s">
        <v>3550</v>
      </c>
      <c r="I7498" s="256" t="s">
        <v>2357</v>
      </c>
      <c r="J7498" s="256" t="s">
        <v>2545</v>
      </c>
      <c r="K7498" s="257" t="s">
        <v>18889</v>
      </c>
      <c r="L7498" s="256" t="s">
        <v>2728</v>
      </c>
    </row>
    <row r="7499" spans="1:12" x14ac:dyDescent="0.25">
      <c r="A7499" s="256" t="s">
        <v>2630</v>
      </c>
      <c r="B7499" s="256" t="s">
        <v>2705</v>
      </c>
      <c r="C7499" s="256" t="s">
        <v>2709</v>
      </c>
      <c r="D7499" s="256" t="s">
        <v>3354</v>
      </c>
      <c r="E7499" s="257" t="s">
        <v>2540</v>
      </c>
      <c r="F7499" s="256" t="s">
        <v>2540</v>
      </c>
      <c r="G7499" s="256">
        <v>101459</v>
      </c>
      <c r="H7499" s="256" t="s">
        <v>2334</v>
      </c>
      <c r="I7499" s="256" t="s">
        <v>2357</v>
      </c>
      <c r="J7499" s="256" t="s">
        <v>2545</v>
      </c>
      <c r="K7499" s="257" t="s">
        <v>18890</v>
      </c>
      <c r="L7499" s="256" t="s">
        <v>2728</v>
      </c>
    </row>
    <row r="7500" spans="1:12" x14ac:dyDescent="0.25">
      <c r="A7500" s="256" t="s">
        <v>2630</v>
      </c>
      <c r="B7500" s="256" t="s">
        <v>2705</v>
      </c>
      <c r="C7500" s="256" t="s">
        <v>2709</v>
      </c>
      <c r="D7500" s="256" t="s">
        <v>3354</v>
      </c>
      <c r="E7500" s="257" t="s">
        <v>2540</v>
      </c>
      <c r="F7500" s="256" t="s">
        <v>2540</v>
      </c>
      <c r="G7500" s="256">
        <v>101460</v>
      </c>
      <c r="H7500" s="256" t="s">
        <v>2476</v>
      </c>
      <c r="I7500" s="256" t="s">
        <v>2357</v>
      </c>
      <c r="J7500" s="256" t="s">
        <v>2545</v>
      </c>
      <c r="K7500" s="257" t="s">
        <v>18891</v>
      </c>
      <c r="L7500" s="256" t="s">
        <v>2728</v>
      </c>
    </row>
    <row r="7501" spans="1:12" x14ac:dyDescent="0.25">
      <c r="A7501" s="256" t="s">
        <v>2630</v>
      </c>
      <c r="B7501" s="256" t="s">
        <v>2705</v>
      </c>
      <c r="C7501" s="256" t="s">
        <v>2709</v>
      </c>
      <c r="D7501" s="256" t="s">
        <v>3354</v>
      </c>
      <c r="E7501" s="257" t="s">
        <v>2540</v>
      </c>
      <c r="F7501" s="256" t="s">
        <v>2540</v>
      </c>
      <c r="G7501" s="256">
        <v>101446</v>
      </c>
      <c r="H7501" s="256" t="s">
        <v>2320</v>
      </c>
      <c r="I7501" s="256" t="s">
        <v>2357</v>
      </c>
      <c r="J7501" s="256" t="s">
        <v>2545</v>
      </c>
      <c r="K7501" s="257" t="s">
        <v>13883</v>
      </c>
      <c r="L7501" s="256" t="s">
        <v>2728</v>
      </c>
    </row>
    <row r="7502" spans="1:12" x14ac:dyDescent="0.25">
      <c r="A7502" s="256" t="s">
        <v>2630</v>
      </c>
      <c r="B7502" s="256" t="s">
        <v>2705</v>
      </c>
      <c r="C7502" s="256" t="s">
        <v>2709</v>
      </c>
      <c r="D7502" s="256" t="s">
        <v>3354</v>
      </c>
      <c r="E7502" s="257" t="s">
        <v>2540</v>
      </c>
      <c r="F7502" s="256" t="s">
        <v>2540</v>
      </c>
      <c r="G7502" s="256">
        <v>101447</v>
      </c>
      <c r="H7502" s="256" t="s">
        <v>2321</v>
      </c>
      <c r="I7502" s="256" t="s">
        <v>2357</v>
      </c>
      <c r="J7502" s="256" t="s">
        <v>2545</v>
      </c>
      <c r="K7502" s="257" t="s">
        <v>13884</v>
      </c>
      <c r="L7502" s="256" t="s">
        <v>2728</v>
      </c>
    </row>
    <row r="7503" spans="1:12" x14ac:dyDescent="0.25">
      <c r="A7503" s="256" t="s">
        <v>2630</v>
      </c>
      <c r="B7503" s="256" t="s">
        <v>2705</v>
      </c>
      <c r="C7503" s="256" t="s">
        <v>2709</v>
      </c>
      <c r="D7503" s="256" t="s">
        <v>3354</v>
      </c>
      <c r="E7503" s="257" t="s">
        <v>2540</v>
      </c>
      <c r="F7503" s="256" t="s">
        <v>2540</v>
      </c>
      <c r="G7503" s="256">
        <v>101448</v>
      </c>
      <c r="H7503" s="256" t="s">
        <v>2322</v>
      </c>
      <c r="I7503" s="256" t="s">
        <v>2357</v>
      </c>
      <c r="J7503" s="256" t="s">
        <v>2545</v>
      </c>
      <c r="K7503" s="257" t="s">
        <v>13883</v>
      </c>
      <c r="L7503" s="256" t="s">
        <v>2728</v>
      </c>
    </row>
    <row r="7504" spans="1:12" x14ac:dyDescent="0.25">
      <c r="A7504" s="256" t="s">
        <v>2630</v>
      </c>
      <c r="B7504" s="256" t="s">
        <v>2705</v>
      </c>
      <c r="C7504" s="256" t="s">
        <v>2709</v>
      </c>
      <c r="D7504" s="256" t="s">
        <v>3354</v>
      </c>
      <c r="E7504" s="257" t="s">
        <v>2540</v>
      </c>
      <c r="F7504" s="256" t="s">
        <v>2540</v>
      </c>
      <c r="G7504" s="256">
        <v>101449</v>
      </c>
      <c r="H7504" s="256" t="s">
        <v>3545</v>
      </c>
      <c r="I7504" s="256" t="s">
        <v>2357</v>
      </c>
      <c r="J7504" s="256" t="s">
        <v>2545</v>
      </c>
      <c r="K7504" s="257" t="s">
        <v>13885</v>
      </c>
      <c r="L7504" s="256" t="s">
        <v>2728</v>
      </c>
    </row>
    <row r="7505" spans="1:12" x14ac:dyDescent="0.25">
      <c r="A7505" s="256" t="s">
        <v>2630</v>
      </c>
      <c r="B7505" s="256" t="s">
        <v>2705</v>
      </c>
      <c r="C7505" s="256" t="s">
        <v>2709</v>
      </c>
      <c r="D7505" s="256" t="s">
        <v>3354</v>
      </c>
      <c r="E7505" s="257" t="s">
        <v>2540</v>
      </c>
      <c r="F7505" s="256" t="s">
        <v>2540</v>
      </c>
      <c r="G7505" s="256">
        <v>101450</v>
      </c>
      <c r="H7505" s="256" t="s">
        <v>2324</v>
      </c>
      <c r="I7505" s="256" t="s">
        <v>2357</v>
      </c>
      <c r="J7505" s="256" t="s">
        <v>2545</v>
      </c>
      <c r="K7505" s="257" t="s">
        <v>13886</v>
      </c>
      <c r="L7505" s="256" t="s">
        <v>2728</v>
      </c>
    </row>
    <row r="7506" spans="1:12" x14ac:dyDescent="0.25">
      <c r="A7506" s="256" t="s">
        <v>2630</v>
      </c>
      <c r="B7506" s="256" t="s">
        <v>2705</v>
      </c>
      <c r="C7506" s="256" t="s">
        <v>2709</v>
      </c>
      <c r="D7506" s="256" t="s">
        <v>3354</v>
      </c>
      <c r="E7506" s="257" t="s">
        <v>2540</v>
      </c>
      <c r="F7506" s="256" t="s">
        <v>2540</v>
      </c>
      <c r="G7506" s="256">
        <v>101451</v>
      </c>
      <c r="H7506" s="256" t="s">
        <v>2325</v>
      </c>
      <c r="I7506" s="256" t="s">
        <v>2357</v>
      </c>
      <c r="J7506" s="256" t="s">
        <v>2545</v>
      </c>
      <c r="K7506" s="257" t="s">
        <v>13881</v>
      </c>
      <c r="L7506" s="256" t="s">
        <v>2728</v>
      </c>
    </row>
    <row r="7507" spans="1:12" x14ac:dyDescent="0.25">
      <c r="A7507" s="256" t="s">
        <v>2630</v>
      </c>
      <c r="B7507" s="256" t="s">
        <v>2705</v>
      </c>
      <c r="C7507" s="256" t="s">
        <v>2709</v>
      </c>
      <c r="D7507" s="256" t="s">
        <v>3354</v>
      </c>
      <c r="E7507" s="257" t="s">
        <v>2540</v>
      </c>
      <c r="F7507" s="256" t="s">
        <v>2540</v>
      </c>
      <c r="G7507" s="256">
        <v>101452</v>
      </c>
      <c r="H7507" s="256" t="s">
        <v>3546</v>
      </c>
      <c r="I7507" s="256" t="s">
        <v>2357</v>
      </c>
      <c r="J7507" s="256" t="s">
        <v>2545</v>
      </c>
      <c r="K7507" s="257" t="s">
        <v>13887</v>
      </c>
      <c r="L7507" s="256" t="s">
        <v>2728</v>
      </c>
    </row>
    <row r="7508" spans="1:12" x14ac:dyDescent="0.25">
      <c r="A7508" s="256" t="s">
        <v>2630</v>
      </c>
      <c r="B7508" s="256" t="s">
        <v>2705</v>
      </c>
      <c r="C7508" s="256" t="s">
        <v>2709</v>
      </c>
      <c r="D7508" s="256" t="s">
        <v>3354</v>
      </c>
      <c r="E7508" s="257" t="s">
        <v>2540</v>
      </c>
      <c r="F7508" s="256" t="s">
        <v>2540</v>
      </c>
      <c r="G7508" s="256">
        <v>101453</v>
      </c>
      <c r="H7508" s="256" t="s">
        <v>2327</v>
      </c>
      <c r="I7508" s="256" t="s">
        <v>2357</v>
      </c>
      <c r="J7508" s="256" t="s">
        <v>2545</v>
      </c>
      <c r="K7508" s="257" t="s">
        <v>13888</v>
      </c>
      <c r="L7508" s="256" t="s">
        <v>2728</v>
      </c>
    </row>
    <row r="7509" spans="1:12" x14ac:dyDescent="0.25">
      <c r="A7509" s="256" t="s">
        <v>2630</v>
      </c>
      <c r="B7509" s="256" t="s">
        <v>2705</v>
      </c>
      <c r="C7509" s="256" t="s">
        <v>2709</v>
      </c>
      <c r="D7509" s="256" t="s">
        <v>3354</v>
      </c>
      <c r="E7509" s="257" t="s">
        <v>2540</v>
      </c>
      <c r="F7509" s="256" t="s">
        <v>2540</v>
      </c>
      <c r="G7509" s="256">
        <v>101454</v>
      </c>
      <c r="H7509" s="256" t="s">
        <v>3547</v>
      </c>
      <c r="I7509" s="256" t="s">
        <v>2357</v>
      </c>
      <c r="J7509" s="256" t="s">
        <v>2545</v>
      </c>
      <c r="K7509" s="257" t="s">
        <v>13889</v>
      </c>
      <c r="L7509" s="256" t="s">
        <v>2728</v>
      </c>
    </row>
    <row r="7510" spans="1:12" x14ac:dyDescent="0.25">
      <c r="A7510" s="256" t="s">
        <v>2630</v>
      </c>
      <c r="B7510" s="256" t="s">
        <v>2705</v>
      </c>
      <c r="C7510" s="256" t="s">
        <v>2709</v>
      </c>
      <c r="D7510" s="256" t="s">
        <v>3354</v>
      </c>
      <c r="E7510" s="257" t="s">
        <v>2540</v>
      </c>
      <c r="F7510" s="256" t="s">
        <v>2540</v>
      </c>
      <c r="G7510" s="256">
        <v>101455</v>
      </c>
      <c r="H7510" s="256" t="s">
        <v>2329</v>
      </c>
      <c r="I7510" s="256" t="s">
        <v>2357</v>
      </c>
      <c r="J7510" s="256" t="s">
        <v>2545</v>
      </c>
      <c r="K7510" s="257" t="s">
        <v>13882</v>
      </c>
      <c r="L7510" s="256" t="s">
        <v>2728</v>
      </c>
    </row>
    <row r="7511" spans="1:12" x14ac:dyDescent="0.25">
      <c r="A7511" s="256" t="s">
        <v>2630</v>
      </c>
      <c r="B7511" s="256" t="s">
        <v>2705</v>
      </c>
      <c r="C7511" s="256" t="s">
        <v>2709</v>
      </c>
      <c r="D7511" s="256" t="s">
        <v>3354</v>
      </c>
      <c r="E7511" s="257" t="s">
        <v>2540</v>
      </c>
      <c r="F7511" s="256" t="s">
        <v>2540</v>
      </c>
      <c r="G7511" s="256">
        <v>101456</v>
      </c>
      <c r="H7511" s="256" t="s">
        <v>3548</v>
      </c>
      <c r="I7511" s="256" t="s">
        <v>2357</v>
      </c>
      <c r="J7511" s="256" t="s">
        <v>2545</v>
      </c>
      <c r="K7511" s="257" t="s">
        <v>13890</v>
      </c>
      <c r="L7511" s="256" t="s">
        <v>2728</v>
      </c>
    </row>
    <row r="7512" spans="1:12" x14ac:dyDescent="0.25">
      <c r="A7512" s="256" t="s">
        <v>2630</v>
      </c>
      <c r="B7512" s="256" t="s">
        <v>2705</v>
      </c>
      <c r="C7512" s="256" t="s">
        <v>2709</v>
      </c>
      <c r="D7512" s="256" t="s">
        <v>3354</v>
      </c>
      <c r="E7512" s="257" t="s">
        <v>2540</v>
      </c>
      <c r="F7512" s="256" t="s">
        <v>2540</v>
      </c>
      <c r="G7512" s="256">
        <v>101457</v>
      </c>
      <c r="H7512" s="256" t="s">
        <v>3549</v>
      </c>
      <c r="I7512" s="256" t="s">
        <v>2357</v>
      </c>
      <c r="J7512" s="256" t="s">
        <v>2545</v>
      </c>
      <c r="K7512" s="257" t="s">
        <v>13891</v>
      </c>
      <c r="L7512" s="256" t="s">
        <v>2728</v>
      </c>
    </row>
    <row r="7513" spans="1:12" x14ac:dyDescent="0.25">
      <c r="A7513" s="256" t="s">
        <v>2630</v>
      </c>
      <c r="B7513" s="256" t="s">
        <v>2705</v>
      </c>
      <c r="C7513" s="256" t="s">
        <v>2709</v>
      </c>
      <c r="D7513" s="256" t="s">
        <v>3354</v>
      </c>
      <c r="E7513" s="257" t="s">
        <v>2540</v>
      </c>
      <c r="F7513" s="256" t="s">
        <v>2540</v>
      </c>
      <c r="G7513" s="256">
        <v>101458</v>
      </c>
      <c r="H7513" s="256" t="s">
        <v>3550</v>
      </c>
      <c r="I7513" s="256" t="s">
        <v>2357</v>
      </c>
      <c r="J7513" s="256" t="s">
        <v>2545</v>
      </c>
      <c r="K7513" s="257" t="s">
        <v>13892</v>
      </c>
      <c r="L7513" s="256" t="s">
        <v>2728</v>
      </c>
    </row>
    <row r="7514" spans="1:12" x14ac:dyDescent="0.25">
      <c r="A7514" s="256" t="s">
        <v>2630</v>
      </c>
      <c r="B7514" s="256" t="s">
        <v>2705</v>
      </c>
      <c r="C7514" s="256" t="s">
        <v>2709</v>
      </c>
      <c r="D7514" s="256" t="s">
        <v>3354</v>
      </c>
      <c r="E7514" s="257" t="s">
        <v>2540</v>
      </c>
      <c r="F7514" s="256" t="s">
        <v>2540</v>
      </c>
      <c r="G7514" s="256">
        <v>101459</v>
      </c>
      <c r="H7514" s="256" t="s">
        <v>2334</v>
      </c>
      <c r="I7514" s="256" t="s">
        <v>2357</v>
      </c>
      <c r="J7514" s="256" t="s">
        <v>2545</v>
      </c>
      <c r="K7514" s="257" t="s">
        <v>13893</v>
      </c>
      <c r="L7514" s="256" t="s">
        <v>2728</v>
      </c>
    </row>
    <row r="7515" spans="1:12" x14ac:dyDescent="0.25">
      <c r="A7515" s="256" t="s">
        <v>2630</v>
      </c>
      <c r="B7515" s="256" t="s">
        <v>2705</v>
      </c>
      <c r="C7515" s="256" t="s">
        <v>2709</v>
      </c>
      <c r="D7515" s="256" t="s">
        <v>3354</v>
      </c>
      <c r="E7515" s="257" t="s">
        <v>2540</v>
      </c>
      <c r="F7515" s="256" t="s">
        <v>2540</v>
      </c>
      <c r="G7515" s="256">
        <v>101460</v>
      </c>
      <c r="H7515" s="256" t="s">
        <v>2476</v>
      </c>
      <c r="I7515" s="256" t="s">
        <v>2357</v>
      </c>
      <c r="J7515" s="256" t="s">
        <v>2545</v>
      </c>
      <c r="K7515" s="257" t="s">
        <v>13894</v>
      </c>
      <c r="L7515" s="256" t="s">
        <v>2728</v>
      </c>
    </row>
  </sheetData>
  <mergeCells count="3">
    <mergeCell ref="A1:M1"/>
    <mergeCell ref="A2:M2"/>
    <mergeCell ref="A3:M3"/>
  </mergeCells>
  <phoneticPr fontId="41" type="noConversion"/>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
    <tabColor theme="8"/>
  </sheetPr>
  <dimension ref="A1:K5347"/>
  <sheetViews>
    <sheetView topLeftCell="A4976" zoomScale="70" zoomScaleNormal="70" workbookViewId="0">
      <selection activeCell="G4980" sqref="G4980"/>
    </sheetView>
  </sheetViews>
  <sheetFormatPr defaultRowHeight="15" x14ac:dyDescent="0.25"/>
  <cols>
    <col min="1" max="1" width="10.5703125" customWidth="1"/>
    <col min="2" max="2" width="116.42578125" customWidth="1"/>
    <col min="3" max="3" width="21.140625" customWidth="1"/>
    <col min="4" max="4" width="22.28515625" customWidth="1"/>
    <col min="5" max="5" width="19.7109375" bestFit="1" customWidth="1"/>
  </cols>
  <sheetData>
    <row r="1" spans="1:5" x14ac:dyDescent="0.25">
      <c r="A1" t="s">
        <v>8234</v>
      </c>
    </row>
    <row r="2" spans="1:5" x14ac:dyDescent="0.25">
      <c r="A2" t="s">
        <v>2540</v>
      </c>
    </row>
    <row r="3" spans="1:5" x14ac:dyDescent="0.25">
      <c r="A3" t="s">
        <v>18892</v>
      </c>
    </row>
    <row r="4" spans="1:5" x14ac:dyDescent="0.25">
      <c r="A4" t="s">
        <v>2729</v>
      </c>
    </row>
    <row r="5" spans="1:5" x14ac:dyDescent="0.25">
      <c r="A5" t="s">
        <v>13895</v>
      </c>
    </row>
    <row r="6" spans="1:5" x14ac:dyDescent="0.25">
      <c r="A6" t="s">
        <v>2540</v>
      </c>
    </row>
    <row r="7" spans="1:5" x14ac:dyDescent="0.25">
      <c r="A7" t="s">
        <v>2508</v>
      </c>
      <c r="B7" t="s">
        <v>2509</v>
      </c>
      <c r="C7" t="s">
        <v>8235</v>
      </c>
      <c r="D7" t="s">
        <v>2730</v>
      </c>
      <c r="E7" t="s">
        <v>8236</v>
      </c>
    </row>
    <row r="8" spans="1:5" x14ac:dyDescent="0.25">
      <c r="A8">
        <v>38605</v>
      </c>
      <c r="B8" t="s">
        <v>8237</v>
      </c>
      <c r="C8" t="s">
        <v>2511</v>
      </c>
      <c r="D8" t="s">
        <v>2731</v>
      </c>
      <c r="E8" s="72">
        <v>119.7</v>
      </c>
    </row>
    <row r="9" spans="1:5" x14ac:dyDescent="0.25">
      <c r="A9">
        <v>11270</v>
      </c>
      <c r="B9" t="s">
        <v>8238</v>
      </c>
      <c r="C9" t="s">
        <v>2511</v>
      </c>
      <c r="D9" t="s">
        <v>2732</v>
      </c>
      <c r="E9" s="72">
        <v>2.77</v>
      </c>
    </row>
    <row r="10" spans="1:5" x14ac:dyDescent="0.25">
      <c r="A10">
        <v>412</v>
      </c>
      <c r="B10" t="s">
        <v>8239</v>
      </c>
      <c r="C10" t="s">
        <v>2511</v>
      </c>
      <c r="D10" t="s">
        <v>2731</v>
      </c>
      <c r="E10" s="72">
        <v>1.1299999999999999</v>
      </c>
    </row>
    <row r="11" spans="1:5" x14ac:dyDescent="0.25">
      <c r="A11">
        <v>414</v>
      </c>
      <c r="B11" t="s">
        <v>8240</v>
      </c>
      <c r="C11" t="s">
        <v>2511</v>
      </c>
      <c r="D11" t="s">
        <v>2731</v>
      </c>
      <c r="E11" s="72">
        <v>7.0000000000000007E-2</v>
      </c>
    </row>
    <row r="12" spans="1:5" x14ac:dyDescent="0.25">
      <c r="A12">
        <v>410</v>
      </c>
      <c r="B12" t="s">
        <v>8241</v>
      </c>
      <c r="C12" t="s">
        <v>2511</v>
      </c>
      <c r="D12" t="s">
        <v>2731</v>
      </c>
      <c r="E12" s="72">
        <v>0.17</v>
      </c>
    </row>
    <row r="13" spans="1:5" x14ac:dyDescent="0.25">
      <c r="A13">
        <v>411</v>
      </c>
      <c r="B13" t="s">
        <v>8242</v>
      </c>
      <c r="C13" t="s">
        <v>2511</v>
      </c>
      <c r="D13" t="s">
        <v>2733</v>
      </c>
      <c r="E13" s="72">
        <v>0.22</v>
      </c>
    </row>
    <row r="14" spans="1:5" x14ac:dyDescent="0.25">
      <c r="A14">
        <v>408</v>
      </c>
      <c r="B14" t="s">
        <v>8243</v>
      </c>
      <c r="C14" t="s">
        <v>2511</v>
      </c>
      <c r="D14" t="s">
        <v>2731</v>
      </c>
      <c r="E14" s="72">
        <v>1.0900000000000001</v>
      </c>
    </row>
    <row r="15" spans="1:5" x14ac:dyDescent="0.25">
      <c r="A15">
        <v>39131</v>
      </c>
      <c r="B15" t="s">
        <v>8244</v>
      </c>
      <c r="C15" t="s">
        <v>2511</v>
      </c>
      <c r="D15" t="s">
        <v>2731</v>
      </c>
      <c r="E15" s="72">
        <v>3.33</v>
      </c>
    </row>
    <row r="16" spans="1:5" x14ac:dyDescent="0.25">
      <c r="A16">
        <v>394</v>
      </c>
      <c r="B16" t="s">
        <v>8245</v>
      </c>
      <c r="C16" t="s">
        <v>2511</v>
      </c>
      <c r="D16" t="s">
        <v>2731</v>
      </c>
      <c r="E16" s="72">
        <v>3.37</v>
      </c>
    </row>
    <row r="17" spans="1:5" x14ac:dyDescent="0.25">
      <c r="A17">
        <v>39130</v>
      </c>
      <c r="B17" t="s">
        <v>8246</v>
      </c>
      <c r="C17" t="s">
        <v>2511</v>
      </c>
      <c r="D17" t="s">
        <v>2731</v>
      </c>
      <c r="E17" s="72">
        <v>3.04</v>
      </c>
    </row>
    <row r="18" spans="1:5" x14ac:dyDescent="0.25">
      <c r="A18">
        <v>395</v>
      </c>
      <c r="B18" t="s">
        <v>8247</v>
      </c>
      <c r="C18" t="s">
        <v>2511</v>
      </c>
      <c r="D18" t="s">
        <v>2731</v>
      </c>
      <c r="E18" s="72">
        <v>3.25</v>
      </c>
    </row>
    <row r="19" spans="1:5" x14ac:dyDescent="0.25">
      <c r="A19">
        <v>39127</v>
      </c>
      <c r="B19" t="s">
        <v>8248</v>
      </c>
      <c r="C19" t="s">
        <v>2511</v>
      </c>
      <c r="D19" t="s">
        <v>2731</v>
      </c>
      <c r="E19" s="72">
        <v>1.6</v>
      </c>
    </row>
    <row r="20" spans="1:5" x14ac:dyDescent="0.25">
      <c r="A20">
        <v>392</v>
      </c>
      <c r="B20" t="s">
        <v>8249</v>
      </c>
      <c r="C20" t="s">
        <v>2511</v>
      </c>
      <c r="D20" t="s">
        <v>2731</v>
      </c>
      <c r="E20" s="72">
        <v>1.64</v>
      </c>
    </row>
    <row r="21" spans="1:5" x14ac:dyDescent="0.25">
      <c r="A21">
        <v>39129</v>
      </c>
      <c r="B21" t="s">
        <v>8250</v>
      </c>
      <c r="C21" t="s">
        <v>2511</v>
      </c>
      <c r="D21" t="s">
        <v>2731</v>
      </c>
      <c r="E21" s="72">
        <v>1.87</v>
      </c>
    </row>
    <row r="22" spans="1:5" x14ac:dyDescent="0.25">
      <c r="A22">
        <v>393</v>
      </c>
      <c r="B22" t="s">
        <v>8251</v>
      </c>
      <c r="C22" t="s">
        <v>2511</v>
      </c>
      <c r="D22" t="s">
        <v>2733</v>
      </c>
      <c r="E22" s="72">
        <v>1.96</v>
      </c>
    </row>
    <row r="23" spans="1:5" x14ac:dyDescent="0.25">
      <c r="A23">
        <v>39133</v>
      </c>
      <c r="B23" t="s">
        <v>8252</v>
      </c>
      <c r="C23" t="s">
        <v>2511</v>
      </c>
      <c r="D23" t="s">
        <v>2731</v>
      </c>
      <c r="E23" s="72">
        <v>4.37</v>
      </c>
    </row>
    <row r="24" spans="1:5" x14ac:dyDescent="0.25">
      <c r="A24">
        <v>397</v>
      </c>
      <c r="B24" t="s">
        <v>8253</v>
      </c>
      <c r="C24" t="s">
        <v>2511</v>
      </c>
      <c r="D24" t="s">
        <v>2731</v>
      </c>
      <c r="E24" s="72">
        <v>4.83</v>
      </c>
    </row>
    <row r="25" spans="1:5" x14ac:dyDescent="0.25">
      <c r="A25">
        <v>39132</v>
      </c>
      <c r="B25" t="s">
        <v>8254</v>
      </c>
      <c r="C25" t="s">
        <v>2511</v>
      </c>
      <c r="D25" t="s">
        <v>2731</v>
      </c>
      <c r="E25" s="72">
        <v>3.5</v>
      </c>
    </row>
    <row r="26" spans="1:5" x14ac:dyDescent="0.25">
      <c r="A26">
        <v>396</v>
      </c>
      <c r="B26" t="s">
        <v>8255</v>
      </c>
      <c r="C26" t="s">
        <v>2511</v>
      </c>
      <c r="D26" t="s">
        <v>2731</v>
      </c>
      <c r="E26" s="72">
        <v>3.75</v>
      </c>
    </row>
    <row r="27" spans="1:5" x14ac:dyDescent="0.25">
      <c r="A27">
        <v>39135</v>
      </c>
      <c r="B27" t="s">
        <v>8256</v>
      </c>
      <c r="C27" t="s">
        <v>2511</v>
      </c>
      <c r="D27" t="s">
        <v>2731</v>
      </c>
      <c r="E27" s="72">
        <v>7</v>
      </c>
    </row>
    <row r="28" spans="1:5" x14ac:dyDescent="0.25">
      <c r="A28">
        <v>39128</v>
      </c>
      <c r="B28" t="s">
        <v>8257</v>
      </c>
      <c r="C28" t="s">
        <v>2511</v>
      </c>
      <c r="D28" t="s">
        <v>2731</v>
      </c>
      <c r="E28" s="72">
        <v>1.75</v>
      </c>
    </row>
    <row r="29" spans="1:5" x14ac:dyDescent="0.25">
      <c r="A29">
        <v>400</v>
      </c>
      <c r="B29" t="s">
        <v>8258</v>
      </c>
      <c r="C29" t="s">
        <v>2511</v>
      </c>
      <c r="D29" t="s">
        <v>2731</v>
      </c>
      <c r="E29" s="72">
        <v>1.7</v>
      </c>
    </row>
    <row r="30" spans="1:5" x14ac:dyDescent="0.25">
      <c r="A30">
        <v>39125</v>
      </c>
      <c r="B30" t="s">
        <v>8259</v>
      </c>
      <c r="C30" t="s">
        <v>2511</v>
      </c>
      <c r="D30" t="s">
        <v>2731</v>
      </c>
      <c r="E30" s="72">
        <v>1.75</v>
      </c>
    </row>
    <row r="31" spans="1:5" x14ac:dyDescent="0.25">
      <c r="A31">
        <v>39134</v>
      </c>
      <c r="B31" t="s">
        <v>8260</v>
      </c>
      <c r="C31" t="s">
        <v>2511</v>
      </c>
      <c r="D31" t="s">
        <v>2731</v>
      </c>
      <c r="E31" s="72">
        <v>5.83</v>
      </c>
    </row>
    <row r="32" spans="1:5" x14ac:dyDescent="0.25">
      <c r="A32">
        <v>398</v>
      </c>
      <c r="B32" t="s">
        <v>8261</v>
      </c>
      <c r="C32" t="s">
        <v>2511</v>
      </c>
      <c r="D32" t="s">
        <v>2731</v>
      </c>
      <c r="E32" s="72">
        <v>5.37</v>
      </c>
    </row>
    <row r="33" spans="1:5" x14ac:dyDescent="0.25">
      <c r="A33">
        <v>39126</v>
      </c>
      <c r="B33" t="s">
        <v>8262</v>
      </c>
      <c r="C33" t="s">
        <v>2511</v>
      </c>
      <c r="D33" t="s">
        <v>2731</v>
      </c>
      <c r="E33" s="72">
        <v>7.88</v>
      </c>
    </row>
    <row r="34" spans="1:5" x14ac:dyDescent="0.25">
      <c r="A34">
        <v>399</v>
      </c>
      <c r="B34" t="s">
        <v>8263</v>
      </c>
      <c r="C34" t="s">
        <v>2511</v>
      </c>
      <c r="D34" t="s">
        <v>2731</v>
      </c>
      <c r="E34" s="72">
        <v>6.94</v>
      </c>
    </row>
    <row r="35" spans="1:5" x14ac:dyDescent="0.25">
      <c r="A35">
        <v>39158</v>
      </c>
      <c r="B35" t="s">
        <v>8264</v>
      </c>
      <c r="C35" t="s">
        <v>2511</v>
      </c>
      <c r="D35" t="s">
        <v>2731</v>
      </c>
      <c r="E35" s="72">
        <v>18.64</v>
      </c>
    </row>
    <row r="36" spans="1:5" x14ac:dyDescent="0.25">
      <c r="A36">
        <v>39141</v>
      </c>
      <c r="B36" t="s">
        <v>8265</v>
      </c>
      <c r="C36" t="s">
        <v>2511</v>
      </c>
      <c r="D36" t="s">
        <v>2731</v>
      </c>
      <c r="E36" s="72">
        <v>1.35</v>
      </c>
    </row>
    <row r="37" spans="1:5" x14ac:dyDescent="0.25">
      <c r="A37">
        <v>39140</v>
      </c>
      <c r="B37" t="s">
        <v>8266</v>
      </c>
      <c r="C37" t="s">
        <v>2511</v>
      </c>
      <c r="D37" t="s">
        <v>2731</v>
      </c>
      <c r="E37" s="72">
        <v>1.23</v>
      </c>
    </row>
    <row r="38" spans="1:5" x14ac:dyDescent="0.25">
      <c r="A38">
        <v>39137</v>
      </c>
      <c r="B38" t="s">
        <v>8267</v>
      </c>
      <c r="C38" t="s">
        <v>2511</v>
      </c>
      <c r="D38" t="s">
        <v>2731</v>
      </c>
      <c r="E38" s="72">
        <v>0.7</v>
      </c>
    </row>
    <row r="39" spans="1:5" x14ac:dyDescent="0.25">
      <c r="A39">
        <v>39139</v>
      </c>
      <c r="B39" t="s">
        <v>8268</v>
      </c>
      <c r="C39" t="s">
        <v>2511</v>
      </c>
      <c r="D39" t="s">
        <v>2731</v>
      </c>
      <c r="E39" s="72">
        <v>1.02</v>
      </c>
    </row>
    <row r="40" spans="1:5" x14ac:dyDescent="0.25">
      <c r="A40">
        <v>39143</v>
      </c>
      <c r="B40" t="s">
        <v>8269</v>
      </c>
      <c r="C40" t="s">
        <v>2511</v>
      </c>
      <c r="D40" t="s">
        <v>2731</v>
      </c>
      <c r="E40" s="72">
        <v>2.79</v>
      </c>
    </row>
    <row r="41" spans="1:5" x14ac:dyDescent="0.25">
      <c r="A41">
        <v>39142</v>
      </c>
      <c r="B41" t="s">
        <v>8270</v>
      </c>
      <c r="C41" t="s">
        <v>2511</v>
      </c>
      <c r="D41" t="s">
        <v>2731</v>
      </c>
      <c r="E41" s="72">
        <v>2</v>
      </c>
    </row>
    <row r="42" spans="1:5" x14ac:dyDescent="0.25">
      <c r="A42">
        <v>39138</v>
      </c>
      <c r="B42" t="s">
        <v>8271</v>
      </c>
      <c r="C42" t="s">
        <v>2511</v>
      </c>
      <c r="D42" t="s">
        <v>2731</v>
      </c>
      <c r="E42" s="72">
        <v>0.75</v>
      </c>
    </row>
    <row r="43" spans="1:5" x14ac:dyDescent="0.25">
      <c r="A43">
        <v>39136</v>
      </c>
      <c r="B43" t="s">
        <v>8272</v>
      </c>
      <c r="C43" t="s">
        <v>2511</v>
      </c>
      <c r="D43" t="s">
        <v>2731</v>
      </c>
      <c r="E43" s="72">
        <v>0.5</v>
      </c>
    </row>
    <row r="44" spans="1:5" x14ac:dyDescent="0.25">
      <c r="A44">
        <v>39144</v>
      </c>
      <c r="B44" t="s">
        <v>8273</v>
      </c>
      <c r="C44" t="s">
        <v>2511</v>
      </c>
      <c r="D44" t="s">
        <v>2731</v>
      </c>
      <c r="E44" s="72">
        <v>3.25</v>
      </c>
    </row>
    <row r="45" spans="1:5" x14ac:dyDescent="0.25">
      <c r="A45">
        <v>39145</v>
      </c>
      <c r="B45" t="s">
        <v>8274</v>
      </c>
      <c r="C45" t="s">
        <v>2511</v>
      </c>
      <c r="D45" t="s">
        <v>2731</v>
      </c>
      <c r="E45" s="72">
        <v>5.35</v>
      </c>
    </row>
    <row r="46" spans="1:5" x14ac:dyDescent="0.25">
      <c r="A46">
        <v>12615</v>
      </c>
      <c r="B46" t="s">
        <v>8275</v>
      </c>
      <c r="C46" t="s">
        <v>2511</v>
      </c>
      <c r="D46" t="s">
        <v>2731</v>
      </c>
      <c r="E46" s="72">
        <v>13.71</v>
      </c>
    </row>
    <row r="47" spans="1:5" x14ac:dyDescent="0.25">
      <c r="A47">
        <v>11927</v>
      </c>
      <c r="B47" t="s">
        <v>8276</v>
      </c>
      <c r="C47" t="s">
        <v>2511</v>
      </c>
      <c r="D47" t="s">
        <v>2732</v>
      </c>
      <c r="E47" s="72">
        <v>8.27</v>
      </c>
    </row>
    <row r="48" spans="1:5" x14ac:dyDescent="0.25">
      <c r="A48">
        <v>11928</v>
      </c>
      <c r="B48" t="s">
        <v>8277</v>
      </c>
      <c r="C48" t="s">
        <v>2511</v>
      </c>
      <c r="D48" t="s">
        <v>2732</v>
      </c>
      <c r="E48" s="72">
        <v>9.48</v>
      </c>
    </row>
    <row r="49" spans="1:5" x14ac:dyDescent="0.25">
      <c r="A49">
        <v>11929</v>
      </c>
      <c r="B49" t="s">
        <v>8278</v>
      </c>
      <c r="C49" t="s">
        <v>2511</v>
      </c>
      <c r="D49" t="s">
        <v>2732</v>
      </c>
      <c r="E49" s="72">
        <v>14.66</v>
      </c>
    </row>
    <row r="50" spans="1:5" x14ac:dyDescent="0.25">
      <c r="A50">
        <v>36801</v>
      </c>
      <c r="B50" t="s">
        <v>8279</v>
      </c>
      <c r="C50" t="s">
        <v>2511</v>
      </c>
      <c r="D50" t="s">
        <v>2731</v>
      </c>
      <c r="E50" s="72">
        <v>28.71</v>
      </c>
    </row>
    <row r="51" spans="1:5" x14ac:dyDescent="0.25">
      <c r="A51">
        <v>36246</v>
      </c>
      <c r="B51" t="s">
        <v>8280</v>
      </c>
      <c r="C51" t="s">
        <v>2514</v>
      </c>
      <c r="D51" t="s">
        <v>2731</v>
      </c>
      <c r="E51" s="72">
        <v>3.85</v>
      </c>
    </row>
    <row r="52" spans="1:5" x14ac:dyDescent="0.25">
      <c r="A52">
        <v>37600</v>
      </c>
      <c r="B52" t="s">
        <v>8281</v>
      </c>
      <c r="C52" t="s">
        <v>2511</v>
      </c>
      <c r="D52" t="s">
        <v>2732</v>
      </c>
      <c r="E52" s="72">
        <v>121.11</v>
      </c>
    </row>
    <row r="53" spans="1:5" x14ac:dyDescent="0.25">
      <c r="A53">
        <v>37599</v>
      </c>
      <c r="B53" t="s">
        <v>8282</v>
      </c>
      <c r="C53" t="s">
        <v>2511</v>
      </c>
      <c r="D53" t="s">
        <v>2732</v>
      </c>
      <c r="E53" s="72">
        <v>112.73</v>
      </c>
    </row>
    <row r="54" spans="1:5" x14ac:dyDescent="0.25">
      <c r="A54">
        <v>1</v>
      </c>
      <c r="B54" t="s">
        <v>8283</v>
      </c>
      <c r="C54" t="s">
        <v>2510</v>
      </c>
      <c r="D54" t="s">
        <v>2732</v>
      </c>
      <c r="E54" s="72">
        <v>78.400000000000006</v>
      </c>
    </row>
    <row r="55" spans="1:5" x14ac:dyDescent="0.25">
      <c r="A55">
        <v>3</v>
      </c>
      <c r="B55" t="s">
        <v>8284</v>
      </c>
      <c r="C55" t="s">
        <v>2515</v>
      </c>
      <c r="D55" t="s">
        <v>2731</v>
      </c>
      <c r="E55" s="72">
        <v>13.65</v>
      </c>
    </row>
    <row r="56" spans="1:5" x14ac:dyDescent="0.25">
      <c r="A56">
        <v>43054</v>
      </c>
      <c r="B56" t="s">
        <v>8285</v>
      </c>
      <c r="C56" t="s">
        <v>2510</v>
      </c>
      <c r="D56" t="s">
        <v>2731</v>
      </c>
      <c r="E56" s="72">
        <v>11.51</v>
      </c>
    </row>
    <row r="57" spans="1:5" x14ac:dyDescent="0.25">
      <c r="A57">
        <v>42402</v>
      </c>
      <c r="B57" t="s">
        <v>8286</v>
      </c>
      <c r="C57" t="s">
        <v>2510</v>
      </c>
      <c r="D57" t="s">
        <v>2731</v>
      </c>
      <c r="E57" s="72">
        <v>11</v>
      </c>
    </row>
    <row r="58" spans="1:5" x14ac:dyDescent="0.25">
      <c r="A58">
        <v>42403</v>
      </c>
      <c r="B58" t="s">
        <v>8287</v>
      </c>
      <c r="C58" t="s">
        <v>2510</v>
      </c>
      <c r="D58" t="s">
        <v>2731</v>
      </c>
      <c r="E58" s="72">
        <v>14.11</v>
      </c>
    </row>
    <row r="59" spans="1:5" x14ac:dyDescent="0.25">
      <c r="A59">
        <v>42404</v>
      </c>
      <c r="B59" t="s">
        <v>8288</v>
      </c>
      <c r="C59" t="s">
        <v>2510</v>
      </c>
      <c r="D59" t="s">
        <v>2731</v>
      </c>
      <c r="E59" s="72">
        <v>14.03</v>
      </c>
    </row>
    <row r="60" spans="1:5" x14ac:dyDescent="0.25">
      <c r="A60">
        <v>42405</v>
      </c>
      <c r="B60" t="s">
        <v>8289</v>
      </c>
      <c r="C60" t="s">
        <v>2510</v>
      </c>
      <c r="D60" t="s">
        <v>2731</v>
      </c>
      <c r="E60" s="72">
        <v>14.95</v>
      </c>
    </row>
    <row r="61" spans="1:5" x14ac:dyDescent="0.25">
      <c r="A61">
        <v>34341</v>
      </c>
      <c r="B61" t="s">
        <v>8290</v>
      </c>
      <c r="C61" t="s">
        <v>2510</v>
      </c>
      <c r="D61" t="s">
        <v>2731</v>
      </c>
      <c r="E61" s="72">
        <v>12.97</v>
      </c>
    </row>
    <row r="62" spans="1:5" x14ac:dyDescent="0.25">
      <c r="A62">
        <v>43053</v>
      </c>
      <c r="B62" t="s">
        <v>8291</v>
      </c>
      <c r="C62" t="s">
        <v>2510</v>
      </c>
      <c r="D62" t="s">
        <v>2731</v>
      </c>
      <c r="E62" s="72">
        <v>10.28</v>
      </c>
    </row>
    <row r="63" spans="1:5" x14ac:dyDescent="0.25">
      <c r="A63">
        <v>43058</v>
      </c>
      <c r="B63" t="s">
        <v>8292</v>
      </c>
      <c r="C63" t="s">
        <v>2510</v>
      </c>
      <c r="D63" t="s">
        <v>2731</v>
      </c>
      <c r="E63" s="72">
        <v>10.66</v>
      </c>
    </row>
    <row r="64" spans="1:5" x14ac:dyDescent="0.25">
      <c r="A64">
        <v>34</v>
      </c>
      <c r="B64" t="s">
        <v>8293</v>
      </c>
      <c r="C64" t="s">
        <v>2510</v>
      </c>
      <c r="D64" t="s">
        <v>2731</v>
      </c>
      <c r="E64" s="72">
        <v>10.71</v>
      </c>
    </row>
    <row r="65" spans="1:5" x14ac:dyDescent="0.25">
      <c r="A65">
        <v>43055</v>
      </c>
      <c r="B65" t="s">
        <v>8294</v>
      </c>
      <c r="C65" t="s">
        <v>2510</v>
      </c>
      <c r="D65" t="s">
        <v>2733</v>
      </c>
      <c r="E65" s="72">
        <v>9.2799999999999994</v>
      </c>
    </row>
    <row r="66" spans="1:5" x14ac:dyDescent="0.25">
      <c r="A66">
        <v>43056</v>
      </c>
      <c r="B66" t="s">
        <v>8295</v>
      </c>
      <c r="C66" t="s">
        <v>2510</v>
      </c>
      <c r="D66" t="s">
        <v>2731</v>
      </c>
      <c r="E66" s="72">
        <v>10.7</v>
      </c>
    </row>
    <row r="67" spans="1:5" x14ac:dyDescent="0.25">
      <c r="A67">
        <v>43057</v>
      </c>
      <c r="B67" t="s">
        <v>8296</v>
      </c>
      <c r="C67" t="s">
        <v>2510</v>
      </c>
      <c r="D67" t="s">
        <v>2731</v>
      </c>
      <c r="E67" s="72">
        <v>11.76</v>
      </c>
    </row>
    <row r="68" spans="1:5" x14ac:dyDescent="0.25">
      <c r="A68">
        <v>34449</v>
      </c>
      <c r="B68" t="s">
        <v>8297</v>
      </c>
      <c r="C68" t="s">
        <v>2510</v>
      </c>
      <c r="D68" t="s">
        <v>2731</v>
      </c>
      <c r="E68" s="72">
        <v>12.57</v>
      </c>
    </row>
    <row r="69" spans="1:5" x14ac:dyDescent="0.25">
      <c r="A69">
        <v>32</v>
      </c>
      <c r="B69" t="s">
        <v>8298</v>
      </c>
      <c r="C69" t="s">
        <v>2510</v>
      </c>
      <c r="D69" t="s">
        <v>2731</v>
      </c>
      <c r="E69" s="72">
        <v>11.3</v>
      </c>
    </row>
    <row r="70" spans="1:5" x14ac:dyDescent="0.25">
      <c r="A70">
        <v>33</v>
      </c>
      <c r="B70" t="s">
        <v>8299</v>
      </c>
      <c r="C70" t="s">
        <v>2510</v>
      </c>
      <c r="D70" t="s">
        <v>2731</v>
      </c>
      <c r="E70" s="72">
        <v>11.37</v>
      </c>
    </row>
    <row r="71" spans="1:5" x14ac:dyDescent="0.25">
      <c r="A71">
        <v>43061</v>
      </c>
      <c r="B71" t="s">
        <v>8300</v>
      </c>
      <c r="C71" t="s">
        <v>2510</v>
      </c>
      <c r="D71" t="s">
        <v>2731</v>
      </c>
      <c r="E71" s="72">
        <v>10.62</v>
      </c>
    </row>
    <row r="72" spans="1:5" x14ac:dyDescent="0.25">
      <c r="A72">
        <v>43059</v>
      </c>
      <c r="B72" t="s">
        <v>8301</v>
      </c>
      <c r="C72" t="s">
        <v>2510</v>
      </c>
      <c r="D72" t="s">
        <v>2731</v>
      </c>
      <c r="E72" s="72">
        <v>10.14</v>
      </c>
    </row>
    <row r="73" spans="1:5" x14ac:dyDescent="0.25">
      <c r="A73">
        <v>43062</v>
      </c>
      <c r="B73" t="s">
        <v>8302</v>
      </c>
      <c r="C73" t="s">
        <v>2510</v>
      </c>
      <c r="D73" t="s">
        <v>2731</v>
      </c>
      <c r="E73" s="72">
        <v>11.24</v>
      </c>
    </row>
    <row r="74" spans="1:5" x14ac:dyDescent="0.25">
      <c r="A74">
        <v>43060</v>
      </c>
      <c r="B74" t="s">
        <v>8303</v>
      </c>
      <c r="C74" t="s">
        <v>2510</v>
      </c>
      <c r="D74" t="s">
        <v>2731</v>
      </c>
      <c r="E74" s="72">
        <v>8.83</v>
      </c>
    </row>
    <row r="75" spans="1:5" x14ac:dyDescent="0.25">
      <c r="A75">
        <v>40410</v>
      </c>
      <c r="B75" t="s">
        <v>8304</v>
      </c>
      <c r="C75" t="s">
        <v>2511</v>
      </c>
      <c r="D75" t="s">
        <v>2732</v>
      </c>
      <c r="E75" s="72">
        <v>23.71</v>
      </c>
    </row>
    <row r="76" spans="1:5" x14ac:dyDescent="0.25">
      <c r="A76">
        <v>40411</v>
      </c>
      <c r="B76" t="s">
        <v>8305</v>
      </c>
      <c r="C76" t="s">
        <v>2511</v>
      </c>
      <c r="D76" t="s">
        <v>2732</v>
      </c>
      <c r="E76" s="72">
        <v>25.73</v>
      </c>
    </row>
    <row r="77" spans="1:5" x14ac:dyDescent="0.25">
      <c r="A77">
        <v>40412</v>
      </c>
      <c r="B77" t="s">
        <v>8306</v>
      </c>
      <c r="C77" t="s">
        <v>2511</v>
      </c>
      <c r="D77" t="s">
        <v>2732</v>
      </c>
      <c r="E77" s="72">
        <v>28.88</v>
      </c>
    </row>
    <row r="78" spans="1:5" x14ac:dyDescent="0.25">
      <c r="A78">
        <v>44254</v>
      </c>
      <c r="B78" t="s">
        <v>8307</v>
      </c>
      <c r="C78" t="s">
        <v>2511</v>
      </c>
      <c r="D78" t="s">
        <v>2731</v>
      </c>
      <c r="E78" s="72">
        <v>22.16</v>
      </c>
    </row>
    <row r="79" spans="1:5" x14ac:dyDescent="0.25">
      <c r="A79">
        <v>44255</v>
      </c>
      <c r="B79" t="s">
        <v>8308</v>
      </c>
      <c r="C79" t="s">
        <v>2511</v>
      </c>
      <c r="D79" t="s">
        <v>2731</v>
      </c>
      <c r="E79" s="72">
        <v>24.56</v>
      </c>
    </row>
    <row r="80" spans="1:5" x14ac:dyDescent="0.25">
      <c r="A80">
        <v>44256</v>
      </c>
      <c r="B80" t="s">
        <v>8309</v>
      </c>
      <c r="C80" t="s">
        <v>2511</v>
      </c>
      <c r="D80" t="s">
        <v>2731</v>
      </c>
      <c r="E80" s="72">
        <v>27.74</v>
      </c>
    </row>
    <row r="81" spans="1:5" x14ac:dyDescent="0.25">
      <c r="A81">
        <v>44257</v>
      </c>
      <c r="B81" t="s">
        <v>8310</v>
      </c>
      <c r="C81" t="s">
        <v>2511</v>
      </c>
      <c r="D81" t="s">
        <v>2731</v>
      </c>
      <c r="E81" s="72">
        <v>43.89</v>
      </c>
    </row>
    <row r="82" spans="1:5" x14ac:dyDescent="0.25">
      <c r="A82">
        <v>44258</v>
      </c>
      <c r="B82" t="s">
        <v>8311</v>
      </c>
      <c r="C82" t="s">
        <v>2511</v>
      </c>
      <c r="D82" t="s">
        <v>2731</v>
      </c>
      <c r="E82" s="72">
        <v>50.16</v>
      </c>
    </row>
    <row r="83" spans="1:5" x14ac:dyDescent="0.25">
      <c r="A83">
        <v>44259</v>
      </c>
      <c r="B83" t="s">
        <v>8312</v>
      </c>
      <c r="C83" t="s">
        <v>2511</v>
      </c>
      <c r="D83" t="s">
        <v>2731</v>
      </c>
      <c r="E83" s="72">
        <v>68.849999999999994</v>
      </c>
    </row>
    <row r="84" spans="1:5" x14ac:dyDescent="0.25">
      <c r="A84">
        <v>55</v>
      </c>
      <c r="B84" t="s">
        <v>8313</v>
      </c>
      <c r="C84" t="s">
        <v>2511</v>
      </c>
      <c r="D84" t="s">
        <v>2732</v>
      </c>
      <c r="E84" s="72">
        <v>4.5199999999999996</v>
      </c>
    </row>
    <row r="85" spans="1:5" x14ac:dyDescent="0.25">
      <c r="A85">
        <v>61</v>
      </c>
      <c r="B85" t="s">
        <v>8314</v>
      </c>
      <c r="C85" t="s">
        <v>2511</v>
      </c>
      <c r="D85" t="s">
        <v>2732</v>
      </c>
      <c r="E85" s="72">
        <v>4.2699999999999996</v>
      </c>
    </row>
    <row r="86" spans="1:5" x14ac:dyDescent="0.25">
      <c r="A86">
        <v>62</v>
      </c>
      <c r="B86" t="s">
        <v>8315</v>
      </c>
      <c r="C86" t="s">
        <v>2511</v>
      </c>
      <c r="D86" t="s">
        <v>2732</v>
      </c>
      <c r="E86" s="72">
        <v>8.86</v>
      </c>
    </row>
    <row r="87" spans="1:5" x14ac:dyDescent="0.25">
      <c r="A87">
        <v>103</v>
      </c>
      <c r="B87" t="s">
        <v>8316</v>
      </c>
      <c r="C87" t="s">
        <v>2511</v>
      </c>
      <c r="D87" t="s">
        <v>2731</v>
      </c>
      <c r="E87" s="72">
        <v>48.22</v>
      </c>
    </row>
    <row r="88" spans="1:5" x14ac:dyDescent="0.25">
      <c r="A88">
        <v>107</v>
      </c>
      <c r="B88" t="s">
        <v>8317</v>
      </c>
      <c r="C88" t="s">
        <v>2511</v>
      </c>
      <c r="D88" t="s">
        <v>2731</v>
      </c>
      <c r="E88" s="72">
        <v>0.91</v>
      </c>
    </row>
    <row r="89" spans="1:5" x14ac:dyDescent="0.25">
      <c r="A89">
        <v>65</v>
      </c>
      <c r="B89" t="s">
        <v>8318</v>
      </c>
      <c r="C89" t="s">
        <v>2511</v>
      </c>
      <c r="D89" t="s">
        <v>2731</v>
      </c>
      <c r="E89" s="72">
        <v>0.99</v>
      </c>
    </row>
    <row r="90" spans="1:5" x14ac:dyDescent="0.25">
      <c r="A90">
        <v>108</v>
      </c>
      <c r="B90" t="s">
        <v>8319</v>
      </c>
      <c r="C90" t="s">
        <v>2511</v>
      </c>
      <c r="D90" t="s">
        <v>2731</v>
      </c>
      <c r="E90" s="72">
        <v>2</v>
      </c>
    </row>
    <row r="91" spans="1:5" x14ac:dyDescent="0.25">
      <c r="A91">
        <v>110</v>
      </c>
      <c r="B91" t="s">
        <v>8320</v>
      </c>
      <c r="C91" t="s">
        <v>2511</v>
      </c>
      <c r="D91" t="s">
        <v>2731</v>
      </c>
      <c r="E91" s="72">
        <v>6.94</v>
      </c>
    </row>
    <row r="92" spans="1:5" x14ac:dyDescent="0.25">
      <c r="A92">
        <v>109</v>
      </c>
      <c r="B92" t="s">
        <v>8321</v>
      </c>
      <c r="C92" t="s">
        <v>2511</v>
      </c>
      <c r="D92" t="s">
        <v>2731</v>
      </c>
      <c r="E92" s="72">
        <v>4.13</v>
      </c>
    </row>
    <row r="93" spans="1:5" x14ac:dyDescent="0.25">
      <c r="A93">
        <v>111</v>
      </c>
      <c r="B93" t="s">
        <v>8322</v>
      </c>
      <c r="C93" t="s">
        <v>2511</v>
      </c>
      <c r="D93" t="s">
        <v>2731</v>
      </c>
      <c r="E93" s="72">
        <v>9.39</v>
      </c>
    </row>
    <row r="94" spans="1:5" x14ac:dyDescent="0.25">
      <c r="A94">
        <v>112</v>
      </c>
      <c r="B94" t="s">
        <v>8323</v>
      </c>
      <c r="C94" t="s">
        <v>2511</v>
      </c>
      <c r="D94" t="s">
        <v>2731</v>
      </c>
      <c r="E94" s="72">
        <v>4.97</v>
      </c>
    </row>
    <row r="95" spans="1:5" x14ac:dyDescent="0.25">
      <c r="A95">
        <v>113</v>
      </c>
      <c r="B95" t="s">
        <v>8324</v>
      </c>
      <c r="C95" t="s">
        <v>2511</v>
      </c>
      <c r="D95" t="s">
        <v>2731</v>
      </c>
      <c r="E95" s="72">
        <v>12.45</v>
      </c>
    </row>
    <row r="96" spans="1:5" x14ac:dyDescent="0.25">
      <c r="A96">
        <v>104</v>
      </c>
      <c r="B96" t="s">
        <v>8325</v>
      </c>
      <c r="C96" t="s">
        <v>2511</v>
      </c>
      <c r="D96" t="s">
        <v>2731</v>
      </c>
      <c r="E96" s="72">
        <v>21.67</v>
      </c>
    </row>
    <row r="97" spans="1:5" x14ac:dyDescent="0.25">
      <c r="A97">
        <v>102</v>
      </c>
      <c r="B97" t="s">
        <v>8326</v>
      </c>
      <c r="C97" t="s">
        <v>2511</v>
      </c>
      <c r="D97" t="s">
        <v>2731</v>
      </c>
      <c r="E97" s="72">
        <v>29.88</v>
      </c>
    </row>
    <row r="98" spans="1:5" x14ac:dyDescent="0.25">
      <c r="A98">
        <v>95</v>
      </c>
      <c r="B98" t="s">
        <v>8327</v>
      </c>
      <c r="C98" t="s">
        <v>2511</v>
      </c>
      <c r="D98" t="s">
        <v>2731</v>
      </c>
      <c r="E98" s="72">
        <v>12.63</v>
      </c>
    </row>
    <row r="99" spans="1:5" x14ac:dyDescent="0.25">
      <c r="A99">
        <v>96</v>
      </c>
      <c r="B99" t="s">
        <v>8328</v>
      </c>
      <c r="C99" t="s">
        <v>2511</v>
      </c>
      <c r="D99" t="s">
        <v>2731</v>
      </c>
      <c r="E99" s="72">
        <v>13.73</v>
      </c>
    </row>
    <row r="100" spans="1:5" x14ac:dyDescent="0.25">
      <c r="A100">
        <v>97</v>
      </c>
      <c r="B100" t="s">
        <v>8329</v>
      </c>
      <c r="C100" t="s">
        <v>2511</v>
      </c>
      <c r="D100" t="s">
        <v>2731</v>
      </c>
      <c r="E100" s="72">
        <v>20.66</v>
      </c>
    </row>
    <row r="101" spans="1:5" x14ac:dyDescent="0.25">
      <c r="A101">
        <v>98</v>
      </c>
      <c r="B101" t="s">
        <v>8330</v>
      </c>
      <c r="C101" t="s">
        <v>2511</v>
      </c>
      <c r="D101" t="s">
        <v>2731</v>
      </c>
      <c r="E101" s="72">
        <v>30.93</v>
      </c>
    </row>
    <row r="102" spans="1:5" x14ac:dyDescent="0.25">
      <c r="A102">
        <v>99</v>
      </c>
      <c r="B102" t="s">
        <v>8331</v>
      </c>
      <c r="C102" t="s">
        <v>2511</v>
      </c>
      <c r="D102" t="s">
        <v>2731</v>
      </c>
      <c r="E102" s="72">
        <v>29.24</v>
      </c>
    </row>
    <row r="103" spans="1:5" x14ac:dyDescent="0.25">
      <c r="A103">
        <v>100</v>
      </c>
      <c r="B103" t="s">
        <v>8332</v>
      </c>
      <c r="C103" t="s">
        <v>2511</v>
      </c>
      <c r="D103" t="s">
        <v>2731</v>
      </c>
      <c r="E103" s="72">
        <v>51.08</v>
      </c>
    </row>
    <row r="104" spans="1:5" x14ac:dyDescent="0.25">
      <c r="A104">
        <v>75</v>
      </c>
      <c r="B104" t="s">
        <v>8333</v>
      </c>
      <c r="C104" t="s">
        <v>2511</v>
      </c>
      <c r="D104" t="s">
        <v>2731</v>
      </c>
      <c r="E104" s="72">
        <v>297.8</v>
      </c>
    </row>
    <row r="105" spans="1:5" x14ac:dyDescent="0.25">
      <c r="A105">
        <v>83</v>
      </c>
      <c r="B105" t="s">
        <v>8334</v>
      </c>
      <c r="C105" t="s">
        <v>2511</v>
      </c>
      <c r="D105" t="s">
        <v>2731</v>
      </c>
      <c r="E105" s="72">
        <v>238.08</v>
      </c>
    </row>
    <row r="106" spans="1:5" x14ac:dyDescent="0.25">
      <c r="A106">
        <v>74</v>
      </c>
      <c r="B106" t="s">
        <v>8335</v>
      </c>
      <c r="C106" t="s">
        <v>2511</v>
      </c>
      <c r="D106" t="s">
        <v>2731</v>
      </c>
      <c r="E106" s="72">
        <v>340.39</v>
      </c>
    </row>
    <row r="107" spans="1:5" x14ac:dyDescent="0.25">
      <c r="A107">
        <v>106</v>
      </c>
      <c r="B107" t="s">
        <v>8336</v>
      </c>
      <c r="C107" t="s">
        <v>2511</v>
      </c>
      <c r="D107" t="s">
        <v>2731</v>
      </c>
      <c r="E107" s="72">
        <v>430.44</v>
      </c>
    </row>
    <row r="108" spans="1:5" x14ac:dyDescent="0.25">
      <c r="A108">
        <v>88</v>
      </c>
      <c r="B108" t="s">
        <v>8337</v>
      </c>
      <c r="C108" t="s">
        <v>2511</v>
      </c>
      <c r="D108" t="s">
        <v>2731</v>
      </c>
      <c r="E108" s="72">
        <v>12.1</v>
      </c>
    </row>
    <row r="109" spans="1:5" x14ac:dyDescent="0.25">
      <c r="A109">
        <v>82</v>
      </c>
      <c r="B109" t="s">
        <v>8338</v>
      </c>
      <c r="C109" t="s">
        <v>2511</v>
      </c>
      <c r="D109" t="s">
        <v>2731</v>
      </c>
      <c r="E109" s="72">
        <v>226.52</v>
      </c>
    </row>
    <row r="110" spans="1:5" x14ac:dyDescent="0.25">
      <c r="A110">
        <v>105</v>
      </c>
      <c r="B110" t="s">
        <v>8339</v>
      </c>
      <c r="C110" t="s">
        <v>2511</v>
      </c>
      <c r="D110" t="s">
        <v>2731</v>
      </c>
      <c r="E110" s="72">
        <v>320.97000000000003</v>
      </c>
    </row>
    <row r="111" spans="1:5" x14ac:dyDescent="0.25">
      <c r="A111">
        <v>60</v>
      </c>
      <c r="B111" t="s">
        <v>8340</v>
      </c>
      <c r="C111" t="s">
        <v>2511</v>
      </c>
      <c r="D111" t="s">
        <v>2732</v>
      </c>
      <c r="E111" s="72">
        <v>5.86</v>
      </c>
    </row>
    <row r="112" spans="1:5" x14ac:dyDescent="0.25">
      <c r="A112">
        <v>72</v>
      </c>
      <c r="B112" t="s">
        <v>8341</v>
      </c>
      <c r="C112" t="s">
        <v>2511</v>
      </c>
      <c r="D112" t="s">
        <v>2731</v>
      </c>
      <c r="E112" s="72">
        <v>56.07</v>
      </c>
    </row>
    <row r="113" spans="1:5" x14ac:dyDescent="0.25">
      <c r="A113">
        <v>67</v>
      </c>
      <c r="B113" t="s">
        <v>8342</v>
      </c>
      <c r="C113" t="s">
        <v>2511</v>
      </c>
      <c r="D113" t="s">
        <v>2731</v>
      </c>
      <c r="E113" s="72">
        <v>18.13</v>
      </c>
    </row>
    <row r="114" spans="1:5" x14ac:dyDescent="0.25">
      <c r="A114">
        <v>71</v>
      </c>
      <c r="B114" t="s">
        <v>8343</v>
      </c>
      <c r="C114" t="s">
        <v>2511</v>
      </c>
      <c r="D114" t="s">
        <v>2731</v>
      </c>
      <c r="E114" s="72">
        <v>34.630000000000003</v>
      </c>
    </row>
    <row r="115" spans="1:5" x14ac:dyDescent="0.25">
      <c r="A115">
        <v>73</v>
      </c>
      <c r="B115" t="s">
        <v>8344</v>
      </c>
      <c r="C115" t="s">
        <v>2511</v>
      </c>
      <c r="D115" t="s">
        <v>2731</v>
      </c>
      <c r="E115" s="72">
        <v>17.350000000000001</v>
      </c>
    </row>
    <row r="116" spans="1:5" x14ac:dyDescent="0.25">
      <c r="A116">
        <v>37997</v>
      </c>
      <c r="B116" t="s">
        <v>8345</v>
      </c>
      <c r="C116" t="s">
        <v>2511</v>
      </c>
      <c r="D116" t="s">
        <v>2731</v>
      </c>
      <c r="E116" s="72">
        <v>13.2</v>
      </c>
    </row>
    <row r="117" spans="1:5" x14ac:dyDescent="0.25">
      <c r="A117">
        <v>37998</v>
      </c>
      <c r="B117" t="s">
        <v>8346</v>
      </c>
      <c r="C117" t="s">
        <v>2511</v>
      </c>
      <c r="D117" t="s">
        <v>2731</v>
      </c>
      <c r="E117" s="72">
        <v>17.670000000000002</v>
      </c>
    </row>
    <row r="118" spans="1:5" x14ac:dyDescent="0.25">
      <c r="A118">
        <v>10899</v>
      </c>
      <c r="B118" t="s">
        <v>8347</v>
      </c>
      <c r="C118" t="s">
        <v>2511</v>
      </c>
      <c r="D118" t="s">
        <v>2731</v>
      </c>
      <c r="E118" s="72">
        <v>87.61</v>
      </c>
    </row>
    <row r="119" spans="1:5" x14ac:dyDescent="0.25">
      <c r="A119">
        <v>10900</v>
      </c>
      <c r="B119" t="s">
        <v>8348</v>
      </c>
      <c r="C119" t="s">
        <v>2511</v>
      </c>
      <c r="D119" t="s">
        <v>2731</v>
      </c>
      <c r="E119" s="72">
        <v>68.569999999999993</v>
      </c>
    </row>
    <row r="120" spans="1:5" x14ac:dyDescent="0.25">
      <c r="A120">
        <v>46</v>
      </c>
      <c r="B120" t="s">
        <v>8349</v>
      </c>
      <c r="C120" t="s">
        <v>2511</v>
      </c>
      <c r="D120" t="s">
        <v>2732</v>
      </c>
      <c r="E120" s="72">
        <v>53.77</v>
      </c>
    </row>
    <row r="121" spans="1:5" x14ac:dyDescent="0.25">
      <c r="A121">
        <v>47</v>
      </c>
      <c r="B121" t="s">
        <v>8350</v>
      </c>
      <c r="C121" t="s">
        <v>2511</v>
      </c>
      <c r="D121" t="s">
        <v>2732</v>
      </c>
      <c r="E121" s="72">
        <v>91.94</v>
      </c>
    </row>
    <row r="122" spans="1:5" x14ac:dyDescent="0.25">
      <c r="A122">
        <v>48</v>
      </c>
      <c r="B122" t="s">
        <v>8351</v>
      </c>
      <c r="C122" t="s">
        <v>2511</v>
      </c>
      <c r="D122" t="s">
        <v>2732</v>
      </c>
      <c r="E122" s="72">
        <v>23.98</v>
      </c>
    </row>
    <row r="123" spans="1:5" x14ac:dyDescent="0.25">
      <c r="A123">
        <v>52</v>
      </c>
      <c r="B123" t="s">
        <v>8352</v>
      </c>
      <c r="C123" t="s">
        <v>2511</v>
      </c>
      <c r="D123" t="s">
        <v>2732</v>
      </c>
      <c r="E123" s="72">
        <v>18.22</v>
      </c>
    </row>
    <row r="124" spans="1:5" x14ac:dyDescent="0.25">
      <c r="A124">
        <v>43</v>
      </c>
      <c r="B124" t="s">
        <v>8353</v>
      </c>
      <c r="C124" t="s">
        <v>2511</v>
      </c>
      <c r="D124" t="s">
        <v>2732</v>
      </c>
      <c r="E124" s="72">
        <v>61.49</v>
      </c>
    </row>
    <row r="125" spans="1:5" x14ac:dyDescent="0.25">
      <c r="A125">
        <v>39719</v>
      </c>
      <c r="B125" t="s">
        <v>8354</v>
      </c>
      <c r="C125" t="s">
        <v>2515</v>
      </c>
      <c r="D125" t="s">
        <v>2731</v>
      </c>
      <c r="E125" s="72">
        <v>178.94</v>
      </c>
    </row>
    <row r="126" spans="1:5" x14ac:dyDescent="0.25">
      <c r="A126">
        <v>3410</v>
      </c>
      <c r="B126" t="s">
        <v>8355</v>
      </c>
      <c r="C126" t="s">
        <v>2510</v>
      </c>
      <c r="D126" t="s">
        <v>2731</v>
      </c>
      <c r="E126" s="72">
        <v>40.25</v>
      </c>
    </row>
    <row r="127" spans="1:5" x14ac:dyDescent="0.25">
      <c r="A127">
        <v>4791</v>
      </c>
      <c r="B127" t="s">
        <v>8356</v>
      </c>
      <c r="C127" t="s">
        <v>2510</v>
      </c>
      <c r="D127" t="s">
        <v>2731</v>
      </c>
      <c r="E127" s="72">
        <v>50.32</v>
      </c>
    </row>
    <row r="128" spans="1:5" x14ac:dyDescent="0.25">
      <c r="A128">
        <v>157</v>
      </c>
      <c r="B128" t="s">
        <v>8357</v>
      </c>
      <c r="C128" t="s">
        <v>2510</v>
      </c>
      <c r="D128" t="s">
        <v>2731</v>
      </c>
      <c r="E128" s="72">
        <v>190.46</v>
      </c>
    </row>
    <row r="129" spans="1:5" x14ac:dyDescent="0.25">
      <c r="A129">
        <v>156</v>
      </c>
      <c r="B129" t="s">
        <v>8358</v>
      </c>
      <c r="C129" t="s">
        <v>2510</v>
      </c>
      <c r="D129" t="s">
        <v>2731</v>
      </c>
      <c r="E129" s="72">
        <v>67.81</v>
      </c>
    </row>
    <row r="130" spans="1:5" x14ac:dyDescent="0.25">
      <c r="A130">
        <v>131</v>
      </c>
      <c r="B130" t="s">
        <v>8359</v>
      </c>
      <c r="C130" t="s">
        <v>2510</v>
      </c>
      <c r="D130" t="s">
        <v>2731</v>
      </c>
      <c r="E130" s="72">
        <v>57.99</v>
      </c>
    </row>
    <row r="131" spans="1:5" x14ac:dyDescent="0.25">
      <c r="A131">
        <v>21114</v>
      </c>
      <c r="B131" t="s">
        <v>8360</v>
      </c>
      <c r="C131" t="s">
        <v>2511</v>
      </c>
      <c r="D131" t="s">
        <v>2731</v>
      </c>
      <c r="E131" s="72">
        <v>35.270000000000003</v>
      </c>
    </row>
    <row r="132" spans="1:5" x14ac:dyDescent="0.25">
      <c r="A132">
        <v>119</v>
      </c>
      <c r="B132" t="s">
        <v>8361</v>
      </c>
      <c r="C132" t="s">
        <v>2511</v>
      </c>
      <c r="D132" t="s">
        <v>2733</v>
      </c>
      <c r="E132" s="72">
        <v>8.94</v>
      </c>
    </row>
    <row r="133" spans="1:5" x14ac:dyDescent="0.25">
      <c r="A133">
        <v>122</v>
      </c>
      <c r="B133" t="s">
        <v>8362</v>
      </c>
      <c r="C133" t="s">
        <v>2511</v>
      </c>
      <c r="D133" t="s">
        <v>2731</v>
      </c>
      <c r="E133" s="72">
        <v>68.78</v>
      </c>
    </row>
    <row r="134" spans="1:5" x14ac:dyDescent="0.25">
      <c r="A134">
        <v>20080</v>
      </c>
      <c r="B134" t="s">
        <v>8363</v>
      </c>
      <c r="C134" t="s">
        <v>2511</v>
      </c>
      <c r="D134" t="s">
        <v>2731</v>
      </c>
      <c r="E134" s="72">
        <v>22.45</v>
      </c>
    </row>
    <row r="135" spans="1:5" x14ac:dyDescent="0.25">
      <c r="A135">
        <v>124</v>
      </c>
      <c r="B135" t="s">
        <v>8364</v>
      </c>
      <c r="C135" t="s">
        <v>2515</v>
      </c>
      <c r="D135" t="s">
        <v>2731</v>
      </c>
      <c r="E135" s="72">
        <v>22.36</v>
      </c>
    </row>
    <row r="136" spans="1:5" x14ac:dyDescent="0.25">
      <c r="A136">
        <v>7334</v>
      </c>
      <c r="B136" t="s">
        <v>8365</v>
      </c>
      <c r="C136" t="s">
        <v>2515</v>
      </c>
      <c r="D136" t="s">
        <v>2731</v>
      </c>
      <c r="E136" s="72">
        <v>17.41</v>
      </c>
    </row>
    <row r="137" spans="1:5" x14ac:dyDescent="0.25">
      <c r="A137">
        <v>123</v>
      </c>
      <c r="B137" t="s">
        <v>8366</v>
      </c>
      <c r="C137" t="s">
        <v>2515</v>
      </c>
      <c r="D137" t="s">
        <v>2733</v>
      </c>
      <c r="E137" s="72">
        <v>9.15</v>
      </c>
    </row>
    <row r="138" spans="1:5" x14ac:dyDescent="0.25">
      <c r="A138">
        <v>127</v>
      </c>
      <c r="B138" t="s">
        <v>8367</v>
      </c>
      <c r="C138" t="s">
        <v>2515</v>
      </c>
      <c r="D138" t="s">
        <v>2731</v>
      </c>
      <c r="E138" s="72">
        <v>21.84</v>
      </c>
    </row>
    <row r="139" spans="1:5" x14ac:dyDescent="0.25">
      <c r="A139">
        <v>41373</v>
      </c>
      <c r="B139" t="s">
        <v>8368</v>
      </c>
      <c r="C139" t="s">
        <v>2515</v>
      </c>
      <c r="D139" t="s">
        <v>2731</v>
      </c>
      <c r="E139" s="72">
        <v>30.43</v>
      </c>
    </row>
    <row r="140" spans="1:5" x14ac:dyDescent="0.25">
      <c r="A140">
        <v>133</v>
      </c>
      <c r="B140" t="s">
        <v>8369</v>
      </c>
      <c r="C140" t="s">
        <v>2515</v>
      </c>
      <c r="D140" t="s">
        <v>2731</v>
      </c>
      <c r="E140" s="72">
        <v>9.07</v>
      </c>
    </row>
    <row r="141" spans="1:5" x14ac:dyDescent="0.25">
      <c r="A141">
        <v>43617</v>
      </c>
      <c r="B141" t="s">
        <v>8370</v>
      </c>
      <c r="C141" t="s">
        <v>2515</v>
      </c>
      <c r="D141" t="s">
        <v>2731</v>
      </c>
      <c r="E141" s="72">
        <v>10.14</v>
      </c>
    </row>
    <row r="142" spans="1:5" x14ac:dyDescent="0.25">
      <c r="A142">
        <v>132</v>
      </c>
      <c r="B142" t="s">
        <v>8371</v>
      </c>
      <c r="C142" t="s">
        <v>2515</v>
      </c>
      <c r="D142" t="s">
        <v>2731</v>
      </c>
      <c r="E142" s="72">
        <v>9.4</v>
      </c>
    </row>
    <row r="143" spans="1:5" x14ac:dyDescent="0.25">
      <c r="A143">
        <v>43618</v>
      </c>
      <c r="B143" t="s">
        <v>8372</v>
      </c>
      <c r="C143" t="s">
        <v>2510</v>
      </c>
      <c r="D143" t="s">
        <v>2731</v>
      </c>
      <c r="E143" s="72">
        <v>23.68</v>
      </c>
    </row>
    <row r="144" spans="1:5" x14ac:dyDescent="0.25">
      <c r="A144">
        <v>37476</v>
      </c>
      <c r="B144" t="s">
        <v>8373</v>
      </c>
      <c r="C144" t="s">
        <v>2511</v>
      </c>
      <c r="D144" t="s">
        <v>2731</v>
      </c>
      <c r="E144" s="73">
        <v>3684.13</v>
      </c>
    </row>
    <row r="145" spans="1:5" x14ac:dyDescent="0.25">
      <c r="A145">
        <v>37478</v>
      </c>
      <c r="B145" t="s">
        <v>8374</v>
      </c>
      <c r="C145" t="s">
        <v>2511</v>
      </c>
      <c r="D145" t="s">
        <v>2731</v>
      </c>
      <c r="E145" s="73">
        <v>4614.46</v>
      </c>
    </row>
    <row r="146" spans="1:5" x14ac:dyDescent="0.25">
      <c r="A146">
        <v>37477</v>
      </c>
      <c r="B146" t="s">
        <v>8375</v>
      </c>
      <c r="C146" t="s">
        <v>2511</v>
      </c>
      <c r="D146" t="s">
        <v>2731</v>
      </c>
      <c r="E146" s="73">
        <v>6251.85</v>
      </c>
    </row>
    <row r="147" spans="1:5" x14ac:dyDescent="0.25">
      <c r="A147">
        <v>37479</v>
      </c>
      <c r="B147" t="s">
        <v>8376</v>
      </c>
      <c r="C147" t="s">
        <v>2511</v>
      </c>
      <c r="D147" t="s">
        <v>2731</v>
      </c>
      <c r="E147" s="73">
        <v>7414.77</v>
      </c>
    </row>
    <row r="148" spans="1:5" x14ac:dyDescent="0.25">
      <c r="A148">
        <v>4319</v>
      </c>
      <c r="B148" t="s">
        <v>8377</v>
      </c>
      <c r="C148" t="s">
        <v>2511</v>
      </c>
      <c r="D148" t="s">
        <v>2731</v>
      </c>
      <c r="E148" s="72">
        <v>1.91</v>
      </c>
    </row>
    <row r="149" spans="1:5" x14ac:dyDescent="0.25">
      <c r="A149">
        <v>42409</v>
      </c>
      <c r="B149" t="s">
        <v>8378</v>
      </c>
      <c r="C149" t="s">
        <v>2510</v>
      </c>
      <c r="D149" t="s">
        <v>2731</v>
      </c>
      <c r="E149" s="72">
        <v>14.91</v>
      </c>
    </row>
    <row r="150" spans="1:5" x14ac:dyDescent="0.25">
      <c r="A150">
        <v>40553</v>
      </c>
      <c r="B150" t="s">
        <v>8379</v>
      </c>
      <c r="C150" t="s">
        <v>2516</v>
      </c>
      <c r="D150" t="s">
        <v>2732</v>
      </c>
      <c r="E150" s="72">
        <v>48.5</v>
      </c>
    </row>
    <row r="151" spans="1:5" x14ac:dyDescent="0.25">
      <c r="A151">
        <v>6114</v>
      </c>
      <c r="B151" t="s">
        <v>8380</v>
      </c>
      <c r="C151" t="s">
        <v>2513</v>
      </c>
      <c r="D151" t="s">
        <v>2731</v>
      </c>
      <c r="E151" s="72">
        <v>13.1</v>
      </c>
    </row>
    <row r="152" spans="1:5" x14ac:dyDescent="0.25">
      <c r="A152">
        <v>40912</v>
      </c>
      <c r="B152" t="s">
        <v>8381</v>
      </c>
      <c r="C152" t="s">
        <v>2517</v>
      </c>
      <c r="D152" t="s">
        <v>2731</v>
      </c>
      <c r="E152" s="73">
        <v>2333.44</v>
      </c>
    </row>
    <row r="153" spans="1:5" x14ac:dyDescent="0.25">
      <c r="A153">
        <v>247</v>
      </c>
      <c r="B153" t="s">
        <v>8382</v>
      </c>
      <c r="C153" t="s">
        <v>2513</v>
      </c>
      <c r="D153" t="s">
        <v>2731</v>
      </c>
      <c r="E153" s="72">
        <v>14.17</v>
      </c>
    </row>
    <row r="154" spans="1:5" x14ac:dyDescent="0.25">
      <c r="A154">
        <v>40919</v>
      </c>
      <c r="B154" t="s">
        <v>8383</v>
      </c>
      <c r="C154" t="s">
        <v>2517</v>
      </c>
      <c r="D154" t="s">
        <v>2731</v>
      </c>
      <c r="E154" s="73">
        <v>2523.2600000000002</v>
      </c>
    </row>
    <row r="155" spans="1:5" x14ac:dyDescent="0.25">
      <c r="A155">
        <v>40984</v>
      </c>
      <c r="B155" t="s">
        <v>8384</v>
      </c>
      <c r="C155" t="s">
        <v>2517</v>
      </c>
      <c r="D155" t="s">
        <v>2731</v>
      </c>
      <c r="E155" s="73">
        <v>1892.25</v>
      </c>
    </row>
    <row r="156" spans="1:5" x14ac:dyDescent="0.25">
      <c r="A156">
        <v>44499</v>
      </c>
      <c r="B156" t="s">
        <v>8385</v>
      </c>
      <c r="C156" t="s">
        <v>2513</v>
      </c>
      <c r="D156" t="s">
        <v>2731</v>
      </c>
      <c r="E156" s="72">
        <v>10.61</v>
      </c>
    </row>
    <row r="157" spans="1:5" x14ac:dyDescent="0.25">
      <c r="A157">
        <v>248</v>
      </c>
      <c r="B157" t="s">
        <v>8386</v>
      </c>
      <c r="C157" t="s">
        <v>2513</v>
      </c>
      <c r="D157" t="s">
        <v>2731</v>
      </c>
      <c r="E157" s="72">
        <v>16.18</v>
      </c>
    </row>
    <row r="158" spans="1:5" x14ac:dyDescent="0.25">
      <c r="A158">
        <v>41086</v>
      </c>
      <c r="B158" t="s">
        <v>8387</v>
      </c>
      <c r="C158" t="s">
        <v>2517</v>
      </c>
      <c r="D158" t="s">
        <v>2731</v>
      </c>
      <c r="E158" s="73">
        <v>2881.94</v>
      </c>
    </row>
    <row r="159" spans="1:5" x14ac:dyDescent="0.25">
      <c r="A159">
        <v>34466</v>
      </c>
      <c r="B159" t="s">
        <v>8388</v>
      </c>
      <c r="C159" t="s">
        <v>2513</v>
      </c>
      <c r="D159" t="s">
        <v>2731</v>
      </c>
      <c r="E159" s="72">
        <v>14.68</v>
      </c>
    </row>
    <row r="160" spans="1:5" x14ac:dyDescent="0.25">
      <c r="A160">
        <v>41083</v>
      </c>
      <c r="B160" t="s">
        <v>8389</v>
      </c>
      <c r="C160" t="s">
        <v>2517</v>
      </c>
      <c r="D160" t="s">
        <v>2731</v>
      </c>
      <c r="E160" s="73">
        <v>2613.37</v>
      </c>
    </row>
    <row r="161" spans="1:5" x14ac:dyDescent="0.25">
      <c r="A161">
        <v>252</v>
      </c>
      <c r="B161" t="s">
        <v>8390</v>
      </c>
      <c r="C161" t="s">
        <v>2513</v>
      </c>
      <c r="D161" t="s">
        <v>2731</v>
      </c>
      <c r="E161" s="72">
        <v>14.43</v>
      </c>
    </row>
    <row r="162" spans="1:5" x14ac:dyDescent="0.25">
      <c r="A162">
        <v>40909</v>
      </c>
      <c r="B162" t="s">
        <v>8391</v>
      </c>
      <c r="C162" t="s">
        <v>2517</v>
      </c>
      <c r="D162" t="s">
        <v>2731</v>
      </c>
      <c r="E162" s="73">
        <v>2568.67</v>
      </c>
    </row>
    <row r="163" spans="1:5" x14ac:dyDescent="0.25">
      <c r="A163">
        <v>242</v>
      </c>
      <c r="B163" t="s">
        <v>8392</v>
      </c>
      <c r="C163" t="s">
        <v>2513</v>
      </c>
      <c r="D163" t="s">
        <v>2731</v>
      </c>
      <c r="E163" s="72">
        <v>14.43</v>
      </c>
    </row>
    <row r="164" spans="1:5" x14ac:dyDescent="0.25">
      <c r="A164">
        <v>41085</v>
      </c>
      <c r="B164" t="s">
        <v>8393</v>
      </c>
      <c r="C164" t="s">
        <v>2517</v>
      </c>
      <c r="D164" t="s">
        <v>2731</v>
      </c>
      <c r="E164" s="73">
        <v>2570.96</v>
      </c>
    </row>
    <row r="165" spans="1:5" x14ac:dyDescent="0.25">
      <c r="A165">
        <v>427</v>
      </c>
      <c r="B165" t="s">
        <v>8394</v>
      </c>
      <c r="C165" t="s">
        <v>2511</v>
      </c>
      <c r="D165" t="s">
        <v>2731</v>
      </c>
      <c r="E165" s="72">
        <v>9.77</v>
      </c>
    </row>
    <row r="166" spans="1:5" x14ac:dyDescent="0.25">
      <c r="A166">
        <v>417</v>
      </c>
      <c r="B166" t="s">
        <v>8395</v>
      </c>
      <c r="C166" t="s">
        <v>2511</v>
      </c>
      <c r="D166" t="s">
        <v>2731</v>
      </c>
      <c r="E166" s="72">
        <v>4.6100000000000003</v>
      </c>
    </row>
    <row r="167" spans="1:5" x14ac:dyDescent="0.25">
      <c r="A167">
        <v>11273</v>
      </c>
      <c r="B167" t="s">
        <v>8396</v>
      </c>
      <c r="C167" t="s">
        <v>2511</v>
      </c>
      <c r="D167" t="s">
        <v>2731</v>
      </c>
      <c r="E167" s="72">
        <v>14.3</v>
      </c>
    </row>
    <row r="168" spans="1:5" x14ac:dyDescent="0.25">
      <c r="A168">
        <v>11272</v>
      </c>
      <c r="B168" t="s">
        <v>8397</v>
      </c>
      <c r="C168" t="s">
        <v>2511</v>
      </c>
      <c r="D168" t="s">
        <v>2731</v>
      </c>
      <c r="E168" s="72">
        <v>8.6300000000000008</v>
      </c>
    </row>
    <row r="169" spans="1:5" x14ac:dyDescent="0.25">
      <c r="A169">
        <v>11275</v>
      </c>
      <c r="B169" t="s">
        <v>8398</v>
      </c>
      <c r="C169" t="s">
        <v>2511</v>
      </c>
      <c r="D169" t="s">
        <v>2731</v>
      </c>
      <c r="E169" s="72">
        <v>3.46</v>
      </c>
    </row>
    <row r="170" spans="1:5" x14ac:dyDescent="0.25">
      <c r="A170">
        <v>11274</v>
      </c>
      <c r="B170" t="s">
        <v>8399</v>
      </c>
      <c r="C170" t="s">
        <v>2511</v>
      </c>
      <c r="D170" t="s">
        <v>2731</v>
      </c>
      <c r="E170" s="72">
        <v>2.64</v>
      </c>
    </row>
    <row r="171" spans="1:5" x14ac:dyDescent="0.25">
      <c r="A171">
        <v>38470</v>
      </c>
      <c r="B171" t="s">
        <v>8400</v>
      </c>
      <c r="C171" t="s">
        <v>2511</v>
      </c>
      <c r="D171" t="s">
        <v>2733</v>
      </c>
      <c r="E171" s="72">
        <v>52.06</v>
      </c>
    </row>
    <row r="172" spans="1:5" x14ac:dyDescent="0.25">
      <c r="A172">
        <v>38547</v>
      </c>
      <c r="B172" t="s">
        <v>8401</v>
      </c>
      <c r="C172" t="s">
        <v>2511</v>
      </c>
      <c r="D172" t="s">
        <v>2731</v>
      </c>
      <c r="E172" s="72">
        <v>142.06</v>
      </c>
    </row>
    <row r="173" spans="1:5" x14ac:dyDescent="0.25">
      <c r="A173">
        <v>38469</v>
      </c>
      <c r="B173" t="s">
        <v>8402</v>
      </c>
      <c r="C173" t="s">
        <v>2511</v>
      </c>
      <c r="D173" t="s">
        <v>2731</v>
      </c>
      <c r="E173" s="72">
        <v>152.75</v>
      </c>
    </row>
    <row r="174" spans="1:5" x14ac:dyDescent="0.25">
      <c r="A174">
        <v>38467</v>
      </c>
      <c r="B174" t="s">
        <v>8403</v>
      </c>
      <c r="C174" t="s">
        <v>2511</v>
      </c>
      <c r="D174" t="s">
        <v>2731</v>
      </c>
      <c r="E174" s="72">
        <v>85.95</v>
      </c>
    </row>
    <row r="175" spans="1:5" x14ac:dyDescent="0.25">
      <c r="A175">
        <v>38468</v>
      </c>
      <c r="B175" t="s">
        <v>8404</v>
      </c>
      <c r="C175" t="s">
        <v>2511</v>
      </c>
      <c r="D175" t="s">
        <v>2731</v>
      </c>
      <c r="E175" s="72">
        <v>94.58</v>
      </c>
    </row>
    <row r="176" spans="1:5" x14ac:dyDescent="0.25">
      <c r="A176">
        <v>38471</v>
      </c>
      <c r="B176" t="s">
        <v>8405</v>
      </c>
      <c r="C176" t="s">
        <v>2511</v>
      </c>
      <c r="D176" t="s">
        <v>2731</v>
      </c>
      <c r="E176" s="72">
        <v>122.82</v>
      </c>
    </row>
    <row r="177" spans="1:5" x14ac:dyDescent="0.25">
      <c r="A177">
        <v>37370</v>
      </c>
      <c r="B177" t="s">
        <v>8406</v>
      </c>
      <c r="C177" t="s">
        <v>2513</v>
      </c>
      <c r="D177" t="s">
        <v>2733</v>
      </c>
      <c r="E177" s="72">
        <v>3.29</v>
      </c>
    </row>
    <row r="178" spans="1:5" x14ac:dyDescent="0.25">
      <c r="A178">
        <v>40862</v>
      </c>
      <c r="B178" t="s">
        <v>18893</v>
      </c>
      <c r="C178" t="s">
        <v>2517</v>
      </c>
      <c r="D178" t="s">
        <v>2733</v>
      </c>
      <c r="E178" s="72">
        <v>620.25</v>
      </c>
    </row>
    <row r="179" spans="1:5" x14ac:dyDescent="0.25">
      <c r="A179">
        <v>10658</v>
      </c>
      <c r="B179" t="s">
        <v>8407</v>
      </c>
      <c r="C179" t="s">
        <v>2511</v>
      </c>
      <c r="D179" t="s">
        <v>2732</v>
      </c>
      <c r="E179" s="73">
        <v>8364.5</v>
      </c>
    </row>
    <row r="180" spans="1:5" x14ac:dyDescent="0.25">
      <c r="A180">
        <v>253</v>
      </c>
      <c r="B180" t="s">
        <v>8408</v>
      </c>
      <c r="C180" t="s">
        <v>2513</v>
      </c>
      <c r="D180" t="s">
        <v>2733</v>
      </c>
      <c r="E180" s="72">
        <v>30.73</v>
      </c>
    </row>
    <row r="181" spans="1:5" x14ac:dyDescent="0.25">
      <c r="A181">
        <v>40809</v>
      </c>
      <c r="B181" t="s">
        <v>8409</v>
      </c>
      <c r="C181" t="s">
        <v>2517</v>
      </c>
      <c r="D181" t="s">
        <v>2731</v>
      </c>
      <c r="E181" s="73">
        <v>5469.49</v>
      </c>
    </row>
    <row r="182" spans="1:5" x14ac:dyDescent="0.25">
      <c r="A182">
        <v>42428</v>
      </c>
      <c r="B182" t="s">
        <v>8410</v>
      </c>
      <c r="C182" t="s">
        <v>2511</v>
      </c>
      <c r="D182" t="s">
        <v>2732</v>
      </c>
      <c r="E182" s="73">
        <v>2271</v>
      </c>
    </row>
    <row r="183" spans="1:5" x14ac:dyDescent="0.25">
      <c r="A183">
        <v>583</v>
      </c>
      <c r="B183" t="s">
        <v>8411</v>
      </c>
      <c r="C183" t="s">
        <v>2510</v>
      </c>
      <c r="D183" t="s">
        <v>2732</v>
      </c>
      <c r="E183" s="72">
        <v>39</v>
      </c>
    </row>
    <row r="184" spans="1:5" x14ac:dyDescent="0.25">
      <c r="A184">
        <v>301</v>
      </c>
      <c r="B184" t="s">
        <v>8412</v>
      </c>
      <c r="C184" t="s">
        <v>2511</v>
      </c>
      <c r="D184" t="s">
        <v>2733</v>
      </c>
      <c r="E184" s="72">
        <v>2.89</v>
      </c>
    </row>
    <row r="185" spans="1:5" x14ac:dyDescent="0.25">
      <c r="A185">
        <v>296</v>
      </c>
      <c r="B185" t="s">
        <v>8413</v>
      </c>
      <c r="C185" t="s">
        <v>2511</v>
      </c>
      <c r="D185" t="s">
        <v>2731</v>
      </c>
      <c r="E185" s="72">
        <v>1.63</v>
      </c>
    </row>
    <row r="186" spans="1:5" x14ac:dyDescent="0.25">
      <c r="A186">
        <v>297</v>
      </c>
      <c r="B186" t="s">
        <v>8414</v>
      </c>
      <c r="C186" t="s">
        <v>2511</v>
      </c>
      <c r="D186" t="s">
        <v>2731</v>
      </c>
      <c r="E186" s="72">
        <v>2.4</v>
      </c>
    </row>
    <row r="187" spans="1:5" x14ac:dyDescent="0.25">
      <c r="A187">
        <v>299</v>
      </c>
      <c r="B187" t="s">
        <v>8415</v>
      </c>
      <c r="C187" t="s">
        <v>2511</v>
      </c>
      <c r="D187" t="s">
        <v>2731</v>
      </c>
      <c r="E187" s="72">
        <v>3.39</v>
      </c>
    </row>
    <row r="188" spans="1:5" x14ac:dyDescent="0.25">
      <c r="A188">
        <v>300</v>
      </c>
      <c r="B188" t="s">
        <v>8416</v>
      </c>
      <c r="C188" t="s">
        <v>2511</v>
      </c>
      <c r="D188" t="s">
        <v>2731</v>
      </c>
      <c r="E188" s="72">
        <v>11.73</v>
      </c>
    </row>
    <row r="189" spans="1:5" x14ac:dyDescent="0.25">
      <c r="A189">
        <v>20085</v>
      </c>
      <c r="B189" t="s">
        <v>8417</v>
      </c>
      <c r="C189" t="s">
        <v>2511</v>
      </c>
      <c r="D189" t="s">
        <v>2731</v>
      </c>
      <c r="E189" s="72">
        <v>2.14</v>
      </c>
    </row>
    <row r="190" spans="1:5" x14ac:dyDescent="0.25">
      <c r="A190">
        <v>298</v>
      </c>
      <c r="B190" t="s">
        <v>8418</v>
      </c>
      <c r="C190" t="s">
        <v>2511</v>
      </c>
      <c r="D190" t="s">
        <v>2731</v>
      </c>
      <c r="E190" s="72">
        <v>2.6</v>
      </c>
    </row>
    <row r="191" spans="1:5" x14ac:dyDescent="0.25">
      <c r="A191">
        <v>311</v>
      </c>
      <c r="B191" t="s">
        <v>8419</v>
      </c>
      <c r="C191" t="s">
        <v>2511</v>
      </c>
      <c r="D191" t="s">
        <v>2731</v>
      </c>
      <c r="E191" s="72">
        <v>9.67</v>
      </c>
    </row>
    <row r="192" spans="1:5" x14ac:dyDescent="0.25">
      <c r="A192">
        <v>318</v>
      </c>
      <c r="B192" t="s">
        <v>8420</v>
      </c>
      <c r="C192" t="s">
        <v>2511</v>
      </c>
      <c r="D192" t="s">
        <v>2731</v>
      </c>
      <c r="E192" s="72">
        <v>19.48</v>
      </c>
    </row>
    <row r="193" spans="1:5" x14ac:dyDescent="0.25">
      <c r="A193">
        <v>319</v>
      </c>
      <c r="B193" t="s">
        <v>8421</v>
      </c>
      <c r="C193" t="s">
        <v>2511</v>
      </c>
      <c r="D193" t="s">
        <v>2731</v>
      </c>
      <c r="E193" s="72">
        <v>30.55</v>
      </c>
    </row>
    <row r="194" spans="1:5" x14ac:dyDescent="0.25">
      <c r="A194">
        <v>303</v>
      </c>
      <c r="B194" t="s">
        <v>8422</v>
      </c>
      <c r="C194" t="s">
        <v>2511</v>
      </c>
      <c r="D194" t="s">
        <v>2731</v>
      </c>
      <c r="E194" s="72">
        <v>3.2</v>
      </c>
    </row>
    <row r="195" spans="1:5" x14ac:dyDescent="0.25">
      <c r="A195">
        <v>305</v>
      </c>
      <c r="B195" t="s">
        <v>8423</v>
      </c>
      <c r="C195" t="s">
        <v>2511</v>
      </c>
      <c r="D195" t="s">
        <v>2731</v>
      </c>
      <c r="E195" s="72">
        <v>10.07</v>
      </c>
    </row>
    <row r="196" spans="1:5" x14ac:dyDescent="0.25">
      <c r="A196">
        <v>306</v>
      </c>
      <c r="B196" t="s">
        <v>8424</v>
      </c>
      <c r="C196" t="s">
        <v>2511</v>
      </c>
      <c r="D196" t="s">
        <v>2731</v>
      </c>
      <c r="E196" s="72">
        <v>15.27</v>
      </c>
    </row>
    <row r="197" spans="1:5" x14ac:dyDescent="0.25">
      <c r="A197">
        <v>307</v>
      </c>
      <c r="B197" t="s">
        <v>8425</v>
      </c>
      <c r="C197" t="s">
        <v>2511</v>
      </c>
      <c r="D197" t="s">
        <v>2731</v>
      </c>
      <c r="E197" s="72">
        <v>38.590000000000003</v>
      </c>
    </row>
    <row r="198" spans="1:5" x14ac:dyDescent="0.25">
      <c r="A198">
        <v>309</v>
      </c>
      <c r="B198" t="s">
        <v>8426</v>
      </c>
      <c r="C198" t="s">
        <v>2511</v>
      </c>
      <c r="D198" t="s">
        <v>2731</v>
      </c>
      <c r="E198" s="72">
        <v>63.21</v>
      </c>
    </row>
    <row r="199" spans="1:5" x14ac:dyDescent="0.25">
      <c r="A199">
        <v>310</v>
      </c>
      <c r="B199" t="s">
        <v>8427</v>
      </c>
      <c r="C199" t="s">
        <v>2511</v>
      </c>
      <c r="D199" t="s">
        <v>2731</v>
      </c>
      <c r="E199" s="72">
        <v>87.61</v>
      </c>
    </row>
    <row r="200" spans="1:5" x14ac:dyDescent="0.25">
      <c r="A200">
        <v>328</v>
      </c>
      <c r="B200" t="s">
        <v>8428</v>
      </c>
      <c r="C200" t="s">
        <v>2511</v>
      </c>
      <c r="D200" t="s">
        <v>2731</v>
      </c>
      <c r="E200" s="72">
        <v>7.66</v>
      </c>
    </row>
    <row r="201" spans="1:5" x14ac:dyDescent="0.25">
      <c r="A201">
        <v>325</v>
      </c>
      <c r="B201" t="s">
        <v>8429</v>
      </c>
      <c r="C201" t="s">
        <v>2511</v>
      </c>
      <c r="D201" t="s">
        <v>2731</v>
      </c>
      <c r="E201" s="72">
        <v>2.2599999999999998</v>
      </c>
    </row>
    <row r="202" spans="1:5" x14ac:dyDescent="0.25">
      <c r="A202">
        <v>20326</v>
      </c>
      <c r="B202" t="s">
        <v>8430</v>
      </c>
      <c r="C202" t="s">
        <v>2511</v>
      </c>
      <c r="D202" t="s">
        <v>2731</v>
      </c>
      <c r="E202" s="72">
        <v>4.13</v>
      </c>
    </row>
    <row r="203" spans="1:5" x14ac:dyDescent="0.25">
      <c r="A203">
        <v>329</v>
      </c>
      <c r="B203" t="s">
        <v>8431</v>
      </c>
      <c r="C203" t="s">
        <v>2511</v>
      </c>
      <c r="D203" t="s">
        <v>2731</v>
      </c>
      <c r="E203" s="72">
        <v>6.4</v>
      </c>
    </row>
    <row r="204" spans="1:5" x14ac:dyDescent="0.25">
      <c r="A204">
        <v>308</v>
      </c>
      <c r="B204" t="s">
        <v>8432</v>
      </c>
      <c r="C204" t="s">
        <v>2511</v>
      </c>
      <c r="D204" t="s">
        <v>2731</v>
      </c>
      <c r="E204" s="72">
        <v>86.13</v>
      </c>
    </row>
    <row r="205" spans="1:5" x14ac:dyDescent="0.25">
      <c r="A205">
        <v>39642</v>
      </c>
      <c r="B205" t="s">
        <v>8433</v>
      </c>
      <c r="C205" t="s">
        <v>2511</v>
      </c>
      <c r="D205" t="s">
        <v>2731</v>
      </c>
      <c r="E205" s="72">
        <v>2.84</v>
      </c>
    </row>
    <row r="206" spans="1:5" x14ac:dyDescent="0.25">
      <c r="A206">
        <v>39641</v>
      </c>
      <c r="B206" t="s">
        <v>8434</v>
      </c>
      <c r="C206" t="s">
        <v>2511</v>
      </c>
      <c r="D206" t="s">
        <v>2731</v>
      </c>
      <c r="E206" s="72">
        <v>2.4900000000000002</v>
      </c>
    </row>
    <row r="207" spans="1:5" x14ac:dyDescent="0.25">
      <c r="A207">
        <v>39643</v>
      </c>
      <c r="B207" t="s">
        <v>8435</v>
      </c>
      <c r="C207" t="s">
        <v>2511</v>
      </c>
      <c r="D207" t="s">
        <v>2731</v>
      </c>
      <c r="E207" s="72">
        <v>3.33</v>
      </c>
    </row>
    <row r="208" spans="1:5" x14ac:dyDescent="0.25">
      <c r="A208">
        <v>39644</v>
      </c>
      <c r="B208" t="s">
        <v>8436</v>
      </c>
      <c r="C208" t="s">
        <v>2511</v>
      </c>
      <c r="D208" t="s">
        <v>2731</v>
      </c>
      <c r="E208" s="72">
        <v>5.16</v>
      </c>
    </row>
    <row r="209" spans="1:5" x14ac:dyDescent="0.25">
      <c r="A209">
        <v>39645</v>
      </c>
      <c r="B209" t="s">
        <v>8437</v>
      </c>
      <c r="C209" t="s">
        <v>2511</v>
      </c>
      <c r="D209" t="s">
        <v>2731</v>
      </c>
      <c r="E209" s="72">
        <v>5.66</v>
      </c>
    </row>
    <row r="210" spans="1:5" x14ac:dyDescent="0.25">
      <c r="A210">
        <v>41610</v>
      </c>
      <c r="B210" t="s">
        <v>8438</v>
      </c>
      <c r="C210" t="s">
        <v>2511</v>
      </c>
      <c r="D210" t="s">
        <v>2731</v>
      </c>
      <c r="E210" s="72">
        <v>683.49</v>
      </c>
    </row>
    <row r="211" spans="1:5" x14ac:dyDescent="0.25">
      <c r="A211">
        <v>41611</v>
      </c>
      <c r="B211" t="s">
        <v>8439</v>
      </c>
      <c r="C211" t="s">
        <v>2511</v>
      </c>
      <c r="D211" t="s">
        <v>2731</v>
      </c>
      <c r="E211" s="73">
        <v>1077.32</v>
      </c>
    </row>
    <row r="212" spans="1:5" x14ac:dyDescent="0.25">
      <c r="A212">
        <v>41612</v>
      </c>
      <c r="B212" t="s">
        <v>8440</v>
      </c>
      <c r="C212" t="s">
        <v>2511</v>
      </c>
      <c r="D212" t="s">
        <v>2731</v>
      </c>
      <c r="E212" s="73">
        <v>1512.72</v>
      </c>
    </row>
    <row r="213" spans="1:5" x14ac:dyDescent="0.25">
      <c r="A213">
        <v>41637</v>
      </c>
      <c r="B213" t="s">
        <v>8441</v>
      </c>
      <c r="C213" t="s">
        <v>2511</v>
      </c>
      <c r="D213" t="s">
        <v>2731</v>
      </c>
      <c r="E213" s="72">
        <v>141.41</v>
      </c>
    </row>
    <row r="214" spans="1:5" x14ac:dyDescent="0.25">
      <c r="A214">
        <v>41638</v>
      </c>
      <c r="B214" t="s">
        <v>8442</v>
      </c>
      <c r="C214" t="s">
        <v>2511</v>
      </c>
      <c r="D214" t="s">
        <v>2731</v>
      </c>
      <c r="E214" s="72">
        <v>184.2</v>
      </c>
    </row>
    <row r="215" spans="1:5" x14ac:dyDescent="0.25">
      <c r="A215">
        <v>41639</v>
      </c>
      <c r="B215" t="s">
        <v>8443</v>
      </c>
      <c r="C215" t="s">
        <v>2511</v>
      </c>
      <c r="D215" t="s">
        <v>2731</v>
      </c>
      <c r="E215" s="72">
        <v>445.63</v>
      </c>
    </row>
    <row r="216" spans="1:5" x14ac:dyDescent="0.25">
      <c r="A216">
        <v>11789</v>
      </c>
      <c r="B216" t="s">
        <v>8444</v>
      </c>
      <c r="C216" t="s">
        <v>2511</v>
      </c>
      <c r="D216" t="s">
        <v>2731</v>
      </c>
      <c r="E216" s="72">
        <v>1.3</v>
      </c>
    </row>
    <row r="217" spans="1:5" x14ac:dyDescent="0.25">
      <c r="A217">
        <v>20975</v>
      </c>
      <c r="B217" t="s">
        <v>8445</v>
      </c>
      <c r="C217" t="s">
        <v>2511</v>
      </c>
      <c r="D217" t="s">
        <v>2731</v>
      </c>
      <c r="E217" s="72">
        <v>13.74</v>
      </c>
    </row>
    <row r="218" spans="1:5" x14ac:dyDescent="0.25">
      <c r="A218">
        <v>20976</v>
      </c>
      <c r="B218" t="s">
        <v>8446</v>
      </c>
      <c r="C218" t="s">
        <v>2511</v>
      </c>
      <c r="D218" t="s">
        <v>2731</v>
      </c>
      <c r="E218" s="72">
        <v>20.76</v>
      </c>
    </row>
    <row r="219" spans="1:5" x14ac:dyDescent="0.25">
      <c r="A219">
        <v>40340</v>
      </c>
      <c r="B219" t="s">
        <v>8447</v>
      </c>
      <c r="C219" t="s">
        <v>2511</v>
      </c>
      <c r="D219" t="s">
        <v>2731</v>
      </c>
      <c r="E219" s="72">
        <v>21.26</v>
      </c>
    </row>
    <row r="220" spans="1:5" x14ac:dyDescent="0.25">
      <c r="A220">
        <v>40341</v>
      </c>
      <c r="B220" t="s">
        <v>8448</v>
      </c>
      <c r="C220" t="s">
        <v>2511</v>
      </c>
      <c r="D220" t="s">
        <v>2731</v>
      </c>
      <c r="E220" s="72">
        <v>25.37</v>
      </c>
    </row>
    <row r="221" spans="1:5" x14ac:dyDescent="0.25">
      <c r="A221">
        <v>40342</v>
      </c>
      <c r="B221" t="s">
        <v>8449</v>
      </c>
      <c r="C221" t="s">
        <v>2511</v>
      </c>
      <c r="D221" t="s">
        <v>2731</v>
      </c>
      <c r="E221" s="72">
        <v>30.26</v>
      </c>
    </row>
    <row r="222" spans="1:5" x14ac:dyDescent="0.25">
      <c r="A222">
        <v>40343</v>
      </c>
      <c r="B222" t="s">
        <v>8450</v>
      </c>
      <c r="C222" t="s">
        <v>2511</v>
      </c>
      <c r="D222" t="s">
        <v>2731</v>
      </c>
      <c r="E222" s="72">
        <v>35.89</v>
      </c>
    </row>
    <row r="223" spans="1:5" x14ac:dyDescent="0.25">
      <c r="A223">
        <v>40344</v>
      </c>
      <c r="B223" t="s">
        <v>8451</v>
      </c>
      <c r="C223" t="s">
        <v>2511</v>
      </c>
      <c r="D223" t="s">
        <v>2731</v>
      </c>
      <c r="E223" s="72">
        <v>48.93</v>
      </c>
    </row>
    <row r="224" spans="1:5" x14ac:dyDescent="0.25">
      <c r="A224">
        <v>40345</v>
      </c>
      <c r="B224" t="s">
        <v>8452</v>
      </c>
      <c r="C224" t="s">
        <v>2511</v>
      </c>
      <c r="D224" t="s">
        <v>2731</v>
      </c>
      <c r="E224" s="72">
        <v>60.29</v>
      </c>
    </row>
    <row r="225" spans="1:5" x14ac:dyDescent="0.25">
      <c r="A225">
        <v>40346</v>
      </c>
      <c r="B225" t="s">
        <v>8453</v>
      </c>
      <c r="C225" t="s">
        <v>2511</v>
      </c>
      <c r="D225" t="s">
        <v>2731</v>
      </c>
      <c r="E225" s="72">
        <v>69.930000000000007</v>
      </c>
    </row>
    <row r="226" spans="1:5" x14ac:dyDescent="0.25">
      <c r="A226">
        <v>40347</v>
      </c>
      <c r="B226" t="s">
        <v>8454</v>
      </c>
      <c r="C226" t="s">
        <v>2511</v>
      </c>
      <c r="D226" t="s">
        <v>2731</v>
      </c>
      <c r="E226" s="72">
        <v>87.87</v>
      </c>
    </row>
    <row r="227" spans="1:5" x14ac:dyDescent="0.25">
      <c r="A227">
        <v>6138</v>
      </c>
      <c r="B227" t="s">
        <v>8455</v>
      </c>
      <c r="C227" t="s">
        <v>2511</v>
      </c>
      <c r="D227" t="s">
        <v>2731</v>
      </c>
      <c r="E227" s="72">
        <v>15.79</v>
      </c>
    </row>
    <row r="228" spans="1:5" x14ac:dyDescent="0.25">
      <c r="A228">
        <v>43424</v>
      </c>
      <c r="B228" t="s">
        <v>8456</v>
      </c>
      <c r="C228" t="s">
        <v>2511</v>
      </c>
      <c r="D228" t="s">
        <v>2731</v>
      </c>
      <c r="E228" s="72">
        <v>572.65</v>
      </c>
    </row>
    <row r="229" spans="1:5" x14ac:dyDescent="0.25">
      <c r="A229">
        <v>43426</v>
      </c>
      <c r="B229" t="s">
        <v>8457</v>
      </c>
      <c r="C229" t="s">
        <v>2511</v>
      </c>
      <c r="D229" t="s">
        <v>2731</v>
      </c>
      <c r="E229" s="73">
        <v>1975.1</v>
      </c>
    </row>
    <row r="230" spans="1:5" x14ac:dyDescent="0.25">
      <c r="A230">
        <v>12565</v>
      </c>
      <c r="B230" t="s">
        <v>8458</v>
      </c>
      <c r="C230" t="s">
        <v>2511</v>
      </c>
      <c r="D230" t="s">
        <v>2731</v>
      </c>
      <c r="E230" s="72">
        <v>692.64</v>
      </c>
    </row>
    <row r="231" spans="1:5" x14ac:dyDescent="0.25">
      <c r="A231">
        <v>12567</v>
      </c>
      <c r="B231" t="s">
        <v>8459</v>
      </c>
      <c r="C231" t="s">
        <v>2511</v>
      </c>
      <c r="D231" t="s">
        <v>2731</v>
      </c>
      <c r="E231" s="72">
        <v>930.33</v>
      </c>
    </row>
    <row r="232" spans="1:5" x14ac:dyDescent="0.25">
      <c r="A232">
        <v>12568</v>
      </c>
      <c r="B232" t="s">
        <v>8460</v>
      </c>
      <c r="C232" t="s">
        <v>2511</v>
      </c>
      <c r="D232" t="s">
        <v>2731</v>
      </c>
      <c r="E232" s="73">
        <v>1302.47</v>
      </c>
    </row>
    <row r="233" spans="1:5" x14ac:dyDescent="0.25">
      <c r="A233">
        <v>43441</v>
      </c>
      <c r="B233" t="s">
        <v>8461</v>
      </c>
      <c r="C233" t="s">
        <v>2511</v>
      </c>
      <c r="D233" t="s">
        <v>2731</v>
      </c>
      <c r="E233" s="72">
        <v>167.46</v>
      </c>
    </row>
    <row r="234" spans="1:5" x14ac:dyDescent="0.25">
      <c r="A234">
        <v>43423</v>
      </c>
      <c r="B234" t="s">
        <v>8462</v>
      </c>
      <c r="C234" t="s">
        <v>2511</v>
      </c>
      <c r="D234" t="s">
        <v>2731</v>
      </c>
      <c r="E234" s="72">
        <v>78.14</v>
      </c>
    </row>
    <row r="235" spans="1:5" x14ac:dyDescent="0.25">
      <c r="A235">
        <v>12532</v>
      </c>
      <c r="B235" t="s">
        <v>8463</v>
      </c>
      <c r="C235" t="s">
        <v>2511</v>
      </c>
      <c r="D235" t="s">
        <v>2731</v>
      </c>
      <c r="E235" s="72">
        <v>120.52</v>
      </c>
    </row>
    <row r="236" spans="1:5" x14ac:dyDescent="0.25">
      <c r="A236">
        <v>43444</v>
      </c>
      <c r="B236" t="s">
        <v>8464</v>
      </c>
      <c r="C236" t="s">
        <v>2511</v>
      </c>
      <c r="D236" t="s">
        <v>2731</v>
      </c>
      <c r="E236" s="72">
        <v>404.69</v>
      </c>
    </row>
    <row r="237" spans="1:5" x14ac:dyDescent="0.25">
      <c r="A237">
        <v>12551</v>
      </c>
      <c r="B237" t="s">
        <v>8465</v>
      </c>
      <c r="C237" t="s">
        <v>2511</v>
      </c>
      <c r="D237" t="s">
        <v>2731</v>
      </c>
      <c r="E237" s="72">
        <v>288.73</v>
      </c>
    </row>
    <row r="238" spans="1:5" x14ac:dyDescent="0.25">
      <c r="A238">
        <v>43442</v>
      </c>
      <c r="B238" t="s">
        <v>8466</v>
      </c>
      <c r="C238" t="s">
        <v>2511</v>
      </c>
      <c r="D238" t="s">
        <v>2731</v>
      </c>
      <c r="E238" s="72">
        <v>223.28</v>
      </c>
    </row>
    <row r="239" spans="1:5" x14ac:dyDescent="0.25">
      <c r="A239">
        <v>43443</v>
      </c>
      <c r="B239" t="s">
        <v>8467</v>
      </c>
      <c r="C239" t="s">
        <v>2511</v>
      </c>
      <c r="D239" t="s">
        <v>2731</v>
      </c>
      <c r="E239" s="72">
        <v>293.05</v>
      </c>
    </row>
    <row r="240" spans="1:5" x14ac:dyDescent="0.25">
      <c r="A240">
        <v>12544</v>
      </c>
      <c r="B240" t="s">
        <v>8468</v>
      </c>
      <c r="C240" t="s">
        <v>2511</v>
      </c>
      <c r="D240" t="s">
        <v>2731</v>
      </c>
      <c r="E240" s="72">
        <v>158.15</v>
      </c>
    </row>
    <row r="241" spans="1:5" x14ac:dyDescent="0.25">
      <c r="A241">
        <v>12547</v>
      </c>
      <c r="B241" t="s">
        <v>8469</v>
      </c>
      <c r="C241" t="s">
        <v>2511</v>
      </c>
      <c r="D241" t="s">
        <v>2731</v>
      </c>
      <c r="E241" s="72">
        <v>212.71</v>
      </c>
    </row>
    <row r="242" spans="1:5" x14ac:dyDescent="0.25">
      <c r="A242">
        <v>43445</v>
      </c>
      <c r="B242" t="s">
        <v>8470</v>
      </c>
      <c r="C242" t="s">
        <v>2511</v>
      </c>
      <c r="D242" t="s">
        <v>2731</v>
      </c>
      <c r="E242" s="72">
        <v>558.20000000000005</v>
      </c>
    </row>
    <row r="243" spans="1:5" x14ac:dyDescent="0.25">
      <c r="A243">
        <v>12563</v>
      </c>
      <c r="B243" t="s">
        <v>8471</v>
      </c>
      <c r="C243" t="s">
        <v>2511</v>
      </c>
      <c r="D243" t="s">
        <v>2731</v>
      </c>
      <c r="E243" s="72">
        <v>399.37</v>
      </c>
    </row>
    <row r="244" spans="1:5" x14ac:dyDescent="0.25">
      <c r="A244">
        <v>43425</v>
      </c>
      <c r="B244" t="s">
        <v>8472</v>
      </c>
      <c r="C244" t="s">
        <v>2511</v>
      </c>
      <c r="D244" t="s">
        <v>2731</v>
      </c>
      <c r="E244" s="72">
        <v>251.19</v>
      </c>
    </row>
    <row r="245" spans="1:5" x14ac:dyDescent="0.25">
      <c r="A245">
        <v>43446</v>
      </c>
      <c r="B245" t="s">
        <v>8473</v>
      </c>
      <c r="C245" t="s">
        <v>2511</v>
      </c>
      <c r="D245" t="s">
        <v>2731</v>
      </c>
      <c r="E245" s="72">
        <v>530.29</v>
      </c>
    </row>
    <row r="246" spans="1:5" x14ac:dyDescent="0.25">
      <c r="A246">
        <v>43447</v>
      </c>
      <c r="B246" t="s">
        <v>8474</v>
      </c>
      <c r="C246" t="s">
        <v>2511</v>
      </c>
      <c r="D246" t="s">
        <v>2731</v>
      </c>
      <c r="E246" s="72">
        <v>651.23</v>
      </c>
    </row>
    <row r="247" spans="1:5" x14ac:dyDescent="0.25">
      <c r="A247">
        <v>43448</v>
      </c>
      <c r="B247" t="s">
        <v>8475</v>
      </c>
      <c r="C247" t="s">
        <v>2511</v>
      </c>
      <c r="D247" t="s">
        <v>2731</v>
      </c>
      <c r="E247" s="72">
        <v>911.72</v>
      </c>
    </row>
    <row r="248" spans="1:5" x14ac:dyDescent="0.25">
      <c r="A248">
        <v>13761</v>
      </c>
      <c r="B248" t="s">
        <v>8476</v>
      </c>
      <c r="C248" t="s">
        <v>2511</v>
      </c>
      <c r="D248" t="s">
        <v>2731</v>
      </c>
      <c r="E248" s="73">
        <v>2312.73</v>
      </c>
    </row>
    <row r="249" spans="1:5" x14ac:dyDescent="0.25">
      <c r="A249">
        <v>4814</v>
      </c>
      <c r="B249" t="s">
        <v>8477</v>
      </c>
      <c r="C249" t="s">
        <v>2511</v>
      </c>
      <c r="D249" t="s">
        <v>2731</v>
      </c>
      <c r="E249" s="72">
        <v>88.44</v>
      </c>
    </row>
    <row r="250" spans="1:5" x14ac:dyDescent="0.25">
      <c r="A250">
        <v>44473</v>
      </c>
      <c r="B250" t="s">
        <v>8478</v>
      </c>
      <c r="C250" t="s">
        <v>2511</v>
      </c>
      <c r="D250" t="s">
        <v>2732</v>
      </c>
      <c r="E250" s="73">
        <v>2742.55</v>
      </c>
    </row>
    <row r="251" spans="1:5" x14ac:dyDescent="0.25">
      <c r="A251">
        <v>6122</v>
      </c>
      <c r="B251" t="s">
        <v>8479</v>
      </c>
      <c r="C251" t="s">
        <v>2513</v>
      </c>
      <c r="D251" t="s">
        <v>2731</v>
      </c>
      <c r="E251" s="72">
        <v>29.24</v>
      </c>
    </row>
    <row r="252" spans="1:5" x14ac:dyDescent="0.25">
      <c r="A252">
        <v>40810</v>
      </c>
      <c r="B252" t="s">
        <v>8480</v>
      </c>
      <c r="C252" t="s">
        <v>2517</v>
      </c>
      <c r="D252" t="s">
        <v>2731</v>
      </c>
      <c r="E252" s="73">
        <v>5207.01</v>
      </c>
    </row>
    <row r="253" spans="1:5" x14ac:dyDescent="0.25">
      <c r="A253">
        <v>21100</v>
      </c>
      <c r="B253" t="s">
        <v>8481</v>
      </c>
      <c r="C253" t="s">
        <v>2511</v>
      </c>
      <c r="D253" t="s">
        <v>2732</v>
      </c>
      <c r="E253" s="73">
        <v>3563.75</v>
      </c>
    </row>
    <row r="254" spans="1:5" x14ac:dyDescent="0.25">
      <c r="A254">
        <v>11816</v>
      </c>
      <c r="B254" t="s">
        <v>8482</v>
      </c>
      <c r="C254" t="s">
        <v>2511</v>
      </c>
      <c r="D254" t="s">
        <v>2732</v>
      </c>
      <c r="E254" s="73">
        <v>3800</v>
      </c>
    </row>
    <row r="255" spans="1:5" x14ac:dyDescent="0.25">
      <c r="A255">
        <v>11814</v>
      </c>
      <c r="B255" t="s">
        <v>8483</v>
      </c>
      <c r="C255" t="s">
        <v>2511</v>
      </c>
      <c r="D255" t="s">
        <v>2732</v>
      </c>
      <c r="E255" s="73">
        <v>8271.64</v>
      </c>
    </row>
    <row r="256" spans="1:5" x14ac:dyDescent="0.25">
      <c r="A256">
        <v>14186</v>
      </c>
      <c r="B256" t="s">
        <v>8484</v>
      </c>
      <c r="C256" t="s">
        <v>2511</v>
      </c>
      <c r="D256" t="s">
        <v>2732</v>
      </c>
      <c r="E256" s="73">
        <v>10386.17</v>
      </c>
    </row>
    <row r="257" spans="1:5" x14ac:dyDescent="0.25">
      <c r="A257">
        <v>14185</v>
      </c>
      <c r="B257" t="s">
        <v>8485</v>
      </c>
      <c r="C257" t="s">
        <v>2511</v>
      </c>
      <c r="D257" t="s">
        <v>2732</v>
      </c>
      <c r="E257" s="73">
        <v>13454.13</v>
      </c>
    </row>
    <row r="258" spans="1:5" x14ac:dyDescent="0.25">
      <c r="A258">
        <v>11811</v>
      </c>
      <c r="B258" t="s">
        <v>8486</v>
      </c>
      <c r="C258" t="s">
        <v>2511</v>
      </c>
      <c r="D258" t="s">
        <v>2732</v>
      </c>
      <c r="E258" s="73">
        <v>5144.3500000000004</v>
      </c>
    </row>
    <row r="259" spans="1:5" x14ac:dyDescent="0.25">
      <c r="A259">
        <v>44498</v>
      </c>
      <c r="B259" t="s">
        <v>8487</v>
      </c>
      <c r="C259" t="s">
        <v>2511</v>
      </c>
      <c r="D259" t="s">
        <v>2732</v>
      </c>
      <c r="E259" s="73">
        <v>291184.53000000003</v>
      </c>
    </row>
    <row r="260" spans="1:5" x14ac:dyDescent="0.25">
      <c r="A260">
        <v>34469</v>
      </c>
      <c r="B260" t="s">
        <v>8488</v>
      </c>
      <c r="C260" t="s">
        <v>2511</v>
      </c>
      <c r="D260" t="s">
        <v>2732</v>
      </c>
      <c r="E260" s="73">
        <v>10372.16</v>
      </c>
    </row>
    <row r="261" spans="1:5" x14ac:dyDescent="0.25">
      <c r="A261">
        <v>34476</v>
      </c>
      <c r="B261" t="s">
        <v>8489</v>
      </c>
      <c r="C261" t="s">
        <v>2511</v>
      </c>
      <c r="D261" t="s">
        <v>2732</v>
      </c>
      <c r="E261" s="73">
        <v>5409.52</v>
      </c>
    </row>
    <row r="262" spans="1:5" x14ac:dyDescent="0.25">
      <c r="A262">
        <v>34477</v>
      </c>
      <c r="B262" t="s">
        <v>8490</v>
      </c>
      <c r="C262" t="s">
        <v>2511</v>
      </c>
      <c r="D262" t="s">
        <v>2732</v>
      </c>
      <c r="E262" s="73">
        <v>7179.48</v>
      </c>
    </row>
    <row r="263" spans="1:5" x14ac:dyDescent="0.25">
      <c r="A263">
        <v>34482</v>
      </c>
      <c r="B263" t="s">
        <v>8491</v>
      </c>
      <c r="C263" t="s">
        <v>2511</v>
      </c>
      <c r="D263" t="s">
        <v>2732</v>
      </c>
      <c r="E263" s="73">
        <v>6705.24</v>
      </c>
    </row>
    <row r="264" spans="1:5" x14ac:dyDescent="0.25">
      <c r="A264">
        <v>34472</v>
      </c>
      <c r="B264" t="s">
        <v>8492</v>
      </c>
      <c r="C264" t="s">
        <v>2511</v>
      </c>
      <c r="D264" t="s">
        <v>2732</v>
      </c>
      <c r="E264" s="73">
        <v>3191.19</v>
      </c>
    </row>
    <row r="265" spans="1:5" x14ac:dyDescent="0.25">
      <c r="A265">
        <v>42425</v>
      </c>
      <c r="B265" t="s">
        <v>8493</v>
      </c>
      <c r="C265" t="s">
        <v>2511</v>
      </c>
      <c r="D265" t="s">
        <v>2731</v>
      </c>
      <c r="E265" s="73">
        <v>2350.91</v>
      </c>
    </row>
    <row r="266" spans="1:5" x14ac:dyDescent="0.25">
      <c r="A266">
        <v>42422</v>
      </c>
      <c r="B266" t="s">
        <v>8494</v>
      </c>
      <c r="C266" t="s">
        <v>2511</v>
      </c>
      <c r="D266" t="s">
        <v>2733</v>
      </c>
      <c r="E266" s="73">
        <v>3490</v>
      </c>
    </row>
    <row r="267" spans="1:5" x14ac:dyDescent="0.25">
      <c r="A267">
        <v>43184</v>
      </c>
      <c r="B267" t="s">
        <v>8495</v>
      </c>
      <c r="C267" t="s">
        <v>2511</v>
      </c>
      <c r="D267" t="s">
        <v>2731</v>
      </c>
      <c r="E267" s="73">
        <v>4823.51</v>
      </c>
    </row>
    <row r="268" spans="1:5" x14ac:dyDescent="0.25">
      <c r="A268">
        <v>42424</v>
      </c>
      <c r="B268" t="s">
        <v>8496</v>
      </c>
      <c r="C268" t="s">
        <v>2511</v>
      </c>
      <c r="D268" t="s">
        <v>2731</v>
      </c>
      <c r="E268" s="73">
        <v>2099.56</v>
      </c>
    </row>
    <row r="269" spans="1:5" x14ac:dyDescent="0.25">
      <c r="A269">
        <v>42421</v>
      </c>
      <c r="B269" t="s">
        <v>8497</v>
      </c>
      <c r="C269" t="s">
        <v>2511</v>
      </c>
      <c r="D269" t="s">
        <v>2731</v>
      </c>
      <c r="E269" s="73">
        <v>19116.3</v>
      </c>
    </row>
    <row r="270" spans="1:5" x14ac:dyDescent="0.25">
      <c r="A270">
        <v>42416</v>
      </c>
      <c r="B270" t="s">
        <v>8498</v>
      </c>
      <c r="C270" t="s">
        <v>2511</v>
      </c>
      <c r="D270" t="s">
        <v>2731</v>
      </c>
      <c r="E270" s="73">
        <v>9050.98</v>
      </c>
    </row>
    <row r="271" spans="1:5" x14ac:dyDescent="0.25">
      <c r="A271">
        <v>42417</v>
      </c>
      <c r="B271" t="s">
        <v>8499</v>
      </c>
      <c r="C271" t="s">
        <v>2511</v>
      </c>
      <c r="D271" t="s">
        <v>2731</v>
      </c>
      <c r="E271" s="73">
        <v>10146.89</v>
      </c>
    </row>
    <row r="272" spans="1:5" x14ac:dyDescent="0.25">
      <c r="A272">
        <v>42419</v>
      </c>
      <c r="B272" t="s">
        <v>8500</v>
      </c>
      <c r="C272" t="s">
        <v>2511</v>
      </c>
      <c r="D272" t="s">
        <v>2731</v>
      </c>
      <c r="E272" s="73">
        <v>11463.83</v>
      </c>
    </row>
    <row r="273" spans="1:5" x14ac:dyDescent="0.25">
      <c r="A273">
        <v>42420</v>
      </c>
      <c r="B273" t="s">
        <v>8501</v>
      </c>
      <c r="C273" t="s">
        <v>2511</v>
      </c>
      <c r="D273" t="s">
        <v>2731</v>
      </c>
      <c r="E273" s="73">
        <v>15756.19</v>
      </c>
    </row>
    <row r="274" spans="1:5" x14ac:dyDescent="0.25">
      <c r="A274">
        <v>43195</v>
      </c>
      <c r="B274" t="s">
        <v>8502</v>
      </c>
      <c r="C274" t="s">
        <v>2511</v>
      </c>
      <c r="D274" t="s">
        <v>2731</v>
      </c>
      <c r="E274" s="73">
        <v>5547.98</v>
      </c>
    </row>
    <row r="275" spans="1:5" x14ac:dyDescent="0.25">
      <c r="A275">
        <v>43196</v>
      </c>
      <c r="B275" t="s">
        <v>8503</v>
      </c>
      <c r="C275" t="s">
        <v>2511</v>
      </c>
      <c r="D275" t="s">
        <v>2731</v>
      </c>
      <c r="E275" s="73">
        <v>6875.92</v>
      </c>
    </row>
    <row r="276" spans="1:5" x14ac:dyDescent="0.25">
      <c r="A276">
        <v>43198</v>
      </c>
      <c r="B276" t="s">
        <v>8504</v>
      </c>
      <c r="C276" t="s">
        <v>2511</v>
      </c>
      <c r="D276" t="s">
        <v>2731</v>
      </c>
      <c r="E276" s="73">
        <v>10217.459999999999</v>
      </c>
    </row>
    <row r="277" spans="1:5" x14ac:dyDescent="0.25">
      <c r="A277">
        <v>43199</v>
      </c>
      <c r="B277" t="s">
        <v>8505</v>
      </c>
      <c r="C277" t="s">
        <v>2511</v>
      </c>
      <c r="D277" t="s">
        <v>2731</v>
      </c>
      <c r="E277" s="73">
        <v>10591.86</v>
      </c>
    </row>
    <row r="278" spans="1:5" x14ac:dyDescent="0.25">
      <c r="A278">
        <v>43200</v>
      </c>
      <c r="B278" t="s">
        <v>8506</v>
      </c>
      <c r="C278" t="s">
        <v>2511</v>
      </c>
      <c r="D278" t="s">
        <v>2731</v>
      </c>
      <c r="E278" s="73">
        <v>12154.93</v>
      </c>
    </row>
    <row r="279" spans="1:5" x14ac:dyDescent="0.25">
      <c r="A279">
        <v>39556</v>
      </c>
      <c r="B279" t="s">
        <v>8507</v>
      </c>
      <c r="C279" t="s">
        <v>2511</v>
      </c>
      <c r="D279" t="s">
        <v>2731</v>
      </c>
      <c r="E279" s="73">
        <v>6638.66</v>
      </c>
    </row>
    <row r="280" spans="1:5" x14ac:dyDescent="0.25">
      <c r="A280">
        <v>39557</v>
      </c>
      <c r="B280" t="s">
        <v>8508</v>
      </c>
      <c r="C280" t="s">
        <v>2511</v>
      </c>
      <c r="D280" t="s">
        <v>2731</v>
      </c>
      <c r="E280" s="73">
        <v>7148.39</v>
      </c>
    </row>
    <row r="281" spans="1:5" x14ac:dyDescent="0.25">
      <c r="A281">
        <v>39559</v>
      </c>
      <c r="B281" t="s">
        <v>8509</v>
      </c>
      <c r="C281" t="s">
        <v>2511</v>
      </c>
      <c r="D281" t="s">
        <v>2731</v>
      </c>
      <c r="E281" s="73">
        <v>10563.95</v>
      </c>
    </row>
    <row r="282" spans="1:5" x14ac:dyDescent="0.25">
      <c r="A282">
        <v>39560</v>
      </c>
      <c r="B282" t="s">
        <v>8510</v>
      </c>
      <c r="C282" t="s">
        <v>2511</v>
      </c>
      <c r="D282" t="s">
        <v>2731</v>
      </c>
      <c r="E282" s="73">
        <v>12221.46</v>
      </c>
    </row>
    <row r="283" spans="1:5" x14ac:dyDescent="0.25">
      <c r="A283">
        <v>39561</v>
      </c>
      <c r="B283" t="s">
        <v>8511</v>
      </c>
      <c r="C283" t="s">
        <v>2511</v>
      </c>
      <c r="D283" t="s">
        <v>2731</v>
      </c>
      <c r="E283" s="73">
        <v>12785.2</v>
      </c>
    </row>
    <row r="284" spans="1:5" x14ac:dyDescent="0.25">
      <c r="A284">
        <v>43190</v>
      </c>
      <c r="B284" t="s">
        <v>8512</v>
      </c>
      <c r="C284" t="s">
        <v>2511</v>
      </c>
      <c r="D284" t="s">
        <v>2731</v>
      </c>
      <c r="E284" s="73">
        <v>1886.76</v>
      </c>
    </row>
    <row r="285" spans="1:5" x14ac:dyDescent="0.25">
      <c r="A285">
        <v>39555</v>
      </c>
      <c r="B285" t="s">
        <v>8513</v>
      </c>
      <c r="C285" t="s">
        <v>2511</v>
      </c>
      <c r="D285" t="s">
        <v>2731</v>
      </c>
      <c r="E285" s="73">
        <v>2040.98</v>
      </c>
    </row>
    <row r="286" spans="1:5" x14ac:dyDescent="0.25">
      <c r="A286">
        <v>43191</v>
      </c>
      <c r="B286" t="s">
        <v>8514</v>
      </c>
      <c r="C286" t="s">
        <v>2511</v>
      </c>
      <c r="D286" t="s">
        <v>2731</v>
      </c>
      <c r="E286" s="73">
        <v>2714.79</v>
      </c>
    </row>
    <row r="287" spans="1:5" x14ac:dyDescent="0.25">
      <c r="A287">
        <v>39548</v>
      </c>
      <c r="B287" t="s">
        <v>8515</v>
      </c>
      <c r="C287" t="s">
        <v>2511</v>
      </c>
      <c r="D287" t="s">
        <v>2731</v>
      </c>
      <c r="E287" s="73">
        <v>3027.41</v>
      </c>
    </row>
    <row r="288" spans="1:5" x14ac:dyDescent="0.25">
      <c r="A288">
        <v>43192</v>
      </c>
      <c r="B288" t="s">
        <v>8516</v>
      </c>
      <c r="C288" t="s">
        <v>2511</v>
      </c>
      <c r="D288" t="s">
        <v>2731</v>
      </c>
      <c r="E288" s="73">
        <v>3556.13</v>
      </c>
    </row>
    <row r="289" spans="1:5" x14ac:dyDescent="0.25">
      <c r="A289">
        <v>39554</v>
      </c>
      <c r="B289" t="s">
        <v>8517</v>
      </c>
      <c r="C289" t="s">
        <v>2511</v>
      </c>
      <c r="D289" t="s">
        <v>2731</v>
      </c>
      <c r="E289" s="73">
        <v>4003.3</v>
      </c>
    </row>
    <row r="290" spans="1:5" x14ac:dyDescent="0.25">
      <c r="A290">
        <v>43194</v>
      </c>
      <c r="B290" t="s">
        <v>8518</v>
      </c>
      <c r="C290" t="s">
        <v>2511</v>
      </c>
      <c r="D290" t="s">
        <v>2731</v>
      </c>
      <c r="E290" s="73">
        <v>1616.33</v>
      </c>
    </row>
    <row r="291" spans="1:5" x14ac:dyDescent="0.25">
      <c r="A291">
        <v>39551</v>
      </c>
      <c r="B291" t="s">
        <v>8519</v>
      </c>
      <c r="C291" t="s">
        <v>2511</v>
      </c>
      <c r="D291" t="s">
        <v>2731</v>
      </c>
      <c r="E291" s="73">
        <v>1779.75</v>
      </c>
    </row>
    <row r="292" spans="1:5" x14ac:dyDescent="0.25">
      <c r="A292">
        <v>43185</v>
      </c>
      <c r="B292" t="s">
        <v>8520</v>
      </c>
      <c r="C292" t="s">
        <v>2511</v>
      </c>
      <c r="D292" t="s">
        <v>2731</v>
      </c>
      <c r="E292" s="73">
        <v>5057.7299999999996</v>
      </c>
    </row>
    <row r="293" spans="1:5" x14ac:dyDescent="0.25">
      <c r="A293">
        <v>43186</v>
      </c>
      <c r="B293" t="s">
        <v>8521</v>
      </c>
      <c r="C293" t="s">
        <v>2511</v>
      </c>
      <c r="D293" t="s">
        <v>2731</v>
      </c>
      <c r="E293" s="73">
        <v>5334.89</v>
      </c>
    </row>
    <row r="294" spans="1:5" x14ac:dyDescent="0.25">
      <c r="A294">
        <v>43187</v>
      </c>
      <c r="B294" t="s">
        <v>8522</v>
      </c>
      <c r="C294" t="s">
        <v>2511</v>
      </c>
      <c r="D294" t="s">
        <v>2731</v>
      </c>
      <c r="E294" s="73">
        <v>7079.45</v>
      </c>
    </row>
    <row r="295" spans="1:5" x14ac:dyDescent="0.25">
      <c r="A295">
        <v>43188</v>
      </c>
      <c r="B295" t="s">
        <v>8523</v>
      </c>
      <c r="C295" t="s">
        <v>2511</v>
      </c>
      <c r="D295" t="s">
        <v>2731</v>
      </c>
      <c r="E295" s="73">
        <v>8577.69</v>
      </c>
    </row>
    <row r="296" spans="1:5" x14ac:dyDescent="0.25">
      <c r="A296">
        <v>43189</v>
      </c>
      <c r="B296" t="s">
        <v>8524</v>
      </c>
      <c r="C296" t="s">
        <v>2511</v>
      </c>
      <c r="D296" t="s">
        <v>2731</v>
      </c>
      <c r="E296" s="73">
        <v>9648.4699999999993</v>
      </c>
    </row>
    <row r="297" spans="1:5" x14ac:dyDescent="0.25">
      <c r="A297">
        <v>39580</v>
      </c>
      <c r="B297" t="s">
        <v>8525</v>
      </c>
      <c r="C297" t="s">
        <v>2511</v>
      </c>
      <c r="D297" t="s">
        <v>2731</v>
      </c>
      <c r="E297" s="73">
        <v>76033.899999999994</v>
      </c>
    </row>
    <row r="298" spans="1:5" x14ac:dyDescent="0.25">
      <c r="A298">
        <v>39577</v>
      </c>
      <c r="B298" t="s">
        <v>8526</v>
      </c>
      <c r="C298" t="s">
        <v>2511</v>
      </c>
      <c r="D298" t="s">
        <v>2731</v>
      </c>
      <c r="E298" s="73">
        <v>23798.45</v>
      </c>
    </row>
    <row r="299" spans="1:5" x14ac:dyDescent="0.25">
      <c r="A299">
        <v>39578</v>
      </c>
      <c r="B299" t="s">
        <v>8527</v>
      </c>
      <c r="C299" t="s">
        <v>2511</v>
      </c>
      <c r="D299" t="s">
        <v>2731</v>
      </c>
      <c r="E299" s="73">
        <v>30712.37</v>
      </c>
    </row>
    <row r="300" spans="1:5" x14ac:dyDescent="0.25">
      <c r="A300">
        <v>39579</v>
      </c>
      <c r="B300" t="s">
        <v>8528</v>
      </c>
      <c r="C300" t="s">
        <v>2511</v>
      </c>
      <c r="D300" t="s">
        <v>2731</v>
      </c>
      <c r="E300" s="73">
        <v>44684.09</v>
      </c>
    </row>
    <row r="301" spans="1:5" x14ac:dyDescent="0.25">
      <c r="A301">
        <v>39826</v>
      </c>
      <c r="B301" t="s">
        <v>8529</v>
      </c>
      <c r="C301" t="s">
        <v>2511</v>
      </c>
      <c r="D301" t="s">
        <v>2731</v>
      </c>
      <c r="E301" s="73">
        <v>5488.02</v>
      </c>
    </row>
    <row r="302" spans="1:5" x14ac:dyDescent="0.25">
      <c r="A302">
        <v>10700</v>
      </c>
      <c r="B302" t="s">
        <v>8530</v>
      </c>
      <c r="C302" t="s">
        <v>2511</v>
      </c>
      <c r="D302" t="s">
        <v>2732</v>
      </c>
      <c r="E302" s="73">
        <v>26388.66</v>
      </c>
    </row>
    <row r="303" spans="1:5" x14ac:dyDescent="0.25">
      <c r="A303">
        <v>346</v>
      </c>
      <c r="B303" t="s">
        <v>8531</v>
      </c>
      <c r="C303" t="s">
        <v>2510</v>
      </c>
      <c r="D303" t="s">
        <v>2731</v>
      </c>
      <c r="E303" s="72">
        <v>24.63</v>
      </c>
    </row>
    <row r="304" spans="1:5" x14ac:dyDescent="0.25">
      <c r="A304">
        <v>3312</v>
      </c>
      <c r="B304" t="s">
        <v>8532</v>
      </c>
      <c r="C304" t="s">
        <v>2510</v>
      </c>
      <c r="D304" t="s">
        <v>2731</v>
      </c>
      <c r="E304" s="72">
        <v>21.81</v>
      </c>
    </row>
    <row r="305" spans="1:5" x14ac:dyDescent="0.25">
      <c r="A305">
        <v>339</v>
      </c>
      <c r="B305" t="s">
        <v>8533</v>
      </c>
      <c r="C305" t="s">
        <v>2514</v>
      </c>
      <c r="D305" t="s">
        <v>2731</v>
      </c>
      <c r="E305" s="72">
        <v>1.27</v>
      </c>
    </row>
    <row r="306" spans="1:5" x14ac:dyDescent="0.25">
      <c r="A306">
        <v>340</v>
      </c>
      <c r="B306" t="s">
        <v>8534</v>
      </c>
      <c r="C306" t="s">
        <v>2514</v>
      </c>
      <c r="D306" t="s">
        <v>2731</v>
      </c>
      <c r="E306" s="72">
        <v>1.1399999999999999</v>
      </c>
    </row>
    <row r="307" spans="1:5" x14ac:dyDescent="0.25">
      <c r="A307">
        <v>43130</v>
      </c>
      <c r="B307" t="s">
        <v>8535</v>
      </c>
      <c r="C307" t="s">
        <v>2510</v>
      </c>
      <c r="D307" t="s">
        <v>2733</v>
      </c>
      <c r="E307" s="72">
        <v>20.79</v>
      </c>
    </row>
    <row r="308" spans="1:5" x14ac:dyDescent="0.25">
      <c r="A308">
        <v>344</v>
      </c>
      <c r="B308" t="s">
        <v>8536</v>
      </c>
      <c r="C308" t="s">
        <v>2510</v>
      </c>
      <c r="D308" t="s">
        <v>2731</v>
      </c>
      <c r="E308" s="72">
        <v>27.33</v>
      </c>
    </row>
    <row r="309" spans="1:5" x14ac:dyDescent="0.25">
      <c r="A309">
        <v>345</v>
      </c>
      <c r="B309" t="s">
        <v>8537</v>
      </c>
      <c r="C309" t="s">
        <v>2510</v>
      </c>
      <c r="D309" t="s">
        <v>2731</v>
      </c>
      <c r="E309" s="72">
        <v>29.65</v>
      </c>
    </row>
    <row r="310" spans="1:5" x14ac:dyDescent="0.25">
      <c r="A310">
        <v>43131</v>
      </c>
      <c r="B310" t="s">
        <v>8538</v>
      </c>
      <c r="C310" t="s">
        <v>2510</v>
      </c>
      <c r="D310" t="s">
        <v>2731</v>
      </c>
      <c r="E310" s="72">
        <v>24.15</v>
      </c>
    </row>
    <row r="311" spans="1:5" x14ac:dyDescent="0.25">
      <c r="A311">
        <v>3313</v>
      </c>
      <c r="B311" t="s">
        <v>8539</v>
      </c>
      <c r="C311" t="s">
        <v>2510</v>
      </c>
      <c r="D311" t="s">
        <v>2731</v>
      </c>
      <c r="E311" s="72">
        <v>28.07</v>
      </c>
    </row>
    <row r="312" spans="1:5" x14ac:dyDescent="0.25">
      <c r="A312">
        <v>43132</v>
      </c>
      <c r="B312" t="s">
        <v>8540</v>
      </c>
      <c r="C312" t="s">
        <v>2510</v>
      </c>
      <c r="D312" t="s">
        <v>2731</v>
      </c>
      <c r="E312" s="72">
        <v>20.79</v>
      </c>
    </row>
    <row r="313" spans="1:5" x14ac:dyDescent="0.25">
      <c r="A313">
        <v>366</v>
      </c>
      <c r="B313" t="s">
        <v>8541</v>
      </c>
      <c r="C313" t="s">
        <v>2516</v>
      </c>
      <c r="D313" t="s">
        <v>2733</v>
      </c>
      <c r="E313" s="72">
        <v>207.93</v>
      </c>
    </row>
    <row r="314" spans="1:5" x14ac:dyDescent="0.25">
      <c r="A314">
        <v>367</v>
      </c>
      <c r="B314" t="s">
        <v>8542</v>
      </c>
      <c r="C314" t="s">
        <v>2516</v>
      </c>
      <c r="D314" t="s">
        <v>2731</v>
      </c>
      <c r="E314" s="72">
        <v>210.64</v>
      </c>
    </row>
    <row r="315" spans="1:5" x14ac:dyDescent="0.25">
      <c r="A315">
        <v>370</v>
      </c>
      <c r="B315" t="s">
        <v>8543</v>
      </c>
      <c r="C315" t="s">
        <v>2516</v>
      </c>
      <c r="D315" t="s">
        <v>2731</v>
      </c>
      <c r="E315" s="72">
        <v>207.93</v>
      </c>
    </row>
    <row r="316" spans="1:5" x14ac:dyDescent="0.25">
      <c r="A316">
        <v>368</v>
      </c>
      <c r="B316" t="s">
        <v>8544</v>
      </c>
      <c r="C316" t="s">
        <v>2516</v>
      </c>
      <c r="D316" t="s">
        <v>2731</v>
      </c>
      <c r="E316" s="72">
        <v>103.96</v>
      </c>
    </row>
    <row r="317" spans="1:5" x14ac:dyDescent="0.25">
      <c r="A317">
        <v>11075</v>
      </c>
      <c r="B317" t="s">
        <v>8545</v>
      </c>
      <c r="C317" t="s">
        <v>2516</v>
      </c>
      <c r="D317" t="s">
        <v>2731</v>
      </c>
      <c r="E317" s="73">
        <v>2386.39</v>
      </c>
    </row>
    <row r="318" spans="1:5" x14ac:dyDescent="0.25">
      <c r="A318">
        <v>1381</v>
      </c>
      <c r="B318" t="s">
        <v>8546</v>
      </c>
      <c r="C318" t="s">
        <v>2510</v>
      </c>
      <c r="D318" t="s">
        <v>2733</v>
      </c>
      <c r="E318" s="72">
        <v>0.65</v>
      </c>
    </row>
    <row r="319" spans="1:5" x14ac:dyDescent="0.25">
      <c r="A319">
        <v>34353</v>
      </c>
      <c r="B319" t="s">
        <v>8547</v>
      </c>
      <c r="C319" t="s">
        <v>2510</v>
      </c>
      <c r="D319" t="s">
        <v>2731</v>
      </c>
      <c r="E319" s="72">
        <v>1.21</v>
      </c>
    </row>
    <row r="320" spans="1:5" x14ac:dyDescent="0.25">
      <c r="A320">
        <v>37595</v>
      </c>
      <c r="B320" t="s">
        <v>8548</v>
      </c>
      <c r="C320" t="s">
        <v>2510</v>
      </c>
      <c r="D320" t="s">
        <v>2731</v>
      </c>
      <c r="E320" s="72">
        <v>1.99</v>
      </c>
    </row>
    <row r="321" spans="1:5" x14ac:dyDescent="0.25">
      <c r="A321">
        <v>37596</v>
      </c>
      <c r="B321" t="s">
        <v>8549</v>
      </c>
      <c r="C321" t="s">
        <v>2510</v>
      </c>
      <c r="D321" t="s">
        <v>2731</v>
      </c>
      <c r="E321" s="72">
        <v>2.29</v>
      </c>
    </row>
    <row r="322" spans="1:5" x14ac:dyDescent="0.25">
      <c r="A322">
        <v>371</v>
      </c>
      <c r="B322" t="s">
        <v>8550</v>
      </c>
      <c r="C322" t="s">
        <v>2510</v>
      </c>
      <c r="D322" t="s">
        <v>2731</v>
      </c>
      <c r="E322" s="72">
        <v>0.71</v>
      </c>
    </row>
    <row r="323" spans="1:5" x14ac:dyDescent="0.25">
      <c r="A323">
        <v>37553</v>
      </c>
      <c r="B323" t="s">
        <v>8551</v>
      </c>
      <c r="C323" t="s">
        <v>2510</v>
      </c>
      <c r="D323" t="s">
        <v>2731</v>
      </c>
      <c r="E323" s="72">
        <v>1.32</v>
      </c>
    </row>
    <row r="324" spans="1:5" x14ac:dyDescent="0.25">
      <c r="A324">
        <v>37552</v>
      </c>
      <c r="B324" t="s">
        <v>8552</v>
      </c>
      <c r="C324" t="s">
        <v>2510</v>
      </c>
      <c r="D324" t="s">
        <v>2731</v>
      </c>
      <c r="E324" s="72">
        <v>2.13</v>
      </c>
    </row>
    <row r="325" spans="1:5" x14ac:dyDescent="0.25">
      <c r="A325">
        <v>36880</v>
      </c>
      <c r="B325" t="s">
        <v>8553</v>
      </c>
      <c r="C325" t="s">
        <v>2510</v>
      </c>
      <c r="D325" t="s">
        <v>2731</v>
      </c>
      <c r="E325" s="72">
        <v>2.17</v>
      </c>
    </row>
    <row r="326" spans="1:5" x14ac:dyDescent="0.25">
      <c r="A326">
        <v>34355</v>
      </c>
      <c r="B326" t="s">
        <v>8554</v>
      </c>
      <c r="C326" t="s">
        <v>2510</v>
      </c>
      <c r="D326" t="s">
        <v>2731</v>
      </c>
      <c r="E326" s="72">
        <v>1.86</v>
      </c>
    </row>
    <row r="327" spans="1:5" x14ac:dyDescent="0.25">
      <c r="A327">
        <v>130</v>
      </c>
      <c r="B327" t="s">
        <v>8555</v>
      </c>
      <c r="C327" t="s">
        <v>2510</v>
      </c>
      <c r="D327" t="s">
        <v>2731</v>
      </c>
      <c r="E327" s="72">
        <v>5.21</v>
      </c>
    </row>
    <row r="328" spans="1:5" x14ac:dyDescent="0.25">
      <c r="A328">
        <v>135</v>
      </c>
      <c r="B328" t="s">
        <v>8556</v>
      </c>
      <c r="C328" t="s">
        <v>2510</v>
      </c>
      <c r="D328" t="s">
        <v>2731</v>
      </c>
      <c r="E328" s="72">
        <v>4.1900000000000004</v>
      </c>
    </row>
    <row r="329" spans="1:5" x14ac:dyDescent="0.25">
      <c r="A329">
        <v>36886</v>
      </c>
      <c r="B329" t="s">
        <v>8557</v>
      </c>
      <c r="C329" t="s">
        <v>2510</v>
      </c>
      <c r="D329" t="s">
        <v>2731</v>
      </c>
      <c r="E329" s="72">
        <v>0.67</v>
      </c>
    </row>
    <row r="330" spans="1:5" x14ac:dyDescent="0.25">
      <c r="A330">
        <v>38546</v>
      </c>
      <c r="B330" t="s">
        <v>18894</v>
      </c>
      <c r="C330" t="s">
        <v>2516</v>
      </c>
      <c r="D330" t="s">
        <v>2731</v>
      </c>
      <c r="E330" s="72">
        <v>485.01</v>
      </c>
    </row>
    <row r="331" spans="1:5" x14ac:dyDescent="0.25">
      <c r="A331">
        <v>34549</v>
      </c>
      <c r="B331" t="s">
        <v>8558</v>
      </c>
      <c r="C331" t="s">
        <v>2516</v>
      </c>
      <c r="D331" t="s">
        <v>2731</v>
      </c>
      <c r="E331" s="73">
        <v>2022.47</v>
      </c>
    </row>
    <row r="332" spans="1:5" x14ac:dyDescent="0.25">
      <c r="A332">
        <v>6081</v>
      </c>
      <c r="B332" t="s">
        <v>8559</v>
      </c>
      <c r="C332" t="s">
        <v>2516</v>
      </c>
      <c r="D332" t="s">
        <v>2731</v>
      </c>
      <c r="E332" s="72">
        <v>141.57</v>
      </c>
    </row>
    <row r="333" spans="1:5" x14ac:dyDescent="0.25">
      <c r="A333">
        <v>6077</v>
      </c>
      <c r="B333" t="s">
        <v>8560</v>
      </c>
      <c r="C333" t="s">
        <v>2516</v>
      </c>
      <c r="D333" t="s">
        <v>2731</v>
      </c>
      <c r="E333" s="72">
        <v>101.12</v>
      </c>
    </row>
    <row r="334" spans="1:5" x14ac:dyDescent="0.25">
      <c r="A334">
        <v>6079</v>
      </c>
      <c r="B334" t="s">
        <v>8561</v>
      </c>
      <c r="C334" t="s">
        <v>2516</v>
      </c>
      <c r="D334" t="s">
        <v>2731</v>
      </c>
      <c r="E334" s="72">
        <v>101.12</v>
      </c>
    </row>
    <row r="335" spans="1:5" x14ac:dyDescent="0.25">
      <c r="A335">
        <v>1091</v>
      </c>
      <c r="B335" t="s">
        <v>8562</v>
      </c>
      <c r="C335" t="s">
        <v>2511</v>
      </c>
      <c r="D335" t="s">
        <v>2731</v>
      </c>
      <c r="E335" s="72">
        <v>38.93</v>
      </c>
    </row>
    <row r="336" spans="1:5" x14ac:dyDescent="0.25">
      <c r="A336">
        <v>1094</v>
      </c>
      <c r="B336" t="s">
        <v>8563</v>
      </c>
      <c r="C336" t="s">
        <v>2511</v>
      </c>
      <c r="D336" t="s">
        <v>2731</v>
      </c>
      <c r="E336" s="72">
        <v>27.23</v>
      </c>
    </row>
    <row r="337" spans="1:5" x14ac:dyDescent="0.25">
      <c r="A337">
        <v>1095</v>
      </c>
      <c r="B337" t="s">
        <v>8564</v>
      </c>
      <c r="C337" t="s">
        <v>2511</v>
      </c>
      <c r="D337" t="s">
        <v>2731</v>
      </c>
      <c r="E337" s="72">
        <v>57.87</v>
      </c>
    </row>
    <row r="338" spans="1:5" x14ac:dyDescent="0.25">
      <c r="A338">
        <v>1092</v>
      </c>
      <c r="B338" t="s">
        <v>8565</v>
      </c>
      <c r="C338" t="s">
        <v>2511</v>
      </c>
      <c r="D338" t="s">
        <v>2733</v>
      </c>
      <c r="E338" s="72">
        <v>44.78</v>
      </c>
    </row>
    <row r="339" spans="1:5" x14ac:dyDescent="0.25">
      <c r="A339">
        <v>1093</v>
      </c>
      <c r="B339" t="s">
        <v>8566</v>
      </c>
      <c r="C339" t="s">
        <v>2511</v>
      </c>
      <c r="D339" t="s">
        <v>2731</v>
      </c>
      <c r="E339" s="72">
        <v>104.57</v>
      </c>
    </row>
    <row r="340" spans="1:5" x14ac:dyDescent="0.25">
      <c r="A340">
        <v>1090</v>
      </c>
      <c r="B340" t="s">
        <v>8567</v>
      </c>
      <c r="C340" t="s">
        <v>2511</v>
      </c>
      <c r="D340" t="s">
        <v>2731</v>
      </c>
      <c r="E340" s="72">
        <v>74.87</v>
      </c>
    </row>
    <row r="341" spans="1:5" x14ac:dyDescent="0.25">
      <c r="A341">
        <v>1096</v>
      </c>
      <c r="B341" t="s">
        <v>8568</v>
      </c>
      <c r="C341" t="s">
        <v>2511</v>
      </c>
      <c r="D341" t="s">
        <v>2731</v>
      </c>
      <c r="E341" s="72">
        <v>134.75</v>
      </c>
    </row>
    <row r="342" spans="1:5" x14ac:dyDescent="0.25">
      <c r="A342">
        <v>1097</v>
      </c>
      <c r="B342" t="s">
        <v>8569</v>
      </c>
      <c r="C342" t="s">
        <v>2511</v>
      </c>
      <c r="D342" t="s">
        <v>2731</v>
      </c>
      <c r="E342" s="72">
        <v>114.38</v>
      </c>
    </row>
    <row r="343" spans="1:5" x14ac:dyDescent="0.25">
      <c r="A343">
        <v>378</v>
      </c>
      <c r="B343" t="s">
        <v>8570</v>
      </c>
      <c r="C343" t="s">
        <v>2513</v>
      </c>
      <c r="D343" t="s">
        <v>2731</v>
      </c>
      <c r="E343" s="72">
        <v>20.14</v>
      </c>
    </row>
    <row r="344" spans="1:5" x14ac:dyDescent="0.25">
      <c r="A344">
        <v>40911</v>
      </c>
      <c r="B344" t="s">
        <v>8571</v>
      </c>
      <c r="C344" t="s">
        <v>2517</v>
      </c>
      <c r="D344" t="s">
        <v>2731</v>
      </c>
      <c r="E344" s="73">
        <v>3583.85</v>
      </c>
    </row>
    <row r="345" spans="1:5" x14ac:dyDescent="0.25">
      <c r="A345">
        <v>33939</v>
      </c>
      <c r="B345" t="s">
        <v>8572</v>
      </c>
      <c r="C345" t="s">
        <v>2513</v>
      </c>
      <c r="D345" t="s">
        <v>2731</v>
      </c>
      <c r="E345" s="72">
        <v>78.12</v>
      </c>
    </row>
    <row r="346" spans="1:5" x14ac:dyDescent="0.25">
      <c r="A346">
        <v>40815</v>
      </c>
      <c r="B346" t="s">
        <v>8573</v>
      </c>
      <c r="C346" t="s">
        <v>2517</v>
      </c>
      <c r="D346" t="s">
        <v>2731</v>
      </c>
      <c r="E346" s="73">
        <v>13901.86</v>
      </c>
    </row>
    <row r="347" spans="1:5" x14ac:dyDescent="0.25">
      <c r="A347">
        <v>34760</v>
      </c>
      <c r="B347" t="s">
        <v>8574</v>
      </c>
      <c r="C347" t="s">
        <v>2513</v>
      </c>
      <c r="D347" t="s">
        <v>2731</v>
      </c>
      <c r="E347" s="72">
        <v>86.55</v>
      </c>
    </row>
    <row r="348" spans="1:5" x14ac:dyDescent="0.25">
      <c r="A348">
        <v>40935</v>
      </c>
      <c r="B348" t="s">
        <v>8575</v>
      </c>
      <c r="C348" t="s">
        <v>2517</v>
      </c>
      <c r="D348" t="s">
        <v>2731</v>
      </c>
      <c r="E348" s="73">
        <v>15401.75</v>
      </c>
    </row>
    <row r="349" spans="1:5" x14ac:dyDescent="0.25">
      <c r="A349">
        <v>33952</v>
      </c>
      <c r="B349" t="s">
        <v>8576</v>
      </c>
      <c r="C349" t="s">
        <v>2513</v>
      </c>
      <c r="D349" t="s">
        <v>2731</v>
      </c>
      <c r="E349" s="72">
        <v>110.97</v>
      </c>
    </row>
    <row r="350" spans="1:5" x14ac:dyDescent="0.25">
      <c r="A350">
        <v>40816</v>
      </c>
      <c r="B350" t="s">
        <v>8577</v>
      </c>
      <c r="C350" t="s">
        <v>2517</v>
      </c>
      <c r="D350" t="s">
        <v>2731</v>
      </c>
      <c r="E350" s="73">
        <v>19746.439999999999</v>
      </c>
    </row>
    <row r="351" spans="1:5" x14ac:dyDescent="0.25">
      <c r="A351">
        <v>33953</v>
      </c>
      <c r="B351" t="s">
        <v>8578</v>
      </c>
      <c r="C351" t="s">
        <v>2513</v>
      </c>
      <c r="D351" t="s">
        <v>2731</v>
      </c>
      <c r="E351" s="72">
        <v>146.69999999999999</v>
      </c>
    </row>
    <row r="352" spans="1:5" x14ac:dyDescent="0.25">
      <c r="A352">
        <v>40817</v>
      </c>
      <c r="B352" t="s">
        <v>8579</v>
      </c>
      <c r="C352" t="s">
        <v>2517</v>
      </c>
      <c r="D352" t="s">
        <v>2731</v>
      </c>
      <c r="E352" s="73">
        <v>26106.55</v>
      </c>
    </row>
    <row r="353" spans="1:5" x14ac:dyDescent="0.25">
      <c r="A353">
        <v>13348</v>
      </c>
      <c r="B353" t="s">
        <v>8580</v>
      </c>
      <c r="C353" t="s">
        <v>2511</v>
      </c>
      <c r="D353" t="s">
        <v>2732</v>
      </c>
      <c r="E353" s="72">
        <v>1.79</v>
      </c>
    </row>
    <row r="354" spans="1:5" x14ac:dyDescent="0.25">
      <c r="A354">
        <v>39211</v>
      </c>
      <c r="B354" t="s">
        <v>8581</v>
      </c>
      <c r="C354" t="s">
        <v>2511</v>
      </c>
      <c r="D354" t="s">
        <v>2731</v>
      </c>
      <c r="E354" s="72">
        <v>1.41</v>
      </c>
    </row>
    <row r="355" spans="1:5" x14ac:dyDescent="0.25">
      <c r="A355">
        <v>39212</v>
      </c>
      <c r="B355" t="s">
        <v>8582</v>
      </c>
      <c r="C355" t="s">
        <v>2511</v>
      </c>
      <c r="D355" t="s">
        <v>2731</v>
      </c>
      <c r="E355" s="72">
        <v>1.58</v>
      </c>
    </row>
    <row r="356" spans="1:5" x14ac:dyDescent="0.25">
      <c r="A356">
        <v>39208</v>
      </c>
      <c r="B356" t="s">
        <v>8583</v>
      </c>
      <c r="C356" t="s">
        <v>2511</v>
      </c>
      <c r="D356" t="s">
        <v>2731</v>
      </c>
      <c r="E356" s="72">
        <v>0.43</v>
      </c>
    </row>
    <row r="357" spans="1:5" x14ac:dyDescent="0.25">
      <c r="A357">
        <v>39210</v>
      </c>
      <c r="B357" t="s">
        <v>8584</v>
      </c>
      <c r="C357" t="s">
        <v>2511</v>
      </c>
      <c r="D357" t="s">
        <v>2731</v>
      </c>
      <c r="E357" s="72">
        <v>0.79</v>
      </c>
    </row>
    <row r="358" spans="1:5" x14ac:dyDescent="0.25">
      <c r="A358">
        <v>39214</v>
      </c>
      <c r="B358" t="s">
        <v>8585</v>
      </c>
      <c r="C358" t="s">
        <v>2511</v>
      </c>
      <c r="D358" t="s">
        <v>2731</v>
      </c>
      <c r="E358" s="72">
        <v>2.93</v>
      </c>
    </row>
    <row r="359" spans="1:5" x14ac:dyDescent="0.25">
      <c r="A359">
        <v>39213</v>
      </c>
      <c r="B359" t="s">
        <v>8586</v>
      </c>
      <c r="C359" t="s">
        <v>2511</v>
      </c>
      <c r="D359" t="s">
        <v>2731</v>
      </c>
      <c r="E359" s="72">
        <v>2.0699999999999998</v>
      </c>
    </row>
    <row r="360" spans="1:5" x14ac:dyDescent="0.25">
      <c r="A360">
        <v>39209</v>
      </c>
      <c r="B360" t="s">
        <v>8587</v>
      </c>
      <c r="C360" t="s">
        <v>2511</v>
      </c>
      <c r="D360" t="s">
        <v>2731</v>
      </c>
      <c r="E360" s="72">
        <v>0.51</v>
      </c>
    </row>
    <row r="361" spans="1:5" x14ac:dyDescent="0.25">
      <c r="A361">
        <v>39207</v>
      </c>
      <c r="B361" t="s">
        <v>8588</v>
      </c>
      <c r="C361" t="s">
        <v>2511</v>
      </c>
      <c r="D361" t="s">
        <v>2731</v>
      </c>
      <c r="E361" s="72">
        <v>0.79</v>
      </c>
    </row>
    <row r="362" spans="1:5" x14ac:dyDescent="0.25">
      <c r="A362">
        <v>39215</v>
      </c>
      <c r="B362" t="s">
        <v>8589</v>
      </c>
      <c r="C362" t="s">
        <v>2511</v>
      </c>
      <c r="D362" t="s">
        <v>2731</v>
      </c>
      <c r="E362" s="72">
        <v>5.33</v>
      </c>
    </row>
    <row r="363" spans="1:5" x14ac:dyDescent="0.25">
      <c r="A363">
        <v>39216</v>
      </c>
      <c r="B363" t="s">
        <v>8590</v>
      </c>
      <c r="C363" t="s">
        <v>2511</v>
      </c>
      <c r="D363" t="s">
        <v>2731</v>
      </c>
      <c r="E363" s="72">
        <v>7.44</v>
      </c>
    </row>
    <row r="364" spans="1:5" x14ac:dyDescent="0.25">
      <c r="A364">
        <v>11267</v>
      </c>
      <c r="B364" t="s">
        <v>8591</v>
      </c>
      <c r="C364" t="s">
        <v>2511</v>
      </c>
      <c r="D364" t="s">
        <v>2732</v>
      </c>
      <c r="E364" s="72">
        <v>1.56</v>
      </c>
    </row>
    <row r="365" spans="1:5" x14ac:dyDescent="0.25">
      <c r="A365">
        <v>379</v>
      </c>
      <c r="B365" t="s">
        <v>8592</v>
      </c>
      <c r="C365" t="s">
        <v>2511</v>
      </c>
      <c r="D365" t="s">
        <v>2732</v>
      </c>
      <c r="E365" s="72">
        <v>1.57</v>
      </c>
    </row>
    <row r="366" spans="1:5" x14ac:dyDescent="0.25">
      <c r="A366">
        <v>510</v>
      </c>
      <c r="B366" t="s">
        <v>8593</v>
      </c>
      <c r="C366" t="s">
        <v>2510</v>
      </c>
      <c r="D366" t="s">
        <v>2731</v>
      </c>
      <c r="E366" s="72">
        <v>13.8</v>
      </c>
    </row>
    <row r="367" spans="1:5" x14ac:dyDescent="0.25">
      <c r="A367">
        <v>516</v>
      </c>
      <c r="B367" t="s">
        <v>8594</v>
      </c>
      <c r="C367" t="s">
        <v>2510</v>
      </c>
      <c r="D367" t="s">
        <v>2731</v>
      </c>
      <c r="E367" s="72">
        <v>16.350000000000001</v>
      </c>
    </row>
    <row r="368" spans="1:5" x14ac:dyDescent="0.25">
      <c r="A368">
        <v>509</v>
      </c>
      <c r="B368" t="s">
        <v>8595</v>
      </c>
      <c r="C368" t="s">
        <v>2510</v>
      </c>
      <c r="D368" t="s">
        <v>2731</v>
      </c>
      <c r="E368" s="72">
        <v>18.350000000000001</v>
      </c>
    </row>
    <row r="369" spans="1:5" x14ac:dyDescent="0.25">
      <c r="A369">
        <v>40331</v>
      </c>
      <c r="B369" t="s">
        <v>8596</v>
      </c>
      <c r="C369" t="s">
        <v>2513</v>
      </c>
      <c r="D369" t="s">
        <v>2731</v>
      </c>
      <c r="E369" s="72">
        <v>15.27</v>
      </c>
    </row>
    <row r="370" spans="1:5" x14ac:dyDescent="0.25">
      <c r="A370">
        <v>40930</v>
      </c>
      <c r="B370" t="s">
        <v>8597</v>
      </c>
      <c r="C370" t="s">
        <v>2517</v>
      </c>
      <c r="D370" t="s">
        <v>2731</v>
      </c>
      <c r="E370" s="73">
        <v>2720.12</v>
      </c>
    </row>
    <row r="371" spans="1:5" x14ac:dyDescent="0.25">
      <c r="A371">
        <v>11761</v>
      </c>
      <c r="B371" t="s">
        <v>8598</v>
      </c>
      <c r="C371" t="s">
        <v>2511</v>
      </c>
      <c r="D371" t="s">
        <v>2731</v>
      </c>
      <c r="E371" s="72">
        <v>89.59</v>
      </c>
    </row>
    <row r="372" spans="1:5" x14ac:dyDescent="0.25">
      <c r="A372">
        <v>377</v>
      </c>
      <c r="B372" t="s">
        <v>8599</v>
      </c>
      <c r="C372" t="s">
        <v>2511</v>
      </c>
      <c r="D372" t="s">
        <v>2733</v>
      </c>
      <c r="E372" s="72">
        <v>42.1</v>
      </c>
    </row>
    <row r="373" spans="1:5" x14ac:dyDescent="0.25">
      <c r="A373">
        <v>7588</v>
      </c>
      <c r="B373" t="s">
        <v>8600</v>
      </c>
      <c r="C373" t="s">
        <v>2511</v>
      </c>
      <c r="D373" t="s">
        <v>2733</v>
      </c>
      <c r="E373" s="72">
        <v>55.17</v>
      </c>
    </row>
    <row r="374" spans="1:5" x14ac:dyDescent="0.25">
      <c r="A374">
        <v>34392</v>
      </c>
      <c r="B374" t="s">
        <v>8601</v>
      </c>
      <c r="C374" t="s">
        <v>2513</v>
      </c>
      <c r="D374" t="s">
        <v>2731</v>
      </c>
      <c r="E374" s="72">
        <v>20.05</v>
      </c>
    </row>
    <row r="375" spans="1:5" x14ac:dyDescent="0.25">
      <c r="A375">
        <v>40908</v>
      </c>
      <c r="B375" t="s">
        <v>8602</v>
      </c>
      <c r="C375" t="s">
        <v>2517</v>
      </c>
      <c r="D375" t="s">
        <v>2731</v>
      </c>
      <c r="E375" s="73">
        <v>3571.26</v>
      </c>
    </row>
    <row r="376" spans="1:5" x14ac:dyDescent="0.25">
      <c r="A376">
        <v>34551</v>
      </c>
      <c r="B376" t="s">
        <v>8603</v>
      </c>
      <c r="C376" t="s">
        <v>2513</v>
      </c>
      <c r="D376" t="s">
        <v>2731</v>
      </c>
      <c r="E376" s="72">
        <v>13.1</v>
      </c>
    </row>
    <row r="377" spans="1:5" x14ac:dyDescent="0.25">
      <c r="A377">
        <v>41078</v>
      </c>
      <c r="B377" t="s">
        <v>8604</v>
      </c>
      <c r="C377" t="s">
        <v>2517</v>
      </c>
      <c r="D377" t="s">
        <v>2731</v>
      </c>
      <c r="E377" s="73">
        <v>2333.44</v>
      </c>
    </row>
    <row r="378" spans="1:5" x14ac:dyDescent="0.25">
      <c r="A378">
        <v>246</v>
      </c>
      <c r="B378" t="s">
        <v>8605</v>
      </c>
      <c r="C378" t="s">
        <v>2513</v>
      </c>
      <c r="D378" t="s">
        <v>2731</v>
      </c>
      <c r="E378" s="72">
        <v>14.68</v>
      </c>
    </row>
    <row r="379" spans="1:5" x14ac:dyDescent="0.25">
      <c r="A379">
        <v>40927</v>
      </c>
      <c r="B379" t="s">
        <v>8606</v>
      </c>
      <c r="C379" t="s">
        <v>2517</v>
      </c>
      <c r="D379" t="s">
        <v>2731</v>
      </c>
      <c r="E379" s="73">
        <v>2613.37</v>
      </c>
    </row>
    <row r="380" spans="1:5" x14ac:dyDescent="0.25">
      <c r="A380">
        <v>2350</v>
      </c>
      <c r="B380" t="s">
        <v>8607</v>
      </c>
      <c r="C380" t="s">
        <v>2513</v>
      </c>
      <c r="D380" t="s">
        <v>2731</v>
      </c>
      <c r="E380" s="72">
        <v>22.83</v>
      </c>
    </row>
    <row r="381" spans="1:5" x14ac:dyDescent="0.25">
      <c r="A381">
        <v>40812</v>
      </c>
      <c r="B381" t="s">
        <v>8608</v>
      </c>
      <c r="C381" t="s">
        <v>2517</v>
      </c>
      <c r="D381" t="s">
        <v>2731</v>
      </c>
      <c r="E381" s="73">
        <v>4065.64</v>
      </c>
    </row>
    <row r="382" spans="1:5" x14ac:dyDescent="0.25">
      <c r="A382">
        <v>245</v>
      </c>
      <c r="B382" t="s">
        <v>8609</v>
      </c>
      <c r="C382" t="s">
        <v>2513</v>
      </c>
      <c r="D382" t="s">
        <v>2731</v>
      </c>
      <c r="E382" s="72">
        <v>28.96</v>
      </c>
    </row>
    <row r="383" spans="1:5" x14ac:dyDescent="0.25">
      <c r="A383">
        <v>41090</v>
      </c>
      <c r="B383" t="s">
        <v>8610</v>
      </c>
      <c r="C383" t="s">
        <v>2517</v>
      </c>
      <c r="D383" t="s">
        <v>2731</v>
      </c>
      <c r="E383" s="73">
        <v>5157.3599999999997</v>
      </c>
    </row>
    <row r="384" spans="1:5" x14ac:dyDescent="0.25">
      <c r="A384">
        <v>251</v>
      </c>
      <c r="B384" t="s">
        <v>8611</v>
      </c>
      <c r="C384" t="s">
        <v>2513</v>
      </c>
      <c r="D384" t="s">
        <v>2731</v>
      </c>
      <c r="E384" s="72">
        <v>13.04</v>
      </c>
    </row>
    <row r="385" spans="1:5" x14ac:dyDescent="0.25">
      <c r="A385">
        <v>40975</v>
      </c>
      <c r="B385" t="s">
        <v>8612</v>
      </c>
      <c r="C385" t="s">
        <v>2517</v>
      </c>
      <c r="D385" t="s">
        <v>2731</v>
      </c>
      <c r="E385" s="73">
        <v>2323.54</v>
      </c>
    </row>
    <row r="386" spans="1:5" x14ac:dyDescent="0.25">
      <c r="A386">
        <v>6127</v>
      </c>
      <c r="B386" t="s">
        <v>8613</v>
      </c>
      <c r="C386" t="s">
        <v>2513</v>
      </c>
      <c r="D386" t="s">
        <v>2731</v>
      </c>
      <c r="E386" s="72">
        <v>13.1</v>
      </c>
    </row>
    <row r="387" spans="1:5" x14ac:dyDescent="0.25">
      <c r="A387">
        <v>41072</v>
      </c>
      <c r="B387" t="s">
        <v>8614</v>
      </c>
      <c r="C387" t="s">
        <v>2517</v>
      </c>
      <c r="D387" t="s">
        <v>2731</v>
      </c>
      <c r="E387" s="73">
        <v>2333.44</v>
      </c>
    </row>
    <row r="388" spans="1:5" x14ac:dyDescent="0.25">
      <c r="A388">
        <v>6121</v>
      </c>
      <c r="B388" t="s">
        <v>8615</v>
      </c>
      <c r="C388" t="s">
        <v>2513</v>
      </c>
      <c r="D388" t="s">
        <v>2731</v>
      </c>
      <c r="E388" s="72">
        <v>13.16</v>
      </c>
    </row>
    <row r="389" spans="1:5" x14ac:dyDescent="0.25">
      <c r="A389">
        <v>41071</v>
      </c>
      <c r="B389" t="s">
        <v>8616</v>
      </c>
      <c r="C389" t="s">
        <v>2517</v>
      </c>
      <c r="D389" t="s">
        <v>2731</v>
      </c>
      <c r="E389" s="73">
        <v>2343</v>
      </c>
    </row>
    <row r="390" spans="1:5" x14ac:dyDescent="0.25">
      <c r="A390">
        <v>244</v>
      </c>
      <c r="B390" t="s">
        <v>8617</v>
      </c>
      <c r="C390" t="s">
        <v>2513</v>
      </c>
      <c r="D390" t="s">
        <v>2731</v>
      </c>
      <c r="E390" s="72">
        <v>9.0500000000000007</v>
      </c>
    </row>
    <row r="391" spans="1:5" x14ac:dyDescent="0.25">
      <c r="A391">
        <v>41093</v>
      </c>
      <c r="B391" t="s">
        <v>8618</v>
      </c>
      <c r="C391" t="s">
        <v>2517</v>
      </c>
      <c r="D391" t="s">
        <v>2731</v>
      </c>
      <c r="E391" s="73">
        <v>1612.83</v>
      </c>
    </row>
    <row r="392" spans="1:5" x14ac:dyDescent="0.25">
      <c r="A392">
        <v>532</v>
      </c>
      <c r="B392" t="s">
        <v>8619</v>
      </c>
      <c r="C392" t="s">
        <v>2513</v>
      </c>
      <c r="D392" t="s">
        <v>2731</v>
      </c>
      <c r="E392" s="72">
        <v>41.65</v>
      </c>
    </row>
    <row r="393" spans="1:5" x14ac:dyDescent="0.25">
      <c r="A393">
        <v>40931</v>
      </c>
      <c r="B393" t="s">
        <v>8620</v>
      </c>
      <c r="C393" t="s">
        <v>2517</v>
      </c>
      <c r="D393" t="s">
        <v>2731</v>
      </c>
      <c r="E393" s="73">
        <v>7413.08</v>
      </c>
    </row>
    <row r="394" spans="1:5" x14ac:dyDescent="0.25">
      <c r="A394">
        <v>36150</v>
      </c>
      <c r="B394" t="s">
        <v>8621</v>
      </c>
      <c r="C394" t="s">
        <v>2511</v>
      </c>
      <c r="D394" t="s">
        <v>2731</v>
      </c>
      <c r="E394" s="72">
        <v>44.22</v>
      </c>
    </row>
    <row r="395" spans="1:5" x14ac:dyDescent="0.25">
      <c r="A395">
        <v>4760</v>
      </c>
      <c r="B395" t="s">
        <v>8622</v>
      </c>
      <c r="C395" t="s">
        <v>2513</v>
      </c>
      <c r="D395" t="s">
        <v>2731</v>
      </c>
      <c r="E395" s="72">
        <v>20.14</v>
      </c>
    </row>
    <row r="396" spans="1:5" x14ac:dyDescent="0.25">
      <c r="A396">
        <v>41069</v>
      </c>
      <c r="B396" t="s">
        <v>8623</v>
      </c>
      <c r="C396" t="s">
        <v>2517</v>
      </c>
      <c r="D396" t="s">
        <v>2731</v>
      </c>
      <c r="E396" s="73">
        <v>3583.85</v>
      </c>
    </row>
    <row r="397" spans="1:5" x14ac:dyDescent="0.25">
      <c r="A397">
        <v>10422</v>
      </c>
      <c r="B397" t="s">
        <v>8624</v>
      </c>
      <c r="C397" t="s">
        <v>2511</v>
      </c>
      <c r="D397" t="s">
        <v>2731</v>
      </c>
      <c r="E397" s="72">
        <v>409.35</v>
      </c>
    </row>
    <row r="398" spans="1:5" x14ac:dyDescent="0.25">
      <c r="A398">
        <v>44019</v>
      </c>
      <c r="B398" t="s">
        <v>8625</v>
      </c>
      <c r="C398" t="s">
        <v>2511</v>
      </c>
      <c r="D398" t="s">
        <v>2731</v>
      </c>
      <c r="E398" s="72">
        <v>566.65</v>
      </c>
    </row>
    <row r="399" spans="1:5" x14ac:dyDescent="0.25">
      <c r="A399">
        <v>36520</v>
      </c>
      <c r="B399" t="s">
        <v>8626</v>
      </c>
      <c r="C399" t="s">
        <v>2511</v>
      </c>
      <c r="D399" t="s">
        <v>2731</v>
      </c>
      <c r="E399" s="72">
        <v>688.98</v>
      </c>
    </row>
    <row r="400" spans="1:5" x14ac:dyDescent="0.25">
      <c r="A400">
        <v>42319</v>
      </c>
      <c r="B400" t="s">
        <v>8627</v>
      </c>
      <c r="C400" t="s">
        <v>2511</v>
      </c>
      <c r="D400" t="s">
        <v>2731</v>
      </c>
      <c r="E400" s="72">
        <v>617.36</v>
      </c>
    </row>
    <row r="401" spans="1:5" x14ac:dyDescent="0.25">
      <c r="A401">
        <v>10420</v>
      </c>
      <c r="B401" t="s">
        <v>8628</v>
      </c>
      <c r="C401" t="s">
        <v>2511</v>
      </c>
      <c r="D401" t="s">
        <v>2733</v>
      </c>
      <c r="E401" s="72">
        <v>219</v>
      </c>
    </row>
    <row r="402" spans="1:5" x14ac:dyDescent="0.25">
      <c r="A402">
        <v>10421</v>
      </c>
      <c r="B402" t="s">
        <v>8629</v>
      </c>
      <c r="C402" t="s">
        <v>2511</v>
      </c>
      <c r="D402" t="s">
        <v>2731</v>
      </c>
      <c r="E402" s="72">
        <v>240.65</v>
      </c>
    </row>
    <row r="403" spans="1:5" x14ac:dyDescent="0.25">
      <c r="A403">
        <v>11786</v>
      </c>
      <c r="B403" t="s">
        <v>8630</v>
      </c>
      <c r="C403" t="s">
        <v>2511</v>
      </c>
      <c r="D403" t="s">
        <v>2731</v>
      </c>
      <c r="E403" s="72">
        <v>485.25</v>
      </c>
    </row>
    <row r="404" spans="1:5" x14ac:dyDescent="0.25">
      <c r="A404">
        <v>10</v>
      </c>
      <c r="B404" t="s">
        <v>8631</v>
      </c>
      <c r="C404" t="s">
        <v>2511</v>
      </c>
      <c r="D404" t="s">
        <v>2731</v>
      </c>
      <c r="E404" s="72">
        <v>10.63</v>
      </c>
    </row>
    <row r="405" spans="1:5" x14ac:dyDescent="0.25">
      <c r="A405">
        <v>4815</v>
      </c>
      <c r="B405" t="s">
        <v>8632</v>
      </c>
      <c r="C405" t="s">
        <v>2511</v>
      </c>
      <c r="D405" t="s">
        <v>2731</v>
      </c>
      <c r="E405" s="72">
        <v>6.25</v>
      </c>
    </row>
    <row r="406" spans="1:5" x14ac:dyDescent="0.25">
      <c r="A406">
        <v>541</v>
      </c>
      <c r="B406" t="s">
        <v>8633</v>
      </c>
      <c r="C406" t="s">
        <v>2511</v>
      </c>
      <c r="D406" t="s">
        <v>2733</v>
      </c>
      <c r="E406" s="72">
        <v>192.33</v>
      </c>
    </row>
    <row r="407" spans="1:5" x14ac:dyDescent="0.25">
      <c r="A407">
        <v>542</v>
      </c>
      <c r="B407" t="s">
        <v>8634</v>
      </c>
      <c r="C407" t="s">
        <v>2511</v>
      </c>
      <c r="D407" t="s">
        <v>2731</v>
      </c>
      <c r="E407" s="72">
        <v>241.08</v>
      </c>
    </row>
    <row r="408" spans="1:5" x14ac:dyDescent="0.25">
      <c r="A408">
        <v>540</v>
      </c>
      <c r="B408" t="s">
        <v>8635</v>
      </c>
      <c r="C408" t="s">
        <v>2511</v>
      </c>
      <c r="D408" t="s">
        <v>2731</v>
      </c>
      <c r="E408" s="72">
        <v>543.29</v>
      </c>
    </row>
    <row r="409" spans="1:5" x14ac:dyDescent="0.25">
      <c r="A409">
        <v>38364</v>
      </c>
      <c r="B409" t="s">
        <v>8636</v>
      </c>
      <c r="C409" t="s">
        <v>2511</v>
      </c>
      <c r="D409" t="s">
        <v>2731</v>
      </c>
      <c r="E409" s="72">
        <v>676.1</v>
      </c>
    </row>
    <row r="410" spans="1:5" x14ac:dyDescent="0.25">
      <c r="A410">
        <v>11692</v>
      </c>
      <c r="B410" t="s">
        <v>18895</v>
      </c>
      <c r="C410" t="s">
        <v>2512</v>
      </c>
      <c r="D410" t="s">
        <v>2731</v>
      </c>
      <c r="E410" s="72">
        <v>405.14</v>
      </c>
    </row>
    <row r="411" spans="1:5" x14ac:dyDescent="0.25">
      <c r="A411">
        <v>1746</v>
      </c>
      <c r="B411" t="s">
        <v>8637</v>
      </c>
      <c r="C411" t="s">
        <v>2511</v>
      </c>
      <c r="D411" t="s">
        <v>2733</v>
      </c>
      <c r="E411" s="72">
        <v>237.67</v>
      </c>
    </row>
    <row r="412" spans="1:5" x14ac:dyDescent="0.25">
      <c r="A412">
        <v>1748</v>
      </c>
      <c r="B412" t="s">
        <v>8638</v>
      </c>
      <c r="C412" t="s">
        <v>2511</v>
      </c>
      <c r="D412" t="s">
        <v>2731</v>
      </c>
      <c r="E412" s="72">
        <v>316.04000000000002</v>
      </c>
    </row>
    <row r="413" spans="1:5" x14ac:dyDescent="0.25">
      <c r="A413">
        <v>1749</v>
      </c>
      <c r="B413" t="s">
        <v>8639</v>
      </c>
      <c r="C413" t="s">
        <v>2511</v>
      </c>
      <c r="D413" t="s">
        <v>2731</v>
      </c>
      <c r="E413" s="72">
        <v>457.89</v>
      </c>
    </row>
    <row r="414" spans="1:5" x14ac:dyDescent="0.25">
      <c r="A414">
        <v>37412</v>
      </c>
      <c r="B414" t="s">
        <v>8640</v>
      </c>
      <c r="C414" t="s">
        <v>2511</v>
      </c>
      <c r="D414" t="s">
        <v>2731</v>
      </c>
      <c r="E414" s="72">
        <v>232.32</v>
      </c>
    </row>
    <row r="415" spans="1:5" x14ac:dyDescent="0.25">
      <c r="A415">
        <v>1745</v>
      </c>
      <c r="B415" t="s">
        <v>8641</v>
      </c>
      <c r="C415" t="s">
        <v>2511</v>
      </c>
      <c r="D415" t="s">
        <v>2731</v>
      </c>
      <c r="E415" s="72">
        <v>276.26</v>
      </c>
    </row>
    <row r="416" spans="1:5" x14ac:dyDescent="0.25">
      <c r="A416">
        <v>1750</v>
      </c>
      <c r="B416" t="s">
        <v>8642</v>
      </c>
      <c r="C416" t="s">
        <v>2511</v>
      </c>
      <c r="D416" t="s">
        <v>2731</v>
      </c>
      <c r="E416" s="72">
        <v>645.58000000000004</v>
      </c>
    </row>
    <row r="417" spans="1:11" x14ac:dyDescent="0.25">
      <c r="A417">
        <v>11687</v>
      </c>
      <c r="B417" t="s">
        <v>8643</v>
      </c>
      <c r="C417" t="s">
        <v>2514</v>
      </c>
      <c r="D417" t="s">
        <v>2731</v>
      </c>
      <c r="E417" s="73">
        <v>1028.6099999999999</v>
      </c>
    </row>
    <row r="418" spans="1:11" x14ac:dyDescent="0.25">
      <c r="A418">
        <v>11689</v>
      </c>
      <c r="B418" t="s">
        <v>8644</v>
      </c>
      <c r="C418" t="s">
        <v>2514</v>
      </c>
      <c r="D418" t="s">
        <v>2731</v>
      </c>
      <c r="E418" s="73">
        <v>1288.79</v>
      </c>
    </row>
    <row r="419" spans="1:11" x14ac:dyDescent="0.25">
      <c r="A419">
        <v>11693</v>
      </c>
      <c r="B419" t="s">
        <v>8645</v>
      </c>
      <c r="C419" t="s">
        <v>2512</v>
      </c>
      <c r="D419" t="s">
        <v>2731</v>
      </c>
      <c r="E419" s="72">
        <v>213.25</v>
      </c>
    </row>
    <row r="420" spans="1:11" x14ac:dyDescent="0.25">
      <c r="A420">
        <v>36215</v>
      </c>
      <c r="B420" t="s">
        <v>8646</v>
      </c>
      <c r="C420" t="s">
        <v>2511</v>
      </c>
      <c r="D420" t="s">
        <v>2731</v>
      </c>
      <c r="E420" s="72">
        <v>704.08</v>
      </c>
    </row>
    <row r="421" spans="1:11" x14ac:dyDescent="0.25">
      <c r="A421">
        <v>42439</v>
      </c>
      <c r="B421" t="s">
        <v>8647</v>
      </c>
      <c r="C421" t="s">
        <v>2511</v>
      </c>
      <c r="D421" t="s">
        <v>2732</v>
      </c>
      <c r="E421" s="73">
        <v>1207.8399999999999</v>
      </c>
    </row>
    <row r="422" spans="1:11" x14ac:dyDescent="0.25">
      <c r="A422">
        <v>38381</v>
      </c>
      <c r="B422" t="s">
        <v>8648</v>
      </c>
      <c r="C422" t="s">
        <v>2511</v>
      </c>
      <c r="D422" t="s">
        <v>2731</v>
      </c>
      <c r="E422" s="72">
        <v>9.66</v>
      </c>
    </row>
    <row r="423" spans="1:11" x14ac:dyDescent="0.25">
      <c r="A423">
        <v>39621</v>
      </c>
      <c r="B423" t="s">
        <v>8649</v>
      </c>
      <c r="C423" t="s">
        <v>2518</v>
      </c>
      <c r="D423" t="s">
        <v>2731</v>
      </c>
      <c r="E423" s="73">
        <v>1183.52</v>
      </c>
    </row>
    <row r="424" spans="1:11" x14ac:dyDescent="0.25">
      <c r="A424">
        <v>39624</v>
      </c>
      <c r="B424" t="s">
        <v>8650</v>
      </c>
      <c r="C424" t="s">
        <v>2518</v>
      </c>
      <c r="D424" t="s">
        <v>2731</v>
      </c>
      <c r="E424" s="73">
        <v>1305.55</v>
      </c>
    </row>
    <row r="425" spans="1:11" x14ac:dyDescent="0.25">
      <c r="A425">
        <v>39615</v>
      </c>
      <c r="B425" t="s">
        <v>8651</v>
      </c>
      <c r="C425" t="s">
        <v>2511</v>
      </c>
      <c r="D425" t="s">
        <v>2731</v>
      </c>
      <c r="E425" s="72">
        <v>527.55999999999995</v>
      </c>
    </row>
    <row r="426" spans="1:11" x14ac:dyDescent="0.25">
      <c r="A426">
        <v>39620</v>
      </c>
      <c r="B426" t="s">
        <v>8652</v>
      </c>
      <c r="C426" t="s">
        <v>2511</v>
      </c>
      <c r="D426" t="s">
        <v>2731</v>
      </c>
      <c r="E426" s="72">
        <v>805.73</v>
      </c>
    </row>
    <row r="427" spans="1:11" x14ac:dyDescent="0.25">
      <c r="A427">
        <v>39623</v>
      </c>
      <c r="B427" t="s">
        <v>8653</v>
      </c>
      <c r="C427" t="s">
        <v>2511</v>
      </c>
      <c r="D427" t="s">
        <v>2731</v>
      </c>
      <c r="E427" s="72">
        <v>863.01</v>
      </c>
    </row>
    <row r="428" spans="1:11" x14ac:dyDescent="0.25">
      <c r="A428">
        <v>546</v>
      </c>
      <c r="B428" t="s">
        <v>8654</v>
      </c>
      <c r="C428" t="s">
        <v>2510</v>
      </c>
      <c r="D428" t="s">
        <v>2733</v>
      </c>
      <c r="E428" s="72">
        <v>10.24</v>
      </c>
    </row>
    <row r="429" spans="1:11" x14ac:dyDescent="0.25">
      <c r="A429">
        <v>566</v>
      </c>
      <c r="B429" t="s">
        <v>8655</v>
      </c>
      <c r="C429" t="s">
        <v>2514</v>
      </c>
      <c r="D429" t="s">
        <v>2731</v>
      </c>
      <c r="E429" s="72">
        <v>4.8600000000000003</v>
      </c>
    </row>
    <row r="430" spans="1:11" x14ac:dyDescent="0.25">
      <c r="A430">
        <v>565</v>
      </c>
      <c r="B430" t="s">
        <v>8656</v>
      </c>
      <c r="C430" t="s">
        <v>2514</v>
      </c>
      <c r="D430" t="s">
        <v>2731</v>
      </c>
      <c r="E430" s="72">
        <v>17.71</v>
      </c>
    </row>
    <row r="431" spans="1:11" s="108" customFormat="1" x14ac:dyDescent="0.25">
      <c r="A431">
        <v>555</v>
      </c>
      <c r="B431" t="s">
        <v>8657</v>
      </c>
      <c r="C431" t="s">
        <v>2514</v>
      </c>
      <c r="D431" t="s">
        <v>2731</v>
      </c>
      <c r="E431" s="72">
        <v>12.55</v>
      </c>
      <c r="F431"/>
      <c r="G431"/>
      <c r="H431"/>
      <c r="I431"/>
      <c r="J431"/>
      <c r="K431"/>
    </row>
    <row r="432" spans="1:11" x14ac:dyDescent="0.25">
      <c r="A432">
        <v>557</v>
      </c>
      <c r="B432" t="s">
        <v>8658</v>
      </c>
      <c r="C432" t="s">
        <v>2514</v>
      </c>
      <c r="D432" t="s">
        <v>2731</v>
      </c>
      <c r="E432" s="72">
        <v>39.4</v>
      </c>
    </row>
    <row r="433" spans="1:5" x14ac:dyDescent="0.25">
      <c r="A433">
        <v>552</v>
      </c>
      <c r="B433" t="s">
        <v>8659</v>
      </c>
      <c r="C433" t="s">
        <v>2514</v>
      </c>
      <c r="D433" t="s">
        <v>2731</v>
      </c>
      <c r="E433" s="72">
        <v>19.55</v>
      </c>
    </row>
    <row r="434" spans="1:5" x14ac:dyDescent="0.25">
      <c r="A434">
        <v>563</v>
      </c>
      <c r="B434" t="s">
        <v>8660</v>
      </c>
      <c r="C434" t="s">
        <v>2514</v>
      </c>
      <c r="D434" t="s">
        <v>2731</v>
      </c>
      <c r="E434" s="72">
        <v>29.37</v>
      </c>
    </row>
    <row r="435" spans="1:5" x14ac:dyDescent="0.25">
      <c r="A435">
        <v>549</v>
      </c>
      <c r="B435" t="s">
        <v>8661</v>
      </c>
      <c r="C435" t="s">
        <v>2514</v>
      </c>
      <c r="D435" t="s">
        <v>2731</v>
      </c>
      <c r="E435" s="72">
        <v>52.87</v>
      </c>
    </row>
    <row r="436" spans="1:5" x14ac:dyDescent="0.25">
      <c r="A436">
        <v>551</v>
      </c>
      <c r="B436" t="s">
        <v>8662</v>
      </c>
      <c r="C436" t="s">
        <v>2514</v>
      </c>
      <c r="D436" t="s">
        <v>2731</v>
      </c>
      <c r="E436" s="72">
        <v>104.68</v>
      </c>
    </row>
    <row r="437" spans="1:5" x14ac:dyDescent="0.25">
      <c r="A437">
        <v>559</v>
      </c>
      <c r="B437" t="s">
        <v>8663</v>
      </c>
      <c r="C437" t="s">
        <v>2514</v>
      </c>
      <c r="D437" t="s">
        <v>2731</v>
      </c>
      <c r="E437" s="72">
        <v>26.17</v>
      </c>
    </row>
    <row r="438" spans="1:5" x14ac:dyDescent="0.25">
      <c r="A438">
        <v>560</v>
      </c>
      <c r="B438" t="s">
        <v>8664</v>
      </c>
      <c r="C438" t="s">
        <v>2514</v>
      </c>
      <c r="D438" t="s">
        <v>2731</v>
      </c>
      <c r="E438" s="72">
        <v>32.74</v>
      </c>
    </row>
    <row r="439" spans="1:5" x14ac:dyDescent="0.25">
      <c r="A439">
        <v>547</v>
      </c>
      <c r="B439" t="s">
        <v>8665</v>
      </c>
      <c r="C439" t="s">
        <v>2514</v>
      </c>
      <c r="D439" t="s">
        <v>2731</v>
      </c>
      <c r="E439" s="72">
        <v>39.200000000000003</v>
      </c>
    </row>
    <row r="440" spans="1:5" x14ac:dyDescent="0.25">
      <c r="A440">
        <v>36207</v>
      </c>
      <c r="B440" t="s">
        <v>8666</v>
      </c>
      <c r="C440" t="s">
        <v>2511</v>
      </c>
      <c r="D440" t="s">
        <v>2731</v>
      </c>
      <c r="E440" s="72">
        <v>311.86</v>
      </c>
    </row>
    <row r="441" spans="1:5" x14ac:dyDescent="0.25">
      <c r="A441">
        <v>36209</v>
      </c>
      <c r="B441" t="s">
        <v>8667</v>
      </c>
      <c r="C441" t="s">
        <v>2511</v>
      </c>
      <c r="D441" t="s">
        <v>2731</v>
      </c>
      <c r="E441" s="72">
        <v>357.91</v>
      </c>
    </row>
    <row r="442" spans="1:5" x14ac:dyDescent="0.25">
      <c r="A442">
        <v>36210</v>
      </c>
      <c r="B442" t="s">
        <v>8668</v>
      </c>
      <c r="C442" t="s">
        <v>2511</v>
      </c>
      <c r="D442" t="s">
        <v>2731</v>
      </c>
      <c r="E442" s="72">
        <v>387.24</v>
      </c>
    </row>
    <row r="443" spans="1:5" x14ac:dyDescent="0.25">
      <c r="A443">
        <v>36204</v>
      </c>
      <c r="B443" t="s">
        <v>8669</v>
      </c>
      <c r="C443" t="s">
        <v>2511</v>
      </c>
      <c r="D443" t="s">
        <v>2731</v>
      </c>
      <c r="E443" s="72">
        <v>137.30000000000001</v>
      </c>
    </row>
    <row r="444" spans="1:5" x14ac:dyDescent="0.25">
      <c r="A444">
        <v>36205</v>
      </c>
      <c r="B444" t="s">
        <v>8670</v>
      </c>
      <c r="C444" t="s">
        <v>2511</v>
      </c>
      <c r="D444" t="s">
        <v>2731</v>
      </c>
      <c r="E444" s="72">
        <v>152.49</v>
      </c>
    </row>
    <row r="445" spans="1:5" x14ac:dyDescent="0.25">
      <c r="A445">
        <v>36081</v>
      </c>
      <c r="B445" t="s">
        <v>8671</v>
      </c>
      <c r="C445" t="s">
        <v>2511</v>
      </c>
      <c r="D445" t="s">
        <v>2733</v>
      </c>
      <c r="E445" s="72">
        <v>162.59</v>
      </c>
    </row>
    <row r="446" spans="1:5" x14ac:dyDescent="0.25">
      <c r="A446">
        <v>36206</v>
      </c>
      <c r="B446" t="s">
        <v>8672</v>
      </c>
      <c r="C446" t="s">
        <v>2511</v>
      </c>
      <c r="D446" t="s">
        <v>2731</v>
      </c>
      <c r="E446" s="72">
        <v>170.34</v>
      </c>
    </row>
    <row r="447" spans="1:5" x14ac:dyDescent="0.25">
      <c r="A447">
        <v>36218</v>
      </c>
      <c r="B447" t="s">
        <v>8673</v>
      </c>
      <c r="C447" t="s">
        <v>2511</v>
      </c>
      <c r="D447" t="s">
        <v>2732</v>
      </c>
      <c r="E447" s="72">
        <v>164.47</v>
      </c>
    </row>
    <row r="448" spans="1:5" x14ac:dyDescent="0.25">
      <c r="A448">
        <v>36220</v>
      </c>
      <c r="B448" t="s">
        <v>8674</v>
      </c>
      <c r="C448" t="s">
        <v>2511</v>
      </c>
      <c r="D448" t="s">
        <v>2732</v>
      </c>
      <c r="E448" s="72">
        <v>188.59</v>
      </c>
    </row>
    <row r="449" spans="1:5" x14ac:dyDescent="0.25">
      <c r="A449">
        <v>36080</v>
      </c>
      <c r="B449" t="s">
        <v>8675</v>
      </c>
      <c r="C449" t="s">
        <v>2511</v>
      </c>
      <c r="D449" t="s">
        <v>2732</v>
      </c>
      <c r="E449" s="72">
        <v>203.99</v>
      </c>
    </row>
    <row r="450" spans="1:5" x14ac:dyDescent="0.25">
      <c r="A450">
        <v>36223</v>
      </c>
      <c r="B450" t="s">
        <v>8676</v>
      </c>
      <c r="C450" t="s">
        <v>2511</v>
      </c>
      <c r="D450" t="s">
        <v>2732</v>
      </c>
      <c r="E450" s="72">
        <v>213.61</v>
      </c>
    </row>
    <row r="451" spans="1:5" x14ac:dyDescent="0.25">
      <c r="A451">
        <v>38127</v>
      </c>
      <c r="B451" t="s">
        <v>8677</v>
      </c>
      <c r="C451" t="s">
        <v>2511</v>
      </c>
      <c r="D451" t="s">
        <v>2731</v>
      </c>
      <c r="E451" s="72">
        <v>365.55</v>
      </c>
    </row>
    <row r="452" spans="1:5" x14ac:dyDescent="0.25">
      <c r="A452">
        <v>38060</v>
      </c>
      <c r="B452" t="s">
        <v>8678</v>
      </c>
      <c r="C452" t="s">
        <v>2511</v>
      </c>
      <c r="D452" t="s">
        <v>2731</v>
      </c>
      <c r="E452" s="72">
        <v>46.05</v>
      </c>
    </row>
    <row r="453" spans="1:5" x14ac:dyDescent="0.25">
      <c r="A453">
        <v>10956</v>
      </c>
      <c r="B453" t="s">
        <v>8679</v>
      </c>
      <c r="C453" t="s">
        <v>2511</v>
      </c>
      <c r="D453" t="s">
        <v>2731</v>
      </c>
      <c r="E453" s="72">
        <v>50.5</v>
      </c>
    </row>
    <row r="454" spans="1:5" x14ac:dyDescent="0.25">
      <c r="A454">
        <v>39380</v>
      </c>
      <c r="B454" t="s">
        <v>8680</v>
      </c>
      <c r="C454" t="s">
        <v>2511</v>
      </c>
      <c r="D454" t="s">
        <v>2732</v>
      </c>
      <c r="E454" s="72">
        <v>20.34</v>
      </c>
    </row>
    <row r="455" spans="1:5" x14ac:dyDescent="0.25">
      <c r="A455">
        <v>44172</v>
      </c>
      <c r="B455" t="s">
        <v>8681</v>
      </c>
      <c r="C455" t="s">
        <v>2511</v>
      </c>
      <c r="D455" t="s">
        <v>2732</v>
      </c>
      <c r="E455" s="72">
        <v>7.43</v>
      </c>
    </row>
    <row r="456" spans="1:5" x14ac:dyDescent="0.25">
      <c r="A456">
        <v>37597</v>
      </c>
      <c r="B456" t="s">
        <v>8682</v>
      </c>
      <c r="C456" t="s">
        <v>2511</v>
      </c>
      <c r="D456" t="s">
        <v>2732</v>
      </c>
      <c r="E456" s="73">
        <v>632675.78</v>
      </c>
    </row>
    <row r="457" spans="1:5" x14ac:dyDescent="0.25">
      <c r="A457">
        <v>183</v>
      </c>
      <c r="B457" t="s">
        <v>8683</v>
      </c>
      <c r="C457" t="s">
        <v>2519</v>
      </c>
      <c r="D457" t="s">
        <v>2733</v>
      </c>
      <c r="E457" s="72">
        <v>279</v>
      </c>
    </row>
    <row r="458" spans="1:5" x14ac:dyDescent="0.25">
      <c r="A458">
        <v>184</v>
      </c>
      <c r="B458" t="s">
        <v>8684</v>
      </c>
      <c r="C458" t="s">
        <v>2519</v>
      </c>
      <c r="D458" t="s">
        <v>2731</v>
      </c>
      <c r="E458" s="72">
        <v>172.79</v>
      </c>
    </row>
    <row r="459" spans="1:5" x14ac:dyDescent="0.25">
      <c r="A459">
        <v>181</v>
      </c>
      <c r="B459" t="s">
        <v>8685</v>
      </c>
      <c r="C459" t="s">
        <v>2519</v>
      </c>
      <c r="D459" t="s">
        <v>2731</v>
      </c>
      <c r="E459" s="72">
        <v>372.6</v>
      </c>
    </row>
    <row r="460" spans="1:5" x14ac:dyDescent="0.25">
      <c r="A460">
        <v>20001</v>
      </c>
      <c r="B460" t="s">
        <v>8686</v>
      </c>
      <c r="C460" t="s">
        <v>2519</v>
      </c>
      <c r="D460" t="s">
        <v>2731</v>
      </c>
      <c r="E460" s="72">
        <v>215.99</v>
      </c>
    </row>
    <row r="461" spans="1:5" x14ac:dyDescent="0.25">
      <c r="A461">
        <v>39837</v>
      </c>
      <c r="B461" t="s">
        <v>8687</v>
      </c>
      <c r="C461" t="s">
        <v>2519</v>
      </c>
      <c r="D461" t="s">
        <v>2732</v>
      </c>
      <c r="E461" s="72">
        <v>419.57</v>
      </c>
    </row>
    <row r="462" spans="1:5" x14ac:dyDescent="0.25">
      <c r="A462">
        <v>43366</v>
      </c>
      <c r="B462" t="s">
        <v>8688</v>
      </c>
      <c r="C462" t="s">
        <v>2510</v>
      </c>
      <c r="D462" t="s">
        <v>2731</v>
      </c>
      <c r="E462" s="72">
        <v>4.28</v>
      </c>
    </row>
    <row r="463" spans="1:5" x14ac:dyDescent="0.25">
      <c r="A463">
        <v>10535</v>
      </c>
      <c r="B463" t="s">
        <v>8689</v>
      </c>
      <c r="C463" t="s">
        <v>2511</v>
      </c>
      <c r="D463" t="s">
        <v>2733</v>
      </c>
      <c r="E463" s="73">
        <v>5900</v>
      </c>
    </row>
    <row r="464" spans="1:5" x14ac:dyDescent="0.25">
      <c r="A464">
        <v>10537</v>
      </c>
      <c r="B464" t="s">
        <v>8690</v>
      </c>
      <c r="C464" t="s">
        <v>2511</v>
      </c>
      <c r="D464" t="s">
        <v>2731</v>
      </c>
      <c r="E464" s="73">
        <v>8045.99</v>
      </c>
    </row>
    <row r="465" spans="1:5" x14ac:dyDescent="0.25">
      <c r="A465">
        <v>13891</v>
      </c>
      <c r="B465" t="s">
        <v>8691</v>
      </c>
      <c r="C465" t="s">
        <v>2511</v>
      </c>
      <c r="D465" t="s">
        <v>2731</v>
      </c>
      <c r="E465" s="73">
        <v>7379.99</v>
      </c>
    </row>
    <row r="466" spans="1:5" x14ac:dyDescent="0.25">
      <c r="A466">
        <v>44492</v>
      </c>
      <c r="B466" t="s">
        <v>8692</v>
      </c>
      <c r="C466" t="s">
        <v>2511</v>
      </c>
      <c r="D466" t="s">
        <v>2731</v>
      </c>
      <c r="E466" s="73">
        <v>32099.99</v>
      </c>
    </row>
    <row r="467" spans="1:5" x14ac:dyDescent="0.25">
      <c r="A467">
        <v>36396</v>
      </c>
      <c r="B467" t="s">
        <v>8693</v>
      </c>
      <c r="C467" t="s">
        <v>2511</v>
      </c>
      <c r="D467" t="s">
        <v>2731</v>
      </c>
      <c r="E467" s="73">
        <v>6749.99</v>
      </c>
    </row>
    <row r="468" spans="1:5" x14ac:dyDescent="0.25">
      <c r="A468">
        <v>36397</v>
      </c>
      <c r="B468" t="s">
        <v>8694</v>
      </c>
      <c r="C468" t="s">
        <v>2511</v>
      </c>
      <c r="D468" t="s">
        <v>2731</v>
      </c>
      <c r="E468" s="73">
        <v>23999.99</v>
      </c>
    </row>
    <row r="469" spans="1:5" x14ac:dyDescent="0.25">
      <c r="A469">
        <v>36398</v>
      </c>
      <c r="B469" t="s">
        <v>8695</v>
      </c>
      <c r="C469" t="s">
        <v>2511</v>
      </c>
      <c r="D469" t="s">
        <v>2731</v>
      </c>
      <c r="E469" s="73">
        <v>29169.99</v>
      </c>
    </row>
    <row r="470" spans="1:5" x14ac:dyDescent="0.25">
      <c r="A470">
        <v>647</v>
      </c>
      <c r="B470" t="s">
        <v>8696</v>
      </c>
      <c r="C470" t="s">
        <v>2513</v>
      </c>
      <c r="D470" t="s">
        <v>2731</v>
      </c>
      <c r="E470" s="72">
        <v>14.13</v>
      </c>
    </row>
    <row r="471" spans="1:5" x14ac:dyDescent="0.25">
      <c r="A471">
        <v>40920</v>
      </c>
      <c r="B471" t="s">
        <v>8697</v>
      </c>
      <c r="C471" t="s">
        <v>2517</v>
      </c>
      <c r="D471" t="s">
        <v>2731</v>
      </c>
      <c r="E471" s="73">
        <v>2518.39</v>
      </c>
    </row>
    <row r="472" spans="1:5" x14ac:dyDescent="0.25">
      <c r="A472">
        <v>715</v>
      </c>
      <c r="B472" t="s">
        <v>8698</v>
      </c>
      <c r="C472" t="s">
        <v>2511</v>
      </c>
      <c r="D472" t="s">
        <v>2733</v>
      </c>
      <c r="E472" s="72">
        <v>20.49</v>
      </c>
    </row>
    <row r="473" spans="1:5" x14ac:dyDescent="0.25">
      <c r="A473">
        <v>716</v>
      </c>
      <c r="B473" t="s">
        <v>8699</v>
      </c>
      <c r="C473" t="s">
        <v>2511</v>
      </c>
      <c r="D473" t="s">
        <v>2731</v>
      </c>
      <c r="E473" s="72">
        <v>23.17</v>
      </c>
    </row>
    <row r="474" spans="1:5" x14ac:dyDescent="0.25">
      <c r="A474">
        <v>38783</v>
      </c>
      <c r="B474" t="s">
        <v>8700</v>
      </c>
      <c r="C474" t="s">
        <v>2511</v>
      </c>
      <c r="D474" t="s">
        <v>2731</v>
      </c>
      <c r="E474" s="72">
        <v>0.92</v>
      </c>
    </row>
    <row r="475" spans="1:5" x14ac:dyDescent="0.25">
      <c r="A475">
        <v>37593</v>
      </c>
      <c r="B475" t="s">
        <v>8701</v>
      </c>
      <c r="C475" t="s">
        <v>2511</v>
      </c>
      <c r="D475" t="s">
        <v>2731</v>
      </c>
      <c r="E475" s="72">
        <v>2.27</v>
      </c>
    </row>
    <row r="476" spans="1:5" x14ac:dyDescent="0.25">
      <c r="A476">
        <v>37594</v>
      </c>
      <c r="B476" t="s">
        <v>8702</v>
      </c>
      <c r="C476" t="s">
        <v>2511</v>
      </c>
      <c r="D476" t="s">
        <v>2731</v>
      </c>
      <c r="E476" s="72">
        <v>2.82</v>
      </c>
    </row>
    <row r="477" spans="1:5" x14ac:dyDescent="0.25">
      <c r="A477">
        <v>37592</v>
      </c>
      <c r="B477" t="s">
        <v>8703</v>
      </c>
      <c r="C477" t="s">
        <v>2511</v>
      </c>
      <c r="D477" t="s">
        <v>2731</v>
      </c>
      <c r="E477" s="72">
        <v>1.78</v>
      </c>
    </row>
    <row r="478" spans="1:5" x14ac:dyDescent="0.25">
      <c r="A478">
        <v>7270</v>
      </c>
      <c r="B478" t="s">
        <v>8704</v>
      </c>
      <c r="C478" t="s">
        <v>2511</v>
      </c>
      <c r="D478" t="s">
        <v>2731</v>
      </c>
      <c r="E478" s="72">
        <v>0.8</v>
      </c>
    </row>
    <row r="479" spans="1:5" x14ac:dyDescent="0.25">
      <c r="A479">
        <v>7267</v>
      </c>
      <c r="B479" t="s">
        <v>8705</v>
      </c>
      <c r="C479" t="s">
        <v>2511</v>
      </c>
      <c r="D479" t="s">
        <v>2731</v>
      </c>
      <c r="E479" s="72">
        <v>0.62</v>
      </c>
    </row>
    <row r="480" spans="1:5" x14ac:dyDescent="0.25">
      <c r="A480">
        <v>7271</v>
      </c>
      <c r="B480" t="s">
        <v>8706</v>
      </c>
      <c r="C480" t="s">
        <v>2511</v>
      </c>
      <c r="D480" t="s">
        <v>2733</v>
      </c>
      <c r="E480" s="72">
        <v>0.69</v>
      </c>
    </row>
    <row r="481" spans="1:5" x14ac:dyDescent="0.25">
      <c r="A481">
        <v>7268</v>
      </c>
      <c r="B481" t="s">
        <v>8707</v>
      </c>
      <c r="C481" t="s">
        <v>2511</v>
      </c>
      <c r="D481" t="s">
        <v>2731</v>
      </c>
      <c r="E481" s="72">
        <v>0.95</v>
      </c>
    </row>
    <row r="482" spans="1:5" x14ac:dyDescent="0.25">
      <c r="A482">
        <v>41372</v>
      </c>
      <c r="B482" t="s">
        <v>8708</v>
      </c>
      <c r="C482" t="s">
        <v>2512</v>
      </c>
      <c r="D482" t="s">
        <v>2732</v>
      </c>
      <c r="E482" s="72">
        <v>107.44</v>
      </c>
    </row>
    <row r="483" spans="1:5" x14ac:dyDescent="0.25">
      <c r="A483">
        <v>41371</v>
      </c>
      <c r="B483" t="s">
        <v>8709</v>
      </c>
      <c r="C483" t="s">
        <v>2512</v>
      </c>
      <c r="D483" t="s">
        <v>2732</v>
      </c>
      <c r="E483" s="72">
        <v>63.51</v>
      </c>
    </row>
    <row r="484" spans="1:5" x14ac:dyDescent="0.25">
      <c r="A484">
        <v>34556</v>
      </c>
      <c r="B484" t="s">
        <v>8710</v>
      </c>
      <c r="C484" t="s">
        <v>2511</v>
      </c>
      <c r="D484" t="s">
        <v>2731</v>
      </c>
      <c r="E484" s="72">
        <v>4.7300000000000004</v>
      </c>
    </row>
    <row r="485" spans="1:5" x14ac:dyDescent="0.25">
      <c r="A485">
        <v>37873</v>
      </c>
      <c r="B485" t="s">
        <v>8711</v>
      </c>
      <c r="C485" t="s">
        <v>2511</v>
      </c>
      <c r="D485" t="s">
        <v>2731</v>
      </c>
      <c r="E485" s="72">
        <v>4.8099999999999996</v>
      </c>
    </row>
    <row r="486" spans="1:5" x14ac:dyDescent="0.25">
      <c r="A486">
        <v>34564</v>
      </c>
      <c r="B486" t="s">
        <v>8712</v>
      </c>
      <c r="C486" t="s">
        <v>2511</v>
      </c>
      <c r="D486" t="s">
        <v>2731</v>
      </c>
      <c r="E486" s="72">
        <v>5.04</v>
      </c>
    </row>
    <row r="487" spans="1:5" x14ac:dyDescent="0.25">
      <c r="A487">
        <v>34565</v>
      </c>
      <c r="B487" t="s">
        <v>8713</v>
      </c>
      <c r="C487" t="s">
        <v>2511</v>
      </c>
      <c r="D487" t="s">
        <v>2731</v>
      </c>
      <c r="E487" s="72">
        <v>5.33</v>
      </c>
    </row>
    <row r="488" spans="1:5" x14ac:dyDescent="0.25">
      <c r="A488">
        <v>38590</v>
      </c>
      <c r="B488" t="s">
        <v>8714</v>
      </c>
      <c r="C488" t="s">
        <v>2511</v>
      </c>
      <c r="D488" t="s">
        <v>2731</v>
      </c>
      <c r="E488" s="72">
        <v>3.94</v>
      </c>
    </row>
    <row r="489" spans="1:5" x14ac:dyDescent="0.25">
      <c r="A489">
        <v>34566</v>
      </c>
      <c r="B489" t="s">
        <v>8715</v>
      </c>
      <c r="C489" t="s">
        <v>2511</v>
      </c>
      <c r="D489" t="s">
        <v>2731</v>
      </c>
      <c r="E489" s="72">
        <v>4.13</v>
      </c>
    </row>
    <row r="490" spans="1:5" x14ac:dyDescent="0.25">
      <c r="A490">
        <v>34567</v>
      </c>
      <c r="B490" t="s">
        <v>8716</v>
      </c>
      <c r="C490" t="s">
        <v>2511</v>
      </c>
      <c r="D490" t="s">
        <v>2731</v>
      </c>
      <c r="E490" s="72">
        <v>4.38</v>
      </c>
    </row>
    <row r="491" spans="1:5" x14ac:dyDescent="0.25">
      <c r="A491">
        <v>38591</v>
      </c>
      <c r="B491" t="s">
        <v>8717</v>
      </c>
      <c r="C491" t="s">
        <v>2511</v>
      </c>
      <c r="D491" t="s">
        <v>2731</v>
      </c>
      <c r="E491" s="72">
        <v>3.98</v>
      </c>
    </row>
    <row r="492" spans="1:5" x14ac:dyDescent="0.25">
      <c r="A492">
        <v>34568</v>
      </c>
      <c r="B492" t="s">
        <v>8718</v>
      </c>
      <c r="C492" t="s">
        <v>2511</v>
      </c>
      <c r="D492" t="s">
        <v>2731</v>
      </c>
      <c r="E492" s="72">
        <v>5.18</v>
      </c>
    </row>
    <row r="493" spans="1:5" x14ac:dyDescent="0.25">
      <c r="A493">
        <v>34569</v>
      </c>
      <c r="B493" t="s">
        <v>8719</v>
      </c>
      <c r="C493" t="s">
        <v>2511</v>
      </c>
      <c r="D493" t="s">
        <v>2731</v>
      </c>
      <c r="E493" s="72">
        <v>5.33</v>
      </c>
    </row>
    <row r="494" spans="1:5" x14ac:dyDescent="0.25">
      <c r="A494">
        <v>34570</v>
      </c>
      <c r="B494" t="s">
        <v>8720</v>
      </c>
      <c r="C494" t="s">
        <v>2511</v>
      </c>
      <c r="D494" t="s">
        <v>2731</v>
      </c>
      <c r="E494" s="72">
        <v>5.78</v>
      </c>
    </row>
    <row r="495" spans="1:5" x14ac:dyDescent="0.25">
      <c r="A495">
        <v>25070</v>
      </c>
      <c r="B495" t="s">
        <v>8721</v>
      </c>
      <c r="C495" t="s">
        <v>2511</v>
      </c>
      <c r="D495" t="s">
        <v>2731</v>
      </c>
      <c r="E495" s="72">
        <v>4.3499999999999996</v>
      </c>
    </row>
    <row r="496" spans="1:5" x14ac:dyDescent="0.25">
      <c r="A496">
        <v>34571</v>
      </c>
      <c r="B496" t="s">
        <v>8722</v>
      </c>
      <c r="C496" t="s">
        <v>2511</v>
      </c>
      <c r="D496" t="s">
        <v>2731</v>
      </c>
      <c r="E496" s="72">
        <v>4.3899999999999997</v>
      </c>
    </row>
    <row r="497" spans="1:5" x14ac:dyDescent="0.25">
      <c r="A497">
        <v>34573</v>
      </c>
      <c r="B497" t="s">
        <v>8723</v>
      </c>
      <c r="C497" t="s">
        <v>2511</v>
      </c>
      <c r="D497" t="s">
        <v>2731</v>
      </c>
      <c r="E497" s="72">
        <v>4.62</v>
      </c>
    </row>
    <row r="498" spans="1:5" x14ac:dyDescent="0.25">
      <c r="A498">
        <v>37107</v>
      </c>
      <c r="B498" t="s">
        <v>8724</v>
      </c>
      <c r="C498" t="s">
        <v>2511</v>
      </c>
      <c r="D498" t="s">
        <v>2731</v>
      </c>
      <c r="E498" s="72">
        <v>6.11</v>
      </c>
    </row>
    <row r="499" spans="1:5" x14ac:dyDescent="0.25">
      <c r="A499">
        <v>34576</v>
      </c>
      <c r="B499" t="s">
        <v>8725</v>
      </c>
      <c r="C499" t="s">
        <v>2511</v>
      </c>
      <c r="D499" t="s">
        <v>2731</v>
      </c>
      <c r="E499" s="72">
        <v>6.74</v>
      </c>
    </row>
    <row r="500" spans="1:5" x14ac:dyDescent="0.25">
      <c r="A500">
        <v>34577</v>
      </c>
      <c r="B500" t="s">
        <v>8726</v>
      </c>
      <c r="C500" t="s">
        <v>2511</v>
      </c>
      <c r="D500" t="s">
        <v>2731</v>
      </c>
      <c r="E500" s="72">
        <v>7.03</v>
      </c>
    </row>
    <row r="501" spans="1:5" x14ac:dyDescent="0.25">
      <c r="A501">
        <v>34578</v>
      </c>
      <c r="B501" t="s">
        <v>8727</v>
      </c>
      <c r="C501" t="s">
        <v>2511</v>
      </c>
      <c r="D501" t="s">
        <v>2731</v>
      </c>
      <c r="E501" s="72">
        <v>7.62</v>
      </c>
    </row>
    <row r="502" spans="1:5" x14ac:dyDescent="0.25">
      <c r="A502">
        <v>34579</v>
      </c>
      <c r="B502" t="s">
        <v>8728</v>
      </c>
      <c r="C502" t="s">
        <v>2511</v>
      </c>
      <c r="D502" t="s">
        <v>2731</v>
      </c>
      <c r="E502" s="72">
        <v>8.1300000000000008</v>
      </c>
    </row>
    <row r="503" spans="1:5" x14ac:dyDescent="0.25">
      <c r="A503">
        <v>25067</v>
      </c>
      <c r="B503" t="s">
        <v>8729</v>
      </c>
      <c r="C503" t="s">
        <v>2511</v>
      </c>
      <c r="D503" t="s">
        <v>2731</v>
      </c>
      <c r="E503" s="72">
        <v>5.44</v>
      </c>
    </row>
    <row r="504" spans="1:5" x14ac:dyDescent="0.25">
      <c r="A504">
        <v>34580</v>
      </c>
      <c r="B504" t="s">
        <v>8730</v>
      </c>
      <c r="C504" t="s">
        <v>2511</v>
      </c>
      <c r="D504" t="s">
        <v>2731</v>
      </c>
      <c r="E504" s="72">
        <v>6.07</v>
      </c>
    </row>
    <row r="505" spans="1:5" x14ac:dyDescent="0.25">
      <c r="A505">
        <v>25071</v>
      </c>
      <c r="B505" t="s">
        <v>8731</v>
      </c>
      <c r="C505" t="s">
        <v>2511</v>
      </c>
      <c r="D505" t="s">
        <v>2731</v>
      </c>
      <c r="E505" s="72">
        <v>3.02</v>
      </c>
    </row>
    <row r="506" spans="1:5" x14ac:dyDescent="0.25">
      <c r="A506">
        <v>44171</v>
      </c>
      <c r="B506" t="s">
        <v>8732</v>
      </c>
      <c r="C506" t="s">
        <v>2511</v>
      </c>
      <c r="D506" t="s">
        <v>2732</v>
      </c>
      <c r="E506" s="72">
        <v>21.21</v>
      </c>
    </row>
    <row r="507" spans="1:5" x14ac:dyDescent="0.25">
      <c r="A507">
        <v>38395</v>
      </c>
      <c r="B507" t="s">
        <v>8733</v>
      </c>
      <c r="C507" t="s">
        <v>2511</v>
      </c>
      <c r="D507" t="s">
        <v>2731</v>
      </c>
      <c r="E507" s="72">
        <v>8.07</v>
      </c>
    </row>
    <row r="508" spans="1:5" x14ac:dyDescent="0.25">
      <c r="A508">
        <v>34583</v>
      </c>
      <c r="B508" t="s">
        <v>8734</v>
      </c>
      <c r="C508" t="s">
        <v>2512</v>
      </c>
      <c r="D508" t="s">
        <v>2731</v>
      </c>
      <c r="E508" s="72">
        <v>50.05</v>
      </c>
    </row>
    <row r="509" spans="1:5" x14ac:dyDescent="0.25">
      <c r="A509">
        <v>34584</v>
      </c>
      <c r="B509" t="s">
        <v>8735</v>
      </c>
      <c r="C509" t="s">
        <v>2512</v>
      </c>
      <c r="D509" t="s">
        <v>2731</v>
      </c>
      <c r="E509" s="72">
        <v>36.700000000000003</v>
      </c>
    </row>
    <row r="510" spans="1:5" x14ac:dyDescent="0.25">
      <c r="A510">
        <v>709</v>
      </c>
      <c r="B510" t="s">
        <v>8736</v>
      </c>
      <c r="C510" t="s">
        <v>2512</v>
      </c>
      <c r="D510" t="s">
        <v>2732</v>
      </c>
      <c r="E510" s="72">
        <v>792.02</v>
      </c>
    </row>
    <row r="511" spans="1:5" x14ac:dyDescent="0.25">
      <c r="A511">
        <v>34599</v>
      </c>
      <c r="B511" t="s">
        <v>8737</v>
      </c>
      <c r="C511" t="s">
        <v>2511</v>
      </c>
      <c r="D511" t="s">
        <v>2731</v>
      </c>
      <c r="E511" s="72">
        <v>3.11</v>
      </c>
    </row>
    <row r="512" spans="1:5" x14ac:dyDescent="0.25">
      <c r="A512">
        <v>34592</v>
      </c>
      <c r="B512" t="s">
        <v>8738</v>
      </c>
      <c r="C512" t="s">
        <v>2511</v>
      </c>
      <c r="D512" t="s">
        <v>2731</v>
      </c>
      <c r="E512" s="72">
        <v>3.46</v>
      </c>
    </row>
    <row r="513" spans="1:5" x14ac:dyDescent="0.25">
      <c r="A513">
        <v>37103</v>
      </c>
      <c r="B513" t="s">
        <v>8739</v>
      </c>
      <c r="C513" t="s">
        <v>2511</v>
      </c>
      <c r="D513" t="s">
        <v>2731</v>
      </c>
      <c r="E513" s="72">
        <v>3.96</v>
      </c>
    </row>
    <row r="514" spans="1:5" x14ac:dyDescent="0.25">
      <c r="A514">
        <v>34555</v>
      </c>
      <c r="B514" t="s">
        <v>8740</v>
      </c>
      <c r="C514" t="s">
        <v>2511</v>
      </c>
      <c r="D514" t="s">
        <v>2731</v>
      </c>
      <c r="E514" s="72">
        <v>5.03</v>
      </c>
    </row>
    <row r="515" spans="1:5" x14ac:dyDescent="0.25">
      <c r="A515">
        <v>674</v>
      </c>
      <c r="B515" t="s">
        <v>8741</v>
      </c>
      <c r="C515" t="s">
        <v>2512</v>
      </c>
      <c r="D515" t="s">
        <v>2732</v>
      </c>
      <c r="E515" s="72">
        <v>76.56</v>
      </c>
    </row>
    <row r="516" spans="1:5" x14ac:dyDescent="0.25">
      <c r="A516">
        <v>34600</v>
      </c>
      <c r="B516" t="s">
        <v>8742</v>
      </c>
      <c r="C516" t="s">
        <v>2512</v>
      </c>
      <c r="D516" t="s">
        <v>2732</v>
      </c>
      <c r="E516" s="72">
        <v>112.45</v>
      </c>
    </row>
    <row r="517" spans="1:5" x14ac:dyDescent="0.25">
      <c r="A517">
        <v>652</v>
      </c>
      <c r="B517" t="s">
        <v>8743</v>
      </c>
      <c r="C517" t="s">
        <v>2512</v>
      </c>
      <c r="D517" t="s">
        <v>2732</v>
      </c>
      <c r="E517" s="72">
        <v>172.26</v>
      </c>
    </row>
    <row r="518" spans="1:5" x14ac:dyDescent="0.25">
      <c r="A518">
        <v>651</v>
      </c>
      <c r="B518" t="s">
        <v>8744</v>
      </c>
      <c r="C518" t="s">
        <v>2511</v>
      </c>
      <c r="D518" t="s">
        <v>2731</v>
      </c>
      <c r="E518" s="72">
        <v>3.81</v>
      </c>
    </row>
    <row r="519" spans="1:5" x14ac:dyDescent="0.25">
      <c r="A519">
        <v>654</v>
      </c>
      <c r="B519" t="s">
        <v>8745</v>
      </c>
      <c r="C519" t="s">
        <v>2511</v>
      </c>
      <c r="D519" t="s">
        <v>2731</v>
      </c>
      <c r="E519" s="72">
        <v>4.7300000000000004</v>
      </c>
    </row>
    <row r="520" spans="1:5" x14ac:dyDescent="0.25">
      <c r="A520">
        <v>650</v>
      </c>
      <c r="B520" t="s">
        <v>8746</v>
      </c>
      <c r="C520" t="s">
        <v>2511</v>
      </c>
      <c r="D520" t="s">
        <v>2733</v>
      </c>
      <c r="E520" s="72">
        <v>3.05</v>
      </c>
    </row>
    <row r="521" spans="1:5" x14ac:dyDescent="0.25">
      <c r="A521">
        <v>718</v>
      </c>
      <c r="B521" t="s">
        <v>8747</v>
      </c>
      <c r="C521" t="s">
        <v>2511</v>
      </c>
      <c r="D521" t="s">
        <v>2731</v>
      </c>
      <c r="E521" s="72">
        <v>20.239999999999998</v>
      </c>
    </row>
    <row r="522" spans="1:5" x14ac:dyDescent="0.25">
      <c r="A522">
        <v>11981</v>
      </c>
      <c r="B522" t="s">
        <v>8748</v>
      </c>
      <c r="C522" t="s">
        <v>2511</v>
      </c>
      <c r="D522" t="s">
        <v>2731</v>
      </c>
      <c r="E522" s="72">
        <v>19.670000000000002</v>
      </c>
    </row>
    <row r="523" spans="1:5" x14ac:dyDescent="0.25">
      <c r="A523">
        <v>34586</v>
      </c>
      <c r="B523" t="s">
        <v>8749</v>
      </c>
      <c r="C523" t="s">
        <v>2511</v>
      </c>
      <c r="D523" t="s">
        <v>2731</v>
      </c>
      <c r="E523" s="72">
        <v>1.93</v>
      </c>
    </row>
    <row r="524" spans="1:5" x14ac:dyDescent="0.25">
      <c r="A524">
        <v>38603</v>
      </c>
      <c r="B524" t="s">
        <v>8750</v>
      </c>
      <c r="C524" t="s">
        <v>2511</v>
      </c>
      <c r="D524" t="s">
        <v>2731</v>
      </c>
      <c r="E524" s="72">
        <v>2.34</v>
      </c>
    </row>
    <row r="525" spans="1:5" x14ac:dyDescent="0.25">
      <c r="A525">
        <v>34588</v>
      </c>
      <c r="B525" t="s">
        <v>8751</v>
      </c>
      <c r="C525" t="s">
        <v>2511</v>
      </c>
      <c r="D525" t="s">
        <v>2731</v>
      </c>
      <c r="E525" s="72">
        <v>2.5299999999999998</v>
      </c>
    </row>
    <row r="526" spans="1:5" x14ac:dyDescent="0.25">
      <c r="A526">
        <v>34590</v>
      </c>
      <c r="B526" t="s">
        <v>8752</v>
      </c>
      <c r="C526" t="s">
        <v>2511</v>
      </c>
      <c r="D526" t="s">
        <v>2731</v>
      </c>
      <c r="E526" s="72">
        <v>2.31</v>
      </c>
    </row>
    <row r="527" spans="1:5" x14ac:dyDescent="0.25">
      <c r="A527">
        <v>34591</v>
      </c>
      <c r="B527" t="s">
        <v>8753</v>
      </c>
      <c r="C527" t="s">
        <v>2511</v>
      </c>
      <c r="D527" t="s">
        <v>2731</v>
      </c>
      <c r="E527" s="72">
        <v>3.13</v>
      </c>
    </row>
    <row r="528" spans="1:5" x14ac:dyDescent="0.25">
      <c r="A528">
        <v>40517</v>
      </c>
      <c r="B528" t="s">
        <v>8754</v>
      </c>
      <c r="C528" t="s">
        <v>2512</v>
      </c>
      <c r="D528" t="s">
        <v>2731</v>
      </c>
      <c r="E528" s="72">
        <v>62.2</v>
      </c>
    </row>
    <row r="529" spans="1:5" x14ac:dyDescent="0.25">
      <c r="A529">
        <v>40515</v>
      </c>
      <c r="B529" t="s">
        <v>8755</v>
      </c>
      <c r="C529" t="s">
        <v>2512</v>
      </c>
      <c r="D529" t="s">
        <v>2731</v>
      </c>
      <c r="E529" s="72">
        <v>139.96</v>
      </c>
    </row>
    <row r="530" spans="1:5" x14ac:dyDescent="0.25">
      <c r="A530">
        <v>40529</v>
      </c>
      <c r="B530" t="s">
        <v>8756</v>
      </c>
      <c r="C530" t="s">
        <v>2512</v>
      </c>
      <c r="D530" t="s">
        <v>2731</v>
      </c>
      <c r="E530" s="72">
        <v>89.42</v>
      </c>
    </row>
    <row r="531" spans="1:5" x14ac:dyDescent="0.25">
      <c r="A531">
        <v>36170</v>
      </c>
      <c r="B531" t="s">
        <v>8757</v>
      </c>
      <c r="C531" t="s">
        <v>2512</v>
      </c>
      <c r="D531" t="s">
        <v>2733</v>
      </c>
      <c r="E531" s="72">
        <v>74.19</v>
      </c>
    </row>
    <row r="532" spans="1:5" x14ac:dyDescent="0.25">
      <c r="A532">
        <v>40524</v>
      </c>
      <c r="B532" t="s">
        <v>8758</v>
      </c>
      <c r="C532" t="s">
        <v>2512</v>
      </c>
      <c r="D532" t="s">
        <v>2731</v>
      </c>
      <c r="E532" s="72">
        <v>87.47</v>
      </c>
    </row>
    <row r="533" spans="1:5" x14ac:dyDescent="0.25">
      <c r="A533">
        <v>36156</v>
      </c>
      <c r="B533" t="s">
        <v>8759</v>
      </c>
      <c r="C533" t="s">
        <v>2512</v>
      </c>
      <c r="D533" t="s">
        <v>2731</v>
      </c>
      <c r="E533" s="72">
        <v>68.03</v>
      </c>
    </row>
    <row r="534" spans="1:5" x14ac:dyDescent="0.25">
      <c r="A534">
        <v>36155</v>
      </c>
      <c r="B534" t="s">
        <v>8760</v>
      </c>
      <c r="C534" t="s">
        <v>2512</v>
      </c>
      <c r="D534" t="s">
        <v>2731</v>
      </c>
      <c r="E534" s="72">
        <v>58.73</v>
      </c>
    </row>
    <row r="535" spans="1:5" x14ac:dyDescent="0.25">
      <c r="A535">
        <v>36154</v>
      </c>
      <c r="B535" t="s">
        <v>8761</v>
      </c>
      <c r="C535" t="s">
        <v>2512</v>
      </c>
      <c r="D535" t="s">
        <v>2731</v>
      </c>
      <c r="E535" s="72">
        <v>81.64</v>
      </c>
    </row>
    <row r="536" spans="1:5" x14ac:dyDescent="0.25">
      <c r="A536">
        <v>695</v>
      </c>
      <c r="B536" t="s">
        <v>8762</v>
      </c>
      <c r="C536" t="s">
        <v>2512</v>
      </c>
      <c r="D536" t="s">
        <v>2731</v>
      </c>
      <c r="E536" s="72">
        <v>59.97</v>
      </c>
    </row>
    <row r="537" spans="1:5" x14ac:dyDescent="0.25">
      <c r="A537">
        <v>679</v>
      </c>
      <c r="B537" t="s">
        <v>8763</v>
      </c>
      <c r="C537" t="s">
        <v>2512</v>
      </c>
      <c r="D537" t="s">
        <v>2731</v>
      </c>
      <c r="E537" s="72">
        <v>89.42</v>
      </c>
    </row>
    <row r="538" spans="1:5" x14ac:dyDescent="0.25">
      <c r="A538">
        <v>711</v>
      </c>
      <c r="B538" t="s">
        <v>8764</v>
      </c>
      <c r="C538" t="s">
        <v>2512</v>
      </c>
      <c r="D538" t="s">
        <v>2731</v>
      </c>
      <c r="E538" s="72">
        <v>59.15</v>
      </c>
    </row>
    <row r="539" spans="1:5" x14ac:dyDescent="0.25">
      <c r="A539">
        <v>712</v>
      </c>
      <c r="B539" t="s">
        <v>8765</v>
      </c>
      <c r="C539" t="s">
        <v>2512</v>
      </c>
      <c r="D539" t="s">
        <v>2731</v>
      </c>
      <c r="E539" s="72">
        <v>74.510000000000005</v>
      </c>
    </row>
    <row r="540" spans="1:5" x14ac:dyDescent="0.25">
      <c r="A540">
        <v>12614</v>
      </c>
      <c r="B540" t="s">
        <v>8766</v>
      </c>
      <c r="C540" t="s">
        <v>2511</v>
      </c>
      <c r="D540" t="s">
        <v>2731</v>
      </c>
      <c r="E540" s="72">
        <v>59.12</v>
      </c>
    </row>
    <row r="541" spans="1:5" x14ac:dyDescent="0.25">
      <c r="A541">
        <v>6140</v>
      </c>
      <c r="B541" t="s">
        <v>8767</v>
      </c>
      <c r="C541" t="s">
        <v>2511</v>
      </c>
      <c r="D541" t="s">
        <v>2731</v>
      </c>
      <c r="E541" s="72">
        <v>4.34</v>
      </c>
    </row>
    <row r="542" spans="1:5" x14ac:dyDescent="0.25">
      <c r="A542">
        <v>38399</v>
      </c>
      <c r="B542" t="s">
        <v>8768</v>
      </c>
      <c r="C542" t="s">
        <v>2511</v>
      </c>
      <c r="D542" t="s">
        <v>2731</v>
      </c>
      <c r="E542" s="72">
        <v>307.69</v>
      </c>
    </row>
    <row r="543" spans="1:5" x14ac:dyDescent="0.25">
      <c r="A543">
        <v>735</v>
      </c>
      <c r="B543" t="s">
        <v>8769</v>
      </c>
      <c r="C543" t="s">
        <v>2511</v>
      </c>
      <c r="D543" t="s">
        <v>2731</v>
      </c>
      <c r="E543" s="73">
        <v>3222.21</v>
      </c>
    </row>
    <row r="544" spans="1:5" x14ac:dyDescent="0.25">
      <c r="A544">
        <v>736</v>
      </c>
      <c r="B544" t="s">
        <v>8770</v>
      </c>
      <c r="C544" t="s">
        <v>2511</v>
      </c>
      <c r="D544" t="s">
        <v>2731</v>
      </c>
      <c r="E544" s="73">
        <v>2709.3</v>
      </c>
    </row>
    <row r="545" spans="1:5" x14ac:dyDescent="0.25">
      <c r="A545">
        <v>729</v>
      </c>
      <c r="B545" t="s">
        <v>8771</v>
      </c>
      <c r="C545" t="s">
        <v>2511</v>
      </c>
      <c r="D545" t="s">
        <v>2733</v>
      </c>
      <c r="E545" s="73">
        <v>1104.07</v>
      </c>
    </row>
    <row r="546" spans="1:5" x14ac:dyDescent="0.25">
      <c r="A546">
        <v>39925</v>
      </c>
      <c r="B546" t="s">
        <v>8772</v>
      </c>
      <c r="C546" t="s">
        <v>2511</v>
      </c>
      <c r="D546" t="s">
        <v>2731</v>
      </c>
      <c r="E546" s="73">
        <v>15953.71</v>
      </c>
    </row>
    <row r="547" spans="1:5" x14ac:dyDescent="0.25">
      <c r="A547">
        <v>731</v>
      </c>
      <c r="B547" t="s">
        <v>8773</v>
      </c>
      <c r="C547" t="s">
        <v>2511</v>
      </c>
      <c r="D547" t="s">
        <v>2731</v>
      </c>
      <c r="E547" s="73">
        <v>1074.53</v>
      </c>
    </row>
    <row r="548" spans="1:5" x14ac:dyDescent="0.25">
      <c r="A548">
        <v>10575</v>
      </c>
      <c r="B548" t="s">
        <v>8774</v>
      </c>
      <c r="C548" t="s">
        <v>2511</v>
      </c>
      <c r="D548" t="s">
        <v>2731</v>
      </c>
      <c r="E548" s="73">
        <v>1676.89</v>
      </c>
    </row>
    <row r="549" spans="1:5" x14ac:dyDescent="0.25">
      <c r="A549">
        <v>733</v>
      </c>
      <c r="B549" t="s">
        <v>8775</v>
      </c>
      <c r="C549" t="s">
        <v>2511</v>
      </c>
      <c r="D549" t="s">
        <v>2731</v>
      </c>
      <c r="E549" s="73">
        <v>1835.99</v>
      </c>
    </row>
    <row r="550" spans="1:5" x14ac:dyDescent="0.25">
      <c r="A550">
        <v>732</v>
      </c>
      <c r="B550" t="s">
        <v>8776</v>
      </c>
      <c r="C550" t="s">
        <v>2511</v>
      </c>
      <c r="D550" t="s">
        <v>2731</v>
      </c>
      <c r="E550" s="73">
        <v>1811.3</v>
      </c>
    </row>
    <row r="551" spans="1:5" x14ac:dyDescent="0.25">
      <c r="A551">
        <v>737</v>
      </c>
      <c r="B551" t="s">
        <v>8777</v>
      </c>
      <c r="C551" t="s">
        <v>2511</v>
      </c>
      <c r="D551" t="s">
        <v>2731</v>
      </c>
      <c r="E551" s="73">
        <v>10157.26</v>
      </c>
    </row>
    <row r="552" spans="1:5" x14ac:dyDescent="0.25">
      <c r="A552">
        <v>738</v>
      </c>
      <c r="B552" t="s">
        <v>8778</v>
      </c>
      <c r="C552" t="s">
        <v>2511</v>
      </c>
      <c r="D552" t="s">
        <v>2731</v>
      </c>
      <c r="E552" s="73">
        <v>4709.8500000000004</v>
      </c>
    </row>
    <row r="553" spans="1:5" x14ac:dyDescent="0.25">
      <c r="A553">
        <v>740</v>
      </c>
      <c r="B553" t="s">
        <v>8779</v>
      </c>
      <c r="C553" t="s">
        <v>2511</v>
      </c>
      <c r="D553" t="s">
        <v>2731</v>
      </c>
      <c r="E553" s="73">
        <v>9555.31</v>
      </c>
    </row>
    <row r="554" spans="1:5" x14ac:dyDescent="0.25">
      <c r="A554">
        <v>734</v>
      </c>
      <c r="B554" t="s">
        <v>8780</v>
      </c>
      <c r="C554" t="s">
        <v>2511</v>
      </c>
      <c r="D554" t="s">
        <v>2731</v>
      </c>
      <c r="E554" s="73">
        <v>1941.71</v>
      </c>
    </row>
    <row r="555" spans="1:5" x14ac:dyDescent="0.25">
      <c r="A555">
        <v>39008</v>
      </c>
      <c r="B555" t="s">
        <v>8781</v>
      </c>
      <c r="C555" t="s">
        <v>2511</v>
      </c>
      <c r="D555" t="s">
        <v>2731</v>
      </c>
      <c r="E555" s="73">
        <v>71922.8</v>
      </c>
    </row>
    <row r="556" spans="1:5" x14ac:dyDescent="0.25">
      <c r="A556">
        <v>39009</v>
      </c>
      <c r="B556" t="s">
        <v>8782</v>
      </c>
      <c r="C556" t="s">
        <v>2511</v>
      </c>
      <c r="D556" t="s">
        <v>2731</v>
      </c>
      <c r="E556" s="73">
        <v>77056.37</v>
      </c>
    </row>
    <row r="557" spans="1:5" x14ac:dyDescent="0.25">
      <c r="A557">
        <v>10587</v>
      </c>
      <c r="B557" t="s">
        <v>8783</v>
      </c>
      <c r="C557" t="s">
        <v>2511</v>
      </c>
      <c r="D557" t="s">
        <v>2732</v>
      </c>
      <c r="E557" s="73">
        <v>3216.68</v>
      </c>
    </row>
    <row r="558" spans="1:5" x14ac:dyDescent="0.25">
      <c r="A558">
        <v>759</v>
      </c>
      <c r="B558" t="s">
        <v>8784</v>
      </c>
      <c r="C558" t="s">
        <v>2511</v>
      </c>
      <c r="D558" t="s">
        <v>2732</v>
      </c>
      <c r="E558" s="73">
        <v>4624.95</v>
      </c>
    </row>
    <row r="559" spans="1:5" x14ac:dyDescent="0.25">
      <c r="A559">
        <v>761</v>
      </c>
      <c r="B559" t="s">
        <v>8785</v>
      </c>
      <c r="C559" t="s">
        <v>2511</v>
      </c>
      <c r="D559" t="s">
        <v>2732</v>
      </c>
      <c r="E559" s="73">
        <v>7839.68</v>
      </c>
    </row>
    <row r="560" spans="1:5" x14ac:dyDescent="0.25">
      <c r="A560">
        <v>750</v>
      </c>
      <c r="B560" t="s">
        <v>8786</v>
      </c>
      <c r="C560" t="s">
        <v>2511</v>
      </c>
      <c r="D560" t="s">
        <v>2732</v>
      </c>
      <c r="E560" s="73">
        <v>7443.15</v>
      </c>
    </row>
    <row r="561" spans="1:5" x14ac:dyDescent="0.25">
      <c r="A561">
        <v>755</v>
      </c>
      <c r="B561" t="s">
        <v>8787</v>
      </c>
      <c r="C561" t="s">
        <v>2511</v>
      </c>
      <c r="D561" t="s">
        <v>2732</v>
      </c>
      <c r="E561" s="73">
        <v>30543.09</v>
      </c>
    </row>
    <row r="562" spans="1:5" x14ac:dyDescent="0.25">
      <c r="A562">
        <v>749</v>
      </c>
      <c r="B562" t="s">
        <v>8788</v>
      </c>
      <c r="C562" t="s">
        <v>2511</v>
      </c>
      <c r="D562" t="s">
        <v>2732</v>
      </c>
      <c r="E562" s="73">
        <v>11233.18</v>
      </c>
    </row>
    <row r="563" spans="1:5" x14ac:dyDescent="0.25">
      <c r="A563">
        <v>756</v>
      </c>
      <c r="B563" t="s">
        <v>8789</v>
      </c>
      <c r="C563" t="s">
        <v>2511</v>
      </c>
      <c r="D563" t="s">
        <v>2732</v>
      </c>
      <c r="E563" s="73">
        <v>33311.33</v>
      </c>
    </row>
    <row r="564" spans="1:5" x14ac:dyDescent="0.25">
      <c r="A564">
        <v>757</v>
      </c>
      <c r="B564" t="s">
        <v>8790</v>
      </c>
      <c r="C564" t="s">
        <v>2511</v>
      </c>
      <c r="D564" t="s">
        <v>2732</v>
      </c>
      <c r="E564" s="73">
        <v>15125.47</v>
      </c>
    </row>
    <row r="565" spans="1:5" x14ac:dyDescent="0.25">
      <c r="A565">
        <v>10588</v>
      </c>
      <c r="B565" t="s">
        <v>8791</v>
      </c>
      <c r="C565" t="s">
        <v>2511</v>
      </c>
      <c r="D565" t="s">
        <v>2732</v>
      </c>
      <c r="E565" s="73">
        <v>3339.32</v>
      </c>
    </row>
    <row r="566" spans="1:5" x14ac:dyDescent="0.25">
      <c r="A566">
        <v>10592</v>
      </c>
      <c r="B566" t="s">
        <v>8792</v>
      </c>
      <c r="C566" t="s">
        <v>2511</v>
      </c>
      <c r="D566" t="s">
        <v>2732</v>
      </c>
      <c r="E566" s="73">
        <v>4033.46</v>
      </c>
    </row>
    <row r="567" spans="1:5" x14ac:dyDescent="0.25">
      <c r="A567">
        <v>10589</v>
      </c>
      <c r="B567" t="s">
        <v>8793</v>
      </c>
      <c r="C567" t="s">
        <v>2511</v>
      </c>
      <c r="D567" t="s">
        <v>2732</v>
      </c>
      <c r="E567" s="73">
        <v>5418.7</v>
      </c>
    </row>
    <row r="568" spans="1:5" x14ac:dyDescent="0.25">
      <c r="A568">
        <v>760</v>
      </c>
      <c r="B568" t="s">
        <v>8794</v>
      </c>
      <c r="C568" t="s">
        <v>2511</v>
      </c>
      <c r="D568" t="s">
        <v>2732</v>
      </c>
      <c r="E568" s="73">
        <v>30250.95</v>
      </c>
    </row>
    <row r="569" spans="1:5" x14ac:dyDescent="0.25">
      <c r="A569">
        <v>751</v>
      </c>
      <c r="B569" t="s">
        <v>8795</v>
      </c>
      <c r="C569" t="s">
        <v>2511</v>
      </c>
      <c r="D569" t="s">
        <v>2732</v>
      </c>
      <c r="E569" s="73">
        <v>4764.5200000000004</v>
      </c>
    </row>
    <row r="570" spans="1:5" x14ac:dyDescent="0.25">
      <c r="A570">
        <v>754</v>
      </c>
      <c r="B570" t="s">
        <v>8796</v>
      </c>
      <c r="C570" t="s">
        <v>2511</v>
      </c>
      <c r="D570" t="s">
        <v>2732</v>
      </c>
      <c r="E570" s="73">
        <v>7562.73</v>
      </c>
    </row>
    <row r="571" spans="1:5" x14ac:dyDescent="0.25">
      <c r="A571">
        <v>44489</v>
      </c>
      <c r="B571" t="s">
        <v>8797</v>
      </c>
      <c r="C571" t="s">
        <v>2511</v>
      </c>
      <c r="D571" t="s">
        <v>2731</v>
      </c>
      <c r="E571" s="73">
        <v>274471.31</v>
      </c>
    </row>
    <row r="572" spans="1:5" x14ac:dyDescent="0.25">
      <c r="A572">
        <v>39917</v>
      </c>
      <c r="B572" t="s">
        <v>8798</v>
      </c>
      <c r="C572" t="s">
        <v>2511</v>
      </c>
      <c r="D572" t="s">
        <v>2731</v>
      </c>
      <c r="E572" s="73">
        <v>110478.61</v>
      </c>
    </row>
    <row r="573" spans="1:5" x14ac:dyDescent="0.25">
      <c r="A573">
        <v>38167</v>
      </c>
      <c r="B573" t="s">
        <v>8799</v>
      </c>
      <c r="C573" t="s">
        <v>2518</v>
      </c>
      <c r="D573" t="s">
        <v>2731</v>
      </c>
      <c r="E573" s="72">
        <v>25.88</v>
      </c>
    </row>
    <row r="574" spans="1:5" x14ac:dyDescent="0.25">
      <c r="A574">
        <v>36145</v>
      </c>
      <c r="B574" t="s">
        <v>8800</v>
      </c>
      <c r="C574" t="s">
        <v>2518</v>
      </c>
      <c r="D574" t="s">
        <v>2731</v>
      </c>
      <c r="E574" s="72">
        <v>42.88</v>
      </c>
    </row>
    <row r="575" spans="1:5" x14ac:dyDescent="0.25">
      <c r="A575">
        <v>12893</v>
      </c>
      <c r="B575" t="s">
        <v>8801</v>
      </c>
      <c r="C575" t="s">
        <v>2518</v>
      </c>
      <c r="D575" t="s">
        <v>2731</v>
      </c>
      <c r="E575" s="72">
        <v>71.47</v>
      </c>
    </row>
    <row r="576" spans="1:5" x14ac:dyDescent="0.25">
      <c r="A576">
        <v>11685</v>
      </c>
      <c r="B576" t="s">
        <v>8802</v>
      </c>
      <c r="C576" t="s">
        <v>2511</v>
      </c>
      <c r="D576" t="s">
        <v>2731</v>
      </c>
      <c r="E576" s="72">
        <v>25.31</v>
      </c>
    </row>
    <row r="577" spans="1:5" x14ac:dyDescent="0.25">
      <c r="A577">
        <v>11680</v>
      </c>
      <c r="B577" t="s">
        <v>8803</v>
      </c>
      <c r="C577" t="s">
        <v>2511</v>
      </c>
      <c r="D577" t="s">
        <v>2731</v>
      </c>
      <c r="E577" s="72">
        <v>24.17</v>
      </c>
    </row>
    <row r="578" spans="1:5" x14ac:dyDescent="0.25">
      <c r="A578">
        <v>11679</v>
      </c>
      <c r="B578" t="s">
        <v>8804</v>
      </c>
      <c r="C578" t="s">
        <v>2511</v>
      </c>
      <c r="D578" t="s">
        <v>2731</v>
      </c>
      <c r="E578" s="72">
        <v>32.770000000000003</v>
      </c>
    </row>
    <row r="579" spans="1:5" x14ac:dyDescent="0.25">
      <c r="A579">
        <v>2512</v>
      </c>
      <c r="B579" t="s">
        <v>8805</v>
      </c>
      <c r="C579" t="s">
        <v>2511</v>
      </c>
      <c r="D579" t="s">
        <v>2732</v>
      </c>
      <c r="E579" s="72">
        <v>39.11</v>
      </c>
    </row>
    <row r="580" spans="1:5" x14ac:dyDescent="0.25">
      <c r="A580">
        <v>4374</v>
      </c>
      <c r="B580" t="s">
        <v>8806</v>
      </c>
      <c r="C580" t="s">
        <v>2511</v>
      </c>
      <c r="D580" t="s">
        <v>2731</v>
      </c>
      <c r="E580" s="72">
        <v>0.66</v>
      </c>
    </row>
    <row r="581" spans="1:5" x14ac:dyDescent="0.25">
      <c r="A581">
        <v>7568</v>
      </c>
      <c r="B581" t="s">
        <v>8807</v>
      </c>
      <c r="C581" t="s">
        <v>2511</v>
      </c>
      <c r="D581" t="s">
        <v>2731</v>
      </c>
      <c r="E581" s="72">
        <v>1.1000000000000001</v>
      </c>
    </row>
    <row r="582" spans="1:5" x14ac:dyDescent="0.25">
      <c r="A582">
        <v>7584</v>
      </c>
      <c r="B582" t="s">
        <v>8808</v>
      </c>
      <c r="C582" t="s">
        <v>2511</v>
      </c>
      <c r="D582" t="s">
        <v>2731</v>
      </c>
      <c r="E582" s="72">
        <v>1.68</v>
      </c>
    </row>
    <row r="583" spans="1:5" x14ac:dyDescent="0.25">
      <c r="A583">
        <v>11945</v>
      </c>
      <c r="B583" t="s">
        <v>8809</v>
      </c>
      <c r="C583" t="s">
        <v>2511</v>
      </c>
      <c r="D583" t="s">
        <v>2731</v>
      </c>
      <c r="E583" s="72">
        <v>0.11</v>
      </c>
    </row>
    <row r="584" spans="1:5" x14ac:dyDescent="0.25">
      <c r="A584">
        <v>11946</v>
      </c>
      <c r="B584" t="s">
        <v>8810</v>
      </c>
      <c r="C584" t="s">
        <v>2511</v>
      </c>
      <c r="D584" t="s">
        <v>2731</v>
      </c>
      <c r="E584" s="72">
        <v>0.12</v>
      </c>
    </row>
    <row r="585" spans="1:5" x14ac:dyDescent="0.25">
      <c r="A585">
        <v>4375</v>
      </c>
      <c r="B585" t="s">
        <v>8811</v>
      </c>
      <c r="C585" t="s">
        <v>2511</v>
      </c>
      <c r="D585" t="s">
        <v>2733</v>
      </c>
      <c r="E585" s="72">
        <v>0.18</v>
      </c>
    </row>
    <row r="586" spans="1:5" x14ac:dyDescent="0.25">
      <c r="A586">
        <v>11950</v>
      </c>
      <c r="B586" t="s">
        <v>8812</v>
      </c>
      <c r="C586" t="s">
        <v>2511</v>
      </c>
      <c r="D586" t="s">
        <v>2731</v>
      </c>
      <c r="E586" s="72">
        <v>0.37</v>
      </c>
    </row>
    <row r="587" spans="1:5" x14ac:dyDescent="0.25">
      <c r="A587">
        <v>4376</v>
      </c>
      <c r="B587" t="s">
        <v>8813</v>
      </c>
      <c r="C587" t="s">
        <v>2511</v>
      </c>
      <c r="D587" t="s">
        <v>2731</v>
      </c>
      <c r="E587" s="72">
        <v>0.35</v>
      </c>
    </row>
    <row r="588" spans="1:5" x14ac:dyDescent="0.25">
      <c r="A588">
        <v>7583</v>
      </c>
      <c r="B588" t="s">
        <v>8814</v>
      </c>
      <c r="C588" t="s">
        <v>2511</v>
      </c>
      <c r="D588" t="s">
        <v>2731</v>
      </c>
      <c r="E588" s="72">
        <v>0.75</v>
      </c>
    </row>
    <row r="589" spans="1:5" x14ac:dyDescent="0.25">
      <c r="A589">
        <v>4350</v>
      </c>
      <c r="B589" t="s">
        <v>8815</v>
      </c>
      <c r="C589" t="s">
        <v>2511</v>
      </c>
      <c r="D589" t="s">
        <v>2732</v>
      </c>
      <c r="E589" s="72">
        <v>0.68</v>
      </c>
    </row>
    <row r="590" spans="1:5" x14ac:dyDescent="0.25">
      <c r="A590">
        <v>44400</v>
      </c>
      <c r="B590" t="s">
        <v>8816</v>
      </c>
      <c r="C590" t="s">
        <v>2511</v>
      </c>
      <c r="D590" t="s">
        <v>2731</v>
      </c>
      <c r="E590" s="72">
        <v>24.47</v>
      </c>
    </row>
    <row r="591" spans="1:5" x14ac:dyDescent="0.25">
      <c r="A591">
        <v>39886</v>
      </c>
      <c r="B591" t="s">
        <v>8817</v>
      </c>
      <c r="C591" t="s">
        <v>2511</v>
      </c>
      <c r="D591" t="s">
        <v>2731</v>
      </c>
      <c r="E591" s="72">
        <v>6.69</v>
      </c>
    </row>
    <row r="592" spans="1:5" x14ac:dyDescent="0.25">
      <c r="A592">
        <v>39887</v>
      </c>
      <c r="B592" t="s">
        <v>8818</v>
      </c>
      <c r="C592" t="s">
        <v>2511</v>
      </c>
      <c r="D592" t="s">
        <v>2731</v>
      </c>
      <c r="E592" s="72">
        <v>10.029999999999999</v>
      </c>
    </row>
    <row r="593" spans="1:5" x14ac:dyDescent="0.25">
      <c r="A593">
        <v>39888</v>
      </c>
      <c r="B593" t="s">
        <v>8819</v>
      </c>
      <c r="C593" t="s">
        <v>2511</v>
      </c>
      <c r="D593" t="s">
        <v>2731</v>
      </c>
      <c r="E593" s="72">
        <v>22.94</v>
      </c>
    </row>
    <row r="594" spans="1:5" x14ac:dyDescent="0.25">
      <c r="A594">
        <v>39890</v>
      </c>
      <c r="B594" t="s">
        <v>8820</v>
      </c>
      <c r="C594" t="s">
        <v>2511</v>
      </c>
      <c r="D594" t="s">
        <v>2731</v>
      </c>
      <c r="E594" s="72">
        <v>39.159999999999997</v>
      </c>
    </row>
    <row r="595" spans="1:5" x14ac:dyDescent="0.25">
      <c r="A595">
        <v>39891</v>
      </c>
      <c r="B595" t="s">
        <v>8821</v>
      </c>
      <c r="C595" t="s">
        <v>2511</v>
      </c>
      <c r="D595" t="s">
        <v>2731</v>
      </c>
      <c r="E595" s="72">
        <v>55.22</v>
      </c>
    </row>
    <row r="596" spans="1:5" x14ac:dyDescent="0.25">
      <c r="A596">
        <v>39892</v>
      </c>
      <c r="B596" t="s">
        <v>8822</v>
      </c>
      <c r="C596" t="s">
        <v>2511</v>
      </c>
      <c r="D596" t="s">
        <v>2731</v>
      </c>
      <c r="E596" s="72">
        <v>172.13</v>
      </c>
    </row>
    <row r="597" spans="1:5" x14ac:dyDescent="0.25">
      <c r="A597">
        <v>790</v>
      </c>
      <c r="B597" t="s">
        <v>8823</v>
      </c>
      <c r="C597" t="s">
        <v>2511</v>
      </c>
      <c r="D597" t="s">
        <v>2732</v>
      </c>
      <c r="E597" s="72">
        <v>21.37</v>
      </c>
    </row>
    <row r="598" spans="1:5" x14ac:dyDescent="0.25">
      <c r="A598">
        <v>766</v>
      </c>
      <c r="B598" t="s">
        <v>8824</v>
      </c>
      <c r="C598" t="s">
        <v>2511</v>
      </c>
      <c r="D598" t="s">
        <v>2732</v>
      </c>
      <c r="E598" s="72">
        <v>21.37</v>
      </c>
    </row>
    <row r="599" spans="1:5" x14ac:dyDescent="0.25">
      <c r="A599">
        <v>791</v>
      </c>
      <c r="B599" t="s">
        <v>8825</v>
      </c>
      <c r="C599" t="s">
        <v>2511</v>
      </c>
      <c r="D599" t="s">
        <v>2732</v>
      </c>
      <c r="E599" s="72">
        <v>21.37</v>
      </c>
    </row>
    <row r="600" spans="1:5" x14ac:dyDescent="0.25">
      <c r="A600">
        <v>767</v>
      </c>
      <c r="B600" t="s">
        <v>8826</v>
      </c>
      <c r="C600" t="s">
        <v>2511</v>
      </c>
      <c r="D600" t="s">
        <v>2732</v>
      </c>
      <c r="E600" s="72">
        <v>21.37</v>
      </c>
    </row>
    <row r="601" spans="1:5" x14ac:dyDescent="0.25">
      <c r="A601">
        <v>768</v>
      </c>
      <c r="B601" t="s">
        <v>8827</v>
      </c>
      <c r="C601" t="s">
        <v>2511</v>
      </c>
      <c r="D601" t="s">
        <v>2732</v>
      </c>
      <c r="E601" s="72">
        <v>16.78</v>
      </c>
    </row>
    <row r="602" spans="1:5" x14ac:dyDescent="0.25">
      <c r="A602">
        <v>789</v>
      </c>
      <c r="B602" t="s">
        <v>8828</v>
      </c>
      <c r="C602" t="s">
        <v>2511</v>
      </c>
      <c r="D602" t="s">
        <v>2732</v>
      </c>
      <c r="E602" s="72">
        <v>16.420000000000002</v>
      </c>
    </row>
    <row r="603" spans="1:5" x14ac:dyDescent="0.25">
      <c r="A603">
        <v>769</v>
      </c>
      <c r="B603" t="s">
        <v>8829</v>
      </c>
      <c r="C603" t="s">
        <v>2511</v>
      </c>
      <c r="D603" t="s">
        <v>2732</v>
      </c>
      <c r="E603" s="72">
        <v>16.78</v>
      </c>
    </row>
    <row r="604" spans="1:5" x14ac:dyDescent="0.25">
      <c r="A604">
        <v>770</v>
      </c>
      <c r="B604" t="s">
        <v>8830</v>
      </c>
      <c r="C604" t="s">
        <v>2511</v>
      </c>
      <c r="D604" t="s">
        <v>2732</v>
      </c>
      <c r="E604" s="72">
        <v>5.92</v>
      </c>
    </row>
    <row r="605" spans="1:5" x14ac:dyDescent="0.25">
      <c r="A605">
        <v>12394</v>
      </c>
      <c r="B605" t="s">
        <v>8831</v>
      </c>
      <c r="C605" t="s">
        <v>2511</v>
      </c>
      <c r="D605" t="s">
        <v>2732</v>
      </c>
      <c r="E605" s="72">
        <v>5.92</v>
      </c>
    </row>
    <row r="606" spans="1:5" x14ac:dyDescent="0.25">
      <c r="A606">
        <v>764</v>
      </c>
      <c r="B606" t="s">
        <v>8832</v>
      </c>
      <c r="C606" t="s">
        <v>2511</v>
      </c>
      <c r="D606" t="s">
        <v>2732</v>
      </c>
      <c r="E606" s="72">
        <v>10.33</v>
      </c>
    </row>
    <row r="607" spans="1:5" x14ac:dyDescent="0.25">
      <c r="A607">
        <v>765</v>
      </c>
      <c r="B607" t="s">
        <v>8833</v>
      </c>
      <c r="C607" t="s">
        <v>2511</v>
      </c>
      <c r="D607" t="s">
        <v>2732</v>
      </c>
      <c r="E607" s="72">
        <v>10.33</v>
      </c>
    </row>
    <row r="608" spans="1:5" x14ac:dyDescent="0.25">
      <c r="A608">
        <v>787</v>
      </c>
      <c r="B608" t="s">
        <v>8834</v>
      </c>
      <c r="C608" t="s">
        <v>2511</v>
      </c>
      <c r="D608" t="s">
        <v>2732</v>
      </c>
      <c r="E608" s="72">
        <v>46.14</v>
      </c>
    </row>
    <row r="609" spans="1:5" x14ac:dyDescent="0.25">
      <c r="A609">
        <v>774</v>
      </c>
      <c r="B609" t="s">
        <v>8835</v>
      </c>
      <c r="C609" t="s">
        <v>2511</v>
      </c>
      <c r="D609" t="s">
        <v>2732</v>
      </c>
      <c r="E609" s="72">
        <v>46.14</v>
      </c>
    </row>
    <row r="610" spans="1:5" x14ac:dyDescent="0.25">
      <c r="A610">
        <v>773</v>
      </c>
      <c r="B610" t="s">
        <v>8836</v>
      </c>
      <c r="C610" t="s">
        <v>2511</v>
      </c>
      <c r="D610" t="s">
        <v>2732</v>
      </c>
      <c r="E610" s="72">
        <v>46.14</v>
      </c>
    </row>
    <row r="611" spans="1:5" x14ac:dyDescent="0.25">
      <c r="A611">
        <v>775</v>
      </c>
      <c r="B611" t="s">
        <v>8837</v>
      </c>
      <c r="C611" t="s">
        <v>2511</v>
      </c>
      <c r="D611" t="s">
        <v>2732</v>
      </c>
      <c r="E611" s="72">
        <v>46.14</v>
      </c>
    </row>
    <row r="612" spans="1:5" x14ac:dyDescent="0.25">
      <c r="A612">
        <v>788</v>
      </c>
      <c r="B612" t="s">
        <v>8838</v>
      </c>
      <c r="C612" t="s">
        <v>2511</v>
      </c>
      <c r="D612" t="s">
        <v>2732</v>
      </c>
      <c r="E612" s="72">
        <v>28.68</v>
      </c>
    </row>
    <row r="613" spans="1:5" x14ac:dyDescent="0.25">
      <c r="A613">
        <v>772</v>
      </c>
      <c r="B613" t="s">
        <v>8839</v>
      </c>
      <c r="C613" t="s">
        <v>2511</v>
      </c>
      <c r="D613" t="s">
        <v>2732</v>
      </c>
      <c r="E613" s="72">
        <v>28.68</v>
      </c>
    </row>
    <row r="614" spans="1:5" x14ac:dyDescent="0.25">
      <c r="A614">
        <v>771</v>
      </c>
      <c r="B614" t="s">
        <v>8840</v>
      </c>
      <c r="C614" t="s">
        <v>2511</v>
      </c>
      <c r="D614" t="s">
        <v>2732</v>
      </c>
      <c r="E614" s="72">
        <v>28.68</v>
      </c>
    </row>
    <row r="615" spans="1:5" x14ac:dyDescent="0.25">
      <c r="A615">
        <v>779</v>
      </c>
      <c r="B615" t="s">
        <v>8841</v>
      </c>
      <c r="C615" t="s">
        <v>2511</v>
      </c>
      <c r="D615" t="s">
        <v>2732</v>
      </c>
      <c r="E615" s="72">
        <v>7.13</v>
      </c>
    </row>
    <row r="616" spans="1:5" x14ac:dyDescent="0.25">
      <c r="A616">
        <v>776</v>
      </c>
      <c r="B616" t="s">
        <v>8842</v>
      </c>
      <c r="C616" t="s">
        <v>2511</v>
      </c>
      <c r="D616" t="s">
        <v>2732</v>
      </c>
      <c r="E616" s="72">
        <v>68.02</v>
      </c>
    </row>
    <row r="617" spans="1:5" x14ac:dyDescent="0.25">
      <c r="A617">
        <v>777</v>
      </c>
      <c r="B617" t="s">
        <v>8843</v>
      </c>
      <c r="C617" t="s">
        <v>2511</v>
      </c>
      <c r="D617" t="s">
        <v>2732</v>
      </c>
      <c r="E617" s="72">
        <v>66.13</v>
      </c>
    </row>
    <row r="618" spans="1:5" x14ac:dyDescent="0.25">
      <c r="A618">
        <v>780</v>
      </c>
      <c r="B618" t="s">
        <v>8844</v>
      </c>
      <c r="C618" t="s">
        <v>2511</v>
      </c>
      <c r="D618" t="s">
        <v>2732</v>
      </c>
      <c r="E618" s="72">
        <v>66.459999999999994</v>
      </c>
    </row>
    <row r="619" spans="1:5" x14ac:dyDescent="0.25">
      <c r="A619">
        <v>778</v>
      </c>
      <c r="B619" t="s">
        <v>8845</v>
      </c>
      <c r="C619" t="s">
        <v>2511</v>
      </c>
      <c r="D619" t="s">
        <v>2732</v>
      </c>
      <c r="E619" s="72">
        <v>68.02</v>
      </c>
    </row>
    <row r="620" spans="1:5" x14ac:dyDescent="0.25">
      <c r="A620">
        <v>781</v>
      </c>
      <c r="B620" t="s">
        <v>8846</v>
      </c>
      <c r="C620" t="s">
        <v>2511</v>
      </c>
      <c r="D620" t="s">
        <v>2732</v>
      </c>
      <c r="E620" s="72">
        <v>125.68</v>
      </c>
    </row>
    <row r="621" spans="1:5" x14ac:dyDescent="0.25">
      <c r="A621">
        <v>786</v>
      </c>
      <c r="B621" t="s">
        <v>8847</v>
      </c>
      <c r="C621" t="s">
        <v>2511</v>
      </c>
      <c r="D621" t="s">
        <v>2732</v>
      </c>
      <c r="E621" s="72">
        <v>125.68</v>
      </c>
    </row>
    <row r="622" spans="1:5" x14ac:dyDescent="0.25">
      <c r="A622">
        <v>782</v>
      </c>
      <c r="B622" t="s">
        <v>8848</v>
      </c>
      <c r="C622" t="s">
        <v>2511</v>
      </c>
      <c r="D622" t="s">
        <v>2732</v>
      </c>
      <c r="E622" s="72">
        <v>125.68</v>
      </c>
    </row>
    <row r="623" spans="1:5" x14ac:dyDescent="0.25">
      <c r="A623">
        <v>783</v>
      </c>
      <c r="B623" t="s">
        <v>8849</v>
      </c>
      <c r="C623" t="s">
        <v>2511</v>
      </c>
      <c r="D623" t="s">
        <v>2732</v>
      </c>
      <c r="E623" s="72">
        <v>343.97</v>
      </c>
    </row>
    <row r="624" spans="1:5" x14ac:dyDescent="0.25">
      <c r="A624">
        <v>785</v>
      </c>
      <c r="B624" t="s">
        <v>8850</v>
      </c>
      <c r="C624" t="s">
        <v>2511</v>
      </c>
      <c r="D624" t="s">
        <v>2732</v>
      </c>
      <c r="E624" s="72">
        <v>363.44</v>
      </c>
    </row>
    <row r="625" spans="1:5" x14ac:dyDescent="0.25">
      <c r="A625">
        <v>784</v>
      </c>
      <c r="B625" t="s">
        <v>8851</v>
      </c>
      <c r="C625" t="s">
        <v>2511</v>
      </c>
      <c r="D625" t="s">
        <v>2732</v>
      </c>
      <c r="E625" s="72">
        <v>389.88</v>
      </c>
    </row>
    <row r="626" spans="1:5" x14ac:dyDescent="0.25">
      <c r="A626">
        <v>828</v>
      </c>
      <c r="B626" t="s">
        <v>8852</v>
      </c>
      <c r="C626" t="s">
        <v>2511</v>
      </c>
      <c r="D626" t="s">
        <v>2731</v>
      </c>
      <c r="E626" s="72">
        <v>0.66</v>
      </c>
    </row>
    <row r="627" spans="1:5" x14ac:dyDescent="0.25">
      <c r="A627">
        <v>829</v>
      </c>
      <c r="B627" t="s">
        <v>8853</v>
      </c>
      <c r="C627" t="s">
        <v>2511</v>
      </c>
      <c r="D627" t="s">
        <v>2731</v>
      </c>
      <c r="E627" s="72">
        <v>1.06</v>
      </c>
    </row>
    <row r="628" spans="1:5" x14ac:dyDescent="0.25">
      <c r="A628">
        <v>812</v>
      </c>
      <c r="B628" t="s">
        <v>8854</v>
      </c>
      <c r="C628" t="s">
        <v>2511</v>
      </c>
      <c r="D628" t="s">
        <v>2731</v>
      </c>
      <c r="E628" s="72">
        <v>2.35</v>
      </c>
    </row>
    <row r="629" spans="1:5" x14ac:dyDescent="0.25">
      <c r="A629">
        <v>819</v>
      </c>
      <c r="B629" t="s">
        <v>8855</v>
      </c>
      <c r="C629" t="s">
        <v>2511</v>
      </c>
      <c r="D629" t="s">
        <v>2731</v>
      </c>
      <c r="E629" s="72">
        <v>4.07</v>
      </c>
    </row>
    <row r="630" spans="1:5" x14ac:dyDescent="0.25">
      <c r="A630">
        <v>818</v>
      </c>
      <c r="B630" t="s">
        <v>8856</v>
      </c>
      <c r="C630" t="s">
        <v>2511</v>
      </c>
      <c r="D630" t="s">
        <v>2731</v>
      </c>
      <c r="E630" s="72">
        <v>7.6</v>
      </c>
    </row>
    <row r="631" spans="1:5" x14ac:dyDescent="0.25">
      <c r="A631">
        <v>832</v>
      </c>
      <c r="B631" t="s">
        <v>8857</v>
      </c>
      <c r="C631" t="s">
        <v>2511</v>
      </c>
      <c r="D631" t="s">
        <v>2731</v>
      </c>
      <c r="E631" s="72">
        <v>3.14</v>
      </c>
    </row>
    <row r="632" spans="1:5" x14ac:dyDescent="0.25">
      <c r="A632">
        <v>834</v>
      </c>
      <c r="B632" t="s">
        <v>8858</v>
      </c>
      <c r="C632" t="s">
        <v>2511</v>
      </c>
      <c r="D632" t="s">
        <v>2731</v>
      </c>
      <c r="E632" s="72">
        <v>4.0599999999999996</v>
      </c>
    </row>
    <row r="633" spans="1:5" x14ac:dyDescent="0.25">
      <c r="A633">
        <v>813</v>
      </c>
      <c r="B633" t="s">
        <v>8859</v>
      </c>
      <c r="C633" t="s">
        <v>2511</v>
      </c>
      <c r="D633" t="s">
        <v>2731</v>
      </c>
      <c r="E633" s="72">
        <v>4.7300000000000004</v>
      </c>
    </row>
    <row r="634" spans="1:5" x14ac:dyDescent="0.25">
      <c r="A634">
        <v>820</v>
      </c>
      <c r="B634" t="s">
        <v>8860</v>
      </c>
      <c r="C634" t="s">
        <v>2511</v>
      </c>
      <c r="D634" t="s">
        <v>2731</v>
      </c>
      <c r="E634" s="72">
        <v>6.37</v>
      </c>
    </row>
    <row r="635" spans="1:5" x14ac:dyDescent="0.25">
      <c r="A635">
        <v>816</v>
      </c>
      <c r="B635" t="s">
        <v>8861</v>
      </c>
      <c r="C635" t="s">
        <v>2511</v>
      </c>
      <c r="D635" t="s">
        <v>2731</v>
      </c>
      <c r="E635" s="72">
        <v>11.34</v>
      </c>
    </row>
    <row r="636" spans="1:5" x14ac:dyDescent="0.25">
      <c r="A636">
        <v>814</v>
      </c>
      <c r="B636" t="s">
        <v>8862</v>
      </c>
      <c r="C636" t="s">
        <v>2511</v>
      </c>
      <c r="D636" t="s">
        <v>2731</v>
      </c>
      <c r="E636" s="72">
        <v>14.09</v>
      </c>
    </row>
    <row r="637" spans="1:5" x14ac:dyDescent="0.25">
      <c r="A637">
        <v>822</v>
      </c>
      <c r="B637" t="s">
        <v>8863</v>
      </c>
      <c r="C637" t="s">
        <v>2511</v>
      </c>
      <c r="D637" t="s">
        <v>2731</v>
      </c>
      <c r="E637" s="72">
        <v>18.399999999999999</v>
      </c>
    </row>
    <row r="638" spans="1:5" x14ac:dyDescent="0.25">
      <c r="A638">
        <v>821</v>
      </c>
      <c r="B638" t="s">
        <v>8864</v>
      </c>
      <c r="C638" t="s">
        <v>2511</v>
      </c>
      <c r="D638" t="s">
        <v>2731</v>
      </c>
      <c r="E638" s="72">
        <v>21.04</v>
      </c>
    </row>
    <row r="639" spans="1:5" x14ac:dyDescent="0.25">
      <c r="A639">
        <v>20086</v>
      </c>
      <c r="B639" t="s">
        <v>8865</v>
      </c>
      <c r="C639" t="s">
        <v>2511</v>
      </c>
      <c r="D639" t="s">
        <v>2731</v>
      </c>
      <c r="E639" s="72">
        <v>3.38</v>
      </c>
    </row>
    <row r="640" spans="1:5" x14ac:dyDescent="0.25">
      <c r="A640">
        <v>39191</v>
      </c>
      <c r="B640" t="s">
        <v>8866</v>
      </c>
      <c r="C640" t="s">
        <v>2511</v>
      </c>
      <c r="D640" t="s">
        <v>2731</v>
      </c>
      <c r="E640" s="72">
        <v>16.62</v>
      </c>
    </row>
    <row r="641" spans="1:5" x14ac:dyDescent="0.25">
      <c r="A641">
        <v>39190</v>
      </c>
      <c r="B641" t="s">
        <v>8867</v>
      </c>
      <c r="C641" t="s">
        <v>2511</v>
      </c>
      <c r="D641" t="s">
        <v>2731</v>
      </c>
      <c r="E641" s="72">
        <v>17.36</v>
      </c>
    </row>
    <row r="642" spans="1:5" x14ac:dyDescent="0.25">
      <c r="A642">
        <v>39189</v>
      </c>
      <c r="B642" t="s">
        <v>8868</v>
      </c>
      <c r="C642" t="s">
        <v>2511</v>
      </c>
      <c r="D642" t="s">
        <v>2731</v>
      </c>
      <c r="E642" s="72">
        <v>18.37</v>
      </c>
    </row>
    <row r="643" spans="1:5" x14ac:dyDescent="0.25">
      <c r="A643">
        <v>39186</v>
      </c>
      <c r="B643" t="s">
        <v>8869</v>
      </c>
      <c r="C643" t="s">
        <v>2511</v>
      </c>
      <c r="D643" t="s">
        <v>2731</v>
      </c>
      <c r="E643" s="72">
        <v>16.440000000000001</v>
      </c>
    </row>
    <row r="644" spans="1:5" x14ac:dyDescent="0.25">
      <c r="A644">
        <v>39188</v>
      </c>
      <c r="B644" t="s">
        <v>8870</v>
      </c>
      <c r="C644" t="s">
        <v>2511</v>
      </c>
      <c r="D644" t="s">
        <v>2731</v>
      </c>
      <c r="E644" s="72">
        <v>13.53</v>
      </c>
    </row>
    <row r="645" spans="1:5" x14ac:dyDescent="0.25">
      <c r="A645">
        <v>39187</v>
      </c>
      <c r="B645" t="s">
        <v>8871</v>
      </c>
      <c r="C645" t="s">
        <v>2511</v>
      </c>
      <c r="D645" t="s">
        <v>2731</v>
      </c>
      <c r="E645" s="72">
        <v>14.18</v>
      </c>
    </row>
    <row r="646" spans="1:5" x14ac:dyDescent="0.25">
      <c r="A646">
        <v>39184</v>
      </c>
      <c r="B646" t="s">
        <v>8872</v>
      </c>
      <c r="C646" t="s">
        <v>2511</v>
      </c>
      <c r="D646" t="s">
        <v>2731</v>
      </c>
      <c r="E646" s="72">
        <v>5.33</v>
      </c>
    </row>
    <row r="647" spans="1:5" x14ac:dyDescent="0.25">
      <c r="A647">
        <v>39185</v>
      </c>
      <c r="B647" t="s">
        <v>8873</v>
      </c>
      <c r="C647" t="s">
        <v>2511</v>
      </c>
      <c r="D647" t="s">
        <v>2731</v>
      </c>
      <c r="E647" s="72">
        <v>4.8600000000000003</v>
      </c>
    </row>
    <row r="648" spans="1:5" x14ac:dyDescent="0.25">
      <c r="A648">
        <v>39198</v>
      </c>
      <c r="B648" t="s">
        <v>8874</v>
      </c>
      <c r="C648" t="s">
        <v>2511</v>
      </c>
      <c r="D648" t="s">
        <v>2731</v>
      </c>
      <c r="E648" s="72">
        <v>54.52</v>
      </c>
    </row>
    <row r="649" spans="1:5" x14ac:dyDescent="0.25">
      <c r="A649">
        <v>39197</v>
      </c>
      <c r="B649" t="s">
        <v>8875</v>
      </c>
      <c r="C649" t="s">
        <v>2511</v>
      </c>
      <c r="D649" t="s">
        <v>2731</v>
      </c>
      <c r="E649" s="72">
        <v>56.96</v>
      </c>
    </row>
    <row r="650" spans="1:5" x14ac:dyDescent="0.25">
      <c r="A650">
        <v>39196</v>
      </c>
      <c r="B650" t="s">
        <v>8876</v>
      </c>
      <c r="C650" t="s">
        <v>2511</v>
      </c>
      <c r="D650" t="s">
        <v>2731</v>
      </c>
      <c r="E650" s="72">
        <v>58.74</v>
      </c>
    </row>
    <row r="651" spans="1:5" x14ac:dyDescent="0.25">
      <c r="A651">
        <v>39199</v>
      </c>
      <c r="B651" t="s">
        <v>8877</v>
      </c>
      <c r="C651" t="s">
        <v>2511</v>
      </c>
      <c r="D651" t="s">
        <v>2731</v>
      </c>
      <c r="E651" s="72">
        <v>52.47</v>
      </c>
    </row>
    <row r="652" spans="1:5" x14ac:dyDescent="0.25">
      <c r="A652">
        <v>39195</v>
      </c>
      <c r="B652" t="s">
        <v>8878</v>
      </c>
      <c r="C652" t="s">
        <v>2511</v>
      </c>
      <c r="D652" t="s">
        <v>2731</v>
      </c>
      <c r="E652" s="72">
        <v>30.28</v>
      </c>
    </row>
    <row r="653" spans="1:5" x14ac:dyDescent="0.25">
      <c r="A653">
        <v>39194</v>
      </c>
      <c r="B653" t="s">
        <v>8879</v>
      </c>
      <c r="C653" t="s">
        <v>2511</v>
      </c>
      <c r="D653" t="s">
        <v>2731</v>
      </c>
      <c r="E653" s="72">
        <v>32.409999999999997</v>
      </c>
    </row>
    <row r="654" spans="1:5" x14ac:dyDescent="0.25">
      <c r="A654">
        <v>39193</v>
      </c>
      <c r="B654" t="s">
        <v>8880</v>
      </c>
      <c r="C654" t="s">
        <v>2511</v>
      </c>
      <c r="D654" t="s">
        <v>2731</v>
      </c>
      <c r="E654" s="72">
        <v>35.520000000000003</v>
      </c>
    </row>
    <row r="655" spans="1:5" x14ac:dyDescent="0.25">
      <c r="A655">
        <v>39192</v>
      </c>
      <c r="B655" t="s">
        <v>8881</v>
      </c>
      <c r="C655" t="s">
        <v>2511</v>
      </c>
      <c r="D655" t="s">
        <v>2731</v>
      </c>
      <c r="E655" s="72">
        <v>36.950000000000003</v>
      </c>
    </row>
    <row r="656" spans="1:5" x14ac:dyDescent="0.25">
      <c r="A656">
        <v>39920</v>
      </c>
      <c r="B656" t="s">
        <v>8882</v>
      </c>
      <c r="C656" t="s">
        <v>2511</v>
      </c>
      <c r="D656" t="s">
        <v>2731</v>
      </c>
      <c r="E656" s="72">
        <v>4.47</v>
      </c>
    </row>
    <row r="657" spans="1:5" x14ac:dyDescent="0.25">
      <c r="A657">
        <v>39201</v>
      </c>
      <c r="B657" t="s">
        <v>8883</v>
      </c>
      <c r="C657" t="s">
        <v>2511</v>
      </c>
      <c r="D657" t="s">
        <v>2731</v>
      </c>
      <c r="E657" s="72">
        <v>65.19</v>
      </c>
    </row>
    <row r="658" spans="1:5" x14ac:dyDescent="0.25">
      <c r="A658">
        <v>39200</v>
      </c>
      <c r="B658" t="s">
        <v>8884</v>
      </c>
      <c r="C658" t="s">
        <v>2511</v>
      </c>
      <c r="D658" t="s">
        <v>2731</v>
      </c>
      <c r="E658" s="72">
        <v>65.709999999999994</v>
      </c>
    </row>
    <row r="659" spans="1:5" x14ac:dyDescent="0.25">
      <c r="A659">
        <v>39203</v>
      </c>
      <c r="B659" t="s">
        <v>8885</v>
      </c>
      <c r="C659" t="s">
        <v>2511</v>
      </c>
      <c r="D659" t="s">
        <v>2731</v>
      </c>
      <c r="E659" s="72">
        <v>53.06</v>
      </c>
    </row>
    <row r="660" spans="1:5" x14ac:dyDescent="0.25">
      <c r="A660">
        <v>39202</v>
      </c>
      <c r="B660" t="s">
        <v>8886</v>
      </c>
      <c r="C660" t="s">
        <v>2511</v>
      </c>
      <c r="D660" t="s">
        <v>2731</v>
      </c>
      <c r="E660" s="72">
        <v>62.33</v>
      </c>
    </row>
    <row r="661" spans="1:5" x14ac:dyDescent="0.25">
      <c r="A661">
        <v>39205</v>
      </c>
      <c r="B661" t="s">
        <v>8887</v>
      </c>
      <c r="C661" t="s">
        <v>2511</v>
      </c>
      <c r="D661" t="s">
        <v>2731</v>
      </c>
      <c r="E661" s="72">
        <v>103.99</v>
      </c>
    </row>
    <row r="662" spans="1:5" x14ac:dyDescent="0.25">
      <c r="A662">
        <v>39204</v>
      </c>
      <c r="B662" t="s">
        <v>8888</v>
      </c>
      <c r="C662" t="s">
        <v>2511</v>
      </c>
      <c r="D662" t="s">
        <v>2731</v>
      </c>
      <c r="E662" s="72">
        <v>106.5</v>
      </c>
    </row>
    <row r="663" spans="1:5" x14ac:dyDescent="0.25">
      <c r="A663">
        <v>39206</v>
      </c>
      <c r="B663" t="s">
        <v>8889</v>
      </c>
      <c r="C663" t="s">
        <v>2511</v>
      </c>
      <c r="D663" t="s">
        <v>2731</v>
      </c>
      <c r="E663" s="72">
        <v>101.04</v>
      </c>
    </row>
    <row r="664" spans="1:5" x14ac:dyDescent="0.25">
      <c r="A664">
        <v>798</v>
      </c>
      <c r="B664" t="s">
        <v>8890</v>
      </c>
      <c r="C664" t="s">
        <v>2511</v>
      </c>
      <c r="D664" t="s">
        <v>2731</v>
      </c>
      <c r="E664" s="72">
        <v>1.31</v>
      </c>
    </row>
    <row r="665" spans="1:5" x14ac:dyDescent="0.25">
      <c r="A665">
        <v>797</v>
      </c>
      <c r="B665" t="s">
        <v>8891</v>
      </c>
      <c r="C665" t="s">
        <v>2511</v>
      </c>
      <c r="D665" t="s">
        <v>2731</v>
      </c>
      <c r="E665" s="72">
        <v>9.52</v>
      </c>
    </row>
    <row r="666" spans="1:5" x14ac:dyDescent="0.25">
      <c r="A666">
        <v>796</v>
      </c>
      <c r="B666" t="s">
        <v>8892</v>
      </c>
      <c r="C666" t="s">
        <v>2511</v>
      </c>
      <c r="D666" t="s">
        <v>2731</v>
      </c>
      <c r="E666" s="72">
        <v>8.09</v>
      </c>
    </row>
    <row r="667" spans="1:5" x14ac:dyDescent="0.25">
      <c r="A667">
        <v>799</v>
      </c>
      <c r="B667" t="s">
        <v>8893</v>
      </c>
      <c r="C667" t="s">
        <v>2511</v>
      </c>
      <c r="D667" t="s">
        <v>2731</v>
      </c>
      <c r="E667" s="72">
        <v>3.91</v>
      </c>
    </row>
    <row r="668" spans="1:5" x14ac:dyDescent="0.25">
      <c r="A668">
        <v>792</v>
      </c>
      <c r="B668" t="s">
        <v>8894</v>
      </c>
      <c r="C668" t="s">
        <v>2511</v>
      </c>
      <c r="D668" t="s">
        <v>2731</v>
      </c>
      <c r="E668" s="72">
        <v>3.79</v>
      </c>
    </row>
    <row r="669" spans="1:5" x14ac:dyDescent="0.25">
      <c r="A669">
        <v>38001</v>
      </c>
      <c r="B669" t="s">
        <v>8895</v>
      </c>
      <c r="C669" t="s">
        <v>2511</v>
      </c>
      <c r="D669" t="s">
        <v>2731</v>
      </c>
      <c r="E669" s="72">
        <v>0.9</v>
      </c>
    </row>
    <row r="670" spans="1:5" x14ac:dyDescent="0.25">
      <c r="A670">
        <v>38002</v>
      </c>
      <c r="B670" t="s">
        <v>8896</v>
      </c>
      <c r="C670" t="s">
        <v>2511</v>
      </c>
      <c r="D670" t="s">
        <v>2731</v>
      </c>
      <c r="E670" s="72">
        <v>3.16</v>
      </c>
    </row>
    <row r="671" spans="1:5" x14ac:dyDescent="0.25">
      <c r="A671">
        <v>38003</v>
      </c>
      <c r="B671" t="s">
        <v>8897</v>
      </c>
      <c r="C671" t="s">
        <v>2511</v>
      </c>
      <c r="D671" t="s">
        <v>2731</v>
      </c>
      <c r="E671" s="72">
        <v>21.58</v>
      </c>
    </row>
    <row r="672" spans="1:5" x14ac:dyDescent="0.25">
      <c r="A672">
        <v>38004</v>
      </c>
      <c r="B672" t="s">
        <v>8898</v>
      </c>
      <c r="C672" t="s">
        <v>2511</v>
      </c>
      <c r="D672" t="s">
        <v>2731</v>
      </c>
      <c r="E672" s="72">
        <v>24.81</v>
      </c>
    </row>
    <row r="673" spans="1:5" x14ac:dyDescent="0.25">
      <c r="A673">
        <v>44263</v>
      </c>
      <c r="B673" t="s">
        <v>8899</v>
      </c>
      <c r="C673" t="s">
        <v>2511</v>
      </c>
      <c r="D673" t="s">
        <v>2731</v>
      </c>
      <c r="E673" s="72">
        <v>44.55</v>
      </c>
    </row>
    <row r="674" spans="1:5" x14ac:dyDescent="0.25">
      <c r="A674">
        <v>36327</v>
      </c>
      <c r="B674" t="s">
        <v>8900</v>
      </c>
      <c r="C674" t="s">
        <v>2511</v>
      </c>
      <c r="D674" t="s">
        <v>2731</v>
      </c>
      <c r="E674" s="72">
        <v>4.5199999999999996</v>
      </c>
    </row>
    <row r="675" spans="1:5" x14ac:dyDescent="0.25">
      <c r="A675">
        <v>38992</v>
      </c>
      <c r="B675" t="s">
        <v>8901</v>
      </c>
      <c r="C675" t="s">
        <v>2511</v>
      </c>
      <c r="D675" t="s">
        <v>2731</v>
      </c>
      <c r="E675" s="72">
        <v>5.5</v>
      </c>
    </row>
    <row r="676" spans="1:5" x14ac:dyDescent="0.25">
      <c r="A676">
        <v>38993</v>
      </c>
      <c r="B676" t="s">
        <v>8902</v>
      </c>
      <c r="C676" t="s">
        <v>2511</v>
      </c>
      <c r="D676" t="s">
        <v>2731</v>
      </c>
      <c r="E676" s="72">
        <v>14.29</v>
      </c>
    </row>
    <row r="677" spans="1:5" x14ac:dyDescent="0.25">
      <c r="A677">
        <v>44175</v>
      </c>
      <c r="B677" t="s">
        <v>8903</v>
      </c>
      <c r="C677" t="s">
        <v>2511</v>
      </c>
      <c r="D677" t="s">
        <v>2731</v>
      </c>
      <c r="E677" s="72">
        <v>24.93</v>
      </c>
    </row>
    <row r="678" spans="1:5" x14ac:dyDescent="0.25">
      <c r="A678">
        <v>44177</v>
      </c>
      <c r="B678" t="s">
        <v>8904</v>
      </c>
      <c r="C678" t="s">
        <v>2511</v>
      </c>
      <c r="D678" t="s">
        <v>2731</v>
      </c>
      <c r="E678" s="72">
        <v>18.63</v>
      </c>
    </row>
    <row r="679" spans="1:5" x14ac:dyDescent="0.25">
      <c r="A679">
        <v>38418</v>
      </c>
      <c r="B679" t="s">
        <v>8905</v>
      </c>
      <c r="C679" t="s">
        <v>2511</v>
      </c>
      <c r="D679" t="s">
        <v>2731</v>
      </c>
      <c r="E679" s="72">
        <v>5.81</v>
      </c>
    </row>
    <row r="680" spans="1:5" x14ac:dyDescent="0.25">
      <c r="A680">
        <v>39178</v>
      </c>
      <c r="B680" t="s">
        <v>8906</v>
      </c>
      <c r="C680" t="s">
        <v>2511</v>
      </c>
      <c r="D680" t="s">
        <v>2731</v>
      </c>
      <c r="E680" s="72">
        <v>1.79</v>
      </c>
    </row>
    <row r="681" spans="1:5" x14ac:dyDescent="0.25">
      <c r="A681">
        <v>39177</v>
      </c>
      <c r="B681" t="s">
        <v>8907</v>
      </c>
      <c r="C681" t="s">
        <v>2511</v>
      </c>
      <c r="D681" t="s">
        <v>2731</v>
      </c>
      <c r="E681" s="72">
        <v>1.62</v>
      </c>
    </row>
    <row r="682" spans="1:5" x14ac:dyDescent="0.25">
      <c r="A682">
        <v>39174</v>
      </c>
      <c r="B682" t="s">
        <v>8908</v>
      </c>
      <c r="C682" t="s">
        <v>2511</v>
      </c>
      <c r="D682" t="s">
        <v>2731</v>
      </c>
      <c r="E682" s="72">
        <v>0.81</v>
      </c>
    </row>
    <row r="683" spans="1:5" x14ac:dyDescent="0.25">
      <c r="A683">
        <v>39176</v>
      </c>
      <c r="B683" t="s">
        <v>8909</v>
      </c>
      <c r="C683" t="s">
        <v>2511</v>
      </c>
      <c r="D683" t="s">
        <v>2731</v>
      </c>
      <c r="E683" s="72">
        <v>1.06</v>
      </c>
    </row>
    <row r="684" spans="1:5" x14ac:dyDescent="0.25">
      <c r="A684">
        <v>39180</v>
      </c>
      <c r="B684" t="s">
        <v>8910</v>
      </c>
      <c r="C684" t="s">
        <v>2511</v>
      </c>
      <c r="D684" t="s">
        <v>2731</v>
      </c>
      <c r="E684" s="72">
        <v>4.88</v>
      </c>
    </row>
    <row r="685" spans="1:5" x14ac:dyDescent="0.25">
      <c r="A685">
        <v>39179</v>
      </c>
      <c r="B685" t="s">
        <v>8911</v>
      </c>
      <c r="C685" t="s">
        <v>2511</v>
      </c>
      <c r="D685" t="s">
        <v>2731</v>
      </c>
      <c r="E685" s="72">
        <v>4.32</v>
      </c>
    </row>
    <row r="686" spans="1:5" x14ac:dyDescent="0.25">
      <c r="A686">
        <v>39175</v>
      </c>
      <c r="B686" t="s">
        <v>8912</v>
      </c>
      <c r="C686" t="s">
        <v>2511</v>
      </c>
      <c r="D686" t="s">
        <v>2731</v>
      </c>
      <c r="E686" s="72">
        <v>0.99</v>
      </c>
    </row>
    <row r="687" spans="1:5" x14ac:dyDescent="0.25">
      <c r="A687">
        <v>39217</v>
      </c>
      <c r="B687" t="s">
        <v>8913</v>
      </c>
      <c r="C687" t="s">
        <v>2511</v>
      </c>
      <c r="D687" t="s">
        <v>2731</v>
      </c>
      <c r="E687" s="72">
        <v>0.76</v>
      </c>
    </row>
    <row r="688" spans="1:5" x14ac:dyDescent="0.25">
      <c r="A688">
        <v>39181</v>
      </c>
      <c r="B688" t="s">
        <v>8914</v>
      </c>
      <c r="C688" t="s">
        <v>2511</v>
      </c>
      <c r="D688" t="s">
        <v>2731</v>
      </c>
      <c r="E688" s="72">
        <v>6.54</v>
      </c>
    </row>
    <row r="689" spans="1:5" x14ac:dyDescent="0.25">
      <c r="A689">
        <v>39182</v>
      </c>
      <c r="B689" t="s">
        <v>8915</v>
      </c>
      <c r="C689" t="s">
        <v>2511</v>
      </c>
      <c r="D689" t="s">
        <v>2731</v>
      </c>
      <c r="E689" s="72">
        <v>9.1999999999999993</v>
      </c>
    </row>
    <row r="690" spans="1:5" x14ac:dyDescent="0.25">
      <c r="A690">
        <v>12616</v>
      </c>
      <c r="B690" t="s">
        <v>8916</v>
      </c>
      <c r="C690" t="s">
        <v>2511</v>
      </c>
      <c r="D690" t="s">
        <v>2731</v>
      </c>
      <c r="E690" s="72">
        <v>17.93</v>
      </c>
    </row>
    <row r="691" spans="1:5" x14ac:dyDescent="0.25">
      <c r="A691">
        <v>1049</v>
      </c>
      <c r="B691" t="s">
        <v>8917</v>
      </c>
      <c r="C691" t="s">
        <v>2511</v>
      </c>
      <c r="D691" t="s">
        <v>2731</v>
      </c>
      <c r="E691" s="72">
        <v>7.7</v>
      </c>
    </row>
    <row r="692" spans="1:5" x14ac:dyDescent="0.25">
      <c r="A692">
        <v>1099</v>
      </c>
      <c r="B692" t="s">
        <v>8918</v>
      </c>
      <c r="C692" t="s">
        <v>2511</v>
      </c>
      <c r="D692" t="s">
        <v>2731</v>
      </c>
      <c r="E692" s="72">
        <v>5.89</v>
      </c>
    </row>
    <row r="693" spans="1:5" x14ac:dyDescent="0.25">
      <c r="A693">
        <v>39678</v>
      </c>
      <c r="B693" t="s">
        <v>8919</v>
      </c>
      <c r="C693" t="s">
        <v>2511</v>
      </c>
      <c r="D693" t="s">
        <v>2731</v>
      </c>
      <c r="E693" s="72">
        <v>2.37</v>
      </c>
    </row>
    <row r="694" spans="1:5" x14ac:dyDescent="0.25">
      <c r="A694">
        <v>1050</v>
      </c>
      <c r="B694" t="s">
        <v>8920</v>
      </c>
      <c r="C694" t="s">
        <v>2511</v>
      </c>
      <c r="D694" t="s">
        <v>2731</v>
      </c>
      <c r="E694" s="72">
        <v>4.03</v>
      </c>
    </row>
    <row r="695" spans="1:5" x14ac:dyDescent="0.25">
      <c r="A695">
        <v>1101</v>
      </c>
      <c r="B695" t="s">
        <v>8921</v>
      </c>
      <c r="C695" t="s">
        <v>2511</v>
      </c>
      <c r="D695" t="s">
        <v>2731</v>
      </c>
      <c r="E695" s="72">
        <v>25.41</v>
      </c>
    </row>
    <row r="696" spans="1:5" x14ac:dyDescent="0.25">
      <c r="A696">
        <v>1100</v>
      </c>
      <c r="B696" t="s">
        <v>8922</v>
      </c>
      <c r="C696" t="s">
        <v>2511</v>
      </c>
      <c r="D696" t="s">
        <v>2731</v>
      </c>
      <c r="E696" s="72">
        <v>13.11</v>
      </c>
    </row>
    <row r="697" spans="1:5" x14ac:dyDescent="0.25">
      <c r="A697">
        <v>39679</v>
      </c>
      <c r="B697" t="s">
        <v>8923</v>
      </c>
      <c r="C697" t="s">
        <v>2511</v>
      </c>
      <c r="D697" t="s">
        <v>2731</v>
      </c>
      <c r="E697" s="72">
        <v>50.64</v>
      </c>
    </row>
    <row r="698" spans="1:5" x14ac:dyDescent="0.25">
      <c r="A698">
        <v>1098</v>
      </c>
      <c r="B698" t="s">
        <v>8924</v>
      </c>
      <c r="C698" t="s">
        <v>2511</v>
      </c>
      <c r="D698" t="s">
        <v>2731</v>
      </c>
      <c r="E698" s="72">
        <v>3.14</v>
      </c>
    </row>
    <row r="699" spans="1:5" x14ac:dyDescent="0.25">
      <c r="A699">
        <v>1102</v>
      </c>
      <c r="B699" t="s">
        <v>8925</v>
      </c>
      <c r="C699" t="s">
        <v>2511</v>
      </c>
      <c r="D699" t="s">
        <v>2731</v>
      </c>
      <c r="E699" s="72">
        <v>37.89</v>
      </c>
    </row>
    <row r="700" spans="1:5" x14ac:dyDescent="0.25">
      <c r="A700">
        <v>1051</v>
      </c>
      <c r="B700" t="s">
        <v>8926</v>
      </c>
      <c r="C700" t="s">
        <v>2511</v>
      </c>
      <c r="D700" t="s">
        <v>2731</v>
      </c>
      <c r="E700" s="72">
        <v>55.07</v>
      </c>
    </row>
    <row r="701" spans="1:5" x14ac:dyDescent="0.25">
      <c r="A701">
        <v>37399</v>
      </c>
      <c r="B701" t="s">
        <v>8927</v>
      </c>
      <c r="C701" t="s">
        <v>2511</v>
      </c>
      <c r="D701" t="s">
        <v>2731</v>
      </c>
      <c r="E701" s="72">
        <v>37.729999999999997</v>
      </c>
    </row>
    <row r="702" spans="1:5" x14ac:dyDescent="0.25">
      <c r="A702">
        <v>43834</v>
      </c>
      <c r="B702" t="s">
        <v>8928</v>
      </c>
      <c r="C702" t="s">
        <v>2514</v>
      </c>
      <c r="D702" t="s">
        <v>2731</v>
      </c>
      <c r="E702" s="72">
        <v>19.059999999999999</v>
      </c>
    </row>
    <row r="703" spans="1:5" x14ac:dyDescent="0.25">
      <c r="A703">
        <v>43835</v>
      </c>
      <c r="B703" t="s">
        <v>8929</v>
      </c>
      <c r="C703" t="s">
        <v>2514</v>
      </c>
      <c r="D703" t="s">
        <v>2731</v>
      </c>
      <c r="E703" s="72">
        <v>1.71</v>
      </c>
    </row>
    <row r="704" spans="1:5" x14ac:dyDescent="0.25">
      <c r="A704">
        <v>43833</v>
      </c>
      <c r="B704" t="s">
        <v>8930</v>
      </c>
      <c r="C704" t="s">
        <v>2514</v>
      </c>
      <c r="D704" t="s">
        <v>2731</v>
      </c>
      <c r="E704" s="72">
        <v>1.77</v>
      </c>
    </row>
    <row r="705" spans="1:5" x14ac:dyDescent="0.25">
      <c r="A705">
        <v>41955</v>
      </c>
      <c r="B705" t="s">
        <v>8931</v>
      </c>
      <c r="C705" t="s">
        <v>2510</v>
      </c>
      <c r="D705" t="s">
        <v>2731</v>
      </c>
      <c r="E705" s="72">
        <v>69.58</v>
      </c>
    </row>
    <row r="706" spans="1:5" x14ac:dyDescent="0.25">
      <c r="A706">
        <v>41953</v>
      </c>
      <c r="B706" t="s">
        <v>8932</v>
      </c>
      <c r="C706" t="s">
        <v>2510</v>
      </c>
      <c r="D706" t="s">
        <v>2731</v>
      </c>
      <c r="E706" s="72">
        <v>66.400000000000006</v>
      </c>
    </row>
    <row r="707" spans="1:5" x14ac:dyDescent="0.25">
      <c r="A707">
        <v>41954</v>
      </c>
      <c r="B707" t="s">
        <v>8933</v>
      </c>
      <c r="C707" t="s">
        <v>2510</v>
      </c>
      <c r="D707" t="s">
        <v>2731</v>
      </c>
      <c r="E707" s="72">
        <v>65.77</v>
      </c>
    </row>
    <row r="708" spans="1:5" x14ac:dyDescent="0.25">
      <c r="A708">
        <v>25004</v>
      </c>
      <c r="B708" t="s">
        <v>8934</v>
      </c>
      <c r="C708" t="s">
        <v>2510</v>
      </c>
      <c r="D708" t="s">
        <v>2731</v>
      </c>
      <c r="E708" s="72">
        <v>52.78</v>
      </c>
    </row>
    <row r="709" spans="1:5" x14ac:dyDescent="0.25">
      <c r="A709">
        <v>25002</v>
      </c>
      <c r="B709" t="s">
        <v>8935</v>
      </c>
      <c r="C709" t="s">
        <v>2510</v>
      </c>
      <c r="D709" t="s">
        <v>2731</v>
      </c>
      <c r="E709" s="72">
        <v>52.78</v>
      </c>
    </row>
    <row r="710" spans="1:5" x14ac:dyDescent="0.25">
      <c r="A710">
        <v>37409</v>
      </c>
      <c r="B710" t="s">
        <v>8936</v>
      </c>
      <c r="C710" t="s">
        <v>2510</v>
      </c>
      <c r="D710" t="s">
        <v>2731</v>
      </c>
      <c r="E710" s="72">
        <v>52.78</v>
      </c>
    </row>
    <row r="711" spans="1:5" x14ac:dyDescent="0.25">
      <c r="A711">
        <v>841</v>
      </c>
      <c r="B711" t="s">
        <v>8937</v>
      </c>
      <c r="C711" t="s">
        <v>2510</v>
      </c>
      <c r="D711" t="s">
        <v>2731</v>
      </c>
      <c r="E711" s="72">
        <v>53.43</v>
      </c>
    </row>
    <row r="712" spans="1:5" x14ac:dyDescent="0.25">
      <c r="A712">
        <v>25005</v>
      </c>
      <c r="B712" t="s">
        <v>8938</v>
      </c>
      <c r="C712" t="s">
        <v>2510</v>
      </c>
      <c r="D712" t="s">
        <v>2731</v>
      </c>
      <c r="E712" s="72">
        <v>57.92</v>
      </c>
    </row>
    <row r="713" spans="1:5" x14ac:dyDescent="0.25">
      <c r="A713">
        <v>25003</v>
      </c>
      <c r="B713" t="s">
        <v>8939</v>
      </c>
      <c r="C713" t="s">
        <v>2510</v>
      </c>
      <c r="D713" t="s">
        <v>2731</v>
      </c>
      <c r="E713" s="72">
        <v>58.79</v>
      </c>
    </row>
    <row r="714" spans="1:5" x14ac:dyDescent="0.25">
      <c r="A714">
        <v>37410</v>
      </c>
      <c r="B714" t="s">
        <v>8940</v>
      </c>
      <c r="C714" t="s">
        <v>2510</v>
      </c>
      <c r="D714" t="s">
        <v>2731</v>
      </c>
      <c r="E714" s="72">
        <v>57.92</v>
      </c>
    </row>
    <row r="715" spans="1:5" x14ac:dyDescent="0.25">
      <c r="A715">
        <v>842</v>
      </c>
      <c r="B715" t="s">
        <v>8941</v>
      </c>
      <c r="C715" t="s">
        <v>2510</v>
      </c>
      <c r="D715" t="s">
        <v>2731</v>
      </c>
      <c r="E715" s="72">
        <v>58.74</v>
      </c>
    </row>
    <row r="716" spans="1:5" x14ac:dyDescent="0.25">
      <c r="A716">
        <v>44391</v>
      </c>
      <c r="B716" t="s">
        <v>8942</v>
      </c>
      <c r="C716" t="s">
        <v>2514</v>
      </c>
      <c r="D716" t="s">
        <v>2731</v>
      </c>
      <c r="E716" s="72">
        <v>125.17</v>
      </c>
    </row>
    <row r="717" spans="1:5" x14ac:dyDescent="0.25">
      <c r="A717">
        <v>44388</v>
      </c>
      <c r="B717" t="s">
        <v>8943</v>
      </c>
      <c r="C717" t="s">
        <v>2514</v>
      </c>
      <c r="D717" t="s">
        <v>2731</v>
      </c>
      <c r="E717" s="72">
        <v>2.71</v>
      </c>
    </row>
    <row r="718" spans="1:5" x14ac:dyDescent="0.25">
      <c r="A718">
        <v>44392</v>
      </c>
      <c r="B718" t="s">
        <v>8944</v>
      </c>
      <c r="C718" t="s">
        <v>2514</v>
      </c>
      <c r="D718" t="s">
        <v>2731</v>
      </c>
      <c r="E718" s="72">
        <v>249.23</v>
      </c>
    </row>
    <row r="719" spans="1:5" x14ac:dyDescent="0.25">
      <c r="A719">
        <v>44390</v>
      </c>
      <c r="B719" t="s">
        <v>8945</v>
      </c>
      <c r="C719" t="s">
        <v>2514</v>
      </c>
      <c r="D719" t="s">
        <v>2731</v>
      </c>
      <c r="E719" s="72">
        <v>52.81</v>
      </c>
    </row>
    <row r="720" spans="1:5" x14ac:dyDescent="0.25">
      <c r="A720">
        <v>44389</v>
      </c>
      <c r="B720" t="s">
        <v>8946</v>
      </c>
      <c r="C720" t="s">
        <v>2514</v>
      </c>
      <c r="D720" t="s">
        <v>2731</v>
      </c>
      <c r="E720" s="72">
        <v>6.23</v>
      </c>
    </row>
    <row r="721" spans="1:5" x14ac:dyDescent="0.25">
      <c r="A721">
        <v>862</v>
      </c>
      <c r="B721" t="s">
        <v>8947</v>
      </c>
      <c r="C721" t="s">
        <v>2514</v>
      </c>
      <c r="D721" t="s">
        <v>2731</v>
      </c>
      <c r="E721" s="72">
        <v>11.42</v>
      </c>
    </row>
    <row r="722" spans="1:5" x14ac:dyDescent="0.25">
      <c r="A722">
        <v>866</v>
      </c>
      <c r="B722" t="s">
        <v>8948</v>
      </c>
      <c r="C722" t="s">
        <v>2514</v>
      </c>
      <c r="D722" t="s">
        <v>2731</v>
      </c>
      <c r="E722" s="72">
        <v>145.13</v>
      </c>
    </row>
    <row r="723" spans="1:5" x14ac:dyDescent="0.25">
      <c r="A723">
        <v>892</v>
      </c>
      <c r="B723" t="s">
        <v>8949</v>
      </c>
      <c r="C723" t="s">
        <v>2514</v>
      </c>
      <c r="D723" t="s">
        <v>2731</v>
      </c>
      <c r="E723" s="72">
        <v>175.67</v>
      </c>
    </row>
    <row r="724" spans="1:5" x14ac:dyDescent="0.25">
      <c r="A724">
        <v>857</v>
      </c>
      <c r="B724" t="s">
        <v>8950</v>
      </c>
      <c r="C724" t="s">
        <v>2514</v>
      </c>
      <c r="D724" t="s">
        <v>2731</v>
      </c>
      <c r="E724" s="72">
        <v>19.100000000000001</v>
      </c>
    </row>
    <row r="725" spans="1:5" x14ac:dyDescent="0.25">
      <c r="A725">
        <v>37404</v>
      </c>
      <c r="B725" t="s">
        <v>8951</v>
      </c>
      <c r="C725" t="s">
        <v>2514</v>
      </c>
      <c r="D725" t="s">
        <v>2731</v>
      </c>
      <c r="E725" s="72">
        <v>203.25</v>
      </c>
    </row>
    <row r="726" spans="1:5" x14ac:dyDescent="0.25">
      <c r="A726">
        <v>868</v>
      </c>
      <c r="B726" t="s">
        <v>8952</v>
      </c>
      <c r="C726" t="s">
        <v>2514</v>
      </c>
      <c r="D726" t="s">
        <v>2731</v>
      </c>
      <c r="E726" s="72">
        <v>27.23</v>
      </c>
    </row>
    <row r="727" spans="1:5" x14ac:dyDescent="0.25">
      <c r="A727">
        <v>863</v>
      </c>
      <c r="B727" t="s">
        <v>8953</v>
      </c>
      <c r="C727" t="s">
        <v>2514</v>
      </c>
      <c r="D727" t="s">
        <v>2731</v>
      </c>
      <c r="E727" s="72">
        <v>40.1</v>
      </c>
    </row>
    <row r="728" spans="1:5" x14ac:dyDescent="0.25">
      <c r="A728">
        <v>867</v>
      </c>
      <c r="B728" t="s">
        <v>8954</v>
      </c>
      <c r="C728" t="s">
        <v>2514</v>
      </c>
      <c r="D728" t="s">
        <v>2731</v>
      </c>
      <c r="E728" s="72">
        <v>57.13</v>
      </c>
    </row>
    <row r="729" spans="1:5" x14ac:dyDescent="0.25">
      <c r="A729">
        <v>864</v>
      </c>
      <c r="B729" t="s">
        <v>8955</v>
      </c>
      <c r="C729" t="s">
        <v>2514</v>
      </c>
      <c r="D729" t="s">
        <v>2731</v>
      </c>
      <c r="E729" s="72">
        <v>75.459999999999994</v>
      </c>
    </row>
    <row r="730" spans="1:5" x14ac:dyDescent="0.25">
      <c r="A730">
        <v>865</v>
      </c>
      <c r="B730" t="s">
        <v>8956</v>
      </c>
      <c r="C730" t="s">
        <v>2514</v>
      </c>
      <c r="D730" t="s">
        <v>2731</v>
      </c>
      <c r="E730" s="72">
        <v>108.54</v>
      </c>
    </row>
    <row r="731" spans="1:5" x14ac:dyDescent="0.25">
      <c r="A731">
        <v>993</v>
      </c>
      <c r="B731" t="s">
        <v>8957</v>
      </c>
      <c r="C731" t="s">
        <v>2514</v>
      </c>
      <c r="D731" t="s">
        <v>2731</v>
      </c>
      <c r="E731" s="72">
        <v>2.06</v>
      </c>
    </row>
    <row r="732" spans="1:5" x14ac:dyDescent="0.25">
      <c r="A732">
        <v>1020</v>
      </c>
      <c r="B732" t="s">
        <v>8958</v>
      </c>
      <c r="C732" t="s">
        <v>2514</v>
      </c>
      <c r="D732" t="s">
        <v>2731</v>
      </c>
      <c r="E732" s="72">
        <v>10.53</v>
      </c>
    </row>
    <row r="733" spans="1:5" x14ac:dyDescent="0.25">
      <c r="A733">
        <v>1017</v>
      </c>
      <c r="B733" t="s">
        <v>8959</v>
      </c>
      <c r="C733" t="s">
        <v>2514</v>
      </c>
      <c r="D733" t="s">
        <v>2731</v>
      </c>
      <c r="E733" s="72">
        <v>129.05000000000001</v>
      </c>
    </row>
    <row r="734" spans="1:5" x14ac:dyDescent="0.25">
      <c r="A734">
        <v>999</v>
      </c>
      <c r="B734" t="s">
        <v>8960</v>
      </c>
      <c r="C734" t="s">
        <v>2514</v>
      </c>
      <c r="D734" t="s">
        <v>2731</v>
      </c>
      <c r="E734" s="72">
        <v>156.35</v>
      </c>
    </row>
    <row r="735" spans="1:5" x14ac:dyDescent="0.25">
      <c r="A735">
        <v>995</v>
      </c>
      <c r="B735" t="s">
        <v>8961</v>
      </c>
      <c r="C735" t="s">
        <v>2514</v>
      </c>
      <c r="D735" t="s">
        <v>2731</v>
      </c>
      <c r="E735" s="72">
        <v>16.77</v>
      </c>
    </row>
    <row r="736" spans="1:5" x14ac:dyDescent="0.25">
      <c r="A736">
        <v>1000</v>
      </c>
      <c r="B736" t="s">
        <v>8962</v>
      </c>
      <c r="C736" t="s">
        <v>2514</v>
      </c>
      <c r="D736" t="s">
        <v>2731</v>
      </c>
      <c r="E736" s="72">
        <v>192.05</v>
      </c>
    </row>
    <row r="737" spans="1:5" x14ac:dyDescent="0.25">
      <c r="A737">
        <v>1022</v>
      </c>
      <c r="B737" t="s">
        <v>8963</v>
      </c>
      <c r="C737" t="s">
        <v>2514</v>
      </c>
      <c r="D737" t="s">
        <v>2731</v>
      </c>
      <c r="E737" s="72">
        <v>2.88</v>
      </c>
    </row>
    <row r="738" spans="1:5" x14ac:dyDescent="0.25">
      <c r="A738">
        <v>1015</v>
      </c>
      <c r="B738" t="s">
        <v>8964</v>
      </c>
      <c r="C738" t="s">
        <v>2514</v>
      </c>
      <c r="D738" t="s">
        <v>2731</v>
      </c>
      <c r="E738" s="72">
        <v>255.21</v>
      </c>
    </row>
    <row r="739" spans="1:5" x14ac:dyDescent="0.25">
      <c r="A739">
        <v>996</v>
      </c>
      <c r="B739" t="s">
        <v>8965</v>
      </c>
      <c r="C739" t="s">
        <v>2514</v>
      </c>
      <c r="D739" t="s">
        <v>2731</v>
      </c>
      <c r="E739" s="72">
        <v>26</v>
      </c>
    </row>
    <row r="740" spans="1:5" x14ac:dyDescent="0.25">
      <c r="A740">
        <v>1001</v>
      </c>
      <c r="B740" t="s">
        <v>8966</v>
      </c>
      <c r="C740" t="s">
        <v>2514</v>
      </c>
      <c r="D740" t="s">
        <v>2731</v>
      </c>
      <c r="E740" s="72">
        <v>331.13</v>
      </c>
    </row>
    <row r="741" spans="1:5" x14ac:dyDescent="0.25">
      <c r="A741">
        <v>1019</v>
      </c>
      <c r="B741" t="s">
        <v>8967</v>
      </c>
      <c r="C741" t="s">
        <v>2514</v>
      </c>
      <c r="D741" t="s">
        <v>2731</v>
      </c>
      <c r="E741" s="72">
        <v>36.74</v>
      </c>
    </row>
    <row r="742" spans="1:5" x14ac:dyDescent="0.25">
      <c r="A742">
        <v>1021</v>
      </c>
      <c r="B742" t="s">
        <v>8968</v>
      </c>
      <c r="C742" t="s">
        <v>2514</v>
      </c>
      <c r="D742" t="s">
        <v>2731</v>
      </c>
      <c r="E742" s="72">
        <v>4.42</v>
      </c>
    </row>
    <row r="743" spans="1:5" x14ac:dyDescent="0.25">
      <c r="A743">
        <v>39249</v>
      </c>
      <c r="B743" t="s">
        <v>8969</v>
      </c>
      <c r="C743" t="s">
        <v>2514</v>
      </c>
      <c r="D743" t="s">
        <v>2731</v>
      </c>
      <c r="E743" s="72">
        <v>445.22</v>
      </c>
    </row>
    <row r="744" spans="1:5" x14ac:dyDescent="0.25">
      <c r="A744">
        <v>1018</v>
      </c>
      <c r="B744" t="s">
        <v>8970</v>
      </c>
      <c r="C744" t="s">
        <v>2514</v>
      </c>
      <c r="D744" t="s">
        <v>2731</v>
      </c>
      <c r="E744" s="72">
        <v>54.33</v>
      </c>
    </row>
    <row r="745" spans="1:5" x14ac:dyDescent="0.25">
      <c r="A745">
        <v>39250</v>
      </c>
      <c r="B745" t="s">
        <v>8971</v>
      </c>
      <c r="C745" t="s">
        <v>2514</v>
      </c>
      <c r="D745" t="s">
        <v>2731</v>
      </c>
      <c r="E745" s="72">
        <v>532.58000000000004</v>
      </c>
    </row>
    <row r="746" spans="1:5" x14ac:dyDescent="0.25">
      <c r="A746">
        <v>994</v>
      </c>
      <c r="B746" t="s">
        <v>8972</v>
      </c>
      <c r="C746" t="s">
        <v>2514</v>
      </c>
      <c r="D746" t="s">
        <v>2731</v>
      </c>
      <c r="E746" s="72">
        <v>6.42</v>
      </c>
    </row>
    <row r="747" spans="1:5" x14ac:dyDescent="0.25">
      <c r="A747">
        <v>977</v>
      </c>
      <c r="B747" t="s">
        <v>8973</v>
      </c>
      <c r="C747" t="s">
        <v>2514</v>
      </c>
      <c r="D747" t="s">
        <v>2731</v>
      </c>
      <c r="E747" s="72">
        <v>76.010000000000005</v>
      </c>
    </row>
    <row r="748" spans="1:5" x14ac:dyDescent="0.25">
      <c r="A748">
        <v>998</v>
      </c>
      <c r="B748" t="s">
        <v>8974</v>
      </c>
      <c r="C748" t="s">
        <v>2514</v>
      </c>
      <c r="D748" t="s">
        <v>2731</v>
      </c>
      <c r="E748" s="72">
        <v>98.69</v>
      </c>
    </row>
    <row r="749" spans="1:5" x14ac:dyDescent="0.25">
      <c r="A749">
        <v>39251</v>
      </c>
      <c r="B749" t="s">
        <v>8975</v>
      </c>
      <c r="C749" t="s">
        <v>2514</v>
      </c>
      <c r="D749" t="s">
        <v>2731</v>
      </c>
      <c r="E749" s="72">
        <v>0.71</v>
      </c>
    </row>
    <row r="750" spans="1:5" x14ac:dyDescent="0.25">
      <c r="A750">
        <v>1011</v>
      </c>
      <c r="B750" t="s">
        <v>8976</v>
      </c>
      <c r="C750" t="s">
        <v>2514</v>
      </c>
      <c r="D750" t="s">
        <v>2731</v>
      </c>
      <c r="E750" s="72">
        <v>0.97</v>
      </c>
    </row>
    <row r="751" spans="1:5" x14ac:dyDescent="0.25">
      <c r="A751">
        <v>39252</v>
      </c>
      <c r="B751" t="s">
        <v>8977</v>
      </c>
      <c r="C751" t="s">
        <v>2514</v>
      </c>
      <c r="D751" t="s">
        <v>2731</v>
      </c>
      <c r="E751" s="72">
        <v>1.27</v>
      </c>
    </row>
    <row r="752" spans="1:5" x14ac:dyDescent="0.25">
      <c r="A752">
        <v>1013</v>
      </c>
      <c r="B752" t="s">
        <v>8978</v>
      </c>
      <c r="C752" t="s">
        <v>2514</v>
      </c>
      <c r="D752" t="s">
        <v>2731</v>
      </c>
      <c r="E752" s="72">
        <v>1.53</v>
      </c>
    </row>
    <row r="753" spans="1:5" x14ac:dyDescent="0.25">
      <c r="A753">
        <v>980</v>
      </c>
      <c r="B753" t="s">
        <v>8979</v>
      </c>
      <c r="C753" t="s">
        <v>2514</v>
      </c>
      <c r="D753" t="s">
        <v>2731</v>
      </c>
      <c r="E753" s="72">
        <v>11.04</v>
      </c>
    </row>
    <row r="754" spans="1:5" x14ac:dyDescent="0.25">
      <c r="A754">
        <v>39237</v>
      </c>
      <c r="B754" t="s">
        <v>8980</v>
      </c>
      <c r="C754" t="s">
        <v>2514</v>
      </c>
      <c r="D754" t="s">
        <v>2731</v>
      </c>
      <c r="E754" s="72">
        <v>117.49</v>
      </c>
    </row>
    <row r="755" spans="1:5" x14ac:dyDescent="0.25">
      <c r="A755">
        <v>39238</v>
      </c>
      <c r="B755" t="s">
        <v>8981</v>
      </c>
      <c r="C755" t="s">
        <v>2514</v>
      </c>
      <c r="D755" t="s">
        <v>2731</v>
      </c>
      <c r="E755" s="72">
        <v>148.18</v>
      </c>
    </row>
    <row r="756" spans="1:5" x14ac:dyDescent="0.25">
      <c r="A756">
        <v>979</v>
      </c>
      <c r="B756" t="s">
        <v>8982</v>
      </c>
      <c r="C756" t="s">
        <v>2514</v>
      </c>
      <c r="D756" t="s">
        <v>2731</v>
      </c>
      <c r="E756" s="72">
        <v>15.78</v>
      </c>
    </row>
    <row r="757" spans="1:5" x14ac:dyDescent="0.25">
      <c r="A757">
        <v>39239</v>
      </c>
      <c r="B757" t="s">
        <v>8983</v>
      </c>
      <c r="C757" t="s">
        <v>2514</v>
      </c>
      <c r="D757" t="s">
        <v>2731</v>
      </c>
      <c r="E757" s="72">
        <v>179.02</v>
      </c>
    </row>
    <row r="758" spans="1:5" x14ac:dyDescent="0.25">
      <c r="A758">
        <v>1014</v>
      </c>
      <c r="B758" t="s">
        <v>8984</v>
      </c>
      <c r="C758" t="s">
        <v>2514</v>
      </c>
      <c r="D758" t="s">
        <v>2731</v>
      </c>
      <c r="E758" s="72">
        <v>2.42</v>
      </c>
    </row>
    <row r="759" spans="1:5" x14ac:dyDescent="0.25">
      <c r="A759">
        <v>39240</v>
      </c>
      <c r="B759" t="s">
        <v>8985</v>
      </c>
      <c r="C759" t="s">
        <v>2514</v>
      </c>
      <c r="D759" t="s">
        <v>2731</v>
      </c>
      <c r="E759" s="72">
        <v>235.45</v>
      </c>
    </row>
    <row r="760" spans="1:5" x14ac:dyDescent="0.25">
      <c r="A760">
        <v>39232</v>
      </c>
      <c r="B760" t="s">
        <v>8986</v>
      </c>
      <c r="C760" t="s">
        <v>2514</v>
      </c>
      <c r="D760" t="s">
        <v>2731</v>
      </c>
      <c r="E760" s="72">
        <v>24.71</v>
      </c>
    </row>
    <row r="761" spans="1:5" x14ac:dyDescent="0.25">
      <c r="A761">
        <v>39233</v>
      </c>
      <c r="B761" t="s">
        <v>8987</v>
      </c>
      <c r="C761" t="s">
        <v>2514</v>
      </c>
      <c r="D761" t="s">
        <v>2731</v>
      </c>
      <c r="E761" s="72">
        <v>36.020000000000003</v>
      </c>
    </row>
    <row r="762" spans="1:5" x14ac:dyDescent="0.25">
      <c r="A762">
        <v>981</v>
      </c>
      <c r="B762" t="s">
        <v>8988</v>
      </c>
      <c r="C762" t="s">
        <v>2514</v>
      </c>
      <c r="D762" t="s">
        <v>2733</v>
      </c>
      <c r="E762" s="72">
        <v>4.0199999999999996</v>
      </c>
    </row>
    <row r="763" spans="1:5" x14ac:dyDescent="0.25">
      <c r="A763">
        <v>39234</v>
      </c>
      <c r="B763" t="s">
        <v>8989</v>
      </c>
      <c r="C763" t="s">
        <v>2514</v>
      </c>
      <c r="D763" t="s">
        <v>2731</v>
      </c>
      <c r="E763" s="72">
        <v>50.13</v>
      </c>
    </row>
    <row r="764" spans="1:5" x14ac:dyDescent="0.25">
      <c r="A764">
        <v>982</v>
      </c>
      <c r="B764" t="s">
        <v>8990</v>
      </c>
      <c r="C764" t="s">
        <v>2514</v>
      </c>
      <c r="D764" t="s">
        <v>2731</v>
      </c>
      <c r="E764" s="72">
        <v>5.78</v>
      </c>
    </row>
    <row r="765" spans="1:5" x14ac:dyDescent="0.25">
      <c r="A765">
        <v>39235</v>
      </c>
      <c r="B765" t="s">
        <v>8991</v>
      </c>
      <c r="C765" t="s">
        <v>2514</v>
      </c>
      <c r="D765" t="s">
        <v>2731</v>
      </c>
      <c r="E765" s="72">
        <v>73.94</v>
      </c>
    </row>
    <row r="766" spans="1:5" x14ac:dyDescent="0.25">
      <c r="A766">
        <v>39236</v>
      </c>
      <c r="B766" t="s">
        <v>8992</v>
      </c>
      <c r="C766" t="s">
        <v>2514</v>
      </c>
      <c r="D766" t="s">
        <v>2731</v>
      </c>
      <c r="E766" s="72">
        <v>97.99</v>
      </c>
    </row>
    <row r="767" spans="1:5" x14ac:dyDescent="0.25">
      <c r="A767">
        <v>990</v>
      </c>
      <c r="B767" t="s">
        <v>8993</v>
      </c>
      <c r="C767" t="s">
        <v>2514</v>
      </c>
      <c r="D767" t="s">
        <v>2731</v>
      </c>
      <c r="E767" s="72">
        <v>173.88</v>
      </c>
    </row>
    <row r="768" spans="1:5" x14ac:dyDescent="0.25">
      <c r="A768">
        <v>39241</v>
      </c>
      <c r="B768" t="s">
        <v>8994</v>
      </c>
      <c r="C768" t="s">
        <v>2514</v>
      </c>
      <c r="D768" t="s">
        <v>2731</v>
      </c>
      <c r="E768" s="72">
        <v>17.12</v>
      </c>
    </row>
    <row r="769" spans="1:5" x14ac:dyDescent="0.25">
      <c r="A769">
        <v>1005</v>
      </c>
      <c r="B769" t="s">
        <v>8995</v>
      </c>
      <c r="C769" t="s">
        <v>2514</v>
      </c>
      <c r="D769" t="s">
        <v>2731</v>
      </c>
      <c r="E769" s="72">
        <v>216.49</v>
      </c>
    </row>
    <row r="770" spans="1:5" x14ac:dyDescent="0.25">
      <c r="A770">
        <v>991</v>
      </c>
      <c r="B770" t="s">
        <v>8996</v>
      </c>
      <c r="C770" t="s">
        <v>2514</v>
      </c>
      <c r="D770" t="s">
        <v>2731</v>
      </c>
      <c r="E770" s="72">
        <v>283.56</v>
      </c>
    </row>
    <row r="771" spans="1:5" x14ac:dyDescent="0.25">
      <c r="A771">
        <v>986</v>
      </c>
      <c r="B771" t="s">
        <v>8997</v>
      </c>
      <c r="C771" t="s">
        <v>2514</v>
      </c>
      <c r="D771" t="s">
        <v>2731</v>
      </c>
      <c r="E771" s="72">
        <v>27.04</v>
      </c>
    </row>
    <row r="772" spans="1:5" x14ac:dyDescent="0.25">
      <c r="A772">
        <v>987</v>
      </c>
      <c r="B772" t="s">
        <v>8998</v>
      </c>
      <c r="C772" t="s">
        <v>2514</v>
      </c>
      <c r="D772" t="s">
        <v>2731</v>
      </c>
      <c r="E772" s="72">
        <v>37.020000000000003</v>
      </c>
    </row>
    <row r="773" spans="1:5" x14ac:dyDescent="0.25">
      <c r="A773">
        <v>1007</v>
      </c>
      <c r="B773" t="s">
        <v>8999</v>
      </c>
      <c r="C773" t="s">
        <v>2514</v>
      </c>
      <c r="D773" t="s">
        <v>2731</v>
      </c>
      <c r="E773" s="72">
        <v>51.25</v>
      </c>
    </row>
    <row r="774" spans="1:5" x14ac:dyDescent="0.25">
      <c r="A774">
        <v>1008</v>
      </c>
      <c r="B774" t="s">
        <v>9000</v>
      </c>
      <c r="C774" t="s">
        <v>2514</v>
      </c>
      <c r="D774" t="s">
        <v>2731</v>
      </c>
      <c r="E774" s="72">
        <v>6.5</v>
      </c>
    </row>
    <row r="775" spans="1:5" x14ac:dyDescent="0.25">
      <c r="A775">
        <v>988</v>
      </c>
      <c r="B775" t="s">
        <v>9001</v>
      </c>
      <c r="C775" t="s">
        <v>2514</v>
      </c>
      <c r="D775" t="s">
        <v>2731</v>
      </c>
      <c r="E775" s="72">
        <v>70.66</v>
      </c>
    </row>
    <row r="776" spans="1:5" x14ac:dyDescent="0.25">
      <c r="A776">
        <v>989</v>
      </c>
      <c r="B776" t="s">
        <v>9002</v>
      </c>
      <c r="C776" t="s">
        <v>2514</v>
      </c>
      <c r="D776" t="s">
        <v>2731</v>
      </c>
      <c r="E776" s="72">
        <v>97.54</v>
      </c>
    </row>
    <row r="777" spans="1:5" x14ac:dyDescent="0.25">
      <c r="A777">
        <v>1006</v>
      </c>
      <c r="B777" t="s">
        <v>9003</v>
      </c>
      <c r="C777" t="s">
        <v>2514</v>
      </c>
      <c r="D777" t="s">
        <v>2731</v>
      </c>
      <c r="E777" s="72">
        <v>130.77000000000001</v>
      </c>
    </row>
    <row r="778" spans="1:5" x14ac:dyDescent="0.25">
      <c r="A778">
        <v>43972</v>
      </c>
      <c r="B778" t="s">
        <v>9004</v>
      </c>
      <c r="C778" t="s">
        <v>2514</v>
      </c>
      <c r="D778" t="s">
        <v>2731</v>
      </c>
      <c r="E778" s="72">
        <v>3.64</v>
      </c>
    </row>
    <row r="779" spans="1:5" x14ac:dyDescent="0.25">
      <c r="A779">
        <v>43971</v>
      </c>
      <c r="B779" t="s">
        <v>9005</v>
      </c>
      <c r="C779" t="s">
        <v>2514</v>
      </c>
      <c r="D779" t="s">
        <v>2733</v>
      </c>
      <c r="E779" s="72">
        <v>2.78</v>
      </c>
    </row>
    <row r="780" spans="1:5" x14ac:dyDescent="0.25">
      <c r="A780">
        <v>39598</v>
      </c>
      <c r="B780" t="s">
        <v>9006</v>
      </c>
      <c r="C780" t="s">
        <v>2514</v>
      </c>
      <c r="D780" t="s">
        <v>2731</v>
      </c>
      <c r="E780" s="72">
        <v>5.15</v>
      </c>
    </row>
    <row r="781" spans="1:5" x14ac:dyDescent="0.25">
      <c r="A781">
        <v>43973</v>
      </c>
      <c r="B781" t="s">
        <v>9007</v>
      </c>
      <c r="C781" t="s">
        <v>2514</v>
      </c>
      <c r="D781" t="s">
        <v>2731</v>
      </c>
      <c r="E781" s="72">
        <v>3.8</v>
      </c>
    </row>
    <row r="782" spans="1:5" x14ac:dyDescent="0.25">
      <c r="A782">
        <v>39599</v>
      </c>
      <c r="B782" t="s">
        <v>9008</v>
      </c>
      <c r="C782" t="s">
        <v>2514</v>
      </c>
      <c r="D782" t="s">
        <v>2731</v>
      </c>
      <c r="E782" s="72">
        <v>7.41</v>
      </c>
    </row>
    <row r="783" spans="1:5" x14ac:dyDescent="0.25">
      <c r="A783">
        <v>43832</v>
      </c>
      <c r="B783" t="s">
        <v>9009</v>
      </c>
      <c r="C783" t="s">
        <v>2514</v>
      </c>
      <c r="D783" t="s">
        <v>2731</v>
      </c>
      <c r="E783" s="72">
        <v>19.53</v>
      </c>
    </row>
    <row r="784" spans="1:5" x14ac:dyDescent="0.25">
      <c r="A784">
        <v>34602</v>
      </c>
      <c r="B784" t="s">
        <v>9010</v>
      </c>
      <c r="C784" t="s">
        <v>2514</v>
      </c>
      <c r="D784" t="s">
        <v>2731</v>
      </c>
      <c r="E784" s="72">
        <v>4.47</v>
      </c>
    </row>
    <row r="785" spans="1:11" x14ac:dyDescent="0.25">
      <c r="A785">
        <v>34607</v>
      </c>
      <c r="B785" t="s">
        <v>9011</v>
      </c>
      <c r="C785" t="s">
        <v>2514</v>
      </c>
      <c r="D785" t="s">
        <v>2731</v>
      </c>
      <c r="E785" s="72">
        <v>10.96</v>
      </c>
    </row>
    <row r="786" spans="1:11" x14ac:dyDescent="0.25">
      <c r="A786">
        <v>34609</v>
      </c>
      <c r="B786" t="s">
        <v>9012</v>
      </c>
      <c r="C786" t="s">
        <v>2514</v>
      </c>
      <c r="D786" t="s">
        <v>2731</v>
      </c>
      <c r="E786" s="72">
        <v>15.95</v>
      </c>
    </row>
    <row r="787" spans="1:11" x14ac:dyDescent="0.25">
      <c r="A787">
        <v>34618</v>
      </c>
      <c r="B787" t="s">
        <v>9013</v>
      </c>
      <c r="C787" t="s">
        <v>2514</v>
      </c>
      <c r="D787" t="s">
        <v>2731</v>
      </c>
      <c r="E787" s="72">
        <v>6.1</v>
      </c>
    </row>
    <row r="788" spans="1:11" x14ac:dyDescent="0.25">
      <c r="A788">
        <v>34621</v>
      </c>
      <c r="B788" t="s">
        <v>9014</v>
      </c>
      <c r="C788" t="s">
        <v>2514</v>
      </c>
      <c r="D788" t="s">
        <v>2731</v>
      </c>
      <c r="E788" s="72">
        <v>15.12</v>
      </c>
    </row>
    <row r="789" spans="1:11" x14ac:dyDescent="0.25">
      <c r="A789">
        <v>34622</v>
      </c>
      <c r="B789" t="s">
        <v>9015</v>
      </c>
      <c r="C789" t="s">
        <v>2514</v>
      </c>
      <c r="D789" t="s">
        <v>2731</v>
      </c>
      <c r="E789" s="72">
        <v>22.46</v>
      </c>
    </row>
    <row r="790" spans="1:11" x14ac:dyDescent="0.25">
      <c r="A790">
        <v>34624</v>
      </c>
      <c r="B790" t="s">
        <v>9016</v>
      </c>
      <c r="C790" t="s">
        <v>2514</v>
      </c>
      <c r="D790" t="s">
        <v>2731</v>
      </c>
      <c r="E790" s="72">
        <v>8.14</v>
      </c>
    </row>
    <row r="791" spans="1:11" x14ac:dyDescent="0.25">
      <c r="A791">
        <v>34627</v>
      </c>
      <c r="B791" t="s">
        <v>9017</v>
      </c>
      <c r="C791" t="s">
        <v>2514</v>
      </c>
      <c r="D791" t="s">
        <v>2731</v>
      </c>
      <c r="E791" s="72">
        <v>19.64</v>
      </c>
    </row>
    <row r="792" spans="1:11" x14ac:dyDescent="0.25">
      <c r="A792">
        <v>34629</v>
      </c>
      <c r="B792" t="s">
        <v>9018</v>
      </c>
      <c r="C792" t="s">
        <v>2514</v>
      </c>
      <c r="D792" t="s">
        <v>2731</v>
      </c>
      <c r="E792" s="72">
        <v>30</v>
      </c>
    </row>
    <row r="793" spans="1:11" x14ac:dyDescent="0.25">
      <c r="A793">
        <v>39257</v>
      </c>
      <c r="B793" t="s">
        <v>9019</v>
      </c>
      <c r="C793" t="s">
        <v>2514</v>
      </c>
      <c r="D793" t="s">
        <v>2731</v>
      </c>
      <c r="E793" s="72">
        <v>6.1</v>
      </c>
    </row>
    <row r="794" spans="1:11" x14ac:dyDescent="0.25">
      <c r="A794">
        <v>39261</v>
      </c>
      <c r="B794" t="s">
        <v>9020</v>
      </c>
      <c r="C794" t="s">
        <v>2514</v>
      </c>
      <c r="D794" t="s">
        <v>2731</v>
      </c>
      <c r="E794" s="72">
        <v>34.96</v>
      </c>
    </row>
    <row r="795" spans="1:11" x14ac:dyDescent="0.25">
      <c r="A795">
        <v>39268</v>
      </c>
      <c r="B795" t="s">
        <v>9021</v>
      </c>
      <c r="C795" t="s">
        <v>2514</v>
      </c>
      <c r="D795" t="s">
        <v>2731</v>
      </c>
      <c r="E795" s="72">
        <v>546.4</v>
      </c>
    </row>
    <row r="796" spans="1:11" x14ac:dyDescent="0.25">
      <c r="A796">
        <v>39262</v>
      </c>
      <c r="B796" t="s">
        <v>9022</v>
      </c>
      <c r="C796" t="s">
        <v>2514</v>
      </c>
      <c r="D796" t="s">
        <v>2731</v>
      </c>
      <c r="E796" s="72">
        <v>55.67</v>
      </c>
    </row>
    <row r="797" spans="1:11" x14ac:dyDescent="0.25">
      <c r="A797">
        <v>39258</v>
      </c>
      <c r="B797" t="s">
        <v>9023</v>
      </c>
      <c r="C797" t="s">
        <v>2514</v>
      </c>
      <c r="D797" t="s">
        <v>2731</v>
      </c>
      <c r="E797" s="72">
        <v>9.1999999999999993</v>
      </c>
    </row>
    <row r="798" spans="1:11" x14ac:dyDescent="0.25">
      <c r="A798">
        <v>39263</v>
      </c>
      <c r="B798" t="s">
        <v>9024</v>
      </c>
      <c r="C798" t="s">
        <v>2514</v>
      </c>
      <c r="D798" t="s">
        <v>2731</v>
      </c>
      <c r="E798" s="72">
        <v>96.26</v>
      </c>
    </row>
    <row r="799" spans="1:11" x14ac:dyDescent="0.25">
      <c r="A799">
        <v>39264</v>
      </c>
      <c r="B799" t="s">
        <v>9025</v>
      </c>
      <c r="C799" t="s">
        <v>2514</v>
      </c>
      <c r="D799" t="s">
        <v>2731</v>
      </c>
      <c r="E799" s="72">
        <v>133.34</v>
      </c>
    </row>
    <row r="800" spans="1:11" s="108" customFormat="1" x14ac:dyDescent="0.25">
      <c r="A800">
        <v>39259</v>
      </c>
      <c r="B800" t="s">
        <v>9026</v>
      </c>
      <c r="C800" t="s">
        <v>2514</v>
      </c>
      <c r="D800" t="s">
        <v>2731</v>
      </c>
      <c r="E800" s="72">
        <v>14.17</v>
      </c>
      <c r="F800"/>
      <c r="G800"/>
      <c r="H800"/>
      <c r="I800"/>
      <c r="J800"/>
      <c r="K800"/>
    </row>
    <row r="801" spans="1:5" x14ac:dyDescent="0.25">
      <c r="A801">
        <v>39265</v>
      </c>
      <c r="B801" t="s">
        <v>9027</v>
      </c>
      <c r="C801" t="s">
        <v>2514</v>
      </c>
      <c r="D801" t="s">
        <v>2731</v>
      </c>
      <c r="E801" s="72">
        <v>181.03</v>
      </c>
    </row>
    <row r="802" spans="1:5" x14ac:dyDescent="0.25">
      <c r="A802">
        <v>39260</v>
      </c>
      <c r="B802" t="s">
        <v>9028</v>
      </c>
      <c r="C802" t="s">
        <v>2514</v>
      </c>
      <c r="D802" t="s">
        <v>2731</v>
      </c>
      <c r="E802" s="72">
        <v>21.7</v>
      </c>
    </row>
    <row r="803" spans="1:5" x14ac:dyDescent="0.25">
      <c r="A803">
        <v>39266</v>
      </c>
      <c r="B803" t="s">
        <v>9029</v>
      </c>
      <c r="C803" t="s">
        <v>2514</v>
      </c>
      <c r="D803" t="s">
        <v>2731</v>
      </c>
      <c r="E803" s="72">
        <v>273.18</v>
      </c>
    </row>
    <row r="804" spans="1:5" x14ac:dyDescent="0.25">
      <c r="A804">
        <v>39267</v>
      </c>
      <c r="B804" t="s">
        <v>9030</v>
      </c>
      <c r="C804" t="s">
        <v>2514</v>
      </c>
      <c r="D804" t="s">
        <v>2731</v>
      </c>
      <c r="E804" s="72">
        <v>341.54</v>
      </c>
    </row>
    <row r="805" spans="1:5" x14ac:dyDescent="0.25">
      <c r="A805">
        <v>11901</v>
      </c>
      <c r="B805" t="s">
        <v>9031</v>
      </c>
      <c r="C805" t="s">
        <v>2514</v>
      </c>
      <c r="D805" t="s">
        <v>2731</v>
      </c>
      <c r="E805" s="72">
        <v>0.67</v>
      </c>
    </row>
    <row r="806" spans="1:5" x14ac:dyDescent="0.25">
      <c r="A806">
        <v>11902</v>
      </c>
      <c r="B806" t="s">
        <v>9032</v>
      </c>
      <c r="C806" t="s">
        <v>2514</v>
      </c>
      <c r="D806" t="s">
        <v>2731</v>
      </c>
      <c r="E806" s="72">
        <v>1.28</v>
      </c>
    </row>
    <row r="807" spans="1:5" x14ac:dyDescent="0.25">
      <c r="A807">
        <v>11903</v>
      </c>
      <c r="B807" t="s">
        <v>9033</v>
      </c>
      <c r="C807" t="s">
        <v>2514</v>
      </c>
      <c r="D807" t="s">
        <v>2731</v>
      </c>
      <c r="E807" s="72">
        <v>1.35</v>
      </c>
    </row>
    <row r="808" spans="1:5" x14ac:dyDescent="0.25">
      <c r="A808">
        <v>11904</v>
      </c>
      <c r="B808" t="s">
        <v>9034</v>
      </c>
      <c r="C808" t="s">
        <v>2514</v>
      </c>
      <c r="D808" t="s">
        <v>2731</v>
      </c>
      <c r="E808" s="72">
        <v>2.0499999999999998</v>
      </c>
    </row>
    <row r="809" spans="1:5" x14ac:dyDescent="0.25">
      <c r="A809">
        <v>11905</v>
      </c>
      <c r="B809" t="s">
        <v>9035</v>
      </c>
      <c r="C809" t="s">
        <v>2514</v>
      </c>
      <c r="D809" t="s">
        <v>2731</v>
      </c>
      <c r="E809" s="72">
        <v>2.5</v>
      </c>
    </row>
    <row r="810" spans="1:5" x14ac:dyDescent="0.25">
      <c r="A810">
        <v>11906</v>
      </c>
      <c r="B810" t="s">
        <v>9036</v>
      </c>
      <c r="C810" t="s">
        <v>2514</v>
      </c>
      <c r="D810" t="s">
        <v>2731</v>
      </c>
      <c r="E810" s="72">
        <v>3.18</v>
      </c>
    </row>
    <row r="811" spans="1:5" x14ac:dyDescent="0.25">
      <c r="A811">
        <v>11919</v>
      </c>
      <c r="B811" t="s">
        <v>9037</v>
      </c>
      <c r="C811" t="s">
        <v>2514</v>
      </c>
      <c r="D811" t="s">
        <v>2731</v>
      </c>
      <c r="E811" s="72">
        <v>5.83</v>
      </c>
    </row>
    <row r="812" spans="1:5" x14ac:dyDescent="0.25">
      <c r="A812">
        <v>11920</v>
      </c>
      <c r="B812" t="s">
        <v>9038</v>
      </c>
      <c r="C812" t="s">
        <v>2514</v>
      </c>
      <c r="D812" t="s">
        <v>2731</v>
      </c>
      <c r="E812" s="72">
        <v>11.08</v>
      </c>
    </row>
    <row r="813" spans="1:5" x14ac:dyDescent="0.25">
      <c r="A813">
        <v>11924</v>
      </c>
      <c r="B813" t="s">
        <v>9039</v>
      </c>
      <c r="C813" t="s">
        <v>2514</v>
      </c>
      <c r="D813" t="s">
        <v>2731</v>
      </c>
      <c r="E813" s="72">
        <v>93</v>
      </c>
    </row>
    <row r="814" spans="1:5" x14ac:dyDescent="0.25">
      <c r="A814">
        <v>11921</v>
      </c>
      <c r="B814" t="s">
        <v>9040</v>
      </c>
      <c r="C814" t="s">
        <v>2514</v>
      </c>
      <c r="D814" t="s">
        <v>2731</v>
      </c>
      <c r="E814" s="72">
        <v>16.21</v>
      </c>
    </row>
    <row r="815" spans="1:5" x14ac:dyDescent="0.25">
      <c r="A815">
        <v>11922</v>
      </c>
      <c r="B815" t="s">
        <v>9041</v>
      </c>
      <c r="C815" t="s">
        <v>2514</v>
      </c>
      <c r="D815" t="s">
        <v>2731</v>
      </c>
      <c r="E815" s="72">
        <v>26.21</v>
      </c>
    </row>
    <row r="816" spans="1:5" x14ac:dyDescent="0.25">
      <c r="A816">
        <v>11923</v>
      </c>
      <c r="B816" t="s">
        <v>9042</v>
      </c>
      <c r="C816" t="s">
        <v>2514</v>
      </c>
      <c r="D816" t="s">
        <v>2731</v>
      </c>
      <c r="E816" s="72">
        <v>38.369999999999997</v>
      </c>
    </row>
    <row r="817" spans="1:5" x14ac:dyDescent="0.25">
      <c r="A817">
        <v>11916</v>
      </c>
      <c r="B817" t="s">
        <v>9043</v>
      </c>
      <c r="C817" t="s">
        <v>2514</v>
      </c>
      <c r="D817" t="s">
        <v>2731</v>
      </c>
      <c r="E817" s="72">
        <v>7.98</v>
      </c>
    </row>
    <row r="818" spans="1:5" x14ac:dyDescent="0.25">
      <c r="A818">
        <v>11914</v>
      </c>
      <c r="B818" t="s">
        <v>9044</v>
      </c>
      <c r="C818" t="s">
        <v>2514</v>
      </c>
      <c r="D818" t="s">
        <v>2731</v>
      </c>
      <c r="E818" s="72">
        <v>57.49</v>
      </c>
    </row>
    <row r="819" spans="1:5" x14ac:dyDescent="0.25">
      <c r="A819">
        <v>11917</v>
      </c>
      <c r="B819" t="s">
        <v>9045</v>
      </c>
      <c r="C819" t="s">
        <v>2514</v>
      </c>
      <c r="D819" t="s">
        <v>2731</v>
      </c>
      <c r="E819" s="72">
        <v>14.05</v>
      </c>
    </row>
    <row r="820" spans="1:5" x14ac:dyDescent="0.25">
      <c r="A820">
        <v>11918</v>
      </c>
      <c r="B820" t="s">
        <v>9046</v>
      </c>
      <c r="C820" t="s">
        <v>2514</v>
      </c>
      <c r="D820" t="s">
        <v>2731</v>
      </c>
      <c r="E820" s="72">
        <v>16.670000000000002</v>
      </c>
    </row>
    <row r="821" spans="1:5" x14ac:dyDescent="0.25">
      <c r="A821">
        <v>37734</v>
      </c>
      <c r="B821" t="s">
        <v>9047</v>
      </c>
      <c r="C821" t="s">
        <v>2511</v>
      </c>
      <c r="D821" t="s">
        <v>2732</v>
      </c>
      <c r="E821" s="73">
        <v>75443.33</v>
      </c>
    </row>
    <row r="822" spans="1:5" x14ac:dyDescent="0.25">
      <c r="A822">
        <v>42251</v>
      </c>
      <c r="B822" t="s">
        <v>9048</v>
      </c>
      <c r="C822" t="s">
        <v>2511</v>
      </c>
      <c r="D822" t="s">
        <v>2732</v>
      </c>
      <c r="E822" s="73">
        <v>85670.51</v>
      </c>
    </row>
    <row r="823" spans="1:5" x14ac:dyDescent="0.25">
      <c r="A823">
        <v>37733</v>
      </c>
      <c r="B823" t="s">
        <v>9049</v>
      </c>
      <c r="C823" t="s">
        <v>2511</v>
      </c>
      <c r="D823" t="s">
        <v>2732</v>
      </c>
      <c r="E823" s="73">
        <v>56567.13</v>
      </c>
    </row>
    <row r="824" spans="1:5" x14ac:dyDescent="0.25">
      <c r="A824">
        <v>37735</v>
      </c>
      <c r="B824" t="s">
        <v>9050</v>
      </c>
      <c r="C824" t="s">
        <v>2511</v>
      </c>
      <c r="D824" t="s">
        <v>2732</v>
      </c>
      <c r="E824" s="73">
        <v>68163.39</v>
      </c>
    </row>
    <row r="825" spans="1:5" x14ac:dyDescent="0.25">
      <c r="A825">
        <v>5090</v>
      </c>
      <c r="B825" t="s">
        <v>9051</v>
      </c>
      <c r="C825" t="s">
        <v>2511</v>
      </c>
      <c r="D825" t="s">
        <v>2733</v>
      </c>
      <c r="E825" s="72">
        <v>19</v>
      </c>
    </row>
    <row r="826" spans="1:5" x14ac:dyDescent="0.25">
      <c r="A826">
        <v>5085</v>
      </c>
      <c r="B826" t="s">
        <v>9052</v>
      </c>
      <c r="C826" t="s">
        <v>2511</v>
      </c>
      <c r="D826" t="s">
        <v>2731</v>
      </c>
      <c r="E826" s="72">
        <v>28.28</v>
      </c>
    </row>
    <row r="827" spans="1:5" x14ac:dyDescent="0.25">
      <c r="A827">
        <v>43603</v>
      </c>
      <c r="B827" t="s">
        <v>9053</v>
      </c>
      <c r="C827" t="s">
        <v>2511</v>
      </c>
      <c r="D827" t="s">
        <v>2731</v>
      </c>
      <c r="E827" s="72">
        <v>40.409999999999997</v>
      </c>
    </row>
    <row r="828" spans="1:5" x14ac:dyDescent="0.25">
      <c r="A828">
        <v>38374</v>
      </c>
      <c r="B828" t="s">
        <v>9054</v>
      </c>
      <c r="C828" t="s">
        <v>2511</v>
      </c>
      <c r="D828" t="s">
        <v>2731</v>
      </c>
      <c r="E828" s="73">
        <v>1074.98</v>
      </c>
    </row>
    <row r="829" spans="1:5" x14ac:dyDescent="0.25">
      <c r="A829">
        <v>20209</v>
      </c>
      <c r="B829" t="s">
        <v>9055</v>
      </c>
      <c r="C829" t="s">
        <v>2514</v>
      </c>
      <c r="D829" t="s">
        <v>2731</v>
      </c>
      <c r="E829" s="72">
        <v>34.08</v>
      </c>
    </row>
    <row r="830" spans="1:5" x14ac:dyDescent="0.25">
      <c r="A830">
        <v>20212</v>
      </c>
      <c r="B830" t="s">
        <v>9056</v>
      </c>
      <c r="C830" t="s">
        <v>2514</v>
      </c>
      <c r="D830" t="s">
        <v>2731</v>
      </c>
      <c r="E830" s="72">
        <v>28.53</v>
      </c>
    </row>
    <row r="831" spans="1:5" x14ac:dyDescent="0.25">
      <c r="A831">
        <v>4430</v>
      </c>
      <c r="B831" t="s">
        <v>9057</v>
      </c>
      <c r="C831" t="s">
        <v>2514</v>
      </c>
      <c r="D831" t="s">
        <v>2733</v>
      </c>
      <c r="E831" s="72">
        <v>16.7</v>
      </c>
    </row>
    <row r="832" spans="1:5" x14ac:dyDescent="0.25">
      <c r="A832">
        <v>4433</v>
      </c>
      <c r="B832" t="s">
        <v>18896</v>
      </c>
      <c r="C832" t="s">
        <v>2514</v>
      </c>
      <c r="D832" t="s">
        <v>2731</v>
      </c>
      <c r="E832" s="72">
        <v>32.659999999999997</v>
      </c>
    </row>
    <row r="833" spans="1:5" x14ac:dyDescent="0.25">
      <c r="A833">
        <v>4400</v>
      </c>
      <c r="B833" t="s">
        <v>9058</v>
      </c>
      <c r="C833" t="s">
        <v>2514</v>
      </c>
      <c r="D833" t="s">
        <v>2731</v>
      </c>
      <c r="E833" s="72">
        <v>26.58</v>
      </c>
    </row>
    <row r="834" spans="1:5" x14ac:dyDescent="0.25">
      <c r="A834">
        <v>2729</v>
      </c>
      <c r="B834" t="s">
        <v>9059</v>
      </c>
      <c r="C834" t="s">
        <v>2511</v>
      </c>
      <c r="D834" t="s">
        <v>2731</v>
      </c>
      <c r="E834" s="72">
        <v>27.78</v>
      </c>
    </row>
    <row r="835" spans="1:5" x14ac:dyDescent="0.25">
      <c r="A835">
        <v>4513</v>
      </c>
      <c r="B835" t="s">
        <v>9060</v>
      </c>
      <c r="C835" t="s">
        <v>2514</v>
      </c>
      <c r="D835" t="s">
        <v>2731</v>
      </c>
      <c r="E835" s="72">
        <v>5.73</v>
      </c>
    </row>
    <row r="836" spans="1:5" x14ac:dyDescent="0.25">
      <c r="A836">
        <v>37106</v>
      </c>
      <c r="B836" t="s">
        <v>18897</v>
      </c>
      <c r="C836" t="s">
        <v>2511</v>
      </c>
      <c r="D836" t="s">
        <v>2731</v>
      </c>
      <c r="E836" s="73">
        <v>5206.93</v>
      </c>
    </row>
    <row r="837" spans="1:5" x14ac:dyDescent="0.25">
      <c r="A837">
        <v>11869</v>
      </c>
      <c r="B837" t="s">
        <v>18898</v>
      </c>
      <c r="C837" t="s">
        <v>2511</v>
      </c>
      <c r="D837" t="s">
        <v>2731</v>
      </c>
      <c r="E837" s="73">
        <v>1041.3800000000001</v>
      </c>
    </row>
    <row r="838" spans="1:5" x14ac:dyDescent="0.25">
      <c r="A838">
        <v>43981</v>
      </c>
      <c r="B838" t="s">
        <v>18899</v>
      </c>
      <c r="C838" t="s">
        <v>2511</v>
      </c>
      <c r="D838" t="s">
        <v>2731</v>
      </c>
      <c r="E838" s="73">
        <v>7846.79</v>
      </c>
    </row>
    <row r="839" spans="1:5" x14ac:dyDescent="0.25">
      <c r="A839">
        <v>37104</v>
      </c>
      <c r="B839" t="s">
        <v>18900</v>
      </c>
      <c r="C839" t="s">
        <v>2511</v>
      </c>
      <c r="D839" t="s">
        <v>2731</v>
      </c>
      <c r="E839" s="73">
        <v>1306.96</v>
      </c>
    </row>
    <row r="840" spans="1:5" x14ac:dyDescent="0.25">
      <c r="A840">
        <v>43982</v>
      </c>
      <c r="B840" t="s">
        <v>18901</v>
      </c>
      <c r="C840" t="s">
        <v>2511</v>
      </c>
      <c r="D840" t="s">
        <v>2731</v>
      </c>
      <c r="E840" s="73">
        <v>12395.96</v>
      </c>
    </row>
    <row r="841" spans="1:5" x14ac:dyDescent="0.25">
      <c r="A841">
        <v>43978</v>
      </c>
      <c r="B841" t="s">
        <v>18902</v>
      </c>
      <c r="C841" t="s">
        <v>2511</v>
      </c>
      <c r="D841" t="s">
        <v>2731</v>
      </c>
      <c r="E841" s="73">
        <v>1936.88</v>
      </c>
    </row>
    <row r="842" spans="1:5" x14ac:dyDescent="0.25">
      <c r="A842">
        <v>11871</v>
      </c>
      <c r="B842" t="s">
        <v>18903</v>
      </c>
      <c r="C842" t="s">
        <v>2511</v>
      </c>
      <c r="D842" t="s">
        <v>2731</v>
      </c>
      <c r="E842" s="72">
        <v>485.44</v>
      </c>
    </row>
    <row r="843" spans="1:5" x14ac:dyDescent="0.25">
      <c r="A843">
        <v>37105</v>
      </c>
      <c r="B843" t="s">
        <v>18904</v>
      </c>
      <c r="C843" t="s">
        <v>2511</v>
      </c>
      <c r="D843" t="s">
        <v>2731</v>
      </c>
      <c r="E843" s="73">
        <v>2986.9</v>
      </c>
    </row>
    <row r="844" spans="1:5" x14ac:dyDescent="0.25">
      <c r="A844">
        <v>43980</v>
      </c>
      <c r="B844" t="s">
        <v>18905</v>
      </c>
      <c r="C844" t="s">
        <v>2511</v>
      </c>
      <c r="D844" t="s">
        <v>2731</v>
      </c>
      <c r="E844" s="73">
        <v>3719.87</v>
      </c>
    </row>
    <row r="845" spans="1:5" x14ac:dyDescent="0.25">
      <c r="A845">
        <v>43979</v>
      </c>
      <c r="B845" t="s">
        <v>18906</v>
      </c>
      <c r="C845" t="s">
        <v>2511</v>
      </c>
      <c r="D845" t="s">
        <v>2731</v>
      </c>
      <c r="E845" s="72">
        <v>698.92</v>
      </c>
    </row>
    <row r="846" spans="1:5" x14ac:dyDescent="0.25">
      <c r="A846">
        <v>11868</v>
      </c>
      <c r="B846" t="s">
        <v>18907</v>
      </c>
      <c r="C846" t="s">
        <v>2511</v>
      </c>
      <c r="D846" t="s">
        <v>2731</v>
      </c>
      <c r="E846" s="72">
        <v>675.93</v>
      </c>
    </row>
    <row r="847" spans="1:5" x14ac:dyDescent="0.25">
      <c r="A847">
        <v>34636</v>
      </c>
      <c r="B847" t="s">
        <v>18908</v>
      </c>
      <c r="C847" t="s">
        <v>2511</v>
      </c>
      <c r="D847" t="s">
        <v>2733</v>
      </c>
      <c r="E847" s="72">
        <v>480</v>
      </c>
    </row>
    <row r="848" spans="1:5" x14ac:dyDescent="0.25">
      <c r="A848">
        <v>34639</v>
      </c>
      <c r="B848" t="s">
        <v>18909</v>
      </c>
      <c r="C848" t="s">
        <v>2511</v>
      </c>
      <c r="D848" t="s">
        <v>2731</v>
      </c>
      <c r="E848" s="73">
        <v>1107.92</v>
      </c>
    </row>
    <row r="849" spans="1:5" x14ac:dyDescent="0.25">
      <c r="A849">
        <v>34640</v>
      </c>
      <c r="B849" t="s">
        <v>18910</v>
      </c>
      <c r="C849" t="s">
        <v>2511</v>
      </c>
      <c r="D849" t="s">
        <v>2731</v>
      </c>
      <c r="E849" s="73">
        <v>1256.77</v>
      </c>
    </row>
    <row r="850" spans="1:5" x14ac:dyDescent="0.25">
      <c r="A850">
        <v>43977</v>
      </c>
      <c r="B850" t="s">
        <v>18911</v>
      </c>
      <c r="C850" t="s">
        <v>2511</v>
      </c>
      <c r="D850" t="s">
        <v>2731</v>
      </c>
      <c r="E850" s="73">
        <v>2166.59</v>
      </c>
    </row>
    <row r="851" spans="1:5" x14ac:dyDescent="0.25">
      <c r="A851">
        <v>34637</v>
      </c>
      <c r="B851" t="s">
        <v>18912</v>
      </c>
      <c r="C851" t="s">
        <v>2511</v>
      </c>
      <c r="D851" t="s">
        <v>2731</v>
      </c>
      <c r="E851" s="72">
        <v>290.27999999999997</v>
      </c>
    </row>
    <row r="852" spans="1:5" x14ac:dyDescent="0.25">
      <c r="A852">
        <v>34638</v>
      </c>
      <c r="B852" t="s">
        <v>18913</v>
      </c>
      <c r="C852" t="s">
        <v>2511</v>
      </c>
      <c r="D852" t="s">
        <v>2731</v>
      </c>
      <c r="E852" s="72">
        <v>449</v>
      </c>
    </row>
    <row r="853" spans="1:5" x14ac:dyDescent="0.25">
      <c r="A853">
        <v>34641</v>
      </c>
      <c r="B853" t="s">
        <v>18914</v>
      </c>
      <c r="C853" t="s">
        <v>2511</v>
      </c>
      <c r="D853" t="s">
        <v>2731</v>
      </c>
      <c r="E853" s="72">
        <v>103.25</v>
      </c>
    </row>
    <row r="854" spans="1:5" x14ac:dyDescent="0.25">
      <c r="A854">
        <v>43434</v>
      </c>
      <c r="B854" t="s">
        <v>9061</v>
      </c>
      <c r="C854" t="s">
        <v>2511</v>
      </c>
      <c r="D854" t="s">
        <v>2731</v>
      </c>
      <c r="E854" s="72">
        <v>111.64</v>
      </c>
    </row>
    <row r="855" spans="1:5" x14ac:dyDescent="0.25">
      <c r="A855">
        <v>43435</v>
      </c>
      <c r="B855" t="s">
        <v>9062</v>
      </c>
      <c r="C855" t="s">
        <v>2511</v>
      </c>
      <c r="D855" t="s">
        <v>2731</v>
      </c>
      <c r="E855" s="72">
        <v>204.67</v>
      </c>
    </row>
    <row r="856" spans="1:5" x14ac:dyDescent="0.25">
      <c r="A856">
        <v>43436</v>
      </c>
      <c r="B856" t="s">
        <v>9063</v>
      </c>
      <c r="C856" t="s">
        <v>2511</v>
      </c>
      <c r="D856" t="s">
        <v>2731</v>
      </c>
      <c r="E856" s="72">
        <v>358.17</v>
      </c>
    </row>
    <row r="857" spans="1:5" x14ac:dyDescent="0.25">
      <c r="A857">
        <v>43437</v>
      </c>
      <c r="B857" t="s">
        <v>9064</v>
      </c>
      <c r="C857" t="s">
        <v>2511</v>
      </c>
      <c r="D857" t="s">
        <v>2731</v>
      </c>
      <c r="E857" s="72">
        <v>649.37</v>
      </c>
    </row>
    <row r="858" spans="1:5" x14ac:dyDescent="0.25">
      <c r="A858">
        <v>43438</v>
      </c>
      <c r="B858" t="s">
        <v>9065</v>
      </c>
      <c r="C858" t="s">
        <v>2511</v>
      </c>
      <c r="D858" t="s">
        <v>2731</v>
      </c>
      <c r="E858" s="73">
        <v>1162.92</v>
      </c>
    </row>
    <row r="859" spans="1:5" x14ac:dyDescent="0.25">
      <c r="A859">
        <v>41627</v>
      </c>
      <c r="B859" t="s">
        <v>9066</v>
      </c>
      <c r="C859" t="s">
        <v>2511</v>
      </c>
      <c r="D859" t="s">
        <v>2731</v>
      </c>
      <c r="E859" s="72">
        <v>172.11</v>
      </c>
    </row>
    <row r="860" spans="1:5" x14ac:dyDescent="0.25">
      <c r="A860">
        <v>41628</v>
      </c>
      <c r="B860" t="s">
        <v>9067</v>
      </c>
      <c r="C860" t="s">
        <v>2511</v>
      </c>
      <c r="D860" t="s">
        <v>2731</v>
      </c>
      <c r="E860" s="72">
        <v>316.31</v>
      </c>
    </row>
    <row r="861" spans="1:5" x14ac:dyDescent="0.25">
      <c r="A861">
        <v>41629</v>
      </c>
      <c r="B861" t="s">
        <v>9068</v>
      </c>
      <c r="C861" t="s">
        <v>2511</v>
      </c>
      <c r="D861" t="s">
        <v>2731</v>
      </c>
      <c r="E861" s="72">
        <v>401.9</v>
      </c>
    </row>
    <row r="862" spans="1:5" x14ac:dyDescent="0.25">
      <c r="A862">
        <v>43429</v>
      </c>
      <c r="B862" t="s">
        <v>9069</v>
      </c>
      <c r="C862" t="s">
        <v>2511</v>
      </c>
      <c r="D862" t="s">
        <v>2731</v>
      </c>
      <c r="E862" s="72">
        <v>89.05</v>
      </c>
    </row>
    <row r="863" spans="1:5" x14ac:dyDescent="0.25">
      <c r="A863">
        <v>43430</v>
      </c>
      <c r="B863" t="s">
        <v>9070</v>
      </c>
      <c r="C863" t="s">
        <v>2511</v>
      </c>
      <c r="D863" t="s">
        <v>2731</v>
      </c>
      <c r="E863" s="72">
        <v>147.91999999999999</v>
      </c>
    </row>
    <row r="864" spans="1:5" x14ac:dyDescent="0.25">
      <c r="A864">
        <v>43431</v>
      </c>
      <c r="B864" t="s">
        <v>9071</v>
      </c>
      <c r="C864" t="s">
        <v>2511</v>
      </c>
      <c r="D864" t="s">
        <v>2731</v>
      </c>
      <c r="E864" s="72">
        <v>286.54000000000002</v>
      </c>
    </row>
    <row r="865" spans="1:11" x14ac:dyDescent="0.25">
      <c r="A865">
        <v>43432</v>
      </c>
      <c r="B865" t="s">
        <v>9072</v>
      </c>
      <c r="C865" t="s">
        <v>2511</v>
      </c>
      <c r="D865" t="s">
        <v>2731</v>
      </c>
      <c r="E865" s="72">
        <v>595.41</v>
      </c>
    </row>
    <row r="866" spans="1:11" x14ac:dyDescent="0.25">
      <c r="A866">
        <v>43433</v>
      </c>
      <c r="B866" t="s">
        <v>9073</v>
      </c>
      <c r="C866" t="s">
        <v>2511</v>
      </c>
      <c r="D866" t="s">
        <v>2731</v>
      </c>
      <c r="E866" s="72">
        <v>938.7</v>
      </c>
    </row>
    <row r="867" spans="1:11" x14ac:dyDescent="0.25">
      <c r="A867">
        <v>43094</v>
      </c>
      <c r="B867" t="s">
        <v>9074</v>
      </c>
      <c r="C867" t="s">
        <v>2511</v>
      </c>
      <c r="D867" t="s">
        <v>2731</v>
      </c>
      <c r="E867" s="72">
        <v>386.59</v>
      </c>
    </row>
    <row r="868" spans="1:11" x14ac:dyDescent="0.25">
      <c r="A868">
        <v>43093</v>
      </c>
      <c r="B868" t="s">
        <v>9075</v>
      </c>
      <c r="C868" t="s">
        <v>2511</v>
      </c>
      <c r="D868" t="s">
        <v>2731</v>
      </c>
      <c r="E868" s="72">
        <v>410.83</v>
      </c>
    </row>
    <row r="869" spans="1:11" x14ac:dyDescent="0.25">
      <c r="A869">
        <v>1030</v>
      </c>
      <c r="B869" t="s">
        <v>9076</v>
      </c>
      <c r="C869" t="s">
        <v>2511</v>
      </c>
      <c r="D869" t="s">
        <v>2733</v>
      </c>
      <c r="E869" s="72">
        <v>49.9</v>
      </c>
    </row>
    <row r="870" spans="1:11" s="108" customFormat="1" x14ac:dyDescent="0.25">
      <c r="A870">
        <v>11694</v>
      </c>
      <c r="B870" t="s">
        <v>9077</v>
      </c>
      <c r="C870" t="s">
        <v>2511</v>
      </c>
      <c r="D870" t="s">
        <v>2731</v>
      </c>
      <c r="E870" s="73">
        <v>1103.05</v>
      </c>
      <c r="F870"/>
      <c r="G870"/>
      <c r="H870"/>
      <c r="I870"/>
      <c r="J870"/>
      <c r="K870"/>
    </row>
    <row r="871" spans="1:11" x14ac:dyDescent="0.25">
      <c r="A871">
        <v>11881</v>
      </c>
      <c r="B871" t="s">
        <v>9078</v>
      </c>
      <c r="C871" t="s">
        <v>2511</v>
      </c>
      <c r="D871" t="s">
        <v>2731</v>
      </c>
      <c r="E871" s="72">
        <v>158.15</v>
      </c>
    </row>
    <row r="872" spans="1:11" x14ac:dyDescent="0.25">
      <c r="A872">
        <v>35277</v>
      </c>
      <c r="B872" t="s">
        <v>9079</v>
      </c>
      <c r="C872" t="s">
        <v>2511</v>
      </c>
      <c r="D872" t="s">
        <v>2731</v>
      </c>
      <c r="E872" s="72">
        <v>518.35</v>
      </c>
    </row>
    <row r="873" spans="1:11" x14ac:dyDescent="0.25">
      <c r="A873">
        <v>10521</v>
      </c>
      <c r="B873" t="s">
        <v>9080</v>
      </c>
      <c r="C873" t="s">
        <v>2511</v>
      </c>
      <c r="D873" t="s">
        <v>2731</v>
      </c>
      <c r="E873" s="72">
        <v>276.81</v>
      </c>
    </row>
    <row r="874" spans="1:11" x14ac:dyDescent="0.25">
      <c r="A874">
        <v>10885</v>
      </c>
      <c r="B874" t="s">
        <v>9081</v>
      </c>
      <c r="C874" t="s">
        <v>2511</v>
      </c>
      <c r="D874" t="s">
        <v>2731</v>
      </c>
      <c r="E874" s="72">
        <v>350.14</v>
      </c>
    </row>
    <row r="875" spans="1:11" x14ac:dyDescent="0.25">
      <c r="A875">
        <v>20962</v>
      </c>
      <c r="B875" t="s">
        <v>9082</v>
      </c>
      <c r="C875" t="s">
        <v>2511</v>
      </c>
      <c r="D875" t="s">
        <v>2733</v>
      </c>
      <c r="E875" s="72">
        <v>290</v>
      </c>
    </row>
    <row r="876" spans="1:11" x14ac:dyDescent="0.25">
      <c r="A876">
        <v>20963</v>
      </c>
      <c r="B876" t="s">
        <v>9083</v>
      </c>
      <c r="C876" t="s">
        <v>2511</v>
      </c>
      <c r="D876" t="s">
        <v>2731</v>
      </c>
      <c r="E876" s="72">
        <v>354.26</v>
      </c>
    </row>
    <row r="877" spans="1:11" x14ac:dyDescent="0.25">
      <c r="A877">
        <v>34643</v>
      </c>
      <c r="B877" t="s">
        <v>9084</v>
      </c>
      <c r="C877" t="s">
        <v>2511</v>
      </c>
      <c r="D877" t="s">
        <v>2731</v>
      </c>
      <c r="E877" s="72">
        <v>59.7</v>
      </c>
    </row>
    <row r="878" spans="1:11" x14ac:dyDescent="0.25">
      <c r="A878">
        <v>41480</v>
      </c>
      <c r="B878" t="s">
        <v>9085</v>
      </c>
      <c r="C878" t="s">
        <v>2511</v>
      </c>
      <c r="D878" t="s">
        <v>2731</v>
      </c>
      <c r="E878" s="72">
        <v>69.22</v>
      </c>
    </row>
    <row r="879" spans="1:11" x14ac:dyDescent="0.25">
      <c r="A879">
        <v>41474</v>
      </c>
      <c r="B879" t="s">
        <v>9086</v>
      </c>
      <c r="C879" t="s">
        <v>2511</v>
      </c>
      <c r="D879" t="s">
        <v>2731</v>
      </c>
      <c r="E879" s="72">
        <v>110.57</v>
      </c>
    </row>
    <row r="880" spans="1:11" x14ac:dyDescent="0.25">
      <c r="A880">
        <v>41475</v>
      </c>
      <c r="B880" t="s">
        <v>9087</v>
      </c>
      <c r="C880" t="s">
        <v>2511</v>
      </c>
      <c r="D880" t="s">
        <v>2731</v>
      </c>
      <c r="E880" s="72">
        <v>94.34</v>
      </c>
    </row>
    <row r="881" spans="1:5" x14ac:dyDescent="0.25">
      <c r="A881">
        <v>41476</v>
      </c>
      <c r="B881" t="s">
        <v>9088</v>
      </c>
      <c r="C881" t="s">
        <v>2511</v>
      </c>
      <c r="D881" t="s">
        <v>2731</v>
      </c>
      <c r="E881" s="72">
        <v>206.57</v>
      </c>
    </row>
    <row r="882" spans="1:5" x14ac:dyDescent="0.25">
      <c r="A882">
        <v>2555</v>
      </c>
      <c r="B882" t="s">
        <v>9089</v>
      </c>
      <c r="C882" t="s">
        <v>2511</v>
      </c>
      <c r="D882" t="s">
        <v>2731</v>
      </c>
      <c r="E882" s="72">
        <v>2.09</v>
      </c>
    </row>
    <row r="883" spans="1:5" x14ac:dyDescent="0.25">
      <c r="A883">
        <v>2556</v>
      </c>
      <c r="B883" t="s">
        <v>9090</v>
      </c>
      <c r="C883" t="s">
        <v>2511</v>
      </c>
      <c r="D883" t="s">
        <v>2731</v>
      </c>
      <c r="E883" s="72">
        <v>2.16</v>
      </c>
    </row>
    <row r="884" spans="1:5" x14ac:dyDescent="0.25">
      <c r="A884">
        <v>2557</v>
      </c>
      <c r="B884" t="s">
        <v>9091</v>
      </c>
      <c r="C884" t="s">
        <v>2511</v>
      </c>
      <c r="D884" t="s">
        <v>2731</v>
      </c>
      <c r="E884" s="72">
        <v>4.57</v>
      </c>
    </row>
    <row r="885" spans="1:5" x14ac:dyDescent="0.25">
      <c r="A885">
        <v>10569</v>
      </c>
      <c r="B885" t="s">
        <v>9092</v>
      </c>
      <c r="C885" t="s">
        <v>2511</v>
      </c>
      <c r="D885" t="s">
        <v>2731</v>
      </c>
      <c r="E885" s="72">
        <v>4.57</v>
      </c>
    </row>
    <row r="886" spans="1:5" x14ac:dyDescent="0.25">
      <c r="A886">
        <v>39810</v>
      </c>
      <c r="B886" t="s">
        <v>9093</v>
      </c>
      <c r="C886" t="s">
        <v>2511</v>
      </c>
      <c r="D886" t="s">
        <v>2731</v>
      </c>
      <c r="E886" s="72">
        <v>52.17</v>
      </c>
    </row>
    <row r="887" spans="1:5" x14ac:dyDescent="0.25">
      <c r="A887">
        <v>39811</v>
      </c>
      <c r="B887" t="s">
        <v>9094</v>
      </c>
      <c r="C887" t="s">
        <v>2511</v>
      </c>
      <c r="D887" t="s">
        <v>2731</v>
      </c>
      <c r="E887" s="72">
        <v>63.81</v>
      </c>
    </row>
    <row r="888" spans="1:5" x14ac:dyDescent="0.25">
      <c r="A888">
        <v>39812</v>
      </c>
      <c r="B888" t="s">
        <v>9095</v>
      </c>
      <c r="C888" t="s">
        <v>2511</v>
      </c>
      <c r="D888" t="s">
        <v>2731</v>
      </c>
      <c r="E888" s="72">
        <v>104.93</v>
      </c>
    </row>
    <row r="889" spans="1:5" x14ac:dyDescent="0.25">
      <c r="A889">
        <v>43096</v>
      </c>
      <c r="B889" t="s">
        <v>9096</v>
      </c>
      <c r="C889" t="s">
        <v>2511</v>
      </c>
      <c r="D889" t="s">
        <v>2731</v>
      </c>
      <c r="E889" s="72">
        <v>347.81</v>
      </c>
    </row>
    <row r="890" spans="1:5" x14ac:dyDescent="0.25">
      <c r="A890">
        <v>43102</v>
      </c>
      <c r="B890" t="s">
        <v>9097</v>
      </c>
      <c r="C890" t="s">
        <v>2511</v>
      </c>
      <c r="D890" t="s">
        <v>2731</v>
      </c>
      <c r="E890" s="72">
        <v>211.49</v>
      </c>
    </row>
    <row r="891" spans="1:5" x14ac:dyDescent="0.25">
      <c r="A891">
        <v>43103</v>
      </c>
      <c r="B891" t="s">
        <v>9098</v>
      </c>
      <c r="C891" t="s">
        <v>2511</v>
      </c>
      <c r="D891" t="s">
        <v>2731</v>
      </c>
      <c r="E891" s="72">
        <v>311.42</v>
      </c>
    </row>
    <row r="892" spans="1:5" x14ac:dyDescent="0.25">
      <c r="A892">
        <v>43098</v>
      </c>
      <c r="B892" t="s">
        <v>9099</v>
      </c>
      <c r="C892" t="s">
        <v>2511</v>
      </c>
      <c r="D892" t="s">
        <v>2731</v>
      </c>
      <c r="E892" s="72">
        <v>117.82</v>
      </c>
    </row>
    <row r="893" spans="1:5" x14ac:dyDescent="0.25">
      <c r="A893">
        <v>43097</v>
      </c>
      <c r="B893" t="s">
        <v>9100</v>
      </c>
      <c r="C893" t="s">
        <v>2511</v>
      </c>
      <c r="D893" t="s">
        <v>2731</v>
      </c>
      <c r="E893" s="72">
        <v>69.8</v>
      </c>
    </row>
    <row r="894" spans="1:5" x14ac:dyDescent="0.25">
      <c r="A894">
        <v>43104</v>
      </c>
      <c r="B894" t="s">
        <v>9101</v>
      </c>
      <c r="C894" t="s">
        <v>2511</v>
      </c>
      <c r="D894" t="s">
        <v>2731</v>
      </c>
      <c r="E894" s="72">
        <v>825.66</v>
      </c>
    </row>
    <row r="895" spans="1:5" x14ac:dyDescent="0.25">
      <c r="A895">
        <v>39771</v>
      </c>
      <c r="B895" t="s">
        <v>9102</v>
      </c>
      <c r="C895" t="s">
        <v>2511</v>
      </c>
      <c r="D895" t="s">
        <v>2731</v>
      </c>
      <c r="E895" s="72">
        <v>43.88</v>
      </c>
    </row>
    <row r="896" spans="1:5" x14ac:dyDescent="0.25">
      <c r="A896">
        <v>39772</v>
      </c>
      <c r="B896" t="s">
        <v>9103</v>
      </c>
      <c r="C896" t="s">
        <v>2511</v>
      </c>
      <c r="D896" t="s">
        <v>2731</v>
      </c>
      <c r="E896" s="72">
        <v>86.24</v>
      </c>
    </row>
    <row r="897" spans="1:5" x14ac:dyDescent="0.25">
      <c r="A897">
        <v>39773</v>
      </c>
      <c r="B897" t="s">
        <v>9104</v>
      </c>
      <c r="C897" t="s">
        <v>2511</v>
      </c>
      <c r="D897" t="s">
        <v>2731</v>
      </c>
      <c r="E897" s="72">
        <v>138.61000000000001</v>
      </c>
    </row>
    <row r="898" spans="1:5" x14ac:dyDescent="0.25">
      <c r="A898">
        <v>39774</v>
      </c>
      <c r="B898" t="s">
        <v>9105</v>
      </c>
      <c r="C898" t="s">
        <v>2511</v>
      </c>
      <c r="D898" t="s">
        <v>2731</v>
      </c>
      <c r="E898" s="72">
        <v>207.33</v>
      </c>
    </row>
    <row r="899" spans="1:5" x14ac:dyDescent="0.25">
      <c r="A899">
        <v>39775</v>
      </c>
      <c r="B899" t="s">
        <v>9106</v>
      </c>
      <c r="C899" t="s">
        <v>2511</v>
      </c>
      <c r="D899" t="s">
        <v>2731</v>
      </c>
      <c r="E899" s="72">
        <v>276.70999999999998</v>
      </c>
    </row>
    <row r="900" spans="1:5" x14ac:dyDescent="0.25">
      <c r="A900">
        <v>39776</v>
      </c>
      <c r="B900" t="s">
        <v>9107</v>
      </c>
      <c r="C900" t="s">
        <v>2511</v>
      </c>
      <c r="D900" t="s">
        <v>2731</v>
      </c>
      <c r="E900" s="72">
        <v>334.41</v>
      </c>
    </row>
    <row r="901" spans="1:5" x14ac:dyDescent="0.25">
      <c r="A901">
        <v>39777</v>
      </c>
      <c r="B901" t="s">
        <v>9108</v>
      </c>
      <c r="C901" t="s">
        <v>2511</v>
      </c>
      <c r="D901" t="s">
        <v>2731</v>
      </c>
      <c r="E901" s="72">
        <v>423.86</v>
      </c>
    </row>
    <row r="902" spans="1:5" x14ac:dyDescent="0.25">
      <c r="A902">
        <v>20254</v>
      </c>
      <c r="B902" t="s">
        <v>9109</v>
      </c>
      <c r="C902" t="s">
        <v>2511</v>
      </c>
      <c r="D902" t="s">
        <v>2731</v>
      </c>
      <c r="E902" s="72">
        <v>30.76</v>
      </c>
    </row>
    <row r="903" spans="1:5" x14ac:dyDescent="0.25">
      <c r="A903">
        <v>20253</v>
      </c>
      <c r="B903" t="s">
        <v>9110</v>
      </c>
      <c r="C903" t="s">
        <v>2511</v>
      </c>
      <c r="D903" t="s">
        <v>2731</v>
      </c>
      <c r="E903" s="72">
        <v>101.02</v>
      </c>
    </row>
    <row r="904" spans="1:5" x14ac:dyDescent="0.25">
      <c r="A904">
        <v>11247</v>
      </c>
      <c r="B904" t="s">
        <v>9111</v>
      </c>
      <c r="C904" t="s">
        <v>2511</v>
      </c>
      <c r="D904" t="s">
        <v>2731</v>
      </c>
      <c r="E904" s="73">
        <v>1942.54</v>
      </c>
    </row>
    <row r="905" spans="1:5" x14ac:dyDescent="0.25">
      <c r="A905">
        <v>11250</v>
      </c>
      <c r="B905" t="s">
        <v>9112</v>
      </c>
      <c r="C905" t="s">
        <v>2511</v>
      </c>
      <c r="D905" t="s">
        <v>2731</v>
      </c>
      <c r="E905" s="72">
        <v>83.63</v>
      </c>
    </row>
    <row r="906" spans="1:5" x14ac:dyDescent="0.25">
      <c r="A906">
        <v>11249</v>
      </c>
      <c r="B906" t="s">
        <v>9113</v>
      </c>
      <c r="C906" t="s">
        <v>2511</v>
      </c>
      <c r="D906" t="s">
        <v>2731</v>
      </c>
      <c r="E906" s="73">
        <v>3794.46</v>
      </c>
    </row>
    <row r="907" spans="1:5" x14ac:dyDescent="0.25">
      <c r="A907">
        <v>11251</v>
      </c>
      <c r="B907" t="s">
        <v>9114</v>
      </c>
      <c r="C907" t="s">
        <v>2511</v>
      </c>
      <c r="D907" t="s">
        <v>2731</v>
      </c>
      <c r="E907" s="72">
        <v>185.24</v>
      </c>
    </row>
    <row r="908" spans="1:5" x14ac:dyDescent="0.25">
      <c r="A908">
        <v>11253</v>
      </c>
      <c r="B908" t="s">
        <v>9115</v>
      </c>
      <c r="C908" t="s">
        <v>2511</v>
      </c>
      <c r="D908" t="s">
        <v>2731</v>
      </c>
      <c r="E908" s="72">
        <v>306.95999999999998</v>
      </c>
    </row>
    <row r="909" spans="1:5" x14ac:dyDescent="0.25">
      <c r="A909">
        <v>11255</v>
      </c>
      <c r="B909" t="s">
        <v>9116</v>
      </c>
      <c r="C909" t="s">
        <v>2511</v>
      </c>
      <c r="D909" t="s">
        <v>2731</v>
      </c>
      <c r="E909" s="72">
        <v>458.91</v>
      </c>
    </row>
    <row r="910" spans="1:5" x14ac:dyDescent="0.25">
      <c r="A910">
        <v>14055</v>
      </c>
      <c r="B910" t="s">
        <v>9117</v>
      </c>
      <c r="C910" t="s">
        <v>2511</v>
      </c>
      <c r="D910" t="s">
        <v>2731</v>
      </c>
      <c r="E910" s="72">
        <v>923.16</v>
      </c>
    </row>
    <row r="911" spans="1:5" x14ac:dyDescent="0.25">
      <c r="A911">
        <v>11256</v>
      </c>
      <c r="B911" t="s">
        <v>9118</v>
      </c>
      <c r="C911" t="s">
        <v>2511</v>
      </c>
      <c r="D911" t="s">
        <v>2731</v>
      </c>
      <c r="E911" s="72">
        <v>574.83000000000004</v>
      </c>
    </row>
    <row r="912" spans="1:5" x14ac:dyDescent="0.25">
      <c r="A912">
        <v>1872</v>
      </c>
      <c r="B912" t="s">
        <v>9119</v>
      </c>
      <c r="C912" t="s">
        <v>2511</v>
      </c>
      <c r="D912" t="s">
        <v>2731</v>
      </c>
      <c r="E912" s="72">
        <v>3.41</v>
      </c>
    </row>
    <row r="913" spans="1:5" x14ac:dyDescent="0.25">
      <c r="A913">
        <v>1873</v>
      </c>
      <c r="B913" t="s">
        <v>9120</v>
      </c>
      <c r="C913" t="s">
        <v>2511</v>
      </c>
      <c r="D913" t="s">
        <v>2731</v>
      </c>
      <c r="E913" s="72">
        <v>6.78</v>
      </c>
    </row>
    <row r="914" spans="1:5" x14ac:dyDescent="0.25">
      <c r="A914">
        <v>39693</v>
      </c>
      <c r="B914" t="s">
        <v>9121</v>
      </c>
      <c r="C914" t="s">
        <v>2511</v>
      </c>
      <c r="D914" t="s">
        <v>2731</v>
      </c>
      <c r="E914" s="73">
        <v>3610.2</v>
      </c>
    </row>
    <row r="915" spans="1:5" x14ac:dyDescent="0.25">
      <c r="A915">
        <v>39692</v>
      </c>
      <c r="B915" t="s">
        <v>9122</v>
      </c>
      <c r="C915" t="s">
        <v>2511</v>
      </c>
      <c r="D915" t="s">
        <v>2731</v>
      </c>
      <c r="E915" s="73">
        <v>1155.18</v>
      </c>
    </row>
    <row r="916" spans="1:5" x14ac:dyDescent="0.25">
      <c r="A916">
        <v>1062</v>
      </c>
      <c r="B916" t="s">
        <v>9123</v>
      </c>
      <c r="C916" t="s">
        <v>2511</v>
      </c>
      <c r="D916" t="s">
        <v>2731</v>
      </c>
      <c r="E916" s="72">
        <v>366.1</v>
      </c>
    </row>
    <row r="917" spans="1:5" x14ac:dyDescent="0.25">
      <c r="A917">
        <v>39686</v>
      </c>
      <c r="B917" t="s">
        <v>9124</v>
      </c>
      <c r="C917" t="s">
        <v>2511</v>
      </c>
      <c r="D917" t="s">
        <v>2731</v>
      </c>
      <c r="E917" s="72">
        <v>592.79</v>
      </c>
    </row>
    <row r="918" spans="1:5" x14ac:dyDescent="0.25">
      <c r="A918">
        <v>43095</v>
      </c>
      <c r="B918" t="s">
        <v>9125</v>
      </c>
      <c r="C918" t="s">
        <v>2511</v>
      </c>
      <c r="D918" t="s">
        <v>2731</v>
      </c>
      <c r="E918" s="72">
        <v>229.19</v>
      </c>
    </row>
    <row r="919" spans="1:5" x14ac:dyDescent="0.25">
      <c r="A919">
        <v>1871</v>
      </c>
      <c r="B919" t="s">
        <v>9126</v>
      </c>
      <c r="C919" t="s">
        <v>2511</v>
      </c>
      <c r="D919" t="s">
        <v>2731</v>
      </c>
      <c r="E919" s="72">
        <v>6.1</v>
      </c>
    </row>
    <row r="920" spans="1:5" x14ac:dyDescent="0.25">
      <c r="A920">
        <v>12001</v>
      </c>
      <c r="B920" t="s">
        <v>9127</v>
      </c>
      <c r="C920" t="s">
        <v>2511</v>
      </c>
      <c r="D920" t="s">
        <v>2731</v>
      </c>
      <c r="E920" s="72">
        <v>8.81</v>
      </c>
    </row>
    <row r="921" spans="1:5" x14ac:dyDescent="0.25">
      <c r="A921">
        <v>11882</v>
      </c>
      <c r="B921" t="s">
        <v>9128</v>
      </c>
      <c r="C921" t="s">
        <v>2511</v>
      </c>
      <c r="D921" t="s">
        <v>2731</v>
      </c>
      <c r="E921" s="72">
        <v>113.5</v>
      </c>
    </row>
    <row r="922" spans="1:5" x14ac:dyDescent="0.25">
      <c r="A922">
        <v>1068</v>
      </c>
      <c r="B922" t="s">
        <v>9129</v>
      </c>
      <c r="C922" t="s">
        <v>2511</v>
      </c>
      <c r="D922" t="s">
        <v>2731</v>
      </c>
      <c r="E922" s="73">
        <v>2414.79</v>
      </c>
    </row>
    <row r="923" spans="1:5" x14ac:dyDescent="0.25">
      <c r="A923">
        <v>39690</v>
      </c>
      <c r="B923" t="s">
        <v>9130</v>
      </c>
      <c r="C923" t="s">
        <v>2511</v>
      </c>
      <c r="D923" t="s">
        <v>2731</v>
      </c>
      <c r="E923" s="73">
        <v>4051.22</v>
      </c>
    </row>
    <row r="924" spans="1:5" x14ac:dyDescent="0.25">
      <c r="A924">
        <v>39691</v>
      </c>
      <c r="B924" t="s">
        <v>9131</v>
      </c>
      <c r="C924" t="s">
        <v>2511</v>
      </c>
      <c r="D924" t="s">
        <v>2731</v>
      </c>
      <c r="E924" s="73">
        <v>5095.3</v>
      </c>
    </row>
    <row r="925" spans="1:5" x14ac:dyDescent="0.25">
      <c r="A925">
        <v>39808</v>
      </c>
      <c r="B925" t="s">
        <v>9132</v>
      </c>
      <c r="C925" t="s">
        <v>2511</v>
      </c>
      <c r="D925" t="s">
        <v>2731</v>
      </c>
      <c r="E925" s="72">
        <v>119.66</v>
      </c>
    </row>
    <row r="926" spans="1:5" x14ac:dyDescent="0.25">
      <c r="A926">
        <v>39809</v>
      </c>
      <c r="B926" t="s">
        <v>9133</v>
      </c>
      <c r="C926" t="s">
        <v>2511</v>
      </c>
      <c r="D926" t="s">
        <v>2731</v>
      </c>
      <c r="E926" s="72">
        <v>283.81</v>
      </c>
    </row>
    <row r="927" spans="1:5" x14ac:dyDescent="0.25">
      <c r="A927">
        <v>43439</v>
      </c>
      <c r="B927" t="s">
        <v>9134</v>
      </c>
      <c r="C927" t="s">
        <v>2511</v>
      </c>
      <c r="D927" t="s">
        <v>2731</v>
      </c>
      <c r="E927" s="72">
        <v>520.98</v>
      </c>
    </row>
    <row r="928" spans="1:5" x14ac:dyDescent="0.25">
      <c r="A928">
        <v>5103</v>
      </c>
      <c r="B928" t="s">
        <v>9135</v>
      </c>
      <c r="C928" t="s">
        <v>2511</v>
      </c>
      <c r="D928" t="s">
        <v>2731</v>
      </c>
      <c r="E928" s="72">
        <v>32.81</v>
      </c>
    </row>
    <row r="929" spans="1:5" x14ac:dyDescent="0.25">
      <c r="A929">
        <v>11880</v>
      </c>
      <c r="B929" t="s">
        <v>9136</v>
      </c>
      <c r="C929" t="s">
        <v>2511</v>
      </c>
      <c r="D929" t="s">
        <v>2731</v>
      </c>
      <c r="E929" s="72">
        <v>138.02000000000001</v>
      </c>
    </row>
    <row r="930" spans="1:5" x14ac:dyDescent="0.25">
      <c r="A930">
        <v>11714</v>
      </c>
      <c r="B930" t="s">
        <v>9137</v>
      </c>
      <c r="C930" t="s">
        <v>2511</v>
      </c>
      <c r="D930" t="s">
        <v>2731</v>
      </c>
      <c r="E930" s="72">
        <v>94.03</v>
      </c>
    </row>
    <row r="931" spans="1:5" x14ac:dyDescent="0.25">
      <c r="A931">
        <v>11712</v>
      </c>
      <c r="B931" t="s">
        <v>9138</v>
      </c>
      <c r="C931" t="s">
        <v>2511</v>
      </c>
      <c r="D931" t="s">
        <v>2733</v>
      </c>
      <c r="E931" s="72">
        <v>61.4</v>
      </c>
    </row>
    <row r="932" spans="1:5" x14ac:dyDescent="0.25">
      <c r="A932">
        <v>11717</v>
      </c>
      <c r="B932" t="s">
        <v>9139</v>
      </c>
      <c r="C932" t="s">
        <v>2511</v>
      </c>
      <c r="D932" t="s">
        <v>2731</v>
      </c>
      <c r="E932" s="72">
        <v>74.02</v>
      </c>
    </row>
    <row r="933" spans="1:5" x14ac:dyDescent="0.25">
      <c r="A933">
        <v>1106</v>
      </c>
      <c r="B933" t="s">
        <v>9140</v>
      </c>
      <c r="C933" t="s">
        <v>2510</v>
      </c>
      <c r="D933" t="s">
        <v>2733</v>
      </c>
      <c r="E933" s="72">
        <v>1.31</v>
      </c>
    </row>
    <row r="934" spans="1:5" x14ac:dyDescent="0.25">
      <c r="A934">
        <v>11161</v>
      </c>
      <c r="B934" t="s">
        <v>9141</v>
      </c>
      <c r="C934" t="s">
        <v>2510</v>
      </c>
      <c r="D934" t="s">
        <v>2731</v>
      </c>
      <c r="E934" s="72">
        <v>2.19</v>
      </c>
    </row>
    <row r="935" spans="1:5" x14ac:dyDescent="0.25">
      <c r="A935">
        <v>1107</v>
      </c>
      <c r="B935" t="s">
        <v>9142</v>
      </c>
      <c r="C935" t="s">
        <v>2510</v>
      </c>
      <c r="D935" t="s">
        <v>2731</v>
      </c>
      <c r="E935" s="72">
        <v>1.1100000000000001</v>
      </c>
    </row>
    <row r="936" spans="1:5" x14ac:dyDescent="0.25">
      <c r="A936">
        <v>44479</v>
      </c>
      <c r="B936" t="s">
        <v>9143</v>
      </c>
      <c r="C936" t="s">
        <v>2510</v>
      </c>
      <c r="D936" t="s">
        <v>2731</v>
      </c>
      <c r="E936" s="72">
        <v>0.27</v>
      </c>
    </row>
    <row r="937" spans="1:5" x14ac:dyDescent="0.25">
      <c r="A937">
        <v>41068</v>
      </c>
      <c r="B937" t="s">
        <v>9144</v>
      </c>
      <c r="C937" t="s">
        <v>2517</v>
      </c>
      <c r="D937" t="s">
        <v>2731</v>
      </c>
      <c r="E937" s="73">
        <v>3246.03</v>
      </c>
    </row>
    <row r="938" spans="1:5" x14ac:dyDescent="0.25">
      <c r="A938">
        <v>4759</v>
      </c>
      <c r="B938" t="s">
        <v>9145</v>
      </c>
      <c r="C938" t="s">
        <v>2513</v>
      </c>
      <c r="D938" t="s">
        <v>2731</v>
      </c>
      <c r="E938" s="72">
        <v>18.22</v>
      </c>
    </row>
    <row r="939" spans="1:5" x14ac:dyDescent="0.25">
      <c r="A939">
        <v>12618</v>
      </c>
      <c r="B939" t="s">
        <v>9146</v>
      </c>
      <c r="C939" t="s">
        <v>2511</v>
      </c>
      <c r="D939" t="s">
        <v>2731</v>
      </c>
      <c r="E939" s="72">
        <v>182.95</v>
      </c>
    </row>
    <row r="940" spans="1:5" x14ac:dyDescent="0.25">
      <c r="A940">
        <v>1108</v>
      </c>
      <c r="B940" t="s">
        <v>9147</v>
      </c>
      <c r="C940" t="s">
        <v>2514</v>
      </c>
      <c r="D940" t="s">
        <v>2731</v>
      </c>
      <c r="E940" s="72">
        <v>39.380000000000003</v>
      </c>
    </row>
    <row r="941" spans="1:5" x14ac:dyDescent="0.25">
      <c r="A941">
        <v>1117</v>
      </c>
      <c r="B941" t="s">
        <v>9148</v>
      </c>
      <c r="C941" t="s">
        <v>2514</v>
      </c>
      <c r="D941" t="s">
        <v>2731</v>
      </c>
      <c r="E941" s="72">
        <v>39.69</v>
      </c>
    </row>
    <row r="942" spans="1:5" x14ac:dyDescent="0.25">
      <c r="A942">
        <v>1118</v>
      </c>
      <c r="B942" t="s">
        <v>9149</v>
      </c>
      <c r="C942" t="s">
        <v>2514</v>
      </c>
      <c r="D942" t="s">
        <v>2731</v>
      </c>
      <c r="E942" s="72">
        <v>46.91</v>
      </c>
    </row>
    <row r="943" spans="1:5" x14ac:dyDescent="0.25">
      <c r="A943">
        <v>1110</v>
      </c>
      <c r="B943" t="s">
        <v>9150</v>
      </c>
      <c r="C943" t="s">
        <v>2514</v>
      </c>
      <c r="D943" t="s">
        <v>2731</v>
      </c>
      <c r="E943" s="72">
        <v>46.91</v>
      </c>
    </row>
    <row r="944" spans="1:5" x14ac:dyDescent="0.25">
      <c r="A944">
        <v>40784</v>
      </c>
      <c r="B944" t="s">
        <v>9151</v>
      </c>
      <c r="C944" t="s">
        <v>2514</v>
      </c>
      <c r="D944" t="s">
        <v>2731</v>
      </c>
      <c r="E944" s="72">
        <v>129.38</v>
      </c>
    </row>
    <row r="945" spans="1:5" x14ac:dyDescent="0.25">
      <c r="A945">
        <v>40782</v>
      </c>
      <c r="B945" t="s">
        <v>9152</v>
      </c>
      <c r="C945" t="s">
        <v>2514</v>
      </c>
      <c r="D945" t="s">
        <v>2731</v>
      </c>
      <c r="E945" s="72">
        <v>50.77</v>
      </c>
    </row>
    <row r="946" spans="1:5" x14ac:dyDescent="0.25">
      <c r="A946">
        <v>40783</v>
      </c>
      <c r="B946" t="s">
        <v>9153</v>
      </c>
      <c r="C946" t="s">
        <v>2514</v>
      </c>
      <c r="D946" t="s">
        <v>2731</v>
      </c>
      <c r="E946" s="72">
        <v>66.14</v>
      </c>
    </row>
    <row r="947" spans="1:5" x14ac:dyDescent="0.25">
      <c r="A947">
        <v>1109</v>
      </c>
      <c r="B947" t="s">
        <v>9154</v>
      </c>
      <c r="C947" t="s">
        <v>2514</v>
      </c>
      <c r="D947" t="s">
        <v>2731</v>
      </c>
      <c r="E947" s="72">
        <v>39.380000000000003</v>
      </c>
    </row>
    <row r="948" spans="1:5" x14ac:dyDescent="0.25">
      <c r="A948">
        <v>1119</v>
      </c>
      <c r="B948" t="s">
        <v>9155</v>
      </c>
      <c r="C948" t="s">
        <v>2514</v>
      </c>
      <c r="D948" t="s">
        <v>2731</v>
      </c>
      <c r="E948" s="72">
        <v>25.38</v>
      </c>
    </row>
    <row r="949" spans="1:5" x14ac:dyDescent="0.25">
      <c r="A949">
        <v>13115</v>
      </c>
      <c r="B949" t="s">
        <v>9156</v>
      </c>
      <c r="C949" t="s">
        <v>2514</v>
      </c>
      <c r="D949" t="s">
        <v>2731</v>
      </c>
      <c r="E949" s="72">
        <v>19.22</v>
      </c>
    </row>
    <row r="950" spans="1:5" x14ac:dyDescent="0.25">
      <c r="A950">
        <v>10541</v>
      </c>
      <c r="B950" t="s">
        <v>9157</v>
      </c>
      <c r="C950" t="s">
        <v>2514</v>
      </c>
      <c r="D950" t="s">
        <v>2731</v>
      </c>
      <c r="E950" s="72">
        <v>23.48</v>
      </c>
    </row>
    <row r="951" spans="1:5" x14ac:dyDescent="0.25">
      <c r="A951">
        <v>10542</v>
      </c>
      <c r="B951" t="s">
        <v>9158</v>
      </c>
      <c r="C951" t="s">
        <v>2514</v>
      </c>
      <c r="D951" t="s">
        <v>2731</v>
      </c>
      <c r="E951" s="72">
        <v>30.71</v>
      </c>
    </row>
    <row r="952" spans="1:5" x14ac:dyDescent="0.25">
      <c r="A952">
        <v>10543</v>
      </c>
      <c r="B952" t="s">
        <v>9159</v>
      </c>
      <c r="C952" t="s">
        <v>2514</v>
      </c>
      <c r="D952" t="s">
        <v>2731</v>
      </c>
      <c r="E952" s="72">
        <v>49.83</v>
      </c>
    </row>
    <row r="953" spans="1:5" x14ac:dyDescent="0.25">
      <c r="A953">
        <v>10544</v>
      </c>
      <c r="B953" t="s">
        <v>9160</v>
      </c>
      <c r="C953" t="s">
        <v>2514</v>
      </c>
      <c r="D953" t="s">
        <v>2731</v>
      </c>
      <c r="E953" s="72">
        <v>64.45</v>
      </c>
    </row>
    <row r="954" spans="1:5" x14ac:dyDescent="0.25">
      <c r="A954">
        <v>10545</v>
      </c>
      <c r="B954" t="s">
        <v>9161</v>
      </c>
      <c r="C954" t="s">
        <v>2514</v>
      </c>
      <c r="D954" t="s">
        <v>2731</v>
      </c>
      <c r="E954" s="72">
        <v>120.44</v>
      </c>
    </row>
    <row r="955" spans="1:5" x14ac:dyDescent="0.25">
      <c r="A955">
        <v>38365</v>
      </c>
      <c r="B955" t="s">
        <v>9162</v>
      </c>
      <c r="C955" t="s">
        <v>2512</v>
      </c>
      <c r="D955" t="s">
        <v>2731</v>
      </c>
      <c r="E955" s="72">
        <v>2.14</v>
      </c>
    </row>
    <row r="956" spans="1:5" x14ac:dyDescent="0.25">
      <c r="A956">
        <v>44056</v>
      </c>
      <c r="B956" t="s">
        <v>9163</v>
      </c>
      <c r="C956" t="s">
        <v>2511</v>
      </c>
      <c r="D956" t="s">
        <v>2732</v>
      </c>
      <c r="E956" s="73">
        <v>485871.11</v>
      </c>
    </row>
    <row r="957" spans="1:5" x14ac:dyDescent="0.25">
      <c r="A957">
        <v>44057</v>
      </c>
      <c r="B957" t="s">
        <v>9164</v>
      </c>
      <c r="C957" t="s">
        <v>2511</v>
      </c>
      <c r="D957" t="s">
        <v>2732</v>
      </c>
      <c r="E957" s="73">
        <v>518574</v>
      </c>
    </row>
    <row r="958" spans="1:5" x14ac:dyDescent="0.25">
      <c r="A958">
        <v>37754</v>
      </c>
      <c r="B958" t="s">
        <v>9165</v>
      </c>
      <c r="C958" t="s">
        <v>2511</v>
      </c>
      <c r="D958" t="s">
        <v>2732</v>
      </c>
      <c r="E958" s="73">
        <v>536140.12</v>
      </c>
    </row>
    <row r="959" spans="1:5" x14ac:dyDescent="0.25">
      <c r="A959">
        <v>37757</v>
      </c>
      <c r="B959" t="s">
        <v>9166</v>
      </c>
      <c r="C959" t="s">
        <v>2511</v>
      </c>
      <c r="D959" t="s">
        <v>2732</v>
      </c>
      <c r="E959" s="73">
        <v>597995.26</v>
      </c>
    </row>
    <row r="960" spans="1:5" x14ac:dyDescent="0.25">
      <c r="A960">
        <v>44058</v>
      </c>
      <c r="B960" t="s">
        <v>9167</v>
      </c>
      <c r="C960" t="s">
        <v>2511</v>
      </c>
      <c r="D960" t="s">
        <v>2732</v>
      </c>
      <c r="E960" s="73">
        <v>565292.38</v>
      </c>
    </row>
    <row r="961" spans="1:5" x14ac:dyDescent="0.25">
      <c r="A961">
        <v>37752</v>
      </c>
      <c r="B961" t="s">
        <v>9168</v>
      </c>
      <c r="C961" t="s">
        <v>2511</v>
      </c>
      <c r="D961" t="s">
        <v>2732</v>
      </c>
      <c r="E961" s="73">
        <v>588651.54</v>
      </c>
    </row>
    <row r="962" spans="1:5" x14ac:dyDescent="0.25">
      <c r="A962">
        <v>44059</v>
      </c>
      <c r="B962" t="s">
        <v>9169</v>
      </c>
      <c r="C962" t="s">
        <v>2511</v>
      </c>
      <c r="D962" t="s">
        <v>2732</v>
      </c>
      <c r="E962" s="73">
        <v>465315.05</v>
      </c>
    </row>
    <row r="963" spans="1:5" x14ac:dyDescent="0.25">
      <c r="A963">
        <v>37750</v>
      </c>
      <c r="B963" t="s">
        <v>9170</v>
      </c>
      <c r="C963" t="s">
        <v>2511</v>
      </c>
      <c r="D963" t="s">
        <v>2732</v>
      </c>
      <c r="E963" s="73">
        <v>466249.41</v>
      </c>
    </row>
    <row r="964" spans="1:5" x14ac:dyDescent="0.25">
      <c r="A964">
        <v>37758</v>
      </c>
      <c r="B964" t="s">
        <v>9171</v>
      </c>
      <c r="C964" t="s">
        <v>2511</v>
      </c>
      <c r="D964" t="s">
        <v>2732</v>
      </c>
      <c r="E964" s="73">
        <v>741887.83</v>
      </c>
    </row>
    <row r="965" spans="1:5" x14ac:dyDescent="0.25">
      <c r="A965">
        <v>44060</v>
      </c>
      <c r="B965" t="s">
        <v>9172</v>
      </c>
      <c r="C965" t="s">
        <v>2511</v>
      </c>
      <c r="D965" t="s">
        <v>2732</v>
      </c>
      <c r="E965" s="73">
        <v>717594.3</v>
      </c>
    </row>
    <row r="966" spans="1:5" x14ac:dyDescent="0.25">
      <c r="A966">
        <v>37749</v>
      </c>
      <c r="B966" t="s">
        <v>9173</v>
      </c>
      <c r="C966" t="s">
        <v>2511</v>
      </c>
      <c r="D966" t="s">
        <v>2732</v>
      </c>
      <c r="E966" s="73">
        <v>766181.41</v>
      </c>
    </row>
    <row r="967" spans="1:5" x14ac:dyDescent="0.25">
      <c r="A967">
        <v>44061</v>
      </c>
      <c r="B967" t="s">
        <v>9174</v>
      </c>
      <c r="C967" t="s">
        <v>2511</v>
      </c>
      <c r="D967" t="s">
        <v>2732</v>
      </c>
      <c r="E967" s="73">
        <v>703578.8</v>
      </c>
    </row>
    <row r="968" spans="1:5" x14ac:dyDescent="0.25">
      <c r="A968">
        <v>1159</v>
      </c>
      <c r="B968" t="s">
        <v>9175</v>
      </c>
      <c r="C968" t="s">
        <v>2511</v>
      </c>
      <c r="D968" t="s">
        <v>2733</v>
      </c>
      <c r="E968" s="73">
        <v>271643.17</v>
      </c>
    </row>
    <row r="969" spans="1:5" x14ac:dyDescent="0.25">
      <c r="A969">
        <v>12114</v>
      </c>
      <c r="B969" t="s">
        <v>9176</v>
      </c>
      <c r="C969" t="s">
        <v>2511</v>
      </c>
      <c r="D969" t="s">
        <v>2731</v>
      </c>
      <c r="E969" s="72">
        <v>160.13999999999999</v>
      </c>
    </row>
    <row r="970" spans="1:5" x14ac:dyDescent="0.25">
      <c r="A970">
        <v>38106</v>
      </c>
      <c r="B970" t="s">
        <v>9177</v>
      </c>
      <c r="C970" t="s">
        <v>2511</v>
      </c>
      <c r="D970" t="s">
        <v>2731</v>
      </c>
      <c r="E970" s="72">
        <v>21.76</v>
      </c>
    </row>
    <row r="971" spans="1:5" x14ac:dyDescent="0.25">
      <c r="A971">
        <v>38085</v>
      </c>
      <c r="B971" t="s">
        <v>9178</v>
      </c>
      <c r="C971" t="s">
        <v>2511</v>
      </c>
      <c r="D971" t="s">
        <v>2731</v>
      </c>
      <c r="E971" s="72">
        <v>25.71</v>
      </c>
    </row>
    <row r="972" spans="1:5" x14ac:dyDescent="0.25">
      <c r="A972">
        <v>38599</v>
      </c>
      <c r="B972" t="s">
        <v>9179</v>
      </c>
      <c r="C972" t="s">
        <v>2511</v>
      </c>
      <c r="D972" t="s">
        <v>2731</v>
      </c>
      <c r="E972" s="72">
        <v>5.87</v>
      </c>
    </row>
    <row r="973" spans="1:5" x14ac:dyDescent="0.25">
      <c r="A973">
        <v>38596</v>
      </c>
      <c r="B973" t="s">
        <v>9180</v>
      </c>
      <c r="C973" t="s">
        <v>2511</v>
      </c>
      <c r="D973" t="s">
        <v>2731</v>
      </c>
      <c r="E973" s="72">
        <v>4.87</v>
      </c>
    </row>
    <row r="974" spans="1:5" x14ac:dyDescent="0.25">
      <c r="A974">
        <v>38600</v>
      </c>
      <c r="B974" t="s">
        <v>9181</v>
      </c>
      <c r="C974" t="s">
        <v>2511</v>
      </c>
      <c r="D974" t="s">
        <v>2731</v>
      </c>
      <c r="E974" s="72">
        <v>6.22</v>
      </c>
    </row>
    <row r="975" spans="1:5" x14ac:dyDescent="0.25">
      <c r="A975">
        <v>38597</v>
      </c>
      <c r="B975" t="s">
        <v>9182</v>
      </c>
      <c r="C975" t="s">
        <v>2511</v>
      </c>
      <c r="D975" t="s">
        <v>2731</v>
      </c>
      <c r="E975" s="72">
        <v>4.9000000000000004</v>
      </c>
    </row>
    <row r="976" spans="1:5" x14ac:dyDescent="0.25">
      <c r="A976">
        <v>659</v>
      </c>
      <c r="B976" t="s">
        <v>9183</v>
      </c>
      <c r="C976" t="s">
        <v>2511</v>
      </c>
      <c r="D976" t="s">
        <v>2731</v>
      </c>
      <c r="E976" s="72">
        <v>2.82</v>
      </c>
    </row>
    <row r="977" spans="1:5" x14ac:dyDescent="0.25">
      <c r="A977">
        <v>660</v>
      </c>
      <c r="B977" t="s">
        <v>9184</v>
      </c>
      <c r="C977" t="s">
        <v>2511</v>
      </c>
      <c r="D977" t="s">
        <v>2731</v>
      </c>
      <c r="E977" s="72">
        <v>3.38</v>
      </c>
    </row>
    <row r="978" spans="1:5" x14ac:dyDescent="0.25">
      <c r="A978">
        <v>658</v>
      </c>
      <c r="B978" t="s">
        <v>9185</v>
      </c>
      <c r="C978" t="s">
        <v>2511</v>
      </c>
      <c r="D978" t="s">
        <v>2731</v>
      </c>
      <c r="E978" s="72">
        <v>1.9</v>
      </c>
    </row>
    <row r="979" spans="1:5" x14ac:dyDescent="0.25">
      <c r="A979">
        <v>38548</v>
      </c>
      <c r="B979" t="s">
        <v>9186</v>
      </c>
      <c r="C979" t="s">
        <v>2511</v>
      </c>
      <c r="D979" t="s">
        <v>2731</v>
      </c>
      <c r="E979" s="72">
        <v>1.68</v>
      </c>
    </row>
    <row r="980" spans="1:5" x14ac:dyDescent="0.25">
      <c r="A980">
        <v>34649</v>
      </c>
      <c r="B980" t="s">
        <v>9187</v>
      </c>
      <c r="C980" t="s">
        <v>2511</v>
      </c>
      <c r="D980" t="s">
        <v>2731</v>
      </c>
      <c r="E980" s="72">
        <v>2.27</v>
      </c>
    </row>
    <row r="981" spans="1:5" x14ac:dyDescent="0.25">
      <c r="A981">
        <v>34655</v>
      </c>
      <c r="B981" t="s">
        <v>9188</v>
      </c>
      <c r="C981" t="s">
        <v>2511</v>
      </c>
      <c r="D981" t="s">
        <v>2731</v>
      </c>
      <c r="E981" s="72">
        <v>3.02</v>
      </c>
    </row>
    <row r="982" spans="1:5" x14ac:dyDescent="0.25">
      <c r="A982">
        <v>40607</v>
      </c>
      <c r="B982" t="s">
        <v>9189</v>
      </c>
      <c r="C982" t="s">
        <v>2511</v>
      </c>
      <c r="D982" t="s">
        <v>2731</v>
      </c>
      <c r="E982" s="72">
        <v>5.72</v>
      </c>
    </row>
    <row r="983" spans="1:5" x14ac:dyDescent="0.25">
      <c r="A983">
        <v>567</v>
      </c>
      <c r="B983" t="s">
        <v>9190</v>
      </c>
      <c r="C983" t="s">
        <v>2514</v>
      </c>
      <c r="D983" t="s">
        <v>2731</v>
      </c>
      <c r="E983" s="72">
        <v>12.99</v>
      </c>
    </row>
    <row r="984" spans="1:5" x14ac:dyDescent="0.25">
      <c r="A984">
        <v>574</v>
      </c>
      <c r="B984" t="s">
        <v>9191</v>
      </c>
      <c r="C984" t="s">
        <v>2514</v>
      </c>
      <c r="D984" t="s">
        <v>2731</v>
      </c>
      <c r="E984" s="72">
        <v>34.14</v>
      </c>
    </row>
    <row r="985" spans="1:5" x14ac:dyDescent="0.25">
      <c r="A985">
        <v>568</v>
      </c>
      <c r="B985" t="s">
        <v>9192</v>
      </c>
      <c r="C985" t="s">
        <v>2514</v>
      </c>
      <c r="D985" t="s">
        <v>2731</v>
      </c>
      <c r="E985" s="72">
        <v>71.94</v>
      </c>
    </row>
    <row r="986" spans="1:5" x14ac:dyDescent="0.25">
      <c r="A986">
        <v>585</v>
      </c>
      <c r="B986" t="s">
        <v>9193</v>
      </c>
      <c r="C986" t="s">
        <v>2510</v>
      </c>
      <c r="D986" t="s">
        <v>2732</v>
      </c>
      <c r="E986" s="72">
        <v>31.65</v>
      </c>
    </row>
    <row r="987" spans="1:5" x14ac:dyDescent="0.25">
      <c r="A987">
        <v>4777</v>
      </c>
      <c r="B987" t="s">
        <v>9194</v>
      </c>
      <c r="C987" t="s">
        <v>2510</v>
      </c>
      <c r="D987" t="s">
        <v>2731</v>
      </c>
      <c r="E987" s="72">
        <v>9.67</v>
      </c>
    </row>
    <row r="988" spans="1:5" x14ac:dyDescent="0.25">
      <c r="A988">
        <v>587</v>
      </c>
      <c r="B988" t="s">
        <v>9195</v>
      </c>
      <c r="C988" t="s">
        <v>2510</v>
      </c>
      <c r="D988" t="s">
        <v>2732</v>
      </c>
      <c r="E988" s="72">
        <v>33.92</v>
      </c>
    </row>
    <row r="989" spans="1:5" x14ac:dyDescent="0.25">
      <c r="A989">
        <v>590</v>
      </c>
      <c r="B989" t="s">
        <v>9196</v>
      </c>
      <c r="C989" t="s">
        <v>2510</v>
      </c>
      <c r="D989" t="s">
        <v>2732</v>
      </c>
      <c r="E989" s="72">
        <v>32.78</v>
      </c>
    </row>
    <row r="990" spans="1:5" x14ac:dyDescent="0.25">
      <c r="A990">
        <v>592</v>
      </c>
      <c r="B990" t="s">
        <v>9197</v>
      </c>
      <c r="C990" t="s">
        <v>2510</v>
      </c>
      <c r="D990" t="s">
        <v>2732</v>
      </c>
      <c r="E990" s="72">
        <v>33.92</v>
      </c>
    </row>
    <row r="991" spans="1:5" x14ac:dyDescent="0.25">
      <c r="A991">
        <v>586</v>
      </c>
      <c r="B991" t="s">
        <v>9198</v>
      </c>
      <c r="C991" t="s">
        <v>2514</v>
      </c>
      <c r="D991" t="s">
        <v>2732</v>
      </c>
      <c r="E991" s="72">
        <v>19.940000000000001</v>
      </c>
    </row>
    <row r="992" spans="1:5" x14ac:dyDescent="0.25">
      <c r="A992">
        <v>591</v>
      </c>
      <c r="B992" t="s">
        <v>9199</v>
      </c>
      <c r="C992" t="s">
        <v>2510</v>
      </c>
      <c r="D992" t="s">
        <v>2732</v>
      </c>
      <c r="E992" s="72">
        <v>31.65</v>
      </c>
    </row>
    <row r="993" spans="1:11" x14ac:dyDescent="0.25">
      <c r="A993">
        <v>588</v>
      </c>
      <c r="B993" t="s">
        <v>9200</v>
      </c>
      <c r="C993" t="s">
        <v>2514</v>
      </c>
      <c r="D993" t="s">
        <v>2732</v>
      </c>
      <c r="E993" s="72">
        <v>31.54</v>
      </c>
    </row>
    <row r="994" spans="1:11" x14ac:dyDescent="0.25">
      <c r="A994">
        <v>589</v>
      </c>
      <c r="B994" t="s">
        <v>9201</v>
      </c>
      <c r="C994" t="s">
        <v>2514</v>
      </c>
      <c r="D994" t="s">
        <v>2732</v>
      </c>
      <c r="E994" s="72">
        <v>53.32</v>
      </c>
    </row>
    <row r="995" spans="1:11" x14ac:dyDescent="0.25">
      <c r="A995">
        <v>584</v>
      </c>
      <c r="B995" t="s">
        <v>9202</v>
      </c>
      <c r="C995" t="s">
        <v>2514</v>
      </c>
      <c r="D995" t="s">
        <v>2732</v>
      </c>
      <c r="E995" s="72">
        <v>33.69</v>
      </c>
    </row>
    <row r="996" spans="1:11" x14ac:dyDescent="0.25">
      <c r="A996">
        <v>1165</v>
      </c>
      <c r="B996" t="s">
        <v>9203</v>
      </c>
      <c r="C996" t="s">
        <v>2511</v>
      </c>
      <c r="D996" t="s">
        <v>2732</v>
      </c>
      <c r="E996" s="72">
        <v>19.809999999999999</v>
      </c>
    </row>
    <row r="997" spans="1:11" x14ac:dyDescent="0.25">
      <c r="A997">
        <v>1164</v>
      </c>
      <c r="B997" t="s">
        <v>9204</v>
      </c>
      <c r="C997" t="s">
        <v>2511</v>
      </c>
      <c r="D997" t="s">
        <v>2732</v>
      </c>
      <c r="E997" s="72">
        <v>16.04</v>
      </c>
    </row>
    <row r="998" spans="1:11" x14ac:dyDescent="0.25">
      <c r="A998">
        <v>1162</v>
      </c>
      <c r="B998" t="s">
        <v>9205</v>
      </c>
      <c r="C998" t="s">
        <v>2511</v>
      </c>
      <c r="D998" t="s">
        <v>2732</v>
      </c>
      <c r="E998" s="72">
        <v>5.58</v>
      </c>
    </row>
    <row r="999" spans="1:11" x14ac:dyDescent="0.25">
      <c r="A999">
        <v>12395</v>
      </c>
      <c r="B999" t="s">
        <v>9206</v>
      </c>
      <c r="C999" t="s">
        <v>2511</v>
      </c>
      <c r="D999" t="s">
        <v>2732</v>
      </c>
      <c r="E999" s="72">
        <v>5.42</v>
      </c>
    </row>
    <row r="1000" spans="1:11" x14ac:dyDescent="0.25">
      <c r="A1000">
        <v>1170</v>
      </c>
      <c r="B1000" t="s">
        <v>9207</v>
      </c>
      <c r="C1000" t="s">
        <v>2511</v>
      </c>
      <c r="D1000" t="s">
        <v>2732</v>
      </c>
      <c r="E1000" s="72">
        <v>10.51</v>
      </c>
    </row>
    <row r="1001" spans="1:11" s="108" customFormat="1" x14ac:dyDescent="0.25">
      <c r="A1001">
        <v>1169</v>
      </c>
      <c r="B1001" t="s">
        <v>9208</v>
      </c>
      <c r="C1001" t="s">
        <v>2511</v>
      </c>
      <c r="D1001" t="s">
        <v>2732</v>
      </c>
      <c r="E1001" s="72">
        <v>51.61</v>
      </c>
      <c r="F1001"/>
      <c r="G1001"/>
      <c r="H1001"/>
      <c r="I1001"/>
      <c r="J1001"/>
      <c r="K1001"/>
    </row>
    <row r="1002" spans="1:11" x14ac:dyDescent="0.25">
      <c r="A1002">
        <v>1166</v>
      </c>
      <c r="B1002" t="s">
        <v>9209</v>
      </c>
      <c r="C1002" t="s">
        <v>2511</v>
      </c>
      <c r="D1002" t="s">
        <v>2732</v>
      </c>
      <c r="E1002" s="72">
        <v>28.61</v>
      </c>
    </row>
    <row r="1003" spans="1:11" x14ac:dyDescent="0.25">
      <c r="A1003">
        <v>1163</v>
      </c>
      <c r="B1003" t="s">
        <v>9210</v>
      </c>
      <c r="C1003" t="s">
        <v>2511</v>
      </c>
      <c r="D1003" t="s">
        <v>2732</v>
      </c>
      <c r="E1003" s="72">
        <v>7.21</v>
      </c>
    </row>
    <row r="1004" spans="1:11" x14ac:dyDescent="0.25">
      <c r="A1004">
        <v>12396</v>
      </c>
      <c r="B1004" t="s">
        <v>9211</v>
      </c>
      <c r="C1004" t="s">
        <v>2511</v>
      </c>
      <c r="D1004" t="s">
        <v>2732</v>
      </c>
      <c r="E1004" s="72">
        <v>5.42</v>
      </c>
    </row>
    <row r="1005" spans="1:11" x14ac:dyDescent="0.25">
      <c r="A1005">
        <v>1168</v>
      </c>
      <c r="B1005" t="s">
        <v>9212</v>
      </c>
      <c r="C1005" t="s">
        <v>2511</v>
      </c>
      <c r="D1005" t="s">
        <v>2732</v>
      </c>
      <c r="E1005" s="72">
        <v>73.56</v>
      </c>
    </row>
    <row r="1006" spans="1:11" x14ac:dyDescent="0.25">
      <c r="A1006">
        <v>1167</v>
      </c>
      <c r="B1006" t="s">
        <v>9213</v>
      </c>
      <c r="C1006" t="s">
        <v>2511</v>
      </c>
      <c r="D1006" t="s">
        <v>2732</v>
      </c>
      <c r="E1006" s="72">
        <v>123.05</v>
      </c>
    </row>
    <row r="1007" spans="1:11" x14ac:dyDescent="0.25">
      <c r="A1007">
        <v>36331</v>
      </c>
      <c r="B1007" t="s">
        <v>9214</v>
      </c>
      <c r="C1007" t="s">
        <v>2511</v>
      </c>
      <c r="D1007" t="s">
        <v>2731</v>
      </c>
      <c r="E1007" s="72">
        <v>2.67</v>
      </c>
    </row>
    <row r="1008" spans="1:11" x14ac:dyDescent="0.25">
      <c r="A1008">
        <v>36346</v>
      </c>
      <c r="B1008" t="s">
        <v>9215</v>
      </c>
      <c r="C1008" t="s">
        <v>2511</v>
      </c>
      <c r="D1008" t="s">
        <v>2731</v>
      </c>
      <c r="E1008" s="72">
        <v>4</v>
      </c>
    </row>
    <row r="1009" spans="1:5" x14ac:dyDescent="0.25">
      <c r="A1009">
        <v>1197</v>
      </c>
      <c r="B1009" t="s">
        <v>9216</v>
      </c>
      <c r="C1009" t="s">
        <v>2511</v>
      </c>
      <c r="D1009" t="s">
        <v>2731</v>
      </c>
      <c r="E1009" s="72">
        <v>1.95</v>
      </c>
    </row>
    <row r="1010" spans="1:5" x14ac:dyDescent="0.25">
      <c r="A1010">
        <v>1202</v>
      </c>
      <c r="B1010" t="s">
        <v>9217</v>
      </c>
      <c r="C1010" t="s">
        <v>2511</v>
      </c>
      <c r="D1010" t="s">
        <v>2731</v>
      </c>
      <c r="E1010" s="72">
        <v>5.54</v>
      </c>
    </row>
    <row r="1011" spans="1:5" x14ac:dyDescent="0.25">
      <c r="A1011">
        <v>1198</v>
      </c>
      <c r="B1011" t="s">
        <v>9218</v>
      </c>
      <c r="C1011" t="s">
        <v>2511</v>
      </c>
      <c r="D1011" t="s">
        <v>2731</v>
      </c>
      <c r="E1011" s="72">
        <v>2.56</v>
      </c>
    </row>
    <row r="1012" spans="1:5" x14ac:dyDescent="0.25">
      <c r="A1012">
        <v>20088</v>
      </c>
      <c r="B1012" t="s">
        <v>9219</v>
      </c>
      <c r="C1012" t="s">
        <v>2511</v>
      </c>
      <c r="D1012" t="s">
        <v>2731</v>
      </c>
      <c r="E1012" s="72">
        <v>14.08</v>
      </c>
    </row>
    <row r="1013" spans="1:5" x14ac:dyDescent="0.25">
      <c r="A1013">
        <v>20089</v>
      </c>
      <c r="B1013" t="s">
        <v>9220</v>
      </c>
      <c r="C1013" t="s">
        <v>2511</v>
      </c>
      <c r="D1013" t="s">
        <v>2731</v>
      </c>
      <c r="E1013" s="72">
        <v>69.010000000000005</v>
      </c>
    </row>
    <row r="1014" spans="1:5" x14ac:dyDescent="0.25">
      <c r="A1014">
        <v>20087</v>
      </c>
      <c r="B1014" t="s">
        <v>9221</v>
      </c>
      <c r="C1014" t="s">
        <v>2511</v>
      </c>
      <c r="D1014" t="s">
        <v>2731</v>
      </c>
      <c r="E1014" s="72">
        <v>11.65</v>
      </c>
    </row>
    <row r="1015" spans="1:5" x14ac:dyDescent="0.25">
      <c r="A1015">
        <v>1200</v>
      </c>
      <c r="B1015" t="s">
        <v>9222</v>
      </c>
      <c r="C1015" t="s">
        <v>2511</v>
      </c>
      <c r="D1015" t="s">
        <v>2731</v>
      </c>
      <c r="E1015" s="72">
        <v>10.58</v>
      </c>
    </row>
    <row r="1016" spans="1:5" x14ac:dyDescent="0.25">
      <c r="A1016">
        <v>12909</v>
      </c>
      <c r="B1016" t="s">
        <v>9223</v>
      </c>
      <c r="C1016" t="s">
        <v>2511</v>
      </c>
      <c r="D1016" t="s">
        <v>2731</v>
      </c>
      <c r="E1016" s="72">
        <v>4.91</v>
      </c>
    </row>
    <row r="1017" spans="1:5" x14ac:dyDescent="0.25">
      <c r="A1017">
        <v>12910</v>
      </c>
      <c r="B1017" t="s">
        <v>9224</v>
      </c>
      <c r="C1017" t="s">
        <v>2511</v>
      </c>
      <c r="D1017" t="s">
        <v>2731</v>
      </c>
      <c r="E1017" s="72">
        <v>8.82</v>
      </c>
    </row>
    <row r="1018" spans="1:5" x14ac:dyDescent="0.25">
      <c r="A1018">
        <v>1191</v>
      </c>
      <c r="B1018" t="s">
        <v>9225</v>
      </c>
      <c r="C1018" t="s">
        <v>2511</v>
      </c>
      <c r="D1018" t="s">
        <v>2731</v>
      </c>
      <c r="E1018" s="72">
        <v>1.39</v>
      </c>
    </row>
    <row r="1019" spans="1:5" x14ac:dyDescent="0.25">
      <c r="A1019">
        <v>1185</v>
      </c>
      <c r="B1019" t="s">
        <v>9226</v>
      </c>
      <c r="C1019" t="s">
        <v>2511</v>
      </c>
      <c r="D1019" t="s">
        <v>2731</v>
      </c>
      <c r="E1019" s="72">
        <v>1.39</v>
      </c>
    </row>
    <row r="1020" spans="1:5" x14ac:dyDescent="0.25">
      <c r="A1020">
        <v>1189</v>
      </c>
      <c r="B1020" t="s">
        <v>9227</v>
      </c>
      <c r="C1020" t="s">
        <v>2511</v>
      </c>
      <c r="D1020" t="s">
        <v>2731</v>
      </c>
      <c r="E1020" s="72">
        <v>2.2799999999999998</v>
      </c>
    </row>
    <row r="1021" spans="1:5" x14ac:dyDescent="0.25">
      <c r="A1021">
        <v>1193</v>
      </c>
      <c r="B1021" t="s">
        <v>9228</v>
      </c>
      <c r="C1021" t="s">
        <v>2511</v>
      </c>
      <c r="D1021" t="s">
        <v>2731</v>
      </c>
      <c r="E1021" s="72">
        <v>4.38</v>
      </c>
    </row>
    <row r="1022" spans="1:5" x14ac:dyDescent="0.25">
      <c r="A1022">
        <v>1194</v>
      </c>
      <c r="B1022" t="s">
        <v>9229</v>
      </c>
      <c r="C1022" t="s">
        <v>2511</v>
      </c>
      <c r="D1022" t="s">
        <v>2731</v>
      </c>
      <c r="E1022" s="72">
        <v>7.91</v>
      </c>
    </row>
    <row r="1023" spans="1:5" x14ac:dyDescent="0.25">
      <c r="A1023">
        <v>1195</v>
      </c>
      <c r="B1023" t="s">
        <v>9230</v>
      </c>
      <c r="C1023" t="s">
        <v>2511</v>
      </c>
      <c r="D1023" t="s">
        <v>2731</v>
      </c>
      <c r="E1023" s="72">
        <v>13.31</v>
      </c>
    </row>
    <row r="1024" spans="1:5" x14ac:dyDescent="0.25">
      <c r="A1024">
        <v>1204</v>
      </c>
      <c r="B1024" t="s">
        <v>9231</v>
      </c>
      <c r="C1024" t="s">
        <v>2511</v>
      </c>
      <c r="D1024" t="s">
        <v>2731</v>
      </c>
      <c r="E1024" s="72">
        <v>23.29</v>
      </c>
    </row>
    <row r="1025" spans="1:5" x14ac:dyDescent="0.25">
      <c r="A1025">
        <v>1207</v>
      </c>
      <c r="B1025" t="s">
        <v>9232</v>
      </c>
      <c r="C1025" t="s">
        <v>2511</v>
      </c>
      <c r="D1025" t="s">
        <v>2732</v>
      </c>
      <c r="E1025" s="72">
        <v>37.659999999999997</v>
      </c>
    </row>
    <row r="1026" spans="1:5" x14ac:dyDescent="0.25">
      <c r="A1026">
        <v>1206</v>
      </c>
      <c r="B1026" t="s">
        <v>9233</v>
      </c>
      <c r="C1026" t="s">
        <v>2511</v>
      </c>
      <c r="D1026" t="s">
        <v>2732</v>
      </c>
      <c r="E1026" s="72">
        <v>9.44</v>
      </c>
    </row>
    <row r="1027" spans="1:5" x14ac:dyDescent="0.25">
      <c r="A1027">
        <v>1183</v>
      </c>
      <c r="B1027" t="s">
        <v>9234</v>
      </c>
      <c r="C1027" t="s">
        <v>2511</v>
      </c>
      <c r="D1027" t="s">
        <v>2732</v>
      </c>
      <c r="E1027" s="72">
        <v>24.59</v>
      </c>
    </row>
    <row r="1028" spans="1:5" x14ac:dyDescent="0.25">
      <c r="A1028">
        <v>42685</v>
      </c>
      <c r="B1028" t="s">
        <v>9235</v>
      </c>
      <c r="C1028" t="s">
        <v>2511</v>
      </c>
      <c r="D1028" t="s">
        <v>2731</v>
      </c>
      <c r="E1028" s="72">
        <v>71.510000000000005</v>
      </c>
    </row>
    <row r="1029" spans="1:5" x14ac:dyDescent="0.25">
      <c r="A1029">
        <v>42686</v>
      </c>
      <c r="B1029" t="s">
        <v>9236</v>
      </c>
      <c r="C1029" t="s">
        <v>2511</v>
      </c>
      <c r="D1029" t="s">
        <v>2731</v>
      </c>
      <c r="E1029" s="72">
        <v>78.760000000000005</v>
      </c>
    </row>
    <row r="1030" spans="1:5" x14ac:dyDescent="0.25">
      <c r="A1030">
        <v>12894</v>
      </c>
      <c r="B1030" t="s">
        <v>9237</v>
      </c>
      <c r="C1030" t="s">
        <v>2511</v>
      </c>
      <c r="D1030" t="s">
        <v>2731</v>
      </c>
      <c r="E1030" s="72">
        <v>19.350000000000001</v>
      </c>
    </row>
    <row r="1031" spans="1:5" x14ac:dyDescent="0.25">
      <c r="A1031">
        <v>12895</v>
      </c>
      <c r="B1031" t="s">
        <v>9238</v>
      </c>
      <c r="C1031" t="s">
        <v>2511</v>
      </c>
      <c r="D1031" t="s">
        <v>2733</v>
      </c>
      <c r="E1031" s="72">
        <v>14.89</v>
      </c>
    </row>
    <row r="1032" spans="1:5" x14ac:dyDescent="0.25">
      <c r="A1032">
        <v>1631</v>
      </c>
      <c r="B1032" t="s">
        <v>9239</v>
      </c>
      <c r="C1032" t="s">
        <v>2511</v>
      </c>
      <c r="D1032" t="s">
        <v>2731</v>
      </c>
      <c r="E1032" s="72">
        <v>162.76</v>
      </c>
    </row>
    <row r="1033" spans="1:5" x14ac:dyDescent="0.25">
      <c r="A1033">
        <v>1633</v>
      </c>
      <c r="B1033" t="s">
        <v>9240</v>
      </c>
      <c r="C1033" t="s">
        <v>2511</v>
      </c>
      <c r="D1033" t="s">
        <v>2731</v>
      </c>
      <c r="E1033" s="72">
        <v>276.54000000000002</v>
      </c>
    </row>
    <row r="1034" spans="1:5" x14ac:dyDescent="0.25">
      <c r="A1034">
        <v>10818</v>
      </c>
      <c r="B1034" t="s">
        <v>9241</v>
      </c>
      <c r="C1034" t="s">
        <v>2510</v>
      </c>
      <c r="D1034" t="s">
        <v>2732</v>
      </c>
      <c r="E1034" s="72">
        <v>49.94</v>
      </c>
    </row>
    <row r="1035" spans="1:5" x14ac:dyDescent="0.25">
      <c r="A1035">
        <v>41410</v>
      </c>
      <c r="B1035" t="s">
        <v>9242</v>
      </c>
      <c r="C1035" t="s">
        <v>2511</v>
      </c>
      <c r="D1035" t="s">
        <v>2731</v>
      </c>
      <c r="E1035" s="72">
        <v>65.08</v>
      </c>
    </row>
    <row r="1036" spans="1:5" x14ac:dyDescent="0.25">
      <c r="A1036">
        <v>41411</v>
      </c>
      <c r="B1036" t="s">
        <v>9243</v>
      </c>
      <c r="C1036" t="s">
        <v>2511</v>
      </c>
      <c r="D1036" t="s">
        <v>2731</v>
      </c>
      <c r="E1036" s="72">
        <v>59</v>
      </c>
    </row>
    <row r="1037" spans="1:5" x14ac:dyDescent="0.25">
      <c r="A1037">
        <v>41412</v>
      </c>
      <c r="B1037" t="s">
        <v>9244</v>
      </c>
      <c r="C1037" t="s">
        <v>2511</v>
      </c>
      <c r="D1037" t="s">
        <v>2731</v>
      </c>
      <c r="E1037" s="72">
        <v>114.12</v>
      </c>
    </row>
    <row r="1038" spans="1:5" x14ac:dyDescent="0.25">
      <c r="A1038">
        <v>41413</v>
      </c>
      <c r="B1038" t="s">
        <v>9245</v>
      </c>
      <c r="C1038" t="s">
        <v>2511</v>
      </c>
      <c r="D1038" t="s">
        <v>2731</v>
      </c>
      <c r="E1038" s="72">
        <v>102.69</v>
      </c>
    </row>
    <row r="1039" spans="1:5" x14ac:dyDescent="0.25">
      <c r="A1039">
        <v>39359</v>
      </c>
      <c r="B1039" t="s">
        <v>9246</v>
      </c>
      <c r="C1039" t="s">
        <v>2511</v>
      </c>
      <c r="D1039" t="s">
        <v>2732</v>
      </c>
      <c r="E1039" s="72">
        <v>24.72</v>
      </c>
    </row>
    <row r="1040" spans="1:5" x14ac:dyDescent="0.25">
      <c r="A1040">
        <v>39360</v>
      </c>
      <c r="B1040" t="s">
        <v>9247</v>
      </c>
      <c r="C1040" t="s">
        <v>2511</v>
      </c>
      <c r="D1040" t="s">
        <v>2732</v>
      </c>
      <c r="E1040" s="72">
        <v>22.47</v>
      </c>
    </row>
    <row r="1041" spans="1:5" x14ac:dyDescent="0.25">
      <c r="A1041">
        <v>10710</v>
      </c>
      <c r="B1041" t="s">
        <v>9248</v>
      </c>
      <c r="C1041" t="s">
        <v>2512</v>
      </c>
      <c r="D1041" t="s">
        <v>2732</v>
      </c>
      <c r="E1041" s="72">
        <v>160</v>
      </c>
    </row>
    <row r="1042" spans="1:5" x14ac:dyDescent="0.25">
      <c r="A1042">
        <v>10709</v>
      </c>
      <c r="B1042" t="s">
        <v>9249</v>
      </c>
      <c r="C1042" t="s">
        <v>2512</v>
      </c>
      <c r="D1042" t="s">
        <v>2732</v>
      </c>
      <c r="E1042" s="72">
        <v>196.57</v>
      </c>
    </row>
    <row r="1043" spans="1:5" x14ac:dyDescent="0.25">
      <c r="A1043">
        <v>39636</v>
      </c>
      <c r="B1043" t="s">
        <v>9250</v>
      </c>
      <c r="C1043" t="s">
        <v>2512</v>
      </c>
      <c r="D1043" t="s">
        <v>2732</v>
      </c>
      <c r="E1043" s="72">
        <v>200.72</v>
      </c>
    </row>
    <row r="1044" spans="1:5" x14ac:dyDescent="0.25">
      <c r="A1044">
        <v>10708</v>
      </c>
      <c r="B1044" t="s">
        <v>9251</v>
      </c>
      <c r="C1044" t="s">
        <v>2512</v>
      </c>
      <c r="D1044" t="s">
        <v>2732</v>
      </c>
      <c r="E1044" s="72">
        <v>61.94</v>
      </c>
    </row>
    <row r="1045" spans="1:5" x14ac:dyDescent="0.25">
      <c r="A1045">
        <v>39635</v>
      </c>
      <c r="B1045" t="s">
        <v>9252</v>
      </c>
      <c r="C1045" t="s">
        <v>2512</v>
      </c>
      <c r="D1045" t="s">
        <v>2732</v>
      </c>
      <c r="E1045" s="72">
        <v>105.45</v>
      </c>
    </row>
    <row r="1046" spans="1:5" x14ac:dyDescent="0.25">
      <c r="A1046">
        <v>6117</v>
      </c>
      <c r="B1046" t="s">
        <v>9253</v>
      </c>
      <c r="C1046" t="s">
        <v>2513</v>
      </c>
      <c r="D1046" t="s">
        <v>2731</v>
      </c>
      <c r="E1046" s="72">
        <v>14.41</v>
      </c>
    </row>
    <row r="1047" spans="1:5" x14ac:dyDescent="0.25">
      <c r="A1047">
        <v>40913</v>
      </c>
      <c r="B1047" t="s">
        <v>9254</v>
      </c>
      <c r="C1047" t="s">
        <v>2517</v>
      </c>
      <c r="D1047" t="s">
        <v>2731</v>
      </c>
      <c r="E1047" s="73">
        <v>2567.7199999999998</v>
      </c>
    </row>
    <row r="1048" spans="1:5" x14ac:dyDescent="0.25">
      <c r="A1048">
        <v>1214</v>
      </c>
      <c r="B1048" t="s">
        <v>9255</v>
      </c>
      <c r="C1048" t="s">
        <v>2513</v>
      </c>
      <c r="D1048" t="s">
        <v>2731</v>
      </c>
      <c r="E1048" s="72">
        <v>18.96</v>
      </c>
    </row>
    <row r="1049" spans="1:5" x14ac:dyDescent="0.25">
      <c r="A1049">
        <v>40915</v>
      </c>
      <c r="B1049" t="s">
        <v>9256</v>
      </c>
      <c r="C1049" t="s">
        <v>2517</v>
      </c>
      <c r="D1049" t="s">
        <v>2731</v>
      </c>
      <c r="E1049" s="73">
        <v>3374.72</v>
      </c>
    </row>
    <row r="1050" spans="1:5" x14ac:dyDescent="0.25">
      <c r="A1050">
        <v>1213</v>
      </c>
      <c r="B1050" t="s">
        <v>9257</v>
      </c>
      <c r="C1050" t="s">
        <v>2513</v>
      </c>
      <c r="D1050" t="s">
        <v>2733</v>
      </c>
      <c r="E1050" s="72">
        <v>20.14</v>
      </c>
    </row>
    <row r="1051" spans="1:5" x14ac:dyDescent="0.25">
      <c r="A1051">
        <v>40914</v>
      </c>
      <c r="B1051" t="s">
        <v>9258</v>
      </c>
      <c r="C1051" t="s">
        <v>2517</v>
      </c>
      <c r="D1051" t="s">
        <v>2731</v>
      </c>
      <c r="E1051" s="73">
        <v>3583.85</v>
      </c>
    </row>
    <row r="1052" spans="1:5" x14ac:dyDescent="0.25">
      <c r="A1052">
        <v>5091</v>
      </c>
      <c r="B1052" t="s">
        <v>9259</v>
      </c>
      <c r="C1052" t="s">
        <v>2511</v>
      </c>
      <c r="D1052" t="s">
        <v>2731</v>
      </c>
      <c r="E1052" s="72">
        <v>18.55</v>
      </c>
    </row>
    <row r="1053" spans="1:5" x14ac:dyDescent="0.25">
      <c r="A1053">
        <v>14615</v>
      </c>
      <c r="B1053" t="s">
        <v>9260</v>
      </c>
      <c r="C1053" t="s">
        <v>2511</v>
      </c>
      <c r="D1053" t="s">
        <v>2732</v>
      </c>
      <c r="E1053" s="73">
        <v>3697.7</v>
      </c>
    </row>
    <row r="1054" spans="1:5" x14ac:dyDescent="0.25">
      <c r="A1054">
        <v>2711</v>
      </c>
      <c r="B1054" t="s">
        <v>9261</v>
      </c>
      <c r="C1054" t="s">
        <v>2511</v>
      </c>
      <c r="D1054" t="s">
        <v>2733</v>
      </c>
      <c r="E1054" s="72">
        <v>249</v>
      </c>
    </row>
    <row r="1055" spans="1:5" x14ac:dyDescent="0.25">
      <c r="A1055">
        <v>37727</v>
      </c>
      <c r="B1055" t="s">
        <v>9262</v>
      </c>
      <c r="C1055" t="s">
        <v>2511</v>
      </c>
      <c r="D1055" t="s">
        <v>2732</v>
      </c>
      <c r="E1055" s="73">
        <v>17585</v>
      </c>
    </row>
    <row r="1056" spans="1:5" x14ac:dyDescent="0.25">
      <c r="A1056">
        <v>37728</v>
      </c>
      <c r="B1056" t="s">
        <v>9263</v>
      </c>
      <c r="C1056" t="s">
        <v>2511</v>
      </c>
      <c r="D1056" t="s">
        <v>2732</v>
      </c>
      <c r="E1056" s="73">
        <v>23856.57</v>
      </c>
    </row>
    <row r="1057" spans="1:5" x14ac:dyDescent="0.25">
      <c r="A1057">
        <v>37729</v>
      </c>
      <c r="B1057" t="s">
        <v>9264</v>
      </c>
      <c r="C1057" t="s">
        <v>2511</v>
      </c>
      <c r="D1057" t="s">
        <v>2732</v>
      </c>
      <c r="E1057" s="73">
        <v>25824.12</v>
      </c>
    </row>
    <row r="1058" spans="1:5" x14ac:dyDescent="0.25">
      <c r="A1058">
        <v>37730</v>
      </c>
      <c r="B1058" t="s">
        <v>9265</v>
      </c>
      <c r="C1058" t="s">
        <v>2511</v>
      </c>
      <c r="D1058" t="s">
        <v>2732</v>
      </c>
      <c r="E1058" s="73">
        <v>27791.67</v>
      </c>
    </row>
    <row r="1059" spans="1:5" x14ac:dyDescent="0.25">
      <c r="A1059">
        <v>37731</v>
      </c>
      <c r="B1059" t="s">
        <v>9266</v>
      </c>
      <c r="C1059" t="s">
        <v>2511</v>
      </c>
      <c r="D1059" t="s">
        <v>2732</v>
      </c>
      <c r="E1059" s="73">
        <v>29759.23</v>
      </c>
    </row>
    <row r="1060" spans="1:5" x14ac:dyDescent="0.25">
      <c r="A1060">
        <v>37732</v>
      </c>
      <c r="B1060" t="s">
        <v>9267</v>
      </c>
      <c r="C1060" t="s">
        <v>2511</v>
      </c>
      <c r="D1060" t="s">
        <v>2732</v>
      </c>
      <c r="E1060" s="73">
        <v>33940.269999999997</v>
      </c>
    </row>
    <row r="1061" spans="1:5" x14ac:dyDescent="0.25">
      <c r="A1061">
        <v>42256</v>
      </c>
      <c r="B1061" t="s">
        <v>9268</v>
      </c>
      <c r="C1061" t="s">
        <v>2510</v>
      </c>
      <c r="D1061" t="s">
        <v>2731</v>
      </c>
      <c r="E1061" s="72">
        <v>13.55</v>
      </c>
    </row>
    <row r="1062" spans="1:5" x14ac:dyDescent="0.25">
      <c r="A1062">
        <v>42250</v>
      </c>
      <c r="B1062" t="s">
        <v>9269</v>
      </c>
      <c r="C1062" t="s">
        <v>2521</v>
      </c>
      <c r="D1062" t="s">
        <v>2731</v>
      </c>
      <c r="E1062" s="73">
        <v>6096.27</v>
      </c>
    </row>
    <row r="1063" spans="1:5" x14ac:dyDescent="0.25">
      <c r="A1063">
        <v>4743</v>
      </c>
      <c r="B1063" t="s">
        <v>9270</v>
      </c>
      <c r="C1063" t="s">
        <v>2516</v>
      </c>
      <c r="D1063" t="s">
        <v>2731</v>
      </c>
      <c r="E1063" s="72">
        <v>104.4</v>
      </c>
    </row>
    <row r="1064" spans="1:5" x14ac:dyDescent="0.25">
      <c r="A1064">
        <v>4744</v>
      </c>
      <c r="B1064" t="s">
        <v>9271</v>
      </c>
      <c r="C1064" t="s">
        <v>2516</v>
      </c>
      <c r="D1064" t="s">
        <v>2731</v>
      </c>
      <c r="E1064" s="72">
        <v>167.05</v>
      </c>
    </row>
    <row r="1065" spans="1:5" x14ac:dyDescent="0.25">
      <c r="A1065">
        <v>4745</v>
      </c>
      <c r="B1065" t="s">
        <v>9272</v>
      </c>
      <c r="C1065" t="s">
        <v>2516</v>
      </c>
      <c r="D1065" t="s">
        <v>2731</v>
      </c>
      <c r="E1065" s="72">
        <v>200.35</v>
      </c>
    </row>
    <row r="1066" spans="1:5" x14ac:dyDescent="0.25">
      <c r="A1066">
        <v>36496</v>
      </c>
      <c r="B1066" t="s">
        <v>9273</v>
      </c>
      <c r="C1066" t="s">
        <v>2511</v>
      </c>
      <c r="D1066" t="s">
        <v>2732</v>
      </c>
      <c r="E1066" s="73">
        <v>9388.39</v>
      </c>
    </row>
    <row r="1067" spans="1:5" x14ac:dyDescent="0.25">
      <c r="A1067">
        <v>10630</v>
      </c>
      <c r="B1067" t="s">
        <v>9274</v>
      </c>
      <c r="C1067" t="s">
        <v>2511</v>
      </c>
      <c r="D1067" t="s">
        <v>2731</v>
      </c>
      <c r="E1067" s="73">
        <v>770161.73</v>
      </c>
    </row>
    <row r="1068" spans="1:5" x14ac:dyDescent="0.25">
      <c r="A1068">
        <v>37762</v>
      </c>
      <c r="B1068" t="s">
        <v>9275</v>
      </c>
      <c r="C1068" t="s">
        <v>2511</v>
      </c>
      <c r="D1068" t="s">
        <v>2731</v>
      </c>
      <c r="E1068" s="73">
        <v>660520.78</v>
      </c>
    </row>
    <row r="1069" spans="1:5" x14ac:dyDescent="0.25">
      <c r="A1069">
        <v>37763</v>
      </c>
      <c r="B1069" t="s">
        <v>9276</v>
      </c>
      <c r="C1069" t="s">
        <v>2511</v>
      </c>
      <c r="D1069" t="s">
        <v>2731</v>
      </c>
      <c r="E1069" s="73">
        <v>668543.18999999994</v>
      </c>
    </row>
    <row r="1070" spans="1:5" x14ac:dyDescent="0.25">
      <c r="A1070">
        <v>41992</v>
      </c>
      <c r="B1070" t="s">
        <v>9277</v>
      </c>
      <c r="C1070" t="s">
        <v>2511</v>
      </c>
      <c r="D1070" t="s">
        <v>2733</v>
      </c>
      <c r="E1070" s="73">
        <v>760000</v>
      </c>
    </row>
    <row r="1071" spans="1:5" x14ac:dyDescent="0.25">
      <c r="A1071">
        <v>13215</v>
      </c>
      <c r="B1071" t="s">
        <v>9278</v>
      </c>
      <c r="C1071" t="s">
        <v>2511</v>
      </c>
      <c r="D1071" t="s">
        <v>2731</v>
      </c>
      <c r="E1071" s="73">
        <v>931949.24</v>
      </c>
    </row>
    <row r="1072" spans="1:5" x14ac:dyDescent="0.25">
      <c r="A1072">
        <v>4235</v>
      </c>
      <c r="B1072" t="s">
        <v>9279</v>
      </c>
      <c r="C1072" t="s">
        <v>2513</v>
      </c>
      <c r="D1072" t="s">
        <v>2731</v>
      </c>
      <c r="E1072" s="72">
        <v>12.24</v>
      </c>
    </row>
    <row r="1073" spans="1:5" x14ac:dyDescent="0.25">
      <c r="A1073">
        <v>40976</v>
      </c>
      <c r="B1073" t="s">
        <v>9280</v>
      </c>
      <c r="C1073" t="s">
        <v>2517</v>
      </c>
      <c r="D1073" t="s">
        <v>2731</v>
      </c>
      <c r="E1073" s="73">
        <v>2178.9299999999998</v>
      </c>
    </row>
    <row r="1074" spans="1:5" x14ac:dyDescent="0.25">
      <c r="A1074">
        <v>43091</v>
      </c>
      <c r="B1074" t="s">
        <v>9281</v>
      </c>
      <c r="C1074" t="s">
        <v>2511</v>
      </c>
      <c r="D1074" t="s">
        <v>2731</v>
      </c>
      <c r="E1074" s="73">
        <v>9572.94</v>
      </c>
    </row>
    <row r="1075" spans="1:5" x14ac:dyDescent="0.25">
      <c r="A1075">
        <v>43092</v>
      </c>
      <c r="B1075" t="s">
        <v>9282</v>
      </c>
      <c r="C1075" t="s">
        <v>2511</v>
      </c>
      <c r="D1075" t="s">
        <v>2731</v>
      </c>
      <c r="E1075" s="73">
        <v>12763.92</v>
      </c>
    </row>
    <row r="1076" spans="1:5" x14ac:dyDescent="0.25">
      <c r="A1076">
        <v>43089</v>
      </c>
      <c r="B1076" t="s">
        <v>9283</v>
      </c>
      <c r="C1076" t="s">
        <v>2511</v>
      </c>
      <c r="D1076" t="s">
        <v>2731</v>
      </c>
      <c r="E1076" s="73">
        <v>2224.48</v>
      </c>
    </row>
    <row r="1077" spans="1:5" x14ac:dyDescent="0.25">
      <c r="A1077">
        <v>43090</v>
      </c>
      <c r="B1077" t="s">
        <v>9284</v>
      </c>
      <c r="C1077" t="s">
        <v>2511</v>
      </c>
      <c r="D1077" t="s">
        <v>2731</v>
      </c>
      <c r="E1077" s="73">
        <v>4909.2</v>
      </c>
    </row>
    <row r="1078" spans="1:5" x14ac:dyDescent="0.25">
      <c r="A1078">
        <v>41967</v>
      </c>
      <c r="B1078" t="s">
        <v>9285</v>
      </c>
      <c r="C1078" t="s">
        <v>2515</v>
      </c>
      <c r="D1078" t="s">
        <v>2731</v>
      </c>
      <c r="E1078" s="72">
        <v>18.760000000000002</v>
      </c>
    </row>
    <row r="1079" spans="1:5" x14ac:dyDescent="0.25">
      <c r="A1079">
        <v>12760</v>
      </c>
      <c r="B1079" t="s">
        <v>9286</v>
      </c>
      <c r="C1079" t="s">
        <v>2512</v>
      </c>
      <c r="D1079" t="s">
        <v>2731</v>
      </c>
      <c r="E1079" s="73">
        <v>1382.05</v>
      </c>
    </row>
    <row r="1080" spans="1:5" x14ac:dyDescent="0.25">
      <c r="A1080">
        <v>12759</v>
      </c>
      <c r="B1080" t="s">
        <v>9287</v>
      </c>
      <c r="C1080" t="s">
        <v>2512</v>
      </c>
      <c r="D1080" t="s">
        <v>2731</v>
      </c>
      <c r="E1080" s="72">
        <v>921.35</v>
      </c>
    </row>
    <row r="1081" spans="1:5" x14ac:dyDescent="0.25">
      <c r="A1081">
        <v>43105</v>
      </c>
      <c r="B1081" t="s">
        <v>9288</v>
      </c>
      <c r="C1081" t="s">
        <v>2510</v>
      </c>
      <c r="D1081" t="s">
        <v>2731</v>
      </c>
      <c r="E1081" s="72">
        <v>51.21</v>
      </c>
    </row>
    <row r="1082" spans="1:5" x14ac:dyDescent="0.25">
      <c r="A1082">
        <v>40424</v>
      </c>
      <c r="B1082" t="s">
        <v>9289</v>
      </c>
      <c r="C1082" t="s">
        <v>2510</v>
      </c>
      <c r="D1082" t="s">
        <v>2731</v>
      </c>
      <c r="E1082" s="72">
        <v>13.01</v>
      </c>
    </row>
    <row r="1083" spans="1:5" x14ac:dyDescent="0.25">
      <c r="A1083">
        <v>1325</v>
      </c>
      <c r="B1083" t="s">
        <v>9290</v>
      </c>
      <c r="C1083" t="s">
        <v>2510</v>
      </c>
      <c r="D1083" t="s">
        <v>2731</v>
      </c>
      <c r="E1083" s="72">
        <v>14.25</v>
      </c>
    </row>
    <row r="1084" spans="1:5" x14ac:dyDescent="0.25">
      <c r="A1084">
        <v>1327</v>
      </c>
      <c r="B1084" t="s">
        <v>9291</v>
      </c>
      <c r="C1084" t="s">
        <v>2510</v>
      </c>
      <c r="D1084" t="s">
        <v>2731</v>
      </c>
      <c r="E1084" s="72">
        <v>15.18</v>
      </c>
    </row>
    <row r="1085" spans="1:5" x14ac:dyDescent="0.25">
      <c r="A1085">
        <v>1328</v>
      </c>
      <c r="B1085" t="s">
        <v>9292</v>
      </c>
      <c r="C1085" t="s">
        <v>2510</v>
      </c>
      <c r="D1085" t="s">
        <v>2731</v>
      </c>
      <c r="E1085" s="72">
        <v>14.28</v>
      </c>
    </row>
    <row r="1086" spans="1:5" x14ac:dyDescent="0.25">
      <c r="A1086">
        <v>1321</v>
      </c>
      <c r="B1086" t="s">
        <v>9293</v>
      </c>
      <c r="C1086" t="s">
        <v>2510</v>
      </c>
      <c r="D1086" t="s">
        <v>2731</v>
      </c>
      <c r="E1086" s="72">
        <v>13.23</v>
      </c>
    </row>
    <row r="1087" spans="1:5" x14ac:dyDescent="0.25">
      <c r="A1087">
        <v>1318</v>
      </c>
      <c r="B1087" t="s">
        <v>9294</v>
      </c>
      <c r="C1087" t="s">
        <v>2510</v>
      </c>
      <c r="D1087" t="s">
        <v>2731</v>
      </c>
      <c r="E1087" s="72">
        <v>13.24</v>
      </c>
    </row>
    <row r="1088" spans="1:5" x14ac:dyDescent="0.25">
      <c r="A1088">
        <v>1322</v>
      </c>
      <c r="B1088" t="s">
        <v>9295</v>
      </c>
      <c r="C1088" t="s">
        <v>2510</v>
      </c>
      <c r="D1088" t="s">
        <v>2731</v>
      </c>
      <c r="E1088" s="72">
        <v>13.98</v>
      </c>
    </row>
    <row r="1089" spans="1:5" x14ac:dyDescent="0.25">
      <c r="A1089">
        <v>1323</v>
      </c>
      <c r="B1089" t="s">
        <v>9296</v>
      </c>
      <c r="C1089" t="s">
        <v>2510</v>
      </c>
      <c r="D1089" t="s">
        <v>2731</v>
      </c>
      <c r="E1089" s="72">
        <v>13.98</v>
      </c>
    </row>
    <row r="1090" spans="1:5" x14ac:dyDescent="0.25">
      <c r="A1090">
        <v>1319</v>
      </c>
      <c r="B1090" t="s">
        <v>9297</v>
      </c>
      <c r="C1090" t="s">
        <v>2510</v>
      </c>
      <c r="D1090" t="s">
        <v>2731</v>
      </c>
      <c r="E1090" s="72">
        <v>11.78</v>
      </c>
    </row>
    <row r="1091" spans="1:5" x14ac:dyDescent="0.25">
      <c r="A1091">
        <v>11026</v>
      </c>
      <c r="B1091" t="s">
        <v>9298</v>
      </c>
      <c r="C1091" t="s">
        <v>2510</v>
      </c>
      <c r="D1091" t="s">
        <v>2731</v>
      </c>
      <c r="E1091" s="72">
        <v>16.21</v>
      </c>
    </row>
    <row r="1092" spans="1:5" x14ac:dyDescent="0.25">
      <c r="A1092">
        <v>11027</v>
      </c>
      <c r="B1092" t="s">
        <v>9299</v>
      </c>
      <c r="C1092" t="s">
        <v>2510</v>
      </c>
      <c r="D1092" t="s">
        <v>2731</v>
      </c>
      <c r="E1092" s="72">
        <v>16.87</v>
      </c>
    </row>
    <row r="1093" spans="1:5" x14ac:dyDescent="0.25">
      <c r="A1093">
        <v>11046</v>
      </c>
      <c r="B1093" t="s">
        <v>9300</v>
      </c>
      <c r="C1093" t="s">
        <v>2510</v>
      </c>
      <c r="D1093" t="s">
        <v>2731</v>
      </c>
      <c r="E1093" s="72">
        <v>16.16</v>
      </c>
    </row>
    <row r="1094" spans="1:5" x14ac:dyDescent="0.25">
      <c r="A1094">
        <v>11047</v>
      </c>
      <c r="B1094" t="s">
        <v>9301</v>
      </c>
      <c r="C1094" t="s">
        <v>2510</v>
      </c>
      <c r="D1094" t="s">
        <v>2731</v>
      </c>
      <c r="E1094" s="72">
        <v>17.62</v>
      </c>
    </row>
    <row r="1095" spans="1:5" x14ac:dyDescent="0.25">
      <c r="A1095">
        <v>43668</v>
      </c>
      <c r="B1095" t="s">
        <v>9302</v>
      </c>
      <c r="C1095" t="s">
        <v>2510</v>
      </c>
      <c r="D1095" t="s">
        <v>2731</v>
      </c>
      <c r="E1095" s="72">
        <v>15.55</v>
      </c>
    </row>
    <row r="1096" spans="1:5" x14ac:dyDescent="0.25">
      <c r="A1096">
        <v>11049</v>
      </c>
      <c r="B1096" t="s">
        <v>9303</v>
      </c>
      <c r="C1096" t="s">
        <v>2510</v>
      </c>
      <c r="D1096" t="s">
        <v>2733</v>
      </c>
      <c r="E1096" s="72">
        <v>16.84</v>
      </c>
    </row>
    <row r="1097" spans="1:5" x14ac:dyDescent="0.25">
      <c r="A1097">
        <v>43106</v>
      </c>
      <c r="B1097" t="s">
        <v>9304</v>
      </c>
      <c r="C1097" t="s">
        <v>2510</v>
      </c>
      <c r="D1097" t="s">
        <v>2731</v>
      </c>
      <c r="E1097" s="72">
        <v>16.940000000000001</v>
      </c>
    </row>
    <row r="1098" spans="1:5" x14ac:dyDescent="0.25">
      <c r="A1098">
        <v>11051</v>
      </c>
      <c r="B1098" t="s">
        <v>9305</v>
      </c>
      <c r="C1098" t="s">
        <v>2510</v>
      </c>
      <c r="D1098" t="s">
        <v>2731</v>
      </c>
      <c r="E1098" s="72">
        <v>17.68</v>
      </c>
    </row>
    <row r="1099" spans="1:5" x14ac:dyDescent="0.25">
      <c r="A1099">
        <v>11061</v>
      </c>
      <c r="B1099" t="s">
        <v>9306</v>
      </c>
      <c r="C1099" t="s">
        <v>2510</v>
      </c>
      <c r="D1099" t="s">
        <v>2731</v>
      </c>
      <c r="E1099" s="72">
        <v>21.21</v>
      </c>
    </row>
    <row r="1100" spans="1:5" x14ac:dyDescent="0.25">
      <c r="A1100">
        <v>43667</v>
      </c>
      <c r="B1100" t="s">
        <v>9307</v>
      </c>
      <c r="C1100" t="s">
        <v>2510</v>
      </c>
      <c r="D1100" t="s">
        <v>2731</v>
      </c>
      <c r="E1100" s="72">
        <v>15.42</v>
      </c>
    </row>
    <row r="1101" spans="1:5" x14ac:dyDescent="0.25">
      <c r="A1101">
        <v>1333</v>
      </c>
      <c r="B1101" t="s">
        <v>9308</v>
      </c>
      <c r="C1101" t="s">
        <v>2510</v>
      </c>
      <c r="D1101" t="s">
        <v>2731</v>
      </c>
      <c r="E1101" s="72">
        <v>12.84</v>
      </c>
    </row>
    <row r="1102" spans="1:5" x14ac:dyDescent="0.25">
      <c r="A1102">
        <v>1330</v>
      </c>
      <c r="B1102" t="s">
        <v>9309</v>
      </c>
      <c r="C1102" t="s">
        <v>2510</v>
      </c>
      <c r="D1102" t="s">
        <v>2731</v>
      </c>
      <c r="E1102" s="72">
        <v>12.72</v>
      </c>
    </row>
    <row r="1103" spans="1:5" x14ac:dyDescent="0.25">
      <c r="A1103">
        <v>10957</v>
      </c>
      <c r="B1103" t="s">
        <v>9310</v>
      </c>
      <c r="C1103" t="s">
        <v>2510</v>
      </c>
      <c r="D1103" t="s">
        <v>2731</v>
      </c>
      <c r="E1103" s="72">
        <v>14.67</v>
      </c>
    </row>
    <row r="1104" spans="1:5" x14ac:dyDescent="0.25">
      <c r="A1104">
        <v>1332</v>
      </c>
      <c r="B1104" t="s">
        <v>9311</v>
      </c>
      <c r="C1104" t="s">
        <v>2510</v>
      </c>
      <c r="D1104" t="s">
        <v>2731</v>
      </c>
      <c r="E1104" s="72">
        <v>13.05</v>
      </c>
    </row>
    <row r="1105" spans="1:5" x14ac:dyDescent="0.25">
      <c r="A1105">
        <v>1334</v>
      </c>
      <c r="B1105" t="s">
        <v>9312</v>
      </c>
      <c r="C1105" t="s">
        <v>2510</v>
      </c>
      <c r="D1105" t="s">
        <v>2731</v>
      </c>
      <c r="E1105" s="72">
        <v>14.47</v>
      </c>
    </row>
    <row r="1106" spans="1:5" x14ac:dyDescent="0.25">
      <c r="A1106">
        <v>1335</v>
      </c>
      <c r="B1106" t="s">
        <v>9313</v>
      </c>
      <c r="C1106" t="s">
        <v>2510</v>
      </c>
      <c r="D1106" t="s">
        <v>2731</v>
      </c>
      <c r="E1106" s="72">
        <v>14.95</v>
      </c>
    </row>
    <row r="1107" spans="1:5" x14ac:dyDescent="0.25">
      <c r="A1107">
        <v>40425</v>
      </c>
      <c r="B1107" t="s">
        <v>9314</v>
      </c>
      <c r="C1107" t="s">
        <v>2510</v>
      </c>
      <c r="D1107" t="s">
        <v>2731</v>
      </c>
      <c r="E1107" s="72">
        <v>12.79</v>
      </c>
    </row>
    <row r="1108" spans="1:5" x14ac:dyDescent="0.25">
      <c r="A1108">
        <v>1337</v>
      </c>
      <c r="B1108" t="s">
        <v>9315</v>
      </c>
      <c r="C1108" t="s">
        <v>2510</v>
      </c>
      <c r="D1108" t="s">
        <v>2731</v>
      </c>
      <c r="E1108" s="72">
        <v>14.67</v>
      </c>
    </row>
    <row r="1109" spans="1:5" x14ac:dyDescent="0.25">
      <c r="A1109">
        <v>1338</v>
      </c>
      <c r="B1109" t="s">
        <v>9316</v>
      </c>
      <c r="C1109" t="s">
        <v>2512</v>
      </c>
      <c r="D1109" t="s">
        <v>2732</v>
      </c>
      <c r="E1109" s="72">
        <v>58.24</v>
      </c>
    </row>
    <row r="1110" spans="1:5" x14ac:dyDescent="0.25">
      <c r="A1110">
        <v>1340</v>
      </c>
      <c r="B1110" t="s">
        <v>9317</v>
      </c>
      <c r="C1110" t="s">
        <v>2512</v>
      </c>
      <c r="D1110" t="s">
        <v>2732</v>
      </c>
      <c r="E1110" s="72">
        <v>67.33</v>
      </c>
    </row>
    <row r="1111" spans="1:5" x14ac:dyDescent="0.25">
      <c r="A1111">
        <v>1341</v>
      </c>
      <c r="B1111" t="s">
        <v>9318</v>
      </c>
      <c r="C1111" t="s">
        <v>2512</v>
      </c>
      <c r="D1111" t="s">
        <v>2732</v>
      </c>
      <c r="E1111" s="72">
        <v>64.849999999999994</v>
      </c>
    </row>
    <row r="1112" spans="1:5" x14ac:dyDescent="0.25">
      <c r="A1112">
        <v>34659</v>
      </c>
      <c r="B1112" t="s">
        <v>9319</v>
      </c>
      <c r="C1112" t="s">
        <v>2512</v>
      </c>
      <c r="D1112" t="s">
        <v>2731</v>
      </c>
      <c r="E1112" s="72">
        <v>43.46</v>
      </c>
    </row>
    <row r="1113" spans="1:5" x14ac:dyDescent="0.25">
      <c r="A1113">
        <v>34514</v>
      </c>
      <c r="B1113" t="s">
        <v>9320</v>
      </c>
      <c r="C1113" t="s">
        <v>2512</v>
      </c>
      <c r="D1113" t="s">
        <v>2733</v>
      </c>
      <c r="E1113" s="72">
        <v>48.14</v>
      </c>
    </row>
    <row r="1114" spans="1:5" x14ac:dyDescent="0.25">
      <c r="A1114">
        <v>34660</v>
      </c>
      <c r="B1114" t="s">
        <v>9321</v>
      </c>
      <c r="C1114" t="s">
        <v>2512</v>
      </c>
      <c r="D1114" t="s">
        <v>2731</v>
      </c>
      <c r="E1114" s="72">
        <v>61.09</v>
      </c>
    </row>
    <row r="1115" spans="1:5" x14ac:dyDescent="0.25">
      <c r="A1115">
        <v>34661</v>
      </c>
      <c r="B1115" t="s">
        <v>9322</v>
      </c>
      <c r="C1115" t="s">
        <v>2512</v>
      </c>
      <c r="D1115" t="s">
        <v>2731</v>
      </c>
      <c r="E1115" s="72">
        <v>87.75</v>
      </c>
    </row>
    <row r="1116" spans="1:5" x14ac:dyDescent="0.25">
      <c r="A1116">
        <v>34667</v>
      </c>
      <c r="B1116" t="s">
        <v>9323</v>
      </c>
      <c r="C1116" t="s">
        <v>2512</v>
      </c>
      <c r="D1116" t="s">
        <v>2731</v>
      </c>
      <c r="E1116" s="72">
        <v>31.77</v>
      </c>
    </row>
    <row r="1117" spans="1:5" x14ac:dyDescent="0.25">
      <c r="A1117">
        <v>34668</v>
      </c>
      <c r="B1117" t="s">
        <v>9324</v>
      </c>
      <c r="C1117" t="s">
        <v>2512</v>
      </c>
      <c r="D1117" t="s">
        <v>2731</v>
      </c>
      <c r="E1117" s="72">
        <v>41.52</v>
      </c>
    </row>
    <row r="1118" spans="1:5" x14ac:dyDescent="0.25">
      <c r="A1118">
        <v>34741</v>
      </c>
      <c r="B1118" t="s">
        <v>9325</v>
      </c>
      <c r="C1118" t="s">
        <v>2512</v>
      </c>
      <c r="D1118" t="s">
        <v>2731</v>
      </c>
      <c r="E1118" s="72">
        <v>45.69</v>
      </c>
    </row>
    <row r="1119" spans="1:5" x14ac:dyDescent="0.25">
      <c r="A1119">
        <v>34664</v>
      </c>
      <c r="B1119" t="s">
        <v>9326</v>
      </c>
      <c r="C1119" t="s">
        <v>2512</v>
      </c>
      <c r="D1119" t="s">
        <v>2731</v>
      </c>
      <c r="E1119" s="72">
        <v>49.86</v>
      </c>
    </row>
    <row r="1120" spans="1:5" x14ac:dyDescent="0.25">
      <c r="A1120">
        <v>34665</v>
      </c>
      <c r="B1120" t="s">
        <v>9327</v>
      </c>
      <c r="C1120" t="s">
        <v>2512</v>
      </c>
      <c r="D1120" t="s">
        <v>2731</v>
      </c>
      <c r="E1120" s="72">
        <v>61.89</v>
      </c>
    </row>
    <row r="1121" spans="1:5" x14ac:dyDescent="0.25">
      <c r="A1121">
        <v>34666</v>
      </c>
      <c r="B1121" t="s">
        <v>9328</v>
      </c>
      <c r="C1121" t="s">
        <v>2512</v>
      </c>
      <c r="D1121" t="s">
        <v>2731</v>
      </c>
      <c r="E1121" s="72">
        <v>93.49</v>
      </c>
    </row>
    <row r="1122" spans="1:5" x14ac:dyDescent="0.25">
      <c r="A1122">
        <v>34669</v>
      </c>
      <c r="B1122" t="s">
        <v>9329</v>
      </c>
      <c r="C1122" t="s">
        <v>2512</v>
      </c>
      <c r="D1122" t="s">
        <v>2731</v>
      </c>
      <c r="E1122" s="72">
        <v>34.28</v>
      </c>
    </row>
    <row r="1123" spans="1:5" x14ac:dyDescent="0.25">
      <c r="A1123">
        <v>34670</v>
      </c>
      <c r="B1123" t="s">
        <v>9330</v>
      </c>
      <c r="C1123" t="s">
        <v>2512</v>
      </c>
      <c r="D1123" t="s">
        <v>2731</v>
      </c>
      <c r="E1123" s="72">
        <v>41.92</v>
      </c>
    </row>
    <row r="1124" spans="1:5" x14ac:dyDescent="0.25">
      <c r="A1124">
        <v>34671</v>
      </c>
      <c r="B1124" t="s">
        <v>9331</v>
      </c>
      <c r="C1124" t="s">
        <v>2512</v>
      </c>
      <c r="D1124" t="s">
        <v>2731</v>
      </c>
      <c r="E1124" s="72">
        <v>34.99</v>
      </c>
    </row>
    <row r="1125" spans="1:5" x14ac:dyDescent="0.25">
      <c r="A1125">
        <v>34672</v>
      </c>
      <c r="B1125" t="s">
        <v>9332</v>
      </c>
      <c r="C1125" t="s">
        <v>2512</v>
      </c>
      <c r="D1125" t="s">
        <v>2731</v>
      </c>
      <c r="E1125" s="72">
        <v>36.9</v>
      </c>
    </row>
    <row r="1126" spans="1:5" x14ac:dyDescent="0.25">
      <c r="A1126">
        <v>34673</v>
      </c>
      <c r="B1126" t="s">
        <v>9333</v>
      </c>
      <c r="C1126" t="s">
        <v>2512</v>
      </c>
      <c r="D1126" t="s">
        <v>2731</v>
      </c>
      <c r="E1126" s="72">
        <v>45.03</v>
      </c>
    </row>
    <row r="1127" spans="1:5" x14ac:dyDescent="0.25">
      <c r="A1127">
        <v>34674</v>
      </c>
      <c r="B1127" t="s">
        <v>9334</v>
      </c>
      <c r="C1127" t="s">
        <v>2512</v>
      </c>
      <c r="D1127" t="s">
        <v>2731</v>
      </c>
      <c r="E1127" s="72">
        <v>59.86</v>
      </c>
    </row>
    <row r="1128" spans="1:5" x14ac:dyDescent="0.25">
      <c r="A1128">
        <v>34675</v>
      </c>
      <c r="B1128" t="s">
        <v>9335</v>
      </c>
      <c r="C1128" t="s">
        <v>2512</v>
      </c>
      <c r="D1128" t="s">
        <v>2731</v>
      </c>
      <c r="E1128" s="72">
        <v>72.98</v>
      </c>
    </row>
    <row r="1129" spans="1:5" x14ac:dyDescent="0.25">
      <c r="A1129">
        <v>34676</v>
      </c>
      <c r="B1129" t="s">
        <v>9336</v>
      </c>
      <c r="C1129" t="s">
        <v>2512</v>
      </c>
      <c r="D1129" t="s">
        <v>2731</v>
      </c>
      <c r="E1129" s="72">
        <v>21.01</v>
      </c>
    </row>
    <row r="1130" spans="1:5" x14ac:dyDescent="0.25">
      <c r="A1130">
        <v>34677</v>
      </c>
      <c r="B1130" t="s">
        <v>9337</v>
      </c>
      <c r="C1130" t="s">
        <v>2512</v>
      </c>
      <c r="D1130" t="s">
        <v>2731</v>
      </c>
      <c r="E1130" s="72">
        <v>28.25</v>
      </c>
    </row>
    <row r="1131" spans="1:5" x14ac:dyDescent="0.25">
      <c r="A1131">
        <v>43126</v>
      </c>
      <c r="B1131" t="s">
        <v>9338</v>
      </c>
      <c r="C1131" t="s">
        <v>2512</v>
      </c>
      <c r="D1131" t="s">
        <v>2731</v>
      </c>
      <c r="E1131" s="72">
        <v>115.39</v>
      </c>
    </row>
    <row r="1132" spans="1:5" x14ac:dyDescent="0.25">
      <c r="A1132">
        <v>43124</v>
      </c>
      <c r="B1132" t="s">
        <v>9339</v>
      </c>
      <c r="C1132" t="s">
        <v>2512</v>
      </c>
      <c r="D1132" t="s">
        <v>2731</v>
      </c>
      <c r="E1132" s="72">
        <v>134.74</v>
      </c>
    </row>
    <row r="1133" spans="1:5" x14ac:dyDescent="0.25">
      <c r="A1133">
        <v>43125</v>
      </c>
      <c r="B1133" t="s">
        <v>9340</v>
      </c>
      <c r="C1133" t="s">
        <v>2512</v>
      </c>
      <c r="D1133" t="s">
        <v>2731</v>
      </c>
      <c r="E1133" s="72">
        <v>174.74</v>
      </c>
    </row>
    <row r="1134" spans="1:5" x14ac:dyDescent="0.25">
      <c r="A1134">
        <v>40623</v>
      </c>
      <c r="B1134" t="s">
        <v>9341</v>
      </c>
      <c r="C1134" t="s">
        <v>2518</v>
      </c>
      <c r="D1134" t="s">
        <v>2731</v>
      </c>
      <c r="E1134" s="72">
        <v>142.83000000000001</v>
      </c>
    </row>
    <row r="1135" spans="1:5" x14ac:dyDescent="0.25">
      <c r="A1135">
        <v>43701</v>
      </c>
      <c r="B1135" t="s">
        <v>9342</v>
      </c>
      <c r="C1135" t="s">
        <v>2510</v>
      </c>
      <c r="D1135" t="s">
        <v>2733</v>
      </c>
      <c r="E1135" s="72">
        <v>47</v>
      </c>
    </row>
    <row r="1136" spans="1:5" x14ac:dyDescent="0.25">
      <c r="A1136">
        <v>1345</v>
      </c>
      <c r="B1136" t="s">
        <v>9343</v>
      </c>
      <c r="C1136" t="s">
        <v>2512</v>
      </c>
      <c r="D1136" t="s">
        <v>2731</v>
      </c>
      <c r="E1136" s="72">
        <v>88.86</v>
      </c>
    </row>
    <row r="1137" spans="1:5" x14ac:dyDescent="0.25">
      <c r="A1137">
        <v>1346</v>
      </c>
      <c r="B1137" t="s">
        <v>9344</v>
      </c>
      <c r="C1137" t="s">
        <v>2512</v>
      </c>
      <c r="D1137" t="s">
        <v>2731</v>
      </c>
      <c r="E1137" s="72">
        <v>51.69</v>
      </c>
    </row>
    <row r="1138" spans="1:5" x14ac:dyDescent="0.25">
      <c r="A1138">
        <v>1347</v>
      </c>
      <c r="B1138" t="s">
        <v>9345</v>
      </c>
      <c r="C1138" t="s">
        <v>2512</v>
      </c>
      <c r="D1138" t="s">
        <v>2731</v>
      </c>
      <c r="E1138" s="72">
        <v>64.05</v>
      </c>
    </row>
    <row r="1139" spans="1:5" x14ac:dyDescent="0.25">
      <c r="A1139">
        <v>43678</v>
      </c>
      <c r="B1139" t="s">
        <v>9346</v>
      </c>
      <c r="C1139" t="s">
        <v>2512</v>
      </c>
      <c r="D1139" t="s">
        <v>2731</v>
      </c>
      <c r="E1139" s="72">
        <v>74.290000000000006</v>
      </c>
    </row>
    <row r="1140" spans="1:5" x14ac:dyDescent="0.25">
      <c r="A1140">
        <v>43680</v>
      </c>
      <c r="B1140" t="s">
        <v>9347</v>
      </c>
      <c r="C1140" t="s">
        <v>2512</v>
      </c>
      <c r="D1140" t="s">
        <v>2731</v>
      </c>
      <c r="E1140" s="72">
        <v>107.02</v>
      </c>
    </row>
    <row r="1141" spans="1:5" x14ac:dyDescent="0.25">
      <c r="A1141">
        <v>43679</v>
      </c>
      <c r="B1141" t="s">
        <v>9348</v>
      </c>
      <c r="C1141" t="s">
        <v>2512</v>
      </c>
      <c r="D1141" t="s">
        <v>2731</v>
      </c>
      <c r="E1141" s="72">
        <v>37.56</v>
      </c>
    </row>
    <row r="1142" spans="1:5" x14ac:dyDescent="0.25">
      <c r="A1142">
        <v>1355</v>
      </c>
      <c r="B1142" t="s">
        <v>9349</v>
      </c>
      <c r="C1142" t="s">
        <v>2512</v>
      </c>
      <c r="D1142" t="s">
        <v>2731</v>
      </c>
      <c r="E1142" s="72">
        <v>42.74</v>
      </c>
    </row>
    <row r="1143" spans="1:5" x14ac:dyDescent="0.25">
      <c r="A1143">
        <v>1358</v>
      </c>
      <c r="B1143" t="s">
        <v>9350</v>
      </c>
      <c r="C1143" t="s">
        <v>2512</v>
      </c>
      <c r="D1143" t="s">
        <v>2731</v>
      </c>
      <c r="E1143" s="72">
        <v>52.47</v>
      </c>
    </row>
    <row r="1144" spans="1:5" x14ac:dyDescent="0.25">
      <c r="A1144">
        <v>43681</v>
      </c>
      <c r="B1144" t="s">
        <v>9351</v>
      </c>
      <c r="C1144" t="s">
        <v>2512</v>
      </c>
      <c r="D1144" t="s">
        <v>2733</v>
      </c>
      <c r="E1144" s="72">
        <v>33.06</v>
      </c>
    </row>
    <row r="1145" spans="1:5" x14ac:dyDescent="0.25">
      <c r="A1145">
        <v>43677</v>
      </c>
      <c r="B1145" t="s">
        <v>9352</v>
      </c>
      <c r="C1145" t="s">
        <v>2512</v>
      </c>
      <c r="D1145" t="s">
        <v>2731</v>
      </c>
      <c r="E1145" s="72">
        <v>65.099999999999994</v>
      </c>
    </row>
    <row r="1146" spans="1:5" x14ac:dyDescent="0.25">
      <c r="A1146">
        <v>43682</v>
      </c>
      <c r="B1146" t="s">
        <v>9353</v>
      </c>
      <c r="C1146" t="s">
        <v>2512</v>
      </c>
      <c r="D1146" t="s">
        <v>2731</v>
      </c>
      <c r="E1146" s="72">
        <v>19.96</v>
      </c>
    </row>
    <row r="1147" spans="1:5" x14ac:dyDescent="0.25">
      <c r="A1147">
        <v>20971</v>
      </c>
      <c r="B1147" t="s">
        <v>9354</v>
      </c>
      <c r="C1147" t="s">
        <v>2511</v>
      </c>
      <c r="D1147" t="s">
        <v>2731</v>
      </c>
      <c r="E1147" s="72">
        <v>19.04</v>
      </c>
    </row>
    <row r="1148" spans="1:5" x14ac:dyDescent="0.25">
      <c r="A1148">
        <v>13279</v>
      </c>
      <c r="B1148" t="s">
        <v>9355</v>
      </c>
      <c r="C1148" t="s">
        <v>2510</v>
      </c>
      <c r="D1148" t="s">
        <v>2732</v>
      </c>
      <c r="E1148" s="72">
        <v>22.09</v>
      </c>
    </row>
    <row r="1149" spans="1:5" x14ac:dyDescent="0.25">
      <c r="A1149">
        <v>11977</v>
      </c>
      <c r="B1149" t="s">
        <v>9356</v>
      </c>
      <c r="C1149" t="s">
        <v>2511</v>
      </c>
      <c r="D1149" t="s">
        <v>2732</v>
      </c>
      <c r="E1149" s="72">
        <v>11.44</v>
      </c>
    </row>
    <row r="1150" spans="1:5" x14ac:dyDescent="0.25">
      <c r="A1150">
        <v>11975</v>
      </c>
      <c r="B1150" t="s">
        <v>9357</v>
      </c>
      <c r="C1150" t="s">
        <v>2511</v>
      </c>
      <c r="D1150" t="s">
        <v>2732</v>
      </c>
      <c r="E1150" s="72">
        <v>25.08</v>
      </c>
    </row>
    <row r="1151" spans="1:5" x14ac:dyDescent="0.25">
      <c r="A1151">
        <v>39746</v>
      </c>
      <c r="B1151" t="s">
        <v>9358</v>
      </c>
      <c r="C1151" t="s">
        <v>2511</v>
      </c>
      <c r="D1151" t="s">
        <v>2732</v>
      </c>
      <c r="E1151" s="72">
        <v>279.14999999999998</v>
      </c>
    </row>
    <row r="1152" spans="1:5" x14ac:dyDescent="0.25">
      <c r="A1152">
        <v>11976</v>
      </c>
      <c r="B1152" t="s">
        <v>9359</v>
      </c>
      <c r="C1152" t="s">
        <v>2511</v>
      </c>
      <c r="D1152" t="s">
        <v>2732</v>
      </c>
      <c r="E1152" s="72">
        <v>1.28</v>
      </c>
    </row>
    <row r="1153" spans="1:5" x14ac:dyDescent="0.25">
      <c r="A1153">
        <v>1368</v>
      </c>
      <c r="B1153" t="s">
        <v>9360</v>
      </c>
      <c r="C1153" t="s">
        <v>2511</v>
      </c>
      <c r="D1153" t="s">
        <v>2733</v>
      </c>
      <c r="E1153" s="72">
        <v>78.400000000000006</v>
      </c>
    </row>
    <row r="1154" spans="1:5" x14ac:dyDescent="0.25">
      <c r="A1154">
        <v>1367</v>
      </c>
      <c r="B1154" t="s">
        <v>9361</v>
      </c>
      <c r="C1154" t="s">
        <v>2511</v>
      </c>
      <c r="D1154" t="s">
        <v>2731</v>
      </c>
      <c r="E1154" s="72">
        <v>253.6</v>
      </c>
    </row>
    <row r="1155" spans="1:5" x14ac:dyDescent="0.25">
      <c r="A1155">
        <v>1380</v>
      </c>
      <c r="B1155" t="s">
        <v>18915</v>
      </c>
      <c r="C1155" t="s">
        <v>2510</v>
      </c>
      <c r="D1155" t="s">
        <v>2731</v>
      </c>
      <c r="E1155" s="72">
        <v>4.41</v>
      </c>
    </row>
    <row r="1156" spans="1:5" x14ac:dyDescent="0.25">
      <c r="A1156">
        <v>1375</v>
      </c>
      <c r="B1156" t="s">
        <v>9362</v>
      </c>
      <c r="C1156" t="s">
        <v>2510</v>
      </c>
      <c r="D1156" t="s">
        <v>2731</v>
      </c>
      <c r="E1156" s="72">
        <v>21.55</v>
      </c>
    </row>
    <row r="1157" spans="1:5" x14ac:dyDescent="0.25">
      <c r="A1157">
        <v>1379</v>
      </c>
      <c r="B1157" t="s">
        <v>9363</v>
      </c>
      <c r="C1157" t="s">
        <v>2510</v>
      </c>
      <c r="D1157" t="s">
        <v>2733</v>
      </c>
      <c r="E1157" s="72">
        <v>0.66</v>
      </c>
    </row>
    <row r="1158" spans="1:5" x14ac:dyDescent="0.25">
      <c r="A1158">
        <v>13284</v>
      </c>
      <c r="B1158" t="s">
        <v>9364</v>
      </c>
      <c r="C1158" t="s">
        <v>2510</v>
      </c>
      <c r="D1158" t="s">
        <v>2731</v>
      </c>
      <c r="E1158" s="72">
        <v>0.59</v>
      </c>
    </row>
    <row r="1159" spans="1:5" x14ac:dyDescent="0.25">
      <c r="A1159">
        <v>44528</v>
      </c>
      <c r="B1159" t="s">
        <v>18916</v>
      </c>
      <c r="C1159" t="s">
        <v>2510</v>
      </c>
      <c r="D1159" t="s">
        <v>2731</v>
      </c>
      <c r="E1159" s="72">
        <v>3.51</v>
      </c>
    </row>
    <row r="1160" spans="1:5" x14ac:dyDescent="0.25">
      <c r="A1160">
        <v>34753</v>
      </c>
      <c r="B1160" t="s">
        <v>9365</v>
      </c>
      <c r="C1160" t="s">
        <v>2510</v>
      </c>
      <c r="D1160" t="s">
        <v>2731</v>
      </c>
      <c r="E1160" s="72">
        <v>0.64</v>
      </c>
    </row>
    <row r="1161" spans="1:5" x14ac:dyDescent="0.25">
      <c r="A1161">
        <v>420</v>
      </c>
      <c r="B1161" t="s">
        <v>9366</v>
      </c>
      <c r="C1161" t="s">
        <v>2511</v>
      </c>
      <c r="D1161" t="s">
        <v>2731</v>
      </c>
      <c r="E1161" s="72">
        <v>40.61</v>
      </c>
    </row>
    <row r="1162" spans="1:5" x14ac:dyDescent="0.25">
      <c r="A1162">
        <v>12327</v>
      </c>
      <c r="B1162" t="s">
        <v>9367</v>
      </c>
      <c r="C1162" t="s">
        <v>2511</v>
      </c>
      <c r="D1162" t="s">
        <v>2731</v>
      </c>
      <c r="E1162" s="72">
        <v>48.37</v>
      </c>
    </row>
    <row r="1163" spans="1:5" x14ac:dyDescent="0.25">
      <c r="A1163">
        <v>36148</v>
      </c>
      <c r="B1163" t="s">
        <v>9368</v>
      </c>
      <c r="C1163" t="s">
        <v>2511</v>
      </c>
      <c r="D1163" t="s">
        <v>2731</v>
      </c>
      <c r="E1163" s="72">
        <v>71.47</v>
      </c>
    </row>
    <row r="1164" spans="1:5" x14ac:dyDescent="0.25">
      <c r="A1164">
        <v>12329</v>
      </c>
      <c r="B1164" t="s">
        <v>9369</v>
      </c>
      <c r="C1164" t="s">
        <v>2510</v>
      </c>
      <c r="D1164" t="s">
        <v>2731</v>
      </c>
      <c r="E1164" s="72">
        <v>138.1</v>
      </c>
    </row>
    <row r="1165" spans="1:5" x14ac:dyDescent="0.25">
      <c r="A1165">
        <v>1339</v>
      </c>
      <c r="B1165" t="s">
        <v>9370</v>
      </c>
      <c r="C1165" t="s">
        <v>2510</v>
      </c>
      <c r="D1165" t="s">
        <v>2732</v>
      </c>
      <c r="E1165" s="72">
        <v>58.39</v>
      </c>
    </row>
    <row r="1166" spans="1:5" x14ac:dyDescent="0.25">
      <c r="A1166">
        <v>44396</v>
      </c>
      <c r="B1166" t="s">
        <v>9371</v>
      </c>
      <c r="C1166" t="s">
        <v>2510</v>
      </c>
      <c r="D1166" t="s">
        <v>2731</v>
      </c>
      <c r="E1166" s="72">
        <v>45.48</v>
      </c>
    </row>
    <row r="1167" spans="1:5" x14ac:dyDescent="0.25">
      <c r="A1167">
        <v>44327</v>
      </c>
      <c r="B1167" t="s">
        <v>9372</v>
      </c>
      <c r="C1167" t="s">
        <v>2515</v>
      </c>
      <c r="D1167" t="s">
        <v>2731</v>
      </c>
      <c r="E1167" s="72">
        <v>154.68</v>
      </c>
    </row>
    <row r="1168" spans="1:5" x14ac:dyDescent="0.25">
      <c r="A1168">
        <v>37418</v>
      </c>
      <c r="B1168" t="s">
        <v>9373</v>
      </c>
      <c r="C1168" t="s">
        <v>2511</v>
      </c>
      <c r="D1168" t="s">
        <v>2732</v>
      </c>
      <c r="E1168" s="72">
        <v>17.989999999999998</v>
      </c>
    </row>
    <row r="1169" spans="1:5" x14ac:dyDescent="0.25">
      <c r="A1169">
        <v>37419</v>
      </c>
      <c r="B1169" t="s">
        <v>9374</v>
      </c>
      <c r="C1169" t="s">
        <v>2511</v>
      </c>
      <c r="D1169" t="s">
        <v>2732</v>
      </c>
      <c r="E1169" s="72">
        <v>18.47</v>
      </c>
    </row>
    <row r="1170" spans="1:5" x14ac:dyDescent="0.25">
      <c r="A1170">
        <v>1427</v>
      </c>
      <c r="B1170" t="s">
        <v>9375</v>
      </c>
      <c r="C1170" t="s">
        <v>2511</v>
      </c>
      <c r="D1170" t="s">
        <v>2732</v>
      </c>
      <c r="E1170" s="72">
        <v>22.15</v>
      </c>
    </row>
    <row r="1171" spans="1:5" x14ac:dyDescent="0.25">
      <c r="A1171">
        <v>1402</v>
      </c>
      <c r="B1171" t="s">
        <v>9376</v>
      </c>
      <c r="C1171" t="s">
        <v>2511</v>
      </c>
      <c r="D1171" t="s">
        <v>2732</v>
      </c>
      <c r="E1171" s="72">
        <v>7.66</v>
      </c>
    </row>
    <row r="1172" spans="1:5" x14ac:dyDescent="0.25">
      <c r="A1172">
        <v>1420</v>
      </c>
      <c r="B1172" t="s">
        <v>9377</v>
      </c>
      <c r="C1172" t="s">
        <v>2511</v>
      </c>
      <c r="D1172" t="s">
        <v>2732</v>
      </c>
      <c r="E1172" s="72">
        <v>9.86</v>
      </c>
    </row>
    <row r="1173" spans="1:5" x14ac:dyDescent="0.25">
      <c r="A1173">
        <v>1419</v>
      </c>
      <c r="B1173" t="s">
        <v>9378</v>
      </c>
      <c r="C1173" t="s">
        <v>2511</v>
      </c>
      <c r="D1173" t="s">
        <v>2732</v>
      </c>
      <c r="E1173" s="72">
        <v>11.9</v>
      </c>
    </row>
    <row r="1174" spans="1:5" x14ac:dyDescent="0.25">
      <c r="A1174">
        <v>1414</v>
      </c>
      <c r="B1174" t="s">
        <v>9379</v>
      </c>
      <c r="C1174" t="s">
        <v>2511</v>
      </c>
      <c r="D1174" t="s">
        <v>2732</v>
      </c>
      <c r="E1174" s="72">
        <v>11.65</v>
      </c>
    </row>
    <row r="1175" spans="1:5" x14ac:dyDescent="0.25">
      <c r="A1175">
        <v>1413</v>
      </c>
      <c r="B1175" t="s">
        <v>9380</v>
      </c>
      <c r="C1175" t="s">
        <v>2511</v>
      </c>
      <c r="D1175" t="s">
        <v>2732</v>
      </c>
      <c r="E1175" s="72">
        <v>17.2</v>
      </c>
    </row>
    <row r="1176" spans="1:5" x14ac:dyDescent="0.25">
      <c r="A1176">
        <v>1412</v>
      </c>
      <c r="B1176" t="s">
        <v>9381</v>
      </c>
      <c r="C1176" t="s">
        <v>2511</v>
      </c>
      <c r="D1176" t="s">
        <v>2732</v>
      </c>
      <c r="E1176" s="72">
        <v>14.58</v>
      </c>
    </row>
    <row r="1177" spans="1:5" x14ac:dyDescent="0.25">
      <c r="A1177">
        <v>1406</v>
      </c>
      <c r="B1177" t="s">
        <v>9382</v>
      </c>
      <c r="C1177" t="s">
        <v>2511</v>
      </c>
      <c r="D1177" t="s">
        <v>2732</v>
      </c>
      <c r="E1177" s="72">
        <v>17.59</v>
      </c>
    </row>
    <row r="1178" spans="1:5" x14ac:dyDescent="0.25">
      <c r="A1178">
        <v>11281</v>
      </c>
      <c r="B1178" t="s">
        <v>9383</v>
      </c>
      <c r="C1178" t="s">
        <v>2511</v>
      </c>
      <c r="D1178" t="s">
        <v>2732</v>
      </c>
      <c r="E1178" s="73">
        <v>11359.9</v>
      </c>
    </row>
    <row r="1179" spans="1:5" x14ac:dyDescent="0.25">
      <c r="A1179">
        <v>1442</v>
      </c>
      <c r="B1179" t="s">
        <v>9384</v>
      </c>
      <c r="C1179" t="s">
        <v>2511</v>
      </c>
      <c r="D1179" t="s">
        <v>2732</v>
      </c>
      <c r="E1179" s="73">
        <v>9536.5499999999993</v>
      </c>
    </row>
    <row r="1180" spans="1:5" x14ac:dyDescent="0.25">
      <c r="A1180">
        <v>13457</v>
      </c>
      <c r="B1180" t="s">
        <v>9385</v>
      </c>
      <c r="C1180" t="s">
        <v>2511</v>
      </c>
      <c r="D1180" t="s">
        <v>2732</v>
      </c>
      <c r="E1180" s="73">
        <v>8231.81</v>
      </c>
    </row>
    <row r="1181" spans="1:5" x14ac:dyDescent="0.25">
      <c r="A1181">
        <v>40699</v>
      </c>
      <c r="B1181" t="s">
        <v>9386</v>
      </c>
      <c r="C1181" t="s">
        <v>2511</v>
      </c>
      <c r="D1181" t="s">
        <v>2732</v>
      </c>
      <c r="E1181" s="73">
        <v>6363.5</v>
      </c>
    </row>
    <row r="1182" spans="1:5" x14ac:dyDescent="0.25">
      <c r="A1182">
        <v>40701</v>
      </c>
      <c r="B1182" t="s">
        <v>9387</v>
      </c>
      <c r="C1182" t="s">
        <v>2511</v>
      </c>
      <c r="D1182" t="s">
        <v>2732</v>
      </c>
      <c r="E1182" s="73">
        <v>112515.44</v>
      </c>
    </row>
    <row r="1183" spans="1:5" x14ac:dyDescent="0.25">
      <c r="A1183">
        <v>40700</v>
      </c>
      <c r="B1183" t="s">
        <v>9388</v>
      </c>
      <c r="C1183" t="s">
        <v>2511</v>
      </c>
      <c r="D1183" t="s">
        <v>2732</v>
      </c>
      <c r="E1183" s="73">
        <v>14813.4</v>
      </c>
    </row>
    <row r="1184" spans="1:5" x14ac:dyDescent="0.25">
      <c r="A1184">
        <v>13458</v>
      </c>
      <c r="B1184" t="s">
        <v>9389</v>
      </c>
      <c r="C1184" t="s">
        <v>2511</v>
      </c>
      <c r="D1184" t="s">
        <v>2732</v>
      </c>
      <c r="E1184" s="73">
        <v>14076.39</v>
      </c>
    </row>
    <row r="1185" spans="1:11" x14ac:dyDescent="0.25">
      <c r="A1185">
        <v>11134</v>
      </c>
      <c r="B1185" t="s">
        <v>9390</v>
      </c>
      <c r="C1185" t="s">
        <v>2512</v>
      </c>
      <c r="D1185" t="s">
        <v>2731</v>
      </c>
      <c r="E1185" s="72">
        <v>73.63</v>
      </c>
    </row>
    <row r="1186" spans="1:11" x14ac:dyDescent="0.25">
      <c r="A1186">
        <v>11135</v>
      </c>
      <c r="B1186" t="s">
        <v>9391</v>
      </c>
      <c r="C1186" t="s">
        <v>2512</v>
      </c>
      <c r="D1186" t="s">
        <v>2731</v>
      </c>
      <c r="E1186" s="72">
        <v>79.5</v>
      </c>
    </row>
    <row r="1187" spans="1:11" x14ac:dyDescent="0.25">
      <c r="A1187">
        <v>11136</v>
      </c>
      <c r="B1187" t="s">
        <v>9392</v>
      </c>
      <c r="C1187" t="s">
        <v>2512</v>
      </c>
      <c r="D1187" t="s">
        <v>2731</v>
      </c>
      <c r="E1187" s="72">
        <v>91.03</v>
      </c>
    </row>
    <row r="1188" spans="1:11" x14ac:dyDescent="0.25">
      <c r="A1188">
        <v>34743</v>
      </c>
      <c r="B1188" t="s">
        <v>9393</v>
      </c>
      <c r="C1188" t="s">
        <v>2512</v>
      </c>
      <c r="D1188" t="s">
        <v>2731</v>
      </c>
      <c r="E1188" s="72">
        <v>109.84</v>
      </c>
    </row>
    <row r="1189" spans="1:11" x14ac:dyDescent="0.25">
      <c r="A1189">
        <v>11137</v>
      </c>
      <c r="B1189" t="s">
        <v>9394</v>
      </c>
      <c r="C1189" t="s">
        <v>2512</v>
      </c>
      <c r="D1189" t="s">
        <v>2731</v>
      </c>
      <c r="E1189" s="72">
        <v>124.75</v>
      </c>
    </row>
    <row r="1190" spans="1:11" x14ac:dyDescent="0.25">
      <c r="A1190">
        <v>34745</v>
      </c>
      <c r="B1190" t="s">
        <v>9395</v>
      </c>
      <c r="C1190" t="s">
        <v>2512</v>
      </c>
      <c r="D1190" t="s">
        <v>2731</v>
      </c>
      <c r="E1190" s="72">
        <v>148.35</v>
      </c>
    </row>
    <row r="1191" spans="1:11" x14ac:dyDescent="0.25">
      <c r="A1191">
        <v>34746</v>
      </c>
      <c r="B1191" t="s">
        <v>9396</v>
      </c>
      <c r="C1191" t="s">
        <v>2512</v>
      </c>
      <c r="D1191" t="s">
        <v>2731</v>
      </c>
      <c r="E1191" s="72">
        <v>40.46</v>
      </c>
    </row>
    <row r="1192" spans="1:11" x14ac:dyDescent="0.25">
      <c r="A1192">
        <v>1360</v>
      </c>
      <c r="B1192" t="s">
        <v>9397</v>
      </c>
      <c r="C1192" t="s">
        <v>2512</v>
      </c>
      <c r="D1192" t="s">
        <v>2731</v>
      </c>
      <c r="E1192" s="72">
        <v>47.2</v>
      </c>
    </row>
    <row r="1193" spans="1:11" x14ac:dyDescent="0.25">
      <c r="A1193">
        <v>36524</v>
      </c>
      <c r="B1193" t="s">
        <v>9398</v>
      </c>
      <c r="C1193" t="s">
        <v>2511</v>
      </c>
      <c r="D1193" t="s">
        <v>2732</v>
      </c>
      <c r="E1193" s="73">
        <v>197917.9</v>
      </c>
    </row>
    <row r="1194" spans="1:11" x14ac:dyDescent="0.25">
      <c r="A1194">
        <v>36526</v>
      </c>
      <c r="B1194" t="s">
        <v>9399</v>
      </c>
      <c r="C1194" t="s">
        <v>2511</v>
      </c>
      <c r="D1194" t="s">
        <v>2732</v>
      </c>
      <c r="E1194" s="73">
        <v>159490.29999999999</v>
      </c>
    </row>
    <row r="1195" spans="1:11" x14ac:dyDescent="0.25">
      <c r="A1195">
        <v>36523</v>
      </c>
      <c r="B1195" t="s">
        <v>9400</v>
      </c>
      <c r="C1195" t="s">
        <v>2511</v>
      </c>
      <c r="D1195" t="s">
        <v>2732</v>
      </c>
      <c r="E1195" s="73">
        <v>341447.21</v>
      </c>
    </row>
    <row r="1196" spans="1:11" x14ac:dyDescent="0.25">
      <c r="A1196">
        <v>36527</v>
      </c>
      <c r="B1196" t="s">
        <v>9401</v>
      </c>
      <c r="C1196" t="s">
        <v>2511</v>
      </c>
      <c r="D1196" t="s">
        <v>2732</v>
      </c>
      <c r="E1196" s="73">
        <v>370882</v>
      </c>
    </row>
    <row r="1197" spans="1:11" s="108" customFormat="1" x14ac:dyDescent="0.25">
      <c r="A1197">
        <v>13803</v>
      </c>
      <c r="B1197" t="s">
        <v>9402</v>
      </c>
      <c r="C1197" t="s">
        <v>2511</v>
      </c>
      <c r="D1197" t="s">
        <v>2732</v>
      </c>
      <c r="E1197" s="73">
        <v>134107.70000000001</v>
      </c>
      <c r="F1197"/>
      <c r="G1197"/>
      <c r="H1197"/>
      <c r="I1197"/>
      <c r="J1197"/>
      <c r="K1197"/>
    </row>
    <row r="1198" spans="1:11" x14ac:dyDescent="0.25">
      <c r="A1198">
        <v>38642</v>
      </c>
      <c r="B1198" t="s">
        <v>9403</v>
      </c>
      <c r="C1198" t="s">
        <v>2511</v>
      </c>
      <c r="D1198" t="s">
        <v>2732</v>
      </c>
      <c r="E1198" s="73">
        <v>86350.84</v>
      </c>
    </row>
    <row r="1199" spans="1:11" x14ac:dyDescent="0.25">
      <c r="A1199">
        <v>36522</v>
      </c>
      <c r="B1199" t="s">
        <v>9404</v>
      </c>
      <c r="C1199" t="s">
        <v>2511</v>
      </c>
      <c r="D1199" t="s">
        <v>2732</v>
      </c>
      <c r="E1199" s="73">
        <v>100425</v>
      </c>
    </row>
    <row r="1200" spans="1:11" x14ac:dyDescent="0.25">
      <c r="A1200">
        <v>36525</v>
      </c>
      <c r="B1200" t="s">
        <v>9405</v>
      </c>
      <c r="C1200" t="s">
        <v>2511</v>
      </c>
      <c r="D1200" t="s">
        <v>2732</v>
      </c>
      <c r="E1200" s="73">
        <v>134492.53</v>
      </c>
    </row>
    <row r="1201" spans="1:5" x14ac:dyDescent="0.25">
      <c r="A1201">
        <v>34348</v>
      </c>
      <c r="B1201" t="s">
        <v>9406</v>
      </c>
      <c r="C1201" t="s">
        <v>2514</v>
      </c>
      <c r="D1201" t="s">
        <v>2731</v>
      </c>
      <c r="E1201" s="72">
        <v>21.77</v>
      </c>
    </row>
    <row r="1202" spans="1:5" x14ac:dyDescent="0.25">
      <c r="A1202">
        <v>34347</v>
      </c>
      <c r="B1202" t="s">
        <v>9407</v>
      </c>
      <c r="C1202" t="s">
        <v>2514</v>
      </c>
      <c r="D1202" t="s">
        <v>2731</v>
      </c>
      <c r="E1202" s="72">
        <v>15.57</v>
      </c>
    </row>
    <row r="1203" spans="1:5" x14ac:dyDescent="0.25">
      <c r="A1203">
        <v>11146</v>
      </c>
      <c r="B1203" t="s">
        <v>18917</v>
      </c>
      <c r="C1203" t="s">
        <v>2516</v>
      </c>
      <c r="D1203" t="s">
        <v>2731</v>
      </c>
      <c r="E1203" s="72">
        <v>500.17</v>
      </c>
    </row>
    <row r="1204" spans="1:5" x14ac:dyDescent="0.25">
      <c r="A1204">
        <v>11147</v>
      </c>
      <c r="B1204" t="s">
        <v>18918</v>
      </c>
      <c r="C1204" t="s">
        <v>2516</v>
      </c>
      <c r="D1204" t="s">
        <v>2731</v>
      </c>
      <c r="E1204" s="72">
        <v>519.75</v>
      </c>
    </row>
    <row r="1205" spans="1:5" x14ac:dyDescent="0.25">
      <c r="A1205">
        <v>34872</v>
      </c>
      <c r="B1205" t="s">
        <v>18919</v>
      </c>
      <c r="C1205" t="s">
        <v>2516</v>
      </c>
      <c r="D1205" t="s">
        <v>2731</v>
      </c>
      <c r="E1205" s="72">
        <v>525.58000000000004</v>
      </c>
    </row>
    <row r="1206" spans="1:5" x14ac:dyDescent="0.25">
      <c r="A1206">
        <v>34491</v>
      </c>
      <c r="B1206" t="s">
        <v>18920</v>
      </c>
      <c r="C1206" t="s">
        <v>2516</v>
      </c>
      <c r="D1206" t="s">
        <v>2731</v>
      </c>
      <c r="E1206" s="72">
        <v>540.80999999999995</v>
      </c>
    </row>
    <row r="1207" spans="1:5" x14ac:dyDescent="0.25">
      <c r="A1207">
        <v>34770</v>
      </c>
      <c r="B1207" t="s">
        <v>9408</v>
      </c>
      <c r="C1207" t="s">
        <v>2521</v>
      </c>
      <c r="D1207" t="s">
        <v>2731</v>
      </c>
      <c r="E1207" s="72">
        <v>578.72</v>
      </c>
    </row>
    <row r="1208" spans="1:5" x14ac:dyDescent="0.25">
      <c r="A1208">
        <v>1518</v>
      </c>
      <c r="B1208" t="s">
        <v>9409</v>
      </c>
      <c r="C1208" t="s">
        <v>2521</v>
      </c>
      <c r="D1208" t="s">
        <v>2733</v>
      </c>
      <c r="E1208" s="72">
        <v>590</v>
      </c>
    </row>
    <row r="1209" spans="1:5" x14ac:dyDescent="0.25">
      <c r="A1209">
        <v>41965</v>
      </c>
      <c r="B1209" t="s">
        <v>9410</v>
      </c>
      <c r="C1209" t="s">
        <v>2521</v>
      </c>
      <c r="D1209" t="s">
        <v>2731</v>
      </c>
      <c r="E1209" s="72">
        <v>517.33000000000004</v>
      </c>
    </row>
    <row r="1210" spans="1:5" x14ac:dyDescent="0.25">
      <c r="A1210">
        <v>1524</v>
      </c>
      <c r="B1210" t="s">
        <v>18921</v>
      </c>
      <c r="C1210" t="s">
        <v>2516</v>
      </c>
      <c r="D1210" t="s">
        <v>2731</v>
      </c>
      <c r="E1210" s="72">
        <v>479.88</v>
      </c>
    </row>
    <row r="1211" spans="1:5" x14ac:dyDescent="0.25">
      <c r="A1211">
        <v>34492</v>
      </c>
      <c r="B1211" t="s">
        <v>9411</v>
      </c>
      <c r="C1211" t="s">
        <v>2516</v>
      </c>
      <c r="D1211" t="s">
        <v>2733</v>
      </c>
      <c r="E1211" s="72">
        <v>444.5</v>
      </c>
    </row>
    <row r="1212" spans="1:5" x14ac:dyDescent="0.25">
      <c r="A1212">
        <v>38404</v>
      </c>
      <c r="B1212" t="s">
        <v>9412</v>
      </c>
      <c r="C1212" t="s">
        <v>2516</v>
      </c>
      <c r="D1212" t="s">
        <v>2731</v>
      </c>
      <c r="E1212" s="72">
        <v>460.41</v>
      </c>
    </row>
    <row r="1213" spans="1:5" x14ac:dyDescent="0.25">
      <c r="A1213">
        <v>39849</v>
      </c>
      <c r="B1213" t="s">
        <v>18922</v>
      </c>
      <c r="C1213" t="s">
        <v>2516</v>
      </c>
      <c r="D1213" t="s">
        <v>2731</v>
      </c>
      <c r="E1213" s="72">
        <v>527.63</v>
      </c>
    </row>
    <row r="1214" spans="1:5" x14ac:dyDescent="0.25">
      <c r="A1214">
        <v>38464</v>
      </c>
      <c r="B1214" t="s">
        <v>18923</v>
      </c>
      <c r="C1214" t="s">
        <v>2516</v>
      </c>
      <c r="D1214" t="s">
        <v>2731</v>
      </c>
      <c r="E1214" s="72">
        <v>535.29</v>
      </c>
    </row>
    <row r="1215" spans="1:5" x14ac:dyDescent="0.25">
      <c r="A1215">
        <v>1527</v>
      </c>
      <c r="B1215" t="s">
        <v>18924</v>
      </c>
      <c r="C1215" t="s">
        <v>2516</v>
      </c>
      <c r="D1215" t="s">
        <v>2731</v>
      </c>
      <c r="E1215" s="72">
        <v>495.11</v>
      </c>
    </row>
    <row r="1216" spans="1:5" x14ac:dyDescent="0.25">
      <c r="A1216">
        <v>34493</v>
      </c>
      <c r="B1216" t="s">
        <v>9413</v>
      </c>
      <c r="C1216" t="s">
        <v>2516</v>
      </c>
      <c r="D1216" t="s">
        <v>2731</v>
      </c>
      <c r="E1216" s="72">
        <v>457.02</v>
      </c>
    </row>
    <row r="1217" spans="1:5" x14ac:dyDescent="0.25">
      <c r="A1217">
        <v>38405</v>
      </c>
      <c r="B1217" t="s">
        <v>9414</v>
      </c>
      <c r="C1217" t="s">
        <v>2516</v>
      </c>
      <c r="D1217" t="s">
        <v>2731</v>
      </c>
      <c r="E1217" s="72">
        <v>474.61</v>
      </c>
    </row>
    <row r="1218" spans="1:5" x14ac:dyDescent="0.25">
      <c r="A1218">
        <v>38408</v>
      </c>
      <c r="B1218" t="s">
        <v>9415</v>
      </c>
      <c r="C1218" t="s">
        <v>2516</v>
      </c>
      <c r="D1218" t="s">
        <v>2731</v>
      </c>
      <c r="E1218" s="72">
        <v>525.35</v>
      </c>
    </row>
    <row r="1219" spans="1:5" x14ac:dyDescent="0.25">
      <c r="A1219">
        <v>1525</v>
      </c>
      <c r="B1219" t="s">
        <v>18925</v>
      </c>
      <c r="C1219" t="s">
        <v>2516</v>
      </c>
      <c r="D1219" t="s">
        <v>2731</v>
      </c>
      <c r="E1219" s="72">
        <v>510.34</v>
      </c>
    </row>
    <row r="1220" spans="1:5" x14ac:dyDescent="0.25">
      <c r="A1220">
        <v>34494</v>
      </c>
      <c r="B1220" t="s">
        <v>9416</v>
      </c>
      <c r="C1220" t="s">
        <v>2516</v>
      </c>
      <c r="D1220" t="s">
        <v>2731</v>
      </c>
      <c r="E1220" s="72">
        <v>472.26</v>
      </c>
    </row>
    <row r="1221" spans="1:5" x14ac:dyDescent="0.25">
      <c r="A1221">
        <v>38406</v>
      </c>
      <c r="B1221" t="s">
        <v>9417</v>
      </c>
      <c r="C1221" t="s">
        <v>2516</v>
      </c>
      <c r="D1221" t="s">
        <v>2731</v>
      </c>
      <c r="E1221" s="72">
        <v>501.16</v>
      </c>
    </row>
    <row r="1222" spans="1:5" x14ac:dyDescent="0.25">
      <c r="A1222">
        <v>38409</v>
      </c>
      <c r="B1222" t="s">
        <v>9418</v>
      </c>
      <c r="C1222" t="s">
        <v>2516</v>
      </c>
      <c r="D1222" t="s">
        <v>2731</v>
      </c>
      <c r="E1222" s="72">
        <v>528.92999999999995</v>
      </c>
    </row>
    <row r="1223" spans="1:5" x14ac:dyDescent="0.25">
      <c r="A1223">
        <v>43360</v>
      </c>
      <c r="B1223" t="s">
        <v>9419</v>
      </c>
      <c r="C1223" t="s">
        <v>2516</v>
      </c>
      <c r="D1223" t="s">
        <v>2731</v>
      </c>
      <c r="E1223" s="72">
        <v>551.52</v>
      </c>
    </row>
    <row r="1224" spans="1:5" x14ac:dyDescent="0.25">
      <c r="A1224">
        <v>11145</v>
      </c>
      <c r="B1224" t="s">
        <v>18926</v>
      </c>
      <c r="C1224" t="s">
        <v>2516</v>
      </c>
      <c r="D1224" t="s">
        <v>2731</v>
      </c>
      <c r="E1224" s="72">
        <v>525.58000000000004</v>
      </c>
    </row>
    <row r="1225" spans="1:5" x14ac:dyDescent="0.25">
      <c r="A1225">
        <v>34495</v>
      </c>
      <c r="B1225" t="s">
        <v>9420</v>
      </c>
      <c r="C1225" t="s">
        <v>2516</v>
      </c>
      <c r="D1225" t="s">
        <v>2731</v>
      </c>
      <c r="E1225" s="72">
        <v>487.49</v>
      </c>
    </row>
    <row r="1226" spans="1:5" x14ac:dyDescent="0.25">
      <c r="A1226">
        <v>34479</v>
      </c>
      <c r="B1226" t="s">
        <v>18927</v>
      </c>
      <c r="C1226" t="s">
        <v>2516</v>
      </c>
      <c r="D1226" t="s">
        <v>2731</v>
      </c>
      <c r="E1226" s="72">
        <v>540.80999999999995</v>
      </c>
    </row>
    <row r="1227" spans="1:5" x14ac:dyDescent="0.25">
      <c r="A1227">
        <v>34496</v>
      </c>
      <c r="B1227" t="s">
        <v>9421</v>
      </c>
      <c r="C1227" t="s">
        <v>2516</v>
      </c>
      <c r="D1227" t="s">
        <v>2731</v>
      </c>
      <c r="E1227" s="72">
        <v>508.54</v>
      </c>
    </row>
    <row r="1228" spans="1:5" x14ac:dyDescent="0.25">
      <c r="A1228">
        <v>34481</v>
      </c>
      <c r="B1228" t="s">
        <v>18928</v>
      </c>
      <c r="C1228" t="s">
        <v>2516</v>
      </c>
      <c r="D1228" t="s">
        <v>2731</v>
      </c>
      <c r="E1228" s="72">
        <v>565.08000000000004</v>
      </c>
    </row>
    <row r="1229" spans="1:5" x14ac:dyDescent="0.25">
      <c r="A1229">
        <v>34483</v>
      </c>
      <c r="B1229" t="s">
        <v>18929</v>
      </c>
      <c r="C1229" t="s">
        <v>2516</v>
      </c>
      <c r="D1229" t="s">
        <v>2731</v>
      </c>
      <c r="E1229" s="72">
        <v>603.75</v>
      </c>
    </row>
    <row r="1230" spans="1:5" x14ac:dyDescent="0.25">
      <c r="A1230">
        <v>34485</v>
      </c>
      <c r="B1230" t="s">
        <v>18930</v>
      </c>
      <c r="C1230" t="s">
        <v>2516</v>
      </c>
      <c r="D1230" t="s">
        <v>2731</v>
      </c>
      <c r="E1230" s="72">
        <v>645.65</v>
      </c>
    </row>
    <row r="1231" spans="1:5" x14ac:dyDescent="0.25">
      <c r="A1231">
        <v>14041</v>
      </c>
      <c r="B1231" t="s">
        <v>9422</v>
      </c>
      <c r="C1231" t="s">
        <v>2516</v>
      </c>
      <c r="D1231" t="s">
        <v>2731</v>
      </c>
      <c r="E1231" s="72">
        <v>419.7</v>
      </c>
    </row>
    <row r="1232" spans="1:5" x14ac:dyDescent="0.25">
      <c r="A1232">
        <v>1523</v>
      </c>
      <c r="B1232" t="s">
        <v>9423</v>
      </c>
      <c r="C1232" t="s">
        <v>2516</v>
      </c>
      <c r="D1232" t="s">
        <v>2731</v>
      </c>
      <c r="E1232" s="72">
        <v>426.56</v>
      </c>
    </row>
    <row r="1233" spans="1:5" x14ac:dyDescent="0.25">
      <c r="A1233">
        <v>14052</v>
      </c>
      <c r="B1233" t="s">
        <v>9424</v>
      </c>
      <c r="C1233" t="s">
        <v>2511</v>
      </c>
      <c r="D1233" t="s">
        <v>2731</v>
      </c>
      <c r="E1233" s="72">
        <v>10.64</v>
      </c>
    </row>
    <row r="1234" spans="1:5" x14ac:dyDescent="0.25">
      <c r="A1234">
        <v>14054</v>
      </c>
      <c r="B1234" t="s">
        <v>9425</v>
      </c>
      <c r="C1234" t="s">
        <v>2511</v>
      </c>
      <c r="D1234" t="s">
        <v>2731</v>
      </c>
      <c r="E1234" s="72">
        <v>13.83</v>
      </c>
    </row>
    <row r="1235" spans="1:5" x14ac:dyDescent="0.25">
      <c r="A1235">
        <v>14053</v>
      </c>
      <c r="B1235" t="s">
        <v>9426</v>
      </c>
      <c r="C1235" t="s">
        <v>2511</v>
      </c>
      <c r="D1235" t="s">
        <v>2731</v>
      </c>
      <c r="E1235" s="72">
        <v>10.8</v>
      </c>
    </row>
    <row r="1236" spans="1:5" x14ac:dyDescent="0.25">
      <c r="A1236">
        <v>2558</v>
      </c>
      <c r="B1236" t="s">
        <v>9427</v>
      </c>
      <c r="C1236" t="s">
        <v>2511</v>
      </c>
      <c r="D1236" t="s">
        <v>2731</v>
      </c>
      <c r="E1236" s="72">
        <v>8.1300000000000008</v>
      </c>
    </row>
    <row r="1237" spans="1:5" x14ac:dyDescent="0.25">
      <c r="A1237">
        <v>2560</v>
      </c>
      <c r="B1237" t="s">
        <v>9428</v>
      </c>
      <c r="C1237" t="s">
        <v>2511</v>
      </c>
      <c r="D1237" t="s">
        <v>2731</v>
      </c>
      <c r="E1237" s="72">
        <v>14.32</v>
      </c>
    </row>
    <row r="1238" spans="1:5" x14ac:dyDescent="0.25">
      <c r="A1238">
        <v>2559</v>
      </c>
      <c r="B1238" t="s">
        <v>9429</v>
      </c>
      <c r="C1238" t="s">
        <v>2511</v>
      </c>
      <c r="D1238" t="s">
        <v>2733</v>
      </c>
      <c r="E1238" s="72">
        <v>11.45</v>
      </c>
    </row>
    <row r="1239" spans="1:5" x14ac:dyDescent="0.25">
      <c r="A1239">
        <v>2592</v>
      </c>
      <c r="B1239" t="s">
        <v>9430</v>
      </c>
      <c r="C1239" t="s">
        <v>2511</v>
      </c>
      <c r="D1239" t="s">
        <v>2731</v>
      </c>
      <c r="E1239" s="72">
        <v>189.81</v>
      </c>
    </row>
    <row r="1240" spans="1:5" x14ac:dyDescent="0.25">
      <c r="A1240">
        <v>2566</v>
      </c>
      <c r="B1240" t="s">
        <v>9431</v>
      </c>
      <c r="C1240" t="s">
        <v>2511</v>
      </c>
      <c r="D1240" t="s">
        <v>2731</v>
      </c>
      <c r="E1240" s="72">
        <v>19.100000000000001</v>
      </c>
    </row>
    <row r="1241" spans="1:5" x14ac:dyDescent="0.25">
      <c r="A1241">
        <v>2589</v>
      </c>
      <c r="B1241" t="s">
        <v>9432</v>
      </c>
      <c r="C1241" t="s">
        <v>2511</v>
      </c>
      <c r="D1241" t="s">
        <v>2731</v>
      </c>
      <c r="E1241" s="72">
        <v>25.39</v>
      </c>
    </row>
    <row r="1242" spans="1:5" x14ac:dyDescent="0.25">
      <c r="A1242">
        <v>2591</v>
      </c>
      <c r="B1242" t="s">
        <v>9433</v>
      </c>
      <c r="C1242" t="s">
        <v>2511</v>
      </c>
      <c r="D1242" t="s">
        <v>2731</v>
      </c>
      <c r="E1242" s="72">
        <v>9.26</v>
      </c>
    </row>
    <row r="1243" spans="1:5" x14ac:dyDescent="0.25">
      <c r="A1243">
        <v>2590</v>
      </c>
      <c r="B1243" t="s">
        <v>9434</v>
      </c>
      <c r="C1243" t="s">
        <v>2511</v>
      </c>
      <c r="D1243" t="s">
        <v>2731</v>
      </c>
      <c r="E1243" s="72">
        <v>15.58</v>
      </c>
    </row>
    <row r="1244" spans="1:5" x14ac:dyDescent="0.25">
      <c r="A1244">
        <v>2567</v>
      </c>
      <c r="B1244" t="s">
        <v>9435</v>
      </c>
      <c r="C1244" t="s">
        <v>2511</v>
      </c>
      <c r="D1244" t="s">
        <v>2731</v>
      </c>
      <c r="E1244" s="72">
        <v>37.24</v>
      </c>
    </row>
    <row r="1245" spans="1:5" x14ac:dyDescent="0.25">
      <c r="A1245">
        <v>2565</v>
      </c>
      <c r="B1245" t="s">
        <v>9436</v>
      </c>
      <c r="C1245" t="s">
        <v>2511</v>
      </c>
      <c r="D1245" t="s">
        <v>2731</v>
      </c>
      <c r="E1245" s="72">
        <v>9.27</v>
      </c>
    </row>
    <row r="1246" spans="1:5" x14ac:dyDescent="0.25">
      <c r="A1246">
        <v>2568</v>
      </c>
      <c r="B1246" t="s">
        <v>9437</v>
      </c>
      <c r="C1246" t="s">
        <v>2511</v>
      </c>
      <c r="D1246" t="s">
        <v>2731</v>
      </c>
      <c r="E1246" s="72">
        <v>103.41</v>
      </c>
    </row>
    <row r="1247" spans="1:5" x14ac:dyDescent="0.25">
      <c r="A1247">
        <v>2594</v>
      </c>
      <c r="B1247" t="s">
        <v>9438</v>
      </c>
      <c r="C1247" t="s">
        <v>2511</v>
      </c>
      <c r="D1247" t="s">
        <v>2731</v>
      </c>
      <c r="E1247" s="72">
        <v>172.28</v>
      </c>
    </row>
    <row r="1248" spans="1:5" x14ac:dyDescent="0.25">
      <c r="A1248">
        <v>2587</v>
      </c>
      <c r="B1248" t="s">
        <v>9439</v>
      </c>
      <c r="C1248" t="s">
        <v>2511</v>
      </c>
      <c r="D1248" t="s">
        <v>2731</v>
      </c>
      <c r="E1248" s="72">
        <v>29.36</v>
      </c>
    </row>
    <row r="1249" spans="1:5" x14ac:dyDescent="0.25">
      <c r="A1249">
        <v>2588</v>
      </c>
      <c r="B1249" t="s">
        <v>9440</v>
      </c>
      <c r="C1249" t="s">
        <v>2511</v>
      </c>
      <c r="D1249" t="s">
        <v>2731</v>
      </c>
      <c r="E1249" s="72">
        <v>23.32</v>
      </c>
    </row>
    <row r="1250" spans="1:5" x14ac:dyDescent="0.25">
      <c r="A1250">
        <v>2569</v>
      </c>
      <c r="B1250" t="s">
        <v>9441</v>
      </c>
      <c r="C1250" t="s">
        <v>2511</v>
      </c>
      <c r="D1250" t="s">
        <v>2731</v>
      </c>
      <c r="E1250" s="72">
        <v>8.98</v>
      </c>
    </row>
    <row r="1251" spans="1:5" x14ac:dyDescent="0.25">
      <c r="A1251">
        <v>2570</v>
      </c>
      <c r="B1251" t="s">
        <v>9442</v>
      </c>
      <c r="C1251" t="s">
        <v>2511</v>
      </c>
      <c r="D1251" t="s">
        <v>2731</v>
      </c>
      <c r="E1251" s="72">
        <v>15.06</v>
      </c>
    </row>
    <row r="1252" spans="1:5" x14ac:dyDescent="0.25">
      <c r="A1252">
        <v>2571</v>
      </c>
      <c r="B1252" t="s">
        <v>9443</v>
      </c>
      <c r="C1252" t="s">
        <v>2511</v>
      </c>
      <c r="D1252" t="s">
        <v>2731</v>
      </c>
      <c r="E1252" s="72">
        <v>44.72</v>
      </c>
    </row>
    <row r="1253" spans="1:5" x14ac:dyDescent="0.25">
      <c r="A1253">
        <v>2593</v>
      </c>
      <c r="B1253" t="s">
        <v>9444</v>
      </c>
      <c r="C1253" t="s">
        <v>2511</v>
      </c>
      <c r="D1253" t="s">
        <v>2731</v>
      </c>
      <c r="E1253" s="72">
        <v>9.58</v>
      </c>
    </row>
    <row r="1254" spans="1:5" x14ac:dyDescent="0.25">
      <c r="A1254">
        <v>2572</v>
      </c>
      <c r="B1254" t="s">
        <v>9445</v>
      </c>
      <c r="C1254" t="s">
        <v>2511</v>
      </c>
      <c r="D1254" t="s">
        <v>2731</v>
      </c>
      <c r="E1254" s="72">
        <v>132.25</v>
      </c>
    </row>
    <row r="1255" spans="1:5" x14ac:dyDescent="0.25">
      <c r="A1255">
        <v>2595</v>
      </c>
      <c r="B1255" t="s">
        <v>9446</v>
      </c>
      <c r="C1255" t="s">
        <v>2511</v>
      </c>
      <c r="D1255" t="s">
        <v>2731</v>
      </c>
      <c r="E1255" s="72">
        <v>206.34</v>
      </c>
    </row>
    <row r="1256" spans="1:5" x14ac:dyDescent="0.25">
      <c r="A1256">
        <v>2576</v>
      </c>
      <c r="B1256" t="s">
        <v>9447</v>
      </c>
      <c r="C1256" t="s">
        <v>2511</v>
      </c>
      <c r="D1256" t="s">
        <v>2731</v>
      </c>
      <c r="E1256" s="72">
        <v>35.17</v>
      </c>
    </row>
    <row r="1257" spans="1:5" x14ac:dyDescent="0.25">
      <c r="A1257">
        <v>2575</v>
      </c>
      <c r="B1257" t="s">
        <v>9448</v>
      </c>
      <c r="C1257" t="s">
        <v>2511</v>
      </c>
      <c r="D1257" t="s">
        <v>2731</v>
      </c>
      <c r="E1257" s="72">
        <v>26.44</v>
      </c>
    </row>
    <row r="1258" spans="1:5" x14ac:dyDescent="0.25">
      <c r="A1258">
        <v>2573</v>
      </c>
      <c r="B1258" t="s">
        <v>9449</v>
      </c>
      <c r="C1258" t="s">
        <v>2511</v>
      </c>
      <c r="D1258" t="s">
        <v>2731</v>
      </c>
      <c r="E1258" s="72">
        <v>10.98</v>
      </c>
    </row>
    <row r="1259" spans="1:5" x14ac:dyDescent="0.25">
      <c r="A1259">
        <v>2586</v>
      </c>
      <c r="B1259" t="s">
        <v>9450</v>
      </c>
      <c r="C1259" t="s">
        <v>2511</v>
      </c>
      <c r="D1259" t="s">
        <v>2731</v>
      </c>
      <c r="E1259" s="72">
        <v>17.8</v>
      </c>
    </row>
    <row r="1260" spans="1:5" x14ac:dyDescent="0.25">
      <c r="A1260">
        <v>2577</v>
      </c>
      <c r="B1260" t="s">
        <v>9451</v>
      </c>
      <c r="C1260" t="s">
        <v>2511</v>
      </c>
      <c r="D1260" t="s">
        <v>2731</v>
      </c>
      <c r="E1260" s="72">
        <v>47.66</v>
      </c>
    </row>
    <row r="1261" spans="1:5" x14ac:dyDescent="0.25">
      <c r="A1261">
        <v>2574</v>
      </c>
      <c r="B1261" t="s">
        <v>9452</v>
      </c>
      <c r="C1261" t="s">
        <v>2511</v>
      </c>
      <c r="D1261" t="s">
        <v>2731</v>
      </c>
      <c r="E1261" s="72">
        <v>11.05</v>
      </c>
    </row>
    <row r="1262" spans="1:5" x14ac:dyDescent="0.25">
      <c r="A1262">
        <v>2578</v>
      </c>
      <c r="B1262" t="s">
        <v>9453</v>
      </c>
      <c r="C1262" t="s">
        <v>2511</v>
      </c>
      <c r="D1262" t="s">
        <v>2731</v>
      </c>
      <c r="E1262" s="72">
        <v>148.80000000000001</v>
      </c>
    </row>
    <row r="1263" spans="1:5" x14ac:dyDescent="0.25">
      <c r="A1263">
        <v>2585</v>
      </c>
      <c r="B1263" t="s">
        <v>9454</v>
      </c>
      <c r="C1263" t="s">
        <v>2511</v>
      </c>
      <c r="D1263" t="s">
        <v>2731</v>
      </c>
      <c r="E1263" s="72">
        <v>204.2</v>
      </c>
    </row>
    <row r="1264" spans="1:5" x14ac:dyDescent="0.25">
      <c r="A1264">
        <v>12008</v>
      </c>
      <c r="B1264" t="s">
        <v>9455</v>
      </c>
      <c r="C1264" t="s">
        <v>2511</v>
      </c>
      <c r="D1264" t="s">
        <v>2731</v>
      </c>
      <c r="E1264" s="72">
        <v>109.56</v>
      </c>
    </row>
    <row r="1265" spans="1:5" x14ac:dyDescent="0.25">
      <c r="A1265">
        <v>2582</v>
      </c>
      <c r="B1265" t="s">
        <v>9456</v>
      </c>
      <c r="C1265" t="s">
        <v>2511</v>
      </c>
      <c r="D1265" t="s">
        <v>2731</v>
      </c>
      <c r="E1265" s="72">
        <v>32.619999999999997</v>
      </c>
    </row>
    <row r="1266" spans="1:5" x14ac:dyDescent="0.25">
      <c r="A1266">
        <v>2597</v>
      </c>
      <c r="B1266" t="s">
        <v>9457</v>
      </c>
      <c r="C1266" t="s">
        <v>2511</v>
      </c>
      <c r="D1266" t="s">
        <v>2731</v>
      </c>
      <c r="E1266" s="72">
        <v>27.96</v>
      </c>
    </row>
    <row r="1267" spans="1:5" x14ac:dyDescent="0.25">
      <c r="A1267">
        <v>2579</v>
      </c>
      <c r="B1267" t="s">
        <v>9458</v>
      </c>
      <c r="C1267" t="s">
        <v>2511</v>
      </c>
      <c r="D1267" t="s">
        <v>2731</v>
      </c>
      <c r="E1267" s="72">
        <v>13.31</v>
      </c>
    </row>
    <row r="1268" spans="1:5" x14ac:dyDescent="0.25">
      <c r="A1268">
        <v>2581</v>
      </c>
      <c r="B1268" t="s">
        <v>9459</v>
      </c>
      <c r="C1268" t="s">
        <v>2511</v>
      </c>
      <c r="D1268" t="s">
        <v>2731</v>
      </c>
      <c r="E1268" s="72">
        <v>17.03</v>
      </c>
    </row>
    <row r="1269" spans="1:5" x14ac:dyDescent="0.25">
      <c r="A1269">
        <v>2596</v>
      </c>
      <c r="B1269" t="s">
        <v>9460</v>
      </c>
      <c r="C1269" t="s">
        <v>2511</v>
      </c>
      <c r="D1269" t="s">
        <v>2731</v>
      </c>
      <c r="E1269" s="72">
        <v>50.38</v>
      </c>
    </row>
    <row r="1270" spans="1:5" x14ac:dyDescent="0.25">
      <c r="A1270">
        <v>2580</v>
      </c>
      <c r="B1270" t="s">
        <v>9461</v>
      </c>
      <c r="C1270" t="s">
        <v>2511</v>
      </c>
      <c r="D1270" t="s">
        <v>2731</v>
      </c>
      <c r="E1270" s="72">
        <v>14.59</v>
      </c>
    </row>
    <row r="1271" spans="1:5" x14ac:dyDescent="0.25">
      <c r="A1271">
        <v>2583</v>
      </c>
      <c r="B1271" t="s">
        <v>9462</v>
      </c>
      <c r="C1271" t="s">
        <v>2511</v>
      </c>
      <c r="D1271" t="s">
        <v>2731</v>
      </c>
      <c r="E1271" s="72">
        <v>122.54</v>
      </c>
    </row>
    <row r="1272" spans="1:5" x14ac:dyDescent="0.25">
      <c r="A1272">
        <v>2584</v>
      </c>
      <c r="B1272" t="s">
        <v>9463</v>
      </c>
      <c r="C1272" t="s">
        <v>2511</v>
      </c>
      <c r="D1272" t="s">
        <v>2731</v>
      </c>
      <c r="E1272" s="72">
        <v>203.99</v>
      </c>
    </row>
    <row r="1273" spans="1:5" x14ac:dyDescent="0.25">
      <c r="A1273">
        <v>12010</v>
      </c>
      <c r="B1273" t="s">
        <v>9464</v>
      </c>
      <c r="C1273" t="s">
        <v>2511</v>
      </c>
      <c r="D1273" t="s">
        <v>2731</v>
      </c>
      <c r="E1273" s="72">
        <v>14.33</v>
      </c>
    </row>
    <row r="1274" spans="1:5" x14ac:dyDescent="0.25">
      <c r="A1274">
        <v>39329</v>
      </c>
      <c r="B1274" t="s">
        <v>9465</v>
      </c>
      <c r="C1274" t="s">
        <v>2511</v>
      </c>
      <c r="D1274" t="s">
        <v>2731</v>
      </c>
      <c r="E1274" s="72">
        <v>14.98</v>
      </c>
    </row>
    <row r="1275" spans="1:5" x14ac:dyDescent="0.25">
      <c r="A1275">
        <v>39330</v>
      </c>
      <c r="B1275" t="s">
        <v>9466</v>
      </c>
      <c r="C1275" t="s">
        <v>2511</v>
      </c>
      <c r="D1275" t="s">
        <v>2731</v>
      </c>
      <c r="E1275" s="72">
        <v>15.76</v>
      </c>
    </row>
    <row r="1276" spans="1:5" x14ac:dyDescent="0.25">
      <c r="A1276">
        <v>39332</v>
      </c>
      <c r="B1276" t="s">
        <v>9467</v>
      </c>
      <c r="C1276" t="s">
        <v>2511</v>
      </c>
      <c r="D1276" t="s">
        <v>2731</v>
      </c>
      <c r="E1276" s="72">
        <v>17.62</v>
      </c>
    </row>
    <row r="1277" spans="1:5" x14ac:dyDescent="0.25">
      <c r="A1277">
        <v>39331</v>
      </c>
      <c r="B1277" t="s">
        <v>9468</v>
      </c>
      <c r="C1277" t="s">
        <v>2511</v>
      </c>
      <c r="D1277" t="s">
        <v>2731</v>
      </c>
      <c r="E1277" s="72">
        <v>14.02</v>
      </c>
    </row>
    <row r="1278" spans="1:5" x14ac:dyDescent="0.25">
      <c r="A1278">
        <v>39333</v>
      </c>
      <c r="B1278" t="s">
        <v>9469</v>
      </c>
      <c r="C1278" t="s">
        <v>2511</v>
      </c>
      <c r="D1278" t="s">
        <v>2731</v>
      </c>
      <c r="E1278" s="72">
        <v>13.67</v>
      </c>
    </row>
    <row r="1279" spans="1:5" x14ac:dyDescent="0.25">
      <c r="A1279">
        <v>39335</v>
      </c>
      <c r="B1279" t="s">
        <v>9470</v>
      </c>
      <c r="C1279" t="s">
        <v>2511</v>
      </c>
      <c r="D1279" t="s">
        <v>2731</v>
      </c>
      <c r="E1279" s="72">
        <v>15.82</v>
      </c>
    </row>
    <row r="1280" spans="1:5" x14ac:dyDescent="0.25">
      <c r="A1280">
        <v>39334</v>
      </c>
      <c r="B1280" t="s">
        <v>9471</v>
      </c>
      <c r="C1280" t="s">
        <v>2511</v>
      </c>
      <c r="D1280" t="s">
        <v>2731</v>
      </c>
      <c r="E1280" s="72">
        <v>12.58</v>
      </c>
    </row>
    <row r="1281" spans="1:11" x14ac:dyDescent="0.25">
      <c r="A1281">
        <v>12016</v>
      </c>
      <c r="B1281" t="s">
        <v>9472</v>
      </c>
      <c r="C1281" t="s">
        <v>2511</v>
      </c>
      <c r="D1281" t="s">
        <v>2731</v>
      </c>
      <c r="E1281" s="72">
        <v>15.79</v>
      </c>
    </row>
    <row r="1282" spans="1:11" x14ac:dyDescent="0.25">
      <c r="A1282">
        <v>12015</v>
      </c>
      <c r="B1282" t="s">
        <v>9473</v>
      </c>
      <c r="C1282" t="s">
        <v>2511</v>
      </c>
      <c r="D1282" t="s">
        <v>2731</v>
      </c>
      <c r="E1282" s="72">
        <v>18.38</v>
      </c>
    </row>
    <row r="1283" spans="1:11" x14ac:dyDescent="0.25">
      <c r="A1283">
        <v>12020</v>
      </c>
      <c r="B1283" t="s">
        <v>9474</v>
      </c>
      <c r="C1283" t="s">
        <v>2511</v>
      </c>
      <c r="D1283" t="s">
        <v>2731</v>
      </c>
      <c r="E1283" s="72">
        <v>15.79</v>
      </c>
    </row>
    <row r="1284" spans="1:11" x14ac:dyDescent="0.25">
      <c r="A1284">
        <v>12019</v>
      </c>
      <c r="B1284" t="s">
        <v>9475</v>
      </c>
      <c r="C1284" t="s">
        <v>2511</v>
      </c>
      <c r="D1284" t="s">
        <v>2731</v>
      </c>
      <c r="E1284" s="72">
        <v>18.38</v>
      </c>
    </row>
    <row r="1285" spans="1:11" x14ac:dyDescent="0.25">
      <c r="A1285">
        <v>39336</v>
      </c>
      <c r="B1285" t="s">
        <v>9476</v>
      </c>
      <c r="C1285" t="s">
        <v>2511</v>
      </c>
      <c r="D1285" t="s">
        <v>2731</v>
      </c>
      <c r="E1285" s="72">
        <v>15.76</v>
      </c>
    </row>
    <row r="1286" spans="1:11" x14ac:dyDescent="0.25">
      <c r="A1286">
        <v>39338</v>
      </c>
      <c r="B1286" t="s">
        <v>9477</v>
      </c>
      <c r="C1286" t="s">
        <v>2511</v>
      </c>
      <c r="D1286" t="s">
        <v>2731</v>
      </c>
      <c r="E1286" s="72">
        <v>17.62</v>
      </c>
    </row>
    <row r="1287" spans="1:11" s="108" customFormat="1" x14ac:dyDescent="0.25">
      <c r="A1287">
        <v>39337</v>
      </c>
      <c r="B1287" t="s">
        <v>9478</v>
      </c>
      <c r="C1287" t="s">
        <v>2511</v>
      </c>
      <c r="D1287" t="s">
        <v>2731</v>
      </c>
      <c r="E1287" s="72">
        <v>14.02</v>
      </c>
      <c r="F1287"/>
      <c r="G1287"/>
      <c r="H1287"/>
      <c r="I1287"/>
      <c r="J1287"/>
      <c r="K1287"/>
    </row>
    <row r="1288" spans="1:11" x14ac:dyDescent="0.25">
      <c r="A1288">
        <v>39341</v>
      </c>
      <c r="B1288" t="s">
        <v>9479</v>
      </c>
      <c r="C1288" t="s">
        <v>2511</v>
      </c>
      <c r="D1288" t="s">
        <v>2731</v>
      </c>
      <c r="E1288" s="72">
        <v>22.97</v>
      </c>
    </row>
    <row r="1289" spans="1:11" x14ac:dyDescent="0.25">
      <c r="A1289">
        <v>39340</v>
      </c>
      <c r="B1289" t="s">
        <v>9480</v>
      </c>
      <c r="C1289" t="s">
        <v>2511</v>
      </c>
      <c r="D1289" t="s">
        <v>2731</v>
      </c>
      <c r="E1289" s="72">
        <v>16.86</v>
      </c>
    </row>
    <row r="1290" spans="1:11" x14ac:dyDescent="0.25">
      <c r="A1290">
        <v>12025</v>
      </c>
      <c r="B1290" t="s">
        <v>9481</v>
      </c>
      <c r="C1290" t="s">
        <v>2511</v>
      </c>
      <c r="D1290" t="s">
        <v>2731</v>
      </c>
      <c r="E1290" s="72">
        <v>17.420000000000002</v>
      </c>
    </row>
    <row r="1291" spans="1:11" x14ac:dyDescent="0.25">
      <c r="A1291">
        <v>39342</v>
      </c>
      <c r="B1291" t="s">
        <v>9482</v>
      </c>
      <c r="C1291" t="s">
        <v>2511</v>
      </c>
      <c r="D1291" t="s">
        <v>2731</v>
      </c>
      <c r="E1291" s="72">
        <v>22.97</v>
      </c>
    </row>
    <row r="1292" spans="1:11" x14ac:dyDescent="0.25">
      <c r="A1292">
        <v>39343</v>
      </c>
      <c r="B1292" t="s">
        <v>9483</v>
      </c>
      <c r="C1292" t="s">
        <v>2511</v>
      </c>
      <c r="D1292" t="s">
        <v>2731</v>
      </c>
      <c r="E1292" s="72">
        <v>19.39</v>
      </c>
    </row>
    <row r="1293" spans="1:11" x14ac:dyDescent="0.25">
      <c r="A1293">
        <v>39345</v>
      </c>
      <c r="B1293" t="s">
        <v>9484</v>
      </c>
      <c r="C1293" t="s">
        <v>2511</v>
      </c>
      <c r="D1293" t="s">
        <v>2731</v>
      </c>
      <c r="E1293" s="72">
        <v>26.24</v>
      </c>
    </row>
    <row r="1294" spans="1:11" x14ac:dyDescent="0.25">
      <c r="A1294">
        <v>39344</v>
      </c>
      <c r="B1294" t="s">
        <v>9485</v>
      </c>
      <c r="C1294" t="s">
        <v>2511</v>
      </c>
      <c r="D1294" t="s">
        <v>2731</v>
      </c>
      <c r="E1294" s="72">
        <v>18.75</v>
      </c>
    </row>
    <row r="1295" spans="1:11" x14ac:dyDescent="0.25">
      <c r="A1295">
        <v>12623</v>
      </c>
      <c r="B1295" t="s">
        <v>9486</v>
      </c>
      <c r="C1295" t="s">
        <v>2514</v>
      </c>
      <c r="D1295" t="s">
        <v>2731</v>
      </c>
      <c r="E1295" s="72">
        <v>48.23</v>
      </c>
    </row>
    <row r="1296" spans="1:11" x14ac:dyDescent="0.25">
      <c r="A1296">
        <v>34498</v>
      </c>
      <c r="B1296" t="s">
        <v>9487</v>
      </c>
      <c r="C1296" t="s">
        <v>2511</v>
      </c>
      <c r="D1296" t="s">
        <v>2731</v>
      </c>
      <c r="E1296" s="72">
        <v>99.66</v>
      </c>
    </row>
    <row r="1297" spans="1:5" x14ac:dyDescent="0.25">
      <c r="A1297">
        <v>13244</v>
      </c>
      <c r="B1297" t="s">
        <v>9488</v>
      </c>
      <c r="C1297" t="s">
        <v>2511</v>
      </c>
      <c r="D1297" t="s">
        <v>2733</v>
      </c>
      <c r="E1297" s="72">
        <v>41.95</v>
      </c>
    </row>
    <row r="1298" spans="1:5" x14ac:dyDescent="0.25">
      <c r="A1298">
        <v>38998</v>
      </c>
      <c r="B1298" t="s">
        <v>9489</v>
      </c>
      <c r="C1298" t="s">
        <v>2511</v>
      </c>
      <c r="D1298" t="s">
        <v>2731</v>
      </c>
      <c r="E1298" s="72">
        <v>12.02</v>
      </c>
    </row>
    <row r="1299" spans="1:5" x14ac:dyDescent="0.25">
      <c r="A1299">
        <v>38999</v>
      </c>
      <c r="B1299" t="s">
        <v>9490</v>
      </c>
      <c r="C1299" t="s">
        <v>2511</v>
      </c>
      <c r="D1299" t="s">
        <v>2731</v>
      </c>
      <c r="E1299" s="72">
        <v>30.39</v>
      </c>
    </row>
    <row r="1300" spans="1:5" x14ac:dyDescent="0.25">
      <c r="A1300">
        <v>38996</v>
      </c>
      <c r="B1300" t="s">
        <v>9491</v>
      </c>
      <c r="C1300" t="s">
        <v>2511</v>
      </c>
      <c r="D1300" t="s">
        <v>2731</v>
      </c>
      <c r="E1300" s="72">
        <v>21.48</v>
      </c>
    </row>
    <row r="1301" spans="1:5" x14ac:dyDescent="0.25">
      <c r="A1301">
        <v>44173</v>
      </c>
      <c r="B1301" t="s">
        <v>9492</v>
      </c>
      <c r="C1301" t="s">
        <v>2511</v>
      </c>
      <c r="D1301" t="s">
        <v>2731</v>
      </c>
      <c r="E1301" s="72">
        <v>20.89</v>
      </c>
    </row>
    <row r="1302" spans="1:5" x14ac:dyDescent="0.25">
      <c r="A1302">
        <v>44174</v>
      </c>
      <c r="B1302" t="s">
        <v>9493</v>
      </c>
      <c r="C1302" t="s">
        <v>2511</v>
      </c>
      <c r="D1302" t="s">
        <v>2731</v>
      </c>
      <c r="E1302" s="72">
        <v>34.19</v>
      </c>
    </row>
    <row r="1303" spans="1:5" x14ac:dyDescent="0.25">
      <c r="A1303">
        <v>38997</v>
      </c>
      <c r="B1303" t="s">
        <v>9494</v>
      </c>
      <c r="C1303" t="s">
        <v>2511</v>
      </c>
      <c r="D1303" t="s">
        <v>2731</v>
      </c>
      <c r="E1303" s="72">
        <v>30.73</v>
      </c>
    </row>
    <row r="1304" spans="1:5" x14ac:dyDescent="0.25">
      <c r="A1304">
        <v>39600</v>
      </c>
      <c r="B1304" t="s">
        <v>9495</v>
      </c>
      <c r="C1304" t="s">
        <v>2511</v>
      </c>
      <c r="D1304" t="s">
        <v>2731</v>
      </c>
      <c r="E1304" s="72">
        <v>14.57</v>
      </c>
    </row>
    <row r="1305" spans="1:5" x14ac:dyDescent="0.25">
      <c r="A1305">
        <v>39601</v>
      </c>
      <c r="B1305" t="s">
        <v>9496</v>
      </c>
      <c r="C1305" t="s">
        <v>2511</v>
      </c>
      <c r="D1305" t="s">
        <v>2731</v>
      </c>
      <c r="E1305" s="72">
        <v>30.92</v>
      </c>
    </row>
    <row r="1306" spans="1:5" x14ac:dyDescent="0.25">
      <c r="A1306">
        <v>39862</v>
      </c>
      <c r="B1306" t="s">
        <v>9497</v>
      </c>
      <c r="C1306" t="s">
        <v>2511</v>
      </c>
      <c r="D1306" t="s">
        <v>2731</v>
      </c>
      <c r="E1306" s="72">
        <v>15.63</v>
      </c>
    </row>
    <row r="1307" spans="1:5" x14ac:dyDescent="0.25">
      <c r="A1307">
        <v>39863</v>
      </c>
      <c r="B1307" t="s">
        <v>9498</v>
      </c>
      <c r="C1307" t="s">
        <v>2511</v>
      </c>
      <c r="D1307" t="s">
        <v>2731</v>
      </c>
      <c r="E1307" s="72">
        <v>15.85</v>
      </c>
    </row>
    <row r="1308" spans="1:5" x14ac:dyDescent="0.25">
      <c r="A1308">
        <v>39864</v>
      </c>
      <c r="B1308" t="s">
        <v>9499</v>
      </c>
      <c r="C1308" t="s">
        <v>2511</v>
      </c>
      <c r="D1308" t="s">
        <v>2731</v>
      </c>
      <c r="E1308" s="72">
        <v>19.670000000000002</v>
      </c>
    </row>
    <row r="1309" spans="1:5" x14ac:dyDescent="0.25">
      <c r="A1309">
        <v>39865</v>
      </c>
      <c r="B1309" t="s">
        <v>9500</v>
      </c>
      <c r="C1309" t="s">
        <v>2511</v>
      </c>
      <c r="D1309" t="s">
        <v>2731</v>
      </c>
      <c r="E1309" s="72">
        <v>27.73</v>
      </c>
    </row>
    <row r="1310" spans="1:5" x14ac:dyDescent="0.25">
      <c r="A1310">
        <v>2517</v>
      </c>
      <c r="B1310" t="s">
        <v>9501</v>
      </c>
      <c r="C1310" t="s">
        <v>2511</v>
      </c>
      <c r="D1310" t="s">
        <v>2731</v>
      </c>
      <c r="E1310" s="72">
        <v>20.32</v>
      </c>
    </row>
    <row r="1311" spans="1:5" x14ac:dyDescent="0.25">
      <c r="A1311">
        <v>2522</v>
      </c>
      <c r="B1311" t="s">
        <v>9502</v>
      </c>
      <c r="C1311" t="s">
        <v>2511</v>
      </c>
      <c r="D1311" t="s">
        <v>2731</v>
      </c>
      <c r="E1311" s="72">
        <v>13.13</v>
      </c>
    </row>
    <row r="1312" spans="1:5" x14ac:dyDescent="0.25">
      <c r="A1312">
        <v>2548</v>
      </c>
      <c r="B1312" t="s">
        <v>9503</v>
      </c>
      <c r="C1312" t="s">
        <v>2511</v>
      </c>
      <c r="D1312" t="s">
        <v>2731</v>
      </c>
      <c r="E1312" s="72">
        <v>8.08</v>
      </c>
    </row>
    <row r="1313" spans="1:5" x14ac:dyDescent="0.25">
      <c r="A1313">
        <v>2516</v>
      </c>
      <c r="B1313" t="s">
        <v>9504</v>
      </c>
      <c r="C1313" t="s">
        <v>2511</v>
      </c>
      <c r="D1313" t="s">
        <v>2731</v>
      </c>
      <c r="E1313" s="72">
        <v>10.54</v>
      </c>
    </row>
    <row r="1314" spans="1:5" x14ac:dyDescent="0.25">
      <c r="A1314">
        <v>2518</v>
      </c>
      <c r="B1314" t="s">
        <v>9505</v>
      </c>
      <c r="C1314" t="s">
        <v>2511</v>
      </c>
      <c r="D1314" t="s">
        <v>2731</v>
      </c>
      <c r="E1314" s="72">
        <v>96.74</v>
      </c>
    </row>
    <row r="1315" spans="1:5" x14ac:dyDescent="0.25">
      <c r="A1315">
        <v>2521</v>
      </c>
      <c r="B1315" t="s">
        <v>9506</v>
      </c>
      <c r="C1315" t="s">
        <v>2511</v>
      </c>
      <c r="D1315" t="s">
        <v>2731</v>
      </c>
      <c r="E1315" s="72">
        <v>41.18</v>
      </c>
    </row>
    <row r="1316" spans="1:5" x14ac:dyDescent="0.25">
      <c r="A1316">
        <v>2515</v>
      </c>
      <c r="B1316" t="s">
        <v>9507</v>
      </c>
      <c r="C1316" t="s">
        <v>2511</v>
      </c>
      <c r="D1316" t="s">
        <v>2731</v>
      </c>
      <c r="E1316" s="72">
        <v>8.7799999999999994</v>
      </c>
    </row>
    <row r="1317" spans="1:5" x14ac:dyDescent="0.25">
      <c r="A1317">
        <v>2519</v>
      </c>
      <c r="B1317" t="s">
        <v>9508</v>
      </c>
      <c r="C1317" t="s">
        <v>2511</v>
      </c>
      <c r="D1317" t="s">
        <v>2731</v>
      </c>
      <c r="E1317" s="72">
        <v>116.65</v>
      </c>
    </row>
    <row r="1318" spans="1:5" x14ac:dyDescent="0.25">
      <c r="A1318">
        <v>2520</v>
      </c>
      <c r="B1318" t="s">
        <v>9509</v>
      </c>
      <c r="C1318" t="s">
        <v>2511</v>
      </c>
      <c r="D1318" t="s">
        <v>2731</v>
      </c>
      <c r="E1318" s="72">
        <v>214.7</v>
      </c>
    </row>
    <row r="1319" spans="1:5" x14ac:dyDescent="0.25">
      <c r="A1319">
        <v>1602</v>
      </c>
      <c r="B1319" t="s">
        <v>9510</v>
      </c>
      <c r="C1319" t="s">
        <v>2511</v>
      </c>
      <c r="D1319" t="s">
        <v>2731</v>
      </c>
      <c r="E1319" s="72">
        <v>51.11</v>
      </c>
    </row>
    <row r="1320" spans="1:5" x14ac:dyDescent="0.25">
      <c r="A1320">
        <v>1601</v>
      </c>
      <c r="B1320" t="s">
        <v>9511</v>
      </c>
      <c r="C1320" t="s">
        <v>2511</v>
      </c>
      <c r="D1320" t="s">
        <v>2731</v>
      </c>
      <c r="E1320" s="72">
        <v>45.55</v>
      </c>
    </row>
    <row r="1321" spans="1:5" x14ac:dyDescent="0.25">
      <c r="A1321">
        <v>1598</v>
      </c>
      <c r="B1321" t="s">
        <v>9512</v>
      </c>
      <c r="C1321" t="s">
        <v>2511</v>
      </c>
      <c r="D1321" t="s">
        <v>2731</v>
      </c>
      <c r="E1321" s="72">
        <v>13.48</v>
      </c>
    </row>
    <row r="1322" spans="1:5" x14ac:dyDescent="0.25">
      <c r="A1322">
        <v>1600</v>
      </c>
      <c r="B1322" t="s">
        <v>9513</v>
      </c>
      <c r="C1322" t="s">
        <v>2511</v>
      </c>
      <c r="D1322" t="s">
        <v>2731</v>
      </c>
      <c r="E1322" s="72">
        <v>19.899999999999999</v>
      </c>
    </row>
    <row r="1323" spans="1:5" x14ac:dyDescent="0.25">
      <c r="A1323">
        <v>1603</v>
      </c>
      <c r="B1323" t="s">
        <v>9514</v>
      </c>
      <c r="C1323" t="s">
        <v>2511</v>
      </c>
      <c r="D1323" t="s">
        <v>2731</v>
      </c>
      <c r="E1323" s="72">
        <v>77.16</v>
      </c>
    </row>
    <row r="1324" spans="1:5" x14ac:dyDescent="0.25">
      <c r="A1324">
        <v>1599</v>
      </c>
      <c r="B1324" t="s">
        <v>9515</v>
      </c>
      <c r="C1324" t="s">
        <v>2511</v>
      </c>
      <c r="D1324" t="s">
        <v>2731</v>
      </c>
      <c r="E1324" s="72">
        <v>15.64</v>
      </c>
    </row>
    <row r="1325" spans="1:5" x14ac:dyDescent="0.25">
      <c r="A1325">
        <v>1597</v>
      </c>
      <c r="B1325" t="s">
        <v>9516</v>
      </c>
      <c r="C1325" t="s">
        <v>2511</v>
      </c>
      <c r="D1325" t="s">
        <v>2731</v>
      </c>
      <c r="E1325" s="72">
        <v>12.67</v>
      </c>
    </row>
    <row r="1326" spans="1:5" x14ac:dyDescent="0.25">
      <c r="A1326">
        <v>39602</v>
      </c>
      <c r="B1326" t="s">
        <v>9517</v>
      </c>
      <c r="C1326" t="s">
        <v>2511</v>
      </c>
      <c r="D1326" t="s">
        <v>2731</v>
      </c>
      <c r="E1326" s="72">
        <v>1.54</v>
      </c>
    </row>
    <row r="1327" spans="1:5" x14ac:dyDescent="0.25">
      <c r="A1327">
        <v>39603</v>
      </c>
      <c r="B1327" t="s">
        <v>9518</v>
      </c>
      <c r="C1327" t="s">
        <v>2511</v>
      </c>
      <c r="D1327" t="s">
        <v>2731</v>
      </c>
      <c r="E1327" s="72">
        <v>3.29</v>
      </c>
    </row>
    <row r="1328" spans="1:5" x14ac:dyDescent="0.25">
      <c r="A1328">
        <v>11821</v>
      </c>
      <c r="B1328" t="s">
        <v>9519</v>
      </c>
      <c r="C1328" t="s">
        <v>2511</v>
      </c>
      <c r="D1328" t="s">
        <v>2731</v>
      </c>
      <c r="E1328" s="72">
        <v>10.41</v>
      </c>
    </row>
    <row r="1329" spans="1:5" x14ac:dyDescent="0.25">
      <c r="A1329">
        <v>1562</v>
      </c>
      <c r="B1329" t="s">
        <v>9520</v>
      </c>
      <c r="C1329" t="s">
        <v>2511</v>
      </c>
      <c r="D1329" t="s">
        <v>2731</v>
      </c>
      <c r="E1329" s="72">
        <v>17.05</v>
      </c>
    </row>
    <row r="1330" spans="1:5" x14ac:dyDescent="0.25">
      <c r="A1330">
        <v>1563</v>
      </c>
      <c r="B1330" t="s">
        <v>9521</v>
      </c>
      <c r="C1330" t="s">
        <v>2511</v>
      </c>
      <c r="D1330" t="s">
        <v>2731</v>
      </c>
      <c r="E1330" s="72">
        <v>22.88</v>
      </c>
    </row>
    <row r="1331" spans="1:5" x14ac:dyDescent="0.25">
      <c r="A1331">
        <v>11856</v>
      </c>
      <c r="B1331" t="s">
        <v>9522</v>
      </c>
      <c r="C1331" t="s">
        <v>2511</v>
      </c>
      <c r="D1331" t="s">
        <v>2733</v>
      </c>
      <c r="E1331" s="72">
        <v>6.82</v>
      </c>
    </row>
    <row r="1332" spans="1:5" x14ac:dyDescent="0.25">
      <c r="A1332">
        <v>11857</v>
      </c>
      <c r="B1332" t="s">
        <v>9523</v>
      </c>
      <c r="C1332" t="s">
        <v>2511</v>
      </c>
      <c r="D1332" t="s">
        <v>2731</v>
      </c>
      <c r="E1332" s="72">
        <v>35.89</v>
      </c>
    </row>
    <row r="1333" spans="1:5" x14ac:dyDescent="0.25">
      <c r="A1333">
        <v>11858</v>
      </c>
      <c r="B1333" t="s">
        <v>9524</v>
      </c>
      <c r="C1333" t="s">
        <v>2511</v>
      </c>
      <c r="D1333" t="s">
        <v>2731</v>
      </c>
      <c r="E1333" s="72">
        <v>44.55</v>
      </c>
    </row>
    <row r="1334" spans="1:5" x14ac:dyDescent="0.25">
      <c r="A1334">
        <v>1539</v>
      </c>
      <c r="B1334" t="s">
        <v>9525</v>
      </c>
      <c r="C1334" t="s">
        <v>2511</v>
      </c>
      <c r="D1334" t="s">
        <v>2731</v>
      </c>
      <c r="E1334" s="72">
        <v>8.01</v>
      </c>
    </row>
    <row r="1335" spans="1:5" x14ac:dyDescent="0.25">
      <c r="A1335">
        <v>11859</v>
      </c>
      <c r="B1335" t="s">
        <v>9526</v>
      </c>
      <c r="C1335" t="s">
        <v>2511</v>
      </c>
      <c r="D1335" t="s">
        <v>2731</v>
      </c>
      <c r="E1335" s="72">
        <v>60.61</v>
      </c>
    </row>
    <row r="1336" spans="1:5" x14ac:dyDescent="0.25">
      <c r="A1336">
        <v>1550</v>
      </c>
      <c r="B1336" t="s">
        <v>9527</v>
      </c>
      <c r="C1336" t="s">
        <v>2511</v>
      </c>
      <c r="D1336" t="s">
        <v>2731</v>
      </c>
      <c r="E1336" s="72">
        <v>8.4499999999999993</v>
      </c>
    </row>
    <row r="1337" spans="1:5" x14ac:dyDescent="0.25">
      <c r="A1337">
        <v>11854</v>
      </c>
      <c r="B1337" t="s">
        <v>9528</v>
      </c>
      <c r="C1337" t="s">
        <v>2511</v>
      </c>
      <c r="D1337" t="s">
        <v>2731</v>
      </c>
      <c r="E1337" s="72">
        <v>10.56</v>
      </c>
    </row>
    <row r="1338" spans="1:5" x14ac:dyDescent="0.25">
      <c r="A1338">
        <v>11862</v>
      </c>
      <c r="B1338" t="s">
        <v>9529</v>
      </c>
      <c r="C1338" t="s">
        <v>2511</v>
      </c>
      <c r="D1338" t="s">
        <v>2731</v>
      </c>
      <c r="E1338" s="72">
        <v>14.82</v>
      </c>
    </row>
    <row r="1339" spans="1:5" x14ac:dyDescent="0.25">
      <c r="A1339">
        <v>11863</v>
      </c>
      <c r="B1339" t="s">
        <v>9530</v>
      </c>
      <c r="C1339" t="s">
        <v>2511</v>
      </c>
      <c r="D1339" t="s">
        <v>2731</v>
      </c>
      <c r="E1339" s="72">
        <v>5.98</v>
      </c>
    </row>
    <row r="1340" spans="1:5" x14ac:dyDescent="0.25">
      <c r="A1340">
        <v>11855</v>
      </c>
      <c r="B1340" t="s">
        <v>9531</v>
      </c>
      <c r="C1340" t="s">
        <v>2511</v>
      </c>
      <c r="D1340" t="s">
        <v>2731</v>
      </c>
      <c r="E1340" s="72">
        <v>22.12</v>
      </c>
    </row>
    <row r="1341" spans="1:5" x14ac:dyDescent="0.25">
      <c r="A1341">
        <v>11864</v>
      </c>
      <c r="B1341" t="s">
        <v>9532</v>
      </c>
      <c r="C1341" t="s">
        <v>2511</v>
      </c>
      <c r="D1341" t="s">
        <v>2731</v>
      </c>
      <c r="E1341" s="72">
        <v>33.44</v>
      </c>
    </row>
    <row r="1342" spans="1:5" x14ac:dyDescent="0.25">
      <c r="A1342">
        <v>2527</v>
      </c>
      <c r="B1342" t="s">
        <v>9533</v>
      </c>
      <c r="C1342" t="s">
        <v>2511</v>
      </c>
      <c r="D1342" t="s">
        <v>2731</v>
      </c>
      <c r="E1342" s="72">
        <v>7.27</v>
      </c>
    </row>
    <row r="1343" spans="1:5" x14ac:dyDescent="0.25">
      <c r="A1343">
        <v>2526</v>
      </c>
      <c r="B1343" t="s">
        <v>9534</v>
      </c>
      <c r="C1343" t="s">
        <v>2511</v>
      </c>
      <c r="D1343" t="s">
        <v>2731</v>
      </c>
      <c r="E1343" s="72">
        <v>4.66</v>
      </c>
    </row>
    <row r="1344" spans="1:5" x14ac:dyDescent="0.25">
      <c r="A1344">
        <v>2487</v>
      </c>
      <c r="B1344" t="s">
        <v>9535</v>
      </c>
      <c r="C1344" t="s">
        <v>2511</v>
      </c>
      <c r="D1344" t="s">
        <v>2731</v>
      </c>
      <c r="E1344" s="72">
        <v>1.59</v>
      </c>
    </row>
    <row r="1345" spans="1:5" x14ac:dyDescent="0.25">
      <c r="A1345">
        <v>2483</v>
      </c>
      <c r="B1345" t="s">
        <v>9536</v>
      </c>
      <c r="C1345" t="s">
        <v>2511</v>
      </c>
      <c r="D1345" t="s">
        <v>2731</v>
      </c>
      <c r="E1345" s="72">
        <v>3.32</v>
      </c>
    </row>
    <row r="1346" spans="1:5" x14ac:dyDescent="0.25">
      <c r="A1346">
        <v>2528</v>
      </c>
      <c r="B1346" t="s">
        <v>9537</v>
      </c>
      <c r="C1346" t="s">
        <v>2511</v>
      </c>
      <c r="D1346" t="s">
        <v>2731</v>
      </c>
      <c r="E1346" s="72">
        <v>18.3</v>
      </c>
    </row>
    <row r="1347" spans="1:5" x14ac:dyDescent="0.25">
      <c r="A1347">
        <v>2489</v>
      </c>
      <c r="B1347" t="s">
        <v>9538</v>
      </c>
      <c r="C1347" t="s">
        <v>2511</v>
      </c>
      <c r="D1347" t="s">
        <v>2731</v>
      </c>
      <c r="E1347" s="72">
        <v>8.06</v>
      </c>
    </row>
    <row r="1348" spans="1:5" x14ac:dyDescent="0.25">
      <c r="A1348">
        <v>2488</v>
      </c>
      <c r="B1348" t="s">
        <v>9539</v>
      </c>
      <c r="C1348" t="s">
        <v>2511</v>
      </c>
      <c r="D1348" t="s">
        <v>2731</v>
      </c>
      <c r="E1348" s="72">
        <v>1.86</v>
      </c>
    </row>
    <row r="1349" spans="1:5" x14ac:dyDescent="0.25">
      <c r="A1349">
        <v>2484</v>
      </c>
      <c r="B1349" t="s">
        <v>9540</v>
      </c>
      <c r="C1349" t="s">
        <v>2511</v>
      </c>
      <c r="D1349" t="s">
        <v>2731</v>
      </c>
      <c r="E1349" s="72">
        <v>26.59</v>
      </c>
    </row>
    <row r="1350" spans="1:5" x14ac:dyDescent="0.25">
      <c r="A1350">
        <v>2485</v>
      </c>
      <c r="B1350" t="s">
        <v>9541</v>
      </c>
      <c r="C1350" t="s">
        <v>2511</v>
      </c>
      <c r="D1350" t="s">
        <v>2731</v>
      </c>
      <c r="E1350" s="72">
        <v>41.67</v>
      </c>
    </row>
    <row r="1351" spans="1:5" x14ac:dyDescent="0.25">
      <c r="A1351">
        <v>39279</v>
      </c>
      <c r="B1351" t="s">
        <v>18931</v>
      </c>
      <c r="C1351" t="s">
        <v>2511</v>
      </c>
      <c r="D1351" t="s">
        <v>2732</v>
      </c>
      <c r="E1351" s="72">
        <v>7.92</v>
      </c>
    </row>
    <row r="1352" spans="1:5" x14ac:dyDescent="0.25">
      <c r="A1352">
        <v>39280</v>
      </c>
      <c r="B1352" t="s">
        <v>18932</v>
      </c>
      <c r="C1352" t="s">
        <v>2511</v>
      </c>
      <c r="D1352" t="s">
        <v>2732</v>
      </c>
      <c r="E1352" s="72">
        <v>8.8699999999999992</v>
      </c>
    </row>
    <row r="1353" spans="1:5" x14ac:dyDescent="0.25">
      <c r="A1353">
        <v>39281</v>
      </c>
      <c r="B1353" t="s">
        <v>18933</v>
      </c>
      <c r="C1353" t="s">
        <v>2511</v>
      </c>
      <c r="D1353" t="s">
        <v>2732</v>
      </c>
      <c r="E1353" s="72">
        <v>11.72</v>
      </c>
    </row>
    <row r="1354" spans="1:5" x14ac:dyDescent="0.25">
      <c r="A1354">
        <v>39282</v>
      </c>
      <c r="B1354" t="s">
        <v>18934</v>
      </c>
      <c r="C1354" t="s">
        <v>2511</v>
      </c>
      <c r="D1354" t="s">
        <v>2732</v>
      </c>
      <c r="E1354" s="72">
        <v>16.37</v>
      </c>
    </row>
    <row r="1355" spans="1:5" x14ac:dyDescent="0.25">
      <c r="A1355">
        <v>38844</v>
      </c>
      <c r="B1355" t="s">
        <v>18935</v>
      </c>
      <c r="C1355" t="s">
        <v>2511</v>
      </c>
      <c r="D1355" t="s">
        <v>2732</v>
      </c>
      <c r="E1355" s="72">
        <v>8.0299999999999994</v>
      </c>
    </row>
    <row r="1356" spans="1:5" x14ac:dyDescent="0.25">
      <c r="A1356">
        <v>38846</v>
      </c>
      <c r="B1356" t="s">
        <v>18936</v>
      </c>
      <c r="C1356" t="s">
        <v>2511</v>
      </c>
      <c r="D1356" t="s">
        <v>2732</v>
      </c>
      <c r="E1356" s="72">
        <v>8.17</v>
      </c>
    </row>
    <row r="1357" spans="1:5" x14ac:dyDescent="0.25">
      <c r="A1357">
        <v>38847</v>
      </c>
      <c r="B1357" t="s">
        <v>18937</v>
      </c>
      <c r="C1357" t="s">
        <v>2511</v>
      </c>
      <c r="D1357" t="s">
        <v>2732</v>
      </c>
      <c r="E1357" s="72">
        <v>9.57</v>
      </c>
    </row>
    <row r="1358" spans="1:5" x14ac:dyDescent="0.25">
      <c r="A1358">
        <v>38850</v>
      </c>
      <c r="B1358" t="s">
        <v>18938</v>
      </c>
      <c r="C1358" t="s">
        <v>2511</v>
      </c>
      <c r="D1358" t="s">
        <v>2732</v>
      </c>
      <c r="E1358" s="72">
        <v>17.28</v>
      </c>
    </row>
    <row r="1359" spans="1:5" x14ac:dyDescent="0.25">
      <c r="A1359">
        <v>38848</v>
      </c>
      <c r="B1359" t="s">
        <v>18939</v>
      </c>
      <c r="C1359" t="s">
        <v>2511</v>
      </c>
      <c r="D1359" t="s">
        <v>2732</v>
      </c>
      <c r="E1359" s="72">
        <v>11.33</v>
      </c>
    </row>
    <row r="1360" spans="1:5" x14ac:dyDescent="0.25">
      <c r="A1360">
        <v>38851</v>
      </c>
      <c r="B1360" t="s">
        <v>18940</v>
      </c>
      <c r="C1360" t="s">
        <v>2511</v>
      </c>
      <c r="D1360" t="s">
        <v>2732</v>
      </c>
      <c r="E1360" s="72">
        <v>19.54</v>
      </c>
    </row>
    <row r="1361" spans="1:5" x14ac:dyDescent="0.25">
      <c r="A1361">
        <v>38854</v>
      </c>
      <c r="B1361" t="s">
        <v>18941</v>
      </c>
      <c r="C1361" t="s">
        <v>2511</v>
      </c>
      <c r="D1361" t="s">
        <v>2732</v>
      </c>
      <c r="E1361" s="72">
        <v>8.49</v>
      </c>
    </row>
    <row r="1362" spans="1:5" x14ac:dyDescent="0.25">
      <c r="A1362">
        <v>44247</v>
      </c>
      <c r="B1362" t="s">
        <v>9542</v>
      </c>
      <c r="C1362" t="s">
        <v>2511</v>
      </c>
      <c r="D1362" t="s">
        <v>2731</v>
      </c>
      <c r="E1362" s="73">
        <v>1217.0999999999999</v>
      </c>
    </row>
    <row r="1363" spans="1:5" x14ac:dyDescent="0.25">
      <c r="A1363">
        <v>38005</v>
      </c>
      <c r="B1363" t="s">
        <v>9543</v>
      </c>
      <c r="C1363" t="s">
        <v>2511</v>
      </c>
      <c r="D1363" t="s">
        <v>2731</v>
      </c>
      <c r="E1363" s="72">
        <v>14.47</v>
      </c>
    </row>
    <row r="1364" spans="1:5" x14ac:dyDescent="0.25">
      <c r="A1364">
        <v>38006</v>
      </c>
      <c r="B1364" t="s">
        <v>9544</v>
      </c>
      <c r="C1364" t="s">
        <v>2511</v>
      </c>
      <c r="D1364" t="s">
        <v>2731</v>
      </c>
      <c r="E1364" s="72">
        <v>19.23</v>
      </c>
    </row>
    <row r="1365" spans="1:5" x14ac:dyDescent="0.25">
      <c r="A1365">
        <v>38428</v>
      </c>
      <c r="B1365" t="s">
        <v>9545</v>
      </c>
      <c r="C1365" t="s">
        <v>2511</v>
      </c>
      <c r="D1365" t="s">
        <v>2731</v>
      </c>
      <c r="E1365" s="72">
        <v>17.22</v>
      </c>
    </row>
    <row r="1366" spans="1:5" x14ac:dyDescent="0.25">
      <c r="A1366">
        <v>38007</v>
      </c>
      <c r="B1366" t="s">
        <v>9546</v>
      </c>
      <c r="C1366" t="s">
        <v>2511</v>
      </c>
      <c r="D1366" t="s">
        <v>2731</v>
      </c>
      <c r="E1366" s="72">
        <v>22.19</v>
      </c>
    </row>
    <row r="1367" spans="1:5" x14ac:dyDescent="0.25">
      <c r="A1367">
        <v>38008</v>
      </c>
      <c r="B1367" t="s">
        <v>9547</v>
      </c>
      <c r="C1367" t="s">
        <v>2511</v>
      </c>
      <c r="D1367" t="s">
        <v>2731</v>
      </c>
      <c r="E1367" s="72">
        <v>35.5</v>
      </c>
    </row>
    <row r="1368" spans="1:5" x14ac:dyDescent="0.25">
      <c r="A1368">
        <v>38009</v>
      </c>
      <c r="B1368" t="s">
        <v>9548</v>
      </c>
      <c r="C1368" t="s">
        <v>2511</v>
      </c>
      <c r="D1368" t="s">
        <v>2731</v>
      </c>
      <c r="E1368" s="72">
        <v>43.46</v>
      </c>
    </row>
    <row r="1369" spans="1:5" x14ac:dyDescent="0.25">
      <c r="A1369">
        <v>44248</v>
      </c>
      <c r="B1369" t="s">
        <v>9549</v>
      </c>
      <c r="C1369" t="s">
        <v>2511</v>
      </c>
      <c r="D1369" t="s">
        <v>2731</v>
      </c>
      <c r="E1369" s="72">
        <v>70.849999999999994</v>
      </c>
    </row>
    <row r="1370" spans="1:5" x14ac:dyDescent="0.25">
      <c r="A1370">
        <v>44249</v>
      </c>
      <c r="B1370" t="s">
        <v>9550</v>
      </c>
      <c r="C1370" t="s">
        <v>2511</v>
      </c>
      <c r="D1370" t="s">
        <v>2731</v>
      </c>
      <c r="E1370" s="72">
        <v>273.33999999999997</v>
      </c>
    </row>
    <row r="1371" spans="1:5" x14ac:dyDescent="0.25">
      <c r="A1371">
        <v>44250</v>
      </c>
      <c r="B1371" t="s">
        <v>9551</v>
      </c>
      <c r="C1371" t="s">
        <v>2511</v>
      </c>
      <c r="D1371" t="s">
        <v>2731</v>
      </c>
      <c r="E1371" s="72">
        <v>396.95</v>
      </c>
    </row>
    <row r="1372" spans="1:5" x14ac:dyDescent="0.25">
      <c r="A1372">
        <v>3104</v>
      </c>
      <c r="B1372" t="s">
        <v>9552</v>
      </c>
      <c r="C1372" t="s">
        <v>2522</v>
      </c>
      <c r="D1372" t="s">
        <v>2731</v>
      </c>
      <c r="E1372" s="72">
        <v>157.03</v>
      </c>
    </row>
    <row r="1373" spans="1:5" x14ac:dyDescent="0.25">
      <c r="A1373">
        <v>1607</v>
      </c>
      <c r="B1373" t="s">
        <v>9553</v>
      </c>
      <c r="C1373" t="s">
        <v>2522</v>
      </c>
      <c r="D1373" t="s">
        <v>2731</v>
      </c>
      <c r="E1373" s="72">
        <v>0.28000000000000003</v>
      </c>
    </row>
    <row r="1374" spans="1:5" x14ac:dyDescent="0.25">
      <c r="A1374">
        <v>38169</v>
      </c>
      <c r="B1374" t="s">
        <v>9554</v>
      </c>
      <c r="C1374" t="s">
        <v>2522</v>
      </c>
      <c r="D1374" t="s">
        <v>2731</v>
      </c>
      <c r="E1374" s="72">
        <v>75.09</v>
      </c>
    </row>
    <row r="1375" spans="1:5" x14ac:dyDescent="0.25">
      <c r="A1375">
        <v>6142</v>
      </c>
      <c r="B1375" t="s">
        <v>9555</v>
      </c>
      <c r="C1375" t="s">
        <v>2511</v>
      </c>
      <c r="D1375" t="s">
        <v>2731</v>
      </c>
      <c r="E1375" s="72">
        <v>9.44</v>
      </c>
    </row>
    <row r="1376" spans="1:5" x14ac:dyDescent="0.25">
      <c r="A1376">
        <v>11686</v>
      </c>
      <c r="B1376" t="s">
        <v>9556</v>
      </c>
      <c r="C1376" t="s">
        <v>2511</v>
      </c>
      <c r="D1376" t="s">
        <v>2731</v>
      </c>
      <c r="E1376" s="72">
        <v>13.1</v>
      </c>
    </row>
    <row r="1377" spans="1:5" x14ac:dyDescent="0.25">
      <c r="A1377">
        <v>37598</v>
      </c>
      <c r="B1377" t="s">
        <v>9557</v>
      </c>
      <c r="C1377" t="s">
        <v>2511</v>
      </c>
      <c r="D1377" t="s">
        <v>2732</v>
      </c>
      <c r="E1377" s="72">
        <v>44.02</v>
      </c>
    </row>
    <row r="1378" spans="1:5" x14ac:dyDescent="0.25">
      <c r="A1378">
        <v>25398</v>
      </c>
      <c r="B1378" t="s">
        <v>18942</v>
      </c>
      <c r="C1378" t="s">
        <v>2511</v>
      </c>
      <c r="D1378" t="s">
        <v>2732</v>
      </c>
      <c r="E1378" s="73">
        <v>4452.67</v>
      </c>
    </row>
    <row r="1379" spans="1:5" x14ac:dyDescent="0.25">
      <c r="A1379">
        <v>25399</v>
      </c>
      <c r="B1379" t="s">
        <v>9558</v>
      </c>
      <c r="C1379" t="s">
        <v>2511</v>
      </c>
      <c r="D1379" t="s">
        <v>2732</v>
      </c>
      <c r="E1379" s="73">
        <v>2703.16</v>
      </c>
    </row>
    <row r="1380" spans="1:5" x14ac:dyDescent="0.25">
      <c r="A1380">
        <v>43440</v>
      </c>
      <c r="B1380" t="s">
        <v>9559</v>
      </c>
      <c r="C1380" t="s">
        <v>2511</v>
      </c>
      <c r="D1380" t="s">
        <v>2731</v>
      </c>
      <c r="E1380" s="72">
        <v>449.35</v>
      </c>
    </row>
    <row r="1381" spans="1:5" x14ac:dyDescent="0.25">
      <c r="A1381">
        <v>10667</v>
      </c>
      <c r="B1381" t="s">
        <v>9560</v>
      </c>
      <c r="C1381" t="s">
        <v>2511</v>
      </c>
      <c r="D1381" t="s">
        <v>2732</v>
      </c>
      <c r="E1381" s="73">
        <v>22500</v>
      </c>
    </row>
    <row r="1382" spans="1:5" x14ac:dyDescent="0.25">
      <c r="A1382">
        <v>1613</v>
      </c>
      <c r="B1382" t="s">
        <v>9561</v>
      </c>
      <c r="C1382" t="s">
        <v>2511</v>
      </c>
      <c r="D1382" t="s">
        <v>2731</v>
      </c>
      <c r="E1382" s="73">
        <v>1633.56</v>
      </c>
    </row>
    <row r="1383" spans="1:5" x14ac:dyDescent="0.25">
      <c r="A1383">
        <v>1626</v>
      </c>
      <c r="B1383" t="s">
        <v>9562</v>
      </c>
      <c r="C1383" t="s">
        <v>2511</v>
      </c>
      <c r="D1383" t="s">
        <v>2731</v>
      </c>
      <c r="E1383" s="73">
        <v>2443.1999999999998</v>
      </c>
    </row>
    <row r="1384" spans="1:5" x14ac:dyDescent="0.25">
      <c r="A1384">
        <v>1625</v>
      </c>
      <c r="B1384" t="s">
        <v>9563</v>
      </c>
      <c r="C1384" t="s">
        <v>2511</v>
      </c>
      <c r="D1384" t="s">
        <v>2731</v>
      </c>
      <c r="E1384" s="72">
        <v>170.65</v>
      </c>
    </row>
    <row r="1385" spans="1:5" x14ac:dyDescent="0.25">
      <c r="A1385">
        <v>1622</v>
      </c>
      <c r="B1385" t="s">
        <v>9564</v>
      </c>
      <c r="C1385" t="s">
        <v>2511</v>
      </c>
      <c r="D1385" t="s">
        <v>2731</v>
      </c>
      <c r="E1385" s="73">
        <v>5513.29</v>
      </c>
    </row>
    <row r="1386" spans="1:5" x14ac:dyDescent="0.25">
      <c r="A1386">
        <v>1620</v>
      </c>
      <c r="B1386" t="s">
        <v>9565</v>
      </c>
      <c r="C1386" t="s">
        <v>2511</v>
      </c>
      <c r="D1386" t="s">
        <v>2731</v>
      </c>
      <c r="E1386" s="72">
        <v>359.47</v>
      </c>
    </row>
    <row r="1387" spans="1:5" x14ac:dyDescent="0.25">
      <c r="A1387">
        <v>1629</v>
      </c>
      <c r="B1387" t="s">
        <v>9566</v>
      </c>
      <c r="C1387" t="s">
        <v>2511</v>
      </c>
      <c r="D1387" t="s">
        <v>2731</v>
      </c>
      <c r="E1387" s="73">
        <v>13418.04</v>
      </c>
    </row>
    <row r="1388" spans="1:5" x14ac:dyDescent="0.25">
      <c r="A1388">
        <v>1627</v>
      </c>
      <c r="B1388" t="s">
        <v>9567</v>
      </c>
      <c r="C1388" t="s">
        <v>2511</v>
      </c>
      <c r="D1388" t="s">
        <v>2731</v>
      </c>
      <c r="E1388" s="72">
        <v>687.12</v>
      </c>
    </row>
    <row r="1389" spans="1:5" x14ac:dyDescent="0.25">
      <c r="A1389">
        <v>1623</v>
      </c>
      <c r="B1389" t="s">
        <v>9568</v>
      </c>
      <c r="C1389" t="s">
        <v>2511</v>
      </c>
      <c r="D1389" t="s">
        <v>2731</v>
      </c>
      <c r="E1389" s="72">
        <v>139.16999999999999</v>
      </c>
    </row>
    <row r="1390" spans="1:5" x14ac:dyDescent="0.25">
      <c r="A1390">
        <v>1619</v>
      </c>
      <c r="B1390" t="s">
        <v>9569</v>
      </c>
      <c r="C1390" t="s">
        <v>2511</v>
      </c>
      <c r="D1390" t="s">
        <v>2731</v>
      </c>
      <c r="E1390" s="72">
        <v>191.44</v>
      </c>
    </row>
    <row r="1391" spans="1:5" x14ac:dyDescent="0.25">
      <c r="A1391">
        <v>1630</v>
      </c>
      <c r="B1391" t="s">
        <v>9570</v>
      </c>
      <c r="C1391" t="s">
        <v>2511</v>
      </c>
      <c r="D1391" t="s">
        <v>2731</v>
      </c>
      <c r="E1391" s="73">
        <v>4215.03</v>
      </c>
    </row>
    <row r="1392" spans="1:5" x14ac:dyDescent="0.25">
      <c r="A1392">
        <v>1616</v>
      </c>
      <c r="B1392" t="s">
        <v>9571</v>
      </c>
      <c r="C1392" t="s">
        <v>2511</v>
      </c>
      <c r="D1392" t="s">
        <v>2731</v>
      </c>
      <c r="E1392" s="73">
        <v>6482.78</v>
      </c>
    </row>
    <row r="1393" spans="1:5" x14ac:dyDescent="0.25">
      <c r="A1393">
        <v>1614</v>
      </c>
      <c r="B1393" t="s">
        <v>9572</v>
      </c>
      <c r="C1393" t="s">
        <v>2511</v>
      </c>
      <c r="D1393" t="s">
        <v>2731</v>
      </c>
      <c r="E1393" s="72">
        <v>296.27999999999997</v>
      </c>
    </row>
    <row r="1394" spans="1:5" x14ac:dyDescent="0.25">
      <c r="A1394">
        <v>1617</v>
      </c>
      <c r="B1394" t="s">
        <v>9573</v>
      </c>
      <c r="C1394" t="s">
        <v>2511</v>
      </c>
      <c r="D1394" t="s">
        <v>2731</v>
      </c>
      <c r="E1394" s="73">
        <v>7739.04</v>
      </c>
    </row>
    <row r="1395" spans="1:5" x14ac:dyDescent="0.25">
      <c r="A1395">
        <v>1621</v>
      </c>
      <c r="B1395" t="s">
        <v>9574</v>
      </c>
      <c r="C1395" t="s">
        <v>2511</v>
      </c>
      <c r="D1395" t="s">
        <v>2731</v>
      </c>
      <c r="E1395" s="72">
        <v>529.9</v>
      </c>
    </row>
    <row r="1396" spans="1:5" x14ac:dyDescent="0.25">
      <c r="A1396">
        <v>1624</v>
      </c>
      <c r="B1396" t="s">
        <v>9575</v>
      </c>
      <c r="C1396" t="s">
        <v>2511</v>
      </c>
      <c r="D1396" t="s">
        <v>2731</v>
      </c>
      <c r="E1396" s="73">
        <v>19022.939999999999</v>
      </c>
    </row>
    <row r="1397" spans="1:5" x14ac:dyDescent="0.25">
      <c r="A1397">
        <v>1615</v>
      </c>
      <c r="B1397" t="s">
        <v>9576</v>
      </c>
      <c r="C1397" t="s">
        <v>2511</v>
      </c>
      <c r="D1397" t="s">
        <v>2731</v>
      </c>
      <c r="E1397" s="72">
        <v>995.07</v>
      </c>
    </row>
    <row r="1398" spans="1:5" x14ac:dyDescent="0.25">
      <c r="A1398">
        <v>1612</v>
      </c>
      <c r="B1398" t="s">
        <v>9577</v>
      </c>
      <c r="C1398" t="s">
        <v>2511</v>
      </c>
      <c r="D1398" t="s">
        <v>2733</v>
      </c>
      <c r="E1398" s="72">
        <v>131.06</v>
      </c>
    </row>
    <row r="1399" spans="1:5" x14ac:dyDescent="0.25">
      <c r="A1399">
        <v>1618</v>
      </c>
      <c r="B1399" t="s">
        <v>9578</v>
      </c>
      <c r="C1399" t="s">
        <v>2511</v>
      </c>
      <c r="D1399" t="s">
        <v>2731</v>
      </c>
      <c r="E1399" s="73">
        <v>1367.37</v>
      </c>
    </row>
    <row r="1400" spans="1:5" x14ac:dyDescent="0.25">
      <c r="A1400">
        <v>14211</v>
      </c>
      <c r="B1400" t="s">
        <v>9579</v>
      </c>
      <c r="C1400" t="s">
        <v>2511</v>
      </c>
      <c r="D1400" t="s">
        <v>2732</v>
      </c>
      <c r="E1400" s="72">
        <v>47.8</v>
      </c>
    </row>
    <row r="1401" spans="1:5" x14ac:dyDescent="0.25">
      <c r="A1401">
        <v>43657</v>
      </c>
      <c r="B1401" t="s">
        <v>9580</v>
      </c>
      <c r="C1401" t="s">
        <v>2514</v>
      </c>
      <c r="D1401" t="s">
        <v>2731</v>
      </c>
      <c r="E1401" s="72">
        <v>7.27</v>
      </c>
    </row>
    <row r="1402" spans="1:5" x14ac:dyDescent="0.25">
      <c r="A1402">
        <v>34500</v>
      </c>
      <c r="B1402" t="s">
        <v>9581</v>
      </c>
      <c r="C1402" t="s">
        <v>2513</v>
      </c>
      <c r="D1402" t="s">
        <v>2731</v>
      </c>
      <c r="E1402" s="72">
        <v>155.36000000000001</v>
      </c>
    </row>
    <row r="1403" spans="1:5" x14ac:dyDescent="0.25">
      <c r="A1403">
        <v>40934</v>
      </c>
      <c r="B1403" t="s">
        <v>9582</v>
      </c>
      <c r="C1403" t="s">
        <v>2517</v>
      </c>
      <c r="D1403" t="s">
        <v>2731</v>
      </c>
      <c r="E1403" s="73">
        <v>27647.34</v>
      </c>
    </row>
    <row r="1404" spans="1:5" x14ac:dyDescent="0.25">
      <c r="A1404">
        <v>38200</v>
      </c>
      <c r="B1404" t="s">
        <v>9583</v>
      </c>
      <c r="C1404" t="s">
        <v>2523</v>
      </c>
      <c r="D1404" t="s">
        <v>2731</v>
      </c>
      <c r="E1404" s="72">
        <v>635.54</v>
      </c>
    </row>
    <row r="1405" spans="1:5" x14ac:dyDescent="0.25">
      <c r="A1405">
        <v>39269</v>
      </c>
      <c r="B1405" t="s">
        <v>9584</v>
      </c>
      <c r="C1405" t="s">
        <v>2514</v>
      </c>
      <c r="D1405" t="s">
        <v>2731</v>
      </c>
      <c r="E1405" s="72">
        <v>1.45</v>
      </c>
    </row>
    <row r="1406" spans="1:5" x14ac:dyDescent="0.25">
      <c r="A1406">
        <v>11889</v>
      </c>
      <c r="B1406" t="s">
        <v>9585</v>
      </c>
      <c r="C1406" t="s">
        <v>2514</v>
      </c>
      <c r="D1406" t="s">
        <v>2731</v>
      </c>
      <c r="E1406" s="72">
        <v>2</v>
      </c>
    </row>
    <row r="1407" spans="1:5" x14ac:dyDescent="0.25">
      <c r="A1407">
        <v>39270</v>
      </c>
      <c r="B1407" t="s">
        <v>9586</v>
      </c>
      <c r="C1407" t="s">
        <v>2514</v>
      </c>
      <c r="D1407" t="s">
        <v>2731</v>
      </c>
      <c r="E1407" s="72">
        <v>2.6</v>
      </c>
    </row>
    <row r="1408" spans="1:5" x14ac:dyDescent="0.25">
      <c r="A1408">
        <v>11890</v>
      </c>
      <c r="B1408" t="s">
        <v>9587</v>
      </c>
      <c r="C1408" t="s">
        <v>2514</v>
      </c>
      <c r="D1408" t="s">
        <v>2731</v>
      </c>
      <c r="E1408" s="72">
        <v>3.53</v>
      </c>
    </row>
    <row r="1409" spans="1:5" x14ac:dyDescent="0.25">
      <c r="A1409">
        <v>11891</v>
      </c>
      <c r="B1409" t="s">
        <v>9588</v>
      </c>
      <c r="C1409" t="s">
        <v>2514</v>
      </c>
      <c r="D1409" t="s">
        <v>2731</v>
      </c>
      <c r="E1409" s="72">
        <v>5.73</v>
      </c>
    </row>
    <row r="1410" spans="1:5" x14ac:dyDescent="0.25">
      <c r="A1410">
        <v>11892</v>
      </c>
      <c r="B1410" t="s">
        <v>9589</v>
      </c>
      <c r="C1410" t="s">
        <v>2514</v>
      </c>
      <c r="D1410" t="s">
        <v>2731</v>
      </c>
      <c r="E1410" s="72">
        <v>9.3699999999999992</v>
      </c>
    </row>
    <row r="1411" spans="1:5" x14ac:dyDescent="0.25">
      <c r="A1411">
        <v>37601</v>
      </c>
      <c r="B1411" t="s">
        <v>9590</v>
      </c>
      <c r="C1411" t="s">
        <v>2514</v>
      </c>
      <c r="D1411" t="s">
        <v>2732</v>
      </c>
      <c r="E1411" s="72">
        <v>9.7799999999999994</v>
      </c>
    </row>
    <row r="1412" spans="1:5" x14ac:dyDescent="0.25">
      <c r="A1412">
        <v>1634</v>
      </c>
      <c r="B1412" t="s">
        <v>9591</v>
      </c>
      <c r="C1412" t="s">
        <v>2514</v>
      </c>
      <c r="D1412" t="s">
        <v>2732</v>
      </c>
      <c r="E1412" s="72">
        <v>10.1</v>
      </c>
    </row>
    <row r="1413" spans="1:5" x14ac:dyDescent="0.25">
      <c r="A1413">
        <v>5086</v>
      </c>
      <c r="B1413" t="s">
        <v>9592</v>
      </c>
      <c r="C1413" t="s">
        <v>2510</v>
      </c>
      <c r="D1413" t="s">
        <v>2731</v>
      </c>
      <c r="E1413" s="72">
        <v>31.09</v>
      </c>
    </row>
    <row r="1414" spans="1:5" x14ac:dyDescent="0.25">
      <c r="A1414">
        <v>11280</v>
      </c>
      <c r="B1414" t="s">
        <v>9593</v>
      </c>
      <c r="C1414" t="s">
        <v>2511</v>
      </c>
      <c r="D1414" t="s">
        <v>2731</v>
      </c>
      <c r="E1414" s="73">
        <v>11885.8</v>
      </c>
    </row>
    <row r="1415" spans="1:5" x14ac:dyDescent="0.25">
      <c r="A1415">
        <v>40519</v>
      </c>
      <c r="B1415" t="s">
        <v>9594</v>
      </c>
      <c r="C1415" t="s">
        <v>2511</v>
      </c>
      <c r="D1415" t="s">
        <v>2731</v>
      </c>
      <c r="E1415" s="73">
        <v>97982.49</v>
      </c>
    </row>
    <row r="1416" spans="1:5" x14ac:dyDescent="0.25">
      <c r="A1416">
        <v>39869</v>
      </c>
      <c r="B1416" t="s">
        <v>9595</v>
      </c>
      <c r="C1416" t="s">
        <v>2511</v>
      </c>
      <c r="D1416" t="s">
        <v>2731</v>
      </c>
      <c r="E1416" s="72">
        <v>15.52</v>
      </c>
    </row>
    <row r="1417" spans="1:5" x14ac:dyDescent="0.25">
      <c r="A1417">
        <v>39870</v>
      </c>
      <c r="B1417" t="s">
        <v>9596</v>
      </c>
      <c r="C1417" t="s">
        <v>2511</v>
      </c>
      <c r="D1417" t="s">
        <v>2731</v>
      </c>
      <c r="E1417" s="72">
        <v>23.74</v>
      </c>
    </row>
    <row r="1418" spans="1:5" x14ac:dyDescent="0.25">
      <c r="A1418">
        <v>39871</v>
      </c>
      <c r="B1418" t="s">
        <v>9597</v>
      </c>
      <c r="C1418" t="s">
        <v>2511</v>
      </c>
      <c r="D1418" t="s">
        <v>2731</v>
      </c>
      <c r="E1418" s="72">
        <v>26.62</v>
      </c>
    </row>
    <row r="1419" spans="1:5" x14ac:dyDescent="0.25">
      <c r="A1419">
        <v>12722</v>
      </c>
      <c r="B1419" t="s">
        <v>9598</v>
      </c>
      <c r="C1419" t="s">
        <v>2511</v>
      </c>
      <c r="D1419" t="s">
        <v>2731</v>
      </c>
      <c r="E1419" s="72">
        <v>890.72</v>
      </c>
    </row>
    <row r="1420" spans="1:5" x14ac:dyDescent="0.25">
      <c r="A1420">
        <v>12714</v>
      </c>
      <c r="B1420" t="s">
        <v>9599</v>
      </c>
      <c r="C1420" t="s">
        <v>2511</v>
      </c>
      <c r="D1420" t="s">
        <v>2731</v>
      </c>
      <c r="E1420" s="72">
        <v>5.81</v>
      </c>
    </row>
    <row r="1421" spans="1:5" x14ac:dyDescent="0.25">
      <c r="A1421">
        <v>12715</v>
      </c>
      <c r="B1421" t="s">
        <v>9600</v>
      </c>
      <c r="C1421" t="s">
        <v>2511</v>
      </c>
      <c r="D1421" t="s">
        <v>2731</v>
      </c>
      <c r="E1421" s="72">
        <v>13.12</v>
      </c>
    </row>
    <row r="1422" spans="1:5" x14ac:dyDescent="0.25">
      <c r="A1422">
        <v>12716</v>
      </c>
      <c r="B1422" t="s">
        <v>9601</v>
      </c>
      <c r="C1422" t="s">
        <v>2511</v>
      </c>
      <c r="D1422" t="s">
        <v>2731</v>
      </c>
      <c r="E1422" s="72">
        <v>22.54</v>
      </c>
    </row>
    <row r="1423" spans="1:5" x14ac:dyDescent="0.25">
      <c r="A1423">
        <v>12717</v>
      </c>
      <c r="B1423" t="s">
        <v>9602</v>
      </c>
      <c r="C1423" t="s">
        <v>2511</v>
      </c>
      <c r="D1423" t="s">
        <v>2731</v>
      </c>
      <c r="E1423" s="72">
        <v>44.31</v>
      </c>
    </row>
    <row r="1424" spans="1:5" x14ac:dyDescent="0.25">
      <c r="A1424">
        <v>12718</v>
      </c>
      <c r="B1424" t="s">
        <v>9603</v>
      </c>
      <c r="C1424" t="s">
        <v>2511</v>
      </c>
      <c r="D1424" t="s">
        <v>2731</v>
      </c>
      <c r="E1424" s="72">
        <v>68.010000000000005</v>
      </c>
    </row>
    <row r="1425" spans="1:5" x14ac:dyDescent="0.25">
      <c r="A1425">
        <v>12719</v>
      </c>
      <c r="B1425" t="s">
        <v>9604</v>
      </c>
      <c r="C1425" t="s">
        <v>2511</v>
      </c>
      <c r="D1425" t="s">
        <v>2731</v>
      </c>
      <c r="E1425" s="72">
        <v>107.96</v>
      </c>
    </row>
    <row r="1426" spans="1:5" x14ac:dyDescent="0.25">
      <c r="A1426">
        <v>12720</v>
      </c>
      <c r="B1426" t="s">
        <v>9605</v>
      </c>
      <c r="C1426" t="s">
        <v>2511</v>
      </c>
      <c r="D1426" t="s">
        <v>2731</v>
      </c>
      <c r="E1426" s="72">
        <v>375.91</v>
      </c>
    </row>
    <row r="1427" spans="1:5" x14ac:dyDescent="0.25">
      <c r="A1427">
        <v>12721</v>
      </c>
      <c r="B1427" t="s">
        <v>9606</v>
      </c>
      <c r="C1427" t="s">
        <v>2511</v>
      </c>
      <c r="D1427" t="s">
        <v>2731</v>
      </c>
      <c r="E1427" s="72">
        <v>360.47</v>
      </c>
    </row>
    <row r="1428" spans="1:5" x14ac:dyDescent="0.25">
      <c r="A1428">
        <v>3468</v>
      </c>
      <c r="B1428" t="s">
        <v>9607</v>
      </c>
      <c r="C1428" t="s">
        <v>2511</v>
      </c>
      <c r="D1428" t="s">
        <v>2732</v>
      </c>
      <c r="E1428" s="72">
        <v>43.82</v>
      </c>
    </row>
    <row r="1429" spans="1:5" x14ac:dyDescent="0.25">
      <c r="A1429">
        <v>3465</v>
      </c>
      <c r="B1429" t="s">
        <v>9608</v>
      </c>
      <c r="C1429" t="s">
        <v>2511</v>
      </c>
      <c r="D1429" t="s">
        <v>2732</v>
      </c>
      <c r="E1429" s="72">
        <v>43.81</v>
      </c>
    </row>
    <row r="1430" spans="1:5" x14ac:dyDescent="0.25">
      <c r="A1430">
        <v>12403</v>
      </c>
      <c r="B1430" t="s">
        <v>9609</v>
      </c>
      <c r="C1430" t="s">
        <v>2511</v>
      </c>
      <c r="D1430" t="s">
        <v>2732</v>
      </c>
      <c r="E1430" s="72">
        <v>31.22</v>
      </c>
    </row>
    <row r="1431" spans="1:5" x14ac:dyDescent="0.25">
      <c r="A1431">
        <v>3463</v>
      </c>
      <c r="B1431" t="s">
        <v>9610</v>
      </c>
      <c r="C1431" t="s">
        <v>2511</v>
      </c>
      <c r="D1431" t="s">
        <v>2732</v>
      </c>
      <c r="E1431" s="72">
        <v>18.239999999999998</v>
      </c>
    </row>
    <row r="1432" spans="1:5" x14ac:dyDescent="0.25">
      <c r="A1432">
        <v>3464</v>
      </c>
      <c r="B1432" t="s">
        <v>9611</v>
      </c>
      <c r="C1432" t="s">
        <v>2511</v>
      </c>
      <c r="D1432" t="s">
        <v>2732</v>
      </c>
      <c r="E1432" s="72">
        <v>18.239999999999998</v>
      </c>
    </row>
    <row r="1433" spans="1:5" x14ac:dyDescent="0.25">
      <c r="A1433">
        <v>3466</v>
      </c>
      <c r="B1433" t="s">
        <v>9612</v>
      </c>
      <c r="C1433" t="s">
        <v>2511</v>
      </c>
      <c r="D1433" t="s">
        <v>2732</v>
      </c>
      <c r="E1433" s="72">
        <v>111.26</v>
      </c>
    </row>
    <row r="1434" spans="1:5" x14ac:dyDescent="0.25">
      <c r="A1434">
        <v>3467</v>
      </c>
      <c r="B1434" t="s">
        <v>9613</v>
      </c>
      <c r="C1434" t="s">
        <v>2511</v>
      </c>
      <c r="D1434" t="s">
        <v>2732</v>
      </c>
      <c r="E1434" s="72">
        <v>62.84</v>
      </c>
    </row>
    <row r="1435" spans="1:5" x14ac:dyDescent="0.25">
      <c r="A1435">
        <v>3462</v>
      </c>
      <c r="B1435" t="s">
        <v>9614</v>
      </c>
      <c r="C1435" t="s">
        <v>2511</v>
      </c>
      <c r="D1435" t="s">
        <v>2732</v>
      </c>
      <c r="E1435" s="72">
        <v>12.04</v>
      </c>
    </row>
    <row r="1436" spans="1:5" x14ac:dyDescent="0.25">
      <c r="A1436">
        <v>3446</v>
      </c>
      <c r="B1436" t="s">
        <v>9615</v>
      </c>
      <c r="C1436" t="s">
        <v>2511</v>
      </c>
      <c r="D1436" t="s">
        <v>2732</v>
      </c>
      <c r="E1436" s="72">
        <v>37.049999999999997</v>
      </c>
    </row>
    <row r="1437" spans="1:5" x14ac:dyDescent="0.25">
      <c r="A1437">
        <v>3445</v>
      </c>
      <c r="B1437" t="s">
        <v>9616</v>
      </c>
      <c r="C1437" t="s">
        <v>2511</v>
      </c>
      <c r="D1437" t="s">
        <v>2732</v>
      </c>
      <c r="E1437" s="72">
        <v>30.24</v>
      </c>
    </row>
    <row r="1438" spans="1:5" x14ac:dyDescent="0.25">
      <c r="A1438">
        <v>3441</v>
      </c>
      <c r="B1438" t="s">
        <v>9617</v>
      </c>
      <c r="C1438" t="s">
        <v>2511</v>
      </c>
      <c r="D1438" t="s">
        <v>2732</v>
      </c>
      <c r="E1438" s="72">
        <v>8.5299999999999994</v>
      </c>
    </row>
    <row r="1439" spans="1:5" x14ac:dyDescent="0.25">
      <c r="A1439">
        <v>3444</v>
      </c>
      <c r="B1439" t="s">
        <v>9618</v>
      </c>
      <c r="C1439" t="s">
        <v>2511</v>
      </c>
      <c r="D1439" t="s">
        <v>2732</v>
      </c>
      <c r="E1439" s="72">
        <v>18.61</v>
      </c>
    </row>
    <row r="1440" spans="1:5" x14ac:dyDescent="0.25">
      <c r="A1440">
        <v>12402</v>
      </c>
      <c r="B1440" t="s">
        <v>9619</v>
      </c>
      <c r="C1440" t="s">
        <v>2511</v>
      </c>
      <c r="D1440" t="s">
        <v>2732</v>
      </c>
      <c r="E1440" s="72">
        <v>104.13</v>
      </c>
    </row>
    <row r="1441" spans="1:11" x14ac:dyDescent="0.25">
      <c r="A1441">
        <v>3447</v>
      </c>
      <c r="B1441" t="s">
        <v>9620</v>
      </c>
      <c r="C1441" t="s">
        <v>2511</v>
      </c>
      <c r="D1441" t="s">
        <v>2732</v>
      </c>
      <c r="E1441" s="72">
        <v>53.87</v>
      </c>
    </row>
    <row r="1442" spans="1:11" x14ac:dyDescent="0.25">
      <c r="A1442">
        <v>3442</v>
      </c>
      <c r="B1442" t="s">
        <v>9621</v>
      </c>
      <c r="C1442" t="s">
        <v>2511</v>
      </c>
      <c r="D1442" t="s">
        <v>2732</v>
      </c>
      <c r="E1442" s="72">
        <v>12.76</v>
      </c>
    </row>
    <row r="1443" spans="1:11" x14ac:dyDescent="0.25">
      <c r="A1443">
        <v>3448</v>
      </c>
      <c r="B1443" t="s">
        <v>9622</v>
      </c>
      <c r="C1443" t="s">
        <v>2511</v>
      </c>
      <c r="D1443" t="s">
        <v>2732</v>
      </c>
      <c r="E1443" s="72">
        <v>152.24</v>
      </c>
    </row>
    <row r="1444" spans="1:11" x14ac:dyDescent="0.25">
      <c r="A1444">
        <v>3449</v>
      </c>
      <c r="B1444" t="s">
        <v>9623</v>
      </c>
      <c r="C1444" t="s">
        <v>2511</v>
      </c>
      <c r="D1444" t="s">
        <v>2732</v>
      </c>
      <c r="E1444" s="72">
        <v>266.76</v>
      </c>
    </row>
    <row r="1445" spans="1:11" x14ac:dyDescent="0.25">
      <c r="A1445">
        <v>37438</v>
      </c>
      <c r="B1445" t="s">
        <v>9624</v>
      </c>
      <c r="C1445" t="s">
        <v>2511</v>
      </c>
      <c r="D1445" t="s">
        <v>2732</v>
      </c>
      <c r="E1445" s="72">
        <v>248.31</v>
      </c>
    </row>
    <row r="1446" spans="1:11" x14ac:dyDescent="0.25">
      <c r="A1446">
        <v>37439</v>
      </c>
      <c r="B1446" t="s">
        <v>9625</v>
      </c>
      <c r="C1446" t="s">
        <v>2511</v>
      </c>
      <c r="D1446" t="s">
        <v>2732</v>
      </c>
      <c r="E1446" s="73">
        <v>1623.44</v>
      </c>
    </row>
    <row r="1447" spans="1:11" x14ac:dyDescent="0.25">
      <c r="A1447">
        <v>37435</v>
      </c>
      <c r="B1447" t="s">
        <v>9626</v>
      </c>
      <c r="C1447" t="s">
        <v>2511</v>
      </c>
      <c r="D1447" t="s">
        <v>2732</v>
      </c>
      <c r="E1447" s="72">
        <v>29.18</v>
      </c>
    </row>
    <row r="1448" spans="1:11" x14ac:dyDescent="0.25">
      <c r="A1448">
        <v>37436</v>
      </c>
      <c r="B1448" t="s">
        <v>9627</v>
      </c>
      <c r="C1448" t="s">
        <v>2511</v>
      </c>
      <c r="D1448" t="s">
        <v>2732</v>
      </c>
      <c r="E1448" s="72">
        <v>34.44</v>
      </c>
    </row>
    <row r="1449" spans="1:11" x14ac:dyDescent="0.25">
      <c r="A1449">
        <v>37437</v>
      </c>
      <c r="B1449" t="s">
        <v>9628</v>
      </c>
      <c r="C1449" t="s">
        <v>2511</v>
      </c>
      <c r="D1449" t="s">
        <v>2732</v>
      </c>
      <c r="E1449" s="72">
        <v>49.81</v>
      </c>
    </row>
    <row r="1450" spans="1:11" ht="15.75" customHeight="1" x14ac:dyDescent="0.25">
      <c r="A1450">
        <v>3473</v>
      </c>
      <c r="B1450" t="s">
        <v>9629</v>
      </c>
      <c r="C1450" t="s">
        <v>2511</v>
      </c>
      <c r="D1450" t="s">
        <v>2732</v>
      </c>
      <c r="E1450" s="72">
        <v>41.89</v>
      </c>
    </row>
    <row r="1451" spans="1:11" s="108" customFormat="1" x14ac:dyDescent="0.25">
      <c r="A1451">
        <v>3474</v>
      </c>
      <c r="B1451" t="s">
        <v>9630</v>
      </c>
      <c r="C1451" t="s">
        <v>2511</v>
      </c>
      <c r="D1451" t="s">
        <v>2732</v>
      </c>
      <c r="E1451" s="72">
        <v>34.53</v>
      </c>
      <c r="F1451"/>
      <c r="G1451"/>
      <c r="H1451"/>
      <c r="I1451"/>
      <c r="J1451"/>
      <c r="K1451"/>
    </row>
    <row r="1452" spans="1:11" x14ac:dyDescent="0.25">
      <c r="A1452">
        <v>3450</v>
      </c>
      <c r="B1452" t="s">
        <v>9631</v>
      </c>
      <c r="C1452" t="s">
        <v>2511</v>
      </c>
      <c r="D1452" t="s">
        <v>2732</v>
      </c>
      <c r="E1452" s="72">
        <v>10.01</v>
      </c>
    </row>
    <row r="1453" spans="1:11" x14ac:dyDescent="0.25">
      <c r="A1453">
        <v>3443</v>
      </c>
      <c r="B1453" t="s">
        <v>9632</v>
      </c>
      <c r="C1453" t="s">
        <v>2511</v>
      </c>
      <c r="D1453" t="s">
        <v>2732</v>
      </c>
      <c r="E1453" s="72">
        <v>21.48</v>
      </c>
    </row>
    <row r="1454" spans="1:11" x14ac:dyDescent="0.25">
      <c r="A1454">
        <v>3453</v>
      </c>
      <c r="B1454" t="s">
        <v>9633</v>
      </c>
      <c r="C1454" t="s">
        <v>2511</v>
      </c>
      <c r="D1454" t="s">
        <v>2732</v>
      </c>
      <c r="E1454" s="72">
        <v>122.26</v>
      </c>
    </row>
    <row r="1455" spans="1:11" x14ac:dyDescent="0.25">
      <c r="A1455">
        <v>3452</v>
      </c>
      <c r="B1455" t="s">
        <v>9634</v>
      </c>
      <c r="C1455" t="s">
        <v>2511</v>
      </c>
      <c r="D1455" t="s">
        <v>2732</v>
      </c>
      <c r="E1455" s="72">
        <v>60.34</v>
      </c>
    </row>
    <row r="1456" spans="1:11" x14ac:dyDescent="0.25">
      <c r="A1456">
        <v>3451</v>
      </c>
      <c r="B1456" t="s">
        <v>9635</v>
      </c>
      <c r="C1456" t="s">
        <v>2511</v>
      </c>
      <c r="D1456" t="s">
        <v>2732</v>
      </c>
      <c r="E1456" s="72">
        <v>11.97</v>
      </c>
    </row>
    <row r="1457" spans="1:5" x14ac:dyDescent="0.25">
      <c r="A1457">
        <v>3454</v>
      </c>
      <c r="B1457" t="s">
        <v>9636</v>
      </c>
      <c r="C1457" t="s">
        <v>2511</v>
      </c>
      <c r="D1457" t="s">
        <v>2732</v>
      </c>
      <c r="E1457" s="72">
        <v>185.95</v>
      </c>
    </row>
    <row r="1458" spans="1:5" x14ac:dyDescent="0.25">
      <c r="A1458">
        <v>3458</v>
      </c>
      <c r="B1458" t="s">
        <v>9637</v>
      </c>
      <c r="C1458" t="s">
        <v>2511</v>
      </c>
      <c r="D1458" t="s">
        <v>2732</v>
      </c>
      <c r="E1458" s="72">
        <v>33.57</v>
      </c>
    </row>
    <row r="1459" spans="1:5" x14ac:dyDescent="0.25">
      <c r="A1459">
        <v>3457</v>
      </c>
      <c r="B1459" t="s">
        <v>9638</v>
      </c>
      <c r="C1459" t="s">
        <v>2511</v>
      </c>
      <c r="D1459" t="s">
        <v>2732</v>
      </c>
      <c r="E1459" s="72">
        <v>25.2</v>
      </c>
    </row>
    <row r="1460" spans="1:5" x14ac:dyDescent="0.25">
      <c r="A1460">
        <v>3455</v>
      </c>
      <c r="B1460" t="s">
        <v>9639</v>
      </c>
      <c r="C1460" t="s">
        <v>2511</v>
      </c>
      <c r="D1460" t="s">
        <v>2732</v>
      </c>
      <c r="E1460" s="72">
        <v>7.16</v>
      </c>
    </row>
    <row r="1461" spans="1:5" x14ac:dyDescent="0.25">
      <c r="A1461">
        <v>3472</v>
      </c>
      <c r="B1461" t="s">
        <v>9640</v>
      </c>
      <c r="C1461" t="s">
        <v>2511</v>
      </c>
      <c r="D1461" t="s">
        <v>2732</v>
      </c>
      <c r="E1461" s="72">
        <v>16.079999999999998</v>
      </c>
    </row>
    <row r="1462" spans="1:5" x14ac:dyDescent="0.25">
      <c r="A1462">
        <v>3470</v>
      </c>
      <c r="B1462" t="s">
        <v>9641</v>
      </c>
      <c r="C1462" t="s">
        <v>2511</v>
      </c>
      <c r="D1462" t="s">
        <v>2732</v>
      </c>
      <c r="E1462" s="72">
        <v>93.75</v>
      </c>
    </row>
    <row r="1463" spans="1:5" x14ac:dyDescent="0.25">
      <c r="A1463">
        <v>3471</v>
      </c>
      <c r="B1463" t="s">
        <v>9642</v>
      </c>
      <c r="C1463" t="s">
        <v>2511</v>
      </c>
      <c r="D1463" t="s">
        <v>2732</v>
      </c>
      <c r="E1463" s="72">
        <v>51.51</v>
      </c>
    </row>
    <row r="1464" spans="1:5" x14ac:dyDescent="0.25">
      <c r="A1464">
        <v>3456</v>
      </c>
      <c r="B1464" t="s">
        <v>9643</v>
      </c>
      <c r="C1464" t="s">
        <v>2511</v>
      </c>
      <c r="D1464" t="s">
        <v>2732</v>
      </c>
      <c r="E1464" s="72">
        <v>10.71</v>
      </c>
    </row>
    <row r="1465" spans="1:5" x14ac:dyDescent="0.25">
      <c r="A1465">
        <v>3459</v>
      </c>
      <c r="B1465" t="s">
        <v>9644</v>
      </c>
      <c r="C1465" t="s">
        <v>2511</v>
      </c>
      <c r="D1465" t="s">
        <v>2732</v>
      </c>
      <c r="E1465" s="72">
        <v>132.22999999999999</v>
      </c>
    </row>
    <row r="1466" spans="1:5" x14ac:dyDescent="0.25">
      <c r="A1466">
        <v>3469</v>
      </c>
      <c r="B1466" t="s">
        <v>9645</v>
      </c>
      <c r="C1466" t="s">
        <v>2511</v>
      </c>
      <c r="D1466" t="s">
        <v>2732</v>
      </c>
      <c r="E1466" s="72">
        <v>251.47</v>
      </c>
    </row>
    <row r="1467" spans="1:5" x14ac:dyDescent="0.25">
      <c r="A1467">
        <v>3460</v>
      </c>
      <c r="B1467" t="s">
        <v>9646</v>
      </c>
      <c r="C1467" t="s">
        <v>2511</v>
      </c>
      <c r="D1467" t="s">
        <v>2732</v>
      </c>
      <c r="E1467" s="72">
        <v>366.93</v>
      </c>
    </row>
    <row r="1468" spans="1:5" x14ac:dyDescent="0.25">
      <c r="A1468">
        <v>3461</v>
      </c>
      <c r="B1468" t="s">
        <v>9647</v>
      </c>
      <c r="C1468" t="s">
        <v>2511</v>
      </c>
      <c r="D1468" t="s">
        <v>2732</v>
      </c>
      <c r="E1468" s="72">
        <v>937.85</v>
      </c>
    </row>
    <row r="1469" spans="1:5" x14ac:dyDescent="0.25">
      <c r="A1469">
        <v>37433</v>
      </c>
      <c r="B1469" t="s">
        <v>9648</v>
      </c>
      <c r="C1469" t="s">
        <v>2511</v>
      </c>
      <c r="D1469" t="s">
        <v>2732</v>
      </c>
      <c r="E1469" s="72">
        <v>248.31</v>
      </c>
    </row>
    <row r="1470" spans="1:5" x14ac:dyDescent="0.25">
      <c r="A1470">
        <v>37430</v>
      </c>
      <c r="B1470" t="s">
        <v>9649</v>
      </c>
      <c r="C1470" t="s">
        <v>2511</v>
      </c>
      <c r="D1470" t="s">
        <v>2732</v>
      </c>
      <c r="E1470" s="72">
        <v>31.12</v>
      </c>
    </row>
    <row r="1471" spans="1:5" x14ac:dyDescent="0.25">
      <c r="A1471">
        <v>37434</v>
      </c>
      <c r="B1471" t="s">
        <v>9650</v>
      </c>
      <c r="C1471" t="s">
        <v>2511</v>
      </c>
      <c r="D1471" t="s">
        <v>2732</v>
      </c>
      <c r="E1471" s="73">
        <v>2315.2399999999998</v>
      </c>
    </row>
    <row r="1472" spans="1:5" x14ac:dyDescent="0.25">
      <c r="A1472">
        <v>37431</v>
      </c>
      <c r="B1472" t="s">
        <v>9651</v>
      </c>
      <c r="C1472" t="s">
        <v>2511</v>
      </c>
      <c r="D1472" t="s">
        <v>2732</v>
      </c>
      <c r="E1472" s="72">
        <v>42.21</v>
      </c>
    </row>
    <row r="1473" spans="1:5" x14ac:dyDescent="0.25">
      <c r="A1473">
        <v>37432</v>
      </c>
      <c r="B1473" t="s">
        <v>9652</v>
      </c>
      <c r="C1473" t="s">
        <v>2511</v>
      </c>
      <c r="D1473" t="s">
        <v>2732</v>
      </c>
      <c r="E1473" s="72">
        <v>77.86</v>
      </c>
    </row>
    <row r="1474" spans="1:5" x14ac:dyDescent="0.25">
      <c r="A1474">
        <v>37413</v>
      </c>
      <c r="B1474" t="s">
        <v>9653</v>
      </c>
      <c r="C1474" t="s">
        <v>2511</v>
      </c>
      <c r="D1474" t="s">
        <v>2732</v>
      </c>
      <c r="E1474" s="72">
        <v>4.12</v>
      </c>
    </row>
    <row r="1475" spans="1:5" x14ac:dyDescent="0.25">
      <c r="A1475">
        <v>37414</v>
      </c>
      <c r="B1475" t="s">
        <v>9654</v>
      </c>
      <c r="C1475" t="s">
        <v>2511</v>
      </c>
      <c r="D1475" t="s">
        <v>2732</v>
      </c>
      <c r="E1475" s="72">
        <v>4.68</v>
      </c>
    </row>
    <row r="1476" spans="1:5" x14ac:dyDescent="0.25">
      <c r="A1476">
        <v>37415</v>
      </c>
      <c r="B1476" t="s">
        <v>9655</v>
      </c>
      <c r="C1476" t="s">
        <v>2511</v>
      </c>
      <c r="D1476" t="s">
        <v>2732</v>
      </c>
      <c r="E1476" s="72">
        <v>8.5</v>
      </c>
    </row>
    <row r="1477" spans="1:5" x14ac:dyDescent="0.25">
      <c r="A1477">
        <v>37416</v>
      </c>
      <c r="B1477" t="s">
        <v>9656</v>
      </c>
      <c r="C1477" t="s">
        <v>2511</v>
      </c>
      <c r="D1477" t="s">
        <v>2732</v>
      </c>
      <c r="E1477" s="72">
        <v>3.85</v>
      </c>
    </row>
    <row r="1478" spans="1:5" x14ac:dyDescent="0.25">
      <c r="A1478">
        <v>37417</v>
      </c>
      <c r="B1478" t="s">
        <v>9657</v>
      </c>
      <c r="C1478" t="s">
        <v>2511</v>
      </c>
      <c r="D1478" t="s">
        <v>2732</v>
      </c>
      <c r="E1478" s="72">
        <v>5.54</v>
      </c>
    </row>
    <row r="1479" spans="1:5" x14ac:dyDescent="0.25">
      <c r="A1479">
        <v>43590</v>
      </c>
      <c r="B1479" t="s">
        <v>9658</v>
      </c>
      <c r="C1479" t="s">
        <v>2511</v>
      </c>
      <c r="D1479" t="s">
        <v>2731</v>
      </c>
      <c r="E1479" s="72">
        <v>144.52000000000001</v>
      </c>
    </row>
    <row r="1480" spans="1:5" x14ac:dyDescent="0.25">
      <c r="A1480">
        <v>43589</v>
      </c>
      <c r="B1480" t="s">
        <v>9659</v>
      </c>
      <c r="C1480" t="s">
        <v>2511</v>
      </c>
      <c r="D1480" t="s">
        <v>2731</v>
      </c>
      <c r="E1480" s="72">
        <v>26.14</v>
      </c>
    </row>
    <row r="1481" spans="1:5" x14ac:dyDescent="0.25">
      <c r="A1481">
        <v>34519</v>
      </c>
      <c r="B1481" t="s">
        <v>9660</v>
      </c>
      <c r="C1481" t="s">
        <v>2511</v>
      </c>
      <c r="D1481" t="s">
        <v>2732</v>
      </c>
      <c r="E1481" s="72">
        <v>78.16</v>
      </c>
    </row>
    <row r="1482" spans="1:5" x14ac:dyDescent="0.25">
      <c r="A1482">
        <v>1649</v>
      </c>
      <c r="B1482" t="s">
        <v>9661</v>
      </c>
      <c r="C1482" t="s">
        <v>2511</v>
      </c>
      <c r="D1482" t="s">
        <v>2732</v>
      </c>
      <c r="E1482" s="72">
        <v>79.17</v>
      </c>
    </row>
    <row r="1483" spans="1:5" x14ac:dyDescent="0.25">
      <c r="A1483">
        <v>1653</v>
      </c>
      <c r="B1483" t="s">
        <v>9662</v>
      </c>
      <c r="C1483" t="s">
        <v>2511</v>
      </c>
      <c r="D1483" t="s">
        <v>2732</v>
      </c>
      <c r="E1483" s="72">
        <v>62.01</v>
      </c>
    </row>
    <row r="1484" spans="1:5" x14ac:dyDescent="0.25">
      <c r="A1484">
        <v>1647</v>
      </c>
      <c r="B1484" t="s">
        <v>9663</v>
      </c>
      <c r="C1484" t="s">
        <v>2511</v>
      </c>
      <c r="D1484" t="s">
        <v>2732</v>
      </c>
      <c r="E1484" s="72">
        <v>22.21</v>
      </c>
    </row>
    <row r="1485" spans="1:5" x14ac:dyDescent="0.25">
      <c r="A1485">
        <v>1648</v>
      </c>
      <c r="B1485" t="s">
        <v>9664</v>
      </c>
      <c r="C1485" t="s">
        <v>2511</v>
      </c>
      <c r="D1485" t="s">
        <v>2732</v>
      </c>
      <c r="E1485" s="72">
        <v>42.64</v>
      </c>
    </row>
    <row r="1486" spans="1:5" x14ac:dyDescent="0.25">
      <c r="A1486">
        <v>1651</v>
      </c>
      <c r="B1486" t="s">
        <v>9665</v>
      </c>
      <c r="C1486" t="s">
        <v>2511</v>
      </c>
      <c r="D1486" t="s">
        <v>2732</v>
      </c>
      <c r="E1486" s="72">
        <v>197.82</v>
      </c>
    </row>
    <row r="1487" spans="1:5" x14ac:dyDescent="0.25">
      <c r="A1487">
        <v>1650</v>
      </c>
      <c r="B1487" t="s">
        <v>9666</v>
      </c>
      <c r="C1487" t="s">
        <v>2511</v>
      </c>
      <c r="D1487" t="s">
        <v>2732</v>
      </c>
      <c r="E1487" s="72">
        <v>109.34</v>
      </c>
    </row>
    <row r="1488" spans="1:5" x14ac:dyDescent="0.25">
      <c r="A1488">
        <v>1654</v>
      </c>
      <c r="B1488" t="s">
        <v>9667</v>
      </c>
      <c r="C1488" t="s">
        <v>2511</v>
      </c>
      <c r="D1488" t="s">
        <v>2732</v>
      </c>
      <c r="E1488" s="72">
        <v>30.48</v>
      </c>
    </row>
    <row r="1489" spans="1:5" x14ac:dyDescent="0.25">
      <c r="A1489">
        <v>1652</v>
      </c>
      <c r="B1489" t="s">
        <v>9668</v>
      </c>
      <c r="C1489" t="s">
        <v>2511</v>
      </c>
      <c r="D1489" t="s">
        <v>2732</v>
      </c>
      <c r="E1489" s="72">
        <v>283.92</v>
      </c>
    </row>
    <row r="1490" spans="1:5" x14ac:dyDescent="0.25">
      <c r="A1490">
        <v>10510</v>
      </c>
      <c r="B1490" t="s">
        <v>9669</v>
      </c>
      <c r="C1490" t="s">
        <v>2511</v>
      </c>
      <c r="D1490" t="s">
        <v>2731</v>
      </c>
      <c r="E1490" s="72">
        <v>143.88999999999999</v>
      </c>
    </row>
    <row r="1491" spans="1:5" x14ac:dyDescent="0.25">
      <c r="A1491">
        <v>1747</v>
      </c>
      <c r="B1491" t="s">
        <v>9670</v>
      </c>
      <c r="C1491" t="s">
        <v>2511</v>
      </c>
      <c r="D1491" t="s">
        <v>2731</v>
      </c>
      <c r="E1491" s="72">
        <v>189.58</v>
      </c>
    </row>
    <row r="1492" spans="1:5" x14ac:dyDescent="0.25">
      <c r="A1492">
        <v>1744</v>
      </c>
      <c r="B1492" t="s">
        <v>9671</v>
      </c>
      <c r="C1492" t="s">
        <v>2511</v>
      </c>
      <c r="D1492" t="s">
        <v>2731</v>
      </c>
      <c r="E1492" s="72">
        <v>131.31</v>
      </c>
    </row>
    <row r="1493" spans="1:5" x14ac:dyDescent="0.25">
      <c r="A1493">
        <v>1743</v>
      </c>
      <c r="B1493" t="s">
        <v>9672</v>
      </c>
      <c r="C1493" t="s">
        <v>2511</v>
      </c>
      <c r="D1493" t="s">
        <v>2731</v>
      </c>
      <c r="E1493" s="72">
        <v>172.44</v>
      </c>
    </row>
    <row r="1494" spans="1:5" x14ac:dyDescent="0.25">
      <c r="A1494">
        <v>39640</v>
      </c>
      <c r="B1494" t="s">
        <v>9673</v>
      </c>
      <c r="C1494" t="s">
        <v>2511</v>
      </c>
      <c r="D1494" t="s">
        <v>2731</v>
      </c>
      <c r="E1494" s="72">
        <v>12.55</v>
      </c>
    </row>
    <row r="1495" spans="1:5" x14ac:dyDescent="0.25">
      <c r="A1495">
        <v>7216</v>
      </c>
      <c r="B1495" t="s">
        <v>9674</v>
      </c>
      <c r="C1495" t="s">
        <v>2511</v>
      </c>
      <c r="D1495" t="s">
        <v>2731</v>
      </c>
      <c r="E1495" s="72">
        <v>67.44</v>
      </c>
    </row>
    <row r="1496" spans="1:5" x14ac:dyDescent="0.25">
      <c r="A1496">
        <v>20235</v>
      </c>
      <c r="B1496" t="s">
        <v>9675</v>
      </c>
      <c r="C1496" t="s">
        <v>2511</v>
      </c>
      <c r="D1496" t="s">
        <v>2731</v>
      </c>
      <c r="E1496" s="72">
        <v>54.22</v>
      </c>
    </row>
    <row r="1497" spans="1:5" x14ac:dyDescent="0.25">
      <c r="A1497">
        <v>7181</v>
      </c>
      <c r="B1497" t="s">
        <v>9676</v>
      </c>
      <c r="C1497" t="s">
        <v>2511</v>
      </c>
      <c r="D1497" t="s">
        <v>2731</v>
      </c>
      <c r="E1497" s="72">
        <v>3.64</v>
      </c>
    </row>
    <row r="1498" spans="1:5" x14ac:dyDescent="0.25">
      <c r="A1498">
        <v>40742</v>
      </c>
      <c r="B1498" t="s">
        <v>9677</v>
      </c>
      <c r="C1498" t="s">
        <v>2511</v>
      </c>
      <c r="D1498" t="s">
        <v>2731</v>
      </c>
      <c r="E1498" s="72">
        <v>11.41</v>
      </c>
    </row>
    <row r="1499" spans="1:5" x14ac:dyDescent="0.25">
      <c r="A1499">
        <v>7214</v>
      </c>
      <c r="B1499" t="s">
        <v>9678</v>
      </c>
      <c r="C1499" t="s">
        <v>2511</v>
      </c>
      <c r="D1499" t="s">
        <v>2731</v>
      </c>
      <c r="E1499" s="72">
        <v>65.849999999999994</v>
      </c>
    </row>
    <row r="1500" spans="1:5" x14ac:dyDescent="0.25">
      <c r="A1500">
        <v>7219</v>
      </c>
      <c r="B1500" t="s">
        <v>9679</v>
      </c>
      <c r="C1500" t="s">
        <v>2511</v>
      </c>
      <c r="D1500" t="s">
        <v>2731</v>
      </c>
      <c r="E1500" s="72">
        <v>58.41</v>
      </c>
    </row>
    <row r="1501" spans="1:5" x14ac:dyDescent="0.25">
      <c r="A1501">
        <v>37971</v>
      </c>
      <c r="B1501" t="s">
        <v>9680</v>
      </c>
      <c r="C1501" t="s">
        <v>2511</v>
      </c>
      <c r="D1501" t="s">
        <v>2731</v>
      </c>
      <c r="E1501" s="72">
        <v>3.93</v>
      </c>
    </row>
    <row r="1502" spans="1:5" x14ac:dyDescent="0.25">
      <c r="A1502">
        <v>37972</v>
      </c>
      <c r="B1502" t="s">
        <v>9681</v>
      </c>
      <c r="C1502" t="s">
        <v>2511</v>
      </c>
      <c r="D1502" t="s">
        <v>2731</v>
      </c>
      <c r="E1502" s="72">
        <v>5.58</v>
      </c>
    </row>
    <row r="1503" spans="1:5" x14ac:dyDescent="0.25">
      <c r="A1503">
        <v>37973</v>
      </c>
      <c r="B1503" t="s">
        <v>9682</v>
      </c>
      <c r="C1503" t="s">
        <v>2511</v>
      </c>
      <c r="D1503" t="s">
        <v>2731</v>
      </c>
      <c r="E1503" s="72">
        <v>10.48</v>
      </c>
    </row>
    <row r="1504" spans="1:5" x14ac:dyDescent="0.25">
      <c r="A1504">
        <v>1926</v>
      </c>
      <c r="B1504" t="s">
        <v>9683</v>
      </c>
      <c r="C1504" t="s">
        <v>2511</v>
      </c>
      <c r="D1504" t="s">
        <v>2731</v>
      </c>
      <c r="E1504" s="72">
        <v>2.44</v>
      </c>
    </row>
    <row r="1505" spans="1:5" x14ac:dyDescent="0.25">
      <c r="A1505">
        <v>1927</v>
      </c>
      <c r="B1505" t="s">
        <v>9684</v>
      </c>
      <c r="C1505" t="s">
        <v>2511</v>
      </c>
      <c r="D1505" t="s">
        <v>2731</v>
      </c>
      <c r="E1505" s="72">
        <v>2.73</v>
      </c>
    </row>
    <row r="1506" spans="1:5" x14ac:dyDescent="0.25">
      <c r="A1506">
        <v>1923</v>
      </c>
      <c r="B1506" t="s">
        <v>9685</v>
      </c>
      <c r="C1506" t="s">
        <v>2511</v>
      </c>
      <c r="D1506" t="s">
        <v>2731</v>
      </c>
      <c r="E1506" s="72">
        <v>4.9800000000000004</v>
      </c>
    </row>
    <row r="1507" spans="1:5" x14ac:dyDescent="0.25">
      <c r="A1507">
        <v>1929</v>
      </c>
      <c r="B1507" t="s">
        <v>9686</v>
      </c>
      <c r="C1507" t="s">
        <v>2511</v>
      </c>
      <c r="D1507" t="s">
        <v>2731</v>
      </c>
      <c r="E1507" s="72">
        <v>6.04</v>
      </c>
    </row>
    <row r="1508" spans="1:5" x14ac:dyDescent="0.25">
      <c r="A1508">
        <v>1930</v>
      </c>
      <c r="B1508" t="s">
        <v>9687</v>
      </c>
      <c r="C1508" t="s">
        <v>2511</v>
      </c>
      <c r="D1508" t="s">
        <v>2731</v>
      </c>
      <c r="E1508" s="72">
        <v>10.34</v>
      </c>
    </row>
    <row r="1509" spans="1:5" x14ac:dyDescent="0.25">
      <c r="A1509">
        <v>1924</v>
      </c>
      <c r="B1509" t="s">
        <v>9688</v>
      </c>
      <c r="C1509" t="s">
        <v>2511</v>
      </c>
      <c r="D1509" t="s">
        <v>2731</v>
      </c>
      <c r="E1509" s="72">
        <v>16.690000000000001</v>
      </c>
    </row>
    <row r="1510" spans="1:5" x14ac:dyDescent="0.25">
      <c r="A1510">
        <v>1922</v>
      </c>
      <c r="B1510" t="s">
        <v>9689</v>
      </c>
      <c r="C1510" t="s">
        <v>2511</v>
      </c>
      <c r="D1510" t="s">
        <v>2731</v>
      </c>
      <c r="E1510" s="72">
        <v>34.51</v>
      </c>
    </row>
    <row r="1511" spans="1:5" x14ac:dyDescent="0.25">
      <c r="A1511">
        <v>1953</v>
      </c>
      <c r="B1511" t="s">
        <v>9690</v>
      </c>
      <c r="C1511" t="s">
        <v>2511</v>
      </c>
      <c r="D1511" t="s">
        <v>2731</v>
      </c>
      <c r="E1511" s="72">
        <v>42.13</v>
      </c>
    </row>
    <row r="1512" spans="1:5" x14ac:dyDescent="0.25">
      <c r="A1512">
        <v>1962</v>
      </c>
      <c r="B1512" t="s">
        <v>9691</v>
      </c>
      <c r="C1512" t="s">
        <v>2511</v>
      </c>
      <c r="D1512" t="s">
        <v>2731</v>
      </c>
      <c r="E1512" s="72">
        <v>204.67</v>
      </c>
    </row>
    <row r="1513" spans="1:5" x14ac:dyDescent="0.25">
      <c r="A1513">
        <v>1955</v>
      </c>
      <c r="B1513" t="s">
        <v>9692</v>
      </c>
      <c r="C1513" t="s">
        <v>2511</v>
      </c>
      <c r="D1513" t="s">
        <v>2731</v>
      </c>
      <c r="E1513" s="72">
        <v>2.35</v>
      </c>
    </row>
    <row r="1514" spans="1:5" x14ac:dyDescent="0.25">
      <c r="A1514">
        <v>1956</v>
      </c>
      <c r="B1514" t="s">
        <v>9693</v>
      </c>
      <c r="C1514" t="s">
        <v>2511</v>
      </c>
      <c r="D1514" t="s">
        <v>2731</v>
      </c>
      <c r="E1514" s="72">
        <v>3.33</v>
      </c>
    </row>
    <row r="1515" spans="1:5" x14ac:dyDescent="0.25">
      <c r="A1515">
        <v>1957</v>
      </c>
      <c r="B1515" t="s">
        <v>9694</v>
      </c>
      <c r="C1515" t="s">
        <v>2511</v>
      </c>
      <c r="D1515" t="s">
        <v>2731</v>
      </c>
      <c r="E1515" s="72">
        <v>7.2</v>
      </c>
    </row>
    <row r="1516" spans="1:5" x14ac:dyDescent="0.25">
      <c r="A1516">
        <v>1958</v>
      </c>
      <c r="B1516" t="s">
        <v>9695</v>
      </c>
      <c r="C1516" t="s">
        <v>2511</v>
      </c>
      <c r="D1516" t="s">
        <v>2731</v>
      </c>
      <c r="E1516" s="72">
        <v>13.4</v>
      </c>
    </row>
    <row r="1517" spans="1:5" x14ac:dyDescent="0.25">
      <c r="A1517">
        <v>1959</v>
      </c>
      <c r="B1517" t="s">
        <v>9696</v>
      </c>
      <c r="C1517" t="s">
        <v>2511</v>
      </c>
      <c r="D1517" t="s">
        <v>2731</v>
      </c>
      <c r="E1517" s="72">
        <v>14.54</v>
      </c>
    </row>
    <row r="1518" spans="1:5" x14ac:dyDescent="0.25">
      <c r="A1518">
        <v>1925</v>
      </c>
      <c r="B1518" t="s">
        <v>9697</v>
      </c>
      <c r="C1518" t="s">
        <v>2511</v>
      </c>
      <c r="D1518" t="s">
        <v>2731</v>
      </c>
      <c r="E1518" s="72">
        <v>38.01</v>
      </c>
    </row>
    <row r="1519" spans="1:5" x14ac:dyDescent="0.25">
      <c r="A1519">
        <v>1960</v>
      </c>
      <c r="B1519" t="s">
        <v>9698</v>
      </c>
      <c r="C1519" t="s">
        <v>2511</v>
      </c>
      <c r="D1519" t="s">
        <v>2731</v>
      </c>
      <c r="E1519" s="72">
        <v>58.36</v>
      </c>
    </row>
    <row r="1520" spans="1:5" x14ac:dyDescent="0.25">
      <c r="A1520">
        <v>1961</v>
      </c>
      <c r="B1520" t="s">
        <v>9699</v>
      </c>
      <c r="C1520" t="s">
        <v>2511</v>
      </c>
      <c r="D1520" t="s">
        <v>2731</v>
      </c>
      <c r="E1520" s="72">
        <v>74.77</v>
      </c>
    </row>
    <row r="1521" spans="1:5" x14ac:dyDescent="0.25">
      <c r="A1521">
        <v>38423</v>
      </c>
      <c r="B1521" t="s">
        <v>9700</v>
      </c>
      <c r="C1521" t="s">
        <v>2511</v>
      </c>
      <c r="D1521" t="s">
        <v>2731</v>
      </c>
      <c r="E1521" s="72">
        <v>38.86</v>
      </c>
    </row>
    <row r="1522" spans="1:5" x14ac:dyDescent="0.25">
      <c r="A1522">
        <v>39866</v>
      </c>
      <c r="B1522" t="s">
        <v>9701</v>
      </c>
      <c r="C1522" t="s">
        <v>2511</v>
      </c>
      <c r="D1522" t="s">
        <v>2731</v>
      </c>
      <c r="E1522" s="72">
        <v>20.56</v>
      </c>
    </row>
    <row r="1523" spans="1:5" x14ac:dyDescent="0.25">
      <c r="A1523">
        <v>39867</v>
      </c>
      <c r="B1523" t="s">
        <v>9702</v>
      </c>
      <c r="C1523" t="s">
        <v>2511</v>
      </c>
      <c r="D1523" t="s">
        <v>2731</v>
      </c>
      <c r="E1523" s="72">
        <v>45.71</v>
      </c>
    </row>
    <row r="1524" spans="1:5" x14ac:dyDescent="0.25">
      <c r="A1524">
        <v>39868</v>
      </c>
      <c r="B1524" t="s">
        <v>9703</v>
      </c>
      <c r="C1524" t="s">
        <v>2511</v>
      </c>
      <c r="D1524" t="s">
        <v>2731</v>
      </c>
      <c r="E1524" s="72">
        <v>82.35</v>
      </c>
    </row>
    <row r="1525" spans="1:5" x14ac:dyDescent="0.25">
      <c r="A1525">
        <v>37999</v>
      </c>
      <c r="B1525" t="s">
        <v>9704</v>
      </c>
      <c r="C1525" t="s">
        <v>2511</v>
      </c>
      <c r="D1525" t="s">
        <v>2731</v>
      </c>
      <c r="E1525" s="72">
        <v>6.63</v>
      </c>
    </row>
    <row r="1526" spans="1:5" x14ac:dyDescent="0.25">
      <c r="A1526">
        <v>38000</v>
      </c>
      <c r="B1526" t="s">
        <v>9705</v>
      </c>
      <c r="C1526" t="s">
        <v>2511</v>
      </c>
      <c r="D1526" t="s">
        <v>2731</v>
      </c>
      <c r="E1526" s="72">
        <v>7.74</v>
      </c>
    </row>
    <row r="1527" spans="1:5" x14ac:dyDescent="0.25">
      <c r="A1527">
        <v>38129</v>
      </c>
      <c r="B1527" t="s">
        <v>9706</v>
      </c>
      <c r="C1527" t="s">
        <v>2511</v>
      </c>
      <c r="D1527" t="s">
        <v>2731</v>
      </c>
      <c r="E1527" s="72">
        <v>5.49</v>
      </c>
    </row>
    <row r="1528" spans="1:5" x14ac:dyDescent="0.25">
      <c r="A1528">
        <v>38025</v>
      </c>
      <c r="B1528" t="s">
        <v>9707</v>
      </c>
      <c r="C1528" t="s">
        <v>2511</v>
      </c>
      <c r="D1528" t="s">
        <v>2731</v>
      </c>
      <c r="E1528" s="72">
        <v>7.45</v>
      </c>
    </row>
    <row r="1529" spans="1:5" x14ac:dyDescent="0.25">
      <c r="A1529">
        <v>38026</v>
      </c>
      <c r="B1529" t="s">
        <v>9708</v>
      </c>
      <c r="C1529" t="s">
        <v>2511</v>
      </c>
      <c r="D1529" t="s">
        <v>2731</v>
      </c>
      <c r="E1529" s="72">
        <v>18.39</v>
      </c>
    </row>
    <row r="1530" spans="1:5" x14ac:dyDescent="0.25">
      <c r="A1530">
        <v>1858</v>
      </c>
      <c r="B1530" t="s">
        <v>9709</v>
      </c>
      <c r="C1530" t="s">
        <v>2511</v>
      </c>
      <c r="D1530" t="s">
        <v>2731</v>
      </c>
      <c r="E1530" s="72">
        <v>60.21</v>
      </c>
    </row>
    <row r="1531" spans="1:5" x14ac:dyDescent="0.25">
      <c r="A1531">
        <v>1844</v>
      </c>
      <c r="B1531" t="s">
        <v>9710</v>
      </c>
      <c r="C1531" t="s">
        <v>2511</v>
      </c>
      <c r="D1531" t="s">
        <v>2731</v>
      </c>
      <c r="E1531" s="72">
        <v>137.88999999999999</v>
      </c>
    </row>
    <row r="1532" spans="1:5" x14ac:dyDescent="0.25">
      <c r="A1532">
        <v>1863</v>
      </c>
      <c r="B1532" t="s">
        <v>9711</v>
      </c>
      <c r="C1532" t="s">
        <v>2511</v>
      </c>
      <c r="D1532" t="s">
        <v>2731</v>
      </c>
      <c r="E1532" s="72">
        <v>64.069999999999993</v>
      </c>
    </row>
    <row r="1533" spans="1:5" x14ac:dyDescent="0.25">
      <c r="A1533">
        <v>1865</v>
      </c>
      <c r="B1533" t="s">
        <v>9712</v>
      </c>
      <c r="C1533" t="s">
        <v>2511</v>
      </c>
      <c r="D1533" t="s">
        <v>2731</v>
      </c>
      <c r="E1533" s="72">
        <v>166.94</v>
      </c>
    </row>
    <row r="1534" spans="1:5" x14ac:dyDescent="0.25">
      <c r="A1534">
        <v>36355</v>
      </c>
      <c r="B1534" t="s">
        <v>9713</v>
      </c>
      <c r="C1534" t="s">
        <v>2511</v>
      </c>
      <c r="D1534" t="s">
        <v>2731</v>
      </c>
      <c r="E1534" s="72">
        <v>11.41</v>
      </c>
    </row>
    <row r="1535" spans="1:5" x14ac:dyDescent="0.25">
      <c r="A1535">
        <v>36356</v>
      </c>
      <c r="B1535" t="s">
        <v>9714</v>
      </c>
      <c r="C1535" t="s">
        <v>2511</v>
      </c>
      <c r="D1535" t="s">
        <v>2731</v>
      </c>
      <c r="E1535" s="72">
        <v>18.350000000000001</v>
      </c>
    </row>
    <row r="1536" spans="1:5" x14ac:dyDescent="0.25">
      <c r="A1536">
        <v>1966</v>
      </c>
      <c r="B1536" t="s">
        <v>9715</v>
      </c>
      <c r="C1536" t="s">
        <v>2511</v>
      </c>
      <c r="D1536" t="s">
        <v>2731</v>
      </c>
      <c r="E1536" s="72">
        <v>25.55</v>
      </c>
    </row>
    <row r="1537" spans="1:5" x14ac:dyDescent="0.25">
      <c r="A1537">
        <v>1933</v>
      </c>
      <c r="B1537" t="s">
        <v>9716</v>
      </c>
      <c r="C1537" t="s">
        <v>2511</v>
      </c>
      <c r="D1537" t="s">
        <v>2731</v>
      </c>
      <c r="E1537" s="72">
        <v>5.5</v>
      </c>
    </row>
    <row r="1538" spans="1:5" x14ac:dyDescent="0.25">
      <c r="A1538">
        <v>1932</v>
      </c>
      <c r="B1538" t="s">
        <v>9717</v>
      </c>
      <c r="C1538" t="s">
        <v>2511</v>
      </c>
      <c r="D1538" t="s">
        <v>2731</v>
      </c>
      <c r="E1538" s="72">
        <v>12.6</v>
      </c>
    </row>
    <row r="1539" spans="1:5" x14ac:dyDescent="0.25">
      <c r="A1539">
        <v>1951</v>
      </c>
      <c r="B1539" t="s">
        <v>9718</v>
      </c>
      <c r="C1539" t="s">
        <v>2511</v>
      </c>
      <c r="D1539" t="s">
        <v>2731</v>
      </c>
      <c r="E1539" s="72">
        <v>26.29</v>
      </c>
    </row>
    <row r="1540" spans="1:5" x14ac:dyDescent="0.25">
      <c r="A1540">
        <v>1970</v>
      </c>
      <c r="B1540" t="s">
        <v>9719</v>
      </c>
      <c r="C1540" t="s">
        <v>2511</v>
      </c>
      <c r="D1540" t="s">
        <v>2731</v>
      </c>
      <c r="E1540" s="72">
        <v>63.87</v>
      </c>
    </row>
    <row r="1541" spans="1:5" x14ac:dyDescent="0.25">
      <c r="A1541">
        <v>1967</v>
      </c>
      <c r="B1541" t="s">
        <v>9720</v>
      </c>
      <c r="C1541" t="s">
        <v>2511</v>
      </c>
      <c r="D1541" t="s">
        <v>2731</v>
      </c>
      <c r="E1541" s="72">
        <v>7.58</v>
      </c>
    </row>
    <row r="1542" spans="1:5" x14ac:dyDescent="0.25">
      <c r="A1542">
        <v>1968</v>
      </c>
      <c r="B1542" t="s">
        <v>9721</v>
      </c>
      <c r="C1542" t="s">
        <v>2511</v>
      </c>
      <c r="D1542" t="s">
        <v>2731</v>
      </c>
      <c r="E1542" s="72">
        <v>14.99</v>
      </c>
    </row>
    <row r="1543" spans="1:5" x14ac:dyDescent="0.25">
      <c r="A1543">
        <v>1969</v>
      </c>
      <c r="B1543" t="s">
        <v>9722</v>
      </c>
      <c r="C1543" t="s">
        <v>2511</v>
      </c>
      <c r="D1543" t="s">
        <v>2731</v>
      </c>
      <c r="E1543" s="72">
        <v>48.79</v>
      </c>
    </row>
    <row r="1544" spans="1:5" x14ac:dyDescent="0.25">
      <c r="A1544">
        <v>1827</v>
      </c>
      <c r="B1544" t="s">
        <v>9723</v>
      </c>
      <c r="C1544" t="s">
        <v>2511</v>
      </c>
      <c r="D1544" t="s">
        <v>2732</v>
      </c>
      <c r="E1544" s="72">
        <v>157.16999999999999</v>
      </c>
    </row>
    <row r="1545" spans="1:5" x14ac:dyDescent="0.25">
      <c r="A1545">
        <v>1831</v>
      </c>
      <c r="B1545" t="s">
        <v>9724</v>
      </c>
      <c r="C1545" t="s">
        <v>2511</v>
      </c>
      <c r="D1545" t="s">
        <v>2732</v>
      </c>
      <c r="E1545" s="72">
        <v>34.31</v>
      </c>
    </row>
    <row r="1546" spans="1:5" x14ac:dyDescent="0.25">
      <c r="A1546">
        <v>1825</v>
      </c>
      <c r="B1546" t="s">
        <v>9725</v>
      </c>
      <c r="C1546" t="s">
        <v>2511</v>
      </c>
      <c r="D1546" t="s">
        <v>2732</v>
      </c>
      <c r="E1546" s="72">
        <v>84.68</v>
      </c>
    </row>
    <row r="1547" spans="1:5" x14ac:dyDescent="0.25">
      <c r="A1547">
        <v>1828</v>
      </c>
      <c r="B1547" t="s">
        <v>9726</v>
      </c>
      <c r="C1547" t="s">
        <v>2511</v>
      </c>
      <c r="D1547" t="s">
        <v>2732</v>
      </c>
      <c r="E1547" s="72">
        <v>191.8</v>
      </c>
    </row>
    <row r="1548" spans="1:5" x14ac:dyDescent="0.25">
      <c r="A1548">
        <v>1845</v>
      </c>
      <c r="B1548" t="s">
        <v>9727</v>
      </c>
      <c r="C1548" t="s">
        <v>2511</v>
      </c>
      <c r="D1548" t="s">
        <v>2732</v>
      </c>
      <c r="E1548" s="72">
        <v>43</v>
      </c>
    </row>
    <row r="1549" spans="1:5" x14ac:dyDescent="0.25">
      <c r="A1549">
        <v>1824</v>
      </c>
      <c r="B1549" t="s">
        <v>9728</v>
      </c>
      <c r="C1549" t="s">
        <v>2511</v>
      </c>
      <c r="D1549" t="s">
        <v>2732</v>
      </c>
      <c r="E1549" s="72">
        <v>101.51</v>
      </c>
    </row>
    <row r="1550" spans="1:5" x14ac:dyDescent="0.25">
      <c r="A1550">
        <v>1940</v>
      </c>
      <c r="B1550" t="s">
        <v>9729</v>
      </c>
      <c r="C1550" t="s">
        <v>2511</v>
      </c>
      <c r="D1550" t="s">
        <v>2731</v>
      </c>
      <c r="E1550" s="72">
        <v>37.14</v>
      </c>
    </row>
    <row r="1551" spans="1:5" x14ac:dyDescent="0.25">
      <c r="A1551">
        <v>1937</v>
      </c>
      <c r="B1551" t="s">
        <v>9730</v>
      </c>
      <c r="C1551" t="s">
        <v>2511</v>
      </c>
      <c r="D1551" t="s">
        <v>2731</v>
      </c>
      <c r="E1551" s="72">
        <v>6.27</v>
      </c>
    </row>
    <row r="1552" spans="1:5" x14ac:dyDescent="0.25">
      <c r="A1552">
        <v>1939</v>
      </c>
      <c r="B1552" t="s">
        <v>9731</v>
      </c>
      <c r="C1552" t="s">
        <v>2511</v>
      </c>
      <c r="D1552" t="s">
        <v>2731</v>
      </c>
      <c r="E1552" s="72">
        <v>10.18</v>
      </c>
    </row>
    <row r="1553" spans="1:5" x14ac:dyDescent="0.25">
      <c r="A1553">
        <v>1938</v>
      </c>
      <c r="B1553" t="s">
        <v>9732</v>
      </c>
      <c r="C1553" t="s">
        <v>2511</v>
      </c>
      <c r="D1553" t="s">
        <v>2731</v>
      </c>
      <c r="E1553" s="72">
        <v>7.13</v>
      </c>
    </row>
    <row r="1554" spans="1:5" x14ac:dyDescent="0.25">
      <c r="A1554">
        <v>42693</v>
      </c>
      <c r="B1554" t="s">
        <v>9733</v>
      </c>
      <c r="C1554" t="s">
        <v>2511</v>
      </c>
      <c r="D1554" t="s">
        <v>2731</v>
      </c>
      <c r="E1554" s="72">
        <v>468.97</v>
      </c>
    </row>
    <row r="1555" spans="1:5" x14ac:dyDescent="0.25">
      <c r="A1555">
        <v>42695</v>
      </c>
      <c r="B1555" t="s">
        <v>9734</v>
      </c>
      <c r="C1555" t="s">
        <v>2511</v>
      </c>
      <c r="D1555" t="s">
        <v>2731</v>
      </c>
      <c r="E1555" s="72">
        <v>327.64</v>
      </c>
    </row>
    <row r="1556" spans="1:5" x14ac:dyDescent="0.25">
      <c r="A1556">
        <v>42694</v>
      </c>
      <c r="B1556" t="s">
        <v>9735</v>
      </c>
      <c r="C1556" t="s">
        <v>2511</v>
      </c>
      <c r="D1556" t="s">
        <v>2731</v>
      </c>
      <c r="E1556" s="72">
        <v>627.57000000000005</v>
      </c>
    </row>
    <row r="1557" spans="1:5" x14ac:dyDescent="0.25">
      <c r="A1557">
        <v>20097</v>
      </c>
      <c r="B1557" t="s">
        <v>9736</v>
      </c>
      <c r="C1557" t="s">
        <v>2511</v>
      </c>
      <c r="D1557" t="s">
        <v>2731</v>
      </c>
      <c r="E1557" s="72">
        <v>27.21</v>
      </c>
    </row>
    <row r="1558" spans="1:5" x14ac:dyDescent="0.25">
      <c r="A1558">
        <v>20098</v>
      </c>
      <c r="B1558" t="s">
        <v>9737</v>
      </c>
      <c r="C1558" t="s">
        <v>2511</v>
      </c>
      <c r="D1558" t="s">
        <v>2731</v>
      </c>
      <c r="E1558" s="72">
        <v>111.21</v>
      </c>
    </row>
    <row r="1559" spans="1:5" x14ac:dyDescent="0.25">
      <c r="A1559">
        <v>20096</v>
      </c>
      <c r="B1559" t="s">
        <v>9738</v>
      </c>
      <c r="C1559" t="s">
        <v>2511</v>
      </c>
      <c r="D1559" t="s">
        <v>2731</v>
      </c>
      <c r="E1559" s="72">
        <v>28.17</v>
      </c>
    </row>
    <row r="1560" spans="1:5" x14ac:dyDescent="0.25">
      <c r="A1560">
        <v>1880</v>
      </c>
      <c r="B1560" t="s">
        <v>9739</v>
      </c>
      <c r="C1560" t="s">
        <v>2511</v>
      </c>
      <c r="D1560" t="s">
        <v>2731</v>
      </c>
      <c r="E1560" s="72">
        <v>4.6900000000000004</v>
      </c>
    </row>
    <row r="1561" spans="1:5" x14ac:dyDescent="0.25">
      <c r="A1561">
        <v>39274</v>
      </c>
      <c r="B1561" t="s">
        <v>9740</v>
      </c>
      <c r="C1561" t="s">
        <v>2511</v>
      </c>
      <c r="D1561" t="s">
        <v>2731</v>
      </c>
      <c r="E1561" s="72">
        <v>3.63</v>
      </c>
    </row>
    <row r="1562" spans="1:5" x14ac:dyDescent="0.25">
      <c r="A1562">
        <v>2628</v>
      </c>
      <c r="B1562" t="s">
        <v>9741</v>
      </c>
      <c r="C1562" t="s">
        <v>2511</v>
      </c>
      <c r="D1562" t="s">
        <v>2731</v>
      </c>
      <c r="E1562" s="72">
        <v>216.04</v>
      </c>
    </row>
    <row r="1563" spans="1:5" x14ac:dyDescent="0.25">
      <c r="A1563">
        <v>2622</v>
      </c>
      <c r="B1563" t="s">
        <v>9742</v>
      </c>
      <c r="C1563" t="s">
        <v>2511</v>
      </c>
      <c r="D1563" t="s">
        <v>2731</v>
      </c>
      <c r="E1563" s="72">
        <v>5.13</v>
      </c>
    </row>
    <row r="1564" spans="1:5" x14ac:dyDescent="0.25">
      <c r="A1564">
        <v>2623</v>
      </c>
      <c r="B1564" t="s">
        <v>9743</v>
      </c>
      <c r="C1564" t="s">
        <v>2511</v>
      </c>
      <c r="D1564" t="s">
        <v>2731</v>
      </c>
      <c r="E1564" s="72">
        <v>6.17</v>
      </c>
    </row>
    <row r="1565" spans="1:5" x14ac:dyDescent="0.25">
      <c r="A1565">
        <v>2624</v>
      </c>
      <c r="B1565" t="s">
        <v>9744</v>
      </c>
      <c r="C1565" t="s">
        <v>2511</v>
      </c>
      <c r="D1565" t="s">
        <v>2731</v>
      </c>
      <c r="E1565" s="72">
        <v>9.82</v>
      </c>
    </row>
    <row r="1566" spans="1:5" x14ac:dyDescent="0.25">
      <c r="A1566">
        <v>2625</v>
      </c>
      <c r="B1566" t="s">
        <v>9745</v>
      </c>
      <c r="C1566" t="s">
        <v>2511</v>
      </c>
      <c r="D1566" t="s">
        <v>2731</v>
      </c>
      <c r="E1566" s="72">
        <v>20.73</v>
      </c>
    </row>
    <row r="1567" spans="1:5" x14ac:dyDescent="0.25">
      <c r="A1567">
        <v>2626</v>
      </c>
      <c r="B1567" t="s">
        <v>9746</v>
      </c>
      <c r="C1567" t="s">
        <v>2511</v>
      </c>
      <c r="D1567" t="s">
        <v>2731</v>
      </c>
      <c r="E1567" s="72">
        <v>30.37</v>
      </c>
    </row>
    <row r="1568" spans="1:5" x14ac:dyDescent="0.25">
      <c r="A1568">
        <v>2630</v>
      </c>
      <c r="B1568" t="s">
        <v>9747</v>
      </c>
      <c r="C1568" t="s">
        <v>2511</v>
      </c>
      <c r="D1568" t="s">
        <v>2731</v>
      </c>
      <c r="E1568" s="72">
        <v>46.2</v>
      </c>
    </row>
    <row r="1569" spans="1:5" x14ac:dyDescent="0.25">
      <c r="A1569">
        <v>2627</v>
      </c>
      <c r="B1569" t="s">
        <v>9748</v>
      </c>
      <c r="C1569" t="s">
        <v>2511</v>
      </c>
      <c r="D1569" t="s">
        <v>2731</v>
      </c>
      <c r="E1569" s="72">
        <v>81.37</v>
      </c>
    </row>
    <row r="1570" spans="1:5" x14ac:dyDescent="0.25">
      <c r="A1570">
        <v>2629</v>
      </c>
      <c r="B1570" t="s">
        <v>9749</v>
      </c>
      <c r="C1570" t="s">
        <v>2511</v>
      </c>
      <c r="D1570" t="s">
        <v>2731</v>
      </c>
      <c r="E1570" s="72">
        <v>110.06</v>
      </c>
    </row>
    <row r="1571" spans="1:5" x14ac:dyDescent="0.25">
      <c r="A1571">
        <v>12033</v>
      </c>
      <c r="B1571" t="s">
        <v>9750</v>
      </c>
      <c r="C1571" t="s">
        <v>2511</v>
      </c>
      <c r="D1571" t="s">
        <v>2731</v>
      </c>
      <c r="E1571" s="72">
        <v>14.96</v>
      </c>
    </row>
    <row r="1572" spans="1:5" x14ac:dyDescent="0.25">
      <c r="A1572">
        <v>40408</v>
      </c>
      <c r="B1572" t="s">
        <v>9751</v>
      </c>
      <c r="C1572" t="s">
        <v>2511</v>
      </c>
      <c r="D1572" t="s">
        <v>2731</v>
      </c>
      <c r="E1572" s="72">
        <v>9.83</v>
      </c>
    </row>
    <row r="1573" spans="1:5" x14ac:dyDescent="0.25">
      <c r="A1573">
        <v>40409</v>
      </c>
      <c r="B1573" t="s">
        <v>9752</v>
      </c>
      <c r="C1573" t="s">
        <v>2511</v>
      </c>
      <c r="D1573" t="s">
        <v>2731</v>
      </c>
      <c r="E1573" s="72">
        <v>3.48</v>
      </c>
    </row>
    <row r="1574" spans="1:5" x14ac:dyDescent="0.25">
      <c r="A1574">
        <v>39276</v>
      </c>
      <c r="B1574" t="s">
        <v>9753</v>
      </c>
      <c r="C1574" t="s">
        <v>2511</v>
      </c>
      <c r="D1574" t="s">
        <v>2731</v>
      </c>
      <c r="E1574" s="72">
        <v>8.86</v>
      </c>
    </row>
    <row r="1575" spans="1:5" x14ac:dyDescent="0.25">
      <c r="A1575">
        <v>39277</v>
      </c>
      <c r="B1575" t="s">
        <v>9754</v>
      </c>
      <c r="C1575" t="s">
        <v>2511</v>
      </c>
      <c r="D1575" t="s">
        <v>2731</v>
      </c>
      <c r="E1575" s="72">
        <v>23.91</v>
      </c>
    </row>
    <row r="1576" spans="1:5" x14ac:dyDescent="0.25">
      <c r="A1576">
        <v>12034</v>
      </c>
      <c r="B1576" t="s">
        <v>9755</v>
      </c>
      <c r="C1576" t="s">
        <v>2511</v>
      </c>
      <c r="D1576" t="s">
        <v>2731</v>
      </c>
      <c r="E1576" s="72">
        <v>6.78</v>
      </c>
    </row>
    <row r="1577" spans="1:5" x14ac:dyDescent="0.25">
      <c r="A1577">
        <v>39879</v>
      </c>
      <c r="B1577" t="s">
        <v>9756</v>
      </c>
      <c r="C1577" t="s">
        <v>2511</v>
      </c>
      <c r="D1577" t="s">
        <v>2731</v>
      </c>
      <c r="E1577" s="72">
        <v>5.78</v>
      </c>
    </row>
    <row r="1578" spans="1:5" x14ac:dyDescent="0.25">
      <c r="A1578">
        <v>39880</v>
      </c>
      <c r="B1578" t="s">
        <v>9757</v>
      </c>
      <c r="C1578" t="s">
        <v>2511</v>
      </c>
      <c r="D1578" t="s">
        <v>2731</v>
      </c>
      <c r="E1578" s="72">
        <v>12.8</v>
      </c>
    </row>
    <row r="1579" spans="1:5" x14ac:dyDescent="0.25">
      <c r="A1579">
        <v>39881</v>
      </c>
      <c r="B1579" t="s">
        <v>9758</v>
      </c>
      <c r="C1579" t="s">
        <v>2511</v>
      </c>
      <c r="D1579" t="s">
        <v>2731</v>
      </c>
      <c r="E1579" s="72">
        <v>20.54</v>
      </c>
    </row>
    <row r="1580" spans="1:5" x14ac:dyDescent="0.25">
      <c r="A1580">
        <v>39882</v>
      </c>
      <c r="B1580" t="s">
        <v>9759</v>
      </c>
      <c r="C1580" t="s">
        <v>2511</v>
      </c>
      <c r="D1580" t="s">
        <v>2731</v>
      </c>
      <c r="E1580" s="72">
        <v>54.11</v>
      </c>
    </row>
    <row r="1581" spans="1:5" x14ac:dyDescent="0.25">
      <c r="A1581">
        <v>39883</v>
      </c>
      <c r="B1581" t="s">
        <v>9760</v>
      </c>
      <c r="C1581" t="s">
        <v>2511</v>
      </c>
      <c r="D1581" t="s">
        <v>2731</v>
      </c>
      <c r="E1581" s="72">
        <v>86.41</v>
      </c>
    </row>
    <row r="1582" spans="1:5" x14ac:dyDescent="0.25">
      <c r="A1582">
        <v>39884</v>
      </c>
      <c r="B1582" t="s">
        <v>9761</v>
      </c>
      <c r="C1582" t="s">
        <v>2511</v>
      </c>
      <c r="D1582" t="s">
        <v>2731</v>
      </c>
      <c r="E1582" s="72">
        <v>128.34</v>
      </c>
    </row>
    <row r="1583" spans="1:5" x14ac:dyDescent="0.25">
      <c r="A1583">
        <v>39885</v>
      </c>
      <c r="B1583" t="s">
        <v>9762</v>
      </c>
      <c r="C1583" t="s">
        <v>2511</v>
      </c>
      <c r="D1583" t="s">
        <v>2731</v>
      </c>
      <c r="E1583" s="72">
        <v>305.02</v>
      </c>
    </row>
    <row r="1584" spans="1:5" x14ac:dyDescent="0.25">
      <c r="A1584">
        <v>1777</v>
      </c>
      <c r="B1584" t="s">
        <v>9763</v>
      </c>
      <c r="C1584" t="s">
        <v>2511</v>
      </c>
      <c r="D1584" t="s">
        <v>2732</v>
      </c>
      <c r="E1584" s="72">
        <v>85.37</v>
      </c>
    </row>
    <row r="1585" spans="1:5" x14ac:dyDescent="0.25">
      <c r="A1585">
        <v>1819</v>
      </c>
      <c r="B1585" t="s">
        <v>9764</v>
      </c>
      <c r="C1585" t="s">
        <v>2511</v>
      </c>
      <c r="D1585" t="s">
        <v>2732</v>
      </c>
      <c r="E1585" s="72">
        <v>62.11</v>
      </c>
    </row>
    <row r="1586" spans="1:5" x14ac:dyDescent="0.25">
      <c r="A1586">
        <v>1775</v>
      </c>
      <c r="B1586" t="s">
        <v>9765</v>
      </c>
      <c r="C1586" t="s">
        <v>2511</v>
      </c>
      <c r="D1586" t="s">
        <v>2732</v>
      </c>
      <c r="E1586" s="72">
        <v>18.57</v>
      </c>
    </row>
    <row r="1587" spans="1:5" x14ac:dyDescent="0.25">
      <c r="A1587">
        <v>1776</v>
      </c>
      <c r="B1587" t="s">
        <v>9766</v>
      </c>
      <c r="C1587" t="s">
        <v>2511</v>
      </c>
      <c r="D1587" t="s">
        <v>2732</v>
      </c>
      <c r="E1587" s="72">
        <v>50.53</v>
      </c>
    </row>
    <row r="1588" spans="1:5" x14ac:dyDescent="0.25">
      <c r="A1588">
        <v>1778</v>
      </c>
      <c r="B1588" t="s">
        <v>9767</v>
      </c>
      <c r="C1588" t="s">
        <v>2511</v>
      </c>
      <c r="D1588" t="s">
        <v>2732</v>
      </c>
      <c r="E1588" s="72">
        <v>206.63</v>
      </c>
    </row>
    <row r="1589" spans="1:5" x14ac:dyDescent="0.25">
      <c r="A1589">
        <v>1818</v>
      </c>
      <c r="B1589" t="s">
        <v>9768</v>
      </c>
      <c r="C1589" t="s">
        <v>2511</v>
      </c>
      <c r="D1589" t="s">
        <v>2732</v>
      </c>
      <c r="E1589" s="72">
        <v>137.16</v>
      </c>
    </row>
    <row r="1590" spans="1:5" x14ac:dyDescent="0.25">
      <c r="A1590">
        <v>1820</v>
      </c>
      <c r="B1590" t="s">
        <v>9769</v>
      </c>
      <c r="C1590" t="s">
        <v>2511</v>
      </c>
      <c r="D1590" t="s">
        <v>2732</v>
      </c>
      <c r="E1590" s="72">
        <v>26.82</v>
      </c>
    </row>
    <row r="1591" spans="1:5" x14ac:dyDescent="0.25">
      <c r="A1591">
        <v>1779</v>
      </c>
      <c r="B1591" t="s">
        <v>9770</v>
      </c>
      <c r="C1591" t="s">
        <v>2511</v>
      </c>
      <c r="D1591" t="s">
        <v>2732</v>
      </c>
      <c r="E1591" s="72">
        <v>300.52</v>
      </c>
    </row>
    <row r="1592" spans="1:5" x14ac:dyDescent="0.25">
      <c r="A1592">
        <v>1780</v>
      </c>
      <c r="B1592" t="s">
        <v>9771</v>
      </c>
      <c r="C1592" t="s">
        <v>2511</v>
      </c>
      <c r="D1592" t="s">
        <v>2732</v>
      </c>
      <c r="E1592" s="72">
        <v>619.53</v>
      </c>
    </row>
    <row r="1593" spans="1:5" x14ac:dyDescent="0.25">
      <c r="A1593">
        <v>1783</v>
      </c>
      <c r="B1593" t="s">
        <v>9772</v>
      </c>
      <c r="C1593" t="s">
        <v>2511</v>
      </c>
      <c r="D1593" t="s">
        <v>2732</v>
      </c>
      <c r="E1593" s="72">
        <v>65.5</v>
      </c>
    </row>
    <row r="1594" spans="1:5" x14ac:dyDescent="0.25">
      <c r="A1594">
        <v>1782</v>
      </c>
      <c r="B1594" t="s">
        <v>9773</v>
      </c>
      <c r="C1594" t="s">
        <v>2511</v>
      </c>
      <c r="D1594" t="s">
        <v>2732</v>
      </c>
      <c r="E1594" s="72">
        <v>51.79</v>
      </c>
    </row>
    <row r="1595" spans="1:5" x14ac:dyDescent="0.25">
      <c r="A1595">
        <v>1817</v>
      </c>
      <c r="B1595" t="s">
        <v>9774</v>
      </c>
      <c r="C1595" t="s">
        <v>2511</v>
      </c>
      <c r="D1595" t="s">
        <v>2732</v>
      </c>
      <c r="E1595" s="72">
        <v>15.43</v>
      </c>
    </row>
    <row r="1596" spans="1:5" x14ac:dyDescent="0.25">
      <c r="A1596">
        <v>1781</v>
      </c>
      <c r="B1596" t="s">
        <v>9775</v>
      </c>
      <c r="C1596" t="s">
        <v>2511</v>
      </c>
      <c r="D1596" t="s">
        <v>2732</v>
      </c>
      <c r="E1596" s="72">
        <v>33.74</v>
      </c>
    </row>
    <row r="1597" spans="1:5" x14ac:dyDescent="0.25">
      <c r="A1597">
        <v>1784</v>
      </c>
      <c r="B1597" t="s">
        <v>9776</v>
      </c>
      <c r="C1597" t="s">
        <v>2511</v>
      </c>
      <c r="D1597" t="s">
        <v>2732</v>
      </c>
      <c r="E1597" s="72">
        <v>184.97</v>
      </c>
    </row>
    <row r="1598" spans="1:5" x14ac:dyDescent="0.25">
      <c r="A1598">
        <v>1810</v>
      </c>
      <c r="B1598" t="s">
        <v>9777</v>
      </c>
      <c r="C1598" t="s">
        <v>2511</v>
      </c>
      <c r="D1598" t="s">
        <v>2732</v>
      </c>
      <c r="E1598" s="72">
        <v>102.59</v>
      </c>
    </row>
    <row r="1599" spans="1:5" x14ac:dyDescent="0.25">
      <c r="A1599">
        <v>1811</v>
      </c>
      <c r="B1599" t="s">
        <v>9778</v>
      </c>
      <c r="C1599" t="s">
        <v>2511</v>
      </c>
      <c r="D1599" t="s">
        <v>2732</v>
      </c>
      <c r="E1599" s="72">
        <v>22.19</v>
      </c>
    </row>
    <row r="1600" spans="1:5" x14ac:dyDescent="0.25">
      <c r="A1600">
        <v>1812</v>
      </c>
      <c r="B1600" t="s">
        <v>9779</v>
      </c>
      <c r="C1600" t="s">
        <v>2511</v>
      </c>
      <c r="D1600" t="s">
        <v>2732</v>
      </c>
      <c r="E1600" s="72">
        <v>258.99</v>
      </c>
    </row>
    <row r="1601" spans="1:5" x14ac:dyDescent="0.25">
      <c r="A1601">
        <v>40386</v>
      </c>
      <c r="B1601" t="s">
        <v>9780</v>
      </c>
      <c r="C1601" t="s">
        <v>2511</v>
      </c>
      <c r="D1601" t="s">
        <v>2732</v>
      </c>
      <c r="E1601" s="72">
        <v>89.73</v>
      </c>
    </row>
    <row r="1602" spans="1:5" x14ac:dyDescent="0.25">
      <c r="A1602">
        <v>40384</v>
      </c>
      <c r="B1602" t="s">
        <v>9781</v>
      </c>
      <c r="C1602" t="s">
        <v>2511</v>
      </c>
      <c r="D1602" t="s">
        <v>2732</v>
      </c>
      <c r="E1602" s="72">
        <v>61.43</v>
      </c>
    </row>
    <row r="1603" spans="1:5" x14ac:dyDescent="0.25">
      <c r="A1603">
        <v>40379</v>
      </c>
      <c r="B1603" t="s">
        <v>9782</v>
      </c>
      <c r="C1603" t="s">
        <v>2511</v>
      </c>
      <c r="D1603" t="s">
        <v>2732</v>
      </c>
      <c r="E1603" s="72">
        <v>21.24</v>
      </c>
    </row>
    <row r="1604" spans="1:5" x14ac:dyDescent="0.25">
      <c r="A1604">
        <v>40423</v>
      </c>
      <c r="B1604" t="s">
        <v>9783</v>
      </c>
      <c r="C1604" t="s">
        <v>2511</v>
      </c>
      <c r="D1604" t="s">
        <v>2732</v>
      </c>
      <c r="E1604" s="72">
        <v>40.19</v>
      </c>
    </row>
    <row r="1605" spans="1:5" x14ac:dyDescent="0.25">
      <c r="A1605">
        <v>40389</v>
      </c>
      <c r="B1605" t="s">
        <v>9784</v>
      </c>
      <c r="C1605" t="s">
        <v>2511</v>
      </c>
      <c r="D1605" t="s">
        <v>2732</v>
      </c>
      <c r="E1605" s="72">
        <v>254.88</v>
      </c>
    </row>
    <row r="1606" spans="1:5" x14ac:dyDescent="0.25">
      <c r="A1606">
        <v>40388</v>
      </c>
      <c r="B1606" t="s">
        <v>9785</v>
      </c>
      <c r="C1606" t="s">
        <v>2511</v>
      </c>
      <c r="D1606" t="s">
        <v>2732</v>
      </c>
      <c r="E1606" s="72">
        <v>127.58</v>
      </c>
    </row>
    <row r="1607" spans="1:5" x14ac:dyDescent="0.25">
      <c r="A1607">
        <v>40381</v>
      </c>
      <c r="B1607" t="s">
        <v>9786</v>
      </c>
      <c r="C1607" t="s">
        <v>2511</v>
      </c>
      <c r="D1607" t="s">
        <v>2732</v>
      </c>
      <c r="E1607" s="72">
        <v>28.32</v>
      </c>
    </row>
    <row r="1608" spans="1:5" x14ac:dyDescent="0.25">
      <c r="A1608">
        <v>40391</v>
      </c>
      <c r="B1608" t="s">
        <v>9787</v>
      </c>
      <c r="C1608" t="s">
        <v>2511</v>
      </c>
      <c r="D1608" t="s">
        <v>2732</v>
      </c>
      <c r="E1608" s="72">
        <v>661.54</v>
      </c>
    </row>
    <row r="1609" spans="1:5" x14ac:dyDescent="0.25">
      <c r="A1609">
        <v>40414</v>
      </c>
      <c r="B1609" t="s">
        <v>9788</v>
      </c>
      <c r="C1609" t="s">
        <v>2511</v>
      </c>
      <c r="D1609" t="s">
        <v>2732</v>
      </c>
      <c r="E1609" s="72">
        <v>20.76</v>
      </c>
    </row>
    <row r="1610" spans="1:5" x14ac:dyDescent="0.25">
      <c r="A1610">
        <v>40416</v>
      </c>
      <c r="B1610" t="s">
        <v>9789</v>
      </c>
      <c r="C1610" t="s">
        <v>2511</v>
      </c>
      <c r="D1610" t="s">
        <v>2732</v>
      </c>
      <c r="E1610" s="72">
        <v>28.69</v>
      </c>
    </row>
    <row r="1611" spans="1:5" x14ac:dyDescent="0.25">
      <c r="A1611">
        <v>40418</v>
      </c>
      <c r="B1611" t="s">
        <v>9790</v>
      </c>
      <c r="C1611" t="s">
        <v>2511</v>
      </c>
      <c r="D1611" t="s">
        <v>2732</v>
      </c>
      <c r="E1611" s="72">
        <v>34.22</v>
      </c>
    </row>
    <row r="1612" spans="1:5" x14ac:dyDescent="0.25">
      <c r="A1612">
        <v>2609</v>
      </c>
      <c r="B1612" t="s">
        <v>9791</v>
      </c>
      <c r="C1612" t="s">
        <v>2511</v>
      </c>
      <c r="D1612" t="s">
        <v>2731</v>
      </c>
      <c r="E1612" s="72">
        <v>4.82</v>
      </c>
    </row>
    <row r="1613" spans="1:5" x14ac:dyDescent="0.25">
      <c r="A1613">
        <v>2634</v>
      </c>
      <c r="B1613" t="s">
        <v>9792</v>
      </c>
      <c r="C1613" t="s">
        <v>2511</v>
      </c>
      <c r="D1613" t="s">
        <v>2731</v>
      </c>
      <c r="E1613" s="72">
        <v>6.33</v>
      </c>
    </row>
    <row r="1614" spans="1:5" x14ac:dyDescent="0.25">
      <c r="A1614">
        <v>2611</v>
      </c>
      <c r="B1614" t="s">
        <v>9793</v>
      </c>
      <c r="C1614" t="s">
        <v>2511</v>
      </c>
      <c r="D1614" t="s">
        <v>2731</v>
      </c>
      <c r="E1614" s="72">
        <v>17.84</v>
      </c>
    </row>
    <row r="1615" spans="1:5" x14ac:dyDescent="0.25">
      <c r="A1615">
        <v>34359</v>
      </c>
      <c r="B1615" t="s">
        <v>9794</v>
      </c>
      <c r="C1615" t="s">
        <v>2511</v>
      </c>
      <c r="D1615" t="s">
        <v>2732</v>
      </c>
      <c r="E1615" s="72">
        <v>10.06</v>
      </c>
    </row>
    <row r="1616" spans="1:5" x14ac:dyDescent="0.25">
      <c r="A1616">
        <v>1789</v>
      </c>
      <c r="B1616" t="s">
        <v>9795</v>
      </c>
      <c r="C1616" t="s">
        <v>2511</v>
      </c>
      <c r="D1616" t="s">
        <v>2732</v>
      </c>
      <c r="E1616" s="72">
        <v>81.93</v>
      </c>
    </row>
    <row r="1617" spans="1:5" x14ac:dyDescent="0.25">
      <c r="A1617">
        <v>1788</v>
      </c>
      <c r="B1617" t="s">
        <v>9796</v>
      </c>
      <c r="C1617" t="s">
        <v>2511</v>
      </c>
      <c r="D1617" t="s">
        <v>2732</v>
      </c>
      <c r="E1617" s="72">
        <v>65.67</v>
      </c>
    </row>
    <row r="1618" spans="1:5" x14ac:dyDescent="0.25">
      <c r="A1618">
        <v>1786</v>
      </c>
      <c r="B1618" t="s">
        <v>9797</v>
      </c>
      <c r="C1618" t="s">
        <v>2511</v>
      </c>
      <c r="D1618" t="s">
        <v>2732</v>
      </c>
      <c r="E1618" s="72">
        <v>16.309999999999999</v>
      </c>
    </row>
    <row r="1619" spans="1:5" x14ac:dyDescent="0.25">
      <c r="A1619">
        <v>1787</v>
      </c>
      <c r="B1619" t="s">
        <v>9798</v>
      </c>
      <c r="C1619" t="s">
        <v>2511</v>
      </c>
      <c r="D1619" t="s">
        <v>2732</v>
      </c>
      <c r="E1619" s="72">
        <v>39.049999999999997</v>
      </c>
    </row>
    <row r="1620" spans="1:5" x14ac:dyDescent="0.25">
      <c r="A1620">
        <v>1791</v>
      </c>
      <c r="B1620" t="s">
        <v>9799</v>
      </c>
      <c r="C1620" t="s">
        <v>2511</v>
      </c>
      <c r="D1620" t="s">
        <v>2732</v>
      </c>
      <c r="E1620" s="72">
        <v>236.79</v>
      </c>
    </row>
    <row r="1621" spans="1:5" x14ac:dyDescent="0.25">
      <c r="A1621">
        <v>1790</v>
      </c>
      <c r="B1621" t="s">
        <v>9800</v>
      </c>
      <c r="C1621" t="s">
        <v>2511</v>
      </c>
      <c r="D1621" t="s">
        <v>2732</v>
      </c>
      <c r="E1621" s="72">
        <v>136.44999999999999</v>
      </c>
    </row>
    <row r="1622" spans="1:5" x14ac:dyDescent="0.25">
      <c r="A1622">
        <v>1813</v>
      </c>
      <c r="B1622" t="s">
        <v>9801</v>
      </c>
      <c r="C1622" t="s">
        <v>2511</v>
      </c>
      <c r="D1622" t="s">
        <v>2732</v>
      </c>
      <c r="E1622" s="72">
        <v>25.88</v>
      </c>
    </row>
    <row r="1623" spans="1:5" x14ac:dyDescent="0.25">
      <c r="A1623">
        <v>1792</v>
      </c>
      <c r="B1623" t="s">
        <v>9802</v>
      </c>
      <c r="C1623" t="s">
        <v>2511</v>
      </c>
      <c r="D1623" t="s">
        <v>2732</v>
      </c>
      <c r="E1623" s="72">
        <v>319.63</v>
      </c>
    </row>
    <row r="1624" spans="1:5" x14ac:dyDescent="0.25">
      <c r="A1624">
        <v>1793</v>
      </c>
      <c r="B1624" t="s">
        <v>9803</v>
      </c>
      <c r="C1624" t="s">
        <v>2511</v>
      </c>
      <c r="D1624" t="s">
        <v>2732</v>
      </c>
      <c r="E1624" s="72">
        <v>645.87</v>
      </c>
    </row>
    <row r="1625" spans="1:5" x14ac:dyDescent="0.25">
      <c r="A1625">
        <v>1809</v>
      </c>
      <c r="B1625" t="s">
        <v>9804</v>
      </c>
      <c r="C1625" t="s">
        <v>2511</v>
      </c>
      <c r="D1625" t="s">
        <v>2732</v>
      </c>
      <c r="E1625" s="72">
        <v>76.81</v>
      </c>
    </row>
    <row r="1626" spans="1:5" x14ac:dyDescent="0.25">
      <c r="A1626">
        <v>1814</v>
      </c>
      <c r="B1626" t="s">
        <v>9805</v>
      </c>
      <c r="C1626" t="s">
        <v>2511</v>
      </c>
      <c r="D1626" t="s">
        <v>2732</v>
      </c>
      <c r="E1626" s="72">
        <v>63.1</v>
      </c>
    </row>
    <row r="1627" spans="1:5" x14ac:dyDescent="0.25">
      <c r="A1627">
        <v>1803</v>
      </c>
      <c r="B1627" t="s">
        <v>9806</v>
      </c>
      <c r="C1627" t="s">
        <v>2511</v>
      </c>
      <c r="D1627" t="s">
        <v>2732</v>
      </c>
      <c r="E1627" s="72">
        <v>15.95</v>
      </c>
    </row>
    <row r="1628" spans="1:5" x14ac:dyDescent="0.25">
      <c r="A1628">
        <v>1805</v>
      </c>
      <c r="B1628" t="s">
        <v>9807</v>
      </c>
      <c r="C1628" t="s">
        <v>2511</v>
      </c>
      <c r="D1628" t="s">
        <v>2732</v>
      </c>
      <c r="E1628" s="72">
        <v>36.619999999999997</v>
      </c>
    </row>
    <row r="1629" spans="1:5" x14ac:dyDescent="0.25">
      <c r="A1629">
        <v>1821</v>
      </c>
      <c r="B1629" t="s">
        <v>9808</v>
      </c>
      <c r="C1629" t="s">
        <v>2511</v>
      </c>
      <c r="D1629" t="s">
        <v>2732</v>
      </c>
      <c r="E1629" s="72">
        <v>216.34</v>
      </c>
    </row>
    <row r="1630" spans="1:5" x14ac:dyDescent="0.25">
      <c r="A1630">
        <v>1806</v>
      </c>
      <c r="B1630" t="s">
        <v>9809</v>
      </c>
      <c r="C1630" t="s">
        <v>2511</v>
      </c>
      <c r="D1630" t="s">
        <v>2732</v>
      </c>
      <c r="E1630" s="72">
        <v>128.77000000000001</v>
      </c>
    </row>
    <row r="1631" spans="1:5" x14ac:dyDescent="0.25">
      <c r="A1631">
        <v>1804</v>
      </c>
      <c r="B1631" t="s">
        <v>9810</v>
      </c>
      <c r="C1631" t="s">
        <v>2511</v>
      </c>
      <c r="D1631" t="s">
        <v>2732</v>
      </c>
      <c r="E1631" s="72">
        <v>22.7</v>
      </c>
    </row>
    <row r="1632" spans="1:5" x14ac:dyDescent="0.25">
      <c r="A1632">
        <v>1807</v>
      </c>
      <c r="B1632" t="s">
        <v>9811</v>
      </c>
      <c r="C1632" t="s">
        <v>2511</v>
      </c>
      <c r="D1632" t="s">
        <v>2732</v>
      </c>
      <c r="E1632" s="72">
        <v>309.39999999999998</v>
      </c>
    </row>
    <row r="1633" spans="1:5" x14ac:dyDescent="0.25">
      <c r="A1633">
        <v>1808</v>
      </c>
      <c r="B1633" t="s">
        <v>9812</v>
      </c>
      <c r="C1633" t="s">
        <v>2511</v>
      </c>
      <c r="D1633" t="s">
        <v>2732</v>
      </c>
      <c r="E1633" s="72">
        <v>620.29999999999995</v>
      </c>
    </row>
    <row r="1634" spans="1:5" x14ac:dyDescent="0.25">
      <c r="A1634">
        <v>1797</v>
      </c>
      <c r="B1634" t="s">
        <v>9813</v>
      </c>
      <c r="C1634" t="s">
        <v>2511</v>
      </c>
      <c r="D1634" t="s">
        <v>2732</v>
      </c>
      <c r="E1634" s="72">
        <v>93.03</v>
      </c>
    </row>
    <row r="1635" spans="1:5" x14ac:dyDescent="0.25">
      <c r="A1635">
        <v>1796</v>
      </c>
      <c r="B1635" t="s">
        <v>9814</v>
      </c>
      <c r="C1635" t="s">
        <v>2511</v>
      </c>
      <c r="D1635" t="s">
        <v>2732</v>
      </c>
      <c r="E1635" s="72">
        <v>71.36</v>
      </c>
    </row>
    <row r="1636" spans="1:5" x14ac:dyDescent="0.25">
      <c r="A1636">
        <v>1794</v>
      </c>
      <c r="B1636" t="s">
        <v>9815</v>
      </c>
      <c r="C1636" t="s">
        <v>2511</v>
      </c>
      <c r="D1636" t="s">
        <v>2732</v>
      </c>
      <c r="E1636" s="72">
        <v>17.03</v>
      </c>
    </row>
    <row r="1637" spans="1:5" x14ac:dyDescent="0.25">
      <c r="A1637">
        <v>1816</v>
      </c>
      <c r="B1637" t="s">
        <v>9816</v>
      </c>
      <c r="C1637" t="s">
        <v>2511</v>
      </c>
      <c r="D1637" t="s">
        <v>2732</v>
      </c>
      <c r="E1637" s="72">
        <v>38.409999999999997</v>
      </c>
    </row>
    <row r="1638" spans="1:5" x14ac:dyDescent="0.25">
      <c r="A1638">
        <v>1815</v>
      </c>
      <c r="B1638" t="s">
        <v>9817</v>
      </c>
      <c r="C1638" t="s">
        <v>2511</v>
      </c>
      <c r="D1638" t="s">
        <v>2732</v>
      </c>
      <c r="E1638" s="72">
        <v>294.98</v>
      </c>
    </row>
    <row r="1639" spans="1:5" x14ac:dyDescent="0.25">
      <c r="A1639">
        <v>1798</v>
      </c>
      <c r="B1639" t="s">
        <v>9818</v>
      </c>
      <c r="C1639" t="s">
        <v>2511</v>
      </c>
      <c r="D1639" t="s">
        <v>2732</v>
      </c>
      <c r="E1639" s="72">
        <v>131.99</v>
      </c>
    </row>
    <row r="1640" spans="1:5" x14ac:dyDescent="0.25">
      <c r="A1640">
        <v>1795</v>
      </c>
      <c r="B1640" t="s">
        <v>9819</v>
      </c>
      <c r="C1640" t="s">
        <v>2511</v>
      </c>
      <c r="D1640" t="s">
        <v>2732</v>
      </c>
      <c r="E1640" s="72">
        <v>23.6</v>
      </c>
    </row>
    <row r="1641" spans="1:5" x14ac:dyDescent="0.25">
      <c r="A1641">
        <v>1799</v>
      </c>
      <c r="B1641" t="s">
        <v>9820</v>
      </c>
      <c r="C1641" t="s">
        <v>2511</v>
      </c>
      <c r="D1641" t="s">
        <v>2732</v>
      </c>
      <c r="E1641" s="72">
        <v>384.18</v>
      </c>
    </row>
    <row r="1642" spans="1:5" x14ac:dyDescent="0.25">
      <c r="A1642">
        <v>1800</v>
      </c>
      <c r="B1642" t="s">
        <v>9821</v>
      </c>
      <c r="C1642" t="s">
        <v>2511</v>
      </c>
      <c r="D1642" t="s">
        <v>2732</v>
      </c>
      <c r="E1642" s="72">
        <v>733.46</v>
      </c>
    </row>
    <row r="1643" spans="1:5" x14ac:dyDescent="0.25">
      <c r="A1643">
        <v>1802</v>
      </c>
      <c r="B1643" t="s">
        <v>9822</v>
      </c>
      <c r="C1643" t="s">
        <v>2511</v>
      </c>
      <c r="D1643" t="s">
        <v>2732</v>
      </c>
      <c r="E1643" s="73">
        <v>1834.69</v>
      </c>
    </row>
    <row r="1644" spans="1:5" x14ac:dyDescent="0.25">
      <c r="A1644">
        <v>40385</v>
      </c>
      <c r="B1644" t="s">
        <v>9823</v>
      </c>
      <c r="C1644" t="s">
        <v>2511</v>
      </c>
      <c r="D1644" t="s">
        <v>2732</v>
      </c>
      <c r="E1644" s="72">
        <v>89.73</v>
      </c>
    </row>
    <row r="1645" spans="1:5" x14ac:dyDescent="0.25">
      <c r="A1645">
        <v>40383</v>
      </c>
      <c r="B1645" t="s">
        <v>9824</v>
      </c>
      <c r="C1645" t="s">
        <v>2511</v>
      </c>
      <c r="D1645" t="s">
        <v>2732</v>
      </c>
      <c r="E1645" s="72">
        <v>61.43</v>
      </c>
    </row>
    <row r="1646" spans="1:5" x14ac:dyDescent="0.25">
      <c r="A1646">
        <v>40378</v>
      </c>
      <c r="B1646" t="s">
        <v>9825</v>
      </c>
      <c r="C1646" t="s">
        <v>2511</v>
      </c>
      <c r="D1646" t="s">
        <v>2732</v>
      </c>
      <c r="E1646" s="72">
        <v>21.24</v>
      </c>
    </row>
    <row r="1647" spans="1:5" x14ac:dyDescent="0.25">
      <c r="A1647">
        <v>40382</v>
      </c>
      <c r="B1647" t="s">
        <v>9826</v>
      </c>
      <c r="C1647" t="s">
        <v>2511</v>
      </c>
      <c r="D1647" t="s">
        <v>2732</v>
      </c>
      <c r="E1647" s="72">
        <v>40.19</v>
      </c>
    </row>
    <row r="1648" spans="1:5" x14ac:dyDescent="0.25">
      <c r="A1648">
        <v>40422</v>
      </c>
      <c r="B1648" t="s">
        <v>9827</v>
      </c>
      <c r="C1648" t="s">
        <v>2511</v>
      </c>
      <c r="D1648" t="s">
        <v>2732</v>
      </c>
      <c r="E1648" s="72">
        <v>273.8</v>
      </c>
    </row>
    <row r="1649" spans="1:5" x14ac:dyDescent="0.25">
      <c r="A1649">
        <v>40387</v>
      </c>
      <c r="B1649" t="s">
        <v>9828</v>
      </c>
      <c r="C1649" t="s">
        <v>2511</v>
      </c>
      <c r="D1649" t="s">
        <v>2732</v>
      </c>
      <c r="E1649" s="72">
        <v>139.41</v>
      </c>
    </row>
    <row r="1650" spans="1:5" x14ac:dyDescent="0.25">
      <c r="A1650">
        <v>40380</v>
      </c>
      <c r="B1650" t="s">
        <v>9829</v>
      </c>
      <c r="C1650" t="s">
        <v>2511</v>
      </c>
      <c r="D1650" t="s">
        <v>2732</v>
      </c>
      <c r="E1650" s="72">
        <v>28.32</v>
      </c>
    </row>
    <row r="1651" spans="1:5" x14ac:dyDescent="0.25">
      <c r="A1651">
        <v>40390</v>
      </c>
      <c r="B1651" t="s">
        <v>9830</v>
      </c>
      <c r="C1651" t="s">
        <v>2511</v>
      </c>
      <c r="D1651" t="s">
        <v>2732</v>
      </c>
      <c r="E1651" s="72">
        <v>576.65</v>
      </c>
    </row>
    <row r="1652" spans="1:5" x14ac:dyDescent="0.25">
      <c r="A1652">
        <v>40413</v>
      </c>
      <c r="B1652" t="s">
        <v>9831</v>
      </c>
      <c r="C1652" t="s">
        <v>2511</v>
      </c>
      <c r="D1652" t="s">
        <v>2732</v>
      </c>
      <c r="E1652" s="72">
        <v>22.55</v>
      </c>
    </row>
    <row r="1653" spans="1:5" x14ac:dyDescent="0.25">
      <c r="A1653">
        <v>40415</v>
      </c>
      <c r="B1653" t="s">
        <v>9832</v>
      </c>
      <c r="C1653" t="s">
        <v>2511</v>
      </c>
      <c r="D1653" t="s">
        <v>2732</v>
      </c>
      <c r="E1653" s="72">
        <v>32.130000000000003</v>
      </c>
    </row>
    <row r="1654" spans="1:5" x14ac:dyDescent="0.25">
      <c r="A1654">
        <v>40417</v>
      </c>
      <c r="B1654" t="s">
        <v>9833</v>
      </c>
      <c r="C1654" t="s">
        <v>2511</v>
      </c>
      <c r="D1654" t="s">
        <v>2732</v>
      </c>
      <c r="E1654" s="72">
        <v>37.9</v>
      </c>
    </row>
    <row r="1655" spans="1:5" x14ac:dyDescent="0.25">
      <c r="A1655">
        <v>39271</v>
      </c>
      <c r="B1655" t="s">
        <v>9834</v>
      </c>
      <c r="C1655" t="s">
        <v>2511</v>
      </c>
      <c r="D1655" t="s">
        <v>2731</v>
      </c>
      <c r="E1655" s="72">
        <v>3.01</v>
      </c>
    </row>
    <row r="1656" spans="1:5" x14ac:dyDescent="0.25">
      <c r="A1656">
        <v>39273</v>
      </c>
      <c r="B1656" t="s">
        <v>9835</v>
      </c>
      <c r="C1656" t="s">
        <v>2511</v>
      </c>
      <c r="D1656" t="s">
        <v>2731</v>
      </c>
      <c r="E1656" s="72">
        <v>5.12</v>
      </c>
    </row>
    <row r="1657" spans="1:5" x14ac:dyDescent="0.25">
      <c r="A1657">
        <v>39272</v>
      </c>
      <c r="B1657" t="s">
        <v>9836</v>
      </c>
      <c r="C1657" t="s">
        <v>2511</v>
      </c>
      <c r="D1657" t="s">
        <v>2731</v>
      </c>
      <c r="E1657" s="72">
        <v>3.7</v>
      </c>
    </row>
    <row r="1658" spans="1:5" x14ac:dyDescent="0.25">
      <c r="A1658">
        <v>1875</v>
      </c>
      <c r="B1658" t="s">
        <v>9837</v>
      </c>
      <c r="C1658" t="s">
        <v>2511</v>
      </c>
      <c r="D1658" t="s">
        <v>2731</v>
      </c>
      <c r="E1658" s="72">
        <v>8.18</v>
      </c>
    </row>
    <row r="1659" spans="1:5" x14ac:dyDescent="0.25">
      <c r="A1659">
        <v>1874</v>
      </c>
      <c r="B1659" t="s">
        <v>9838</v>
      </c>
      <c r="C1659" t="s">
        <v>2511</v>
      </c>
      <c r="D1659" t="s">
        <v>2731</v>
      </c>
      <c r="E1659" s="72">
        <v>6.75</v>
      </c>
    </row>
    <row r="1660" spans="1:5" x14ac:dyDescent="0.25">
      <c r="A1660">
        <v>1870</v>
      </c>
      <c r="B1660" t="s">
        <v>9839</v>
      </c>
      <c r="C1660" t="s">
        <v>2511</v>
      </c>
      <c r="D1660" t="s">
        <v>2733</v>
      </c>
      <c r="E1660" s="72">
        <v>3.9</v>
      </c>
    </row>
    <row r="1661" spans="1:5" x14ac:dyDescent="0.25">
      <c r="A1661">
        <v>1884</v>
      </c>
      <c r="B1661" t="s">
        <v>9840</v>
      </c>
      <c r="C1661" t="s">
        <v>2511</v>
      </c>
      <c r="D1661" t="s">
        <v>2731</v>
      </c>
      <c r="E1661" s="72">
        <v>5.99</v>
      </c>
    </row>
    <row r="1662" spans="1:5" x14ac:dyDescent="0.25">
      <c r="A1662">
        <v>1887</v>
      </c>
      <c r="B1662" t="s">
        <v>9841</v>
      </c>
      <c r="C1662" t="s">
        <v>2511</v>
      </c>
      <c r="D1662" t="s">
        <v>2731</v>
      </c>
      <c r="E1662" s="72">
        <v>33.909999999999997</v>
      </c>
    </row>
    <row r="1663" spans="1:5" x14ac:dyDescent="0.25">
      <c r="A1663">
        <v>1876</v>
      </c>
      <c r="B1663" t="s">
        <v>9842</v>
      </c>
      <c r="C1663" t="s">
        <v>2511</v>
      </c>
      <c r="D1663" t="s">
        <v>2731</v>
      </c>
      <c r="E1663" s="72">
        <v>13.29</v>
      </c>
    </row>
    <row r="1664" spans="1:5" x14ac:dyDescent="0.25">
      <c r="A1664">
        <v>1879</v>
      </c>
      <c r="B1664" t="s">
        <v>9843</v>
      </c>
      <c r="C1664" t="s">
        <v>2511</v>
      </c>
      <c r="D1664" t="s">
        <v>2731</v>
      </c>
      <c r="E1664" s="72">
        <v>3.95</v>
      </c>
    </row>
    <row r="1665" spans="1:5" x14ac:dyDescent="0.25">
      <c r="A1665">
        <v>1877</v>
      </c>
      <c r="B1665" t="s">
        <v>9844</v>
      </c>
      <c r="C1665" t="s">
        <v>2511</v>
      </c>
      <c r="D1665" t="s">
        <v>2731</v>
      </c>
      <c r="E1665" s="72">
        <v>33.950000000000003</v>
      </c>
    </row>
    <row r="1666" spans="1:5" x14ac:dyDescent="0.25">
      <c r="A1666">
        <v>1878</v>
      </c>
      <c r="B1666" t="s">
        <v>9845</v>
      </c>
      <c r="C1666" t="s">
        <v>2511</v>
      </c>
      <c r="D1666" t="s">
        <v>2731</v>
      </c>
      <c r="E1666" s="72">
        <v>68.22</v>
      </c>
    </row>
    <row r="1667" spans="1:5" x14ac:dyDescent="0.25">
      <c r="A1667">
        <v>2621</v>
      </c>
      <c r="B1667" t="s">
        <v>9846</v>
      </c>
      <c r="C1667" t="s">
        <v>2511</v>
      </c>
      <c r="D1667" t="s">
        <v>2731</v>
      </c>
      <c r="E1667" s="72">
        <v>152.63999999999999</v>
      </c>
    </row>
    <row r="1668" spans="1:5" x14ac:dyDescent="0.25">
      <c r="A1668">
        <v>2616</v>
      </c>
      <c r="B1668" t="s">
        <v>9847</v>
      </c>
      <c r="C1668" t="s">
        <v>2511</v>
      </c>
      <c r="D1668" t="s">
        <v>2731</v>
      </c>
      <c r="E1668" s="72">
        <v>4.32</v>
      </c>
    </row>
    <row r="1669" spans="1:5" x14ac:dyDescent="0.25">
      <c r="A1669">
        <v>2633</v>
      </c>
      <c r="B1669" t="s">
        <v>9848</v>
      </c>
      <c r="C1669" t="s">
        <v>2511</v>
      </c>
      <c r="D1669" t="s">
        <v>2731</v>
      </c>
      <c r="E1669" s="72">
        <v>4.88</v>
      </c>
    </row>
    <row r="1670" spans="1:5" x14ac:dyDescent="0.25">
      <c r="A1670">
        <v>2617</v>
      </c>
      <c r="B1670" t="s">
        <v>9849</v>
      </c>
      <c r="C1670" t="s">
        <v>2511</v>
      </c>
      <c r="D1670" t="s">
        <v>2731</v>
      </c>
      <c r="E1670" s="72">
        <v>6.64</v>
      </c>
    </row>
    <row r="1671" spans="1:5" x14ac:dyDescent="0.25">
      <c r="A1671">
        <v>2618</v>
      </c>
      <c r="B1671" t="s">
        <v>9850</v>
      </c>
      <c r="C1671" t="s">
        <v>2511</v>
      </c>
      <c r="D1671" t="s">
        <v>2731</v>
      </c>
      <c r="E1671" s="72">
        <v>15.12</v>
      </c>
    </row>
    <row r="1672" spans="1:5" x14ac:dyDescent="0.25">
      <c r="A1672">
        <v>2632</v>
      </c>
      <c r="B1672" t="s">
        <v>9851</v>
      </c>
      <c r="C1672" t="s">
        <v>2511</v>
      </c>
      <c r="D1672" t="s">
        <v>2731</v>
      </c>
      <c r="E1672" s="72">
        <v>18.440000000000001</v>
      </c>
    </row>
    <row r="1673" spans="1:5" x14ac:dyDescent="0.25">
      <c r="A1673">
        <v>2631</v>
      </c>
      <c r="B1673" t="s">
        <v>9852</v>
      </c>
      <c r="C1673" t="s">
        <v>2511</v>
      </c>
      <c r="D1673" t="s">
        <v>2731</v>
      </c>
      <c r="E1673" s="72">
        <v>27.07</v>
      </c>
    </row>
    <row r="1674" spans="1:5" x14ac:dyDescent="0.25">
      <c r="A1674">
        <v>2619</v>
      </c>
      <c r="B1674" t="s">
        <v>9853</v>
      </c>
      <c r="C1674" t="s">
        <v>2511</v>
      </c>
      <c r="D1674" t="s">
        <v>2731</v>
      </c>
      <c r="E1674" s="72">
        <v>68.55</v>
      </c>
    </row>
    <row r="1675" spans="1:5" x14ac:dyDescent="0.25">
      <c r="A1675">
        <v>2620</v>
      </c>
      <c r="B1675" t="s">
        <v>9854</v>
      </c>
      <c r="C1675" t="s">
        <v>2511</v>
      </c>
      <c r="D1675" t="s">
        <v>2731</v>
      </c>
      <c r="E1675" s="72">
        <v>90</v>
      </c>
    </row>
    <row r="1676" spans="1:5" x14ac:dyDescent="0.25">
      <c r="A1676">
        <v>44472</v>
      </c>
      <c r="B1676" t="s">
        <v>9855</v>
      </c>
      <c r="C1676" t="s">
        <v>2511</v>
      </c>
      <c r="D1676" t="s">
        <v>2732</v>
      </c>
      <c r="E1676" s="72">
        <v>62</v>
      </c>
    </row>
    <row r="1677" spans="1:5" x14ac:dyDescent="0.25">
      <c r="A1677">
        <v>38369</v>
      </c>
      <c r="B1677" t="s">
        <v>9856</v>
      </c>
      <c r="C1677" t="s">
        <v>2511</v>
      </c>
      <c r="D1677" t="s">
        <v>2731</v>
      </c>
      <c r="E1677" s="72">
        <v>24.92</v>
      </c>
    </row>
    <row r="1678" spans="1:5" x14ac:dyDescent="0.25">
      <c r="A1678">
        <v>38370</v>
      </c>
      <c r="B1678" t="s">
        <v>9857</v>
      </c>
      <c r="C1678" t="s">
        <v>2511</v>
      </c>
      <c r="D1678" t="s">
        <v>2731</v>
      </c>
      <c r="E1678" s="72">
        <v>24.92</v>
      </c>
    </row>
    <row r="1679" spans="1:5" x14ac:dyDescent="0.25">
      <c r="A1679">
        <v>38372</v>
      </c>
      <c r="B1679" t="s">
        <v>9858</v>
      </c>
      <c r="C1679" t="s">
        <v>2511</v>
      </c>
      <c r="D1679" t="s">
        <v>2731</v>
      </c>
      <c r="E1679" s="72">
        <v>19.57</v>
      </c>
    </row>
    <row r="1680" spans="1:5" x14ac:dyDescent="0.25">
      <c r="A1680">
        <v>2357</v>
      </c>
      <c r="B1680" t="s">
        <v>9859</v>
      </c>
      <c r="C1680" t="s">
        <v>2513</v>
      </c>
      <c r="D1680" t="s">
        <v>2731</v>
      </c>
      <c r="E1680" s="72">
        <v>7.83</v>
      </c>
    </row>
    <row r="1681" spans="1:5" x14ac:dyDescent="0.25">
      <c r="A1681">
        <v>40806</v>
      </c>
      <c r="B1681" t="s">
        <v>9860</v>
      </c>
      <c r="C1681" t="s">
        <v>2517</v>
      </c>
      <c r="D1681" t="s">
        <v>2731</v>
      </c>
      <c r="E1681" s="73">
        <v>1395.54</v>
      </c>
    </row>
    <row r="1682" spans="1:5" x14ac:dyDescent="0.25">
      <c r="A1682">
        <v>2355</v>
      </c>
      <c r="B1682" t="s">
        <v>9861</v>
      </c>
      <c r="C1682" t="s">
        <v>2513</v>
      </c>
      <c r="D1682" t="s">
        <v>2731</v>
      </c>
      <c r="E1682" s="72">
        <v>19.079999999999998</v>
      </c>
    </row>
    <row r="1683" spans="1:5" x14ac:dyDescent="0.25">
      <c r="A1683">
        <v>40805</v>
      </c>
      <c r="B1683" t="s">
        <v>9862</v>
      </c>
      <c r="C1683" t="s">
        <v>2517</v>
      </c>
      <c r="D1683" t="s">
        <v>2731</v>
      </c>
      <c r="E1683" s="73">
        <v>3398.69</v>
      </c>
    </row>
    <row r="1684" spans="1:5" x14ac:dyDescent="0.25">
      <c r="A1684">
        <v>2358</v>
      </c>
      <c r="B1684" t="s">
        <v>9863</v>
      </c>
      <c r="C1684" t="s">
        <v>2513</v>
      </c>
      <c r="D1684" t="s">
        <v>2731</v>
      </c>
      <c r="E1684" s="72">
        <v>14.72</v>
      </c>
    </row>
    <row r="1685" spans="1:5" x14ac:dyDescent="0.25">
      <c r="A1685">
        <v>40807</v>
      </c>
      <c r="B1685" t="s">
        <v>9864</v>
      </c>
      <c r="C1685" t="s">
        <v>2517</v>
      </c>
      <c r="D1685" t="s">
        <v>2731</v>
      </c>
      <c r="E1685" s="73">
        <v>2623.69</v>
      </c>
    </row>
    <row r="1686" spans="1:5" x14ac:dyDescent="0.25">
      <c r="A1686">
        <v>2359</v>
      </c>
      <c r="B1686" t="s">
        <v>9865</v>
      </c>
      <c r="C1686" t="s">
        <v>2513</v>
      </c>
      <c r="D1686" t="s">
        <v>2731</v>
      </c>
      <c r="E1686" s="72">
        <v>11.52</v>
      </c>
    </row>
    <row r="1687" spans="1:5" x14ac:dyDescent="0.25">
      <c r="A1687">
        <v>40808</v>
      </c>
      <c r="B1687" t="s">
        <v>9866</v>
      </c>
      <c r="C1687" t="s">
        <v>2517</v>
      </c>
      <c r="D1687" t="s">
        <v>2731</v>
      </c>
      <c r="E1687" s="73">
        <v>2050.79</v>
      </c>
    </row>
    <row r="1688" spans="1:5" x14ac:dyDescent="0.25">
      <c r="A1688">
        <v>44330</v>
      </c>
      <c r="B1688" t="s">
        <v>9867</v>
      </c>
      <c r="C1688" t="s">
        <v>2515</v>
      </c>
      <c r="D1688" t="s">
        <v>2731</v>
      </c>
      <c r="E1688" s="72">
        <v>8.48</v>
      </c>
    </row>
    <row r="1689" spans="1:5" x14ac:dyDescent="0.25">
      <c r="A1689">
        <v>43144</v>
      </c>
      <c r="B1689" t="s">
        <v>9868</v>
      </c>
      <c r="C1689" t="s">
        <v>2510</v>
      </c>
      <c r="D1689" t="s">
        <v>2731</v>
      </c>
      <c r="E1689" s="72">
        <v>47.82</v>
      </c>
    </row>
    <row r="1690" spans="1:5" x14ac:dyDescent="0.25">
      <c r="A1690">
        <v>39397</v>
      </c>
      <c r="B1690" t="s">
        <v>9869</v>
      </c>
      <c r="C1690" t="s">
        <v>2515</v>
      </c>
      <c r="D1690" t="s">
        <v>2731</v>
      </c>
      <c r="E1690" s="72">
        <v>21.79</v>
      </c>
    </row>
    <row r="1691" spans="1:5" x14ac:dyDescent="0.25">
      <c r="A1691">
        <v>2692</v>
      </c>
      <c r="B1691" t="s">
        <v>9870</v>
      </c>
      <c r="C1691" t="s">
        <v>2515</v>
      </c>
      <c r="D1691" t="s">
        <v>2731</v>
      </c>
      <c r="E1691" s="72">
        <v>8.7899999999999991</v>
      </c>
    </row>
    <row r="1692" spans="1:5" x14ac:dyDescent="0.25">
      <c r="A1692">
        <v>44329</v>
      </c>
      <c r="B1692" t="s">
        <v>9871</v>
      </c>
      <c r="C1692" t="s">
        <v>2515</v>
      </c>
      <c r="D1692" t="s">
        <v>2731</v>
      </c>
      <c r="E1692" s="72">
        <v>11.12</v>
      </c>
    </row>
    <row r="1693" spans="1:5" x14ac:dyDescent="0.25">
      <c r="A1693">
        <v>5318</v>
      </c>
      <c r="B1693" t="s">
        <v>9872</v>
      </c>
      <c r="C1693" t="s">
        <v>2515</v>
      </c>
      <c r="D1693" t="s">
        <v>2733</v>
      </c>
      <c r="E1693" s="72">
        <v>17.98</v>
      </c>
    </row>
    <row r="1694" spans="1:5" x14ac:dyDescent="0.25">
      <c r="A1694">
        <v>5330</v>
      </c>
      <c r="B1694" t="s">
        <v>9873</v>
      </c>
      <c r="C1694" t="s">
        <v>2515</v>
      </c>
      <c r="D1694" t="s">
        <v>2731</v>
      </c>
      <c r="E1694" s="72">
        <v>40.98</v>
      </c>
    </row>
    <row r="1695" spans="1:5" x14ac:dyDescent="0.25">
      <c r="A1695">
        <v>44532</v>
      </c>
      <c r="B1695" t="s">
        <v>9874</v>
      </c>
      <c r="C1695" t="s">
        <v>2511</v>
      </c>
      <c r="D1695" t="s">
        <v>2731</v>
      </c>
      <c r="E1695" s="72">
        <v>30.88</v>
      </c>
    </row>
    <row r="1696" spans="1:5" x14ac:dyDescent="0.25">
      <c r="A1696">
        <v>44531</v>
      </c>
      <c r="B1696" t="s">
        <v>9875</v>
      </c>
      <c r="C1696" t="s">
        <v>2511</v>
      </c>
      <c r="D1696" t="s">
        <v>2731</v>
      </c>
      <c r="E1696" s="72">
        <v>98.14</v>
      </c>
    </row>
    <row r="1697" spans="1:5" x14ac:dyDescent="0.25">
      <c r="A1697">
        <v>38140</v>
      </c>
      <c r="B1697" t="s">
        <v>9876</v>
      </c>
      <c r="C1697" t="s">
        <v>2511</v>
      </c>
      <c r="D1697" t="s">
        <v>2733</v>
      </c>
      <c r="E1697" s="72">
        <v>23.8</v>
      </c>
    </row>
    <row r="1698" spans="1:5" x14ac:dyDescent="0.25">
      <c r="A1698">
        <v>13887</v>
      </c>
      <c r="B1698" t="s">
        <v>9877</v>
      </c>
      <c r="C1698" t="s">
        <v>2511</v>
      </c>
      <c r="D1698" t="s">
        <v>2731</v>
      </c>
      <c r="E1698" s="72">
        <v>563.48</v>
      </c>
    </row>
    <row r="1699" spans="1:5" x14ac:dyDescent="0.25">
      <c r="A1699">
        <v>44495</v>
      </c>
      <c r="B1699" t="s">
        <v>9878</v>
      </c>
      <c r="C1699" t="s">
        <v>2511</v>
      </c>
      <c r="D1699" t="s">
        <v>2731</v>
      </c>
      <c r="E1699" s="72">
        <v>25.08</v>
      </c>
    </row>
    <row r="1700" spans="1:5" x14ac:dyDescent="0.25">
      <c r="A1700">
        <v>44533</v>
      </c>
      <c r="B1700" t="s">
        <v>9879</v>
      </c>
      <c r="C1700" t="s">
        <v>2511</v>
      </c>
      <c r="D1700" t="s">
        <v>2731</v>
      </c>
      <c r="E1700" s="72">
        <v>23.69</v>
      </c>
    </row>
    <row r="1701" spans="1:5" x14ac:dyDescent="0.25">
      <c r="A1701">
        <v>44534</v>
      </c>
      <c r="B1701" t="s">
        <v>9880</v>
      </c>
      <c r="C1701" t="s">
        <v>2511</v>
      </c>
      <c r="D1701" t="s">
        <v>2731</v>
      </c>
      <c r="E1701" s="72">
        <v>6.17</v>
      </c>
    </row>
    <row r="1702" spans="1:5" x14ac:dyDescent="0.25">
      <c r="A1702">
        <v>34544</v>
      </c>
      <c r="B1702" t="s">
        <v>9881</v>
      </c>
      <c r="C1702" t="s">
        <v>2511</v>
      </c>
      <c r="D1702" t="s">
        <v>2731</v>
      </c>
      <c r="E1702" s="73">
        <v>2063.9299999999998</v>
      </c>
    </row>
    <row r="1703" spans="1:5" x14ac:dyDescent="0.25">
      <c r="A1703">
        <v>34729</v>
      </c>
      <c r="B1703" t="s">
        <v>9882</v>
      </c>
      <c r="C1703" t="s">
        <v>2511</v>
      </c>
      <c r="D1703" t="s">
        <v>2731</v>
      </c>
      <c r="E1703" s="73">
        <v>1623.6</v>
      </c>
    </row>
    <row r="1704" spans="1:5" x14ac:dyDescent="0.25">
      <c r="A1704">
        <v>34734</v>
      </c>
      <c r="B1704" t="s">
        <v>9883</v>
      </c>
      <c r="C1704" t="s">
        <v>2511</v>
      </c>
      <c r="D1704" t="s">
        <v>2731</v>
      </c>
      <c r="E1704" s="73">
        <v>2513.85</v>
      </c>
    </row>
    <row r="1705" spans="1:5" x14ac:dyDescent="0.25">
      <c r="A1705">
        <v>34738</v>
      </c>
      <c r="B1705" t="s">
        <v>9884</v>
      </c>
      <c r="C1705" t="s">
        <v>2511</v>
      </c>
      <c r="D1705" t="s">
        <v>2731</v>
      </c>
      <c r="E1705" s="73">
        <v>5873.13</v>
      </c>
    </row>
    <row r="1706" spans="1:5" x14ac:dyDescent="0.25">
      <c r="A1706">
        <v>2391</v>
      </c>
      <c r="B1706" t="s">
        <v>9885</v>
      </c>
      <c r="C1706" t="s">
        <v>2511</v>
      </c>
      <c r="D1706" t="s">
        <v>2731</v>
      </c>
      <c r="E1706" s="72">
        <v>477.68</v>
      </c>
    </row>
    <row r="1707" spans="1:5" x14ac:dyDescent="0.25">
      <c r="A1707">
        <v>2374</v>
      </c>
      <c r="B1707" t="s">
        <v>9886</v>
      </c>
      <c r="C1707" t="s">
        <v>2511</v>
      </c>
      <c r="D1707" t="s">
        <v>2731</v>
      </c>
      <c r="E1707" s="72">
        <v>541.91</v>
      </c>
    </row>
    <row r="1708" spans="1:5" x14ac:dyDescent="0.25">
      <c r="A1708">
        <v>2377</v>
      </c>
      <c r="B1708" t="s">
        <v>9887</v>
      </c>
      <c r="C1708" t="s">
        <v>2511</v>
      </c>
      <c r="D1708" t="s">
        <v>2731</v>
      </c>
      <c r="E1708" s="72">
        <v>760.52</v>
      </c>
    </row>
    <row r="1709" spans="1:5" x14ac:dyDescent="0.25">
      <c r="A1709">
        <v>2393</v>
      </c>
      <c r="B1709" t="s">
        <v>9888</v>
      </c>
      <c r="C1709" t="s">
        <v>2511</v>
      </c>
      <c r="D1709" t="s">
        <v>2731</v>
      </c>
      <c r="E1709" s="73">
        <v>1273.5899999999999</v>
      </c>
    </row>
    <row r="1710" spans="1:5" x14ac:dyDescent="0.25">
      <c r="A1710">
        <v>34705</v>
      </c>
      <c r="B1710" t="s">
        <v>9889</v>
      </c>
      <c r="C1710" t="s">
        <v>2511</v>
      </c>
      <c r="D1710" t="s">
        <v>2731</v>
      </c>
      <c r="E1710" s="73">
        <v>1113.94</v>
      </c>
    </row>
    <row r="1711" spans="1:5" x14ac:dyDescent="0.25">
      <c r="A1711">
        <v>34707</v>
      </c>
      <c r="B1711" t="s">
        <v>9890</v>
      </c>
      <c r="C1711" t="s">
        <v>2511</v>
      </c>
      <c r="D1711" t="s">
        <v>2731</v>
      </c>
      <c r="E1711" s="73">
        <v>2064.14</v>
      </c>
    </row>
    <row r="1712" spans="1:5" x14ac:dyDescent="0.25">
      <c r="A1712">
        <v>2378</v>
      </c>
      <c r="B1712" t="s">
        <v>9891</v>
      </c>
      <c r="C1712" t="s">
        <v>2511</v>
      </c>
      <c r="D1712" t="s">
        <v>2731</v>
      </c>
      <c r="E1712" s="73">
        <v>1749.44</v>
      </c>
    </row>
    <row r="1713" spans="1:5" x14ac:dyDescent="0.25">
      <c r="A1713">
        <v>2379</v>
      </c>
      <c r="B1713" t="s">
        <v>9892</v>
      </c>
      <c r="C1713" t="s">
        <v>2511</v>
      </c>
      <c r="D1713" t="s">
        <v>2731</v>
      </c>
      <c r="E1713" s="73">
        <v>1749.44</v>
      </c>
    </row>
    <row r="1714" spans="1:5" x14ac:dyDescent="0.25">
      <c r="A1714">
        <v>2376</v>
      </c>
      <c r="B1714" t="s">
        <v>9893</v>
      </c>
      <c r="C1714" t="s">
        <v>2511</v>
      </c>
      <c r="D1714" t="s">
        <v>2731</v>
      </c>
      <c r="E1714" s="73">
        <v>2881.32</v>
      </c>
    </row>
    <row r="1715" spans="1:5" x14ac:dyDescent="0.25">
      <c r="A1715">
        <v>2394</v>
      </c>
      <c r="B1715" t="s">
        <v>9894</v>
      </c>
      <c r="C1715" t="s">
        <v>2511</v>
      </c>
      <c r="D1715" t="s">
        <v>2731</v>
      </c>
      <c r="E1715" s="73">
        <v>6159.74</v>
      </c>
    </row>
    <row r="1716" spans="1:5" x14ac:dyDescent="0.25">
      <c r="A1716">
        <v>34686</v>
      </c>
      <c r="B1716" t="s">
        <v>9895</v>
      </c>
      <c r="C1716" t="s">
        <v>2511</v>
      </c>
      <c r="D1716" t="s">
        <v>2731</v>
      </c>
      <c r="E1716" s="72">
        <v>18.489999999999998</v>
      </c>
    </row>
    <row r="1717" spans="1:5" x14ac:dyDescent="0.25">
      <c r="A1717">
        <v>34616</v>
      </c>
      <c r="B1717" t="s">
        <v>9896</v>
      </c>
      <c r="C1717" t="s">
        <v>2511</v>
      </c>
      <c r="D1717" t="s">
        <v>2731</v>
      </c>
      <c r="E1717" s="72">
        <v>71.48</v>
      </c>
    </row>
    <row r="1718" spans="1:5" x14ac:dyDescent="0.25">
      <c r="A1718">
        <v>34623</v>
      </c>
      <c r="B1718" t="s">
        <v>9897</v>
      </c>
      <c r="C1718" t="s">
        <v>2511</v>
      </c>
      <c r="D1718" t="s">
        <v>2731</v>
      </c>
      <c r="E1718" s="72">
        <v>70.38</v>
      </c>
    </row>
    <row r="1719" spans="1:5" x14ac:dyDescent="0.25">
      <c r="A1719">
        <v>34628</v>
      </c>
      <c r="B1719" t="s">
        <v>9898</v>
      </c>
      <c r="C1719" t="s">
        <v>2511</v>
      </c>
      <c r="D1719" t="s">
        <v>2731</v>
      </c>
      <c r="E1719" s="72">
        <v>100.81</v>
      </c>
    </row>
    <row r="1720" spans="1:5" x14ac:dyDescent="0.25">
      <c r="A1720">
        <v>34653</v>
      </c>
      <c r="B1720" t="s">
        <v>9899</v>
      </c>
      <c r="C1720" t="s">
        <v>2511</v>
      </c>
      <c r="D1720" t="s">
        <v>2731</v>
      </c>
      <c r="E1720" s="72">
        <v>12.47</v>
      </c>
    </row>
    <row r="1721" spans="1:5" x14ac:dyDescent="0.25">
      <c r="A1721">
        <v>34688</v>
      </c>
      <c r="B1721" t="s">
        <v>9900</v>
      </c>
      <c r="C1721" t="s">
        <v>2511</v>
      </c>
      <c r="D1721" t="s">
        <v>2731</v>
      </c>
      <c r="E1721" s="72">
        <v>22.6</v>
      </c>
    </row>
    <row r="1722" spans="1:5" x14ac:dyDescent="0.25">
      <c r="A1722">
        <v>34709</v>
      </c>
      <c r="B1722" t="s">
        <v>9901</v>
      </c>
      <c r="C1722" t="s">
        <v>2511</v>
      </c>
      <c r="D1722" t="s">
        <v>2731</v>
      </c>
      <c r="E1722" s="72">
        <v>87.57</v>
      </c>
    </row>
    <row r="1723" spans="1:5" x14ac:dyDescent="0.25">
      <c r="A1723">
        <v>34714</v>
      </c>
      <c r="B1723" t="s">
        <v>9902</v>
      </c>
      <c r="C1723" t="s">
        <v>2511</v>
      </c>
      <c r="D1723" t="s">
        <v>2731</v>
      </c>
      <c r="E1723" s="72">
        <v>104.59</v>
      </c>
    </row>
    <row r="1724" spans="1:5" x14ac:dyDescent="0.25">
      <c r="A1724">
        <v>2388</v>
      </c>
      <c r="B1724" t="s">
        <v>9903</v>
      </c>
      <c r="C1724" t="s">
        <v>2511</v>
      </c>
      <c r="D1724" t="s">
        <v>2731</v>
      </c>
      <c r="E1724" s="72">
        <v>86.92</v>
      </c>
    </row>
    <row r="1725" spans="1:5" x14ac:dyDescent="0.25">
      <c r="A1725">
        <v>34606</v>
      </c>
      <c r="B1725" t="s">
        <v>9904</v>
      </c>
      <c r="C1725" t="s">
        <v>2511</v>
      </c>
      <c r="D1725" t="s">
        <v>2731</v>
      </c>
      <c r="E1725" s="72">
        <v>133.32</v>
      </c>
    </row>
    <row r="1726" spans="1:5" x14ac:dyDescent="0.25">
      <c r="A1726">
        <v>34689</v>
      </c>
      <c r="B1726" t="s">
        <v>9905</v>
      </c>
      <c r="C1726" t="s">
        <v>2511</v>
      </c>
      <c r="D1726" t="s">
        <v>2731</v>
      </c>
      <c r="E1726" s="72">
        <v>42.45</v>
      </c>
    </row>
    <row r="1727" spans="1:5" x14ac:dyDescent="0.25">
      <c r="A1727">
        <v>2370</v>
      </c>
      <c r="B1727" t="s">
        <v>9906</v>
      </c>
      <c r="C1727" t="s">
        <v>2511</v>
      </c>
      <c r="D1727" t="s">
        <v>2733</v>
      </c>
      <c r="E1727" s="72">
        <v>16.149999999999999</v>
      </c>
    </row>
    <row r="1728" spans="1:5" x14ac:dyDescent="0.25">
      <c r="A1728">
        <v>2386</v>
      </c>
      <c r="B1728" t="s">
        <v>9907</v>
      </c>
      <c r="C1728" t="s">
        <v>2511</v>
      </c>
      <c r="D1728" t="s">
        <v>2731</v>
      </c>
      <c r="E1728" s="72">
        <v>27.09</v>
      </c>
    </row>
    <row r="1729" spans="1:5" x14ac:dyDescent="0.25">
      <c r="A1729">
        <v>2392</v>
      </c>
      <c r="B1729" t="s">
        <v>9908</v>
      </c>
      <c r="C1729" t="s">
        <v>2511</v>
      </c>
      <c r="D1729" t="s">
        <v>2731</v>
      </c>
      <c r="E1729" s="72">
        <v>108.41</v>
      </c>
    </row>
    <row r="1730" spans="1:5" x14ac:dyDescent="0.25">
      <c r="A1730">
        <v>2373</v>
      </c>
      <c r="B1730" t="s">
        <v>9909</v>
      </c>
      <c r="C1730" t="s">
        <v>2511</v>
      </c>
      <c r="D1730" t="s">
        <v>2731</v>
      </c>
      <c r="E1730" s="72">
        <v>152.74</v>
      </c>
    </row>
    <row r="1731" spans="1:5" x14ac:dyDescent="0.25">
      <c r="A1731">
        <v>39465</v>
      </c>
      <c r="B1731" t="s">
        <v>9910</v>
      </c>
      <c r="C1731" t="s">
        <v>2511</v>
      </c>
      <c r="D1731" t="s">
        <v>2731</v>
      </c>
      <c r="E1731" s="72">
        <v>93.31</v>
      </c>
    </row>
    <row r="1732" spans="1:5" x14ac:dyDescent="0.25">
      <c r="A1732">
        <v>39466</v>
      </c>
      <c r="B1732" t="s">
        <v>9911</v>
      </c>
      <c r="C1732" t="s">
        <v>2511</v>
      </c>
      <c r="D1732" t="s">
        <v>2731</v>
      </c>
      <c r="E1732" s="72">
        <v>104.97</v>
      </c>
    </row>
    <row r="1733" spans="1:5" x14ac:dyDescent="0.25">
      <c r="A1733">
        <v>39467</v>
      </c>
      <c r="B1733" t="s">
        <v>9912</v>
      </c>
      <c r="C1733" t="s">
        <v>2511</v>
      </c>
      <c r="D1733" t="s">
        <v>2731</v>
      </c>
      <c r="E1733" s="72">
        <v>134.27000000000001</v>
      </c>
    </row>
    <row r="1734" spans="1:5" x14ac:dyDescent="0.25">
      <c r="A1734">
        <v>39468</v>
      </c>
      <c r="B1734" t="s">
        <v>9913</v>
      </c>
      <c r="C1734" t="s">
        <v>2511</v>
      </c>
      <c r="D1734" t="s">
        <v>2731</v>
      </c>
      <c r="E1734" s="72">
        <v>238.67</v>
      </c>
    </row>
    <row r="1735" spans="1:5" x14ac:dyDescent="0.25">
      <c r="A1735">
        <v>39469</v>
      </c>
      <c r="B1735" t="s">
        <v>9914</v>
      </c>
      <c r="C1735" t="s">
        <v>2511</v>
      </c>
      <c r="D1735" t="s">
        <v>2731</v>
      </c>
      <c r="E1735" s="72">
        <v>97.22</v>
      </c>
    </row>
    <row r="1736" spans="1:5" x14ac:dyDescent="0.25">
      <c r="A1736">
        <v>39470</v>
      </c>
      <c r="B1736" t="s">
        <v>9915</v>
      </c>
      <c r="C1736" t="s">
        <v>2511</v>
      </c>
      <c r="D1736" t="s">
        <v>2731</v>
      </c>
      <c r="E1736" s="72">
        <v>119.45</v>
      </c>
    </row>
    <row r="1737" spans="1:5" x14ac:dyDescent="0.25">
      <c r="A1737">
        <v>39471</v>
      </c>
      <c r="B1737" t="s">
        <v>9916</v>
      </c>
      <c r="C1737" t="s">
        <v>2511</v>
      </c>
      <c r="D1737" t="s">
        <v>2731</v>
      </c>
      <c r="E1737" s="72">
        <v>143.55000000000001</v>
      </c>
    </row>
    <row r="1738" spans="1:5" x14ac:dyDescent="0.25">
      <c r="A1738">
        <v>39472</v>
      </c>
      <c r="B1738" t="s">
        <v>9917</v>
      </c>
      <c r="C1738" t="s">
        <v>2511</v>
      </c>
      <c r="D1738" t="s">
        <v>2731</v>
      </c>
      <c r="E1738" s="72">
        <v>249.42</v>
      </c>
    </row>
    <row r="1739" spans="1:5" x14ac:dyDescent="0.25">
      <c r="A1739">
        <v>39473</v>
      </c>
      <c r="B1739" t="s">
        <v>9918</v>
      </c>
      <c r="C1739" t="s">
        <v>2511</v>
      </c>
      <c r="D1739" t="s">
        <v>2731</v>
      </c>
      <c r="E1739" s="72">
        <v>161.13</v>
      </c>
    </row>
    <row r="1740" spans="1:5" x14ac:dyDescent="0.25">
      <c r="A1740">
        <v>39474</v>
      </c>
      <c r="B1740" t="s">
        <v>9919</v>
      </c>
      <c r="C1740" t="s">
        <v>2511</v>
      </c>
      <c r="D1740" t="s">
        <v>2731</v>
      </c>
      <c r="E1740" s="72">
        <v>171.77</v>
      </c>
    </row>
    <row r="1741" spans="1:5" x14ac:dyDescent="0.25">
      <c r="A1741">
        <v>39475</v>
      </c>
      <c r="B1741" t="s">
        <v>9920</v>
      </c>
      <c r="C1741" t="s">
        <v>2511</v>
      </c>
      <c r="D1741" t="s">
        <v>2731</v>
      </c>
      <c r="E1741" s="72">
        <v>194.89</v>
      </c>
    </row>
    <row r="1742" spans="1:5" x14ac:dyDescent="0.25">
      <c r="A1742">
        <v>39476</v>
      </c>
      <c r="B1742" t="s">
        <v>9921</v>
      </c>
      <c r="C1742" t="s">
        <v>2511</v>
      </c>
      <c r="D1742" t="s">
        <v>2731</v>
      </c>
      <c r="E1742" s="72">
        <v>366.87</v>
      </c>
    </row>
    <row r="1743" spans="1:5" x14ac:dyDescent="0.25">
      <c r="A1743">
        <v>39477</v>
      </c>
      <c r="B1743" t="s">
        <v>9922</v>
      </c>
      <c r="C1743" t="s">
        <v>2511</v>
      </c>
      <c r="D1743" t="s">
        <v>2731</v>
      </c>
      <c r="E1743" s="72">
        <v>179.75</v>
      </c>
    </row>
    <row r="1744" spans="1:5" x14ac:dyDescent="0.25">
      <c r="A1744">
        <v>39478</v>
      </c>
      <c r="B1744" t="s">
        <v>9923</v>
      </c>
      <c r="C1744" t="s">
        <v>2511</v>
      </c>
      <c r="D1744" t="s">
        <v>2731</v>
      </c>
      <c r="E1744" s="72">
        <v>185.32</v>
      </c>
    </row>
    <row r="1745" spans="1:5" x14ac:dyDescent="0.25">
      <c r="A1745">
        <v>39479</v>
      </c>
      <c r="B1745" t="s">
        <v>9924</v>
      </c>
      <c r="C1745" t="s">
        <v>2511</v>
      </c>
      <c r="D1745" t="s">
        <v>2731</v>
      </c>
      <c r="E1745" s="72">
        <v>218.34</v>
      </c>
    </row>
    <row r="1746" spans="1:5" x14ac:dyDescent="0.25">
      <c r="A1746">
        <v>39480</v>
      </c>
      <c r="B1746" t="s">
        <v>9925</v>
      </c>
      <c r="C1746" t="s">
        <v>2511</v>
      </c>
      <c r="D1746" t="s">
        <v>2731</v>
      </c>
      <c r="E1746" s="72">
        <v>450.54</v>
      </c>
    </row>
    <row r="1747" spans="1:5" x14ac:dyDescent="0.25">
      <c r="A1747">
        <v>39459</v>
      </c>
      <c r="B1747" t="s">
        <v>9926</v>
      </c>
      <c r="C1747" t="s">
        <v>2511</v>
      </c>
      <c r="D1747" t="s">
        <v>2731</v>
      </c>
      <c r="E1747" s="72">
        <v>382.4</v>
      </c>
    </row>
    <row r="1748" spans="1:5" x14ac:dyDescent="0.25">
      <c r="A1748">
        <v>39445</v>
      </c>
      <c r="B1748" t="s">
        <v>9927</v>
      </c>
      <c r="C1748" t="s">
        <v>2511</v>
      </c>
      <c r="D1748" t="s">
        <v>2731</v>
      </c>
      <c r="E1748" s="72">
        <v>192</v>
      </c>
    </row>
    <row r="1749" spans="1:5" x14ac:dyDescent="0.25">
      <c r="A1749">
        <v>39446</v>
      </c>
      <c r="B1749" t="s">
        <v>9928</v>
      </c>
      <c r="C1749" t="s">
        <v>2511</v>
      </c>
      <c r="D1749" t="s">
        <v>2731</v>
      </c>
      <c r="E1749" s="72">
        <v>195.42</v>
      </c>
    </row>
    <row r="1750" spans="1:5" x14ac:dyDescent="0.25">
      <c r="A1750">
        <v>39447</v>
      </c>
      <c r="B1750" t="s">
        <v>9929</v>
      </c>
      <c r="C1750" t="s">
        <v>2511</v>
      </c>
      <c r="D1750" t="s">
        <v>2731</v>
      </c>
      <c r="E1750" s="72">
        <v>208.98</v>
      </c>
    </row>
    <row r="1751" spans="1:5" x14ac:dyDescent="0.25">
      <c r="A1751">
        <v>39448</v>
      </c>
      <c r="B1751" t="s">
        <v>9930</v>
      </c>
      <c r="C1751" t="s">
        <v>2511</v>
      </c>
      <c r="D1751" t="s">
        <v>2731</v>
      </c>
      <c r="E1751" s="72">
        <v>356.34</v>
      </c>
    </row>
    <row r="1752" spans="1:5" x14ac:dyDescent="0.25">
      <c r="A1752">
        <v>39450</v>
      </c>
      <c r="B1752" t="s">
        <v>9931</v>
      </c>
      <c r="C1752" t="s">
        <v>2511</v>
      </c>
      <c r="D1752" t="s">
        <v>2731</v>
      </c>
      <c r="E1752" s="72">
        <v>217.41</v>
      </c>
    </row>
    <row r="1753" spans="1:5" x14ac:dyDescent="0.25">
      <c r="A1753">
        <v>39451</v>
      </c>
      <c r="B1753" t="s">
        <v>9932</v>
      </c>
      <c r="C1753" t="s">
        <v>2511</v>
      </c>
      <c r="D1753" t="s">
        <v>2731</v>
      </c>
      <c r="E1753" s="72">
        <v>237.13</v>
      </c>
    </row>
    <row r="1754" spans="1:5" x14ac:dyDescent="0.25">
      <c r="A1754">
        <v>39452</v>
      </c>
      <c r="B1754" t="s">
        <v>9933</v>
      </c>
      <c r="C1754" t="s">
        <v>2511</v>
      </c>
      <c r="D1754" t="s">
        <v>2731</v>
      </c>
      <c r="E1754" s="72">
        <v>238.55</v>
      </c>
    </row>
    <row r="1755" spans="1:5" x14ac:dyDescent="0.25">
      <c r="A1755">
        <v>39523</v>
      </c>
      <c r="B1755" t="s">
        <v>9934</v>
      </c>
      <c r="C1755" t="s">
        <v>2511</v>
      </c>
      <c r="D1755" t="s">
        <v>2731</v>
      </c>
      <c r="E1755" s="72">
        <v>399.21</v>
      </c>
    </row>
    <row r="1756" spans="1:5" x14ac:dyDescent="0.25">
      <c r="A1756">
        <v>39449</v>
      </c>
      <c r="B1756" t="s">
        <v>9935</v>
      </c>
      <c r="C1756" t="s">
        <v>2511</v>
      </c>
      <c r="D1756" t="s">
        <v>2731</v>
      </c>
      <c r="E1756" s="72">
        <v>442.09</v>
      </c>
    </row>
    <row r="1757" spans="1:5" x14ac:dyDescent="0.25">
      <c r="A1757">
        <v>39455</v>
      </c>
      <c r="B1757" t="s">
        <v>9936</v>
      </c>
      <c r="C1757" t="s">
        <v>2511</v>
      </c>
      <c r="D1757" t="s">
        <v>2731</v>
      </c>
      <c r="E1757" s="72">
        <v>218.76</v>
      </c>
    </row>
    <row r="1758" spans="1:5" x14ac:dyDescent="0.25">
      <c r="A1758">
        <v>39456</v>
      </c>
      <c r="B1758" t="s">
        <v>9937</v>
      </c>
      <c r="C1758" t="s">
        <v>2511</v>
      </c>
      <c r="D1758" t="s">
        <v>2731</v>
      </c>
      <c r="E1758" s="72">
        <v>218.92</v>
      </c>
    </row>
    <row r="1759" spans="1:5" x14ac:dyDescent="0.25">
      <c r="A1759">
        <v>39457</v>
      </c>
      <c r="B1759" t="s">
        <v>9938</v>
      </c>
      <c r="C1759" t="s">
        <v>2511</v>
      </c>
      <c r="D1759" t="s">
        <v>2731</v>
      </c>
      <c r="E1759" s="72">
        <v>238.66</v>
      </c>
    </row>
    <row r="1760" spans="1:5" x14ac:dyDescent="0.25">
      <c r="A1760">
        <v>39458</v>
      </c>
      <c r="B1760" t="s">
        <v>9939</v>
      </c>
      <c r="C1760" t="s">
        <v>2511</v>
      </c>
      <c r="D1760" t="s">
        <v>2731</v>
      </c>
      <c r="E1760" s="72">
        <v>445.35</v>
      </c>
    </row>
    <row r="1761" spans="1:5" x14ac:dyDescent="0.25">
      <c r="A1761">
        <v>39464</v>
      </c>
      <c r="B1761" t="s">
        <v>9940</v>
      </c>
      <c r="C1761" t="s">
        <v>2511</v>
      </c>
      <c r="D1761" t="s">
        <v>2731</v>
      </c>
      <c r="E1761" s="72">
        <v>716.16</v>
      </c>
    </row>
    <row r="1762" spans="1:5" x14ac:dyDescent="0.25">
      <c r="A1762">
        <v>39460</v>
      </c>
      <c r="B1762" t="s">
        <v>9941</v>
      </c>
      <c r="C1762" t="s">
        <v>2511</v>
      </c>
      <c r="D1762" t="s">
        <v>2731</v>
      </c>
      <c r="E1762" s="72">
        <v>271.62</v>
      </c>
    </row>
    <row r="1763" spans="1:5" x14ac:dyDescent="0.25">
      <c r="A1763">
        <v>39461</v>
      </c>
      <c r="B1763" t="s">
        <v>9942</v>
      </c>
      <c r="C1763" t="s">
        <v>2511</v>
      </c>
      <c r="D1763" t="s">
        <v>2731</v>
      </c>
      <c r="E1763" s="72">
        <v>318.27999999999997</v>
      </c>
    </row>
    <row r="1764" spans="1:5" x14ac:dyDescent="0.25">
      <c r="A1764">
        <v>39462</v>
      </c>
      <c r="B1764" t="s">
        <v>9943</v>
      </c>
      <c r="C1764" t="s">
        <v>2511</v>
      </c>
      <c r="D1764" t="s">
        <v>2731</v>
      </c>
      <c r="E1764" s="72">
        <v>306.74</v>
      </c>
    </row>
    <row r="1765" spans="1:5" x14ac:dyDescent="0.25">
      <c r="A1765">
        <v>39463</v>
      </c>
      <c r="B1765" t="s">
        <v>9944</v>
      </c>
      <c r="C1765" t="s">
        <v>2511</v>
      </c>
      <c r="D1765" t="s">
        <v>2731</v>
      </c>
      <c r="E1765" s="72">
        <v>710.6</v>
      </c>
    </row>
    <row r="1766" spans="1:5" x14ac:dyDescent="0.25">
      <c r="A1766">
        <v>26039</v>
      </c>
      <c r="B1766" t="s">
        <v>9945</v>
      </c>
      <c r="C1766" t="s">
        <v>2511</v>
      </c>
      <c r="D1766" t="s">
        <v>2732</v>
      </c>
      <c r="E1766" s="73">
        <v>358024.62</v>
      </c>
    </row>
    <row r="1767" spans="1:5" x14ac:dyDescent="0.25">
      <c r="A1767">
        <v>2401</v>
      </c>
      <c r="B1767" t="s">
        <v>9946</v>
      </c>
      <c r="C1767" t="s">
        <v>2511</v>
      </c>
      <c r="D1767" t="s">
        <v>2732</v>
      </c>
      <c r="E1767" s="73">
        <v>82349.63</v>
      </c>
    </row>
    <row r="1768" spans="1:5" x14ac:dyDescent="0.25">
      <c r="A1768">
        <v>38870</v>
      </c>
      <c r="B1768" t="s">
        <v>18943</v>
      </c>
      <c r="C1768" t="s">
        <v>2511</v>
      </c>
      <c r="D1768" t="s">
        <v>2732</v>
      </c>
      <c r="E1768" s="72">
        <v>27.97</v>
      </c>
    </row>
    <row r="1769" spans="1:5" x14ac:dyDescent="0.25">
      <c r="A1769">
        <v>38869</v>
      </c>
      <c r="B1769" t="s">
        <v>18944</v>
      </c>
      <c r="C1769" t="s">
        <v>2511</v>
      </c>
      <c r="D1769" t="s">
        <v>2732</v>
      </c>
      <c r="E1769" s="72">
        <v>18.88</v>
      </c>
    </row>
    <row r="1770" spans="1:5" x14ac:dyDescent="0.25">
      <c r="A1770">
        <v>38872</v>
      </c>
      <c r="B1770" t="s">
        <v>18945</v>
      </c>
      <c r="C1770" t="s">
        <v>2511</v>
      </c>
      <c r="D1770" t="s">
        <v>2732</v>
      </c>
      <c r="E1770" s="72">
        <v>35.64</v>
      </c>
    </row>
    <row r="1771" spans="1:5" x14ac:dyDescent="0.25">
      <c r="A1771">
        <v>38871</v>
      </c>
      <c r="B1771" t="s">
        <v>18946</v>
      </c>
      <c r="C1771" t="s">
        <v>2511</v>
      </c>
      <c r="D1771" t="s">
        <v>2732</v>
      </c>
      <c r="E1771" s="72">
        <v>24.64</v>
      </c>
    </row>
    <row r="1772" spans="1:5" x14ac:dyDescent="0.25">
      <c r="A1772">
        <v>39283</v>
      </c>
      <c r="B1772" t="s">
        <v>18947</v>
      </c>
      <c r="C1772" t="s">
        <v>2511</v>
      </c>
      <c r="D1772" t="s">
        <v>2732</v>
      </c>
      <c r="E1772" s="72">
        <v>115.44</v>
      </c>
    </row>
    <row r="1773" spans="1:5" x14ac:dyDescent="0.25">
      <c r="A1773">
        <v>39285</v>
      </c>
      <c r="B1773" t="s">
        <v>18948</v>
      </c>
      <c r="C1773" t="s">
        <v>2511</v>
      </c>
      <c r="D1773" t="s">
        <v>2732</v>
      </c>
      <c r="E1773" s="72">
        <v>131.93</v>
      </c>
    </row>
    <row r="1774" spans="1:5" x14ac:dyDescent="0.25">
      <c r="A1774">
        <v>39286</v>
      </c>
      <c r="B1774" t="s">
        <v>18949</v>
      </c>
      <c r="C1774" t="s">
        <v>2511</v>
      </c>
      <c r="D1774" t="s">
        <v>2732</v>
      </c>
      <c r="E1774" s="72">
        <v>126.44</v>
      </c>
    </row>
    <row r="1775" spans="1:5" x14ac:dyDescent="0.25">
      <c r="A1775">
        <v>39288</v>
      </c>
      <c r="B1775" t="s">
        <v>18950</v>
      </c>
      <c r="C1775" t="s">
        <v>2511</v>
      </c>
      <c r="D1775" t="s">
        <v>2732</v>
      </c>
      <c r="E1775" s="72">
        <v>153.91</v>
      </c>
    </row>
    <row r="1776" spans="1:5" x14ac:dyDescent="0.25">
      <c r="A1776">
        <v>44476</v>
      </c>
      <c r="B1776" t="s">
        <v>9947</v>
      </c>
      <c r="C1776" t="s">
        <v>2512</v>
      </c>
      <c r="D1776" t="s">
        <v>2731</v>
      </c>
      <c r="E1776" s="72">
        <v>539.52</v>
      </c>
    </row>
    <row r="1777" spans="1:5" x14ac:dyDescent="0.25">
      <c r="A1777">
        <v>10629</v>
      </c>
      <c r="B1777" t="s">
        <v>9948</v>
      </c>
      <c r="C1777" t="s">
        <v>2512</v>
      </c>
      <c r="D1777" t="s">
        <v>2731</v>
      </c>
      <c r="E1777" s="72">
        <v>513.41</v>
      </c>
    </row>
    <row r="1778" spans="1:5" x14ac:dyDescent="0.25">
      <c r="A1778">
        <v>10698</v>
      </c>
      <c r="B1778" t="s">
        <v>9949</v>
      </c>
      <c r="C1778" t="s">
        <v>2512</v>
      </c>
      <c r="D1778" t="s">
        <v>2732</v>
      </c>
      <c r="E1778" s="72">
        <v>229.56</v>
      </c>
    </row>
    <row r="1779" spans="1:5" x14ac:dyDescent="0.25">
      <c r="A1779">
        <v>40521</v>
      </c>
      <c r="B1779" t="s">
        <v>9950</v>
      </c>
      <c r="C1779" t="s">
        <v>2511</v>
      </c>
      <c r="D1779" t="s">
        <v>2731</v>
      </c>
      <c r="E1779" s="73">
        <v>103845.68</v>
      </c>
    </row>
    <row r="1780" spans="1:5" x14ac:dyDescent="0.25">
      <c r="A1780">
        <v>2432</v>
      </c>
      <c r="B1780" t="s">
        <v>9951</v>
      </c>
      <c r="C1780" t="s">
        <v>2511</v>
      </c>
      <c r="D1780" t="s">
        <v>2731</v>
      </c>
      <c r="E1780" s="72">
        <v>27.85</v>
      </c>
    </row>
    <row r="1781" spans="1:5" x14ac:dyDescent="0.25">
      <c r="A1781">
        <v>2433</v>
      </c>
      <c r="B1781" t="s">
        <v>9952</v>
      </c>
      <c r="C1781" t="s">
        <v>2511</v>
      </c>
      <c r="D1781" t="s">
        <v>2731</v>
      </c>
      <c r="E1781" s="72">
        <v>9.43</v>
      </c>
    </row>
    <row r="1782" spans="1:5" x14ac:dyDescent="0.25">
      <c r="A1782">
        <v>2418</v>
      </c>
      <c r="B1782" t="s">
        <v>9953</v>
      </c>
      <c r="C1782" t="s">
        <v>2511</v>
      </c>
      <c r="D1782" t="s">
        <v>2733</v>
      </c>
      <c r="E1782" s="72">
        <v>12.92</v>
      </c>
    </row>
    <row r="1783" spans="1:5" x14ac:dyDescent="0.25">
      <c r="A1783">
        <v>2420</v>
      </c>
      <c r="B1783" t="s">
        <v>9954</v>
      </c>
      <c r="C1783" t="s">
        <v>2511</v>
      </c>
      <c r="D1783" t="s">
        <v>2731</v>
      </c>
      <c r="E1783" s="72">
        <v>16.2</v>
      </c>
    </row>
    <row r="1784" spans="1:5" x14ac:dyDescent="0.25">
      <c r="A1784">
        <v>11447</v>
      </c>
      <c r="B1784" t="s">
        <v>9955</v>
      </c>
      <c r="C1784" t="s">
        <v>2511</v>
      </c>
      <c r="D1784" t="s">
        <v>2731</v>
      </c>
      <c r="E1784" s="72">
        <v>32.020000000000003</v>
      </c>
    </row>
    <row r="1785" spans="1:5" x14ac:dyDescent="0.25">
      <c r="A1785">
        <v>11451</v>
      </c>
      <c r="B1785" t="s">
        <v>9956</v>
      </c>
      <c r="C1785" t="s">
        <v>2511</v>
      </c>
      <c r="D1785" t="s">
        <v>2731</v>
      </c>
      <c r="E1785" s="72">
        <v>85.85</v>
      </c>
    </row>
    <row r="1786" spans="1:5" x14ac:dyDescent="0.25">
      <c r="A1786">
        <v>11116</v>
      </c>
      <c r="B1786" t="s">
        <v>9957</v>
      </c>
      <c r="C1786" t="s">
        <v>2511</v>
      </c>
      <c r="D1786" t="s">
        <v>2732</v>
      </c>
      <c r="E1786" s="72">
        <v>957.14</v>
      </c>
    </row>
    <row r="1787" spans="1:5" x14ac:dyDescent="0.25">
      <c r="A1787">
        <v>38411</v>
      </c>
      <c r="B1787" t="s">
        <v>9958</v>
      </c>
      <c r="C1787" t="s">
        <v>2511</v>
      </c>
      <c r="D1787" t="s">
        <v>2731</v>
      </c>
      <c r="E1787" s="73">
        <v>1954.72</v>
      </c>
    </row>
    <row r="1788" spans="1:5" x14ac:dyDescent="0.25">
      <c r="A1788">
        <v>38189</v>
      </c>
      <c r="B1788" t="s">
        <v>9959</v>
      </c>
      <c r="C1788" t="s">
        <v>2511</v>
      </c>
      <c r="D1788" t="s">
        <v>2731</v>
      </c>
      <c r="E1788" s="72">
        <v>142.5</v>
      </c>
    </row>
    <row r="1789" spans="1:5" x14ac:dyDescent="0.25">
      <c r="A1789">
        <v>38190</v>
      </c>
      <c r="B1789" t="s">
        <v>9960</v>
      </c>
      <c r="C1789" t="s">
        <v>2511</v>
      </c>
      <c r="D1789" t="s">
        <v>2731</v>
      </c>
      <c r="E1789" s="72">
        <v>300.2</v>
      </c>
    </row>
    <row r="1790" spans="1:5" x14ac:dyDescent="0.25">
      <c r="A1790">
        <v>7608</v>
      </c>
      <c r="B1790" t="s">
        <v>9961</v>
      </c>
      <c r="C1790" t="s">
        <v>2511</v>
      </c>
      <c r="D1790" t="s">
        <v>2731</v>
      </c>
      <c r="E1790" s="72">
        <v>16.8</v>
      </c>
    </row>
    <row r="1791" spans="1:5" x14ac:dyDescent="0.25">
      <c r="A1791">
        <v>1370</v>
      </c>
      <c r="B1791" t="s">
        <v>9962</v>
      </c>
      <c r="C1791" t="s">
        <v>2511</v>
      </c>
      <c r="D1791" t="s">
        <v>2731</v>
      </c>
      <c r="E1791" s="72">
        <v>106.76</v>
      </c>
    </row>
    <row r="1792" spans="1:5" x14ac:dyDescent="0.25">
      <c r="A1792">
        <v>36516</v>
      </c>
      <c r="B1792" t="s">
        <v>9963</v>
      </c>
      <c r="C1792" t="s">
        <v>2511</v>
      </c>
      <c r="D1792" t="s">
        <v>2732</v>
      </c>
      <c r="E1792" s="73">
        <v>145210.25</v>
      </c>
    </row>
    <row r="1793" spans="1:5" x14ac:dyDescent="0.25">
      <c r="A1793">
        <v>34777</v>
      </c>
      <c r="B1793" t="s">
        <v>9964</v>
      </c>
      <c r="C1793" t="s">
        <v>2511</v>
      </c>
      <c r="D1793" t="s">
        <v>2731</v>
      </c>
      <c r="E1793" s="72">
        <v>2.57</v>
      </c>
    </row>
    <row r="1794" spans="1:5" x14ac:dyDescent="0.25">
      <c r="A1794">
        <v>7272</v>
      </c>
      <c r="B1794" t="s">
        <v>9965</v>
      </c>
      <c r="C1794" t="s">
        <v>2511</v>
      </c>
      <c r="D1794" t="s">
        <v>2731</v>
      </c>
      <c r="E1794" s="72">
        <v>2.17</v>
      </c>
    </row>
    <row r="1795" spans="1:5" x14ac:dyDescent="0.25">
      <c r="A1795">
        <v>10605</v>
      </c>
      <c r="B1795" t="s">
        <v>9966</v>
      </c>
      <c r="C1795" t="s">
        <v>2511</v>
      </c>
      <c r="D1795" t="s">
        <v>2731</v>
      </c>
      <c r="E1795" s="72">
        <v>5.34</v>
      </c>
    </row>
    <row r="1796" spans="1:5" x14ac:dyDescent="0.25">
      <c r="A1796">
        <v>10604</v>
      </c>
      <c r="B1796" t="s">
        <v>9967</v>
      </c>
      <c r="C1796" t="s">
        <v>2511</v>
      </c>
      <c r="D1796" t="s">
        <v>2731</v>
      </c>
      <c r="E1796" s="72">
        <v>12.44</v>
      </c>
    </row>
    <row r="1797" spans="1:5" x14ac:dyDescent="0.25">
      <c r="A1797">
        <v>672</v>
      </c>
      <c r="B1797" t="s">
        <v>9968</v>
      </c>
      <c r="C1797" t="s">
        <v>2511</v>
      </c>
      <c r="D1797" t="s">
        <v>2731</v>
      </c>
      <c r="E1797" s="72">
        <v>17.11</v>
      </c>
    </row>
    <row r="1798" spans="1:5" x14ac:dyDescent="0.25">
      <c r="A1798">
        <v>668</v>
      </c>
      <c r="B1798" t="s">
        <v>9969</v>
      </c>
      <c r="C1798" t="s">
        <v>2511</v>
      </c>
      <c r="D1798" t="s">
        <v>2731</v>
      </c>
      <c r="E1798" s="72">
        <v>20.66</v>
      </c>
    </row>
    <row r="1799" spans="1:5" x14ac:dyDescent="0.25">
      <c r="A1799">
        <v>10578</v>
      </c>
      <c r="B1799" t="s">
        <v>9970</v>
      </c>
      <c r="C1799" t="s">
        <v>2511</v>
      </c>
      <c r="D1799" t="s">
        <v>2731</v>
      </c>
      <c r="E1799" s="72">
        <v>24.06</v>
      </c>
    </row>
    <row r="1800" spans="1:5" x14ac:dyDescent="0.25">
      <c r="A1800">
        <v>666</v>
      </c>
      <c r="B1800" t="s">
        <v>9971</v>
      </c>
      <c r="C1800" t="s">
        <v>2511</v>
      </c>
      <c r="D1800" t="s">
        <v>2731</v>
      </c>
      <c r="E1800" s="72">
        <v>26.76</v>
      </c>
    </row>
    <row r="1801" spans="1:5" x14ac:dyDescent="0.25">
      <c r="A1801">
        <v>665</v>
      </c>
      <c r="B1801" t="s">
        <v>9972</v>
      </c>
      <c r="C1801" t="s">
        <v>2511</v>
      </c>
      <c r="D1801" t="s">
        <v>2731</v>
      </c>
      <c r="E1801" s="72">
        <v>35.79</v>
      </c>
    </row>
    <row r="1802" spans="1:5" x14ac:dyDescent="0.25">
      <c r="A1802">
        <v>10577</v>
      </c>
      <c r="B1802" t="s">
        <v>9973</v>
      </c>
      <c r="C1802" t="s">
        <v>2511</v>
      </c>
      <c r="D1802" t="s">
        <v>2731</v>
      </c>
      <c r="E1802" s="72">
        <v>31.74</v>
      </c>
    </row>
    <row r="1803" spans="1:5" x14ac:dyDescent="0.25">
      <c r="A1803">
        <v>10583</v>
      </c>
      <c r="B1803" t="s">
        <v>9974</v>
      </c>
      <c r="C1803" t="s">
        <v>2511</v>
      </c>
      <c r="D1803" t="s">
        <v>2731</v>
      </c>
      <c r="E1803" s="72">
        <v>16.489999999999998</v>
      </c>
    </row>
    <row r="1804" spans="1:5" x14ac:dyDescent="0.25">
      <c r="A1804">
        <v>10579</v>
      </c>
      <c r="B1804" t="s">
        <v>9975</v>
      </c>
      <c r="C1804" t="s">
        <v>2511</v>
      </c>
      <c r="D1804" t="s">
        <v>2731</v>
      </c>
      <c r="E1804" s="72">
        <v>28.74</v>
      </c>
    </row>
    <row r="1805" spans="1:5" x14ac:dyDescent="0.25">
      <c r="A1805">
        <v>10582</v>
      </c>
      <c r="B1805" t="s">
        <v>9976</v>
      </c>
      <c r="C1805" t="s">
        <v>2511</v>
      </c>
      <c r="D1805" t="s">
        <v>2731</v>
      </c>
      <c r="E1805" s="72">
        <v>14.52</v>
      </c>
    </row>
    <row r="1806" spans="1:5" x14ac:dyDescent="0.25">
      <c r="A1806">
        <v>2436</v>
      </c>
      <c r="B1806" t="s">
        <v>9977</v>
      </c>
      <c r="C1806" t="s">
        <v>2513</v>
      </c>
      <c r="D1806" t="s">
        <v>2733</v>
      </c>
      <c r="E1806" s="72">
        <v>20.5</v>
      </c>
    </row>
    <row r="1807" spans="1:5" x14ac:dyDescent="0.25">
      <c r="A1807">
        <v>40918</v>
      </c>
      <c r="B1807" t="s">
        <v>9978</v>
      </c>
      <c r="C1807" t="s">
        <v>2517</v>
      </c>
      <c r="D1807" t="s">
        <v>2731</v>
      </c>
      <c r="E1807" s="73">
        <v>3647.58</v>
      </c>
    </row>
    <row r="1808" spans="1:5" x14ac:dyDescent="0.25">
      <c r="A1808">
        <v>2439</v>
      </c>
      <c r="B1808" t="s">
        <v>9979</v>
      </c>
      <c r="C1808" t="s">
        <v>2513</v>
      </c>
      <c r="D1808" t="s">
        <v>2731</v>
      </c>
      <c r="E1808" s="72">
        <v>20.5</v>
      </c>
    </row>
    <row r="1809" spans="1:5" x14ac:dyDescent="0.25">
      <c r="A1809">
        <v>40923</v>
      </c>
      <c r="B1809" t="s">
        <v>9980</v>
      </c>
      <c r="C1809" t="s">
        <v>2517</v>
      </c>
      <c r="D1809" t="s">
        <v>2731</v>
      </c>
      <c r="E1809" s="73">
        <v>3647.58</v>
      </c>
    </row>
    <row r="1810" spans="1:5" x14ac:dyDescent="0.25">
      <c r="A1810">
        <v>10998</v>
      </c>
      <c r="B1810" t="s">
        <v>9981</v>
      </c>
      <c r="C1810" t="s">
        <v>2510</v>
      </c>
      <c r="D1810" t="s">
        <v>2731</v>
      </c>
      <c r="E1810" s="72">
        <v>41.93</v>
      </c>
    </row>
    <row r="1811" spans="1:5" x14ac:dyDescent="0.25">
      <c r="A1811">
        <v>11002</v>
      </c>
      <c r="B1811" t="s">
        <v>9982</v>
      </c>
      <c r="C1811" t="s">
        <v>2510</v>
      </c>
      <c r="D1811" t="s">
        <v>2731</v>
      </c>
      <c r="E1811" s="72">
        <v>38.409999999999997</v>
      </c>
    </row>
    <row r="1812" spans="1:5" x14ac:dyDescent="0.25">
      <c r="A1812">
        <v>10999</v>
      </c>
      <c r="B1812" t="s">
        <v>9983</v>
      </c>
      <c r="C1812" t="s">
        <v>2510</v>
      </c>
      <c r="D1812" t="s">
        <v>2731</v>
      </c>
      <c r="E1812" s="72">
        <v>36.9</v>
      </c>
    </row>
    <row r="1813" spans="1:5" x14ac:dyDescent="0.25">
      <c r="A1813">
        <v>10997</v>
      </c>
      <c r="B1813" t="s">
        <v>9984</v>
      </c>
      <c r="C1813" t="s">
        <v>2510</v>
      </c>
      <c r="D1813" t="s">
        <v>2733</v>
      </c>
      <c r="E1813" s="72">
        <v>40</v>
      </c>
    </row>
    <row r="1814" spans="1:5" x14ac:dyDescent="0.25">
      <c r="A1814">
        <v>2685</v>
      </c>
      <c r="B1814" t="s">
        <v>9985</v>
      </c>
      <c r="C1814" t="s">
        <v>2514</v>
      </c>
      <c r="D1814" t="s">
        <v>2731</v>
      </c>
      <c r="E1814" s="72">
        <v>9.2200000000000006</v>
      </c>
    </row>
    <row r="1815" spans="1:5" x14ac:dyDescent="0.25">
      <c r="A1815">
        <v>2680</v>
      </c>
      <c r="B1815" t="s">
        <v>9986</v>
      </c>
      <c r="C1815" t="s">
        <v>2514</v>
      </c>
      <c r="D1815" t="s">
        <v>2731</v>
      </c>
      <c r="E1815" s="72">
        <v>13.5</v>
      </c>
    </row>
    <row r="1816" spans="1:5" x14ac:dyDescent="0.25">
      <c r="A1816">
        <v>2684</v>
      </c>
      <c r="B1816" t="s">
        <v>9987</v>
      </c>
      <c r="C1816" t="s">
        <v>2514</v>
      </c>
      <c r="D1816" t="s">
        <v>2731</v>
      </c>
      <c r="E1816" s="72">
        <v>12.28</v>
      </c>
    </row>
    <row r="1817" spans="1:5" x14ac:dyDescent="0.25">
      <c r="A1817">
        <v>2673</v>
      </c>
      <c r="B1817" t="s">
        <v>9988</v>
      </c>
      <c r="C1817" t="s">
        <v>2514</v>
      </c>
      <c r="D1817" t="s">
        <v>2733</v>
      </c>
      <c r="E1817" s="72">
        <v>4.74</v>
      </c>
    </row>
    <row r="1818" spans="1:5" x14ac:dyDescent="0.25">
      <c r="A1818">
        <v>2681</v>
      </c>
      <c r="B1818" t="s">
        <v>9989</v>
      </c>
      <c r="C1818" t="s">
        <v>2514</v>
      </c>
      <c r="D1818" t="s">
        <v>2731</v>
      </c>
      <c r="E1818" s="72">
        <v>22.06</v>
      </c>
    </row>
    <row r="1819" spans="1:5" x14ac:dyDescent="0.25">
      <c r="A1819">
        <v>2682</v>
      </c>
      <c r="B1819" t="s">
        <v>9990</v>
      </c>
      <c r="C1819" t="s">
        <v>2514</v>
      </c>
      <c r="D1819" t="s">
        <v>2731</v>
      </c>
      <c r="E1819" s="72">
        <v>32.18</v>
      </c>
    </row>
    <row r="1820" spans="1:5" x14ac:dyDescent="0.25">
      <c r="A1820">
        <v>2686</v>
      </c>
      <c r="B1820" t="s">
        <v>9991</v>
      </c>
      <c r="C1820" t="s">
        <v>2514</v>
      </c>
      <c r="D1820" t="s">
        <v>2731</v>
      </c>
      <c r="E1820" s="72">
        <v>40.35</v>
      </c>
    </row>
    <row r="1821" spans="1:5" x14ac:dyDescent="0.25">
      <c r="A1821">
        <v>2674</v>
      </c>
      <c r="B1821" t="s">
        <v>9992</v>
      </c>
      <c r="C1821" t="s">
        <v>2514</v>
      </c>
      <c r="D1821" t="s">
        <v>2731</v>
      </c>
      <c r="E1821" s="72">
        <v>5.9</v>
      </c>
    </row>
    <row r="1822" spans="1:5" x14ac:dyDescent="0.25">
      <c r="A1822">
        <v>2683</v>
      </c>
      <c r="B1822" t="s">
        <v>9993</v>
      </c>
      <c r="C1822" t="s">
        <v>2514</v>
      </c>
      <c r="D1822" t="s">
        <v>2731</v>
      </c>
      <c r="E1822" s="72">
        <v>63.59</v>
      </c>
    </row>
    <row r="1823" spans="1:5" x14ac:dyDescent="0.25">
      <c r="A1823">
        <v>2676</v>
      </c>
      <c r="B1823" t="s">
        <v>9994</v>
      </c>
      <c r="C1823" t="s">
        <v>2514</v>
      </c>
      <c r="D1823" t="s">
        <v>2731</v>
      </c>
      <c r="E1823" s="72">
        <v>2.75</v>
      </c>
    </row>
    <row r="1824" spans="1:5" x14ac:dyDescent="0.25">
      <c r="A1824">
        <v>2678</v>
      </c>
      <c r="B1824" t="s">
        <v>9995</v>
      </c>
      <c r="C1824" t="s">
        <v>2514</v>
      </c>
      <c r="D1824" t="s">
        <v>2731</v>
      </c>
      <c r="E1824" s="72">
        <v>3.45</v>
      </c>
    </row>
    <row r="1825" spans="1:5" x14ac:dyDescent="0.25">
      <c r="A1825">
        <v>2679</v>
      </c>
      <c r="B1825" t="s">
        <v>9996</v>
      </c>
      <c r="C1825" t="s">
        <v>2514</v>
      </c>
      <c r="D1825" t="s">
        <v>2731</v>
      </c>
      <c r="E1825" s="72">
        <v>5.32</v>
      </c>
    </row>
    <row r="1826" spans="1:5" x14ac:dyDescent="0.25">
      <c r="A1826">
        <v>12070</v>
      </c>
      <c r="B1826" t="s">
        <v>9997</v>
      </c>
      <c r="C1826" t="s">
        <v>2514</v>
      </c>
      <c r="D1826" t="s">
        <v>2731</v>
      </c>
      <c r="E1826" s="72">
        <v>7.41</v>
      </c>
    </row>
    <row r="1827" spans="1:5" x14ac:dyDescent="0.25">
      <c r="A1827">
        <v>2675</v>
      </c>
      <c r="B1827" t="s">
        <v>9998</v>
      </c>
      <c r="C1827" t="s">
        <v>2514</v>
      </c>
      <c r="D1827" t="s">
        <v>2731</v>
      </c>
      <c r="E1827" s="72">
        <v>9.6300000000000008</v>
      </c>
    </row>
    <row r="1828" spans="1:5" x14ac:dyDescent="0.25">
      <c r="A1828">
        <v>12067</v>
      </c>
      <c r="B1828" t="s">
        <v>9999</v>
      </c>
      <c r="C1828" t="s">
        <v>2514</v>
      </c>
      <c r="D1828" t="s">
        <v>2731</v>
      </c>
      <c r="E1828" s="72">
        <v>13.06</v>
      </c>
    </row>
    <row r="1829" spans="1:5" x14ac:dyDescent="0.25">
      <c r="A1829">
        <v>21136</v>
      </c>
      <c r="B1829" t="s">
        <v>10000</v>
      </c>
      <c r="C1829" t="s">
        <v>2514</v>
      </c>
      <c r="D1829" t="s">
        <v>2731</v>
      </c>
      <c r="E1829" s="72">
        <v>12.92</v>
      </c>
    </row>
    <row r="1830" spans="1:5" x14ac:dyDescent="0.25">
      <c r="A1830">
        <v>21128</v>
      </c>
      <c r="B1830" t="s">
        <v>10001</v>
      </c>
      <c r="C1830" t="s">
        <v>2514</v>
      </c>
      <c r="D1830" t="s">
        <v>2733</v>
      </c>
      <c r="E1830" s="72">
        <v>10</v>
      </c>
    </row>
    <row r="1831" spans="1:5" x14ac:dyDescent="0.25">
      <c r="A1831">
        <v>21130</v>
      </c>
      <c r="B1831" t="s">
        <v>10002</v>
      </c>
      <c r="C1831" t="s">
        <v>2514</v>
      </c>
      <c r="D1831" t="s">
        <v>2731</v>
      </c>
      <c r="E1831" s="72">
        <v>25.25</v>
      </c>
    </row>
    <row r="1832" spans="1:5" x14ac:dyDescent="0.25">
      <c r="A1832">
        <v>21135</v>
      </c>
      <c r="B1832" t="s">
        <v>10003</v>
      </c>
      <c r="C1832" t="s">
        <v>2514</v>
      </c>
      <c r="D1832" t="s">
        <v>2731</v>
      </c>
      <c r="E1832" s="72">
        <v>24.86</v>
      </c>
    </row>
    <row r="1833" spans="1:5" x14ac:dyDescent="0.25">
      <c r="A1833">
        <v>40401</v>
      </c>
      <c r="B1833" t="s">
        <v>10004</v>
      </c>
      <c r="C1833" t="s">
        <v>2514</v>
      </c>
      <c r="D1833" t="s">
        <v>2731</v>
      </c>
      <c r="E1833" s="72">
        <v>2.46</v>
      </c>
    </row>
    <row r="1834" spans="1:5" x14ac:dyDescent="0.25">
      <c r="A1834">
        <v>40402</v>
      </c>
      <c r="B1834" t="s">
        <v>10005</v>
      </c>
      <c r="C1834" t="s">
        <v>2514</v>
      </c>
      <c r="D1834" t="s">
        <v>2731</v>
      </c>
      <c r="E1834" s="72">
        <v>3.15</v>
      </c>
    </row>
    <row r="1835" spans="1:5" x14ac:dyDescent="0.25">
      <c r="A1835">
        <v>40400</v>
      </c>
      <c r="B1835" t="s">
        <v>10006</v>
      </c>
      <c r="C1835" t="s">
        <v>2514</v>
      </c>
      <c r="D1835" t="s">
        <v>2731</v>
      </c>
      <c r="E1835" s="72">
        <v>1.67</v>
      </c>
    </row>
    <row r="1836" spans="1:5" x14ac:dyDescent="0.25">
      <c r="A1836">
        <v>2504</v>
      </c>
      <c r="B1836" t="s">
        <v>10007</v>
      </c>
      <c r="C1836" t="s">
        <v>2514</v>
      </c>
      <c r="D1836" t="s">
        <v>2731</v>
      </c>
      <c r="E1836" s="72">
        <v>11.09</v>
      </c>
    </row>
    <row r="1837" spans="1:5" x14ac:dyDescent="0.25">
      <c r="A1837">
        <v>2501</v>
      </c>
      <c r="B1837" t="s">
        <v>10008</v>
      </c>
      <c r="C1837" t="s">
        <v>2514</v>
      </c>
      <c r="D1837" t="s">
        <v>2731</v>
      </c>
      <c r="E1837" s="72">
        <v>14.55</v>
      </c>
    </row>
    <row r="1838" spans="1:5" x14ac:dyDescent="0.25">
      <c r="A1838">
        <v>2502</v>
      </c>
      <c r="B1838" t="s">
        <v>10009</v>
      </c>
      <c r="C1838" t="s">
        <v>2514</v>
      </c>
      <c r="D1838" t="s">
        <v>2731</v>
      </c>
      <c r="E1838" s="72">
        <v>21.95</v>
      </c>
    </row>
    <row r="1839" spans="1:5" x14ac:dyDescent="0.25">
      <c r="A1839">
        <v>2503</v>
      </c>
      <c r="B1839" t="s">
        <v>10010</v>
      </c>
      <c r="C1839" t="s">
        <v>2514</v>
      </c>
      <c r="D1839" t="s">
        <v>2731</v>
      </c>
      <c r="E1839" s="72">
        <v>28.26</v>
      </c>
    </row>
    <row r="1840" spans="1:5" x14ac:dyDescent="0.25">
      <c r="A1840">
        <v>2500</v>
      </c>
      <c r="B1840" t="s">
        <v>10011</v>
      </c>
      <c r="C1840" t="s">
        <v>2514</v>
      </c>
      <c r="D1840" t="s">
        <v>2731</v>
      </c>
      <c r="E1840" s="72">
        <v>37.64</v>
      </c>
    </row>
    <row r="1841" spans="1:5" x14ac:dyDescent="0.25">
      <c r="A1841">
        <v>2505</v>
      </c>
      <c r="B1841" t="s">
        <v>10012</v>
      </c>
      <c r="C1841" t="s">
        <v>2514</v>
      </c>
      <c r="D1841" t="s">
        <v>2731</v>
      </c>
      <c r="E1841" s="72">
        <v>58.66</v>
      </c>
    </row>
    <row r="1842" spans="1:5" x14ac:dyDescent="0.25">
      <c r="A1842">
        <v>12056</v>
      </c>
      <c r="B1842" t="s">
        <v>10013</v>
      </c>
      <c r="C1842" t="s">
        <v>2514</v>
      </c>
      <c r="D1842" t="s">
        <v>2731</v>
      </c>
      <c r="E1842" s="72">
        <v>23.7</v>
      </c>
    </row>
    <row r="1843" spans="1:5" x14ac:dyDescent="0.25">
      <c r="A1843">
        <v>12057</v>
      </c>
      <c r="B1843" t="s">
        <v>10014</v>
      </c>
      <c r="C1843" t="s">
        <v>2514</v>
      </c>
      <c r="D1843" t="s">
        <v>2731</v>
      </c>
      <c r="E1843" s="72">
        <v>20.13</v>
      </c>
    </row>
    <row r="1844" spans="1:5" x14ac:dyDescent="0.25">
      <c r="A1844">
        <v>12059</v>
      </c>
      <c r="B1844" t="s">
        <v>10015</v>
      </c>
      <c r="C1844" t="s">
        <v>2514</v>
      </c>
      <c r="D1844" t="s">
        <v>2731</v>
      </c>
      <c r="E1844" s="72">
        <v>7.06</v>
      </c>
    </row>
    <row r="1845" spans="1:5" x14ac:dyDescent="0.25">
      <c r="A1845">
        <v>12058</v>
      </c>
      <c r="B1845" t="s">
        <v>10016</v>
      </c>
      <c r="C1845" t="s">
        <v>2514</v>
      </c>
      <c r="D1845" t="s">
        <v>2731</v>
      </c>
      <c r="E1845" s="72">
        <v>12.55</v>
      </c>
    </row>
    <row r="1846" spans="1:5" x14ac:dyDescent="0.25">
      <c r="A1846">
        <v>12060</v>
      </c>
      <c r="B1846" t="s">
        <v>10017</v>
      </c>
      <c r="C1846" t="s">
        <v>2514</v>
      </c>
      <c r="D1846" t="s">
        <v>2731</v>
      </c>
      <c r="E1846" s="72">
        <v>52.3</v>
      </c>
    </row>
    <row r="1847" spans="1:5" x14ac:dyDescent="0.25">
      <c r="A1847">
        <v>12061</v>
      </c>
      <c r="B1847" t="s">
        <v>10018</v>
      </c>
      <c r="C1847" t="s">
        <v>2514</v>
      </c>
      <c r="D1847" t="s">
        <v>2731</v>
      </c>
      <c r="E1847" s="72">
        <v>31.94</v>
      </c>
    </row>
    <row r="1848" spans="1:5" x14ac:dyDescent="0.25">
      <c r="A1848">
        <v>12062</v>
      </c>
      <c r="B1848" t="s">
        <v>10019</v>
      </c>
      <c r="C1848" t="s">
        <v>2514</v>
      </c>
      <c r="D1848" t="s">
        <v>2731</v>
      </c>
      <c r="E1848" s="72">
        <v>58.9</v>
      </c>
    </row>
    <row r="1849" spans="1:5" x14ac:dyDescent="0.25">
      <c r="A1849">
        <v>21137</v>
      </c>
      <c r="B1849" t="s">
        <v>10020</v>
      </c>
      <c r="C1849" t="s">
        <v>2514</v>
      </c>
      <c r="D1849" t="s">
        <v>2731</v>
      </c>
      <c r="E1849" s="72">
        <v>10.23</v>
      </c>
    </row>
    <row r="1850" spans="1:5" x14ac:dyDescent="0.25">
      <c r="A1850">
        <v>2687</v>
      </c>
      <c r="B1850" t="s">
        <v>10021</v>
      </c>
      <c r="C1850" t="s">
        <v>2514</v>
      </c>
      <c r="D1850" t="s">
        <v>2731</v>
      </c>
      <c r="E1850" s="72">
        <v>2.41</v>
      </c>
    </row>
    <row r="1851" spans="1:5" x14ac:dyDescent="0.25">
      <c r="A1851">
        <v>2689</v>
      </c>
      <c r="B1851" t="s">
        <v>10022</v>
      </c>
      <c r="C1851" t="s">
        <v>2514</v>
      </c>
      <c r="D1851" t="s">
        <v>2731</v>
      </c>
      <c r="E1851" s="72">
        <v>2.86</v>
      </c>
    </row>
    <row r="1852" spans="1:5" x14ac:dyDescent="0.25">
      <c r="A1852">
        <v>2688</v>
      </c>
      <c r="B1852" t="s">
        <v>10023</v>
      </c>
      <c r="C1852" t="s">
        <v>2514</v>
      </c>
      <c r="D1852" t="s">
        <v>2731</v>
      </c>
      <c r="E1852" s="72">
        <v>3.1</v>
      </c>
    </row>
    <row r="1853" spans="1:5" x14ac:dyDescent="0.25">
      <c r="A1853">
        <v>2690</v>
      </c>
      <c r="B1853" t="s">
        <v>10024</v>
      </c>
      <c r="C1853" t="s">
        <v>2514</v>
      </c>
      <c r="D1853" t="s">
        <v>2731</v>
      </c>
      <c r="E1853" s="72">
        <v>5.31</v>
      </c>
    </row>
    <row r="1854" spans="1:5" x14ac:dyDescent="0.25">
      <c r="A1854">
        <v>39243</v>
      </c>
      <c r="B1854" t="s">
        <v>10025</v>
      </c>
      <c r="C1854" t="s">
        <v>2514</v>
      </c>
      <c r="D1854" t="s">
        <v>2731</v>
      </c>
      <c r="E1854" s="72">
        <v>3.5</v>
      </c>
    </row>
    <row r="1855" spans="1:5" x14ac:dyDescent="0.25">
      <c r="A1855">
        <v>39244</v>
      </c>
      <c r="B1855" t="s">
        <v>10026</v>
      </c>
      <c r="C1855" t="s">
        <v>2514</v>
      </c>
      <c r="D1855" t="s">
        <v>2731</v>
      </c>
      <c r="E1855" s="72">
        <v>4.7300000000000004</v>
      </c>
    </row>
    <row r="1856" spans="1:5" x14ac:dyDescent="0.25">
      <c r="A1856">
        <v>39245</v>
      </c>
      <c r="B1856" t="s">
        <v>10027</v>
      </c>
      <c r="C1856" t="s">
        <v>2514</v>
      </c>
      <c r="D1856" t="s">
        <v>2731</v>
      </c>
      <c r="E1856" s="72">
        <v>9.1</v>
      </c>
    </row>
    <row r="1857" spans="1:5" x14ac:dyDescent="0.25">
      <c r="A1857">
        <v>39254</v>
      </c>
      <c r="B1857" t="s">
        <v>10028</v>
      </c>
      <c r="C1857" t="s">
        <v>2514</v>
      </c>
      <c r="D1857" t="s">
        <v>2731</v>
      </c>
      <c r="E1857" s="72">
        <v>13.61</v>
      </c>
    </row>
    <row r="1858" spans="1:5" x14ac:dyDescent="0.25">
      <c r="A1858">
        <v>39255</v>
      </c>
      <c r="B1858" t="s">
        <v>10029</v>
      </c>
      <c r="C1858" t="s">
        <v>2514</v>
      </c>
      <c r="D1858" t="s">
        <v>2731</v>
      </c>
      <c r="E1858" s="72">
        <v>25.19</v>
      </c>
    </row>
    <row r="1859" spans="1:5" x14ac:dyDescent="0.25">
      <c r="A1859">
        <v>39253</v>
      </c>
      <c r="B1859" t="s">
        <v>10030</v>
      </c>
      <c r="C1859" t="s">
        <v>2514</v>
      </c>
      <c r="D1859" t="s">
        <v>2731</v>
      </c>
      <c r="E1859" s="72">
        <v>17.350000000000001</v>
      </c>
    </row>
    <row r="1860" spans="1:5" x14ac:dyDescent="0.25">
      <c r="A1860">
        <v>39246</v>
      </c>
      <c r="B1860" t="s">
        <v>10031</v>
      </c>
      <c r="C1860" t="s">
        <v>2514</v>
      </c>
      <c r="D1860" t="s">
        <v>2731</v>
      </c>
      <c r="E1860" s="72">
        <v>4.2699999999999996</v>
      </c>
    </row>
    <row r="1861" spans="1:5" x14ac:dyDescent="0.25">
      <c r="A1861">
        <v>39247</v>
      </c>
      <c r="B1861" t="s">
        <v>10032</v>
      </c>
      <c r="C1861" t="s">
        <v>2514</v>
      </c>
      <c r="D1861" t="s">
        <v>2731</v>
      </c>
      <c r="E1861" s="72">
        <v>3.72</v>
      </c>
    </row>
    <row r="1862" spans="1:5" x14ac:dyDescent="0.25">
      <c r="A1862">
        <v>2446</v>
      </c>
      <c r="B1862" t="s">
        <v>10033</v>
      </c>
      <c r="C1862" t="s">
        <v>2514</v>
      </c>
      <c r="D1862" t="s">
        <v>2733</v>
      </c>
      <c r="E1862" s="72">
        <v>6.13</v>
      </c>
    </row>
    <row r="1863" spans="1:5" x14ac:dyDescent="0.25">
      <c r="A1863">
        <v>2442</v>
      </c>
      <c r="B1863" t="s">
        <v>10034</v>
      </c>
      <c r="C1863" t="s">
        <v>2514</v>
      </c>
      <c r="D1863" t="s">
        <v>2731</v>
      </c>
      <c r="E1863" s="72">
        <v>8.59</v>
      </c>
    </row>
    <row r="1864" spans="1:5" x14ac:dyDescent="0.25">
      <c r="A1864">
        <v>39248</v>
      </c>
      <c r="B1864" t="s">
        <v>10035</v>
      </c>
      <c r="C1864" t="s">
        <v>2514</v>
      </c>
      <c r="D1864" t="s">
        <v>2731</v>
      </c>
      <c r="E1864" s="72">
        <v>11.97</v>
      </c>
    </row>
    <row r="1865" spans="1:5" x14ac:dyDescent="0.25">
      <c r="A1865">
        <v>2438</v>
      </c>
      <c r="B1865" t="s">
        <v>10036</v>
      </c>
      <c r="C1865" t="s">
        <v>2513</v>
      </c>
      <c r="D1865" t="s">
        <v>2731</v>
      </c>
      <c r="E1865" s="72">
        <v>26.61</v>
      </c>
    </row>
    <row r="1866" spans="1:5" x14ac:dyDescent="0.25">
      <c r="A1866">
        <v>40922</v>
      </c>
      <c r="B1866" t="s">
        <v>10037</v>
      </c>
      <c r="C1866" t="s">
        <v>2517</v>
      </c>
      <c r="D1866" t="s">
        <v>2731</v>
      </c>
      <c r="E1866" s="73">
        <v>4735.22</v>
      </c>
    </row>
    <row r="1867" spans="1:5" x14ac:dyDescent="0.25">
      <c r="A1867">
        <v>36486</v>
      </c>
      <c r="B1867" t="s">
        <v>10038</v>
      </c>
      <c r="C1867" t="s">
        <v>2511</v>
      </c>
      <c r="D1867" t="s">
        <v>2732</v>
      </c>
      <c r="E1867" s="73">
        <v>70127.199999999997</v>
      </c>
    </row>
    <row r="1868" spans="1:5" x14ac:dyDescent="0.25">
      <c r="A1868">
        <v>37777</v>
      </c>
      <c r="B1868" t="s">
        <v>10039</v>
      </c>
      <c r="C1868" t="s">
        <v>2511</v>
      </c>
      <c r="D1868" t="s">
        <v>2732</v>
      </c>
      <c r="E1868" s="73">
        <v>330157.49</v>
      </c>
    </row>
    <row r="1869" spans="1:5" x14ac:dyDescent="0.25">
      <c r="A1869">
        <v>12624</v>
      </c>
      <c r="B1869" t="s">
        <v>10040</v>
      </c>
      <c r="C1869" t="s">
        <v>2511</v>
      </c>
      <c r="D1869" t="s">
        <v>2731</v>
      </c>
      <c r="E1869" s="72">
        <v>35.130000000000003</v>
      </c>
    </row>
    <row r="1870" spans="1:5" x14ac:dyDescent="0.25">
      <c r="A1870">
        <v>517</v>
      </c>
      <c r="B1870" t="s">
        <v>10041</v>
      </c>
      <c r="C1870" t="s">
        <v>2515</v>
      </c>
      <c r="D1870" t="s">
        <v>2731</v>
      </c>
      <c r="E1870" s="72">
        <v>9.5299999999999994</v>
      </c>
    </row>
    <row r="1871" spans="1:5" x14ac:dyDescent="0.25">
      <c r="A1871">
        <v>37534</v>
      </c>
      <c r="B1871" t="s">
        <v>10042</v>
      </c>
      <c r="C1871" t="s">
        <v>2510</v>
      </c>
      <c r="D1871" t="s">
        <v>2732</v>
      </c>
      <c r="E1871" s="72">
        <v>19.440000000000001</v>
      </c>
    </row>
    <row r="1872" spans="1:5" x14ac:dyDescent="0.25">
      <c r="A1872">
        <v>37535</v>
      </c>
      <c r="B1872" t="s">
        <v>10043</v>
      </c>
      <c r="C1872" t="s">
        <v>2510</v>
      </c>
      <c r="D1872" t="s">
        <v>2732</v>
      </c>
      <c r="E1872" s="72">
        <v>19.440000000000001</v>
      </c>
    </row>
    <row r="1873" spans="1:11" x14ac:dyDescent="0.25">
      <c r="A1873">
        <v>37533</v>
      </c>
      <c r="B1873" t="s">
        <v>10044</v>
      </c>
      <c r="C1873" t="s">
        <v>2510</v>
      </c>
      <c r="D1873" t="s">
        <v>2732</v>
      </c>
      <c r="E1873" s="72">
        <v>19.440000000000001</v>
      </c>
    </row>
    <row r="1874" spans="1:11" x14ac:dyDescent="0.25">
      <c r="A1874">
        <v>37537</v>
      </c>
      <c r="B1874" t="s">
        <v>10045</v>
      </c>
      <c r="C1874" t="s">
        <v>2510</v>
      </c>
      <c r="D1874" t="s">
        <v>2732</v>
      </c>
      <c r="E1874" s="72">
        <v>14.71</v>
      </c>
    </row>
    <row r="1875" spans="1:11" x14ac:dyDescent="0.25">
      <c r="A1875">
        <v>37536</v>
      </c>
      <c r="B1875" t="s">
        <v>10046</v>
      </c>
      <c r="C1875" t="s">
        <v>2510</v>
      </c>
      <c r="D1875" t="s">
        <v>2732</v>
      </c>
      <c r="E1875" s="72">
        <v>14.71</v>
      </c>
    </row>
    <row r="1876" spans="1:11" x14ac:dyDescent="0.25">
      <c r="A1876">
        <v>37532</v>
      </c>
      <c r="B1876" t="s">
        <v>10047</v>
      </c>
      <c r="C1876" t="s">
        <v>2510</v>
      </c>
      <c r="D1876" t="s">
        <v>2732</v>
      </c>
      <c r="E1876" s="72">
        <v>14.71</v>
      </c>
    </row>
    <row r="1877" spans="1:11" x14ac:dyDescent="0.25">
      <c r="A1877">
        <v>2696</v>
      </c>
      <c r="B1877" t="s">
        <v>10048</v>
      </c>
      <c r="C1877" t="s">
        <v>2513</v>
      </c>
      <c r="D1877" t="s">
        <v>2733</v>
      </c>
      <c r="E1877" s="72">
        <v>20.5</v>
      </c>
    </row>
    <row r="1878" spans="1:11" x14ac:dyDescent="0.25">
      <c r="A1878">
        <v>40928</v>
      </c>
      <c r="B1878" t="s">
        <v>10049</v>
      </c>
      <c r="C1878" t="s">
        <v>2517</v>
      </c>
      <c r="D1878" t="s">
        <v>2731</v>
      </c>
      <c r="E1878" s="73">
        <v>3647.58</v>
      </c>
    </row>
    <row r="1879" spans="1:11" s="108" customFormat="1" x14ac:dyDescent="0.25">
      <c r="A1879">
        <v>4083</v>
      </c>
      <c r="B1879" t="s">
        <v>10050</v>
      </c>
      <c r="C1879" t="s">
        <v>2513</v>
      </c>
      <c r="D1879" t="s">
        <v>2733</v>
      </c>
      <c r="E1879" s="72">
        <v>20.14</v>
      </c>
      <c r="F1879"/>
      <c r="G1879"/>
      <c r="H1879"/>
      <c r="I1879"/>
      <c r="J1879"/>
      <c r="K1879"/>
    </row>
    <row r="1880" spans="1:11" x14ac:dyDescent="0.25">
      <c r="A1880">
        <v>40818</v>
      </c>
      <c r="B1880" t="s">
        <v>10051</v>
      </c>
      <c r="C1880" t="s">
        <v>2517</v>
      </c>
      <c r="D1880" t="s">
        <v>2731</v>
      </c>
      <c r="E1880" s="73">
        <v>3583.85</v>
      </c>
    </row>
    <row r="1881" spans="1:11" x14ac:dyDescent="0.25">
      <c r="A1881">
        <v>43146</v>
      </c>
      <c r="B1881" t="s">
        <v>10052</v>
      </c>
      <c r="C1881" t="s">
        <v>2510</v>
      </c>
      <c r="D1881" t="s">
        <v>2731</v>
      </c>
      <c r="E1881" s="72">
        <v>11.26</v>
      </c>
    </row>
    <row r="1882" spans="1:11" x14ac:dyDescent="0.25">
      <c r="A1882">
        <v>2705</v>
      </c>
      <c r="B1882" t="s">
        <v>10053</v>
      </c>
      <c r="C1882" t="s">
        <v>10054</v>
      </c>
      <c r="D1882" t="s">
        <v>2731</v>
      </c>
      <c r="E1882" s="72">
        <v>0.67</v>
      </c>
    </row>
    <row r="1883" spans="1:11" x14ac:dyDescent="0.25">
      <c r="A1883">
        <v>14250</v>
      </c>
      <c r="B1883" t="s">
        <v>10055</v>
      </c>
      <c r="C1883" t="s">
        <v>10054</v>
      </c>
      <c r="D1883" t="s">
        <v>2733</v>
      </c>
      <c r="E1883" s="72">
        <v>0.69</v>
      </c>
    </row>
    <row r="1884" spans="1:11" x14ac:dyDescent="0.25">
      <c r="A1884">
        <v>11683</v>
      </c>
      <c r="B1884" t="s">
        <v>10056</v>
      </c>
      <c r="C1884" t="s">
        <v>2511</v>
      </c>
      <c r="D1884" t="s">
        <v>2731</v>
      </c>
      <c r="E1884" s="72">
        <v>35.9</v>
      </c>
    </row>
    <row r="1885" spans="1:11" x14ac:dyDescent="0.25">
      <c r="A1885">
        <v>11684</v>
      </c>
      <c r="B1885" t="s">
        <v>10057</v>
      </c>
      <c r="C1885" t="s">
        <v>2511</v>
      </c>
      <c r="D1885" t="s">
        <v>2731</v>
      </c>
      <c r="E1885" s="72">
        <v>39.29</v>
      </c>
    </row>
    <row r="1886" spans="1:11" x14ac:dyDescent="0.25">
      <c r="A1886">
        <v>6141</v>
      </c>
      <c r="B1886" t="s">
        <v>10058</v>
      </c>
      <c r="C1886" t="s">
        <v>2511</v>
      </c>
      <c r="D1886" t="s">
        <v>2731</v>
      </c>
      <c r="E1886" s="72">
        <v>5.41</v>
      </c>
    </row>
    <row r="1887" spans="1:11" x14ac:dyDescent="0.25">
      <c r="A1887">
        <v>11681</v>
      </c>
      <c r="B1887" t="s">
        <v>10059</v>
      </c>
      <c r="C1887" t="s">
        <v>2511</v>
      </c>
      <c r="D1887" t="s">
        <v>2731</v>
      </c>
      <c r="E1887" s="72">
        <v>6.83</v>
      </c>
    </row>
    <row r="1888" spans="1:11" x14ac:dyDescent="0.25">
      <c r="A1888">
        <v>2706</v>
      </c>
      <c r="B1888" t="s">
        <v>10060</v>
      </c>
      <c r="C1888" t="s">
        <v>2513</v>
      </c>
      <c r="D1888" t="s">
        <v>2733</v>
      </c>
      <c r="E1888" s="72">
        <v>105.99</v>
      </c>
    </row>
    <row r="1889" spans="1:5" x14ac:dyDescent="0.25">
      <c r="A1889">
        <v>40811</v>
      </c>
      <c r="B1889" t="s">
        <v>10061</v>
      </c>
      <c r="C1889" t="s">
        <v>2517</v>
      </c>
      <c r="D1889" t="s">
        <v>2731</v>
      </c>
      <c r="E1889" s="73">
        <v>18860.21</v>
      </c>
    </row>
    <row r="1890" spans="1:5" x14ac:dyDescent="0.25">
      <c r="A1890">
        <v>2707</v>
      </c>
      <c r="B1890" t="s">
        <v>10062</v>
      </c>
      <c r="C1890" t="s">
        <v>2513</v>
      </c>
      <c r="D1890" t="s">
        <v>2731</v>
      </c>
      <c r="E1890" s="72">
        <v>120.64</v>
      </c>
    </row>
    <row r="1891" spans="1:5" x14ac:dyDescent="0.25">
      <c r="A1891">
        <v>40813</v>
      </c>
      <c r="B1891" t="s">
        <v>10063</v>
      </c>
      <c r="C1891" t="s">
        <v>2517</v>
      </c>
      <c r="D1891" t="s">
        <v>2731</v>
      </c>
      <c r="E1891" s="73">
        <v>21466.799999999999</v>
      </c>
    </row>
    <row r="1892" spans="1:5" x14ac:dyDescent="0.25">
      <c r="A1892">
        <v>2708</v>
      </c>
      <c r="B1892" t="s">
        <v>10064</v>
      </c>
      <c r="C1892" t="s">
        <v>2513</v>
      </c>
      <c r="D1892" t="s">
        <v>2731</v>
      </c>
      <c r="E1892" s="72">
        <v>164.9</v>
      </c>
    </row>
    <row r="1893" spans="1:5" x14ac:dyDescent="0.25">
      <c r="A1893">
        <v>40814</v>
      </c>
      <c r="B1893" t="s">
        <v>10065</v>
      </c>
      <c r="C1893" t="s">
        <v>2517</v>
      </c>
      <c r="D1893" t="s">
        <v>2731</v>
      </c>
      <c r="E1893" s="73">
        <v>29344.53</v>
      </c>
    </row>
    <row r="1894" spans="1:5" x14ac:dyDescent="0.25">
      <c r="A1894">
        <v>34779</v>
      </c>
      <c r="B1894" t="s">
        <v>10066</v>
      </c>
      <c r="C1894" t="s">
        <v>2513</v>
      </c>
      <c r="D1894" t="s">
        <v>2731</v>
      </c>
      <c r="E1894" s="72">
        <v>107.53</v>
      </c>
    </row>
    <row r="1895" spans="1:5" x14ac:dyDescent="0.25">
      <c r="A1895">
        <v>40936</v>
      </c>
      <c r="B1895" t="s">
        <v>10067</v>
      </c>
      <c r="C1895" t="s">
        <v>2517</v>
      </c>
      <c r="D1895" t="s">
        <v>2731</v>
      </c>
      <c r="E1895" s="73">
        <v>19135.34</v>
      </c>
    </row>
    <row r="1896" spans="1:5" x14ac:dyDescent="0.25">
      <c r="A1896">
        <v>34780</v>
      </c>
      <c r="B1896" t="s">
        <v>10068</v>
      </c>
      <c r="C1896" t="s">
        <v>2513</v>
      </c>
      <c r="D1896" t="s">
        <v>2731</v>
      </c>
      <c r="E1896" s="72">
        <v>121.31</v>
      </c>
    </row>
    <row r="1897" spans="1:5" x14ac:dyDescent="0.25">
      <c r="A1897">
        <v>40937</v>
      </c>
      <c r="B1897" t="s">
        <v>10069</v>
      </c>
      <c r="C1897" t="s">
        <v>2517</v>
      </c>
      <c r="D1897" t="s">
        <v>2731</v>
      </c>
      <c r="E1897" s="73">
        <v>21588.45</v>
      </c>
    </row>
    <row r="1898" spans="1:5" x14ac:dyDescent="0.25">
      <c r="A1898">
        <v>34782</v>
      </c>
      <c r="B1898" t="s">
        <v>10070</v>
      </c>
      <c r="C1898" t="s">
        <v>2513</v>
      </c>
      <c r="D1898" t="s">
        <v>2731</v>
      </c>
      <c r="E1898" s="72">
        <v>166.25</v>
      </c>
    </row>
    <row r="1899" spans="1:5" x14ac:dyDescent="0.25">
      <c r="A1899">
        <v>40938</v>
      </c>
      <c r="B1899" t="s">
        <v>10071</v>
      </c>
      <c r="C1899" t="s">
        <v>2517</v>
      </c>
      <c r="D1899" t="s">
        <v>2731</v>
      </c>
      <c r="E1899" s="73">
        <v>29584.91</v>
      </c>
    </row>
    <row r="1900" spans="1:5" x14ac:dyDescent="0.25">
      <c r="A1900">
        <v>34783</v>
      </c>
      <c r="B1900" t="s">
        <v>10072</v>
      </c>
      <c r="C1900" t="s">
        <v>2513</v>
      </c>
      <c r="D1900" t="s">
        <v>2731</v>
      </c>
      <c r="E1900" s="72">
        <v>124.37</v>
      </c>
    </row>
    <row r="1901" spans="1:5" x14ac:dyDescent="0.25">
      <c r="A1901">
        <v>40939</v>
      </c>
      <c r="B1901" t="s">
        <v>10073</v>
      </c>
      <c r="C1901" t="s">
        <v>2517</v>
      </c>
      <c r="D1901" t="s">
        <v>2731</v>
      </c>
      <c r="E1901" s="73">
        <v>22132.79</v>
      </c>
    </row>
    <row r="1902" spans="1:5" x14ac:dyDescent="0.25">
      <c r="A1902">
        <v>34785</v>
      </c>
      <c r="B1902" t="s">
        <v>10074</v>
      </c>
      <c r="C1902" t="s">
        <v>2513</v>
      </c>
      <c r="D1902" t="s">
        <v>2731</v>
      </c>
      <c r="E1902" s="72">
        <v>117.43</v>
      </c>
    </row>
    <row r="1903" spans="1:5" x14ac:dyDescent="0.25">
      <c r="A1903">
        <v>40940</v>
      </c>
      <c r="B1903" t="s">
        <v>10075</v>
      </c>
      <c r="C1903" t="s">
        <v>2517</v>
      </c>
      <c r="D1903" t="s">
        <v>2731</v>
      </c>
      <c r="E1903" s="73">
        <v>20899.490000000002</v>
      </c>
    </row>
    <row r="1904" spans="1:5" x14ac:dyDescent="0.25">
      <c r="A1904">
        <v>38403</v>
      </c>
      <c r="B1904" t="s">
        <v>10076</v>
      </c>
      <c r="C1904" t="s">
        <v>2511</v>
      </c>
      <c r="D1904" t="s">
        <v>2731</v>
      </c>
      <c r="E1904" s="72">
        <v>61.68</v>
      </c>
    </row>
    <row r="1905" spans="1:5" x14ac:dyDescent="0.25">
      <c r="A1905">
        <v>43482</v>
      </c>
      <c r="B1905" t="s">
        <v>10077</v>
      </c>
      <c r="C1905" t="s">
        <v>2513</v>
      </c>
      <c r="D1905" t="s">
        <v>2733</v>
      </c>
      <c r="E1905" s="72">
        <v>0.75</v>
      </c>
    </row>
    <row r="1906" spans="1:5" x14ac:dyDescent="0.25">
      <c r="A1906">
        <v>43494</v>
      </c>
      <c r="B1906" t="s">
        <v>10078</v>
      </c>
      <c r="C1906" t="s">
        <v>2517</v>
      </c>
      <c r="D1906" t="s">
        <v>2733</v>
      </c>
      <c r="E1906" s="72">
        <v>140.69</v>
      </c>
    </row>
    <row r="1907" spans="1:5" x14ac:dyDescent="0.25">
      <c r="A1907">
        <v>43483</v>
      </c>
      <c r="B1907" t="s">
        <v>10079</v>
      </c>
      <c r="C1907" t="s">
        <v>2513</v>
      </c>
      <c r="D1907" t="s">
        <v>2733</v>
      </c>
      <c r="E1907" s="72">
        <v>1.34</v>
      </c>
    </row>
    <row r="1908" spans="1:5" x14ac:dyDescent="0.25">
      <c r="A1908">
        <v>43495</v>
      </c>
      <c r="B1908" t="s">
        <v>10080</v>
      </c>
      <c r="C1908" t="s">
        <v>2517</v>
      </c>
      <c r="D1908" t="s">
        <v>2733</v>
      </c>
      <c r="E1908" s="72">
        <v>253.46</v>
      </c>
    </row>
    <row r="1909" spans="1:5" x14ac:dyDescent="0.25">
      <c r="A1909">
        <v>43484</v>
      </c>
      <c r="B1909" t="s">
        <v>10081</v>
      </c>
      <c r="C1909" t="s">
        <v>2513</v>
      </c>
      <c r="D1909" t="s">
        <v>2733</v>
      </c>
      <c r="E1909" s="72">
        <v>1.1399999999999999</v>
      </c>
    </row>
    <row r="1910" spans="1:5" x14ac:dyDescent="0.25">
      <c r="A1910">
        <v>43496</v>
      </c>
      <c r="B1910" t="s">
        <v>10082</v>
      </c>
      <c r="C1910" t="s">
        <v>2517</v>
      </c>
      <c r="D1910" t="s">
        <v>2733</v>
      </c>
      <c r="E1910" s="72">
        <v>214.4</v>
      </c>
    </row>
    <row r="1911" spans="1:5" x14ac:dyDescent="0.25">
      <c r="A1911">
        <v>43485</v>
      </c>
      <c r="B1911" t="s">
        <v>10083</v>
      </c>
      <c r="C1911" t="s">
        <v>2513</v>
      </c>
      <c r="D1911" t="s">
        <v>2733</v>
      </c>
      <c r="E1911" s="72">
        <v>1.01</v>
      </c>
    </row>
    <row r="1912" spans="1:5" x14ac:dyDescent="0.25">
      <c r="A1912">
        <v>43497</v>
      </c>
      <c r="B1912" t="s">
        <v>10084</v>
      </c>
      <c r="C1912" t="s">
        <v>2517</v>
      </c>
      <c r="D1912" t="s">
        <v>2733</v>
      </c>
      <c r="E1912" s="72">
        <v>189.52</v>
      </c>
    </row>
    <row r="1913" spans="1:5" x14ac:dyDescent="0.25">
      <c r="A1913">
        <v>43487</v>
      </c>
      <c r="B1913" t="s">
        <v>10085</v>
      </c>
      <c r="C1913" t="s">
        <v>2513</v>
      </c>
      <c r="D1913" t="s">
        <v>2733</v>
      </c>
      <c r="E1913" s="72">
        <v>1.17</v>
      </c>
    </row>
    <row r="1914" spans="1:5" x14ac:dyDescent="0.25">
      <c r="A1914">
        <v>43499</v>
      </c>
      <c r="B1914" t="s">
        <v>10086</v>
      </c>
      <c r="C1914" t="s">
        <v>2517</v>
      </c>
      <c r="D1914" t="s">
        <v>2733</v>
      </c>
      <c r="E1914" s="72">
        <v>221.51</v>
      </c>
    </row>
    <row r="1915" spans="1:5" x14ac:dyDescent="0.25">
      <c r="A1915">
        <v>43486</v>
      </c>
      <c r="B1915" t="s">
        <v>10087</v>
      </c>
      <c r="C1915" t="s">
        <v>2513</v>
      </c>
      <c r="D1915" t="s">
        <v>2733</v>
      </c>
      <c r="E1915" s="72">
        <v>0.71</v>
      </c>
    </row>
    <row r="1916" spans="1:5" x14ac:dyDescent="0.25">
      <c r="A1916">
        <v>43498</v>
      </c>
      <c r="B1916" t="s">
        <v>10088</v>
      </c>
      <c r="C1916" t="s">
        <v>2517</v>
      </c>
      <c r="D1916" t="s">
        <v>2733</v>
      </c>
      <c r="E1916" s="72">
        <v>133.44999999999999</v>
      </c>
    </row>
    <row r="1917" spans="1:5" x14ac:dyDescent="0.25">
      <c r="A1917">
        <v>43488</v>
      </c>
      <c r="B1917" t="s">
        <v>10089</v>
      </c>
      <c r="C1917" t="s">
        <v>2513</v>
      </c>
      <c r="D1917" t="s">
        <v>2733</v>
      </c>
      <c r="E1917" s="72">
        <v>0.82</v>
      </c>
    </row>
    <row r="1918" spans="1:5" x14ac:dyDescent="0.25">
      <c r="A1918">
        <v>43500</v>
      </c>
      <c r="B1918" t="s">
        <v>10090</v>
      </c>
      <c r="C1918" t="s">
        <v>2517</v>
      </c>
      <c r="D1918" t="s">
        <v>2733</v>
      </c>
      <c r="E1918" s="72">
        <v>154.53</v>
      </c>
    </row>
    <row r="1919" spans="1:5" x14ac:dyDescent="0.25">
      <c r="A1919">
        <v>43489</v>
      </c>
      <c r="B1919" t="s">
        <v>10091</v>
      </c>
      <c r="C1919" t="s">
        <v>2513</v>
      </c>
      <c r="D1919" t="s">
        <v>2733</v>
      </c>
      <c r="E1919" s="72">
        <v>1.17</v>
      </c>
    </row>
    <row r="1920" spans="1:5" x14ac:dyDescent="0.25">
      <c r="A1920">
        <v>43501</v>
      </c>
      <c r="B1920" t="s">
        <v>10092</v>
      </c>
      <c r="C1920" t="s">
        <v>2517</v>
      </c>
      <c r="D1920" t="s">
        <v>2733</v>
      </c>
      <c r="E1920" s="72">
        <v>220.75</v>
      </c>
    </row>
    <row r="1921" spans="1:5" x14ac:dyDescent="0.25">
      <c r="A1921">
        <v>43490</v>
      </c>
      <c r="B1921" t="s">
        <v>10093</v>
      </c>
      <c r="C1921" t="s">
        <v>2513</v>
      </c>
      <c r="D1921" t="s">
        <v>2733</v>
      </c>
      <c r="E1921" s="72">
        <v>1.68</v>
      </c>
    </row>
    <row r="1922" spans="1:5" x14ac:dyDescent="0.25">
      <c r="A1922">
        <v>43502</v>
      </c>
      <c r="B1922" t="s">
        <v>10094</v>
      </c>
      <c r="C1922" t="s">
        <v>2517</v>
      </c>
      <c r="D1922" t="s">
        <v>2733</v>
      </c>
      <c r="E1922" s="72">
        <v>316.25</v>
      </c>
    </row>
    <row r="1923" spans="1:5" x14ac:dyDescent="0.25">
      <c r="A1923">
        <v>43491</v>
      </c>
      <c r="B1923" t="s">
        <v>10095</v>
      </c>
      <c r="C1923" t="s">
        <v>2513</v>
      </c>
      <c r="D1923" t="s">
        <v>2733</v>
      </c>
      <c r="E1923" s="72">
        <v>1.25</v>
      </c>
    </row>
    <row r="1924" spans="1:5" x14ac:dyDescent="0.25">
      <c r="A1924">
        <v>43503</v>
      </c>
      <c r="B1924" t="s">
        <v>10096</v>
      </c>
      <c r="C1924" t="s">
        <v>2517</v>
      </c>
      <c r="D1924" t="s">
        <v>2733</v>
      </c>
      <c r="E1924" s="72">
        <v>235.5</v>
      </c>
    </row>
    <row r="1925" spans="1:5" x14ac:dyDescent="0.25">
      <c r="A1925">
        <v>43492</v>
      </c>
      <c r="B1925" t="s">
        <v>10097</v>
      </c>
      <c r="C1925" t="s">
        <v>2513</v>
      </c>
      <c r="D1925" t="s">
        <v>2733</v>
      </c>
      <c r="E1925" s="72">
        <v>1.68</v>
      </c>
    </row>
    <row r="1926" spans="1:5" x14ac:dyDescent="0.25">
      <c r="A1926">
        <v>43504</v>
      </c>
      <c r="B1926" t="s">
        <v>10098</v>
      </c>
      <c r="C1926" t="s">
        <v>2517</v>
      </c>
      <c r="D1926" t="s">
        <v>2733</v>
      </c>
      <c r="E1926" s="72">
        <v>317.67</v>
      </c>
    </row>
    <row r="1927" spans="1:5" x14ac:dyDescent="0.25">
      <c r="A1927">
        <v>43493</v>
      </c>
      <c r="B1927" t="s">
        <v>10099</v>
      </c>
      <c r="C1927" t="s">
        <v>2513</v>
      </c>
      <c r="D1927" t="s">
        <v>2733</v>
      </c>
      <c r="E1927" s="72">
        <v>0.67</v>
      </c>
    </row>
    <row r="1928" spans="1:5" x14ac:dyDescent="0.25">
      <c r="A1928">
        <v>43505</v>
      </c>
      <c r="B1928" t="s">
        <v>10100</v>
      </c>
      <c r="C1928" t="s">
        <v>2517</v>
      </c>
      <c r="D1928" t="s">
        <v>2733</v>
      </c>
      <c r="E1928" s="72">
        <v>126.7</v>
      </c>
    </row>
    <row r="1929" spans="1:5" x14ac:dyDescent="0.25">
      <c r="A1929">
        <v>37774</v>
      </c>
      <c r="B1929" t="s">
        <v>10101</v>
      </c>
      <c r="C1929" t="s">
        <v>2511</v>
      </c>
      <c r="D1929" t="s">
        <v>2732</v>
      </c>
      <c r="E1929" s="73">
        <v>450184.09</v>
      </c>
    </row>
    <row r="1930" spans="1:5" x14ac:dyDescent="0.25">
      <c r="A1930">
        <v>38630</v>
      </c>
      <c r="B1930" t="s">
        <v>10102</v>
      </c>
      <c r="C1930" t="s">
        <v>2511</v>
      </c>
      <c r="D1930" t="s">
        <v>2732</v>
      </c>
      <c r="E1930" s="73">
        <v>1799714.84</v>
      </c>
    </row>
    <row r="1931" spans="1:5" x14ac:dyDescent="0.25">
      <c r="A1931">
        <v>38629</v>
      </c>
      <c r="B1931" t="s">
        <v>10103</v>
      </c>
      <c r="C1931" t="s">
        <v>2511</v>
      </c>
      <c r="D1931" t="s">
        <v>2732</v>
      </c>
      <c r="E1931" s="73">
        <v>2678964.84</v>
      </c>
    </row>
    <row r="1932" spans="1:5" x14ac:dyDescent="0.25">
      <c r="A1932">
        <v>38476</v>
      </c>
      <c r="B1932" t="s">
        <v>10104</v>
      </c>
      <c r="C1932" t="s">
        <v>2511</v>
      </c>
      <c r="D1932" t="s">
        <v>2731</v>
      </c>
      <c r="E1932" s="72">
        <v>463.6</v>
      </c>
    </row>
    <row r="1933" spans="1:5" x14ac:dyDescent="0.25">
      <c r="A1933">
        <v>38477</v>
      </c>
      <c r="B1933" t="s">
        <v>10105</v>
      </c>
      <c r="C1933" t="s">
        <v>2511</v>
      </c>
      <c r="D1933" t="s">
        <v>2731</v>
      </c>
      <c r="E1933" s="73">
        <v>1312.92</v>
      </c>
    </row>
    <row r="1934" spans="1:5" x14ac:dyDescent="0.25">
      <c r="A1934">
        <v>40635</v>
      </c>
      <c r="B1934" t="s">
        <v>10106</v>
      </c>
      <c r="C1934" t="s">
        <v>2511</v>
      </c>
      <c r="D1934" t="s">
        <v>2732</v>
      </c>
      <c r="E1934" s="73">
        <v>951208.51</v>
      </c>
    </row>
    <row r="1935" spans="1:5" x14ac:dyDescent="0.25">
      <c r="A1935">
        <v>36483</v>
      </c>
      <c r="B1935" t="s">
        <v>10107</v>
      </c>
      <c r="C1935" t="s">
        <v>2511</v>
      </c>
      <c r="D1935" t="s">
        <v>2732</v>
      </c>
      <c r="E1935" s="73">
        <v>861947.28</v>
      </c>
    </row>
    <row r="1936" spans="1:5" x14ac:dyDescent="0.25">
      <c r="A1936">
        <v>14525</v>
      </c>
      <c r="B1936" t="s">
        <v>10108</v>
      </c>
      <c r="C1936" t="s">
        <v>2511</v>
      </c>
      <c r="D1936" t="s">
        <v>2732</v>
      </c>
      <c r="E1936" s="73">
        <v>902509.5</v>
      </c>
    </row>
    <row r="1937" spans="1:5" x14ac:dyDescent="0.25">
      <c r="A1937">
        <v>36482</v>
      </c>
      <c r="B1937" t="s">
        <v>10109</v>
      </c>
      <c r="C1937" t="s">
        <v>2511</v>
      </c>
      <c r="D1937" t="s">
        <v>2732</v>
      </c>
      <c r="E1937" s="73">
        <v>774027.6</v>
      </c>
    </row>
    <row r="1938" spans="1:5" x14ac:dyDescent="0.25">
      <c r="A1938">
        <v>36408</v>
      </c>
      <c r="B1938" t="s">
        <v>10110</v>
      </c>
      <c r="C1938" t="s">
        <v>2511</v>
      </c>
      <c r="D1938" t="s">
        <v>2732</v>
      </c>
      <c r="E1938" s="73">
        <v>924818.73</v>
      </c>
    </row>
    <row r="1939" spans="1:5" x14ac:dyDescent="0.25">
      <c r="A1939">
        <v>2723</v>
      </c>
      <c r="B1939" t="s">
        <v>10111</v>
      </c>
      <c r="C1939" t="s">
        <v>2511</v>
      </c>
      <c r="D1939" t="s">
        <v>2732</v>
      </c>
      <c r="E1939" s="73">
        <v>709838.93</v>
      </c>
    </row>
    <row r="1940" spans="1:5" x14ac:dyDescent="0.25">
      <c r="A1940">
        <v>36481</v>
      </c>
      <c r="B1940" t="s">
        <v>10112</v>
      </c>
      <c r="C1940" t="s">
        <v>2511</v>
      </c>
      <c r="D1940" t="s">
        <v>2732</v>
      </c>
      <c r="E1940" s="73">
        <v>846736.44</v>
      </c>
    </row>
    <row r="1941" spans="1:5" x14ac:dyDescent="0.25">
      <c r="A1941">
        <v>10685</v>
      </c>
      <c r="B1941" t="s">
        <v>10113</v>
      </c>
      <c r="C1941" t="s">
        <v>2511</v>
      </c>
      <c r="D1941" t="s">
        <v>2732</v>
      </c>
      <c r="E1941" s="73">
        <v>811244.5</v>
      </c>
    </row>
    <row r="1942" spans="1:5" x14ac:dyDescent="0.25">
      <c r="A1942">
        <v>40636</v>
      </c>
      <c r="B1942" t="s">
        <v>10114</v>
      </c>
      <c r="C1942" t="s">
        <v>2511</v>
      </c>
      <c r="D1942" t="s">
        <v>2732</v>
      </c>
      <c r="E1942" s="73">
        <v>915716.56</v>
      </c>
    </row>
    <row r="1943" spans="1:5" x14ac:dyDescent="0.25">
      <c r="A1943">
        <v>4111</v>
      </c>
      <c r="B1943" t="s">
        <v>10115</v>
      </c>
      <c r="C1943" t="s">
        <v>2511</v>
      </c>
      <c r="D1943" t="s">
        <v>2731</v>
      </c>
      <c r="E1943" s="72">
        <v>49.91</v>
      </c>
    </row>
    <row r="1944" spans="1:5" x14ac:dyDescent="0.25">
      <c r="A1944">
        <v>44538</v>
      </c>
      <c r="B1944" t="s">
        <v>10116</v>
      </c>
      <c r="C1944" t="s">
        <v>2511</v>
      </c>
      <c r="D1944" t="s">
        <v>2731</v>
      </c>
      <c r="E1944" s="72">
        <v>57.02</v>
      </c>
    </row>
    <row r="1945" spans="1:5" x14ac:dyDescent="0.25">
      <c r="A1945">
        <v>12</v>
      </c>
      <c r="B1945" t="s">
        <v>10117</v>
      </c>
      <c r="C1945" t="s">
        <v>2511</v>
      </c>
      <c r="D1945" t="s">
        <v>2733</v>
      </c>
      <c r="E1945" s="72">
        <v>10.4</v>
      </c>
    </row>
    <row r="1946" spans="1:5" x14ac:dyDescent="0.25">
      <c r="A1946">
        <v>37554</v>
      </c>
      <c r="B1946" t="s">
        <v>10118</v>
      </c>
      <c r="C1946" t="s">
        <v>2511</v>
      </c>
      <c r="D1946" t="s">
        <v>2731</v>
      </c>
      <c r="E1946" s="72">
        <v>234.87</v>
      </c>
    </row>
    <row r="1947" spans="1:5" x14ac:dyDescent="0.25">
      <c r="A1947">
        <v>37555</v>
      </c>
      <c r="B1947" t="s">
        <v>10119</v>
      </c>
      <c r="C1947" t="s">
        <v>2511</v>
      </c>
      <c r="D1947" t="s">
        <v>2731</v>
      </c>
      <c r="E1947" s="72">
        <v>285.70999999999998</v>
      </c>
    </row>
    <row r="1948" spans="1:5" x14ac:dyDescent="0.25">
      <c r="A1948">
        <v>10902</v>
      </c>
      <c r="B1948" t="s">
        <v>10120</v>
      </c>
      <c r="C1948" t="s">
        <v>2511</v>
      </c>
      <c r="D1948" t="s">
        <v>2731</v>
      </c>
      <c r="E1948" s="72">
        <v>71.69</v>
      </c>
    </row>
    <row r="1949" spans="1:5" x14ac:dyDescent="0.25">
      <c r="A1949">
        <v>20965</v>
      </c>
      <c r="B1949" t="s">
        <v>10121</v>
      </c>
      <c r="C1949" t="s">
        <v>2511</v>
      </c>
      <c r="D1949" t="s">
        <v>2731</v>
      </c>
      <c r="E1949" s="72">
        <v>72.36</v>
      </c>
    </row>
    <row r="1950" spans="1:5" x14ac:dyDescent="0.25">
      <c r="A1950">
        <v>20966</v>
      </c>
      <c r="B1950" t="s">
        <v>10122</v>
      </c>
      <c r="C1950" t="s">
        <v>2511</v>
      </c>
      <c r="D1950" t="s">
        <v>2731</v>
      </c>
      <c r="E1950" s="72">
        <v>77.91</v>
      </c>
    </row>
    <row r="1951" spans="1:5" x14ac:dyDescent="0.25">
      <c r="A1951">
        <v>10903</v>
      </c>
      <c r="B1951" t="s">
        <v>10123</v>
      </c>
      <c r="C1951" t="s">
        <v>2511</v>
      </c>
      <c r="D1951" t="s">
        <v>2731</v>
      </c>
      <c r="E1951" s="72">
        <v>118.09</v>
      </c>
    </row>
    <row r="1952" spans="1:5" x14ac:dyDescent="0.25">
      <c r="A1952">
        <v>20967</v>
      </c>
      <c r="B1952" t="s">
        <v>10124</v>
      </c>
      <c r="C1952" t="s">
        <v>2511</v>
      </c>
      <c r="D1952" t="s">
        <v>2731</v>
      </c>
      <c r="E1952" s="72">
        <v>118.09</v>
      </c>
    </row>
    <row r="1953" spans="1:5" x14ac:dyDescent="0.25">
      <c r="A1953">
        <v>20968</v>
      </c>
      <c r="B1953" t="s">
        <v>10125</v>
      </c>
      <c r="C1953" t="s">
        <v>2511</v>
      </c>
      <c r="D1953" t="s">
        <v>2731</v>
      </c>
      <c r="E1953" s="72">
        <v>129.52000000000001</v>
      </c>
    </row>
    <row r="1954" spans="1:5" x14ac:dyDescent="0.25">
      <c r="A1954">
        <v>11359</v>
      </c>
      <c r="B1954" t="s">
        <v>10126</v>
      </c>
      <c r="C1954" t="s">
        <v>2511</v>
      </c>
      <c r="D1954" t="s">
        <v>2733</v>
      </c>
      <c r="E1954" s="72">
        <v>860.32</v>
      </c>
    </row>
    <row r="1955" spans="1:5" x14ac:dyDescent="0.25">
      <c r="A1955">
        <v>39017</v>
      </c>
      <c r="B1955" t="s">
        <v>10127</v>
      </c>
      <c r="C1955" t="s">
        <v>2511</v>
      </c>
      <c r="D1955" t="s">
        <v>2732</v>
      </c>
      <c r="E1955" s="72">
        <v>0.22</v>
      </c>
    </row>
    <row r="1956" spans="1:5" x14ac:dyDescent="0.25">
      <c r="A1956">
        <v>39315</v>
      </c>
      <c r="B1956" t="s">
        <v>10128</v>
      </c>
      <c r="C1956" t="s">
        <v>2511</v>
      </c>
      <c r="D1956" t="s">
        <v>2732</v>
      </c>
      <c r="E1956" s="72">
        <v>0.35</v>
      </c>
    </row>
    <row r="1957" spans="1:5" x14ac:dyDescent="0.25">
      <c r="A1957">
        <v>39016</v>
      </c>
      <c r="B1957" t="s">
        <v>10129</v>
      </c>
      <c r="C1957" t="s">
        <v>2511</v>
      </c>
      <c r="D1957" t="s">
        <v>2732</v>
      </c>
      <c r="E1957" s="72">
        <v>0.36</v>
      </c>
    </row>
    <row r="1958" spans="1:5" x14ac:dyDescent="0.25">
      <c r="A1958">
        <v>39481</v>
      </c>
      <c r="B1958" t="s">
        <v>10130</v>
      </c>
      <c r="C1958" t="s">
        <v>2511</v>
      </c>
      <c r="D1958" t="s">
        <v>2732</v>
      </c>
      <c r="E1958" s="72">
        <v>1.74</v>
      </c>
    </row>
    <row r="1959" spans="1:5" x14ac:dyDescent="0.25">
      <c r="A1959">
        <v>39013</v>
      </c>
      <c r="B1959" t="s">
        <v>10131</v>
      </c>
      <c r="C1959" t="s">
        <v>2511</v>
      </c>
      <c r="D1959" t="s">
        <v>2732</v>
      </c>
      <c r="E1959" s="72">
        <v>1.48</v>
      </c>
    </row>
    <row r="1960" spans="1:5" x14ac:dyDescent="0.25">
      <c r="A1960">
        <v>44919</v>
      </c>
      <c r="B1960" t="s">
        <v>10132</v>
      </c>
      <c r="C1960" t="s">
        <v>2511</v>
      </c>
      <c r="D1960" t="s">
        <v>2732</v>
      </c>
      <c r="E1960" s="72">
        <v>2.77</v>
      </c>
    </row>
    <row r="1961" spans="1:5" x14ac:dyDescent="0.25">
      <c r="A1961">
        <v>40433</v>
      </c>
      <c r="B1961" t="s">
        <v>10133</v>
      </c>
      <c r="C1961" t="s">
        <v>2511</v>
      </c>
      <c r="D1961" t="s">
        <v>2732</v>
      </c>
      <c r="E1961" s="72">
        <v>1.53</v>
      </c>
    </row>
    <row r="1962" spans="1:5" x14ac:dyDescent="0.25">
      <c r="A1962">
        <v>20219</v>
      </c>
      <c r="B1962" t="s">
        <v>10134</v>
      </c>
      <c r="C1962" t="s">
        <v>2511</v>
      </c>
      <c r="D1962" t="s">
        <v>2732</v>
      </c>
      <c r="E1962" s="73">
        <v>106150</v>
      </c>
    </row>
    <row r="1963" spans="1:5" x14ac:dyDescent="0.25">
      <c r="A1963">
        <v>36484</v>
      </c>
      <c r="B1963" t="s">
        <v>10135</v>
      </c>
      <c r="C1963" t="s">
        <v>2511</v>
      </c>
      <c r="D1963" t="s">
        <v>2732</v>
      </c>
      <c r="E1963" s="73">
        <v>225337.12</v>
      </c>
    </row>
    <row r="1964" spans="1:5" x14ac:dyDescent="0.25">
      <c r="A1964">
        <v>38367</v>
      </c>
      <c r="B1964" t="s">
        <v>10136</v>
      </c>
      <c r="C1964" t="s">
        <v>2511</v>
      </c>
      <c r="D1964" t="s">
        <v>2731</v>
      </c>
      <c r="E1964" s="72">
        <v>24.91</v>
      </c>
    </row>
    <row r="1965" spans="1:5" x14ac:dyDescent="0.25">
      <c r="A1965">
        <v>38368</v>
      </c>
      <c r="B1965" t="s">
        <v>10137</v>
      </c>
      <c r="C1965" t="s">
        <v>2511</v>
      </c>
      <c r="D1965" t="s">
        <v>2731</v>
      </c>
      <c r="E1965" s="72">
        <v>7.61</v>
      </c>
    </row>
    <row r="1966" spans="1:5" x14ac:dyDescent="0.25">
      <c r="A1966">
        <v>38091</v>
      </c>
      <c r="B1966" t="s">
        <v>10138</v>
      </c>
      <c r="C1966" t="s">
        <v>2511</v>
      </c>
      <c r="D1966" t="s">
        <v>2731</v>
      </c>
      <c r="E1966" s="72">
        <v>2.86</v>
      </c>
    </row>
    <row r="1967" spans="1:5" x14ac:dyDescent="0.25">
      <c r="A1967">
        <v>38095</v>
      </c>
      <c r="B1967" t="s">
        <v>10139</v>
      </c>
      <c r="C1967" t="s">
        <v>2511</v>
      </c>
      <c r="D1967" t="s">
        <v>2731</v>
      </c>
      <c r="E1967" s="72">
        <v>6.06</v>
      </c>
    </row>
    <row r="1968" spans="1:5" x14ac:dyDescent="0.25">
      <c r="A1968">
        <v>38092</v>
      </c>
      <c r="B1968" t="s">
        <v>10140</v>
      </c>
      <c r="C1968" t="s">
        <v>2511</v>
      </c>
      <c r="D1968" t="s">
        <v>2731</v>
      </c>
      <c r="E1968" s="72">
        <v>2.72</v>
      </c>
    </row>
    <row r="1969" spans="1:11" x14ac:dyDescent="0.25">
      <c r="A1969">
        <v>38093</v>
      </c>
      <c r="B1969" t="s">
        <v>10141</v>
      </c>
      <c r="C1969" t="s">
        <v>2511</v>
      </c>
      <c r="D1969" t="s">
        <v>2731</v>
      </c>
      <c r="E1969" s="72">
        <v>2.81</v>
      </c>
    </row>
    <row r="1970" spans="1:11" x14ac:dyDescent="0.25">
      <c r="A1970">
        <v>38096</v>
      </c>
      <c r="B1970" t="s">
        <v>10142</v>
      </c>
      <c r="C1970" t="s">
        <v>2511</v>
      </c>
      <c r="D1970" t="s">
        <v>2731</v>
      </c>
      <c r="E1970" s="72">
        <v>6.52</v>
      </c>
    </row>
    <row r="1971" spans="1:11" x14ac:dyDescent="0.25">
      <c r="A1971">
        <v>38094</v>
      </c>
      <c r="B1971" t="s">
        <v>10143</v>
      </c>
      <c r="C1971" t="s">
        <v>2511</v>
      </c>
      <c r="D1971" t="s">
        <v>2731</v>
      </c>
      <c r="E1971" s="72">
        <v>3.44</v>
      </c>
    </row>
    <row r="1972" spans="1:11" x14ac:dyDescent="0.25">
      <c r="A1972">
        <v>38097</v>
      </c>
      <c r="B1972" t="s">
        <v>10144</v>
      </c>
      <c r="C1972" t="s">
        <v>2511</v>
      </c>
      <c r="D1972" t="s">
        <v>2731</v>
      </c>
      <c r="E1972" s="72">
        <v>6.99</v>
      </c>
    </row>
    <row r="1973" spans="1:11" x14ac:dyDescent="0.25">
      <c r="A1973">
        <v>38098</v>
      </c>
      <c r="B1973" t="s">
        <v>10145</v>
      </c>
      <c r="C1973" t="s">
        <v>2511</v>
      </c>
      <c r="D1973" t="s">
        <v>2731</v>
      </c>
      <c r="E1973" s="72">
        <v>6.99</v>
      </c>
    </row>
    <row r="1974" spans="1:11" x14ac:dyDescent="0.25">
      <c r="A1974">
        <v>11186</v>
      </c>
      <c r="B1974" t="s">
        <v>10146</v>
      </c>
      <c r="C1974" t="s">
        <v>2512</v>
      </c>
      <c r="D1974" t="s">
        <v>2731</v>
      </c>
      <c r="E1974" s="72">
        <v>192.38</v>
      </c>
    </row>
    <row r="1975" spans="1:11" x14ac:dyDescent="0.25">
      <c r="A1975">
        <v>11558</v>
      </c>
      <c r="B1975" t="s">
        <v>10147</v>
      </c>
      <c r="C1975" t="s">
        <v>2518</v>
      </c>
      <c r="D1975" t="s">
        <v>2731</v>
      </c>
      <c r="E1975" s="72">
        <v>13.62</v>
      </c>
    </row>
    <row r="1976" spans="1:11" x14ac:dyDescent="0.25">
      <c r="A1976">
        <v>11557</v>
      </c>
      <c r="B1976" t="s">
        <v>10148</v>
      </c>
      <c r="C1976" t="s">
        <v>2518</v>
      </c>
      <c r="D1976" t="s">
        <v>2731</v>
      </c>
      <c r="E1976" s="72">
        <v>34.479999999999997</v>
      </c>
    </row>
    <row r="1977" spans="1:11" x14ac:dyDescent="0.25">
      <c r="A1977">
        <v>2759</v>
      </c>
      <c r="B1977" t="s">
        <v>10149</v>
      </c>
      <c r="C1977" t="s">
        <v>2511</v>
      </c>
      <c r="D1977" t="s">
        <v>2732</v>
      </c>
      <c r="E1977" s="72">
        <v>11.18</v>
      </c>
    </row>
    <row r="1978" spans="1:11" x14ac:dyDescent="0.25">
      <c r="A1978">
        <v>38124</v>
      </c>
      <c r="B1978" t="s">
        <v>10150</v>
      </c>
      <c r="C1978" t="s">
        <v>2511</v>
      </c>
      <c r="D1978" t="s">
        <v>2733</v>
      </c>
      <c r="E1978" s="72">
        <v>28</v>
      </c>
    </row>
    <row r="1979" spans="1:11" x14ac:dyDescent="0.25">
      <c r="A1979">
        <v>38380</v>
      </c>
      <c r="B1979" t="s">
        <v>10151</v>
      </c>
      <c r="C1979" t="s">
        <v>2511</v>
      </c>
      <c r="D1979" t="s">
        <v>2731</v>
      </c>
      <c r="E1979" s="72">
        <v>39.58</v>
      </c>
    </row>
    <row r="1980" spans="1:11" x14ac:dyDescent="0.25">
      <c r="A1980">
        <v>42429</v>
      </c>
      <c r="B1980" t="s">
        <v>10152</v>
      </c>
      <c r="C1980" t="s">
        <v>2511</v>
      </c>
      <c r="D1980" t="s">
        <v>2732</v>
      </c>
      <c r="E1980" s="73">
        <v>6025.1</v>
      </c>
    </row>
    <row r="1981" spans="1:11" x14ac:dyDescent="0.25">
      <c r="A1981">
        <v>39616</v>
      </c>
      <c r="B1981" t="s">
        <v>10153</v>
      </c>
      <c r="C1981" t="s">
        <v>2511</v>
      </c>
      <c r="D1981" t="s">
        <v>2733</v>
      </c>
      <c r="E1981" s="72">
        <v>709.84</v>
      </c>
    </row>
    <row r="1982" spans="1:11" x14ac:dyDescent="0.25">
      <c r="A1982">
        <v>39618</v>
      </c>
      <c r="B1982" t="s">
        <v>10154</v>
      </c>
      <c r="C1982" t="s">
        <v>2511</v>
      </c>
      <c r="D1982" t="s">
        <v>2731</v>
      </c>
      <c r="E1982" s="73">
        <v>1287.53</v>
      </c>
    </row>
    <row r="1983" spans="1:11" s="108" customFormat="1" x14ac:dyDescent="0.25">
      <c r="A1983">
        <v>39619</v>
      </c>
      <c r="B1983" t="s">
        <v>10155</v>
      </c>
      <c r="C1983" t="s">
        <v>2511</v>
      </c>
      <c r="D1983" t="s">
        <v>2731</v>
      </c>
      <c r="E1983" s="73">
        <v>1763.39</v>
      </c>
      <c r="F1983"/>
      <c r="G1983"/>
      <c r="H1983"/>
      <c r="I1983"/>
      <c r="J1983"/>
      <c r="K1983"/>
    </row>
    <row r="1984" spans="1:11" x14ac:dyDescent="0.25">
      <c r="A1984">
        <v>39613</v>
      </c>
      <c r="B1984" t="s">
        <v>10156</v>
      </c>
      <c r="C1984" t="s">
        <v>2511</v>
      </c>
      <c r="D1984" t="s">
        <v>2731</v>
      </c>
      <c r="E1984" s="72">
        <v>281.95999999999998</v>
      </c>
    </row>
    <row r="1985" spans="1:11" x14ac:dyDescent="0.25">
      <c r="A1985">
        <v>39614</v>
      </c>
      <c r="B1985" t="s">
        <v>10157</v>
      </c>
      <c r="C1985" t="s">
        <v>2511</v>
      </c>
      <c r="D1985" t="s">
        <v>2731</v>
      </c>
      <c r="E1985" s="72">
        <v>411.36</v>
      </c>
    </row>
    <row r="1986" spans="1:11" s="108" customFormat="1" x14ac:dyDescent="0.25">
      <c r="A1986">
        <v>38538</v>
      </c>
      <c r="B1986" t="s">
        <v>10158</v>
      </c>
      <c r="C1986" t="s">
        <v>2514</v>
      </c>
      <c r="D1986" t="s">
        <v>2732</v>
      </c>
      <c r="E1986" s="72">
        <v>75.3</v>
      </c>
      <c r="F1986"/>
      <c r="G1986"/>
      <c r="H1986"/>
      <c r="I1986"/>
      <c r="J1986"/>
      <c r="K1986"/>
    </row>
    <row r="1987" spans="1:11" x14ac:dyDescent="0.25">
      <c r="A1987">
        <v>38539</v>
      </c>
      <c r="B1987" t="s">
        <v>10159</v>
      </c>
      <c r="C1987" t="s">
        <v>2514</v>
      </c>
      <c r="D1987" t="s">
        <v>2732</v>
      </c>
      <c r="E1987" s="72">
        <v>102.39</v>
      </c>
    </row>
    <row r="1988" spans="1:11" x14ac:dyDescent="0.25">
      <c r="A1988">
        <v>38540</v>
      </c>
      <c r="B1988" t="s">
        <v>10160</v>
      </c>
      <c r="C1988" t="s">
        <v>2514</v>
      </c>
      <c r="D1988" t="s">
        <v>2732</v>
      </c>
      <c r="E1988" s="72">
        <v>262.42</v>
      </c>
    </row>
    <row r="1989" spans="1:11" x14ac:dyDescent="0.25">
      <c r="A1989">
        <v>38384</v>
      </c>
      <c r="B1989" t="s">
        <v>10161</v>
      </c>
      <c r="C1989" t="s">
        <v>2511</v>
      </c>
      <c r="D1989" t="s">
        <v>2731</v>
      </c>
      <c r="E1989" s="72">
        <v>19.72</v>
      </c>
    </row>
    <row r="1990" spans="1:11" x14ac:dyDescent="0.25">
      <c r="A1990">
        <v>13</v>
      </c>
      <c r="B1990" t="s">
        <v>10162</v>
      </c>
      <c r="C1990" t="s">
        <v>2510</v>
      </c>
      <c r="D1990" t="s">
        <v>2731</v>
      </c>
      <c r="E1990" s="72">
        <v>16.010000000000002</v>
      </c>
    </row>
    <row r="1991" spans="1:11" x14ac:dyDescent="0.25">
      <c r="A1991">
        <v>2762</v>
      </c>
      <c r="B1991" t="s">
        <v>10163</v>
      </c>
      <c r="C1991" t="s">
        <v>2514</v>
      </c>
      <c r="D1991" t="s">
        <v>2732</v>
      </c>
      <c r="E1991" s="72">
        <v>13.97</v>
      </c>
    </row>
    <row r="1992" spans="1:11" x14ac:dyDescent="0.25">
      <c r="A1992">
        <v>21142</v>
      </c>
      <c r="B1992" t="s">
        <v>10164</v>
      </c>
      <c r="C1992" t="s">
        <v>2511</v>
      </c>
      <c r="D1992" t="s">
        <v>2731</v>
      </c>
      <c r="E1992" s="72">
        <v>35.119999999999997</v>
      </c>
    </row>
    <row r="1993" spans="1:11" x14ac:dyDescent="0.25">
      <c r="A1993">
        <v>4223</v>
      </c>
      <c r="B1993" t="s">
        <v>10165</v>
      </c>
      <c r="C1993" t="s">
        <v>2515</v>
      </c>
      <c r="D1993" t="s">
        <v>2733</v>
      </c>
      <c r="E1993" s="72">
        <v>4.01</v>
      </c>
    </row>
    <row r="1994" spans="1:11" x14ac:dyDescent="0.25">
      <c r="A1994">
        <v>37372</v>
      </c>
      <c r="B1994" t="s">
        <v>10166</v>
      </c>
      <c r="C1994" t="s">
        <v>2513</v>
      </c>
      <c r="D1994" t="s">
        <v>2733</v>
      </c>
      <c r="E1994" s="72">
        <v>1.1399999999999999</v>
      </c>
    </row>
    <row r="1995" spans="1:11" x14ac:dyDescent="0.25">
      <c r="A1995">
        <v>40863</v>
      </c>
      <c r="B1995" t="s">
        <v>10167</v>
      </c>
      <c r="C1995" t="s">
        <v>2517</v>
      </c>
      <c r="D1995" t="s">
        <v>2733</v>
      </c>
      <c r="E1995" s="72">
        <v>215.56</v>
      </c>
    </row>
    <row r="1996" spans="1:11" x14ac:dyDescent="0.25">
      <c r="A1996">
        <v>38475</v>
      </c>
      <c r="B1996" t="s">
        <v>10168</v>
      </c>
      <c r="C1996" t="s">
        <v>2511</v>
      </c>
      <c r="D1996" t="s">
        <v>2731</v>
      </c>
      <c r="E1996" s="72">
        <v>39.25</v>
      </c>
    </row>
    <row r="1997" spans="1:11" x14ac:dyDescent="0.25">
      <c r="A1997">
        <v>38474</v>
      </c>
      <c r="B1997" t="s">
        <v>10169</v>
      </c>
      <c r="C1997" t="s">
        <v>2511</v>
      </c>
      <c r="D1997" t="s">
        <v>2731</v>
      </c>
      <c r="E1997" s="72">
        <v>48.52</v>
      </c>
    </row>
    <row r="1998" spans="1:11" x14ac:dyDescent="0.25">
      <c r="A1998">
        <v>10886</v>
      </c>
      <c r="B1998" t="s">
        <v>10170</v>
      </c>
      <c r="C1998" t="s">
        <v>2511</v>
      </c>
      <c r="D1998" t="s">
        <v>2731</v>
      </c>
      <c r="E1998" s="72">
        <v>196.87</v>
      </c>
    </row>
    <row r="1999" spans="1:11" x14ac:dyDescent="0.25">
      <c r="A1999">
        <v>10888</v>
      </c>
      <c r="B1999" t="s">
        <v>10171</v>
      </c>
      <c r="C1999" t="s">
        <v>2511</v>
      </c>
      <c r="D1999" t="s">
        <v>2731</v>
      </c>
      <c r="E1999" s="72">
        <v>623.07000000000005</v>
      </c>
    </row>
    <row r="2000" spans="1:11" x14ac:dyDescent="0.25">
      <c r="A2000">
        <v>10889</v>
      </c>
      <c r="B2000" t="s">
        <v>10172</v>
      </c>
      <c r="C2000" t="s">
        <v>2511</v>
      </c>
      <c r="D2000" t="s">
        <v>2731</v>
      </c>
      <c r="E2000" s="72">
        <v>675</v>
      </c>
    </row>
    <row r="2001" spans="1:5" x14ac:dyDescent="0.25">
      <c r="A2001">
        <v>10890</v>
      </c>
      <c r="B2001" t="s">
        <v>10173</v>
      </c>
      <c r="C2001" t="s">
        <v>2511</v>
      </c>
      <c r="D2001" t="s">
        <v>2731</v>
      </c>
      <c r="E2001" s="72">
        <v>311.52999999999997</v>
      </c>
    </row>
    <row r="2002" spans="1:5" x14ac:dyDescent="0.25">
      <c r="A2002">
        <v>10891</v>
      </c>
      <c r="B2002" t="s">
        <v>10174</v>
      </c>
      <c r="C2002" t="s">
        <v>2511</v>
      </c>
      <c r="D2002" t="s">
        <v>2731</v>
      </c>
      <c r="E2002" s="72">
        <v>190.38</v>
      </c>
    </row>
    <row r="2003" spans="1:5" x14ac:dyDescent="0.25">
      <c r="A2003">
        <v>10892</v>
      </c>
      <c r="B2003" t="s">
        <v>10175</v>
      </c>
      <c r="C2003" t="s">
        <v>2511</v>
      </c>
      <c r="D2003" t="s">
        <v>2733</v>
      </c>
      <c r="E2003" s="72">
        <v>225</v>
      </c>
    </row>
    <row r="2004" spans="1:5" x14ac:dyDescent="0.25">
      <c r="A2004">
        <v>20977</v>
      </c>
      <c r="B2004" t="s">
        <v>10176</v>
      </c>
      <c r="C2004" t="s">
        <v>2511</v>
      </c>
      <c r="D2004" t="s">
        <v>2731</v>
      </c>
      <c r="E2004" s="72">
        <v>268.26</v>
      </c>
    </row>
    <row r="2005" spans="1:5" x14ac:dyDescent="0.25">
      <c r="A2005">
        <v>3073</v>
      </c>
      <c r="B2005" t="s">
        <v>10177</v>
      </c>
      <c r="C2005" t="s">
        <v>2511</v>
      </c>
      <c r="D2005" t="s">
        <v>2732</v>
      </c>
      <c r="E2005" s="72">
        <v>231.17</v>
      </c>
    </row>
    <row r="2006" spans="1:5" x14ac:dyDescent="0.25">
      <c r="A2006">
        <v>3074</v>
      </c>
      <c r="B2006" t="s">
        <v>10178</v>
      </c>
      <c r="C2006" t="s">
        <v>2511</v>
      </c>
      <c r="D2006" t="s">
        <v>2732</v>
      </c>
      <c r="E2006" s="72">
        <v>145.94</v>
      </c>
    </row>
    <row r="2007" spans="1:5" x14ac:dyDescent="0.25">
      <c r="A2007">
        <v>3076</v>
      </c>
      <c r="B2007" t="s">
        <v>10179</v>
      </c>
      <c r="C2007" t="s">
        <v>2511</v>
      </c>
      <c r="D2007" t="s">
        <v>2732</v>
      </c>
      <c r="E2007" s="72">
        <v>190.04</v>
      </c>
    </row>
    <row r="2008" spans="1:5" x14ac:dyDescent="0.25">
      <c r="A2008">
        <v>3075</v>
      </c>
      <c r="B2008" t="s">
        <v>10180</v>
      </c>
      <c r="C2008" t="s">
        <v>2511</v>
      </c>
      <c r="D2008" t="s">
        <v>2732</v>
      </c>
      <c r="E2008" s="72">
        <v>120.1</v>
      </c>
    </row>
    <row r="2009" spans="1:5" x14ac:dyDescent="0.25">
      <c r="A2009">
        <v>10781</v>
      </c>
      <c r="B2009" t="s">
        <v>10181</v>
      </c>
      <c r="C2009" t="s">
        <v>2511</v>
      </c>
      <c r="D2009" t="s">
        <v>2732</v>
      </c>
      <c r="E2009" s="72">
        <v>16.28</v>
      </c>
    </row>
    <row r="2010" spans="1:5" x14ac:dyDescent="0.25">
      <c r="A2010">
        <v>43612</v>
      </c>
      <c r="B2010" t="s">
        <v>10182</v>
      </c>
      <c r="C2010" t="s">
        <v>2522</v>
      </c>
      <c r="D2010" t="s">
        <v>2731</v>
      </c>
      <c r="E2010" s="72">
        <v>99.18</v>
      </c>
    </row>
    <row r="2011" spans="1:5" x14ac:dyDescent="0.25">
      <c r="A2011">
        <v>43613</v>
      </c>
      <c r="B2011" t="s">
        <v>10183</v>
      </c>
      <c r="C2011" t="s">
        <v>2522</v>
      </c>
      <c r="D2011" t="s">
        <v>2731</v>
      </c>
      <c r="E2011" s="72">
        <v>82.11</v>
      </c>
    </row>
    <row r="2012" spans="1:5" x14ac:dyDescent="0.25">
      <c r="A2012">
        <v>11480</v>
      </c>
      <c r="B2012" t="s">
        <v>10184</v>
      </c>
      <c r="C2012" t="s">
        <v>2522</v>
      </c>
      <c r="D2012" t="s">
        <v>2731</v>
      </c>
      <c r="E2012" s="72">
        <v>126.01</v>
      </c>
    </row>
    <row r="2013" spans="1:5" x14ac:dyDescent="0.25">
      <c r="A2013">
        <v>11469</v>
      </c>
      <c r="B2013" t="s">
        <v>10185</v>
      </c>
      <c r="C2013" t="s">
        <v>2511</v>
      </c>
      <c r="D2013" t="s">
        <v>2731</v>
      </c>
      <c r="E2013" s="72">
        <v>13.45</v>
      </c>
    </row>
    <row r="2014" spans="1:5" x14ac:dyDescent="0.25">
      <c r="A2014">
        <v>11468</v>
      </c>
      <c r="B2014" t="s">
        <v>10186</v>
      </c>
      <c r="C2014" t="s">
        <v>2511</v>
      </c>
      <c r="D2014" t="s">
        <v>2731</v>
      </c>
      <c r="E2014" s="72">
        <v>13.46</v>
      </c>
    </row>
    <row r="2015" spans="1:5" x14ac:dyDescent="0.25">
      <c r="A2015">
        <v>11484</v>
      </c>
      <c r="B2015" t="s">
        <v>10187</v>
      </c>
      <c r="C2015" t="s">
        <v>2511</v>
      </c>
      <c r="D2015" t="s">
        <v>2731</v>
      </c>
      <c r="E2015" s="72">
        <v>59.12</v>
      </c>
    </row>
    <row r="2016" spans="1:5" x14ac:dyDescent="0.25">
      <c r="A2016">
        <v>38155</v>
      </c>
      <c r="B2016" t="s">
        <v>10188</v>
      </c>
      <c r="C2016" t="s">
        <v>2511</v>
      </c>
      <c r="D2016" t="s">
        <v>2731</v>
      </c>
      <c r="E2016" s="72">
        <v>91.78</v>
      </c>
    </row>
    <row r="2017" spans="1:5" x14ac:dyDescent="0.25">
      <c r="A2017">
        <v>11467</v>
      </c>
      <c r="B2017" t="s">
        <v>10189</v>
      </c>
      <c r="C2017" t="s">
        <v>2511</v>
      </c>
      <c r="D2017" t="s">
        <v>2731</v>
      </c>
      <c r="E2017" s="72">
        <v>20.97</v>
      </c>
    </row>
    <row r="2018" spans="1:5" x14ac:dyDescent="0.25">
      <c r="A2018">
        <v>38153</v>
      </c>
      <c r="B2018" t="s">
        <v>10190</v>
      </c>
      <c r="C2018" t="s">
        <v>2522</v>
      </c>
      <c r="D2018" t="s">
        <v>2731</v>
      </c>
      <c r="E2018" s="72">
        <v>53.57</v>
      </c>
    </row>
    <row r="2019" spans="1:5" x14ac:dyDescent="0.25">
      <c r="A2019">
        <v>43607</v>
      </c>
      <c r="B2019" t="s">
        <v>10191</v>
      </c>
      <c r="C2019" t="s">
        <v>2522</v>
      </c>
      <c r="D2019" t="s">
        <v>2731</v>
      </c>
      <c r="E2019" s="72">
        <v>101.33</v>
      </c>
    </row>
    <row r="2020" spans="1:5" x14ac:dyDescent="0.25">
      <c r="A2020">
        <v>3080</v>
      </c>
      <c r="B2020" t="s">
        <v>10192</v>
      </c>
      <c r="C2020" t="s">
        <v>2522</v>
      </c>
      <c r="D2020" t="s">
        <v>2733</v>
      </c>
      <c r="E2020" s="72">
        <v>68.13</v>
      </c>
    </row>
    <row r="2021" spans="1:5" x14ac:dyDescent="0.25">
      <c r="A2021">
        <v>3081</v>
      </c>
      <c r="B2021" t="s">
        <v>10193</v>
      </c>
      <c r="C2021" t="s">
        <v>2522</v>
      </c>
      <c r="D2021" t="s">
        <v>2731</v>
      </c>
      <c r="E2021" s="72">
        <v>134.79</v>
      </c>
    </row>
    <row r="2022" spans="1:5" x14ac:dyDescent="0.25">
      <c r="A2022">
        <v>3090</v>
      </c>
      <c r="B2022" t="s">
        <v>10194</v>
      </c>
      <c r="C2022" t="s">
        <v>2522</v>
      </c>
      <c r="D2022" t="s">
        <v>2731</v>
      </c>
      <c r="E2022" s="72">
        <v>60.81</v>
      </c>
    </row>
    <row r="2023" spans="1:5" x14ac:dyDescent="0.25">
      <c r="A2023">
        <v>43611</v>
      </c>
      <c r="B2023" t="s">
        <v>10195</v>
      </c>
      <c r="C2023" t="s">
        <v>2522</v>
      </c>
      <c r="D2023" t="s">
        <v>2731</v>
      </c>
      <c r="E2023" s="72">
        <v>100.91</v>
      </c>
    </row>
    <row r="2024" spans="1:5" x14ac:dyDescent="0.25">
      <c r="A2024">
        <v>3103</v>
      </c>
      <c r="B2024" t="s">
        <v>10196</v>
      </c>
      <c r="C2024" t="s">
        <v>2511</v>
      </c>
      <c r="D2024" t="s">
        <v>2731</v>
      </c>
      <c r="E2024" s="72">
        <v>50.42</v>
      </c>
    </row>
    <row r="2025" spans="1:5" x14ac:dyDescent="0.25">
      <c r="A2025">
        <v>3097</v>
      </c>
      <c r="B2025" t="s">
        <v>10197</v>
      </c>
      <c r="C2025" t="s">
        <v>2522</v>
      </c>
      <c r="D2025" t="s">
        <v>2731</v>
      </c>
      <c r="E2025" s="72">
        <v>76.28</v>
      </c>
    </row>
    <row r="2026" spans="1:5" x14ac:dyDescent="0.25">
      <c r="A2026">
        <v>3099</v>
      </c>
      <c r="B2026" t="s">
        <v>10198</v>
      </c>
      <c r="C2026" t="s">
        <v>2522</v>
      </c>
      <c r="D2026" t="s">
        <v>2731</v>
      </c>
      <c r="E2026" s="72">
        <v>122.14</v>
      </c>
    </row>
    <row r="2027" spans="1:5" x14ac:dyDescent="0.25">
      <c r="A2027">
        <v>38151</v>
      </c>
      <c r="B2027" t="s">
        <v>10199</v>
      </c>
      <c r="C2027" t="s">
        <v>2522</v>
      </c>
      <c r="D2027" t="s">
        <v>2731</v>
      </c>
      <c r="E2027" s="72">
        <v>88.55</v>
      </c>
    </row>
    <row r="2028" spans="1:5" x14ac:dyDescent="0.25">
      <c r="A2028">
        <v>38152</v>
      </c>
      <c r="B2028" t="s">
        <v>10200</v>
      </c>
      <c r="C2028" t="s">
        <v>2522</v>
      </c>
      <c r="D2028" t="s">
        <v>2731</v>
      </c>
      <c r="E2028" s="72">
        <v>142.84</v>
      </c>
    </row>
    <row r="2029" spans="1:5" x14ac:dyDescent="0.25">
      <c r="A2029">
        <v>43610</v>
      </c>
      <c r="B2029" t="s">
        <v>10201</v>
      </c>
      <c r="C2029" t="s">
        <v>2522</v>
      </c>
      <c r="D2029" t="s">
        <v>2731</v>
      </c>
      <c r="E2029" s="72">
        <v>75.69</v>
      </c>
    </row>
    <row r="2030" spans="1:5" x14ac:dyDescent="0.25">
      <c r="A2030">
        <v>3093</v>
      </c>
      <c r="B2030" t="s">
        <v>10202</v>
      </c>
      <c r="C2030" t="s">
        <v>2522</v>
      </c>
      <c r="D2030" t="s">
        <v>2731</v>
      </c>
      <c r="E2030" s="72">
        <v>122.14</v>
      </c>
    </row>
    <row r="2031" spans="1:5" x14ac:dyDescent="0.25">
      <c r="A2031">
        <v>38165</v>
      </c>
      <c r="B2031" t="s">
        <v>10203</v>
      </c>
      <c r="C2031" t="s">
        <v>2522</v>
      </c>
      <c r="D2031" t="s">
        <v>2731</v>
      </c>
      <c r="E2031" s="72">
        <v>65.52</v>
      </c>
    </row>
    <row r="2032" spans="1:5" x14ac:dyDescent="0.25">
      <c r="A2032">
        <v>38177</v>
      </c>
      <c r="B2032" t="s">
        <v>10204</v>
      </c>
      <c r="C2032" t="s">
        <v>2511</v>
      </c>
      <c r="D2032" t="s">
        <v>2731</v>
      </c>
      <c r="E2032" s="72">
        <v>19.47</v>
      </c>
    </row>
    <row r="2033" spans="1:5" x14ac:dyDescent="0.25">
      <c r="A2033">
        <v>11458</v>
      </c>
      <c r="B2033" t="s">
        <v>10205</v>
      </c>
      <c r="C2033" t="s">
        <v>2511</v>
      </c>
      <c r="D2033" t="s">
        <v>2731</v>
      </c>
      <c r="E2033" s="72">
        <v>23.24</v>
      </c>
    </row>
    <row r="2034" spans="1:5" x14ac:dyDescent="0.25">
      <c r="A2034">
        <v>3108</v>
      </c>
      <c r="B2034" t="s">
        <v>10206</v>
      </c>
      <c r="C2034" t="s">
        <v>2511</v>
      </c>
      <c r="D2034" t="s">
        <v>2731</v>
      </c>
      <c r="E2034" s="72">
        <v>98.81</v>
      </c>
    </row>
    <row r="2035" spans="1:5" x14ac:dyDescent="0.25">
      <c r="A2035">
        <v>3105</v>
      </c>
      <c r="B2035" t="s">
        <v>10207</v>
      </c>
      <c r="C2035" t="s">
        <v>2511</v>
      </c>
      <c r="D2035" t="s">
        <v>2731</v>
      </c>
      <c r="E2035" s="72">
        <v>129.24</v>
      </c>
    </row>
    <row r="2036" spans="1:5" x14ac:dyDescent="0.25">
      <c r="A2036">
        <v>38178</v>
      </c>
      <c r="B2036" t="s">
        <v>10208</v>
      </c>
      <c r="C2036" t="s">
        <v>2511</v>
      </c>
      <c r="D2036" t="s">
        <v>2731</v>
      </c>
      <c r="E2036" s="72">
        <v>21.42</v>
      </c>
    </row>
    <row r="2037" spans="1:5" x14ac:dyDescent="0.25">
      <c r="A2037">
        <v>43575</v>
      </c>
      <c r="B2037" t="s">
        <v>10209</v>
      </c>
      <c r="C2037" t="s">
        <v>2511</v>
      </c>
      <c r="D2037" t="s">
        <v>2731</v>
      </c>
      <c r="E2037" s="72">
        <v>46.41</v>
      </c>
    </row>
    <row r="2038" spans="1:5" x14ac:dyDescent="0.25">
      <c r="A2038">
        <v>43577</v>
      </c>
      <c r="B2038" t="s">
        <v>10210</v>
      </c>
      <c r="C2038" t="s">
        <v>2511</v>
      </c>
      <c r="D2038" t="s">
        <v>2731</v>
      </c>
      <c r="E2038" s="72">
        <v>80.7</v>
      </c>
    </row>
    <row r="2039" spans="1:5" x14ac:dyDescent="0.25">
      <c r="A2039">
        <v>43458</v>
      </c>
      <c r="B2039" t="s">
        <v>10211</v>
      </c>
      <c r="C2039" t="s">
        <v>2513</v>
      </c>
      <c r="D2039" t="s">
        <v>2733</v>
      </c>
      <c r="E2039" s="72">
        <v>0.06</v>
      </c>
    </row>
    <row r="2040" spans="1:5" x14ac:dyDescent="0.25">
      <c r="A2040">
        <v>43470</v>
      </c>
      <c r="B2040" t="s">
        <v>10212</v>
      </c>
      <c r="C2040" t="s">
        <v>2517</v>
      </c>
      <c r="D2040" t="s">
        <v>2733</v>
      </c>
      <c r="E2040" s="72">
        <v>10.6</v>
      </c>
    </row>
    <row r="2041" spans="1:5" x14ac:dyDescent="0.25">
      <c r="A2041">
        <v>43459</v>
      </c>
      <c r="B2041" t="s">
        <v>10213</v>
      </c>
      <c r="C2041" t="s">
        <v>2513</v>
      </c>
      <c r="D2041" t="s">
        <v>2733</v>
      </c>
      <c r="E2041" s="72">
        <v>0.49</v>
      </c>
    </row>
    <row r="2042" spans="1:5" x14ac:dyDescent="0.25">
      <c r="A2042">
        <v>43471</v>
      </c>
      <c r="B2042" t="s">
        <v>10214</v>
      </c>
      <c r="C2042" t="s">
        <v>2517</v>
      </c>
      <c r="D2042" t="s">
        <v>2733</v>
      </c>
      <c r="E2042" s="72">
        <v>92.9</v>
      </c>
    </row>
    <row r="2043" spans="1:5" x14ac:dyDescent="0.25">
      <c r="A2043">
        <v>43460</v>
      </c>
      <c r="B2043" t="s">
        <v>10215</v>
      </c>
      <c r="C2043" t="s">
        <v>2513</v>
      </c>
      <c r="D2043" t="s">
        <v>2733</v>
      </c>
      <c r="E2043" s="72">
        <v>0.86</v>
      </c>
    </row>
    <row r="2044" spans="1:5" x14ac:dyDescent="0.25">
      <c r="A2044">
        <v>43472</v>
      </c>
      <c r="B2044" t="s">
        <v>10216</v>
      </c>
      <c r="C2044" t="s">
        <v>2517</v>
      </c>
      <c r="D2044" t="s">
        <v>2733</v>
      </c>
      <c r="E2044" s="72">
        <v>161.79</v>
      </c>
    </row>
    <row r="2045" spans="1:5" x14ac:dyDescent="0.25">
      <c r="A2045">
        <v>43461</v>
      </c>
      <c r="B2045" t="s">
        <v>10217</v>
      </c>
      <c r="C2045" t="s">
        <v>2513</v>
      </c>
      <c r="D2045" t="s">
        <v>2733</v>
      </c>
      <c r="E2045" s="72">
        <v>0.32</v>
      </c>
    </row>
    <row r="2046" spans="1:5" x14ac:dyDescent="0.25">
      <c r="A2046">
        <v>43473</v>
      </c>
      <c r="B2046" t="s">
        <v>10218</v>
      </c>
      <c r="C2046" t="s">
        <v>2517</v>
      </c>
      <c r="D2046" t="s">
        <v>2733</v>
      </c>
      <c r="E2046" s="72">
        <v>60.76</v>
      </c>
    </row>
    <row r="2047" spans="1:5" x14ac:dyDescent="0.25">
      <c r="A2047">
        <v>43463</v>
      </c>
      <c r="B2047" t="s">
        <v>10219</v>
      </c>
      <c r="C2047" t="s">
        <v>2513</v>
      </c>
      <c r="D2047" t="s">
        <v>2733</v>
      </c>
      <c r="E2047" s="72">
        <v>0.11</v>
      </c>
    </row>
    <row r="2048" spans="1:5" x14ac:dyDescent="0.25">
      <c r="A2048">
        <v>43475</v>
      </c>
      <c r="B2048" t="s">
        <v>10220</v>
      </c>
      <c r="C2048" t="s">
        <v>2517</v>
      </c>
      <c r="D2048" t="s">
        <v>2733</v>
      </c>
      <c r="E2048" s="72">
        <v>21.49</v>
      </c>
    </row>
    <row r="2049" spans="1:5" x14ac:dyDescent="0.25">
      <c r="A2049">
        <v>43462</v>
      </c>
      <c r="B2049" t="s">
        <v>10221</v>
      </c>
      <c r="C2049" t="s">
        <v>2513</v>
      </c>
      <c r="D2049" t="s">
        <v>2733</v>
      </c>
      <c r="E2049" s="72">
        <v>0.01</v>
      </c>
    </row>
    <row r="2050" spans="1:5" x14ac:dyDescent="0.25">
      <c r="A2050">
        <v>43474</v>
      </c>
      <c r="B2050" t="s">
        <v>10222</v>
      </c>
      <c r="C2050" t="s">
        <v>2517</v>
      </c>
      <c r="D2050" t="s">
        <v>2733</v>
      </c>
      <c r="E2050" s="72">
        <v>2.54</v>
      </c>
    </row>
    <row r="2051" spans="1:5" x14ac:dyDescent="0.25">
      <c r="A2051">
        <v>43464</v>
      </c>
      <c r="B2051" t="s">
        <v>10223</v>
      </c>
      <c r="C2051" t="s">
        <v>2513</v>
      </c>
      <c r="D2051" t="s">
        <v>2733</v>
      </c>
      <c r="E2051" s="72">
        <v>0.01</v>
      </c>
    </row>
    <row r="2052" spans="1:5" x14ac:dyDescent="0.25">
      <c r="A2052">
        <v>43476</v>
      </c>
      <c r="B2052" t="s">
        <v>10224</v>
      </c>
      <c r="C2052" t="s">
        <v>2517</v>
      </c>
      <c r="D2052" t="s">
        <v>2733</v>
      </c>
      <c r="E2052" s="72">
        <v>0.01</v>
      </c>
    </row>
    <row r="2053" spans="1:5" x14ac:dyDescent="0.25">
      <c r="A2053">
        <v>43465</v>
      </c>
      <c r="B2053" t="s">
        <v>10225</v>
      </c>
      <c r="C2053" t="s">
        <v>2513</v>
      </c>
      <c r="D2053" t="s">
        <v>2733</v>
      </c>
      <c r="E2053" s="72">
        <v>0.84</v>
      </c>
    </row>
    <row r="2054" spans="1:5" x14ac:dyDescent="0.25">
      <c r="A2054">
        <v>43477</v>
      </c>
      <c r="B2054" t="s">
        <v>10226</v>
      </c>
      <c r="C2054" t="s">
        <v>2517</v>
      </c>
      <c r="D2054" t="s">
        <v>2733</v>
      </c>
      <c r="E2054" s="72">
        <v>158.88</v>
      </c>
    </row>
    <row r="2055" spans="1:5" x14ac:dyDescent="0.25">
      <c r="A2055">
        <v>43466</v>
      </c>
      <c r="B2055" t="s">
        <v>10227</v>
      </c>
      <c r="C2055" t="s">
        <v>2513</v>
      </c>
      <c r="D2055" t="s">
        <v>2733</v>
      </c>
      <c r="E2055" s="72">
        <v>1.68</v>
      </c>
    </row>
    <row r="2056" spans="1:5" x14ac:dyDescent="0.25">
      <c r="A2056">
        <v>43478</v>
      </c>
      <c r="B2056" t="s">
        <v>10228</v>
      </c>
      <c r="C2056" t="s">
        <v>2517</v>
      </c>
      <c r="D2056" t="s">
        <v>2733</v>
      </c>
      <c r="E2056" s="72">
        <v>315.88</v>
      </c>
    </row>
    <row r="2057" spans="1:5" x14ac:dyDescent="0.25">
      <c r="A2057">
        <v>43467</v>
      </c>
      <c r="B2057" t="s">
        <v>10229</v>
      </c>
      <c r="C2057" t="s">
        <v>2513</v>
      </c>
      <c r="D2057" t="s">
        <v>2733</v>
      </c>
      <c r="E2057" s="72">
        <v>0.59</v>
      </c>
    </row>
    <row r="2058" spans="1:5" x14ac:dyDescent="0.25">
      <c r="A2058">
        <v>43479</v>
      </c>
      <c r="B2058" t="s">
        <v>10230</v>
      </c>
      <c r="C2058" t="s">
        <v>2517</v>
      </c>
      <c r="D2058" t="s">
        <v>2733</v>
      </c>
      <c r="E2058" s="72">
        <v>110.64</v>
      </c>
    </row>
    <row r="2059" spans="1:5" x14ac:dyDescent="0.25">
      <c r="A2059">
        <v>43468</v>
      </c>
      <c r="B2059" t="s">
        <v>10231</v>
      </c>
      <c r="C2059" t="s">
        <v>2513</v>
      </c>
      <c r="D2059" t="s">
        <v>2733</v>
      </c>
      <c r="E2059" s="72">
        <v>1.17</v>
      </c>
    </row>
    <row r="2060" spans="1:5" x14ac:dyDescent="0.25">
      <c r="A2060">
        <v>43480</v>
      </c>
      <c r="B2060" t="s">
        <v>10232</v>
      </c>
      <c r="C2060" t="s">
        <v>2517</v>
      </c>
      <c r="D2060" t="s">
        <v>2733</v>
      </c>
      <c r="E2060" s="72">
        <v>220.75</v>
      </c>
    </row>
    <row r="2061" spans="1:5" x14ac:dyDescent="0.25">
      <c r="A2061">
        <v>43469</v>
      </c>
      <c r="B2061" t="s">
        <v>10233</v>
      </c>
      <c r="C2061" t="s">
        <v>2513</v>
      </c>
      <c r="D2061" t="s">
        <v>2733</v>
      </c>
      <c r="E2061" s="72">
        <v>0.08</v>
      </c>
    </row>
    <row r="2062" spans="1:5" x14ac:dyDescent="0.25">
      <c r="A2062">
        <v>43481</v>
      </c>
      <c r="B2062" t="s">
        <v>10234</v>
      </c>
      <c r="C2062" t="s">
        <v>2517</v>
      </c>
      <c r="D2062" t="s">
        <v>2733</v>
      </c>
      <c r="E2062" s="72">
        <v>15.18</v>
      </c>
    </row>
    <row r="2063" spans="1:5" x14ac:dyDescent="0.25">
      <c r="A2063">
        <v>3119</v>
      </c>
      <c r="B2063" t="s">
        <v>10235</v>
      </c>
      <c r="C2063" t="s">
        <v>2511</v>
      </c>
      <c r="D2063" t="s">
        <v>2731</v>
      </c>
      <c r="E2063" s="72">
        <v>2.5099999999999998</v>
      </c>
    </row>
    <row r="2064" spans="1:5" x14ac:dyDescent="0.25">
      <c r="A2064">
        <v>3122</v>
      </c>
      <c r="B2064" t="s">
        <v>10236</v>
      </c>
      <c r="C2064" t="s">
        <v>2511</v>
      </c>
      <c r="D2064" t="s">
        <v>2731</v>
      </c>
      <c r="E2064" s="72">
        <v>5.12</v>
      </c>
    </row>
    <row r="2065" spans="1:5" x14ac:dyDescent="0.25">
      <c r="A2065">
        <v>3121</v>
      </c>
      <c r="B2065" t="s">
        <v>10237</v>
      </c>
      <c r="C2065" t="s">
        <v>2511</v>
      </c>
      <c r="D2065" t="s">
        <v>2731</v>
      </c>
      <c r="E2065" s="72">
        <v>5.8</v>
      </c>
    </row>
    <row r="2066" spans="1:5" x14ac:dyDescent="0.25">
      <c r="A2066">
        <v>3120</v>
      </c>
      <c r="B2066" t="s">
        <v>10238</v>
      </c>
      <c r="C2066" t="s">
        <v>2511</v>
      </c>
      <c r="D2066" t="s">
        <v>2731</v>
      </c>
      <c r="E2066" s="72">
        <v>11</v>
      </c>
    </row>
    <row r="2067" spans="1:5" x14ac:dyDescent="0.25">
      <c r="A2067">
        <v>11455</v>
      </c>
      <c r="B2067" t="s">
        <v>10239</v>
      </c>
      <c r="C2067" t="s">
        <v>2511</v>
      </c>
      <c r="D2067" t="s">
        <v>2731</v>
      </c>
      <c r="E2067" s="72">
        <v>15.91</v>
      </c>
    </row>
    <row r="2068" spans="1:5" x14ac:dyDescent="0.25">
      <c r="A2068">
        <v>11456</v>
      </c>
      <c r="B2068" t="s">
        <v>10240</v>
      </c>
      <c r="C2068" t="s">
        <v>2511</v>
      </c>
      <c r="D2068" t="s">
        <v>2731</v>
      </c>
      <c r="E2068" s="72">
        <v>19.02</v>
      </c>
    </row>
    <row r="2069" spans="1:5" x14ac:dyDescent="0.25">
      <c r="A2069">
        <v>3107</v>
      </c>
      <c r="B2069" t="s">
        <v>10241</v>
      </c>
      <c r="C2069" t="s">
        <v>2511</v>
      </c>
      <c r="D2069" t="s">
        <v>2731</v>
      </c>
      <c r="E2069" s="72">
        <v>8.02</v>
      </c>
    </row>
    <row r="2070" spans="1:5" x14ac:dyDescent="0.25">
      <c r="A2070">
        <v>43583</v>
      </c>
      <c r="B2070" t="s">
        <v>10242</v>
      </c>
      <c r="C2070" t="s">
        <v>2511</v>
      </c>
      <c r="D2070" t="s">
        <v>2731</v>
      </c>
      <c r="E2070" s="72">
        <v>9.0500000000000007</v>
      </c>
    </row>
    <row r="2071" spans="1:5" x14ac:dyDescent="0.25">
      <c r="A2071">
        <v>43586</v>
      </c>
      <c r="B2071" t="s">
        <v>10243</v>
      </c>
      <c r="C2071" t="s">
        <v>2511</v>
      </c>
      <c r="D2071" t="s">
        <v>2731</v>
      </c>
      <c r="E2071" s="72">
        <v>9.27</v>
      </c>
    </row>
    <row r="2072" spans="1:5" x14ac:dyDescent="0.25">
      <c r="A2072">
        <v>11461</v>
      </c>
      <c r="B2072" t="s">
        <v>10244</v>
      </c>
      <c r="C2072" t="s">
        <v>2511</v>
      </c>
      <c r="D2072" t="s">
        <v>2731</v>
      </c>
      <c r="E2072" s="72">
        <v>10.1</v>
      </c>
    </row>
    <row r="2073" spans="1:5" x14ac:dyDescent="0.25">
      <c r="A2073">
        <v>43587</v>
      </c>
      <c r="B2073" t="s">
        <v>10245</v>
      </c>
      <c r="C2073" t="s">
        <v>2511</v>
      </c>
      <c r="D2073" t="s">
        <v>2731</v>
      </c>
      <c r="E2073" s="72">
        <v>11.66</v>
      </c>
    </row>
    <row r="2074" spans="1:5" x14ac:dyDescent="0.25">
      <c r="A2074">
        <v>3106</v>
      </c>
      <c r="B2074" t="s">
        <v>10246</v>
      </c>
      <c r="C2074" t="s">
        <v>2511</v>
      </c>
      <c r="D2074" t="s">
        <v>2731</v>
      </c>
      <c r="E2074" s="72">
        <v>14.79</v>
      </c>
    </row>
    <row r="2075" spans="1:5" x14ac:dyDescent="0.25">
      <c r="A2075">
        <v>44539</v>
      </c>
      <c r="B2075" t="s">
        <v>10247</v>
      </c>
      <c r="C2075" t="s">
        <v>2510</v>
      </c>
      <c r="D2075" t="s">
        <v>2732</v>
      </c>
      <c r="E2075" s="72">
        <v>3.38</v>
      </c>
    </row>
    <row r="2076" spans="1:5" x14ac:dyDescent="0.25">
      <c r="A2076">
        <v>3123</v>
      </c>
      <c r="B2076" t="s">
        <v>10248</v>
      </c>
      <c r="C2076" t="s">
        <v>2510</v>
      </c>
      <c r="D2076" t="s">
        <v>2732</v>
      </c>
      <c r="E2076" s="72">
        <v>3.15</v>
      </c>
    </row>
    <row r="2077" spans="1:5" x14ac:dyDescent="0.25">
      <c r="A2077">
        <v>38125</v>
      </c>
      <c r="B2077" t="s">
        <v>10249</v>
      </c>
      <c r="C2077" t="s">
        <v>2510</v>
      </c>
      <c r="D2077" t="s">
        <v>2731</v>
      </c>
      <c r="E2077" s="72">
        <v>1.37</v>
      </c>
    </row>
    <row r="2078" spans="1:5" x14ac:dyDescent="0.25">
      <c r="A2078">
        <v>39014</v>
      </c>
      <c r="B2078" t="s">
        <v>10250</v>
      </c>
      <c r="C2078" t="s">
        <v>2510</v>
      </c>
      <c r="D2078" t="s">
        <v>2731</v>
      </c>
      <c r="E2078" s="72">
        <v>11.31</v>
      </c>
    </row>
    <row r="2079" spans="1:5" x14ac:dyDescent="0.25">
      <c r="A2079">
        <v>39365</v>
      </c>
      <c r="B2079" t="s">
        <v>10251</v>
      </c>
      <c r="C2079" t="s">
        <v>2511</v>
      </c>
      <c r="D2079" t="s">
        <v>2731</v>
      </c>
      <c r="E2079" s="73">
        <v>2058.36</v>
      </c>
    </row>
    <row r="2080" spans="1:5" x14ac:dyDescent="0.25">
      <c r="A2080">
        <v>39366</v>
      </c>
      <c r="B2080" t="s">
        <v>10252</v>
      </c>
      <c r="C2080" t="s">
        <v>2511</v>
      </c>
      <c r="D2080" t="s">
        <v>2731</v>
      </c>
      <c r="E2080" s="73">
        <v>3122.87</v>
      </c>
    </row>
    <row r="2081" spans="1:5" x14ac:dyDescent="0.25">
      <c r="A2081">
        <v>39367</v>
      </c>
      <c r="B2081" t="s">
        <v>10253</v>
      </c>
      <c r="C2081" t="s">
        <v>2511</v>
      </c>
      <c r="D2081" t="s">
        <v>2731</v>
      </c>
      <c r="E2081" s="73">
        <v>5350.83</v>
      </c>
    </row>
    <row r="2082" spans="1:5" x14ac:dyDescent="0.25">
      <c r="A2082">
        <v>37394</v>
      </c>
      <c r="B2082" t="s">
        <v>10254</v>
      </c>
      <c r="C2082" t="s">
        <v>2524</v>
      </c>
      <c r="D2082" t="s">
        <v>2732</v>
      </c>
      <c r="E2082" s="72">
        <v>40.79</v>
      </c>
    </row>
    <row r="2083" spans="1:5" x14ac:dyDescent="0.25">
      <c r="A2083">
        <v>14146</v>
      </c>
      <c r="B2083" t="s">
        <v>10255</v>
      </c>
      <c r="C2083" t="s">
        <v>2524</v>
      </c>
      <c r="D2083" t="s">
        <v>2732</v>
      </c>
      <c r="E2083" s="72">
        <v>65.599999999999994</v>
      </c>
    </row>
    <row r="2084" spans="1:5" x14ac:dyDescent="0.25">
      <c r="A2084">
        <v>938</v>
      </c>
      <c r="B2084" t="s">
        <v>10256</v>
      </c>
      <c r="C2084" t="s">
        <v>2514</v>
      </c>
      <c r="D2084" t="s">
        <v>2731</v>
      </c>
      <c r="E2084" s="72">
        <v>1.67</v>
      </c>
    </row>
    <row r="2085" spans="1:5" x14ac:dyDescent="0.25">
      <c r="A2085">
        <v>937</v>
      </c>
      <c r="B2085" t="s">
        <v>10257</v>
      </c>
      <c r="C2085" t="s">
        <v>2514</v>
      </c>
      <c r="D2085" t="s">
        <v>2731</v>
      </c>
      <c r="E2085" s="72">
        <v>9.76</v>
      </c>
    </row>
    <row r="2086" spans="1:5" x14ac:dyDescent="0.25">
      <c r="A2086">
        <v>939</v>
      </c>
      <c r="B2086" t="s">
        <v>10258</v>
      </c>
      <c r="C2086" t="s">
        <v>2514</v>
      </c>
      <c r="D2086" t="s">
        <v>2731</v>
      </c>
      <c r="E2086" s="72">
        <v>2.71</v>
      </c>
    </row>
    <row r="2087" spans="1:5" x14ac:dyDescent="0.25">
      <c r="A2087">
        <v>944</v>
      </c>
      <c r="B2087" t="s">
        <v>10259</v>
      </c>
      <c r="C2087" t="s">
        <v>2514</v>
      </c>
      <c r="D2087" t="s">
        <v>2731</v>
      </c>
      <c r="E2087" s="72">
        <v>4.28</v>
      </c>
    </row>
    <row r="2088" spans="1:5" x14ac:dyDescent="0.25">
      <c r="A2088">
        <v>940</v>
      </c>
      <c r="B2088" t="s">
        <v>10260</v>
      </c>
      <c r="C2088" t="s">
        <v>2514</v>
      </c>
      <c r="D2088" t="s">
        <v>2731</v>
      </c>
      <c r="E2088" s="72">
        <v>6.17</v>
      </c>
    </row>
    <row r="2089" spans="1:5" x14ac:dyDescent="0.25">
      <c r="A2089">
        <v>44397</v>
      </c>
      <c r="B2089" t="s">
        <v>10261</v>
      </c>
      <c r="C2089" t="s">
        <v>2514</v>
      </c>
      <c r="D2089" t="s">
        <v>2731</v>
      </c>
      <c r="E2089" s="72">
        <v>4</v>
      </c>
    </row>
    <row r="2090" spans="1:5" x14ac:dyDescent="0.25">
      <c r="A2090">
        <v>406</v>
      </c>
      <c r="B2090" t="s">
        <v>10262</v>
      </c>
      <c r="C2090" t="s">
        <v>2511</v>
      </c>
      <c r="D2090" t="s">
        <v>2731</v>
      </c>
      <c r="E2090" s="72">
        <v>81.92</v>
      </c>
    </row>
    <row r="2091" spans="1:5" x14ac:dyDescent="0.25">
      <c r="A2091">
        <v>42529</v>
      </c>
      <c r="B2091" t="s">
        <v>10263</v>
      </c>
      <c r="C2091" t="s">
        <v>2514</v>
      </c>
      <c r="D2091" t="s">
        <v>2731</v>
      </c>
      <c r="E2091" s="72">
        <v>1.39</v>
      </c>
    </row>
    <row r="2092" spans="1:5" x14ac:dyDescent="0.25">
      <c r="A2092">
        <v>39634</v>
      </c>
      <c r="B2092" t="s">
        <v>10264</v>
      </c>
      <c r="C2092" t="s">
        <v>2514</v>
      </c>
      <c r="D2092" t="s">
        <v>2731</v>
      </c>
      <c r="E2092" s="72">
        <v>8.2799999999999994</v>
      </c>
    </row>
    <row r="2093" spans="1:5" x14ac:dyDescent="0.25">
      <c r="A2093">
        <v>39701</v>
      </c>
      <c r="B2093" t="s">
        <v>10265</v>
      </c>
      <c r="C2093" t="s">
        <v>2511</v>
      </c>
      <c r="D2093" t="s">
        <v>2731</v>
      </c>
      <c r="E2093" s="72">
        <v>99.04</v>
      </c>
    </row>
    <row r="2094" spans="1:5" x14ac:dyDescent="0.25">
      <c r="A2094">
        <v>12815</v>
      </c>
      <c r="B2094" t="s">
        <v>10266</v>
      </c>
      <c r="C2094" t="s">
        <v>2511</v>
      </c>
      <c r="D2094" t="s">
        <v>2731</v>
      </c>
      <c r="E2094" s="72">
        <v>8.68</v>
      </c>
    </row>
    <row r="2095" spans="1:5" x14ac:dyDescent="0.25">
      <c r="A2095">
        <v>407</v>
      </c>
      <c r="B2095" t="s">
        <v>10267</v>
      </c>
      <c r="C2095" t="s">
        <v>2510</v>
      </c>
      <c r="D2095" t="s">
        <v>2732</v>
      </c>
      <c r="E2095" s="72">
        <v>54.27</v>
      </c>
    </row>
    <row r="2096" spans="1:5" x14ac:dyDescent="0.25">
      <c r="A2096">
        <v>39431</v>
      </c>
      <c r="B2096" t="s">
        <v>10268</v>
      </c>
      <c r="C2096" t="s">
        <v>2514</v>
      </c>
      <c r="D2096" t="s">
        <v>2731</v>
      </c>
      <c r="E2096" s="72">
        <v>0.27</v>
      </c>
    </row>
    <row r="2097" spans="1:5" x14ac:dyDescent="0.25">
      <c r="A2097">
        <v>39432</v>
      </c>
      <c r="B2097" t="s">
        <v>10269</v>
      </c>
      <c r="C2097" t="s">
        <v>2514</v>
      </c>
      <c r="D2097" t="s">
        <v>2731</v>
      </c>
      <c r="E2097" s="72">
        <v>2.42</v>
      </c>
    </row>
    <row r="2098" spans="1:5" x14ac:dyDescent="0.25">
      <c r="A2098">
        <v>20111</v>
      </c>
      <c r="B2098" t="s">
        <v>10270</v>
      </c>
      <c r="C2098" t="s">
        <v>2511</v>
      </c>
      <c r="D2098" t="s">
        <v>2733</v>
      </c>
      <c r="E2098" s="72">
        <v>10.9</v>
      </c>
    </row>
    <row r="2099" spans="1:5" x14ac:dyDescent="0.25">
      <c r="A2099">
        <v>21127</v>
      </c>
      <c r="B2099" t="s">
        <v>10271</v>
      </c>
      <c r="C2099" t="s">
        <v>2511</v>
      </c>
      <c r="D2099" t="s">
        <v>2731</v>
      </c>
      <c r="E2099" s="72">
        <v>4.12</v>
      </c>
    </row>
    <row r="2100" spans="1:5" x14ac:dyDescent="0.25">
      <c r="A2100">
        <v>404</v>
      </c>
      <c r="B2100" t="s">
        <v>10272</v>
      </c>
      <c r="C2100" t="s">
        <v>2514</v>
      </c>
      <c r="D2100" t="s">
        <v>2731</v>
      </c>
      <c r="E2100" s="72">
        <v>1.48</v>
      </c>
    </row>
    <row r="2101" spans="1:5" x14ac:dyDescent="0.25">
      <c r="A2101">
        <v>14151</v>
      </c>
      <c r="B2101" t="s">
        <v>10273</v>
      </c>
      <c r="C2101" t="s">
        <v>2511</v>
      </c>
      <c r="D2101" t="s">
        <v>2732</v>
      </c>
      <c r="E2101" s="72">
        <v>47.15</v>
      </c>
    </row>
    <row r="2102" spans="1:5" x14ac:dyDescent="0.25">
      <c r="A2102">
        <v>14153</v>
      </c>
      <c r="B2102" t="s">
        <v>10274</v>
      </c>
      <c r="C2102" t="s">
        <v>2511</v>
      </c>
      <c r="D2102" t="s">
        <v>2732</v>
      </c>
      <c r="E2102" s="72">
        <v>53.3</v>
      </c>
    </row>
    <row r="2103" spans="1:5" x14ac:dyDescent="0.25">
      <c r="A2103">
        <v>14152</v>
      </c>
      <c r="B2103" t="s">
        <v>10275</v>
      </c>
      <c r="C2103" t="s">
        <v>2511</v>
      </c>
      <c r="D2103" t="s">
        <v>2732</v>
      </c>
      <c r="E2103" s="72">
        <v>40.909999999999997</v>
      </c>
    </row>
    <row r="2104" spans="1:5" x14ac:dyDescent="0.25">
      <c r="A2104">
        <v>14154</v>
      </c>
      <c r="B2104" t="s">
        <v>10276</v>
      </c>
      <c r="C2104" t="s">
        <v>2511</v>
      </c>
      <c r="D2104" t="s">
        <v>2732</v>
      </c>
      <c r="E2104" s="72">
        <v>143.21</v>
      </c>
    </row>
    <row r="2105" spans="1:5" x14ac:dyDescent="0.25">
      <c r="A2105">
        <v>3146</v>
      </c>
      <c r="B2105" t="s">
        <v>10277</v>
      </c>
      <c r="C2105" t="s">
        <v>2511</v>
      </c>
      <c r="D2105" t="s">
        <v>2733</v>
      </c>
      <c r="E2105" s="72">
        <v>4.25</v>
      </c>
    </row>
    <row r="2106" spans="1:5" x14ac:dyDescent="0.25">
      <c r="A2106">
        <v>3143</v>
      </c>
      <c r="B2106" t="s">
        <v>10278</v>
      </c>
      <c r="C2106" t="s">
        <v>2511</v>
      </c>
      <c r="D2106" t="s">
        <v>2731</v>
      </c>
      <c r="E2106" s="72">
        <v>9.67</v>
      </c>
    </row>
    <row r="2107" spans="1:5" x14ac:dyDescent="0.25">
      <c r="A2107">
        <v>3148</v>
      </c>
      <c r="B2107" t="s">
        <v>10279</v>
      </c>
      <c r="C2107" t="s">
        <v>2511</v>
      </c>
      <c r="D2107" t="s">
        <v>2731</v>
      </c>
      <c r="E2107" s="72">
        <v>15.67</v>
      </c>
    </row>
    <row r="2108" spans="1:5" x14ac:dyDescent="0.25">
      <c r="A2108">
        <v>4310</v>
      </c>
      <c r="B2108" t="s">
        <v>10280</v>
      </c>
      <c r="C2108" t="s">
        <v>2511</v>
      </c>
      <c r="D2108" t="s">
        <v>2731</v>
      </c>
      <c r="E2108" s="72">
        <v>3.35</v>
      </c>
    </row>
    <row r="2109" spans="1:5" x14ac:dyDescent="0.25">
      <c r="A2109">
        <v>4311</v>
      </c>
      <c r="B2109" t="s">
        <v>10281</v>
      </c>
      <c r="C2109" t="s">
        <v>2511</v>
      </c>
      <c r="D2109" t="s">
        <v>2731</v>
      </c>
      <c r="E2109" s="72">
        <v>2.36</v>
      </c>
    </row>
    <row r="2110" spans="1:5" x14ac:dyDescent="0.25">
      <c r="A2110">
        <v>4312</v>
      </c>
      <c r="B2110" t="s">
        <v>10282</v>
      </c>
      <c r="C2110" t="s">
        <v>2511</v>
      </c>
      <c r="D2110" t="s">
        <v>2731</v>
      </c>
      <c r="E2110" s="72">
        <v>3.31</v>
      </c>
    </row>
    <row r="2111" spans="1:5" x14ac:dyDescent="0.25">
      <c r="A2111">
        <v>13261</v>
      </c>
      <c r="B2111" t="s">
        <v>10283</v>
      </c>
      <c r="C2111" t="s">
        <v>2511</v>
      </c>
      <c r="D2111" t="s">
        <v>2731</v>
      </c>
      <c r="E2111" s="72">
        <v>2.46</v>
      </c>
    </row>
    <row r="2112" spans="1:5" x14ac:dyDescent="0.25">
      <c r="A2112">
        <v>3272</v>
      </c>
      <c r="B2112" t="s">
        <v>10284</v>
      </c>
      <c r="C2112" t="s">
        <v>2511</v>
      </c>
      <c r="D2112" t="s">
        <v>2732</v>
      </c>
      <c r="E2112" s="72">
        <v>54.59</v>
      </c>
    </row>
    <row r="2113" spans="1:5" x14ac:dyDescent="0.25">
      <c r="A2113">
        <v>3265</v>
      </c>
      <c r="B2113" t="s">
        <v>10285</v>
      </c>
      <c r="C2113" t="s">
        <v>2511</v>
      </c>
      <c r="D2113" t="s">
        <v>2732</v>
      </c>
      <c r="E2113" s="72">
        <v>43.37</v>
      </c>
    </row>
    <row r="2114" spans="1:5" x14ac:dyDescent="0.25">
      <c r="A2114">
        <v>3262</v>
      </c>
      <c r="B2114" t="s">
        <v>10286</v>
      </c>
      <c r="C2114" t="s">
        <v>2511</v>
      </c>
      <c r="D2114" t="s">
        <v>2732</v>
      </c>
      <c r="E2114" s="72">
        <v>18.98</v>
      </c>
    </row>
    <row r="2115" spans="1:5" x14ac:dyDescent="0.25">
      <c r="A2115">
        <v>3264</v>
      </c>
      <c r="B2115" t="s">
        <v>10287</v>
      </c>
      <c r="C2115" t="s">
        <v>2511</v>
      </c>
      <c r="D2115" t="s">
        <v>2732</v>
      </c>
      <c r="E2115" s="72">
        <v>31.18</v>
      </c>
    </row>
    <row r="2116" spans="1:5" x14ac:dyDescent="0.25">
      <c r="A2116">
        <v>3267</v>
      </c>
      <c r="B2116" t="s">
        <v>10288</v>
      </c>
      <c r="C2116" t="s">
        <v>2511</v>
      </c>
      <c r="D2116" t="s">
        <v>2732</v>
      </c>
      <c r="E2116" s="72">
        <v>101.85</v>
      </c>
    </row>
    <row r="2117" spans="1:5" x14ac:dyDescent="0.25">
      <c r="A2117">
        <v>3266</v>
      </c>
      <c r="B2117" t="s">
        <v>10289</v>
      </c>
      <c r="C2117" t="s">
        <v>2511</v>
      </c>
      <c r="D2117" t="s">
        <v>2732</v>
      </c>
      <c r="E2117" s="72">
        <v>64.8</v>
      </c>
    </row>
    <row r="2118" spans="1:5" x14ac:dyDescent="0.25">
      <c r="A2118">
        <v>3263</v>
      </c>
      <c r="B2118" t="s">
        <v>10290</v>
      </c>
      <c r="C2118" t="s">
        <v>2511</v>
      </c>
      <c r="D2118" t="s">
        <v>2732</v>
      </c>
      <c r="E2118" s="72">
        <v>25.93</v>
      </c>
    </row>
    <row r="2119" spans="1:5" x14ac:dyDescent="0.25">
      <c r="A2119">
        <v>3268</v>
      </c>
      <c r="B2119" t="s">
        <v>10291</v>
      </c>
      <c r="C2119" t="s">
        <v>2511</v>
      </c>
      <c r="D2119" t="s">
        <v>2732</v>
      </c>
      <c r="E2119" s="72">
        <v>137.71</v>
      </c>
    </row>
    <row r="2120" spans="1:5" x14ac:dyDescent="0.25">
      <c r="A2120">
        <v>3271</v>
      </c>
      <c r="B2120" t="s">
        <v>10292</v>
      </c>
      <c r="C2120" t="s">
        <v>2511</v>
      </c>
      <c r="D2120" t="s">
        <v>2732</v>
      </c>
      <c r="E2120" s="72">
        <v>203.58</v>
      </c>
    </row>
    <row r="2121" spans="1:5" x14ac:dyDescent="0.25">
      <c r="A2121">
        <v>3270</v>
      </c>
      <c r="B2121" t="s">
        <v>10293</v>
      </c>
      <c r="C2121" t="s">
        <v>2511</v>
      </c>
      <c r="D2121" t="s">
        <v>2732</v>
      </c>
      <c r="E2121" s="72">
        <v>342.04</v>
      </c>
    </row>
    <row r="2122" spans="1:5" x14ac:dyDescent="0.25">
      <c r="A2122">
        <v>3275</v>
      </c>
      <c r="B2122" t="s">
        <v>10294</v>
      </c>
      <c r="C2122" t="s">
        <v>2512</v>
      </c>
      <c r="D2122" t="s">
        <v>2731</v>
      </c>
      <c r="E2122" s="72">
        <v>114.83</v>
      </c>
    </row>
    <row r="2123" spans="1:5" x14ac:dyDescent="0.25">
      <c r="A2123">
        <v>39512</v>
      </c>
      <c r="B2123" t="s">
        <v>10295</v>
      </c>
      <c r="C2123" t="s">
        <v>2512</v>
      </c>
      <c r="D2123" t="s">
        <v>2732</v>
      </c>
      <c r="E2123" s="72">
        <v>132.65</v>
      </c>
    </row>
    <row r="2124" spans="1:5" x14ac:dyDescent="0.25">
      <c r="A2124">
        <v>39511</v>
      </c>
      <c r="B2124" t="s">
        <v>10296</v>
      </c>
      <c r="C2124" t="s">
        <v>2512</v>
      </c>
      <c r="D2124" t="s">
        <v>2732</v>
      </c>
      <c r="E2124" s="72">
        <v>144.69</v>
      </c>
    </row>
    <row r="2125" spans="1:5" x14ac:dyDescent="0.25">
      <c r="A2125">
        <v>39513</v>
      </c>
      <c r="B2125" t="s">
        <v>10297</v>
      </c>
      <c r="C2125" t="s">
        <v>2512</v>
      </c>
      <c r="D2125" t="s">
        <v>2732</v>
      </c>
      <c r="E2125" s="72">
        <v>155.19</v>
      </c>
    </row>
    <row r="2126" spans="1:5" x14ac:dyDescent="0.25">
      <c r="A2126">
        <v>3286</v>
      </c>
      <c r="B2126" t="s">
        <v>10298</v>
      </c>
      <c r="C2126" t="s">
        <v>2512</v>
      </c>
      <c r="D2126" t="s">
        <v>2731</v>
      </c>
      <c r="E2126" s="72">
        <v>58.23</v>
      </c>
    </row>
    <row r="2127" spans="1:5" x14ac:dyDescent="0.25">
      <c r="A2127">
        <v>3287</v>
      </c>
      <c r="B2127" t="s">
        <v>10299</v>
      </c>
      <c r="C2127" t="s">
        <v>2512</v>
      </c>
      <c r="D2127" t="s">
        <v>2731</v>
      </c>
      <c r="E2127" s="72">
        <v>88</v>
      </c>
    </row>
    <row r="2128" spans="1:5" x14ac:dyDescent="0.25">
      <c r="A2128">
        <v>3283</v>
      </c>
      <c r="B2128" t="s">
        <v>10300</v>
      </c>
      <c r="C2128" t="s">
        <v>2512</v>
      </c>
      <c r="D2128" t="s">
        <v>2731</v>
      </c>
      <c r="E2128" s="72">
        <v>18.48</v>
      </c>
    </row>
    <row r="2129" spans="1:5" x14ac:dyDescent="0.25">
      <c r="A2129">
        <v>11587</v>
      </c>
      <c r="B2129" t="s">
        <v>10301</v>
      </c>
      <c r="C2129" t="s">
        <v>2512</v>
      </c>
      <c r="D2129" t="s">
        <v>2731</v>
      </c>
      <c r="E2129" s="72">
        <v>78.739999999999995</v>
      </c>
    </row>
    <row r="2130" spans="1:5" x14ac:dyDescent="0.25">
      <c r="A2130">
        <v>36225</v>
      </c>
      <c r="B2130" t="s">
        <v>10302</v>
      </c>
      <c r="C2130" t="s">
        <v>2512</v>
      </c>
      <c r="D2130" t="s">
        <v>2731</v>
      </c>
      <c r="E2130" s="72">
        <v>31.98</v>
      </c>
    </row>
    <row r="2131" spans="1:5" x14ac:dyDescent="0.25">
      <c r="A2131">
        <v>36230</v>
      </c>
      <c r="B2131" t="s">
        <v>10303</v>
      </c>
      <c r="C2131" t="s">
        <v>2512</v>
      </c>
      <c r="D2131" t="s">
        <v>2733</v>
      </c>
      <c r="E2131" s="72">
        <v>23.5</v>
      </c>
    </row>
    <row r="2132" spans="1:5" x14ac:dyDescent="0.25">
      <c r="A2132">
        <v>36238</v>
      </c>
      <c r="B2132" t="s">
        <v>10304</v>
      </c>
      <c r="C2132" t="s">
        <v>2512</v>
      </c>
      <c r="D2132" t="s">
        <v>2731</v>
      </c>
      <c r="E2132" s="72">
        <v>22.96</v>
      </c>
    </row>
    <row r="2133" spans="1:5" x14ac:dyDescent="0.25">
      <c r="A2133">
        <v>39363</v>
      </c>
      <c r="B2133" t="s">
        <v>18951</v>
      </c>
      <c r="C2133" t="s">
        <v>2511</v>
      </c>
      <c r="D2133" t="s">
        <v>2731</v>
      </c>
      <c r="E2133" s="73">
        <v>6067.34</v>
      </c>
    </row>
    <row r="2134" spans="1:5" x14ac:dyDescent="0.25">
      <c r="A2134">
        <v>39361</v>
      </c>
      <c r="B2134" t="s">
        <v>18952</v>
      </c>
      <c r="C2134" t="s">
        <v>2511</v>
      </c>
      <c r="D2134" t="s">
        <v>2731</v>
      </c>
      <c r="E2134" s="73">
        <v>1853.61</v>
      </c>
    </row>
    <row r="2135" spans="1:5" x14ac:dyDescent="0.25">
      <c r="A2135">
        <v>39362</v>
      </c>
      <c r="B2135" t="s">
        <v>18953</v>
      </c>
      <c r="C2135" t="s">
        <v>2511</v>
      </c>
      <c r="D2135" t="s">
        <v>2731</v>
      </c>
      <c r="E2135" s="73">
        <v>3274.51</v>
      </c>
    </row>
    <row r="2136" spans="1:5" x14ac:dyDescent="0.25">
      <c r="A2136">
        <v>39364</v>
      </c>
      <c r="B2136" t="s">
        <v>18954</v>
      </c>
      <c r="C2136" t="s">
        <v>2511</v>
      </c>
      <c r="D2136" t="s">
        <v>2731</v>
      </c>
      <c r="E2136" s="73">
        <v>12797.63</v>
      </c>
    </row>
    <row r="2137" spans="1:5" x14ac:dyDescent="0.25">
      <c r="A2137">
        <v>14576</v>
      </c>
      <c r="B2137" t="s">
        <v>10305</v>
      </c>
      <c r="C2137" t="s">
        <v>2511</v>
      </c>
      <c r="D2137" t="s">
        <v>2732</v>
      </c>
      <c r="E2137" s="73">
        <v>6786428.8600000003</v>
      </c>
    </row>
    <row r="2138" spans="1:5" x14ac:dyDescent="0.25">
      <c r="A2138">
        <v>13877</v>
      </c>
      <c r="B2138" t="s">
        <v>10306</v>
      </c>
      <c r="C2138" t="s">
        <v>2511</v>
      </c>
      <c r="D2138" t="s">
        <v>2732</v>
      </c>
      <c r="E2138" s="73">
        <v>2905168.98</v>
      </c>
    </row>
    <row r="2139" spans="1:5" x14ac:dyDescent="0.25">
      <c r="A2139">
        <v>7307</v>
      </c>
      <c r="B2139" t="s">
        <v>10307</v>
      </c>
      <c r="C2139" t="s">
        <v>2515</v>
      </c>
      <c r="D2139" t="s">
        <v>2731</v>
      </c>
      <c r="E2139" s="72">
        <v>44.77</v>
      </c>
    </row>
    <row r="2140" spans="1:5" x14ac:dyDescent="0.25">
      <c r="A2140">
        <v>38122</v>
      </c>
      <c r="B2140" t="s">
        <v>10308</v>
      </c>
      <c r="C2140" t="s">
        <v>2515</v>
      </c>
      <c r="D2140" t="s">
        <v>2731</v>
      </c>
      <c r="E2140" s="72">
        <v>20.91</v>
      </c>
    </row>
    <row r="2141" spans="1:5" x14ac:dyDescent="0.25">
      <c r="A2141">
        <v>43653</v>
      </c>
      <c r="B2141" t="s">
        <v>10309</v>
      </c>
      <c r="C2141" t="s">
        <v>2515</v>
      </c>
      <c r="D2141" t="s">
        <v>2731</v>
      </c>
      <c r="E2141" s="72">
        <v>40.04</v>
      </c>
    </row>
    <row r="2142" spans="1:5" x14ac:dyDescent="0.25">
      <c r="A2142">
        <v>38633</v>
      </c>
      <c r="B2142" t="s">
        <v>10310</v>
      </c>
      <c r="C2142" t="s">
        <v>2511</v>
      </c>
      <c r="D2142" t="s">
        <v>2731</v>
      </c>
      <c r="E2142" s="72">
        <v>17.95</v>
      </c>
    </row>
    <row r="2143" spans="1:5" x14ac:dyDescent="0.25">
      <c r="A2143">
        <v>12344</v>
      </c>
      <c r="B2143" t="s">
        <v>10311</v>
      </c>
      <c r="C2143" t="s">
        <v>2511</v>
      </c>
      <c r="D2143" t="s">
        <v>2731</v>
      </c>
      <c r="E2143" s="72">
        <v>5.0999999999999996</v>
      </c>
    </row>
    <row r="2144" spans="1:5" x14ac:dyDescent="0.25">
      <c r="A2144">
        <v>12343</v>
      </c>
      <c r="B2144" t="s">
        <v>10312</v>
      </c>
      <c r="C2144" t="s">
        <v>2511</v>
      </c>
      <c r="D2144" t="s">
        <v>2731</v>
      </c>
      <c r="E2144" s="72">
        <v>7.91</v>
      </c>
    </row>
    <row r="2145" spans="1:5" x14ac:dyDescent="0.25">
      <c r="A2145">
        <v>3295</v>
      </c>
      <c r="B2145" t="s">
        <v>10313</v>
      </c>
      <c r="C2145" t="s">
        <v>2511</v>
      </c>
      <c r="D2145" t="s">
        <v>2731</v>
      </c>
      <c r="E2145" s="72">
        <v>27.64</v>
      </c>
    </row>
    <row r="2146" spans="1:5" x14ac:dyDescent="0.25">
      <c r="A2146">
        <v>3302</v>
      </c>
      <c r="B2146" t="s">
        <v>10314</v>
      </c>
      <c r="C2146" t="s">
        <v>2511</v>
      </c>
      <c r="D2146" t="s">
        <v>2731</v>
      </c>
      <c r="E2146" s="72">
        <v>28.89</v>
      </c>
    </row>
    <row r="2147" spans="1:5" x14ac:dyDescent="0.25">
      <c r="A2147">
        <v>3297</v>
      </c>
      <c r="B2147" t="s">
        <v>10315</v>
      </c>
      <c r="C2147" t="s">
        <v>2511</v>
      </c>
      <c r="D2147" t="s">
        <v>2731</v>
      </c>
      <c r="E2147" s="72">
        <v>30.85</v>
      </c>
    </row>
    <row r="2148" spans="1:5" x14ac:dyDescent="0.25">
      <c r="A2148">
        <v>3294</v>
      </c>
      <c r="B2148" t="s">
        <v>10316</v>
      </c>
      <c r="C2148" t="s">
        <v>2511</v>
      </c>
      <c r="D2148" t="s">
        <v>2731</v>
      </c>
      <c r="E2148" s="72">
        <v>31.32</v>
      </c>
    </row>
    <row r="2149" spans="1:5" x14ac:dyDescent="0.25">
      <c r="A2149">
        <v>3292</v>
      </c>
      <c r="B2149" t="s">
        <v>10317</v>
      </c>
      <c r="C2149" t="s">
        <v>2511</v>
      </c>
      <c r="D2149" t="s">
        <v>2733</v>
      </c>
      <c r="E2149" s="72">
        <v>29.42</v>
      </c>
    </row>
    <row r="2150" spans="1:5" x14ac:dyDescent="0.25">
      <c r="A2150">
        <v>3298</v>
      </c>
      <c r="B2150" t="s">
        <v>10318</v>
      </c>
      <c r="C2150" t="s">
        <v>2511</v>
      </c>
      <c r="D2150" t="s">
        <v>2731</v>
      </c>
      <c r="E2150" s="72">
        <v>68.95</v>
      </c>
    </row>
    <row r="2151" spans="1:5" x14ac:dyDescent="0.25">
      <c r="A2151">
        <v>11596</v>
      </c>
      <c r="B2151" t="s">
        <v>10319</v>
      </c>
      <c r="C2151" t="s">
        <v>2511</v>
      </c>
      <c r="D2151" t="s">
        <v>2731</v>
      </c>
      <c r="E2151" s="72">
        <v>441.37</v>
      </c>
    </row>
    <row r="2152" spans="1:5" x14ac:dyDescent="0.25">
      <c r="A2152">
        <v>34802</v>
      </c>
      <c r="B2152" t="s">
        <v>10320</v>
      </c>
      <c r="C2152" t="s">
        <v>2511</v>
      </c>
      <c r="D2152" t="s">
        <v>2731</v>
      </c>
      <c r="E2152" s="73">
        <v>1212.1500000000001</v>
      </c>
    </row>
    <row r="2153" spans="1:5" x14ac:dyDescent="0.25">
      <c r="A2153">
        <v>11588</v>
      </c>
      <c r="B2153" t="s">
        <v>10321</v>
      </c>
      <c r="C2153" t="s">
        <v>2511</v>
      </c>
      <c r="D2153" t="s">
        <v>2731</v>
      </c>
      <c r="E2153" s="73">
        <v>1307.71</v>
      </c>
    </row>
    <row r="2154" spans="1:5" x14ac:dyDescent="0.25">
      <c r="A2154">
        <v>34383</v>
      </c>
      <c r="B2154" t="s">
        <v>10322</v>
      </c>
      <c r="C2154" t="s">
        <v>2511</v>
      </c>
      <c r="D2154" t="s">
        <v>2731</v>
      </c>
      <c r="E2154" s="73">
        <v>1438.58</v>
      </c>
    </row>
    <row r="2155" spans="1:5" x14ac:dyDescent="0.25">
      <c r="A2155">
        <v>40451</v>
      </c>
      <c r="B2155" t="s">
        <v>10323</v>
      </c>
      <c r="C2155" t="s">
        <v>2512</v>
      </c>
      <c r="D2155" t="s">
        <v>2731</v>
      </c>
      <c r="E2155" s="72">
        <v>116.28</v>
      </c>
    </row>
    <row r="2156" spans="1:5" x14ac:dyDescent="0.25">
      <c r="A2156">
        <v>40453</v>
      </c>
      <c r="B2156" t="s">
        <v>10324</v>
      </c>
      <c r="C2156" t="s">
        <v>2512</v>
      </c>
      <c r="D2156" t="s">
        <v>2731</v>
      </c>
      <c r="E2156" s="72">
        <v>125.82</v>
      </c>
    </row>
    <row r="2157" spans="1:5" x14ac:dyDescent="0.25">
      <c r="A2157">
        <v>40452</v>
      </c>
      <c r="B2157" t="s">
        <v>10325</v>
      </c>
      <c r="C2157" t="s">
        <v>2512</v>
      </c>
      <c r="D2157" t="s">
        <v>2731</v>
      </c>
      <c r="E2157" s="72">
        <v>138.01</v>
      </c>
    </row>
    <row r="2158" spans="1:5" x14ac:dyDescent="0.25">
      <c r="A2158">
        <v>11594</v>
      </c>
      <c r="B2158" t="s">
        <v>10326</v>
      </c>
      <c r="C2158" t="s">
        <v>2511</v>
      </c>
      <c r="D2158" t="s">
        <v>2731</v>
      </c>
      <c r="E2158" s="72">
        <v>416.8</v>
      </c>
    </row>
    <row r="2159" spans="1:5" x14ac:dyDescent="0.25">
      <c r="A2159">
        <v>3311</v>
      </c>
      <c r="B2159" t="s">
        <v>10327</v>
      </c>
      <c r="C2159" t="s">
        <v>2516</v>
      </c>
      <c r="D2159" t="s">
        <v>2731</v>
      </c>
      <c r="E2159" s="72">
        <v>416.8</v>
      </c>
    </row>
    <row r="2160" spans="1:5" x14ac:dyDescent="0.25">
      <c r="A2160">
        <v>11599</v>
      </c>
      <c r="B2160" t="s">
        <v>10328</v>
      </c>
      <c r="C2160" t="s">
        <v>2511</v>
      </c>
      <c r="D2160" t="s">
        <v>2731</v>
      </c>
      <c r="E2160" s="72">
        <v>554.29999999999995</v>
      </c>
    </row>
    <row r="2161" spans="1:5" x14ac:dyDescent="0.25">
      <c r="A2161">
        <v>11593</v>
      </c>
      <c r="B2161" t="s">
        <v>10329</v>
      </c>
      <c r="C2161" t="s">
        <v>2511</v>
      </c>
      <c r="D2161" t="s">
        <v>2731</v>
      </c>
      <c r="E2161" s="72">
        <v>777.1</v>
      </c>
    </row>
    <row r="2162" spans="1:5" x14ac:dyDescent="0.25">
      <c r="A2162">
        <v>3314</v>
      </c>
      <c r="B2162" t="s">
        <v>10330</v>
      </c>
      <c r="C2162" t="s">
        <v>2516</v>
      </c>
      <c r="D2162" t="s">
        <v>2731</v>
      </c>
      <c r="E2162" s="72">
        <v>555.78</v>
      </c>
    </row>
    <row r="2163" spans="1:5" x14ac:dyDescent="0.25">
      <c r="A2163">
        <v>11597</v>
      </c>
      <c r="B2163" t="s">
        <v>10331</v>
      </c>
      <c r="C2163" t="s">
        <v>2511</v>
      </c>
      <c r="D2163" t="s">
        <v>2731</v>
      </c>
      <c r="E2163" s="72">
        <v>646.29999999999995</v>
      </c>
    </row>
    <row r="2164" spans="1:5" x14ac:dyDescent="0.25">
      <c r="A2164">
        <v>3309</v>
      </c>
      <c r="B2164" t="s">
        <v>10332</v>
      </c>
      <c r="C2164" t="s">
        <v>2516</v>
      </c>
      <c r="D2164" t="s">
        <v>2731</v>
      </c>
      <c r="E2164" s="72">
        <v>441.37</v>
      </c>
    </row>
    <row r="2165" spans="1:5" x14ac:dyDescent="0.25">
      <c r="A2165">
        <v>34612</v>
      </c>
      <c r="B2165" t="s">
        <v>10333</v>
      </c>
      <c r="C2165" t="s">
        <v>2511</v>
      </c>
      <c r="D2165" t="s">
        <v>2731</v>
      </c>
      <c r="E2165" s="72">
        <v>799.37</v>
      </c>
    </row>
    <row r="2166" spans="1:5" x14ac:dyDescent="0.25">
      <c r="A2166">
        <v>34635</v>
      </c>
      <c r="B2166" t="s">
        <v>10334</v>
      </c>
      <c r="C2166" t="s">
        <v>2511</v>
      </c>
      <c r="D2166" t="s">
        <v>2731</v>
      </c>
      <c r="E2166" s="73">
        <v>1027.95</v>
      </c>
    </row>
    <row r="2167" spans="1:5" x14ac:dyDescent="0.25">
      <c r="A2167">
        <v>34633</v>
      </c>
      <c r="B2167" t="s">
        <v>10335</v>
      </c>
      <c r="C2167" t="s">
        <v>2511</v>
      </c>
      <c r="D2167" t="s">
        <v>2731</v>
      </c>
      <c r="E2167" s="73">
        <v>1133.07</v>
      </c>
    </row>
    <row r="2168" spans="1:5" x14ac:dyDescent="0.25">
      <c r="A2168">
        <v>40440</v>
      </c>
      <c r="B2168" t="s">
        <v>10336</v>
      </c>
      <c r="C2168" t="s">
        <v>2516</v>
      </c>
      <c r="D2168" t="s">
        <v>2731</v>
      </c>
      <c r="E2168" s="72">
        <v>578.9</v>
      </c>
    </row>
    <row r="2169" spans="1:5" x14ac:dyDescent="0.25">
      <c r="A2169">
        <v>40441</v>
      </c>
      <c r="B2169" t="s">
        <v>10337</v>
      </c>
      <c r="C2169" t="s">
        <v>2516</v>
      </c>
      <c r="D2169" t="s">
        <v>2731</v>
      </c>
      <c r="E2169" s="72">
        <v>369.6</v>
      </c>
    </row>
    <row r="2170" spans="1:5" x14ac:dyDescent="0.25">
      <c r="A2170">
        <v>40449</v>
      </c>
      <c r="B2170" t="s">
        <v>10338</v>
      </c>
      <c r="C2170" t="s">
        <v>2516</v>
      </c>
      <c r="D2170" t="s">
        <v>2731</v>
      </c>
      <c r="E2170" s="72">
        <v>310.70999999999998</v>
      </c>
    </row>
    <row r="2171" spans="1:5" x14ac:dyDescent="0.25">
      <c r="A2171">
        <v>34800</v>
      </c>
      <c r="B2171" t="s">
        <v>10339</v>
      </c>
      <c r="C2171" t="s">
        <v>2516</v>
      </c>
      <c r="D2171" t="s">
        <v>2731</v>
      </c>
      <c r="E2171" s="72">
        <v>388.54</v>
      </c>
    </row>
    <row r="2172" spans="1:5" x14ac:dyDescent="0.25">
      <c r="A2172">
        <v>11592</v>
      </c>
      <c r="B2172" t="s">
        <v>10340</v>
      </c>
      <c r="C2172" t="s">
        <v>2511</v>
      </c>
      <c r="D2172" t="s">
        <v>2731</v>
      </c>
      <c r="E2172" s="72">
        <v>555.78</v>
      </c>
    </row>
    <row r="2173" spans="1:5" x14ac:dyDescent="0.25">
      <c r="A2173">
        <v>40438</v>
      </c>
      <c r="B2173" t="s">
        <v>10341</v>
      </c>
      <c r="C2173" t="s">
        <v>2516</v>
      </c>
      <c r="D2173" t="s">
        <v>2731</v>
      </c>
      <c r="E2173" s="72">
        <v>258.86</v>
      </c>
    </row>
    <row r="2174" spans="1:5" x14ac:dyDescent="0.25">
      <c r="A2174">
        <v>40436</v>
      </c>
      <c r="B2174" t="s">
        <v>10342</v>
      </c>
      <c r="C2174" t="s">
        <v>2516</v>
      </c>
      <c r="D2174" t="s">
        <v>2731</v>
      </c>
      <c r="E2174" s="72">
        <v>322.77</v>
      </c>
    </row>
    <row r="2175" spans="1:5" x14ac:dyDescent="0.25">
      <c r="A2175">
        <v>4315</v>
      </c>
      <c r="B2175" t="s">
        <v>10343</v>
      </c>
      <c r="C2175" t="s">
        <v>2511</v>
      </c>
      <c r="D2175" t="s">
        <v>2731</v>
      </c>
      <c r="E2175" s="72">
        <v>2.4300000000000002</v>
      </c>
    </row>
    <row r="2176" spans="1:5" x14ac:dyDescent="0.25">
      <c r="A2176">
        <v>402</v>
      </c>
      <c r="B2176" t="s">
        <v>10344</v>
      </c>
      <c r="C2176" t="s">
        <v>2511</v>
      </c>
      <c r="D2176" t="s">
        <v>2731</v>
      </c>
      <c r="E2176" s="72">
        <v>18.079999999999998</v>
      </c>
    </row>
    <row r="2177" spans="1:5" x14ac:dyDescent="0.25">
      <c r="A2177">
        <v>4226</v>
      </c>
      <c r="B2177" t="s">
        <v>10345</v>
      </c>
      <c r="C2177" t="s">
        <v>2510</v>
      </c>
      <c r="D2177" t="s">
        <v>2733</v>
      </c>
      <c r="E2177" s="72">
        <v>7.77</v>
      </c>
    </row>
    <row r="2178" spans="1:5" x14ac:dyDescent="0.25">
      <c r="A2178">
        <v>4222</v>
      </c>
      <c r="B2178" t="s">
        <v>10346</v>
      </c>
      <c r="C2178" t="s">
        <v>2515</v>
      </c>
      <c r="D2178" t="s">
        <v>2733</v>
      </c>
      <c r="E2178" s="72">
        <v>5.58</v>
      </c>
    </row>
    <row r="2179" spans="1:5" x14ac:dyDescent="0.25">
      <c r="A2179">
        <v>34804</v>
      </c>
      <c r="B2179" t="s">
        <v>10347</v>
      </c>
      <c r="C2179" t="s">
        <v>2512</v>
      </c>
      <c r="D2179" t="s">
        <v>2731</v>
      </c>
      <c r="E2179" s="72">
        <v>46.92</v>
      </c>
    </row>
    <row r="2180" spans="1:5" x14ac:dyDescent="0.25">
      <c r="A2180">
        <v>4013</v>
      </c>
      <c r="B2180" t="s">
        <v>10348</v>
      </c>
      <c r="C2180" t="s">
        <v>2512</v>
      </c>
      <c r="D2180" t="s">
        <v>2731</v>
      </c>
      <c r="E2180" s="72">
        <v>6.98</v>
      </c>
    </row>
    <row r="2181" spans="1:5" x14ac:dyDescent="0.25">
      <c r="A2181">
        <v>4011</v>
      </c>
      <c r="B2181" t="s">
        <v>10349</v>
      </c>
      <c r="C2181" t="s">
        <v>2512</v>
      </c>
      <c r="D2181" t="s">
        <v>2731</v>
      </c>
      <c r="E2181" s="72">
        <v>7.8</v>
      </c>
    </row>
    <row r="2182" spans="1:5" x14ac:dyDescent="0.25">
      <c r="A2182">
        <v>4021</v>
      </c>
      <c r="B2182" t="s">
        <v>10350</v>
      </c>
      <c r="C2182" t="s">
        <v>2512</v>
      </c>
      <c r="D2182" t="s">
        <v>2731</v>
      </c>
      <c r="E2182" s="72">
        <v>9.73</v>
      </c>
    </row>
    <row r="2183" spans="1:5" x14ac:dyDescent="0.25">
      <c r="A2183">
        <v>4019</v>
      </c>
      <c r="B2183" t="s">
        <v>10351</v>
      </c>
      <c r="C2183" t="s">
        <v>2512</v>
      </c>
      <c r="D2183" t="s">
        <v>2731</v>
      </c>
      <c r="E2183" s="72">
        <v>11.68</v>
      </c>
    </row>
    <row r="2184" spans="1:5" x14ac:dyDescent="0.25">
      <c r="A2184">
        <v>4012</v>
      </c>
      <c r="B2184" t="s">
        <v>10352</v>
      </c>
      <c r="C2184" t="s">
        <v>2512</v>
      </c>
      <c r="D2184" t="s">
        <v>2731</v>
      </c>
      <c r="E2184" s="72">
        <v>15.65</v>
      </c>
    </row>
    <row r="2185" spans="1:5" x14ac:dyDescent="0.25">
      <c r="A2185">
        <v>4020</v>
      </c>
      <c r="B2185" t="s">
        <v>10353</v>
      </c>
      <c r="C2185" t="s">
        <v>2512</v>
      </c>
      <c r="D2185" t="s">
        <v>2731</v>
      </c>
      <c r="E2185" s="72">
        <v>19.600000000000001</v>
      </c>
    </row>
    <row r="2186" spans="1:5" x14ac:dyDescent="0.25">
      <c r="A2186">
        <v>4018</v>
      </c>
      <c r="B2186" t="s">
        <v>10354</v>
      </c>
      <c r="C2186" t="s">
        <v>2512</v>
      </c>
      <c r="D2186" t="s">
        <v>2731</v>
      </c>
      <c r="E2186" s="72">
        <v>23.48</v>
      </c>
    </row>
    <row r="2187" spans="1:5" x14ac:dyDescent="0.25">
      <c r="A2187">
        <v>36498</v>
      </c>
      <c r="B2187" t="s">
        <v>10355</v>
      </c>
      <c r="C2187" t="s">
        <v>2511</v>
      </c>
      <c r="D2187" t="s">
        <v>2732</v>
      </c>
      <c r="E2187" s="73">
        <v>8320.2000000000007</v>
      </c>
    </row>
    <row r="2188" spans="1:5" x14ac:dyDescent="0.25">
      <c r="A2188">
        <v>12872</v>
      </c>
      <c r="B2188" t="s">
        <v>10356</v>
      </c>
      <c r="C2188" t="s">
        <v>2513</v>
      </c>
      <c r="D2188" t="s">
        <v>2731</v>
      </c>
      <c r="E2188" s="72">
        <v>20.14</v>
      </c>
    </row>
    <row r="2189" spans="1:5" x14ac:dyDescent="0.25">
      <c r="A2189">
        <v>41075</v>
      </c>
      <c r="B2189" t="s">
        <v>10357</v>
      </c>
      <c r="C2189" t="s">
        <v>2517</v>
      </c>
      <c r="D2189" t="s">
        <v>2731</v>
      </c>
      <c r="E2189" s="73">
        <v>3583.85</v>
      </c>
    </row>
    <row r="2190" spans="1:5" x14ac:dyDescent="0.25">
      <c r="A2190">
        <v>44324</v>
      </c>
      <c r="B2190" t="s">
        <v>10358</v>
      </c>
      <c r="C2190" t="s">
        <v>2510</v>
      </c>
      <c r="D2190" t="s">
        <v>2731</v>
      </c>
      <c r="E2190" s="72">
        <v>2.4</v>
      </c>
    </row>
    <row r="2191" spans="1:5" x14ac:dyDescent="0.25">
      <c r="A2191">
        <v>3315</v>
      </c>
      <c r="B2191" t="s">
        <v>10359</v>
      </c>
      <c r="C2191" t="s">
        <v>2510</v>
      </c>
      <c r="D2191" t="s">
        <v>2731</v>
      </c>
      <c r="E2191" s="72">
        <v>0.69</v>
      </c>
    </row>
    <row r="2192" spans="1:5" x14ac:dyDescent="0.25">
      <c r="A2192">
        <v>36870</v>
      </c>
      <c r="B2192" t="s">
        <v>10360</v>
      </c>
      <c r="C2192" t="s">
        <v>2510</v>
      </c>
      <c r="D2192" t="s">
        <v>2731</v>
      </c>
      <c r="E2192" s="72">
        <v>0.53</v>
      </c>
    </row>
    <row r="2193" spans="1:5" x14ac:dyDescent="0.25">
      <c r="A2193">
        <v>5092</v>
      </c>
      <c r="B2193" t="s">
        <v>10361</v>
      </c>
      <c r="C2193" t="s">
        <v>2518</v>
      </c>
      <c r="D2193" t="s">
        <v>2731</v>
      </c>
      <c r="E2193" s="72">
        <v>16.670000000000002</v>
      </c>
    </row>
    <row r="2194" spans="1:5" x14ac:dyDescent="0.25">
      <c r="A2194">
        <v>11462</v>
      </c>
      <c r="B2194" t="s">
        <v>10362</v>
      </c>
      <c r="C2194" t="s">
        <v>2518</v>
      </c>
      <c r="D2194" t="s">
        <v>2731</v>
      </c>
      <c r="E2194" s="72">
        <v>17.04</v>
      </c>
    </row>
    <row r="2195" spans="1:5" x14ac:dyDescent="0.25">
      <c r="A2195">
        <v>36529</v>
      </c>
      <c r="B2195" t="s">
        <v>10363</v>
      </c>
      <c r="C2195" t="s">
        <v>2511</v>
      </c>
      <c r="D2195" t="s">
        <v>2732</v>
      </c>
      <c r="E2195" s="73">
        <v>72704.08</v>
      </c>
    </row>
    <row r="2196" spans="1:5" x14ac:dyDescent="0.25">
      <c r="A2196">
        <v>3318</v>
      </c>
      <c r="B2196" t="s">
        <v>10364</v>
      </c>
      <c r="C2196" t="s">
        <v>2511</v>
      </c>
      <c r="D2196" t="s">
        <v>2732</v>
      </c>
      <c r="E2196" s="73">
        <v>57000</v>
      </c>
    </row>
    <row r="2197" spans="1:5" x14ac:dyDescent="0.25">
      <c r="A2197">
        <v>3324</v>
      </c>
      <c r="B2197" t="s">
        <v>10365</v>
      </c>
      <c r="C2197" t="s">
        <v>2512</v>
      </c>
      <c r="D2197" t="s">
        <v>2732</v>
      </c>
      <c r="E2197" s="72">
        <v>10.85</v>
      </c>
    </row>
    <row r="2198" spans="1:5" x14ac:dyDescent="0.25">
      <c r="A2198">
        <v>3322</v>
      </c>
      <c r="B2198" t="s">
        <v>10366</v>
      </c>
      <c r="C2198" t="s">
        <v>2512</v>
      </c>
      <c r="D2198" t="s">
        <v>2732</v>
      </c>
      <c r="E2198" s="72">
        <v>15.2</v>
      </c>
    </row>
    <row r="2199" spans="1:5" x14ac:dyDescent="0.25">
      <c r="A2199">
        <v>5076</v>
      </c>
      <c r="B2199" t="s">
        <v>10367</v>
      </c>
      <c r="C2199" t="s">
        <v>2510</v>
      </c>
      <c r="D2199" t="s">
        <v>2731</v>
      </c>
      <c r="E2199" s="72">
        <v>22.09</v>
      </c>
    </row>
    <row r="2200" spans="1:5" x14ac:dyDescent="0.25">
      <c r="A2200">
        <v>5077</v>
      </c>
      <c r="B2200" t="s">
        <v>10368</v>
      </c>
      <c r="C2200" t="s">
        <v>2510</v>
      </c>
      <c r="D2200" t="s">
        <v>2731</v>
      </c>
      <c r="E2200" s="72">
        <v>24.41</v>
      </c>
    </row>
    <row r="2201" spans="1:5" x14ac:dyDescent="0.25">
      <c r="A2201">
        <v>11837</v>
      </c>
      <c r="B2201" t="s">
        <v>10369</v>
      </c>
      <c r="C2201" t="s">
        <v>2511</v>
      </c>
      <c r="D2201" t="s">
        <v>2731</v>
      </c>
      <c r="E2201" s="72">
        <v>58.93</v>
      </c>
    </row>
    <row r="2202" spans="1:5" x14ac:dyDescent="0.25">
      <c r="A2202">
        <v>38055</v>
      </c>
      <c r="B2202" t="s">
        <v>10370</v>
      </c>
      <c r="C2202" t="s">
        <v>2511</v>
      </c>
      <c r="D2202" t="s">
        <v>2731</v>
      </c>
      <c r="E2202" s="72">
        <v>5.34</v>
      </c>
    </row>
    <row r="2203" spans="1:5" x14ac:dyDescent="0.25">
      <c r="A2203">
        <v>415</v>
      </c>
      <c r="B2203" t="s">
        <v>10371</v>
      </c>
      <c r="C2203" t="s">
        <v>2511</v>
      </c>
      <c r="D2203" t="s">
        <v>2731</v>
      </c>
      <c r="E2203" s="72">
        <v>24.16</v>
      </c>
    </row>
    <row r="2204" spans="1:5" x14ac:dyDescent="0.25">
      <c r="A2204">
        <v>416</v>
      </c>
      <c r="B2204" t="s">
        <v>10372</v>
      </c>
      <c r="C2204" t="s">
        <v>2511</v>
      </c>
      <c r="D2204" t="s">
        <v>2731</v>
      </c>
      <c r="E2204" s="72">
        <v>8.84</v>
      </c>
    </row>
    <row r="2205" spans="1:5" x14ac:dyDescent="0.25">
      <c r="A2205">
        <v>425</v>
      </c>
      <c r="B2205" t="s">
        <v>10373</v>
      </c>
      <c r="C2205" t="s">
        <v>2511</v>
      </c>
      <c r="D2205" t="s">
        <v>2731</v>
      </c>
      <c r="E2205" s="72">
        <v>5.48</v>
      </c>
    </row>
    <row r="2206" spans="1:5" x14ac:dyDescent="0.25">
      <c r="A2206">
        <v>426</v>
      </c>
      <c r="B2206" t="s">
        <v>10374</v>
      </c>
      <c r="C2206" t="s">
        <v>2511</v>
      </c>
      <c r="D2206" t="s">
        <v>2731</v>
      </c>
      <c r="E2206" s="72">
        <v>30.2</v>
      </c>
    </row>
    <row r="2207" spans="1:5" x14ac:dyDescent="0.25">
      <c r="A2207">
        <v>38056</v>
      </c>
      <c r="B2207" t="s">
        <v>10375</v>
      </c>
      <c r="C2207" t="s">
        <v>2511</v>
      </c>
      <c r="D2207" t="s">
        <v>2731</v>
      </c>
      <c r="E2207" s="72">
        <v>29.49</v>
      </c>
    </row>
    <row r="2208" spans="1:5" x14ac:dyDescent="0.25">
      <c r="A2208">
        <v>1564</v>
      </c>
      <c r="B2208" t="s">
        <v>10376</v>
      </c>
      <c r="C2208" t="s">
        <v>2511</v>
      </c>
      <c r="D2208" t="s">
        <v>2731</v>
      </c>
      <c r="E2208" s="72">
        <v>11.25</v>
      </c>
    </row>
    <row r="2209" spans="1:5" x14ac:dyDescent="0.25">
      <c r="A2209">
        <v>11032</v>
      </c>
      <c r="B2209" t="s">
        <v>10377</v>
      </c>
      <c r="C2209" t="s">
        <v>2511</v>
      </c>
      <c r="D2209" t="s">
        <v>2731</v>
      </c>
      <c r="E2209" s="72">
        <v>13.71</v>
      </c>
    </row>
    <row r="2210" spans="1:5" x14ac:dyDescent="0.25">
      <c r="A2210">
        <v>36786</v>
      </c>
      <c r="B2210" t="s">
        <v>10378</v>
      </c>
      <c r="C2210" t="s">
        <v>2525</v>
      </c>
      <c r="D2210" t="s">
        <v>2732</v>
      </c>
      <c r="E2210" s="72">
        <v>158.34</v>
      </c>
    </row>
    <row r="2211" spans="1:5" x14ac:dyDescent="0.25">
      <c r="A2211">
        <v>36785</v>
      </c>
      <c r="B2211" t="s">
        <v>10379</v>
      </c>
      <c r="C2211" t="s">
        <v>2525</v>
      </c>
      <c r="D2211" t="s">
        <v>2732</v>
      </c>
      <c r="E2211" s="72">
        <v>137.59</v>
      </c>
    </row>
    <row r="2212" spans="1:5" x14ac:dyDescent="0.25">
      <c r="A2212">
        <v>36782</v>
      </c>
      <c r="B2212" t="s">
        <v>10380</v>
      </c>
      <c r="C2212" t="s">
        <v>2525</v>
      </c>
      <c r="D2212" t="s">
        <v>2732</v>
      </c>
      <c r="E2212" s="72">
        <v>164.24</v>
      </c>
    </row>
    <row r="2213" spans="1:5" x14ac:dyDescent="0.25">
      <c r="A2213">
        <v>44481</v>
      </c>
      <c r="B2213" t="s">
        <v>10381</v>
      </c>
      <c r="C2213" t="s">
        <v>2525</v>
      </c>
      <c r="D2213" t="s">
        <v>2732</v>
      </c>
      <c r="E2213" s="72">
        <v>185</v>
      </c>
    </row>
    <row r="2214" spans="1:5" x14ac:dyDescent="0.25">
      <c r="A2214">
        <v>4824</v>
      </c>
      <c r="B2214" t="s">
        <v>10382</v>
      </c>
      <c r="C2214" t="s">
        <v>2510</v>
      </c>
      <c r="D2214" t="s">
        <v>2731</v>
      </c>
      <c r="E2214" s="72">
        <v>0.47</v>
      </c>
    </row>
    <row r="2215" spans="1:5" x14ac:dyDescent="0.25">
      <c r="A2215">
        <v>11795</v>
      </c>
      <c r="B2215" t="s">
        <v>10383</v>
      </c>
      <c r="C2215" t="s">
        <v>2512</v>
      </c>
      <c r="D2215" t="s">
        <v>2731</v>
      </c>
      <c r="E2215" s="72">
        <v>486.79</v>
      </c>
    </row>
    <row r="2216" spans="1:5" x14ac:dyDescent="0.25">
      <c r="A2216">
        <v>134</v>
      </c>
      <c r="B2216" t="s">
        <v>10384</v>
      </c>
      <c r="C2216" t="s">
        <v>2510</v>
      </c>
      <c r="D2216" t="s">
        <v>2731</v>
      </c>
      <c r="E2216" s="72">
        <v>2.15</v>
      </c>
    </row>
    <row r="2217" spans="1:5" x14ac:dyDescent="0.25">
      <c r="A2217">
        <v>4229</v>
      </c>
      <c r="B2217" t="s">
        <v>10385</v>
      </c>
      <c r="C2217" t="s">
        <v>2510</v>
      </c>
      <c r="D2217" t="s">
        <v>2731</v>
      </c>
      <c r="E2217" s="72">
        <v>54.32</v>
      </c>
    </row>
    <row r="2218" spans="1:5" x14ac:dyDescent="0.25">
      <c r="A2218">
        <v>11731</v>
      </c>
      <c r="B2218" t="s">
        <v>10386</v>
      </c>
      <c r="C2218" t="s">
        <v>2511</v>
      </c>
      <c r="D2218" t="s">
        <v>2731</v>
      </c>
      <c r="E2218" s="72">
        <v>14.02</v>
      </c>
    </row>
    <row r="2219" spans="1:5" x14ac:dyDescent="0.25">
      <c r="A2219">
        <v>11732</v>
      </c>
      <c r="B2219" t="s">
        <v>10387</v>
      </c>
      <c r="C2219" t="s">
        <v>2511</v>
      </c>
      <c r="D2219" t="s">
        <v>2731</v>
      </c>
      <c r="E2219" s="72">
        <v>36.75</v>
      </c>
    </row>
    <row r="2220" spans="1:5" x14ac:dyDescent="0.25">
      <c r="A2220">
        <v>11244</v>
      </c>
      <c r="B2220" t="s">
        <v>10388</v>
      </c>
      <c r="C2220" t="s">
        <v>2511</v>
      </c>
      <c r="D2220" t="s">
        <v>2732</v>
      </c>
      <c r="E2220" s="72">
        <v>277.93</v>
      </c>
    </row>
    <row r="2221" spans="1:5" x14ac:dyDescent="0.25">
      <c r="A2221">
        <v>11245</v>
      </c>
      <c r="B2221" t="s">
        <v>10389</v>
      </c>
      <c r="C2221" t="s">
        <v>2511</v>
      </c>
      <c r="D2221" t="s">
        <v>2732</v>
      </c>
      <c r="E2221" s="72">
        <v>384.41</v>
      </c>
    </row>
    <row r="2222" spans="1:5" x14ac:dyDescent="0.25">
      <c r="A2222">
        <v>11235</v>
      </c>
      <c r="B2222" t="s">
        <v>10390</v>
      </c>
      <c r="C2222" t="s">
        <v>2511</v>
      </c>
      <c r="D2222" t="s">
        <v>2732</v>
      </c>
      <c r="E2222" s="72">
        <v>212.09</v>
      </c>
    </row>
    <row r="2223" spans="1:5" x14ac:dyDescent="0.25">
      <c r="A2223">
        <v>11236</v>
      </c>
      <c r="B2223" t="s">
        <v>10391</v>
      </c>
      <c r="C2223" t="s">
        <v>2511</v>
      </c>
      <c r="D2223" t="s">
        <v>2732</v>
      </c>
      <c r="E2223" s="72">
        <v>269.52999999999997</v>
      </c>
    </row>
    <row r="2224" spans="1:5" x14ac:dyDescent="0.25">
      <c r="A2224">
        <v>36494</v>
      </c>
      <c r="B2224" t="s">
        <v>10392</v>
      </c>
      <c r="C2224" t="s">
        <v>2511</v>
      </c>
      <c r="D2224" t="s">
        <v>2732</v>
      </c>
      <c r="E2224" s="73">
        <v>719505.07</v>
      </c>
    </row>
    <row r="2225" spans="1:5" x14ac:dyDescent="0.25">
      <c r="A2225">
        <v>36493</v>
      </c>
      <c r="B2225" t="s">
        <v>10393</v>
      </c>
      <c r="C2225" t="s">
        <v>2511</v>
      </c>
      <c r="D2225" t="s">
        <v>2732</v>
      </c>
      <c r="E2225" s="73">
        <v>815170.02</v>
      </c>
    </row>
    <row r="2226" spans="1:5" x14ac:dyDescent="0.25">
      <c r="A2226">
        <v>36492</v>
      </c>
      <c r="B2226" t="s">
        <v>10394</v>
      </c>
      <c r="C2226" t="s">
        <v>2511</v>
      </c>
      <c r="D2226" t="s">
        <v>2732</v>
      </c>
      <c r="E2226" s="73">
        <v>1514276.75</v>
      </c>
    </row>
    <row r="2227" spans="1:5" x14ac:dyDescent="0.25">
      <c r="A2227">
        <v>36499</v>
      </c>
      <c r="B2227" t="s">
        <v>10395</v>
      </c>
      <c r="C2227" t="s">
        <v>2511</v>
      </c>
      <c r="D2227" t="s">
        <v>2732</v>
      </c>
      <c r="E2227" s="73">
        <v>4492.8999999999996</v>
      </c>
    </row>
    <row r="2228" spans="1:5" x14ac:dyDescent="0.25">
      <c r="A2228">
        <v>13533</v>
      </c>
      <c r="B2228" t="s">
        <v>10396</v>
      </c>
      <c r="C2228" t="s">
        <v>2511</v>
      </c>
      <c r="D2228" t="s">
        <v>2732</v>
      </c>
      <c r="E2228" s="73">
        <v>205956.9</v>
      </c>
    </row>
    <row r="2229" spans="1:5" x14ac:dyDescent="0.25">
      <c r="A2229">
        <v>13333</v>
      </c>
      <c r="B2229" t="s">
        <v>10397</v>
      </c>
      <c r="C2229" t="s">
        <v>2511</v>
      </c>
      <c r="D2229" t="s">
        <v>2732</v>
      </c>
      <c r="E2229" s="73">
        <v>230405.48</v>
      </c>
    </row>
    <row r="2230" spans="1:5" x14ac:dyDescent="0.25">
      <c r="A2230">
        <v>39585</v>
      </c>
      <c r="B2230" t="s">
        <v>10398</v>
      </c>
      <c r="C2230" t="s">
        <v>2511</v>
      </c>
      <c r="D2230" t="s">
        <v>2732</v>
      </c>
      <c r="E2230" s="73">
        <v>148772.81</v>
      </c>
    </row>
    <row r="2231" spans="1:5" x14ac:dyDescent="0.25">
      <c r="A2231">
        <v>39586</v>
      </c>
      <c r="B2231" t="s">
        <v>10399</v>
      </c>
      <c r="C2231" t="s">
        <v>2511</v>
      </c>
      <c r="D2231" t="s">
        <v>2732</v>
      </c>
      <c r="E2231" s="73">
        <v>174500.43</v>
      </c>
    </row>
    <row r="2232" spans="1:5" x14ac:dyDescent="0.25">
      <c r="A2232">
        <v>39587</v>
      </c>
      <c r="B2232" t="s">
        <v>10400</v>
      </c>
      <c r="C2232" t="s">
        <v>2511</v>
      </c>
      <c r="D2232" t="s">
        <v>2732</v>
      </c>
      <c r="E2232" s="73">
        <v>212532.59</v>
      </c>
    </row>
    <row r="2233" spans="1:5" x14ac:dyDescent="0.25">
      <c r="A2233">
        <v>39588</v>
      </c>
      <c r="B2233" t="s">
        <v>10401</v>
      </c>
      <c r="C2233" t="s">
        <v>2511</v>
      </c>
      <c r="D2233" t="s">
        <v>2732</v>
      </c>
      <c r="E2233" s="73">
        <v>246090.36</v>
      </c>
    </row>
    <row r="2234" spans="1:5" x14ac:dyDescent="0.25">
      <c r="A2234">
        <v>39584</v>
      </c>
      <c r="B2234" t="s">
        <v>10402</v>
      </c>
      <c r="C2234" t="s">
        <v>2511</v>
      </c>
      <c r="D2234" t="s">
        <v>2732</v>
      </c>
      <c r="E2234" s="73">
        <v>132486.10999999999</v>
      </c>
    </row>
    <row r="2235" spans="1:5" x14ac:dyDescent="0.25">
      <c r="A2235">
        <v>39590</v>
      </c>
      <c r="B2235" t="s">
        <v>10403</v>
      </c>
      <c r="C2235" t="s">
        <v>2511</v>
      </c>
      <c r="D2235" t="s">
        <v>2732</v>
      </c>
      <c r="E2235" s="73">
        <v>129309.3</v>
      </c>
    </row>
    <row r="2236" spans="1:5" x14ac:dyDescent="0.25">
      <c r="A2236">
        <v>39592</v>
      </c>
      <c r="B2236" t="s">
        <v>10404</v>
      </c>
      <c r="C2236" t="s">
        <v>2511</v>
      </c>
      <c r="D2236" t="s">
        <v>2732</v>
      </c>
      <c r="E2236" s="73">
        <v>185820.59</v>
      </c>
    </row>
    <row r="2237" spans="1:5" x14ac:dyDescent="0.25">
      <c r="A2237">
        <v>39593</v>
      </c>
      <c r="B2237" t="s">
        <v>10405</v>
      </c>
      <c r="C2237" t="s">
        <v>2511</v>
      </c>
      <c r="D2237" t="s">
        <v>2732</v>
      </c>
      <c r="E2237" s="73">
        <v>212532.59</v>
      </c>
    </row>
    <row r="2238" spans="1:5" x14ac:dyDescent="0.25">
      <c r="A2238">
        <v>14254</v>
      </c>
      <c r="B2238" t="s">
        <v>10406</v>
      </c>
      <c r="C2238" t="s">
        <v>2511</v>
      </c>
      <c r="D2238" t="s">
        <v>2732</v>
      </c>
      <c r="E2238" s="73">
        <v>120808</v>
      </c>
    </row>
    <row r="2239" spans="1:5" x14ac:dyDescent="0.25">
      <c r="A2239">
        <v>44494</v>
      </c>
      <c r="B2239" t="s">
        <v>10407</v>
      </c>
      <c r="C2239" t="s">
        <v>2511</v>
      </c>
      <c r="D2239" t="s">
        <v>2732</v>
      </c>
      <c r="E2239" s="73">
        <v>100884.32</v>
      </c>
    </row>
    <row r="2240" spans="1:5" x14ac:dyDescent="0.25">
      <c r="A2240">
        <v>25019</v>
      </c>
      <c r="B2240" t="s">
        <v>10408</v>
      </c>
      <c r="C2240" t="s">
        <v>2511</v>
      </c>
      <c r="D2240" t="s">
        <v>2732</v>
      </c>
      <c r="E2240" s="73">
        <v>172926.99</v>
      </c>
    </row>
    <row r="2241" spans="1:11" x14ac:dyDescent="0.25">
      <c r="A2241">
        <v>36501</v>
      </c>
      <c r="B2241" t="s">
        <v>10409</v>
      </c>
      <c r="C2241" t="s">
        <v>2511</v>
      </c>
      <c r="D2241" t="s">
        <v>2732</v>
      </c>
      <c r="E2241" s="73">
        <v>153964.62</v>
      </c>
    </row>
    <row r="2242" spans="1:11" x14ac:dyDescent="0.25">
      <c r="A2242">
        <v>44493</v>
      </c>
      <c r="B2242" t="s">
        <v>10410</v>
      </c>
      <c r="C2242" t="s">
        <v>2511</v>
      </c>
      <c r="D2242" t="s">
        <v>2732</v>
      </c>
      <c r="E2242" s="73">
        <v>185094.97</v>
      </c>
    </row>
    <row r="2243" spans="1:11" x14ac:dyDescent="0.25">
      <c r="A2243">
        <v>36500</v>
      </c>
      <c r="B2243" t="s">
        <v>10411</v>
      </c>
      <c r="C2243" t="s">
        <v>2511</v>
      </c>
      <c r="D2243" t="s">
        <v>2732</v>
      </c>
      <c r="E2243" s="73">
        <v>108802.59</v>
      </c>
    </row>
    <row r="2244" spans="1:11" x14ac:dyDescent="0.25">
      <c r="A2244">
        <v>20017</v>
      </c>
      <c r="B2244" t="s">
        <v>10412</v>
      </c>
      <c r="C2244" t="s">
        <v>2514</v>
      </c>
      <c r="D2244" t="s">
        <v>2731</v>
      </c>
      <c r="E2244" s="72">
        <v>10.14</v>
      </c>
    </row>
    <row r="2245" spans="1:11" s="108" customFormat="1" x14ac:dyDescent="0.25">
      <c r="A2245">
        <v>20007</v>
      </c>
      <c r="B2245" t="s">
        <v>10413</v>
      </c>
      <c r="C2245" t="s">
        <v>2514</v>
      </c>
      <c r="D2245" t="s">
        <v>2731</v>
      </c>
      <c r="E2245" s="72">
        <v>6.05</v>
      </c>
      <c r="F2245"/>
      <c r="G2245"/>
      <c r="H2245"/>
      <c r="I2245"/>
      <c r="J2245"/>
      <c r="K2245"/>
    </row>
    <row r="2246" spans="1:11" x14ac:dyDescent="0.25">
      <c r="A2246">
        <v>39831</v>
      </c>
      <c r="B2246" t="s">
        <v>10414</v>
      </c>
      <c r="C2246" t="s">
        <v>2519</v>
      </c>
      <c r="D2246" t="s">
        <v>2732</v>
      </c>
      <c r="E2246" s="72">
        <v>328.38</v>
      </c>
    </row>
    <row r="2247" spans="1:11" x14ac:dyDescent="0.25">
      <c r="A2247">
        <v>36888</v>
      </c>
      <c r="B2247" t="s">
        <v>10415</v>
      </c>
      <c r="C2247" t="s">
        <v>2514</v>
      </c>
      <c r="D2247" t="s">
        <v>2731</v>
      </c>
      <c r="E2247" s="72">
        <v>27.71</v>
      </c>
    </row>
    <row r="2248" spans="1:11" x14ac:dyDescent="0.25">
      <c r="A2248">
        <v>39836</v>
      </c>
      <c r="B2248" t="s">
        <v>10416</v>
      </c>
      <c r="C2248" t="s">
        <v>2519</v>
      </c>
      <c r="D2248" t="s">
        <v>2732</v>
      </c>
      <c r="E2248" s="72">
        <v>288.54000000000002</v>
      </c>
    </row>
    <row r="2249" spans="1:11" x14ac:dyDescent="0.25">
      <c r="A2249">
        <v>39830</v>
      </c>
      <c r="B2249" t="s">
        <v>10417</v>
      </c>
      <c r="C2249" t="s">
        <v>2519</v>
      </c>
      <c r="D2249" t="s">
        <v>2732</v>
      </c>
      <c r="E2249" s="72">
        <v>329.08</v>
      </c>
    </row>
    <row r="2250" spans="1:11" x14ac:dyDescent="0.25">
      <c r="A2250">
        <v>40527</v>
      </c>
      <c r="B2250" t="s">
        <v>10418</v>
      </c>
      <c r="C2250" t="s">
        <v>2511</v>
      </c>
      <c r="D2250" t="s">
        <v>2732</v>
      </c>
      <c r="E2250" s="73">
        <v>2413.5300000000002</v>
      </c>
    </row>
    <row r="2251" spans="1:11" x14ac:dyDescent="0.25">
      <c r="A2251">
        <v>36497</v>
      </c>
      <c r="B2251" t="s">
        <v>10419</v>
      </c>
      <c r="C2251" t="s">
        <v>2511</v>
      </c>
      <c r="D2251" t="s">
        <v>2732</v>
      </c>
      <c r="E2251" s="73">
        <v>2755.3</v>
      </c>
    </row>
    <row r="2252" spans="1:11" x14ac:dyDescent="0.25">
      <c r="A2252">
        <v>36487</v>
      </c>
      <c r="B2252" t="s">
        <v>10420</v>
      </c>
      <c r="C2252" t="s">
        <v>2511</v>
      </c>
      <c r="D2252" t="s">
        <v>2732</v>
      </c>
      <c r="E2252" s="73">
        <v>4797.3999999999996</v>
      </c>
    </row>
    <row r="2253" spans="1:11" x14ac:dyDescent="0.25">
      <c r="A2253">
        <v>44475</v>
      </c>
      <c r="B2253" t="s">
        <v>10421</v>
      </c>
      <c r="C2253" t="s">
        <v>2511</v>
      </c>
      <c r="D2253" t="s">
        <v>2732</v>
      </c>
      <c r="E2253" s="73">
        <v>1258165.24</v>
      </c>
    </row>
    <row r="2254" spans="1:11" x14ac:dyDescent="0.25">
      <c r="A2254">
        <v>44474</v>
      </c>
      <c r="B2254" t="s">
        <v>10422</v>
      </c>
      <c r="C2254" t="s">
        <v>2511</v>
      </c>
      <c r="D2254" t="s">
        <v>2732</v>
      </c>
      <c r="E2254" s="73">
        <v>2419548.54</v>
      </c>
    </row>
    <row r="2255" spans="1:11" x14ac:dyDescent="0.25">
      <c r="A2255">
        <v>44490</v>
      </c>
      <c r="B2255" t="s">
        <v>10423</v>
      </c>
      <c r="C2255" t="s">
        <v>2511</v>
      </c>
      <c r="D2255" t="s">
        <v>2732</v>
      </c>
      <c r="E2255" s="73">
        <v>4113232.5</v>
      </c>
    </row>
    <row r="2256" spans="1:11" x14ac:dyDescent="0.25">
      <c r="A2256">
        <v>37776</v>
      </c>
      <c r="B2256" t="s">
        <v>10424</v>
      </c>
      <c r="C2256" t="s">
        <v>2511</v>
      </c>
      <c r="D2256" t="s">
        <v>2732</v>
      </c>
      <c r="E2256" s="73">
        <v>252088.58</v>
      </c>
    </row>
    <row r="2257" spans="1:5" x14ac:dyDescent="0.25">
      <c r="A2257">
        <v>37775</v>
      </c>
      <c r="B2257" t="s">
        <v>10425</v>
      </c>
      <c r="C2257" t="s">
        <v>2511</v>
      </c>
      <c r="D2257" t="s">
        <v>2732</v>
      </c>
      <c r="E2257" s="73">
        <v>397058.59</v>
      </c>
    </row>
    <row r="2258" spans="1:5" x14ac:dyDescent="0.25">
      <c r="A2258">
        <v>36491</v>
      </c>
      <c r="B2258" t="s">
        <v>10426</v>
      </c>
      <c r="C2258" t="s">
        <v>2511</v>
      </c>
      <c r="D2258" t="s">
        <v>2732</v>
      </c>
      <c r="E2258" s="73">
        <v>1470425.78</v>
      </c>
    </row>
    <row r="2259" spans="1:5" x14ac:dyDescent="0.25">
      <c r="A2259">
        <v>10712</v>
      </c>
      <c r="B2259" t="s">
        <v>10427</v>
      </c>
      <c r="C2259" t="s">
        <v>2511</v>
      </c>
      <c r="D2259" t="s">
        <v>2732</v>
      </c>
      <c r="E2259" s="73">
        <v>99264.639999999999</v>
      </c>
    </row>
    <row r="2260" spans="1:5" x14ac:dyDescent="0.25">
      <c r="A2260">
        <v>3363</v>
      </c>
      <c r="B2260" t="s">
        <v>10428</v>
      </c>
      <c r="C2260" t="s">
        <v>2511</v>
      </c>
      <c r="D2260" t="s">
        <v>2732</v>
      </c>
      <c r="E2260" s="73">
        <v>139625</v>
      </c>
    </row>
    <row r="2261" spans="1:5" x14ac:dyDescent="0.25">
      <c r="A2261">
        <v>3365</v>
      </c>
      <c r="B2261" t="s">
        <v>10429</v>
      </c>
      <c r="C2261" t="s">
        <v>2511</v>
      </c>
      <c r="D2261" t="s">
        <v>2732</v>
      </c>
      <c r="E2261" s="73">
        <v>326373.43</v>
      </c>
    </row>
    <row r="2262" spans="1:5" x14ac:dyDescent="0.25">
      <c r="A2262">
        <v>7569</v>
      </c>
      <c r="B2262" t="s">
        <v>10430</v>
      </c>
      <c r="C2262" t="s">
        <v>2511</v>
      </c>
      <c r="D2262" t="s">
        <v>2731</v>
      </c>
      <c r="E2262" s="72">
        <v>84.46</v>
      </c>
    </row>
    <row r="2263" spans="1:5" x14ac:dyDescent="0.25">
      <c r="A2263">
        <v>34349</v>
      </c>
      <c r="B2263" t="s">
        <v>10431</v>
      </c>
      <c r="C2263" t="s">
        <v>2511</v>
      </c>
      <c r="D2263" t="s">
        <v>2731</v>
      </c>
      <c r="E2263" s="72">
        <v>26.66</v>
      </c>
    </row>
    <row r="2264" spans="1:5" x14ac:dyDescent="0.25">
      <c r="A2264">
        <v>3378</v>
      </c>
      <c r="B2264" t="s">
        <v>10432</v>
      </c>
      <c r="C2264" t="s">
        <v>2511</v>
      </c>
      <c r="D2264" t="s">
        <v>2731</v>
      </c>
      <c r="E2264" s="72">
        <v>85.54</v>
      </c>
    </row>
    <row r="2265" spans="1:5" x14ac:dyDescent="0.25">
      <c r="A2265">
        <v>3380</v>
      </c>
      <c r="B2265" t="s">
        <v>10433</v>
      </c>
      <c r="C2265" t="s">
        <v>2511</v>
      </c>
      <c r="D2265" t="s">
        <v>2733</v>
      </c>
      <c r="E2265" s="72">
        <v>59.88</v>
      </c>
    </row>
    <row r="2266" spans="1:5" x14ac:dyDescent="0.25">
      <c r="A2266">
        <v>3379</v>
      </c>
      <c r="B2266" t="s">
        <v>10434</v>
      </c>
      <c r="C2266" t="s">
        <v>2511</v>
      </c>
      <c r="D2266" t="s">
        <v>2731</v>
      </c>
      <c r="E2266" s="72">
        <v>57.81</v>
      </c>
    </row>
    <row r="2267" spans="1:5" x14ac:dyDescent="0.25">
      <c r="A2267">
        <v>11991</v>
      </c>
      <c r="B2267" t="s">
        <v>10435</v>
      </c>
      <c r="C2267" t="s">
        <v>2511</v>
      </c>
      <c r="D2267" t="s">
        <v>2731</v>
      </c>
      <c r="E2267" s="72">
        <v>67.12</v>
      </c>
    </row>
    <row r="2268" spans="1:5" x14ac:dyDescent="0.25">
      <c r="A2268">
        <v>11029</v>
      </c>
      <c r="B2268" t="s">
        <v>10436</v>
      </c>
      <c r="C2268" t="s">
        <v>2522</v>
      </c>
      <c r="D2268" t="s">
        <v>2731</v>
      </c>
      <c r="E2268" s="72">
        <v>2.1</v>
      </c>
    </row>
    <row r="2269" spans="1:5" x14ac:dyDescent="0.25">
      <c r="A2269">
        <v>4316</v>
      </c>
      <c r="B2269" t="s">
        <v>10437</v>
      </c>
      <c r="C2269" t="s">
        <v>2511</v>
      </c>
      <c r="D2269" t="s">
        <v>2731</v>
      </c>
      <c r="E2269" s="72">
        <v>2.12</v>
      </c>
    </row>
    <row r="2270" spans="1:5" x14ac:dyDescent="0.25">
      <c r="A2270">
        <v>4313</v>
      </c>
      <c r="B2270" t="s">
        <v>10438</v>
      </c>
      <c r="C2270" t="s">
        <v>2522</v>
      </c>
      <c r="D2270" t="s">
        <v>2731</v>
      </c>
      <c r="E2270" s="72">
        <v>3.05</v>
      </c>
    </row>
    <row r="2271" spans="1:5" x14ac:dyDescent="0.25">
      <c r="A2271">
        <v>4317</v>
      </c>
      <c r="B2271" t="s">
        <v>10439</v>
      </c>
      <c r="C2271" t="s">
        <v>2511</v>
      </c>
      <c r="D2271" t="s">
        <v>2731</v>
      </c>
      <c r="E2271" s="72">
        <v>3.47</v>
      </c>
    </row>
    <row r="2272" spans="1:5" x14ac:dyDescent="0.25">
      <c r="A2272">
        <v>4314</v>
      </c>
      <c r="B2272" t="s">
        <v>10440</v>
      </c>
      <c r="C2272" t="s">
        <v>2522</v>
      </c>
      <c r="D2272" t="s">
        <v>2731</v>
      </c>
      <c r="E2272" s="72">
        <v>4.0599999999999996</v>
      </c>
    </row>
    <row r="2273" spans="1:5" x14ac:dyDescent="0.25">
      <c r="A2273">
        <v>10921</v>
      </c>
      <c r="B2273" t="s">
        <v>10441</v>
      </c>
      <c r="C2273" t="s">
        <v>2511</v>
      </c>
      <c r="D2273" t="s">
        <v>2732</v>
      </c>
      <c r="E2273" s="73">
        <v>5965</v>
      </c>
    </row>
    <row r="2274" spans="1:5" x14ac:dyDescent="0.25">
      <c r="A2274">
        <v>10922</v>
      </c>
      <c r="B2274" t="s">
        <v>10442</v>
      </c>
      <c r="C2274" t="s">
        <v>2511</v>
      </c>
      <c r="D2274" t="s">
        <v>2732</v>
      </c>
      <c r="E2274" s="73">
        <v>5402.94</v>
      </c>
    </row>
    <row r="2275" spans="1:5" x14ac:dyDescent="0.25">
      <c r="A2275">
        <v>10923</v>
      </c>
      <c r="B2275" t="s">
        <v>10443</v>
      </c>
      <c r="C2275" t="s">
        <v>2511</v>
      </c>
      <c r="D2275" t="s">
        <v>2732</v>
      </c>
      <c r="E2275" s="73">
        <v>3193.37</v>
      </c>
    </row>
    <row r="2276" spans="1:5" x14ac:dyDescent="0.25">
      <c r="A2276">
        <v>10924</v>
      </c>
      <c r="B2276" t="s">
        <v>10444</v>
      </c>
      <c r="C2276" t="s">
        <v>2511</v>
      </c>
      <c r="D2276" t="s">
        <v>2732</v>
      </c>
      <c r="E2276" s="73">
        <v>3363.24</v>
      </c>
    </row>
    <row r="2277" spans="1:5" x14ac:dyDescent="0.25">
      <c r="A2277">
        <v>37772</v>
      </c>
      <c r="B2277" t="s">
        <v>10445</v>
      </c>
      <c r="C2277" t="s">
        <v>2511</v>
      </c>
      <c r="D2277" t="s">
        <v>2732</v>
      </c>
      <c r="E2277" s="73">
        <v>273236.33</v>
      </c>
    </row>
    <row r="2278" spans="1:5" x14ac:dyDescent="0.25">
      <c r="A2278">
        <v>37771</v>
      </c>
      <c r="B2278" t="s">
        <v>10446</v>
      </c>
      <c r="C2278" t="s">
        <v>2511</v>
      </c>
      <c r="D2278" t="s">
        <v>2732</v>
      </c>
      <c r="E2278" s="73">
        <v>290679.93</v>
      </c>
    </row>
    <row r="2279" spans="1:5" x14ac:dyDescent="0.25">
      <c r="A2279">
        <v>12772</v>
      </c>
      <c r="B2279" t="s">
        <v>10447</v>
      </c>
      <c r="C2279" t="s">
        <v>2511</v>
      </c>
      <c r="D2279" t="s">
        <v>2732</v>
      </c>
      <c r="E2279" s="72">
        <v>811.25</v>
      </c>
    </row>
    <row r="2280" spans="1:5" x14ac:dyDescent="0.25">
      <c r="A2280">
        <v>12770</v>
      </c>
      <c r="B2280" t="s">
        <v>10448</v>
      </c>
      <c r="C2280" t="s">
        <v>2511</v>
      </c>
      <c r="D2280" t="s">
        <v>2732</v>
      </c>
      <c r="E2280" s="72">
        <v>488.12</v>
      </c>
    </row>
    <row r="2281" spans="1:5" x14ac:dyDescent="0.25">
      <c r="A2281">
        <v>12775</v>
      </c>
      <c r="B2281" t="s">
        <v>10449</v>
      </c>
      <c r="C2281" t="s">
        <v>2511</v>
      </c>
      <c r="D2281" t="s">
        <v>2732</v>
      </c>
      <c r="E2281" s="72">
        <v>357.49</v>
      </c>
    </row>
    <row r="2282" spans="1:5" x14ac:dyDescent="0.25">
      <c r="A2282">
        <v>12768</v>
      </c>
      <c r="B2282" t="s">
        <v>10450</v>
      </c>
      <c r="C2282" t="s">
        <v>2511</v>
      </c>
      <c r="D2282" t="s">
        <v>2732</v>
      </c>
      <c r="E2282" s="73">
        <v>1141.25</v>
      </c>
    </row>
    <row r="2283" spans="1:5" x14ac:dyDescent="0.25">
      <c r="A2283">
        <v>12769</v>
      </c>
      <c r="B2283" t="s">
        <v>10451</v>
      </c>
      <c r="C2283" t="s">
        <v>2511</v>
      </c>
      <c r="D2283" t="s">
        <v>2732</v>
      </c>
      <c r="E2283" s="72">
        <v>93.5</v>
      </c>
    </row>
    <row r="2284" spans="1:5" x14ac:dyDescent="0.25">
      <c r="A2284">
        <v>12773</v>
      </c>
      <c r="B2284" t="s">
        <v>10452</v>
      </c>
      <c r="C2284" t="s">
        <v>2511</v>
      </c>
      <c r="D2284" t="s">
        <v>2732</v>
      </c>
      <c r="E2284" s="72">
        <v>100.37</v>
      </c>
    </row>
    <row r="2285" spans="1:5" x14ac:dyDescent="0.25">
      <c r="A2285">
        <v>12774</v>
      </c>
      <c r="B2285" t="s">
        <v>10453</v>
      </c>
      <c r="C2285" t="s">
        <v>2511</v>
      </c>
      <c r="D2285" t="s">
        <v>2732</v>
      </c>
      <c r="E2285" s="72">
        <v>123.74</v>
      </c>
    </row>
    <row r="2286" spans="1:5" x14ac:dyDescent="0.25">
      <c r="A2286">
        <v>12776</v>
      </c>
      <c r="B2286" t="s">
        <v>10454</v>
      </c>
      <c r="C2286" t="s">
        <v>2511</v>
      </c>
      <c r="D2286" t="s">
        <v>2732</v>
      </c>
      <c r="E2286" s="73">
        <v>1842.5</v>
      </c>
    </row>
    <row r="2287" spans="1:5" x14ac:dyDescent="0.25">
      <c r="A2287">
        <v>12777</v>
      </c>
      <c r="B2287" t="s">
        <v>10455</v>
      </c>
      <c r="C2287" t="s">
        <v>2511</v>
      </c>
      <c r="D2287" t="s">
        <v>2732</v>
      </c>
      <c r="E2287" s="73">
        <v>2406.2399999999998</v>
      </c>
    </row>
    <row r="2288" spans="1:5" x14ac:dyDescent="0.25">
      <c r="A2288">
        <v>3391</v>
      </c>
      <c r="B2288" t="s">
        <v>10456</v>
      </c>
      <c r="C2288" t="s">
        <v>2511</v>
      </c>
      <c r="D2288" t="s">
        <v>2732</v>
      </c>
      <c r="E2288" s="72">
        <v>55.9</v>
      </c>
    </row>
    <row r="2289" spans="1:5" x14ac:dyDescent="0.25">
      <c r="A2289">
        <v>3389</v>
      </c>
      <c r="B2289" t="s">
        <v>10457</v>
      </c>
      <c r="C2289" t="s">
        <v>2511</v>
      </c>
      <c r="D2289" t="s">
        <v>2732</v>
      </c>
      <c r="E2289" s="72">
        <v>29</v>
      </c>
    </row>
    <row r="2290" spans="1:5" x14ac:dyDescent="0.25">
      <c r="A2290">
        <v>3390</v>
      </c>
      <c r="B2290" t="s">
        <v>10458</v>
      </c>
      <c r="C2290" t="s">
        <v>2511</v>
      </c>
      <c r="D2290" t="s">
        <v>2732</v>
      </c>
      <c r="E2290" s="72">
        <v>32.630000000000003</v>
      </c>
    </row>
    <row r="2291" spans="1:5" x14ac:dyDescent="0.25">
      <c r="A2291">
        <v>12873</v>
      </c>
      <c r="B2291" t="s">
        <v>10459</v>
      </c>
      <c r="C2291" t="s">
        <v>2513</v>
      </c>
      <c r="D2291" t="s">
        <v>2731</v>
      </c>
      <c r="E2291" s="72">
        <v>20.14</v>
      </c>
    </row>
    <row r="2292" spans="1:5" x14ac:dyDescent="0.25">
      <c r="A2292">
        <v>41076</v>
      </c>
      <c r="B2292" t="s">
        <v>10460</v>
      </c>
      <c r="C2292" t="s">
        <v>2517</v>
      </c>
      <c r="D2292" t="s">
        <v>2731</v>
      </c>
      <c r="E2292" s="73">
        <v>3583.85</v>
      </c>
    </row>
    <row r="2293" spans="1:5" x14ac:dyDescent="0.25">
      <c r="A2293">
        <v>140</v>
      </c>
      <c r="B2293" t="s">
        <v>10461</v>
      </c>
      <c r="C2293" t="s">
        <v>2510</v>
      </c>
      <c r="D2293" t="s">
        <v>2731</v>
      </c>
      <c r="E2293" s="72">
        <v>24.06</v>
      </c>
    </row>
    <row r="2294" spans="1:5" x14ac:dyDescent="0.25">
      <c r="A2294">
        <v>151</v>
      </c>
      <c r="B2294" t="s">
        <v>10462</v>
      </c>
      <c r="C2294" t="s">
        <v>2515</v>
      </c>
      <c r="D2294" t="s">
        <v>2731</v>
      </c>
      <c r="E2294" s="72">
        <v>35.5</v>
      </c>
    </row>
    <row r="2295" spans="1:5" x14ac:dyDescent="0.25">
      <c r="A2295">
        <v>7340</v>
      </c>
      <c r="B2295" t="s">
        <v>10463</v>
      </c>
      <c r="C2295" t="s">
        <v>2515</v>
      </c>
      <c r="D2295" t="s">
        <v>2731</v>
      </c>
      <c r="E2295" s="72">
        <v>32.5</v>
      </c>
    </row>
    <row r="2296" spans="1:5" x14ac:dyDescent="0.25">
      <c r="A2296">
        <v>2701</v>
      </c>
      <c r="B2296" t="s">
        <v>10464</v>
      </c>
      <c r="C2296" t="s">
        <v>2513</v>
      </c>
      <c r="D2296" t="s">
        <v>2731</v>
      </c>
      <c r="E2296" s="72">
        <v>15.5</v>
      </c>
    </row>
    <row r="2297" spans="1:5" x14ac:dyDescent="0.25">
      <c r="A2297">
        <v>40929</v>
      </c>
      <c r="B2297" t="s">
        <v>10465</v>
      </c>
      <c r="C2297" t="s">
        <v>2517</v>
      </c>
      <c r="D2297" t="s">
        <v>2731</v>
      </c>
      <c r="E2297" s="73">
        <v>2761.86</v>
      </c>
    </row>
    <row r="2298" spans="1:5" x14ac:dyDescent="0.25">
      <c r="A2298">
        <v>38114</v>
      </c>
      <c r="B2298" t="s">
        <v>10466</v>
      </c>
      <c r="C2298" t="s">
        <v>2511</v>
      </c>
      <c r="D2298" t="s">
        <v>2731</v>
      </c>
      <c r="E2298" s="72">
        <v>21.04</v>
      </c>
    </row>
    <row r="2299" spans="1:5" x14ac:dyDescent="0.25">
      <c r="A2299">
        <v>38064</v>
      </c>
      <c r="B2299" t="s">
        <v>10467</v>
      </c>
      <c r="C2299" t="s">
        <v>2511</v>
      </c>
      <c r="D2299" t="s">
        <v>2731</v>
      </c>
      <c r="E2299" s="72">
        <v>23.53</v>
      </c>
    </row>
    <row r="2300" spans="1:5" x14ac:dyDescent="0.25">
      <c r="A2300">
        <v>38115</v>
      </c>
      <c r="B2300" t="s">
        <v>10468</v>
      </c>
      <c r="C2300" t="s">
        <v>2511</v>
      </c>
      <c r="D2300" t="s">
        <v>2731</v>
      </c>
      <c r="E2300" s="72">
        <v>22.47</v>
      </c>
    </row>
    <row r="2301" spans="1:5" x14ac:dyDescent="0.25">
      <c r="A2301">
        <v>38065</v>
      </c>
      <c r="B2301" t="s">
        <v>10469</v>
      </c>
      <c r="C2301" t="s">
        <v>2511</v>
      </c>
      <c r="D2301" t="s">
        <v>2731</v>
      </c>
      <c r="E2301" s="72">
        <v>33.380000000000003</v>
      </c>
    </row>
    <row r="2302" spans="1:5" x14ac:dyDescent="0.25">
      <c r="A2302">
        <v>38078</v>
      </c>
      <c r="B2302" t="s">
        <v>10470</v>
      </c>
      <c r="C2302" t="s">
        <v>2511</v>
      </c>
      <c r="D2302" t="s">
        <v>2731</v>
      </c>
      <c r="E2302" s="72">
        <v>19.47</v>
      </c>
    </row>
    <row r="2303" spans="1:5" x14ac:dyDescent="0.25">
      <c r="A2303">
        <v>38113</v>
      </c>
      <c r="B2303" t="s">
        <v>10471</v>
      </c>
      <c r="C2303" t="s">
        <v>2511</v>
      </c>
      <c r="D2303" t="s">
        <v>2731</v>
      </c>
      <c r="E2303" s="72">
        <v>10.58</v>
      </c>
    </row>
    <row r="2304" spans="1:5" x14ac:dyDescent="0.25">
      <c r="A2304">
        <v>38063</v>
      </c>
      <c r="B2304" t="s">
        <v>10472</v>
      </c>
      <c r="C2304" t="s">
        <v>2511</v>
      </c>
      <c r="D2304" t="s">
        <v>2731</v>
      </c>
      <c r="E2304" s="72">
        <v>11.35</v>
      </c>
    </row>
    <row r="2305" spans="1:5" x14ac:dyDescent="0.25">
      <c r="A2305">
        <v>38080</v>
      </c>
      <c r="B2305" t="s">
        <v>10473</v>
      </c>
      <c r="C2305" t="s">
        <v>2511</v>
      </c>
      <c r="D2305" t="s">
        <v>2731</v>
      </c>
      <c r="E2305" s="72">
        <v>33.82</v>
      </c>
    </row>
    <row r="2306" spans="1:5" x14ac:dyDescent="0.25">
      <c r="A2306">
        <v>38069</v>
      </c>
      <c r="B2306" t="s">
        <v>10474</v>
      </c>
      <c r="C2306" t="s">
        <v>2511</v>
      </c>
      <c r="D2306" t="s">
        <v>2731</v>
      </c>
      <c r="E2306" s="72">
        <v>18.5</v>
      </c>
    </row>
    <row r="2307" spans="1:5" x14ac:dyDescent="0.25">
      <c r="A2307">
        <v>38077</v>
      </c>
      <c r="B2307" t="s">
        <v>10475</v>
      </c>
      <c r="C2307" t="s">
        <v>2511</v>
      </c>
      <c r="D2307" t="s">
        <v>2731</v>
      </c>
      <c r="E2307" s="72">
        <v>18.07</v>
      </c>
    </row>
    <row r="2308" spans="1:5" x14ac:dyDescent="0.25">
      <c r="A2308">
        <v>38073</v>
      </c>
      <c r="B2308" t="s">
        <v>10476</v>
      </c>
      <c r="C2308" t="s">
        <v>2511</v>
      </c>
      <c r="D2308" t="s">
        <v>2731</v>
      </c>
      <c r="E2308" s="72">
        <v>27.54</v>
      </c>
    </row>
    <row r="2309" spans="1:5" x14ac:dyDescent="0.25">
      <c r="A2309">
        <v>38112</v>
      </c>
      <c r="B2309" t="s">
        <v>10477</v>
      </c>
      <c r="C2309" t="s">
        <v>2511</v>
      </c>
      <c r="D2309" t="s">
        <v>2731</v>
      </c>
      <c r="E2309" s="72">
        <v>8.1199999999999992</v>
      </c>
    </row>
    <row r="2310" spans="1:5" x14ac:dyDescent="0.25">
      <c r="A2310">
        <v>38062</v>
      </c>
      <c r="B2310" t="s">
        <v>10478</v>
      </c>
      <c r="C2310" t="s">
        <v>2511</v>
      </c>
      <c r="D2310" t="s">
        <v>2731</v>
      </c>
      <c r="E2310" s="72">
        <v>8.34</v>
      </c>
    </row>
    <row r="2311" spans="1:5" x14ac:dyDescent="0.25">
      <c r="A2311">
        <v>12128</v>
      </c>
      <c r="B2311" t="s">
        <v>10479</v>
      </c>
      <c r="C2311" t="s">
        <v>2511</v>
      </c>
      <c r="D2311" t="s">
        <v>2731</v>
      </c>
      <c r="E2311" s="72">
        <v>11.14</v>
      </c>
    </row>
    <row r="2312" spans="1:5" x14ac:dyDescent="0.25">
      <c r="A2312">
        <v>12129</v>
      </c>
      <c r="B2312" t="s">
        <v>10480</v>
      </c>
      <c r="C2312" t="s">
        <v>2511</v>
      </c>
      <c r="D2312" t="s">
        <v>2731</v>
      </c>
      <c r="E2312" s="72">
        <v>14.73</v>
      </c>
    </row>
    <row r="2313" spans="1:5" x14ac:dyDescent="0.25">
      <c r="A2313">
        <v>38081</v>
      </c>
      <c r="B2313" t="s">
        <v>10481</v>
      </c>
      <c r="C2313" t="s">
        <v>2511</v>
      </c>
      <c r="D2313" t="s">
        <v>2731</v>
      </c>
      <c r="E2313" s="72">
        <v>28.69</v>
      </c>
    </row>
    <row r="2314" spans="1:5" x14ac:dyDescent="0.25">
      <c r="A2314">
        <v>38070</v>
      </c>
      <c r="B2314" t="s">
        <v>10482</v>
      </c>
      <c r="C2314" t="s">
        <v>2511</v>
      </c>
      <c r="D2314" t="s">
        <v>2731</v>
      </c>
      <c r="E2314" s="72">
        <v>19.77</v>
      </c>
    </row>
    <row r="2315" spans="1:5" x14ac:dyDescent="0.25">
      <c r="A2315">
        <v>38074</v>
      </c>
      <c r="B2315" t="s">
        <v>10483</v>
      </c>
      <c r="C2315" t="s">
        <v>2511</v>
      </c>
      <c r="D2315" t="s">
        <v>2731</v>
      </c>
      <c r="E2315" s="72">
        <v>30.06</v>
      </c>
    </row>
    <row r="2316" spans="1:5" x14ac:dyDescent="0.25">
      <c r="A2316">
        <v>38079</v>
      </c>
      <c r="B2316" t="s">
        <v>10484</v>
      </c>
      <c r="C2316" t="s">
        <v>2511</v>
      </c>
      <c r="D2316" t="s">
        <v>2731</v>
      </c>
      <c r="E2316" s="72">
        <v>25.8</v>
      </c>
    </row>
    <row r="2317" spans="1:5" x14ac:dyDescent="0.25">
      <c r="A2317">
        <v>38072</v>
      </c>
      <c r="B2317" t="s">
        <v>10485</v>
      </c>
      <c r="C2317" t="s">
        <v>2511</v>
      </c>
      <c r="D2317" t="s">
        <v>2731</v>
      </c>
      <c r="E2317" s="72">
        <v>24.79</v>
      </c>
    </row>
    <row r="2318" spans="1:5" x14ac:dyDescent="0.25">
      <c r="A2318">
        <v>38068</v>
      </c>
      <c r="B2318" t="s">
        <v>10486</v>
      </c>
      <c r="C2318" t="s">
        <v>2511</v>
      </c>
      <c r="D2318" t="s">
        <v>2731</v>
      </c>
      <c r="E2318" s="72">
        <v>17.11</v>
      </c>
    </row>
    <row r="2319" spans="1:5" x14ac:dyDescent="0.25">
      <c r="A2319">
        <v>38071</v>
      </c>
      <c r="B2319" t="s">
        <v>10487</v>
      </c>
      <c r="C2319" t="s">
        <v>2511</v>
      </c>
      <c r="D2319" t="s">
        <v>2731</v>
      </c>
      <c r="E2319" s="72">
        <v>20.46</v>
      </c>
    </row>
    <row r="2320" spans="1:5" x14ac:dyDescent="0.25">
      <c r="A2320">
        <v>38412</v>
      </c>
      <c r="B2320" t="s">
        <v>10488</v>
      </c>
      <c r="C2320" t="s">
        <v>2511</v>
      </c>
      <c r="D2320" t="s">
        <v>2733</v>
      </c>
      <c r="E2320" s="72">
        <v>879.9</v>
      </c>
    </row>
    <row r="2321" spans="1:5" x14ac:dyDescent="0.25">
      <c r="A2321">
        <v>3405</v>
      </c>
      <c r="B2321" t="s">
        <v>10489</v>
      </c>
      <c r="C2321" t="s">
        <v>2511</v>
      </c>
      <c r="D2321" t="s">
        <v>2731</v>
      </c>
      <c r="E2321" s="72">
        <v>87.42</v>
      </c>
    </row>
    <row r="2322" spans="1:5" x14ac:dyDescent="0.25">
      <c r="A2322">
        <v>3394</v>
      </c>
      <c r="B2322" t="s">
        <v>10490</v>
      </c>
      <c r="C2322" t="s">
        <v>2511</v>
      </c>
      <c r="D2322" t="s">
        <v>2731</v>
      </c>
      <c r="E2322" s="72">
        <v>461.48</v>
      </c>
    </row>
    <row r="2323" spans="1:5" x14ac:dyDescent="0.25">
      <c r="A2323">
        <v>3393</v>
      </c>
      <c r="B2323" t="s">
        <v>10491</v>
      </c>
      <c r="C2323" t="s">
        <v>2511</v>
      </c>
      <c r="D2323" t="s">
        <v>2731</v>
      </c>
      <c r="E2323" s="72">
        <v>785.73</v>
      </c>
    </row>
    <row r="2324" spans="1:5" x14ac:dyDescent="0.25">
      <c r="A2324">
        <v>3406</v>
      </c>
      <c r="B2324" t="s">
        <v>10492</v>
      </c>
      <c r="C2324" t="s">
        <v>2511</v>
      </c>
      <c r="D2324" t="s">
        <v>2733</v>
      </c>
      <c r="E2324" s="72">
        <v>26.76</v>
      </c>
    </row>
    <row r="2325" spans="1:5" x14ac:dyDescent="0.25">
      <c r="A2325">
        <v>3395</v>
      </c>
      <c r="B2325" t="s">
        <v>10493</v>
      </c>
      <c r="C2325" t="s">
        <v>2511</v>
      </c>
      <c r="D2325" t="s">
        <v>2731</v>
      </c>
      <c r="E2325" s="72">
        <v>112.88</v>
      </c>
    </row>
    <row r="2326" spans="1:5" x14ac:dyDescent="0.25">
      <c r="A2326">
        <v>3398</v>
      </c>
      <c r="B2326" t="s">
        <v>10494</v>
      </c>
      <c r="C2326" t="s">
        <v>2511</v>
      </c>
      <c r="D2326" t="s">
        <v>2731</v>
      </c>
      <c r="E2326" s="72">
        <v>5.36</v>
      </c>
    </row>
    <row r="2327" spans="1:5" x14ac:dyDescent="0.25">
      <c r="A2327">
        <v>40662</v>
      </c>
      <c r="B2327" t="s">
        <v>10495</v>
      </c>
      <c r="C2327" t="s">
        <v>2511</v>
      </c>
      <c r="D2327" t="s">
        <v>2732</v>
      </c>
      <c r="E2327" s="72">
        <v>319.83</v>
      </c>
    </row>
    <row r="2328" spans="1:5" x14ac:dyDescent="0.25">
      <c r="A2328">
        <v>3437</v>
      </c>
      <c r="B2328" t="s">
        <v>10496</v>
      </c>
      <c r="C2328" t="s">
        <v>2512</v>
      </c>
      <c r="D2328" t="s">
        <v>2732</v>
      </c>
      <c r="E2328" s="72">
        <v>888.43</v>
      </c>
    </row>
    <row r="2329" spans="1:5" x14ac:dyDescent="0.25">
      <c r="A2329">
        <v>11190</v>
      </c>
      <c r="B2329" t="s">
        <v>10497</v>
      </c>
      <c r="C2329" t="s">
        <v>2511</v>
      </c>
      <c r="D2329" t="s">
        <v>2732</v>
      </c>
      <c r="E2329" s="72">
        <v>175.63</v>
      </c>
    </row>
    <row r="2330" spans="1:5" x14ac:dyDescent="0.25">
      <c r="A2330">
        <v>34377</v>
      </c>
      <c r="B2330" t="s">
        <v>18955</v>
      </c>
      <c r="C2330" t="s">
        <v>2511</v>
      </c>
      <c r="D2330" t="s">
        <v>2731</v>
      </c>
      <c r="E2330" s="72">
        <v>195.14</v>
      </c>
    </row>
    <row r="2331" spans="1:5" x14ac:dyDescent="0.25">
      <c r="A2331">
        <v>3428</v>
      </c>
      <c r="B2331" t="s">
        <v>10498</v>
      </c>
      <c r="C2331" t="s">
        <v>2512</v>
      </c>
      <c r="D2331" t="s">
        <v>2732</v>
      </c>
      <c r="E2331" s="73">
        <v>1317.84</v>
      </c>
    </row>
    <row r="2332" spans="1:5" x14ac:dyDescent="0.25">
      <c r="A2332">
        <v>3429</v>
      </c>
      <c r="B2332" t="s">
        <v>10499</v>
      </c>
      <c r="C2332" t="s">
        <v>2512</v>
      </c>
      <c r="D2332" t="s">
        <v>2732</v>
      </c>
      <c r="E2332" s="72">
        <v>752.94</v>
      </c>
    </row>
    <row r="2333" spans="1:5" x14ac:dyDescent="0.25">
      <c r="A2333">
        <v>11199</v>
      </c>
      <c r="B2333" t="s">
        <v>10500</v>
      </c>
      <c r="C2333" t="s">
        <v>2511</v>
      </c>
      <c r="D2333" t="s">
        <v>2732</v>
      </c>
      <c r="E2333" s="72">
        <v>969.97</v>
      </c>
    </row>
    <row r="2334" spans="1:5" x14ac:dyDescent="0.25">
      <c r="A2334">
        <v>34369</v>
      </c>
      <c r="B2334" t="s">
        <v>18956</v>
      </c>
      <c r="C2334" t="s">
        <v>2511</v>
      </c>
      <c r="D2334" t="s">
        <v>2731</v>
      </c>
      <c r="E2334" s="72">
        <v>678.73</v>
      </c>
    </row>
    <row r="2335" spans="1:5" x14ac:dyDescent="0.25">
      <c r="A2335">
        <v>36896</v>
      </c>
      <c r="B2335" t="s">
        <v>18957</v>
      </c>
      <c r="C2335" t="s">
        <v>2511</v>
      </c>
      <c r="D2335" t="s">
        <v>2733</v>
      </c>
      <c r="E2335" s="72">
        <v>377.95</v>
      </c>
    </row>
    <row r="2336" spans="1:5" x14ac:dyDescent="0.25">
      <c r="A2336">
        <v>34367</v>
      </c>
      <c r="B2336" t="s">
        <v>18958</v>
      </c>
      <c r="C2336" t="s">
        <v>2511</v>
      </c>
      <c r="D2336" t="s">
        <v>2731</v>
      </c>
      <c r="E2336" s="72">
        <v>487.12</v>
      </c>
    </row>
    <row r="2337" spans="1:5" x14ac:dyDescent="0.25">
      <c r="A2337">
        <v>36897</v>
      </c>
      <c r="B2337" t="s">
        <v>18959</v>
      </c>
      <c r="C2337" t="s">
        <v>2511</v>
      </c>
      <c r="D2337" t="s">
        <v>2731</v>
      </c>
      <c r="E2337" s="72">
        <v>589.78</v>
      </c>
    </row>
    <row r="2338" spans="1:5" x14ac:dyDescent="0.25">
      <c r="A2338">
        <v>34364</v>
      </c>
      <c r="B2338" t="s">
        <v>18960</v>
      </c>
      <c r="C2338" t="s">
        <v>2511</v>
      </c>
      <c r="D2338" t="s">
        <v>2731</v>
      </c>
      <c r="E2338" s="72">
        <v>640.29999999999995</v>
      </c>
    </row>
    <row r="2339" spans="1:5" x14ac:dyDescent="0.25">
      <c r="A2339">
        <v>40659</v>
      </c>
      <c r="B2339" t="s">
        <v>10501</v>
      </c>
      <c r="C2339" t="s">
        <v>2512</v>
      </c>
      <c r="D2339" t="s">
        <v>2732</v>
      </c>
      <c r="E2339" s="73">
        <v>1257.01</v>
      </c>
    </row>
    <row r="2340" spans="1:5" x14ac:dyDescent="0.25">
      <c r="A2340">
        <v>40660</v>
      </c>
      <c r="B2340" t="s">
        <v>10502</v>
      </c>
      <c r="C2340" t="s">
        <v>2512</v>
      </c>
      <c r="D2340" t="s">
        <v>2732</v>
      </c>
      <c r="E2340" s="73">
        <v>1593.11</v>
      </c>
    </row>
    <row r="2341" spans="1:5" x14ac:dyDescent="0.25">
      <c r="A2341">
        <v>40661</v>
      </c>
      <c r="B2341" t="s">
        <v>10503</v>
      </c>
      <c r="C2341" t="s">
        <v>2512</v>
      </c>
      <c r="D2341" t="s">
        <v>2732</v>
      </c>
      <c r="E2341" s="72">
        <v>979.49</v>
      </c>
    </row>
    <row r="2342" spans="1:5" x14ac:dyDescent="0.25">
      <c r="A2342">
        <v>3421</v>
      </c>
      <c r="B2342" t="s">
        <v>10504</v>
      </c>
      <c r="C2342" t="s">
        <v>2512</v>
      </c>
      <c r="D2342" t="s">
        <v>2732</v>
      </c>
      <c r="E2342" s="72">
        <v>986.98</v>
      </c>
    </row>
    <row r="2343" spans="1:5" x14ac:dyDescent="0.25">
      <c r="A2343">
        <v>599</v>
      </c>
      <c r="B2343" t="s">
        <v>10505</v>
      </c>
      <c r="C2343" t="s">
        <v>2512</v>
      </c>
      <c r="D2343" t="s">
        <v>2731</v>
      </c>
      <c r="E2343" s="72">
        <v>689.3</v>
      </c>
    </row>
    <row r="2344" spans="1:5" x14ac:dyDescent="0.25">
      <c r="A2344">
        <v>44053</v>
      </c>
      <c r="B2344" t="s">
        <v>18961</v>
      </c>
      <c r="C2344" t="s">
        <v>2511</v>
      </c>
      <c r="D2344" t="s">
        <v>2731</v>
      </c>
      <c r="E2344" s="73">
        <v>1529.92</v>
      </c>
    </row>
    <row r="2345" spans="1:5" x14ac:dyDescent="0.25">
      <c r="A2345">
        <v>3423</v>
      </c>
      <c r="B2345" t="s">
        <v>10506</v>
      </c>
      <c r="C2345" t="s">
        <v>2512</v>
      </c>
      <c r="D2345" t="s">
        <v>2732</v>
      </c>
      <c r="E2345" s="73">
        <v>1391.88</v>
      </c>
    </row>
    <row r="2346" spans="1:5" x14ac:dyDescent="0.25">
      <c r="A2346">
        <v>34381</v>
      </c>
      <c r="B2346" t="s">
        <v>18962</v>
      </c>
      <c r="C2346" t="s">
        <v>2511</v>
      </c>
      <c r="D2346" t="s">
        <v>2731</v>
      </c>
      <c r="E2346" s="72">
        <v>278.32</v>
      </c>
    </row>
    <row r="2347" spans="1:5" x14ac:dyDescent="0.25">
      <c r="A2347">
        <v>34797</v>
      </c>
      <c r="B2347" t="s">
        <v>10507</v>
      </c>
      <c r="C2347" t="s">
        <v>2511</v>
      </c>
      <c r="D2347" t="s">
        <v>2732</v>
      </c>
      <c r="E2347" s="72">
        <v>382.55</v>
      </c>
    </row>
    <row r="2348" spans="1:5" x14ac:dyDescent="0.25">
      <c r="A2348">
        <v>44054</v>
      </c>
      <c r="B2348" t="s">
        <v>18963</v>
      </c>
      <c r="C2348" t="s">
        <v>2511</v>
      </c>
      <c r="D2348" t="s">
        <v>2731</v>
      </c>
      <c r="E2348" s="72">
        <v>548.84</v>
      </c>
    </row>
    <row r="2349" spans="1:5" x14ac:dyDescent="0.25">
      <c r="A2349">
        <v>44399</v>
      </c>
      <c r="B2349" t="s">
        <v>18964</v>
      </c>
      <c r="C2349" t="s">
        <v>2511</v>
      </c>
      <c r="D2349" t="s">
        <v>2731</v>
      </c>
      <c r="E2349" s="72">
        <v>749.9</v>
      </c>
    </row>
    <row r="2350" spans="1:5" x14ac:dyDescent="0.25">
      <c r="A2350">
        <v>44503</v>
      </c>
      <c r="B2350" t="s">
        <v>10508</v>
      </c>
      <c r="C2350" t="s">
        <v>2513</v>
      </c>
      <c r="D2350" t="s">
        <v>2731</v>
      </c>
      <c r="E2350" s="72">
        <v>14.43</v>
      </c>
    </row>
    <row r="2351" spans="1:5" x14ac:dyDescent="0.25">
      <c r="A2351">
        <v>41077</v>
      </c>
      <c r="B2351" t="s">
        <v>10509</v>
      </c>
      <c r="C2351" t="s">
        <v>2517</v>
      </c>
      <c r="D2351" t="s">
        <v>2731</v>
      </c>
      <c r="E2351" s="73">
        <v>2568.67</v>
      </c>
    </row>
    <row r="2352" spans="1:5" x14ac:dyDescent="0.25">
      <c r="A2352">
        <v>37963</v>
      </c>
      <c r="B2352" t="s">
        <v>10510</v>
      </c>
      <c r="C2352" t="s">
        <v>2511</v>
      </c>
      <c r="D2352" t="s">
        <v>2731</v>
      </c>
      <c r="E2352" s="72">
        <v>3.43</v>
      </c>
    </row>
    <row r="2353" spans="1:5" x14ac:dyDescent="0.25">
      <c r="A2353">
        <v>37964</v>
      </c>
      <c r="B2353" t="s">
        <v>10511</v>
      </c>
      <c r="C2353" t="s">
        <v>2511</v>
      </c>
      <c r="D2353" t="s">
        <v>2731</v>
      </c>
      <c r="E2353" s="72">
        <v>4.59</v>
      </c>
    </row>
    <row r="2354" spans="1:5" x14ac:dyDescent="0.25">
      <c r="A2354">
        <v>37965</v>
      </c>
      <c r="B2354" t="s">
        <v>10512</v>
      </c>
      <c r="C2354" t="s">
        <v>2511</v>
      </c>
      <c r="D2354" t="s">
        <v>2731</v>
      </c>
      <c r="E2354" s="72">
        <v>6.62</v>
      </c>
    </row>
    <row r="2355" spans="1:5" x14ac:dyDescent="0.25">
      <c r="A2355">
        <v>37966</v>
      </c>
      <c r="B2355" t="s">
        <v>10513</v>
      </c>
      <c r="C2355" t="s">
        <v>2511</v>
      </c>
      <c r="D2355" t="s">
        <v>2731</v>
      </c>
      <c r="E2355" s="72">
        <v>11.63</v>
      </c>
    </row>
    <row r="2356" spans="1:5" x14ac:dyDescent="0.25">
      <c r="A2356">
        <v>37967</v>
      </c>
      <c r="B2356" t="s">
        <v>10514</v>
      </c>
      <c r="C2356" t="s">
        <v>2511</v>
      </c>
      <c r="D2356" t="s">
        <v>2731</v>
      </c>
      <c r="E2356" s="72">
        <v>19.54</v>
      </c>
    </row>
    <row r="2357" spans="1:5" x14ac:dyDescent="0.25">
      <c r="A2357">
        <v>37968</v>
      </c>
      <c r="B2357" t="s">
        <v>10515</v>
      </c>
      <c r="C2357" t="s">
        <v>2511</v>
      </c>
      <c r="D2357" t="s">
        <v>2731</v>
      </c>
      <c r="E2357" s="72">
        <v>41.49</v>
      </c>
    </row>
    <row r="2358" spans="1:5" x14ac:dyDescent="0.25">
      <c r="A2358">
        <v>37969</v>
      </c>
      <c r="B2358" t="s">
        <v>10516</v>
      </c>
      <c r="C2358" t="s">
        <v>2511</v>
      </c>
      <c r="D2358" t="s">
        <v>2731</v>
      </c>
      <c r="E2358" s="72">
        <v>104.84</v>
      </c>
    </row>
    <row r="2359" spans="1:5" x14ac:dyDescent="0.25">
      <c r="A2359">
        <v>37970</v>
      </c>
      <c r="B2359" t="s">
        <v>10517</v>
      </c>
      <c r="C2359" t="s">
        <v>2511</v>
      </c>
      <c r="D2359" t="s">
        <v>2731</v>
      </c>
      <c r="E2359" s="72">
        <v>151.69</v>
      </c>
    </row>
    <row r="2360" spans="1:5" x14ac:dyDescent="0.25">
      <c r="A2360">
        <v>44251</v>
      </c>
      <c r="B2360" t="s">
        <v>10518</v>
      </c>
      <c r="C2360" t="s">
        <v>2511</v>
      </c>
      <c r="D2360" t="s">
        <v>2731</v>
      </c>
      <c r="E2360" s="72">
        <v>175.21</v>
      </c>
    </row>
    <row r="2361" spans="1:5" x14ac:dyDescent="0.25">
      <c r="A2361">
        <v>21118</v>
      </c>
      <c r="B2361" t="s">
        <v>10519</v>
      </c>
      <c r="C2361" t="s">
        <v>2511</v>
      </c>
      <c r="D2361" t="s">
        <v>2731</v>
      </c>
      <c r="E2361" s="72">
        <v>2.73</v>
      </c>
    </row>
    <row r="2362" spans="1:5" x14ac:dyDescent="0.25">
      <c r="A2362">
        <v>37956</v>
      </c>
      <c r="B2362" t="s">
        <v>10520</v>
      </c>
      <c r="C2362" t="s">
        <v>2511</v>
      </c>
      <c r="D2362" t="s">
        <v>2731</v>
      </c>
      <c r="E2362" s="72">
        <v>3.35</v>
      </c>
    </row>
    <row r="2363" spans="1:5" x14ac:dyDescent="0.25">
      <c r="A2363">
        <v>37957</v>
      </c>
      <c r="B2363" t="s">
        <v>10521</v>
      </c>
      <c r="C2363" t="s">
        <v>2511</v>
      </c>
      <c r="D2363" t="s">
        <v>2731</v>
      </c>
      <c r="E2363" s="72">
        <v>7.13</v>
      </c>
    </row>
    <row r="2364" spans="1:5" x14ac:dyDescent="0.25">
      <c r="A2364">
        <v>37958</v>
      </c>
      <c r="B2364" t="s">
        <v>10522</v>
      </c>
      <c r="C2364" t="s">
        <v>2511</v>
      </c>
      <c r="D2364" t="s">
        <v>2731</v>
      </c>
      <c r="E2364" s="72">
        <v>12.9</v>
      </c>
    </row>
    <row r="2365" spans="1:5" x14ac:dyDescent="0.25">
      <c r="A2365">
        <v>37959</v>
      </c>
      <c r="B2365" t="s">
        <v>10523</v>
      </c>
      <c r="C2365" t="s">
        <v>2511</v>
      </c>
      <c r="D2365" t="s">
        <v>2731</v>
      </c>
      <c r="E2365" s="72">
        <v>19.850000000000001</v>
      </c>
    </row>
    <row r="2366" spans="1:5" x14ac:dyDescent="0.25">
      <c r="A2366">
        <v>37960</v>
      </c>
      <c r="B2366" t="s">
        <v>10524</v>
      </c>
      <c r="C2366" t="s">
        <v>2511</v>
      </c>
      <c r="D2366" t="s">
        <v>2731</v>
      </c>
      <c r="E2366" s="72">
        <v>50.73</v>
      </c>
    </row>
    <row r="2367" spans="1:5" x14ac:dyDescent="0.25">
      <c r="A2367">
        <v>37961</v>
      </c>
      <c r="B2367" t="s">
        <v>10525</v>
      </c>
      <c r="C2367" t="s">
        <v>2511</v>
      </c>
      <c r="D2367" t="s">
        <v>2731</v>
      </c>
      <c r="E2367" s="72">
        <v>109.02</v>
      </c>
    </row>
    <row r="2368" spans="1:5" x14ac:dyDescent="0.25">
      <c r="A2368">
        <v>37962</v>
      </c>
      <c r="B2368" t="s">
        <v>10526</v>
      </c>
      <c r="C2368" t="s">
        <v>2511</v>
      </c>
      <c r="D2368" t="s">
        <v>2731</v>
      </c>
      <c r="E2368" s="72">
        <v>125.69</v>
      </c>
    </row>
    <row r="2369" spans="1:5" x14ac:dyDescent="0.25">
      <c r="A2369">
        <v>3533</v>
      </c>
      <c r="B2369" t="s">
        <v>10527</v>
      </c>
      <c r="C2369" t="s">
        <v>2511</v>
      </c>
      <c r="D2369" t="s">
        <v>2731</v>
      </c>
      <c r="E2369" s="72">
        <v>3.05</v>
      </c>
    </row>
    <row r="2370" spans="1:5" x14ac:dyDescent="0.25">
      <c r="A2370">
        <v>3538</v>
      </c>
      <c r="B2370" t="s">
        <v>10528</v>
      </c>
      <c r="C2370" t="s">
        <v>2511</v>
      </c>
      <c r="D2370" t="s">
        <v>2731</v>
      </c>
      <c r="E2370" s="72">
        <v>5.77</v>
      </c>
    </row>
    <row r="2371" spans="1:5" x14ac:dyDescent="0.25">
      <c r="A2371">
        <v>3498</v>
      </c>
      <c r="B2371" t="s">
        <v>10529</v>
      </c>
      <c r="C2371" t="s">
        <v>2511</v>
      </c>
      <c r="D2371" t="s">
        <v>2731</v>
      </c>
      <c r="E2371" s="72">
        <v>5.6</v>
      </c>
    </row>
    <row r="2372" spans="1:5" x14ac:dyDescent="0.25">
      <c r="A2372">
        <v>3496</v>
      </c>
      <c r="B2372" t="s">
        <v>10530</v>
      </c>
      <c r="C2372" t="s">
        <v>2511</v>
      </c>
      <c r="D2372" t="s">
        <v>2731</v>
      </c>
      <c r="E2372" s="72">
        <v>3.75</v>
      </c>
    </row>
    <row r="2373" spans="1:5" x14ac:dyDescent="0.25">
      <c r="A2373">
        <v>38429</v>
      </c>
      <c r="B2373" t="s">
        <v>10531</v>
      </c>
      <c r="C2373" t="s">
        <v>2511</v>
      </c>
      <c r="D2373" t="s">
        <v>2731</v>
      </c>
      <c r="E2373" s="72">
        <v>9.2799999999999994</v>
      </c>
    </row>
    <row r="2374" spans="1:5" x14ac:dyDescent="0.25">
      <c r="A2374">
        <v>38431</v>
      </c>
      <c r="B2374" t="s">
        <v>10532</v>
      </c>
      <c r="C2374" t="s">
        <v>2511</v>
      </c>
      <c r="D2374" t="s">
        <v>2731</v>
      </c>
      <c r="E2374" s="72">
        <v>11.64</v>
      </c>
    </row>
    <row r="2375" spans="1:5" x14ac:dyDescent="0.25">
      <c r="A2375">
        <v>38430</v>
      </c>
      <c r="B2375" t="s">
        <v>10533</v>
      </c>
      <c r="C2375" t="s">
        <v>2511</v>
      </c>
      <c r="D2375" t="s">
        <v>2731</v>
      </c>
      <c r="E2375" s="72">
        <v>18.05</v>
      </c>
    </row>
    <row r="2376" spans="1:5" x14ac:dyDescent="0.25">
      <c r="A2376">
        <v>36348</v>
      </c>
      <c r="B2376" t="s">
        <v>10534</v>
      </c>
      <c r="C2376" t="s">
        <v>2511</v>
      </c>
      <c r="D2376" t="s">
        <v>2731</v>
      </c>
      <c r="E2376" s="72">
        <v>2.36</v>
      </c>
    </row>
    <row r="2377" spans="1:5" x14ac:dyDescent="0.25">
      <c r="A2377">
        <v>36349</v>
      </c>
      <c r="B2377" t="s">
        <v>10535</v>
      </c>
      <c r="C2377" t="s">
        <v>2511</v>
      </c>
      <c r="D2377" t="s">
        <v>2731</v>
      </c>
      <c r="E2377" s="72">
        <v>3.26</v>
      </c>
    </row>
    <row r="2378" spans="1:5" x14ac:dyDescent="0.25">
      <c r="A2378">
        <v>38987</v>
      </c>
      <c r="B2378" t="s">
        <v>10536</v>
      </c>
      <c r="C2378" t="s">
        <v>2511</v>
      </c>
      <c r="D2378" t="s">
        <v>2731</v>
      </c>
      <c r="E2378" s="72">
        <v>15.65</v>
      </c>
    </row>
    <row r="2379" spans="1:5" x14ac:dyDescent="0.25">
      <c r="A2379">
        <v>38988</v>
      </c>
      <c r="B2379" t="s">
        <v>10537</v>
      </c>
      <c r="C2379" t="s">
        <v>2511</v>
      </c>
      <c r="D2379" t="s">
        <v>2731</v>
      </c>
      <c r="E2379" s="72">
        <v>25.5</v>
      </c>
    </row>
    <row r="2380" spans="1:5" x14ac:dyDescent="0.25">
      <c r="A2380">
        <v>38989</v>
      </c>
      <c r="B2380" t="s">
        <v>10538</v>
      </c>
      <c r="C2380" t="s">
        <v>2511</v>
      </c>
      <c r="D2380" t="s">
        <v>2731</v>
      </c>
      <c r="E2380" s="72">
        <v>42.91</v>
      </c>
    </row>
    <row r="2381" spans="1:5" x14ac:dyDescent="0.25">
      <c r="A2381">
        <v>38990</v>
      </c>
      <c r="B2381" t="s">
        <v>10539</v>
      </c>
      <c r="C2381" t="s">
        <v>2511</v>
      </c>
      <c r="D2381" t="s">
        <v>2731</v>
      </c>
      <c r="E2381" s="72">
        <v>85.75</v>
      </c>
    </row>
    <row r="2382" spans="1:5" x14ac:dyDescent="0.25">
      <c r="A2382">
        <v>38991</v>
      </c>
      <c r="B2382" t="s">
        <v>10540</v>
      </c>
      <c r="C2382" t="s">
        <v>2511</v>
      </c>
      <c r="D2382" t="s">
        <v>2731</v>
      </c>
      <c r="E2382" s="72">
        <v>154.31</v>
      </c>
    </row>
    <row r="2383" spans="1:5" x14ac:dyDescent="0.25">
      <c r="A2383">
        <v>38433</v>
      </c>
      <c r="B2383" t="s">
        <v>10541</v>
      </c>
      <c r="C2383" t="s">
        <v>2511</v>
      </c>
      <c r="D2383" t="s">
        <v>2731</v>
      </c>
      <c r="E2383" s="72">
        <v>7.98</v>
      </c>
    </row>
    <row r="2384" spans="1:5" x14ac:dyDescent="0.25">
      <c r="A2384">
        <v>38440</v>
      </c>
      <c r="B2384" t="s">
        <v>10542</v>
      </c>
      <c r="C2384" t="s">
        <v>2511</v>
      </c>
      <c r="D2384" t="s">
        <v>2731</v>
      </c>
      <c r="E2384" s="72">
        <v>336.31</v>
      </c>
    </row>
    <row r="2385" spans="1:5" x14ac:dyDescent="0.25">
      <c r="A2385">
        <v>36359</v>
      </c>
      <c r="B2385" t="s">
        <v>10543</v>
      </c>
      <c r="C2385" t="s">
        <v>2511</v>
      </c>
      <c r="D2385" t="s">
        <v>2731</v>
      </c>
      <c r="E2385" s="72">
        <v>2.1</v>
      </c>
    </row>
    <row r="2386" spans="1:5" x14ac:dyDescent="0.25">
      <c r="A2386">
        <v>36360</v>
      </c>
      <c r="B2386" t="s">
        <v>10544</v>
      </c>
      <c r="C2386" t="s">
        <v>2511</v>
      </c>
      <c r="D2386" t="s">
        <v>2731</v>
      </c>
      <c r="E2386" s="72">
        <v>2.82</v>
      </c>
    </row>
    <row r="2387" spans="1:5" x14ac:dyDescent="0.25">
      <c r="A2387">
        <v>38434</v>
      </c>
      <c r="B2387" t="s">
        <v>10545</v>
      </c>
      <c r="C2387" t="s">
        <v>2511</v>
      </c>
      <c r="D2387" t="s">
        <v>2731</v>
      </c>
      <c r="E2387" s="72">
        <v>4.3</v>
      </c>
    </row>
    <row r="2388" spans="1:5" x14ac:dyDescent="0.25">
      <c r="A2388">
        <v>38435</v>
      </c>
      <c r="B2388" t="s">
        <v>10546</v>
      </c>
      <c r="C2388" t="s">
        <v>2511</v>
      </c>
      <c r="D2388" t="s">
        <v>2731</v>
      </c>
      <c r="E2388" s="72">
        <v>9.67</v>
      </c>
    </row>
    <row r="2389" spans="1:5" x14ac:dyDescent="0.25">
      <c r="A2389">
        <v>38436</v>
      </c>
      <c r="B2389" t="s">
        <v>10547</v>
      </c>
      <c r="C2389" t="s">
        <v>2511</v>
      </c>
      <c r="D2389" t="s">
        <v>2731</v>
      </c>
      <c r="E2389" s="72">
        <v>16.03</v>
      </c>
    </row>
    <row r="2390" spans="1:5" x14ac:dyDescent="0.25">
      <c r="A2390">
        <v>38437</v>
      </c>
      <c r="B2390" t="s">
        <v>10548</v>
      </c>
      <c r="C2390" t="s">
        <v>2511</v>
      </c>
      <c r="D2390" t="s">
        <v>2731</v>
      </c>
      <c r="E2390" s="72">
        <v>26.01</v>
      </c>
    </row>
    <row r="2391" spans="1:5" x14ac:dyDescent="0.25">
      <c r="A2391">
        <v>38438</v>
      </c>
      <c r="B2391" t="s">
        <v>10549</v>
      </c>
      <c r="C2391" t="s">
        <v>2511</v>
      </c>
      <c r="D2391" t="s">
        <v>2731</v>
      </c>
      <c r="E2391" s="72">
        <v>75.44</v>
      </c>
    </row>
    <row r="2392" spans="1:5" x14ac:dyDescent="0.25">
      <c r="A2392">
        <v>38439</v>
      </c>
      <c r="B2392" t="s">
        <v>10550</v>
      </c>
      <c r="C2392" t="s">
        <v>2511</v>
      </c>
      <c r="D2392" t="s">
        <v>2731</v>
      </c>
      <c r="E2392" s="72">
        <v>95.87</v>
      </c>
    </row>
    <row r="2393" spans="1:5" x14ac:dyDescent="0.25">
      <c r="A2393">
        <v>10836</v>
      </c>
      <c r="B2393" t="s">
        <v>10551</v>
      </c>
      <c r="C2393" t="s">
        <v>2511</v>
      </c>
      <c r="D2393" t="s">
        <v>2731</v>
      </c>
      <c r="E2393" s="72">
        <v>22.25</v>
      </c>
    </row>
    <row r="2394" spans="1:5" x14ac:dyDescent="0.25">
      <c r="A2394">
        <v>10835</v>
      </c>
      <c r="B2394" t="s">
        <v>10552</v>
      </c>
      <c r="C2394" t="s">
        <v>2511</v>
      </c>
      <c r="D2394" t="s">
        <v>2731</v>
      </c>
      <c r="E2394" s="72">
        <v>6.21</v>
      </c>
    </row>
    <row r="2395" spans="1:5" x14ac:dyDescent="0.25">
      <c r="A2395">
        <v>3475</v>
      </c>
      <c r="B2395" t="s">
        <v>10553</v>
      </c>
      <c r="C2395" t="s">
        <v>2511</v>
      </c>
      <c r="D2395" t="s">
        <v>2731</v>
      </c>
      <c r="E2395" s="72">
        <v>5.35</v>
      </c>
    </row>
    <row r="2396" spans="1:5" x14ac:dyDescent="0.25">
      <c r="A2396">
        <v>3485</v>
      </c>
      <c r="B2396" t="s">
        <v>10554</v>
      </c>
      <c r="C2396" t="s">
        <v>2511</v>
      </c>
      <c r="D2396" t="s">
        <v>2731</v>
      </c>
      <c r="E2396" s="72">
        <v>14.78</v>
      </c>
    </row>
    <row r="2397" spans="1:5" x14ac:dyDescent="0.25">
      <c r="A2397">
        <v>3534</v>
      </c>
      <c r="B2397" t="s">
        <v>10555</v>
      </c>
      <c r="C2397" t="s">
        <v>2511</v>
      </c>
      <c r="D2397" t="s">
        <v>2731</v>
      </c>
      <c r="E2397" s="72">
        <v>8.4700000000000006</v>
      </c>
    </row>
    <row r="2398" spans="1:5" x14ac:dyDescent="0.25">
      <c r="A2398">
        <v>3543</v>
      </c>
      <c r="B2398" t="s">
        <v>10556</v>
      </c>
      <c r="C2398" t="s">
        <v>2511</v>
      </c>
      <c r="D2398" t="s">
        <v>2731</v>
      </c>
      <c r="E2398" s="72">
        <v>1.97</v>
      </c>
    </row>
    <row r="2399" spans="1:5" x14ac:dyDescent="0.25">
      <c r="A2399">
        <v>3482</v>
      </c>
      <c r="B2399" t="s">
        <v>10557</v>
      </c>
      <c r="C2399" t="s">
        <v>2511</v>
      </c>
      <c r="D2399" t="s">
        <v>2731</v>
      </c>
      <c r="E2399" s="72">
        <v>6.06</v>
      </c>
    </row>
    <row r="2400" spans="1:5" x14ac:dyDescent="0.25">
      <c r="A2400">
        <v>3505</v>
      </c>
      <c r="B2400" t="s">
        <v>10558</v>
      </c>
      <c r="C2400" t="s">
        <v>2511</v>
      </c>
      <c r="D2400" t="s">
        <v>2731</v>
      </c>
      <c r="E2400" s="72">
        <v>2.92</v>
      </c>
    </row>
    <row r="2401" spans="1:5" x14ac:dyDescent="0.25">
      <c r="A2401">
        <v>3521</v>
      </c>
      <c r="B2401" t="s">
        <v>10559</v>
      </c>
      <c r="C2401" t="s">
        <v>2511</v>
      </c>
      <c r="D2401" t="s">
        <v>2731</v>
      </c>
      <c r="E2401" s="72">
        <v>2.2000000000000002</v>
      </c>
    </row>
    <row r="2402" spans="1:5" x14ac:dyDescent="0.25">
      <c r="A2402">
        <v>3531</v>
      </c>
      <c r="B2402" t="s">
        <v>10560</v>
      </c>
      <c r="C2402" t="s">
        <v>2511</v>
      </c>
      <c r="D2402" t="s">
        <v>2731</v>
      </c>
      <c r="E2402" s="72">
        <v>4.2</v>
      </c>
    </row>
    <row r="2403" spans="1:5" x14ac:dyDescent="0.25">
      <c r="A2403">
        <v>3522</v>
      </c>
      <c r="B2403" t="s">
        <v>10561</v>
      </c>
      <c r="C2403" t="s">
        <v>2511</v>
      </c>
      <c r="D2403" t="s">
        <v>2731</v>
      </c>
      <c r="E2403" s="72">
        <v>2.71</v>
      </c>
    </row>
    <row r="2404" spans="1:5" x14ac:dyDescent="0.25">
      <c r="A2404">
        <v>3527</v>
      </c>
      <c r="B2404" t="s">
        <v>10562</v>
      </c>
      <c r="C2404" t="s">
        <v>2511</v>
      </c>
      <c r="D2404" t="s">
        <v>2731</v>
      </c>
      <c r="E2404" s="72">
        <v>14.24</v>
      </c>
    </row>
    <row r="2405" spans="1:5" x14ac:dyDescent="0.25">
      <c r="A2405">
        <v>3516</v>
      </c>
      <c r="B2405" t="s">
        <v>10563</v>
      </c>
      <c r="C2405" t="s">
        <v>2511</v>
      </c>
      <c r="D2405" t="s">
        <v>2731</v>
      </c>
      <c r="E2405" s="72">
        <v>2.56</v>
      </c>
    </row>
    <row r="2406" spans="1:5" x14ac:dyDescent="0.25">
      <c r="A2406">
        <v>3517</v>
      </c>
      <c r="B2406" t="s">
        <v>10564</v>
      </c>
      <c r="C2406" t="s">
        <v>2511</v>
      </c>
      <c r="D2406" t="s">
        <v>2731</v>
      </c>
      <c r="E2406" s="72">
        <v>2.31</v>
      </c>
    </row>
    <row r="2407" spans="1:5" x14ac:dyDescent="0.25">
      <c r="A2407">
        <v>3515</v>
      </c>
      <c r="B2407" t="s">
        <v>10565</v>
      </c>
      <c r="C2407" t="s">
        <v>2511</v>
      </c>
      <c r="D2407" t="s">
        <v>2731</v>
      </c>
      <c r="E2407" s="72">
        <v>7.26</v>
      </c>
    </row>
    <row r="2408" spans="1:5" x14ac:dyDescent="0.25">
      <c r="A2408">
        <v>20147</v>
      </c>
      <c r="B2408" t="s">
        <v>10566</v>
      </c>
      <c r="C2408" t="s">
        <v>2511</v>
      </c>
      <c r="D2408" t="s">
        <v>2731</v>
      </c>
      <c r="E2408" s="72">
        <v>5.97</v>
      </c>
    </row>
    <row r="2409" spans="1:5" x14ac:dyDescent="0.25">
      <c r="A2409">
        <v>3524</v>
      </c>
      <c r="B2409" t="s">
        <v>10567</v>
      </c>
      <c r="C2409" t="s">
        <v>2511</v>
      </c>
      <c r="D2409" t="s">
        <v>2731</v>
      </c>
      <c r="E2409" s="72">
        <v>8.99</v>
      </c>
    </row>
    <row r="2410" spans="1:5" x14ac:dyDescent="0.25">
      <c r="A2410">
        <v>3532</v>
      </c>
      <c r="B2410" t="s">
        <v>10568</v>
      </c>
      <c r="C2410" t="s">
        <v>2511</v>
      </c>
      <c r="D2410" t="s">
        <v>2731</v>
      </c>
      <c r="E2410" s="72">
        <v>20.77</v>
      </c>
    </row>
    <row r="2411" spans="1:5" x14ac:dyDescent="0.25">
      <c r="A2411">
        <v>3528</v>
      </c>
      <c r="B2411" t="s">
        <v>10569</v>
      </c>
      <c r="C2411" t="s">
        <v>2511</v>
      </c>
      <c r="D2411" t="s">
        <v>2731</v>
      </c>
      <c r="E2411" s="72">
        <v>10.02</v>
      </c>
    </row>
    <row r="2412" spans="1:5" x14ac:dyDescent="0.25">
      <c r="A2412">
        <v>37952</v>
      </c>
      <c r="B2412" t="s">
        <v>10570</v>
      </c>
      <c r="C2412" t="s">
        <v>2511</v>
      </c>
      <c r="D2412" t="s">
        <v>2731</v>
      </c>
      <c r="E2412" s="72">
        <v>71.790000000000006</v>
      </c>
    </row>
    <row r="2413" spans="1:5" x14ac:dyDescent="0.25">
      <c r="A2413">
        <v>37951</v>
      </c>
      <c r="B2413" t="s">
        <v>10571</v>
      </c>
      <c r="C2413" t="s">
        <v>2511</v>
      </c>
      <c r="D2413" t="s">
        <v>2731</v>
      </c>
      <c r="E2413" s="72">
        <v>2.7</v>
      </c>
    </row>
    <row r="2414" spans="1:5" x14ac:dyDescent="0.25">
      <c r="A2414">
        <v>3518</v>
      </c>
      <c r="B2414" t="s">
        <v>10572</v>
      </c>
      <c r="C2414" t="s">
        <v>2511</v>
      </c>
      <c r="D2414" t="s">
        <v>2731</v>
      </c>
      <c r="E2414" s="72">
        <v>4.1500000000000004</v>
      </c>
    </row>
    <row r="2415" spans="1:5" x14ac:dyDescent="0.25">
      <c r="A2415">
        <v>3519</v>
      </c>
      <c r="B2415" t="s">
        <v>10573</v>
      </c>
      <c r="C2415" t="s">
        <v>2511</v>
      </c>
      <c r="D2415" t="s">
        <v>2731</v>
      </c>
      <c r="E2415" s="72">
        <v>8.69</v>
      </c>
    </row>
    <row r="2416" spans="1:5" x14ac:dyDescent="0.25">
      <c r="A2416">
        <v>3520</v>
      </c>
      <c r="B2416" t="s">
        <v>10574</v>
      </c>
      <c r="C2416" t="s">
        <v>2511</v>
      </c>
      <c r="D2416" t="s">
        <v>2731</v>
      </c>
      <c r="E2416" s="72">
        <v>9.1</v>
      </c>
    </row>
    <row r="2417" spans="1:5" x14ac:dyDescent="0.25">
      <c r="A2417">
        <v>37950</v>
      </c>
      <c r="B2417" t="s">
        <v>10575</v>
      </c>
      <c r="C2417" t="s">
        <v>2511</v>
      </c>
      <c r="D2417" t="s">
        <v>2731</v>
      </c>
      <c r="E2417" s="72">
        <v>66.09</v>
      </c>
    </row>
    <row r="2418" spans="1:5" x14ac:dyDescent="0.25">
      <c r="A2418">
        <v>37949</v>
      </c>
      <c r="B2418" t="s">
        <v>10576</v>
      </c>
      <c r="C2418" t="s">
        <v>2511</v>
      </c>
      <c r="D2418" t="s">
        <v>2731</v>
      </c>
      <c r="E2418" s="72">
        <v>2.4300000000000002</v>
      </c>
    </row>
    <row r="2419" spans="1:5" x14ac:dyDescent="0.25">
      <c r="A2419">
        <v>3526</v>
      </c>
      <c r="B2419" t="s">
        <v>10577</v>
      </c>
      <c r="C2419" t="s">
        <v>2511</v>
      </c>
      <c r="D2419" t="s">
        <v>2731</v>
      </c>
      <c r="E2419" s="72">
        <v>3.35</v>
      </c>
    </row>
    <row r="2420" spans="1:5" x14ac:dyDescent="0.25">
      <c r="A2420">
        <v>3509</v>
      </c>
      <c r="B2420" t="s">
        <v>10578</v>
      </c>
      <c r="C2420" t="s">
        <v>2511</v>
      </c>
      <c r="D2420" t="s">
        <v>2731</v>
      </c>
      <c r="E2420" s="72">
        <v>7.62</v>
      </c>
    </row>
    <row r="2421" spans="1:5" x14ac:dyDescent="0.25">
      <c r="A2421">
        <v>3530</v>
      </c>
      <c r="B2421" t="s">
        <v>10579</v>
      </c>
      <c r="C2421" t="s">
        <v>2511</v>
      </c>
      <c r="D2421" t="s">
        <v>2731</v>
      </c>
      <c r="E2421" s="72">
        <v>230.57</v>
      </c>
    </row>
    <row r="2422" spans="1:5" x14ac:dyDescent="0.25">
      <c r="A2422">
        <v>3542</v>
      </c>
      <c r="B2422" t="s">
        <v>10580</v>
      </c>
      <c r="C2422" t="s">
        <v>2511</v>
      </c>
      <c r="D2422" t="s">
        <v>2731</v>
      </c>
      <c r="E2422" s="72">
        <v>0.66</v>
      </c>
    </row>
    <row r="2423" spans="1:5" x14ac:dyDescent="0.25">
      <c r="A2423">
        <v>3529</v>
      </c>
      <c r="B2423" t="s">
        <v>10581</v>
      </c>
      <c r="C2423" t="s">
        <v>2511</v>
      </c>
      <c r="D2423" t="s">
        <v>2731</v>
      </c>
      <c r="E2423" s="72">
        <v>0.81</v>
      </c>
    </row>
    <row r="2424" spans="1:5" x14ac:dyDescent="0.25">
      <c r="A2424">
        <v>3536</v>
      </c>
      <c r="B2424" t="s">
        <v>10582</v>
      </c>
      <c r="C2424" t="s">
        <v>2511</v>
      </c>
      <c r="D2424" t="s">
        <v>2731</v>
      </c>
      <c r="E2424" s="72">
        <v>2.7</v>
      </c>
    </row>
    <row r="2425" spans="1:5" x14ac:dyDescent="0.25">
      <c r="A2425">
        <v>3535</v>
      </c>
      <c r="B2425" t="s">
        <v>10583</v>
      </c>
      <c r="C2425" t="s">
        <v>2511</v>
      </c>
      <c r="D2425" t="s">
        <v>2731</v>
      </c>
      <c r="E2425" s="72">
        <v>6.58</v>
      </c>
    </row>
    <row r="2426" spans="1:5" x14ac:dyDescent="0.25">
      <c r="A2426">
        <v>3540</v>
      </c>
      <c r="B2426" t="s">
        <v>10584</v>
      </c>
      <c r="C2426" t="s">
        <v>2511</v>
      </c>
      <c r="D2426" t="s">
        <v>2731</v>
      </c>
      <c r="E2426" s="72">
        <v>5.57</v>
      </c>
    </row>
    <row r="2427" spans="1:5" x14ac:dyDescent="0.25">
      <c r="A2427">
        <v>3539</v>
      </c>
      <c r="B2427" t="s">
        <v>10585</v>
      </c>
      <c r="C2427" t="s">
        <v>2511</v>
      </c>
      <c r="D2427" t="s">
        <v>2731</v>
      </c>
      <c r="E2427" s="72">
        <v>32.270000000000003</v>
      </c>
    </row>
    <row r="2428" spans="1:5" x14ac:dyDescent="0.25">
      <c r="A2428">
        <v>3513</v>
      </c>
      <c r="B2428" t="s">
        <v>10586</v>
      </c>
      <c r="C2428" t="s">
        <v>2511</v>
      </c>
      <c r="D2428" t="s">
        <v>2731</v>
      </c>
      <c r="E2428" s="72">
        <v>113.79</v>
      </c>
    </row>
    <row r="2429" spans="1:5" x14ac:dyDescent="0.25">
      <c r="A2429">
        <v>3510</v>
      </c>
      <c r="B2429" t="s">
        <v>10587</v>
      </c>
      <c r="C2429" t="s">
        <v>2511</v>
      </c>
      <c r="D2429" t="s">
        <v>2731</v>
      </c>
      <c r="E2429" s="72">
        <v>14.05</v>
      </c>
    </row>
    <row r="2430" spans="1:5" x14ac:dyDescent="0.25">
      <c r="A2430">
        <v>38913</v>
      </c>
      <c r="B2430" t="s">
        <v>18965</v>
      </c>
      <c r="C2430" t="s">
        <v>2511</v>
      </c>
      <c r="D2430" t="s">
        <v>2732</v>
      </c>
      <c r="E2430" s="72">
        <v>8.93</v>
      </c>
    </row>
    <row r="2431" spans="1:5" x14ac:dyDescent="0.25">
      <c r="A2431">
        <v>38914</v>
      </c>
      <c r="B2431" t="s">
        <v>18966</v>
      </c>
      <c r="C2431" t="s">
        <v>2511</v>
      </c>
      <c r="D2431" t="s">
        <v>2732</v>
      </c>
      <c r="E2431" s="72">
        <v>10.96</v>
      </c>
    </row>
    <row r="2432" spans="1:5" x14ac:dyDescent="0.25">
      <c r="A2432">
        <v>38915</v>
      </c>
      <c r="B2432" t="s">
        <v>18967</v>
      </c>
      <c r="C2432" t="s">
        <v>2511</v>
      </c>
      <c r="D2432" t="s">
        <v>2732</v>
      </c>
      <c r="E2432" s="72">
        <v>21.13</v>
      </c>
    </row>
    <row r="2433" spans="1:5" x14ac:dyDescent="0.25">
      <c r="A2433">
        <v>38916</v>
      </c>
      <c r="B2433" t="s">
        <v>18968</v>
      </c>
      <c r="C2433" t="s">
        <v>2511</v>
      </c>
      <c r="D2433" t="s">
        <v>2732</v>
      </c>
      <c r="E2433" s="72">
        <v>29.25</v>
      </c>
    </row>
    <row r="2434" spans="1:5" x14ac:dyDescent="0.25">
      <c r="A2434">
        <v>39300</v>
      </c>
      <c r="B2434" t="s">
        <v>18969</v>
      </c>
      <c r="C2434" t="s">
        <v>2511</v>
      </c>
      <c r="D2434" t="s">
        <v>2732</v>
      </c>
      <c r="E2434" s="72">
        <v>7.97</v>
      </c>
    </row>
    <row r="2435" spans="1:5" x14ac:dyDescent="0.25">
      <c r="A2435">
        <v>39301</v>
      </c>
      <c r="B2435" t="s">
        <v>18970</v>
      </c>
      <c r="C2435" t="s">
        <v>2511</v>
      </c>
      <c r="D2435" t="s">
        <v>2732</v>
      </c>
      <c r="E2435" s="72">
        <v>10.68</v>
      </c>
    </row>
    <row r="2436" spans="1:5" x14ac:dyDescent="0.25">
      <c r="A2436">
        <v>39302</v>
      </c>
      <c r="B2436" t="s">
        <v>18971</v>
      </c>
      <c r="C2436" t="s">
        <v>2511</v>
      </c>
      <c r="D2436" t="s">
        <v>2732</v>
      </c>
      <c r="E2436" s="72">
        <v>19.41</v>
      </c>
    </row>
    <row r="2437" spans="1:5" x14ac:dyDescent="0.25">
      <c r="A2437">
        <v>38923</v>
      </c>
      <c r="B2437" t="s">
        <v>18972</v>
      </c>
      <c r="C2437" t="s">
        <v>2511</v>
      </c>
      <c r="D2437" t="s">
        <v>2732</v>
      </c>
      <c r="E2437" s="72">
        <v>9.56</v>
      </c>
    </row>
    <row r="2438" spans="1:5" x14ac:dyDescent="0.25">
      <c r="A2438">
        <v>38925</v>
      </c>
      <c r="B2438" t="s">
        <v>18973</v>
      </c>
      <c r="C2438" t="s">
        <v>2511</v>
      </c>
      <c r="D2438" t="s">
        <v>2732</v>
      </c>
      <c r="E2438" s="72">
        <v>11.09</v>
      </c>
    </row>
    <row r="2439" spans="1:5" x14ac:dyDescent="0.25">
      <c r="A2439">
        <v>38926</v>
      </c>
      <c r="B2439" t="s">
        <v>18974</v>
      </c>
      <c r="C2439" t="s">
        <v>2511</v>
      </c>
      <c r="D2439" t="s">
        <v>2732</v>
      </c>
      <c r="E2439" s="72">
        <v>13.15</v>
      </c>
    </row>
    <row r="2440" spans="1:5" x14ac:dyDescent="0.25">
      <c r="A2440">
        <v>38927</v>
      </c>
      <c r="B2440" t="s">
        <v>18975</v>
      </c>
      <c r="C2440" t="s">
        <v>2511</v>
      </c>
      <c r="D2440" t="s">
        <v>2732</v>
      </c>
      <c r="E2440" s="72">
        <v>16.61</v>
      </c>
    </row>
    <row r="2441" spans="1:5" x14ac:dyDescent="0.25">
      <c r="A2441">
        <v>39304</v>
      </c>
      <c r="B2441" t="s">
        <v>18976</v>
      </c>
      <c r="C2441" t="s">
        <v>2511</v>
      </c>
      <c r="D2441" t="s">
        <v>2732</v>
      </c>
      <c r="E2441" s="72">
        <v>9.44</v>
      </c>
    </row>
    <row r="2442" spans="1:5" x14ac:dyDescent="0.25">
      <c r="A2442">
        <v>39305</v>
      </c>
      <c r="B2442" t="s">
        <v>18977</v>
      </c>
      <c r="C2442" t="s">
        <v>2511</v>
      </c>
      <c r="D2442" t="s">
        <v>2732</v>
      </c>
      <c r="E2442" s="72">
        <v>10.35</v>
      </c>
    </row>
    <row r="2443" spans="1:5" x14ac:dyDescent="0.25">
      <c r="A2443">
        <v>39306</v>
      </c>
      <c r="B2443" t="s">
        <v>18978</v>
      </c>
      <c r="C2443" t="s">
        <v>2511</v>
      </c>
      <c r="D2443" t="s">
        <v>2732</v>
      </c>
      <c r="E2443" s="72">
        <v>13.91</v>
      </c>
    </row>
    <row r="2444" spans="1:5" x14ac:dyDescent="0.25">
      <c r="A2444">
        <v>38928</v>
      </c>
      <c r="B2444" t="s">
        <v>18979</v>
      </c>
      <c r="C2444" t="s">
        <v>2511</v>
      </c>
      <c r="D2444" t="s">
        <v>2732</v>
      </c>
      <c r="E2444" s="72">
        <v>18.39</v>
      </c>
    </row>
    <row r="2445" spans="1:5" x14ac:dyDescent="0.25">
      <c r="A2445">
        <v>38941</v>
      </c>
      <c r="B2445" t="s">
        <v>18980</v>
      </c>
      <c r="C2445" t="s">
        <v>2511</v>
      </c>
      <c r="D2445" t="s">
        <v>2732</v>
      </c>
      <c r="E2445" s="72">
        <v>14.41</v>
      </c>
    </row>
    <row r="2446" spans="1:5" x14ac:dyDescent="0.25">
      <c r="A2446">
        <v>38917</v>
      </c>
      <c r="B2446" t="s">
        <v>18981</v>
      </c>
      <c r="C2446" t="s">
        <v>2511</v>
      </c>
      <c r="D2446" t="s">
        <v>2732</v>
      </c>
      <c r="E2446" s="72">
        <v>10.27</v>
      </c>
    </row>
    <row r="2447" spans="1:5" x14ac:dyDescent="0.25">
      <c r="A2447">
        <v>38919</v>
      </c>
      <c r="B2447" t="s">
        <v>18982</v>
      </c>
      <c r="C2447" t="s">
        <v>2511</v>
      </c>
      <c r="D2447" t="s">
        <v>2732</v>
      </c>
      <c r="E2447" s="72">
        <v>12.06</v>
      </c>
    </row>
    <row r="2448" spans="1:5" x14ac:dyDescent="0.25">
      <c r="A2448">
        <v>38922</v>
      </c>
      <c r="B2448" t="s">
        <v>18983</v>
      </c>
      <c r="C2448" t="s">
        <v>2511</v>
      </c>
      <c r="D2448" t="s">
        <v>2732</v>
      </c>
      <c r="E2448" s="72">
        <v>16.18</v>
      </c>
    </row>
    <row r="2449" spans="1:5" x14ac:dyDescent="0.25">
      <c r="A2449">
        <v>20151</v>
      </c>
      <c r="B2449" t="s">
        <v>10588</v>
      </c>
      <c r="C2449" t="s">
        <v>2511</v>
      </c>
      <c r="D2449" t="s">
        <v>2731</v>
      </c>
      <c r="E2449" s="72">
        <v>22.39</v>
      </c>
    </row>
    <row r="2450" spans="1:5" x14ac:dyDescent="0.25">
      <c r="A2450">
        <v>20152</v>
      </c>
      <c r="B2450" t="s">
        <v>10589</v>
      </c>
      <c r="C2450" t="s">
        <v>2511</v>
      </c>
      <c r="D2450" t="s">
        <v>2731</v>
      </c>
      <c r="E2450" s="72">
        <v>81.010000000000005</v>
      </c>
    </row>
    <row r="2451" spans="1:5" x14ac:dyDescent="0.25">
      <c r="A2451">
        <v>20148</v>
      </c>
      <c r="B2451" t="s">
        <v>10590</v>
      </c>
      <c r="C2451" t="s">
        <v>2511</v>
      </c>
      <c r="D2451" t="s">
        <v>2731</v>
      </c>
      <c r="E2451" s="72">
        <v>4.4000000000000004</v>
      </c>
    </row>
    <row r="2452" spans="1:5" x14ac:dyDescent="0.25">
      <c r="A2452">
        <v>20149</v>
      </c>
      <c r="B2452" t="s">
        <v>10591</v>
      </c>
      <c r="C2452" t="s">
        <v>2511</v>
      </c>
      <c r="D2452" t="s">
        <v>2731</v>
      </c>
      <c r="E2452" s="72">
        <v>7.35</v>
      </c>
    </row>
    <row r="2453" spans="1:5" x14ac:dyDescent="0.25">
      <c r="A2453">
        <v>20150</v>
      </c>
      <c r="B2453" t="s">
        <v>10592</v>
      </c>
      <c r="C2453" t="s">
        <v>2511</v>
      </c>
      <c r="D2453" t="s">
        <v>2731</v>
      </c>
      <c r="E2453" s="72">
        <v>18.95</v>
      </c>
    </row>
    <row r="2454" spans="1:5" x14ac:dyDescent="0.25">
      <c r="A2454">
        <v>20157</v>
      </c>
      <c r="B2454" t="s">
        <v>10593</v>
      </c>
      <c r="C2454" t="s">
        <v>2511</v>
      </c>
      <c r="D2454" t="s">
        <v>2731</v>
      </c>
      <c r="E2454" s="72">
        <v>21.26</v>
      </c>
    </row>
    <row r="2455" spans="1:5" x14ac:dyDescent="0.25">
      <c r="A2455">
        <v>20158</v>
      </c>
      <c r="B2455" t="s">
        <v>10594</v>
      </c>
      <c r="C2455" t="s">
        <v>2511</v>
      </c>
      <c r="D2455" t="s">
        <v>2731</v>
      </c>
      <c r="E2455" s="72">
        <v>84.45</v>
      </c>
    </row>
    <row r="2456" spans="1:5" x14ac:dyDescent="0.25">
      <c r="A2456">
        <v>20154</v>
      </c>
      <c r="B2456" t="s">
        <v>10595</v>
      </c>
      <c r="C2456" t="s">
        <v>2511</v>
      </c>
      <c r="D2456" t="s">
        <v>2731</v>
      </c>
      <c r="E2456" s="72">
        <v>4.3099999999999996</v>
      </c>
    </row>
    <row r="2457" spans="1:5" x14ac:dyDescent="0.25">
      <c r="A2457">
        <v>20155</v>
      </c>
      <c r="B2457" t="s">
        <v>10596</v>
      </c>
      <c r="C2457" t="s">
        <v>2511</v>
      </c>
      <c r="D2457" t="s">
        <v>2731</v>
      </c>
      <c r="E2457" s="72">
        <v>6.56</v>
      </c>
    </row>
    <row r="2458" spans="1:5" x14ac:dyDescent="0.25">
      <c r="A2458">
        <v>20156</v>
      </c>
      <c r="B2458" t="s">
        <v>10597</v>
      </c>
      <c r="C2458" t="s">
        <v>2511</v>
      </c>
      <c r="D2458" t="s">
        <v>2731</v>
      </c>
      <c r="E2458" s="72">
        <v>18.440000000000001</v>
      </c>
    </row>
    <row r="2459" spans="1:5" x14ac:dyDescent="0.25">
      <c r="A2459">
        <v>3499</v>
      </c>
      <c r="B2459" t="s">
        <v>10598</v>
      </c>
      <c r="C2459" t="s">
        <v>2511</v>
      </c>
      <c r="D2459" t="s">
        <v>2731</v>
      </c>
      <c r="E2459" s="72">
        <v>1.26</v>
      </c>
    </row>
    <row r="2460" spans="1:5" x14ac:dyDescent="0.25">
      <c r="A2460">
        <v>3500</v>
      </c>
      <c r="B2460" t="s">
        <v>10599</v>
      </c>
      <c r="C2460" t="s">
        <v>2511</v>
      </c>
      <c r="D2460" t="s">
        <v>2731</v>
      </c>
      <c r="E2460" s="72">
        <v>1.67</v>
      </c>
    </row>
    <row r="2461" spans="1:5" x14ac:dyDescent="0.25">
      <c r="A2461">
        <v>3501</v>
      </c>
      <c r="B2461" t="s">
        <v>10600</v>
      </c>
      <c r="C2461" t="s">
        <v>2511</v>
      </c>
      <c r="D2461" t="s">
        <v>2731</v>
      </c>
      <c r="E2461" s="72">
        <v>4.62</v>
      </c>
    </row>
    <row r="2462" spans="1:5" x14ac:dyDescent="0.25">
      <c r="A2462">
        <v>3502</v>
      </c>
      <c r="B2462" t="s">
        <v>10601</v>
      </c>
      <c r="C2462" t="s">
        <v>2511</v>
      </c>
      <c r="D2462" t="s">
        <v>2731</v>
      </c>
      <c r="E2462" s="72">
        <v>6.64</v>
      </c>
    </row>
    <row r="2463" spans="1:5" x14ac:dyDescent="0.25">
      <c r="A2463">
        <v>3503</v>
      </c>
      <c r="B2463" t="s">
        <v>10602</v>
      </c>
      <c r="C2463" t="s">
        <v>2511</v>
      </c>
      <c r="D2463" t="s">
        <v>2731</v>
      </c>
      <c r="E2463" s="72">
        <v>8.34</v>
      </c>
    </row>
    <row r="2464" spans="1:5" x14ac:dyDescent="0.25">
      <c r="A2464">
        <v>3477</v>
      </c>
      <c r="B2464" t="s">
        <v>10603</v>
      </c>
      <c r="C2464" t="s">
        <v>2511</v>
      </c>
      <c r="D2464" t="s">
        <v>2731</v>
      </c>
      <c r="E2464" s="72">
        <v>30.32</v>
      </c>
    </row>
    <row r="2465" spans="1:5" x14ac:dyDescent="0.25">
      <c r="A2465">
        <v>3478</v>
      </c>
      <c r="B2465" t="s">
        <v>10604</v>
      </c>
      <c r="C2465" t="s">
        <v>2511</v>
      </c>
      <c r="D2465" t="s">
        <v>2731</v>
      </c>
      <c r="E2465" s="72">
        <v>72.709999999999994</v>
      </c>
    </row>
    <row r="2466" spans="1:5" x14ac:dyDescent="0.25">
      <c r="A2466">
        <v>3525</v>
      </c>
      <c r="B2466" t="s">
        <v>10605</v>
      </c>
      <c r="C2466" t="s">
        <v>2511</v>
      </c>
      <c r="D2466" t="s">
        <v>2731</v>
      </c>
      <c r="E2466" s="72">
        <v>89.73</v>
      </c>
    </row>
    <row r="2467" spans="1:5" x14ac:dyDescent="0.25">
      <c r="A2467">
        <v>3511</v>
      </c>
      <c r="B2467" t="s">
        <v>10606</v>
      </c>
      <c r="C2467" t="s">
        <v>2511</v>
      </c>
      <c r="D2467" t="s">
        <v>2731</v>
      </c>
      <c r="E2467" s="72">
        <v>95.18</v>
      </c>
    </row>
    <row r="2468" spans="1:5" x14ac:dyDescent="0.25">
      <c r="A2468">
        <v>12032</v>
      </c>
      <c r="B2468" t="s">
        <v>10607</v>
      </c>
      <c r="C2468" t="s">
        <v>2519</v>
      </c>
      <c r="D2468" t="s">
        <v>2731</v>
      </c>
      <c r="E2468" s="72">
        <v>51.88</v>
      </c>
    </row>
    <row r="2469" spans="1:5" x14ac:dyDescent="0.25">
      <c r="A2469">
        <v>12030</v>
      </c>
      <c r="B2469" t="s">
        <v>10608</v>
      </c>
      <c r="C2469" t="s">
        <v>2519</v>
      </c>
      <c r="D2469" t="s">
        <v>2731</v>
      </c>
      <c r="E2469" s="72">
        <v>48.75</v>
      </c>
    </row>
    <row r="2470" spans="1:5" x14ac:dyDescent="0.25">
      <c r="A2470">
        <v>10908</v>
      </c>
      <c r="B2470" t="s">
        <v>10609</v>
      </c>
      <c r="C2470" t="s">
        <v>2511</v>
      </c>
      <c r="D2470" t="s">
        <v>2731</v>
      </c>
      <c r="E2470" s="72">
        <v>20.9</v>
      </c>
    </row>
    <row r="2471" spans="1:5" x14ac:dyDescent="0.25">
      <c r="A2471">
        <v>10909</v>
      </c>
      <c r="B2471" t="s">
        <v>10610</v>
      </c>
      <c r="C2471" t="s">
        <v>2511</v>
      </c>
      <c r="D2471" t="s">
        <v>2731</v>
      </c>
      <c r="E2471" s="72">
        <v>24.32</v>
      </c>
    </row>
    <row r="2472" spans="1:5" x14ac:dyDescent="0.25">
      <c r="A2472">
        <v>3669</v>
      </c>
      <c r="B2472" t="s">
        <v>10611</v>
      </c>
      <c r="C2472" t="s">
        <v>2511</v>
      </c>
      <c r="D2472" t="s">
        <v>2731</v>
      </c>
      <c r="E2472" s="72">
        <v>14.94</v>
      </c>
    </row>
    <row r="2473" spans="1:5" x14ac:dyDescent="0.25">
      <c r="A2473">
        <v>20139</v>
      </c>
      <c r="B2473" t="s">
        <v>10612</v>
      </c>
      <c r="C2473" t="s">
        <v>2511</v>
      </c>
      <c r="D2473" t="s">
        <v>2731</v>
      </c>
      <c r="E2473" s="72">
        <v>128.47</v>
      </c>
    </row>
    <row r="2474" spans="1:5" x14ac:dyDescent="0.25">
      <c r="A2474">
        <v>3668</v>
      </c>
      <c r="B2474" t="s">
        <v>10613</v>
      </c>
      <c r="C2474" t="s">
        <v>2511</v>
      </c>
      <c r="D2474" t="s">
        <v>2731</v>
      </c>
      <c r="E2474" s="72">
        <v>45.89</v>
      </c>
    </row>
    <row r="2475" spans="1:5" x14ac:dyDescent="0.25">
      <c r="A2475">
        <v>10911</v>
      </c>
      <c r="B2475" t="s">
        <v>10614</v>
      </c>
      <c r="C2475" t="s">
        <v>2511</v>
      </c>
      <c r="D2475" t="s">
        <v>2731</v>
      </c>
      <c r="E2475" s="72">
        <v>20.12</v>
      </c>
    </row>
    <row r="2476" spans="1:5" x14ac:dyDescent="0.25">
      <c r="A2476">
        <v>3659</v>
      </c>
      <c r="B2476" t="s">
        <v>10615</v>
      </c>
      <c r="C2476" t="s">
        <v>2511</v>
      </c>
      <c r="D2476" t="s">
        <v>2731</v>
      </c>
      <c r="E2476" s="72">
        <v>20.5</v>
      </c>
    </row>
    <row r="2477" spans="1:5" x14ac:dyDescent="0.25">
      <c r="A2477">
        <v>3660</v>
      </c>
      <c r="B2477" t="s">
        <v>10616</v>
      </c>
      <c r="C2477" t="s">
        <v>2511</v>
      </c>
      <c r="D2477" t="s">
        <v>2731</v>
      </c>
      <c r="E2477" s="72">
        <v>26.51</v>
      </c>
    </row>
    <row r="2478" spans="1:5" x14ac:dyDescent="0.25">
      <c r="A2478">
        <v>20144</v>
      </c>
      <c r="B2478" t="s">
        <v>10617</v>
      </c>
      <c r="C2478" t="s">
        <v>2511</v>
      </c>
      <c r="D2478" t="s">
        <v>2731</v>
      </c>
      <c r="E2478" s="72">
        <v>59.36</v>
      </c>
    </row>
    <row r="2479" spans="1:5" x14ac:dyDescent="0.25">
      <c r="A2479">
        <v>20143</v>
      </c>
      <c r="B2479" t="s">
        <v>10618</v>
      </c>
      <c r="C2479" t="s">
        <v>2511</v>
      </c>
      <c r="D2479" t="s">
        <v>2731</v>
      </c>
      <c r="E2479" s="72">
        <v>75.94</v>
      </c>
    </row>
    <row r="2480" spans="1:5" x14ac:dyDescent="0.25">
      <c r="A2480">
        <v>20145</v>
      </c>
      <c r="B2480" t="s">
        <v>10619</v>
      </c>
      <c r="C2480" t="s">
        <v>2511</v>
      </c>
      <c r="D2480" t="s">
        <v>2731</v>
      </c>
      <c r="E2480" s="72">
        <v>146.5</v>
      </c>
    </row>
    <row r="2481" spans="1:5" x14ac:dyDescent="0.25">
      <c r="A2481">
        <v>20146</v>
      </c>
      <c r="B2481" t="s">
        <v>10620</v>
      </c>
      <c r="C2481" t="s">
        <v>2511</v>
      </c>
      <c r="D2481" t="s">
        <v>2731</v>
      </c>
      <c r="E2481" s="72">
        <v>200.26</v>
      </c>
    </row>
    <row r="2482" spans="1:5" x14ac:dyDescent="0.25">
      <c r="A2482">
        <v>20140</v>
      </c>
      <c r="B2482" t="s">
        <v>10621</v>
      </c>
      <c r="C2482" t="s">
        <v>2511</v>
      </c>
      <c r="D2482" t="s">
        <v>2731</v>
      </c>
      <c r="E2482" s="72">
        <v>9.39</v>
      </c>
    </row>
    <row r="2483" spans="1:5" x14ac:dyDescent="0.25">
      <c r="A2483">
        <v>20141</v>
      </c>
      <c r="B2483" t="s">
        <v>10622</v>
      </c>
      <c r="C2483" t="s">
        <v>2511</v>
      </c>
      <c r="D2483" t="s">
        <v>2731</v>
      </c>
      <c r="E2483" s="72">
        <v>23.01</v>
      </c>
    </row>
    <row r="2484" spans="1:5" x14ac:dyDescent="0.25">
      <c r="A2484">
        <v>20142</v>
      </c>
      <c r="B2484" t="s">
        <v>10623</v>
      </c>
      <c r="C2484" t="s">
        <v>2511</v>
      </c>
      <c r="D2484" t="s">
        <v>2731</v>
      </c>
      <c r="E2484" s="72">
        <v>40.47</v>
      </c>
    </row>
    <row r="2485" spans="1:5" x14ac:dyDescent="0.25">
      <c r="A2485">
        <v>3670</v>
      </c>
      <c r="B2485" t="s">
        <v>10624</v>
      </c>
      <c r="C2485" t="s">
        <v>2511</v>
      </c>
      <c r="D2485" t="s">
        <v>2731</v>
      </c>
      <c r="E2485" s="72">
        <v>26.32</v>
      </c>
    </row>
    <row r="2486" spans="1:5" x14ac:dyDescent="0.25">
      <c r="A2486">
        <v>3666</v>
      </c>
      <c r="B2486" t="s">
        <v>10625</v>
      </c>
      <c r="C2486" t="s">
        <v>2511</v>
      </c>
      <c r="D2486" t="s">
        <v>2731</v>
      </c>
      <c r="E2486" s="72">
        <v>4.1399999999999997</v>
      </c>
    </row>
    <row r="2487" spans="1:5" x14ac:dyDescent="0.25">
      <c r="A2487">
        <v>3662</v>
      </c>
      <c r="B2487" t="s">
        <v>10626</v>
      </c>
      <c r="C2487" t="s">
        <v>2511</v>
      </c>
      <c r="D2487" t="s">
        <v>2731</v>
      </c>
      <c r="E2487" s="72">
        <v>10.8</v>
      </c>
    </row>
    <row r="2488" spans="1:5" x14ac:dyDescent="0.25">
      <c r="A2488">
        <v>3658</v>
      </c>
      <c r="B2488" t="s">
        <v>10627</v>
      </c>
      <c r="C2488" t="s">
        <v>2511</v>
      </c>
      <c r="D2488" t="s">
        <v>2731</v>
      </c>
      <c r="E2488" s="72">
        <v>20.46</v>
      </c>
    </row>
    <row r="2489" spans="1:5" x14ac:dyDescent="0.25">
      <c r="A2489">
        <v>14157</v>
      </c>
      <c r="B2489" t="s">
        <v>10628</v>
      </c>
      <c r="C2489" t="s">
        <v>2511</v>
      </c>
      <c r="D2489" t="s">
        <v>2732</v>
      </c>
      <c r="E2489" s="72">
        <v>1.22</v>
      </c>
    </row>
    <row r="2490" spans="1:5" x14ac:dyDescent="0.25">
      <c r="A2490">
        <v>42696</v>
      </c>
      <c r="B2490" t="s">
        <v>10629</v>
      </c>
      <c r="C2490" t="s">
        <v>2511</v>
      </c>
      <c r="D2490" t="s">
        <v>2731</v>
      </c>
      <c r="E2490" s="72">
        <v>162.27000000000001</v>
      </c>
    </row>
    <row r="2491" spans="1:5" x14ac:dyDescent="0.25">
      <c r="A2491">
        <v>39875</v>
      </c>
      <c r="B2491" t="s">
        <v>10630</v>
      </c>
      <c r="C2491" t="s">
        <v>2511</v>
      </c>
      <c r="D2491" t="s">
        <v>2731</v>
      </c>
      <c r="E2491" s="72">
        <v>731.15</v>
      </c>
    </row>
    <row r="2492" spans="1:5" x14ac:dyDescent="0.25">
      <c r="A2492">
        <v>39876</v>
      </c>
      <c r="B2492" t="s">
        <v>10631</v>
      </c>
      <c r="C2492" t="s">
        <v>2511</v>
      </c>
      <c r="D2492" t="s">
        <v>2731</v>
      </c>
      <c r="E2492" s="72">
        <v>915.39</v>
      </c>
    </row>
    <row r="2493" spans="1:5" x14ac:dyDescent="0.25">
      <c r="A2493">
        <v>39877</v>
      </c>
      <c r="B2493" t="s">
        <v>10632</v>
      </c>
      <c r="C2493" t="s">
        <v>2511</v>
      </c>
      <c r="D2493" t="s">
        <v>2731</v>
      </c>
      <c r="E2493" s="73">
        <v>1269.6099999999999</v>
      </c>
    </row>
    <row r="2494" spans="1:5" x14ac:dyDescent="0.25">
      <c r="A2494">
        <v>39878</v>
      </c>
      <c r="B2494" t="s">
        <v>10633</v>
      </c>
      <c r="C2494" t="s">
        <v>2511</v>
      </c>
      <c r="D2494" t="s">
        <v>2731</v>
      </c>
      <c r="E2494" s="73">
        <v>1676.95</v>
      </c>
    </row>
    <row r="2495" spans="1:5" x14ac:dyDescent="0.25">
      <c r="A2495">
        <v>39872</v>
      </c>
      <c r="B2495" t="s">
        <v>10634</v>
      </c>
      <c r="C2495" t="s">
        <v>2511</v>
      </c>
      <c r="D2495" t="s">
        <v>2731</v>
      </c>
      <c r="E2495" s="72">
        <v>501.4</v>
      </c>
    </row>
    <row r="2496" spans="1:5" x14ac:dyDescent="0.25">
      <c r="A2496">
        <v>39873</v>
      </c>
      <c r="B2496" t="s">
        <v>10635</v>
      </c>
      <c r="C2496" t="s">
        <v>2511</v>
      </c>
      <c r="D2496" t="s">
        <v>2731</v>
      </c>
      <c r="E2496" s="72">
        <v>581.6</v>
      </c>
    </row>
    <row r="2497" spans="1:5" x14ac:dyDescent="0.25">
      <c r="A2497">
        <v>39874</v>
      </c>
      <c r="B2497" t="s">
        <v>10636</v>
      </c>
      <c r="C2497" t="s">
        <v>2511</v>
      </c>
      <c r="D2497" t="s">
        <v>2731</v>
      </c>
      <c r="E2497" s="72">
        <v>638.79999999999995</v>
      </c>
    </row>
    <row r="2498" spans="1:5" x14ac:dyDescent="0.25">
      <c r="A2498">
        <v>3674</v>
      </c>
      <c r="B2498" t="s">
        <v>10637</v>
      </c>
      <c r="C2498" t="s">
        <v>2514</v>
      </c>
      <c r="D2498" t="s">
        <v>2731</v>
      </c>
      <c r="E2498" s="72">
        <v>120.78</v>
      </c>
    </row>
    <row r="2499" spans="1:5" x14ac:dyDescent="0.25">
      <c r="A2499">
        <v>3681</v>
      </c>
      <c r="B2499" t="s">
        <v>10638</v>
      </c>
      <c r="C2499" t="s">
        <v>2514</v>
      </c>
      <c r="D2499" t="s">
        <v>2731</v>
      </c>
      <c r="E2499" s="72">
        <v>179.7</v>
      </c>
    </row>
    <row r="2500" spans="1:5" x14ac:dyDescent="0.25">
      <c r="A2500">
        <v>3676</v>
      </c>
      <c r="B2500" t="s">
        <v>10639</v>
      </c>
      <c r="C2500" t="s">
        <v>2514</v>
      </c>
      <c r="D2500" t="s">
        <v>2731</v>
      </c>
      <c r="E2500" s="72">
        <v>676.28</v>
      </c>
    </row>
    <row r="2501" spans="1:5" x14ac:dyDescent="0.25">
      <c r="A2501">
        <v>3679</v>
      </c>
      <c r="B2501" t="s">
        <v>10640</v>
      </c>
      <c r="C2501" t="s">
        <v>2514</v>
      </c>
      <c r="D2501" t="s">
        <v>2731</v>
      </c>
      <c r="E2501" s="72">
        <v>559.5</v>
      </c>
    </row>
    <row r="2502" spans="1:5" x14ac:dyDescent="0.25">
      <c r="A2502">
        <v>3672</v>
      </c>
      <c r="B2502" t="s">
        <v>10641</v>
      </c>
      <c r="C2502" t="s">
        <v>2514</v>
      </c>
      <c r="D2502" t="s">
        <v>2731</v>
      </c>
      <c r="E2502" s="72">
        <v>1.91</v>
      </c>
    </row>
    <row r="2503" spans="1:5" x14ac:dyDescent="0.25">
      <c r="A2503">
        <v>3671</v>
      </c>
      <c r="B2503" t="s">
        <v>10642</v>
      </c>
      <c r="C2503" t="s">
        <v>2514</v>
      </c>
      <c r="D2503" t="s">
        <v>2733</v>
      </c>
      <c r="E2503" s="72">
        <v>1.8</v>
      </c>
    </row>
    <row r="2504" spans="1:5" x14ac:dyDescent="0.25">
      <c r="A2504">
        <v>3673</v>
      </c>
      <c r="B2504" t="s">
        <v>10643</v>
      </c>
      <c r="C2504" t="s">
        <v>2514</v>
      </c>
      <c r="D2504" t="s">
        <v>2731</v>
      </c>
      <c r="E2504" s="72">
        <v>2.82</v>
      </c>
    </row>
    <row r="2505" spans="1:5" x14ac:dyDescent="0.25">
      <c r="A2505">
        <v>38394</v>
      </c>
      <c r="B2505" t="s">
        <v>10644</v>
      </c>
      <c r="C2505" t="s">
        <v>2511</v>
      </c>
      <c r="D2505" t="s">
        <v>2731</v>
      </c>
      <c r="E2505" s="72">
        <v>311.26</v>
      </c>
    </row>
    <row r="2506" spans="1:5" x14ac:dyDescent="0.25">
      <c r="A2506">
        <v>3729</v>
      </c>
      <c r="B2506" t="s">
        <v>10645</v>
      </c>
      <c r="C2506" t="s">
        <v>2511</v>
      </c>
      <c r="D2506" t="s">
        <v>2731</v>
      </c>
      <c r="E2506" s="72">
        <v>154.6</v>
      </c>
    </row>
    <row r="2507" spans="1:5" x14ac:dyDescent="0.25">
      <c r="A2507">
        <v>39357</v>
      </c>
      <c r="B2507" t="s">
        <v>10646</v>
      </c>
      <c r="C2507" t="s">
        <v>2511</v>
      </c>
      <c r="D2507" t="s">
        <v>2732</v>
      </c>
      <c r="E2507" s="72">
        <v>96.59</v>
      </c>
    </row>
    <row r="2508" spans="1:5" x14ac:dyDescent="0.25">
      <c r="A2508">
        <v>39358</v>
      </c>
      <c r="B2508" t="s">
        <v>10647</v>
      </c>
      <c r="C2508" t="s">
        <v>2511</v>
      </c>
      <c r="D2508" t="s">
        <v>2732</v>
      </c>
      <c r="E2508" s="72">
        <v>105.92</v>
      </c>
    </row>
    <row r="2509" spans="1:5" x14ac:dyDescent="0.25">
      <c r="A2509">
        <v>39356</v>
      </c>
      <c r="B2509" t="s">
        <v>10648</v>
      </c>
      <c r="C2509" t="s">
        <v>2511</v>
      </c>
      <c r="D2509" t="s">
        <v>2732</v>
      </c>
      <c r="E2509" s="72">
        <v>180.7</v>
      </c>
    </row>
    <row r="2510" spans="1:5" x14ac:dyDescent="0.25">
      <c r="A2510">
        <v>39355</v>
      </c>
      <c r="B2510" t="s">
        <v>10649</v>
      </c>
      <c r="C2510" t="s">
        <v>2511</v>
      </c>
      <c r="D2510" t="s">
        <v>2732</v>
      </c>
      <c r="E2510" s="72">
        <v>155.5</v>
      </c>
    </row>
    <row r="2511" spans="1:5" x14ac:dyDescent="0.25">
      <c r="A2511">
        <v>39353</v>
      </c>
      <c r="B2511" t="s">
        <v>10650</v>
      </c>
      <c r="C2511" t="s">
        <v>2511</v>
      </c>
      <c r="D2511" t="s">
        <v>2732</v>
      </c>
      <c r="E2511" s="72">
        <v>213.24</v>
      </c>
    </row>
    <row r="2512" spans="1:5" x14ac:dyDescent="0.25">
      <c r="A2512">
        <v>39354</v>
      </c>
      <c r="B2512" t="s">
        <v>10651</v>
      </c>
      <c r="C2512" t="s">
        <v>2511</v>
      </c>
      <c r="D2512" t="s">
        <v>2732</v>
      </c>
      <c r="E2512" s="72">
        <v>212.53</v>
      </c>
    </row>
    <row r="2513" spans="1:11" x14ac:dyDescent="0.25">
      <c r="A2513">
        <v>39398</v>
      </c>
      <c r="B2513" t="s">
        <v>10652</v>
      </c>
      <c r="C2513" t="s">
        <v>2511</v>
      </c>
      <c r="D2513" t="s">
        <v>2731</v>
      </c>
      <c r="E2513" s="72">
        <v>146.41999999999999</v>
      </c>
    </row>
    <row r="2514" spans="1:11" x14ac:dyDescent="0.25">
      <c r="A2514">
        <v>13343</v>
      </c>
      <c r="B2514" t="s">
        <v>10653</v>
      </c>
      <c r="C2514" t="s">
        <v>2511</v>
      </c>
      <c r="D2514" t="s">
        <v>2732</v>
      </c>
      <c r="E2514" s="72">
        <v>47.6</v>
      </c>
    </row>
    <row r="2515" spans="1:11" x14ac:dyDescent="0.25">
      <c r="A2515">
        <v>12118</v>
      </c>
      <c r="B2515" t="s">
        <v>10654</v>
      </c>
      <c r="C2515" t="s">
        <v>2511</v>
      </c>
      <c r="D2515" t="s">
        <v>2731</v>
      </c>
      <c r="E2515" s="72">
        <v>26.73</v>
      </c>
    </row>
    <row r="2516" spans="1:11" x14ac:dyDescent="0.25">
      <c r="A2516">
        <v>39482</v>
      </c>
      <c r="B2516" t="s">
        <v>10655</v>
      </c>
      <c r="C2516" t="s">
        <v>2511</v>
      </c>
      <c r="D2516" t="s">
        <v>2731</v>
      </c>
      <c r="E2516" s="72">
        <v>703.82</v>
      </c>
    </row>
    <row r="2517" spans="1:11" x14ac:dyDescent="0.25">
      <c r="A2517">
        <v>39486</v>
      </c>
      <c r="B2517" t="s">
        <v>10656</v>
      </c>
      <c r="C2517" t="s">
        <v>2511</v>
      </c>
      <c r="D2517" t="s">
        <v>2731</v>
      </c>
      <c r="E2517" s="72">
        <v>574.41999999999996</v>
      </c>
    </row>
    <row r="2518" spans="1:11" x14ac:dyDescent="0.25">
      <c r="A2518">
        <v>39484</v>
      </c>
      <c r="B2518" t="s">
        <v>10657</v>
      </c>
      <c r="C2518" t="s">
        <v>2511</v>
      </c>
      <c r="D2518" t="s">
        <v>2731</v>
      </c>
      <c r="E2518" s="72">
        <v>703.82</v>
      </c>
    </row>
    <row r="2519" spans="1:11" x14ac:dyDescent="0.25">
      <c r="A2519">
        <v>39488</v>
      </c>
      <c r="B2519" t="s">
        <v>10658</v>
      </c>
      <c r="C2519" t="s">
        <v>2511</v>
      </c>
      <c r="D2519" t="s">
        <v>2731</v>
      </c>
      <c r="E2519" s="72">
        <v>583.82000000000005</v>
      </c>
    </row>
    <row r="2520" spans="1:11" x14ac:dyDescent="0.25">
      <c r="A2520">
        <v>39485</v>
      </c>
      <c r="B2520" t="s">
        <v>10659</v>
      </c>
      <c r="C2520" t="s">
        <v>2511</v>
      </c>
      <c r="D2520" t="s">
        <v>2731</v>
      </c>
      <c r="E2520" s="72">
        <v>703.82</v>
      </c>
    </row>
    <row r="2521" spans="1:11" x14ac:dyDescent="0.25">
      <c r="A2521">
        <v>39489</v>
      </c>
      <c r="B2521" t="s">
        <v>10660</v>
      </c>
      <c r="C2521" t="s">
        <v>2511</v>
      </c>
      <c r="D2521" t="s">
        <v>2731</v>
      </c>
      <c r="E2521" s="72">
        <v>593.72</v>
      </c>
    </row>
    <row r="2522" spans="1:11" x14ac:dyDescent="0.25">
      <c r="A2522">
        <v>39490</v>
      </c>
      <c r="B2522" t="s">
        <v>10661</v>
      </c>
      <c r="C2522" t="s">
        <v>2511</v>
      </c>
      <c r="D2522" t="s">
        <v>2731</v>
      </c>
      <c r="E2522" s="72">
        <v>884.72</v>
      </c>
    </row>
    <row r="2523" spans="1:11" s="108" customFormat="1" ht="14.25" customHeight="1" x14ac:dyDescent="0.25">
      <c r="A2523">
        <v>39494</v>
      </c>
      <c r="B2523" t="s">
        <v>10662</v>
      </c>
      <c r="C2523" t="s">
        <v>2511</v>
      </c>
      <c r="D2523" t="s">
        <v>2731</v>
      </c>
      <c r="E2523" s="72">
        <v>635.29999999999995</v>
      </c>
      <c r="F2523"/>
      <c r="G2523"/>
      <c r="H2523"/>
      <c r="I2523"/>
      <c r="J2523"/>
      <c r="K2523"/>
    </row>
    <row r="2524" spans="1:11" x14ac:dyDescent="0.25">
      <c r="A2524">
        <v>39495</v>
      </c>
      <c r="B2524" t="s">
        <v>10663</v>
      </c>
      <c r="C2524" t="s">
        <v>2511</v>
      </c>
      <c r="D2524" t="s">
        <v>2731</v>
      </c>
      <c r="E2524" s="72">
        <v>715.9</v>
      </c>
    </row>
    <row r="2525" spans="1:11" x14ac:dyDescent="0.25">
      <c r="A2525">
        <v>39496</v>
      </c>
      <c r="B2525" t="s">
        <v>10664</v>
      </c>
      <c r="C2525" t="s">
        <v>2511</v>
      </c>
      <c r="D2525" t="s">
        <v>2731</v>
      </c>
      <c r="E2525" s="72">
        <v>787.49</v>
      </c>
    </row>
    <row r="2526" spans="1:11" x14ac:dyDescent="0.25">
      <c r="A2526">
        <v>39492</v>
      </c>
      <c r="B2526" t="s">
        <v>10665</v>
      </c>
      <c r="C2526" t="s">
        <v>2511</v>
      </c>
      <c r="D2526" t="s">
        <v>2731</v>
      </c>
      <c r="E2526" s="72">
        <v>911.7</v>
      </c>
    </row>
    <row r="2527" spans="1:11" x14ac:dyDescent="0.25">
      <c r="A2527">
        <v>39497</v>
      </c>
      <c r="B2527" t="s">
        <v>10666</v>
      </c>
      <c r="C2527" t="s">
        <v>2511</v>
      </c>
      <c r="D2527" t="s">
        <v>2731</v>
      </c>
      <c r="E2527" s="72">
        <v>823.5</v>
      </c>
    </row>
    <row r="2528" spans="1:11" x14ac:dyDescent="0.25">
      <c r="A2528">
        <v>39493</v>
      </c>
      <c r="B2528" t="s">
        <v>10667</v>
      </c>
      <c r="C2528" t="s">
        <v>2511</v>
      </c>
      <c r="D2528" t="s">
        <v>2731</v>
      </c>
      <c r="E2528" s="72">
        <v>977.88</v>
      </c>
    </row>
    <row r="2529" spans="1:5" x14ac:dyDescent="0.25">
      <c r="A2529">
        <v>39500</v>
      </c>
      <c r="B2529" t="s">
        <v>10668</v>
      </c>
      <c r="C2529" t="s">
        <v>2511</v>
      </c>
      <c r="D2529" t="s">
        <v>2731</v>
      </c>
      <c r="E2529" s="73">
        <v>1066.95</v>
      </c>
    </row>
    <row r="2530" spans="1:5" x14ac:dyDescent="0.25">
      <c r="A2530">
        <v>39498</v>
      </c>
      <c r="B2530" t="s">
        <v>10669</v>
      </c>
      <c r="C2530" t="s">
        <v>2511</v>
      </c>
      <c r="D2530" t="s">
        <v>2731</v>
      </c>
      <c r="E2530" s="73">
        <v>1315.9</v>
      </c>
    </row>
    <row r="2531" spans="1:5" x14ac:dyDescent="0.25">
      <c r="A2531">
        <v>43628</v>
      </c>
      <c r="B2531" t="s">
        <v>10670</v>
      </c>
      <c r="C2531" t="s">
        <v>2511</v>
      </c>
      <c r="D2531" t="s">
        <v>2731</v>
      </c>
      <c r="E2531" s="73">
        <v>1037.21</v>
      </c>
    </row>
    <row r="2532" spans="1:5" x14ac:dyDescent="0.25">
      <c r="A2532">
        <v>39501</v>
      </c>
      <c r="B2532" t="s">
        <v>10671</v>
      </c>
      <c r="C2532" t="s">
        <v>2511</v>
      </c>
      <c r="D2532" t="s">
        <v>2731</v>
      </c>
      <c r="E2532" s="73">
        <v>1095.8399999999999</v>
      </c>
    </row>
    <row r="2533" spans="1:5" x14ac:dyDescent="0.25">
      <c r="A2533">
        <v>39499</v>
      </c>
      <c r="B2533" t="s">
        <v>10672</v>
      </c>
      <c r="C2533" t="s">
        <v>2511</v>
      </c>
      <c r="D2533" t="s">
        <v>2731</v>
      </c>
      <c r="E2533" s="73">
        <v>1334.59</v>
      </c>
    </row>
    <row r="2534" spans="1:5" x14ac:dyDescent="0.25">
      <c r="A2534">
        <v>43621</v>
      </c>
      <c r="B2534" t="s">
        <v>10673</v>
      </c>
      <c r="C2534" t="s">
        <v>2511</v>
      </c>
      <c r="D2534" t="s">
        <v>2731</v>
      </c>
      <c r="E2534" s="73">
        <v>1102.04</v>
      </c>
    </row>
    <row r="2535" spans="1:5" x14ac:dyDescent="0.25">
      <c r="A2535">
        <v>3733</v>
      </c>
      <c r="B2535" t="s">
        <v>10674</v>
      </c>
      <c r="C2535" t="s">
        <v>2512</v>
      </c>
      <c r="D2535" t="s">
        <v>2732</v>
      </c>
      <c r="E2535" s="72">
        <v>70.290000000000006</v>
      </c>
    </row>
    <row r="2536" spans="1:5" x14ac:dyDescent="0.25">
      <c r="A2536">
        <v>3731</v>
      </c>
      <c r="B2536" t="s">
        <v>10675</v>
      </c>
      <c r="C2536" t="s">
        <v>2512</v>
      </c>
      <c r="D2536" t="s">
        <v>2732</v>
      </c>
      <c r="E2536" s="72">
        <v>65.25</v>
      </c>
    </row>
    <row r="2537" spans="1:5" x14ac:dyDescent="0.25">
      <c r="A2537">
        <v>38137</v>
      </c>
      <c r="B2537" t="s">
        <v>10676</v>
      </c>
      <c r="C2537" t="s">
        <v>2512</v>
      </c>
      <c r="D2537" t="s">
        <v>2732</v>
      </c>
      <c r="E2537" s="72">
        <v>65.63</v>
      </c>
    </row>
    <row r="2538" spans="1:5" x14ac:dyDescent="0.25">
      <c r="A2538">
        <v>38135</v>
      </c>
      <c r="B2538" t="s">
        <v>10677</v>
      </c>
      <c r="C2538" t="s">
        <v>2512</v>
      </c>
      <c r="D2538" t="s">
        <v>2732</v>
      </c>
      <c r="E2538" s="72">
        <v>83.2</v>
      </c>
    </row>
    <row r="2539" spans="1:5" x14ac:dyDescent="0.25">
      <c r="A2539">
        <v>38138</v>
      </c>
      <c r="B2539" t="s">
        <v>10678</v>
      </c>
      <c r="C2539" t="s">
        <v>2512</v>
      </c>
      <c r="D2539" t="s">
        <v>2732</v>
      </c>
      <c r="E2539" s="72">
        <v>64.45</v>
      </c>
    </row>
    <row r="2540" spans="1:5" x14ac:dyDescent="0.25">
      <c r="A2540">
        <v>3736</v>
      </c>
      <c r="B2540" t="s">
        <v>10679</v>
      </c>
      <c r="C2540" t="s">
        <v>2512</v>
      </c>
      <c r="D2540" t="s">
        <v>2733</v>
      </c>
      <c r="E2540" s="72">
        <v>53</v>
      </c>
    </row>
    <row r="2541" spans="1:5" x14ac:dyDescent="0.25">
      <c r="A2541">
        <v>3741</v>
      </c>
      <c r="B2541" t="s">
        <v>10680</v>
      </c>
      <c r="C2541" t="s">
        <v>2512</v>
      </c>
      <c r="D2541" t="s">
        <v>2731</v>
      </c>
      <c r="E2541" s="72">
        <v>55.24</v>
      </c>
    </row>
    <row r="2542" spans="1:5" x14ac:dyDescent="0.25">
      <c r="A2542">
        <v>3745</v>
      </c>
      <c r="B2542" t="s">
        <v>10681</v>
      </c>
      <c r="C2542" t="s">
        <v>2512</v>
      </c>
      <c r="D2542" t="s">
        <v>2731</v>
      </c>
      <c r="E2542" s="72">
        <v>59.57</v>
      </c>
    </row>
    <row r="2543" spans="1:5" x14ac:dyDescent="0.25">
      <c r="A2543">
        <v>3743</v>
      </c>
      <c r="B2543" t="s">
        <v>10682</v>
      </c>
      <c r="C2543" t="s">
        <v>2512</v>
      </c>
      <c r="D2543" t="s">
        <v>2731</v>
      </c>
      <c r="E2543" s="72">
        <v>55.05</v>
      </c>
    </row>
    <row r="2544" spans="1:5" x14ac:dyDescent="0.25">
      <c r="A2544">
        <v>3744</v>
      </c>
      <c r="B2544" t="s">
        <v>10683</v>
      </c>
      <c r="C2544" t="s">
        <v>2512</v>
      </c>
      <c r="D2544" t="s">
        <v>2731</v>
      </c>
      <c r="E2544" s="72">
        <v>60.6</v>
      </c>
    </row>
    <row r="2545" spans="1:5" x14ac:dyDescent="0.25">
      <c r="A2545">
        <v>3739</v>
      </c>
      <c r="B2545" t="s">
        <v>10684</v>
      </c>
      <c r="C2545" t="s">
        <v>2512</v>
      </c>
      <c r="D2545" t="s">
        <v>2731</v>
      </c>
      <c r="E2545" s="72">
        <v>63.68</v>
      </c>
    </row>
    <row r="2546" spans="1:5" x14ac:dyDescent="0.25">
      <c r="A2546">
        <v>3737</v>
      </c>
      <c r="B2546" t="s">
        <v>10685</v>
      </c>
      <c r="C2546" t="s">
        <v>2512</v>
      </c>
      <c r="D2546" t="s">
        <v>2731</v>
      </c>
      <c r="E2546" s="72">
        <v>66.760000000000005</v>
      </c>
    </row>
    <row r="2547" spans="1:5" x14ac:dyDescent="0.25">
      <c r="A2547">
        <v>3738</v>
      </c>
      <c r="B2547" t="s">
        <v>10686</v>
      </c>
      <c r="C2547" t="s">
        <v>2512</v>
      </c>
      <c r="D2547" t="s">
        <v>2731</v>
      </c>
      <c r="E2547" s="72">
        <v>77.03</v>
      </c>
    </row>
    <row r="2548" spans="1:5" x14ac:dyDescent="0.25">
      <c r="A2548">
        <v>3747</v>
      </c>
      <c r="B2548" t="s">
        <v>10687</v>
      </c>
      <c r="C2548" t="s">
        <v>2512</v>
      </c>
      <c r="D2548" t="s">
        <v>2731</v>
      </c>
      <c r="E2548" s="72">
        <v>60.6</v>
      </c>
    </row>
    <row r="2549" spans="1:5" x14ac:dyDescent="0.25">
      <c r="A2549">
        <v>11649</v>
      </c>
      <c r="B2549" t="s">
        <v>10688</v>
      </c>
      <c r="C2549" t="s">
        <v>2511</v>
      </c>
      <c r="D2549" t="s">
        <v>2731</v>
      </c>
      <c r="E2549" s="72">
        <v>439.61</v>
      </c>
    </row>
    <row r="2550" spans="1:5" x14ac:dyDescent="0.25">
      <c r="A2550">
        <v>11650</v>
      </c>
      <c r="B2550" t="s">
        <v>10689</v>
      </c>
      <c r="C2550" t="s">
        <v>2511</v>
      </c>
      <c r="D2550" t="s">
        <v>2731</v>
      </c>
      <c r="E2550" s="72">
        <v>749.29</v>
      </c>
    </row>
    <row r="2551" spans="1:5" x14ac:dyDescent="0.25">
      <c r="A2551">
        <v>3742</v>
      </c>
      <c r="B2551" t="s">
        <v>10690</v>
      </c>
      <c r="C2551" t="s">
        <v>2512</v>
      </c>
      <c r="D2551" t="s">
        <v>2731</v>
      </c>
      <c r="E2551" s="72">
        <v>79.91</v>
      </c>
    </row>
    <row r="2552" spans="1:5" x14ac:dyDescent="0.25">
      <c r="A2552">
        <v>3746</v>
      </c>
      <c r="B2552" t="s">
        <v>10691</v>
      </c>
      <c r="C2552" t="s">
        <v>2512</v>
      </c>
      <c r="D2552" t="s">
        <v>2731</v>
      </c>
      <c r="E2552" s="72">
        <v>93.3</v>
      </c>
    </row>
    <row r="2553" spans="1:5" x14ac:dyDescent="0.25">
      <c r="A2553">
        <v>21106</v>
      </c>
      <c r="B2553" t="s">
        <v>10692</v>
      </c>
      <c r="C2553" t="s">
        <v>2510</v>
      </c>
      <c r="D2553" t="s">
        <v>2731</v>
      </c>
      <c r="E2553" s="72">
        <v>46.46</v>
      </c>
    </row>
    <row r="2554" spans="1:5" x14ac:dyDescent="0.25">
      <c r="A2554">
        <v>3755</v>
      </c>
      <c r="B2554" t="s">
        <v>10693</v>
      </c>
      <c r="C2554" t="s">
        <v>2511</v>
      </c>
      <c r="D2554" t="s">
        <v>2731</v>
      </c>
      <c r="E2554" s="72">
        <v>26.99</v>
      </c>
    </row>
    <row r="2555" spans="1:5" x14ac:dyDescent="0.25">
      <c r="A2555">
        <v>3750</v>
      </c>
      <c r="B2555" t="s">
        <v>10694</v>
      </c>
      <c r="C2555" t="s">
        <v>2511</v>
      </c>
      <c r="D2555" t="s">
        <v>2731</v>
      </c>
      <c r="E2555" s="72">
        <v>36.29</v>
      </c>
    </row>
    <row r="2556" spans="1:5" x14ac:dyDescent="0.25">
      <c r="A2556">
        <v>3756</v>
      </c>
      <c r="B2556" t="s">
        <v>10695</v>
      </c>
      <c r="C2556" t="s">
        <v>2511</v>
      </c>
      <c r="D2556" t="s">
        <v>2731</v>
      </c>
      <c r="E2556" s="72">
        <v>67.81</v>
      </c>
    </row>
    <row r="2557" spans="1:5" x14ac:dyDescent="0.25">
      <c r="A2557">
        <v>39377</v>
      </c>
      <c r="B2557" t="s">
        <v>10696</v>
      </c>
      <c r="C2557" t="s">
        <v>2511</v>
      </c>
      <c r="D2557" t="s">
        <v>2731</v>
      </c>
      <c r="E2557" s="72">
        <v>200.88</v>
      </c>
    </row>
    <row r="2558" spans="1:5" x14ac:dyDescent="0.25">
      <c r="A2558">
        <v>38191</v>
      </c>
      <c r="B2558" t="s">
        <v>10697</v>
      </c>
      <c r="C2558" t="s">
        <v>2511</v>
      </c>
      <c r="D2558" t="s">
        <v>2731</v>
      </c>
      <c r="E2558" s="72">
        <v>14.96</v>
      </c>
    </row>
    <row r="2559" spans="1:5" x14ac:dyDescent="0.25">
      <c r="A2559">
        <v>39381</v>
      </c>
      <c r="B2559" t="s">
        <v>10698</v>
      </c>
      <c r="C2559" t="s">
        <v>2511</v>
      </c>
      <c r="D2559" t="s">
        <v>2731</v>
      </c>
      <c r="E2559" s="72">
        <v>13.95</v>
      </c>
    </row>
    <row r="2560" spans="1:5" x14ac:dyDescent="0.25">
      <c r="A2560">
        <v>38780</v>
      </c>
      <c r="B2560" t="s">
        <v>10699</v>
      </c>
      <c r="C2560" t="s">
        <v>2511</v>
      </c>
      <c r="D2560" t="s">
        <v>2731</v>
      </c>
      <c r="E2560" s="72">
        <v>17.07</v>
      </c>
    </row>
    <row r="2561" spans="1:5" x14ac:dyDescent="0.25">
      <c r="A2561">
        <v>38781</v>
      </c>
      <c r="B2561" t="s">
        <v>10700</v>
      </c>
      <c r="C2561" t="s">
        <v>2511</v>
      </c>
      <c r="D2561" t="s">
        <v>2731</v>
      </c>
      <c r="E2561" s="72">
        <v>57.61</v>
      </c>
    </row>
    <row r="2562" spans="1:5" x14ac:dyDescent="0.25">
      <c r="A2562">
        <v>38192</v>
      </c>
      <c r="B2562" t="s">
        <v>10701</v>
      </c>
      <c r="C2562" t="s">
        <v>2511</v>
      </c>
      <c r="D2562" t="s">
        <v>2731</v>
      </c>
      <c r="E2562" s="72">
        <v>104.25</v>
      </c>
    </row>
    <row r="2563" spans="1:5" x14ac:dyDescent="0.25">
      <c r="A2563">
        <v>3753</v>
      </c>
      <c r="B2563" t="s">
        <v>10702</v>
      </c>
      <c r="C2563" t="s">
        <v>2511</v>
      </c>
      <c r="D2563" t="s">
        <v>2731</v>
      </c>
      <c r="E2563" s="72">
        <v>9.1199999999999992</v>
      </c>
    </row>
    <row r="2564" spans="1:5" x14ac:dyDescent="0.25">
      <c r="A2564">
        <v>38782</v>
      </c>
      <c r="B2564" t="s">
        <v>10703</v>
      </c>
      <c r="C2564" t="s">
        <v>2511</v>
      </c>
      <c r="D2564" t="s">
        <v>2731</v>
      </c>
      <c r="E2564" s="72">
        <v>11.88</v>
      </c>
    </row>
    <row r="2565" spans="1:5" x14ac:dyDescent="0.25">
      <c r="A2565">
        <v>38778</v>
      </c>
      <c r="B2565" t="s">
        <v>10704</v>
      </c>
      <c r="C2565" t="s">
        <v>2511</v>
      </c>
      <c r="D2565" t="s">
        <v>2731</v>
      </c>
      <c r="E2565" s="72">
        <v>8.92</v>
      </c>
    </row>
    <row r="2566" spans="1:5" x14ac:dyDescent="0.25">
      <c r="A2566">
        <v>38779</v>
      </c>
      <c r="B2566" t="s">
        <v>10705</v>
      </c>
      <c r="C2566" t="s">
        <v>2511</v>
      </c>
      <c r="D2566" t="s">
        <v>2731</v>
      </c>
      <c r="E2566" s="72">
        <v>9.4499999999999993</v>
      </c>
    </row>
    <row r="2567" spans="1:5" x14ac:dyDescent="0.25">
      <c r="A2567">
        <v>39388</v>
      </c>
      <c r="B2567" t="s">
        <v>10706</v>
      </c>
      <c r="C2567" t="s">
        <v>2511</v>
      </c>
      <c r="D2567" t="s">
        <v>2731</v>
      </c>
      <c r="E2567" s="72">
        <v>9.84</v>
      </c>
    </row>
    <row r="2568" spans="1:5" x14ac:dyDescent="0.25">
      <c r="A2568">
        <v>39387</v>
      </c>
      <c r="B2568" t="s">
        <v>10707</v>
      </c>
      <c r="C2568" t="s">
        <v>2511</v>
      </c>
      <c r="D2568" t="s">
        <v>2731</v>
      </c>
      <c r="E2568" s="72">
        <v>15.34</v>
      </c>
    </row>
    <row r="2569" spans="1:5" x14ac:dyDescent="0.25">
      <c r="A2569">
        <v>39386</v>
      </c>
      <c r="B2569" t="s">
        <v>10708</v>
      </c>
      <c r="C2569" t="s">
        <v>2511</v>
      </c>
      <c r="D2569" t="s">
        <v>2731</v>
      </c>
      <c r="E2569" s="72">
        <v>10.69</v>
      </c>
    </row>
    <row r="2570" spans="1:5" x14ac:dyDescent="0.25">
      <c r="A2570">
        <v>38194</v>
      </c>
      <c r="B2570" t="s">
        <v>10709</v>
      </c>
      <c r="C2570" t="s">
        <v>2511</v>
      </c>
      <c r="D2570" t="s">
        <v>2733</v>
      </c>
      <c r="E2570" s="72">
        <v>8</v>
      </c>
    </row>
    <row r="2571" spans="1:5" x14ac:dyDescent="0.25">
      <c r="A2571">
        <v>38193</v>
      </c>
      <c r="B2571" t="s">
        <v>10710</v>
      </c>
      <c r="C2571" t="s">
        <v>2511</v>
      </c>
      <c r="D2571" t="s">
        <v>2731</v>
      </c>
      <c r="E2571" s="72">
        <v>6.95</v>
      </c>
    </row>
    <row r="2572" spans="1:5" x14ac:dyDescent="0.25">
      <c r="A2572">
        <v>12216</v>
      </c>
      <c r="B2572" t="s">
        <v>10711</v>
      </c>
      <c r="C2572" t="s">
        <v>2511</v>
      </c>
      <c r="D2572" t="s">
        <v>2731</v>
      </c>
      <c r="E2572" s="72">
        <v>52.14</v>
      </c>
    </row>
    <row r="2573" spans="1:5" x14ac:dyDescent="0.25">
      <c r="A2573">
        <v>3757</v>
      </c>
      <c r="B2573" t="s">
        <v>10712</v>
      </c>
      <c r="C2573" t="s">
        <v>2511</v>
      </c>
      <c r="D2573" t="s">
        <v>2731</v>
      </c>
      <c r="E2573" s="72">
        <v>60.28</v>
      </c>
    </row>
    <row r="2574" spans="1:5" x14ac:dyDescent="0.25">
      <c r="A2574">
        <v>3758</v>
      </c>
      <c r="B2574" t="s">
        <v>10713</v>
      </c>
      <c r="C2574" t="s">
        <v>2511</v>
      </c>
      <c r="D2574" t="s">
        <v>2731</v>
      </c>
      <c r="E2574" s="72">
        <v>70.290000000000006</v>
      </c>
    </row>
    <row r="2575" spans="1:5" x14ac:dyDescent="0.25">
      <c r="A2575">
        <v>12214</v>
      </c>
      <c r="B2575" t="s">
        <v>10714</v>
      </c>
      <c r="C2575" t="s">
        <v>2511</v>
      </c>
      <c r="D2575" t="s">
        <v>2731</v>
      </c>
      <c r="E2575" s="72">
        <v>24.07</v>
      </c>
    </row>
    <row r="2576" spans="1:5" x14ac:dyDescent="0.25">
      <c r="A2576">
        <v>3749</v>
      </c>
      <c r="B2576" t="s">
        <v>10715</v>
      </c>
      <c r="C2576" t="s">
        <v>2511</v>
      </c>
      <c r="D2576" t="s">
        <v>2733</v>
      </c>
      <c r="E2576" s="72">
        <v>42.9</v>
      </c>
    </row>
    <row r="2577" spans="1:5" x14ac:dyDescent="0.25">
      <c r="A2577">
        <v>3751</v>
      </c>
      <c r="B2577" t="s">
        <v>10716</v>
      </c>
      <c r="C2577" t="s">
        <v>2511</v>
      </c>
      <c r="D2577" t="s">
        <v>2731</v>
      </c>
      <c r="E2577" s="72">
        <v>58.54</v>
      </c>
    </row>
    <row r="2578" spans="1:5" x14ac:dyDescent="0.25">
      <c r="A2578">
        <v>39376</v>
      </c>
      <c r="B2578" t="s">
        <v>10717</v>
      </c>
      <c r="C2578" t="s">
        <v>2511</v>
      </c>
      <c r="D2578" t="s">
        <v>2731</v>
      </c>
      <c r="E2578" s="72">
        <v>49.35</v>
      </c>
    </row>
    <row r="2579" spans="1:5" x14ac:dyDescent="0.25">
      <c r="A2579">
        <v>3752</v>
      </c>
      <c r="B2579" t="s">
        <v>10718</v>
      </c>
      <c r="C2579" t="s">
        <v>2511</v>
      </c>
      <c r="D2579" t="s">
        <v>2731</v>
      </c>
      <c r="E2579" s="72">
        <v>96.58</v>
      </c>
    </row>
    <row r="2580" spans="1:5" x14ac:dyDescent="0.25">
      <c r="A2580">
        <v>746</v>
      </c>
      <c r="B2580" t="s">
        <v>10719</v>
      </c>
      <c r="C2580" t="s">
        <v>2511</v>
      </c>
      <c r="D2580" t="s">
        <v>2732</v>
      </c>
      <c r="E2580" s="73">
        <v>2874.77</v>
      </c>
    </row>
    <row r="2581" spans="1:5" x14ac:dyDescent="0.25">
      <c r="A2581">
        <v>20269</v>
      </c>
      <c r="B2581" t="s">
        <v>10720</v>
      </c>
      <c r="C2581" t="s">
        <v>2511</v>
      </c>
      <c r="D2581" t="s">
        <v>2731</v>
      </c>
      <c r="E2581" s="72">
        <v>103.03</v>
      </c>
    </row>
    <row r="2582" spans="1:5" x14ac:dyDescent="0.25">
      <c r="A2582">
        <v>20270</v>
      </c>
      <c r="B2582" t="s">
        <v>10721</v>
      </c>
      <c r="C2582" t="s">
        <v>2511</v>
      </c>
      <c r="D2582" t="s">
        <v>2731</v>
      </c>
      <c r="E2582" s="72">
        <v>113.84</v>
      </c>
    </row>
    <row r="2583" spans="1:5" x14ac:dyDescent="0.25">
      <c r="A2583">
        <v>11696</v>
      </c>
      <c r="B2583" t="s">
        <v>10722</v>
      </c>
      <c r="C2583" t="s">
        <v>2511</v>
      </c>
      <c r="D2583" t="s">
        <v>2731</v>
      </c>
      <c r="E2583" s="72">
        <v>182.24</v>
      </c>
    </row>
    <row r="2584" spans="1:5" x14ac:dyDescent="0.25">
      <c r="A2584">
        <v>10427</v>
      </c>
      <c r="B2584" t="s">
        <v>10723</v>
      </c>
      <c r="C2584" t="s">
        <v>2511</v>
      </c>
      <c r="D2584" t="s">
        <v>2731</v>
      </c>
      <c r="E2584" s="72">
        <v>509.98</v>
      </c>
    </row>
    <row r="2585" spans="1:5" x14ac:dyDescent="0.25">
      <c r="A2585">
        <v>10428</v>
      </c>
      <c r="B2585" t="s">
        <v>10724</v>
      </c>
      <c r="C2585" t="s">
        <v>2511</v>
      </c>
      <c r="D2585" t="s">
        <v>2731</v>
      </c>
      <c r="E2585" s="72">
        <v>525.44000000000005</v>
      </c>
    </row>
    <row r="2586" spans="1:5" x14ac:dyDescent="0.25">
      <c r="A2586">
        <v>36521</v>
      </c>
      <c r="B2586" t="s">
        <v>10725</v>
      </c>
      <c r="C2586" t="s">
        <v>2511</v>
      </c>
      <c r="D2586" t="s">
        <v>2731</v>
      </c>
      <c r="E2586" s="72">
        <v>163.94</v>
      </c>
    </row>
    <row r="2587" spans="1:5" x14ac:dyDescent="0.25">
      <c r="A2587">
        <v>36794</v>
      </c>
      <c r="B2587" t="s">
        <v>10726</v>
      </c>
      <c r="C2587" t="s">
        <v>2511</v>
      </c>
      <c r="D2587" t="s">
        <v>2731</v>
      </c>
      <c r="E2587" s="72">
        <v>174.53</v>
      </c>
    </row>
    <row r="2588" spans="1:5" x14ac:dyDescent="0.25">
      <c r="A2588">
        <v>10426</v>
      </c>
      <c r="B2588" t="s">
        <v>10727</v>
      </c>
      <c r="C2588" t="s">
        <v>2511</v>
      </c>
      <c r="D2588" t="s">
        <v>2731</v>
      </c>
      <c r="E2588" s="72">
        <v>195.44</v>
      </c>
    </row>
    <row r="2589" spans="1:5" x14ac:dyDescent="0.25">
      <c r="A2589">
        <v>10425</v>
      </c>
      <c r="B2589" t="s">
        <v>10728</v>
      </c>
      <c r="C2589" t="s">
        <v>2511</v>
      </c>
      <c r="D2589" t="s">
        <v>2731</v>
      </c>
      <c r="E2589" s="72">
        <v>99.15</v>
      </c>
    </row>
    <row r="2590" spans="1:5" x14ac:dyDescent="0.25">
      <c r="A2590">
        <v>10431</v>
      </c>
      <c r="B2590" t="s">
        <v>10729</v>
      </c>
      <c r="C2590" t="s">
        <v>2511</v>
      </c>
      <c r="D2590" t="s">
        <v>2731</v>
      </c>
      <c r="E2590" s="72">
        <v>339.45</v>
      </c>
    </row>
    <row r="2591" spans="1:5" x14ac:dyDescent="0.25">
      <c r="A2591">
        <v>10429</v>
      </c>
      <c r="B2591" t="s">
        <v>10730</v>
      </c>
      <c r="C2591" t="s">
        <v>2511</v>
      </c>
      <c r="D2591" t="s">
        <v>2731</v>
      </c>
      <c r="E2591" s="72">
        <v>167.46</v>
      </c>
    </row>
    <row r="2592" spans="1:5" x14ac:dyDescent="0.25">
      <c r="A2592">
        <v>2354</v>
      </c>
      <c r="B2592" t="s">
        <v>10731</v>
      </c>
      <c r="C2592" t="s">
        <v>2513</v>
      </c>
      <c r="D2592" t="s">
        <v>2731</v>
      </c>
      <c r="E2592" s="72">
        <v>24.5</v>
      </c>
    </row>
    <row r="2593" spans="1:5" x14ac:dyDescent="0.25">
      <c r="A2593">
        <v>40932</v>
      </c>
      <c r="B2593" t="s">
        <v>10732</v>
      </c>
      <c r="C2593" t="s">
        <v>2517</v>
      </c>
      <c r="D2593" t="s">
        <v>2731</v>
      </c>
      <c r="E2593" s="73">
        <v>4361.71</v>
      </c>
    </row>
    <row r="2594" spans="1:5" x14ac:dyDescent="0.25">
      <c r="A2594">
        <v>10853</v>
      </c>
      <c r="B2594" t="s">
        <v>10733</v>
      </c>
      <c r="C2594" t="s">
        <v>2511</v>
      </c>
      <c r="D2594" t="s">
        <v>2731</v>
      </c>
      <c r="E2594" s="72">
        <v>96.81</v>
      </c>
    </row>
    <row r="2595" spans="1:5" x14ac:dyDescent="0.25">
      <c r="A2595">
        <v>5093</v>
      </c>
      <c r="B2595" t="s">
        <v>10734</v>
      </c>
      <c r="C2595" t="s">
        <v>2518</v>
      </c>
      <c r="D2595" t="s">
        <v>2731</v>
      </c>
      <c r="E2595" s="72">
        <v>16.489999999999998</v>
      </c>
    </row>
    <row r="2596" spans="1:5" x14ac:dyDescent="0.25">
      <c r="A2596">
        <v>44331</v>
      </c>
      <c r="B2596" t="s">
        <v>10735</v>
      </c>
      <c r="C2596" t="s">
        <v>2515</v>
      </c>
      <c r="D2596" t="s">
        <v>2731</v>
      </c>
      <c r="E2596" s="72">
        <v>44.29</v>
      </c>
    </row>
    <row r="2597" spans="1:5" x14ac:dyDescent="0.25">
      <c r="A2597">
        <v>37768</v>
      </c>
      <c r="B2597" t="s">
        <v>10736</v>
      </c>
      <c r="C2597" t="s">
        <v>2511</v>
      </c>
      <c r="D2597" t="s">
        <v>2732</v>
      </c>
      <c r="E2597" s="73">
        <v>235000</v>
      </c>
    </row>
    <row r="2598" spans="1:5" x14ac:dyDescent="0.25">
      <c r="A2598">
        <v>37773</v>
      </c>
      <c r="B2598" t="s">
        <v>10737</v>
      </c>
      <c r="C2598" t="s">
        <v>2511</v>
      </c>
      <c r="D2598" t="s">
        <v>2732</v>
      </c>
      <c r="E2598" s="73">
        <v>199554.62</v>
      </c>
    </row>
    <row r="2599" spans="1:5" x14ac:dyDescent="0.25">
      <c r="A2599">
        <v>37769</v>
      </c>
      <c r="B2599" t="s">
        <v>10738</v>
      </c>
      <c r="C2599" t="s">
        <v>2511</v>
      </c>
      <c r="D2599" t="s">
        <v>2732</v>
      </c>
      <c r="E2599" s="73">
        <v>334079.57</v>
      </c>
    </row>
    <row r="2600" spans="1:5" x14ac:dyDescent="0.25">
      <c r="A2600">
        <v>37770</v>
      </c>
      <c r="B2600" t="s">
        <v>10739</v>
      </c>
      <c r="C2600" t="s">
        <v>2511</v>
      </c>
      <c r="D2600" t="s">
        <v>2732</v>
      </c>
      <c r="E2600" s="73">
        <v>566986.32999999996</v>
      </c>
    </row>
    <row r="2601" spans="1:5" x14ac:dyDescent="0.25">
      <c r="A2601">
        <v>38382</v>
      </c>
      <c r="B2601" t="s">
        <v>10740</v>
      </c>
      <c r="C2601" t="s">
        <v>2511</v>
      </c>
      <c r="D2601" t="s">
        <v>2731</v>
      </c>
      <c r="E2601" s="72">
        <v>11.32</v>
      </c>
    </row>
    <row r="2602" spans="1:5" x14ac:dyDescent="0.25">
      <c r="A2602">
        <v>38383</v>
      </c>
      <c r="B2602" t="s">
        <v>10741</v>
      </c>
      <c r="C2602" t="s">
        <v>2511</v>
      </c>
      <c r="D2602" t="s">
        <v>2731</v>
      </c>
      <c r="E2602" s="72">
        <v>2.12</v>
      </c>
    </row>
    <row r="2603" spans="1:5" x14ac:dyDescent="0.25">
      <c r="A2603">
        <v>3768</v>
      </c>
      <c r="B2603" t="s">
        <v>10742</v>
      </c>
      <c r="C2603" t="s">
        <v>2511</v>
      </c>
      <c r="D2603" t="s">
        <v>2731</v>
      </c>
      <c r="E2603" s="72">
        <v>4.1100000000000003</v>
      </c>
    </row>
    <row r="2604" spans="1:5" x14ac:dyDescent="0.25">
      <c r="A2604">
        <v>3767</v>
      </c>
      <c r="B2604" t="s">
        <v>10743</v>
      </c>
      <c r="C2604" t="s">
        <v>2511</v>
      </c>
      <c r="D2604" t="s">
        <v>2731</v>
      </c>
      <c r="E2604" s="72">
        <v>1.37</v>
      </c>
    </row>
    <row r="2605" spans="1:5" x14ac:dyDescent="0.25">
      <c r="A2605">
        <v>13192</v>
      </c>
      <c r="B2605" t="s">
        <v>10744</v>
      </c>
      <c r="C2605" t="s">
        <v>2511</v>
      </c>
      <c r="D2605" t="s">
        <v>2731</v>
      </c>
      <c r="E2605" s="73">
        <v>5363.12</v>
      </c>
    </row>
    <row r="2606" spans="1:5" x14ac:dyDescent="0.25">
      <c r="A2606">
        <v>38413</v>
      </c>
      <c r="B2606" t="s">
        <v>10745</v>
      </c>
      <c r="C2606" t="s">
        <v>2511</v>
      </c>
      <c r="D2606" t="s">
        <v>2731</v>
      </c>
      <c r="E2606" s="72">
        <v>886.98</v>
      </c>
    </row>
    <row r="2607" spans="1:5" x14ac:dyDescent="0.25">
      <c r="A2607">
        <v>42440</v>
      </c>
      <c r="B2607" t="s">
        <v>10746</v>
      </c>
      <c r="C2607" t="s">
        <v>2511</v>
      </c>
      <c r="D2607" t="s">
        <v>2732</v>
      </c>
      <c r="E2607" s="73">
        <v>1235.9100000000001</v>
      </c>
    </row>
    <row r="2608" spans="1:5" x14ac:dyDescent="0.25">
      <c r="A2608">
        <v>20193</v>
      </c>
      <c r="B2608" t="s">
        <v>10747</v>
      </c>
      <c r="C2608" t="s">
        <v>2526</v>
      </c>
      <c r="D2608" t="s">
        <v>2731</v>
      </c>
      <c r="E2608" s="72">
        <v>6.66</v>
      </c>
    </row>
    <row r="2609" spans="1:5" x14ac:dyDescent="0.25">
      <c r="A2609">
        <v>10527</v>
      </c>
      <c r="B2609" t="s">
        <v>10748</v>
      </c>
      <c r="C2609" t="s">
        <v>2527</v>
      </c>
      <c r="D2609" t="s">
        <v>2733</v>
      </c>
      <c r="E2609" s="72">
        <v>20</v>
      </c>
    </row>
    <row r="2610" spans="1:5" x14ac:dyDescent="0.25">
      <c r="A2610">
        <v>41805</v>
      </c>
      <c r="B2610" t="s">
        <v>10749</v>
      </c>
      <c r="C2610" t="s">
        <v>2517</v>
      </c>
      <c r="D2610" t="s">
        <v>2732</v>
      </c>
      <c r="E2610" s="72">
        <v>612.09</v>
      </c>
    </row>
    <row r="2611" spans="1:5" x14ac:dyDescent="0.25">
      <c r="A2611">
        <v>40271</v>
      </c>
      <c r="B2611" t="s">
        <v>10750</v>
      </c>
      <c r="C2611" t="s">
        <v>2517</v>
      </c>
      <c r="D2611" t="s">
        <v>2731</v>
      </c>
      <c r="E2611" s="72">
        <v>13</v>
      </c>
    </row>
    <row r="2612" spans="1:5" x14ac:dyDescent="0.25">
      <c r="A2612">
        <v>40287</v>
      </c>
      <c r="B2612" t="s">
        <v>10751</v>
      </c>
      <c r="C2612" t="s">
        <v>2517</v>
      </c>
      <c r="D2612" t="s">
        <v>2731</v>
      </c>
      <c r="E2612" s="72">
        <v>5</v>
      </c>
    </row>
    <row r="2613" spans="1:5" x14ac:dyDescent="0.25">
      <c r="A2613">
        <v>4084</v>
      </c>
      <c r="B2613" t="s">
        <v>10752</v>
      </c>
      <c r="C2613" t="s">
        <v>2513</v>
      </c>
      <c r="D2613" t="s">
        <v>2731</v>
      </c>
      <c r="E2613" s="72">
        <v>4.05</v>
      </c>
    </row>
    <row r="2614" spans="1:5" x14ac:dyDescent="0.25">
      <c r="A2614">
        <v>743</v>
      </c>
      <c r="B2614" t="s">
        <v>10753</v>
      </c>
      <c r="C2614" t="s">
        <v>2513</v>
      </c>
      <c r="D2614" t="s">
        <v>2733</v>
      </c>
      <c r="E2614" s="72">
        <v>4.05</v>
      </c>
    </row>
    <row r="2615" spans="1:5" x14ac:dyDescent="0.25">
      <c r="A2615">
        <v>40293</v>
      </c>
      <c r="B2615" t="s">
        <v>10754</v>
      </c>
      <c r="C2615" t="s">
        <v>2513</v>
      </c>
      <c r="D2615" t="s">
        <v>2731</v>
      </c>
      <c r="E2615" s="72">
        <v>4.8600000000000003</v>
      </c>
    </row>
    <row r="2616" spans="1:5" x14ac:dyDescent="0.25">
      <c r="A2616">
        <v>40294</v>
      </c>
      <c r="B2616" t="s">
        <v>10755</v>
      </c>
      <c r="C2616" t="s">
        <v>2513</v>
      </c>
      <c r="D2616" t="s">
        <v>2731</v>
      </c>
      <c r="E2616" s="72">
        <v>4.05</v>
      </c>
    </row>
    <row r="2617" spans="1:5" x14ac:dyDescent="0.25">
      <c r="A2617">
        <v>4085</v>
      </c>
      <c r="B2617" t="s">
        <v>10756</v>
      </c>
      <c r="C2617" t="s">
        <v>2513</v>
      </c>
      <c r="D2617" t="s">
        <v>2731</v>
      </c>
      <c r="E2617" s="72">
        <v>5.67</v>
      </c>
    </row>
    <row r="2618" spans="1:5" x14ac:dyDescent="0.25">
      <c r="A2618">
        <v>10779</v>
      </c>
      <c r="B2618" t="s">
        <v>10757</v>
      </c>
      <c r="C2618" t="s">
        <v>2517</v>
      </c>
      <c r="D2618" t="s">
        <v>2731</v>
      </c>
      <c r="E2618" s="73">
        <v>1562.5</v>
      </c>
    </row>
    <row r="2619" spans="1:5" x14ac:dyDescent="0.25">
      <c r="A2619">
        <v>10777</v>
      </c>
      <c r="B2619" t="s">
        <v>10758</v>
      </c>
      <c r="C2619" t="s">
        <v>2517</v>
      </c>
      <c r="D2619" t="s">
        <v>2731</v>
      </c>
      <c r="E2619" s="73">
        <v>1419.27</v>
      </c>
    </row>
    <row r="2620" spans="1:5" x14ac:dyDescent="0.25">
      <c r="A2620">
        <v>10775</v>
      </c>
      <c r="B2620" t="s">
        <v>10759</v>
      </c>
      <c r="C2620" t="s">
        <v>2517</v>
      </c>
      <c r="D2620" t="s">
        <v>2733</v>
      </c>
      <c r="E2620" s="73">
        <v>1250</v>
      </c>
    </row>
    <row r="2621" spans="1:5" x14ac:dyDescent="0.25">
      <c r="A2621">
        <v>10776</v>
      </c>
      <c r="B2621" t="s">
        <v>10760</v>
      </c>
      <c r="C2621" t="s">
        <v>2517</v>
      </c>
      <c r="D2621" t="s">
        <v>2731</v>
      </c>
      <c r="E2621" s="72">
        <v>976.56</v>
      </c>
    </row>
    <row r="2622" spans="1:5" x14ac:dyDescent="0.25">
      <c r="A2622">
        <v>10778</v>
      </c>
      <c r="B2622" t="s">
        <v>10761</v>
      </c>
      <c r="C2622" t="s">
        <v>2517</v>
      </c>
      <c r="D2622" t="s">
        <v>2731</v>
      </c>
      <c r="E2622" s="73">
        <v>1562.5</v>
      </c>
    </row>
    <row r="2623" spans="1:5" x14ac:dyDescent="0.25">
      <c r="A2623">
        <v>40339</v>
      </c>
      <c r="B2623" t="s">
        <v>10762</v>
      </c>
      <c r="C2623" t="s">
        <v>2517</v>
      </c>
      <c r="D2623" t="s">
        <v>2731</v>
      </c>
      <c r="E2623" s="72">
        <v>5</v>
      </c>
    </row>
    <row r="2624" spans="1:5" x14ac:dyDescent="0.25">
      <c r="A2624">
        <v>10749</v>
      </c>
      <c r="B2624" t="s">
        <v>10763</v>
      </c>
      <c r="C2624" t="s">
        <v>2517</v>
      </c>
      <c r="D2624" t="s">
        <v>2731</v>
      </c>
      <c r="E2624" s="72">
        <v>9.16</v>
      </c>
    </row>
    <row r="2625" spans="1:5" x14ac:dyDescent="0.25">
      <c r="A2625">
        <v>40290</v>
      </c>
      <c r="B2625" t="s">
        <v>10764</v>
      </c>
      <c r="C2625" t="s">
        <v>10765</v>
      </c>
      <c r="D2625" t="s">
        <v>2731</v>
      </c>
      <c r="E2625" s="72">
        <v>13.2</v>
      </c>
    </row>
    <row r="2626" spans="1:5" x14ac:dyDescent="0.25">
      <c r="A2626">
        <v>3346</v>
      </c>
      <c r="B2626" t="s">
        <v>10766</v>
      </c>
      <c r="C2626" t="s">
        <v>2513</v>
      </c>
      <c r="D2626" t="s">
        <v>2732</v>
      </c>
      <c r="E2626" s="72">
        <v>18</v>
      </c>
    </row>
    <row r="2627" spans="1:5" x14ac:dyDescent="0.25">
      <c r="A2627">
        <v>3348</v>
      </c>
      <c r="B2627" t="s">
        <v>10767</v>
      </c>
      <c r="C2627" t="s">
        <v>2513</v>
      </c>
      <c r="D2627" t="s">
        <v>2732</v>
      </c>
      <c r="E2627" s="72">
        <v>21.53</v>
      </c>
    </row>
    <row r="2628" spans="1:5" x14ac:dyDescent="0.25">
      <c r="A2628">
        <v>39833</v>
      </c>
      <c r="B2628" t="s">
        <v>10768</v>
      </c>
      <c r="C2628" t="s">
        <v>2513</v>
      </c>
      <c r="D2628" t="s">
        <v>2732</v>
      </c>
      <c r="E2628" s="72">
        <v>29.49</v>
      </c>
    </row>
    <row r="2629" spans="1:5" x14ac:dyDescent="0.25">
      <c r="A2629">
        <v>7252</v>
      </c>
      <c r="B2629" t="s">
        <v>10769</v>
      </c>
      <c r="C2629" t="s">
        <v>2513</v>
      </c>
      <c r="D2629" t="s">
        <v>2732</v>
      </c>
      <c r="E2629" s="72">
        <v>2.25</v>
      </c>
    </row>
    <row r="2630" spans="1:5" x14ac:dyDescent="0.25">
      <c r="A2630">
        <v>7247</v>
      </c>
      <c r="B2630" t="s">
        <v>10770</v>
      </c>
      <c r="C2630" t="s">
        <v>2513</v>
      </c>
      <c r="D2630" t="s">
        <v>2732</v>
      </c>
      <c r="E2630" s="72">
        <v>2.25</v>
      </c>
    </row>
    <row r="2631" spans="1:5" x14ac:dyDescent="0.25">
      <c r="A2631">
        <v>40291</v>
      </c>
      <c r="B2631" t="s">
        <v>10771</v>
      </c>
      <c r="C2631" t="s">
        <v>2517</v>
      </c>
      <c r="D2631" t="s">
        <v>2731</v>
      </c>
      <c r="E2631" s="72">
        <v>697.69</v>
      </c>
    </row>
    <row r="2632" spans="1:5" x14ac:dyDescent="0.25">
      <c r="A2632">
        <v>40275</v>
      </c>
      <c r="B2632" t="s">
        <v>10772</v>
      </c>
      <c r="C2632" t="s">
        <v>2517</v>
      </c>
      <c r="D2632" t="s">
        <v>2731</v>
      </c>
      <c r="E2632" s="72">
        <v>20</v>
      </c>
    </row>
    <row r="2633" spans="1:5" x14ac:dyDescent="0.25">
      <c r="A2633">
        <v>42408</v>
      </c>
      <c r="B2633" t="s">
        <v>10773</v>
      </c>
      <c r="C2633" t="s">
        <v>2512</v>
      </c>
      <c r="D2633" t="s">
        <v>2731</v>
      </c>
      <c r="E2633" s="72">
        <v>1.92</v>
      </c>
    </row>
    <row r="2634" spans="1:5" x14ac:dyDescent="0.25">
      <c r="A2634">
        <v>3777</v>
      </c>
      <c r="B2634" t="s">
        <v>10774</v>
      </c>
      <c r="C2634" t="s">
        <v>2512</v>
      </c>
      <c r="D2634" t="s">
        <v>2733</v>
      </c>
      <c r="E2634" s="72">
        <v>1.39</v>
      </c>
    </row>
    <row r="2635" spans="1:5" x14ac:dyDescent="0.25">
      <c r="A2635">
        <v>3798</v>
      </c>
      <c r="B2635" t="s">
        <v>10775</v>
      </c>
      <c r="C2635" t="s">
        <v>2511</v>
      </c>
      <c r="D2635" t="s">
        <v>2732</v>
      </c>
      <c r="E2635" s="72">
        <v>83.81</v>
      </c>
    </row>
    <row r="2636" spans="1:5" x14ac:dyDescent="0.25">
      <c r="A2636">
        <v>38769</v>
      </c>
      <c r="B2636" t="s">
        <v>10776</v>
      </c>
      <c r="C2636" t="s">
        <v>2511</v>
      </c>
      <c r="D2636" t="s">
        <v>2732</v>
      </c>
      <c r="E2636" s="72">
        <v>65.45</v>
      </c>
    </row>
    <row r="2637" spans="1:5" x14ac:dyDescent="0.25">
      <c r="A2637">
        <v>39510</v>
      </c>
      <c r="B2637" t="s">
        <v>10777</v>
      </c>
      <c r="C2637" t="s">
        <v>2511</v>
      </c>
      <c r="D2637" t="s">
        <v>2732</v>
      </c>
      <c r="E2637" s="72">
        <v>264.89</v>
      </c>
    </row>
    <row r="2638" spans="1:5" x14ac:dyDescent="0.25">
      <c r="A2638">
        <v>38776</v>
      </c>
      <c r="B2638" t="s">
        <v>10778</v>
      </c>
      <c r="C2638" t="s">
        <v>2511</v>
      </c>
      <c r="D2638" t="s">
        <v>2732</v>
      </c>
      <c r="E2638" s="72">
        <v>281.12</v>
      </c>
    </row>
    <row r="2639" spans="1:5" x14ac:dyDescent="0.25">
      <c r="A2639">
        <v>38774</v>
      </c>
      <c r="B2639" t="s">
        <v>10779</v>
      </c>
      <c r="C2639" t="s">
        <v>2511</v>
      </c>
      <c r="D2639" t="s">
        <v>2731</v>
      </c>
      <c r="E2639" s="72">
        <v>20.100000000000001</v>
      </c>
    </row>
    <row r="2640" spans="1:5" x14ac:dyDescent="0.25">
      <c r="A2640">
        <v>42247</v>
      </c>
      <c r="B2640" t="s">
        <v>10780</v>
      </c>
      <c r="C2640" t="s">
        <v>2511</v>
      </c>
      <c r="D2640" t="s">
        <v>2731</v>
      </c>
      <c r="E2640" s="72">
        <v>685.99</v>
      </c>
    </row>
    <row r="2641" spans="1:5" x14ac:dyDescent="0.25">
      <c r="A2641">
        <v>42248</v>
      </c>
      <c r="B2641" t="s">
        <v>10781</v>
      </c>
      <c r="C2641" t="s">
        <v>2511</v>
      </c>
      <c r="D2641" t="s">
        <v>2731</v>
      </c>
      <c r="E2641" s="72">
        <v>796.83</v>
      </c>
    </row>
    <row r="2642" spans="1:5" x14ac:dyDescent="0.25">
      <c r="A2642">
        <v>42249</v>
      </c>
      <c r="B2642" t="s">
        <v>10782</v>
      </c>
      <c r="C2642" t="s">
        <v>2511</v>
      </c>
      <c r="D2642" t="s">
        <v>2731</v>
      </c>
      <c r="E2642" s="73">
        <v>1320.06</v>
      </c>
    </row>
    <row r="2643" spans="1:5" x14ac:dyDescent="0.25">
      <c r="A2643">
        <v>42244</v>
      </c>
      <c r="B2643" t="s">
        <v>10783</v>
      </c>
      <c r="C2643" t="s">
        <v>2511</v>
      </c>
      <c r="D2643" t="s">
        <v>2731</v>
      </c>
      <c r="E2643" s="72">
        <v>206.15</v>
      </c>
    </row>
    <row r="2644" spans="1:5" x14ac:dyDescent="0.25">
      <c r="A2644">
        <v>42245</v>
      </c>
      <c r="B2644" t="s">
        <v>10784</v>
      </c>
      <c r="C2644" t="s">
        <v>2511</v>
      </c>
      <c r="D2644" t="s">
        <v>2731</v>
      </c>
      <c r="E2644" s="72">
        <v>380.42</v>
      </c>
    </row>
    <row r="2645" spans="1:5" x14ac:dyDescent="0.25">
      <c r="A2645">
        <v>42246</v>
      </c>
      <c r="B2645" t="s">
        <v>10785</v>
      </c>
      <c r="C2645" t="s">
        <v>2511</v>
      </c>
      <c r="D2645" t="s">
        <v>2731</v>
      </c>
      <c r="E2645" s="72">
        <v>421.1</v>
      </c>
    </row>
    <row r="2646" spans="1:5" x14ac:dyDescent="0.25">
      <c r="A2646">
        <v>42243</v>
      </c>
      <c r="B2646" t="s">
        <v>10786</v>
      </c>
      <c r="C2646" t="s">
        <v>2511</v>
      </c>
      <c r="D2646" t="s">
        <v>2731</v>
      </c>
      <c r="E2646" s="72">
        <v>507.77</v>
      </c>
    </row>
    <row r="2647" spans="1:5" x14ac:dyDescent="0.25">
      <c r="A2647">
        <v>38889</v>
      </c>
      <c r="B2647" t="s">
        <v>10787</v>
      </c>
      <c r="C2647" t="s">
        <v>2511</v>
      </c>
      <c r="D2647" t="s">
        <v>2732</v>
      </c>
      <c r="E2647" s="72">
        <v>50.17</v>
      </c>
    </row>
    <row r="2648" spans="1:5" x14ac:dyDescent="0.25">
      <c r="A2648">
        <v>38784</v>
      </c>
      <c r="B2648" t="s">
        <v>10788</v>
      </c>
      <c r="C2648" t="s">
        <v>2511</v>
      </c>
      <c r="D2648" t="s">
        <v>2732</v>
      </c>
      <c r="E2648" s="72">
        <v>67.11</v>
      </c>
    </row>
    <row r="2649" spans="1:5" x14ac:dyDescent="0.25">
      <c r="A2649">
        <v>3788</v>
      </c>
      <c r="B2649" t="s">
        <v>10789</v>
      </c>
      <c r="C2649" t="s">
        <v>2511</v>
      </c>
      <c r="D2649" t="s">
        <v>2732</v>
      </c>
      <c r="E2649" s="72">
        <v>69.94</v>
      </c>
    </row>
    <row r="2650" spans="1:5" x14ac:dyDescent="0.25">
      <c r="A2650">
        <v>12230</v>
      </c>
      <c r="B2650" t="s">
        <v>10790</v>
      </c>
      <c r="C2650" t="s">
        <v>2511</v>
      </c>
      <c r="D2650" t="s">
        <v>2732</v>
      </c>
      <c r="E2650" s="72">
        <v>17.989999999999998</v>
      </c>
    </row>
    <row r="2651" spans="1:5" x14ac:dyDescent="0.25">
      <c r="A2651">
        <v>3780</v>
      </c>
      <c r="B2651" t="s">
        <v>10791</v>
      </c>
      <c r="C2651" t="s">
        <v>2511</v>
      </c>
      <c r="D2651" t="s">
        <v>2732</v>
      </c>
      <c r="E2651" s="72">
        <v>103.19</v>
      </c>
    </row>
    <row r="2652" spans="1:5" x14ac:dyDescent="0.25">
      <c r="A2652">
        <v>12231</v>
      </c>
      <c r="B2652" t="s">
        <v>10792</v>
      </c>
      <c r="C2652" t="s">
        <v>2511</v>
      </c>
      <c r="D2652" t="s">
        <v>2732</v>
      </c>
      <c r="E2652" s="72">
        <v>29.92</v>
      </c>
    </row>
    <row r="2653" spans="1:5" x14ac:dyDescent="0.25">
      <c r="A2653">
        <v>3811</v>
      </c>
      <c r="B2653" t="s">
        <v>10793</v>
      </c>
      <c r="C2653" t="s">
        <v>2511</v>
      </c>
      <c r="D2653" t="s">
        <v>2732</v>
      </c>
      <c r="E2653" s="72">
        <v>96.92</v>
      </c>
    </row>
    <row r="2654" spans="1:5" x14ac:dyDescent="0.25">
      <c r="A2654">
        <v>12232</v>
      </c>
      <c r="B2654" t="s">
        <v>10794</v>
      </c>
      <c r="C2654" t="s">
        <v>2511</v>
      </c>
      <c r="D2654" t="s">
        <v>2732</v>
      </c>
      <c r="E2654" s="72">
        <v>31.34</v>
      </c>
    </row>
    <row r="2655" spans="1:5" x14ac:dyDescent="0.25">
      <c r="A2655">
        <v>3799</v>
      </c>
      <c r="B2655" t="s">
        <v>10795</v>
      </c>
      <c r="C2655" t="s">
        <v>2511</v>
      </c>
      <c r="D2655" t="s">
        <v>2732</v>
      </c>
      <c r="E2655" s="72">
        <v>137.08000000000001</v>
      </c>
    </row>
    <row r="2656" spans="1:5" x14ac:dyDescent="0.25">
      <c r="A2656">
        <v>12239</v>
      </c>
      <c r="B2656" t="s">
        <v>10796</v>
      </c>
      <c r="C2656" t="s">
        <v>2511</v>
      </c>
      <c r="D2656" t="s">
        <v>2732</v>
      </c>
      <c r="E2656" s="72">
        <v>41.03</v>
      </c>
    </row>
    <row r="2657" spans="1:5" x14ac:dyDescent="0.25">
      <c r="A2657">
        <v>38773</v>
      </c>
      <c r="B2657" t="s">
        <v>10797</v>
      </c>
      <c r="C2657" t="s">
        <v>2511</v>
      </c>
      <c r="D2657" t="s">
        <v>2732</v>
      </c>
      <c r="E2657" s="72">
        <v>6.58</v>
      </c>
    </row>
    <row r="2658" spans="1:5" x14ac:dyDescent="0.25">
      <c r="A2658">
        <v>12271</v>
      </c>
      <c r="B2658" t="s">
        <v>10798</v>
      </c>
      <c r="C2658" t="s">
        <v>2511</v>
      </c>
      <c r="D2658" t="s">
        <v>2732</v>
      </c>
      <c r="E2658" s="72">
        <v>367.03</v>
      </c>
    </row>
    <row r="2659" spans="1:5" x14ac:dyDescent="0.25">
      <c r="A2659">
        <v>13382</v>
      </c>
      <c r="B2659" t="s">
        <v>10799</v>
      </c>
      <c r="C2659" t="s">
        <v>2511</v>
      </c>
      <c r="D2659" t="s">
        <v>2732</v>
      </c>
      <c r="E2659" s="72">
        <v>391.09</v>
      </c>
    </row>
    <row r="2660" spans="1:5" x14ac:dyDescent="0.25">
      <c r="A2660">
        <v>38785</v>
      </c>
      <c r="B2660" t="s">
        <v>10800</v>
      </c>
      <c r="C2660" t="s">
        <v>2511</v>
      </c>
      <c r="D2660" t="s">
        <v>2732</v>
      </c>
      <c r="E2660" s="72">
        <v>173.77</v>
      </c>
    </row>
    <row r="2661" spans="1:5" x14ac:dyDescent="0.25">
      <c r="A2661">
        <v>38786</v>
      </c>
      <c r="B2661" t="s">
        <v>10801</v>
      </c>
      <c r="C2661" t="s">
        <v>2511</v>
      </c>
      <c r="D2661" t="s">
        <v>2732</v>
      </c>
      <c r="E2661" s="72">
        <v>214.04</v>
      </c>
    </row>
    <row r="2662" spans="1:5" x14ac:dyDescent="0.25">
      <c r="A2662">
        <v>39385</v>
      </c>
      <c r="B2662" t="s">
        <v>10802</v>
      </c>
      <c r="C2662" t="s">
        <v>2511</v>
      </c>
      <c r="D2662" t="s">
        <v>2731</v>
      </c>
      <c r="E2662" s="72">
        <v>18.38</v>
      </c>
    </row>
    <row r="2663" spans="1:5" x14ac:dyDescent="0.25">
      <c r="A2663">
        <v>39389</v>
      </c>
      <c r="B2663" t="s">
        <v>10803</v>
      </c>
      <c r="C2663" t="s">
        <v>2511</v>
      </c>
      <c r="D2663" t="s">
        <v>2731</v>
      </c>
      <c r="E2663" s="72">
        <v>19.940000000000001</v>
      </c>
    </row>
    <row r="2664" spans="1:5" x14ac:dyDescent="0.25">
      <c r="A2664">
        <v>39390</v>
      </c>
      <c r="B2664" t="s">
        <v>10804</v>
      </c>
      <c r="C2664" t="s">
        <v>2511</v>
      </c>
      <c r="D2664" t="s">
        <v>2731</v>
      </c>
      <c r="E2664" s="72">
        <v>41.8</v>
      </c>
    </row>
    <row r="2665" spans="1:5" x14ac:dyDescent="0.25">
      <c r="A2665">
        <v>39391</v>
      </c>
      <c r="B2665" t="s">
        <v>10805</v>
      </c>
      <c r="C2665" t="s">
        <v>2511</v>
      </c>
      <c r="D2665" t="s">
        <v>2731</v>
      </c>
      <c r="E2665" s="72">
        <v>46.93</v>
      </c>
    </row>
    <row r="2666" spans="1:5" x14ac:dyDescent="0.25">
      <c r="A2666">
        <v>3803</v>
      </c>
      <c r="B2666" t="s">
        <v>10806</v>
      </c>
      <c r="C2666" t="s">
        <v>2511</v>
      </c>
      <c r="D2666" t="s">
        <v>2732</v>
      </c>
      <c r="E2666" s="72">
        <v>62.06</v>
      </c>
    </row>
    <row r="2667" spans="1:5" x14ac:dyDescent="0.25">
      <c r="A2667">
        <v>38770</v>
      </c>
      <c r="B2667" t="s">
        <v>10807</v>
      </c>
      <c r="C2667" t="s">
        <v>2511</v>
      </c>
      <c r="D2667" t="s">
        <v>2732</v>
      </c>
      <c r="E2667" s="72">
        <v>71.86</v>
      </c>
    </row>
    <row r="2668" spans="1:5" x14ac:dyDescent="0.25">
      <c r="A2668">
        <v>12267</v>
      </c>
      <c r="B2668" t="s">
        <v>10808</v>
      </c>
      <c r="C2668" t="s">
        <v>2511</v>
      </c>
      <c r="D2668" t="s">
        <v>2732</v>
      </c>
      <c r="E2668" s="72">
        <v>210.59</v>
      </c>
    </row>
    <row r="2669" spans="1:5" x14ac:dyDescent="0.25">
      <c r="A2669">
        <v>43265</v>
      </c>
      <c r="B2669" t="s">
        <v>10809</v>
      </c>
      <c r="C2669" t="s">
        <v>2511</v>
      </c>
      <c r="D2669" t="s">
        <v>2731</v>
      </c>
      <c r="E2669" s="72">
        <v>57.48</v>
      </c>
    </row>
    <row r="2670" spans="1:5" x14ac:dyDescent="0.25">
      <c r="A2670">
        <v>12266</v>
      </c>
      <c r="B2670" t="s">
        <v>10810</v>
      </c>
      <c r="C2670" t="s">
        <v>2511</v>
      </c>
      <c r="D2670" t="s">
        <v>2732</v>
      </c>
      <c r="E2670" s="72">
        <v>107.78</v>
      </c>
    </row>
    <row r="2671" spans="1:5" x14ac:dyDescent="0.25">
      <c r="A2671">
        <v>39378</v>
      </c>
      <c r="B2671" t="s">
        <v>10811</v>
      </c>
      <c r="C2671" t="s">
        <v>2511</v>
      </c>
      <c r="D2671" t="s">
        <v>2732</v>
      </c>
      <c r="E2671" s="72">
        <v>76.42</v>
      </c>
    </row>
    <row r="2672" spans="1:5" x14ac:dyDescent="0.25">
      <c r="A2672">
        <v>43543</v>
      </c>
      <c r="B2672" t="s">
        <v>10812</v>
      </c>
      <c r="C2672" t="s">
        <v>2511</v>
      </c>
      <c r="D2672" t="s">
        <v>2732</v>
      </c>
      <c r="E2672" s="72">
        <v>159.19999999999999</v>
      </c>
    </row>
    <row r="2673" spans="1:5" x14ac:dyDescent="0.25">
      <c r="A2673">
        <v>38775</v>
      </c>
      <c r="B2673" t="s">
        <v>10813</v>
      </c>
      <c r="C2673" t="s">
        <v>2511</v>
      </c>
      <c r="D2673" t="s">
        <v>2732</v>
      </c>
      <c r="E2673" s="72">
        <v>81.010000000000005</v>
      </c>
    </row>
    <row r="2674" spans="1:5" x14ac:dyDescent="0.25">
      <c r="A2674">
        <v>44252</v>
      </c>
      <c r="B2674" t="s">
        <v>10814</v>
      </c>
      <c r="C2674" t="s">
        <v>2511</v>
      </c>
      <c r="D2674" t="s">
        <v>2731</v>
      </c>
      <c r="E2674" s="72">
        <v>143.38999999999999</v>
      </c>
    </row>
    <row r="2675" spans="1:5" x14ac:dyDescent="0.25">
      <c r="A2675">
        <v>21119</v>
      </c>
      <c r="B2675" t="s">
        <v>10815</v>
      </c>
      <c r="C2675" t="s">
        <v>2511</v>
      </c>
      <c r="D2675" t="s">
        <v>2731</v>
      </c>
      <c r="E2675" s="72">
        <v>1.44</v>
      </c>
    </row>
    <row r="2676" spans="1:5" x14ac:dyDescent="0.25">
      <c r="A2676">
        <v>37974</v>
      </c>
      <c r="B2676" t="s">
        <v>10816</v>
      </c>
      <c r="C2676" t="s">
        <v>2511</v>
      </c>
      <c r="D2676" t="s">
        <v>2731</v>
      </c>
      <c r="E2676" s="72">
        <v>1.86</v>
      </c>
    </row>
    <row r="2677" spans="1:5" x14ac:dyDescent="0.25">
      <c r="A2677">
        <v>37975</v>
      </c>
      <c r="B2677" t="s">
        <v>10817</v>
      </c>
      <c r="C2677" t="s">
        <v>2511</v>
      </c>
      <c r="D2677" t="s">
        <v>2731</v>
      </c>
      <c r="E2677" s="72">
        <v>4.1399999999999997</v>
      </c>
    </row>
    <row r="2678" spans="1:5" x14ac:dyDescent="0.25">
      <c r="A2678">
        <v>37976</v>
      </c>
      <c r="B2678" t="s">
        <v>10818</v>
      </c>
      <c r="C2678" t="s">
        <v>2511</v>
      </c>
      <c r="D2678" t="s">
        <v>2731</v>
      </c>
      <c r="E2678" s="72">
        <v>9.2200000000000006</v>
      </c>
    </row>
    <row r="2679" spans="1:5" x14ac:dyDescent="0.25">
      <c r="A2679">
        <v>37977</v>
      </c>
      <c r="B2679" t="s">
        <v>10819</v>
      </c>
      <c r="C2679" t="s">
        <v>2511</v>
      </c>
      <c r="D2679" t="s">
        <v>2731</v>
      </c>
      <c r="E2679" s="72">
        <v>12.76</v>
      </c>
    </row>
    <row r="2680" spans="1:5" x14ac:dyDescent="0.25">
      <c r="A2680">
        <v>37978</v>
      </c>
      <c r="B2680" t="s">
        <v>10820</v>
      </c>
      <c r="C2680" t="s">
        <v>2511</v>
      </c>
      <c r="D2680" t="s">
        <v>2731</v>
      </c>
      <c r="E2680" s="72">
        <v>25.29</v>
      </c>
    </row>
    <row r="2681" spans="1:5" x14ac:dyDescent="0.25">
      <c r="A2681">
        <v>37979</v>
      </c>
      <c r="B2681" t="s">
        <v>10821</v>
      </c>
      <c r="C2681" t="s">
        <v>2511</v>
      </c>
      <c r="D2681" t="s">
        <v>2731</v>
      </c>
      <c r="E2681" s="72">
        <v>107.35</v>
      </c>
    </row>
    <row r="2682" spans="1:5" x14ac:dyDescent="0.25">
      <c r="A2682">
        <v>37980</v>
      </c>
      <c r="B2682" t="s">
        <v>10822</v>
      </c>
      <c r="C2682" t="s">
        <v>2511</v>
      </c>
      <c r="D2682" t="s">
        <v>2731</v>
      </c>
      <c r="E2682" s="72">
        <v>123.31</v>
      </c>
    </row>
    <row r="2683" spans="1:5" x14ac:dyDescent="0.25">
      <c r="A2683">
        <v>36147</v>
      </c>
      <c r="B2683" t="s">
        <v>10823</v>
      </c>
      <c r="C2683" t="s">
        <v>2518</v>
      </c>
      <c r="D2683" t="s">
        <v>2731</v>
      </c>
      <c r="E2683" s="72">
        <v>385.3</v>
      </c>
    </row>
    <row r="2684" spans="1:5" x14ac:dyDescent="0.25">
      <c r="A2684">
        <v>12731</v>
      </c>
      <c r="B2684" t="s">
        <v>10824</v>
      </c>
      <c r="C2684" t="s">
        <v>2511</v>
      </c>
      <c r="D2684" t="s">
        <v>2731</v>
      </c>
      <c r="E2684" s="72">
        <v>417.26</v>
      </c>
    </row>
    <row r="2685" spans="1:5" x14ac:dyDescent="0.25">
      <c r="A2685">
        <v>12723</v>
      </c>
      <c r="B2685" t="s">
        <v>10825</v>
      </c>
      <c r="C2685" t="s">
        <v>2511</v>
      </c>
      <c r="D2685" t="s">
        <v>2731</v>
      </c>
      <c r="E2685" s="72">
        <v>3.23</v>
      </c>
    </row>
    <row r="2686" spans="1:5" x14ac:dyDescent="0.25">
      <c r="A2686">
        <v>12724</v>
      </c>
      <c r="B2686" t="s">
        <v>10826</v>
      </c>
      <c r="C2686" t="s">
        <v>2511</v>
      </c>
      <c r="D2686" t="s">
        <v>2731</v>
      </c>
      <c r="E2686" s="72">
        <v>6.21</v>
      </c>
    </row>
    <row r="2687" spans="1:5" x14ac:dyDescent="0.25">
      <c r="A2687">
        <v>12725</v>
      </c>
      <c r="B2687" t="s">
        <v>10827</v>
      </c>
      <c r="C2687" t="s">
        <v>2511</v>
      </c>
      <c r="D2687" t="s">
        <v>2731</v>
      </c>
      <c r="E2687" s="72">
        <v>12.47</v>
      </c>
    </row>
    <row r="2688" spans="1:5" x14ac:dyDescent="0.25">
      <c r="A2688">
        <v>12726</v>
      </c>
      <c r="B2688" t="s">
        <v>10828</v>
      </c>
      <c r="C2688" t="s">
        <v>2511</v>
      </c>
      <c r="D2688" t="s">
        <v>2731</v>
      </c>
      <c r="E2688" s="72">
        <v>27.53</v>
      </c>
    </row>
    <row r="2689" spans="1:5" x14ac:dyDescent="0.25">
      <c r="A2689">
        <v>12727</v>
      </c>
      <c r="B2689" t="s">
        <v>10829</v>
      </c>
      <c r="C2689" t="s">
        <v>2511</v>
      </c>
      <c r="D2689" t="s">
        <v>2731</v>
      </c>
      <c r="E2689" s="72">
        <v>34.909999999999997</v>
      </c>
    </row>
    <row r="2690" spans="1:5" x14ac:dyDescent="0.25">
      <c r="A2690">
        <v>12728</v>
      </c>
      <c r="B2690" t="s">
        <v>10830</v>
      </c>
      <c r="C2690" t="s">
        <v>2511</v>
      </c>
      <c r="D2690" t="s">
        <v>2731</v>
      </c>
      <c r="E2690" s="72">
        <v>57.02</v>
      </c>
    </row>
    <row r="2691" spans="1:5" x14ac:dyDescent="0.25">
      <c r="A2691">
        <v>12729</v>
      </c>
      <c r="B2691" t="s">
        <v>10831</v>
      </c>
      <c r="C2691" t="s">
        <v>2511</v>
      </c>
      <c r="D2691" t="s">
        <v>2731</v>
      </c>
      <c r="E2691" s="72">
        <v>186.9</v>
      </c>
    </row>
    <row r="2692" spans="1:5" x14ac:dyDescent="0.25">
      <c r="A2692">
        <v>12730</v>
      </c>
      <c r="B2692" t="s">
        <v>10832</v>
      </c>
      <c r="C2692" t="s">
        <v>2511</v>
      </c>
      <c r="D2692" t="s">
        <v>2731</v>
      </c>
      <c r="E2692" s="72">
        <v>286.14999999999998</v>
      </c>
    </row>
    <row r="2693" spans="1:5" x14ac:dyDescent="0.25">
      <c r="A2693">
        <v>3840</v>
      </c>
      <c r="B2693" t="s">
        <v>10833</v>
      </c>
      <c r="C2693" t="s">
        <v>2511</v>
      </c>
      <c r="D2693" t="s">
        <v>2732</v>
      </c>
      <c r="E2693" s="72">
        <v>60.77</v>
      </c>
    </row>
    <row r="2694" spans="1:5" x14ac:dyDescent="0.25">
      <c r="A2694">
        <v>3838</v>
      </c>
      <c r="B2694" t="s">
        <v>10834</v>
      </c>
      <c r="C2694" t="s">
        <v>2511</v>
      </c>
      <c r="D2694" t="s">
        <v>2732</v>
      </c>
      <c r="E2694" s="72">
        <v>134.12</v>
      </c>
    </row>
    <row r="2695" spans="1:5" x14ac:dyDescent="0.25">
      <c r="A2695">
        <v>3844</v>
      </c>
      <c r="B2695" t="s">
        <v>10835</v>
      </c>
      <c r="C2695" t="s">
        <v>2511</v>
      </c>
      <c r="D2695" t="s">
        <v>2732</v>
      </c>
      <c r="E2695" s="72">
        <v>239.24</v>
      </c>
    </row>
    <row r="2696" spans="1:5" x14ac:dyDescent="0.25">
      <c r="A2696">
        <v>3839</v>
      </c>
      <c r="B2696" t="s">
        <v>10836</v>
      </c>
      <c r="C2696" t="s">
        <v>2511</v>
      </c>
      <c r="D2696" t="s">
        <v>2732</v>
      </c>
      <c r="E2696" s="72">
        <v>435.76</v>
      </c>
    </row>
    <row r="2697" spans="1:5" x14ac:dyDescent="0.25">
      <c r="A2697">
        <v>3843</v>
      </c>
      <c r="B2697" t="s">
        <v>10837</v>
      </c>
      <c r="C2697" t="s">
        <v>2511</v>
      </c>
      <c r="D2697" t="s">
        <v>2732</v>
      </c>
      <c r="E2697" s="72">
        <v>598.08000000000004</v>
      </c>
    </row>
    <row r="2698" spans="1:5" x14ac:dyDescent="0.25">
      <c r="A2698">
        <v>3900</v>
      </c>
      <c r="B2698" t="s">
        <v>10838</v>
      </c>
      <c r="C2698" t="s">
        <v>2511</v>
      </c>
      <c r="D2698" t="s">
        <v>2731</v>
      </c>
      <c r="E2698" s="72">
        <v>51.98</v>
      </c>
    </row>
    <row r="2699" spans="1:5" x14ac:dyDescent="0.25">
      <c r="A2699">
        <v>3846</v>
      </c>
      <c r="B2699" t="s">
        <v>10839</v>
      </c>
      <c r="C2699" t="s">
        <v>2511</v>
      </c>
      <c r="D2699" t="s">
        <v>2731</v>
      </c>
      <c r="E2699" s="72">
        <v>15.62</v>
      </c>
    </row>
    <row r="2700" spans="1:5" x14ac:dyDescent="0.25">
      <c r="A2700">
        <v>3886</v>
      </c>
      <c r="B2700" t="s">
        <v>10840</v>
      </c>
      <c r="C2700" t="s">
        <v>2511</v>
      </c>
      <c r="D2700" t="s">
        <v>2731</v>
      </c>
      <c r="E2700" s="72">
        <v>20.74</v>
      </c>
    </row>
    <row r="2701" spans="1:5" x14ac:dyDescent="0.25">
      <c r="A2701">
        <v>3854</v>
      </c>
      <c r="B2701" t="s">
        <v>10841</v>
      </c>
      <c r="C2701" t="s">
        <v>2511</v>
      </c>
      <c r="D2701" t="s">
        <v>2731</v>
      </c>
      <c r="E2701" s="72">
        <v>11.82</v>
      </c>
    </row>
    <row r="2702" spans="1:5" x14ac:dyDescent="0.25">
      <c r="A2702">
        <v>3873</v>
      </c>
      <c r="B2702" t="s">
        <v>10842</v>
      </c>
      <c r="C2702" t="s">
        <v>2511</v>
      </c>
      <c r="D2702" t="s">
        <v>2731</v>
      </c>
      <c r="E2702" s="72">
        <v>13.76</v>
      </c>
    </row>
    <row r="2703" spans="1:5" x14ac:dyDescent="0.25">
      <c r="A2703">
        <v>38021</v>
      </c>
      <c r="B2703" t="s">
        <v>10843</v>
      </c>
      <c r="C2703" t="s">
        <v>2511</v>
      </c>
      <c r="D2703" t="s">
        <v>2731</v>
      </c>
      <c r="E2703" s="72">
        <v>24.43</v>
      </c>
    </row>
    <row r="2704" spans="1:5" x14ac:dyDescent="0.25">
      <c r="A2704">
        <v>43838</v>
      </c>
      <c r="B2704" t="s">
        <v>10844</v>
      </c>
      <c r="C2704" t="s">
        <v>2511</v>
      </c>
      <c r="D2704" t="s">
        <v>2731</v>
      </c>
      <c r="E2704" s="72">
        <v>31.57</v>
      </c>
    </row>
    <row r="2705" spans="1:5" x14ac:dyDescent="0.25">
      <c r="A2705">
        <v>3847</v>
      </c>
      <c r="B2705" t="s">
        <v>10845</v>
      </c>
      <c r="C2705" t="s">
        <v>2511</v>
      </c>
      <c r="D2705" t="s">
        <v>2731</v>
      </c>
      <c r="E2705" s="72">
        <v>31.84</v>
      </c>
    </row>
    <row r="2706" spans="1:5" x14ac:dyDescent="0.25">
      <c r="A2706">
        <v>38022</v>
      </c>
      <c r="B2706" t="s">
        <v>10846</v>
      </c>
      <c r="C2706" t="s">
        <v>2511</v>
      </c>
      <c r="D2706" t="s">
        <v>2731</v>
      </c>
      <c r="E2706" s="72">
        <v>43.76</v>
      </c>
    </row>
    <row r="2707" spans="1:5" x14ac:dyDescent="0.25">
      <c r="A2707">
        <v>3830</v>
      </c>
      <c r="B2707" t="s">
        <v>10847</v>
      </c>
      <c r="C2707" t="s">
        <v>2511</v>
      </c>
      <c r="D2707" t="s">
        <v>2731</v>
      </c>
      <c r="E2707" s="72">
        <v>216.59</v>
      </c>
    </row>
    <row r="2708" spans="1:5" x14ac:dyDescent="0.25">
      <c r="A2708">
        <v>37981</v>
      </c>
      <c r="B2708" t="s">
        <v>10848</v>
      </c>
      <c r="C2708" t="s">
        <v>2511</v>
      </c>
      <c r="D2708" t="s">
        <v>2731</v>
      </c>
      <c r="E2708" s="72">
        <v>5.37</v>
      </c>
    </row>
    <row r="2709" spans="1:5" x14ac:dyDescent="0.25">
      <c r="A2709">
        <v>37982</v>
      </c>
      <c r="B2709" t="s">
        <v>10849</v>
      </c>
      <c r="C2709" t="s">
        <v>2511</v>
      </c>
      <c r="D2709" t="s">
        <v>2731</v>
      </c>
      <c r="E2709" s="72">
        <v>7.79</v>
      </c>
    </row>
    <row r="2710" spans="1:5" x14ac:dyDescent="0.25">
      <c r="A2710">
        <v>37983</v>
      </c>
      <c r="B2710" t="s">
        <v>10850</v>
      </c>
      <c r="C2710" t="s">
        <v>2511</v>
      </c>
      <c r="D2710" t="s">
        <v>2731</v>
      </c>
      <c r="E2710" s="72">
        <v>11.52</v>
      </c>
    </row>
    <row r="2711" spans="1:5" x14ac:dyDescent="0.25">
      <c r="A2711">
        <v>37984</v>
      </c>
      <c r="B2711" t="s">
        <v>10851</v>
      </c>
      <c r="C2711" t="s">
        <v>2511</v>
      </c>
      <c r="D2711" t="s">
        <v>2731</v>
      </c>
      <c r="E2711" s="72">
        <v>16.18</v>
      </c>
    </row>
    <row r="2712" spans="1:5" x14ac:dyDescent="0.25">
      <c r="A2712">
        <v>37985</v>
      </c>
      <c r="B2712" t="s">
        <v>10852</v>
      </c>
      <c r="C2712" t="s">
        <v>2511</v>
      </c>
      <c r="D2712" t="s">
        <v>2731</v>
      </c>
      <c r="E2712" s="72">
        <v>23</v>
      </c>
    </row>
    <row r="2713" spans="1:5" x14ac:dyDescent="0.25">
      <c r="A2713">
        <v>3826</v>
      </c>
      <c r="B2713" t="s">
        <v>10853</v>
      </c>
      <c r="C2713" t="s">
        <v>2511</v>
      </c>
      <c r="D2713" t="s">
        <v>2732</v>
      </c>
      <c r="E2713" s="72">
        <v>60.3</v>
      </c>
    </row>
    <row r="2714" spans="1:5" x14ac:dyDescent="0.25">
      <c r="A2714">
        <v>3825</v>
      </c>
      <c r="B2714" t="s">
        <v>10854</v>
      </c>
      <c r="C2714" t="s">
        <v>2511</v>
      </c>
      <c r="D2714" t="s">
        <v>2732</v>
      </c>
      <c r="E2714" s="72">
        <v>17.34</v>
      </c>
    </row>
    <row r="2715" spans="1:5" x14ac:dyDescent="0.25">
      <c r="A2715">
        <v>3827</v>
      </c>
      <c r="B2715" t="s">
        <v>10855</v>
      </c>
      <c r="C2715" t="s">
        <v>2511</v>
      </c>
      <c r="D2715" t="s">
        <v>2732</v>
      </c>
      <c r="E2715" s="72">
        <v>37.89</v>
      </c>
    </row>
    <row r="2716" spans="1:5" x14ac:dyDescent="0.25">
      <c r="A2716">
        <v>20165</v>
      </c>
      <c r="B2716" t="s">
        <v>10856</v>
      </c>
      <c r="C2716" t="s">
        <v>2511</v>
      </c>
      <c r="D2716" t="s">
        <v>2731</v>
      </c>
      <c r="E2716" s="72">
        <v>26.85</v>
      </c>
    </row>
    <row r="2717" spans="1:5" x14ac:dyDescent="0.25">
      <c r="A2717">
        <v>20166</v>
      </c>
      <c r="B2717" t="s">
        <v>10857</v>
      </c>
      <c r="C2717" t="s">
        <v>2511</v>
      </c>
      <c r="D2717" t="s">
        <v>2731</v>
      </c>
      <c r="E2717" s="72">
        <v>82</v>
      </c>
    </row>
    <row r="2718" spans="1:5" x14ac:dyDescent="0.25">
      <c r="A2718">
        <v>20164</v>
      </c>
      <c r="B2718" t="s">
        <v>10858</v>
      </c>
      <c r="C2718" t="s">
        <v>2511</v>
      </c>
      <c r="D2718" t="s">
        <v>2731</v>
      </c>
      <c r="E2718" s="72">
        <v>12.9</v>
      </c>
    </row>
    <row r="2719" spans="1:5" x14ac:dyDescent="0.25">
      <c r="A2719">
        <v>3893</v>
      </c>
      <c r="B2719" t="s">
        <v>10859</v>
      </c>
      <c r="C2719" t="s">
        <v>2511</v>
      </c>
      <c r="D2719" t="s">
        <v>2731</v>
      </c>
      <c r="E2719" s="72">
        <v>20.22</v>
      </c>
    </row>
    <row r="2720" spans="1:5" x14ac:dyDescent="0.25">
      <c r="A2720">
        <v>3848</v>
      </c>
      <c r="B2720" t="s">
        <v>10860</v>
      </c>
      <c r="C2720" t="s">
        <v>2511</v>
      </c>
      <c r="D2720" t="s">
        <v>2731</v>
      </c>
      <c r="E2720" s="72">
        <v>12.33</v>
      </c>
    </row>
    <row r="2721" spans="1:5" x14ac:dyDescent="0.25">
      <c r="A2721">
        <v>3895</v>
      </c>
      <c r="B2721" t="s">
        <v>10861</v>
      </c>
      <c r="C2721" t="s">
        <v>2511</v>
      </c>
      <c r="D2721" t="s">
        <v>2731</v>
      </c>
      <c r="E2721" s="72">
        <v>13.69</v>
      </c>
    </row>
    <row r="2722" spans="1:5" x14ac:dyDescent="0.25">
      <c r="A2722">
        <v>12404</v>
      </c>
      <c r="B2722" t="s">
        <v>10862</v>
      </c>
      <c r="C2722" t="s">
        <v>2511</v>
      </c>
      <c r="D2722" t="s">
        <v>2732</v>
      </c>
      <c r="E2722" s="72">
        <v>11.49</v>
      </c>
    </row>
    <row r="2723" spans="1:5" x14ac:dyDescent="0.25">
      <c r="A2723">
        <v>3939</v>
      </c>
      <c r="B2723" t="s">
        <v>10863</v>
      </c>
      <c r="C2723" t="s">
        <v>2511</v>
      </c>
      <c r="D2723" t="s">
        <v>2732</v>
      </c>
      <c r="E2723" s="72">
        <v>23.68</v>
      </c>
    </row>
    <row r="2724" spans="1:5" x14ac:dyDescent="0.25">
      <c r="A2724">
        <v>3911</v>
      </c>
      <c r="B2724" t="s">
        <v>10864</v>
      </c>
      <c r="C2724" t="s">
        <v>2511</v>
      </c>
      <c r="D2724" t="s">
        <v>2732</v>
      </c>
      <c r="E2724" s="72">
        <v>19.34</v>
      </c>
    </row>
    <row r="2725" spans="1:5" x14ac:dyDescent="0.25">
      <c r="A2725">
        <v>3908</v>
      </c>
      <c r="B2725" t="s">
        <v>10865</v>
      </c>
      <c r="C2725" t="s">
        <v>2511</v>
      </c>
      <c r="D2725" t="s">
        <v>2732</v>
      </c>
      <c r="E2725" s="72">
        <v>6.25</v>
      </c>
    </row>
    <row r="2726" spans="1:5" x14ac:dyDescent="0.25">
      <c r="A2726">
        <v>3910</v>
      </c>
      <c r="B2726" t="s">
        <v>10866</v>
      </c>
      <c r="C2726" t="s">
        <v>2511</v>
      </c>
      <c r="D2726" t="s">
        <v>2732</v>
      </c>
      <c r="E2726" s="72">
        <v>13.84</v>
      </c>
    </row>
    <row r="2727" spans="1:5" x14ac:dyDescent="0.25">
      <c r="A2727">
        <v>3913</v>
      </c>
      <c r="B2727" t="s">
        <v>10867</v>
      </c>
      <c r="C2727" t="s">
        <v>2511</v>
      </c>
      <c r="D2727" t="s">
        <v>2732</v>
      </c>
      <c r="E2727" s="72">
        <v>66.150000000000006</v>
      </c>
    </row>
    <row r="2728" spans="1:5" x14ac:dyDescent="0.25">
      <c r="A2728">
        <v>3912</v>
      </c>
      <c r="B2728" t="s">
        <v>10868</v>
      </c>
      <c r="C2728" t="s">
        <v>2511</v>
      </c>
      <c r="D2728" t="s">
        <v>2732</v>
      </c>
      <c r="E2728" s="72">
        <v>36.26</v>
      </c>
    </row>
    <row r="2729" spans="1:5" x14ac:dyDescent="0.25">
      <c r="A2729">
        <v>3909</v>
      </c>
      <c r="B2729" t="s">
        <v>10869</v>
      </c>
      <c r="C2729" t="s">
        <v>2511</v>
      </c>
      <c r="D2729" t="s">
        <v>2732</v>
      </c>
      <c r="E2729" s="72">
        <v>8.51</v>
      </c>
    </row>
    <row r="2730" spans="1:5" x14ac:dyDescent="0.25">
      <c r="A2730">
        <v>3914</v>
      </c>
      <c r="B2730" t="s">
        <v>10870</v>
      </c>
      <c r="C2730" t="s">
        <v>2511</v>
      </c>
      <c r="D2730" t="s">
        <v>2732</v>
      </c>
      <c r="E2730" s="72">
        <v>99.79</v>
      </c>
    </row>
    <row r="2731" spans="1:5" x14ac:dyDescent="0.25">
      <c r="A2731">
        <v>3915</v>
      </c>
      <c r="B2731" t="s">
        <v>10871</v>
      </c>
      <c r="C2731" t="s">
        <v>2511</v>
      </c>
      <c r="D2731" t="s">
        <v>2732</v>
      </c>
      <c r="E2731" s="72">
        <v>157.37</v>
      </c>
    </row>
    <row r="2732" spans="1:5" x14ac:dyDescent="0.25">
      <c r="A2732">
        <v>3916</v>
      </c>
      <c r="B2732" t="s">
        <v>10872</v>
      </c>
      <c r="C2732" t="s">
        <v>2511</v>
      </c>
      <c r="D2732" t="s">
        <v>2732</v>
      </c>
      <c r="E2732" s="72">
        <v>286.7</v>
      </c>
    </row>
    <row r="2733" spans="1:5" x14ac:dyDescent="0.25">
      <c r="A2733">
        <v>3917</v>
      </c>
      <c r="B2733" t="s">
        <v>10873</v>
      </c>
      <c r="C2733" t="s">
        <v>2511</v>
      </c>
      <c r="D2733" t="s">
        <v>2732</v>
      </c>
      <c r="E2733" s="72">
        <v>472.88</v>
      </c>
    </row>
    <row r="2734" spans="1:5" x14ac:dyDescent="0.25">
      <c r="A2734">
        <v>1904</v>
      </c>
      <c r="B2734" t="s">
        <v>10874</v>
      </c>
      <c r="C2734" t="s">
        <v>2511</v>
      </c>
      <c r="D2734" t="s">
        <v>2731</v>
      </c>
      <c r="E2734" s="72">
        <v>1.35</v>
      </c>
    </row>
    <row r="2735" spans="1:5" x14ac:dyDescent="0.25">
      <c r="A2735">
        <v>1899</v>
      </c>
      <c r="B2735" t="s">
        <v>10875</v>
      </c>
      <c r="C2735" t="s">
        <v>2511</v>
      </c>
      <c r="D2735" t="s">
        <v>2731</v>
      </c>
      <c r="E2735" s="72">
        <v>1.53</v>
      </c>
    </row>
    <row r="2736" spans="1:5" x14ac:dyDescent="0.25">
      <c r="A2736">
        <v>1900</v>
      </c>
      <c r="B2736" t="s">
        <v>10876</v>
      </c>
      <c r="C2736" t="s">
        <v>2511</v>
      </c>
      <c r="D2736" t="s">
        <v>2731</v>
      </c>
      <c r="E2736" s="72">
        <v>2.48</v>
      </c>
    </row>
    <row r="2737" spans="1:5" x14ac:dyDescent="0.25">
      <c r="A2737">
        <v>12407</v>
      </c>
      <c r="B2737" t="s">
        <v>10877</v>
      </c>
      <c r="C2737" t="s">
        <v>2511</v>
      </c>
      <c r="D2737" t="s">
        <v>2732</v>
      </c>
      <c r="E2737" s="72">
        <v>35.799999999999997</v>
      </c>
    </row>
    <row r="2738" spans="1:5" x14ac:dyDescent="0.25">
      <c r="A2738">
        <v>12408</v>
      </c>
      <c r="B2738" t="s">
        <v>10878</v>
      </c>
      <c r="C2738" t="s">
        <v>2511</v>
      </c>
      <c r="D2738" t="s">
        <v>2732</v>
      </c>
      <c r="E2738" s="72">
        <v>20.2</v>
      </c>
    </row>
    <row r="2739" spans="1:5" x14ac:dyDescent="0.25">
      <c r="A2739">
        <v>12409</v>
      </c>
      <c r="B2739" t="s">
        <v>10879</v>
      </c>
      <c r="C2739" t="s">
        <v>2511</v>
      </c>
      <c r="D2739" t="s">
        <v>2732</v>
      </c>
      <c r="E2739" s="72">
        <v>20.2</v>
      </c>
    </row>
    <row r="2740" spans="1:5" x14ac:dyDescent="0.25">
      <c r="A2740">
        <v>12410</v>
      </c>
      <c r="B2740" t="s">
        <v>10880</v>
      </c>
      <c r="C2740" t="s">
        <v>2511</v>
      </c>
      <c r="D2740" t="s">
        <v>2732</v>
      </c>
      <c r="E2740" s="72">
        <v>13.92</v>
      </c>
    </row>
    <row r="2741" spans="1:5" x14ac:dyDescent="0.25">
      <c r="A2741">
        <v>3936</v>
      </c>
      <c r="B2741" t="s">
        <v>10881</v>
      </c>
      <c r="C2741" t="s">
        <v>2511</v>
      </c>
      <c r="D2741" t="s">
        <v>2732</v>
      </c>
      <c r="E2741" s="72">
        <v>25.15</v>
      </c>
    </row>
    <row r="2742" spans="1:5" x14ac:dyDescent="0.25">
      <c r="A2742">
        <v>3922</v>
      </c>
      <c r="B2742" t="s">
        <v>10882</v>
      </c>
      <c r="C2742" t="s">
        <v>2511</v>
      </c>
      <c r="D2742" t="s">
        <v>2732</v>
      </c>
      <c r="E2742" s="72">
        <v>23.13</v>
      </c>
    </row>
    <row r="2743" spans="1:5" x14ac:dyDescent="0.25">
      <c r="A2743">
        <v>3924</v>
      </c>
      <c r="B2743" t="s">
        <v>10883</v>
      </c>
      <c r="C2743" t="s">
        <v>2511</v>
      </c>
      <c r="D2743" t="s">
        <v>2732</v>
      </c>
      <c r="E2743" s="72">
        <v>25.15</v>
      </c>
    </row>
    <row r="2744" spans="1:5" x14ac:dyDescent="0.25">
      <c r="A2744">
        <v>3923</v>
      </c>
      <c r="B2744" t="s">
        <v>10884</v>
      </c>
      <c r="C2744" t="s">
        <v>2511</v>
      </c>
      <c r="D2744" t="s">
        <v>2732</v>
      </c>
      <c r="E2744" s="72">
        <v>25.15</v>
      </c>
    </row>
    <row r="2745" spans="1:5" x14ac:dyDescent="0.25">
      <c r="A2745">
        <v>3937</v>
      </c>
      <c r="B2745" t="s">
        <v>10885</v>
      </c>
      <c r="C2745" t="s">
        <v>2511</v>
      </c>
      <c r="D2745" t="s">
        <v>2732</v>
      </c>
      <c r="E2745" s="72">
        <v>20.75</v>
      </c>
    </row>
    <row r="2746" spans="1:5" x14ac:dyDescent="0.25">
      <c r="A2746">
        <v>3921</v>
      </c>
      <c r="B2746" t="s">
        <v>10886</v>
      </c>
      <c r="C2746" t="s">
        <v>2511</v>
      </c>
      <c r="D2746" t="s">
        <v>2732</v>
      </c>
      <c r="E2746" s="72">
        <v>20.76</v>
      </c>
    </row>
    <row r="2747" spans="1:5" x14ac:dyDescent="0.25">
      <c r="A2747">
        <v>3920</v>
      </c>
      <c r="B2747" t="s">
        <v>10887</v>
      </c>
      <c r="C2747" t="s">
        <v>2511</v>
      </c>
      <c r="D2747" t="s">
        <v>2732</v>
      </c>
      <c r="E2747" s="72">
        <v>20.75</v>
      </c>
    </row>
    <row r="2748" spans="1:5" x14ac:dyDescent="0.25">
      <c r="A2748">
        <v>3938</v>
      </c>
      <c r="B2748" t="s">
        <v>10888</v>
      </c>
      <c r="C2748" t="s">
        <v>2511</v>
      </c>
      <c r="D2748" t="s">
        <v>2732</v>
      </c>
      <c r="E2748" s="72">
        <v>13.68</v>
      </c>
    </row>
    <row r="2749" spans="1:5" x14ac:dyDescent="0.25">
      <c r="A2749">
        <v>3919</v>
      </c>
      <c r="B2749" t="s">
        <v>10889</v>
      </c>
      <c r="C2749" t="s">
        <v>2511</v>
      </c>
      <c r="D2749" t="s">
        <v>2732</v>
      </c>
      <c r="E2749" s="72">
        <v>13.95</v>
      </c>
    </row>
    <row r="2750" spans="1:5" x14ac:dyDescent="0.25">
      <c r="A2750">
        <v>3927</v>
      </c>
      <c r="B2750" t="s">
        <v>10890</v>
      </c>
      <c r="C2750" t="s">
        <v>2511</v>
      </c>
      <c r="D2750" t="s">
        <v>2732</v>
      </c>
      <c r="E2750" s="72">
        <v>70.63</v>
      </c>
    </row>
    <row r="2751" spans="1:5" x14ac:dyDescent="0.25">
      <c r="A2751">
        <v>3928</v>
      </c>
      <c r="B2751" t="s">
        <v>10891</v>
      </c>
      <c r="C2751" t="s">
        <v>2511</v>
      </c>
      <c r="D2751" t="s">
        <v>2732</v>
      </c>
      <c r="E2751" s="72">
        <v>70.63</v>
      </c>
    </row>
    <row r="2752" spans="1:5" x14ac:dyDescent="0.25">
      <c r="A2752">
        <v>3926</v>
      </c>
      <c r="B2752" t="s">
        <v>10892</v>
      </c>
      <c r="C2752" t="s">
        <v>2511</v>
      </c>
      <c r="D2752" t="s">
        <v>2732</v>
      </c>
      <c r="E2752" s="72">
        <v>40.270000000000003</v>
      </c>
    </row>
    <row r="2753" spans="1:5" x14ac:dyDescent="0.25">
      <c r="A2753">
        <v>3935</v>
      </c>
      <c r="B2753" t="s">
        <v>10893</v>
      </c>
      <c r="C2753" t="s">
        <v>2511</v>
      </c>
      <c r="D2753" t="s">
        <v>2732</v>
      </c>
      <c r="E2753" s="72">
        <v>40.270000000000003</v>
      </c>
    </row>
    <row r="2754" spans="1:5" x14ac:dyDescent="0.25">
      <c r="A2754">
        <v>3925</v>
      </c>
      <c r="B2754" t="s">
        <v>10894</v>
      </c>
      <c r="C2754" t="s">
        <v>2511</v>
      </c>
      <c r="D2754" t="s">
        <v>2732</v>
      </c>
      <c r="E2754" s="72">
        <v>40.270000000000003</v>
      </c>
    </row>
    <row r="2755" spans="1:5" x14ac:dyDescent="0.25">
      <c r="A2755">
        <v>12406</v>
      </c>
      <c r="B2755" t="s">
        <v>10895</v>
      </c>
      <c r="C2755" t="s">
        <v>2511</v>
      </c>
      <c r="D2755" t="s">
        <v>2732</v>
      </c>
      <c r="E2755" s="72">
        <v>9.89</v>
      </c>
    </row>
    <row r="2756" spans="1:5" x14ac:dyDescent="0.25">
      <c r="A2756">
        <v>3929</v>
      </c>
      <c r="B2756" t="s">
        <v>10896</v>
      </c>
      <c r="C2756" t="s">
        <v>2511</v>
      </c>
      <c r="D2756" t="s">
        <v>2732</v>
      </c>
      <c r="E2756" s="72">
        <v>107.62</v>
      </c>
    </row>
    <row r="2757" spans="1:5" x14ac:dyDescent="0.25">
      <c r="A2757">
        <v>3931</v>
      </c>
      <c r="B2757" t="s">
        <v>10897</v>
      </c>
      <c r="C2757" t="s">
        <v>2511</v>
      </c>
      <c r="D2757" t="s">
        <v>2732</v>
      </c>
      <c r="E2757" s="72">
        <v>107.62</v>
      </c>
    </row>
    <row r="2758" spans="1:5" x14ac:dyDescent="0.25">
      <c r="A2758">
        <v>3930</v>
      </c>
      <c r="B2758" t="s">
        <v>10898</v>
      </c>
      <c r="C2758" t="s">
        <v>2511</v>
      </c>
      <c r="D2758" t="s">
        <v>2732</v>
      </c>
      <c r="E2758" s="72">
        <v>107.62</v>
      </c>
    </row>
    <row r="2759" spans="1:5" x14ac:dyDescent="0.25">
      <c r="A2759">
        <v>3932</v>
      </c>
      <c r="B2759" t="s">
        <v>10899</v>
      </c>
      <c r="C2759" t="s">
        <v>2511</v>
      </c>
      <c r="D2759" t="s">
        <v>2732</v>
      </c>
      <c r="E2759" s="72">
        <v>185.83</v>
      </c>
    </row>
    <row r="2760" spans="1:5" x14ac:dyDescent="0.25">
      <c r="A2760">
        <v>3933</v>
      </c>
      <c r="B2760" t="s">
        <v>10900</v>
      </c>
      <c r="C2760" t="s">
        <v>2511</v>
      </c>
      <c r="D2760" t="s">
        <v>2732</v>
      </c>
      <c r="E2760" s="72">
        <v>185.83</v>
      </c>
    </row>
    <row r="2761" spans="1:5" x14ac:dyDescent="0.25">
      <c r="A2761">
        <v>3934</v>
      </c>
      <c r="B2761" t="s">
        <v>10901</v>
      </c>
      <c r="C2761" t="s">
        <v>2511</v>
      </c>
      <c r="D2761" t="s">
        <v>2732</v>
      </c>
      <c r="E2761" s="72">
        <v>185.83</v>
      </c>
    </row>
    <row r="2762" spans="1:5" x14ac:dyDescent="0.25">
      <c r="A2762">
        <v>40355</v>
      </c>
      <c r="B2762" t="s">
        <v>10902</v>
      </c>
      <c r="C2762" t="s">
        <v>2511</v>
      </c>
      <c r="D2762" t="s">
        <v>2732</v>
      </c>
      <c r="E2762" s="72">
        <v>12.72</v>
      </c>
    </row>
    <row r="2763" spans="1:5" x14ac:dyDescent="0.25">
      <c r="A2763">
        <v>40364</v>
      </c>
      <c r="B2763" t="s">
        <v>10903</v>
      </c>
      <c r="C2763" t="s">
        <v>2511</v>
      </c>
      <c r="D2763" t="s">
        <v>2732</v>
      </c>
      <c r="E2763" s="72">
        <v>59.6</v>
      </c>
    </row>
    <row r="2764" spans="1:5" x14ac:dyDescent="0.25">
      <c r="A2764">
        <v>40361</v>
      </c>
      <c r="B2764" t="s">
        <v>10904</v>
      </c>
      <c r="C2764" t="s">
        <v>2511</v>
      </c>
      <c r="D2764" t="s">
        <v>2732</v>
      </c>
      <c r="E2764" s="72">
        <v>46.6</v>
      </c>
    </row>
    <row r="2765" spans="1:5" x14ac:dyDescent="0.25">
      <c r="A2765">
        <v>40358</v>
      </c>
      <c r="B2765" t="s">
        <v>10905</v>
      </c>
      <c r="C2765" t="s">
        <v>2511</v>
      </c>
      <c r="D2765" t="s">
        <v>2732</v>
      </c>
      <c r="E2765" s="72">
        <v>17.760000000000002</v>
      </c>
    </row>
    <row r="2766" spans="1:5" x14ac:dyDescent="0.25">
      <c r="A2766">
        <v>40370</v>
      </c>
      <c r="B2766" t="s">
        <v>10906</v>
      </c>
      <c r="C2766" t="s">
        <v>2511</v>
      </c>
      <c r="D2766" t="s">
        <v>2732</v>
      </c>
      <c r="E2766" s="72">
        <v>189.1</v>
      </c>
    </row>
    <row r="2767" spans="1:5" x14ac:dyDescent="0.25">
      <c r="A2767">
        <v>40367</v>
      </c>
      <c r="B2767" t="s">
        <v>10907</v>
      </c>
      <c r="C2767" t="s">
        <v>2511</v>
      </c>
      <c r="D2767" t="s">
        <v>2732</v>
      </c>
      <c r="E2767" s="72">
        <v>93.99</v>
      </c>
    </row>
    <row r="2768" spans="1:5" x14ac:dyDescent="0.25">
      <c r="A2768">
        <v>40373</v>
      </c>
      <c r="B2768" t="s">
        <v>10908</v>
      </c>
      <c r="C2768" t="s">
        <v>2511</v>
      </c>
      <c r="D2768" t="s">
        <v>2732</v>
      </c>
      <c r="E2768" s="72">
        <v>255.72</v>
      </c>
    </row>
    <row r="2769" spans="1:5" x14ac:dyDescent="0.25">
      <c r="A2769">
        <v>39312</v>
      </c>
      <c r="B2769" t="s">
        <v>10909</v>
      </c>
      <c r="C2769" t="s">
        <v>2511</v>
      </c>
      <c r="D2769" t="s">
        <v>2732</v>
      </c>
      <c r="E2769" s="72">
        <v>13.58</v>
      </c>
    </row>
    <row r="2770" spans="1:5" x14ac:dyDescent="0.25">
      <c r="A2770">
        <v>39313</v>
      </c>
      <c r="B2770" t="s">
        <v>10910</v>
      </c>
      <c r="C2770" t="s">
        <v>2511</v>
      </c>
      <c r="D2770" t="s">
        <v>2732</v>
      </c>
      <c r="E2770" s="72">
        <v>17.73</v>
      </c>
    </row>
    <row r="2771" spans="1:5" x14ac:dyDescent="0.25">
      <c r="A2771">
        <v>39314</v>
      </c>
      <c r="B2771" t="s">
        <v>10911</v>
      </c>
      <c r="C2771" t="s">
        <v>2511</v>
      </c>
      <c r="D2771" t="s">
        <v>2732</v>
      </c>
      <c r="E2771" s="72">
        <v>28.15</v>
      </c>
    </row>
    <row r="2772" spans="1:5" x14ac:dyDescent="0.25">
      <c r="A2772">
        <v>3907</v>
      </c>
      <c r="B2772" t="s">
        <v>10912</v>
      </c>
      <c r="C2772" t="s">
        <v>2511</v>
      </c>
      <c r="D2772" t="s">
        <v>2731</v>
      </c>
      <c r="E2772" s="72">
        <v>5.99</v>
      </c>
    </row>
    <row r="2773" spans="1:5" x14ac:dyDescent="0.25">
      <c r="A2773">
        <v>3889</v>
      </c>
      <c r="B2773" t="s">
        <v>10913</v>
      </c>
      <c r="C2773" t="s">
        <v>2511</v>
      </c>
      <c r="D2773" t="s">
        <v>2731</v>
      </c>
      <c r="E2773" s="72">
        <v>4.26</v>
      </c>
    </row>
    <row r="2774" spans="1:5" x14ac:dyDescent="0.25">
      <c r="A2774">
        <v>3868</v>
      </c>
      <c r="B2774" t="s">
        <v>10914</v>
      </c>
      <c r="C2774" t="s">
        <v>2511</v>
      </c>
      <c r="D2774" t="s">
        <v>2731</v>
      </c>
      <c r="E2774" s="72">
        <v>1.56</v>
      </c>
    </row>
    <row r="2775" spans="1:5" x14ac:dyDescent="0.25">
      <c r="A2775">
        <v>3869</v>
      </c>
      <c r="B2775" t="s">
        <v>10915</v>
      </c>
      <c r="C2775" t="s">
        <v>2511</v>
      </c>
      <c r="D2775" t="s">
        <v>2731</v>
      </c>
      <c r="E2775" s="72">
        <v>3.46</v>
      </c>
    </row>
    <row r="2776" spans="1:5" x14ac:dyDescent="0.25">
      <c r="A2776">
        <v>3872</v>
      </c>
      <c r="B2776" t="s">
        <v>10916</v>
      </c>
      <c r="C2776" t="s">
        <v>2511</v>
      </c>
      <c r="D2776" t="s">
        <v>2731</v>
      </c>
      <c r="E2776" s="72">
        <v>5.91</v>
      </c>
    </row>
    <row r="2777" spans="1:5" x14ac:dyDescent="0.25">
      <c r="A2777">
        <v>3850</v>
      </c>
      <c r="B2777" t="s">
        <v>10917</v>
      </c>
      <c r="C2777" t="s">
        <v>2511</v>
      </c>
      <c r="D2777" t="s">
        <v>2731</v>
      </c>
      <c r="E2777" s="72">
        <v>13.63</v>
      </c>
    </row>
    <row r="2778" spans="1:5" x14ac:dyDescent="0.25">
      <c r="A2778">
        <v>38023</v>
      </c>
      <c r="B2778" t="s">
        <v>10918</v>
      </c>
      <c r="C2778" t="s">
        <v>2511</v>
      </c>
      <c r="D2778" t="s">
        <v>2731</v>
      </c>
      <c r="E2778" s="72">
        <v>6.94</v>
      </c>
    </row>
    <row r="2779" spans="1:5" x14ac:dyDescent="0.25">
      <c r="A2779">
        <v>37986</v>
      </c>
      <c r="B2779" t="s">
        <v>10919</v>
      </c>
      <c r="C2779" t="s">
        <v>2511</v>
      </c>
      <c r="D2779" t="s">
        <v>2731</v>
      </c>
      <c r="E2779" s="72">
        <v>1.83</v>
      </c>
    </row>
    <row r="2780" spans="1:5" x14ac:dyDescent="0.25">
      <c r="A2780">
        <v>37987</v>
      </c>
      <c r="B2780" t="s">
        <v>10920</v>
      </c>
      <c r="C2780" t="s">
        <v>2511</v>
      </c>
      <c r="D2780" t="s">
        <v>2731</v>
      </c>
      <c r="E2780" s="72">
        <v>91.47</v>
      </c>
    </row>
    <row r="2781" spans="1:5" x14ac:dyDescent="0.25">
      <c r="A2781">
        <v>37988</v>
      </c>
      <c r="B2781" t="s">
        <v>10921</v>
      </c>
      <c r="C2781" t="s">
        <v>2511</v>
      </c>
      <c r="D2781" t="s">
        <v>2731</v>
      </c>
      <c r="E2781" s="72">
        <v>145.35</v>
      </c>
    </row>
    <row r="2782" spans="1:5" x14ac:dyDescent="0.25">
      <c r="A2782">
        <v>21120</v>
      </c>
      <c r="B2782" t="s">
        <v>10922</v>
      </c>
      <c r="C2782" t="s">
        <v>2511</v>
      </c>
      <c r="D2782" t="s">
        <v>2731</v>
      </c>
      <c r="E2782" s="72">
        <v>9.35</v>
      </c>
    </row>
    <row r="2783" spans="1:5" x14ac:dyDescent="0.25">
      <c r="A2783">
        <v>39318</v>
      </c>
      <c r="B2783" t="s">
        <v>10923</v>
      </c>
      <c r="C2783" t="s">
        <v>2511</v>
      </c>
      <c r="D2783" t="s">
        <v>2731</v>
      </c>
      <c r="E2783" s="72">
        <v>8.6999999999999993</v>
      </c>
    </row>
    <row r="2784" spans="1:5" x14ac:dyDescent="0.25">
      <c r="A2784">
        <v>40366</v>
      </c>
      <c r="B2784" t="s">
        <v>10924</v>
      </c>
      <c r="C2784" t="s">
        <v>2511</v>
      </c>
      <c r="D2784" t="s">
        <v>2732</v>
      </c>
      <c r="E2784" s="72">
        <v>46.49</v>
      </c>
    </row>
    <row r="2785" spans="1:5" x14ac:dyDescent="0.25">
      <c r="A2785">
        <v>40363</v>
      </c>
      <c r="B2785" t="s">
        <v>10925</v>
      </c>
      <c r="C2785" t="s">
        <v>2511</v>
      </c>
      <c r="D2785" t="s">
        <v>2732</v>
      </c>
      <c r="E2785" s="72">
        <v>36.36</v>
      </c>
    </row>
    <row r="2786" spans="1:5" x14ac:dyDescent="0.25">
      <c r="A2786">
        <v>40354</v>
      </c>
      <c r="B2786" t="s">
        <v>10926</v>
      </c>
      <c r="C2786" t="s">
        <v>2511</v>
      </c>
      <c r="D2786" t="s">
        <v>2732</v>
      </c>
      <c r="E2786" s="72">
        <v>15.83</v>
      </c>
    </row>
    <row r="2787" spans="1:5" x14ac:dyDescent="0.25">
      <c r="A2787">
        <v>40360</v>
      </c>
      <c r="B2787" t="s">
        <v>10927</v>
      </c>
      <c r="C2787" t="s">
        <v>2511</v>
      </c>
      <c r="D2787" t="s">
        <v>2732</v>
      </c>
      <c r="E2787" s="72">
        <v>23.84</v>
      </c>
    </row>
    <row r="2788" spans="1:5" x14ac:dyDescent="0.25">
      <c r="A2788">
        <v>40372</v>
      </c>
      <c r="B2788" t="s">
        <v>10928</v>
      </c>
      <c r="C2788" t="s">
        <v>2511</v>
      </c>
      <c r="D2788" t="s">
        <v>2732</v>
      </c>
      <c r="E2788" s="72">
        <v>147.19999999999999</v>
      </c>
    </row>
    <row r="2789" spans="1:5" x14ac:dyDescent="0.25">
      <c r="A2789">
        <v>40369</v>
      </c>
      <c r="B2789" t="s">
        <v>10929</v>
      </c>
      <c r="C2789" t="s">
        <v>2511</v>
      </c>
      <c r="D2789" t="s">
        <v>2732</v>
      </c>
      <c r="E2789" s="72">
        <v>73.260000000000005</v>
      </c>
    </row>
    <row r="2790" spans="1:5" x14ac:dyDescent="0.25">
      <c r="A2790">
        <v>40357</v>
      </c>
      <c r="B2790" t="s">
        <v>10930</v>
      </c>
      <c r="C2790" t="s">
        <v>2511</v>
      </c>
      <c r="D2790" t="s">
        <v>2732</v>
      </c>
      <c r="E2790" s="72">
        <v>17.760000000000002</v>
      </c>
    </row>
    <row r="2791" spans="1:5" x14ac:dyDescent="0.25">
      <c r="A2791">
        <v>40375</v>
      </c>
      <c r="B2791" t="s">
        <v>10931</v>
      </c>
      <c r="C2791" t="s">
        <v>2511</v>
      </c>
      <c r="D2791" t="s">
        <v>2732</v>
      </c>
      <c r="E2791" s="72">
        <v>199.28</v>
      </c>
    </row>
    <row r="2792" spans="1:5" x14ac:dyDescent="0.25">
      <c r="A2792">
        <v>1893</v>
      </c>
      <c r="B2792" t="s">
        <v>10932</v>
      </c>
      <c r="C2792" t="s">
        <v>2511</v>
      </c>
      <c r="D2792" t="s">
        <v>2731</v>
      </c>
      <c r="E2792" s="72">
        <v>5.0999999999999996</v>
      </c>
    </row>
    <row r="2793" spans="1:5" x14ac:dyDescent="0.25">
      <c r="A2793">
        <v>1902</v>
      </c>
      <c r="B2793" t="s">
        <v>10933</v>
      </c>
      <c r="C2793" t="s">
        <v>2511</v>
      </c>
      <c r="D2793" t="s">
        <v>2731</v>
      </c>
      <c r="E2793" s="72">
        <v>3.71</v>
      </c>
    </row>
    <row r="2794" spans="1:5" x14ac:dyDescent="0.25">
      <c r="A2794">
        <v>1901</v>
      </c>
      <c r="B2794" t="s">
        <v>10934</v>
      </c>
      <c r="C2794" t="s">
        <v>2511</v>
      </c>
      <c r="D2794" t="s">
        <v>2731</v>
      </c>
      <c r="E2794" s="72">
        <v>1.1599999999999999</v>
      </c>
    </row>
    <row r="2795" spans="1:5" x14ac:dyDescent="0.25">
      <c r="A2795">
        <v>1892</v>
      </c>
      <c r="B2795" t="s">
        <v>10935</v>
      </c>
      <c r="C2795" t="s">
        <v>2511</v>
      </c>
      <c r="D2795" t="s">
        <v>2731</v>
      </c>
      <c r="E2795" s="72">
        <v>2.39</v>
      </c>
    </row>
    <row r="2796" spans="1:5" x14ac:dyDescent="0.25">
      <c r="A2796">
        <v>1907</v>
      </c>
      <c r="B2796" t="s">
        <v>10936</v>
      </c>
      <c r="C2796" t="s">
        <v>2511</v>
      </c>
      <c r="D2796" t="s">
        <v>2731</v>
      </c>
      <c r="E2796" s="72">
        <v>16.43</v>
      </c>
    </row>
    <row r="2797" spans="1:5" x14ac:dyDescent="0.25">
      <c r="A2797">
        <v>1894</v>
      </c>
      <c r="B2797" t="s">
        <v>10937</v>
      </c>
      <c r="C2797" t="s">
        <v>2511</v>
      </c>
      <c r="D2797" t="s">
        <v>2731</v>
      </c>
      <c r="E2797" s="72">
        <v>7.39</v>
      </c>
    </row>
    <row r="2798" spans="1:5" x14ac:dyDescent="0.25">
      <c r="A2798">
        <v>1891</v>
      </c>
      <c r="B2798" t="s">
        <v>10938</v>
      </c>
      <c r="C2798" t="s">
        <v>2511</v>
      </c>
      <c r="D2798" t="s">
        <v>2731</v>
      </c>
      <c r="E2798" s="72">
        <v>1.71</v>
      </c>
    </row>
    <row r="2799" spans="1:5" x14ac:dyDescent="0.25">
      <c r="A2799">
        <v>1896</v>
      </c>
      <c r="B2799" t="s">
        <v>10939</v>
      </c>
      <c r="C2799" t="s">
        <v>2511</v>
      </c>
      <c r="D2799" t="s">
        <v>2731</v>
      </c>
      <c r="E2799" s="72">
        <v>22.06</v>
      </c>
    </row>
    <row r="2800" spans="1:5" x14ac:dyDescent="0.25">
      <c r="A2800">
        <v>1895</v>
      </c>
      <c r="B2800" t="s">
        <v>10940</v>
      </c>
      <c r="C2800" t="s">
        <v>2511</v>
      </c>
      <c r="D2800" t="s">
        <v>2731</v>
      </c>
      <c r="E2800" s="72">
        <v>38.770000000000003</v>
      </c>
    </row>
    <row r="2801" spans="1:5" x14ac:dyDescent="0.25">
      <c r="A2801">
        <v>2641</v>
      </c>
      <c r="B2801" t="s">
        <v>10941</v>
      </c>
      <c r="C2801" t="s">
        <v>2511</v>
      </c>
      <c r="D2801" t="s">
        <v>2731</v>
      </c>
      <c r="E2801" s="72">
        <v>26.87</v>
      </c>
    </row>
    <row r="2802" spans="1:5" x14ac:dyDescent="0.25">
      <c r="A2802">
        <v>2636</v>
      </c>
      <c r="B2802" t="s">
        <v>10942</v>
      </c>
      <c r="C2802" t="s">
        <v>2511</v>
      </c>
      <c r="D2802" t="s">
        <v>2731</v>
      </c>
      <c r="E2802" s="72">
        <v>1.73</v>
      </c>
    </row>
    <row r="2803" spans="1:5" x14ac:dyDescent="0.25">
      <c r="A2803">
        <v>2637</v>
      </c>
      <c r="B2803" t="s">
        <v>10943</v>
      </c>
      <c r="C2803" t="s">
        <v>2511</v>
      </c>
      <c r="D2803" t="s">
        <v>2731</v>
      </c>
      <c r="E2803" s="72">
        <v>1.84</v>
      </c>
    </row>
    <row r="2804" spans="1:5" x14ac:dyDescent="0.25">
      <c r="A2804">
        <v>2638</v>
      </c>
      <c r="B2804" t="s">
        <v>10944</v>
      </c>
      <c r="C2804" t="s">
        <v>2511</v>
      </c>
      <c r="D2804" t="s">
        <v>2731</v>
      </c>
      <c r="E2804" s="72">
        <v>2.14</v>
      </c>
    </row>
    <row r="2805" spans="1:5" x14ac:dyDescent="0.25">
      <c r="A2805">
        <v>2639</v>
      </c>
      <c r="B2805" t="s">
        <v>10945</v>
      </c>
      <c r="C2805" t="s">
        <v>2511</v>
      </c>
      <c r="D2805" t="s">
        <v>2731</v>
      </c>
      <c r="E2805" s="72">
        <v>3.8</v>
      </c>
    </row>
    <row r="2806" spans="1:5" x14ac:dyDescent="0.25">
      <c r="A2806">
        <v>2644</v>
      </c>
      <c r="B2806" t="s">
        <v>10946</v>
      </c>
      <c r="C2806" t="s">
        <v>2511</v>
      </c>
      <c r="D2806" t="s">
        <v>2731</v>
      </c>
      <c r="E2806" s="72">
        <v>5.5</v>
      </c>
    </row>
    <row r="2807" spans="1:5" x14ac:dyDescent="0.25">
      <c r="A2807">
        <v>2643</v>
      </c>
      <c r="B2807" t="s">
        <v>10947</v>
      </c>
      <c r="C2807" t="s">
        <v>2511</v>
      </c>
      <c r="D2807" t="s">
        <v>2731</v>
      </c>
      <c r="E2807" s="72">
        <v>7.66</v>
      </c>
    </row>
    <row r="2808" spans="1:5" x14ac:dyDescent="0.25">
      <c r="A2808">
        <v>2640</v>
      </c>
      <c r="B2808" t="s">
        <v>10948</v>
      </c>
      <c r="C2808" t="s">
        <v>2511</v>
      </c>
      <c r="D2808" t="s">
        <v>2731</v>
      </c>
      <c r="E2808" s="72">
        <v>11.18</v>
      </c>
    </row>
    <row r="2809" spans="1:5" x14ac:dyDescent="0.25">
      <c r="A2809">
        <v>2642</v>
      </c>
      <c r="B2809" t="s">
        <v>10949</v>
      </c>
      <c r="C2809" t="s">
        <v>2511</v>
      </c>
      <c r="D2809" t="s">
        <v>2731</v>
      </c>
      <c r="E2809" s="72">
        <v>17.03</v>
      </c>
    </row>
    <row r="2810" spans="1:5" x14ac:dyDescent="0.25">
      <c r="A2810">
        <v>39310</v>
      </c>
      <c r="B2810" t="s">
        <v>10950</v>
      </c>
      <c r="C2810" t="s">
        <v>2511</v>
      </c>
      <c r="D2810" t="s">
        <v>2732</v>
      </c>
      <c r="E2810" s="72">
        <v>20.63</v>
      </c>
    </row>
    <row r="2811" spans="1:5" x14ac:dyDescent="0.25">
      <c r="A2811">
        <v>39311</v>
      </c>
      <c r="B2811" t="s">
        <v>10951</v>
      </c>
      <c r="C2811" t="s">
        <v>2511</v>
      </c>
      <c r="D2811" t="s">
        <v>2732</v>
      </c>
      <c r="E2811" s="72">
        <v>31</v>
      </c>
    </row>
    <row r="2812" spans="1:5" x14ac:dyDescent="0.25">
      <c r="A2812">
        <v>39855</v>
      </c>
      <c r="B2812" t="s">
        <v>10952</v>
      </c>
      <c r="C2812" t="s">
        <v>2511</v>
      </c>
      <c r="D2812" t="s">
        <v>2731</v>
      </c>
      <c r="E2812" s="72">
        <v>3.27</v>
      </c>
    </row>
    <row r="2813" spans="1:5" x14ac:dyDescent="0.25">
      <c r="A2813">
        <v>39856</v>
      </c>
      <c r="B2813" t="s">
        <v>10953</v>
      </c>
      <c r="C2813" t="s">
        <v>2511</v>
      </c>
      <c r="D2813" t="s">
        <v>2731</v>
      </c>
      <c r="E2813" s="72">
        <v>7.71</v>
      </c>
    </row>
    <row r="2814" spans="1:5" x14ac:dyDescent="0.25">
      <c r="A2814">
        <v>39857</v>
      </c>
      <c r="B2814" t="s">
        <v>10954</v>
      </c>
      <c r="C2814" t="s">
        <v>2511</v>
      </c>
      <c r="D2814" t="s">
        <v>2731</v>
      </c>
      <c r="E2814" s="72">
        <v>12.47</v>
      </c>
    </row>
    <row r="2815" spans="1:5" x14ac:dyDescent="0.25">
      <c r="A2815">
        <v>39858</v>
      </c>
      <c r="B2815" t="s">
        <v>10955</v>
      </c>
      <c r="C2815" t="s">
        <v>2511</v>
      </c>
      <c r="D2815" t="s">
        <v>2731</v>
      </c>
      <c r="E2815" s="72">
        <v>27.67</v>
      </c>
    </row>
    <row r="2816" spans="1:5" x14ac:dyDescent="0.25">
      <c r="A2816">
        <v>39859</v>
      </c>
      <c r="B2816" t="s">
        <v>10956</v>
      </c>
      <c r="C2816" t="s">
        <v>2511</v>
      </c>
      <c r="D2816" t="s">
        <v>2731</v>
      </c>
      <c r="E2816" s="72">
        <v>42.66</v>
      </c>
    </row>
    <row r="2817" spans="1:5" x14ac:dyDescent="0.25">
      <c r="A2817">
        <v>39860</v>
      </c>
      <c r="B2817" t="s">
        <v>10957</v>
      </c>
      <c r="C2817" t="s">
        <v>2511</v>
      </c>
      <c r="D2817" t="s">
        <v>2731</v>
      </c>
      <c r="E2817" s="72">
        <v>65.459999999999994</v>
      </c>
    </row>
    <row r="2818" spans="1:5" x14ac:dyDescent="0.25">
      <c r="A2818">
        <v>39861</v>
      </c>
      <c r="B2818" t="s">
        <v>10958</v>
      </c>
      <c r="C2818" t="s">
        <v>2511</v>
      </c>
      <c r="D2818" t="s">
        <v>2731</v>
      </c>
      <c r="E2818" s="72">
        <v>186.9</v>
      </c>
    </row>
    <row r="2819" spans="1:5" x14ac:dyDescent="0.25">
      <c r="A2819">
        <v>3867</v>
      </c>
      <c r="B2819" t="s">
        <v>10959</v>
      </c>
      <c r="C2819" t="s">
        <v>2511</v>
      </c>
      <c r="D2819" t="s">
        <v>2731</v>
      </c>
      <c r="E2819" s="72">
        <v>83.02</v>
      </c>
    </row>
    <row r="2820" spans="1:5" x14ac:dyDescent="0.25">
      <c r="A2820">
        <v>3861</v>
      </c>
      <c r="B2820" t="s">
        <v>10960</v>
      </c>
      <c r="C2820" t="s">
        <v>2511</v>
      </c>
      <c r="D2820" t="s">
        <v>2731</v>
      </c>
      <c r="E2820" s="72">
        <v>0.86</v>
      </c>
    </row>
    <row r="2821" spans="1:5" x14ac:dyDescent="0.25">
      <c r="A2821">
        <v>3904</v>
      </c>
      <c r="B2821" t="s">
        <v>10961</v>
      </c>
      <c r="C2821" t="s">
        <v>2511</v>
      </c>
      <c r="D2821" t="s">
        <v>2731</v>
      </c>
      <c r="E2821" s="72">
        <v>0.91</v>
      </c>
    </row>
    <row r="2822" spans="1:5" x14ac:dyDescent="0.25">
      <c r="A2822">
        <v>3903</v>
      </c>
      <c r="B2822" t="s">
        <v>10962</v>
      </c>
      <c r="C2822" t="s">
        <v>2511</v>
      </c>
      <c r="D2822" t="s">
        <v>2731</v>
      </c>
      <c r="E2822" s="72">
        <v>2.23</v>
      </c>
    </row>
    <row r="2823" spans="1:5" x14ac:dyDescent="0.25">
      <c r="A2823">
        <v>3862</v>
      </c>
      <c r="B2823" t="s">
        <v>10963</v>
      </c>
      <c r="C2823" t="s">
        <v>2511</v>
      </c>
      <c r="D2823" t="s">
        <v>2731</v>
      </c>
      <c r="E2823" s="72">
        <v>4.74</v>
      </c>
    </row>
    <row r="2824" spans="1:5" x14ac:dyDescent="0.25">
      <c r="A2824">
        <v>3863</v>
      </c>
      <c r="B2824" t="s">
        <v>10964</v>
      </c>
      <c r="C2824" t="s">
        <v>2511</v>
      </c>
      <c r="D2824" t="s">
        <v>2731</v>
      </c>
      <c r="E2824" s="72">
        <v>4.8600000000000003</v>
      </c>
    </row>
    <row r="2825" spans="1:5" x14ac:dyDescent="0.25">
      <c r="A2825">
        <v>3864</v>
      </c>
      <c r="B2825" t="s">
        <v>10965</v>
      </c>
      <c r="C2825" t="s">
        <v>2511</v>
      </c>
      <c r="D2825" t="s">
        <v>2731</v>
      </c>
      <c r="E2825" s="72">
        <v>14.89</v>
      </c>
    </row>
    <row r="2826" spans="1:5" x14ac:dyDescent="0.25">
      <c r="A2826">
        <v>3865</v>
      </c>
      <c r="B2826" t="s">
        <v>10966</v>
      </c>
      <c r="C2826" t="s">
        <v>2511</v>
      </c>
      <c r="D2826" t="s">
        <v>2731</v>
      </c>
      <c r="E2826" s="72">
        <v>21.78</v>
      </c>
    </row>
    <row r="2827" spans="1:5" x14ac:dyDescent="0.25">
      <c r="A2827">
        <v>3866</v>
      </c>
      <c r="B2827" t="s">
        <v>10967</v>
      </c>
      <c r="C2827" t="s">
        <v>2511</v>
      </c>
      <c r="D2827" t="s">
        <v>2731</v>
      </c>
      <c r="E2827" s="72">
        <v>48.89</v>
      </c>
    </row>
    <row r="2828" spans="1:5" x14ac:dyDescent="0.25">
      <c r="A2828">
        <v>3878</v>
      </c>
      <c r="B2828" t="s">
        <v>10968</v>
      </c>
      <c r="C2828" t="s">
        <v>2511</v>
      </c>
      <c r="D2828" t="s">
        <v>2731</v>
      </c>
      <c r="E2828" s="72">
        <v>13.33</v>
      </c>
    </row>
    <row r="2829" spans="1:5" x14ac:dyDescent="0.25">
      <c r="A2829">
        <v>3883</v>
      </c>
      <c r="B2829" t="s">
        <v>10969</v>
      </c>
      <c r="C2829" t="s">
        <v>2511</v>
      </c>
      <c r="D2829" t="s">
        <v>2731</v>
      </c>
      <c r="E2829" s="72">
        <v>1.7</v>
      </c>
    </row>
    <row r="2830" spans="1:5" x14ac:dyDescent="0.25">
      <c r="A2830">
        <v>3876</v>
      </c>
      <c r="B2830" t="s">
        <v>10970</v>
      </c>
      <c r="C2830" t="s">
        <v>2511</v>
      </c>
      <c r="D2830" t="s">
        <v>2731</v>
      </c>
      <c r="E2830" s="72">
        <v>5.31</v>
      </c>
    </row>
    <row r="2831" spans="1:5" x14ac:dyDescent="0.25">
      <c r="A2831">
        <v>3884</v>
      </c>
      <c r="B2831" t="s">
        <v>10971</v>
      </c>
      <c r="C2831" t="s">
        <v>2511</v>
      </c>
      <c r="D2831" t="s">
        <v>2731</v>
      </c>
      <c r="E2831" s="72">
        <v>2.7</v>
      </c>
    </row>
    <row r="2832" spans="1:5" x14ac:dyDescent="0.25">
      <c r="A2832">
        <v>12892</v>
      </c>
      <c r="B2832" t="s">
        <v>10972</v>
      </c>
      <c r="C2832" t="s">
        <v>2518</v>
      </c>
      <c r="D2832" t="s">
        <v>2731</v>
      </c>
      <c r="E2832" s="72">
        <v>13.4</v>
      </c>
    </row>
    <row r="2833" spans="1:5" x14ac:dyDescent="0.25">
      <c r="A2833">
        <v>38447</v>
      </c>
      <c r="B2833" t="s">
        <v>10973</v>
      </c>
      <c r="C2833" t="s">
        <v>2511</v>
      </c>
      <c r="D2833" t="s">
        <v>2731</v>
      </c>
      <c r="E2833" s="72">
        <v>98.45</v>
      </c>
    </row>
    <row r="2834" spans="1:5" x14ac:dyDescent="0.25">
      <c r="A2834">
        <v>36320</v>
      </c>
      <c r="B2834" t="s">
        <v>10974</v>
      </c>
      <c r="C2834" t="s">
        <v>2511</v>
      </c>
      <c r="D2834" t="s">
        <v>2731</v>
      </c>
      <c r="E2834" s="72">
        <v>2.65</v>
      </c>
    </row>
    <row r="2835" spans="1:5" x14ac:dyDescent="0.25">
      <c r="A2835">
        <v>36324</v>
      </c>
      <c r="B2835" t="s">
        <v>10975</v>
      </c>
      <c r="C2835" t="s">
        <v>2511</v>
      </c>
      <c r="D2835" t="s">
        <v>2731</v>
      </c>
      <c r="E2835" s="72">
        <v>2.41</v>
      </c>
    </row>
    <row r="2836" spans="1:5" x14ac:dyDescent="0.25">
      <c r="A2836">
        <v>38441</v>
      </c>
      <c r="B2836" t="s">
        <v>10976</v>
      </c>
      <c r="C2836" t="s">
        <v>2511</v>
      </c>
      <c r="D2836" t="s">
        <v>2731</v>
      </c>
      <c r="E2836" s="72">
        <v>4.32</v>
      </c>
    </row>
    <row r="2837" spans="1:5" x14ac:dyDescent="0.25">
      <c r="A2837">
        <v>38442</v>
      </c>
      <c r="B2837" t="s">
        <v>10977</v>
      </c>
      <c r="C2837" t="s">
        <v>2511</v>
      </c>
      <c r="D2837" t="s">
        <v>2731</v>
      </c>
      <c r="E2837" s="72">
        <v>12.31</v>
      </c>
    </row>
    <row r="2838" spans="1:5" x14ac:dyDescent="0.25">
      <c r="A2838">
        <v>38443</v>
      </c>
      <c r="B2838" t="s">
        <v>10978</v>
      </c>
      <c r="C2838" t="s">
        <v>2511</v>
      </c>
      <c r="D2838" t="s">
        <v>2731</v>
      </c>
      <c r="E2838" s="72">
        <v>14.92</v>
      </c>
    </row>
    <row r="2839" spans="1:5" x14ac:dyDescent="0.25">
      <c r="A2839">
        <v>38444</v>
      </c>
      <c r="B2839" t="s">
        <v>10979</v>
      </c>
      <c r="C2839" t="s">
        <v>2511</v>
      </c>
      <c r="D2839" t="s">
        <v>2731</v>
      </c>
      <c r="E2839" s="72">
        <v>25.07</v>
      </c>
    </row>
    <row r="2840" spans="1:5" x14ac:dyDescent="0.25">
      <c r="A2840">
        <v>38445</v>
      </c>
      <c r="B2840" t="s">
        <v>10980</v>
      </c>
      <c r="C2840" t="s">
        <v>2511</v>
      </c>
      <c r="D2840" t="s">
        <v>2731</v>
      </c>
      <c r="E2840" s="72">
        <v>46.48</v>
      </c>
    </row>
    <row r="2841" spans="1:5" x14ac:dyDescent="0.25">
      <c r="A2841">
        <v>38446</v>
      </c>
      <c r="B2841" t="s">
        <v>10981</v>
      </c>
      <c r="C2841" t="s">
        <v>2511</v>
      </c>
      <c r="D2841" t="s">
        <v>2731</v>
      </c>
      <c r="E2841" s="72">
        <v>76.069999999999993</v>
      </c>
    </row>
    <row r="2842" spans="1:5" x14ac:dyDescent="0.25">
      <c r="A2842">
        <v>3837</v>
      </c>
      <c r="B2842" t="s">
        <v>10982</v>
      </c>
      <c r="C2842" t="s">
        <v>2511</v>
      </c>
      <c r="D2842" t="s">
        <v>2732</v>
      </c>
      <c r="E2842" s="72">
        <v>52.34</v>
      </c>
    </row>
    <row r="2843" spans="1:5" x14ac:dyDescent="0.25">
      <c r="A2843">
        <v>3845</v>
      </c>
      <c r="B2843" t="s">
        <v>10983</v>
      </c>
      <c r="C2843" t="s">
        <v>2511</v>
      </c>
      <c r="D2843" t="s">
        <v>2732</v>
      </c>
      <c r="E2843" s="72">
        <v>19.12</v>
      </c>
    </row>
    <row r="2844" spans="1:5" x14ac:dyDescent="0.25">
      <c r="A2844">
        <v>11045</v>
      </c>
      <c r="B2844" t="s">
        <v>10984</v>
      </c>
      <c r="C2844" t="s">
        <v>2511</v>
      </c>
      <c r="D2844" t="s">
        <v>2732</v>
      </c>
      <c r="E2844" s="72">
        <v>36.89</v>
      </c>
    </row>
    <row r="2845" spans="1:5" x14ac:dyDescent="0.25">
      <c r="A2845">
        <v>20170</v>
      </c>
      <c r="B2845" t="s">
        <v>10985</v>
      </c>
      <c r="C2845" t="s">
        <v>2511</v>
      </c>
      <c r="D2845" t="s">
        <v>2731</v>
      </c>
      <c r="E2845" s="72">
        <v>14.87</v>
      </c>
    </row>
    <row r="2846" spans="1:5" x14ac:dyDescent="0.25">
      <c r="A2846">
        <v>20171</v>
      </c>
      <c r="B2846" t="s">
        <v>10986</v>
      </c>
      <c r="C2846" t="s">
        <v>2511</v>
      </c>
      <c r="D2846" t="s">
        <v>2731</v>
      </c>
      <c r="E2846" s="72">
        <v>42.89</v>
      </c>
    </row>
    <row r="2847" spans="1:5" x14ac:dyDescent="0.25">
      <c r="A2847">
        <v>20167</v>
      </c>
      <c r="B2847" t="s">
        <v>10987</v>
      </c>
      <c r="C2847" t="s">
        <v>2511</v>
      </c>
      <c r="D2847" t="s">
        <v>2731</v>
      </c>
      <c r="E2847" s="72">
        <v>5.39</v>
      </c>
    </row>
    <row r="2848" spans="1:5" x14ac:dyDescent="0.25">
      <c r="A2848">
        <v>20168</v>
      </c>
      <c r="B2848" t="s">
        <v>10988</v>
      </c>
      <c r="C2848" t="s">
        <v>2511</v>
      </c>
      <c r="D2848" t="s">
        <v>2731</v>
      </c>
      <c r="E2848" s="72">
        <v>11.1</v>
      </c>
    </row>
    <row r="2849" spans="1:5" x14ac:dyDescent="0.25">
      <c r="A2849">
        <v>20169</v>
      </c>
      <c r="B2849" t="s">
        <v>10989</v>
      </c>
      <c r="C2849" t="s">
        <v>2511</v>
      </c>
      <c r="D2849" t="s">
        <v>2731</v>
      </c>
      <c r="E2849" s="72">
        <v>12.95</v>
      </c>
    </row>
    <row r="2850" spans="1:5" x14ac:dyDescent="0.25">
      <c r="A2850">
        <v>3899</v>
      </c>
      <c r="B2850" t="s">
        <v>10990</v>
      </c>
      <c r="C2850" t="s">
        <v>2511</v>
      </c>
      <c r="D2850" t="s">
        <v>2731</v>
      </c>
      <c r="E2850" s="72">
        <v>7.18</v>
      </c>
    </row>
    <row r="2851" spans="1:5" x14ac:dyDescent="0.25">
      <c r="A2851">
        <v>38676</v>
      </c>
      <c r="B2851" t="s">
        <v>10991</v>
      </c>
      <c r="C2851" t="s">
        <v>2511</v>
      </c>
      <c r="D2851" t="s">
        <v>2731</v>
      </c>
      <c r="E2851" s="72">
        <v>35.94</v>
      </c>
    </row>
    <row r="2852" spans="1:5" x14ac:dyDescent="0.25">
      <c r="A2852">
        <v>3897</v>
      </c>
      <c r="B2852" t="s">
        <v>10992</v>
      </c>
      <c r="C2852" t="s">
        <v>2511</v>
      </c>
      <c r="D2852" t="s">
        <v>2731</v>
      </c>
      <c r="E2852" s="72">
        <v>1.75</v>
      </c>
    </row>
    <row r="2853" spans="1:5" x14ac:dyDescent="0.25">
      <c r="A2853">
        <v>3875</v>
      </c>
      <c r="B2853" t="s">
        <v>10993</v>
      </c>
      <c r="C2853" t="s">
        <v>2511</v>
      </c>
      <c r="D2853" t="s">
        <v>2731</v>
      </c>
      <c r="E2853" s="72">
        <v>3.62</v>
      </c>
    </row>
    <row r="2854" spans="1:5" x14ac:dyDescent="0.25">
      <c r="A2854">
        <v>3898</v>
      </c>
      <c r="B2854" t="s">
        <v>10994</v>
      </c>
      <c r="C2854" t="s">
        <v>2511</v>
      </c>
      <c r="D2854" t="s">
        <v>2731</v>
      </c>
      <c r="E2854" s="72">
        <v>7.35</v>
      </c>
    </row>
    <row r="2855" spans="1:5" x14ac:dyDescent="0.25">
      <c r="A2855">
        <v>3855</v>
      </c>
      <c r="B2855" t="s">
        <v>10995</v>
      </c>
      <c r="C2855" t="s">
        <v>2511</v>
      </c>
      <c r="D2855" t="s">
        <v>2731</v>
      </c>
      <c r="E2855" s="72">
        <v>5.76</v>
      </c>
    </row>
    <row r="2856" spans="1:5" x14ac:dyDescent="0.25">
      <c r="A2856">
        <v>3874</v>
      </c>
      <c r="B2856" t="s">
        <v>10996</v>
      </c>
      <c r="C2856" t="s">
        <v>2511</v>
      </c>
      <c r="D2856" t="s">
        <v>2731</v>
      </c>
      <c r="E2856" s="72">
        <v>6.67</v>
      </c>
    </row>
    <row r="2857" spans="1:5" x14ac:dyDescent="0.25">
      <c r="A2857">
        <v>3870</v>
      </c>
      <c r="B2857" t="s">
        <v>10997</v>
      </c>
      <c r="C2857" t="s">
        <v>2511</v>
      </c>
      <c r="D2857" t="s">
        <v>2731</v>
      </c>
      <c r="E2857" s="72">
        <v>7.32</v>
      </c>
    </row>
    <row r="2858" spans="1:5" x14ac:dyDescent="0.25">
      <c r="A2858">
        <v>38678</v>
      </c>
      <c r="B2858" t="s">
        <v>10998</v>
      </c>
      <c r="C2858" t="s">
        <v>2511</v>
      </c>
      <c r="D2858" t="s">
        <v>2731</v>
      </c>
      <c r="E2858" s="72">
        <v>19.37</v>
      </c>
    </row>
    <row r="2859" spans="1:5" x14ac:dyDescent="0.25">
      <c r="A2859">
        <v>3859</v>
      </c>
      <c r="B2859" t="s">
        <v>10999</v>
      </c>
      <c r="C2859" t="s">
        <v>2511</v>
      </c>
      <c r="D2859" t="s">
        <v>2731</v>
      </c>
      <c r="E2859" s="72">
        <v>1.48</v>
      </c>
    </row>
    <row r="2860" spans="1:5" x14ac:dyDescent="0.25">
      <c r="A2860">
        <v>3856</v>
      </c>
      <c r="B2860" t="s">
        <v>11000</v>
      </c>
      <c r="C2860" t="s">
        <v>2511</v>
      </c>
      <c r="D2860" t="s">
        <v>2731</v>
      </c>
      <c r="E2860" s="72">
        <v>2.04</v>
      </c>
    </row>
    <row r="2861" spans="1:5" x14ac:dyDescent="0.25">
      <c r="A2861">
        <v>3906</v>
      </c>
      <c r="B2861" t="s">
        <v>11001</v>
      </c>
      <c r="C2861" t="s">
        <v>2511</v>
      </c>
      <c r="D2861" t="s">
        <v>2731</v>
      </c>
      <c r="E2861" s="72">
        <v>1.69</v>
      </c>
    </row>
    <row r="2862" spans="1:5" x14ac:dyDescent="0.25">
      <c r="A2862">
        <v>3860</v>
      </c>
      <c r="B2862" t="s">
        <v>11002</v>
      </c>
      <c r="C2862" t="s">
        <v>2511</v>
      </c>
      <c r="D2862" t="s">
        <v>2731</v>
      </c>
      <c r="E2862" s="72">
        <v>5.0199999999999996</v>
      </c>
    </row>
    <row r="2863" spans="1:5" x14ac:dyDescent="0.25">
      <c r="A2863">
        <v>3905</v>
      </c>
      <c r="B2863" t="s">
        <v>11003</v>
      </c>
      <c r="C2863" t="s">
        <v>2511</v>
      </c>
      <c r="D2863" t="s">
        <v>2731</v>
      </c>
      <c r="E2863" s="72">
        <v>11.51</v>
      </c>
    </row>
    <row r="2864" spans="1:5" x14ac:dyDescent="0.25">
      <c r="A2864">
        <v>3871</v>
      </c>
      <c r="B2864" t="s">
        <v>11004</v>
      </c>
      <c r="C2864" t="s">
        <v>2511</v>
      </c>
      <c r="D2864" t="s">
        <v>2731</v>
      </c>
      <c r="E2864" s="72">
        <v>20.37</v>
      </c>
    </row>
    <row r="2865" spans="1:5" x14ac:dyDescent="0.25">
      <c r="A2865">
        <v>39292</v>
      </c>
      <c r="B2865" t="s">
        <v>18984</v>
      </c>
      <c r="C2865" t="s">
        <v>2511</v>
      </c>
      <c r="D2865" t="s">
        <v>2732</v>
      </c>
      <c r="E2865" s="72">
        <v>7.19</v>
      </c>
    </row>
    <row r="2866" spans="1:5" x14ac:dyDescent="0.25">
      <c r="A2866">
        <v>39293</v>
      </c>
      <c r="B2866" t="s">
        <v>18985</v>
      </c>
      <c r="C2866" t="s">
        <v>2511</v>
      </c>
      <c r="D2866" t="s">
        <v>2732</v>
      </c>
      <c r="E2866" s="72">
        <v>11.17</v>
      </c>
    </row>
    <row r="2867" spans="1:5" x14ac:dyDescent="0.25">
      <c r="A2867">
        <v>39294</v>
      </c>
      <c r="B2867" t="s">
        <v>18986</v>
      </c>
      <c r="C2867" t="s">
        <v>2511</v>
      </c>
      <c r="D2867" t="s">
        <v>2732</v>
      </c>
      <c r="E2867" s="72">
        <v>11.94</v>
      </c>
    </row>
    <row r="2868" spans="1:5" x14ac:dyDescent="0.25">
      <c r="A2868">
        <v>39295</v>
      </c>
      <c r="B2868" t="s">
        <v>18987</v>
      </c>
      <c r="C2868" t="s">
        <v>2511</v>
      </c>
      <c r="D2868" t="s">
        <v>2732</v>
      </c>
      <c r="E2868" s="72">
        <v>16.420000000000002</v>
      </c>
    </row>
    <row r="2869" spans="1:5" x14ac:dyDescent="0.25">
      <c r="A2869">
        <v>39296</v>
      </c>
      <c r="B2869" t="s">
        <v>18988</v>
      </c>
      <c r="C2869" t="s">
        <v>2511</v>
      </c>
      <c r="D2869" t="s">
        <v>2732</v>
      </c>
      <c r="E2869" s="72">
        <v>6.55</v>
      </c>
    </row>
    <row r="2870" spans="1:5" x14ac:dyDescent="0.25">
      <c r="A2870">
        <v>39297</v>
      </c>
      <c r="B2870" t="s">
        <v>18989</v>
      </c>
      <c r="C2870" t="s">
        <v>2511</v>
      </c>
      <c r="D2870" t="s">
        <v>2732</v>
      </c>
      <c r="E2870" s="72">
        <v>8.8800000000000008</v>
      </c>
    </row>
    <row r="2871" spans="1:5" x14ac:dyDescent="0.25">
      <c r="A2871">
        <v>39298</v>
      </c>
      <c r="B2871" t="s">
        <v>18990</v>
      </c>
      <c r="C2871" t="s">
        <v>2511</v>
      </c>
      <c r="D2871" t="s">
        <v>2732</v>
      </c>
      <c r="E2871" s="72">
        <v>17.059999999999999</v>
      </c>
    </row>
    <row r="2872" spans="1:5" x14ac:dyDescent="0.25">
      <c r="A2872">
        <v>39299</v>
      </c>
      <c r="B2872" t="s">
        <v>18991</v>
      </c>
      <c r="C2872" t="s">
        <v>2511</v>
      </c>
      <c r="D2872" t="s">
        <v>2732</v>
      </c>
      <c r="E2872" s="72">
        <v>20.22</v>
      </c>
    </row>
    <row r="2873" spans="1:5" x14ac:dyDescent="0.25">
      <c r="A2873">
        <v>39308</v>
      </c>
      <c r="B2873" t="s">
        <v>18992</v>
      </c>
      <c r="C2873" t="s">
        <v>2511</v>
      </c>
      <c r="D2873" t="s">
        <v>2732</v>
      </c>
      <c r="E2873" s="72">
        <v>5.46</v>
      </c>
    </row>
    <row r="2874" spans="1:5" x14ac:dyDescent="0.25">
      <c r="A2874">
        <v>39309</v>
      </c>
      <c r="B2874" t="s">
        <v>18993</v>
      </c>
      <c r="C2874" t="s">
        <v>2511</v>
      </c>
      <c r="D2874" t="s">
        <v>2732</v>
      </c>
      <c r="E2874" s="72">
        <v>6.23</v>
      </c>
    </row>
    <row r="2875" spans="1:5" x14ac:dyDescent="0.25">
      <c r="A2875">
        <v>37429</v>
      </c>
      <c r="B2875" t="s">
        <v>11005</v>
      </c>
      <c r="C2875" t="s">
        <v>2511</v>
      </c>
      <c r="D2875" t="s">
        <v>2732</v>
      </c>
      <c r="E2875" s="73">
        <v>2850.53</v>
      </c>
    </row>
    <row r="2876" spans="1:5" x14ac:dyDescent="0.25">
      <c r="A2876">
        <v>37426</v>
      </c>
      <c r="B2876" t="s">
        <v>11006</v>
      </c>
      <c r="C2876" t="s">
        <v>2511</v>
      </c>
      <c r="D2876" t="s">
        <v>2732</v>
      </c>
      <c r="E2876" s="72">
        <v>27.42</v>
      </c>
    </row>
    <row r="2877" spans="1:5" x14ac:dyDescent="0.25">
      <c r="A2877">
        <v>37427</v>
      </c>
      <c r="B2877" t="s">
        <v>11007</v>
      </c>
      <c r="C2877" t="s">
        <v>2511</v>
      </c>
      <c r="D2877" t="s">
        <v>2732</v>
      </c>
      <c r="E2877" s="72">
        <v>65.41</v>
      </c>
    </row>
    <row r="2878" spans="1:5" x14ac:dyDescent="0.25">
      <c r="A2878">
        <v>37424</v>
      </c>
      <c r="B2878" t="s">
        <v>11008</v>
      </c>
      <c r="C2878" t="s">
        <v>2511</v>
      </c>
      <c r="D2878" t="s">
        <v>2732</v>
      </c>
      <c r="E2878" s="72">
        <v>12.6</v>
      </c>
    </row>
    <row r="2879" spans="1:5" x14ac:dyDescent="0.25">
      <c r="A2879">
        <v>37428</v>
      </c>
      <c r="B2879" t="s">
        <v>11009</v>
      </c>
      <c r="C2879" t="s">
        <v>2511</v>
      </c>
      <c r="D2879" t="s">
        <v>2732</v>
      </c>
      <c r="E2879" s="72">
        <v>225.41</v>
      </c>
    </row>
    <row r="2880" spans="1:5" x14ac:dyDescent="0.25">
      <c r="A2880">
        <v>37425</v>
      </c>
      <c r="B2880" t="s">
        <v>11010</v>
      </c>
      <c r="C2880" t="s">
        <v>2511</v>
      </c>
      <c r="D2880" t="s">
        <v>2732</v>
      </c>
      <c r="E2880" s="72">
        <v>13.58</v>
      </c>
    </row>
    <row r="2881" spans="1:11" x14ac:dyDescent="0.25">
      <c r="A2881">
        <v>11519</v>
      </c>
      <c r="B2881" t="s">
        <v>11011</v>
      </c>
      <c r="C2881" t="s">
        <v>2518</v>
      </c>
      <c r="D2881" t="s">
        <v>2731</v>
      </c>
      <c r="E2881" s="72">
        <v>50.99</v>
      </c>
    </row>
    <row r="2882" spans="1:11" x14ac:dyDescent="0.25">
      <c r="A2882">
        <v>11520</v>
      </c>
      <c r="B2882" t="s">
        <v>11012</v>
      </c>
      <c r="C2882" t="s">
        <v>2518</v>
      </c>
      <c r="D2882" t="s">
        <v>2731</v>
      </c>
      <c r="E2882" s="72">
        <v>23.57</v>
      </c>
    </row>
    <row r="2883" spans="1:11" x14ac:dyDescent="0.25">
      <c r="A2883">
        <v>11518</v>
      </c>
      <c r="B2883" t="s">
        <v>11013</v>
      </c>
      <c r="C2883" t="s">
        <v>2518</v>
      </c>
      <c r="D2883" t="s">
        <v>2731</v>
      </c>
      <c r="E2883" s="72">
        <v>85.71</v>
      </c>
    </row>
    <row r="2884" spans="1:11" x14ac:dyDescent="0.25">
      <c r="A2884">
        <v>38473</v>
      </c>
      <c r="B2884" t="s">
        <v>11014</v>
      </c>
      <c r="C2884" t="s">
        <v>2511</v>
      </c>
      <c r="D2884" t="s">
        <v>2731</v>
      </c>
      <c r="E2884" s="72">
        <v>163.31</v>
      </c>
    </row>
    <row r="2885" spans="1:11" x14ac:dyDescent="0.25">
      <c r="A2885">
        <v>4244</v>
      </c>
      <c r="B2885" t="s">
        <v>11015</v>
      </c>
      <c r="C2885" t="s">
        <v>2513</v>
      </c>
      <c r="D2885" t="s">
        <v>2731</v>
      </c>
      <c r="E2885" s="72">
        <v>19.61</v>
      </c>
    </row>
    <row r="2886" spans="1:11" x14ac:dyDescent="0.25">
      <c r="A2886">
        <v>40977</v>
      </c>
      <c r="B2886" t="s">
        <v>11016</v>
      </c>
      <c r="C2886" t="s">
        <v>2517</v>
      </c>
      <c r="D2886" t="s">
        <v>2731</v>
      </c>
      <c r="E2886" s="73">
        <v>3493.67</v>
      </c>
    </row>
    <row r="2887" spans="1:11" x14ac:dyDescent="0.25">
      <c r="A2887">
        <v>4115</v>
      </c>
      <c r="B2887" t="s">
        <v>11017</v>
      </c>
      <c r="C2887" t="s">
        <v>2514</v>
      </c>
      <c r="D2887" t="s">
        <v>2731</v>
      </c>
      <c r="E2887" s="72">
        <v>27.19</v>
      </c>
    </row>
    <row r="2888" spans="1:11" x14ac:dyDescent="0.25">
      <c r="A2888">
        <v>4119</v>
      </c>
      <c r="B2888" t="s">
        <v>11018</v>
      </c>
      <c r="C2888" t="s">
        <v>2514</v>
      </c>
      <c r="D2888" t="s">
        <v>2731</v>
      </c>
      <c r="E2888" s="72">
        <v>54.92</v>
      </c>
    </row>
    <row r="2889" spans="1:11" x14ac:dyDescent="0.25">
      <c r="A2889">
        <v>2794</v>
      </c>
      <c r="B2889" t="s">
        <v>11019</v>
      </c>
      <c r="C2889" t="s">
        <v>2514</v>
      </c>
      <c r="D2889" t="s">
        <v>2731</v>
      </c>
      <c r="E2889" s="72">
        <v>145.69</v>
      </c>
    </row>
    <row r="2890" spans="1:11" s="108" customFormat="1" x14ac:dyDescent="0.25">
      <c r="A2890">
        <v>2788</v>
      </c>
      <c r="B2890" t="s">
        <v>11020</v>
      </c>
      <c r="C2890" t="s">
        <v>2514</v>
      </c>
      <c r="D2890" t="s">
        <v>2731</v>
      </c>
      <c r="E2890" s="72">
        <v>212.24</v>
      </c>
      <c r="F2890"/>
      <c r="G2890"/>
      <c r="H2890"/>
      <c r="I2890"/>
      <c r="J2890"/>
      <c r="K2890"/>
    </row>
    <row r="2891" spans="1:11" x14ac:dyDescent="0.25">
      <c r="A2891">
        <v>4006</v>
      </c>
      <c r="B2891" t="s">
        <v>11021</v>
      </c>
      <c r="C2891" t="s">
        <v>2516</v>
      </c>
      <c r="D2891" t="s">
        <v>2731</v>
      </c>
      <c r="E2891" s="73">
        <v>1832.51</v>
      </c>
    </row>
    <row r="2892" spans="1:11" x14ac:dyDescent="0.25">
      <c r="A2892">
        <v>36151</v>
      </c>
      <c r="B2892" t="s">
        <v>11022</v>
      </c>
      <c r="C2892" t="s">
        <v>2511</v>
      </c>
      <c r="D2892" t="s">
        <v>2731</v>
      </c>
      <c r="E2892" s="72">
        <v>29.78</v>
      </c>
    </row>
    <row r="2893" spans="1:11" x14ac:dyDescent="0.25">
      <c r="A2893">
        <v>37457</v>
      </c>
      <c r="B2893" t="s">
        <v>11023</v>
      </c>
      <c r="C2893" t="s">
        <v>2514</v>
      </c>
      <c r="D2893" t="s">
        <v>2731</v>
      </c>
      <c r="E2893" s="72">
        <v>4.6399999999999997</v>
      </c>
    </row>
    <row r="2894" spans="1:11" x14ac:dyDescent="0.25">
      <c r="A2894">
        <v>37456</v>
      </c>
      <c r="B2894" t="s">
        <v>11024</v>
      </c>
      <c r="C2894" t="s">
        <v>2514</v>
      </c>
      <c r="D2894" t="s">
        <v>2731</v>
      </c>
      <c r="E2894" s="72">
        <v>2.4500000000000002</v>
      </c>
    </row>
    <row r="2895" spans="1:11" x14ac:dyDescent="0.25">
      <c r="A2895">
        <v>37461</v>
      </c>
      <c r="B2895" t="s">
        <v>11025</v>
      </c>
      <c r="C2895" t="s">
        <v>2514</v>
      </c>
      <c r="D2895" t="s">
        <v>2731</v>
      </c>
      <c r="E2895" s="72">
        <v>17.239999999999998</v>
      </c>
    </row>
    <row r="2896" spans="1:11" x14ac:dyDescent="0.25">
      <c r="A2896">
        <v>37460</v>
      </c>
      <c r="B2896" t="s">
        <v>11026</v>
      </c>
      <c r="C2896" t="s">
        <v>2514</v>
      </c>
      <c r="D2896" t="s">
        <v>2731</v>
      </c>
      <c r="E2896" s="72">
        <v>23.54</v>
      </c>
    </row>
    <row r="2897" spans="1:5" x14ac:dyDescent="0.25">
      <c r="A2897">
        <v>37458</v>
      </c>
      <c r="B2897" t="s">
        <v>11027</v>
      </c>
      <c r="C2897" t="s">
        <v>2514</v>
      </c>
      <c r="D2897" t="s">
        <v>2733</v>
      </c>
      <c r="E2897" s="72">
        <v>6.9</v>
      </c>
    </row>
    <row r="2898" spans="1:5" x14ac:dyDescent="0.25">
      <c r="A2898">
        <v>37454</v>
      </c>
      <c r="B2898" t="s">
        <v>11028</v>
      </c>
      <c r="C2898" t="s">
        <v>2514</v>
      </c>
      <c r="D2898" t="s">
        <v>2731</v>
      </c>
      <c r="E2898" s="72">
        <v>1.81</v>
      </c>
    </row>
    <row r="2899" spans="1:5" x14ac:dyDescent="0.25">
      <c r="A2899">
        <v>37455</v>
      </c>
      <c r="B2899" t="s">
        <v>11029</v>
      </c>
      <c r="C2899" t="s">
        <v>2514</v>
      </c>
      <c r="D2899" t="s">
        <v>2731</v>
      </c>
      <c r="E2899" s="72">
        <v>3.04</v>
      </c>
    </row>
    <row r="2900" spans="1:5" x14ac:dyDescent="0.25">
      <c r="A2900">
        <v>37459</v>
      </c>
      <c r="B2900" t="s">
        <v>11030</v>
      </c>
      <c r="C2900" t="s">
        <v>2514</v>
      </c>
      <c r="D2900" t="s">
        <v>2731</v>
      </c>
      <c r="E2900" s="72">
        <v>9.69</v>
      </c>
    </row>
    <row r="2901" spans="1:5" x14ac:dyDescent="0.25">
      <c r="A2901">
        <v>21029</v>
      </c>
      <c r="B2901" t="s">
        <v>11031</v>
      </c>
      <c r="C2901" t="s">
        <v>2511</v>
      </c>
      <c r="D2901" t="s">
        <v>2733</v>
      </c>
      <c r="E2901" s="72">
        <v>310</v>
      </c>
    </row>
    <row r="2902" spans="1:5" x14ac:dyDescent="0.25">
      <c r="A2902">
        <v>21030</v>
      </c>
      <c r="B2902" t="s">
        <v>11032</v>
      </c>
      <c r="C2902" t="s">
        <v>2511</v>
      </c>
      <c r="D2902" t="s">
        <v>2731</v>
      </c>
      <c r="E2902" s="72">
        <v>382.12</v>
      </c>
    </row>
    <row r="2903" spans="1:5" x14ac:dyDescent="0.25">
      <c r="A2903">
        <v>21031</v>
      </c>
      <c r="B2903" t="s">
        <v>11033</v>
      </c>
      <c r="C2903" t="s">
        <v>2511</v>
      </c>
      <c r="D2903" t="s">
        <v>2731</v>
      </c>
      <c r="E2903" s="72">
        <v>475.74</v>
      </c>
    </row>
    <row r="2904" spans="1:5" x14ac:dyDescent="0.25">
      <c r="A2904">
        <v>21032</v>
      </c>
      <c r="B2904" t="s">
        <v>11034</v>
      </c>
      <c r="C2904" t="s">
        <v>2511</v>
      </c>
      <c r="D2904" t="s">
        <v>2731</v>
      </c>
      <c r="E2904" s="72">
        <v>507.97</v>
      </c>
    </row>
    <row r="2905" spans="1:5" x14ac:dyDescent="0.25">
      <c r="A2905">
        <v>37527</v>
      </c>
      <c r="B2905" t="s">
        <v>11035</v>
      </c>
      <c r="C2905" t="s">
        <v>2511</v>
      </c>
      <c r="D2905" t="s">
        <v>2731</v>
      </c>
      <c r="E2905" s="72">
        <v>458.86</v>
      </c>
    </row>
    <row r="2906" spans="1:5" x14ac:dyDescent="0.25">
      <c r="A2906">
        <v>37528</v>
      </c>
      <c r="B2906" t="s">
        <v>11036</v>
      </c>
      <c r="C2906" t="s">
        <v>2511</v>
      </c>
      <c r="D2906" t="s">
        <v>2731</v>
      </c>
      <c r="E2906" s="72">
        <v>547.1</v>
      </c>
    </row>
    <row r="2907" spans="1:5" x14ac:dyDescent="0.25">
      <c r="A2907">
        <v>37529</v>
      </c>
      <c r="B2907" t="s">
        <v>11037</v>
      </c>
      <c r="C2907" t="s">
        <v>2511</v>
      </c>
      <c r="D2907" t="s">
        <v>2731</v>
      </c>
      <c r="E2907" s="72">
        <v>552.47</v>
      </c>
    </row>
    <row r="2908" spans="1:5" x14ac:dyDescent="0.25">
      <c r="A2908">
        <v>37530</v>
      </c>
      <c r="B2908" t="s">
        <v>11038</v>
      </c>
      <c r="C2908" t="s">
        <v>2511</v>
      </c>
      <c r="D2908" t="s">
        <v>2731</v>
      </c>
      <c r="E2908" s="72">
        <v>721.28</v>
      </c>
    </row>
    <row r="2909" spans="1:5" x14ac:dyDescent="0.25">
      <c r="A2909">
        <v>21034</v>
      </c>
      <c r="B2909" t="s">
        <v>11039</v>
      </c>
      <c r="C2909" t="s">
        <v>2511</v>
      </c>
      <c r="D2909" t="s">
        <v>2731</v>
      </c>
      <c r="E2909" s="72">
        <v>615.39</v>
      </c>
    </row>
    <row r="2910" spans="1:5" x14ac:dyDescent="0.25">
      <c r="A2910">
        <v>37531</v>
      </c>
      <c r="B2910" t="s">
        <v>11040</v>
      </c>
      <c r="C2910" t="s">
        <v>2511</v>
      </c>
      <c r="D2910" t="s">
        <v>2731</v>
      </c>
      <c r="E2910" s="72">
        <v>775</v>
      </c>
    </row>
    <row r="2911" spans="1:5" x14ac:dyDescent="0.25">
      <c r="A2911">
        <v>21036</v>
      </c>
      <c r="B2911" t="s">
        <v>11041</v>
      </c>
      <c r="C2911" t="s">
        <v>2511</v>
      </c>
      <c r="D2911" t="s">
        <v>2731</v>
      </c>
      <c r="E2911" s="72">
        <v>942.27</v>
      </c>
    </row>
    <row r="2912" spans="1:5" x14ac:dyDescent="0.25">
      <c r="A2912">
        <v>21037</v>
      </c>
      <c r="B2912" t="s">
        <v>11042</v>
      </c>
      <c r="C2912" t="s">
        <v>2511</v>
      </c>
      <c r="D2912" t="s">
        <v>2731</v>
      </c>
      <c r="E2912" s="73">
        <v>1074.25</v>
      </c>
    </row>
    <row r="2913" spans="1:5" x14ac:dyDescent="0.25">
      <c r="A2913">
        <v>20185</v>
      </c>
      <c r="B2913" t="s">
        <v>11043</v>
      </c>
      <c r="C2913" t="s">
        <v>2514</v>
      </c>
      <c r="D2913" t="s">
        <v>2731</v>
      </c>
      <c r="E2913" s="72">
        <v>28.03</v>
      </c>
    </row>
    <row r="2914" spans="1:5" x14ac:dyDescent="0.25">
      <c r="A2914">
        <v>20260</v>
      </c>
      <c r="B2914" t="s">
        <v>11044</v>
      </c>
      <c r="C2914" t="s">
        <v>2511</v>
      </c>
      <c r="D2914" t="s">
        <v>2731</v>
      </c>
      <c r="E2914" s="72">
        <v>22.54</v>
      </c>
    </row>
    <row r="2915" spans="1:5" x14ac:dyDescent="0.25">
      <c r="A2915">
        <v>37523</v>
      </c>
      <c r="B2915" t="s">
        <v>11045</v>
      </c>
      <c r="C2915" t="s">
        <v>2511</v>
      </c>
      <c r="D2915" t="s">
        <v>2732</v>
      </c>
      <c r="E2915" s="73">
        <v>584893.24</v>
      </c>
    </row>
    <row r="2916" spans="1:5" x14ac:dyDescent="0.25">
      <c r="A2916">
        <v>37515</v>
      </c>
      <c r="B2916" t="s">
        <v>11046</v>
      </c>
      <c r="C2916" t="s">
        <v>2511</v>
      </c>
      <c r="D2916" t="s">
        <v>2732</v>
      </c>
      <c r="E2916" s="73">
        <v>520000</v>
      </c>
    </row>
    <row r="2917" spans="1:5" x14ac:dyDescent="0.25">
      <c r="A2917">
        <v>12899</v>
      </c>
      <c r="B2917" t="s">
        <v>11047</v>
      </c>
      <c r="C2917" t="s">
        <v>2511</v>
      </c>
      <c r="D2917" t="s">
        <v>2732</v>
      </c>
      <c r="E2917" s="72">
        <v>114.55</v>
      </c>
    </row>
    <row r="2918" spans="1:5" x14ac:dyDescent="0.25">
      <c r="A2918">
        <v>12898</v>
      </c>
      <c r="B2918" t="s">
        <v>11048</v>
      </c>
      <c r="C2918" t="s">
        <v>2511</v>
      </c>
      <c r="D2918" t="s">
        <v>2732</v>
      </c>
      <c r="E2918" s="72">
        <v>181.71</v>
      </c>
    </row>
    <row r="2919" spans="1:5" x14ac:dyDescent="0.25">
      <c r="A2919">
        <v>39699</v>
      </c>
      <c r="B2919" t="s">
        <v>18994</v>
      </c>
      <c r="C2919" t="s">
        <v>2512</v>
      </c>
      <c r="D2919" t="s">
        <v>2731</v>
      </c>
      <c r="E2919" s="72">
        <v>14.68</v>
      </c>
    </row>
    <row r="2920" spans="1:5" x14ac:dyDescent="0.25">
      <c r="A2920">
        <v>42528</v>
      </c>
      <c r="B2920" t="s">
        <v>11049</v>
      </c>
      <c r="C2920" t="s">
        <v>2512</v>
      </c>
      <c r="D2920" t="s">
        <v>2731</v>
      </c>
      <c r="E2920" s="72">
        <v>9.3800000000000008</v>
      </c>
    </row>
    <row r="2921" spans="1:5" x14ac:dyDescent="0.25">
      <c r="A2921">
        <v>39696</v>
      </c>
      <c r="B2921" t="s">
        <v>11050</v>
      </c>
      <c r="C2921" t="s">
        <v>2512</v>
      </c>
      <c r="D2921" t="s">
        <v>2733</v>
      </c>
      <c r="E2921" s="72">
        <v>6.6</v>
      </c>
    </row>
    <row r="2922" spans="1:5" x14ac:dyDescent="0.25">
      <c r="A2922">
        <v>39700</v>
      </c>
      <c r="B2922" t="s">
        <v>11051</v>
      </c>
      <c r="C2922" t="s">
        <v>2512</v>
      </c>
      <c r="D2922" t="s">
        <v>2731</v>
      </c>
      <c r="E2922" s="72">
        <v>26.83</v>
      </c>
    </row>
    <row r="2923" spans="1:5" x14ac:dyDescent="0.25">
      <c r="A2923">
        <v>11621</v>
      </c>
      <c r="B2923" t="s">
        <v>11052</v>
      </c>
      <c r="C2923" t="s">
        <v>2512</v>
      </c>
      <c r="D2923" t="s">
        <v>2731</v>
      </c>
      <c r="E2923" s="72">
        <v>53.4</v>
      </c>
    </row>
    <row r="2924" spans="1:5" x14ac:dyDescent="0.25">
      <c r="A2924">
        <v>4014</v>
      </c>
      <c r="B2924" t="s">
        <v>11053</v>
      </c>
      <c r="C2924" t="s">
        <v>2512</v>
      </c>
      <c r="D2924" t="s">
        <v>2731</v>
      </c>
      <c r="E2924" s="72">
        <v>55.25</v>
      </c>
    </row>
    <row r="2925" spans="1:5" x14ac:dyDescent="0.25">
      <c r="A2925">
        <v>4015</v>
      </c>
      <c r="B2925" t="s">
        <v>11054</v>
      </c>
      <c r="C2925" t="s">
        <v>2512</v>
      </c>
      <c r="D2925" t="s">
        <v>2731</v>
      </c>
      <c r="E2925" s="72">
        <v>67.84</v>
      </c>
    </row>
    <row r="2926" spans="1:5" x14ac:dyDescent="0.25">
      <c r="A2926">
        <v>4017</v>
      </c>
      <c r="B2926" t="s">
        <v>11055</v>
      </c>
      <c r="C2926" t="s">
        <v>2512</v>
      </c>
      <c r="D2926" t="s">
        <v>2731</v>
      </c>
      <c r="E2926" s="72">
        <v>98.71</v>
      </c>
    </row>
    <row r="2927" spans="1:5" x14ac:dyDescent="0.25">
      <c r="A2927">
        <v>4016</v>
      </c>
      <c r="B2927" t="s">
        <v>11056</v>
      </c>
      <c r="C2927" t="s">
        <v>2512</v>
      </c>
      <c r="D2927" t="s">
        <v>2733</v>
      </c>
      <c r="E2927" s="72">
        <v>38.99</v>
      </c>
    </row>
    <row r="2928" spans="1:5" x14ac:dyDescent="0.25">
      <c r="A2928">
        <v>38544</v>
      </c>
      <c r="B2928" t="s">
        <v>11057</v>
      </c>
      <c r="C2928" t="s">
        <v>2512</v>
      </c>
      <c r="D2928" t="s">
        <v>2731</v>
      </c>
      <c r="E2928" s="72">
        <v>10</v>
      </c>
    </row>
    <row r="2929" spans="1:5" x14ac:dyDescent="0.25">
      <c r="A2929">
        <v>38545</v>
      </c>
      <c r="B2929" t="s">
        <v>11058</v>
      </c>
      <c r="C2929" t="s">
        <v>2512</v>
      </c>
      <c r="D2929" t="s">
        <v>2731</v>
      </c>
      <c r="E2929" s="72">
        <v>6.43</v>
      </c>
    </row>
    <row r="2930" spans="1:5" x14ac:dyDescent="0.25">
      <c r="A2930">
        <v>42527</v>
      </c>
      <c r="B2930" t="s">
        <v>11059</v>
      </c>
      <c r="C2930" t="s">
        <v>2512</v>
      </c>
      <c r="D2930" t="s">
        <v>2731</v>
      </c>
      <c r="E2930" s="72">
        <v>24.8</v>
      </c>
    </row>
    <row r="2931" spans="1:5" x14ac:dyDescent="0.25">
      <c r="A2931">
        <v>39323</v>
      </c>
      <c r="B2931" t="s">
        <v>11060</v>
      </c>
      <c r="C2931" t="s">
        <v>2512</v>
      </c>
      <c r="D2931" t="s">
        <v>2731</v>
      </c>
      <c r="E2931" s="72">
        <v>24.53</v>
      </c>
    </row>
    <row r="2932" spans="1:5" x14ac:dyDescent="0.25">
      <c r="A2932">
        <v>626</v>
      </c>
      <c r="B2932" t="s">
        <v>11061</v>
      </c>
      <c r="C2932" t="s">
        <v>2510</v>
      </c>
      <c r="D2932" t="s">
        <v>2733</v>
      </c>
      <c r="E2932" s="72">
        <v>21.5</v>
      </c>
    </row>
    <row r="2933" spans="1:5" x14ac:dyDescent="0.25">
      <c r="A2933">
        <v>44504</v>
      </c>
      <c r="B2933" t="s">
        <v>11062</v>
      </c>
      <c r="C2933" t="s">
        <v>2512</v>
      </c>
      <c r="D2933" t="s">
        <v>2732</v>
      </c>
      <c r="E2933" s="72">
        <v>14.39</v>
      </c>
    </row>
    <row r="2934" spans="1:5" x14ac:dyDescent="0.25">
      <c r="A2934">
        <v>44505</v>
      </c>
      <c r="B2934" t="s">
        <v>11063</v>
      </c>
      <c r="C2934" t="s">
        <v>2512</v>
      </c>
      <c r="D2934" t="s">
        <v>2732</v>
      </c>
      <c r="E2934" s="72">
        <v>21.71</v>
      </c>
    </row>
    <row r="2935" spans="1:5" x14ac:dyDescent="0.25">
      <c r="A2935">
        <v>44506</v>
      </c>
      <c r="B2935" t="s">
        <v>11064</v>
      </c>
      <c r="C2935" t="s">
        <v>2512</v>
      </c>
      <c r="D2935" t="s">
        <v>2732</v>
      </c>
      <c r="E2935" s="72">
        <v>23.04</v>
      </c>
    </row>
    <row r="2936" spans="1:5" x14ac:dyDescent="0.25">
      <c r="A2936">
        <v>44507</v>
      </c>
      <c r="B2936" t="s">
        <v>11065</v>
      </c>
      <c r="C2936" t="s">
        <v>2512</v>
      </c>
      <c r="D2936" t="s">
        <v>2732</v>
      </c>
      <c r="E2936" s="72">
        <v>28.8</v>
      </c>
    </row>
    <row r="2937" spans="1:5" x14ac:dyDescent="0.25">
      <c r="A2937">
        <v>44508</v>
      </c>
      <c r="B2937" t="s">
        <v>11066</v>
      </c>
      <c r="C2937" t="s">
        <v>2512</v>
      </c>
      <c r="D2937" t="s">
        <v>2732</v>
      </c>
      <c r="E2937" s="72">
        <v>43.19</v>
      </c>
    </row>
    <row r="2938" spans="1:5" x14ac:dyDescent="0.25">
      <c r="A2938">
        <v>44509</v>
      </c>
      <c r="B2938" t="s">
        <v>11067</v>
      </c>
      <c r="C2938" t="s">
        <v>2512</v>
      </c>
      <c r="D2938" t="s">
        <v>2732</v>
      </c>
      <c r="E2938" s="72">
        <v>57.86</v>
      </c>
    </row>
    <row r="2939" spans="1:5" x14ac:dyDescent="0.25">
      <c r="A2939">
        <v>44510</v>
      </c>
      <c r="B2939" t="s">
        <v>11068</v>
      </c>
      <c r="C2939" t="s">
        <v>2512</v>
      </c>
      <c r="D2939" t="s">
        <v>2732</v>
      </c>
      <c r="E2939" s="72">
        <v>71.849999999999994</v>
      </c>
    </row>
    <row r="2940" spans="1:5" x14ac:dyDescent="0.25">
      <c r="A2940">
        <v>44512</v>
      </c>
      <c r="B2940" t="s">
        <v>11069</v>
      </c>
      <c r="C2940" t="s">
        <v>2512</v>
      </c>
      <c r="D2940" t="s">
        <v>2732</v>
      </c>
      <c r="E2940" s="72">
        <v>16.03</v>
      </c>
    </row>
    <row r="2941" spans="1:5" x14ac:dyDescent="0.25">
      <c r="A2941">
        <v>44513</v>
      </c>
      <c r="B2941" t="s">
        <v>11070</v>
      </c>
      <c r="C2941" t="s">
        <v>2512</v>
      </c>
      <c r="D2941" t="s">
        <v>2732</v>
      </c>
      <c r="E2941" s="72">
        <v>22.64</v>
      </c>
    </row>
    <row r="2942" spans="1:5" x14ac:dyDescent="0.25">
      <c r="A2942">
        <v>44514</v>
      </c>
      <c r="B2942" t="s">
        <v>11071</v>
      </c>
      <c r="C2942" t="s">
        <v>2512</v>
      </c>
      <c r="D2942" t="s">
        <v>2732</v>
      </c>
      <c r="E2942" s="72">
        <v>25.66</v>
      </c>
    </row>
    <row r="2943" spans="1:5" x14ac:dyDescent="0.25">
      <c r="A2943">
        <v>44515</v>
      </c>
      <c r="B2943" t="s">
        <v>11072</v>
      </c>
      <c r="C2943" t="s">
        <v>2512</v>
      </c>
      <c r="D2943" t="s">
        <v>2732</v>
      </c>
      <c r="E2943" s="72">
        <v>31.51</v>
      </c>
    </row>
    <row r="2944" spans="1:5" x14ac:dyDescent="0.25">
      <c r="A2944">
        <v>44511</v>
      </c>
      <c r="B2944" t="s">
        <v>11073</v>
      </c>
      <c r="C2944" t="s">
        <v>2512</v>
      </c>
      <c r="D2944" t="s">
        <v>2732</v>
      </c>
      <c r="E2944" s="72">
        <v>46.64</v>
      </c>
    </row>
    <row r="2945" spans="1:5" x14ac:dyDescent="0.25">
      <c r="A2945">
        <v>44516</v>
      </c>
      <c r="B2945" t="s">
        <v>11074</v>
      </c>
      <c r="C2945" t="s">
        <v>2512</v>
      </c>
      <c r="D2945" t="s">
        <v>2732</v>
      </c>
      <c r="E2945" s="72">
        <v>63.03</v>
      </c>
    </row>
    <row r="2946" spans="1:5" x14ac:dyDescent="0.25">
      <c r="A2946">
        <v>44517</v>
      </c>
      <c r="B2946" t="s">
        <v>11075</v>
      </c>
      <c r="C2946" t="s">
        <v>2512</v>
      </c>
      <c r="D2946" t="s">
        <v>2732</v>
      </c>
      <c r="E2946" s="72">
        <v>78.61</v>
      </c>
    </row>
    <row r="2947" spans="1:5" x14ac:dyDescent="0.25">
      <c r="A2947">
        <v>11479</v>
      </c>
      <c r="B2947" t="s">
        <v>11076</v>
      </c>
      <c r="C2947" t="s">
        <v>2511</v>
      </c>
      <c r="D2947" t="s">
        <v>2731</v>
      </c>
      <c r="E2947" s="72">
        <v>35.799999999999997</v>
      </c>
    </row>
    <row r="2948" spans="1:5" x14ac:dyDescent="0.25">
      <c r="A2948">
        <v>11481</v>
      </c>
      <c r="B2948" t="s">
        <v>11077</v>
      </c>
      <c r="C2948" t="s">
        <v>2511</v>
      </c>
      <c r="D2948" t="s">
        <v>2731</v>
      </c>
      <c r="E2948" s="72">
        <v>32.39</v>
      </c>
    </row>
    <row r="2949" spans="1:5" x14ac:dyDescent="0.25">
      <c r="A2949">
        <v>43609</v>
      </c>
      <c r="B2949" t="s">
        <v>11078</v>
      </c>
      <c r="C2949" t="s">
        <v>2511</v>
      </c>
      <c r="D2949" t="s">
        <v>2731</v>
      </c>
      <c r="E2949" s="72">
        <v>32.39</v>
      </c>
    </row>
    <row r="2950" spans="1:5" x14ac:dyDescent="0.25">
      <c r="A2950">
        <v>11478</v>
      </c>
      <c r="B2950" t="s">
        <v>11079</v>
      </c>
      <c r="C2950" t="s">
        <v>2511</v>
      </c>
      <c r="D2950" t="s">
        <v>2731</v>
      </c>
      <c r="E2950" s="72">
        <v>61.43</v>
      </c>
    </row>
    <row r="2951" spans="1:5" x14ac:dyDescent="0.25">
      <c r="A2951">
        <v>43608</v>
      </c>
      <c r="B2951" t="s">
        <v>11080</v>
      </c>
      <c r="C2951" t="s">
        <v>2511</v>
      </c>
      <c r="D2951" t="s">
        <v>2731</v>
      </c>
      <c r="E2951" s="72">
        <v>46.87</v>
      </c>
    </row>
    <row r="2952" spans="1:5" x14ac:dyDescent="0.25">
      <c r="A2952">
        <v>11476</v>
      </c>
      <c r="B2952" t="s">
        <v>11081</v>
      </c>
      <c r="C2952" t="s">
        <v>2511</v>
      </c>
      <c r="D2952" t="s">
        <v>2731</v>
      </c>
      <c r="E2952" s="72">
        <v>46.87</v>
      </c>
    </row>
    <row r="2953" spans="1:5" x14ac:dyDescent="0.25">
      <c r="A2953">
        <v>40637</v>
      </c>
      <c r="B2953" t="s">
        <v>11082</v>
      </c>
      <c r="C2953" t="s">
        <v>2511</v>
      </c>
      <c r="D2953" t="s">
        <v>2732</v>
      </c>
      <c r="E2953" s="73">
        <v>725729.26</v>
      </c>
    </row>
    <row r="2954" spans="1:5" x14ac:dyDescent="0.25">
      <c r="A2954">
        <v>13836</v>
      </c>
      <c r="B2954" t="s">
        <v>11083</v>
      </c>
      <c r="C2954" t="s">
        <v>2511</v>
      </c>
      <c r="D2954" t="s">
        <v>2732</v>
      </c>
      <c r="E2954" s="73">
        <v>68281.710000000006</v>
      </c>
    </row>
    <row r="2955" spans="1:5" x14ac:dyDescent="0.25">
      <c r="A2955">
        <v>14534</v>
      </c>
      <c r="B2955" t="s">
        <v>11084</v>
      </c>
      <c r="C2955" t="s">
        <v>2511</v>
      </c>
      <c r="D2955" t="s">
        <v>2732</v>
      </c>
      <c r="E2955" s="73">
        <v>28584.53</v>
      </c>
    </row>
    <row r="2956" spans="1:5" x14ac:dyDescent="0.25">
      <c r="A2956">
        <v>14619</v>
      </c>
      <c r="B2956" t="s">
        <v>11085</v>
      </c>
      <c r="C2956" t="s">
        <v>2511</v>
      </c>
      <c r="D2956" t="s">
        <v>2731</v>
      </c>
      <c r="E2956" s="73">
        <v>15160.08</v>
      </c>
    </row>
    <row r="2957" spans="1:5" x14ac:dyDescent="0.25">
      <c r="A2957">
        <v>14535</v>
      </c>
      <c r="B2957" t="s">
        <v>11086</v>
      </c>
      <c r="C2957" t="s">
        <v>2511</v>
      </c>
      <c r="D2957" t="s">
        <v>2732</v>
      </c>
      <c r="E2957" s="73">
        <v>283704.21999999997</v>
      </c>
    </row>
    <row r="2958" spans="1:5" x14ac:dyDescent="0.25">
      <c r="A2958">
        <v>39813</v>
      </c>
      <c r="B2958" t="s">
        <v>11087</v>
      </c>
      <c r="C2958" t="s">
        <v>2511</v>
      </c>
      <c r="D2958" t="s">
        <v>2732</v>
      </c>
      <c r="E2958" s="73">
        <v>39665.65</v>
      </c>
    </row>
    <row r="2959" spans="1:5" x14ac:dyDescent="0.25">
      <c r="A2959">
        <v>40403</v>
      </c>
      <c r="B2959" t="s">
        <v>11088</v>
      </c>
      <c r="C2959" t="s">
        <v>2511</v>
      </c>
      <c r="D2959" t="s">
        <v>2731</v>
      </c>
      <c r="E2959" s="72">
        <v>427.05</v>
      </c>
    </row>
    <row r="2960" spans="1:5" x14ac:dyDescent="0.25">
      <c r="A2960">
        <v>12868</v>
      </c>
      <c r="B2960" t="s">
        <v>11089</v>
      </c>
      <c r="C2960" t="s">
        <v>2513</v>
      </c>
      <c r="D2960" t="s">
        <v>2731</v>
      </c>
      <c r="E2960" s="72">
        <v>18.66</v>
      </c>
    </row>
    <row r="2961" spans="1:5" x14ac:dyDescent="0.25">
      <c r="A2961">
        <v>40916</v>
      </c>
      <c r="B2961" t="s">
        <v>11090</v>
      </c>
      <c r="C2961" t="s">
        <v>2517</v>
      </c>
      <c r="D2961" t="s">
        <v>2731</v>
      </c>
      <c r="E2961" s="73">
        <v>3321.47</v>
      </c>
    </row>
    <row r="2962" spans="1:5" x14ac:dyDescent="0.25">
      <c r="A2962">
        <v>4755</v>
      </c>
      <c r="B2962" t="s">
        <v>11091</v>
      </c>
      <c r="C2962" t="s">
        <v>2513</v>
      </c>
      <c r="D2962" t="s">
        <v>2731</v>
      </c>
      <c r="E2962" s="72">
        <v>20.14</v>
      </c>
    </row>
    <row r="2963" spans="1:5" x14ac:dyDescent="0.25">
      <c r="A2963">
        <v>41067</v>
      </c>
      <c r="B2963" t="s">
        <v>11092</v>
      </c>
      <c r="C2963" t="s">
        <v>2517</v>
      </c>
      <c r="D2963" t="s">
        <v>2731</v>
      </c>
      <c r="E2963" s="73">
        <v>3583.85</v>
      </c>
    </row>
    <row r="2964" spans="1:5" x14ac:dyDescent="0.25">
      <c r="A2964">
        <v>38463</v>
      </c>
      <c r="B2964" t="s">
        <v>11093</v>
      </c>
      <c r="C2964" t="s">
        <v>2511</v>
      </c>
      <c r="D2964" t="s">
        <v>2731</v>
      </c>
      <c r="E2964" s="72">
        <v>39.67</v>
      </c>
    </row>
    <row r="2965" spans="1:5" x14ac:dyDescent="0.25">
      <c r="A2965">
        <v>40703</v>
      </c>
      <c r="B2965" t="s">
        <v>11094</v>
      </c>
      <c r="C2965" t="s">
        <v>2511</v>
      </c>
      <c r="D2965" t="s">
        <v>2732</v>
      </c>
      <c r="E2965" s="73">
        <v>9312.69</v>
      </c>
    </row>
    <row r="2966" spans="1:5" x14ac:dyDescent="0.25">
      <c r="A2966">
        <v>14531</v>
      </c>
      <c r="B2966" t="s">
        <v>11095</v>
      </c>
      <c r="C2966" t="s">
        <v>2511</v>
      </c>
      <c r="D2966" t="s">
        <v>2732</v>
      </c>
      <c r="E2966" s="73">
        <v>17362.36</v>
      </c>
    </row>
    <row r="2967" spans="1:5" x14ac:dyDescent="0.25">
      <c r="A2967">
        <v>36533</v>
      </c>
      <c r="B2967" t="s">
        <v>11096</v>
      </c>
      <c r="C2967" t="s">
        <v>2511</v>
      </c>
      <c r="D2967" t="s">
        <v>2732</v>
      </c>
      <c r="E2967" s="73">
        <v>19979.64</v>
      </c>
    </row>
    <row r="2968" spans="1:5" x14ac:dyDescent="0.25">
      <c r="A2968">
        <v>11616</v>
      </c>
      <c r="B2968" t="s">
        <v>11097</v>
      </c>
      <c r="C2968" t="s">
        <v>2511</v>
      </c>
      <c r="D2968" t="s">
        <v>2732</v>
      </c>
      <c r="E2968" s="73">
        <v>18870.47</v>
      </c>
    </row>
    <row r="2969" spans="1:5" x14ac:dyDescent="0.25">
      <c r="A2969">
        <v>41898</v>
      </c>
      <c r="B2969" t="s">
        <v>11098</v>
      </c>
      <c r="C2969" t="s">
        <v>2511</v>
      </c>
      <c r="D2969" t="s">
        <v>2732</v>
      </c>
      <c r="E2969" s="73">
        <v>21231.85</v>
      </c>
    </row>
    <row r="2970" spans="1:5" x14ac:dyDescent="0.25">
      <c r="A2970">
        <v>13447</v>
      </c>
      <c r="B2970" t="s">
        <v>11099</v>
      </c>
      <c r="C2970" t="s">
        <v>2511</v>
      </c>
      <c r="D2970" t="s">
        <v>2732</v>
      </c>
      <c r="E2970" s="73">
        <v>39068.06</v>
      </c>
    </row>
    <row r="2971" spans="1:5" x14ac:dyDescent="0.25">
      <c r="A2971">
        <v>14529</v>
      </c>
      <c r="B2971" t="s">
        <v>11100</v>
      </c>
      <c r="C2971" t="s">
        <v>2511</v>
      </c>
      <c r="D2971" t="s">
        <v>2732</v>
      </c>
      <c r="E2971" s="73">
        <v>21849.77</v>
      </c>
    </row>
    <row r="2972" spans="1:5" x14ac:dyDescent="0.25">
      <c r="A2972">
        <v>10747</v>
      </c>
      <c r="B2972" t="s">
        <v>11101</v>
      </c>
      <c r="C2972" t="s">
        <v>2511</v>
      </c>
      <c r="D2972" t="s">
        <v>2732</v>
      </c>
      <c r="E2972" s="73">
        <v>21437.97</v>
      </c>
    </row>
    <row r="2973" spans="1:5" x14ac:dyDescent="0.25">
      <c r="A2973">
        <v>36141</v>
      </c>
      <c r="B2973" t="s">
        <v>11102</v>
      </c>
      <c r="C2973" t="s">
        <v>2511</v>
      </c>
      <c r="D2973" t="s">
        <v>2731</v>
      </c>
      <c r="E2973" s="72">
        <v>40.200000000000003</v>
      </c>
    </row>
    <row r="2974" spans="1:5" x14ac:dyDescent="0.25">
      <c r="A2974">
        <v>43651</v>
      </c>
      <c r="B2974" t="s">
        <v>11103</v>
      </c>
      <c r="C2974" t="s">
        <v>2510</v>
      </c>
      <c r="D2974" t="s">
        <v>2731</v>
      </c>
      <c r="E2974" s="72">
        <v>7.32</v>
      </c>
    </row>
    <row r="2975" spans="1:5" x14ac:dyDescent="0.25">
      <c r="A2975">
        <v>43626</v>
      </c>
      <c r="B2975" t="s">
        <v>11104</v>
      </c>
      <c r="C2975" t="s">
        <v>2510</v>
      </c>
      <c r="D2975" t="s">
        <v>2733</v>
      </c>
      <c r="E2975" s="72">
        <v>4.07</v>
      </c>
    </row>
    <row r="2976" spans="1:5" x14ac:dyDescent="0.25">
      <c r="A2976">
        <v>39434</v>
      </c>
      <c r="B2976" t="s">
        <v>11105</v>
      </c>
      <c r="C2976" t="s">
        <v>2510</v>
      </c>
      <c r="D2976" t="s">
        <v>2731</v>
      </c>
      <c r="E2976" s="72">
        <v>3.03</v>
      </c>
    </row>
    <row r="2977" spans="1:5" x14ac:dyDescent="0.25">
      <c r="A2977">
        <v>39433</v>
      </c>
      <c r="B2977" t="s">
        <v>11106</v>
      </c>
      <c r="C2977" t="s">
        <v>2510</v>
      </c>
      <c r="D2977" t="s">
        <v>2731</v>
      </c>
      <c r="E2977" s="72">
        <v>2.41</v>
      </c>
    </row>
    <row r="2978" spans="1:5" x14ac:dyDescent="0.25">
      <c r="A2978">
        <v>4049</v>
      </c>
      <c r="B2978" t="s">
        <v>11107</v>
      </c>
      <c r="C2978" t="s">
        <v>2515</v>
      </c>
      <c r="D2978" t="s">
        <v>2731</v>
      </c>
      <c r="E2978" s="72">
        <v>81.69</v>
      </c>
    </row>
    <row r="2979" spans="1:5" x14ac:dyDescent="0.25">
      <c r="A2979">
        <v>38120</v>
      </c>
      <c r="B2979" t="s">
        <v>11108</v>
      </c>
      <c r="C2979" t="s">
        <v>2510</v>
      </c>
      <c r="D2979" t="s">
        <v>2731</v>
      </c>
      <c r="E2979" s="72">
        <v>153</v>
      </c>
    </row>
    <row r="2980" spans="1:5" x14ac:dyDescent="0.25">
      <c r="A2980">
        <v>43652</v>
      </c>
      <c r="B2980" t="s">
        <v>11109</v>
      </c>
      <c r="C2980" t="s">
        <v>2510</v>
      </c>
      <c r="D2980" t="s">
        <v>2731</v>
      </c>
      <c r="E2980" s="72">
        <v>16.399999999999999</v>
      </c>
    </row>
    <row r="2981" spans="1:5" x14ac:dyDescent="0.25">
      <c r="A2981">
        <v>10498</v>
      </c>
      <c r="B2981" t="s">
        <v>11110</v>
      </c>
      <c r="C2981" t="s">
        <v>2510</v>
      </c>
      <c r="D2981" t="s">
        <v>2731</v>
      </c>
      <c r="E2981" s="72">
        <v>4.2699999999999996</v>
      </c>
    </row>
    <row r="2982" spans="1:5" x14ac:dyDescent="0.25">
      <c r="A2982">
        <v>4823</v>
      </c>
      <c r="B2982" t="s">
        <v>11111</v>
      </c>
      <c r="C2982" t="s">
        <v>2510</v>
      </c>
      <c r="D2982" t="s">
        <v>2731</v>
      </c>
      <c r="E2982" s="72">
        <v>35.76</v>
      </c>
    </row>
    <row r="2983" spans="1:5" x14ac:dyDescent="0.25">
      <c r="A2983">
        <v>38877</v>
      </c>
      <c r="B2983" t="s">
        <v>11112</v>
      </c>
      <c r="C2983" t="s">
        <v>2510</v>
      </c>
      <c r="D2983" t="s">
        <v>2731</v>
      </c>
      <c r="E2983" s="72">
        <v>6.95</v>
      </c>
    </row>
    <row r="2984" spans="1:5" x14ac:dyDescent="0.25">
      <c r="A2984">
        <v>34546</v>
      </c>
      <c r="B2984" t="s">
        <v>11113</v>
      </c>
      <c r="C2984" t="s">
        <v>2510</v>
      </c>
      <c r="D2984" t="s">
        <v>2731</v>
      </c>
      <c r="E2984" s="72">
        <v>7.14</v>
      </c>
    </row>
    <row r="2985" spans="1:5" x14ac:dyDescent="0.25">
      <c r="A2985">
        <v>41387</v>
      </c>
      <c r="B2985" t="s">
        <v>11114</v>
      </c>
      <c r="C2985" t="s">
        <v>2514</v>
      </c>
      <c r="D2985" t="s">
        <v>2731</v>
      </c>
      <c r="E2985" s="72">
        <v>45.35</v>
      </c>
    </row>
    <row r="2986" spans="1:5" x14ac:dyDescent="0.25">
      <c r="A2986">
        <v>41388</v>
      </c>
      <c r="B2986" t="s">
        <v>11115</v>
      </c>
      <c r="C2986" t="s">
        <v>2514</v>
      </c>
      <c r="D2986" t="s">
        <v>2731</v>
      </c>
      <c r="E2986" s="72">
        <v>54.41</v>
      </c>
    </row>
    <row r="2987" spans="1:5" x14ac:dyDescent="0.25">
      <c r="A2987">
        <v>41380</v>
      </c>
      <c r="B2987" t="s">
        <v>11116</v>
      </c>
      <c r="C2987" t="s">
        <v>2511</v>
      </c>
      <c r="D2987" t="s">
        <v>2731</v>
      </c>
      <c r="E2987" s="72">
        <v>362.05</v>
      </c>
    </row>
    <row r="2988" spans="1:5" x14ac:dyDescent="0.25">
      <c r="A2988">
        <v>41381</v>
      </c>
      <c r="B2988" t="s">
        <v>11117</v>
      </c>
      <c r="C2988" t="s">
        <v>2511</v>
      </c>
      <c r="D2988" t="s">
        <v>2731</v>
      </c>
      <c r="E2988" s="72">
        <v>379.3</v>
      </c>
    </row>
    <row r="2989" spans="1:5" x14ac:dyDescent="0.25">
      <c r="A2989">
        <v>41382</v>
      </c>
      <c r="B2989" t="s">
        <v>11118</v>
      </c>
      <c r="C2989" t="s">
        <v>2511</v>
      </c>
      <c r="D2989" t="s">
        <v>2731</v>
      </c>
      <c r="E2989" s="72">
        <v>367.14</v>
      </c>
    </row>
    <row r="2990" spans="1:5" x14ac:dyDescent="0.25">
      <c r="A2990">
        <v>41383</v>
      </c>
      <c r="B2990" t="s">
        <v>11119</v>
      </c>
      <c r="C2990" t="s">
        <v>2511</v>
      </c>
      <c r="D2990" t="s">
        <v>2731</v>
      </c>
      <c r="E2990" s="72">
        <v>498.31</v>
      </c>
    </row>
    <row r="2991" spans="1:5" x14ac:dyDescent="0.25">
      <c r="A2991">
        <v>41385</v>
      </c>
      <c r="B2991" t="s">
        <v>11120</v>
      </c>
      <c r="C2991" t="s">
        <v>2511</v>
      </c>
      <c r="D2991" t="s">
        <v>2731</v>
      </c>
      <c r="E2991" s="72">
        <v>620.09</v>
      </c>
    </row>
    <row r="2992" spans="1:5" x14ac:dyDescent="0.25">
      <c r="A2992">
        <v>11079</v>
      </c>
      <c r="B2992" t="s">
        <v>11121</v>
      </c>
      <c r="C2992" t="s">
        <v>2516</v>
      </c>
      <c r="D2992" t="s">
        <v>2731</v>
      </c>
      <c r="E2992" s="73">
        <v>3729.46</v>
      </c>
    </row>
    <row r="2993" spans="1:5" x14ac:dyDescent="0.25">
      <c r="A2993">
        <v>11082</v>
      </c>
      <c r="B2993" t="s">
        <v>11122</v>
      </c>
      <c r="C2993" t="s">
        <v>2516</v>
      </c>
      <c r="D2993" t="s">
        <v>2731</v>
      </c>
      <c r="E2993" s="73">
        <v>3729.46</v>
      </c>
    </row>
    <row r="2994" spans="1:5" x14ac:dyDescent="0.25">
      <c r="A2994">
        <v>4058</v>
      </c>
      <c r="B2994" t="s">
        <v>11123</v>
      </c>
      <c r="C2994" t="s">
        <v>2513</v>
      </c>
      <c r="D2994" t="s">
        <v>2731</v>
      </c>
      <c r="E2994" s="72">
        <v>22.81</v>
      </c>
    </row>
    <row r="2995" spans="1:5" x14ac:dyDescent="0.25">
      <c r="A2995">
        <v>40974</v>
      </c>
      <c r="B2995" t="s">
        <v>11124</v>
      </c>
      <c r="C2995" t="s">
        <v>2517</v>
      </c>
      <c r="D2995" t="s">
        <v>2731</v>
      </c>
      <c r="E2995" s="73">
        <v>4061.56</v>
      </c>
    </row>
    <row r="2996" spans="1:5" x14ac:dyDescent="0.25">
      <c r="A2996">
        <v>34794</v>
      </c>
      <c r="B2996" t="s">
        <v>11125</v>
      </c>
      <c r="C2996" t="s">
        <v>2513</v>
      </c>
      <c r="D2996" t="s">
        <v>2731</v>
      </c>
      <c r="E2996" s="72">
        <v>21.91</v>
      </c>
    </row>
    <row r="2997" spans="1:5" x14ac:dyDescent="0.25">
      <c r="A2997">
        <v>40925</v>
      </c>
      <c r="B2997" t="s">
        <v>11126</v>
      </c>
      <c r="C2997" t="s">
        <v>2517</v>
      </c>
      <c r="D2997" t="s">
        <v>2731</v>
      </c>
      <c r="E2997" s="73">
        <v>3899.85</v>
      </c>
    </row>
    <row r="2998" spans="1:5" x14ac:dyDescent="0.25">
      <c r="A2998">
        <v>13741</v>
      </c>
      <c r="B2998" t="s">
        <v>11127</v>
      </c>
      <c r="C2998" t="s">
        <v>2511</v>
      </c>
      <c r="D2998" t="s">
        <v>2731</v>
      </c>
      <c r="E2998" s="73">
        <v>2940.29</v>
      </c>
    </row>
    <row r="2999" spans="1:5" x14ac:dyDescent="0.25">
      <c r="A2999">
        <v>3288</v>
      </c>
      <c r="B2999" t="s">
        <v>11128</v>
      </c>
      <c r="C2999" t="s">
        <v>2514</v>
      </c>
      <c r="D2999" t="s">
        <v>2733</v>
      </c>
      <c r="E2999" s="72">
        <v>4.4000000000000004</v>
      </c>
    </row>
    <row r="3000" spans="1:5" x14ac:dyDescent="0.25">
      <c r="A3000">
        <v>13587</v>
      </c>
      <c r="B3000" t="s">
        <v>11129</v>
      </c>
      <c r="C3000" t="s">
        <v>2514</v>
      </c>
      <c r="D3000" t="s">
        <v>2731</v>
      </c>
      <c r="E3000" s="72">
        <v>2.65</v>
      </c>
    </row>
    <row r="3001" spans="1:5" x14ac:dyDescent="0.25">
      <c r="A3001">
        <v>38598</v>
      </c>
      <c r="B3001" t="s">
        <v>11130</v>
      </c>
      <c r="C3001" t="s">
        <v>2511</v>
      </c>
      <c r="D3001" t="s">
        <v>2731</v>
      </c>
      <c r="E3001" s="72">
        <v>3.46</v>
      </c>
    </row>
    <row r="3002" spans="1:5" x14ac:dyDescent="0.25">
      <c r="A3002">
        <v>38595</v>
      </c>
      <c r="B3002" t="s">
        <v>11131</v>
      </c>
      <c r="C3002" t="s">
        <v>2511</v>
      </c>
      <c r="D3002" t="s">
        <v>2731</v>
      </c>
      <c r="E3002" s="72">
        <v>2.93</v>
      </c>
    </row>
    <row r="3003" spans="1:5" x14ac:dyDescent="0.25">
      <c r="A3003">
        <v>38592</v>
      </c>
      <c r="B3003" t="s">
        <v>11132</v>
      </c>
      <c r="C3003" t="s">
        <v>2511</v>
      </c>
      <c r="D3003" t="s">
        <v>2731</v>
      </c>
      <c r="E3003" s="72">
        <v>2.96</v>
      </c>
    </row>
    <row r="3004" spans="1:5" x14ac:dyDescent="0.25">
      <c r="A3004">
        <v>38588</v>
      </c>
      <c r="B3004" t="s">
        <v>11133</v>
      </c>
      <c r="C3004" t="s">
        <v>2511</v>
      </c>
      <c r="D3004" t="s">
        <v>2731</v>
      </c>
      <c r="E3004" s="72">
        <v>2.37</v>
      </c>
    </row>
    <row r="3005" spans="1:5" x14ac:dyDescent="0.25">
      <c r="A3005">
        <v>38593</v>
      </c>
      <c r="B3005" t="s">
        <v>11134</v>
      </c>
      <c r="C3005" t="s">
        <v>2511</v>
      </c>
      <c r="D3005" t="s">
        <v>2731</v>
      </c>
      <c r="E3005" s="72">
        <v>3.27</v>
      </c>
    </row>
    <row r="3006" spans="1:5" x14ac:dyDescent="0.25">
      <c r="A3006">
        <v>38589</v>
      </c>
      <c r="B3006" t="s">
        <v>11135</v>
      </c>
      <c r="C3006" t="s">
        <v>2511</v>
      </c>
      <c r="D3006" t="s">
        <v>2731</v>
      </c>
      <c r="E3006" s="72">
        <v>2.48</v>
      </c>
    </row>
    <row r="3007" spans="1:5" x14ac:dyDescent="0.25">
      <c r="A3007">
        <v>38594</v>
      </c>
      <c r="B3007" t="s">
        <v>11136</v>
      </c>
      <c r="C3007" t="s">
        <v>2511</v>
      </c>
      <c r="D3007" t="s">
        <v>2731</v>
      </c>
      <c r="E3007" s="72">
        <v>5.16</v>
      </c>
    </row>
    <row r="3008" spans="1:5" x14ac:dyDescent="0.25">
      <c r="A3008">
        <v>34773</v>
      </c>
      <c r="B3008" t="s">
        <v>11137</v>
      </c>
      <c r="C3008" t="s">
        <v>2511</v>
      </c>
      <c r="D3008" t="s">
        <v>2731</v>
      </c>
      <c r="E3008" s="72">
        <v>2.44</v>
      </c>
    </row>
    <row r="3009" spans="1:5" x14ac:dyDescent="0.25">
      <c r="A3009">
        <v>34769</v>
      </c>
      <c r="B3009" t="s">
        <v>11138</v>
      </c>
      <c r="C3009" t="s">
        <v>2511</v>
      </c>
      <c r="D3009" t="s">
        <v>2731</v>
      </c>
      <c r="E3009" s="72">
        <v>3.02</v>
      </c>
    </row>
    <row r="3010" spans="1:5" x14ac:dyDescent="0.25">
      <c r="A3010">
        <v>34763</v>
      </c>
      <c r="B3010" t="s">
        <v>11139</v>
      </c>
      <c r="C3010" t="s">
        <v>2511</v>
      </c>
      <c r="D3010" t="s">
        <v>2731</v>
      </c>
      <c r="E3010" s="72">
        <v>1.86</v>
      </c>
    </row>
    <row r="3011" spans="1:5" x14ac:dyDescent="0.25">
      <c r="A3011">
        <v>34774</v>
      </c>
      <c r="B3011" t="s">
        <v>11140</v>
      </c>
      <c r="C3011" t="s">
        <v>2511</v>
      </c>
      <c r="D3011" t="s">
        <v>2731</v>
      </c>
      <c r="E3011" s="72">
        <v>2.3199999999999998</v>
      </c>
    </row>
    <row r="3012" spans="1:5" x14ac:dyDescent="0.25">
      <c r="A3012">
        <v>34771</v>
      </c>
      <c r="B3012" t="s">
        <v>11141</v>
      </c>
      <c r="C3012" t="s">
        <v>2511</v>
      </c>
      <c r="D3012" t="s">
        <v>2731</v>
      </c>
      <c r="E3012" s="72">
        <v>2.8</v>
      </c>
    </row>
    <row r="3013" spans="1:5" x14ac:dyDescent="0.25">
      <c r="A3013">
        <v>34764</v>
      </c>
      <c r="B3013" t="s">
        <v>11142</v>
      </c>
      <c r="C3013" t="s">
        <v>2511</v>
      </c>
      <c r="D3013" t="s">
        <v>2731</v>
      </c>
      <c r="E3013" s="72">
        <v>1.83</v>
      </c>
    </row>
    <row r="3014" spans="1:5" x14ac:dyDescent="0.25">
      <c r="A3014">
        <v>34788</v>
      </c>
      <c r="B3014" t="s">
        <v>11143</v>
      </c>
      <c r="C3014" t="s">
        <v>2511</v>
      </c>
      <c r="D3014" t="s">
        <v>2731</v>
      </c>
      <c r="E3014" s="72">
        <v>1.27</v>
      </c>
    </row>
    <row r="3015" spans="1:5" x14ac:dyDescent="0.25">
      <c r="A3015">
        <v>34781</v>
      </c>
      <c r="B3015" t="s">
        <v>11144</v>
      </c>
      <c r="C3015" t="s">
        <v>2511</v>
      </c>
      <c r="D3015" t="s">
        <v>2731</v>
      </c>
      <c r="E3015" s="72">
        <v>1.44</v>
      </c>
    </row>
    <row r="3016" spans="1:5" x14ac:dyDescent="0.25">
      <c r="A3016">
        <v>41682</v>
      </c>
      <c r="B3016" t="s">
        <v>11145</v>
      </c>
      <c r="C3016" t="s">
        <v>2511</v>
      </c>
      <c r="D3016" t="s">
        <v>2731</v>
      </c>
      <c r="E3016" s="72">
        <v>30.91</v>
      </c>
    </row>
    <row r="3017" spans="1:5" x14ac:dyDescent="0.25">
      <c r="A3017">
        <v>41683</v>
      </c>
      <c r="B3017" t="s">
        <v>11146</v>
      </c>
      <c r="C3017" t="s">
        <v>2511</v>
      </c>
      <c r="D3017" t="s">
        <v>2731</v>
      </c>
      <c r="E3017" s="72">
        <v>22.74</v>
      </c>
    </row>
    <row r="3018" spans="1:5" x14ac:dyDescent="0.25">
      <c r="A3018">
        <v>41680</v>
      </c>
      <c r="B3018" t="s">
        <v>11147</v>
      </c>
      <c r="C3018" t="s">
        <v>2511</v>
      </c>
      <c r="D3018" t="s">
        <v>2731</v>
      </c>
      <c r="E3018" s="72">
        <v>12.24</v>
      </c>
    </row>
    <row r="3019" spans="1:5" x14ac:dyDescent="0.25">
      <c r="A3019">
        <v>41679</v>
      </c>
      <c r="B3019" t="s">
        <v>11148</v>
      </c>
      <c r="C3019" t="s">
        <v>2511</v>
      </c>
      <c r="D3019" t="s">
        <v>2731</v>
      </c>
      <c r="E3019" s="72">
        <v>27.99</v>
      </c>
    </row>
    <row r="3020" spans="1:5" x14ac:dyDescent="0.25">
      <c r="A3020">
        <v>41681</v>
      </c>
      <c r="B3020" t="s">
        <v>11149</v>
      </c>
      <c r="C3020" t="s">
        <v>2511</v>
      </c>
      <c r="D3020" t="s">
        <v>2731</v>
      </c>
      <c r="E3020" s="72">
        <v>19.149999999999999</v>
      </c>
    </row>
    <row r="3021" spans="1:5" x14ac:dyDescent="0.25">
      <c r="A3021">
        <v>43386</v>
      </c>
      <c r="B3021" t="s">
        <v>11150</v>
      </c>
      <c r="C3021" t="s">
        <v>2511</v>
      </c>
      <c r="D3021" t="s">
        <v>2731</v>
      </c>
      <c r="E3021" s="72">
        <v>43.73</v>
      </c>
    </row>
    <row r="3022" spans="1:5" x14ac:dyDescent="0.25">
      <c r="A3022">
        <v>4059</v>
      </c>
      <c r="B3022" t="s">
        <v>11151</v>
      </c>
      <c r="C3022" t="s">
        <v>2514</v>
      </c>
      <c r="D3022" t="s">
        <v>2731</v>
      </c>
      <c r="E3022" s="72">
        <v>30.91</v>
      </c>
    </row>
    <row r="3023" spans="1:5" x14ac:dyDescent="0.25">
      <c r="A3023">
        <v>4062</v>
      </c>
      <c r="B3023" t="s">
        <v>11152</v>
      </c>
      <c r="C3023" t="s">
        <v>2511</v>
      </c>
      <c r="D3023" t="s">
        <v>2731</v>
      </c>
      <c r="E3023" s="72">
        <v>30.91</v>
      </c>
    </row>
    <row r="3024" spans="1:5" x14ac:dyDescent="0.25">
      <c r="A3024">
        <v>4061</v>
      </c>
      <c r="B3024" t="s">
        <v>11153</v>
      </c>
      <c r="C3024" t="s">
        <v>2511</v>
      </c>
      <c r="D3024" t="s">
        <v>2731</v>
      </c>
      <c r="E3024" s="72">
        <v>38.479999999999997</v>
      </c>
    </row>
    <row r="3025" spans="1:5" x14ac:dyDescent="0.25">
      <c r="A3025">
        <v>41315</v>
      </c>
      <c r="B3025" t="s">
        <v>11154</v>
      </c>
      <c r="C3025" t="s">
        <v>2510</v>
      </c>
      <c r="D3025" t="s">
        <v>2731</v>
      </c>
      <c r="E3025" s="72">
        <v>112.13</v>
      </c>
    </row>
    <row r="3026" spans="1:5" x14ac:dyDescent="0.25">
      <c r="A3026">
        <v>43148</v>
      </c>
      <c r="B3026" t="s">
        <v>11155</v>
      </c>
      <c r="C3026" t="s">
        <v>2510</v>
      </c>
      <c r="D3026" t="s">
        <v>2731</v>
      </c>
      <c r="E3026" s="72">
        <v>76.11</v>
      </c>
    </row>
    <row r="3027" spans="1:5" x14ac:dyDescent="0.25">
      <c r="A3027">
        <v>43147</v>
      </c>
      <c r="B3027" t="s">
        <v>11156</v>
      </c>
      <c r="C3027" t="s">
        <v>2510</v>
      </c>
      <c r="D3027" t="s">
        <v>2731</v>
      </c>
      <c r="E3027" s="72">
        <v>29.48</v>
      </c>
    </row>
    <row r="3028" spans="1:5" x14ac:dyDescent="0.25">
      <c r="A3028">
        <v>10608</v>
      </c>
      <c r="B3028" t="s">
        <v>11157</v>
      </c>
      <c r="C3028" t="s">
        <v>2511</v>
      </c>
      <c r="D3028" t="s">
        <v>2732</v>
      </c>
      <c r="E3028" s="73">
        <v>9767.99</v>
      </c>
    </row>
    <row r="3029" spans="1:5" x14ac:dyDescent="0.25">
      <c r="A3029">
        <v>4069</v>
      </c>
      <c r="B3029" t="s">
        <v>11158</v>
      </c>
      <c r="C3029" t="s">
        <v>2513</v>
      </c>
      <c r="D3029" t="s">
        <v>2731</v>
      </c>
      <c r="E3029" s="72">
        <v>43.46</v>
      </c>
    </row>
    <row r="3030" spans="1:5" x14ac:dyDescent="0.25">
      <c r="A3030">
        <v>40819</v>
      </c>
      <c r="B3030" t="s">
        <v>11159</v>
      </c>
      <c r="C3030" t="s">
        <v>2517</v>
      </c>
      <c r="D3030" t="s">
        <v>2731</v>
      </c>
      <c r="E3030" s="73">
        <v>7734.96</v>
      </c>
    </row>
    <row r="3031" spans="1:5" x14ac:dyDescent="0.25">
      <c r="A3031">
        <v>34361</v>
      </c>
      <c r="B3031" t="s">
        <v>11160</v>
      </c>
      <c r="C3031" t="s">
        <v>2510</v>
      </c>
      <c r="D3031" t="s">
        <v>2731</v>
      </c>
      <c r="E3031" s="72">
        <v>21.45</v>
      </c>
    </row>
    <row r="3032" spans="1:5" x14ac:dyDescent="0.25">
      <c r="A3032">
        <v>36512</v>
      </c>
      <c r="B3032" t="s">
        <v>11161</v>
      </c>
      <c r="C3032" t="s">
        <v>2511</v>
      </c>
      <c r="D3032" t="s">
        <v>2732</v>
      </c>
      <c r="E3032" s="73">
        <v>21460.25</v>
      </c>
    </row>
    <row r="3033" spans="1:5" x14ac:dyDescent="0.25">
      <c r="A3033">
        <v>44478</v>
      </c>
      <c r="B3033" t="s">
        <v>11162</v>
      </c>
      <c r="C3033" t="s">
        <v>2510</v>
      </c>
      <c r="D3033" t="s">
        <v>2731</v>
      </c>
      <c r="E3033" s="72">
        <v>5.59</v>
      </c>
    </row>
    <row r="3034" spans="1:5" x14ac:dyDescent="0.25">
      <c r="A3034">
        <v>44477</v>
      </c>
      <c r="B3034" t="s">
        <v>11163</v>
      </c>
      <c r="C3034" t="s">
        <v>2510</v>
      </c>
      <c r="D3034" t="s">
        <v>2731</v>
      </c>
      <c r="E3034" s="72">
        <v>5.59</v>
      </c>
    </row>
    <row r="3035" spans="1:5" x14ac:dyDescent="0.25">
      <c r="A3035">
        <v>11697</v>
      </c>
      <c r="B3035" t="s">
        <v>11164</v>
      </c>
      <c r="C3035" t="s">
        <v>2511</v>
      </c>
      <c r="D3035" t="s">
        <v>2731</v>
      </c>
      <c r="E3035" s="72">
        <v>662.36</v>
      </c>
    </row>
    <row r="3036" spans="1:5" x14ac:dyDescent="0.25">
      <c r="A3036">
        <v>11698</v>
      </c>
      <c r="B3036" t="s">
        <v>11165</v>
      </c>
      <c r="C3036" t="s">
        <v>2511</v>
      </c>
      <c r="D3036" t="s">
        <v>2731</v>
      </c>
      <c r="E3036" s="72">
        <v>790.16</v>
      </c>
    </row>
    <row r="3037" spans="1:5" x14ac:dyDescent="0.25">
      <c r="A3037">
        <v>10432</v>
      </c>
      <c r="B3037" t="s">
        <v>11166</v>
      </c>
      <c r="C3037" t="s">
        <v>2511</v>
      </c>
      <c r="D3037" t="s">
        <v>2731</v>
      </c>
      <c r="E3037" s="72">
        <v>381.29</v>
      </c>
    </row>
    <row r="3038" spans="1:5" x14ac:dyDescent="0.25">
      <c r="A3038">
        <v>11699</v>
      </c>
      <c r="B3038" t="s">
        <v>11167</v>
      </c>
      <c r="C3038" t="s">
        <v>2511</v>
      </c>
      <c r="D3038" t="s">
        <v>2731</v>
      </c>
      <c r="E3038" s="72">
        <v>873.31</v>
      </c>
    </row>
    <row r="3039" spans="1:5" x14ac:dyDescent="0.25">
      <c r="A3039">
        <v>44020</v>
      </c>
      <c r="B3039" t="s">
        <v>11168</v>
      </c>
      <c r="C3039" t="s">
        <v>2511</v>
      </c>
      <c r="D3039" t="s">
        <v>2731</v>
      </c>
      <c r="E3039" s="72">
        <v>940.7</v>
      </c>
    </row>
    <row r="3040" spans="1:5" x14ac:dyDescent="0.25">
      <c r="A3040">
        <v>41420</v>
      </c>
      <c r="B3040" t="s">
        <v>11169</v>
      </c>
      <c r="C3040" t="s">
        <v>2511</v>
      </c>
      <c r="D3040" t="s">
        <v>2731</v>
      </c>
      <c r="E3040" s="72">
        <v>9.23</v>
      </c>
    </row>
    <row r="3041" spans="1:5" x14ac:dyDescent="0.25">
      <c r="A3041">
        <v>41422</v>
      </c>
      <c r="B3041" t="s">
        <v>11170</v>
      </c>
      <c r="C3041" t="s">
        <v>2511</v>
      </c>
      <c r="D3041" t="s">
        <v>2731</v>
      </c>
      <c r="E3041" s="72">
        <v>12.6</v>
      </c>
    </row>
    <row r="3042" spans="1:5" x14ac:dyDescent="0.25">
      <c r="A3042">
        <v>41425</v>
      </c>
      <c r="B3042" t="s">
        <v>11171</v>
      </c>
      <c r="C3042" t="s">
        <v>2511</v>
      </c>
      <c r="D3042" t="s">
        <v>2731</v>
      </c>
      <c r="E3042" s="72">
        <v>6.45</v>
      </c>
    </row>
    <row r="3043" spans="1:5" x14ac:dyDescent="0.25">
      <c r="A3043">
        <v>41426</v>
      </c>
      <c r="B3043" t="s">
        <v>11172</v>
      </c>
      <c r="C3043" t="s">
        <v>2511</v>
      </c>
      <c r="D3043" t="s">
        <v>2731</v>
      </c>
      <c r="E3043" s="72">
        <v>11.63</v>
      </c>
    </row>
    <row r="3044" spans="1:5" x14ac:dyDescent="0.25">
      <c r="A3044">
        <v>41419</v>
      </c>
      <c r="B3044" t="s">
        <v>11173</v>
      </c>
      <c r="C3044" t="s">
        <v>2511</v>
      </c>
      <c r="D3044" t="s">
        <v>2731</v>
      </c>
      <c r="E3044" s="72">
        <v>6.78</v>
      </c>
    </row>
    <row r="3045" spans="1:5" x14ac:dyDescent="0.25">
      <c r="A3045">
        <v>41421</v>
      </c>
      <c r="B3045" t="s">
        <v>11174</v>
      </c>
      <c r="C3045" t="s">
        <v>2511</v>
      </c>
      <c r="D3045" t="s">
        <v>2731</v>
      </c>
      <c r="E3045" s="72">
        <v>9.2100000000000009</v>
      </c>
    </row>
    <row r="3046" spans="1:5" x14ac:dyDescent="0.25">
      <c r="A3046">
        <v>41414</v>
      </c>
      <c r="B3046" t="s">
        <v>11175</v>
      </c>
      <c r="C3046" t="s">
        <v>2511</v>
      </c>
      <c r="D3046" t="s">
        <v>2731</v>
      </c>
      <c r="E3046" s="72">
        <v>21.35</v>
      </c>
    </row>
    <row r="3047" spans="1:5" x14ac:dyDescent="0.25">
      <c r="A3047">
        <v>41415</v>
      </c>
      <c r="B3047" t="s">
        <v>11176</v>
      </c>
      <c r="C3047" t="s">
        <v>2511</v>
      </c>
      <c r="D3047" t="s">
        <v>2731</v>
      </c>
      <c r="E3047" s="72">
        <v>24.86</v>
      </c>
    </row>
    <row r="3048" spans="1:5" x14ac:dyDescent="0.25">
      <c r="A3048">
        <v>37514</v>
      </c>
      <c r="B3048" t="s">
        <v>11177</v>
      </c>
      <c r="C3048" t="s">
        <v>2511</v>
      </c>
      <c r="D3048" t="s">
        <v>2732</v>
      </c>
      <c r="E3048" s="73">
        <v>275000</v>
      </c>
    </row>
    <row r="3049" spans="1:5" x14ac:dyDescent="0.25">
      <c r="A3049">
        <v>37519</v>
      </c>
      <c r="B3049" t="s">
        <v>11178</v>
      </c>
      <c r="C3049" t="s">
        <v>2511</v>
      </c>
      <c r="D3049" t="s">
        <v>2732</v>
      </c>
      <c r="E3049" s="73">
        <v>424405.68</v>
      </c>
    </row>
    <row r="3050" spans="1:5" x14ac:dyDescent="0.25">
      <c r="A3050">
        <v>37520</v>
      </c>
      <c r="B3050" t="s">
        <v>11179</v>
      </c>
      <c r="C3050" t="s">
        <v>2511</v>
      </c>
      <c r="D3050" t="s">
        <v>2732</v>
      </c>
      <c r="E3050" s="73">
        <v>417448.21</v>
      </c>
    </row>
    <row r="3051" spans="1:5" x14ac:dyDescent="0.25">
      <c r="A3051">
        <v>37521</v>
      </c>
      <c r="B3051" t="s">
        <v>11180</v>
      </c>
      <c r="C3051" t="s">
        <v>2511</v>
      </c>
      <c r="D3051" t="s">
        <v>2732</v>
      </c>
      <c r="E3051" s="73">
        <v>509286.82</v>
      </c>
    </row>
    <row r="3052" spans="1:5" x14ac:dyDescent="0.25">
      <c r="A3052">
        <v>37522</v>
      </c>
      <c r="B3052" t="s">
        <v>11181</v>
      </c>
      <c r="C3052" t="s">
        <v>2511</v>
      </c>
      <c r="D3052" t="s">
        <v>2732</v>
      </c>
      <c r="E3052" s="73">
        <v>524609.11</v>
      </c>
    </row>
    <row r="3053" spans="1:5" x14ac:dyDescent="0.25">
      <c r="A3053">
        <v>21109</v>
      </c>
      <c r="B3053" t="s">
        <v>11182</v>
      </c>
      <c r="C3053" t="s">
        <v>2511</v>
      </c>
      <c r="D3053" t="s">
        <v>2732</v>
      </c>
      <c r="E3053" s="72">
        <v>75.38</v>
      </c>
    </row>
    <row r="3054" spans="1:5" x14ac:dyDescent="0.25">
      <c r="A3054">
        <v>37546</v>
      </c>
      <c r="B3054" t="s">
        <v>11183</v>
      </c>
      <c r="C3054" t="s">
        <v>2511</v>
      </c>
      <c r="D3054" t="s">
        <v>2731</v>
      </c>
      <c r="E3054" s="73">
        <v>14785.22</v>
      </c>
    </row>
    <row r="3055" spans="1:5" x14ac:dyDescent="0.25">
      <c r="A3055">
        <v>37544</v>
      </c>
      <c r="B3055" t="s">
        <v>11184</v>
      </c>
      <c r="C3055" t="s">
        <v>2511</v>
      </c>
      <c r="D3055" t="s">
        <v>2731</v>
      </c>
      <c r="E3055" s="73">
        <v>15637.86</v>
      </c>
    </row>
    <row r="3056" spans="1:5" x14ac:dyDescent="0.25">
      <c r="A3056">
        <v>37545</v>
      </c>
      <c r="B3056" t="s">
        <v>11185</v>
      </c>
      <c r="C3056" t="s">
        <v>2511</v>
      </c>
      <c r="D3056" t="s">
        <v>2731</v>
      </c>
      <c r="E3056" s="73">
        <v>18606.95</v>
      </c>
    </row>
    <row r="3057" spans="1:5" x14ac:dyDescent="0.25">
      <c r="A3057">
        <v>36793</v>
      </c>
      <c r="B3057" t="s">
        <v>11186</v>
      </c>
      <c r="C3057" t="s">
        <v>2511</v>
      </c>
      <c r="D3057" t="s">
        <v>2731</v>
      </c>
      <c r="E3057" s="72">
        <v>725.57</v>
      </c>
    </row>
    <row r="3058" spans="1:5" x14ac:dyDescent="0.25">
      <c r="A3058">
        <v>11769</v>
      </c>
      <c r="B3058" t="s">
        <v>11187</v>
      </c>
      <c r="C3058" t="s">
        <v>2511</v>
      </c>
      <c r="D3058" t="s">
        <v>2731</v>
      </c>
      <c r="E3058" s="72">
        <v>320.64</v>
      </c>
    </row>
    <row r="3059" spans="1:5" x14ac:dyDescent="0.25">
      <c r="A3059">
        <v>11771</v>
      </c>
      <c r="B3059" t="s">
        <v>11188</v>
      </c>
      <c r="C3059" t="s">
        <v>2511</v>
      </c>
      <c r="D3059" t="s">
        <v>2731</v>
      </c>
      <c r="E3059" s="72">
        <v>392.75</v>
      </c>
    </row>
    <row r="3060" spans="1:5" x14ac:dyDescent="0.25">
      <c r="A3060">
        <v>39919</v>
      </c>
      <c r="B3060" t="s">
        <v>11189</v>
      </c>
      <c r="C3060" t="s">
        <v>2511</v>
      </c>
      <c r="D3060" t="s">
        <v>2731</v>
      </c>
      <c r="E3060" s="73">
        <v>74008.22</v>
      </c>
    </row>
    <row r="3061" spans="1:5" x14ac:dyDescent="0.25">
      <c r="A3061">
        <v>38385</v>
      </c>
      <c r="B3061" t="s">
        <v>11190</v>
      </c>
      <c r="C3061" t="s">
        <v>2511</v>
      </c>
      <c r="D3061" t="s">
        <v>2731</v>
      </c>
      <c r="E3061" s="72">
        <v>46.42</v>
      </c>
    </row>
    <row r="3062" spans="1:5" x14ac:dyDescent="0.25">
      <c r="A3062">
        <v>36800</v>
      </c>
      <c r="B3062" t="s">
        <v>11191</v>
      </c>
      <c r="C3062" t="s">
        <v>2511</v>
      </c>
      <c r="D3062" t="s">
        <v>2731</v>
      </c>
      <c r="E3062" s="72">
        <v>192.67</v>
      </c>
    </row>
    <row r="3063" spans="1:5" x14ac:dyDescent="0.25">
      <c r="A3063">
        <v>37587</v>
      </c>
      <c r="B3063" t="s">
        <v>11192</v>
      </c>
      <c r="C3063" t="s">
        <v>2511</v>
      </c>
      <c r="D3063" t="s">
        <v>2731</v>
      </c>
      <c r="E3063" s="72">
        <v>423.29</v>
      </c>
    </row>
    <row r="3064" spans="1:5" x14ac:dyDescent="0.25">
      <c r="A3064">
        <v>11561</v>
      </c>
      <c r="B3064" t="s">
        <v>11193</v>
      </c>
      <c r="C3064" t="s">
        <v>2511</v>
      </c>
      <c r="D3064" t="s">
        <v>2731</v>
      </c>
      <c r="E3064" s="72">
        <v>220.01</v>
      </c>
    </row>
    <row r="3065" spans="1:5" x14ac:dyDescent="0.25">
      <c r="A3065">
        <v>43604</v>
      </c>
      <c r="B3065" t="s">
        <v>11194</v>
      </c>
      <c r="C3065" t="s">
        <v>2511</v>
      </c>
      <c r="D3065" t="s">
        <v>2731</v>
      </c>
      <c r="E3065" s="72">
        <v>117.29</v>
      </c>
    </row>
    <row r="3066" spans="1:5" x14ac:dyDescent="0.25">
      <c r="A3066">
        <v>11560</v>
      </c>
      <c r="B3066" t="s">
        <v>11195</v>
      </c>
      <c r="C3066" t="s">
        <v>2511</v>
      </c>
      <c r="D3066" t="s">
        <v>2731</v>
      </c>
      <c r="E3066" s="72">
        <v>169.81</v>
      </c>
    </row>
    <row r="3067" spans="1:5" x14ac:dyDescent="0.25">
      <c r="A3067">
        <v>11499</v>
      </c>
      <c r="B3067" t="s">
        <v>11196</v>
      </c>
      <c r="C3067" t="s">
        <v>2511</v>
      </c>
      <c r="D3067" t="s">
        <v>2731</v>
      </c>
      <c r="E3067" s="72">
        <v>846.25</v>
      </c>
    </row>
    <row r="3068" spans="1:5" x14ac:dyDescent="0.25">
      <c r="A3068">
        <v>34761</v>
      </c>
      <c r="B3068" t="s">
        <v>11197</v>
      </c>
      <c r="C3068" t="s">
        <v>2513</v>
      </c>
      <c r="D3068" t="s">
        <v>2731</v>
      </c>
      <c r="E3068" s="72">
        <v>17.36</v>
      </c>
    </row>
    <row r="3069" spans="1:5" x14ac:dyDescent="0.25">
      <c r="A3069">
        <v>40924</v>
      </c>
      <c r="B3069" t="s">
        <v>11198</v>
      </c>
      <c r="C3069" t="s">
        <v>2517</v>
      </c>
      <c r="D3069" t="s">
        <v>2731</v>
      </c>
      <c r="E3069" s="73">
        <v>3089.14</v>
      </c>
    </row>
    <row r="3070" spans="1:5" x14ac:dyDescent="0.25">
      <c r="A3070">
        <v>40983</v>
      </c>
      <c r="B3070" t="s">
        <v>11199</v>
      </c>
      <c r="C3070" t="s">
        <v>2517</v>
      </c>
      <c r="D3070" t="s">
        <v>2731</v>
      </c>
      <c r="E3070" s="73">
        <v>2636.9</v>
      </c>
    </row>
    <row r="3071" spans="1:5" x14ac:dyDescent="0.25">
      <c r="A3071">
        <v>44497</v>
      </c>
      <c r="B3071" t="s">
        <v>11200</v>
      </c>
      <c r="C3071" t="s">
        <v>2513</v>
      </c>
      <c r="D3071" t="s">
        <v>2731</v>
      </c>
      <c r="E3071" s="72">
        <v>14.81</v>
      </c>
    </row>
    <row r="3072" spans="1:5" x14ac:dyDescent="0.25">
      <c r="A3072">
        <v>2437</v>
      </c>
      <c r="B3072" t="s">
        <v>11201</v>
      </c>
      <c r="C3072" t="s">
        <v>2513</v>
      </c>
      <c r="D3072" t="s">
        <v>2731</v>
      </c>
      <c r="E3072" s="72">
        <v>22.01</v>
      </c>
    </row>
    <row r="3073" spans="1:5" x14ac:dyDescent="0.25">
      <c r="A3073">
        <v>40921</v>
      </c>
      <c r="B3073" t="s">
        <v>11202</v>
      </c>
      <c r="C3073" t="s">
        <v>2517</v>
      </c>
      <c r="D3073" t="s">
        <v>2731</v>
      </c>
      <c r="E3073" s="73">
        <v>3921.17</v>
      </c>
    </row>
    <row r="3074" spans="1:5" x14ac:dyDescent="0.25">
      <c r="A3074">
        <v>14252</v>
      </c>
      <c r="B3074" t="s">
        <v>11203</v>
      </c>
      <c r="C3074" t="s">
        <v>2511</v>
      </c>
      <c r="D3074" t="s">
        <v>2731</v>
      </c>
      <c r="E3074" s="73">
        <v>3653.32</v>
      </c>
    </row>
    <row r="3075" spans="1:5" x14ac:dyDescent="0.25">
      <c r="A3075">
        <v>730</v>
      </c>
      <c r="B3075" t="s">
        <v>11204</v>
      </c>
      <c r="C3075" t="s">
        <v>2511</v>
      </c>
      <c r="D3075" t="s">
        <v>2731</v>
      </c>
      <c r="E3075" s="73">
        <v>9760.98</v>
      </c>
    </row>
    <row r="3076" spans="1:5" x14ac:dyDescent="0.25">
      <c r="A3076">
        <v>723</v>
      </c>
      <c r="B3076" t="s">
        <v>11205</v>
      </c>
      <c r="C3076" t="s">
        <v>2511</v>
      </c>
      <c r="D3076" t="s">
        <v>2731</v>
      </c>
      <c r="E3076" s="73">
        <v>4851.55</v>
      </c>
    </row>
    <row r="3077" spans="1:5" x14ac:dyDescent="0.25">
      <c r="A3077">
        <v>36502</v>
      </c>
      <c r="B3077" t="s">
        <v>11206</v>
      </c>
      <c r="C3077" t="s">
        <v>2511</v>
      </c>
      <c r="D3077" t="s">
        <v>2731</v>
      </c>
      <c r="E3077" s="73">
        <v>4559.88</v>
      </c>
    </row>
    <row r="3078" spans="1:5" x14ac:dyDescent="0.25">
      <c r="A3078">
        <v>36503</v>
      </c>
      <c r="B3078" t="s">
        <v>11207</v>
      </c>
      <c r="C3078" t="s">
        <v>2511</v>
      </c>
      <c r="D3078" t="s">
        <v>2731</v>
      </c>
      <c r="E3078" s="73">
        <v>5622.87</v>
      </c>
    </row>
    <row r="3079" spans="1:5" x14ac:dyDescent="0.25">
      <c r="A3079">
        <v>4090</v>
      </c>
      <c r="B3079" t="s">
        <v>11208</v>
      </c>
      <c r="C3079" t="s">
        <v>2511</v>
      </c>
      <c r="D3079" t="s">
        <v>2732</v>
      </c>
      <c r="E3079" s="73">
        <v>1155000</v>
      </c>
    </row>
    <row r="3080" spans="1:5" x14ac:dyDescent="0.25">
      <c r="A3080">
        <v>13227</v>
      </c>
      <c r="B3080" t="s">
        <v>11209</v>
      </c>
      <c r="C3080" t="s">
        <v>2511</v>
      </c>
      <c r="D3080" t="s">
        <v>2732</v>
      </c>
      <c r="E3080" s="73">
        <v>1435231.52</v>
      </c>
    </row>
    <row r="3081" spans="1:5" x14ac:dyDescent="0.25">
      <c r="A3081">
        <v>10597</v>
      </c>
      <c r="B3081" t="s">
        <v>11210</v>
      </c>
      <c r="C3081" t="s">
        <v>2511</v>
      </c>
      <c r="D3081" t="s">
        <v>2732</v>
      </c>
      <c r="E3081" s="73">
        <v>1510766.33</v>
      </c>
    </row>
    <row r="3082" spans="1:5" x14ac:dyDescent="0.25">
      <c r="A3082">
        <v>39628</v>
      </c>
      <c r="B3082" t="s">
        <v>11211</v>
      </c>
      <c r="C3082" t="s">
        <v>2511</v>
      </c>
      <c r="D3082" t="s">
        <v>2732</v>
      </c>
      <c r="E3082" s="73">
        <v>4585.96</v>
      </c>
    </row>
    <row r="3083" spans="1:5" x14ac:dyDescent="0.25">
      <c r="A3083">
        <v>39404</v>
      </c>
      <c r="B3083" t="s">
        <v>11212</v>
      </c>
      <c r="C3083" t="s">
        <v>2511</v>
      </c>
      <c r="D3083" t="s">
        <v>2732</v>
      </c>
      <c r="E3083" s="73">
        <v>2274.0300000000002</v>
      </c>
    </row>
    <row r="3084" spans="1:5" x14ac:dyDescent="0.25">
      <c r="A3084">
        <v>39402</v>
      </c>
      <c r="B3084" t="s">
        <v>11213</v>
      </c>
      <c r="C3084" t="s">
        <v>2511</v>
      </c>
      <c r="D3084" t="s">
        <v>2732</v>
      </c>
      <c r="E3084" s="73">
        <v>1873.37</v>
      </c>
    </row>
    <row r="3085" spans="1:5" x14ac:dyDescent="0.25">
      <c r="A3085">
        <v>39403</v>
      </c>
      <c r="B3085" t="s">
        <v>11214</v>
      </c>
      <c r="C3085" t="s">
        <v>2511</v>
      </c>
      <c r="D3085" t="s">
        <v>2732</v>
      </c>
      <c r="E3085" s="73">
        <v>1832.62</v>
      </c>
    </row>
    <row r="3086" spans="1:5" x14ac:dyDescent="0.25">
      <c r="A3086">
        <v>4093</v>
      </c>
      <c r="B3086" t="s">
        <v>11215</v>
      </c>
      <c r="C3086" t="s">
        <v>2513</v>
      </c>
      <c r="D3086" t="s">
        <v>2731</v>
      </c>
      <c r="E3086" s="72">
        <v>16.559999999999999</v>
      </c>
    </row>
    <row r="3087" spans="1:5" x14ac:dyDescent="0.25">
      <c r="A3087">
        <v>10512</v>
      </c>
      <c r="B3087" t="s">
        <v>11216</v>
      </c>
      <c r="C3087" t="s">
        <v>2517</v>
      </c>
      <c r="D3087" t="s">
        <v>2731</v>
      </c>
      <c r="E3087" s="73">
        <v>2948.12</v>
      </c>
    </row>
    <row r="3088" spans="1:5" x14ac:dyDescent="0.25">
      <c r="A3088">
        <v>20020</v>
      </c>
      <c r="B3088" t="s">
        <v>11217</v>
      </c>
      <c r="C3088" t="s">
        <v>2513</v>
      </c>
      <c r="D3088" t="s">
        <v>2731</v>
      </c>
      <c r="E3088" s="72">
        <v>15.61</v>
      </c>
    </row>
    <row r="3089" spans="1:5" x14ac:dyDescent="0.25">
      <c r="A3089">
        <v>41038</v>
      </c>
      <c r="B3089" t="s">
        <v>11218</v>
      </c>
      <c r="C3089" t="s">
        <v>2517</v>
      </c>
      <c r="D3089" t="s">
        <v>2731</v>
      </c>
      <c r="E3089" s="73">
        <v>2780.82</v>
      </c>
    </row>
    <row r="3090" spans="1:5" x14ac:dyDescent="0.25">
      <c r="A3090">
        <v>4094</v>
      </c>
      <c r="B3090" t="s">
        <v>11219</v>
      </c>
      <c r="C3090" t="s">
        <v>2513</v>
      </c>
      <c r="D3090" t="s">
        <v>2731</v>
      </c>
      <c r="E3090" s="72">
        <v>22.12</v>
      </c>
    </row>
    <row r="3091" spans="1:5" x14ac:dyDescent="0.25">
      <c r="A3091">
        <v>40988</v>
      </c>
      <c r="B3091" t="s">
        <v>11220</v>
      </c>
      <c r="C3091" t="s">
        <v>2517</v>
      </c>
      <c r="D3091" t="s">
        <v>2731</v>
      </c>
      <c r="E3091" s="73">
        <v>3937.02</v>
      </c>
    </row>
    <row r="3092" spans="1:5" x14ac:dyDescent="0.25">
      <c r="A3092">
        <v>4095</v>
      </c>
      <c r="B3092" t="s">
        <v>11221</v>
      </c>
      <c r="C3092" t="s">
        <v>2513</v>
      </c>
      <c r="D3092" t="s">
        <v>2731</v>
      </c>
      <c r="E3092" s="72">
        <v>15.27</v>
      </c>
    </row>
    <row r="3093" spans="1:5" x14ac:dyDescent="0.25">
      <c r="A3093">
        <v>40990</v>
      </c>
      <c r="B3093" t="s">
        <v>11222</v>
      </c>
      <c r="C3093" t="s">
        <v>2517</v>
      </c>
      <c r="D3093" t="s">
        <v>2731</v>
      </c>
      <c r="E3093" s="73">
        <v>2720.12</v>
      </c>
    </row>
    <row r="3094" spans="1:5" x14ac:dyDescent="0.25">
      <c r="A3094">
        <v>4097</v>
      </c>
      <c r="B3094" t="s">
        <v>11223</v>
      </c>
      <c r="C3094" t="s">
        <v>2513</v>
      </c>
      <c r="D3094" t="s">
        <v>2731</v>
      </c>
      <c r="E3094" s="72">
        <v>15.19</v>
      </c>
    </row>
    <row r="3095" spans="1:5" x14ac:dyDescent="0.25">
      <c r="A3095">
        <v>40994</v>
      </c>
      <c r="B3095" t="s">
        <v>11224</v>
      </c>
      <c r="C3095" t="s">
        <v>2517</v>
      </c>
      <c r="D3095" t="s">
        <v>2731</v>
      </c>
      <c r="E3095" s="73">
        <v>2704</v>
      </c>
    </row>
    <row r="3096" spans="1:5" x14ac:dyDescent="0.25">
      <c r="A3096">
        <v>4096</v>
      </c>
      <c r="B3096" t="s">
        <v>11225</v>
      </c>
      <c r="C3096" t="s">
        <v>2513</v>
      </c>
      <c r="D3096" t="s">
        <v>2731</v>
      </c>
      <c r="E3096" s="72">
        <v>15.27</v>
      </c>
    </row>
    <row r="3097" spans="1:5" x14ac:dyDescent="0.25">
      <c r="A3097">
        <v>40992</v>
      </c>
      <c r="B3097" t="s">
        <v>11226</v>
      </c>
      <c r="C3097" t="s">
        <v>2517</v>
      </c>
      <c r="D3097" t="s">
        <v>2731</v>
      </c>
      <c r="E3097" s="73">
        <v>2720.12</v>
      </c>
    </row>
    <row r="3098" spans="1:5" x14ac:dyDescent="0.25">
      <c r="A3098">
        <v>4114</v>
      </c>
      <c r="B3098" t="s">
        <v>11227</v>
      </c>
      <c r="C3098" t="s">
        <v>2511</v>
      </c>
      <c r="D3098" t="s">
        <v>2731</v>
      </c>
      <c r="E3098" s="72">
        <v>70.849999999999994</v>
      </c>
    </row>
    <row r="3099" spans="1:5" x14ac:dyDescent="0.25">
      <c r="A3099">
        <v>36797</v>
      </c>
      <c r="B3099" t="s">
        <v>11228</v>
      </c>
      <c r="C3099" t="s">
        <v>2511</v>
      </c>
      <c r="D3099" t="s">
        <v>2731</v>
      </c>
      <c r="E3099" s="72">
        <v>63.08</v>
      </c>
    </row>
    <row r="3100" spans="1:5" x14ac:dyDescent="0.25">
      <c r="A3100">
        <v>4107</v>
      </c>
      <c r="B3100" t="s">
        <v>11229</v>
      </c>
      <c r="C3100" t="s">
        <v>2511</v>
      </c>
      <c r="D3100" t="s">
        <v>2731</v>
      </c>
      <c r="E3100" s="72">
        <v>59.47</v>
      </c>
    </row>
    <row r="3101" spans="1:5" x14ac:dyDescent="0.25">
      <c r="A3101">
        <v>4102</v>
      </c>
      <c r="B3101" t="s">
        <v>11230</v>
      </c>
      <c r="C3101" t="s">
        <v>2511</v>
      </c>
      <c r="D3101" t="s">
        <v>2733</v>
      </c>
      <c r="E3101" s="72">
        <v>72.599999999999994</v>
      </c>
    </row>
    <row r="3102" spans="1:5" x14ac:dyDescent="0.25">
      <c r="A3102">
        <v>36799</v>
      </c>
      <c r="B3102" t="s">
        <v>11231</v>
      </c>
      <c r="C3102" t="s">
        <v>2511</v>
      </c>
      <c r="D3102" t="s">
        <v>2731</v>
      </c>
      <c r="E3102" s="72">
        <v>61.22</v>
      </c>
    </row>
    <row r="3103" spans="1:5" x14ac:dyDescent="0.25">
      <c r="A3103">
        <v>2747</v>
      </c>
      <c r="B3103" t="s">
        <v>11232</v>
      </c>
      <c r="C3103" t="s">
        <v>2514</v>
      </c>
      <c r="D3103" t="s">
        <v>2731</v>
      </c>
      <c r="E3103" s="72">
        <v>30.82</v>
      </c>
    </row>
    <row r="3104" spans="1:5" x14ac:dyDescent="0.25">
      <c r="A3104">
        <v>21138</v>
      </c>
      <c r="B3104" t="s">
        <v>11233</v>
      </c>
      <c r="C3104" t="s">
        <v>2514</v>
      </c>
      <c r="D3104" t="s">
        <v>2733</v>
      </c>
      <c r="E3104" s="72">
        <v>9.77</v>
      </c>
    </row>
    <row r="3105" spans="1:5" x14ac:dyDescent="0.25">
      <c r="A3105">
        <v>10826</v>
      </c>
      <c r="B3105" t="s">
        <v>11234</v>
      </c>
      <c r="C3105" t="s">
        <v>2511</v>
      </c>
      <c r="D3105" t="s">
        <v>2731</v>
      </c>
      <c r="E3105" s="72">
        <v>76.72</v>
      </c>
    </row>
    <row r="3106" spans="1:5" x14ac:dyDescent="0.25">
      <c r="A3106">
        <v>365</v>
      </c>
      <c r="B3106" t="s">
        <v>11235</v>
      </c>
      <c r="C3106" t="s">
        <v>2511</v>
      </c>
      <c r="D3106" t="s">
        <v>2731</v>
      </c>
      <c r="E3106" s="72">
        <v>47.56</v>
      </c>
    </row>
    <row r="3107" spans="1:5" x14ac:dyDescent="0.25">
      <c r="A3107">
        <v>38639</v>
      </c>
      <c r="B3107" t="s">
        <v>11236</v>
      </c>
      <c r="C3107" t="s">
        <v>2511</v>
      </c>
      <c r="D3107" t="s">
        <v>2731</v>
      </c>
      <c r="E3107" s="72">
        <v>184.13</v>
      </c>
    </row>
    <row r="3108" spans="1:5" x14ac:dyDescent="0.25">
      <c r="A3108">
        <v>38640</v>
      </c>
      <c r="B3108" t="s">
        <v>11237</v>
      </c>
      <c r="C3108" t="s">
        <v>2511</v>
      </c>
      <c r="D3108" t="s">
        <v>2731</v>
      </c>
      <c r="E3108" s="72">
        <v>2.76</v>
      </c>
    </row>
    <row r="3109" spans="1:5" x14ac:dyDescent="0.25">
      <c r="A3109">
        <v>358</v>
      </c>
      <c r="B3109" t="s">
        <v>11238</v>
      </c>
      <c r="C3109" t="s">
        <v>2511</v>
      </c>
      <c r="D3109" t="s">
        <v>2731</v>
      </c>
      <c r="E3109" s="72">
        <v>56.77</v>
      </c>
    </row>
    <row r="3110" spans="1:5" x14ac:dyDescent="0.25">
      <c r="A3110">
        <v>359</v>
      </c>
      <c r="B3110" t="s">
        <v>11239</v>
      </c>
      <c r="C3110" t="s">
        <v>2511</v>
      </c>
      <c r="D3110" t="s">
        <v>2731</v>
      </c>
      <c r="E3110" s="72">
        <v>116.62</v>
      </c>
    </row>
    <row r="3111" spans="1:5" x14ac:dyDescent="0.25">
      <c r="A3111">
        <v>38641</v>
      </c>
      <c r="B3111" t="s">
        <v>11240</v>
      </c>
      <c r="C3111" t="s">
        <v>2511</v>
      </c>
      <c r="D3111" t="s">
        <v>2731</v>
      </c>
      <c r="E3111" s="72">
        <v>115.08</v>
      </c>
    </row>
    <row r="3112" spans="1:5" x14ac:dyDescent="0.25">
      <c r="A3112">
        <v>360</v>
      </c>
      <c r="B3112" t="s">
        <v>11241</v>
      </c>
      <c r="C3112" t="s">
        <v>2511</v>
      </c>
      <c r="D3112" t="s">
        <v>2733</v>
      </c>
      <c r="E3112" s="72">
        <v>2.67</v>
      </c>
    </row>
    <row r="3113" spans="1:5" x14ac:dyDescent="0.25">
      <c r="A3113">
        <v>42430</v>
      </c>
      <c r="B3113" t="s">
        <v>11242</v>
      </c>
      <c r="C3113" t="s">
        <v>2511</v>
      </c>
      <c r="D3113" t="s">
        <v>2732</v>
      </c>
      <c r="E3113" s="73">
        <v>6434.22</v>
      </c>
    </row>
    <row r="3114" spans="1:5" x14ac:dyDescent="0.25">
      <c r="A3114">
        <v>4209</v>
      </c>
      <c r="B3114" t="s">
        <v>11243</v>
      </c>
      <c r="C3114" t="s">
        <v>2511</v>
      </c>
      <c r="D3114" t="s">
        <v>2732</v>
      </c>
      <c r="E3114" s="72">
        <v>23.33</v>
      </c>
    </row>
    <row r="3115" spans="1:5" x14ac:dyDescent="0.25">
      <c r="A3115">
        <v>4180</v>
      </c>
      <c r="B3115" t="s">
        <v>11244</v>
      </c>
      <c r="C3115" t="s">
        <v>2511</v>
      </c>
      <c r="D3115" t="s">
        <v>2732</v>
      </c>
      <c r="E3115" s="72">
        <v>17.57</v>
      </c>
    </row>
    <row r="3116" spans="1:5" x14ac:dyDescent="0.25">
      <c r="A3116">
        <v>4177</v>
      </c>
      <c r="B3116" t="s">
        <v>11245</v>
      </c>
      <c r="C3116" t="s">
        <v>2511</v>
      </c>
      <c r="D3116" t="s">
        <v>2732</v>
      </c>
      <c r="E3116" s="72">
        <v>5.83</v>
      </c>
    </row>
    <row r="3117" spans="1:5" x14ac:dyDescent="0.25">
      <c r="A3117">
        <v>4179</v>
      </c>
      <c r="B3117" t="s">
        <v>11246</v>
      </c>
      <c r="C3117" t="s">
        <v>2511</v>
      </c>
      <c r="D3117" t="s">
        <v>2732</v>
      </c>
      <c r="E3117" s="72">
        <v>11.93</v>
      </c>
    </row>
    <row r="3118" spans="1:5" x14ac:dyDescent="0.25">
      <c r="A3118">
        <v>4208</v>
      </c>
      <c r="B3118" t="s">
        <v>11247</v>
      </c>
      <c r="C3118" t="s">
        <v>2511</v>
      </c>
      <c r="D3118" t="s">
        <v>2732</v>
      </c>
      <c r="E3118" s="72">
        <v>55.54</v>
      </c>
    </row>
    <row r="3119" spans="1:5" x14ac:dyDescent="0.25">
      <c r="A3119">
        <v>4181</v>
      </c>
      <c r="B3119" t="s">
        <v>11248</v>
      </c>
      <c r="C3119" t="s">
        <v>2511</v>
      </c>
      <c r="D3119" t="s">
        <v>2732</v>
      </c>
      <c r="E3119" s="72">
        <v>36.29</v>
      </c>
    </row>
    <row r="3120" spans="1:5" x14ac:dyDescent="0.25">
      <c r="A3120">
        <v>4178</v>
      </c>
      <c r="B3120" t="s">
        <v>11249</v>
      </c>
      <c r="C3120" t="s">
        <v>2511</v>
      </c>
      <c r="D3120" t="s">
        <v>2732</v>
      </c>
      <c r="E3120" s="72">
        <v>8.08</v>
      </c>
    </row>
    <row r="3121" spans="1:5" x14ac:dyDescent="0.25">
      <c r="A3121">
        <v>4182</v>
      </c>
      <c r="B3121" t="s">
        <v>11250</v>
      </c>
      <c r="C3121" t="s">
        <v>2511</v>
      </c>
      <c r="D3121" t="s">
        <v>2732</v>
      </c>
      <c r="E3121" s="72">
        <v>90.35</v>
      </c>
    </row>
    <row r="3122" spans="1:5" x14ac:dyDescent="0.25">
      <c r="A3122">
        <v>4183</v>
      </c>
      <c r="B3122" t="s">
        <v>11251</v>
      </c>
      <c r="C3122" t="s">
        <v>2511</v>
      </c>
      <c r="D3122" t="s">
        <v>2732</v>
      </c>
      <c r="E3122" s="72">
        <v>145.46</v>
      </c>
    </row>
    <row r="3123" spans="1:5" x14ac:dyDescent="0.25">
      <c r="A3123">
        <v>4184</v>
      </c>
      <c r="B3123" t="s">
        <v>11252</v>
      </c>
      <c r="C3123" t="s">
        <v>2511</v>
      </c>
      <c r="D3123" t="s">
        <v>2732</v>
      </c>
      <c r="E3123" s="72">
        <v>321.10000000000002</v>
      </c>
    </row>
    <row r="3124" spans="1:5" x14ac:dyDescent="0.25">
      <c r="A3124">
        <v>4185</v>
      </c>
      <c r="B3124" t="s">
        <v>11253</v>
      </c>
      <c r="C3124" t="s">
        <v>2511</v>
      </c>
      <c r="D3124" t="s">
        <v>2732</v>
      </c>
      <c r="E3124" s="72">
        <v>533.52</v>
      </c>
    </row>
    <row r="3125" spans="1:5" x14ac:dyDescent="0.25">
      <c r="A3125">
        <v>4205</v>
      </c>
      <c r="B3125" t="s">
        <v>11254</v>
      </c>
      <c r="C3125" t="s">
        <v>2511</v>
      </c>
      <c r="D3125" t="s">
        <v>2732</v>
      </c>
      <c r="E3125" s="72">
        <v>30.81</v>
      </c>
    </row>
    <row r="3126" spans="1:5" x14ac:dyDescent="0.25">
      <c r="A3126">
        <v>4192</v>
      </c>
      <c r="B3126" t="s">
        <v>11255</v>
      </c>
      <c r="C3126" t="s">
        <v>2511</v>
      </c>
      <c r="D3126" t="s">
        <v>2732</v>
      </c>
      <c r="E3126" s="72">
        <v>30.81</v>
      </c>
    </row>
    <row r="3127" spans="1:5" x14ac:dyDescent="0.25">
      <c r="A3127">
        <v>4191</v>
      </c>
      <c r="B3127" t="s">
        <v>11256</v>
      </c>
      <c r="C3127" t="s">
        <v>2511</v>
      </c>
      <c r="D3127" t="s">
        <v>2732</v>
      </c>
      <c r="E3127" s="72">
        <v>30.81</v>
      </c>
    </row>
    <row r="3128" spans="1:5" x14ac:dyDescent="0.25">
      <c r="A3128">
        <v>4207</v>
      </c>
      <c r="B3128" t="s">
        <v>11257</v>
      </c>
      <c r="C3128" t="s">
        <v>2511</v>
      </c>
      <c r="D3128" t="s">
        <v>2732</v>
      </c>
      <c r="E3128" s="72">
        <v>24.79</v>
      </c>
    </row>
    <row r="3129" spans="1:5" x14ac:dyDescent="0.25">
      <c r="A3129">
        <v>4206</v>
      </c>
      <c r="B3129" t="s">
        <v>11258</v>
      </c>
      <c r="C3129" t="s">
        <v>2511</v>
      </c>
      <c r="D3129" t="s">
        <v>2732</v>
      </c>
      <c r="E3129" s="72">
        <v>24.08</v>
      </c>
    </row>
    <row r="3130" spans="1:5" x14ac:dyDescent="0.25">
      <c r="A3130">
        <v>4190</v>
      </c>
      <c r="B3130" t="s">
        <v>11259</v>
      </c>
      <c r="C3130" t="s">
        <v>2511</v>
      </c>
      <c r="D3130" t="s">
        <v>2732</v>
      </c>
      <c r="E3130" s="72">
        <v>24.08</v>
      </c>
    </row>
    <row r="3131" spans="1:5" x14ac:dyDescent="0.25">
      <c r="A3131">
        <v>4186</v>
      </c>
      <c r="B3131" t="s">
        <v>11260</v>
      </c>
      <c r="C3131" t="s">
        <v>2511</v>
      </c>
      <c r="D3131" t="s">
        <v>2732</v>
      </c>
      <c r="E3131" s="72">
        <v>7.12</v>
      </c>
    </row>
    <row r="3132" spans="1:5" x14ac:dyDescent="0.25">
      <c r="A3132">
        <v>4188</v>
      </c>
      <c r="B3132" t="s">
        <v>11261</v>
      </c>
      <c r="C3132" t="s">
        <v>2511</v>
      </c>
      <c r="D3132" t="s">
        <v>2732</v>
      </c>
      <c r="E3132" s="72">
        <v>14.53</v>
      </c>
    </row>
    <row r="3133" spans="1:5" x14ac:dyDescent="0.25">
      <c r="A3133">
        <v>4189</v>
      </c>
      <c r="B3133" t="s">
        <v>11262</v>
      </c>
      <c r="C3133" t="s">
        <v>2511</v>
      </c>
      <c r="D3133" t="s">
        <v>2732</v>
      </c>
      <c r="E3133" s="72">
        <v>14.53</v>
      </c>
    </row>
    <row r="3134" spans="1:5" x14ac:dyDescent="0.25">
      <c r="A3134">
        <v>4197</v>
      </c>
      <c r="B3134" t="s">
        <v>11263</v>
      </c>
      <c r="C3134" t="s">
        <v>2511</v>
      </c>
      <c r="D3134" t="s">
        <v>2732</v>
      </c>
      <c r="E3134" s="72">
        <v>76.930000000000007</v>
      </c>
    </row>
    <row r="3135" spans="1:5" x14ac:dyDescent="0.25">
      <c r="A3135">
        <v>4194</v>
      </c>
      <c r="B3135" t="s">
        <v>11264</v>
      </c>
      <c r="C3135" t="s">
        <v>2511</v>
      </c>
      <c r="D3135" t="s">
        <v>2732</v>
      </c>
      <c r="E3135" s="72">
        <v>46.49</v>
      </c>
    </row>
    <row r="3136" spans="1:5" x14ac:dyDescent="0.25">
      <c r="A3136">
        <v>4193</v>
      </c>
      <c r="B3136" t="s">
        <v>11265</v>
      </c>
      <c r="C3136" t="s">
        <v>2511</v>
      </c>
      <c r="D3136" t="s">
        <v>2732</v>
      </c>
      <c r="E3136" s="72">
        <v>46.49</v>
      </c>
    </row>
    <row r="3137" spans="1:5" x14ac:dyDescent="0.25">
      <c r="A3137">
        <v>4204</v>
      </c>
      <c r="B3137" t="s">
        <v>11266</v>
      </c>
      <c r="C3137" t="s">
        <v>2511</v>
      </c>
      <c r="D3137" t="s">
        <v>2732</v>
      </c>
      <c r="E3137" s="72">
        <v>46.49</v>
      </c>
    </row>
    <row r="3138" spans="1:5" x14ac:dyDescent="0.25">
      <c r="A3138">
        <v>4187</v>
      </c>
      <c r="B3138" t="s">
        <v>11267</v>
      </c>
      <c r="C3138" t="s">
        <v>2511</v>
      </c>
      <c r="D3138" t="s">
        <v>2732</v>
      </c>
      <c r="E3138" s="72">
        <v>9.26</v>
      </c>
    </row>
    <row r="3139" spans="1:5" x14ac:dyDescent="0.25">
      <c r="A3139">
        <v>4202</v>
      </c>
      <c r="B3139" t="s">
        <v>11268</v>
      </c>
      <c r="C3139" t="s">
        <v>2511</v>
      </c>
      <c r="D3139" t="s">
        <v>2732</v>
      </c>
      <c r="E3139" s="72">
        <v>140.5</v>
      </c>
    </row>
    <row r="3140" spans="1:5" x14ac:dyDescent="0.25">
      <c r="A3140">
        <v>4203</v>
      </c>
      <c r="B3140" t="s">
        <v>11269</v>
      </c>
      <c r="C3140" t="s">
        <v>2511</v>
      </c>
      <c r="D3140" t="s">
        <v>2732</v>
      </c>
      <c r="E3140" s="72">
        <v>124.09</v>
      </c>
    </row>
    <row r="3141" spans="1:5" x14ac:dyDescent="0.25">
      <c r="A3141">
        <v>40368</v>
      </c>
      <c r="B3141" t="s">
        <v>11270</v>
      </c>
      <c r="C3141" t="s">
        <v>2511</v>
      </c>
      <c r="D3141" t="s">
        <v>2732</v>
      </c>
      <c r="E3141" s="72">
        <v>56.95</v>
      </c>
    </row>
    <row r="3142" spans="1:5" x14ac:dyDescent="0.25">
      <c r="A3142">
        <v>40365</v>
      </c>
      <c r="B3142" t="s">
        <v>11271</v>
      </c>
      <c r="C3142" t="s">
        <v>2511</v>
      </c>
      <c r="D3142" t="s">
        <v>2732</v>
      </c>
      <c r="E3142" s="72">
        <v>38.42</v>
      </c>
    </row>
    <row r="3143" spans="1:5" x14ac:dyDescent="0.25">
      <c r="A3143">
        <v>40356</v>
      </c>
      <c r="B3143" t="s">
        <v>11272</v>
      </c>
      <c r="C3143" t="s">
        <v>2511</v>
      </c>
      <c r="D3143" t="s">
        <v>2732</v>
      </c>
      <c r="E3143" s="72">
        <v>13.13</v>
      </c>
    </row>
    <row r="3144" spans="1:5" x14ac:dyDescent="0.25">
      <c r="A3144">
        <v>40362</v>
      </c>
      <c r="B3144" t="s">
        <v>11273</v>
      </c>
      <c r="C3144" t="s">
        <v>2511</v>
      </c>
      <c r="D3144" t="s">
        <v>2732</v>
      </c>
      <c r="E3144" s="72">
        <v>25.45</v>
      </c>
    </row>
    <row r="3145" spans="1:5" x14ac:dyDescent="0.25">
      <c r="A3145">
        <v>40374</v>
      </c>
      <c r="B3145" t="s">
        <v>11274</v>
      </c>
      <c r="C3145" t="s">
        <v>2511</v>
      </c>
      <c r="D3145" t="s">
        <v>2732</v>
      </c>
      <c r="E3145" s="72">
        <v>148.85</v>
      </c>
    </row>
    <row r="3146" spans="1:5" x14ac:dyDescent="0.25">
      <c r="A3146">
        <v>40371</v>
      </c>
      <c r="B3146" t="s">
        <v>11275</v>
      </c>
      <c r="C3146" t="s">
        <v>2511</v>
      </c>
      <c r="D3146" t="s">
        <v>2732</v>
      </c>
      <c r="E3146" s="72">
        <v>93.7</v>
      </c>
    </row>
    <row r="3147" spans="1:5" x14ac:dyDescent="0.25">
      <c r="A3147">
        <v>40359</v>
      </c>
      <c r="B3147" t="s">
        <v>11276</v>
      </c>
      <c r="C3147" t="s">
        <v>2511</v>
      </c>
      <c r="D3147" t="s">
        <v>2732</v>
      </c>
      <c r="E3147" s="72">
        <v>16.96</v>
      </c>
    </row>
    <row r="3148" spans="1:5" x14ac:dyDescent="0.25">
      <c r="A3148">
        <v>7595</v>
      </c>
      <c r="B3148" t="s">
        <v>11277</v>
      </c>
      <c r="C3148" t="s">
        <v>2513</v>
      </c>
      <c r="D3148" t="s">
        <v>2731</v>
      </c>
      <c r="E3148" s="72">
        <v>11.54</v>
      </c>
    </row>
    <row r="3149" spans="1:5" x14ac:dyDescent="0.25">
      <c r="A3149">
        <v>41094</v>
      </c>
      <c r="B3149" t="s">
        <v>11278</v>
      </c>
      <c r="C3149" t="s">
        <v>2517</v>
      </c>
      <c r="D3149" t="s">
        <v>2731</v>
      </c>
      <c r="E3149" s="73">
        <v>2057.83</v>
      </c>
    </row>
    <row r="3150" spans="1:5" x14ac:dyDescent="0.25">
      <c r="A3150">
        <v>39609</v>
      </c>
      <c r="B3150" t="s">
        <v>11279</v>
      </c>
      <c r="C3150" t="s">
        <v>2511</v>
      </c>
      <c r="D3150" t="s">
        <v>2731</v>
      </c>
      <c r="E3150" s="73">
        <v>98320.93</v>
      </c>
    </row>
    <row r="3151" spans="1:5" x14ac:dyDescent="0.25">
      <c r="A3151">
        <v>39610</v>
      </c>
      <c r="B3151" t="s">
        <v>11280</v>
      </c>
      <c r="C3151" t="s">
        <v>2511</v>
      </c>
      <c r="D3151" t="s">
        <v>2731</v>
      </c>
      <c r="E3151" s="73">
        <v>143517.88</v>
      </c>
    </row>
    <row r="3152" spans="1:5" x14ac:dyDescent="0.25">
      <c r="A3152">
        <v>39611</v>
      </c>
      <c r="B3152" t="s">
        <v>11281</v>
      </c>
      <c r="C3152" t="s">
        <v>2511</v>
      </c>
      <c r="D3152" t="s">
        <v>2731</v>
      </c>
      <c r="E3152" s="73">
        <v>173680.13</v>
      </c>
    </row>
    <row r="3153" spans="1:5" x14ac:dyDescent="0.25">
      <c r="A3153">
        <v>39612</v>
      </c>
      <c r="B3153" t="s">
        <v>11282</v>
      </c>
      <c r="C3153" t="s">
        <v>2511</v>
      </c>
      <c r="D3153" t="s">
        <v>2731</v>
      </c>
      <c r="E3153" s="73">
        <v>272073.83</v>
      </c>
    </row>
    <row r="3154" spans="1:5" x14ac:dyDescent="0.25">
      <c r="A3154">
        <v>39608</v>
      </c>
      <c r="B3154" t="s">
        <v>11283</v>
      </c>
      <c r="C3154" t="s">
        <v>2511</v>
      </c>
      <c r="D3154" t="s">
        <v>2731</v>
      </c>
      <c r="E3154" s="73">
        <v>78616.38</v>
      </c>
    </row>
    <row r="3155" spans="1:5" x14ac:dyDescent="0.25">
      <c r="A3155">
        <v>38175</v>
      </c>
      <c r="B3155" t="s">
        <v>11284</v>
      </c>
      <c r="C3155" t="s">
        <v>2511</v>
      </c>
      <c r="D3155" t="s">
        <v>2731</v>
      </c>
      <c r="E3155" s="72">
        <v>4.41</v>
      </c>
    </row>
    <row r="3156" spans="1:5" x14ac:dyDescent="0.25">
      <c r="A3156">
        <v>38176</v>
      </c>
      <c r="B3156" t="s">
        <v>11285</v>
      </c>
      <c r="C3156" t="s">
        <v>2511</v>
      </c>
      <c r="D3156" t="s">
        <v>2731</v>
      </c>
      <c r="E3156" s="72">
        <v>12.98</v>
      </c>
    </row>
    <row r="3157" spans="1:5" x14ac:dyDescent="0.25">
      <c r="A3157">
        <v>36152</v>
      </c>
      <c r="B3157" t="s">
        <v>11286</v>
      </c>
      <c r="C3157" t="s">
        <v>2511</v>
      </c>
      <c r="D3157" t="s">
        <v>2731</v>
      </c>
      <c r="E3157" s="72">
        <v>5.8</v>
      </c>
    </row>
    <row r="3158" spans="1:5" x14ac:dyDescent="0.25">
      <c r="A3158">
        <v>11138</v>
      </c>
      <c r="B3158" t="s">
        <v>11287</v>
      </c>
      <c r="C3158" t="s">
        <v>2515</v>
      </c>
      <c r="D3158" t="s">
        <v>2731</v>
      </c>
      <c r="E3158" s="72">
        <v>3.67</v>
      </c>
    </row>
    <row r="3159" spans="1:5" x14ac:dyDescent="0.25">
      <c r="A3159">
        <v>4221</v>
      </c>
      <c r="B3159" t="s">
        <v>11288</v>
      </c>
      <c r="C3159" t="s">
        <v>2515</v>
      </c>
      <c r="D3159" t="s">
        <v>2733</v>
      </c>
      <c r="E3159" s="72">
        <v>5.7</v>
      </c>
    </row>
    <row r="3160" spans="1:5" x14ac:dyDescent="0.25">
      <c r="A3160">
        <v>4227</v>
      </c>
      <c r="B3160" t="s">
        <v>11289</v>
      </c>
      <c r="C3160" t="s">
        <v>2515</v>
      </c>
      <c r="D3160" t="s">
        <v>2733</v>
      </c>
      <c r="E3160" s="72">
        <v>37</v>
      </c>
    </row>
    <row r="3161" spans="1:5" x14ac:dyDescent="0.25">
      <c r="A3161">
        <v>38170</v>
      </c>
      <c r="B3161" t="s">
        <v>11290</v>
      </c>
      <c r="C3161" t="s">
        <v>2511</v>
      </c>
      <c r="D3161" t="s">
        <v>2731</v>
      </c>
      <c r="E3161" s="72">
        <v>19.28</v>
      </c>
    </row>
    <row r="3162" spans="1:5" x14ac:dyDescent="0.25">
      <c r="A3162">
        <v>4252</v>
      </c>
      <c r="B3162" t="s">
        <v>11291</v>
      </c>
      <c r="C3162" t="s">
        <v>2513</v>
      </c>
      <c r="D3162" t="s">
        <v>2731</v>
      </c>
      <c r="E3162" s="72">
        <v>17.190000000000001</v>
      </c>
    </row>
    <row r="3163" spans="1:5" x14ac:dyDescent="0.25">
      <c r="A3163">
        <v>40980</v>
      </c>
      <c r="B3163" t="s">
        <v>11292</v>
      </c>
      <c r="C3163" t="s">
        <v>2517</v>
      </c>
      <c r="D3163" t="s">
        <v>2731</v>
      </c>
      <c r="E3163" s="73">
        <v>3061.93</v>
      </c>
    </row>
    <row r="3164" spans="1:5" x14ac:dyDescent="0.25">
      <c r="A3164">
        <v>4243</v>
      </c>
      <c r="B3164" t="s">
        <v>11293</v>
      </c>
      <c r="C3164" t="s">
        <v>2513</v>
      </c>
      <c r="D3164" t="s">
        <v>2731</v>
      </c>
      <c r="E3164" s="72">
        <v>14.93</v>
      </c>
    </row>
    <row r="3165" spans="1:5" x14ac:dyDescent="0.25">
      <c r="A3165">
        <v>41031</v>
      </c>
      <c r="B3165" t="s">
        <v>11294</v>
      </c>
      <c r="C3165" t="s">
        <v>2517</v>
      </c>
      <c r="D3165" t="s">
        <v>2731</v>
      </c>
      <c r="E3165" s="73">
        <v>2658.13</v>
      </c>
    </row>
    <row r="3166" spans="1:5" x14ac:dyDescent="0.25">
      <c r="A3166">
        <v>37666</v>
      </c>
      <c r="B3166" t="s">
        <v>11295</v>
      </c>
      <c r="C3166" t="s">
        <v>2513</v>
      </c>
      <c r="D3166" t="s">
        <v>2731</v>
      </c>
      <c r="E3166" s="72">
        <v>14.41</v>
      </c>
    </row>
    <row r="3167" spans="1:5" x14ac:dyDescent="0.25">
      <c r="A3167">
        <v>40986</v>
      </c>
      <c r="B3167" t="s">
        <v>11296</v>
      </c>
      <c r="C3167" t="s">
        <v>2517</v>
      </c>
      <c r="D3167" t="s">
        <v>2731</v>
      </c>
      <c r="E3167" s="73">
        <v>2565.1999999999998</v>
      </c>
    </row>
    <row r="3168" spans="1:5" x14ac:dyDescent="0.25">
      <c r="A3168">
        <v>4250</v>
      </c>
      <c r="B3168" t="s">
        <v>11297</v>
      </c>
      <c r="C3168" t="s">
        <v>2513</v>
      </c>
      <c r="D3168" t="s">
        <v>2731</v>
      </c>
      <c r="E3168" s="72">
        <v>15.31</v>
      </c>
    </row>
    <row r="3169" spans="1:5" x14ac:dyDescent="0.25">
      <c r="A3169">
        <v>40978</v>
      </c>
      <c r="B3169" t="s">
        <v>11298</v>
      </c>
      <c r="C3169" t="s">
        <v>2517</v>
      </c>
      <c r="D3169" t="s">
        <v>2731</v>
      </c>
      <c r="E3169" s="73">
        <v>2727.08</v>
      </c>
    </row>
    <row r="3170" spans="1:5" x14ac:dyDescent="0.25">
      <c r="A3170">
        <v>41043</v>
      </c>
      <c r="B3170" t="s">
        <v>11299</v>
      </c>
      <c r="C3170" t="s">
        <v>2517</v>
      </c>
      <c r="D3170" t="s">
        <v>2731</v>
      </c>
      <c r="E3170" s="73">
        <v>3271.56</v>
      </c>
    </row>
    <row r="3171" spans="1:5" x14ac:dyDescent="0.25">
      <c r="A3171">
        <v>44501</v>
      </c>
      <c r="B3171" t="s">
        <v>11300</v>
      </c>
      <c r="C3171" t="s">
        <v>2513</v>
      </c>
      <c r="D3171" t="s">
        <v>2731</v>
      </c>
      <c r="E3171" s="72">
        <v>18.37</v>
      </c>
    </row>
    <row r="3172" spans="1:5" x14ac:dyDescent="0.25">
      <c r="A3172">
        <v>4234</v>
      </c>
      <c r="B3172" t="s">
        <v>11301</v>
      </c>
      <c r="C3172" t="s">
        <v>2513</v>
      </c>
      <c r="D3172" t="s">
        <v>2733</v>
      </c>
      <c r="E3172" s="72">
        <v>20.14</v>
      </c>
    </row>
    <row r="3173" spans="1:5" x14ac:dyDescent="0.25">
      <c r="A3173">
        <v>40987</v>
      </c>
      <c r="B3173" t="s">
        <v>11302</v>
      </c>
      <c r="C3173" t="s">
        <v>2517</v>
      </c>
      <c r="D3173" t="s">
        <v>2731</v>
      </c>
      <c r="E3173" s="73">
        <v>3583.85</v>
      </c>
    </row>
    <row r="3174" spans="1:5" x14ac:dyDescent="0.25">
      <c r="A3174">
        <v>4253</v>
      </c>
      <c r="B3174" t="s">
        <v>11303</v>
      </c>
      <c r="C3174" t="s">
        <v>2513</v>
      </c>
      <c r="D3174" t="s">
        <v>2731</v>
      </c>
      <c r="E3174" s="72">
        <v>15.27</v>
      </c>
    </row>
    <row r="3175" spans="1:5" x14ac:dyDescent="0.25">
      <c r="A3175">
        <v>40981</v>
      </c>
      <c r="B3175" t="s">
        <v>11304</v>
      </c>
      <c r="C3175" t="s">
        <v>2517</v>
      </c>
      <c r="D3175" t="s">
        <v>2731</v>
      </c>
      <c r="E3175" s="73">
        <v>2720.12</v>
      </c>
    </row>
    <row r="3176" spans="1:5" x14ac:dyDescent="0.25">
      <c r="A3176">
        <v>4254</v>
      </c>
      <c r="B3176" t="s">
        <v>11305</v>
      </c>
      <c r="C3176" t="s">
        <v>2513</v>
      </c>
      <c r="D3176" t="s">
        <v>2731</v>
      </c>
      <c r="E3176" s="72">
        <v>15.27</v>
      </c>
    </row>
    <row r="3177" spans="1:5" x14ac:dyDescent="0.25">
      <c r="A3177">
        <v>41036</v>
      </c>
      <c r="B3177" t="s">
        <v>11306</v>
      </c>
      <c r="C3177" t="s">
        <v>2517</v>
      </c>
      <c r="D3177" t="s">
        <v>2731</v>
      </c>
      <c r="E3177" s="73">
        <v>2720.12</v>
      </c>
    </row>
    <row r="3178" spans="1:5" x14ac:dyDescent="0.25">
      <c r="A3178">
        <v>4251</v>
      </c>
      <c r="B3178" t="s">
        <v>11307</v>
      </c>
      <c r="C3178" t="s">
        <v>2513</v>
      </c>
      <c r="D3178" t="s">
        <v>2731</v>
      </c>
      <c r="E3178" s="72">
        <v>18.010000000000002</v>
      </c>
    </row>
    <row r="3179" spans="1:5" x14ac:dyDescent="0.25">
      <c r="A3179">
        <v>40979</v>
      </c>
      <c r="B3179" t="s">
        <v>11308</v>
      </c>
      <c r="C3179" t="s">
        <v>2517</v>
      </c>
      <c r="D3179" t="s">
        <v>2731</v>
      </c>
      <c r="E3179" s="73">
        <v>3208.35</v>
      </c>
    </row>
    <row r="3180" spans="1:5" x14ac:dyDescent="0.25">
      <c r="A3180">
        <v>4230</v>
      </c>
      <c r="B3180" t="s">
        <v>11309</v>
      </c>
      <c r="C3180" t="s">
        <v>2513</v>
      </c>
      <c r="D3180" t="s">
        <v>2731</v>
      </c>
      <c r="E3180" s="72">
        <v>15.31</v>
      </c>
    </row>
    <row r="3181" spans="1:5" x14ac:dyDescent="0.25">
      <c r="A3181">
        <v>40998</v>
      </c>
      <c r="B3181" t="s">
        <v>11310</v>
      </c>
      <c r="C3181" t="s">
        <v>2517</v>
      </c>
      <c r="D3181" t="s">
        <v>2731</v>
      </c>
      <c r="E3181" s="73">
        <v>2725.51</v>
      </c>
    </row>
    <row r="3182" spans="1:5" x14ac:dyDescent="0.25">
      <c r="A3182">
        <v>4257</v>
      </c>
      <c r="B3182" t="s">
        <v>11311</v>
      </c>
      <c r="C3182" t="s">
        <v>2513</v>
      </c>
      <c r="D3182" t="s">
        <v>2731</v>
      </c>
      <c r="E3182" s="72">
        <v>15.71</v>
      </c>
    </row>
    <row r="3183" spans="1:5" x14ac:dyDescent="0.25">
      <c r="A3183">
        <v>40982</v>
      </c>
      <c r="B3183" t="s">
        <v>11312</v>
      </c>
      <c r="C3183" t="s">
        <v>2517</v>
      </c>
      <c r="D3183" t="s">
        <v>2731</v>
      </c>
      <c r="E3183" s="73">
        <v>2799.8</v>
      </c>
    </row>
    <row r="3184" spans="1:5" x14ac:dyDescent="0.25">
      <c r="A3184">
        <v>4240</v>
      </c>
      <c r="B3184" t="s">
        <v>11313</v>
      </c>
      <c r="C3184" t="s">
        <v>2513</v>
      </c>
      <c r="D3184" t="s">
        <v>2731</v>
      </c>
      <c r="E3184" s="72">
        <v>18.68</v>
      </c>
    </row>
    <row r="3185" spans="1:5" x14ac:dyDescent="0.25">
      <c r="A3185">
        <v>41026</v>
      </c>
      <c r="B3185" t="s">
        <v>11314</v>
      </c>
      <c r="C3185" t="s">
        <v>2517</v>
      </c>
      <c r="D3185" t="s">
        <v>2731</v>
      </c>
      <c r="E3185" s="73">
        <v>3327.31</v>
      </c>
    </row>
    <row r="3186" spans="1:5" x14ac:dyDescent="0.25">
      <c r="A3186">
        <v>4239</v>
      </c>
      <c r="B3186" t="s">
        <v>11315</v>
      </c>
      <c r="C3186" t="s">
        <v>2513</v>
      </c>
      <c r="D3186" t="s">
        <v>2731</v>
      </c>
      <c r="E3186" s="72">
        <v>22.92</v>
      </c>
    </row>
    <row r="3187" spans="1:5" x14ac:dyDescent="0.25">
      <c r="A3187">
        <v>41024</v>
      </c>
      <c r="B3187" t="s">
        <v>11316</v>
      </c>
      <c r="C3187" t="s">
        <v>2517</v>
      </c>
      <c r="D3187" t="s">
        <v>2731</v>
      </c>
      <c r="E3187" s="73">
        <v>4082.01</v>
      </c>
    </row>
    <row r="3188" spans="1:5" x14ac:dyDescent="0.25">
      <c r="A3188">
        <v>4248</v>
      </c>
      <c r="B3188" t="s">
        <v>11317</v>
      </c>
      <c r="C3188" t="s">
        <v>2513</v>
      </c>
      <c r="D3188" t="s">
        <v>2731</v>
      </c>
      <c r="E3188" s="72">
        <v>17.48</v>
      </c>
    </row>
    <row r="3189" spans="1:5" x14ac:dyDescent="0.25">
      <c r="A3189">
        <v>41033</v>
      </c>
      <c r="B3189" t="s">
        <v>11318</v>
      </c>
      <c r="C3189" t="s">
        <v>2517</v>
      </c>
      <c r="D3189" t="s">
        <v>2731</v>
      </c>
      <c r="E3189" s="73">
        <v>3111.81</v>
      </c>
    </row>
    <row r="3190" spans="1:5" x14ac:dyDescent="0.25">
      <c r="A3190">
        <v>41040</v>
      </c>
      <c r="B3190" t="s">
        <v>11319</v>
      </c>
      <c r="C3190" t="s">
        <v>2517</v>
      </c>
      <c r="D3190" t="s">
        <v>2731</v>
      </c>
      <c r="E3190" s="73">
        <v>3435.14</v>
      </c>
    </row>
    <row r="3191" spans="1:5" x14ac:dyDescent="0.25">
      <c r="A3191">
        <v>44500</v>
      </c>
      <c r="B3191" t="s">
        <v>11320</v>
      </c>
      <c r="C3191" t="s">
        <v>2513</v>
      </c>
      <c r="D3191" t="s">
        <v>2731</v>
      </c>
      <c r="E3191" s="72">
        <v>19.29</v>
      </c>
    </row>
    <row r="3192" spans="1:5" x14ac:dyDescent="0.25">
      <c r="A3192">
        <v>4238</v>
      </c>
      <c r="B3192" t="s">
        <v>11321</v>
      </c>
      <c r="C3192" t="s">
        <v>2513</v>
      </c>
      <c r="D3192" t="s">
        <v>2731</v>
      </c>
      <c r="E3192" s="72">
        <v>15.4</v>
      </c>
    </row>
    <row r="3193" spans="1:5" x14ac:dyDescent="0.25">
      <c r="A3193">
        <v>41012</v>
      </c>
      <c r="B3193" t="s">
        <v>11322</v>
      </c>
      <c r="C3193" t="s">
        <v>2517</v>
      </c>
      <c r="D3193" t="s">
        <v>2731</v>
      </c>
      <c r="E3193" s="73">
        <v>2743.78</v>
      </c>
    </row>
    <row r="3194" spans="1:5" x14ac:dyDescent="0.25">
      <c r="A3194">
        <v>4237</v>
      </c>
      <c r="B3194" t="s">
        <v>11323</v>
      </c>
      <c r="C3194" t="s">
        <v>2513</v>
      </c>
      <c r="D3194" t="s">
        <v>2731</v>
      </c>
      <c r="E3194" s="72">
        <v>15.27</v>
      </c>
    </row>
    <row r="3195" spans="1:5" x14ac:dyDescent="0.25">
      <c r="A3195">
        <v>41002</v>
      </c>
      <c r="B3195" t="s">
        <v>11324</v>
      </c>
      <c r="C3195" t="s">
        <v>2517</v>
      </c>
      <c r="D3195" t="s">
        <v>2731</v>
      </c>
      <c r="E3195" s="73">
        <v>2720.12</v>
      </c>
    </row>
    <row r="3196" spans="1:5" x14ac:dyDescent="0.25">
      <c r="A3196">
        <v>4233</v>
      </c>
      <c r="B3196" t="s">
        <v>11325</v>
      </c>
      <c r="C3196" t="s">
        <v>2513</v>
      </c>
      <c r="D3196" t="s">
        <v>2731</v>
      </c>
      <c r="E3196" s="72">
        <v>16.559999999999999</v>
      </c>
    </row>
    <row r="3197" spans="1:5" x14ac:dyDescent="0.25">
      <c r="A3197">
        <v>41001</v>
      </c>
      <c r="B3197" t="s">
        <v>11326</v>
      </c>
      <c r="C3197" t="s">
        <v>2517</v>
      </c>
      <c r="D3197" t="s">
        <v>2731</v>
      </c>
      <c r="E3197" s="73">
        <v>2949.98</v>
      </c>
    </row>
    <row r="3198" spans="1:5" x14ac:dyDescent="0.25">
      <c r="A3198">
        <v>2</v>
      </c>
      <c r="B3198" t="s">
        <v>11327</v>
      </c>
      <c r="C3198" t="s">
        <v>2516</v>
      </c>
      <c r="D3198" t="s">
        <v>2732</v>
      </c>
      <c r="E3198" s="72">
        <v>17.18</v>
      </c>
    </row>
    <row r="3199" spans="1:5" x14ac:dyDescent="0.25">
      <c r="A3199">
        <v>36517</v>
      </c>
      <c r="B3199" t="s">
        <v>11328</v>
      </c>
      <c r="C3199" t="s">
        <v>2511</v>
      </c>
      <c r="D3199" t="s">
        <v>2732</v>
      </c>
      <c r="E3199" s="73">
        <v>577200</v>
      </c>
    </row>
    <row r="3200" spans="1:5" x14ac:dyDescent="0.25">
      <c r="A3200">
        <v>4262</v>
      </c>
      <c r="B3200" t="s">
        <v>11329</v>
      </c>
      <c r="C3200" t="s">
        <v>2511</v>
      </c>
      <c r="D3200" t="s">
        <v>2732</v>
      </c>
      <c r="E3200" s="73">
        <v>650000</v>
      </c>
    </row>
    <row r="3201" spans="1:5" x14ac:dyDescent="0.25">
      <c r="A3201">
        <v>4263</v>
      </c>
      <c r="B3201" t="s">
        <v>11330</v>
      </c>
      <c r="C3201" t="s">
        <v>2511</v>
      </c>
      <c r="D3201" t="s">
        <v>2732</v>
      </c>
      <c r="E3201" s="73">
        <v>901333.29</v>
      </c>
    </row>
    <row r="3202" spans="1:5" x14ac:dyDescent="0.25">
      <c r="A3202">
        <v>36518</v>
      </c>
      <c r="B3202" t="s">
        <v>11331</v>
      </c>
      <c r="C3202" t="s">
        <v>2511</v>
      </c>
      <c r="D3202" t="s">
        <v>2732</v>
      </c>
      <c r="E3202" s="73">
        <v>1026133.29</v>
      </c>
    </row>
    <row r="3203" spans="1:5" x14ac:dyDescent="0.25">
      <c r="A3203">
        <v>14221</v>
      </c>
      <c r="B3203" t="s">
        <v>11332</v>
      </c>
      <c r="C3203" t="s">
        <v>2511</v>
      </c>
      <c r="D3203" t="s">
        <v>2732</v>
      </c>
      <c r="E3203" s="73">
        <v>598866.64</v>
      </c>
    </row>
    <row r="3204" spans="1:5" x14ac:dyDescent="0.25">
      <c r="A3204">
        <v>38402</v>
      </c>
      <c r="B3204" t="s">
        <v>11333</v>
      </c>
      <c r="C3204" t="s">
        <v>2511</v>
      </c>
      <c r="D3204" t="s">
        <v>2731</v>
      </c>
      <c r="E3204" s="72">
        <v>10.07</v>
      </c>
    </row>
    <row r="3205" spans="1:5" x14ac:dyDescent="0.25">
      <c r="A3205">
        <v>3412</v>
      </c>
      <c r="B3205" t="s">
        <v>11334</v>
      </c>
      <c r="C3205" t="s">
        <v>2512</v>
      </c>
      <c r="D3205" t="s">
        <v>2732</v>
      </c>
      <c r="E3205" s="72">
        <v>29.31</v>
      </c>
    </row>
    <row r="3206" spans="1:5" x14ac:dyDescent="0.25">
      <c r="A3206">
        <v>3413</v>
      </c>
      <c r="B3206" t="s">
        <v>11335</v>
      </c>
      <c r="C3206" t="s">
        <v>2512</v>
      </c>
      <c r="D3206" t="s">
        <v>2732</v>
      </c>
      <c r="E3206" s="72">
        <v>65.989999999999995</v>
      </c>
    </row>
    <row r="3207" spans="1:5" x14ac:dyDescent="0.25">
      <c r="A3207">
        <v>39744</v>
      </c>
      <c r="B3207" t="s">
        <v>11336</v>
      </c>
      <c r="C3207" t="s">
        <v>2512</v>
      </c>
      <c r="D3207" t="s">
        <v>2732</v>
      </c>
      <c r="E3207" s="72">
        <v>51.24</v>
      </c>
    </row>
    <row r="3208" spans="1:5" x14ac:dyDescent="0.25">
      <c r="A3208">
        <v>39745</v>
      </c>
      <c r="B3208" t="s">
        <v>11337</v>
      </c>
      <c r="C3208" t="s">
        <v>2512</v>
      </c>
      <c r="D3208" t="s">
        <v>2732</v>
      </c>
      <c r="E3208" s="72">
        <v>108.15</v>
      </c>
    </row>
    <row r="3209" spans="1:5" x14ac:dyDescent="0.25">
      <c r="A3209">
        <v>39637</v>
      </c>
      <c r="B3209" t="s">
        <v>11338</v>
      </c>
      <c r="C3209" t="s">
        <v>2512</v>
      </c>
      <c r="D3209" t="s">
        <v>2731</v>
      </c>
      <c r="E3209" s="72">
        <v>96.25</v>
      </c>
    </row>
    <row r="3210" spans="1:5" x14ac:dyDescent="0.25">
      <c r="A3210">
        <v>39638</v>
      </c>
      <c r="B3210" t="s">
        <v>11339</v>
      </c>
      <c r="C3210" t="s">
        <v>2512</v>
      </c>
      <c r="D3210" t="s">
        <v>2731</v>
      </c>
      <c r="E3210" s="72">
        <v>108.91</v>
      </c>
    </row>
    <row r="3211" spans="1:5" x14ac:dyDescent="0.25">
      <c r="A3211">
        <v>39639</v>
      </c>
      <c r="B3211" t="s">
        <v>11340</v>
      </c>
      <c r="C3211" t="s">
        <v>2512</v>
      </c>
      <c r="D3211" t="s">
        <v>2731</v>
      </c>
      <c r="E3211" s="72">
        <v>164.32</v>
      </c>
    </row>
    <row r="3212" spans="1:5" x14ac:dyDescent="0.25">
      <c r="A3212">
        <v>39517</v>
      </c>
      <c r="B3212" t="s">
        <v>11341</v>
      </c>
      <c r="C3212" t="s">
        <v>2512</v>
      </c>
      <c r="D3212" t="s">
        <v>2731</v>
      </c>
      <c r="E3212" s="72">
        <v>254.06</v>
      </c>
    </row>
    <row r="3213" spans="1:5" x14ac:dyDescent="0.25">
      <c r="A3213">
        <v>39518</v>
      </c>
      <c r="B3213" t="s">
        <v>11342</v>
      </c>
      <c r="C3213" t="s">
        <v>2512</v>
      </c>
      <c r="D3213" t="s">
        <v>2731</v>
      </c>
      <c r="E3213" s="72">
        <v>301.2</v>
      </c>
    </row>
    <row r="3214" spans="1:5" x14ac:dyDescent="0.25">
      <c r="A3214">
        <v>38366</v>
      </c>
      <c r="B3214" t="s">
        <v>11343</v>
      </c>
      <c r="C3214" t="s">
        <v>2512</v>
      </c>
      <c r="D3214" t="s">
        <v>2731</v>
      </c>
      <c r="E3214" s="72">
        <v>5.67</v>
      </c>
    </row>
    <row r="3215" spans="1:5" x14ac:dyDescent="0.25">
      <c r="A3215">
        <v>11703</v>
      </c>
      <c r="B3215" t="s">
        <v>11344</v>
      </c>
      <c r="C3215" t="s">
        <v>2511</v>
      </c>
      <c r="D3215" t="s">
        <v>2731</v>
      </c>
      <c r="E3215" s="72">
        <v>56.97</v>
      </c>
    </row>
    <row r="3216" spans="1:5" x14ac:dyDescent="0.25">
      <c r="A3216">
        <v>37400</v>
      </c>
      <c r="B3216" t="s">
        <v>11345</v>
      </c>
      <c r="C3216" t="s">
        <v>2511</v>
      </c>
      <c r="D3216" t="s">
        <v>2731</v>
      </c>
      <c r="E3216" s="72">
        <v>37.67</v>
      </c>
    </row>
    <row r="3217" spans="1:5" x14ac:dyDescent="0.25">
      <c r="A3217">
        <v>25400</v>
      </c>
      <c r="B3217" t="s">
        <v>11346</v>
      </c>
      <c r="C3217" t="s">
        <v>2511</v>
      </c>
      <c r="D3217" t="s">
        <v>2731</v>
      </c>
      <c r="E3217" s="73">
        <v>3228.24</v>
      </c>
    </row>
    <row r="3218" spans="1:5" x14ac:dyDescent="0.25">
      <c r="A3218">
        <v>4276</v>
      </c>
      <c r="B3218" t="s">
        <v>11347</v>
      </c>
      <c r="C3218" t="s">
        <v>2511</v>
      </c>
      <c r="D3218" t="s">
        <v>2731</v>
      </c>
      <c r="E3218" s="72">
        <v>171.81</v>
      </c>
    </row>
    <row r="3219" spans="1:5" x14ac:dyDescent="0.25">
      <c r="A3219">
        <v>4273</v>
      </c>
      <c r="B3219" t="s">
        <v>11348</v>
      </c>
      <c r="C3219" t="s">
        <v>2511</v>
      </c>
      <c r="D3219" t="s">
        <v>2731</v>
      </c>
      <c r="E3219" s="72">
        <v>311.94</v>
      </c>
    </row>
    <row r="3220" spans="1:5" x14ac:dyDescent="0.25">
      <c r="A3220">
        <v>4274</v>
      </c>
      <c r="B3220" t="s">
        <v>11349</v>
      </c>
      <c r="C3220" t="s">
        <v>2511</v>
      </c>
      <c r="D3220" t="s">
        <v>2733</v>
      </c>
      <c r="E3220" s="72">
        <v>114.12</v>
      </c>
    </row>
    <row r="3221" spans="1:5" x14ac:dyDescent="0.25">
      <c r="A3221">
        <v>39438</v>
      </c>
      <c r="B3221" t="s">
        <v>11350</v>
      </c>
      <c r="C3221" t="s">
        <v>2511</v>
      </c>
      <c r="D3221" t="s">
        <v>2732</v>
      </c>
      <c r="E3221" s="72">
        <v>0.28000000000000003</v>
      </c>
    </row>
    <row r="3222" spans="1:5" x14ac:dyDescent="0.25">
      <c r="A3222">
        <v>11963</v>
      </c>
      <c r="B3222" t="s">
        <v>11351</v>
      </c>
      <c r="C3222" t="s">
        <v>2511</v>
      </c>
      <c r="D3222" t="s">
        <v>2732</v>
      </c>
      <c r="E3222" s="72">
        <v>10.1</v>
      </c>
    </row>
    <row r="3223" spans="1:5" x14ac:dyDescent="0.25">
      <c r="A3223">
        <v>11964</v>
      </c>
      <c r="B3223" t="s">
        <v>11352</v>
      </c>
      <c r="C3223" t="s">
        <v>2511</v>
      </c>
      <c r="D3223" t="s">
        <v>2732</v>
      </c>
      <c r="E3223" s="72">
        <v>2.5499999999999998</v>
      </c>
    </row>
    <row r="3224" spans="1:5" x14ac:dyDescent="0.25">
      <c r="A3224">
        <v>4379</v>
      </c>
      <c r="B3224" t="s">
        <v>11353</v>
      </c>
      <c r="C3224" t="s">
        <v>2511</v>
      </c>
      <c r="D3224" t="s">
        <v>2732</v>
      </c>
      <c r="E3224" s="72">
        <v>0.05</v>
      </c>
    </row>
    <row r="3225" spans="1:5" x14ac:dyDescent="0.25">
      <c r="A3225">
        <v>4377</v>
      </c>
      <c r="B3225" t="s">
        <v>11354</v>
      </c>
      <c r="C3225" t="s">
        <v>2511</v>
      </c>
      <c r="D3225" t="s">
        <v>2732</v>
      </c>
      <c r="E3225" s="72">
        <v>0.2</v>
      </c>
    </row>
    <row r="3226" spans="1:5" x14ac:dyDescent="0.25">
      <c r="A3226">
        <v>4356</v>
      </c>
      <c r="B3226" t="s">
        <v>11355</v>
      </c>
      <c r="C3226" t="s">
        <v>2511</v>
      </c>
      <c r="D3226" t="s">
        <v>2732</v>
      </c>
      <c r="E3226" s="72">
        <v>0.28000000000000003</v>
      </c>
    </row>
    <row r="3227" spans="1:5" x14ac:dyDescent="0.25">
      <c r="A3227">
        <v>13246</v>
      </c>
      <c r="B3227" t="s">
        <v>11356</v>
      </c>
      <c r="C3227" t="s">
        <v>2511</v>
      </c>
      <c r="D3227" t="s">
        <v>2732</v>
      </c>
      <c r="E3227" s="72">
        <v>0.48</v>
      </c>
    </row>
    <row r="3228" spans="1:5" x14ac:dyDescent="0.25">
      <c r="A3228">
        <v>4346</v>
      </c>
      <c r="B3228" t="s">
        <v>11357</v>
      </c>
      <c r="C3228" t="s">
        <v>2511</v>
      </c>
      <c r="D3228" t="s">
        <v>2732</v>
      </c>
      <c r="E3228" s="72">
        <v>10.82</v>
      </c>
    </row>
    <row r="3229" spans="1:5" x14ac:dyDescent="0.25">
      <c r="A3229">
        <v>11955</v>
      </c>
      <c r="B3229" t="s">
        <v>11358</v>
      </c>
      <c r="C3229" t="s">
        <v>2511</v>
      </c>
      <c r="D3229" t="s">
        <v>2732</v>
      </c>
      <c r="E3229" s="72">
        <v>4.74</v>
      </c>
    </row>
    <row r="3230" spans="1:5" x14ac:dyDescent="0.25">
      <c r="A3230">
        <v>11960</v>
      </c>
      <c r="B3230" t="s">
        <v>11359</v>
      </c>
      <c r="C3230" t="s">
        <v>2511</v>
      </c>
      <c r="D3230" t="s">
        <v>2732</v>
      </c>
      <c r="E3230" s="72">
        <v>0.16</v>
      </c>
    </row>
    <row r="3231" spans="1:5" x14ac:dyDescent="0.25">
      <c r="A3231">
        <v>4333</v>
      </c>
      <c r="B3231" t="s">
        <v>11360</v>
      </c>
      <c r="C3231" t="s">
        <v>2511</v>
      </c>
      <c r="D3231" t="s">
        <v>2732</v>
      </c>
      <c r="E3231" s="72">
        <v>0.28000000000000003</v>
      </c>
    </row>
    <row r="3232" spans="1:5" x14ac:dyDescent="0.25">
      <c r="A3232">
        <v>4358</v>
      </c>
      <c r="B3232" t="s">
        <v>11361</v>
      </c>
      <c r="C3232" t="s">
        <v>2511</v>
      </c>
      <c r="D3232" t="s">
        <v>2732</v>
      </c>
      <c r="E3232" s="72">
        <v>2.16</v>
      </c>
    </row>
    <row r="3233" spans="1:5" x14ac:dyDescent="0.25">
      <c r="A3233">
        <v>39435</v>
      </c>
      <c r="B3233" t="s">
        <v>11362</v>
      </c>
      <c r="C3233" t="s">
        <v>2511</v>
      </c>
      <c r="D3233" t="s">
        <v>2732</v>
      </c>
      <c r="E3233" s="72">
        <v>0.11</v>
      </c>
    </row>
    <row r="3234" spans="1:5" x14ac:dyDescent="0.25">
      <c r="A3234">
        <v>39436</v>
      </c>
      <c r="B3234" t="s">
        <v>11363</v>
      </c>
      <c r="C3234" t="s">
        <v>2511</v>
      </c>
      <c r="D3234" t="s">
        <v>2732</v>
      </c>
      <c r="E3234" s="72">
        <v>0.18</v>
      </c>
    </row>
    <row r="3235" spans="1:5" x14ac:dyDescent="0.25">
      <c r="A3235">
        <v>39437</v>
      </c>
      <c r="B3235" t="s">
        <v>11364</v>
      </c>
      <c r="C3235" t="s">
        <v>2511</v>
      </c>
      <c r="D3235" t="s">
        <v>2732</v>
      </c>
      <c r="E3235" s="72">
        <v>0.24</v>
      </c>
    </row>
    <row r="3236" spans="1:5" x14ac:dyDescent="0.25">
      <c r="A3236">
        <v>39439</v>
      </c>
      <c r="B3236" t="s">
        <v>11365</v>
      </c>
      <c r="C3236" t="s">
        <v>2511</v>
      </c>
      <c r="D3236" t="s">
        <v>2732</v>
      </c>
      <c r="E3236" s="72">
        <v>0.16</v>
      </c>
    </row>
    <row r="3237" spans="1:5" x14ac:dyDescent="0.25">
      <c r="A3237">
        <v>39440</v>
      </c>
      <c r="B3237" t="s">
        <v>11366</v>
      </c>
      <c r="C3237" t="s">
        <v>2511</v>
      </c>
      <c r="D3237" t="s">
        <v>2732</v>
      </c>
      <c r="E3237" s="72">
        <v>0.21</v>
      </c>
    </row>
    <row r="3238" spans="1:5" x14ac:dyDescent="0.25">
      <c r="A3238">
        <v>39441</v>
      </c>
      <c r="B3238" t="s">
        <v>11367</v>
      </c>
      <c r="C3238" t="s">
        <v>2511</v>
      </c>
      <c r="D3238" t="s">
        <v>2732</v>
      </c>
      <c r="E3238" s="72">
        <v>0.27</v>
      </c>
    </row>
    <row r="3239" spans="1:5" x14ac:dyDescent="0.25">
      <c r="A3239">
        <v>39442</v>
      </c>
      <c r="B3239" t="s">
        <v>11368</v>
      </c>
      <c r="C3239" t="s">
        <v>2511</v>
      </c>
      <c r="D3239" t="s">
        <v>2732</v>
      </c>
      <c r="E3239" s="72">
        <v>0.19</v>
      </c>
    </row>
    <row r="3240" spans="1:5" x14ac:dyDescent="0.25">
      <c r="A3240">
        <v>39443</v>
      </c>
      <c r="B3240" t="s">
        <v>11369</v>
      </c>
      <c r="C3240" t="s">
        <v>2511</v>
      </c>
      <c r="D3240" t="s">
        <v>2732</v>
      </c>
      <c r="E3240" s="72">
        <v>0.26</v>
      </c>
    </row>
    <row r="3241" spans="1:5" x14ac:dyDescent="0.25">
      <c r="A3241">
        <v>4329</v>
      </c>
      <c r="B3241" t="s">
        <v>11370</v>
      </c>
      <c r="C3241" t="s">
        <v>2511</v>
      </c>
      <c r="D3241" t="s">
        <v>2732</v>
      </c>
      <c r="E3241" s="72">
        <v>2.31</v>
      </c>
    </row>
    <row r="3242" spans="1:5" x14ac:dyDescent="0.25">
      <c r="A3242">
        <v>4383</v>
      </c>
      <c r="B3242" t="s">
        <v>11371</v>
      </c>
      <c r="C3242" t="s">
        <v>2511</v>
      </c>
      <c r="D3242" t="s">
        <v>2732</v>
      </c>
      <c r="E3242" s="72">
        <v>20.89</v>
      </c>
    </row>
    <row r="3243" spans="1:5" x14ac:dyDescent="0.25">
      <c r="A3243">
        <v>4344</v>
      </c>
      <c r="B3243" t="s">
        <v>11372</v>
      </c>
      <c r="C3243" t="s">
        <v>2511</v>
      </c>
      <c r="D3243" t="s">
        <v>2732</v>
      </c>
      <c r="E3243" s="72">
        <v>21.89</v>
      </c>
    </row>
    <row r="3244" spans="1:5" x14ac:dyDescent="0.25">
      <c r="A3244">
        <v>436</v>
      </c>
      <c r="B3244" t="s">
        <v>11373</v>
      </c>
      <c r="C3244" t="s">
        <v>2511</v>
      </c>
      <c r="D3244" t="s">
        <v>2732</v>
      </c>
      <c r="E3244" s="72">
        <v>13.25</v>
      </c>
    </row>
    <row r="3245" spans="1:5" x14ac:dyDescent="0.25">
      <c r="A3245">
        <v>442</v>
      </c>
      <c r="B3245" t="s">
        <v>11374</v>
      </c>
      <c r="C3245" t="s">
        <v>2511</v>
      </c>
      <c r="D3245" t="s">
        <v>2732</v>
      </c>
      <c r="E3245" s="72">
        <v>7.83</v>
      </c>
    </row>
    <row r="3246" spans="1:5" x14ac:dyDescent="0.25">
      <c r="A3246">
        <v>11953</v>
      </c>
      <c r="B3246" t="s">
        <v>11375</v>
      </c>
      <c r="C3246" t="s">
        <v>2511</v>
      </c>
      <c r="D3246" t="s">
        <v>2732</v>
      </c>
      <c r="E3246" s="72">
        <v>3.47</v>
      </c>
    </row>
    <row r="3247" spans="1:5" x14ac:dyDescent="0.25">
      <c r="A3247">
        <v>4335</v>
      </c>
      <c r="B3247" t="s">
        <v>11376</v>
      </c>
      <c r="C3247" t="s">
        <v>2511</v>
      </c>
      <c r="D3247" t="s">
        <v>2732</v>
      </c>
      <c r="E3247" s="72">
        <v>14.7</v>
      </c>
    </row>
    <row r="3248" spans="1:5" x14ac:dyDescent="0.25">
      <c r="A3248">
        <v>4334</v>
      </c>
      <c r="B3248" t="s">
        <v>11377</v>
      </c>
      <c r="C3248" t="s">
        <v>2511</v>
      </c>
      <c r="D3248" t="s">
        <v>2732</v>
      </c>
      <c r="E3248" s="72">
        <v>20.16</v>
      </c>
    </row>
    <row r="3249" spans="1:5" x14ac:dyDescent="0.25">
      <c r="A3249">
        <v>4343</v>
      </c>
      <c r="B3249" t="s">
        <v>11378</v>
      </c>
      <c r="C3249" t="s">
        <v>2511</v>
      </c>
      <c r="D3249" t="s">
        <v>2732</v>
      </c>
      <c r="E3249" s="72">
        <v>4.96</v>
      </c>
    </row>
    <row r="3250" spans="1:5" x14ac:dyDescent="0.25">
      <c r="A3250">
        <v>430</v>
      </c>
      <c r="B3250" t="s">
        <v>11379</v>
      </c>
      <c r="C3250" t="s">
        <v>2511</v>
      </c>
      <c r="D3250" t="s">
        <v>2732</v>
      </c>
      <c r="E3250" s="72">
        <v>11.85</v>
      </c>
    </row>
    <row r="3251" spans="1:5" x14ac:dyDescent="0.25">
      <c r="A3251">
        <v>441</v>
      </c>
      <c r="B3251" t="s">
        <v>11380</v>
      </c>
      <c r="C3251" t="s">
        <v>2511</v>
      </c>
      <c r="D3251" t="s">
        <v>2732</v>
      </c>
      <c r="E3251" s="72">
        <v>13.05</v>
      </c>
    </row>
    <row r="3252" spans="1:5" x14ac:dyDescent="0.25">
      <c r="A3252">
        <v>431</v>
      </c>
      <c r="B3252" t="s">
        <v>11381</v>
      </c>
      <c r="C3252" t="s">
        <v>2511</v>
      </c>
      <c r="D3252" t="s">
        <v>2732</v>
      </c>
      <c r="E3252" s="72">
        <v>15.75</v>
      </c>
    </row>
    <row r="3253" spans="1:5" x14ac:dyDescent="0.25">
      <c r="A3253">
        <v>432</v>
      </c>
      <c r="B3253" t="s">
        <v>11382</v>
      </c>
      <c r="C3253" t="s">
        <v>2511</v>
      </c>
      <c r="D3253" t="s">
        <v>2732</v>
      </c>
      <c r="E3253" s="72">
        <v>17.38</v>
      </c>
    </row>
    <row r="3254" spans="1:5" x14ac:dyDescent="0.25">
      <c r="A3254">
        <v>429</v>
      </c>
      <c r="B3254" t="s">
        <v>11383</v>
      </c>
      <c r="C3254" t="s">
        <v>2511</v>
      </c>
      <c r="D3254" t="s">
        <v>2732</v>
      </c>
      <c r="E3254" s="72">
        <v>23.43</v>
      </c>
    </row>
    <row r="3255" spans="1:5" x14ac:dyDescent="0.25">
      <c r="A3255">
        <v>439</v>
      </c>
      <c r="B3255" t="s">
        <v>11384</v>
      </c>
      <c r="C3255" t="s">
        <v>2511</v>
      </c>
      <c r="D3255" t="s">
        <v>2732</v>
      </c>
      <c r="E3255" s="72">
        <v>19.97</v>
      </c>
    </row>
    <row r="3256" spans="1:5" x14ac:dyDescent="0.25">
      <c r="A3256">
        <v>433</v>
      </c>
      <c r="B3256" t="s">
        <v>11385</v>
      </c>
      <c r="C3256" t="s">
        <v>2511</v>
      </c>
      <c r="D3256" t="s">
        <v>2732</v>
      </c>
      <c r="E3256" s="72">
        <v>23.31</v>
      </c>
    </row>
    <row r="3257" spans="1:5" x14ac:dyDescent="0.25">
      <c r="A3257">
        <v>437</v>
      </c>
      <c r="B3257" t="s">
        <v>11386</v>
      </c>
      <c r="C3257" t="s">
        <v>2511</v>
      </c>
      <c r="D3257" t="s">
        <v>2732</v>
      </c>
      <c r="E3257" s="72">
        <v>30.97</v>
      </c>
    </row>
    <row r="3258" spans="1:5" x14ac:dyDescent="0.25">
      <c r="A3258">
        <v>11790</v>
      </c>
      <c r="B3258" t="s">
        <v>11387</v>
      </c>
      <c r="C3258" t="s">
        <v>2511</v>
      </c>
      <c r="D3258" t="s">
        <v>2732</v>
      </c>
      <c r="E3258" s="72">
        <v>35.130000000000003</v>
      </c>
    </row>
    <row r="3259" spans="1:5" x14ac:dyDescent="0.25">
      <c r="A3259">
        <v>428</v>
      </c>
      <c r="B3259" t="s">
        <v>11388</v>
      </c>
      <c r="C3259" t="s">
        <v>2511</v>
      </c>
      <c r="D3259" t="s">
        <v>2732</v>
      </c>
      <c r="E3259" s="72">
        <v>38.200000000000003</v>
      </c>
    </row>
    <row r="3260" spans="1:5" x14ac:dyDescent="0.25">
      <c r="A3260">
        <v>4384</v>
      </c>
      <c r="B3260" t="s">
        <v>11389</v>
      </c>
      <c r="C3260" t="s">
        <v>2511</v>
      </c>
      <c r="D3260" t="s">
        <v>2732</v>
      </c>
      <c r="E3260" s="72">
        <v>24</v>
      </c>
    </row>
    <row r="3261" spans="1:5" x14ac:dyDescent="0.25">
      <c r="A3261">
        <v>4351</v>
      </c>
      <c r="B3261" t="s">
        <v>11390</v>
      </c>
      <c r="C3261" t="s">
        <v>2511</v>
      </c>
      <c r="D3261" t="s">
        <v>2732</v>
      </c>
      <c r="E3261" s="72">
        <v>17.79</v>
      </c>
    </row>
    <row r="3262" spans="1:5" x14ac:dyDescent="0.25">
      <c r="A3262">
        <v>11054</v>
      </c>
      <c r="B3262" t="s">
        <v>11391</v>
      </c>
      <c r="C3262" t="s">
        <v>2511</v>
      </c>
      <c r="D3262" t="s">
        <v>2731</v>
      </c>
      <c r="E3262" s="72">
        <v>0.05</v>
      </c>
    </row>
    <row r="3263" spans="1:5" x14ac:dyDescent="0.25">
      <c r="A3263">
        <v>11055</v>
      </c>
      <c r="B3263" t="s">
        <v>11392</v>
      </c>
      <c r="C3263" t="s">
        <v>2511</v>
      </c>
      <c r="D3263" t="s">
        <v>2731</v>
      </c>
      <c r="E3263" s="72">
        <v>0.08</v>
      </c>
    </row>
    <row r="3264" spans="1:5" x14ac:dyDescent="0.25">
      <c r="A3264">
        <v>11056</v>
      </c>
      <c r="B3264" t="s">
        <v>11393</v>
      </c>
      <c r="C3264" t="s">
        <v>2511</v>
      </c>
      <c r="D3264" t="s">
        <v>2731</v>
      </c>
      <c r="E3264" s="72">
        <v>0.09</v>
      </c>
    </row>
    <row r="3265" spans="1:5" x14ac:dyDescent="0.25">
      <c r="A3265">
        <v>11057</v>
      </c>
      <c r="B3265" t="s">
        <v>11394</v>
      </c>
      <c r="C3265" t="s">
        <v>2511</v>
      </c>
      <c r="D3265" t="s">
        <v>2731</v>
      </c>
      <c r="E3265" s="72">
        <v>0.18</v>
      </c>
    </row>
    <row r="3266" spans="1:5" x14ac:dyDescent="0.25">
      <c r="A3266">
        <v>11059</v>
      </c>
      <c r="B3266" t="s">
        <v>11395</v>
      </c>
      <c r="C3266" t="s">
        <v>2511</v>
      </c>
      <c r="D3266" t="s">
        <v>2731</v>
      </c>
      <c r="E3266" s="72">
        <v>0.36</v>
      </c>
    </row>
    <row r="3267" spans="1:5" x14ac:dyDescent="0.25">
      <c r="A3267">
        <v>11058</v>
      </c>
      <c r="B3267" t="s">
        <v>11396</v>
      </c>
      <c r="C3267" t="s">
        <v>2511</v>
      </c>
      <c r="D3267" t="s">
        <v>2731</v>
      </c>
      <c r="E3267" s="72">
        <v>0.47</v>
      </c>
    </row>
    <row r="3268" spans="1:5" x14ac:dyDescent="0.25">
      <c r="A3268">
        <v>4380</v>
      </c>
      <c r="B3268" t="s">
        <v>11397</v>
      </c>
      <c r="C3268" t="s">
        <v>2511</v>
      </c>
      <c r="D3268" t="s">
        <v>2731</v>
      </c>
      <c r="E3268" s="72">
        <v>1.58</v>
      </c>
    </row>
    <row r="3269" spans="1:5" x14ac:dyDescent="0.25">
      <c r="A3269">
        <v>4299</v>
      </c>
      <c r="B3269" t="s">
        <v>11398</v>
      </c>
      <c r="C3269" t="s">
        <v>2511</v>
      </c>
      <c r="D3269" t="s">
        <v>2733</v>
      </c>
      <c r="E3269" s="72">
        <v>1.49</v>
      </c>
    </row>
    <row r="3270" spans="1:5" x14ac:dyDescent="0.25">
      <c r="A3270">
        <v>4304</v>
      </c>
      <c r="B3270" t="s">
        <v>11399</v>
      </c>
      <c r="C3270" t="s">
        <v>2511</v>
      </c>
      <c r="D3270" t="s">
        <v>2731</v>
      </c>
      <c r="E3270" s="72">
        <v>2.0299999999999998</v>
      </c>
    </row>
    <row r="3271" spans="1:5" x14ac:dyDescent="0.25">
      <c r="A3271">
        <v>4305</v>
      </c>
      <c r="B3271" t="s">
        <v>11400</v>
      </c>
      <c r="C3271" t="s">
        <v>2511</v>
      </c>
      <c r="D3271" t="s">
        <v>2731</v>
      </c>
      <c r="E3271" s="72">
        <v>2.36</v>
      </c>
    </row>
    <row r="3272" spans="1:5" x14ac:dyDescent="0.25">
      <c r="A3272">
        <v>4306</v>
      </c>
      <c r="B3272" t="s">
        <v>11401</v>
      </c>
      <c r="C3272" t="s">
        <v>2511</v>
      </c>
      <c r="D3272" t="s">
        <v>2731</v>
      </c>
      <c r="E3272" s="72">
        <v>2.74</v>
      </c>
    </row>
    <row r="3273" spans="1:5" x14ac:dyDescent="0.25">
      <c r="A3273">
        <v>4308</v>
      </c>
      <c r="B3273" t="s">
        <v>11402</v>
      </c>
      <c r="C3273" t="s">
        <v>2511</v>
      </c>
      <c r="D3273" t="s">
        <v>2731</v>
      </c>
      <c r="E3273" s="72">
        <v>5.67</v>
      </c>
    </row>
    <row r="3274" spans="1:5" x14ac:dyDescent="0.25">
      <c r="A3274">
        <v>4302</v>
      </c>
      <c r="B3274" t="s">
        <v>11403</v>
      </c>
      <c r="C3274" t="s">
        <v>2511</v>
      </c>
      <c r="D3274" t="s">
        <v>2731</v>
      </c>
      <c r="E3274" s="72">
        <v>4.25</v>
      </c>
    </row>
    <row r="3275" spans="1:5" x14ac:dyDescent="0.25">
      <c r="A3275">
        <v>4300</v>
      </c>
      <c r="B3275" t="s">
        <v>11404</v>
      </c>
      <c r="C3275" t="s">
        <v>2511</v>
      </c>
      <c r="D3275" t="s">
        <v>2731</v>
      </c>
      <c r="E3275" s="72">
        <v>1.01</v>
      </c>
    </row>
    <row r="3276" spans="1:5" x14ac:dyDescent="0.25">
      <c r="A3276">
        <v>4301</v>
      </c>
      <c r="B3276" t="s">
        <v>11405</v>
      </c>
      <c r="C3276" t="s">
        <v>2511</v>
      </c>
      <c r="D3276" t="s">
        <v>2731</v>
      </c>
      <c r="E3276" s="72">
        <v>1.24</v>
      </c>
    </row>
    <row r="3277" spans="1:5" x14ac:dyDescent="0.25">
      <c r="A3277">
        <v>4320</v>
      </c>
      <c r="B3277" t="s">
        <v>11406</v>
      </c>
      <c r="C3277" t="s">
        <v>2511</v>
      </c>
      <c r="D3277" t="s">
        <v>2731</v>
      </c>
      <c r="E3277" s="72">
        <v>3.76</v>
      </c>
    </row>
    <row r="3278" spans="1:5" x14ac:dyDescent="0.25">
      <c r="A3278">
        <v>4318</v>
      </c>
      <c r="B3278" t="s">
        <v>11407</v>
      </c>
      <c r="C3278" t="s">
        <v>2511</v>
      </c>
      <c r="D3278" t="s">
        <v>2731</v>
      </c>
      <c r="E3278" s="72">
        <v>1.83</v>
      </c>
    </row>
    <row r="3279" spans="1:5" x14ac:dyDescent="0.25">
      <c r="A3279">
        <v>40547</v>
      </c>
      <c r="B3279" t="s">
        <v>11408</v>
      </c>
      <c r="C3279" t="s">
        <v>2524</v>
      </c>
      <c r="D3279" t="s">
        <v>2732</v>
      </c>
      <c r="E3279" s="72">
        <v>29.16</v>
      </c>
    </row>
    <row r="3280" spans="1:5" x14ac:dyDescent="0.25">
      <c r="A3280">
        <v>11962</v>
      </c>
      <c r="B3280" t="s">
        <v>11409</v>
      </c>
      <c r="C3280" t="s">
        <v>2511</v>
      </c>
      <c r="D3280" t="s">
        <v>2732</v>
      </c>
      <c r="E3280" s="72">
        <v>0.24</v>
      </c>
    </row>
    <row r="3281" spans="1:5" x14ac:dyDescent="0.25">
      <c r="A3281">
        <v>4332</v>
      </c>
      <c r="B3281" t="s">
        <v>11410</v>
      </c>
      <c r="C3281" t="s">
        <v>2511</v>
      </c>
      <c r="D3281" t="s">
        <v>2732</v>
      </c>
      <c r="E3281" s="72">
        <v>1.1599999999999999</v>
      </c>
    </row>
    <row r="3282" spans="1:5" x14ac:dyDescent="0.25">
      <c r="A3282">
        <v>4331</v>
      </c>
      <c r="B3282" t="s">
        <v>11411</v>
      </c>
      <c r="C3282" t="s">
        <v>2511</v>
      </c>
      <c r="D3282" t="s">
        <v>2732</v>
      </c>
      <c r="E3282" s="72">
        <v>4.37</v>
      </c>
    </row>
    <row r="3283" spans="1:5" x14ac:dyDescent="0.25">
      <c r="A3283">
        <v>4336</v>
      </c>
      <c r="B3283" t="s">
        <v>11412</v>
      </c>
      <c r="C3283" t="s">
        <v>2511</v>
      </c>
      <c r="D3283" t="s">
        <v>2732</v>
      </c>
      <c r="E3283" s="72">
        <v>5.6</v>
      </c>
    </row>
    <row r="3284" spans="1:5" x14ac:dyDescent="0.25">
      <c r="A3284">
        <v>13294</v>
      </c>
      <c r="B3284" t="s">
        <v>11413</v>
      </c>
      <c r="C3284" t="s">
        <v>2511</v>
      </c>
      <c r="D3284" t="s">
        <v>2732</v>
      </c>
      <c r="E3284" s="72">
        <v>1.6</v>
      </c>
    </row>
    <row r="3285" spans="1:5" x14ac:dyDescent="0.25">
      <c r="A3285">
        <v>11948</v>
      </c>
      <c r="B3285" t="s">
        <v>11414</v>
      </c>
      <c r="C3285" t="s">
        <v>2511</v>
      </c>
      <c r="D3285" t="s">
        <v>2732</v>
      </c>
      <c r="E3285" s="72">
        <v>0.72</v>
      </c>
    </row>
    <row r="3286" spans="1:5" x14ac:dyDescent="0.25">
      <c r="A3286">
        <v>4382</v>
      </c>
      <c r="B3286" t="s">
        <v>11415</v>
      </c>
      <c r="C3286" t="s">
        <v>2511</v>
      </c>
      <c r="D3286" t="s">
        <v>2732</v>
      </c>
      <c r="E3286" s="72">
        <v>1.2</v>
      </c>
    </row>
    <row r="3287" spans="1:5" x14ac:dyDescent="0.25">
      <c r="A3287">
        <v>4354</v>
      </c>
      <c r="B3287" t="s">
        <v>11416</v>
      </c>
      <c r="C3287" t="s">
        <v>2511</v>
      </c>
      <c r="D3287" t="s">
        <v>2732</v>
      </c>
      <c r="E3287" s="72">
        <v>50.21</v>
      </c>
    </row>
    <row r="3288" spans="1:5" x14ac:dyDescent="0.25">
      <c r="A3288">
        <v>40839</v>
      </c>
      <c r="B3288" t="s">
        <v>11417</v>
      </c>
      <c r="C3288" t="s">
        <v>2524</v>
      </c>
      <c r="D3288" t="s">
        <v>2732</v>
      </c>
      <c r="E3288" s="72">
        <v>120.83</v>
      </c>
    </row>
    <row r="3289" spans="1:5" x14ac:dyDescent="0.25">
      <c r="A3289">
        <v>40552</v>
      </c>
      <c r="B3289" t="s">
        <v>11418</v>
      </c>
      <c r="C3289" t="s">
        <v>2524</v>
      </c>
      <c r="D3289" t="s">
        <v>2732</v>
      </c>
      <c r="E3289" s="72">
        <v>49.99</v>
      </c>
    </row>
    <row r="3290" spans="1:5" x14ac:dyDescent="0.25">
      <c r="A3290">
        <v>40549</v>
      </c>
      <c r="B3290" t="s">
        <v>11419</v>
      </c>
      <c r="C3290" t="s">
        <v>2524</v>
      </c>
      <c r="D3290" t="s">
        <v>2732</v>
      </c>
      <c r="E3290" s="72">
        <v>197.91</v>
      </c>
    </row>
    <row r="3291" spans="1:5" x14ac:dyDescent="0.25">
      <c r="A3291">
        <v>4385</v>
      </c>
      <c r="B3291" t="s">
        <v>11420</v>
      </c>
      <c r="C3291" t="s">
        <v>2520</v>
      </c>
      <c r="D3291" t="s">
        <v>2731</v>
      </c>
      <c r="E3291" s="73">
        <v>8775</v>
      </c>
    </row>
    <row r="3292" spans="1:5" x14ac:dyDescent="0.25">
      <c r="A3292">
        <v>20078</v>
      </c>
      <c r="B3292" t="s">
        <v>11421</v>
      </c>
      <c r="C3292" t="s">
        <v>2511</v>
      </c>
      <c r="D3292" t="s">
        <v>2731</v>
      </c>
      <c r="E3292" s="72">
        <v>28.39</v>
      </c>
    </row>
    <row r="3293" spans="1:5" x14ac:dyDescent="0.25">
      <c r="A3293">
        <v>39897</v>
      </c>
      <c r="B3293" t="s">
        <v>11422</v>
      </c>
      <c r="C3293" t="s">
        <v>2511</v>
      </c>
      <c r="D3293" t="s">
        <v>2731</v>
      </c>
      <c r="E3293" s="72">
        <v>60</v>
      </c>
    </row>
    <row r="3294" spans="1:5" x14ac:dyDescent="0.25">
      <c r="A3294">
        <v>118</v>
      </c>
      <c r="B3294" t="s">
        <v>11423</v>
      </c>
      <c r="C3294" t="s">
        <v>2511</v>
      </c>
      <c r="D3294" t="s">
        <v>2731</v>
      </c>
      <c r="E3294" s="72">
        <v>60.02</v>
      </c>
    </row>
    <row r="3295" spans="1:5" x14ac:dyDescent="0.25">
      <c r="A3295">
        <v>4396</v>
      </c>
      <c r="B3295" t="s">
        <v>11424</v>
      </c>
      <c r="C3295" t="s">
        <v>2512</v>
      </c>
      <c r="D3295" t="s">
        <v>2731</v>
      </c>
      <c r="E3295" s="72">
        <v>181.87</v>
      </c>
    </row>
    <row r="3296" spans="1:5" x14ac:dyDescent="0.25">
      <c r="A3296">
        <v>36881</v>
      </c>
      <c r="B3296" t="s">
        <v>11425</v>
      </c>
      <c r="C3296" t="s">
        <v>2512</v>
      </c>
      <c r="D3296" t="s">
        <v>2731</v>
      </c>
      <c r="E3296" s="72">
        <v>117.13</v>
      </c>
    </row>
    <row r="3297" spans="1:5" x14ac:dyDescent="0.25">
      <c r="A3297">
        <v>4397</v>
      </c>
      <c r="B3297" t="s">
        <v>11426</v>
      </c>
      <c r="C3297" t="s">
        <v>2512</v>
      </c>
      <c r="D3297" t="s">
        <v>2731</v>
      </c>
      <c r="E3297" s="72">
        <v>197.83</v>
      </c>
    </row>
    <row r="3298" spans="1:5" x14ac:dyDescent="0.25">
      <c r="A3298">
        <v>36882</v>
      </c>
      <c r="B3298" t="s">
        <v>11427</v>
      </c>
      <c r="C3298" t="s">
        <v>2512</v>
      </c>
      <c r="D3298" t="s">
        <v>2731</v>
      </c>
      <c r="E3298" s="72">
        <v>140.06</v>
      </c>
    </row>
    <row r="3299" spans="1:5" x14ac:dyDescent="0.25">
      <c r="A3299">
        <v>4751</v>
      </c>
      <c r="B3299" t="s">
        <v>11428</v>
      </c>
      <c r="C3299" t="s">
        <v>2513</v>
      </c>
      <c r="D3299" t="s">
        <v>2731</v>
      </c>
      <c r="E3299" s="72">
        <v>20.14</v>
      </c>
    </row>
    <row r="3300" spans="1:5" x14ac:dyDescent="0.25">
      <c r="A3300">
        <v>41066</v>
      </c>
      <c r="B3300" t="s">
        <v>11429</v>
      </c>
      <c r="C3300" t="s">
        <v>2517</v>
      </c>
      <c r="D3300" t="s">
        <v>2731</v>
      </c>
      <c r="E3300" s="73">
        <v>3583.85</v>
      </c>
    </row>
    <row r="3301" spans="1:5" x14ac:dyDescent="0.25">
      <c r="A3301">
        <v>39604</v>
      </c>
      <c r="B3301" t="s">
        <v>11430</v>
      </c>
      <c r="C3301" t="s">
        <v>2511</v>
      </c>
      <c r="D3301" t="s">
        <v>2731</v>
      </c>
      <c r="E3301" s="72">
        <v>12.32</v>
      </c>
    </row>
    <row r="3302" spans="1:5" x14ac:dyDescent="0.25">
      <c r="A3302">
        <v>39605</v>
      </c>
      <c r="B3302" t="s">
        <v>11431</v>
      </c>
      <c r="C3302" t="s">
        <v>2511</v>
      </c>
      <c r="D3302" t="s">
        <v>2731</v>
      </c>
      <c r="E3302" s="72">
        <v>13.38</v>
      </c>
    </row>
    <row r="3303" spans="1:5" x14ac:dyDescent="0.25">
      <c r="A3303">
        <v>39606</v>
      </c>
      <c r="B3303" t="s">
        <v>11432</v>
      </c>
      <c r="C3303" t="s">
        <v>2511</v>
      </c>
      <c r="D3303" t="s">
        <v>2731</v>
      </c>
      <c r="E3303" s="72">
        <v>23.43</v>
      </c>
    </row>
    <row r="3304" spans="1:5" x14ac:dyDescent="0.25">
      <c r="A3304">
        <v>39607</v>
      </c>
      <c r="B3304" t="s">
        <v>11433</v>
      </c>
      <c r="C3304" t="s">
        <v>2511</v>
      </c>
      <c r="D3304" t="s">
        <v>2731</v>
      </c>
      <c r="E3304" s="72">
        <v>31.7</v>
      </c>
    </row>
    <row r="3305" spans="1:5" x14ac:dyDescent="0.25">
      <c r="A3305">
        <v>39594</v>
      </c>
      <c r="B3305" t="s">
        <v>11434</v>
      </c>
      <c r="C3305" t="s">
        <v>2511</v>
      </c>
      <c r="D3305" t="s">
        <v>2732</v>
      </c>
      <c r="E3305" s="72">
        <v>323.68</v>
      </c>
    </row>
    <row r="3306" spans="1:5" x14ac:dyDescent="0.25">
      <c r="A3306">
        <v>39596</v>
      </c>
      <c r="B3306" t="s">
        <v>11435</v>
      </c>
      <c r="C3306" t="s">
        <v>2511</v>
      </c>
      <c r="D3306" t="s">
        <v>2732</v>
      </c>
      <c r="E3306" s="72">
        <v>866.84</v>
      </c>
    </row>
    <row r="3307" spans="1:5" x14ac:dyDescent="0.25">
      <c r="A3307">
        <v>39595</v>
      </c>
      <c r="B3307" t="s">
        <v>11436</v>
      </c>
      <c r="C3307" t="s">
        <v>2511</v>
      </c>
      <c r="D3307" t="s">
        <v>2732</v>
      </c>
      <c r="E3307" s="73">
        <v>1947.67</v>
      </c>
    </row>
    <row r="3308" spans="1:5" x14ac:dyDescent="0.25">
      <c r="A3308">
        <v>39597</v>
      </c>
      <c r="B3308" t="s">
        <v>11437</v>
      </c>
      <c r="C3308" t="s">
        <v>2511</v>
      </c>
      <c r="D3308" t="s">
        <v>2732</v>
      </c>
      <c r="E3308" s="73">
        <v>3055.19</v>
      </c>
    </row>
    <row r="3309" spans="1:5" x14ac:dyDescent="0.25">
      <c r="A3309">
        <v>10731</v>
      </c>
      <c r="B3309" t="s">
        <v>11438</v>
      </c>
      <c r="C3309" t="s">
        <v>2512</v>
      </c>
      <c r="D3309" t="s">
        <v>2732</v>
      </c>
      <c r="E3309" s="72">
        <v>45</v>
      </c>
    </row>
    <row r="3310" spans="1:5" x14ac:dyDescent="0.25">
      <c r="A3310">
        <v>4704</v>
      </c>
      <c r="B3310" t="s">
        <v>11439</v>
      </c>
      <c r="C3310" t="s">
        <v>2512</v>
      </c>
      <c r="D3310" t="s">
        <v>2732</v>
      </c>
      <c r="E3310" s="72">
        <v>40.61</v>
      </c>
    </row>
    <row r="3311" spans="1:5" x14ac:dyDescent="0.25">
      <c r="A3311">
        <v>10730</v>
      </c>
      <c r="B3311" t="s">
        <v>11440</v>
      </c>
      <c r="C3311" t="s">
        <v>2512</v>
      </c>
      <c r="D3311" t="s">
        <v>2732</v>
      </c>
      <c r="E3311" s="72">
        <v>43.51</v>
      </c>
    </row>
    <row r="3312" spans="1:5" x14ac:dyDescent="0.25">
      <c r="A3312">
        <v>4729</v>
      </c>
      <c r="B3312" t="s">
        <v>11441</v>
      </c>
      <c r="C3312" t="s">
        <v>2516</v>
      </c>
      <c r="D3312" t="s">
        <v>2731</v>
      </c>
      <c r="E3312" s="72">
        <v>180.41</v>
      </c>
    </row>
    <row r="3313" spans="1:5" x14ac:dyDescent="0.25">
      <c r="A3313">
        <v>4720</v>
      </c>
      <c r="B3313" t="s">
        <v>11442</v>
      </c>
      <c r="C3313" t="s">
        <v>2516</v>
      </c>
      <c r="D3313" t="s">
        <v>2731</v>
      </c>
      <c r="E3313" s="72">
        <v>206.72</v>
      </c>
    </row>
    <row r="3314" spans="1:5" x14ac:dyDescent="0.25">
      <c r="A3314">
        <v>4721</v>
      </c>
      <c r="B3314" t="s">
        <v>11443</v>
      </c>
      <c r="C3314" t="s">
        <v>2516</v>
      </c>
      <c r="D3314" t="s">
        <v>2731</v>
      </c>
      <c r="E3314" s="72">
        <v>179.06</v>
      </c>
    </row>
    <row r="3315" spans="1:5" x14ac:dyDescent="0.25">
      <c r="A3315">
        <v>4718</v>
      </c>
      <c r="B3315" t="s">
        <v>11444</v>
      </c>
      <c r="C3315" t="s">
        <v>2516</v>
      </c>
      <c r="D3315" t="s">
        <v>2733</v>
      </c>
      <c r="E3315" s="72">
        <v>180</v>
      </c>
    </row>
    <row r="3316" spans="1:5" x14ac:dyDescent="0.25">
      <c r="A3316">
        <v>4722</v>
      </c>
      <c r="B3316" t="s">
        <v>11445</v>
      </c>
      <c r="C3316" t="s">
        <v>2516</v>
      </c>
      <c r="D3316" t="s">
        <v>2731</v>
      </c>
      <c r="E3316" s="72">
        <v>169.14</v>
      </c>
    </row>
    <row r="3317" spans="1:5" x14ac:dyDescent="0.25">
      <c r="A3317">
        <v>4723</v>
      </c>
      <c r="B3317" t="s">
        <v>11446</v>
      </c>
      <c r="C3317" t="s">
        <v>2516</v>
      </c>
      <c r="D3317" t="s">
        <v>2731</v>
      </c>
      <c r="E3317" s="72">
        <v>167.67</v>
      </c>
    </row>
    <row r="3318" spans="1:5" x14ac:dyDescent="0.25">
      <c r="A3318">
        <v>4727</v>
      </c>
      <c r="B3318" t="s">
        <v>11447</v>
      </c>
      <c r="C3318" t="s">
        <v>2516</v>
      </c>
      <c r="D3318" t="s">
        <v>2731</v>
      </c>
      <c r="E3318" s="72">
        <v>153.47999999999999</v>
      </c>
    </row>
    <row r="3319" spans="1:5" x14ac:dyDescent="0.25">
      <c r="A3319">
        <v>4748</v>
      </c>
      <c r="B3319" t="s">
        <v>11448</v>
      </c>
      <c r="C3319" t="s">
        <v>2516</v>
      </c>
      <c r="D3319" t="s">
        <v>2731</v>
      </c>
      <c r="E3319" s="72">
        <v>165.38</v>
      </c>
    </row>
    <row r="3320" spans="1:5" x14ac:dyDescent="0.25">
      <c r="A3320">
        <v>4730</v>
      </c>
      <c r="B3320" t="s">
        <v>11449</v>
      </c>
      <c r="C3320" t="s">
        <v>2516</v>
      </c>
      <c r="D3320" t="s">
        <v>2731</v>
      </c>
      <c r="E3320" s="72">
        <v>168.3</v>
      </c>
    </row>
    <row r="3321" spans="1:5" x14ac:dyDescent="0.25">
      <c r="A3321">
        <v>13186</v>
      </c>
      <c r="B3321" t="s">
        <v>11450</v>
      </c>
      <c r="C3321" t="s">
        <v>2516</v>
      </c>
      <c r="D3321" t="s">
        <v>2731</v>
      </c>
      <c r="E3321" s="72">
        <v>194.19</v>
      </c>
    </row>
    <row r="3322" spans="1:5" x14ac:dyDescent="0.25">
      <c r="A3322">
        <v>10737</v>
      </c>
      <c r="B3322" t="s">
        <v>11451</v>
      </c>
      <c r="C3322" t="s">
        <v>2512</v>
      </c>
      <c r="D3322" t="s">
        <v>2732</v>
      </c>
      <c r="E3322" s="72">
        <v>141.41</v>
      </c>
    </row>
    <row r="3323" spans="1:5" x14ac:dyDescent="0.25">
      <c r="A3323">
        <v>10734</v>
      </c>
      <c r="B3323" t="s">
        <v>11452</v>
      </c>
      <c r="C3323" t="s">
        <v>2512</v>
      </c>
      <c r="D3323" t="s">
        <v>2732</v>
      </c>
      <c r="E3323" s="72">
        <v>84.12</v>
      </c>
    </row>
    <row r="3324" spans="1:5" x14ac:dyDescent="0.25">
      <c r="A3324">
        <v>4708</v>
      </c>
      <c r="B3324" t="s">
        <v>11453</v>
      </c>
      <c r="C3324" t="s">
        <v>2512</v>
      </c>
      <c r="D3324" t="s">
        <v>2732</v>
      </c>
      <c r="E3324" s="72">
        <v>163.16999999999999</v>
      </c>
    </row>
    <row r="3325" spans="1:5" x14ac:dyDescent="0.25">
      <c r="A3325">
        <v>4712</v>
      </c>
      <c r="B3325" t="s">
        <v>11454</v>
      </c>
      <c r="C3325" t="s">
        <v>2512</v>
      </c>
      <c r="D3325" t="s">
        <v>2732</v>
      </c>
      <c r="E3325" s="72">
        <v>79.77</v>
      </c>
    </row>
    <row r="3326" spans="1:5" x14ac:dyDescent="0.25">
      <c r="A3326">
        <v>4710</v>
      </c>
      <c r="B3326" t="s">
        <v>11455</v>
      </c>
      <c r="C3326" t="s">
        <v>2512</v>
      </c>
      <c r="D3326" t="s">
        <v>2732</v>
      </c>
      <c r="E3326" s="72">
        <v>255.82</v>
      </c>
    </row>
    <row r="3327" spans="1:5" x14ac:dyDescent="0.25">
      <c r="A3327">
        <v>4746</v>
      </c>
      <c r="B3327" t="s">
        <v>11456</v>
      </c>
      <c r="C3327" t="s">
        <v>2516</v>
      </c>
      <c r="D3327" t="s">
        <v>2731</v>
      </c>
      <c r="E3327" s="72">
        <v>125.7</v>
      </c>
    </row>
    <row r="3328" spans="1:5" x14ac:dyDescent="0.25">
      <c r="A3328">
        <v>4750</v>
      </c>
      <c r="B3328" t="s">
        <v>11457</v>
      </c>
      <c r="C3328" t="s">
        <v>2513</v>
      </c>
      <c r="D3328" t="s">
        <v>2733</v>
      </c>
      <c r="E3328" s="72">
        <v>20.14</v>
      </c>
    </row>
    <row r="3329" spans="1:5" x14ac:dyDescent="0.25">
      <c r="A3329">
        <v>41065</v>
      </c>
      <c r="B3329" t="s">
        <v>11458</v>
      </c>
      <c r="C3329" t="s">
        <v>2517</v>
      </c>
      <c r="D3329" t="s">
        <v>2731</v>
      </c>
      <c r="E3329" s="73">
        <v>3583.85</v>
      </c>
    </row>
    <row r="3330" spans="1:5" x14ac:dyDescent="0.25">
      <c r="A3330">
        <v>34747</v>
      </c>
      <c r="B3330" t="s">
        <v>11459</v>
      </c>
      <c r="C3330" t="s">
        <v>2514</v>
      </c>
      <c r="D3330" t="s">
        <v>2731</v>
      </c>
      <c r="E3330" s="72">
        <v>79.540000000000006</v>
      </c>
    </row>
    <row r="3331" spans="1:5" x14ac:dyDescent="0.25">
      <c r="A3331">
        <v>4826</v>
      </c>
      <c r="B3331" t="s">
        <v>11460</v>
      </c>
      <c r="C3331" t="s">
        <v>2514</v>
      </c>
      <c r="D3331" t="s">
        <v>2731</v>
      </c>
      <c r="E3331" s="72">
        <v>85.52</v>
      </c>
    </row>
    <row r="3332" spans="1:5" x14ac:dyDescent="0.25">
      <c r="A3332">
        <v>41975</v>
      </c>
      <c r="B3332" t="s">
        <v>11461</v>
      </c>
      <c r="C3332" t="s">
        <v>2512</v>
      </c>
      <c r="D3332" t="s">
        <v>2732</v>
      </c>
      <c r="E3332" s="72">
        <v>104.34</v>
      </c>
    </row>
    <row r="3333" spans="1:5" x14ac:dyDescent="0.25">
      <c r="A3333">
        <v>4825</v>
      </c>
      <c r="B3333" t="s">
        <v>11462</v>
      </c>
      <c r="C3333" t="s">
        <v>2514</v>
      </c>
      <c r="D3333" t="s">
        <v>2731</v>
      </c>
      <c r="E3333" s="72">
        <v>118.38</v>
      </c>
    </row>
    <row r="3334" spans="1:5" x14ac:dyDescent="0.25">
      <c r="A3334">
        <v>34744</v>
      </c>
      <c r="B3334" t="s">
        <v>11463</v>
      </c>
      <c r="C3334" t="s">
        <v>2512</v>
      </c>
      <c r="D3334" t="s">
        <v>2732</v>
      </c>
      <c r="E3334" s="72">
        <v>23.25</v>
      </c>
    </row>
    <row r="3335" spans="1:5" x14ac:dyDescent="0.25">
      <c r="A3335">
        <v>39430</v>
      </c>
      <c r="B3335" t="s">
        <v>11464</v>
      </c>
      <c r="C3335" t="s">
        <v>2511</v>
      </c>
      <c r="D3335" t="s">
        <v>2731</v>
      </c>
      <c r="E3335" s="72">
        <v>2.0299999999999998</v>
      </c>
    </row>
    <row r="3336" spans="1:5" x14ac:dyDescent="0.25">
      <c r="A3336">
        <v>39573</v>
      </c>
      <c r="B3336" t="s">
        <v>11465</v>
      </c>
      <c r="C3336" t="s">
        <v>2511</v>
      </c>
      <c r="D3336" t="s">
        <v>2731</v>
      </c>
      <c r="E3336" s="72">
        <v>2</v>
      </c>
    </row>
    <row r="3337" spans="1:5" x14ac:dyDescent="0.25">
      <c r="A3337">
        <v>38410</v>
      </c>
      <c r="B3337" t="s">
        <v>11466</v>
      </c>
      <c r="C3337" t="s">
        <v>2511</v>
      </c>
      <c r="D3337" t="s">
        <v>2731</v>
      </c>
      <c r="E3337" s="73">
        <v>17313.29</v>
      </c>
    </row>
    <row r="3338" spans="1:5" x14ac:dyDescent="0.25">
      <c r="A3338">
        <v>41596</v>
      </c>
      <c r="B3338" t="s">
        <v>11467</v>
      </c>
      <c r="C3338" t="s">
        <v>2510</v>
      </c>
      <c r="D3338" t="s">
        <v>2731</v>
      </c>
      <c r="E3338" s="72">
        <v>13.14</v>
      </c>
    </row>
    <row r="3339" spans="1:5" x14ac:dyDescent="0.25">
      <c r="A3339">
        <v>41598</v>
      </c>
      <c r="B3339" t="s">
        <v>11468</v>
      </c>
      <c r="C3339" t="s">
        <v>2510</v>
      </c>
      <c r="D3339" t="s">
        <v>2731</v>
      </c>
      <c r="E3339" s="72">
        <v>13.14</v>
      </c>
    </row>
    <row r="3340" spans="1:5" x14ac:dyDescent="0.25">
      <c r="A3340">
        <v>41594</v>
      </c>
      <c r="B3340" t="s">
        <v>11469</v>
      </c>
      <c r="C3340" t="s">
        <v>2510</v>
      </c>
      <c r="D3340" t="s">
        <v>2731</v>
      </c>
      <c r="E3340" s="72">
        <v>13.35</v>
      </c>
    </row>
    <row r="3341" spans="1:5" x14ac:dyDescent="0.25">
      <c r="A3341">
        <v>43663</v>
      </c>
      <c r="B3341" t="s">
        <v>11470</v>
      </c>
      <c r="C3341" t="s">
        <v>2510</v>
      </c>
      <c r="D3341" t="s">
        <v>2731</v>
      </c>
      <c r="E3341" s="72">
        <v>11</v>
      </c>
    </row>
    <row r="3342" spans="1:5" x14ac:dyDescent="0.25">
      <c r="A3342">
        <v>4766</v>
      </c>
      <c r="B3342" t="s">
        <v>11471</v>
      </c>
      <c r="C3342" t="s">
        <v>2510</v>
      </c>
      <c r="D3342" t="s">
        <v>2731</v>
      </c>
      <c r="E3342" s="72">
        <v>10.36</v>
      </c>
    </row>
    <row r="3343" spans="1:5" x14ac:dyDescent="0.25">
      <c r="A3343">
        <v>43664</v>
      </c>
      <c r="B3343" t="s">
        <v>11472</v>
      </c>
      <c r="C3343" t="s">
        <v>2510</v>
      </c>
      <c r="D3343" t="s">
        <v>2731</v>
      </c>
      <c r="E3343" s="72">
        <v>11.05</v>
      </c>
    </row>
    <row r="3344" spans="1:5" x14ac:dyDescent="0.25">
      <c r="A3344">
        <v>43082</v>
      </c>
      <c r="B3344" t="s">
        <v>11473</v>
      </c>
      <c r="C3344" t="s">
        <v>2510</v>
      </c>
      <c r="D3344" t="s">
        <v>2733</v>
      </c>
      <c r="E3344" s="72">
        <v>12.05</v>
      </c>
    </row>
    <row r="3345" spans="1:5" x14ac:dyDescent="0.25">
      <c r="A3345">
        <v>43665</v>
      </c>
      <c r="B3345" t="s">
        <v>11474</v>
      </c>
      <c r="C3345" t="s">
        <v>2510</v>
      </c>
      <c r="D3345" t="s">
        <v>2731</v>
      </c>
      <c r="E3345" s="72">
        <v>10.36</v>
      </c>
    </row>
    <row r="3346" spans="1:5" x14ac:dyDescent="0.25">
      <c r="A3346">
        <v>10966</v>
      </c>
      <c r="B3346" t="s">
        <v>11475</v>
      </c>
      <c r="C3346" t="s">
        <v>2510</v>
      </c>
      <c r="D3346" t="s">
        <v>2731</v>
      </c>
      <c r="E3346" s="72">
        <v>11</v>
      </c>
    </row>
    <row r="3347" spans="1:5" x14ac:dyDescent="0.25">
      <c r="A3347">
        <v>43692</v>
      </c>
      <c r="B3347" t="s">
        <v>11476</v>
      </c>
      <c r="C3347" t="s">
        <v>2510</v>
      </c>
      <c r="D3347" t="s">
        <v>2731</v>
      </c>
      <c r="E3347" s="72">
        <v>11</v>
      </c>
    </row>
    <row r="3348" spans="1:5" x14ac:dyDescent="0.25">
      <c r="A3348">
        <v>43083</v>
      </c>
      <c r="B3348" t="s">
        <v>11477</v>
      </c>
      <c r="C3348" t="s">
        <v>2510</v>
      </c>
      <c r="D3348" t="s">
        <v>2731</v>
      </c>
      <c r="E3348" s="72">
        <v>10.44</v>
      </c>
    </row>
    <row r="3349" spans="1:5" x14ac:dyDescent="0.25">
      <c r="A3349">
        <v>40535</v>
      </c>
      <c r="B3349" t="s">
        <v>11478</v>
      </c>
      <c r="C3349" t="s">
        <v>2510</v>
      </c>
      <c r="D3349" t="s">
        <v>2731</v>
      </c>
      <c r="E3349" s="72">
        <v>10.44</v>
      </c>
    </row>
    <row r="3350" spans="1:5" x14ac:dyDescent="0.25">
      <c r="A3350">
        <v>39427</v>
      </c>
      <c r="B3350" t="s">
        <v>11479</v>
      </c>
      <c r="C3350" t="s">
        <v>2514</v>
      </c>
      <c r="D3350" t="s">
        <v>2731</v>
      </c>
      <c r="E3350" s="72">
        <v>5.4</v>
      </c>
    </row>
    <row r="3351" spans="1:5" x14ac:dyDescent="0.25">
      <c r="A3351">
        <v>39424</v>
      </c>
      <c r="B3351" t="s">
        <v>11480</v>
      </c>
      <c r="C3351" t="s">
        <v>2514</v>
      </c>
      <c r="D3351" t="s">
        <v>2731</v>
      </c>
      <c r="E3351" s="72">
        <v>3.21</v>
      </c>
    </row>
    <row r="3352" spans="1:5" x14ac:dyDescent="0.25">
      <c r="A3352">
        <v>39425</v>
      </c>
      <c r="B3352" t="s">
        <v>11481</v>
      </c>
      <c r="C3352" t="s">
        <v>2514</v>
      </c>
      <c r="D3352" t="s">
        <v>2731</v>
      </c>
      <c r="E3352" s="72">
        <v>3.17</v>
      </c>
    </row>
    <row r="3353" spans="1:5" x14ac:dyDescent="0.25">
      <c r="A3353">
        <v>40664</v>
      </c>
      <c r="B3353" t="s">
        <v>11482</v>
      </c>
      <c r="C3353" t="s">
        <v>2510</v>
      </c>
      <c r="D3353" t="s">
        <v>2731</v>
      </c>
      <c r="E3353" s="72">
        <v>21.41</v>
      </c>
    </row>
    <row r="3354" spans="1:5" x14ac:dyDescent="0.25">
      <c r="A3354">
        <v>34360</v>
      </c>
      <c r="B3354" t="s">
        <v>11483</v>
      </c>
      <c r="C3354" t="s">
        <v>2510</v>
      </c>
      <c r="D3354" t="s">
        <v>2732</v>
      </c>
      <c r="E3354" s="72">
        <v>39.57</v>
      </c>
    </row>
    <row r="3355" spans="1:5" x14ac:dyDescent="0.25">
      <c r="A3355">
        <v>20259</v>
      </c>
      <c r="B3355" t="s">
        <v>11484</v>
      </c>
      <c r="C3355" t="s">
        <v>2514</v>
      </c>
      <c r="D3355" t="s">
        <v>2731</v>
      </c>
      <c r="E3355" s="72">
        <v>18</v>
      </c>
    </row>
    <row r="3356" spans="1:5" x14ac:dyDescent="0.25">
      <c r="A3356">
        <v>14077</v>
      </c>
      <c r="B3356" t="s">
        <v>11485</v>
      </c>
      <c r="C3356" t="s">
        <v>2514</v>
      </c>
      <c r="D3356" t="s">
        <v>2731</v>
      </c>
      <c r="E3356" s="72">
        <v>275.51</v>
      </c>
    </row>
    <row r="3357" spans="1:5" x14ac:dyDescent="0.25">
      <c r="A3357">
        <v>3678</v>
      </c>
      <c r="B3357" t="s">
        <v>11486</v>
      </c>
      <c r="C3357" t="s">
        <v>2514</v>
      </c>
      <c r="D3357" t="s">
        <v>2731</v>
      </c>
      <c r="E3357" s="72">
        <v>124.53</v>
      </c>
    </row>
    <row r="3358" spans="1:5" x14ac:dyDescent="0.25">
      <c r="A3358">
        <v>39418</v>
      </c>
      <c r="B3358" t="s">
        <v>11487</v>
      </c>
      <c r="C3358" t="s">
        <v>2514</v>
      </c>
      <c r="D3358" t="s">
        <v>2731</v>
      </c>
      <c r="E3358" s="72">
        <v>6.02</v>
      </c>
    </row>
    <row r="3359" spans="1:5" x14ac:dyDescent="0.25">
      <c r="A3359">
        <v>39419</v>
      </c>
      <c r="B3359" t="s">
        <v>11488</v>
      </c>
      <c r="C3359" t="s">
        <v>2514</v>
      </c>
      <c r="D3359" t="s">
        <v>2731</v>
      </c>
      <c r="E3359" s="72">
        <v>7.34</v>
      </c>
    </row>
    <row r="3360" spans="1:5" x14ac:dyDescent="0.25">
      <c r="A3360">
        <v>39420</v>
      </c>
      <c r="B3360" t="s">
        <v>11489</v>
      </c>
      <c r="C3360" t="s">
        <v>2514</v>
      </c>
      <c r="D3360" t="s">
        <v>2731</v>
      </c>
      <c r="E3360" s="72">
        <v>8.1</v>
      </c>
    </row>
    <row r="3361" spans="1:5" x14ac:dyDescent="0.25">
      <c r="A3361">
        <v>39571</v>
      </c>
      <c r="B3361" t="s">
        <v>11490</v>
      </c>
      <c r="C3361" t="s">
        <v>2514</v>
      </c>
      <c r="D3361" t="s">
        <v>2731</v>
      </c>
      <c r="E3361" s="72">
        <v>4.9000000000000004</v>
      </c>
    </row>
    <row r="3362" spans="1:5" x14ac:dyDescent="0.25">
      <c r="A3362">
        <v>39421</v>
      </c>
      <c r="B3362" t="s">
        <v>11491</v>
      </c>
      <c r="C3362" t="s">
        <v>2514</v>
      </c>
      <c r="D3362" t="s">
        <v>2731</v>
      </c>
      <c r="E3362" s="72">
        <v>7.13</v>
      </c>
    </row>
    <row r="3363" spans="1:5" x14ac:dyDescent="0.25">
      <c r="A3363">
        <v>39422</v>
      </c>
      <c r="B3363" t="s">
        <v>11492</v>
      </c>
      <c r="C3363" t="s">
        <v>2514</v>
      </c>
      <c r="D3363" t="s">
        <v>2733</v>
      </c>
      <c r="E3363" s="72">
        <v>8.33</v>
      </c>
    </row>
    <row r="3364" spans="1:5" x14ac:dyDescent="0.25">
      <c r="A3364">
        <v>39423</v>
      </c>
      <c r="B3364" t="s">
        <v>11493</v>
      </c>
      <c r="C3364" t="s">
        <v>2514</v>
      </c>
      <c r="D3364" t="s">
        <v>2731</v>
      </c>
      <c r="E3364" s="72">
        <v>9.67</v>
      </c>
    </row>
    <row r="3365" spans="1:5" x14ac:dyDescent="0.25">
      <c r="A3365">
        <v>39426</v>
      </c>
      <c r="B3365" t="s">
        <v>11494</v>
      </c>
      <c r="C3365" t="s">
        <v>2514</v>
      </c>
      <c r="D3365" t="s">
        <v>2731</v>
      </c>
      <c r="E3365" s="72">
        <v>21.74</v>
      </c>
    </row>
    <row r="3366" spans="1:5" x14ac:dyDescent="0.25">
      <c r="A3366">
        <v>39429</v>
      </c>
      <c r="B3366" t="s">
        <v>11495</v>
      </c>
      <c r="C3366" t="s">
        <v>2514</v>
      </c>
      <c r="D3366" t="s">
        <v>2731</v>
      </c>
      <c r="E3366" s="72">
        <v>6.86</v>
      </c>
    </row>
    <row r="3367" spans="1:5" x14ac:dyDescent="0.25">
      <c r="A3367">
        <v>39428</v>
      </c>
      <c r="B3367" t="s">
        <v>11496</v>
      </c>
      <c r="C3367" t="s">
        <v>2514</v>
      </c>
      <c r="D3367" t="s">
        <v>2731</v>
      </c>
      <c r="E3367" s="72">
        <v>5.24</v>
      </c>
    </row>
    <row r="3368" spans="1:5" x14ac:dyDescent="0.25">
      <c r="A3368">
        <v>39572</v>
      </c>
      <c r="B3368" t="s">
        <v>11497</v>
      </c>
      <c r="C3368" t="s">
        <v>2514</v>
      </c>
      <c r="D3368" t="s">
        <v>2731</v>
      </c>
      <c r="E3368" s="72">
        <v>4.53</v>
      </c>
    </row>
    <row r="3369" spans="1:5" x14ac:dyDescent="0.25">
      <c r="A3369">
        <v>39570</v>
      </c>
      <c r="B3369" t="s">
        <v>11498</v>
      </c>
      <c r="C3369" t="s">
        <v>2514</v>
      </c>
      <c r="D3369" t="s">
        <v>2731</v>
      </c>
      <c r="E3369" s="72">
        <v>4.8099999999999996</v>
      </c>
    </row>
    <row r="3370" spans="1:5" x14ac:dyDescent="0.25">
      <c r="A3370">
        <v>39569</v>
      </c>
      <c r="B3370" t="s">
        <v>11499</v>
      </c>
      <c r="C3370" t="s">
        <v>2514</v>
      </c>
      <c r="D3370" t="s">
        <v>2731</v>
      </c>
      <c r="E3370" s="72">
        <v>4.75</v>
      </c>
    </row>
    <row r="3371" spans="1:5" x14ac:dyDescent="0.25">
      <c r="A3371">
        <v>11552</v>
      </c>
      <c r="B3371" t="s">
        <v>11500</v>
      </c>
      <c r="C3371" t="s">
        <v>2514</v>
      </c>
      <c r="D3371" t="s">
        <v>2731</v>
      </c>
      <c r="E3371" s="72">
        <v>6.8</v>
      </c>
    </row>
    <row r="3372" spans="1:5" x14ac:dyDescent="0.25">
      <c r="A3372">
        <v>40598</v>
      </c>
      <c r="B3372" t="s">
        <v>11501</v>
      </c>
      <c r="C3372" t="s">
        <v>2510</v>
      </c>
      <c r="D3372" t="s">
        <v>2731</v>
      </c>
      <c r="E3372" s="72">
        <v>10.18</v>
      </c>
    </row>
    <row r="3373" spans="1:5" x14ac:dyDescent="0.25">
      <c r="A3373">
        <v>39029</v>
      </c>
      <c r="B3373" t="s">
        <v>11502</v>
      </c>
      <c r="C3373" t="s">
        <v>2514</v>
      </c>
      <c r="D3373" t="s">
        <v>2731</v>
      </c>
      <c r="E3373" s="72">
        <v>15.35</v>
      </c>
    </row>
    <row r="3374" spans="1:5" x14ac:dyDescent="0.25">
      <c r="A3374">
        <v>39028</v>
      </c>
      <c r="B3374" t="s">
        <v>11503</v>
      </c>
      <c r="C3374" t="s">
        <v>2514</v>
      </c>
      <c r="D3374" t="s">
        <v>2731</v>
      </c>
      <c r="E3374" s="72">
        <v>8.93</v>
      </c>
    </row>
    <row r="3375" spans="1:5" x14ac:dyDescent="0.25">
      <c r="A3375">
        <v>39328</v>
      </c>
      <c r="B3375" t="s">
        <v>11504</v>
      </c>
      <c r="C3375" t="s">
        <v>2514</v>
      </c>
      <c r="D3375" t="s">
        <v>2731</v>
      </c>
      <c r="E3375" s="72">
        <v>4.91</v>
      </c>
    </row>
    <row r="3376" spans="1:5" x14ac:dyDescent="0.25">
      <c r="A3376">
        <v>38541</v>
      </c>
      <c r="B3376" t="s">
        <v>11505</v>
      </c>
      <c r="C3376" t="s">
        <v>2511</v>
      </c>
      <c r="D3376" t="s">
        <v>2732</v>
      </c>
      <c r="E3376" s="73">
        <v>3981502.58</v>
      </c>
    </row>
    <row r="3377" spans="1:5" x14ac:dyDescent="0.25">
      <c r="A3377">
        <v>38542</v>
      </c>
      <c r="B3377" t="s">
        <v>11506</v>
      </c>
      <c r="C3377" t="s">
        <v>2511</v>
      </c>
      <c r="D3377" t="s">
        <v>2732</v>
      </c>
      <c r="E3377" s="73">
        <v>6191076.4000000004</v>
      </c>
    </row>
    <row r="3378" spans="1:5" x14ac:dyDescent="0.25">
      <c r="A3378">
        <v>38543</v>
      </c>
      <c r="B3378" t="s">
        <v>11507</v>
      </c>
      <c r="C3378" t="s">
        <v>2511</v>
      </c>
      <c r="D3378" t="s">
        <v>2732</v>
      </c>
      <c r="E3378" s="73">
        <v>1515746.34</v>
      </c>
    </row>
    <row r="3379" spans="1:5" x14ac:dyDescent="0.25">
      <c r="A3379">
        <v>40406</v>
      </c>
      <c r="B3379" t="s">
        <v>11508</v>
      </c>
      <c r="C3379" t="s">
        <v>2511</v>
      </c>
      <c r="D3379" t="s">
        <v>2732</v>
      </c>
      <c r="E3379" s="73">
        <v>62713.83</v>
      </c>
    </row>
    <row r="3380" spans="1:5" x14ac:dyDescent="0.25">
      <c r="A3380">
        <v>40789</v>
      </c>
      <c r="B3380" t="s">
        <v>11509</v>
      </c>
      <c r="C3380" t="s">
        <v>2511</v>
      </c>
      <c r="D3380" t="s">
        <v>2732</v>
      </c>
      <c r="E3380" s="73">
        <v>9037.7000000000007</v>
      </c>
    </row>
    <row r="3381" spans="1:5" x14ac:dyDescent="0.25">
      <c r="A3381">
        <v>40791</v>
      </c>
      <c r="B3381" t="s">
        <v>11510</v>
      </c>
      <c r="C3381" t="s">
        <v>2511</v>
      </c>
      <c r="D3381" t="s">
        <v>2732</v>
      </c>
      <c r="E3381" s="73">
        <v>28291.95</v>
      </c>
    </row>
    <row r="3382" spans="1:5" x14ac:dyDescent="0.25">
      <c r="A3382">
        <v>11651</v>
      </c>
      <c r="B3382" t="s">
        <v>11511</v>
      </c>
      <c r="C3382" t="s">
        <v>2511</v>
      </c>
      <c r="D3382" t="s">
        <v>2732</v>
      </c>
      <c r="E3382" s="73">
        <v>15473.27</v>
      </c>
    </row>
    <row r="3383" spans="1:5" x14ac:dyDescent="0.25">
      <c r="A3383">
        <v>40435</v>
      </c>
      <c r="B3383" t="s">
        <v>11512</v>
      </c>
      <c r="C3383" t="s">
        <v>2511</v>
      </c>
      <c r="D3383" t="s">
        <v>2732</v>
      </c>
      <c r="E3383" s="73">
        <v>831525.61</v>
      </c>
    </row>
    <row r="3384" spans="1:5" x14ac:dyDescent="0.25">
      <c r="A3384">
        <v>39012</v>
      </c>
      <c r="B3384" t="s">
        <v>11513</v>
      </c>
      <c r="C3384" t="s">
        <v>2511</v>
      </c>
      <c r="D3384" t="s">
        <v>2732</v>
      </c>
      <c r="E3384" s="73">
        <v>867582.02</v>
      </c>
    </row>
    <row r="3385" spans="1:5" x14ac:dyDescent="0.25">
      <c r="A3385">
        <v>13617</v>
      </c>
      <c r="B3385" t="s">
        <v>11514</v>
      </c>
      <c r="C3385" t="s">
        <v>2511</v>
      </c>
      <c r="D3385" t="s">
        <v>2731</v>
      </c>
      <c r="E3385" s="73">
        <v>99534.13</v>
      </c>
    </row>
    <row r="3386" spans="1:5" x14ac:dyDescent="0.25">
      <c r="A3386">
        <v>35274</v>
      </c>
      <c r="B3386" t="s">
        <v>11515</v>
      </c>
      <c r="C3386" t="s">
        <v>2514</v>
      </c>
      <c r="D3386" t="s">
        <v>2731</v>
      </c>
      <c r="E3386" s="72">
        <v>63.56</v>
      </c>
    </row>
    <row r="3387" spans="1:5" x14ac:dyDescent="0.25">
      <c r="A3387">
        <v>35275</v>
      </c>
      <c r="B3387" t="s">
        <v>11516</v>
      </c>
      <c r="C3387" t="s">
        <v>2514</v>
      </c>
      <c r="D3387" t="s">
        <v>2731</v>
      </c>
      <c r="E3387" s="72">
        <v>134.91</v>
      </c>
    </row>
    <row r="3388" spans="1:5" x14ac:dyDescent="0.25">
      <c r="A3388">
        <v>35276</v>
      </c>
      <c r="B3388" t="s">
        <v>11517</v>
      </c>
      <c r="C3388" t="s">
        <v>2514</v>
      </c>
      <c r="D3388" t="s">
        <v>2731</v>
      </c>
      <c r="E3388" s="72">
        <v>234.74</v>
      </c>
    </row>
    <row r="3389" spans="1:5" x14ac:dyDescent="0.25">
      <c r="A3389">
        <v>38386</v>
      </c>
      <c r="B3389" t="s">
        <v>11518</v>
      </c>
      <c r="C3389" t="s">
        <v>2511</v>
      </c>
      <c r="D3389" t="s">
        <v>2731</v>
      </c>
      <c r="E3389" s="72">
        <v>4.9800000000000004</v>
      </c>
    </row>
    <row r="3390" spans="1:5" x14ac:dyDescent="0.25">
      <c r="A3390">
        <v>11091</v>
      </c>
      <c r="B3390" t="s">
        <v>11519</v>
      </c>
      <c r="C3390" t="s">
        <v>2511</v>
      </c>
      <c r="D3390" t="s">
        <v>2731</v>
      </c>
      <c r="E3390" s="72">
        <v>1.82</v>
      </c>
    </row>
    <row r="3391" spans="1:5" x14ac:dyDescent="0.25">
      <c r="A3391">
        <v>37586</v>
      </c>
      <c r="B3391" t="s">
        <v>11520</v>
      </c>
      <c r="C3391" t="s">
        <v>2524</v>
      </c>
      <c r="D3391" t="s">
        <v>2732</v>
      </c>
      <c r="E3391" s="72">
        <v>45.05</v>
      </c>
    </row>
    <row r="3392" spans="1:5" x14ac:dyDescent="0.25">
      <c r="A3392">
        <v>37395</v>
      </c>
      <c r="B3392" t="s">
        <v>11521</v>
      </c>
      <c r="C3392" t="s">
        <v>2524</v>
      </c>
      <c r="D3392" t="s">
        <v>2732</v>
      </c>
      <c r="E3392" s="72">
        <v>38.74</v>
      </c>
    </row>
    <row r="3393" spans="1:5" x14ac:dyDescent="0.25">
      <c r="A3393">
        <v>14147</v>
      </c>
      <c r="B3393" t="s">
        <v>11522</v>
      </c>
      <c r="C3393" t="s">
        <v>2524</v>
      </c>
      <c r="D3393" t="s">
        <v>2732</v>
      </c>
      <c r="E3393" s="72">
        <v>51.39</v>
      </c>
    </row>
    <row r="3394" spans="1:5" x14ac:dyDescent="0.25">
      <c r="A3394">
        <v>37396</v>
      </c>
      <c r="B3394" t="s">
        <v>11523</v>
      </c>
      <c r="C3394" t="s">
        <v>2524</v>
      </c>
      <c r="D3394" t="s">
        <v>2732</v>
      </c>
      <c r="E3394" s="72">
        <v>31.7</v>
      </c>
    </row>
    <row r="3395" spans="1:5" x14ac:dyDescent="0.25">
      <c r="A3395">
        <v>37397</v>
      </c>
      <c r="B3395" t="s">
        <v>11524</v>
      </c>
      <c r="C3395" t="s">
        <v>2524</v>
      </c>
      <c r="D3395" t="s">
        <v>2732</v>
      </c>
      <c r="E3395" s="72">
        <v>33.21</v>
      </c>
    </row>
    <row r="3396" spans="1:5" x14ac:dyDescent="0.25">
      <c r="A3396">
        <v>43606</v>
      </c>
      <c r="B3396" t="s">
        <v>11525</v>
      </c>
      <c r="C3396" t="s">
        <v>2511</v>
      </c>
      <c r="D3396" t="s">
        <v>2731</v>
      </c>
      <c r="E3396" s="72">
        <v>8.15</v>
      </c>
    </row>
    <row r="3397" spans="1:5" x14ac:dyDescent="0.25">
      <c r="A3397">
        <v>444</v>
      </c>
      <c r="B3397" t="s">
        <v>11526</v>
      </c>
      <c r="C3397" t="s">
        <v>2511</v>
      </c>
      <c r="D3397" t="s">
        <v>2731</v>
      </c>
      <c r="E3397" s="72">
        <v>35.82</v>
      </c>
    </row>
    <row r="3398" spans="1:5" x14ac:dyDescent="0.25">
      <c r="A3398">
        <v>445</v>
      </c>
      <c r="B3398" t="s">
        <v>11527</v>
      </c>
      <c r="C3398" t="s">
        <v>2511</v>
      </c>
      <c r="D3398" t="s">
        <v>2731</v>
      </c>
      <c r="E3398" s="72">
        <v>49.03</v>
      </c>
    </row>
    <row r="3399" spans="1:5" x14ac:dyDescent="0.25">
      <c r="A3399">
        <v>4783</v>
      </c>
      <c r="B3399" t="s">
        <v>11528</v>
      </c>
      <c r="C3399" t="s">
        <v>2513</v>
      </c>
      <c r="D3399" t="s">
        <v>2733</v>
      </c>
      <c r="E3399" s="72">
        <v>20.5</v>
      </c>
    </row>
    <row r="3400" spans="1:5" x14ac:dyDescent="0.25">
      <c r="A3400">
        <v>41079</v>
      </c>
      <c r="B3400" t="s">
        <v>11529</v>
      </c>
      <c r="C3400" t="s">
        <v>2517</v>
      </c>
      <c r="D3400" t="s">
        <v>2731</v>
      </c>
      <c r="E3400" s="73">
        <v>3647.58</v>
      </c>
    </row>
    <row r="3401" spans="1:5" x14ac:dyDescent="0.25">
      <c r="A3401">
        <v>12874</v>
      </c>
      <c r="B3401" t="s">
        <v>11530</v>
      </c>
      <c r="C3401" t="s">
        <v>2513</v>
      </c>
      <c r="D3401" t="s">
        <v>2731</v>
      </c>
      <c r="E3401" s="72">
        <v>19.88</v>
      </c>
    </row>
    <row r="3402" spans="1:5" x14ac:dyDescent="0.25">
      <c r="A3402">
        <v>41082</v>
      </c>
      <c r="B3402" t="s">
        <v>11531</v>
      </c>
      <c r="C3402" t="s">
        <v>2517</v>
      </c>
      <c r="D3402" t="s">
        <v>2731</v>
      </c>
      <c r="E3402" s="73">
        <v>3542.05</v>
      </c>
    </row>
    <row r="3403" spans="1:5" x14ac:dyDescent="0.25">
      <c r="A3403">
        <v>4785</v>
      </c>
      <c r="B3403" t="s">
        <v>11532</v>
      </c>
      <c r="C3403" t="s">
        <v>2513</v>
      </c>
      <c r="D3403" t="s">
        <v>2731</v>
      </c>
      <c r="E3403" s="72">
        <v>20.5</v>
      </c>
    </row>
    <row r="3404" spans="1:5" x14ac:dyDescent="0.25">
      <c r="A3404">
        <v>41081</v>
      </c>
      <c r="B3404" t="s">
        <v>11533</v>
      </c>
      <c r="C3404" t="s">
        <v>2517</v>
      </c>
      <c r="D3404" t="s">
        <v>2731</v>
      </c>
      <c r="E3404" s="73">
        <v>3647.58</v>
      </c>
    </row>
    <row r="3405" spans="1:5" x14ac:dyDescent="0.25">
      <c r="A3405">
        <v>4801</v>
      </c>
      <c r="B3405" t="s">
        <v>11534</v>
      </c>
      <c r="C3405" t="s">
        <v>2512</v>
      </c>
      <c r="D3405" t="s">
        <v>2731</v>
      </c>
      <c r="E3405" s="72">
        <v>69.97</v>
      </c>
    </row>
    <row r="3406" spans="1:5" x14ac:dyDescent="0.25">
      <c r="A3406">
        <v>4794</v>
      </c>
      <c r="B3406" t="s">
        <v>11535</v>
      </c>
      <c r="C3406" t="s">
        <v>2512</v>
      </c>
      <c r="D3406" t="s">
        <v>2731</v>
      </c>
      <c r="E3406" s="72">
        <v>318.69</v>
      </c>
    </row>
    <row r="3407" spans="1:5" x14ac:dyDescent="0.25">
      <c r="A3407">
        <v>4796</v>
      </c>
      <c r="B3407" t="s">
        <v>11536</v>
      </c>
      <c r="C3407" t="s">
        <v>2512</v>
      </c>
      <c r="D3407" t="s">
        <v>2731</v>
      </c>
      <c r="E3407" s="72">
        <v>193.57</v>
      </c>
    </row>
    <row r="3408" spans="1:5" x14ac:dyDescent="0.25">
      <c r="A3408">
        <v>4800</v>
      </c>
      <c r="B3408" t="s">
        <v>11537</v>
      </c>
      <c r="C3408" t="s">
        <v>2512</v>
      </c>
      <c r="D3408" t="s">
        <v>2731</v>
      </c>
      <c r="E3408" s="72">
        <v>53.23</v>
      </c>
    </row>
    <row r="3409" spans="1:5" x14ac:dyDescent="0.25">
      <c r="A3409">
        <v>4795</v>
      </c>
      <c r="B3409" t="s">
        <v>11538</v>
      </c>
      <c r="C3409" t="s">
        <v>2512</v>
      </c>
      <c r="D3409" t="s">
        <v>2731</v>
      </c>
      <c r="E3409" s="72">
        <v>310.23</v>
      </c>
    </row>
    <row r="3410" spans="1:5" x14ac:dyDescent="0.25">
      <c r="A3410">
        <v>39694</v>
      </c>
      <c r="B3410" t="s">
        <v>11539</v>
      </c>
      <c r="C3410" t="s">
        <v>2512</v>
      </c>
      <c r="D3410" t="s">
        <v>2731</v>
      </c>
      <c r="E3410" s="72">
        <v>369.1</v>
      </c>
    </row>
    <row r="3411" spans="1:5" x14ac:dyDescent="0.25">
      <c r="A3411">
        <v>1292</v>
      </c>
      <c r="B3411" t="s">
        <v>11540</v>
      </c>
      <c r="C3411" t="s">
        <v>2512</v>
      </c>
      <c r="D3411" t="s">
        <v>2731</v>
      </c>
      <c r="E3411" s="72">
        <v>60.95</v>
      </c>
    </row>
    <row r="3412" spans="1:5" x14ac:dyDescent="0.25">
      <c r="A3412">
        <v>1287</v>
      </c>
      <c r="B3412" t="s">
        <v>11541</v>
      </c>
      <c r="C3412" t="s">
        <v>2512</v>
      </c>
      <c r="D3412" t="s">
        <v>2733</v>
      </c>
      <c r="E3412" s="72">
        <v>29.9</v>
      </c>
    </row>
    <row r="3413" spans="1:5" x14ac:dyDescent="0.25">
      <c r="A3413">
        <v>1297</v>
      </c>
      <c r="B3413" t="s">
        <v>11542</v>
      </c>
      <c r="C3413" t="s">
        <v>2512</v>
      </c>
      <c r="D3413" t="s">
        <v>2731</v>
      </c>
      <c r="E3413" s="72">
        <v>24.8</v>
      </c>
    </row>
    <row r="3414" spans="1:5" x14ac:dyDescent="0.25">
      <c r="A3414">
        <v>4786</v>
      </c>
      <c r="B3414" t="s">
        <v>11543</v>
      </c>
      <c r="C3414" t="s">
        <v>2512</v>
      </c>
      <c r="D3414" t="s">
        <v>2732</v>
      </c>
      <c r="E3414" s="72">
        <v>120</v>
      </c>
    </row>
    <row r="3415" spans="1:5" x14ac:dyDescent="0.25">
      <c r="A3415">
        <v>10840</v>
      </c>
      <c r="B3415" t="s">
        <v>11544</v>
      </c>
      <c r="C3415" t="s">
        <v>2512</v>
      </c>
      <c r="D3415" t="s">
        <v>2733</v>
      </c>
      <c r="E3415" s="72">
        <v>322.5</v>
      </c>
    </row>
    <row r="3416" spans="1:5" x14ac:dyDescent="0.25">
      <c r="A3416">
        <v>10841</v>
      </c>
      <c r="B3416" t="s">
        <v>11545</v>
      </c>
      <c r="C3416" t="s">
        <v>2512</v>
      </c>
      <c r="D3416" t="s">
        <v>2731</v>
      </c>
      <c r="E3416" s="72">
        <v>243.39</v>
      </c>
    </row>
    <row r="3417" spans="1:5" x14ac:dyDescent="0.25">
      <c r="A3417">
        <v>44540</v>
      </c>
      <c r="B3417" t="s">
        <v>11546</v>
      </c>
      <c r="C3417" t="s">
        <v>2512</v>
      </c>
      <c r="D3417" t="s">
        <v>2731</v>
      </c>
      <c r="E3417" s="72">
        <v>311</v>
      </c>
    </row>
    <row r="3418" spans="1:5" x14ac:dyDescent="0.25">
      <c r="A3418">
        <v>10842</v>
      </c>
      <c r="B3418" t="s">
        <v>11547</v>
      </c>
      <c r="C3418" t="s">
        <v>2512</v>
      </c>
      <c r="D3418" t="s">
        <v>2731</v>
      </c>
      <c r="E3418" s="72">
        <v>351.57</v>
      </c>
    </row>
    <row r="3419" spans="1:5" x14ac:dyDescent="0.25">
      <c r="A3419">
        <v>21108</v>
      </c>
      <c r="B3419" t="s">
        <v>11548</v>
      </c>
      <c r="C3419" t="s">
        <v>2512</v>
      </c>
      <c r="D3419" t="s">
        <v>2731</v>
      </c>
      <c r="E3419" s="72">
        <v>81.23</v>
      </c>
    </row>
    <row r="3420" spans="1:5" x14ac:dyDescent="0.25">
      <c r="A3420">
        <v>38180</v>
      </c>
      <c r="B3420" t="s">
        <v>11549</v>
      </c>
      <c r="C3420" t="s">
        <v>2512</v>
      </c>
      <c r="D3420" t="s">
        <v>2731</v>
      </c>
      <c r="E3420" s="72">
        <v>155.85</v>
      </c>
    </row>
    <row r="3421" spans="1:5" x14ac:dyDescent="0.25">
      <c r="A3421">
        <v>40648</v>
      </c>
      <c r="B3421" t="s">
        <v>11550</v>
      </c>
      <c r="C3421" t="s">
        <v>2512</v>
      </c>
      <c r="D3421" t="s">
        <v>2732</v>
      </c>
      <c r="E3421" s="72">
        <v>230.4</v>
      </c>
    </row>
    <row r="3422" spans="1:5" x14ac:dyDescent="0.25">
      <c r="A3422">
        <v>40649</v>
      </c>
      <c r="B3422" t="s">
        <v>11551</v>
      </c>
      <c r="C3422" t="s">
        <v>2512</v>
      </c>
      <c r="D3422" t="s">
        <v>2732</v>
      </c>
      <c r="E3422" s="72">
        <v>134.19999999999999</v>
      </c>
    </row>
    <row r="3423" spans="1:5" x14ac:dyDescent="0.25">
      <c r="A3423">
        <v>40650</v>
      </c>
      <c r="B3423" t="s">
        <v>11552</v>
      </c>
      <c r="C3423" t="s">
        <v>2512</v>
      </c>
      <c r="D3423" t="s">
        <v>2732</v>
      </c>
      <c r="E3423" s="72">
        <v>172.8</v>
      </c>
    </row>
    <row r="3424" spans="1:5" x14ac:dyDescent="0.25">
      <c r="A3424">
        <v>40651</v>
      </c>
      <c r="B3424" t="s">
        <v>11553</v>
      </c>
      <c r="C3424" t="s">
        <v>2512</v>
      </c>
      <c r="D3424" t="s">
        <v>2732</v>
      </c>
      <c r="E3424" s="72">
        <v>318.72000000000003</v>
      </c>
    </row>
    <row r="3425" spans="1:5" x14ac:dyDescent="0.25">
      <c r="A3425">
        <v>40652</v>
      </c>
      <c r="B3425" t="s">
        <v>11554</v>
      </c>
      <c r="C3425" t="s">
        <v>2512</v>
      </c>
      <c r="D3425" t="s">
        <v>2732</v>
      </c>
      <c r="E3425" s="72">
        <v>170.88</v>
      </c>
    </row>
    <row r="3426" spans="1:5" x14ac:dyDescent="0.25">
      <c r="A3426">
        <v>40647</v>
      </c>
      <c r="B3426" t="s">
        <v>11555</v>
      </c>
      <c r="C3426" t="s">
        <v>2512</v>
      </c>
      <c r="D3426" t="s">
        <v>2732</v>
      </c>
      <c r="E3426" s="72">
        <v>188.16</v>
      </c>
    </row>
    <row r="3427" spans="1:5" x14ac:dyDescent="0.25">
      <c r="A3427">
        <v>40653</v>
      </c>
      <c r="B3427" t="s">
        <v>11556</v>
      </c>
      <c r="C3427" t="s">
        <v>2512</v>
      </c>
      <c r="D3427" t="s">
        <v>2732</v>
      </c>
      <c r="E3427" s="72">
        <v>144</v>
      </c>
    </row>
    <row r="3428" spans="1:5" x14ac:dyDescent="0.25">
      <c r="A3428">
        <v>36178</v>
      </c>
      <c r="B3428" t="s">
        <v>11557</v>
      </c>
      <c r="C3428" t="s">
        <v>2511</v>
      </c>
      <c r="D3428" t="s">
        <v>2731</v>
      </c>
      <c r="E3428" s="72">
        <v>15.55</v>
      </c>
    </row>
    <row r="3429" spans="1:5" x14ac:dyDescent="0.25">
      <c r="A3429">
        <v>38195</v>
      </c>
      <c r="B3429" t="s">
        <v>11558</v>
      </c>
      <c r="C3429" t="s">
        <v>2512</v>
      </c>
      <c r="D3429" t="s">
        <v>2731</v>
      </c>
      <c r="E3429" s="72">
        <v>95.94</v>
      </c>
    </row>
    <row r="3430" spans="1:5" x14ac:dyDescent="0.25">
      <c r="A3430">
        <v>38181</v>
      </c>
      <c r="B3430" t="s">
        <v>11559</v>
      </c>
      <c r="C3430" t="s">
        <v>2512</v>
      </c>
      <c r="D3430" t="s">
        <v>2731</v>
      </c>
      <c r="E3430" s="72">
        <v>212.75</v>
      </c>
    </row>
    <row r="3431" spans="1:5" x14ac:dyDescent="0.25">
      <c r="A3431">
        <v>38182</v>
      </c>
      <c r="B3431" t="s">
        <v>11560</v>
      </c>
      <c r="C3431" t="s">
        <v>2512</v>
      </c>
      <c r="D3431" t="s">
        <v>2731</v>
      </c>
      <c r="E3431" s="72">
        <v>202.66</v>
      </c>
    </row>
    <row r="3432" spans="1:5" x14ac:dyDescent="0.25">
      <c r="A3432">
        <v>38186</v>
      </c>
      <c r="B3432" t="s">
        <v>11561</v>
      </c>
      <c r="C3432" t="s">
        <v>2512</v>
      </c>
      <c r="D3432" t="s">
        <v>2731</v>
      </c>
      <c r="E3432" s="72">
        <v>526.78</v>
      </c>
    </row>
    <row r="3433" spans="1:5" x14ac:dyDescent="0.25">
      <c r="A3433">
        <v>38185</v>
      </c>
      <c r="B3433" t="s">
        <v>11562</v>
      </c>
      <c r="C3433" t="s">
        <v>2512</v>
      </c>
      <c r="D3433" t="s">
        <v>2731</v>
      </c>
      <c r="E3433" s="72">
        <v>469.02</v>
      </c>
    </row>
    <row r="3434" spans="1:5" x14ac:dyDescent="0.25">
      <c r="A3434">
        <v>40654</v>
      </c>
      <c r="B3434" t="s">
        <v>11563</v>
      </c>
      <c r="C3434" t="s">
        <v>2512</v>
      </c>
      <c r="D3434" t="s">
        <v>2732</v>
      </c>
      <c r="E3434" s="72">
        <v>223.68</v>
      </c>
    </row>
    <row r="3435" spans="1:5" x14ac:dyDescent="0.25">
      <c r="A3435">
        <v>44541</v>
      </c>
      <c r="B3435" t="s">
        <v>11564</v>
      </c>
      <c r="C3435" t="s">
        <v>2512</v>
      </c>
      <c r="D3435" t="s">
        <v>2731</v>
      </c>
      <c r="E3435" s="72">
        <v>256.91000000000003</v>
      </c>
    </row>
    <row r="3436" spans="1:5" x14ac:dyDescent="0.25">
      <c r="A3436">
        <v>4822</v>
      </c>
      <c r="B3436" t="s">
        <v>11565</v>
      </c>
      <c r="C3436" t="s">
        <v>2512</v>
      </c>
      <c r="D3436" t="s">
        <v>2731</v>
      </c>
      <c r="E3436" s="72">
        <v>327.69</v>
      </c>
    </row>
    <row r="3437" spans="1:5" x14ac:dyDescent="0.25">
      <c r="A3437">
        <v>4818</v>
      </c>
      <c r="B3437" t="s">
        <v>11566</v>
      </c>
      <c r="C3437" t="s">
        <v>2512</v>
      </c>
      <c r="D3437" t="s">
        <v>2733</v>
      </c>
      <c r="E3437" s="72">
        <v>336.82</v>
      </c>
    </row>
    <row r="3438" spans="1:5" x14ac:dyDescent="0.25">
      <c r="A3438">
        <v>39567</v>
      </c>
      <c r="B3438" t="s">
        <v>11567</v>
      </c>
      <c r="C3438" t="s">
        <v>2512</v>
      </c>
      <c r="D3438" t="s">
        <v>2731</v>
      </c>
      <c r="E3438" s="72">
        <v>36.729999999999997</v>
      </c>
    </row>
    <row r="3439" spans="1:5" x14ac:dyDescent="0.25">
      <c r="A3439">
        <v>39566</v>
      </c>
      <c r="B3439" t="s">
        <v>11568</v>
      </c>
      <c r="C3439" t="s">
        <v>2512</v>
      </c>
      <c r="D3439" t="s">
        <v>2731</v>
      </c>
      <c r="E3439" s="72">
        <v>38.880000000000003</v>
      </c>
    </row>
    <row r="3440" spans="1:5" x14ac:dyDescent="0.25">
      <c r="A3440">
        <v>39416</v>
      </c>
      <c r="B3440" t="s">
        <v>11569</v>
      </c>
      <c r="C3440" t="s">
        <v>2512</v>
      </c>
      <c r="D3440" t="s">
        <v>2731</v>
      </c>
      <c r="E3440" s="72">
        <v>23.69</v>
      </c>
    </row>
    <row r="3441" spans="1:5" x14ac:dyDescent="0.25">
      <c r="A3441">
        <v>39417</v>
      </c>
      <c r="B3441" t="s">
        <v>11570</v>
      </c>
      <c r="C3441" t="s">
        <v>2512</v>
      </c>
      <c r="D3441" t="s">
        <v>2731</v>
      </c>
      <c r="E3441" s="72">
        <v>23.11</v>
      </c>
    </row>
    <row r="3442" spans="1:5" x14ac:dyDescent="0.25">
      <c r="A3442">
        <v>43742</v>
      </c>
      <c r="B3442" t="s">
        <v>11571</v>
      </c>
      <c r="C3442" t="s">
        <v>2512</v>
      </c>
      <c r="D3442" t="s">
        <v>2731</v>
      </c>
      <c r="E3442" s="72">
        <v>24.93</v>
      </c>
    </row>
    <row r="3443" spans="1:5" x14ac:dyDescent="0.25">
      <c r="A3443">
        <v>39414</v>
      </c>
      <c r="B3443" t="s">
        <v>11572</v>
      </c>
      <c r="C3443" t="s">
        <v>2512</v>
      </c>
      <c r="D3443" t="s">
        <v>2731</v>
      </c>
      <c r="E3443" s="72">
        <v>22.44</v>
      </c>
    </row>
    <row r="3444" spans="1:5" x14ac:dyDescent="0.25">
      <c r="A3444">
        <v>39415</v>
      </c>
      <c r="B3444" t="s">
        <v>11573</v>
      </c>
      <c r="C3444" t="s">
        <v>2512</v>
      </c>
      <c r="D3444" t="s">
        <v>2731</v>
      </c>
      <c r="E3444" s="72">
        <v>19.34</v>
      </c>
    </row>
    <row r="3445" spans="1:5" x14ac:dyDescent="0.25">
      <c r="A3445">
        <v>43740</v>
      </c>
      <c r="B3445" t="s">
        <v>11574</v>
      </c>
      <c r="C3445" t="s">
        <v>2512</v>
      </c>
      <c r="D3445" t="s">
        <v>2731</v>
      </c>
      <c r="E3445" s="72">
        <v>23.62</v>
      </c>
    </row>
    <row r="3446" spans="1:5" x14ac:dyDescent="0.25">
      <c r="A3446">
        <v>39412</v>
      </c>
      <c r="B3446" t="s">
        <v>11575</v>
      </c>
      <c r="C3446" t="s">
        <v>2512</v>
      </c>
      <c r="D3446" t="s">
        <v>2733</v>
      </c>
      <c r="E3446" s="72">
        <v>16.2</v>
      </c>
    </row>
    <row r="3447" spans="1:5" x14ac:dyDescent="0.25">
      <c r="A3447">
        <v>39413</v>
      </c>
      <c r="B3447" t="s">
        <v>11576</v>
      </c>
      <c r="C3447" t="s">
        <v>2512</v>
      </c>
      <c r="D3447" t="s">
        <v>2731</v>
      </c>
      <c r="E3447" s="72">
        <v>17.52</v>
      </c>
    </row>
    <row r="3448" spans="1:5" x14ac:dyDescent="0.25">
      <c r="A3448">
        <v>43741</v>
      </c>
      <c r="B3448" t="s">
        <v>11577</v>
      </c>
      <c r="C3448" t="s">
        <v>2512</v>
      </c>
      <c r="D3448" t="s">
        <v>2731</v>
      </c>
      <c r="E3448" s="72">
        <v>18.670000000000002</v>
      </c>
    </row>
    <row r="3449" spans="1:5" x14ac:dyDescent="0.25">
      <c r="A3449">
        <v>11062</v>
      </c>
      <c r="B3449" t="s">
        <v>11578</v>
      </c>
      <c r="C3449" t="s">
        <v>2512</v>
      </c>
      <c r="D3449" t="s">
        <v>2731</v>
      </c>
      <c r="E3449" s="72">
        <v>50.09</v>
      </c>
    </row>
    <row r="3450" spans="1:5" x14ac:dyDescent="0.25">
      <c r="A3450">
        <v>11063</v>
      </c>
      <c r="B3450" t="s">
        <v>11579</v>
      </c>
      <c r="C3450" t="s">
        <v>2512</v>
      </c>
      <c r="D3450" t="s">
        <v>2731</v>
      </c>
      <c r="E3450" s="72">
        <v>30.66</v>
      </c>
    </row>
    <row r="3451" spans="1:5" x14ac:dyDescent="0.25">
      <c r="A3451">
        <v>13521</v>
      </c>
      <c r="B3451" t="s">
        <v>11580</v>
      </c>
      <c r="C3451" t="s">
        <v>2511</v>
      </c>
      <c r="D3451" t="s">
        <v>2732</v>
      </c>
      <c r="E3451" s="72">
        <v>82.5</v>
      </c>
    </row>
    <row r="3452" spans="1:5" x14ac:dyDescent="0.25">
      <c r="A3452">
        <v>10851</v>
      </c>
      <c r="B3452" t="s">
        <v>11581</v>
      </c>
      <c r="C3452" t="s">
        <v>2511</v>
      </c>
      <c r="D3452" t="s">
        <v>2732</v>
      </c>
      <c r="E3452" s="72">
        <v>94.28</v>
      </c>
    </row>
    <row r="3453" spans="1:5" x14ac:dyDescent="0.25">
      <c r="A3453">
        <v>39515</v>
      </c>
      <c r="B3453" t="s">
        <v>11582</v>
      </c>
      <c r="C3453" t="s">
        <v>2511</v>
      </c>
      <c r="D3453" t="s">
        <v>2732</v>
      </c>
      <c r="E3453" s="72">
        <v>61.45</v>
      </c>
    </row>
    <row r="3454" spans="1:5" x14ac:dyDescent="0.25">
      <c r="A3454">
        <v>39516</v>
      </c>
      <c r="B3454" t="s">
        <v>11583</v>
      </c>
      <c r="C3454" t="s">
        <v>2511</v>
      </c>
      <c r="D3454" t="s">
        <v>2732</v>
      </c>
      <c r="E3454" s="72">
        <v>51.8</v>
      </c>
    </row>
    <row r="3455" spans="1:5" x14ac:dyDescent="0.25">
      <c r="A3455">
        <v>39514</v>
      </c>
      <c r="B3455" t="s">
        <v>11584</v>
      </c>
      <c r="C3455" t="s">
        <v>2511</v>
      </c>
      <c r="D3455" t="s">
        <v>2732</v>
      </c>
      <c r="E3455" s="72">
        <v>32.229999999999997</v>
      </c>
    </row>
    <row r="3456" spans="1:5" x14ac:dyDescent="0.25">
      <c r="A3456">
        <v>4812</v>
      </c>
      <c r="B3456" t="s">
        <v>11585</v>
      </c>
      <c r="C3456" t="s">
        <v>2512</v>
      </c>
      <c r="D3456" t="s">
        <v>2731</v>
      </c>
      <c r="E3456" s="72">
        <v>9.7200000000000006</v>
      </c>
    </row>
    <row r="3457" spans="1:5" x14ac:dyDescent="0.25">
      <c r="A3457">
        <v>10849</v>
      </c>
      <c r="B3457" t="s">
        <v>11586</v>
      </c>
      <c r="C3457" t="s">
        <v>2511</v>
      </c>
      <c r="D3457" t="s">
        <v>2732</v>
      </c>
      <c r="E3457" s="73">
        <v>1200.01</v>
      </c>
    </row>
    <row r="3458" spans="1:5" x14ac:dyDescent="0.25">
      <c r="A3458">
        <v>10848</v>
      </c>
      <c r="B3458" t="s">
        <v>11587</v>
      </c>
      <c r="C3458" t="s">
        <v>2511</v>
      </c>
      <c r="D3458" t="s">
        <v>2732</v>
      </c>
      <c r="E3458" s="72">
        <v>753.75</v>
      </c>
    </row>
    <row r="3459" spans="1:5" x14ac:dyDescent="0.25">
      <c r="A3459">
        <v>4813</v>
      </c>
      <c r="B3459" t="s">
        <v>11588</v>
      </c>
      <c r="C3459" t="s">
        <v>2512</v>
      </c>
      <c r="D3459" t="s">
        <v>2732</v>
      </c>
      <c r="E3459" s="72">
        <v>250</v>
      </c>
    </row>
    <row r="3460" spans="1:5" x14ac:dyDescent="0.25">
      <c r="A3460">
        <v>37560</v>
      </c>
      <c r="B3460" t="s">
        <v>11589</v>
      </c>
      <c r="C3460" t="s">
        <v>2511</v>
      </c>
      <c r="D3460" t="s">
        <v>2731</v>
      </c>
      <c r="E3460" s="72">
        <v>49.21</v>
      </c>
    </row>
    <row r="3461" spans="1:5" x14ac:dyDescent="0.25">
      <c r="A3461">
        <v>37557</v>
      </c>
      <c r="B3461" t="s">
        <v>11590</v>
      </c>
      <c r="C3461" t="s">
        <v>2511</v>
      </c>
      <c r="D3461" t="s">
        <v>2731</v>
      </c>
      <c r="E3461" s="72">
        <v>14.94</v>
      </c>
    </row>
    <row r="3462" spans="1:5" x14ac:dyDescent="0.25">
      <c r="A3462">
        <v>37556</v>
      </c>
      <c r="B3462" t="s">
        <v>11591</v>
      </c>
      <c r="C3462" t="s">
        <v>2511</v>
      </c>
      <c r="D3462" t="s">
        <v>2731</v>
      </c>
      <c r="E3462" s="72">
        <v>28.91</v>
      </c>
    </row>
    <row r="3463" spans="1:5" x14ac:dyDescent="0.25">
      <c r="A3463">
        <v>37559</v>
      </c>
      <c r="B3463" t="s">
        <v>11592</v>
      </c>
      <c r="C3463" t="s">
        <v>2511</v>
      </c>
      <c r="D3463" t="s">
        <v>2731</v>
      </c>
      <c r="E3463" s="72">
        <v>35.47</v>
      </c>
    </row>
    <row r="3464" spans="1:5" x14ac:dyDescent="0.25">
      <c r="A3464">
        <v>37539</v>
      </c>
      <c r="B3464" t="s">
        <v>11593</v>
      </c>
      <c r="C3464" t="s">
        <v>2511</v>
      </c>
      <c r="D3464" t="s">
        <v>2733</v>
      </c>
      <c r="E3464" s="72">
        <v>25</v>
      </c>
    </row>
    <row r="3465" spans="1:5" x14ac:dyDescent="0.25">
      <c r="A3465">
        <v>37558</v>
      </c>
      <c r="B3465" t="s">
        <v>11594</v>
      </c>
      <c r="C3465" t="s">
        <v>2511</v>
      </c>
      <c r="D3465" t="s">
        <v>2731</v>
      </c>
      <c r="E3465" s="72">
        <v>46.61</v>
      </c>
    </row>
    <row r="3466" spans="1:5" x14ac:dyDescent="0.25">
      <c r="A3466">
        <v>34723</v>
      </c>
      <c r="B3466" t="s">
        <v>11595</v>
      </c>
      <c r="C3466" t="s">
        <v>2512</v>
      </c>
      <c r="D3466" t="s">
        <v>2732</v>
      </c>
      <c r="E3466" s="72">
        <v>577.5</v>
      </c>
    </row>
    <row r="3467" spans="1:5" x14ac:dyDescent="0.25">
      <c r="A3467">
        <v>34721</v>
      </c>
      <c r="B3467" t="s">
        <v>11596</v>
      </c>
      <c r="C3467" t="s">
        <v>2512</v>
      </c>
      <c r="D3467" t="s">
        <v>2732</v>
      </c>
      <c r="E3467" s="72">
        <v>720</v>
      </c>
    </row>
    <row r="3468" spans="1:5" x14ac:dyDescent="0.25">
      <c r="A3468">
        <v>4309</v>
      </c>
      <c r="B3468" t="s">
        <v>11597</v>
      </c>
      <c r="C3468" t="s">
        <v>2511</v>
      </c>
      <c r="D3468" t="s">
        <v>2731</v>
      </c>
      <c r="E3468" s="72">
        <v>8.15</v>
      </c>
    </row>
    <row r="3469" spans="1:5" x14ac:dyDescent="0.25">
      <c r="A3469">
        <v>4307</v>
      </c>
      <c r="B3469" t="s">
        <v>11598</v>
      </c>
      <c r="C3469" t="s">
        <v>2511</v>
      </c>
      <c r="D3469" t="s">
        <v>2731</v>
      </c>
      <c r="E3469" s="72">
        <v>13.95</v>
      </c>
    </row>
    <row r="3470" spans="1:5" x14ac:dyDescent="0.25">
      <c r="A3470">
        <v>10850</v>
      </c>
      <c r="B3470" t="s">
        <v>11599</v>
      </c>
      <c r="C3470" t="s">
        <v>2511</v>
      </c>
      <c r="D3470" t="s">
        <v>2732</v>
      </c>
      <c r="E3470" s="72">
        <v>37.5</v>
      </c>
    </row>
    <row r="3471" spans="1:5" x14ac:dyDescent="0.25">
      <c r="A3471">
        <v>42438</v>
      </c>
      <c r="B3471" t="s">
        <v>11600</v>
      </c>
      <c r="C3471" t="s">
        <v>2511</v>
      </c>
      <c r="D3471" t="s">
        <v>2732</v>
      </c>
      <c r="E3471" s="73">
        <v>2090.75</v>
      </c>
    </row>
    <row r="3472" spans="1:5" x14ac:dyDescent="0.25">
      <c r="A3472">
        <v>4792</v>
      </c>
      <c r="B3472" t="s">
        <v>11601</v>
      </c>
      <c r="C3472" t="s">
        <v>2512</v>
      </c>
      <c r="D3472" t="s">
        <v>2731</v>
      </c>
      <c r="E3472" s="72">
        <v>149.61000000000001</v>
      </c>
    </row>
    <row r="3473" spans="1:5" x14ac:dyDescent="0.25">
      <c r="A3473">
        <v>4790</v>
      </c>
      <c r="B3473" t="s">
        <v>11602</v>
      </c>
      <c r="C3473" t="s">
        <v>2512</v>
      </c>
      <c r="D3473" t="s">
        <v>2733</v>
      </c>
      <c r="E3473" s="72">
        <v>89.95</v>
      </c>
    </row>
    <row r="3474" spans="1:5" x14ac:dyDescent="0.25">
      <c r="A3474">
        <v>40671</v>
      </c>
      <c r="B3474" t="s">
        <v>11603</v>
      </c>
      <c r="C3474" t="s">
        <v>2512</v>
      </c>
      <c r="D3474" t="s">
        <v>2731</v>
      </c>
      <c r="E3474" s="72">
        <v>102.05</v>
      </c>
    </row>
    <row r="3475" spans="1:5" x14ac:dyDescent="0.25">
      <c r="A3475">
        <v>7552</v>
      </c>
      <c r="B3475" t="s">
        <v>11604</v>
      </c>
      <c r="C3475" t="s">
        <v>2511</v>
      </c>
      <c r="D3475" t="s">
        <v>2731</v>
      </c>
      <c r="E3475" s="72">
        <v>25</v>
      </c>
    </row>
    <row r="3476" spans="1:5" x14ac:dyDescent="0.25">
      <c r="A3476">
        <v>4893</v>
      </c>
      <c r="B3476" t="s">
        <v>11605</v>
      </c>
      <c r="C3476" t="s">
        <v>2511</v>
      </c>
      <c r="D3476" t="s">
        <v>2732</v>
      </c>
      <c r="E3476" s="72">
        <v>14.56</v>
      </c>
    </row>
    <row r="3477" spans="1:5" x14ac:dyDescent="0.25">
      <c r="A3477">
        <v>4894</v>
      </c>
      <c r="B3477" t="s">
        <v>11606</v>
      </c>
      <c r="C3477" t="s">
        <v>2511</v>
      </c>
      <c r="D3477" t="s">
        <v>2732</v>
      </c>
      <c r="E3477" s="72">
        <v>12.49</v>
      </c>
    </row>
    <row r="3478" spans="1:5" x14ac:dyDescent="0.25">
      <c r="A3478">
        <v>4888</v>
      </c>
      <c r="B3478" t="s">
        <v>11607</v>
      </c>
      <c r="C3478" t="s">
        <v>2511</v>
      </c>
      <c r="D3478" t="s">
        <v>2732</v>
      </c>
      <c r="E3478" s="72">
        <v>4.25</v>
      </c>
    </row>
    <row r="3479" spans="1:5" x14ac:dyDescent="0.25">
      <c r="A3479">
        <v>4890</v>
      </c>
      <c r="B3479" t="s">
        <v>11608</v>
      </c>
      <c r="C3479" t="s">
        <v>2511</v>
      </c>
      <c r="D3479" t="s">
        <v>2732</v>
      </c>
      <c r="E3479" s="72">
        <v>7.99</v>
      </c>
    </row>
    <row r="3480" spans="1:5" x14ac:dyDescent="0.25">
      <c r="A3480">
        <v>12411</v>
      </c>
      <c r="B3480" t="s">
        <v>11609</v>
      </c>
      <c r="C3480" t="s">
        <v>2511</v>
      </c>
      <c r="D3480" t="s">
        <v>2732</v>
      </c>
      <c r="E3480" s="72">
        <v>43.04</v>
      </c>
    </row>
    <row r="3481" spans="1:5" x14ac:dyDescent="0.25">
      <c r="A3481">
        <v>4891</v>
      </c>
      <c r="B3481" t="s">
        <v>11610</v>
      </c>
      <c r="C3481" t="s">
        <v>2511</v>
      </c>
      <c r="D3481" t="s">
        <v>2732</v>
      </c>
      <c r="E3481" s="72">
        <v>21.52</v>
      </c>
    </row>
    <row r="3482" spans="1:5" x14ac:dyDescent="0.25">
      <c r="A3482">
        <v>4889</v>
      </c>
      <c r="B3482" t="s">
        <v>11611</v>
      </c>
      <c r="C3482" t="s">
        <v>2511</v>
      </c>
      <c r="D3482" t="s">
        <v>2732</v>
      </c>
      <c r="E3482" s="72">
        <v>5.75</v>
      </c>
    </row>
    <row r="3483" spans="1:5" x14ac:dyDescent="0.25">
      <c r="A3483">
        <v>4892</v>
      </c>
      <c r="B3483" t="s">
        <v>11612</v>
      </c>
      <c r="C3483" t="s">
        <v>2511</v>
      </c>
      <c r="D3483" t="s">
        <v>2732</v>
      </c>
      <c r="E3483" s="72">
        <v>60.26</v>
      </c>
    </row>
    <row r="3484" spans="1:5" x14ac:dyDescent="0.25">
      <c r="A3484">
        <v>12412</v>
      </c>
      <c r="B3484" t="s">
        <v>11613</v>
      </c>
      <c r="C3484" t="s">
        <v>2511</v>
      </c>
      <c r="D3484" t="s">
        <v>2732</v>
      </c>
      <c r="E3484" s="72">
        <v>112.01</v>
      </c>
    </row>
    <row r="3485" spans="1:5" x14ac:dyDescent="0.25">
      <c r="A3485">
        <v>4907</v>
      </c>
      <c r="B3485" t="s">
        <v>11614</v>
      </c>
      <c r="C3485" t="s">
        <v>2511</v>
      </c>
      <c r="D3485" t="s">
        <v>2731</v>
      </c>
      <c r="E3485" s="72">
        <v>23.34</v>
      </c>
    </row>
    <row r="3486" spans="1:5" x14ac:dyDescent="0.25">
      <c r="A3486">
        <v>4902</v>
      </c>
      <c r="B3486" t="s">
        <v>11615</v>
      </c>
      <c r="C3486" t="s">
        <v>2511</v>
      </c>
      <c r="D3486" t="s">
        <v>2731</v>
      </c>
      <c r="E3486" s="72">
        <v>60.56</v>
      </c>
    </row>
    <row r="3487" spans="1:5" x14ac:dyDescent="0.25">
      <c r="A3487">
        <v>11096</v>
      </c>
      <c r="B3487" t="s">
        <v>11616</v>
      </c>
      <c r="C3487" t="s">
        <v>2510</v>
      </c>
      <c r="D3487" t="s">
        <v>2731</v>
      </c>
      <c r="E3487" s="72">
        <v>2.46</v>
      </c>
    </row>
    <row r="3488" spans="1:5" x14ac:dyDescent="0.25">
      <c r="A3488">
        <v>4741</v>
      </c>
      <c r="B3488" t="s">
        <v>11617</v>
      </c>
      <c r="C3488" t="s">
        <v>2516</v>
      </c>
      <c r="D3488" t="s">
        <v>2731</v>
      </c>
      <c r="E3488" s="72">
        <v>169.14</v>
      </c>
    </row>
    <row r="3489" spans="1:5" x14ac:dyDescent="0.25">
      <c r="A3489">
        <v>4752</v>
      </c>
      <c r="B3489" t="s">
        <v>11618</v>
      </c>
      <c r="C3489" t="s">
        <v>2513</v>
      </c>
      <c r="D3489" t="s">
        <v>2731</v>
      </c>
      <c r="E3489" s="72">
        <v>13.44</v>
      </c>
    </row>
    <row r="3490" spans="1:5" x14ac:dyDescent="0.25">
      <c r="A3490">
        <v>41091</v>
      </c>
      <c r="B3490" t="s">
        <v>11619</v>
      </c>
      <c r="C3490" t="s">
        <v>2517</v>
      </c>
      <c r="D3490" t="s">
        <v>2731</v>
      </c>
      <c r="E3490" s="73">
        <v>2395.2600000000002</v>
      </c>
    </row>
    <row r="3491" spans="1:5" x14ac:dyDescent="0.25">
      <c r="A3491">
        <v>13954</v>
      </c>
      <c r="B3491" t="s">
        <v>11620</v>
      </c>
      <c r="C3491" t="s">
        <v>2511</v>
      </c>
      <c r="D3491" t="s">
        <v>2732</v>
      </c>
      <c r="E3491" s="73">
        <v>7693.61</v>
      </c>
    </row>
    <row r="3492" spans="1:5" x14ac:dyDescent="0.25">
      <c r="A3492">
        <v>3411</v>
      </c>
      <c r="B3492" t="s">
        <v>11621</v>
      </c>
      <c r="C3492" t="s">
        <v>2510</v>
      </c>
      <c r="D3492" t="s">
        <v>2732</v>
      </c>
      <c r="E3492" s="72">
        <v>82.28</v>
      </c>
    </row>
    <row r="3493" spans="1:5" x14ac:dyDescent="0.25">
      <c r="A3493">
        <v>39995</v>
      </c>
      <c r="B3493" t="s">
        <v>11622</v>
      </c>
      <c r="C3493" t="s">
        <v>2516</v>
      </c>
      <c r="D3493" t="s">
        <v>2732</v>
      </c>
      <c r="E3493" s="72">
        <v>633.03</v>
      </c>
    </row>
    <row r="3494" spans="1:5" x14ac:dyDescent="0.25">
      <c r="A3494">
        <v>11615</v>
      </c>
      <c r="B3494" t="s">
        <v>11623</v>
      </c>
      <c r="C3494" t="s">
        <v>2512</v>
      </c>
      <c r="D3494" t="s">
        <v>2732</v>
      </c>
      <c r="E3494" s="72">
        <v>5.37</v>
      </c>
    </row>
    <row r="3495" spans="1:5" x14ac:dyDescent="0.25">
      <c r="A3495">
        <v>3408</v>
      </c>
      <c r="B3495" t="s">
        <v>11624</v>
      </c>
      <c r="C3495" t="s">
        <v>2512</v>
      </c>
      <c r="D3495" t="s">
        <v>2732</v>
      </c>
      <c r="E3495" s="72">
        <v>14.26</v>
      </c>
    </row>
    <row r="3496" spans="1:5" x14ac:dyDescent="0.25">
      <c r="A3496">
        <v>3409</v>
      </c>
      <c r="B3496" t="s">
        <v>11625</v>
      </c>
      <c r="C3496" t="s">
        <v>2512</v>
      </c>
      <c r="D3496" t="s">
        <v>2732</v>
      </c>
      <c r="E3496" s="72">
        <v>35.65</v>
      </c>
    </row>
    <row r="3497" spans="1:5" x14ac:dyDescent="0.25">
      <c r="A3497">
        <v>11427</v>
      </c>
      <c r="B3497" t="s">
        <v>11626</v>
      </c>
      <c r="C3497" t="s">
        <v>2510</v>
      </c>
      <c r="D3497" t="s">
        <v>2732</v>
      </c>
      <c r="E3497" s="72">
        <v>98.06</v>
      </c>
    </row>
    <row r="3498" spans="1:5" x14ac:dyDescent="0.25">
      <c r="A3498">
        <v>4491</v>
      </c>
      <c r="B3498" t="s">
        <v>11627</v>
      </c>
      <c r="C3498" t="s">
        <v>2514</v>
      </c>
      <c r="D3498" t="s">
        <v>2731</v>
      </c>
      <c r="E3498" s="72">
        <v>8.14</v>
      </c>
    </row>
    <row r="3499" spans="1:5" x14ac:dyDescent="0.25">
      <c r="A3499">
        <v>2745</v>
      </c>
      <c r="B3499" t="s">
        <v>11628</v>
      </c>
      <c r="C3499" t="s">
        <v>2514</v>
      </c>
      <c r="D3499" t="s">
        <v>2731</v>
      </c>
      <c r="E3499" s="72">
        <v>3.59</v>
      </c>
    </row>
    <row r="3500" spans="1:5" x14ac:dyDescent="0.25">
      <c r="A3500">
        <v>14439</v>
      </c>
      <c r="B3500" t="s">
        <v>11629</v>
      </c>
      <c r="C3500" t="s">
        <v>2514</v>
      </c>
      <c r="D3500" t="s">
        <v>2731</v>
      </c>
      <c r="E3500" s="72">
        <v>4.46</v>
      </c>
    </row>
    <row r="3501" spans="1:5" x14ac:dyDescent="0.25">
      <c r="A3501">
        <v>44496</v>
      </c>
      <c r="B3501" t="s">
        <v>11630</v>
      </c>
      <c r="C3501" t="s">
        <v>2511</v>
      </c>
      <c r="D3501" t="s">
        <v>2731</v>
      </c>
      <c r="E3501" s="72">
        <v>158.35</v>
      </c>
    </row>
    <row r="3502" spans="1:5" x14ac:dyDescent="0.25">
      <c r="A3502">
        <v>12362</v>
      </c>
      <c r="B3502" t="s">
        <v>11631</v>
      </c>
      <c r="C3502" t="s">
        <v>2511</v>
      </c>
      <c r="D3502" t="s">
        <v>2731</v>
      </c>
      <c r="E3502" s="72">
        <v>19.46</v>
      </c>
    </row>
    <row r="3503" spans="1:5" x14ac:dyDescent="0.25">
      <c r="A3503">
        <v>421</v>
      </c>
      <c r="B3503" t="s">
        <v>11632</v>
      </c>
      <c r="C3503" t="s">
        <v>2511</v>
      </c>
      <c r="D3503" t="s">
        <v>2732</v>
      </c>
      <c r="E3503" s="72">
        <v>23.07</v>
      </c>
    </row>
    <row r="3504" spans="1:5" x14ac:dyDescent="0.25">
      <c r="A3504">
        <v>14148</v>
      </c>
      <c r="B3504" t="s">
        <v>11633</v>
      </c>
      <c r="C3504" t="s">
        <v>2511</v>
      </c>
      <c r="D3504" t="s">
        <v>2732</v>
      </c>
      <c r="E3504" s="72">
        <v>0.87</v>
      </c>
    </row>
    <row r="3505" spans="1:5" x14ac:dyDescent="0.25">
      <c r="A3505">
        <v>4341</v>
      </c>
      <c r="B3505" t="s">
        <v>11634</v>
      </c>
      <c r="C3505" t="s">
        <v>2511</v>
      </c>
      <c r="D3505" t="s">
        <v>2732</v>
      </c>
      <c r="E3505" s="72">
        <v>1.08</v>
      </c>
    </row>
    <row r="3506" spans="1:5" x14ac:dyDescent="0.25">
      <c r="A3506">
        <v>4337</v>
      </c>
      <c r="B3506" t="s">
        <v>11635</v>
      </c>
      <c r="C3506" t="s">
        <v>2511</v>
      </c>
      <c r="D3506" t="s">
        <v>2732</v>
      </c>
      <c r="E3506" s="72">
        <v>2.73</v>
      </c>
    </row>
    <row r="3507" spans="1:5" x14ac:dyDescent="0.25">
      <c r="A3507">
        <v>4339</v>
      </c>
      <c r="B3507" t="s">
        <v>11636</v>
      </c>
      <c r="C3507" t="s">
        <v>2511</v>
      </c>
      <c r="D3507" t="s">
        <v>2732</v>
      </c>
      <c r="E3507" s="72">
        <v>0.57999999999999996</v>
      </c>
    </row>
    <row r="3508" spans="1:5" x14ac:dyDescent="0.25">
      <c r="A3508">
        <v>39997</v>
      </c>
      <c r="B3508" t="s">
        <v>11637</v>
      </c>
      <c r="C3508" t="s">
        <v>2511</v>
      </c>
      <c r="D3508" t="s">
        <v>2732</v>
      </c>
      <c r="E3508" s="72">
        <v>0.32</v>
      </c>
    </row>
    <row r="3509" spans="1:5" x14ac:dyDescent="0.25">
      <c r="A3509">
        <v>11971</v>
      </c>
      <c r="B3509" t="s">
        <v>11638</v>
      </c>
      <c r="C3509" t="s">
        <v>2511</v>
      </c>
      <c r="D3509" t="s">
        <v>2732</v>
      </c>
      <c r="E3509" s="72">
        <v>4.51</v>
      </c>
    </row>
    <row r="3510" spans="1:5" x14ac:dyDescent="0.25">
      <c r="A3510">
        <v>4342</v>
      </c>
      <c r="B3510" t="s">
        <v>11639</v>
      </c>
      <c r="C3510" t="s">
        <v>2511</v>
      </c>
      <c r="D3510" t="s">
        <v>2732</v>
      </c>
      <c r="E3510" s="72">
        <v>0.24</v>
      </c>
    </row>
    <row r="3511" spans="1:5" x14ac:dyDescent="0.25">
      <c r="A3511">
        <v>4330</v>
      </c>
      <c r="B3511" t="s">
        <v>11640</v>
      </c>
      <c r="C3511" t="s">
        <v>2511</v>
      </c>
      <c r="D3511" t="s">
        <v>2732</v>
      </c>
      <c r="E3511" s="72">
        <v>0.16</v>
      </c>
    </row>
    <row r="3512" spans="1:5" x14ac:dyDescent="0.25">
      <c r="A3512">
        <v>4340</v>
      </c>
      <c r="B3512" t="s">
        <v>11641</v>
      </c>
      <c r="C3512" t="s">
        <v>2511</v>
      </c>
      <c r="D3512" t="s">
        <v>2732</v>
      </c>
      <c r="E3512" s="72">
        <v>1.26</v>
      </c>
    </row>
    <row r="3513" spans="1:5" x14ac:dyDescent="0.25">
      <c r="A3513">
        <v>5088</v>
      </c>
      <c r="B3513" t="s">
        <v>11642</v>
      </c>
      <c r="C3513" t="s">
        <v>2511</v>
      </c>
      <c r="D3513" t="s">
        <v>2731</v>
      </c>
      <c r="E3513" s="72">
        <v>6.36</v>
      </c>
    </row>
    <row r="3514" spans="1:5" x14ac:dyDescent="0.25">
      <c r="A3514">
        <v>11154</v>
      </c>
      <c r="B3514" t="s">
        <v>11643</v>
      </c>
      <c r="C3514" t="s">
        <v>2511</v>
      </c>
      <c r="D3514" t="s">
        <v>2731</v>
      </c>
      <c r="E3514" s="73">
        <v>1064.46</v>
      </c>
    </row>
    <row r="3515" spans="1:5" x14ac:dyDescent="0.25">
      <c r="A3515">
        <v>4989</v>
      </c>
      <c r="B3515" t="s">
        <v>11644</v>
      </c>
      <c r="C3515" t="s">
        <v>2511</v>
      </c>
      <c r="D3515" t="s">
        <v>2731</v>
      </c>
      <c r="E3515" s="72">
        <v>371.97</v>
      </c>
    </row>
    <row r="3516" spans="1:5" x14ac:dyDescent="0.25">
      <c r="A3516">
        <v>4982</v>
      </c>
      <c r="B3516" t="s">
        <v>11645</v>
      </c>
      <c r="C3516" t="s">
        <v>2511</v>
      </c>
      <c r="D3516" t="s">
        <v>2731</v>
      </c>
      <c r="E3516" s="72">
        <v>348.89</v>
      </c>
    </row>
    <row r="3517" spans="1:5" x14ac:dyDescent="0.25">
      <c r="A3517">
        <v>4962</v>
      </c>
      <c r="B3517" t="s">
        <v>11646</v>
      </c>
      <c r="C3517" t="s">
        <v>2511</v>
      </c>
      <c r="D3517" t="s">
        <v>2731</v>
      </c>
      <c r="E3517" s="72">
        <v>275.14999999999998</v>
      </c>
    </row>
    <row r="3518" spans="1:5" x14ac:dyDescent="0.25">
      <c r="A3518">
        <v>4981</v>
      </c>
      <c r="B3518" t="s">
        <v>11647</v>
      </c>
      <c r="C3518" t="s">
        <v>2511</v>
      </c>
      <c r="D3518" t="s">
        <v>2733</v>
      </c>
      <c r="E3518" s="72">
        <v>244.95</v>
      </c>
    </row>
    <row r="3519" spans="1:5" x14ac:dyDescent="0.25">
      <c r="A3519">
        <v>4964</v>
      </c>
      <c r="B3519" t="s">
        <v>11648</v>
      </c>
      <c r="C3519" t="s">
        <v>2511</v>
      </c>
      <c r="D3519" t="s">
        <v>2731</v>
      </c>
      <c r="E3519" s="72">
        <v>310.75</v>
      </c>
    </row>
    <row r="3520" spans="1:5" x14ac:dyDescent="0.25">
      <c r="A3520">
        <v>4992</v>
      </c>
      <c r="B3520" t="s">
        <v>11649</v>
      </c>
      <c r="C3520" t="s">
        <v>2511</v>
      </c>
      <c r="D3520" t="s">
        <v>2731</v>
      </c>
      <c r="E3520" s="72">
        <v>303.55</v>
      </c>
    </row>
    <row r="3521" spans="1:5" x14ac:dyDescent="0.25">
      <c r="A3521">
        <v>4987</v>
      </c>
      <c r="B3521" t="s">
        <v>11650</v>
      </c>
      <c r="C3521" t="s">
        <v>2511</v>
      </c>
      <c r="D3521" t="s">
        <v>2731</v>
      </c>
      <c r="E3521" s="72">
        <v>347.28</v>
      </c>
    </row>
    <row r="3522" spans="1:5" x14ac:dyDescent="0.25">
      <c r="A3522">
        <v>4930</v>
      </c>
      <c r="B3522" t="s">
        <v>11651</v>
      </c>
      <c r="C3522" t="s">
        <v>2512</v>
      </c>
      <c r="D3522" t="s">
        <v>2731</v>
      </c>
      <c r="E3522" s="72">
        <v>450.87</v>
      </c>
    </row>
    <row r="3523" spans="1:5" x14ac:dyDescent="0.25">
      <c r="A3523">
        <v>39021</v>
      </c>
      <c r="B3523" t="s">
        <v>11652</v>
      </c>
      <c r="C3523" t="s">
        <v>2511</v>
      </c>
      <c r="D3523" t="s">
        <v>2731</v>
      </c>
      <c r="E3523" s="72">
        <v>479.38</v>
      </c>
    </row>
    <row r="3524" spans="1:5" x14ac:dyDescent="0.25">
      <c r="A3524">
        <v>39022</v>
      </c>
      <c r="B3524" t="s">
        <v>11653</v>
      </c>
      <c r="C3524" t="s">
        <v>2511</v>
      </c>
      <c r="D3524" t="s">
        <v>2733</v>
      </c>
      <c r="E3524" s="72">
        <v>429.4</v>
      </c>
    </row>
    <row r="3525" spans="1:5" x14ac:dyDescent="0.25">
      <c r="A3525">
        <v>39024</v>
      </c>
      <c r="B3525" t="s">
        <v>11654</v>
      </c>
      <c r="C3525" t="s">
        <v>2511</v>
      </c>
      <c r="D3525" t="s">
        <v>2731</v>
      </c>
      <c r="E3525" s="72">
        <v>520.76</v>
      </c>
    </row>
    <row r="3526" spans="1:5" x14ac:dyDescent="0.25">
      <c r="A3526">
        <v>4914</v>
      </c>
      <c r="B3526" t="s">
        <v>11655</v>
      </c>
      <c r="C3526" t="s">
        <v>2512</v>
      </c>
      <c r="D3526" t="s">
        <v>2731</v>
      </c>
      <c r="E3526" s="72">
        <v>422.25</v>
      </c>
    </row>
    <row r="3527" spans="1:5" x14ac:dyDescent="0.25">
      <c r="A3527">
        <v>4917</v>
      </c>
      <c r="B3527" t="s">
        <v>11656</v>
      </c>
      <c r="C3527" t="s">
        <v>2512</v>
      </c>
      <c r="D3527" t="s">
        <v>2733</v>
      </c>
      <c r="E3527" s="72">
        <v>291.61</v>
      </c>
    </row>
    <row r="3528" spans="1:5" x14ac:dyDescent="0.25">
      <c r="A3528">
        <v>39025</v>
      </c>
      <c r="B3528" t="s">
        <v>11657</v>
      </c>
      <c r="C3528" t="s">
        <v>2511</v>
      </c>
      <c r="D3528" t="s">
        <v>2731</v>
      </c>
      <c r="E3528" s="72">
        <v>533.99</v>
      </c>
    </row>
    <row r="3529" spans="1:5" x14ac:dyDescent="0.25">
      <c r="A3529">
        <v>4922</v>
      </c>
      <c r="B3529" t="s">
        <v>11658</v>
      </c>
      <c r="C3529" t="s">
        <v>2512</v>
      </c>
      <c r="D3529" t="s">
        <v>2731</v>
      </c>
      <c r="E3529" s="72">
        <v>270.49</v>
      </c>
    </row>
    <row r="3530" spans="1:5" x14ac:dyDescent="0.25">
      <c r="A3530">
        <v>4911</v>
      </c>
      <c r="B3530" t="s">
        <v>11659</v>
      </c>
      <c r="C3530" t="s">
        <v>2512</v>
      </c>
      <c r="D3530" t="s">
        <v>2731</v>
      </c>
      <c r="E3530" s="72">
        <v>471.52</v>
      </c>
    </row>
    <row r="3531" spans="1:5" x14ac:dyDescent="0.25">
      <c r="A3531">
        <v>37518</v>
      </c>
      <c r="B3531" t="s">
        <v>11660</v>
      </c>
      <c r="C3531" t="s">
        <v>2512</v>
      </c>
      <c r="D3531" t="s">
        <v>2731</v>
      </c>
      <c r="E3531" s="72">
        <v>766.22</v>
      </c>
    </row>
    <row r="3532" spans="1:5" x14ac:dyDescent="0.25">
      <c r="A3532">
        <v>4910</v>
      </c>
      <c r="B3532" t="s">
        <v>11661</v>
      </c>
      <c r="C3532" t="s">
        <v>2512</v>
      </c>
      <c r="D3532" t="s">
        <v>2731</v>
      </c>
      <c r="E3532" s="72">
        <v>645.92999999999995</v>
      </c>
    </row>
    <row r="3533" spans="1:5" x14ac:dyDescent="0.25">
      <c r="A3533">
        <v>4943</v>
      </c>
      <c r="B3533" t="s">
        <v>11662</v>
      </c>
      <c r="C3533" t="s">
        <v>2512</v>
      </c>
      <c r="D3533" t="s">
        <v>2731</v>
      </c>
      <c r="E3533" s="72">
        <v>962.28</v>
      </c>
    </row>
    <row r="3534" spans="1:5" x14ac:dyDescent="0.25">
      <c r="A3534">
        <v>5002</v>
      </c>
      <c r="B3534" t="s">
        <v>11663</v>
      </c>
      <c r="C3534" t="s">
        <v>2512</v>
      </c>
      <c r="D3534" t="s">
        <v>2732</v>
      </c>
      <c r="E3534" s="72">
        <v>477.42</v>
      </c>
    </row>
    <row r="3535" spans="1:5" x14ac:dyDescent="0.25">
      <c r="A3535">
        <v>4977</v>
      </c>
      <c r="B3535" t="s">
        <v>11664</v>
      </c>
      <c r="C3535" t="s">
        <v>2512</v>
      </c>
      <c r="D3535" t="s">
        <v>2732</v>
      </c>
      <c r="E3535" s="72">
        <v>322.27999999999997</v>
      </c>
    </row>
    <row r="3536" spans="1:5" x14ac:dyDescent="0.25">
      <c r="A3536">
        <v>5028</v>
      </c>
      <c r="B3536" t="s">
        <v>11665</v>
      </c>
      <c r="C3536" t="s">
        <v>2512</v>
      </c>
      <c r="D3536" t="s">
        <v>2732</v>
      </c>
      <c r="E3536" s="72">
        <v>788.56</v>
      </c>
    </row>
    <row r="3537" spans="1:11" x14ac:dyDescent="0.25">
      <c r="A3537">
        <v>4998</v>
      </c>
      <c r="B3537" t="s">
        <v>11666</v>
      </c>
      <c r="C3537" t="s">
        <v>2512</v>
      </c>
      <c r="D3537" t="s">
        <v>2732</v>
      </c>
      <c r="E3537" s="72">
        <v>654.91999999999996</v>
      </c>
    </row>
    <row r="3538" spans="1:11" x14ac:dyDescent="0.25">
      <c r="A3538">
        <v>4969</v>
      </c>
      <c r="B3538" t="s">
        <v>11667</v>
      </c>
      <c r="C3538" t="s">
        <v>2512</v>
      </c>
      <c r="D3538" t="s">
        <v>2732</v>
      </c>
      <c r="E3538" s="72">
        <v>455.8</v>
      </c>
    </row>
    <row r="3539" spans="1:11" x14ac:dyDescent="0.25">
      <c r="A3539">
        <v>11364</v>
      </c>
      <c r="B3539" t="s">
        <v>11668</v>
      </c>
      <c r="C3539" t="s">
        <v>2511</v>
      </c>
      <c r="D3539" t="s">
        <v>2731</v>
      </c>
      <c r="E3539" s="72">
        <v>210.43</v>
      </c>
    </row>
    <row r="3540" spans="1:11" s="108" customFormat="1" x14ac:dyDescent="0.25">
      <c r="A3540">
        <v>11365</v>
      </c>
      <c r="B3540" t="s">
        <v>11669</v>
      </c>
      <c r="C3540" t="s">
        <v>2511</v>
      </c>
      <c r="D3540" t="s">
        <v>2731</v>
      </c>
      <c r="E3540" s="72">
        <v>218.38</v>
      </c>
      <c r="F3540"/>
      <c r="G3540"/>
      <c r="H3540"/>
      <c r="I3540"/>
      <c r="J3540"/>
      <c r="K3540"/>
    </row>
    <row r="3541" spans="1:11" x14ac:dyDescent="0.25">
      <c r="A3541">
        <v>11366</v>
      </c>
      <c r="B3541" t="s">
        <v>11670</v>
      </c>
      <c r="C3541" t="s">
        <v>2511</v>
      </c>
      <c r="D3541" t="s">
        <v>2731</v>
      </c>
      <c r="E3541" s="72">
        <v>232.13</v>
      </c>
    </row>
    <row r="3542" spans="1:11" x14ac:dyDescent="0.25">
      <c r="A3542">
        <v>43777</v>
      </c>
      <c r="B3542" t="s">
        <v>11671</v>
      </c>
      <c r="C3542" t="s">
        <v>2511</v>
      </c>
      <c r="D3542" t="s">
        <v>2731</v>
      </c>
      <c r="E3542" s="72">
        <v>272.68</v>
      </c>
    </row>
    <row r="3543" spans="1:11" x14ac:dyDescent="0.25">
      <c r="A3543">
        <v>20322</v>
      </c>
      <c r="B3543" t="s">
        <v>11672</v>
      </c>
      <c r="C3543" t="s">
        <v>2511</v>
      </c>
      <c r="D3543" t="s">
        <v>2731</v>
      </c>
      <c r="E3543" s="72">
        <v>253.13</v>
      </c>
    </row>
    <row r="3544" spans="1:11" x14ac:dyDescent="0.25">
      <c r="A3544">
        <v>10553</v>
      </c>
      <c r="B3544" t="s">
        <v>11673</v>
      </c>
      <c r="C3544" t="s">
        <v>2511</v>
      </c>
      <c r="D3544" t="s">
        <v>2731</v>
      </c>
      <c r="E3544" s="72">
        <v>229.84</v>
      </c>
    </row>
    <row r="3545" spans="1:11" x14ac:dyDescent="0.25">
      <c r="A3545">
        <v>5020</v>
      </c>
      <c r="B3545" t="s">
        <v>11674</v>
      </c>
      <c r="C3545" t="s">
        <v>2511</v>
      </c>
      <c r="D3545" t="s">
        <v>2731</v>
      </c>
      <c r="E3545" s="72">
        <v>242.32</v>
      </c>
    </row>
    <row r="3546" spans="1:11" x14ac:dyDescent="0.25">
      <c r="A3546">
        <v>10554</v>
      </c>
      <c r="B3546" t="s">
        <v>11675</v>
      </c>
      <c r="C3546" t="s">
        <v>2511</v>
      </c>
      <c r="D3546" t="s">
        <v>2731</v>
      </c>
      <c r="E3546" s="72">
        <v>231.88</v>
      </c>
    </row>
    <row r="3547" spans="1:11" x14ac:dyDescent="0.25">
      <c r="A3547">
        <v>10555</v>
      </c>
      <c r="B3547" t="s">
        <v>11676</v>
      </c>
      <c r="C3547" t="s">
        <v>2511</v>
      </c>
      <c r="D3547" t="s">
        <v>2731</v>
      </c>
      <c r="E3547" s="72">
        <v>252.87</v>
      </c>
    </row>
    <row r="3548" spans="1:11" x14ac:dyDescent="0.25">
      <c r="A3548">
        <v>10556</v>
      </c>
      <c r="B3548" t="s">
        <v>11677</v>
      </c>
      <c r="C3548" t="s">
        <v>2511</v>
      </c>
      <c r="D3548" t="s">
        <v>2731</v>
      </c>
      <c r="E3548" s="72">
        <v>336.22</v>
      </c>
    </row>
    <row r="3549" spans="1:11" x14ac:dyDescent="0.25">
      <c r="A3549">
        <v>39502</v>
      </c>
      <c r="B3549" t="s">
        <v>11678</v>
      </c>
      <c r="C3549" t="s">
        <v>2511</v>
      </c>
      <c r="D3549" t="s">
        <v>2731</v>
      </c>
      <c r="E3549" s="72">
        <v>472.12</v>
      </c>
    </row>
    <row r="3550" spans="1:11" x14ac:dyDescent="0.25">
      <c r="A3550">
        <v>39504</v>
      </c>
      <c r="B3550" t="s">
        <v>11679</v>
      </c>
      <c r="C3550" t="s">
        <v>2511</v>
      </c>
      <c r="D3550" t="s">
        <v>2731</v>
      </c>
      <c r="E3550" s="72">
        <v>522.08000000000004</v>
      </c>
    </row>
    <row r="3551" spans="1:11" x14ac:dyDescent="0.25">
      <c r="A3551">
        <v>39503</v>
      </c>
      <c r="B3551" t="s">
        <v>11680</v>
      </c>
      <c r="C3551" t="s">
        <v>2511</v>
      </c>
      <c r="D3551" t="s">
        <v>2731</v>
      </c>
      <c r="E3551" s="72">
        <v>549.47</v>
      </c>
    </row>
    <row r="3552" spans="1:11" x14ac:dyDescent="0.25">
      <c r="A3552">
        <v>39505</v>
      </c>
      <c r="B3552" t="s">
        <v>11681</v>
      </c>
      <c r="C3552" t="s">
        <v>2511</v>
      </c>
      <c r="D3552" t="s">
        <v>2731</v>
      </c>
      <c r="E3552" s="72">
        <v>592.13</v>
      </c>
    </row>
    <row r="3553" spans="1:5" x14ac:dyDescent="0.25">
      <c r="A3553">
        <v>44471</v>
      </c>
      <c r="B3553" t="s">
        <v>11682</v>
      </c>
      <c r="C3553" t="s">
        <v>2511</v>
      </c>
      <c r="D3553" t="s">
        <v>2732</v>
      </c>
      <c r="E3553" s="72">
        <v>583.80999999999995</v>
      </c>
    </row>
    <row r="3554" spans="1:5" x14ac:dyDescent="0.25">
      <c r="A3554">
        <v>4944</v>
      </c>
      <c r="B3554" t="s">
        <v>11683</v>
      </c>
      <c r="C3554" t="s">
        <v>2512</v>
      </c>
      <c r="D3554" t="s">
        <v>2731</v>
      </c>
      <c r="E3554" s="73">
        <v>1438.61</v>
      </c>
    </row>
    <row r="3555" spans="1:5" x14ac:dyDescent="0.25">
      <c r="A3555">
        <v>21102</v>
      </c>
      <c r="B3555" t="s">
        <v>11684</v>
      </c>
      <c r="C3555" t="s">
        <v>2511</v>
      </c>
      <c r="D3555" t="s">
        <v>2731</v>
      </c>
      <c r="E3555" s="72">
        <v>67.78</v>
      </c>
    </row>
    <row r="3556" spans="1:5" x14ac:dyDescent="0.25">
      <c r="A3556">
        <v>21101</v>
      </c>
      <c r="B3556" t="s">
        <v>11685</v>
      </c>
      <c r="C3556" t="s">
        <v>2511</v>
      </c>
      <c r="D3556" t="s">
        <v>2731</v>
      </c>
      <c r="E3556" s="72">
        <v>43.52</v>
      </c>
    </row>
    <row r="3557" spans="1:5" x14ac:dyDescent="0.25">
      <c r="A3557">
        <v>34713</v>
      </c>
      <c r="B3557" t="s">
        <v>11686</v>
      </c>
      <c r="C3557" t="s">
        <v>2512</v>
      </c>
      <c r="D3557" t="s">
        <v>2731</v>
      </c>
      <c r="E3557" s="72">
        <v>222.77</v>
      </c>
    </row>
    <row r="3558" spans="1:5" x14ac:dyDescent="0.25">
      <c r="A3558">
        <v>37563</v>
      </c>
      <c r="B3558" t="s">
        <v>11687</v>
      </c>
      <c r="C3558" t="s">
        <v>2512</v>
      </c>
      <c r="D3558" t="s">
        <v>2731</v>
      </c>
      <c r="E3558" s="72">
        <v>496.12</v>
      </c>
    </row>
    <row r="3559" spans="1:5" x14ac:dyDescent="0.25">
      <c r="A3559">
        <v>4948</v>
      </c>
      <c r="B3559" t="s">
        <v>11688</v>
      </c>
      <c r="C3559" t="s">
        <v>2512</v>
      </c>
      <c r="D3559" t="s">
        <v>2731</v>
      </c>
      <c r="E3559" s="72">
        <v>431.63</v>
      </c>
    </row>
    <row r="3560" spans="1:5" x14ac:dyDescent="0.25">
      <c r="A3560">
        <v>37561</v>
      </c>
      <c r="B3560" t="s">
        <v>11689</v>
      </c>
      <c r="C3560" t="s">
        <v>2512</v>
      </c>
      <c r="D3560" t="s">
        <v>2731</v>
      </c>
      <c r="E3560" s="72">
        <v>402.56</v>
      </c>
    </row>
    <row r="3561" spans="1:5" x14ac:dyDescent="0.25">
      <c r="A3561">
        <v>37562</v>
      </c>
      <c r="B3561" t="s">
        <v>11690</v>
      </c>
      <c r="C3561" t="s">
        <v>2512</v>
      </c>
      <c r="D3561" t="s">
        <v>2731</v>
      </c>
      <c r="E3561" s="72">
        <v>527.79999999999995</v>
      </c>
    </row>
    <row r="3562" spans="1:5" x14ac:dyDescent="0.25">
      <c r="A3562">
        <v>14164</v>
      </c>
      <c r="B3562" t="s">
        <v>11691</v>
      </c>
      <c r="C3562" t="s">
        <v>2511</v>
      </c>
      <c r="D3562" t="s">
        <v>2732</v>
      </c>
      <c r="E3562" s="73">
        <v>2009.86</v>
      </c>
    </row>
    <row r="3563" spans="1:5" x14ac:dyDescent="0.25">
      <c r="A3563">
        <v>14163</v>
      </c>
      <c r="B3563" t="s">
        <v>11692</v>
      </c>
      <c r="C3563" t="s">
        <v>2511</v>
      </c>
      <c r="D3563" t="s">
        <v>2732</v>
      </c>
      <c r="E3563" s="73">
        <v>2284.34</v>
      </c>
    </row>
    <row r="3564" spans="1:5" x14ac:dyDescent="0.25">
      <c r="A3564">
        <v>5051</v>
      </c>
      <c r="B3564" t="s">
        <v>11693</v>
      </c>
      <c r="C3564" t="s">
        <v>2511</v>
      </c>
      <c r="D3564" t="s">
        <v>2732</v>
      </c>
      <c r="E3564" s="73">
        <v>1942.8</v>
      </c>
    </row>
    <row r="3565" spans="1:5" x14ac:dyDescent="0.25">
      <c r="A3565">
        <v>14162</v>
      </c>
      <c r="B3565" t="s">
        <v>11694</v>
      </c>
      <c r="C3565" t="s">
        <v>2511</v>
      </c>
      <c r="D3565" t="s">
        <v>2732</v>
      </c>
      <c r="E3565" s="73">
        <v>1939.98</v>
      </c>
    </row>
    <row r="3566" spans="1:5" x14ac:dyDescent="0.25">
      <c r="A3566">
        <v>5052</v>
      </c>
      <c r="B3566" t="s">
        <v>11695</v>
      </c>
      <c r="C3566" t="s">
        <v>2511</v>
      </c>
      <c r="D3566" t="s">
        <v>2732</v>
      </c>
      <c r="E3566" s="73">
        <v>1447.5</v>
      </c>
    </row>
    <row r="3567" spans="1:5" x14ac:dyDescent="0.25">
      <c r="A3567">
        <v>14166</v>
      </c>
      <c r="B3567" t="s">
        <v>11696</v>
      </c>
      <c r="C3567" t="s">
        <v>2511</v>
      </c>
      <c r="D3567" t="s">
        <v>2732</v>
      </c>
      <c r="E3567" s="73">
        <v>1465.88</v>
      </c>
    </row>
    <row r="3568" spans="1:5" x14ac:dyDescent="0.25">
      <c r="A3568">
        <v>14165</v>
      </c>
      <c r="B3568" t="s">
        <v>11697</v>
      </c>
      <c r="C3568" t="s">
        <v>2511</v>
      </c>
      <c r="D3568" t="s">
        <v>2732</v>
      </c>
      <c r="E3568" s="73">
        <v>2030.77</v>
      </c>
    </row>
    <row r="3569" spans="1:5" x14ac:dyDescent="0.25">
      <c r="A3569">
        <v>5050</v>
      </c>
      <c r="B3569" t="s">
        <v>11698</v>
      </c>
      <c r="C3569" t="s">
        <v>2511</v>
      </c>
      <c r="D3569" t="s">
        <v>2732</v>
      </c>
      <c r="E3569" s="72">
        <v>499.82</v>
      </c>
    </row>
    <row r="3570" spans="1:5" x14ac:dyDescent="0.25">
      <c r="A3570">
        <v>12366</v>
      </c>
      <c r="B3570" t="s">
        <v>11699</v>
      </c>
      <c r="C3570" t="s">
        <v>2511</v>
      </c>
      <c r="D3570" t="s">
        <v>2732</v>
      </c>
      <c r="E3570" s="72">
        <v>997.38</v>
      </c>
    </row>
    <row r="3571" spans="1:5" x14ac:dyDescent="0.25">
      <c r="A3571">
        <v>5045</v>
      </c>
      <c r="B3571" t="s">
        <v>11700</v>
      </c>
      <c r="C3571" t="s">
        <v>2511</v>
      </c>
      <c r="D3571" t="s">
        <v>2732</v>
      </c>
      <c r="E3571" s="73">
        <v>1377.83</v>
      </c>
    </row>
    <row r="3572" spans="1:5" x14ac:dyDescent="0.25">
      <c r="A3572">
        <v>5035</v>
      </c>
      <c r="B3572" t="s">
        <v>11701</v>
      </c>
      <c r="C3572" t="s">
        <v>2511</v>
      </c>
      <c r="D3572" t="s">
        <v>2732</v>
      </c>
      <c r="E3572" s="73">
        <v>1584.17</v>
      </c>
    </row>
    <row r="3573" spans="1:5" x14ac:dyDescent="0.25">
      <c r="A3573">
        <v>41180</v>
      </c>
      <c r="B3573" t="s">
        <v>11702</v>
      </c>
      <c r="C3573" t="s">
        <v>2511</v>
      </c>
      <c r="D3573" t="s">
        <v>2732</v>
      </c>
      <c r="E3573" s="73">
        <v>3561.2</v>
      </c>
    </row>
    <row r="3574" spans="1:5" x14ac:dyDescent="0.25">
      <c r="A3574">
        <v>41181</v>
      </c>
      <c r="B3574" t="s">
        <v>11703</v>
      </c>
      <c r="C3574" t="s">
        <v>2511</v>
      </c>
      <c r="D3574" t="s">
        <v>2732</v>
      </c>
      <c r="E3574" s="73">
        <v>4714.91</v>
      </c>
    </row>
    <row r="3575" spans="1:5" x14ac:dyDescent="0.25">
      <c r="A3575">
        <v>41182</v>
      </c>
      <c r="B3575" t="s">
        <v>11704</v>
      </c>
      <c r="C3575" t="s">
        <v>2511</v>
      </c>
      <c r="D3575" t="s">
        <v>2732</v>
      </c>
      <c r="E3575" s="73">
        <v>6763.93</v>
      </c>
    </row>
    <row r="3576" spans="1:5" x14ac:dyDescent="0.25">
      <c r="A3576">
        <v>41183</v>
      </c>
      <c r="B3576" t="s">
        <v>11705</v>
      </c>
      <c r="C3576" t="s">
        <v>2511</v>
      </c>
      <c r="D3576" t="s">
        <v>2732</v>
      </c>
      <c r="E3576" s="73">
        <v>8444.91</v>
      </c>
    </row>
    <row r="3577" spans="1:5" x14ac:dyDescent="0.25">
      <c r="A3577">
        <v>41184</v>
      </c>
      <c r="B3577" t="s">
        <v>11706</v>
      </c>
      <c r="C3577" t="s">
        <v>2511</v>
      </c>
      <c r="D3577" t="s">
        <v>2732</v>
      </c>
      <c r="E3577" s="73">
        <v>12857.89</v>
      </c>
    </row>
    <row r="3578" spans="1:5" x14ac:dyDescent="0.25">
      <c r="A3578">
        <v>41185</v>
      </c>
      <c r="B3578" t="s">
        <v>11707</v>
      </c>
      <c r="C3578" t="s">
        <v>2511</v>
      </c>
      <c r="D3578" t="s">
        <v>2732</v>
      </c>
      <c r="E3578" s="73">
        <v>4768.28</v>
      </c>
    </row>
    <row r="3579" spans="1:5" x14ac:dyDescent="0.25">
      <c r="A3579">
        <v>41186</v>
      </c>
      <c r="B3579" t="s">
        <v>11708</v>
      </c>
      <c r="C3579" t="s">
        <v>2511</v>
      </c>
      <c r="D3579" t="s">
        <v>2732</v>
      </c>
      <c r="E3579" s="73">
        <v>6682.2</v>
      </c>
    </row>
    <row r="3580" spans="1:5" x14ac:dyDescent="0.25">
      <c r="A3580">
        <v>41187</v>
      </c>
      <c r="B3580" t="s">
        <v>11709</v>
      </c>
      <c r="C3580" t="s">
        <v>2511</v>
      </c>
      <c r="D3580" t="s">
        <v>2732</v>
      </c>
      <c r="E3580" s="73">
        <v>8961.3799999999992</v>
      </c>
    </row>
    <row r="3581" spans="1:5" x14ac:dyDescent="0.25">
      <c r="A3581">
        <v>41188</v>
      </c>
      <c r="B3581" t="s">
        <v>11710</v>
      </c>
      <c r="C3581" t="s">
        <v>2511</v>
      </c>
      <c r="D3581" t="s">
        <v>2732</v>
      </c>
      <c r="E3581" s="73">
        <v>11459.61</v>
      </c>
    </row>
    <row r="3582" spans="1:5" x14ac:dyDescent="0.25">
      <c r="A3582">
        <v>5036</v>
      </c>
      <c r="B3582" t="s">
        <v>11711</v>
      </c>
      <c r="C3582" t="s">
        <v>2511</v>
      </c>
      <c r="D3582" t="s">
        <v>2732</v>
      </c>
      <c r="E3582" s="73">
        <v>2430.41</v>
      </c>
    </row>
    <row r="3583" spans="1:5" x14ac:dyDescent="0.25">
      <c r="A3583">
        <v>41189</v>
      </c>
      <c r="B3583" t="s">
        <v>11712</v>
      </c>
      <c r="C3583" t="s">
        <v>2511</v>
      </c>
      <c r="D3583" t="s">
        <v>2732</v>
      </c>
      <c r="E3583" s="73">
        <v>14732.53</v>
      </c>
    </row>
    <row r="3584" spans="1:5" x14ac:dyDescent="0.25">
      <c r="A3584">
        <v>41190</v>
      </c>
      <c r="B3584" t="s">
        <v>11713</v>
      </c>
      <c r="C3584" t="s">
        <v>2511</v>
      </c>
      <c r="D3584" t="s">
        <v>2732</v>
      </c>
      <c r="E3584" s="73">
        <v>5123.46</v>
      </c>
    </row>
    <row r="3585" spans="1:5" x14ac:dyDescent="0.25">
      <c r="A3585">
        <v>41191</v>
      </c>
      <c r="B3585" t="s">
        <v>11714</v>
      </c>
      <c r="C3585" t="s">
        <v>2511</v>
      </c>
      <c r="D3585" t="s">
        <v>2732</v>
      </c>
      <c r="E3585" s="73">
        <v>7856.63</v>
      </c>
    </row>
    <row r="3586" spans="1:5" x14ac:dyDescent="0.25">
      <c r="A3586">
        <v>41192</v>
      </c>
      <c r="B3586" t="s">
        <v>11715</v>
      </c>
      <c r="C3586" t="s">
        <v>2511</v>
      </c>
      <c r="D3586" t="s">
        <v>2732</v>
      </c>
      <c r="E3586" s="73">
        <v>8190.48</v>
      </c>
    </row>
    <row r="3587" spans="1:5" x14ac:dyDescent="0.25">
      <c r="A3587">
        <v>41193</v>
      </c>
      <c r="B3587" t="s">
        <v>11716</v>
      </c>
      <c r="C3587" t="s">
        <v>2511</v>
      </c>
      <c r="D3587" t="s">
        <v>2732</v>
      </c>
      <c r="E3587" s="73">
        <v>13382.97</v>
      </c>
    </row>
    <row r="3588" spans="1:5" x14ac:dyDescent="0.25">
      <c r="A3588">
        <v>41194</v>
      </c>
      <c r="B3588" t="s">
        <v>11717</v>
      </c>
      <c r="C3588" t="s">
        <v>2511</v>
      </c>
      <c r="D3588" t="s">
        <v>2732</v>
      </c>
      <c r="E3588" s="73">
        <v>15968.91</v>
      </c>
    </row>
    <row r="3589" spans="1:5" x14ac:dyDescent="0.25">
      <c r="A3589">
        <v>5044</v>
      </c>
      <c r="B3589" t="s">
        <v>11718</v>
      </c>
      <c r="C3589" t="s">
        <v>2511</v>
      </c>
      <c r="D3589" t="s">
        <v>2732</v>
      </c>
      <c r="E3589" s="72">
        <v>859.29</v>
      </c>
    </row>
    <row r="3590" spans="1:5" x14ac:dyDescent="0.25">
      <c r="A3590">
        <v>5059</v>
      </c>
      <c r="B3590" t="s">
        <v>11719</v>
      </c>
      <c r="C3590" t="s">
        <v>2511</v>
      </c>
      <c r="D3590" t="s">
        <v>2732</v>
      </c>
      <c r="E3590" s="73">
        <v>1027.6099999999999</v>
      </c>
    </row>
    <row r="3591" spans="1:5" x14ac:dyDescent="0.25">
      <c r="A3591">
        <v>41201</v>
      </c>
      <c r="B3591" t="s">
        <v>11720</v>
      </c>
      <c r="C3591" t="s">
        <v>2511</v>
      </c>
      <c r="D3591" t="s">
        <v>2732</v>
      </c>
      <c r="E3591" s="73">
        <v>2085.44</v>
      </c>
    </row>
    <row r="3592" spans="1:5" x14ac:dyDescent="0.25">
      <c r="A3592">
        <v>41199</v>
      </c>
      <c r="B3592" t="s">
        <v>11721</v>
      </c>
      <c r="C3592" t="s">
        <v>2511</v>
      </c>
      <c r="D3592" t="s">
        <v>2732</v>
      </c>
      <c r="E3592" s="72">
        <v>670.13</v>
      </c>
    </row>
    <row r="3593" spans="1:5" x14ac:dyDescent="0.25">
      <c r="A3593">
        <v>5057</v>
      </c>
      <c r="B3593" t="s">
        <v>11722</v>
      </c>
      <c r="C3593" t="s">
        <v>2511</v>
      </c>
      <c r="D3593" t="s">
        <v>2732</v>
      </c>
      <c r="E3593" s="72">
        <v>907.23</v>
      </c>
    </row>
    <row r="3594" spans="1:5" x14ac:dyDescent="0.25">
      <c r="A3594">
        <v>41200</v>
      </c>
      <c r="B3594" t="s">
        <v>11723</v>
      </c>
      <c r="C3594" t="s">
        <v>2511</v>
      </c>
      <c r="D3594" t="s">
        <v>2732</v>
      </c>
      <c r="E3594" s="73">
        <v>1304.31</v>
      </c>
    </row>
    <row r="3595" spans="1:5" x14ac:dyDescent="0.25">
      <c r="A3595">
        <v>41205</v>
      </c>
      <c r="B3595" t="s">
        <v>11724</v>
      </c>
      <c r="C3595" t="s">
        <v>2511</v>
      </c>
      <c r="D3595" t="s">
        <v>2732</v>
      </c>
      <c r="E3595" s="73">
        <v>2416.86</v>
      </c>
    </row>
    <row r="3596" spans="1:5" x14ac:dyDescent="0.25">
      <c r="A3596">
        <v>41202</v>
      </c>
      <c r="B3596" t="s">
        <v>11725</v>
      </c>
      <c r="C3596" t="s">
        <v>2511</v>
      </c>
      <c r="D3596" t="s">
        <v>2732</v>
      </c>
      <c r="E3596" s="72">
        <v>705.25</v>
      </c>
    </row>
    <row r="3597" spans="1:5" x14ac:dyDescent="0.25">
      <c r="A3597">
        <v>41206</v>
      </c>
      <c r="B3597" t="s">
        <v>11726</v>
      </c>
      <c r="C3597" t="s">
        <v>2511</v>
      </c>
      <c r="D3597" t="s">
        <v>2732</v>
      </c>
      <c r="E3597" s="73">
        <v>3186.53</v>
      </c>
    </row>
    <row r="3598" spans="1:5" x14ac:dyDescent="0.25">
      <c r="A3598">
        <v>12372</v>
      </c>
      <c r="B3598" t="s">
        <v>11727</v>
      </c>
      <c r="C3598" t="s">
        <v>2511</v>
      </c>
      <c r="D3598" t="s">
        <v>2732</v>
      </c>
      <c r="E3598" s="72">
        <v>740.52</v>
      </c>
    </row>
    <row r="3599" spans="1:5" x14ac:dyDescent="0.25">
      <c r="A3599">
        <v>41207</v>
      </c>
      <c r="B3599" t="s">
        <v>11728</v>
      </c>
      <c r="C3599" t="s">
        <v>2511</v>
      </c>
      <c r="D3599" t="s">
        <v>2732</v>
      </c>
      <c r="E3599" s="73">
        <v>4289.7</v>
      </c>
    </row>
    <row r="3600" spans="1:5" x14ac:dyDescent="0.25">
      <c r="A3600">
        <v>41203</v>
      </c>
      <c r="B3600" t="s">
        <v>11729</v>
      </c>
      <c r="C3600" t="s">
        <v>2511</v>
      </c>
      <c r="D3600" t="s">
        <v>2732</v>
      </c>
      <c r="E3600" s="73">
        <v>1129.74</v>
      </c>
    </row>
    <row r="3601" spans="1:5" x14ac:dyDescent="0.25">
      <c r="A3601">
        <v>41204</v>
      </c>
      <c r="B3601" t="s">
        <v>11730</v>
      </c>
      <c r="C3601" t="s">
        <v>2511</v>
      </c>
      <c r="D3601" t="s">
        <v>2732</v>
      </c>
      <c r="E3601" s="73">
        <v>1597.17</v>
      </c>
    </row>
    <row r="3602" spans="1:5" x14ac:dyDescent="0.25">
      <c r="A3602">
        <v>41210</v>
      </c>
      <c r="B3602" t="s">
        <v>11731</v>
      </c>
      <c r="C3602" t="s">
        <v>2511</v>
      </c>
      <c r="D3602" t="s">
        <v>2732</v>
      </c>
      <c r="E3602" s="73">
        <v>2668.03</v>
      </c>
    </row>
    <row r="3603" spans="1:5" x14ac:dyDescent="0.25">
      <c r="A3603">
        <v>41208</v>
      </c>
      <c r="B3603" t="s">
        <v>11732</v>
      </c>
      <c r="C3603" t="s">
        <v>2511</v>
      </c>
      <c r="D3603" t="s">
        <v>2732</v>
      </c>
      <c r="E3603" s="72">
        <v>933.96</v>
      </c>
    </row>
    <row r="3604" spans="1:5" x14ac:dyDescent="0.25">
      <c r="A3604">
        <v>41211</v>
      </c>
      <c r="B3604" t="s">
        <v>11733</v>
      </c>
      <c r="C3604" t="s">
        <v>2511</v>
      </c>
      <c r="D3604" t="s">
        <v>2732</v>
      </c>
      <c r="E3604" s="73">
        <v>3759.21</v>
      </c>
    </row>
    <row r="3605" spans="1:5" x14ac:dyDescent="0.25">
      <c r="A3605">
        <v>13339</v>
      </c>
      <c r="B3605" t="s">
        <v>11734</v>
      </c>
      <c r="C3605" t="s">
        <v>2511</v>
      </c>
      <c r="D3605" t="s">
        <v>2732</v>
      </c>
      <c r="E3605" s="73">
        <v>1265.75</v>
      </c>
    </row>
    <row r="3606" spans="1:5" x14ac:dyDescent="0.25">
      <c r="A3606">
        <v>41213</v>
      </c>
      <c r="B3606" t="s">
        <v>11735</v>
      </c>
      <c r="C3606" t="s">
        <v>2511</v>
      </c>
      <c r="D3606" t="s">
        <v>2732</v>
      </c>
      <c r="E3606" s="73">
        <v>7791.93</v>
      </c>
    </row>
    <row r="3607" spans="1:5" x14ac:dyDescent="0.25">
      <c r="A3607">
        <v>41209</v>
      </c>
      <c r="B3607" t="s">
        <v>11736</v>
      </c>
      <c r="C3607" t="s">
        <v>2511</v>
      </c>
      <c r="D3607" t="s">
        <v>2732</v>
      </c>
      <c r="E3607" s="73">
        <v>1741.51</v>
      </c>
    </row>
    <row r="3608" spans="1:5" x14ac:dyDescent="0.25">
      <c r="A3608">
        <v>41216</v>
      </c>
      <c r="B3608" t="s">
        <v>11737</v>
      </c>
      <c r="C3608" t="s">
        <v>2511</v>
      </c>
      <c r="D3608" t="s">
        <v>2732</v>
      </c>
      <c r="E3608" s="73">
        <v>3262.08</v>
      </c>
    </row>
    <row r="3609" spans="1:5" x14ac:dyDescent="0.25">
      <c r="A3609">
        <v>41217</v>
      </c>
      <c r="B3609" t="s">
        <v>11738</v>
      </c>
      <c r="C3609" t="s">
        <v>2511</v>
      </c>
      <c r="D3609" t="s">
        <v>2732</v>
      </c>
      <c r="E3609" s="73">
        <v>5230.28</v>
      </c>
    </row>
    <row r="3610" spans="1:5" x14ac:dyDescent="0.25">
      <c r="A3610">
        <v>41218</v>
      </c>
      <c r="B3610" t="s">
        <v>11739</v>
      </c>
      <c r="C3610" t="s">
        <v>2511</v>
      </c>
      <c r="D3610" t="s">
        <v>2732</v>
      </c>
      <c r="E3610" s="73">
        <v>7013.97</v>
      </c>
    </row>
    <row r="3611" spans="1:5" x14ac:dyDescent="0.25">
      <c r="A3611">
        <v>41214</v>
      </c>
      <c r="B3611" t="s">
        <v>11740</v>
      </c>
      <c r="C3611" t="s">
        <v>2511</v>
      </c>
      <c r="D3611" t="s">
        <v>2732</v>
      </c>
      <c r="E3611" s="73">
        <v>1478.88</v>
      </c>
    </row>
    <row r="3612" spans="1:5" x14ac:dyDescent="0.25">
      <c r="A3612">
        <v>41215</v>
      </c>
      <c r="B3612" t="s">
        <v>11741</v>
      </c>
      <c r="C3612" t="s">
        <v>2511</v>
      </c>
      <c r="D3612" t="s">
        <v>2732</v>
      </c>
      <c r="E3612" s="73">
        <v>2226.66</v>
      </c>
    </row>
    <row r="3613" spans="1:5" x14ac:dyDescent="0.25">
      <c r="A3613">
        <v>41221</v>
      </c>
      <c r="B3613" t="s">
        <v>11742</v>
      </c>
      <c r="C3613" t="s">
        <v>2511</v>
      </c>
      <c r="D3613" t="s">
        <v>2732</v>
      </c>
      <c r="E3613" s="73">
        <v>6447.32</v>
      </c>
    </row>
    <row r="3614" spans="1:5" x14ac:dyDescent="0.25">
      <c r="A3614">
        <v>41222</v>
      </c>
      <c r="B3614" t="s">
        <v>11743</v>
      </c>
      <c r="C3614" t="s">
        <v>2511</v>
      </c>
      <c r="D3614" t="s">
        <v>2732</v>
      </c>
      <c r="E3614" s="73">
        <v>9226.2000000000007</v>
      </c>
    </row>
    <row r="3615" spans="1:5" x14ac:dyDescent="0.25">
      <c r="A3615">
        <v>41195</v>
      </c>
      <c r="B3615" t="s">
        <v>11744</v>
      </c>
      <c r="C3615" t="s">
        <v>2511</v>
      </c>
      <c r="D3615" t="s">
        <v>2732</v>
      </c>
      <c r="E3615" s="72">
        <v>474.2</v>
      </c>
    </row>
    <row r="3616" spans="1:5" x14ac:dyDescent="0.25">
      <c r="A3616">
        <v>41198</v>
      </c>
      <c r="B3616" t="s">
        <v>11745</v>
      </c>
      <c r="C3616" t="s">
        <v>2511</v>
      </c>
      <c r="D3616" t="s">
        <v>2732</v>
      </c>
      <c r="E3616" s="73">
        <v>1853.06</v>
      </c>
    </row>
    <row r="3617" spans="1:5" x14ac:dyDescent="0.25">
      <c r="A3617">
        <v>41196</v>
      </c>
      <c r="B3617" t="s">
        <v>11746</v>
      </c>
      <c r="C3617" t="s">
        <v>2511</v>
      </c>
      <c r="D3617" t="s">
        <v>2732</v>
      </c>
      <c r="E3617" s="72">
        <v>587.79999999999995</v>
      </c>
    </row>
    <row r="3618" spans="1:5" x14ac:dyDescent="0.25">
      <c r="A3618">
        <v>5033</v>
      </c>
      <c r="B3618" t="s">
        <v>11747</v>
      </c>
      <c r="C3618" t="s">
        <v>2511</v>
      </c>
      <c r="D3618" t="s">
        <v>2732</v>
      </c>
      <c r="E3618" s="72">
        <v>771.75</v>
      </c>
    </row>
    <row r="3619" spans="1:5" x14ac:dyDescent="0.25">
      <c r="A3619">
        <v>41197</v>
      </c>
      <c r="B3619" t="s">
        <v>11748</v>
      </c>
      <c r="C3619" t="s">
        <v>2511</v>
      </c>
      <c r="D3619" t="s">
        <v>2732</v>
      </c>
      <c r="E3619" s="73">
        <v>1146.33</v>
      </c>
    </row>
    <row r="3620" spans="1:5" x14ac:dyDescent="0.25">
      <c r="A3620">
        <v>12388</v>
      </c>
      <c r="B3620" t="s">
        <v>11749</v>
      </c>
      <c r="C3620" t="s">
        <v>2511</v>
      </c>
      <c r="D3620" t="s">
        <v>2732</v>
      </c>
      <c r="E3620" s="72">
        <v>295.85000000000002</v>
      </c>
    </row>
    <row r="3621" spans="1:5" x14ac:dyDescent="0.25">
      <c r="A3621">
        <v>2731</v>
      </c>
      <c r="B3621" t="s">
        <v>11750</v>
      </c>
      <c r="C3621" t="s">
        <v>2514</v>
      </c>
      <c r="D3621" t="s">
        <v>2731</v>
      </c>
      <c r="E3621" s="72">
        <v>102.66</v>
      </c>
    </row>
    <row r="3622" spans="1:5" x14ac:dyDescent="0.25">
      <c r="A3622">
        <v>41457</v>
      </c>
      <c r="B3622" t="s">
        <v>11751</v>
      </c>
      <c r="C3622" t="s">
        <v>2511</v>
      </c>
      <c r="D3622" t="s">
        <v>2731</v>
      </c>
      <c r="E3622" s="73">
        <v>1345.6</v>
      </c>
    </row>
    <row r="3623" spans="1:5" x14ac:dyDescent="0.25">
      <c r="A3623">
        <v>41458</v>
      </c>
      <c r="B3623" t="s">
        <v>11752</v>
      </c>
      <c r="C3623" t="s">
        <v>2511</v>
      </c>
      <c r="D3623" t="s">
        <v>2731</v>
      </c>
      <c r="E3623" s="73">
        <v>1878.53</v>
      </c>
    </row>
    <row r="3624" spans="1:5" x14ac:dyDescent="0.25">
      <c r="A3624">
        <v>41459</v>
      </c>
      <c r="B3624" t="s">
        <v>11753</v>
      </c>
      <c r="C3624" t="s">
        <v>2511</v>
      </c>
      <c r="D3624" t="s">
        <v>2731</v>
      </c>
      <c r="E3624" s="73">
        <v>2620.4</v>
      </c>
    </row>
    <row r="3625" spans="1:5" x14ac:dyDescent="0.25">
      <c r="A3625">
        <v>41461</v>
      </c>
      <c r="B3625" t="s">
        <v>11754</v>
      </c>
      <c r="C3625" t="s">
        <v>2511</v>
      </c>
      <c r="D3625" t="s">
        <v>2731</v>
      </c>
      <c r="E3625" s="73">
        <v>3572.78</v>
      </c>
    </row>
    <row r="3626" spans="1:5" x14ac:dyDescent="0.25">
      <c r="A3626">
        <v>44537</v>
      </c>
      <c r="B3626" t="s">
        <v>11755</v>
      </c>
      <c r="C3626" t="s">
        <v>2521</v>
      </c>
      <c r="D3626" t="s">
        <v>2731</v>
      </c>
      <c r="E3626" s="72">
        <v>445.62</v>
      </c>
    </row>
    <row r="3627" spans="1:5" x14ac:dyDescent="0.25">
      <c r="A3627">
        <v>11844</v>
      </c>
      <c r="B3627" t="s">
        <v>11756</v>
      </c>
      <c r="C3627" t="s">
        <v>2514</v>
      </c>
      <c r="D3627" t="s">
        <v>2731</v>
      </c>
      <c r="E3627" s="72">
        <v>66.56</v>
      </c>
    </row>
    <row r="3628" spans="1:5" x14ac:dyDescent="0.25">
      <c r="A3628">
        <v>4465</v>
      </c>
      <c r="B3628" t="s">
        <v>11757</v>
      </c>
      <c r="C3628" t="s">
        <v>2514</v>
      </c>
      <c r="D3628" t="s">
        <v>2731</v>
      </c>
      <c r="E3628" s="72">
        <v>55.31</v>
      </c>
    </row>
    <row r="3629" spans="1:5" x14ac:dyDescent="0.25">
      <c r="A3629">
        <v>35273</v>
      </c>
      <c r="B3629" t="s">
        <v>11758</v>
      </c>
      <c r="C3629" t="s">
        <v>2514</v>
      </c>
      <c r="D3629" t="s">
        <v>2731</v>
      </c>
      <c r="E3629" s="72">
        <v>66.34</v>
      </c>
    </row>
    <row r="3630" spans="1:5" x14ac:dyDescent="0.25">
      <c r="A3630">
        <v>4470</v>
      </c>
      <c r="B3630" t="s">
        <v>11759</v>
      </c>
      <c r="C3630" t="s">
        <v>2514</v>
      </c>
      <c r="D3630" t="s">
        <v>2731</v>
      </c>
      <c r="E3630" s="72">
        <v>153.09</v>
      </c>
    </row>
    <row r="3631" spans="1:5" x14ac:dyDescent="0.25">
      <c r="A3631">
        <v>20208</v>
      </c>
      <c r="B3631" t="s">
        <v>11760</v>
      </c>
      <c r="C3631" t="s">
        <v>2514</v>
      </c>
      <c r="D3631" t="s">
        <v>2731</v>
      </c>
      <c r="E3631" s="72">
        <v>137.78</v>
      </c>
    </row>
    <row r="3632" spans="1:5" x14ac:dyDescent="0.25">
      <c r="A3632">
        <v>20204</v>
      </c>
      <c r="B3632" t="s">
        <v>11761</v>
      </c>
      <c r="C3632" t="s">
        <v>2514</v>
      </c>
      <c r="D3632" t="s">
        <v>2731</v>
      </c>
      <c r="E3632" s="72">
        <v>102.06</v>
      </c>
    </row>
    <row r="3633" spans="1:5" x14ac:dyDescent="0.25">
      <c r="A3633">
        <v>4437</v>
      </c>
      <c r="B3633" t="s">
        <v>11762</v>
      </c>
      <c r="C3633" t="s">
        <v>2514</v>
      </c>
      <c r="D3633" t="s">
        <v>2731</v>
      </c>
      <c r="E3633" s="72">
        <v>114.82</v>
      </c>
    </row>
    <row r="3634" spans="1:5" x14ac:dyDescent="0.25">
      <c r="A3634">
        <v>14580</v>
      </c>
      <c r="B3634" t="s">
        <v>11763</v>
      </c>
      <c r="C3634" t="s">
        <v>2514</v>
      </c>
      <c r="D3634" t="s">
        <v>2731</v>
      </c>
      <c r="E3634" s="72">
        <v>114.82</v>
      </c>
    </row>
    <row r="3635" spans="1:5" x14ac:dyDescent="0.25">
      <c r="A3635">
        <v>40304</v>
      </c>
      <c r="B3635" t="s">
        <v>11764</v>
      </c>
      <c r="C3635" t="s">
        <v>2510</v>
      </c>
      <c r="D3635" t="s">
        <v>2731</v>
      </c>
      <c r="E3635" s="72">
        <v>26.99</v>
      </c>
    </row>
    <row r="3636" spans="1:5" x14ac:dyDescent="0.25">
      <c r="A3636">
        <v>5065</v>
      </c>
      <c r="B3636" t="s">
        <v>11765</v>
      </c>
      <c r="C3636" t="s">
        <v>2510</v>
      </c>
      <c r="D3636" t="s">
        <v>2731</v>
      </c>
      <c r="E3636" s="72">
        <v>41.6</v>
      </c>
    </row>
    <row r="3637" spans="1:5" x14ac:dyDescent="0.25">
      <c r="A3637">
        <v>5072</v>
      </c>
      <c r="B3637" t="s">
        <v>11766</v>
      </c>
      <c r="C3637" t="s">
        <v>2510</v>
      </c>
      <c r="D3637" t="s">
        <v>2731</v>
      </c>
      <c r="E3637" s="72">
        <v>38.479999999999997</v>
      </c>
    </row>
    <row r="3638" spans="1:5" x14ac:dyDescent="0.25">
      <c r="A3638">
        <v>5066</v>
      </c>
      <c r="B3638" t="s">
        <v>11767</v>
      </c>
      <c r="C3638" t="s">
        <v>2510</v>
      </c>
      <c r="D3638" t="s">
        <v>2731</v>
      </c>
      <c r="E3638" s="72">
        <v>28.82</v>
      </c>
    </row>
    <row r="3639" spans="1:5" x14ac:dyDescent="0.25">
      <c r="A3639">
        <v>5063</v>
      </c>
      <c r="B3639" t="s">
        <v>11768</v>
      </c>
      <c r="C3639" t="s">
        <v>2510</v>
      </c>
      <c r="D3639" t="s">
        <v>2731</v>
      </c>
      <c r="E3639" s="72">
        <v>26.1</v>
      </c>
    </row>
    <row r="3640" spans="1:5" x14ac:dyDescent="0.25">
      <c r="A3640">
        <v>20247</v>
      </c>
      <c r="B3640" t="s">
        <v>11769</v>
      </c>
      <c r="C3640" t="s">
        <v>2510</v>
      </c>
      <c r="D3640" t="s">
        <v>2731</v>
      </c>
      <c r="E3640" s="72">
        <v>24.22</v>
      </c>
    </row>
    <row r="3641" spans="1:5" x14ac:dyDescent="0.25">
      <c r="A3641">
        <v>5074</v>
      </c>
      <c r="B3641" t="s">
        <v>11770</v>
      </c>
      <c r="C3641" t="s">
        <v>2510</v>
      </c>
      <c r="D3641" t="s">
        <v>2731</v>
      </c>
      <c r="E3641" s="72">
        <v>24.5</v>
      </c>
    </row>
    <row r="3642" spans="1:5" x14ac:dyDescent="0.25">
      <c r="A3642">
        <v>5067</v>
      </c>
      <c r="B3642" t="s">
        <v>11771</v>
      </c>
      <c r="C3642" t="s">
        <v>2510</v>
      </c>
      <c r="D3642" t="s">
        <v>2731</v>
      </c>
      <c r="E3642" s="72">
        <v>23.31</v>
      </c>
    </row>
    <row r="3643" spans="1:5" x14ac:dyDescent="0.25">
      <c r="A3643">
        <v>5078</v>
      </c>
      <c r="B3643" t="s">
        <v>11772</v>
      </c>
      <c r="C3643" t="s">
        <v>2510</v>
      </c>
      <c r="D3643" t="s">
        <v>2731</v>
      </c>
      <c r="E3643" s="72">
        <v>23.04</v>
      </c>
    </row>
    <row r="3644" spans="1:5" x14ac:dyDescent="0.25">
      <c r="A3644">
        <v>5068</v>
      </c>
      <c r="B3644" t="s">
        <v>11773</v>
      </c>
      <c r="C3644" t="s">
        <v>2510</v>
      </c>
      <c r="D3644" t="s">
        <v>2731</v>
      </c>
      <c r="E3644" s="72">
        <v>21.87</v>
      </c>
    </row>
    <row r="3645" spans="1:5" x14ac:dyDescent="0.25">
      <c r="A3645">
        <v>5073</v>
      </c>
      <c r="B3645" t="s">
        <v>11774</v>
      </c>
      <c r="C3645" t="s">
        <v>2510</v>
      </c>
      <c r="D3645" t="s">
        <v>2731</v>
      </c>
      <c r="E3645" s="72">
        <v>22.29</v>
      </c>
    </row>
    <row r="3646" spans="1:5" x14ac:dyDescent="0.25">
      <c r="A3646">
        <v>5069</v>
      </c>
      <c r="B3646" t="s">
        <v>11775</v>
      </c>
      <c r="C3646" t="s">
        <v>2510</v>
      </c>
      <c r="D3646" t="s">
        <v>2731</v>
      </c>
      <c r="E3646" s="72">
        <v>22.29</v>
      </c>
    </row>
    <row r="3647" spans="1:5" x14ac:dyDescent="0.25">
      <c r="A3647">
        <v>5070</v>
      </c>
      <c r="B3647" t="s">
        <v>11776</v>
      </c>
      <c r="C3647" t="s">
        <v>2510</v>
      </c>
      <c r="D3647" t="s">
        <v>2731</v>
      </c>
      <c r="E3647" s="72">
        <v>22.53</v>
      </c>
    </row>
    <row r="3648" spans="1:5" x14ac:dyDescent="0.25">
      <c r="A3648">
        <v>5071</v>
      </c>
      <c r="B3648" t="s">
        <v>11777</v>
      </c>
      <c r="C3648" t="s">
        <v>2510</v>
      </c>
      <c r="D3648" t="s">
        <v>2731</v>
      </c>
      <c r="E3648" s="72">
        <v>21.87</v>
      </c>
    </row>
    <row r="3649" spans="1:5" x14ac:dyDescent="0.25">
      <c r="A3649">
        <v>5061</v>
      </c>
      <c r="B3649" t="s">
        <v>11778</v>
      </c>
      <c r="C3649" t="s">
        <v>2510</v>
      </c>
      <c r="D3649" t="s">
        <v>2733</v>
      </c>
      <c r="E3649" s="72">
        <v>21.5</v>
      </c>
    </row>
    <row r="3650" spans="1:5" x14ac:dyDescent="0.25">
      <c r="A3650">
        <v>5075</v>
      </c>
      <c r="B3650" t="s">
        <v>11779</v>
      </c>
      <c r="C3650" t="s">
        <v>2510</v>
      </c>
      <c r="D3650" t="s">
        <v>2731</v>
      </c>
      <c r="E3650" s="72">
        <v>21.87</v>
      </c>
    </row>
    <row r="3651" spans="1:5" x14ac:dyDescent="0.25">
      <c r="A3651">
        <v>39027</v>
      </c>
      <c r="B3651" t="s">
        <v>11780</v>
      </c>
      <c r="C3651" t="s">
        <v>2510</v>
      </c>
      <c r="D3651" t="s">
        <v>2731</v>
      </c>
      <c r="E3651" s="72">
        <v>21.85</v>
      </c>
    </row>
    <row r="3652" spans="1:5" x14ac:dyDescent="0.25">
      <c r="A3652">
        <v>5062</v>
      </c>
      <c r="B3652" t="s">
        <v>11781</v>
      </c>
      <c r="C3652" t="s">
        <v>2510</v>
      </c>
      <c r="D3652" t="s">
        <v>2731</v>
      </c>
      <c r="E3652" s="72">
        <v>22.16</v>
      </c>
    </row>
    <row r="3653" spans="1:5" x14ac:dyDescent="0.25">
      <c r="A3653">
        <v>40568</v>
      </c>
      <c r="B3653" t="s">
        <v>11782</v>
      </c>
      <c r="C3653" t="s">
        <v>2510</v>
      </c>
      <c r="D3653" t="s">
        <v>2731</v>
      </c>
      <c r="E3653" s="72">
        <v>22.03</v>
      </c>
    </row>
    <row r="3654" spans="1:5" x14ac:dyDescent="0.25">
      <c r="A3654">
        <v>39026</v>
      </c>
      <c r="B3654" t="s">
        <v>11783</v>
      </c>
      <c r="C3654" t="s">
        <v>2510</v>
      </c>
      <c r="D3654" t="s">
        <v>2731</v>
      </c>
      <c r="E3654" s="72">
        <v>24.59</v>
      </c>
    </row>
    <row r="3655" spans="1:5" x14ac:dyDescent="0.25">
      <c r="A3655">
        <v>42431</v>
      </c>
      <c r="B3655" t="s">
        <v>11784</v>
      </c>
      <c r="C3655" t="s">
        <v>2511</v>
      </c>
      <c r="D3655" t="s">
        <v>2732</v>
      </c>
      <c r="E3655" s="73">
        <v>3957.85</v>
      </c>
    </row>
    <row r="3656" spans="1:5" x14ac:dyDescent="0.25">
      <c r="A3656">
        <v>44074</v>
      </c>
      <c r="B3656" t="s">
        <v>11785</v>
      </c>
      <c r="C3656" t="s">
        <v>2515</v>
      </c>
      <c r="D3656" t="s">
        <v>2731</v>
      </c>
      <c r="E3656" s="72">
        <v>711.78</v>
      </c>
    </row>
    <row r="3657" spans="1:5" x14ac:dyDescent="0.25">
      <c r="A3657">
        <v>44072</v>
      </c>
      <c r="B3657" t="s">
        <v>11786</v>
      </c>
      <c r="C3657" t="s">
        <v>2515</v>
      </c>
      <c r="D3657" t="s">
        <v>2731</v>
      </c>
      <c r="E3657" s="72">
        <v>128.94</v>
      </c>
    </row>
    <row r="3658" spans="1:5" x14ac:dyDescent="0.25">
      <c r="A3658">
        <v>511</v>
      </c>
      <c r="B3658" t="s">
        <v>11787</v>
      </c>
      <c r="C3658" t="s">
        <v>2515</v>
      </c>
      <c r="D3658" t="s">
        <v>2733</v>
      </c>
      <c r="E3658" s="72">
        <v>20.2</v>
      </c>
    </row>
    <row r="3659" spans="1:5" x14ac:dyDescent="0.25">
      <c r="A3659">
        <v>37540</v>
      </c>
      <c r="B3659" t="s">
        <v>11788</v>
      </c>
      <c r="C3659" t="s">
        <v>2511</v>
      </c>
      <c r="D3659" t="s">
        <v>2731</v>
      </c>
      <c r="E3659" s="73">
        <v>96201.5</v>
      </c>
    </row>
    <row r="3660" spans="1:5" x14ac:dyDescent="0.25">
      <c r="A3660">
        <v>37548</v>
      </c>
      <c r="B3660" t="s">
        <v>11789</v>
      </c>
      <c r="C3660" t="s">
        <v>2511</v>
      </c>
      <c r="D3660" t="s">
        <v>2731</v>
      </c>
      <c r="E3660" s="73">
        <v>127514.6</v>
      </c>
    </row>
    <row r="3661" spans="1:5" x14ac:dyDescent="0.25">
      <c r="A3661">
        <v>39828</v>
      </c>
      <c r="B3661" t="s">
        <v>11790</v>
      </c>
      <c r="C3661" t="s">
        <v>2511</v>
      </c>
      <c r="D3661" t="s">
        <v>2731</v>
      </c>
      <c r="E3661" s="72">
        <v>764.96</v>
      </c>
    </row>
    <row r="3662" spans="1:5" x14ac:dyDescent="0.25">
      <c r="A3662">
        <v>12273</v>
      </c>
      <c r="B3662" t="s">
        <v>11791</v>
      </c>
      <c r="C3662" t="s">
        <v>2511</v>
      </c>
      <c r="D3662" t="s">
        <v>2732</v>
      </c>
      <c r="E3662" s="72">
        <v>108.3</v>
      </c>
    </row>
    <row r="3663" spans="1:5" x14ac:dyDescent="0.25">
      <c r="A3663">
        <v>38392</v>
      </c>
      <c r="B3663" t="s">
        <v>11792</v>
      </c>
      <c r="C3663" t="s">
        <v>2511</v>
      </c>
      <c r="D3663" t="s">
        <v>2731</v>
      </c>
      <c r="E3663" s="72">
        <v>54.94</v>
      </c>
    </row>
    <row r="3664" spans="1:5" x14ac:dyDescent="0.25">
      <c r="A3664">
        <v>11735</v>
      </c>
      <c r="B3664" t="s">
        <v>11793</v>
      </c>
      <c r="C3664" t="s">
        <v>2511</v>
      </c>
      <c r="D3664" t="s">
        <v>2731</v>
      </c>
      <c r="E3664" s="72">
        <v>12.91</v>
      </c>
    </row>
    <row r="3665" spans="1:5" x14ac:dyDescent="0.25">
      <c r="A3665">
        <v>11737</v>
      </c>
      <c r="B3665" t="s">
        <v>11794</v>
      </c>
      <c r="C3665" t="s">
        <v>2511</v>
      </c>
      <c r="D3665" t="s">
        <v>2731</v>
      </c>
      <c r="E3665" s="72">
        <v>18.309999999999999</v>
      </c>
    </row>
    <row r="3666" spans="1:5" x14ac:dyDescent="0.25">
      <c r="A3666">
        <v>11738</v>
      </c>
      <c r="B3666" t="s">
        <v>11795</v>
      </c>
      <c r="C3666" t="s">
        <v>2511</v>
      </c>
      <c r="D3666" t="s">
        <v>2731</v>
      </c>
      <c r="E3666" s="72">
        <v>23.09</v>
      </c>
    </row>
    <row r="3667" spans="1:5" x14ac:dyDescent="0.25">
      <c r="A3667">
        <v>36143</v>
      </c>
      <c r="B3667" t="s">
        <v>11796</v>
      </c>
      <c r="C3667" t="s">
        <v>2511</v>
      </c>
      <c r="D3667" t="s">
        <v>2731</v>
      </c>
      <c r="E3667" s="72">
        <v>30.52</v>
      </c>
    </row>
    <row r="3668" spans="1:5" x14ac:dyDescent="0.25">
      <c r="A3668">
        <v>36142</v>
      </c>
      <c r="B3668" t="s">
        <v>11797</v>
      </c>
      <c r="C3668" t="s">
        <v>2511</v>
      </c>
      <c r="D3668" t="s">
        <v>2731</v>
      </c>
      <c r="E3668" s="72">
        <v>2.23</v>
      </c>
    </row>
    <row r="3669" spans="1:5" x14ac:dyDescent="0.25">
      <c r="A3669">
        <v>36146</v>
      </c>
      <c r="B3669" t="s">
        <v>11798</v>
      </c>
      <c r="C3669" t="s">
        <v>2511</v>
      </c>
      <c r="D3669" t="s">
        <v>2731</v>
      </c>
      <c r="E3669" s="72">
        <v>253.13</v>
      </c>
    </row>
    <row r="3670" spans="1:5" x14ac:dyDescent="0.25">
      <c r="A3670">
        <v>39015</v>
      </c>
      <c r="B3670" t="s">
        <v>11799</v>
      </c>
      <c r="C3670" t="s">
        <v>2511</v>
      </c>
      <c r="D3670" t="s">
        <v>2732</v>
      </c>
      <c r="E3670" s="72">
        <v>0.97</v>
      </c>
    </row>
    <row r="3671" spans="1:5" x14ac:dyDescent="0.25">
      <c r="A3671">
        <v>38377</v>
      </c>
      <c r="B3671" t="s">
        <v>11800</v>
      </c>
      <c r="C3671" t="s">
        <v>2511</v>
      </c>
      <c r="D3671" t="s">
        <v>2731</v>
      </c>
      <c r="E3671" s="72">
        <v>50.06</v>
      </c>
    </row>
    <row r="3672" spans="1:5" x14ac:dyDescent="0.25">
      <c r="A3672">
        <v>38376</v>
      </c>
      <c r="B3672" t="s">
        <v>11801</v>
      </c>
      <c r="C3672" t="s">
        <v>2511</v>
      </c>
      <c r="D3672" t="s">
        <v>2731</v>
      </c>
      <c r="E3672" s="72">
        <v>57.07</v>
      </c>
    </row>
    <row r="3673" spans="1:5" x14ac:dyDescent="0.25">
      <c r="A3673">
        <v>38116</v>
      </c>
      <c r="B3673" t="s">
        <v>11802</v>
      </c>
      <c r="C3673" t="s">
        <v>2511</v>
      </c>
      <c r="D3673" t="s">
        <v>2731</v>
      </c>
      <c r="E3673" s="72">
        <v>6.8</v>
      </c>
    </row>
    <row r="3674" spans="1:5" x14ac:dyDescent="0.25">
      <c r="A3674">
        <v>38066</v>
      </c>
      <c r="B3674" t="s">
        <v>11803</v>
      </c>
      <c r="C3674" t="s">
        <v>2511</v>
      </c>
      <c r="D3674" t="s">
        <v>2731</v>
      </c>
      <c r="E3674" s="72">
        <v>11.23</v>
      </c>
    </row>
    <row r="3675" spans="1:5" x14ac:dyDescent="0.25">
      <c r="A3675">
        <v>38117</v>
      </c>
      <c r="B3675" t="s">
        <v>11804</v>
      </c>
      <c r="C3675" t="s">
        <v>2511</v>
      </c>
      <c r="D3675" t="s">
        <v>2731</v>
      </c>
      <c r="E3675" s="72">
        <v>11.59</v>
      </c>
    </row>
    <row r="3676" spans="1:5" x14ac:dyDescent="0.25">
      <c r="A3676">
        <v>38067</v>
      </c>
      <c r="B3676" t="s">
        <v>11805</v>
      </c>
      <c r="C3676" t="s">
        <v>2511</v>
      </c>
      <c r="D3676" t="s">
        <v>2731</v>
      </c>
      <c r="E3676" s="72">
        <v>15.81</v>
      </c>
    </row>
    <row r="3677" spans="1:5" x14ac:dyDescent="0.25">
      <c r="A3677">
        <v>11522</v>
      </c>
      <c r="B3677" t="s">
        <v>11806</v>
      </c>
      <c r="C3677" t="s">
        <v>2511</v>
      </c>
      <c r="D3677" t="s">
        <v>2731</v>
      </c>
      <c r="E3677" s="72">
        <v>12.33</v>
      </c>
    </row>
    <row r="3678" spans="1:5" x14ac:dyDescent="0.25">
      <c r="A3678">
        <v>43600</v>
      </c>
      <c r="B3678" t="s">
        <v>11807</v>
      </c>
      <c r="C3678" t="s">
        <v>2511</v>
      </c>
      <c r="D3678" t="s">
        <v>2731</v>
      </c>
      <c r="E3678" s="72">
        <v>49.42</v>
      </c>
    </row>
    <row r="3679" spans="1:5" x14ac:dyDescent="0.25">
      <c r="A3679">
        <v>5080</v>
      </c>
      <c r="B3679" t="s">
        <v>11808</v>
      </c>
      <c r="C3679" t="s">
        <v>2511</v>
      </c>
      <c r="D3679" t="s">
        <v>2731</v>
      </c>
      <c r="E3679" s="72">
        <v>19.27</v>
      </c>
    </row>
    <row r="3680" spans="1:5" x14ac:dyDescent="0.25">
      <c r="A3680">
        <v>38168</v>
      </c>
      <c r="B3680" t="s">
        <v>11809</v>
      </c>
      <c r="C3680" t="s">
        <v>2511</v>
      </c>
      <c r="D3680" t="s">
        <v>2731</v>
      </c>
      <c r="E3680" s="72">
        <v>134.54</v>
      </c>
    </row>
    <row r="3681" spans="1:5" x14ac:dyDescent="0.25">
      <c r="A3681">
        <v>43601</v>
      </c>
      <c r="B3681" t="s">
        <v>11810</v>
      </c>
      <c r="C3681" t="s">
        <v>2511</v>
      </c>
      <c r="D3681" t="s">
        <v>2731</v>
      </c>
      <c r="E3681" s="72">
        <v>67.27</v>
      </c>
    </row>
    <row r="3682" spans="1:5" x14ac:dyDescent="0.25">
      <c r="A3682">
        <v>13393</v>
      </c>
      <c r="B3682" t="s">
        <v>11811</v>
      </c>
      <c r="C3682" t="s">
        <v>2511</v>
      </c>
      <c r="D3682" t="s">
        <v>2731</v>
      </c>
      <c r="E3682" s="72">
        <v>489.25</v>
      </c>
    </row>
    <row r="3683" spans="1:5" x14ac:dyDescent="0.25">
      <c r="A3683">
        <v>13395</v>
      </c>
      <c r="B3683" t="s">
        <v>11812</v>
      </c>
      <c r="C3683" t="s">
        <v>2511</v>
      </c>
      <c r="D3683" t="s">
        <v>2731</v>
      </c>
      <c r="E3683" s="72">
        <v>685.62</v>
      </c>
    </row>
    <row r="3684" spans="1:5" x14ac:dyDescent="0.25">
      <c r="A3684">
        <v>12039</v>
      </c>
      <c r="B3684" t="s">
        <v>11813</v>
      </c>
      <c r="C3684" t="s">
        <v>2511</v>
      </c>
      <c r="D3684" t="s">
        <v>2731</v>
      </c>
      <c r="E3684" s="72">
        <v>720.52</v>
      </c>
    </row>
    <row r="3685" spans="1:5" x14ac:dyDescent="0.25">
      <c r="A3685">
        <v>13396</v>
      </c>
      <c r="B3685" t="s">
        <v>11814</v>
      </c>
      <c r="C3685" t="s">
        <v>2511</v>
      </c>
      <c r="D3685" t="s">
        <v>2731</v>
      </c>
      <c r="E3685" s="73">
        <v>1011.92</v>
      </c>
    </row>
    <row r="3686" spans="1:5" x14ac:dyDescent="0.25">
      <c r="A3686">
        <v>12041</v>
      </c>
      <c r="B3686" t="s">
        <v>11815</v>
      </c>
      <c r="C3686" t="s">
        <v>2511</v>
      </c>
      <c r="D3686" t="s">
        <v>2731</v>
      </c>
      <c r="E3686" s="72">
        <v>826.3</v>
      </c>
    </row>
    <row r="3687" spans="1:5" x14ac:dyDescent="0.25">
      <c r="A3687">
        <v>12043</v>
      </c>
      <c r="B3687" t="s">
        <v>11816</v>
      </c>
      <c r="C3687" t="s">
        <v>2511</v>
      </c>
      <c r="D3687" t="s">
        <v>2731</v>
      </c>
      <c r="E3687" s="73">
        <v>1744.59</v>
      </c>
    </row>
    <row r="3688" spans="1:5" x14ac:dyDescent="0.25">
      <c r="A3688">
        <v>39762</v>
      </c>
      <c r="B3688" t="s">
        <v>11817</v>
      </c>
      <c r="C3688" t="s">
        <v>2511</v>
      </c>
      <c r="D3688" t="s">
        <v>2731</v>
      </c>
      <c r="E3688" s="72">
        <v>830.47</v>
      </c>
    </row>
    <row r="3689" spans="1:5" x14ac:dyDescent="0.25">
      <c r="A3689">
        <v>12042</v>
      </c>
      <c r="B3689" t="s">
        <v>11818</v>
      </c>
      <c r="C3689" t="s">
        <v>2511</v>
      </c>
      <c r="D3689" t="s">
        <v>2731</v>
      </c>
      <c r="E3689" s="73">
        <v>1212.46</v>
      </c>
    </row>
    <row r="3690" spans="1:5" x14ac:dyDescent="0.25">
      <c r="A3690">
        <v>39763</v>
      </c>
      <c r="B3690" t="s">
        <v>11819</v>
      </c>
      <c r="C3690" t="s">
        <v>2511</v>
      </c>
      <c r="D3690" t="s">
        <v>2731</v>
      </c>
      <c r="E3690" s="73">
        <v>1419.03</v>
      </c>
    </row>
    <row r="3691" spans="1:5" x14ac:dyDescent="0.25">
      <c r="A3691">
        <v>39760</v>
      </c>
      <c r="B3691" t="s">
        <v>11820</v>
      </c>
      <c r="C3691" t="s">
        <v>2511</v>
      </c>
      <c r="D3691" t="s">
        <v>2731</v>
      </c>
      <c r="E3691" s="73">
        <v>1414.36</v>
      </c>
    </row>
    <row r="3692" spans="1:5" x14ac:dyDescent="0.25">
      <c r="A3692">
        <v>39756</v>
      </c>
      <c r="B3692" t="s">
        <v>11821</v>
      </c>
      <c r="C3692" t="s">
        <v>2511</v>
      </c>
      <c r="D3692" t="s">
        <v>2731</v>
      </c>
      <c r="E3692" s="72">
        <v>507.84</v>
      </c>
    </row>
    <row r="3693" spans="1:5" x14ac:dyDescent="0.25">
      <c r="A3693">
        <v>12038</v>
      </c>
      <c r="B3693" t="s">
        <v>11822</v>
      </c>
      <c r="C3693" t="s">
        <v>2511</v>
      </c>
      <c r="D3693" t="s">
        <v>2731</v>
      </c>
      <c r="E3693" s="72">
        <v>634.55999999999995</v>
      </c>
    </row>
    <row r="3694" spans="1:5" x14ac:dyDescent="0.25">
      <c r="A3694">
        <v>39757</v>
      </c>
      <c r="B3694" t="s">
        <v>11823</v>
      </c>
      <c r="C3694" t="s">
        <v>2511</v>
      </c>
      <c r="D3694" t="s">
        <v>2731</v>
      </c>
      <c r="E3694" s="72">
        <v>586.77</v>
      </c>
    </row>
    <row r="3695" spans="1:5" x14ac:dyDescent="0.25">
      <c r="A3695">
        <v>39758</v>
      </c>
      <c r="B3695" t="s">
        <v>11824</v>
      </c>
      <c r="C3695" t="s">
        <v>2511</v>
      </c>
      <c r="D3695" t="s">
        <v>2731</v>
      </c>
      <c r="E3695" s="72">
        <v>855.14</v>
      </c>
    </row>
    <row r="3696" spans="1:5" x14ac:dyDescent="0.25">
      <c r="A3696">
        <v>39759</v>
      </c>
      <c r="B3696" t="s">
        <v>11825</v>
      </c>
      <c r="C3696" t="s">
        <v>2511</v>
      </c>
      <c r="D3696" t="s">
        <v>2731</v>
      </c>
      <c r="E3696" s="73">
        <v>1056.0999999999999</v>
      </c>
    </row>
    <row r="3697" spans="1:5" x14ac:dyDescent="0.25">
      <c r="A3697">
        <v>39761</v>
      </c>
      <c r="B3697" t="s">
        <v>11826</v>
      </c>
      <c r="C3697" t="s">
        <v>2511</v>
      </c>
      <c r="D3697" t="s">
        <v>2731</v>
      </c>
      <c r="E3697" s="73">
        <v>1269.47</v>
      </c>
    </row>
    <row r="3698" spans="1:5" x14ac:dyDescent="0.25">
      <c r="A3698">
        <v>39805</v>
      </c>
      <c r="B3698" t="s">
        <v>11827</v>
      </c>
      <c r="C3698" t="s">
        <v>2511</v>
      </c>
      <c r="D3698" t="s">
        <v>2731</v>
      </c>
      <c r="E3698" s="72">
        <v>217.78</v>
      </c>
    </row>
    <row r="3699" spans="1:5" x14ac:dyDescent="0.25">
      <c r="A3699">
        <v>39806</v>
      </c>
      <c r="B3699" t="s">
        <v>11828</v>
      </c>
      <c r="C3699" t="s">
        <v>2511</v>
      </c>
      <c r="D3699" t="s">
        <v>2731</v>
      </c>
      <c r="E3699" s="72">
        <v>403.49</v>
      </c>
    </row>
    <row r="3700" spans="1:5" x14ac:dyDescent="0.25">
      <c r="A3700">
        <v>39807</v>
      </c>
      <c r="B3700" t="s">
        <v>11829</v>
      </c>
      <c r="C3700" t="s">
        <v>2511</v>
      </c>
      <c r="D3700" t="s">
        <v>2731</v>
      </c>
      <c r="E3700" s="72">
        <v>874.45</v>
      </c>
    </row>
    <row r="3701" spans="1:5" x14ac:dyDescent="0.25">
      <c r="A3701">
        <v>43100</v>
      </c>
      <c r="B3701" t="s">
        <v>11830</v>
      </c>
      <c r="C3701" t="s">
        <v>2511</v>
      </c>
      <c r="D3701" t="s">
        <v>2731</v>
      </c>
      <c r="E3701" s="72">
        <v>683.63</v>
      </c>
    </row>
    <row r="3702" spans="1:5" x14ac:dyDescent="0.25">
      <c r="A3702">
        <v>39804</v>
      </c>
      <c r="B3702" t="s">
        <v>11831</v>
      </c>
      <c r="C3702" t="s">
        <v>2511</v>
      </c>
      <c r="D3702" t="s">
        <v>2731</v>
      </c>
      <c r="E3702" s="72">
        <v>127.88</v>
      </c>
    </row>
    <row r="3703" spans="1:5" x14ac:dyDescent="0.25">
      <c r="A3703">
        <v>39796</v>
      </c>
      <c r="B3703" t="s">
        <v>11832</v>
      </c>
      <c r="C3703" t="s">
        <v>2511</v>
      </c>
      <c r="D3703" t="s">
        <v>2731</v>
      </c>
      <c r="E3703" s="72">
        <v>132.44999999999999</v>
      </c>
    </row>
    <row r="3704" spans="1:5" x14ac:dyDescent="0.25">
      <c r="A3704">
        <v>39797</v>
      </c>
      <c r="B3704" t="s">
        <v>11833</v>
      </c>
      <c r="C3704" t="s">
        <v>2511</v>
      </c>
      <c r="D3704" t="s">
        <v>2733</v>
      </c>
      <c r="E3704" s="72">
        <v>207.92</v>
      </c>
    </row>
    <row r="3705" spans="1:5" x14ac:dyDescent="0.25">
      <c r="A3705">
        <v>39798</v>
      </c>
      <c r="B3705" t="s">
        <v>11834</v>
      </c>
      <c r="C3705" t="s">
        <v>2511</v>
      </c>
      <c r="D3705" t="s">
        <v>2731</v>
      </c>
      <c r="E3705" s="72">
        <v>356.65</v>
      </c>
    </row>
    <row r="3706" spans="1:5" x14ac:dyDescent="0.25">
      <c r="A3706">
        <v>39794</v>
      </c>
      <c r="B3706" t="s">
        <v>11835</v>
      </c>
      <c r="C3706" t="s">
        <v>2511</v>
      </c>
      <c r="D3706" t="s">
        <v>2731</v>
      </c>
      <c r="E3706" s="72">
        <v>56.22</v>
      </c>
    </row>
    <row r="3707" spans="1:5" x14ac:dyDescent="0.25">
      <c r="A3707">
        <v>39795</v>
      </c>
      <c r="B3707" t="s">
        <v>11836</v>
      </c>
      <c r="C3707" t="s">
        <v>2511</v>
      </c>
      <c r="D3707" t="s">
        <v>2731</v>
      </c>
      <c r="E3707" s="72">
        <v>88.82</v>
      </c>
    </row>
    <row r="3708" spans="1:5" x14ac:dyDescent="0.25">
      <c r="A3708">
        <v>39799</v>
      </c>
      <c r="B3708" t="s">
        <v>11837</v>
      </c>
      <c r="C3708" t="s">
        <v>2511</v>
      </c>
      <c r="D3708" t="s">
        <v>2731</v>
      </c>
      <c r="E3708" s="72">
        <v>65.53</v>
      </c>
    </row>
    <row r="3709" spans="1:5" x14ac:dyDescent="0.25">
      <c r="A3709">
        <v>39801</v>
      </c>
      <c r="B3709" t="s">
        <v>11838</v>
      </c>
      <c r="C3709" t="s">
        <v>2511</v>
      </c>
      <c r="D3709" t="s">
        <v>2731</v>
      </c>
      <c r="E3709" s="72">
        <v>187.56</v>
      </c>
    </row>
    <row r="3710" spans="1:5" x14ac:dyDescent="0.25">
      <c r="A3710">
        <v>39802</v>
      </c>
      <c r="B3710" t="s">
        <v>11839</v>
      </c>
      <c r="C3710" t="s">
        <v>2511</v>
      </c>
      <c r="D3710" t="s">
        <v>2731</v>
      </c>
      <c r="E3710" s="72">
        <v>274.93</v>
      </c>
    </row>
    <row r="3711" spans="1:5" x14ac:dyDescent="0.25">
      <c r="A3711">
        <v>39803</v>
      </c>
      <c r="B3711" t="s">
        <v>11840</v>
      </c>
      <c r="C3711" t="s">
        <v>2511</v>
      </c>
      <c r="D3711" t="s">
        <v>2731</v>
      </c>
      <c r="E3711" s="72">
        <v>383.53</v>
      </c>
    </row>
    <row r="3712" spans="1:5" x14ac:dyDescent="0.25">
      <c r="A3712">
        <v>39800</v>
      </c>
      <c r="B3712" t="s">
        <v>11841</v>
      </c>
      <c r="C3712" t="s">
        <v>2511</v>
      </c>
      <c r="D3712" t="s">
        <v>2731</v>
      </c>
      <c r="E3712" s="72">
        <v>111.63</v>
      </c>
    </row>
    <row r="3713" spans="1:11" x14ac:dyDescent="0.25">
      <c r="A3713">
        <v>43837</v>
      </c>
      <c r="B3713" t="s">
        <v>11842</v>
      </c>
      <c r="C3713" t="s">
        <v>2511</v>
      </c>
      <c r="D3713" t="s">
        <v>2732</v>
      </c>
      <c r="E3713" s="73">
        <v>1294.48</v>
      </c>
    </row>
    <row r="3714" spans="1:11" x14ac:dyDescent="0.25">
      <c r="A3714">
        <v>43836</v>
      </c>
      <c r="B3714" t="s">
        <v>11843</v>
      </c>
      <c r="C3714" t="s">
        <v>2511</v>
      </c>
      <c r="D3714" t="s">
        <v>2732</v>
      </c>
      <c r="E3714" s="73">
        <v>2634.05</v>
      </c>
    </row>
    <row r="3715" spans="1:11" s="108" customFormat="1" x14ac:dyDescent="0.25">
      <c r="A3715">
        <v>21059</v>
      </c>
      <c r="B3715" t="s">
        <v>11844</v>
      </c>
      <c r="C3715" t="s">
        <v>2511</v>
      </c>
      <c r="D3715" t="s">
        <v>2732</v>
      </c>
      <c r="E3715" s="72">
        <v>60.97</v>
      </c>
      <c r="F3715"/>
      <c r="G3715"/>
      <c r="H3715"/>
      <c r="I3715"/>
      <c r="J3715"/>
      <c r="K3715"/>
    </row>
    <row r="3716" spans="1:11" x14ac:dyDescent="0.25">
      <c r="A3716">
        <v>11234</v>
      </c>
      <c r="B3716" t="s">
        <v>11845</v>
      </c>
      <c r="C3716" t="s">
        <v>2511</v>
      </c>
      <c r="D3716" t="s">
        <v>2732</v>
      </c>
      <c r="E3716" s="72">
        <v>91.9</v>
      </c>
    </row>
    <row r="3717" spans="1:11" x14ac:dyDescent="0.25">
      <c r="A3717">
        <v>21060</v>
      </c>
      <c r="B3717" t="s">
        <v>11846</v>
      </c>
      <c r="C3717" t="s">
        <v>2511</v>
      </c>
      <c r="D3717" t="s">
        <v>2732</v>
      </c>
      <c r="E3717" s="72">
        <v>113.11</v>
      </c>
    </row>
    <row r="3718" spans="1:11" s="108" customFormat="1" x14ac:dyDescent="0.25">
      <c r="A3718">
        <v>21061</v>
      </c>
      <c r="B3718" t="s">
        <v>11847</v>
      </c>
      <c r="C3718" t="s">
        <v>2511</v>
      </c>
      <c r="D3718" t="s">
        <v>2732</v>
      </c>
      <c r="E3718" s="72">
        <v>141.38999999999999</v>
      </c>
      <c r="F3718"/>
      <c r="G3718"/>
      <c r="H3718"/>
      <c r="I3718"/>
      <c r="J3718"/>
      <c r="K3718"/>
    </row>
    <row r="3719" spans="1:11" x14ac:dyDescent="0.25">
      <c r="A3719">
        <v>21062</v>
      </c>
      <c r="B3719" t="s">
        <v>11848</v>
      </c>
      <c r="C3719" t="s">
        <v>2511</v>
      </c>
      <c r="D3719" t="s">
        <v>2732</v>
      </c>
      <c r="E3719" s="72">
        <v>222.69</v>
      </c>
    </row>
    <row r="3720" spans="1:11" x14ac:dyDescent="0.25">
      <c r="A3720">
        <v>11708</v>
      </c>
      <c r="B3720" t="s">
        <v>11849</v>
      </c>
      <c r="C3720" t="s">
        <v>2511</v>
      </c>
      <c r="D3720" t="s">
        <v>2732</v>
      </c>
      <c r="E3720" s="72">
        <v>24.3</v>
      </c>
    </row>
    <row r="3721" spans="1:11" x14ac:dyDescent="0.25">
      <c r="A3721">
        <v>11709</v>
      </c>
      <c r="B3721" t="s">
        <v>11850</v>
      </c>
      <c r="C3721" t="s">
        <v>2511</v>
      </c>
      <c r="D3721" t="s">
        <v>2732</v>
      </c>
      <c r="E3721" s="72">
        <v>57.08</v>
      </c>
    </row>
    <row r="3722" spans="1:11" x14ac:dyDescent="0.25">
      <c r="A3722">
        <v>11710</v>
      </c>
      <c r="B3722" t="s">
        <v>11851</v>
      </c>
      <c r="C3722" t="s">
        <v>2511</v>
      </c>
      <c r="D3722" t="s">
        <v>2732</v>
      </c>
      <c r="E3722" s="72">
        <v>131.22999999999999</v>
      </c>
    </row>
    <row r="3723" spans="1:11" x14ac:dyDescent="0.25">
      <c r="A3723">
        <v>11707</v>
      </c>
      <c r="B3723" t="s">
        <v>11852</v>
      </c>
      <c r="C3723" t="s">
        <v>2511</v>
      </c>
      <c r="D3723" t="s">
        <v>2732</v>
      </c>
      <c r="E3723" s="72">
        <v>18.2</v>
      </c>
    </row>
    <row r="3724" spans="1:11" x14ac:dyDescent="0.25">
      <c r="A3724">
        <v>5102</v>
      </c>
      <c r="B3724" t="s">
        <v>11853</v>
      </c>
      <c r="C3724" t="s">
        <v>2511</v>
      </c>
      <c r="D3724" t="s">
        <v>2731</v>
      </c>
      <c r="E3724" s="72">
        <v>18.14</v>
      </c>
    </row>
    <row r="3725" spans="1:11" x14ac:dyDescent="0.25">
      <c r="A3725">
        <v>11739</v>
      </c>
      <c r="B3725" t="s">
        <v>11854</v>
      </c>
      <c r="C3725" t="s">
        <v>2511</v>
      </c>
      <c r="D3725" t="s">
        <v>2731</v>
      </c>
      <c r="E3725" s="72">
        <v>12.93</v>
      </c>
    </row>
    <row r="3726" spans="1:11" x14ac:dyDescent="0.25">
      <c r="A3726">
        <v>11711</v>
      </c>
      <c r="B3726" t="s">
        <v>11855</v>
      </c>
      <c r="C3726" t="s">
        <v>2511</v>
      </c>
      <c r="D3726" t="s">
        <v>2731</v>
      </c>
      <c r="E3726" s="72">
        <v>15.11</v>
      </c>
    </row>
    <row r="3727" spans="1:11" x14ac:dyDescent="0.25">
      <c r="A3727">
        <v>11741</v>
      </c>
      <c r="B3727" t="s">
        <v>11856</v>
      </c>
      <c r="C3727" t="s">
        <v>2511</v>
      </c>
      <c r="D3727" t="s">
        <v>2731</v>
      </c>
      <c r="E3727" s="72">
        <v>16.46</v>
      </c>
    </row>
    <row r="3728" spans="1:11" x14ac:dyDescent="0.25">
      <c r="A3728">
        <v>11745</v>
      </c>
      <c r="B3728" t="s">
        <v>11857</v>
      </c>
      <c r="C3728" t="s">
        <v>2511</v>
      </c>
      <c r="D3728" t="s">
        <v>2731</v>
      </c>
      <c r="E3728" s="72">
        <v>21.69</v>
      </c>
    </row>
    <row r="3729" spans="1:5" x14ac:dyDescent="0.25">
      <c r="A3729">
        <v>11743</v>
      </c>
      <c r="B3729" t="s">
        <v>11858</v>
      </c>
      <c r="C3729" t="s">
        <v>2511</v>
      </c>
      <c r="D3729" t="s">
        <v>2731</v>
      </c>
      <c r="E3729" s="72">
        <v>13.82</v>
      </c>
    </row>
    <row r="3730" spans="1:5" x14ac:dyDescent="0.25">
      <c r="A3730">
        <v>40985</v>
      </c>
      <c r="B3730" t="s">
        <v>11859</v>
      </c>
      <c r="C3730" t="s">
        <v>2517</v>
      </c>
      <c r="D3730" t="s">
        <v>2731</v>
      </c>
      <c r="E3730" s="73">
        <v>2323.54</v>
      </c>
    </row>
    <row r="3731" spans="1:5" x14ac:dyDescent="0.25">
      <c r="A3731">
        <v>44502</v>
      </c>
      <c r="B3731" t="s">
        <v>11860</v>
      </c>
      <c r="C3731" t="s">
        <v>2513</v>
      </c>
      <c r="D3731" t="s">
        <v>2731</v>
      </c>
      <c r="E3731" s="72">
        <v>13.04</v>
      </c>
    </row>
    <row r="3732" spans="1:5" x14ac:dyDescent="0.25">
      <c r="A3732">
        <v>1088</v>
      </c>
      <c r="B3732" t="s">
        <v>11861</v>
      </c>
      <c r="C3732" t="s">
        <v>2511</v>
      </c>
      <c r="D3732" t="s">
        <v>2732</v>
      </c>
      <c r="E3732" s="72">
        <v>28.77</v>
      </c>
    </row>
    <row r="3733" spans="1:5" x14ac:dyDescent="0.25">
      <c r="A3733">
        <v>1087</v>
      </c>
      <c r="B3733" t="s">
        <v>11862</v>
      </c>
      <c r="C3733" t="s">
        <v>2511</v>
      </c>
      <c r="D3733" t="s">
        <v>2732</v>
      </c>
      <c r="E3733" s="72">
        <v>35.94</v>
      </c>
    </row>
    <row r="3734" spans="1:5" x14ac:dyDescent="0.25">
      <c r="A3734">
        <v>38777</v>
      </c>
      <c r="B3734" t="s">
        <v>11863</v>
      </c>
      <c r="C3734" t="s">
        <v>2511</v>
      </c>
      <c r="D3734" t="s">
        <v>2732</v>
      </c>
      <c r="E3734" s="72">
        <v>71.58</v>
      </c>
    </row>
    <row r="3735" spans="1:5" x14ac:dyDescent="0.25">
      <c r="A3735">
        <v>1086</v>
      </c>
      <c r="B3735" t="s">
        <v>11864</v>
      </c>
      <c r="C3735" t="s">
        <v>2511</v>
      </c>
      <c r="D3735" t="s">
        <v>2732</v>
      </c>
      <c r="E3735" s="72">
        <v>37.770000000000003</v>
      </c>
    </row>
    <row r="3736" spans="1:5" x14ac:dyDescent="0.25">
      <c r="A3736">
        <v>1079</v>
      </c>
      <c r="B3736" t="s">
        <v>11865</v>
      </c>
      <c r="C3736" t="s">
        <v>2511</v>
      </c>
      <c r="D3736" t="s">
        <v>2732</v>
      </c>
      <c r="E3736" s="72">
        <v>39.049999999999997</v>
      </c>
    </row>
    <row r="3737" spans="1:5" x14ac:dyDescent="0.25">
      <c r="A3737">
        <v>39374</v>
      </c>
      <c r="B3737" t="s">
        <v>11866</v>
      </c>
      <c r="C3737" t="s">
        <v>2511</v>
      </c>
      <c r="D3737" t="s">
        <v>2733</v>
      </c>
      <c r="E3737" s="72">
        <v>249.9</v>
      </c>
    </row>
    <row r="3738" spans="1:5" x14ac:dyDescent="0.25">
      <c r="A3738">
        <v>1082</v>
      </c>
      <c r="B3738" t="s">
        <v>11867</v>
      </c>
      <c r="C3738" t="s">
        <v>2511</v>
      </c>
      <c r="D3738" t="s">
        <v>2732</v>
      </c>
      <c r="E3738" s="72">
        <v>245.49</v>
      </c>
    </row>
    <row r="3739" spans="1:5" x14ac:dyDescent="0.25">
      <c r="A3739">
        <v>12316</v>
      </c>
      <c r="B3739" t="s">
        <v>11868</v>
      </c>
      <c r="C3739" t="s">
        <v>2511</v>
      </c>
      <c r="D3739" t="s">
        <v>2732</v>
      </c>
      <c r="E3739" s="72">
        <v>112.51</v>
      </c>
    </row>
    <row r="3740" spans="1:5" x14ac:dyDescent="0.25">
      <c r="A3740">
        <v>12317</v>
      </c>
      <c r="B3740" t="s">
        <v>11869</v>
      </c>
      <c r="C3740" t="s">
        <v>2511</v>
      </c>
      <c r="D3740" t="s">
        <v>2732</v>
      </c>
      <c r="E3740" s="72">
        <v>134.16999999999999</v>
      </c>
    </row>
    <row r="3741" spans="1:5" x14ac:dyDescent="0.25">
      <c r="A3741">
        <v>12318</v>
      </c>
      <c r="B3741" t="s">
        <v>11870</v>
      </c>
      <c r="C3741" t="s">
        <v>2511</v>
      </c>
      <c r="D3741" t="s">
        <v>2732</v>
      </c>
      <c r="E3741" s="72">
        <v>154.57</v>
      </c>
    </row>
    <row r="3742" spans="1:5" x14ac:dyDescent="0.25">
      <c r="A3742">
        <v>5104</v>
      </c>
      <c r="B3742" t="s">
        <v>11871</v>
      </c>
      <c r="C3742" t="s">
        <v>2510</v>
      </c>
      <c r="D3742" t="s">
        <v>2732</v>
      </c>
      <c r="E3742" s="72">
        <v>64.510000000000005</v>
      </c>
    </row>
    <row r="3743" spans="1:5" x14ac:dyDescent="0.25">
      <c r="A3743">
        <v>44530</v>
      </c>
      <c r="B3743" t="s">
        <v>11872</v>
      </c>
      <c r="C3743" t="s">
        <v>2511</v>
      </c>
      <c r="D3743" t="s">
        <v>2731</v>
      </c>
      <c r="E3743" s="72">
        <v>56.25</v>
      </c>
    </row>
    <row r="3744" spans="1:5" x14ac:dyDescent="0.25">
      <c r="A3744">
        <v>2710</v>
      </c>
      <c r="B3744" t="s">
        <v>11873</v>
      </c>
      <c r="C3744" t="s">
        <v>2511</v>
      </c>
      <c r="D3744" t="s">
        <v>2731</v>
      </c>
      <c r="E3744" s="72">
        <v>44.92</v>
      </c>
    </row>
    <row r="3745" spans="1:5" x14ac:dyDescent="0.25">
      <c r="A3745">
        <v>14575</v>
      </c>
      <c r="B3745" t="s">
        <v>11874</v>
      </c>
      <c r="C3745" t="s">
        <v>2511</v>
      </c>
      <c r="D3745" t="s">
        <v>2732</v>
      </c>
      <c r="E3745" s="73">
        <v>5896973.3300000001</v>
      </c>
    </row>
    <row r="3746" spans="1:5" x14ac:dyDescent="0.25">
      <c r="A3746">
        <v>20043</v>
      </c>
      <c r="B3746" t="s">
        <v>11875</v>
      </c>
      <c r="C3746" t="s">
        <v>2511</v>
      </c>
      <c r="D3746" t="s">
        <v>2731</v>
      </c>
      <c r="E3746" s="72">
        <v>9.83</v>
      </c>
    </row>
    <row r="3747" spans="1:5" x14ac:dyDescent="0.25">
      <c r="A3747">
        <v>20044</v>
      </c>
      <c r="B3747" t="s">
        <v>11876</v>
      </c>
      <c r="C3747" t="s">
        <v>2511</v>
      </c>
      <c r="D3747" t="s">
        <v>2731</v>
      </c>
      <c r="E3747" s="72">
        <v>11.4</v>
      </c>
    </row>
    <row r="3748" spans="1:5" x14ac:dyDescent="0.25">
      <c r="A3748">
        <v>20042</v>
      </c>
      <c r="B3748" t="s">
        <v>11877</v>
      </c>
      <c r="C3748" t="s">
        <v>2511</v>
      </c>
      <c r="D3748" t="s">
        <v>2731</v>
      </c>
      <c r="E3748" s="72">
        <v>8.5299999999999994</v>
      </c>
    </row>
    <row r="3749" spans="1:5" x14ac:dyDescent="0.25">
      <c r="A3749">
        <v>20046</v>
      </c>
      <c r="B3749" t="s">
        <v>11878</v>
      </c>
      <c r="C3749" t="s">
        <v>2511</v>
      </c>
      <c r="D3749" t="s">
        <v>2731</v>
      </c>
      <c r="E3749" s="72">
        <v>20.190000000000001</v>
      </c>
    </row>
    <row r="3750" spans="1:5" x14ac:dyDescent="0.25">
      <c r="A3750">
        <v>20047</v>
      </c>
      <c r="B3750" t="s">
        <v>11879</v>
      </c>
      <c r="C3750" t="s">
        <v>2511</v>
      </c>
      <c r="D3750" t="s">
        <v>2731</v>
      </c>
      <c r="E3750" s="72">
        <v>60.54</v>
      </c>
    </row>
    <row r="3751" spans="1:5" x14ac:dyDescent="0.25">
      <c r="A3751">
        <v>20045</v>
      </c>
      <c r="B3751" t="s">
        <v>11880</v>
      </c>
      <c r="C3751" t="s">
        <v>2511</v>
      </c>
      <c r="D3751" t="s">
        <v>2731</v>
      </c>
      <c r="E3751" s="72">
        <v>10.210000000000001</v>
      </c>
    </row>
    <row r="3752" spans="1:5" x14ac:dyDescent="0.25">
      <c r="A3752">
        <v>20972</v>
      </c>
      <c r="B3752" t="s">
        <v>11881</v>
      </c>
      <c r="C3752" t="s">
        <v>2511</v>
      </c>
      <c r="D3752" t="s">
        <v>2731</v>
      </c>
      <c r="E3752" s="72">
        <v>142.85</v>
      </c>
    </row>
    <row r="3753" spans="1:5" x14ac:dyDescent="0.25">
      <c r="A3753">
        <v>11321</v>
      </c>
      <c r="B3753" t="s">
        <v>11882</v>
      </c>
      <c r="C3753" t="s">
        <v>2511</v>
      </c>
      <c r="D3753" t="s">
        <v>2732</v>
      </c>
      <c r="E3753" s="72">
        <v>34.020000000000003</v>
      </c>
    </row>
    <row r="3754" spans="1:5" x14ac:dyDescent="0.25">
      <c r="A3754">
        <v>11323</v>
      </c>
      <c r="B3754" t="s">
        <v>11883</v>
      </c>
      <c r="C3754" t="s">
        <v>2511</v>
      </c>
      <c r="D3754" t="s">
        <v>2732</v>
      </c>
      <c r="E3754" s="72">
        <v>39.130000000000003</v>
      </c>
    </row>
    <row r="3755" spans="1:5" x14ac:dyDescent="0.25">
      <c r="A3755">
        <v>20327</v>
      </c>
      <c r="B3755" t="s">
        <v>11884</v>
      </c>
      <c r="C3755" t="s">
        <v>2511</v>
      </c>
      <c r="D3755" t="s">
        <v>2732</v>
      </c>
      <c r="E3755" s="72">
        <v>22.2</v>
      </c>
    </row>
    <row r="3756" spans="1:5" x14ac:dyDescent="0.25">
      <c r="A3756">
        <v>13390</v>
      </c>
      <c r="B3756" t="s">
        <v>11885</v>
      </c>
      <c r="C3756" t="s">
        <v>2511</v>
      </c>
      <c r="D3756" t="s">
        <v>2732</v>
      </c>
      <c r="E3756" s="72">
        <v>141.99</v>
      </c>
    </row>
    <row r="3757" spans="1:5" x14ac:dyDescent="0.25">
      <c r="A3757">
        <v>6034</v>
      </c>
      <c r="B3757" t="s">
        <v>11886</v>
      </c>
      <c r="C3757" t="s">
        <v>2511</v>
      </c>
      <c r="D3757" t="s">
        <v>2731</v>
      </c>
      <c r="E3757" s="72">
        <v>16.96</v>
      </c>
    </row>
    <row r="3758" spans="1:5" x14ac:dyDescent="0.25">
      <c r="A3758">
        <v>6036</v>
      </c>
      <c r="B3758" t="s">
        <v>11887</v>
      </c>
      <c r="C3758" t="s">
        <v>2511</v>
      </c>
      <c r="D3758" t="s">
        <v>2731</v>
      </c>
      <c r="E3758" s="72">
        <v>23.1</v>
      </c>
    </row>
    <row r="3759" spans="1:5" x14ac:dyDescent="0.25">
      <c r="A3759">
        <v>6031</v>
      </c>
      <c r="B3759" t="s">
        <v>11888</v>
      </c>
      <c r="C3759" t="s">
        <v>2511</v>
      </c>
      <c r="D3759" t="s">
        <v>2733</v>
      </c>
      <c r="E3759" s="72">
        <v>27.14</v>
      </c>
    </row>
    <row r="3760" spans="1:5" x14ac:dyDescent="0.25">
      <c r="A3760">
        <v>6029</v>
      </c>
      <c r="B3760" t="s">
        <v>11889</v>
      </c>
      <c r="C3760" t="s">
        <v>2511</v>
      </c>
      <c r="D3760" t="s">
        <v>2731</v>
      </c>
      <c r="E3760" s="72">
        <v>27.43</v>
      </c>
    </row>
    <row r="3761" spans="1:11" x14ac:dyDescent="0.25">
      <c r="A3761">
        <v>6033</v>
      </c>
      <c r="B3761" t="s">
        <v>11890</v>
      </c>
      <c r="C3761" t="s">
        <v>2511</v>
      </c>
      <c r="D3761" t="s">
        <v>2731</v>
      </c>
      <c r="E3761" s="72">
        <v>36.15</v>
      </c>
    </row>
    <row r="3762" spans="1:11" x14ac:dyDescent="0.25">
      <c r="A3762">
        <v>11672</v>
      </c>
      <c r="B3762" t="s">
        <v>11891</v>
      </c>
      <c r="C3762" t="s">
        <v>2511</v>
      </c>
      <c r="D3762" t="s">
        <v>2731</v>
      </c>
      <c r="E3762" s="72">
        <v>78.64</v>
      </c>
    </row>
    <row r="3763" spans="1:11" x14ac:dyDescent="0.25">
      <c r="A3763">
        <v>11669</v>
      </c>
      <c r="B3763" t="s">
        <v>11892</v>
      </c>
      <c r="C3763" t="s">
        <v>2511</v>
      </c>
      <c r="D3763" t="s">
        <v>2731</v>
      </c>
      <c r="E3763" s="72">
        <v>74.89</v>
      </c>
    </row>
    <row r="3764" spans="1:11" x14ac:dyDescent="0.25">
      <c r="A3764">
        <v>11670</v>
      </c>
      <c r="B3764" t="s">
        <v>11893</v>
      </c>
      <c r="C3764" t="s">
        <v>2511</v>
      </c>
      <c r="D3764" t="s">
        <v>2731</v>
      </c>
      <c r="E3764" s="72">
        <v>28.69</v>
      </c>
    </row>
    <row r="3765" spans="1:11" x14ac:dyDescent="0.25">
      <c r="A3765">
        <v>20055</v>
      </c>
      <c r="B3765" t="s">
        <v>11894</v>
      </c>
      <c r="C3765" t="s">
        <v>2511</v>
      </c>
      <c r="D3765" t="s">
        <v>2731</v>
      </c>
      <c r="E3765" s="72">
        <v>56.08</v>
      </c>
    </row>
    <row r="3766" spans="1:11" s="108" customFormat="1" x14ac:dyDescent="0.25">
      <c r="A3766">
        <v>11671</v>
      </c>
      <c r="B3766" t="s">
        <v>11895</v>
      </c>
      <c r="C3766" t="s">
        <v>2511</v>
      </c>
      <c r="D3766" t="s">
        <v>2731</v>
      </c>
      <c r="E3766" s="72">
        <v>120.35</v>
      </c>
      <c r="F3766"/>
      <c r="G3766"/>
      <c r="H3766"/>
      <c r="I3766"/>
      <c r="J3766"/>
      <c r="K3766"/>
    </row>
    <row r="3767" spans="1:11" x14ac:dyDescent="0.25">
      <c r="A3767">
        <v>6032</v>
      </c>
      <c r="B3767" t="s">
        <v>11896</v>
      </c>
      <c r="C3767" t="s">
        <v>2511</v>
      </c>
      <c r="D3767" t="s">
        <v>2731</v>
      </c>
      <c r="E3767" s="72">
        <v>34.369999999999997</v>
      </c>
    </row>
    <row r="3768" spans="1:11" x14ac:dyDescent="0.25">
      <c r="A3768">
        <v>11673</v>
      </c>
      <c r="B3768" t="s">
        <v>11897</v>
      </c>
      <c r="C3768" t="s">
        <v>2511</v>
      </c>
      <c r="D3768" t="s">
        <v>2731</v>
      </c>
      <c r="E3768" s="72">
        <v>27.07</v>
      </c>
    </row>
    <row r="3769" spans="1:11" x14ac:dyDescent="0.25">
      <c r="A3769">
        <v>11674</v>
      </c>
      <c r="B3769" t="s">
        <v>11898</v>
      </c>
      <c r="C3769" t="s">
        <v>2511</v>
      </c>
      <c r="D3769" t="s">
        <v>2731</v>
      </c>
      <c r="E3769" s="72">
        <v>34.86</v>
      </c>
    </row>
    <row r="3770" spans="1:11" x14ac:dyDescent="0.25">
      <c r="A3770">
        <v>11675</v>
      </c>
      <c r="B3770" t="s">
        <v>11899</v>
      </c>
      <c r="C3770" t="s">
        <v>2511</v>
      </c>
      <c r="D3770" t="s">
        <v>2731</v>
      </c>
      <c r="E3770" s="72">
        <v>55.34</v>
      </c>
    </row>
    <row r="3771" spans="1:11" x14ac:dyDescent="0.25">
      <c r="A3771">
        <v>11676</v>
      </c>
      <c r="B3771" t="s">
        <v>11900</v>
      </c>
      <c r="C3771" t="s">
        <v>2511</v>
      </c>
      <c r="D3771" t="s">
        <v>2731</v>
      </c>
      <c r="E3771" s="72">
        <v>74.02</v>
      </c>
    </row>
    <row r="3772" spans="1:11" x14ac:dyDescent="0.25">
      <c r="A3772">
        <v>11677</v>
      </c>
      <c r="B3772" t="s">
        <v>11901</v>
      </c>
      <c r="C3772" t="s">
        <v>2511</v>
      </c>
      <c r="D3772" t="s">
        <v>2731</v>
      </c>
      <c r="E3772" s="72">
        <v>76.44</v>
      </c>
    </row>
    <row r="3773" spans="1:11" x14ac:dyDescent="0.25">
      <c r="A3773">
        <v>11678</v>
      </c>
      <c r="B3773" t="s">
        <v>11902</v>
      </c>
      <c r="C3773" t="s">
        <v>2511</v>
      </c>
      <c r="D3773" t="s">
        <v>2731</v>
      </c>
      <c r="E3773" s="72">
        <v>139.99</v>
      </c>
    </row>
    <row r="3774" spans="1:11" x14ac:dyDescent="0.25">
      <c r="A3774">
        <v>6038</v>
      </c>
      <c r="B3774" t="s">
        <v>11903</v>
      </c>
      <c r="C3774" t="s">
        <v>2511</v>
      </c>
      <c r="D3774" t="s">
        <v>2731</v>
      </c>
      <c r="E3774" s="72">
        <v>8.8800000000000008</v>
      </c>
    </row>
    <row r="3775" spans="1:11" x14ac:dyDescent="0.25">
      <c r="A3775">
        <v>11718</v>
      </c>
      <c r="B3775" t="s">
        <v>11904</v>
      </c>
      <c r="C3775" t="s">
        <v>2511</v>
      </c>
      <c r="D3775" t="s">
        <v>2731</v>
      </c>
      <c r="E3775" s="72">
        <v>25.33</v>
      </c>
    </row>
    <row r="3776" spans="1:11" x14ac:dyDescent="0.25">
      <c r="A3776">
        <v>6037</v>
      </c>
      <c r="B3776" t="s">
        <v>11905</v>
      </c>
      <c r="C3776" t="s">
        <v>2511</v>
      </c>
      <c r="D3776" t="s">
        <v>2731</v>
      </c>
      <c r="E3776" s="72">
        <v>18.48</v>
      </c>
    </row>
    <row r="3777" spans="1:5" x14ac:dyDescent="0.25">
      <c r="A3777">
        <v>11719</v>
      </c>
      <c r="B3777" t="s">
        <v>11906</v>
      </c>
      <c r="C3777" t="s">
        <v>2511</v>
      </c>
      <c r="D3777" t="s">
        <v>2731</v>
      </c>
      <c r="E3777" s="72">
        <v>20.54</v>
      </c>
    </row>
    <row r="3778" spans="1:5" x14ac:dyDescent="0.25">
      <c r="A3778">
        <v>6019</v>
      </c>
      <c r="B3778" t="s">
        <v>11907</v>
      </c>
      <c r="C3778" t="s">
        <v>2511</v>
      </c>
      <c r="D3778" t="s">
        <v>2731</v>
      </c>
      <c r="E3778" s="72">
        <v>68.489999999999995</v>
      </c>
    </row>
    <row r="3779" spans="1:5" x14ac:dyDescent="0.25">
      <c r="A3779">
        <v>6010</v>
      </c>
      <c r="B3779" t="s">
        <v>11908</v>
      </c>
      <c r="C3779" t="s">
        <v>2511</v>
      </c>
      <c r="D3779" t="s">
        <v>2731</v>
      </c>
      <c r="E3779" s="72">
        <v>117.84</v>
      </c>
    </row>
    <row r="3780" spans="1:5" x14ac:dyDescent="0.25">
      <c r="A3780">
        <v>6017</v>
      </c>
      <c r="B3780" t="s">
        <v>11909</v>
      </c>
      <c r="C3780" t="s">
        <v>2511</v>
      </c>
      <c r="D3780" t="s">
        <v>2731</v>
      </c>
      <c r="E3780" s="72">
        <v>93.34</v>
      </c>
    </row>
    <row r="3781" spans="1:5" x14ac:dyDescent="0.25">
      <c r="A3781">
        <v>6020</v>
      </c>
      <c r="B3781" t="s">
        <v>11910</v>
      </c>
      <c r="C3781" t="s">
        <v>2511</v>
      </c>
      <c r="D3781" t="s">
        <v>2731</v>
      </c>
      <c r="E3781" s="72">
        <v>41.13</v>
      </c>
    </row>
    <row r="3782" spans="1:5" x14ac:dyDescent="0.25">
      <c r="A3782">
        <v>6028</v>
      </c>
      <c r="B3782" t="s">
        <v>11911</v>
      </c>
      <c r="C3782" t="s">
        <v>2511</v>
      </c>
      <c r="D3782" t="s">
        <v>2731</v>
      </c>
      <c r="E3782" s="72">
        <v>164.13</v>
      </c>
    </row>
    <row r="3783" spans="1:5" x14ac:dyDescent="0.25">
      <c r="A3783">
        <v>6011</v>
      </c>
      <c r="B3783" t="s">
        <v>11912</v>
      </c>
      <c r="C3783" t="s">
        <v>2511</v>
      </c>
      <c r="D3783" t="s">
        <v>2731</v>
      </c>
      <c r="E3783" s="72">
        <v>340.4</v>
      </c>
    </row>
    <row r="3784" spans="1:5" x14ac:dyDescent="0.25">
      <c r="A3784">
        <v>6012</v>
      </c>
      <c r="B3784" t="s">
        <v>11913</v>
      </c>
      <c r="C3784" t="s">
        <v>2511</v>
      </c>
      <c r="D3784" t="s">
        <v>2731</v>
      </c>
      <c r="E3784" s="72">
        <v>412.11</v>
      </c>
    </row>
    <row r="3785" spans="1:5" x14ac:dyDescent="0.25">
      <c r="A3785">
        <v>6016</v>
      </c>
      <c r="B3785" t="s">
        <v>11914</v>
      </c>
      <c r="C3785" t="s">
        <v>2511</v>
      </c>
      <c r="D3785" t="s">
        <v>2731</v>
      </c>
      <c r="E3785" s="72">
        <v>43.39</v>
      </c>
    </row>
    <row r="3786" spans="1:5" x14ac:dyDescent="0.25">
      <c r="A3786">
        <v>6027</v>
      </c>
      <c r="B3786" t="s">
        <v>11915</v>
      </c>
      <c r="C3786" t="s">
        <v>2511</v>
      </c>
      <c r="D3786" t="s">
        <v>2731</v>
      </c>
      <c r="E3786" s="72">
        <v>858.7</v>
      </c>
    </row>
    <row r="3787" spans="1:5" x14ac:dyDescent="0.25">
      <c r="A3787">
        <v>6013</v>
      </c>
      <c r="B3787" t="s">
        <v>11916</v>
      </c>
      <c r="C3787" t="s">
        <v>2511</v>
      </c>
      <c r="D3787" t="s">
        <v>2731</v>
      </c>
      <c r="E3787" s="72">
        <v>129.57</v>
      </c>
    </row>
    <row r="3788" spans="1:5" x14ac:dyDescent="0.25">
      <c r="A3788">
        <v>6015</v>
      </c>
      <c r="B3788" t="s">
        <v>11917</v>
      </c>
      <c r="C3788" t="s">
        <v>2511</v>
      </c>
      <c r="D3788" t="s">
        <v>2731</v>
      </c>
      <c r="E3788" s="72">
        <v>188.43</v>
      </c>
    </row>
    <row r="3789" spans="1:5" x14ac:dyDescent="0.25">
      <c r="A3789">
        <v>6014</v>
      </c>
      <c r="B3789" t="s">
        <v>11918</v>
      </c>
      <c r="C3789" t="s">
        <v>2511</v>
      </c>
      <c r="D3789" t="s">
        <v>2731</v>
      </c>
      <c r="E3789" s="72">
        <v>180.15</v>
      </c>
    </row>
    <row r="3790" spans="1:5" x14ac:dyDescent="0.25">
      <c r="A3790">
        <v>6006</v>
      </c>
      <c r="B3790" t="s">
        <v>11919</v>
      </c>
      <c r="C3790" t="s">
        <v>2511</v>
      </c>
      <c r="D3790" t="s">
        <v>2731</v>
      </c>
      <c r="E3790" s="72">
        <v>93.83</v>
      </c>
    </row>
    <row r="3791" spans="1:5" x14ac:dyDescent="0.25">
      <c r="A3791">
        <v>6005</v>
      </c>
      <c r="B3791" t="s">
        <v>11920</v>
      </c>
      <c r="C3791" t="s">
        <v>2511</v>
      </c>
      <c r="D3791" t="s">
        <v>2733</v>
      </c>
      <c r="E3791" s="72">
        <v>105.85</v>
      </c>
    </row>
    <row r="3792" spans="1:5" x14ac:dyDescent="0.25">
      <c r="A3792">
        <v>11756</v>
      </c>
      <c r="B3792" t="s">
        <v>11921</v>
      </c>
      <c r="C3792" t="s">
        <v>2511</v>
      </c>
      <c r="D3792" t="s">
        <v>2731</v>
      </c>
      <c r="E3792" s="72">
        <v>50.55</v>
      </c>
    </row>
    <row r="3793" spans="1:5" x14ac:dyDescent="0.25">
      <c r="A3793">
        <v>10904</v>
      </c>
      <c r="B3793" t="s">
        <v>11922</v>
      </c>
      <c r="C3793" t="s">
        <v>2511</v>
      </c>
      <c r="D3793" t="s">
        <v>2733</v>
      </c>
      <c r="E3793" s="72">
        <v>200</v>
      </c>
    </row>
    <row r="3794" spans="1:5" x14ac:dyDescent="0.25">
      <c r="A3794">
        <v>11752</v>
      </c>
      <c r="B3794" t="s">
        <v>11923</v>
      </c>
      <c r="C3794" t="s">
        <v>2511</v>
      </c>
      <c r="D3794" t="s">
        <v>2731</v>
      </c>
      <c r="E3794" s="72">
        <v>29.15</v>
      </c>
    </row>
    <row r="3795" spans="1:5" x14ac:dyDescent="0.25">
      <c r="A3795">
        <v>11753</v>
      </c>
      <c r="B3795" t="s">
        <v>11924</v>
      </c>
      <c r="C3795" t="s">
        <v>2511</v>
      </c>
      <c r="D3795" t="s">
        <v>2731</v>
      </c>
      <c r="E3795" s="72">
        <v>34.799999999999997</v>
      </c>
    </row>
    <row r="3796" spans="1:5" x14ac:dyDescent="0.25">
      <c r="A3796">
        <v>6021</v>
      </c>
      <c r="B3796" t="s">
        <v>11925</v>
      </c>
      <c r="C3796" t="s">
        <v>2511</v>
      </c>
      <c r="D3796" t="s">
        <v>2731</v>
      </c>
      <c r="E3796" s="72">
        <v>96.58</v>
      </c>
    </row>
    <row r="3797" spans="1:5" x14ac:dyDescent="0.25">
      <c r="A3797">
        <v>6024</v>
      </c>
      <c r="B3797" t="s">
        <v>11926</v>
      </c>
      <c r="C3797" t="s">
        <v>2511</v>
      </c>
      <c r="D3797" t="s">
        <v>2731</v>
      </c>
      <c r="E3797" s="72">
        <v>99.83</v>
      </c>
    </row>
    <row r="3798" spans="1:5" x14ac:dyDescent="0.25">
      <c r="A3798">
        <v>38379</v>
      </c>
      <c r="B3798" t="s">
        <v>11927</v>
      </c>
      <c r="C3798" t="s">
        <v>2514</v>
      </c>
      <c r="D3798" t="s">
        <v>2731</v>
      </c>
      <c r="E3798" s="72">
        <v>66.97</v>
      </c>
    </row>
    <row r="3799" spans="1:5" x14ac:dyDescent="0.25">
      <c r="A3799">
        <v>13897</v>
      </c>
      <c r="B3799" t="s">
        <v>11928</v>
      </c>
      <c r="C3799" t="s">
        <v>2511</v>
      </c>
      <c r="D3799" t="s">
        <v>2732</v>
      </c>
      <c r="E3799" s="73">
        <v>7016.57</v>
      </c>
    </row>
    <row r="3800" spans="1:5" x14ac:dyDescent="0.25">
      <c r="A3800">
        <v>10640</v>
      </c>
      <c r="B3800" t="s">
        <v>11929</v>
      </c>
      <c r="C3800" t="s">
        <v>2511</v>
      </c>
      <c r="D3800" t="s">
        <v>2732</v>
      </c>
      <c r="E3800" s="73">
        <v>15196.43</v>
      </c>
    </row>
    <row r="3801" spans="1:5" x14ac:dyDescent="0.25">
      <c r="A3801">
        <v>34357</v>
      </c>
      <c r="B3801" t="s">
        <v>11930</v>
      </c>
      <c r="C3801" t="s">
        <v>2510</v>
      </c>
      <c r="D3801" t="s">
        <v>2731</v>
      </c>
      <c r="E3801" s="72">
        <v>3.81</v>
      </c>
    </row>
    <row r="3802" spans="1:5" x14ac:dyDescent="0.25">
      <c r="A3802">
        <v>37329</v>
      </c>
      <c r="B3802" t="s">
        <v>11931</v>
      </c>
      <c r="C3802" t="s">
        <v>2510</v>
      </c>
      <c r="D3802" t="s">
        <v>2731</v>
      </c>
      <c r="E3802" s="72">
        <v>80.38</v>
      </c>
    </row>
    <row r="3803" spans="1:5" x14ac:dyDescent="0.25">
      <c r="A3803">
        <v>2510</v>
      </c>
      <c r="B3803" t="s">
        <v>11932</v>
      </c>
      <c r="C3803" t="s">
        <v>2511</v>
      </c>
      <c r="D3803" t="s">
        <v>2732</v>
      </c>
      <c r="E3803" s="72">
        <v>35.56</v>
      </c>
    </row>
    <row r="3804" spans="1:5" x14ac:dyDescent="0.25">
      <c r="A3804">
        <v>12359</v>
      </c>
      <c r="B3804" t="s">
        <v>11933</v>
      </c>
      <c r="C3804" t="s">
        <v>2511</v>
      </c>
      <c r="D3804" t="s">
        <v>2731</v>
      </c>
      <c r="E3804" s="72">
        <v>141.66</v>
      </c>
    </row>
    <row r="3805" spans="1:5" x14ac:dyDescent="0.25">
      <c r="A3805">
        <v>7353</v>
      </c>
      <c r="B3805" t="s">
        <v>11934</v>
      </c>
      <c r="C3805" t="s">
        <v>2515</v>
      </c>
      <c r="D3805" t="s">
        <v>2731</v>
      </c>
      <c r="E3805" s="72">
        <v>32.25</v>
      </c>
    </row>
    <row r="3806" spans="1:5" x14ac:dyDescent="0.25">
      <c r="A3806">
        <v>36144</v>
      </c>
      <c r="B3806" t="s">
        <v>11935</v>
      </c>
      <c r="C3806" t="s">
        <v>2511</v>
      </c>
      <c r="D3806" t="s">
        <v>2731</v>
      </c>
      <c r="E3806" s="72">
        <v>1.66</v>
      </c>
    </row>
    <row r="3807" spans="1:5" x14ac:dyDescent="0.25">
      <c r="A3807">
        <v>10518</v>
      </c>
      <c r="B3807" t="s">
        <v>11936</v>
      </c>
      <c r="C3807" t="s">
        <v>2511</v>
      </c>
      <c r="D3807" t="s">
        <v>2732</v>
      </c>
      <c r="E3807" s="72">
        <v>135.09</v>
      </c>
    </row>
    <row r="3808" spans="1:5" x14ac:dyDescent="0.25">
      <c r="A3808">
        <v>36530</v>
      </c>
      <c r="B3808" t="s">
        <v>11937</v>
      </c>
      <c r="C3808" t="s">
        <v>2511</v>
      </c>
      <c r="D3808" t="s">
        <v>2732</v>
      </c>
      <c r="E3808" s="73">
        <v>414878.04</v>
      </c>
    </row>
    <row r="3809" spans="1:5" x14ac:dyDescent="0.25">
      <c r="A3809">
        <v>6046</v>
      </c>
      <c r="B3809" t="s">
        <v>11938</v>
      </c>
      <c r="C3809" t="s">
        <v>2511</v>
      </c>
      <c r="D3809" t="s">
        <v>2732</v>
      </c>
      <c r="E3809" s="73">
        <v>450000</v>
      </c>
    </row>
    <row r="3810" spans="1:5" x14ac:dyDescent="0.25">
      <c r="A3810">
        <v>36531</v>
      </c>
      <c r="B3810" t="s">
        <v>11939</v>
      </c>
      <c r="C3810" t="s">
        <v>2511</v>
      </c>
      <c r="D3810" t="s">
        <v>2732</v>
      </c>
      <c r="E3810" s="73">
        <v>466463.38</v>
      </c>
    </row>
    <row r="3811" spans="1:5" x14ac:dyDescent="0.25">
      <c r="A3811">
        <v>34684</v>
      </c>
      <c r="B3811" t="s">
        <v>11940</v>
      </c>
      <c r="C3811" t="s">
        <v>2512</v>
      </c>
      <c r="D3811" t="s">
        <v>2732</v>
      </c>
      <c r="E3811" s="72">
        <v>283.82</v>
      </c>
    </row>
    <row r="3812" spans="1:5" x14ac:dyDescent="0.25">
      <c r="A3812">
        <v>34683</v>
      </c>
      <c r="B3812" t="s">
        <v>11941</v>
      </c>
      <c r="C3812" t="s">
        <v>2512</v>
      </c>
      <c r="D3812" t="s">
        <v>2732</v>
      </c>
      <c r="E3812" s="72">
        <v>177.39</v>
      </c>
    </row>
    <row r="3813" spans="1:5" x14ac:dyDescent="0.25">
      <c r="A3813">
        <v>533</v>
      </c>
      <c r="B3813" t="s">
        <v>11942</v>
      </c>
      <c r="C3813" t="s">
        <v>2512</v>
      </c>
      <c r="D3813" t="s">
        <v>2731</v>
      </c>
      <c r="E3813" s="72">
        <v>21.69</v>
      </c>
    </row>
    <row r="3814" spans="1:5" x14ac:dyDescent="0.25">
      <c r="A3814">
        <v>10515</v>
      </c>
      <c r="B3814" t="s">
        <v>11943</v>
      </c>
      <c r="C3814" t="s">
        <v>2512</v>
      </c>
      <c r="D3814" t="s">
        <v>2731</v>
      </c>
      <c r="E3814" s="72">
        <v>40.92</v>
      </c>
    </row>
    <row r="3815" spans="1:5" x14ac:dyDescent="0.25">
      <c r="A3815">
        <v>536</v>
      </c>
      <c r="B3815" t="s">
        <v>11944</v>
      </c>
      <c r="C3815" t="s">
        <v>2512</v>
      </c>
      <c r="D3815" t="s">
        <v>2733</v>
      </c>
      <c r="E3815" s="72">
        <v>29.6</v>
      </c>
    </row>
    <row r="3816" spans="1:5" x14ac:dyDescent="0.25">
      <c r="A3816">
        <v>153</v>
      </c>
      <c r="B3816" t="s">
        <v>11945</v>
      </c>
      <c r="C3816" t="s">
        <v>2515</v>
      </c>
      <c r="D3816" t="s">
        <v>2731</v>
      </c>
      <c r="E3816" s="72">
        <v>123.42</v>
      </c>
    </row>
    <row r="3817" spans="1:5" x14ac:dyDescent="0.25">
      <c r="A3817">
        <v>34682</v>
      </c>
      <c r="B3817" t="s">
        <v>11946</v>
      </c>
      <c r="C3817" t="s">
        <v>2512</v>
      </c>
      <c r="D3817" t="s">
        <v>2732</v>
      </c>
      <c r="E3817" s="72">
        <v>135.65</v>
      </c>
    </row>
    <row r="3818" spans="1:5" x14ac:dyDescent="0.25">
      <c r="A3818">
        <v>20205</v>
      </c>
      <c r="B3818" t="s">
        <v>11947</v>
      </c>
      <c r="C3818" t="s">
        <v>2514</v>
      </c>
      <c r="D3818" t="s">
        <v>2731</v>
      </c>
      <c r="E3818" s="72">
        <v>4.25</v>
      </c>
    </row>
    <row r="3819" spans="1:5" x14ac:dyDescent="0.25">
      <c r="A3819">
        <v>4412</v>
      </c>
      <c r="B3819" t="s">
        <v>11948</v>
      </c>
      <c r="C3819" t="s">
        <v>2514</v>
      </c>
      <c r="D3819" t="s">
        <v>2731</v>
      </c>
      <c r="E3819" s="72">
        <v>2.5499999999999998</v>
      </c>
    </row>
    <row r="3820" spans="1:5" x14ac:dyDescent="0.25">
      <c r="A3820">
        <v>4408</v>
      </c>
      <c r="B3820" t="s">
        <v>11949</v>
      </c>
      <c r="C3820" t="s">
        <v>2514</v>
      </c>
      <c r="D3820" t="s">
        <v>2731</v>
      </c>
      <c r="E3820" s="72">
        <v>3.18</v>
      </c>
    </row>
    <row r="3821" spans="1:5" x14ac:dyDescent="0.25">
      <c r="A3821">
        <v>36250</v>
      </c>
      <c r="B3821" t="s">
        <v>11950</v>
      </c>
      <c r="C3821" t="s">
        <v>2514</v>
      </c>
      <c r="D3821" t="s">
        <v>2731</v>
      </c>
      <c r="E3821" s="72">
        <v>4.37</v>
      </c>
    </row>
    <row r="3822" spans="1:5" x14ac:dyDescent="0.25">
      <c r="A3822">
        <v>10857</v>
      </c>
      <c r="B3822" t="s">
        <v>11951</v>
      </c>
      <c r="C3822" t="s">
        <v>2514</v>
      </c>
      <c r="D3822" t="s">
        <v>2732</v>
      </c>
      <c r="E3822" s="72">
        <v>17.53</v>
      </c>
    </row>
    <row r="3823" spans="1:5" x14ac:dyDescent="0.25">
      <c r="A3823">
        <v>4803</v>
      </c>
      <c r="B3823" t="s">
        <v>11952</v>
      </c>
      <c r="C3823" t="s">
        <v>2514</v>
      </c>
      <c r="D3823" t="s">
        <v>2731</v>
      </c>
      <c r="E3823" s="72">
        <v>28.45</v>
      </c>
    </row>
    <row r="3824" spans="1:5" x14ac:dyDescent="0.25">
      <c r="A3824">
        <v>6186</v>
      </c>
      <c r="B3824" t="s">
        <v>11953</v>
      </c>
      <c r="C3824" t="s">
        <v>2514</v>
      </c>
      <c r="D3824" t="s">
        <v>2731</v>
      </c>
      <c r="E3824" s="72">
        <v>17.36</v>
      </c>
    </row>
    <row r="3825" spans="1:11" x14ac:dyDescent="0.25">
      <c r="A3825">
        <v>4829</v>
      </c>
      <c r="B3825" t="s">
        <v>11954</v>
      </c>
      <c r="C3825" t="s">
        <v>2514</v>
      </c>
      <c r="D3825" t="s">
        <v>2731</v>
      </c>
      <c r="E3825" s="72">
        <v>40.1</v>
      </c>
    </row>
    <row r="3826" spans="1:11" x14ac:dyDescent="0.25">
      <c r="A3826">
        <v>39829</v>
      </c>
      <c r="B3826" t="s">
        <v>11955</v>
      </c>
      <c r="C3826" t="s">
        <v>2514</v>
      </c>
      <c r="D3826" t="s">
        <v>2732</v>
      </c>
      <c r="E3826" s="72">
        <v>40.369999999999997</v>
      </c>
    </row>
    <row r="3827" spans="1:11" x14ac:dyDescent="0.25">
      <c r="A3827">
        <v>20231</v>
      </c>
      <c r="B3827" t="s">
        <v>11956</v>
      </c>
      <c r="C3827" t="s">
        <v>2514</v>
      </c>
      <c r="D3827" t="s">
        <v>2731</v>
      </c>
      <c r="E3827" s="72">
        <v>48</v>
      </c>
    </row>
    <row r="3828" spans="1:11" x14ac:dyDescent="0.25">
      <c r="A3828">
        <v>4804</v>
      </c>
      <c r="B3828" t="s">
        <v>11957</v>
      </c>
      <c r="C3828" t="s">
        <v>2514</v>
      </c>
      <c r="D3828" t="s">
        <v>2731</v>
      </c>
      <c r="E3828" s="72">
        <v>21.84</v>
      </c>
    </row>
    <row r="3829" spans="1:11" x14ac:dyDescent="0.25">
      <c r="A3829">
        <v>34680</v>
      </c>
      <c r="B3829" t="s">
        <v>11958</v>
      </c>
      <c r="C3829" t="s">
        <v>2514</v>
      </c>
      <c r="D3829" t="s">
        <v>2732</v>
      </c>
      <c r="E3829" s="72">
        <v>41.73</v>
      </c>
    </row>
    <row r="3830" spans="1:11" x14ac:dyDescent="0.25">
      <c r="A3830">
        <v>11573</v>
      </c>
      <c r="B3830" t="s">
        <v>11959</v>
      </c>
      <c r="C3830" t="s">
        <v>2511</v>
      </c>
      <c r="D3830" t="s">
        <v>2731</v>
      </c>
      <c r="E3830" s="72">
        <v>5.52</v>
      </c>
    </row>
    <row r="3831" spans="1:11" x14ac:dyDescent="0.25">
      <c r="A3831">
        <v>38401</v>
      </c>
      <c r="B3831" t="s">
        <v>11960</v>
      </c>
      <c r="C3831" t="s">
        <v>2511</v>
      </c>
      <c r="D3831" t="s">
        <v>2731</v>
      </c>
      <c r="E3831" s="72">
        <v>11.98</v>
      </c>
    </row>
    <row r="3832" spans="1:11" x14ac:dyDescent="0.25">
      <c r="A3832">
        <v>11575</v>
      </c>
      <c r="B3832" t="s">
        <v>11961</v>
      </c>
      <c r="C3832" t="s">
        <v>2511</v>
      </c>
      <c r="D3832" t="s">
        <v>2731</v>
      </c>
      <c r="E3832" s="72">
        <v>53.21</v>
      </c>
    </row>
    <row r="3833" spans="1:11" x14ac:dyDescent="0.25">
      <c r="A3833">
        <v>38179</v>
      </c>
      <c r="B3833" t="s">
        <v>11962</v>
      </c>
      <c r="C3833" t="s">
        <v>2511</v>
      </c>
      <c r="D3833" t="s">
        <v>2731</v>
      </c>
      <c r="E3833" s="72">
        <v>44</v>
      </c>
    </row>
    <row r="3834" spans="1:11" x14ac:dyDescent="0.25">
      <c r="A3834">
        <v>20256</v>
      </c>
      <c r="B3834" t="s">
        <v>11963</v>
      </c>
      <c r="C3834" t="s">
        <v>2511</v>
      </c>
      <c r="D3834" t="s">
        <v>2731</v>
      </c>
      <c r="E3834" s="72">
        <v>0.34</v>
      </c>
    </row>
    <row r="3835" spans="1:11" x14ac:dyDescent="0.25">
      <c r="A3835">
        <v>14511</v>
      </c>
      <c r="B3835" t="s">
        <v>11964</v>
      </c>
      <c r="C3835" t="s">
        <v>2511</v>
      </c>
      <c r="D3835" t="s">
        <v>2732</v>
      </c>
      <c r="E3835" s="73">
        <v>1058862.6000000001</v>
      </c>
    </row>
    <row r="3836" spans="1:11" x14ac:dyDescent="0.25">
      <c r="A3836">
        <v>10642</v>
      </c>
      <c r="B3836" t="s">
        <v>11965</v>
      </c>
      <c r="C3836" t="s">
        <v>2511</v>
      </c>
      <c r="D3836" t="s">
        <v>2732</v>
      </c>
      <c r="E3836" s="73">
        <v>997500</v>
      </c>
    </row>
    <row r="3837" spans="1:11" x14ac:dyDescent="0.25">
      <c r="A3837">
        <v>14489</v>
      </c>
      <c r="B3837" t="s">
        <v>11966</v>
      </c>
      <c r="C3837" t="s">
        <v>2511</v>
      </c>
      <c r="D3837" t="s">
        <v>2732</v>
      </c>
      <c r="E3837" s="73">
        <v>884763.94</v>
      </c>
    </row>
    <row r="3838" spans="1:11" s="108" customFormat="1" x14ac:dyDescent="0.25">
      <c r="A3838">
        <v>14513</v>
      </c>
      <c r="B3838" t="s">
        <v>11967</v>
      </c>
      <c r="C3838" t="s">
        <v>2511</v>
      </c>
      <c r="D3838" t="s">
        <v>2732</v>
      </c>
      <c r="E3838" s="73">
        <v>663593.94999999995</v>
      </c>
      <c r="F3838"/>
      <c r="G3838"/>
      <c r="H3838"/>
      <c r="I3838"/>
      <c r="J3838"/>
      <c r="K3838"/>
    </row>
    <row r="3839" spans="1:11" s="108" customFormat="1" x14ac:dyDescent="0.25">
      <c r="A3839">
        <v>13600</v>
      </c>
      <c r="B3839" t="s">
        <v>11968</v>
      </c>
      <c r="C3839" t="s">
        <v>2511</v>
      </c>
      <c r="D3839" t="s">
        <v>2732</v>
      </c>
      <c r="E3839" s="73">
        <v>856223.07</v>
      </c>
      <c r="F3839"/>
      <c r="G3839"/>
      <c r="H3839"/>
      <c r="I3839"/>
      <c r="J3839"/>
      <c r="K3839"/>
    </row>
    <row r="3840" spans="1:11" x14ac:dyDescent="0.25">
      <c r="A3840">
        <v>10646</v>
      </c>
      <c r="B3840" t="s">
        <v>11969</v>
      </c>
      <c r="C3840" t="s">
        <v>2511</v>
      </c>
      <c r="D3840" t="s">
        <v>2732</v>
      </c>
      <c r="E3840" s="73">
        <v>638257.25</v>
      </c>
    </row>
    <row r="3841" spans="1:5" x14ac:dyDescent="0.25">
      <c r="A3841">
        <v>6070</v>
      </c>
      <c r="B3841" t="s">
        <v>11970</v>
      </c>
      <c r="C3841" t="s">
        <v>2511</v>
      </c>
      <c r="D3841" t="s">
        <v>2732</v>
      </c>
      <c r="E3841" s="73">
        <v>872099.98</v>
      </c>
    </row>
    <row r="3842" spans="1:5" x14ac:dyDescent="0.25">
      <c r="A3842">
        <v>6069</v>
      </c>
      <c r="B3842" t="s">
        <v>11971</v>
      </c>
      <c r="C3842" t="s">
        <v>2511</v>
      </c>
      <c r="D3842" t="s">
        <v>2732</v>
      </c>
      <c r="E3842" s="73">
        <v>192660.04</v>
      </c>
    </row>
    <row r="3843" spans="1:5" x14ac:dyDescent="0.25">
      <c r="A3843">
        <v>14626</v>
      </c>
      <c r="B3843" t="s">
        <v>11972</v>
      </c>
      <c r="C3843" t="s">
        <v>2511</v>
      </c>
      <c r="D3843" t="s">
        <v>2732</v>
      </c>
      <c r="E3843" s="73">
        <v>954750.04</v>
      </c>
    </row>
    <row r="3844" spans="1:5" x14ac:dyDescent="0.25">
      <c r="A3844">
        <v>6067</v>
      </c>
      <c r="B3844" t="s">
        <v>11973</v>
      </c>
      <c r="C3844" t="s">
        <v>2511</v>
      </c>
      <c r="D3844" t="s">
        <v>2732</v>
      </c>
      <c r="E3844" s="73">
        <v>783750.01</v>
      </c>
    </row>
    <row r="3845" spans="1:5" x14ac:dyDescent="0.25">
      <c r="A3845">
        <v>38393</v>
      </c>
      <c r="B3845" t="s">
        <v>11974</v>
      </c>
      <c r="C3845" t="s">
        <v>2511</v>
      </c>
      <c r="D3845" t="s">
        <v>2733</v>
      </c>
      <c r="E3845" s="72">
        <v>15.39</v>
      </c>
    </row>
    <row r="3846" spans="1:5" x14ac:dyDescent="0.25">
      <c r="A3846">
        <v>38390</v>
      </c>
      <c r="B3846" t="s">
        <v>11975</v>
      </c>
      <c r="C3846" t="s">
        <v>2511</v>
      </c>
      <c r="D3846" t="s">
        <v>2731</v>
      </c>
      <c r="E3846" s="72">
        <v>34.130000000000003</v>
      </c>
    </row>
    <row r="3847" spans="1:5" x14ac:dyDescent="0.25">
      <c r="A3847">
        <v>36532</v>
      </c>
      <c r="B3847" t="s">
        <v>11976</v>
      </c>
      <c r="C3847" t="s">
        <v>2511</v>
      </c>
      <c r="D3847" t="s">
        <v>2732</v>
      </c>
      <c r="E3847" s="73">
        <v>24197.77</v>
      </c>
    </row>
    <row r="3848" spans="1:5" x14ac:dyDescent="0.25">
      <c r="A3848">
        <v>11578</v>
      </c>
      <c r="B3848" t="s">
        <v>11977</v>
      </c>
      <c r="C3848" t="s">
        <v>2511</v>
      </c>
      <c r="D3848" t="s">
        <v>2731</v>
      </c>
      <c r="E3848" s="72">
        <v>11.49</v>
      </c>
    </row>
    <row r="3849" spans="1:5" x14ac:dyDescent="0.25">
      <c r="A3849">
        <v>11577</v>
      </c>
      <c r="B3849" t="s">
        <v>11978</v>
      </c>
      <c r="C3849" t="s">
        <v>2511</v>
      </c>
      <c r="D3849" t="s">
        <v>2731</v>
      </c>
      <c r="E3849" s="72">
        <v>10.96</v>
      </c>
    </row>
    <row r="3850" spans="1:5" x14ac:dyDescent="0.25">
      <c r="A3850">
        <v>42432</v>
      </c>
      <c r="B3850" t="s">
        <v>11979</v>
      </c>
      <c r="C3850" t="s">
        <v>2511</v>
      </c>
      <c r="D3850" t="s">
        <v>2732</v>
      </c>
      <c r="E3850" s="73">
        <v>2424.64</v>
      </c>
    </row>
    <row r="3851" spans="1:5" x14ac:dyDescent="0.25">
      <c r="A3851">
        <v>42437</v>
      </c>
      <c r="B3851" t="s">
        <v>11980</v>
      </c>
      <c r="C3851" t="s">
        <v>2511</v>
      </c>
      <c r="D3851" t="s">
        <v>2732</v>
      </c>
      <c r="E3851" s="73">
        <v>1843.37</v>
      </c>
    </row>
    <row r="3852" spans="1:5" x14ac:dyDescent="0.25">
      <c r="A3852">
        <v>1116</v>
      </c>
      <c r="B3852" t="s">
        <v>11981</v>
      </c>
      <c r="C3852" t="s">
        <v>2514</v>
      </c>
      <c r="D3852" t="s">
        <v>2731</v>
      </c>
      <c r="E3852" s="72">
        <v>28.11</v>
      </c>
    </row>
    <row r="3853" spans="1:5" x14ac:dyDescent="0.25">
      <c r="A3853">
        <v>1115</v>
      </c>
      <c r="B3853" t="s">
        <v>11982</v>
      </c>
      <c r="C3853" t="s">
        <v>2514</v>
      </c>
      <c r="D3853" t="s">
        <v>2731</v>
      </c>
      <c r="E3853" s="72">
        <v>33.68</v>
      </c>
    </row>
    <row r="3854" spans="1:5" x14ac:dyDescent="0.25">
      <c r="A3854">
        <v>1113</v>
      </c>
      <c r="B3854" t="s">
        <v>11983</v>
      </c>
      <c r="C3854" t="s">
        <v>2514</v>
      </c>
      <c r="D3854" t="s">
        <v>2731</v>
      </c>
      <c r="E3854" s="72">
        <v>39.380000000000003</v>
      </c>
    </row>
    <row r="3855" spans="1:5" x14ac:dyDescent="0.25">
      <c r="A3855">
        <v>1114</v>
      </c>
      <c r="B3855" t="s">
        <v>11984</v>
      </c>
      <c r="C3855" t="s">
        <v>2514</v>
      </c>
      <c r="D3855" t="s">
        <v>2731</v>
      </c>
      <c r="E3855" s="72">
        <v>46.91</v>
      </c>
    </row>
    <row r="3856" spans="1:5" x14ac:dyDescent="0.25">
      <c r="A3856">
        <v>40873</v>
      </c>
      <c r="B3856" t="s">
        <v>11985</v>
      </c>
      <c r="C3856" t="s">
        <v>2514</v>
      </c>
      <c r="D3856" t="s">
        <v>2731</v>
      </c>
      <c r="E3856" s="72">
        <v>36.71</v>
      </c>
    </row>
    <row r="3857" spans="1:5" x14ac:dyDescent="0.25">
      <c r="A3857">
        <v>20214</v>
      </c>
      <c r="B3857" t="s">
        <v>11986</v>
      </c>
      <c r="C3857" t="s">
        <v>2511</v>
      </c>
      <c r="D3857" t="s">
        <v>2731</v>
      </c>
      <c r="E3857" s="72">
        <v>56.19</v>
      </c>
    </row>
    <row r="3858" spans="1:5" x14ac:dyDescent="0.25">
      <c r="A3858">
        <v>7237</v>
      </c>
      <c r="B3858" t="s">
        <v>11987</v>
      </c>
      <c r="C3858" t="s">
        <v>2511</v>
      </c>
      <c r="D3858" t="s">
        <v>2731</v>
      </c>
      <c r="E3858" s="72">
        <v>55</v>
      </c>
    </row>
    <row r="3859" spans="1:5" x14ac:dyDescent="0.25">
      <c r="A3859">
        <v>11757</v>
      </c>
      <c r="B3859" t="s">
        <v>11988</v>
      </c>
      <c r="C3859" t="s">
        <v>2511</v>
      </c>
      <c r="D3859" t="s">
        <v>2733</v>
      </c>
      <c r="E3859" s="72">
        <v>55.54</v>
      </c>
    </row>
    <row r="3860" spans="1:5" x14ac:dyDescent="0.25">
      <c r="A3860">
        <v>11758</v>
      </c>
      <c r="B3860" t="s">
        <v>11989</v>
      </c>
      <c r="C3860" t="s">
        <v>2511</v>
      </c>
      <c r="D3860" t="s">
        <v>2733</v>
      </c>
      <c r="E3860" s="72">
        <v>36.19</v>
      </c>
    </row>
    <row r="3861" spans="1:5" x14ac:dyDescent="0.25">
      <c r="A3861">
        <v>37526</v>
      </c>
      <c r="B3861" t="s">
        <v>11990</v>
      </c>
      <c r="C3861" t="s">
        <v>2511</v>
      </c>
      <c r="D3861" t="s">
        <v>2731</v>
      </c>
      <c r="E3861" s="72">
        <v>4.4400000000000004</v>
      </c>
    </row>
    <row r="3862" spans="1:5" x14ac:dyDescent="0.25">
      <c r="A3862">
        <v>6076</v>
      </c>
      <c r="B3862" t="s">
        <v>11991</v>
      </c>
      <c r="C3862" t="s">
        <v>2516</v>
      </c>
      <c r="D3862" t="s">
        <v>2733</v>
      </c>
      <c r="E3862" s="72">
        <v>180</v>
      </c>
    </row>
    <row r="3863" spans="1:5" x14ac:dyDescent="0.25">
      <c r="A3863">
        <v>13109</v>
      </c>
      <c r="B3863" t="s">
        <v>11992</v>
      </c>
      <c r="C3863" t="s">
        <v>2511</v>
      </c>
      <c r="D3863" t="s">
        <v>2732</v>
      </c>
      <c r="E3863" s="72">
        <v>270.93</v>
      </c>
    </row>
    <row r="3864" spans="1:5" x14ac:dyDescent="0.25">
      <c r="A3864">
        <v>13110</v>
      </c>
      <c r="B3864" t="s">
        <v>11993</v>
      </c>
      <c r="C3864" t="s">
        <v>2511</v>
      </c>
      <c r="D3864" t="s">
        <v>2732</v>
      </c>
      <c r="E3864" s="72">
        <v>356.56</v>
      </c>
    </row>
    <row r="3865" spans="1:5" x14ac:dyDescent="0.25">
      <c r="A3865">
        <v>7581</v>
      </c>
      <c r="B3865" t="s">
        <v>11994</v>
      </c>
      <c r="C3865" t="s">
        <v>2511</v>
      </c>
      <c r="D3865" t="s">
        <v>2731</v>
      </c>
      <c r="E3865" s="72">
        <v>5.13</v>
      </c>
    </row>
    <row r="3866" spans="1:5" x14ac:dyDescent="0.25">
      <c r="A3866">
        <v>4509</v>
      </c>
      <c r="B3866" t="s">
        <v>11995</v>
      </c>
      <c r="C3866" t="s">
        <v>2514</v>
      </c>
      <c r="D3866" t="s">
        <v>2731</v>
      </c>
      <c r="E3866" s="72">
        <v>4.13</v>
      </c>
    </row>
    <row r="3867" spans="1:5" x14ac:dyDescent="0.25">
      <c r="A3867">
        <v>4512</v>
      </c>
      <c r="B3867" t="s">
        <v>11996</v>
      </c>
      <c r="C3867" t="s">
        <v>2514</v>
      </c>
      <c r="D3867" t="s">
        <v>2731</v>
      </c>
      <c r="E3867" s="72">
        <v>1.97</v>
      </c>
    </row>
    <row r="3868" spans="1:5" x14ac:dyDescent="0.25">
      <c r="A3868">
        <v>4517</v>
      </c>
      <c r="B3868" t="s">
        <v>11997</v>
      </c>
      <c r="C3868" t="s">
        <v>2514</v>
      </c>
      <c r="D3868" t="s">
        <v>2731</v>
      </c>
      <c r="E3868" s="72">
        <v>2.85</v>
      </c>
    </row>
    <row r="3869" spans="1:5" x14ac:dyDescent="0.25">
      <c r="A3869">
        <v>20206</v>
      </c>
      <c r="B3869" t="s">
        <v>11998</v>
      </c>
      <c r="C3869" t="s">
        <v>2514</v>
      </c>
      <c r="D3869" t="s">
        <v>2731</v>
      </c>
      <c r="E3869" s="72">
        <v>11.48</v>
      </c>
    </row>
    <row r="3870" spans="1:5" x14ac:dyDescent="0.25">
      <c r="A3870">
        <v>4460</v>
      </c>
      <c r="B3870" t="s">
        <v>11999</v>
      </c>
      <c r="C3870" t="s">
        <v>2514</v>
      </c>
      <c r="D3870" t="s">
        <v>2731</v>
      </c>
      <c r="E3870" s="72">
        <v>11.78</v>
      </c>
    </row>
    <row r="3871" spans="1:5" x14ac:dyDescent="0.25">
      <c r="A3871">
        <v>4417</v>
      </c>
      <c r="B3871" t="s">
        <v>12000</v>
      </c>
      <c r="C3871" t="s">
        <v>2514</v>
      </c>
      <c r="D3871" t="s">
        <v>2731</v>
      </c>
      <c r="E3871" s="72">
        <v>9.08</v>
      </c>
    </row>
    <row r="3872" spans="1:5" x14ac:dyDescent="0.25">
      <c r="A3872">
        <v>4415</v>
      </c>
      <c r="B3872" t="s">
        <v>12001</v>
      </c>
      <c r="C3872" t="s">
        <v>2514</v>
      </c>
      <c r="D3872" t="s">
        <v>2731</v>
      </c>
      <c r="E3872" s="72">
        <v>6.31</v>
      </c>
    </row>
    <row r="3873" spans="1:5" x14ac:dyDescent="0.25">
      <c r="A3873">
        <v>37373</v>
      </c>
      <c r="B3873" t="s">
        <v>12002</v>
      </c>
      <c r="C3873" t="s">
        <v>2513</v>
      </c>
      <c r="D3873" t="s">
        <v>2733</v>
      </c>
      <c r="E3873" s="72">
        <v>7.0000000000000007E-2</v>
      </c>
    </row>
    <row r="3874" spans="1:5" x14ac:dyDescent="0.25">
      <c r="A3874">
        <v>40864</v>
      </c>
      <c r="B3874" t="s">
        <v>12003</v>
      </c>
      <c r="C3874" t="s">
        <v>2517</v>
      </c>
      <c r="D3874" t="s">
        <v>2733</v>
      </c>
      <c r="E3874" s="72">
        <v>12.89</v>
      </c>
    </row>
    <row r="3875" spans="1:5" x14ac:dyDescent="0.25">
      <c r="A3875">
        <v>4734</v>
      </c>
      <c r="B3875" t="s">
        <v>12004</v>
      </c>
      <c r="C3875" t="s">
        <v>2516</v>
      </c>
      <c r="D3875" t="s">
        <v>2731</v>
      </c>
      <c r="E3875" s="72">
        <v>588.61</v>
      </c>
    </row>
    <row r="3876" spans="1:5" x14ac:dyDescent="0.25">
      <c r="A3876">
        <v>6085</v>
      </c>
      <c r="B3876" t="s">
        <v>12005</v>
      </c>
      <c r="C3876" t="s">
        <v>2515</v>
      </c>
      <c r="D3876" t="s">
        <v>2733</v>
      </c>
      <c r="E3876" s="72">
        <v>11.68</v>
      </c>
    </row>
    <row r="3877" spans="1:5" x14ac:dyDescent="0.25">
      <c r="A3877">
        <v>38396</v>
      </c>
      <c r="B3877" t="s">
        <v>12006</v>
      </c>
      <c r="C3877" t="s">
        <v>2511</v>
      </c>
      <c r="D3877" t="s">
        <v>2731</v>
      </c>
      <c r="E3877" s="72">
        <v>669.87</v>
      </c>
    </row>
    <row r="3878" spans="1:5" x14ac:dyDescent="0.25">
      <c r="A3878">
        <v>11622</v>
      </c>
      <c r="B3878" t="s">
        <v>12007</v>
      </c>
      <c r="C3878" t="s">
        <v>2510</v>
      </c>
      <c r="D3878" t="s">
        <v>2731</v>
      </c>
      <c r="E3878" s="72">
        <v>93</v>
      </c>
    </row>
    <row r="3879" spans="1:5" x14ac:dyDescent="0.25">
      <c r="A3879">
        <v>43143</v>
      </c>
      <c r="B3879" t="s">
        <v>12008</v>
      </c>
      <c r="C3879" t="s">
        <v>2515</v>
      </c>
      <c r="D3879" t="s">
        <v>2731</v>
      </c>
      <c r="E3879" s="72">
        <v>35.119999999999997</v>
      </c>
    </row>
    <row r="3880" spans="1:5" x14ac:dyDescent="0.25">
      <c r="A3880">
        <v>7317</v>
      </c>
      <c r="B3880" t="s">
        <v>12009</v>
      </c>
      <c r="C3880" t="s">
        <v>2510</v>
      </c>
      <c r="D3880" t="s">
        <v>2731</v>
      </c>
      <c r="E3880" s="72">
        <v>45.31</v>
      </c>
    </row>
    <row r="3881" spans="1:5" x14ac:dyDescent="0.25">
      <c r="A3881">
        <v>142</v>
      </c>
      <c r="B3881" t="s">
        <v>12010</v>
      </c>
      <c r="C3881" t="s">
        <v>2528</v>
      </c>
      <c r="D3881" t="s">
        <v>2731</v>
      </c>
      <c r="E3881" s="72">
        <v>43.88</v>
      </c>
    </row>
    <row r="3882" spans="1:5" x14ac:dyDescent="0.25">
      <c r="A3882">
        <v>43142</v>
      </c>
      <c r="B3882" t="s">
        <v>12011</v>
      </c>
      <c r="C3882" t="s">
        <v>2515</v>
      </c>
      <c r="D3882" t="s">
        <v>2731</v>
      </c>
      <c r="E3882" s="72">
        <v>199.33</v>
      </c>
    </row>
    <row r="3883" spans="1:5" x14ac:dyDescent="0.25">
      <c r="A3883">
        <v>38123</v>
      </c>
      <c r="B3883" t="s">
        <v>12012</v>
      </c>
      <c r="C3883" t="s">
        <v>2510</v>
      </c>
      <c r="D3883" t="s">
        <v>2731</v>
      </c>
      <c r="E3883" s="72">
        <v>73.84</v>
      </c>
    </row>
    <row r="3884" spans="1:5" x14ac:dyDescent="0.25">
      <c r="A3884">
        <v>42699</v>
      </c>
      <c r="B3884" t="s">
        <v>12013</v>
      </c>
      <c r="C3884" t="s">
        <v>2511</v>
      </c>
      <c r="D3884" t="s">
        <v>2731</v>
      </c>
      <c r="E3884" s="72">
        <v>35.369999999999997</v>
      </c>
    </row>
    <row r="3885" spans="1:5" x14ac:dyDescent="0.25">
      <c r="A3885">
        <v>37743</v>
      </c>
      <c r="B3885" t="s">
        <v>12014</v>
      </c>
      <c r="C3885" t="s">
        <v>2511</v>
      </c>
      <c r="D3885" t="s">
        <v>2732</v>
      </c>
      <c r="E3885" s="73">
        <v>219628.04</v>
      </c>
    </row>
    <row r="3886" spans="1:5" x14ac:dyDescent="0.25">
      <c r="A3886">
        <v>37744</v>
      </c>
      <c r="B3886" t="s">
        <v>12015</v>
      </c>
      <c r="C3886" t="s">
        <v>2511</v>
      </c>
      <c r="D3886" t="s">
        <v>2732</v>
      </c>
      <c r="E3886" s="73">
        <v>258241.25</v>
      </c>
    </row>
    <row r="3887" spans="1:5" x14ac:dyDescent="0.25">
      <c r="A3887">
        <v>37741</v>
      </c>
      <c r="B3887" t="s">
        <v>12016</v>
      </c>
      <c r="C3887" t="s">
        <v>2511</v>
      </c>
      <c r="D3887" t="s">
        <v>2732</v>
      </c>
      <c r="E3887" s="73">
        <v>199706.57</v>
      </c>
    </row>
    <row r="3888" spans="1:5" x14ac:dyDescent="0.25">
      <c r="A3888">
        <v>39396</v>
      </c>
      <c r="B3888" t="s">
        <v>12017</v>
      </c>
      <c r="C3888" t="s">
        <v>2511</v>
      </c>
      <c r="D3888" t="s">
        <v>2732</v>
      </c>
      <c r="E3888" s="72">
        <v>69.64</v>
      </c>
    </row>
    <row r="3889" spans="1:5" x14ac:dyDescent="0.25">
      <c r="A3889">
        <v>39392</v>
      </c>
      <c r="B3889" t="s">
        <v>12018</v>
      </c>
      <c r="C3889" t="s">
        <v>2511</v>
      </c>
      <c r="D3889" t="s">
        <v>2732</v>
      </c>
      <c r="E3889" s="72">
        <v>78.55</v>
      </c>
    </row>
    <row r="3890" spans="1:5" x14ac:dyDescent="0.25">
      <c r="A3890">
        <v>39393</v>
      </c>
      <c r="B3890" t="s">
        <v>12019</v>
      </c>
      <c r="C3890" t="s">
        <v>2511</v>
      </c>
      <c r="D3890" t="s">
        <v>2732</v>
      </c>
      <c r="E3890" s="72">
        <v>48.58</v>
      </c>
    </row>
    <row r="3891" spans="1:5" x14ac:dyDescent="0.25">
      <c r="A3891">
        <v>39394</v>
      </c>
      <c r="B3891" t="s">
        <v>12020</v>
      </c>
      <c r="C3891" t="s">
        <v>2511</v>
      </c>
      <c r="D3891" t="s">
        <v>2732</v>
      </c>
      <c r="E3891" s="72">
        <v>54.68</v>
      </c>
    </row>
    <row r="3892" spans="1:5" x14ac:dyDescent="0.25">
      <c r="A3892">
        <v>39395</v>
      </c>
      <c r="B3892" t="s">
        <v>12021</v>
      </c>
      <c r="C3892" t="s">
        <v>2511</v>
      </c>
      <c r="D3892" t="s">
        <v>2732</v>
      </c>
      <c r="E3892" s="72">
        <v>50.85</v>
      </c>
    </row>
    <row r="3893" spans="1:5" x14ac:dyDescent="0.25">
      <c r="A3893">
        <v>14618</v>
      </c>
      <c r="B3893" t="s">
        <v>12022</v>
      </c>
      <c r="C3893" t="s">
        <v>2511</v>
      </c>
      <c r="D3893" t="s">
        <v>2731</v>
      </c>
      <c r="E3893" s="73">
        <v>1294.54</v>
      </c>
    </row>
    <row r="3894" spans="1:5" x14ac:dyDescent="0.25">
      <c r="A3894">
        <v>40269</v>
      </c>
      <c r="B3894" t="s">
        <v>12023</v>
      </c>
      <c r="C3894" t="s">
        <v>2511</v>
      </c>
      <c r="D3894" t="s">
        <v>2731</v>
      </c>
      <c r="E3894" s="73">
        <v>5215.63</v>
      </c>
    </row>
    <row r="3895" spans="1:5" x14ac:dyDescent="0.25">
      <c r="A3895">
        <v>6110</v>
      </c>
      <c r="B3895" t="s">
        <v>12024</v>
      </c>
      <c r="C3895" t="s">
        <v>2513</v>
      </c>
      <c r="D3895" t="s">
        <v>2731</v>
      </c>
      <c r="E3895" s="72">
        <v>20.14</v>
      </c>
    </row>
    <row r="3896" spans="1:5" x14ac:dyDescent="0.25">
      <c r="A3896">
        <v>40910</v>
      </c>
      <c r="B3896" t="s">
        <v>12025</v>
      </c>
      <c r="C3896" t="s">
        <v>2517</v>
      </c>
      <c r="D3896" t="s">
        <v>2731</v>
      </c>
      <c r="E3896" s="73">
        <v>3583.85</v>
      </c>
    </row>
    <row r="3897" spans="1:5" x14ac:dyDescent="0.25">
      <c r="A3897">
        <v>6111</v>
      </c>
      <c r="B3897" t="s">
        <v>12026</v>
      </c>
      <c r="C3897" t="s">
        <v>2513</v>
      </c>
      <c r="D3897" t="s">
        <v>2733</v>
      </c>
      <c r="E3897" s="72">
        <v>13.16</v>
      </c>
    </row>
    <row r="3898" spans="1:5" x14ac:dyDescent="0.25">
      <c r="A3898">
        <v>41084</v>
      </c>
      <c r="B3898" t="s">
        <v>12027</v>
      </c>
      <c r="C3898" t="s">
        <v>2517</v>
      </c>
      <c r="D3898" t="s">
        <v>2731</v>
      </c>
      <c r="E3898" s="73">
        <v>2343</v>
      </c>
    </row>
    <row r="3899" spans="1:5" x14ac:dyDescent="0.25">
      <c r="A3899">
        <v>44535</v>
      </c>
      <c r="B3899" t="s">
        <v>18995</v>
      </c>
      <c r="C3899" t="s">
        <v>2516</v>
      </c>
      <c r="D3899" t="s">
        <v>2731</v>
      </c>
      <c r="E3899" s="72">
        <v>45.7</v>
      </c>
    </row>
    <row r="3900" spans="1:5" x14ac:dyDescent="0.25">
      <c r="A3900">
        <v>44945</v>
      </c>
      <c r="B3900" t="s">
        <v>12028</v>
      </c>
      <c r="C3900" t="s">
        <v>2511</v>
      </c>
      <c r="D3900" t="s">
        <v>2733</v>
      </c>
      <c r="E3900" s="72">
        <v>8.9499999999999993</v>
      </c>
    </row>
    <row r="3901" spans="1:5" x14ac:dyDescent="0.25">
      <c r="A3901">
        <v>38637</v>
      </c>
      <c r="B3901" t="s">
        <v>12029</v>
      </c>
      <c r="C3901" t="s">
        <v>2511</v>
      </c>
      <c r="D3901" t="s">
        <v>2731</v>
      </c>
      <c r="E3901" s="72">
        <v>196.74</v>
      </c>
    </row>
    <row r="3902" spans="1:5" x14ac:dyDescent="0.25">
      <c r="A3902">
        <v>6150</v>
      </c>
      <c r="B3902" t="s">
        <v>12030</v>
      </c>
      <c r="C3902" t="s">
        <v>2511</v>
      </c>
      <c r="D3902" t="s">
        <v>2731</v>
      </c>
      <c r="E3902" s="72">
        <v>199.15</v>
      </c>
    </row>
    <row r="3903" spans="1:5" x14ac:dyDescent="0.25">
      <c r="A3903">
        <v>6136</v>
      </c>
      <c r="B3903" t="s">
        <v>12031</v>
      </c>
      <c r="C3903" t="s">
        <v>2511</v>
      </c>
      <c r="D3903" t="s">
        <v>2733</v>
      </c>
      <c r="E3903" s="72">
        <v>156.54</v>
      </c>
    </row>
    <row r="3904" spans="1:5" x14ac:dyDescent="0.25">
      <c r="A3904">
        <v>38638</v>
      </c>
      <c r="B3904" t="s">
        <v>12032</v>
      </c>
      <c r="C3904" t="s">
        <v>2511</v>
      </c>
      <c r="D3904" t="s">
        <v>2731</v>
      </c>
      <c r="E3904" s="72">
        <v>165.78</v>
      </c>
    </row>
    <row r="3905" spans="1:5" x14ac:dyDescent="0.25">
      <c r="A3905">
        <v>20262</v>
      </c>
      <c r="B3905" t="s">
        <v>12033</v>
      </c>
      <c r="C3905" t="s">
        <v>2511</v>
      </c>
      <c r="D3905" t="s">
        <v>2731</v>
      </c>
      <c r="E3905" s="72">
        <v>16.39</v>
      </c>
    </row>
    <row r="3906" spans="1:5" x14ac:dyDescent="0.25">
      <c r="A3906">
        <v>6145</v>
      </c>
      <c r="B3906" t="s">
        <v>12034</v>
      </c>
      <c r="C3906" t="s">
        <v>2511</v>
      </c>
      <c r="D3906" t="s">
        <v>2731</v>
      </c>
      <c r="E3906" s="72">
        <v>18.11</v>
      </c>
    </row>
    <row r="3907" spans="1:5" x14ac:dyDescent="0.25">
      <c r="A3907">
        <v>6149</v>
      </c>
      <c r="B3907" t="s">
        <v>12035</v>
      </c>
      <c r="C3907" t="s">
        <v>2511</v>
      </c>
      <c r="D3907" t="s">
        <v>2731</v>
      </c>
      <c r="E3907" s="72">
        <v>11.97</v>
      </c>
    </row>
    <row r="3908" spans="1:5" x14ac:dyDescent="0.25">
      <c r="A3908">
        <v>6146</v>
      </c>
      <c r="B3908" t="s">
        <v>12036</v>
      </c>
      <c r="C3908" t="s">
        <v>2511</v>
      </c>
      <c r="D3908" t="s">
        <v>2731</v>
      </c>
      <c r="E3908" s="72">
        <v>17.2</v>
      </c>
    </row>
    <row r="3909" spans="1:5" x14ac:dyDescent="0.25">
      <c r="A3909">
        <v>44536</v>
      </c>
      <c r="B3909" t="s">
        <v>12037</v>
      </c>
      <c r="C3909" t="s">
        <v>2510</v>
      </c>
      <c r="D3909" t="s">
        <v>2731</v>
      </c>
      <c r="E3909" s="72">
        <v>3.69</v>
      </c>
    </row>
    <row r="3910" spans="1:5" x14ac:dyDescent="0.25">
      <c r="A3910">
        <v>39961</v>
      </c>
      <c r="B3910" t="s">
        <v>12038</v>
      </c>
      <c r="C3910" t="s">
        <v>2511</v>
      </c>
      <c r="D3910" t="s">
        <v>2731</v>
      </c>
      <c r="E3910" s="72">
        <v>28.99</v>
      </c>
    </row>
    <row r="3911" spans="1:5" x14ac:dyDescent="0.25">
      <c r="A3911">
        <v>42433</v>
      </c>
      <c r="B3911" t="s">
        <v>12039</v>
      </c>
      <c r="C3911" t="s">
        <v>2511</v>
      </c>
      <c r="D3911" t="s">
        <v>2732</v>
      </c>
      <c r="E3911" s="73">
        <v>4789.18</v>
      </c>
    </row>
    <row r="3912" spans="1:5" x14ac:dyDescent="0.25">
      <c r="A3912">
        <v>42434</v>
      </c>
      <c r="B3912" t="s">
        <v>12040</v>
      </c>
      <c r="C3912" t="s">
        <v>2511</v>
      </c>
      <c r="D3912" t="s">
        <v>2732</v>
      </c>
      <c r="E3912" s="73">
        <v>5175.3999999999996</v>
      </c>
    </row>
    <row r="3913" spans="1:5" x14ac:dyDescent="0.25">
      <c r="A3913">
        <v>42435</v>
      </c>
      <c r="B3913" t="s">
        <v>12041</v>
      </c>
      <c r="C3913" t="s">
        <v>2511</v>
      </c>
      <c r="D3913" t="s">
        <v>2732</v>
      </c>
      <c r="E3913" s="73">
        <v>2580.7800000000002</v>
      </c>
    </row>
    <row r="3914" spans="1:5" x14ac:dyDescent="0.25">
      <c r="A3914">
        <v>38061</v>
      </c>
      <c r="B3914" t="s">
        <v>12042</v>
      </c>
      <c r="C3914" t="s">
        <v>2511</v>
      </c>
      <c r="D3914" t="s">
        <v>2731</v>
      </c>
      <c r="E3914" s="72">
        <v>40.69</v>
      </c>
    </row>
    <row r="3915" spans="1:5" x14ac:dyDescent="0.25">
      <c r="A3915">
        <v>20250</v>
      </c>
      <c r="B3915" t="s">
        <v>12043</v>
      </c>
      <c r="C3915" t="s">
        <v>2510</v>
      </c>
      <c r="D3915" t="s">
        <v>2733</v>
      </c>
      <c r="E3915" s="72">
        <v>20</v>
      </c>
    </row>
    <row r="3916" spans="1:5" x14ac:dyDescent="0.25">
      <c r="A3916">
        <v>13388</v>
      </c>
      <c r="B3916" t="s">
        <v>12044</v>
      </c>
      <c r="C3916" t="s">
        <v>2510</v>
      </c>
      <c r="D3916" t="s">
        <v>2731</v>
      </c>
      <c r="E3916" s="72">
        <v>194.66</v>
      </c>
    </row>
    <row r="3917" spans="1:5" x14ac:dyDescent="0.25">
      <c r="A3917">
        <v>39914</v>
      </c>
      <c r="B3917" t="s">
        <v>12045</v>
      </c>
      <c r="C3917" t="s">
        <v>2510</v>
      </c>
      <c r="D3917" t="s">
        <v>2731</v>
      </c>
      <c r="E3917" s="72">
        <v>283.68</v>
      </c>
    </row>
    <row r="3918" spans="1:5" x14ac:dyDescent="0.25">
      <c r="A3918">
        <v>12732</v>
      </c>
      <c r="B3918" t="s">
        <v>12046</v>
      </c>
      <c r="C3918" t="s">
        <v>2511</v>
      </c>
      <c r="D3918" t="s">
        <v>2731</v>
      </c>
      <c r="E3918" s="72">
        <v>327.32</v>
      </c>
    </row>
    <row r="3919" spans="1:5" x14ac:dyDescent="0.25">
      <c r="A3919">
        <v>6160</v>
      </c>
      <c r="B3919" t="s">
        <v>12047</v>
      </c>
      <c r="C3919" t="s">
        <v>2513</v>
      </c>
      <c r="D3919" t="s">
        <v>2733</v>
      </c>
      <c r="E3919" s="72">
        <v>20.14</v>
      </c>
    </row>
    <row r="3920" spans="1:5" x14ac:dyDescent="0.25">
      <c r="A3920">
        <v>41087</v>
      </c>
      <c r="B3920" t="s">
        <v>12048</v>
      </c>
      <c r="C3920" t="s">
        <v>2517</v>
      </c>
      <c r="D3920" t="s">
        <v>2731</v>
      </c>
      <c r="E3920" s="73">
        <v>3583.85</v>
      </c>
    </row>
    <row r="3921" spans="1:5" x14ac:dyDescent="0.25">
      <c r="A3921">
        <v>6166</v>
      </c>
      <c r="B3921" t="s">
        <v>12049</v>
      </c>
      <c r="C3921" t="s">
        <v>2513</v>
      </c>
      <c r="D3921" t="s">
        <v>2731</v>
      </c>
      <c r="E3921" s="72">
        <v>23.66</v>
      </c>
    </row>
    <row r="3922" spans="1:5" x14ac:dyDescent="0.25">
      <c r="A3922">
        <v>41088</v>
      </c>
      <c r="B3922" t="s">
        <v>12050</v>
      </c>
      <c r="C3922" t="s">
        <v>2517</v>
      </c>
      <c r="D3922" t="s">
        <v>2731</v>
      </c>
      <c r="E3922" s="73">
        <v>4211.47</v>
      </c>
    </row>
    <row r="3923" spans="1:5" x14ac:dyDescent="0.25">
      <c r="A3923">
        <v>20232</v>
      </c>
      <c r="B3923" t="s">
        <v>12051</v>
      </c>
      <c r="C3923" t="s">
        <v>2514</v>
      </c>
      <c r="D3923" t="s">
        <v>2731</v>
      </c>
      <c r="E3923" s="72">
        <v>67.94</v>
      </c>
    </row>
    <row r="3924" spans="1:5" x14ac:dyDescent="0.25">
      <c r="A3924">
        <v>10856</v>
      </c>
      <c r="B3924" t="s">
        <v>12052</v>
      </c>
      <c r="C3924" t="s">
        <v>2514</v>
      </c>
      <c r="D3924" t="s">
        <v>2732</v>
      </c>
      <c r="E3924" s="72">
        <v>114.78</v>
      </c>
    </row>
    <row r="3925" spans="1:5" x14ac:dyDescent="0.25">
      <c r="A3925">
        <v>4828</v>
      </c>
      <c r="B3925" t="s">
        <v>12053</v>
      </c>
      <c r="C3925" t="s">
        <v>2514</v>
      </c>
      <c r="D3925" t="s">
        <v>2731</v>
      </c>
      <c r="E3925" s="72">
        <v>59.85</v>
      </c>
    </row>
    <row r="3926" spans="1:5" x14ac:dyDescent="0.25">
      <c r="A3926">
        <v>20249</v>
      </c>
      <c r="B3926" t="s">
        <v>12054</v>
      </c>
      <c r="C3926" t="s">
        <v>2514</v>
      </c>
      <c r="D3926" t="s">
        <v>2731</v>
      </c>
      <c r="E3926" s="72">
        <v>32.770000000000003</v>
      </c>
    </row>
    <row r="3927" spans="1:5" x14ac:dyDescent="0.25">
      <c r="A3927">
        <v>11609</v>
      </c>
      <c r="B3927" t="s">
        <v>12055</v>
      </c>
      <c r="C3927" t="s">
        <v>2515</v>
      </c>
      <c r="D3927" t="s">
        <v>2731</v>
      </c>
      <c r="E3927" s="72">
        <v>15.45</v>
      </c>
    </row>
    <row r="3928" spans="1:5" x14ac:dyDescent="0.25">
      <c r="A3928">
        <v>20083</v>
      </c>
      <c r="B3928" t="s">
        <v>12056</v>
      </c>
      <c r="C3928" t="s">
        <v>2511</v>
      </c>
      <c r="D3928" t="s">
        <v>2731</v>
      </c>
      <c r="E3928" s="72">
        <v>77.930000000000007</v>
      </c>
    </row>
    <row r="3929" spans="1:5" x14ac:dyDescent="0.25">
      <c r="A3929">
        <v>10691</v>
      </c>
      <c r="B3929" t="s">
        <v>12057</v>
      </c>
      <c r="C3929" t="s">
        <v>2515</v>
      </c>
      <c r="D3929" t="s">
        <v>2732</v>
      </c>
      <c r="E3929" s="72">
        <v>78.010000000000005</v>
      </c>
    </row>
    <row r="3930" spans="1:5" x14ac:dyDescent="0.25">
      <c r="A3930">
        <v>12295</v>
      </c>
      <c r="B3930" t="s">
        <v>12058</v>
      </c>
      <c r="C3930" t="s">
        <v>2511</v>
      </c>
      <c r="D3930" t="s">
        <v>2731</v>
      </c>
      <c r="E3930" s="72">
        <v>2.86</v>
      </c>
    </row>
    <row r="3931" spans="1:5" x14ac:dyDescent="0.25">
      <c r="A3931">
        <v>12296</v>
      </c>
      <c r="B3931" t="s">
        <v>12059</v>
      </c>
      <c r="C3931" t="s">
        <v>2511</v>
      </c>
      <c r="D3931" t="s">
        <v>2731</v>
      </c>
      <c r="E3931" s="72">
        <v>3.7</v>
      </c>
    </row>
    <row r="3932" spans="1:5" x14ac:dyDescent="0.25">
      <c r="A3932">
        <v>12294</v>
      </c>
      <c r="B3932" t="s">
        <v>12060</v>
      </c>
      <c r="C3932" t="s">
        <v>2511</v>
      </c>
      <c r="D3932" t="s">
        <v>2731</v>
      </c>
      <c r="E3932" s="72">
        <v>8.9</v>
      </c>
    </row>
    <row r="3933" spans="1:5" x14ac:dyDescent="0.25">
      <c r="A3933">
        <v>14543</v>
      </c>
      <c r="B3933" t="s">
        <v>12061</v>
      </c>
      <c r="C3933" t="s">
        <v>2511</v>
      </c>
      <c r="D3933" t="s">
        <v>2731</v>
      </c>
      <c r="E3933" s="72">
        <v>6.35</v>
      </c>
    </row>
    <row r="3934" spans="1:5" x14ac:dyDescent="0.25">
      <c r="A3934">
        <v>13329</v>
      </c>
      <c r="B3934" t="s">
        <v>12062</v>
      </c>
      <c r="C3934" t="s">
        <v>2511</v>
      </c>
      <c r="D3934" t="s">
        <v>2733</v>
      </c>
      <c r="E3934" s="72">
        <v>3.73</v>
      </c>
    </row>
    <row r="3935" spans="1:5" x14ac:dyDescent="0.25">
      <c r="A3935">
        <v>21047</v>
      </c>
      <c r="B3935" t="s">
        <v>12063</v>
      </c>
      <c r="C3935" t="s">
        <v>2511</v>
      </c>
      <c r="D3935" t="s">
        <v>2731</v>
      </c>
      <c r="E3935" s="72">
        <v>52.73</v>
      </c>
    </row>
    <row r="3936" spans="1:5" x14ac:dyDescent="0.25">
      <c r="A3936">
        <v>21042</v>
      </c>
      <c r="B3936" t="s">
        <v>12064</v>
      </c>
      <c r="C3936" t="s">
        <v>2511</v>
      </c>
      <c r="D3936" t="s">
        <v>2731</v>
      </c>
      <c r="E3936" s="72">
        <v>40.64</v>
      </c>
    </row>
    <row r="3937" spans="1:5" x14ac:dyDescent="0.25">
      <c r="A3937">
        <v>21043</v>
      </c>
      <c r="B3937" t="s">
        <v>12065</v>
      </c>
      <c r="C3937" t="s">
        <v>2511</v>
      </c>
      <c r="D3937" t="s">
        <v>2731</v>
      </c>
      <c r="E3937" s="72">
        <v>51.34</v>
      </c>
    </row>
    <row r="3938" spans="1:5" x14ac:dyDescent="0.25">
      <c r="A3938">
        <v>21044</v>
      </c>
      <c r="B3938" t="s">
        <v>12066</v>
      </c>
      <c r="C3938" t="s">
        <v>2511</v>
      </c>
      <c r="D3938" t="s">
        <v>2731</v>
      </c>
      <c r="E3938" s="72">
        <v>35.770000000000003</v>
      </c>
    </row>
    <row r="3939" spans="1:5" x14ac:dyDescent="0.25">
      <c r="A3939">
        <v>21045</v>
      </c>
      <c r="B3939" t="s">
        <v>12067</v>
      </c>
      <c r="C3939" t="s">
        <v>2511</v>
      </c>
      <c r="D3939" t="s">
        <v>2731</v>
      </c>
      <c r="E3939" s="72">
        <v>48.99</v>
      </c>
    </row>
    <row r="3940" spans="1:5" x14ac:dyDescent="0.25">
      <c r="A3940">
        <v>21041</v>
      </c>
      <c r="B3940" t="s">
        <v>12068</v>
      </c>
      <c r="C3940" t="s">
        <v>2511</v>
      </c>
      <c r="D3940" t="s">
        <v>2731</v>
      </c>
      <c r="E3940" s="72">
        <v>42.25</v>
      </c>
    </row>
    <row r="3941" spans="1:5" x14ac:dyDescent="0.25">
      <c r="A3941">
        <v>21040</v>
      </c>
      <c r="B3941" t="s">
        <v>12069</v>
      </c>
      <c r="C3941" t="s">
        <v>2511</v>
      </c>
      <c r="D3941" t="s">
        <v>2733</v>
      </c>
      <c r="E3941" s="72">
        <v>35</v>
      </c>
    </row>
    <row r="3942" spans="1:5" x14ac:dyDescent="0.25">
      <c r="A3942">
        <v>14149</v>
      </c>
      <c r="B3942" t="s">
        <v>12070</v>
      </c>
      <c r="C3942" t="s">
        <v>2524</v>
      </c>
      <c r="D3942" t="s">
        <v>2732</v>
      </c>
      <c r="E3942" s="72">
        <v>182.88</v>
      </c>
    </row>
    <row r="3943" spans="1:5" x14ac:dyDescent="0.25">
      <c r="A3943">
        <v>38099</v>
      </c>
      <c r="B3943" t="s">
        <v>12071</v>
      </c>
      <c r="C3943" t="s">
        <v>2511</v>
      </c>
      <c r="D3943" t="s">
        <v>2731</v>
      </c>
      <c r="E3943" s="72">
        <v>1.78</v>
      </c>
    </row>
    <row r="3944" spans="1:5" x14ac:dyDescent="0.25">
      <c r="A3944">
        <v>38100</v>
      </c>
      <c r="B3944" t="s">
        <v>12072</v>
      </c>
      <c r="C3944" t="s">
        <v>2511</v>
      </c>
      <c r="D3944" t="s">
        <v>2731</v>
      </c>
      <c r="E3944" s="72">
        <v>2.92</v>
      </c>
    </row>
    <row r="3945" spans="1:5" x14ac:dyDescent="0.25">
      <c r="A3945">
        <v>7576</v>
      </c>
      <c r="B3945" t="s">
        <v>12073</v>
      </c>
      <c r="C3945" t="s">
        <v>2511</v>
      </c>
      <c r="D3945" t="s">
        <v>2731</v>
      </c>
      <c r="E3945" s="72">
        <v>210.92</v>
      </c>
    </row>
    <row r="3946" spans="1:5" x14ac:dyDescent="0.25">
      <c r="A3946">
        <v>3384</v>
      </c>
      <c r="B3946" t="s">
        <v>12074</v>
      </c>
      <c r="C3946" t="s">
        <v>2511</v>
      </c>
      <c r="D3946" t="s">
        <v>2731</v>
      </c>
      <c r="E3946" s="72">
        <v>6.86</v>
      </c>
    </row>
    <row r="3947" spans="1:5" x14ac:dyDescent="0.25">
      <c r="A3947">
        <v>7572</v>
      </c>
      <c r="B3947" t="s">
        <v>12075</v>
      </c>
      <c r="C3947" t="s">
        <v>2511</v>
      </c>
      <c r="D3947" t="s">
        <v>2731</v>
      </c>
      <c r="E3947" s="72">
        <v>6.65</v>
      </c>
    </row>
    <row r="3948" spans="1:5" x14ac:dyDescent="0.25">
      <c r="A3948">
        <v>3396</v>
      </c>
      <c r="B3948" t="s">
        <v>12076</v>
      </c>
      <c r="C3948" t="s">
        <v>2511</v>
      </c>
      <c r="D3948" t="s">
        <v>2731</v>
      </c>
      <c r="E3948" s="72">
        <v>4.49</v>
      </c>
    </row>
    <row r="3949" spans="1:5" x14ac:dyDescent="0.25">
      <c r="A3949">
        <v>37590</v>
      </c>
      <c r="B3949" t="s">
        <v>12077</v>
      </c>
      <c r="C3949" t="s">
        <v>2511</v>
      </c>
      <c r="D3949" t="s">
        <v>2731</v>
      </c>
      <c r="E3949" s="72">
        <v>20.32</v>
      </c>
    </row>
    <row r="3950" spans="1:5" x14ac:dyDescent="0.25">
      <c r="A3950">
        <v>37591</v>
      </c>
      <c r="B3950" t="s">
        <v>12078</v>
      </c>
      <c r="C3950" t="s">
        <v>2511</v>
      </c>
      <c r="D3950" t="s">
        <v>2731</v>
      </c>
      <c r="E3950" s="72">
        <v>24.42</v>
      </c>
    </row>
    <row r="3951" spans="1:5" x14ac:dyDescent="0.25">
      <c r="A3951">
        <v>12626</v>
      </c>
      <c r="B3951" t="s">
        <v>12079</v>
      </c>
      <c r="C3951" t="s">
        <v>2511</v>
      </c>
      <c r="D3951" t="s">
        <v>2731</v>
      </c>
      <c r="E3951" s="72">
        <v>44.75</v>
      </c>
    </row>
    <row r="3952" spans="1:5" x14ac:dyDescent="0.25">
      <c r="A3952">
        <v>11033</v>
      </c>
      <c r="B3952" t="s">
        <v>12080</v>
      </c>
      <c r="C3952" t="s">
        <v>2511</v>
      </c>
      <c r="D3952" t="s">
        <v>2731</v>
      </c>
      <c r="E3952" s="72">
        <v>7.8</v>
      </c>
    </row>
    <row r="3953" spans="1:5" x14ac:dyDescent="0.25">
      <c r="A3953">
        <v>390</v>
      </c>
      <c r="B3953" t="s">
        <v>12081</v>
      </c>
      <c r="C3953" t="s">
        <v>2511</v>
      </c>
      <c r="D3953" t="s">
        <v>2731</v>
      </c>
      <c r="E3953" s="72">
        <v>8.1300000000000008</v>
      </c>
    </row>
    <row r="3954" spans="1:5" x14ac:dyDescent="0.25">
      <c r="A3954">
        <v>42436</v>
      </c>
      <c r="B3954" t="s">
        <v>12082</v>
      </c>
      <c r="C3954" t="s">
        <v>2511</v>
      </c>
      <c r="D3954" t="s">
        <v>2732</v>
      </c>
      <c r="E3954" s="73">
        <v>2701.34</v>
      </c>
    </row>
    <row r="3955" spans="1:5" x14ac:dyDescent="0.25">
      <c r="A3955">
        <v>6193</v>
      </c>
      <c r="B3955" t="s">
        <v>12083</v>
      </c>
      <c r="C3955" t="s">
        <v>2514</v>
      </c>
      <c r="D3955" t="s">
        <v>2731</v>
      </c>
      <c r="E3955" s="72">
        <v>23.6</v>
      </c>
    </row>
    <row r="3956" spans="1:5" x14ac:dyDescent="0.25">
      <c r="A3956">
        <v>6194</v>
      </c>
      <c r="B3956" t="s">
        <v>12084</v>
      </c>
      <c r="C3956" t="s">
        <v>2514</v>
      </c>
      <c r="D3956" t="s">
        <v>2731</v>
      </c>
      <c r="E3956" s="72">
        <v>5.81</v>
      </c>
    </row>
    <row r="3957" spans="1:5" x14ac:dyDescent="0.25">
      <c r="A3957">
        <v>10567</v>
      </c>
      <c r="B3957" t="s">
        <v>12085</v>
      </c>
      <c r="C3957" t="s">
        <v>2514</v>
      </c>
      <c r="D3957" t="s">
        <v>2731</v>
      </c>
      <c r="E3957" s="72">
        <v>9.1999999999999993</v>
      </c>
    </row>
    <row r="3958" spans="1:5" x14ac:dyDescent="0.25">
      <c r="A3958">
        <v>6212</v>
      </c>
      <c r="B3958" t="s">
        <v>12086</v>
      </c>
      <c r="C3958" t="s">
        <v>2514</v>
      </c>
      <c r="D3958" t="s">
        <v>2733</v>
      </c>
      <c r="E3958" s="72">
        <v>13.5</v>
      </c>
    </row>
    <row r="3959" spans="1:5" x14ac:dyDescent="0.25">
      <c r="A3959">
        <v>3993</v>
      </c>
      <c r="B3959" t="s">
        <v>12087</v>
      </c>
      <c r="C3959" t="s">
        <v>2512</v>
      </c>
      <c r="D3959" t="s">
        <v>2731</v>
      </c>
      <c r="E3959" s="72">
        <v>152.54</v>
      </c>
    </row>
    <row r="3960" spans="1:5" x14ac:dyDescent="0.25">
      <c r="A3960">
        <v>3990</v>
      </c>
      <c r="B3960" t="s">
        <v>12088</v>
      </c>
      <c r="C3960" t="s">
        <v>2514</v>
      </c>
      <c r="D3960" t="s">
        <v>2731</v>
      </c>
      <c r="E3960" s="72">
        <v>28.7</v>
      </c>
    </row>
    <row r="3961" spans="1:5" x14ac:dyDescent="0.25">
      <c r="A3961">
        <v>3992</v>
      </c>
      <c r="B3961" t="s">
        <v>12089</v>
      </c>
      <c r="C3961" t="s">
        <v>2514</v>
      </c>
      <c r="D3961" t="s">
        <v>2731</v>
      </c>
      <c r="E3961" s="72">
        <v>38.75</v>
      </c>
    </row>
    <row r="3962" spans="1:5" x14ac:dyDescent="0.25">
      <c r="A3962">
        <v>6178</v>
      </c>
      <c r="B3962" t="s">
        <v>12090</v>
      </c>
      <c r="C3962" t="s">
        <v>2512</v>
      </c>
      <c r="D3962" t="s">
        <v>2731</v>
      </c>
      <c r="E3962" s="72">
        <v>289.55</v>
      </c>
    </row>
    <row r="3963" spans="1:5" x14ac:dyDescent="0.25">
      <c r="A3963">
        <v>6180</v>
      </c>
      <c r="B3963" t="s">
        <v>12091</v>
      </c>
      <c r="C3963" t="s">
        <v>2512</v>
      </c>
      <c r="D3963" t="s">
        <v>2733</v>
      </c>
      <c r="E3963" s="72">
        <v>312.5</v>
      </c>
    </row>
    <row r="3964" spans="1:5" x14ac:dyDescent="0.25">
      <c r="A3964">
        <v>6182</v>
      </c>
      <c r="B3964" t="s">
        <v>12092</v>
      </c>
      <c r="C3964" t="s">
        <v>2512</v>
      </c>
      <c r="D3964" t="s">
        <v>2731</v>
      </c>
      <c r="E3964" s="72">
        <v>387.89</v>
      </c>
    </row>
    <row r="3965" spans="1:5" x14ac:dyDescent="0.25">
      <c r="A3965">
        <v>43614</v>
      </c>
      <c r="B3965" t="s">
        <v>12093</v>
      </c>
      <c r="C3965" t="s">
        <v>2514</v>
      </c>
      <c r="D3965" t="s">
        <v>2731</v>
      </c>
      <c r="E3965" s="72">
        <v>19.39</v>
      </c>
    </row>
    <row r="3966" spans="1:5" x14ac:dyDescent="0.25">
      <c r="A3966">
        <v>6189</v>
      </c>
      <c r="B3966" t="s">
        <v>12094</v>
      </c>
      <c r="C3966" t="s">
        <v>2514</v>
      </c>
      <c r="D3966" t="s">
        <v>2731</v>
      </c>
      <c r="E3966" s="72">
        <v>34.44</v>
      </c>
    </row>
    <row r="3967" spans="1:5" x14ac:dyDescent="0.25">
      <c r="A3967">
        <v>6214</v>
      </c>
      <c r="B3967" t="s">
        <v>12095</v>
      </c>
      <c r="C3967" t="s">
        <v>2512</v>
      </c>
      <c r="D3967" t="s">
        <v>2731</v>
      </c>
      <c r="E3967" s="72">
        <v>181.38</v>
      </c>
    </row>
    <row r="3968" spans="1:5" x14ac:dyDescent="0.25">
      <c r="A3968">
        <v>36153</v>
      </c>
      <c r="B3968" t="s">
        <v>12096</v>
      </c>
      <c r="C3968" t="s">
        <v>2511</v>
      </c>
      <c r="D3968" t="s">
        <v>2731</v>
      </c>
      <c r="E3968" s="72">
        <v>199.15</v>
      </c>
    </row>
    <row r="3969" spans="1:5" x14ac:dyDescent="0.25">
      <c r="A3969">
        <v>10740</v>
      </c>
      <c r="B3969" t="s">
        <v>12097</v>
      </c>
      <c r="C3969" t="s">
        <v>2511</v>
      </c>
      <c r="D3969" t="s">
        <v>2732</v>
      </c>
      <c r="E3969" s="73">
        <v>10697.06</v>
      </c>
    </row>
    <row r="3970" spans="1:5" x14ac:dyDescent="0.25">
      <c r="A3970">
        <v>13914</v>
      </c>
      <c r="B3970" t="s">
        <v>12098</v>
      </c>
      <c r="C3970" t="s">
        <v>2511</v>
      </c>
      <c r="D3970" t="s">
        <v>2732</v>
      </c>
      <c r="E3970" s="72">
        <v>773.97</v>
      </c>
    </row>
    <row r="3971" spans="1:5" x14ac:dyDescent="0.25">
      <c r="A3971">
        <v>10742</v>
      </c>
      <c r="B3971" t="s">
        <v>12099</v>
      </c>
      <c r="C3971" t="s">
        <v>2511</v>
      </c>
      <c r="D3971" t="s">
        <v>2732</v>
      </c>
      <c r="E3971" s="73">
        <v>1128.8499999999999</v>
      </c>
    </row>
    <row r="3972" spans="1:5" x14ac:dyDescent="0.25">
      <c r="A3972">
        <v>38465</v>
      </c>
      <c r="B3972" t="s">
        <v>12100</v>
      </c>
      <c r="C3972" t="s">
        <v>2511</v>
      </c>
      <c r="D3972" t="s">
        <v>2731</v>
      </c>
      <c r="E3972" s="72">
        <v>40.450000000000003</v>
      </c>
    </row>
    <row r="3973" spans="1:5" x14ac:dyDescent="0.25">
      <c r="A3973">
        <v>7543</v>
      </c>
      <c r="B3973" t="s">
        <v>12101</v>
      </c>
      <c r="C3973" t="s">
        <v>2511</v>
      </c>
      <c r="D3973" t="s">
        <v>2731</v>
      </c>
      <c r="E3973" s="72">
        <v>7.68</v>
      </c>
    </row>
    <row r="3974" spans="1:5" x14ac:dyDescent="0.25">
      <c r="A3974">
        <v>43427</v>
      </c>
      <c r="B3974" t="s">
        <v>12102</v>
      </c>
      <c r="C3974" t="s">
        <v>2511</v>
      </c>
      <c r="D3974" t="s">
        <v>2731</v>
      </c>
      <c r="E3974" s="73">
        <v>1794.61</v>
      </c>
    </row>
    <row r="3975" spans="1:5" x14ac:dyDescent="0.25">
      <c r="A3975">
        <v>41613</v>
      </c>
      <c r="B3975" t="s">
        <v>12103</v>
      </c>
      <c r="C3975" t="s">
        <v>2511</v>
      </c>
      <c r="D3975" t="s">
        <v>2731</v>
      </c>
      <c r="E3975" s="72">
        <v>115.36</v>
      </c>
    </row>
    <row r="3976" spans="1:5" x14ac:dyDescent="0.25">
      <c r="A3976">
        <v>41614</v>
      </c>
      <c r="B3976" t="s">
        <v>12104</v>
      </c>
      <c r="C3976" t="s">
        <v>2511</v>
      </c>
      <c r="D3976" t="s">
        <v>2731</v>
      </c>
      <c r="E3976" s="72">
        <v>146.99</v>
      </c>
    </row>
    <row r="3977" spans="1:5" x14ac:dyDescent="0.25">
      <c r="A3977">
        <v>41615</v>
      </c>
      <c r="B3977" t="s">
        <v>12105</v>
      </c>
      <c r="C3977" t="s">
        <v>2511</v>
      </c>
      <c r="D3977" t="s">
        <v>2731</v>
      </c>
      <c r="E3977" s="72">
        <v>227.18</v>
      </c>
    </row>
    <row r="3978" spans="1:5" x14ac:dyDescent="0.25">
      <c r="A3978">
        <v>41616</v>
      </c>
      <c r="B3978" t="s">
        <v>12106</v>
      </c>
      <c r="C3978" t="s">
        <v>2511</v>
      </c>
      <c r="D3978" t="s">
        <v>2731</v>
      </c>
      <c r="E3978" s="72">
        <v>339.45</v>
      </c>
    </row>
    <row r="3979" spans="1:5" x14ac:dyDescent="0.25">
      <c r="A3979">
        <v>41617</v>
      </c>
      <c r="B3979" t="s">
        <v>12107</v>
      </c>
      <c r="C3979" t="s">
        <v>2511</v>
      </c>
      <c r="D3979" t="s">
        <v>2731</v>
      </c>
      <c r="E3979" s="72">
        <v>674.95</v>
      </c>
    </row>
    <row r="3980" spans="1:5" x14ac:dyDescent="0.25">
      <c r="A3980">
        <v>41618</v>
      </c>
      <c r="B3980" t="s">
        <v>12108</v>
      </c>
      <c r="C3980" t="s">
        <v>2511</v>
      </c>
      <c r="D3980" t="s">
        <v>2731</v>
      </c>
      <c r="E3980" s="73">
        <v>1242.55</v>
      </c>
    </row>
    <row r="3981" spans="1:5" x14ac:dyDescent="0.25">
      <c r="A3981">
        <v>43428</v>
      </c>
      <c r="B3981" t="s">
        <v>12109</v>
      </c>
      <c r="C3981" t="s">
        <v>2511</v>
      </c>
      <c r="D3981" t="s">
        <v>2731</v>
      </c>
      <c r="E3981" s="73">
        <v>2182.56</v>
      </c>
    </row>
    <row r="3982" spans="1:5" x14ac:dyDescent="0.25">
      <c r="A3982">
        <v>41619</v>
      </c>
      <c r="B3982" t="s">
        <v>12110</v>
      </c>
      <c r="C3982" t="s">
        <v>2511</v>
      </c>
      <c r="D3982" t="s">
        <v>2731</v>
      </c>
      <c r="E3982" s="72">
        <v>141.41</v>
      </c>
    </row>
    <row r="3983" spans="1:5" x14ac:dyDescent="0.25">
      <c r="A3983">
        <v>41620</v>
      </c>
      <c r="B3983" t="s">
        <v>12111</v>
      </c>
      <c r="C3983" t="s">
        <v>2511</v>
      </c>
      <c r="D3983" t="s">
        <v>2731</v>
      </c>
      <c r="E3983" s="72">
        <v>178.62</v>
      </c>
    </row>
    <row r="3984" spans="1:5" x14ac:dyDescent="0.25">
      <c r="A3984">
        <v>41622</v>
      </c>
      <c r="B3984" t="s">
        <v>12112</v>
      </c>
      <c r="C3984" t="s">
        <v>2511</v>
      </c>
      <c r="D3984" t="s">
        <v>2731</v>
      </c>
      <c r="E3984" s="72">
        <v>309.8</v>
      </c>
    </row>
    <row r="3985" spans="1:5" x14ac:dyDescent="0.25">
      <c r="A3985">
        <v>41623</v>
      </c>
      <c r="B3985" t="s">
        <v>12113</v>
      </c>
      <c r="C3985" t="s">
        <v>2511</v>
      </c>
      <c r="D3985" t="s">
        <v>2731</v>
      </c>
      <c r="E3985" s="72">
        <v>476.33</v>
      </c>
    </row>
    <row r="3986" spans="1:5" x14ac:dyDescent="0.25">
      <c r="A3986">
        <v>41624</v>
      </c>
      <c r="B3986" t="s">
        <v>12114</v>
      </c>
      <c r="C3986" t="s">
        <v>2511</v>
      </c>
      <c r="D3986" t="s">
        <v>2731</v>
      </c>
      <c r="E3986" s="72">
        <v>893.12</v>
      </c>
    </row>
    <row r="3987" spans="1:5" x14ac:dyDescent="0.25">
      <c r="A3987">
        <v>41625</v>
      </c>
      <c r="B3987" t="s">
        <v>12115</v>
      </c>
      <c r="C3987" t="s">
        <v>2511</v>
      </c>
      <c r="D3987" t="s">
        <v>2731</v>
      </c>
      <c r="E3987" s="73">
        <v>1374.1</v>
      </c>
    </row>
    <row r="3988" spans="1:5" x14ac:dyDescent="0.25">
      <c r="A3988">
        <v>39352</v>
      </c>
      <c r="B3988" t="s">
        <v>12116</v>
      </c>
      <c r="C3988" t="s">
        <v>2511</v>
      </c>
      <c r="D3988" t="s">
        <v>2731</v>
      </c>
      <c r="E3988" s="72">
        <v>4.74</v>
      </c>
    </row>
    <row r="3989" spans="1:5" x14ac:dyDescent="0.25">
      <c r="A3989">
        <v>39346</v>
      </c>
      <c r="B3989" t="s">
        <v>12117</v>
      </c>
      <c r="C3989" t="s">
        <v>2511</v>
      </c>
      <c r="D3989" t="s">
        <v>2731</v>
      </c>
      <c r="E3989" s="72">
        <v>4.74</v>
      </c>
    </row>
    <row r="3990" spans="1:5" x14ac:dyDescent="0.25">
      <c r="A3990">
        <v>39350</v>
      </c>
      <c r="B3990" t="s">
        <v>12118</v>
      </c>
      <c r="C3990" t="s">
        <v>2511</v>
      </c>
      <c r="D3990" t="s">
        <v>2731</v>
      </c>
      <c r="E3990" s="72">
        <v>5.0999999999999996</v>
      </c>
    </row>
    <row r="3991" spans="1:5" x14ac:dyDescent="0.25">
      <c r="A3991">
        <v>39351</v>
      </c>
      <c r="B3991" t="s">
        <v>12119</v>
      </c>
      <c r="C3991" t="s">
        <v>2511</v>
      </c>
      <c r="D3991" t="s">
        <v>2731</v>
      </c>
      <c r="E3991" s="72">
        <v>5.91</v>
      </c>
    </row>
    <row r="3992" spans="1:5" x14ac:dyDescent="0.25">
      <c r="A3992">
        <v>38837</v>
      </c>
      <c r="B3992" t="s">
        <v>18996</v>
      </c>
      <c r="C3992" t="s">
        <v>2511</v>
      </c>
      <c r="D3992" t="s">
        <v>2732</v>
      </c>
      <c r="E3992" s="72">
        <v>7.14</v>
      </c>
    </row>
    <row r="3993" spans="1:5" x14ac:dyDescent="0.25">
      <c r="A3993">
        <v>38836</v>
      </c>
      <c r="B3993" t="s">
        <v>18997</v>
      </c>
      <c r="C3993" t="s">
        <v>2511</v>
      </c>
      <c r="D3993" t="s">
        <v>2732</v>
      </c>
      <c r="E3993" s="72">
        <v>4.99</v>
      </c>
    </row>
    <row r="3994" spans="1:5" x14ac:dyDescent="0.25">
      <c r="A3994">
        <v>2666</v>
      </c>
      <c r="B3994" t="s">
        <v>12120</v>
      </c>
      <c r="C3994" t="s">
        <v>2511</v>
      </c>
      <c r="D3994" t="s">
        <v>2731</v>
      </c>
      <c r="E3994" s="72">
        <v>6.18</v>
      </c>
    </row>
    <row r="3995" spans="1:5" x14ac:dyDescent="0.25">
      <c r="A3995">
        <v>2668</v>
      </c>
      <c r="B3995" t="s">
        <v>12121</v>
      </c>
      <c r="C3995" t="s">
        <v>2511</v>
      </c>
      <c r="D3995" t="s">
        <v>2731</v>
      </c>
      <c r="E3995" s="72">
        <v>7.06</v>
      </c>
    </row>
    <row r="3996" spans="1:5" x14ac:dyDescent="0.25">
      <c r="A3996">
        <v>2664</v>
      </c>
      <c r="B3996" t="s">
        <v>12122</v>
      </c>
      <c r="C3996" t="s">
        <v>2511</v>
      </c>
      <c r="D3996" t="s">
        <v>2731</v>
      </c>
      <c r="E3996" s="72">
        <v>10.42</v>
      </c>
    </row>
    <row r="3997" spans="1:5" x14ac:dyDescent="0.25">
      <c r="A3997">
        <v>2662</v>
      </c>
      <c r="B3997" t="s">
        <v>12123</v>
      </c>
      <c r="C3997" t="s">
        <v>2511</v>
      </c>
      <c r="D3997" t="s">
        <v>2731</v>
      </c>
      <c r="E3997" s="72">
        <v>12.78</v>
      </c>
    </row>
    <row r="3998" spans="1:5" x14ac:dyDescent="0.25">
      <c r="A3998">
        <v>20964</v>
      </c>
      <c r="B3998" t="s">
        <v>12124</v>
      </c>
      <c r="C3998" t="s">
        <v>2511</v>
      </c>
      <c r="D3998" t="s">
        <v>2731</v>
      </c>
      <c r="E3998" s="72">
        <v>78.09</v>
      </c>
    </row>
    <row r="3999" spans="1:5" x14ac:dyDescent="0.25">
      <c r="A3999">
        <v>10905</v>
      </c>
      <c r="B3999" t="s">
        <v>12125</v>
      </c>
      <c r="C3999" t="s">
        <v>2511</v>
      </c>
      <c r="D3999" t="s">
        <v>2731</v>
      </c>
      <c r="E3999" s="72">
        <v>104.76</v>
      </c>
    </row>
    <row r="4000" spans="1:5" x14ac:dyDescent="0.25">
      <c r="A4000">
        <v>11289</v>
      </c>
      <c r="B4000" t="s">
        <v>12126</v>
      </c>
      <c r="C4000" t="s">
        <v>2511</v>
      </c>
      <c r="D4000" t="s">
        <v>2732</v>
      </c>
      <c r="E4000" s="72">
        <v>98.97</v>
      </c>
    </row>
    <row r="4001" spans="1:5" x14ac:dyDescent="0.25">
      <c r="A4001">
        <v>11241</v>
      </c>
      <c r="B4001" t="s">
        <v>12127</v>
      </c>
      <c r="C4001" t="s">
        <v>2511</v>
      </c>
      <c r="D4001" t="s">
        <v>2732</v>
      </c>
      <c r="E4001" s="72">
        <v>247.44</v>
      </c>
    </row>
    <row r="4002" spans="1:5" x14ac:dyDescent="0.25">
      <c r="A4002">
        <v>11301</v>
      </c>
      <c r="B4002" t="s">
        <v>12128</v>
      </c>
      <c r="C4002" t="s">
        <v>2511</v>
      </c>
      <c r="D4002" t="s">
        <v>2732</v>
      </c>
      <c r="E4002" s="72">
        <v>627.44000000000005</v>
      </c>
    </row>
    <row r="4003" spans="1:5" x14ac:dyDescent="0.25">
      <c r="A4003">
        <v>21090</v>
      </c>
      <c r="B4003" t="s">
        <v>12129</v>
      </c>
      <c r="C4003" t="s">
        <v>2511</v>
      </c>
      <c r="D4003" t="s">
        <v>2732</v>
      </c>
      <c r="E4003" s="72">
        <v>768.83</v>
      </c>
    </row>
    <row r="4004" spans="1:5" x14ac:dyDescent="0.25">
      <c r="A4004">
        <v>11315</v>
      </c>
      <c r="B4004" t="s">
        <v>12130</v>
      </c>
      <c r="C4004" t="s">
        <v>2511</v>
      </c>
      <c r="D4004" t="s">
        <v>2732</v>
      </c>
      <c r="E4004" s="72">
        <v>150.22999999999999</v>
      </c>
    </row>
    <row r="4005" spans="1:5" x14ac:dyDescent="0.25">
      <c r="A4005">
        <v>21071</v>
      </c>
      <c r="B4005" t="s">
        <v>12131</v>
      </c>
      <c r="C4005" t="s">
        <v>2511</v>
      </c>
      <c r="D4005" t="s">
        <v>2732</v>
      </c>
      <c r="E4005" s="72">
        <v>229.76</v>
      </c>
    </row>
    <row r="4006" spans="1:5" x14ac:dyDescent="0.25">
      <c r="A4006">
        <v>14112</v>
      </c>
      <c r="B4006" t="s">
        <v>12132</v>
      </c>
      <c r="C4006" t="s">
        <v>2511</v>
      </c>
      <c r="D4006" t="s">
        <v>2732</v>
      </c>
      <c r="E4006" s="72">
        <v>320.79000000000002</v>
      </c>
    </row>
    <row r="4007" spans="1:5" x14ac:dyDescent="0.25">
      <c r="A4007">
        <v>11316</v>
      </c>
      <c r="B4007" t="s">
        <v>12133</v>
      </c>
      <c r="C4007" t="s">
        <v>2511</v>
      </c>
      <c r="D4007" t="s">
        <v>2732</v>
      </c>
      <c r="E4007" s="72">
        <v>494.88</v>
      </c>
    </row>
    <row r="4008" spans="1:5" x14ac:dyDescent="0.25">
      <c r="A4008">
        <v>6243</v>
      </c>
      <c r="B4008" t="s">
        <v>12134</v>
      </c>
      <c r="C4008" t="s">
        <v>2511</v>
      </c>
      <c r="D4008" t="s">
        <v>2732</v>
      </c>
      <c r="E4008" s="72">
        <v>570</v>
      </c>
    </row>
    <row r="4009" spans="1:5" x14ac:dyDescent="0.25">
      <c r="A4009">
        <v>6240</v>
      </c>
      <c r="B4009" t="s">
        <v>12135</v>
      </c>
      <c r="C4009" t="s">
        <v>2511</v>
      </c>
      <c r="D4009" t="s">
        <v>2732</v>
      </c>
      <c r="E4009" s="72">
        <v>754.69</v>
      </c>
    </row>
    <row r="4010" spans="1:5" x14ac:dyDescent="0.25">
      <c r="A4010">
        <v>11296</v>
      </c>
      <c r="B4010" t="s">
        <v>12136</v>
      </c>
      <c r="C4010" t="s">
        <v>2511</v>
      </c>
      <c r="D4010" t="s">
        <v>2732</v>
      </c>
      <c r="E4010" s="73">
        <v>2404.6</v>
      </c>
    </row>
    <row r="4011" spans="1:5" x14ac:dyDescent="0.25">
      <c r="A4011">
        <v>11299</v>
      </c>
      <c r="B4011" t="s">
        <v>12137</v>
      </c>
      <c r="C4011" t="s">
        <v>2511</v>
      </c>
      <c r="D4011" t="s">
        <v>2732</v>
      </c>
      <c r="E4011" s="72">
        <v>813.9</v>
      </c>
    </row>
    <row r="4012" spans="1:5" x14ac:dyDescent="0.25">
      <c r="A4012">
        <v>11688</v>
      </c>
      <c r="B4012" t="s">
        <v>12138</v>
      </c>
      <c r="C4012" t="s">
        <v>2511</v>
      </c>
      <c r="D4012" t="s">
        <v>2731</v>
      </c>
      <c r="E4012" s="72">
        <v>474.25</v>
      </c>
    </row>
    <row r="4013" spans="1:5" x14ac:dyDescent="0.25">
      <c r="A4013">
        <v>37736</v>
      </c>
      <c r="B4013" t="s">
        <v>12139</v>
      </c>
      <c r="C4013" t="s">
        <v>2511</v>
      </c>
      <c r="D4013" t="s">
        <v>2732</v>
      </c>
      <c r="E4013" s="73">
        <v>92450</v>
      </c>
    </row>
    <row r="4014" spans="1:5" x14ac:dyDescent="0.25">
      <c r="A4014">
        <v>37739</v>
      </c>
      <c r="B4014" t="s">
        <v>12140</v>
      </c>
      <c r="C4014" t="s">
        <v>2511</v>
      </c>
      <c r="D4014" t="s">
        <v>2732</v>
      </c>
      <c r="E4014" s="73">
        <v>113784.61</v>
      </c>
    </row>
    <row r="4015" spans="1:5" x14ac:dyDescent="0.25">
      <c r="A4015">
        <v>37740</v>
      </c>
      <c r="B4015" t="s">
        <v>12141</v>
      </c>
      <c r="C4015" t="s">
        <v>2511</v>
      </c>
      <c r="D4015" t="s">
        <v>2732</v>
      </c>
      <c r="E4015" s="73">
        <v>64931.43</v>
      </c>
    </row>
    <row r="4016" spans="1:5" x14ac:dyDescent="0.25">
      <c r="A4016">
        <v>37738</v>
      </c>
      <c r="B4016" t="s">
        <v>12142</v>
      </c>
      <c r="C4016" t="s">
        <v>2511</v>
      </c>
      <c r="D4016" t="s">
        <v>2732</v>
      </c>
      <c r="E4016" s="73">
        <v>77144.73</v>
      </c>
    </row>
    <row r="4017" spans="1:5" x14ac:dyDescent="0.25">
      <c r="A4017">
        <v>37737</v>
      </c>
      <c r="B4017" t="s">
        <v>12143</v>
      </c>
      <c r="C4017" t="s">
        <v>2511</v>
      </c>
      <c r="D4017" t="s">
        <v>2732</v>
      </c>
      <c r="E4017" s="73">
        <v>61375.66</v>
      </c>
    </row>
    <row r="4018" spans="1:5" x14ac:dyDescent="0.25">
      <c r="A4018">
        <v>25014</v>
      </c>
      <c r="B4018" t="s">
        <v>12144</v>
      </c>
      <c r="C4018" t="s">
        <v>2511</v>
      </c>
      <c r="D4018" t="s">
        <v>2732</v>
      </c>
      <c r="E4018" s="73">
        <v>128548.78</v>
      </c>
    </row>
    <row r="4019" spans="1:5" x14ac:dyDescent="0.25">
      <c r="A4019">
        <v>25013</v>
      </c>
      <c r="B4019" t="s">
        <v>12145</v>
      </c>
      <c r="C4019" t="s">
        <v>2511</v>
      </c>
      <c r="D4019" t="s">
        <v>2732</v>
      </c>
      <c r="E4019" s="73">
        <v>134732.73000000001</v>
      </c>
    </row>
    <row r="4020" spans="1:5" x14ac:dyDescent="0.25">
      <c r="A4020">
        <v>14405</v>
      </c>
      <c r="B4020" t="s">
        <v>12146</v>
      </c>
      <c r="C4020" t="s">
        <v>2511</v>
      </c>
      <c r="D4020" t="s">
        <v>2732</v>
      </c>
      <c r="E4020" s="73">
        <v>158154.42000000001</v>
      </c>
    </row>
    <row r="4021" spans="1:5" x14ac:dyDescent="0.25">
      <c r="A4021">
        <v>20271</v>
      </c>
      <c r="B4021" t="s">
        <v>12147</v>
      </c>
      <c r="C4021" t="s">
        <v>2511</v>
      </c>
      <c r="D4021" t="s">
        <v>2731</v>
      </c>
      <c r="E4021" s="72">
        <v>571.28</v>
      </c>
    </row>
    <row r="4022" spans="1:5" x14ac:dyDescent="0.25">
      <c r="A4022">
        <v>10423</v>
      </c>
      <c r="B4022" t="s">
        <v>12148</v>
      </c>
      <c r="C4022" t="s">
        <v>2511</v>
      </c>
      <c r="D4022" t="s">
        <v>2731</v>
      </c>
      <c r="E4022" s="72">
        <v>419.45</v>
      </c>
    </row>
    <row r="4023" spans="1:5" x14ac:dyDescent="0.25">
      <c r="A4023">
        <v>36790</v>
      </c>
      <c r="B4023" t="s">
        <v>12149</v>
      </c>
      <c r="C4023" t="s">
        <v>2511</v>
      </c>
      <c r="D4023" t="s">
        <v>2731</v>
      </c>
      <c r="E4023" s="72">
        <v>289.57</v>
      </c>
    </row>
    <row r="4024" spans="1:5" x14ac:dyDescent="0.25">
      <c r="A4024">
        <v>37589</v>
      </c>
      <c r="B4024" t="s">
        <v>12150</v>
      </c>
      <c r="C4024" t="s">
        <v>2511</v>
      </c>
      <c r="D4024" t="s">
        <v>2731</v>
      </c>
      <c r="E4024" s="72">
        <v>354.8</v>
      </c>
    </row>
    <row r="4025" spans="1:5" x14ac:dyDescent="0.25">
      <c r="A4025">
        <v>11690</v>
      </c>
      <c r="B4025" t="s">
        <v>12151</v>
      </c>
      <c r="C4025" t="s">
        <v>2511</v>
      </c>
      <c r="D4025" t="s">
        <v>2731</v>
      </c>
      <c r="E4025" s="72">
        <v>188.48</v>
      </c>
    </row>
    <row r="4026" spans="1:5" x14ac:dyDescent="0.25">
      <c r="A4026">
        <v>20234</v>
      </c>
      <c r="B4026" t="s">
        <v>12152</v>
      </c>
      <c r="C4026" t="s">
        <v>2511</v>
      </c>
      <c r="D4026" t="s">
        <v>2731</v>
      </c>
      <c r="E4026" s="72">
        <v>238.52</v>
      </c>
    </row>
    <row r="4027" spans="1:5" x14ac:dyDescent="0.25">
      <c r="A4027">
        <v>4763</v>
      </c>
      <c r="B4027" t="s">
        <v>12153</v>
      </c>
      <c r="C4027" t="s">
        <v>2513</v>
      </c>
      <c r="D4027" t="s">
        <v>2731</v>
      </c>
      <c r="E4027" s="72">
        <v>20.14</v>
      </c>
    </row>
    <row r="4028" spans="1:5" x14ac:dyDescent="0.25">
      <c r="A4028">
        <v>41070</v>
      </c>
      <c r="B4028" t="s">
        <v>12154</v>
      </c>
      <c r="C4028" t="s">
        <v>2517</v>
      </c>
      <c r="D4028" t="s">
        <v>2731</v>
      </c>
      <c r="E4028" s="73">
        <v>3583.85</v>
      </c>
    </row>
    <row r="4029" spans="1:5" x14ac:dyDescent="0.25">
      <c r="A4029">
        <v>44480</v>
      </c>
      <c r="B4029" t="s">
        <v>12155</v>
      </c>
      <c r="C4029" t="s">
        <v>2516</v>
      </c>
      <c r="D4029" t="s">
        <v>2731</v>
      </c>
      <c r="E4029" s="72">
        <v>13.05</v>
      </c>
    </row>
    <row r="4030" spans="1:5" x14ac:dyDescent="0.25">
      <c r="A4030">
        <v>11457</v>
      </c>
      <c r="B4030" t="s">
        <v>12156</v>
      </c>
      <c r="C4030" t="s">
        <v>2511</v>
      </c>
      <c r="D4030" t="s">
        <v>2731</v>
      </c>
      <c r="E4030" s="72">
        <v>43.5</v>
      </c>
    </row>
    <row r="4031" spans="1:5" x14ac:dyDescent="0.25">
      <c r="A4031">
        <v>44073</v>
      </c>
      <c r="B4031" t="s">
        <v>12157</v>
      </c>
      <c r="C4031" t="s">
        <v>2514</v>
      </c>
      <c r="D4031" t="s">
        <v>2731</v>
      </c>
      <c r="E4031" s="72">
        <v>0.63</v>
      </c>
    </row>
    <row r="4032" spans="1:5" x14ac:dyDescent="0.25">
      <c r="A4032">
        <v>44253</v>
      </c>
      <c r="B4032" t="s">
        <v>12158</v>
      </c>
      <c r="C4032" t="s">
        <v>2511</v>
      </c>
      <c r="D4032" t="s">
        <v>2731</v>
      </c>
      <c r="E4032" s="72">
        <v>211.82</v>
      </c>
    </row>
    <row r="4033" spans="1:5" x14ac:dyDescent="0.25">
      <c r="A4033">
        <v>21121</v>
      </c>
      <c r="B4033" t="s">
        <v>12159</v>
      </c>
      <c r="C4033" t="s">
        <v>2511</v>
      </c>
      <c r="D4033" t="s">
        <v>2731</v>
      </c>
      <c r="E4033" s="72">
        <v>3.03</v>
      </c>
    </row>
    <row r="4034" spans="1:5" x14ac:dyDescent="0.25">
      <c r="A4034">
        <v>38010</v>
      </c>
      <c r="B4034" t="s">
        <v>12160</v>
      </c>
      <c r="C4034" t="s">
        <v>2511</v>
      </c>
      <c r="D4034" t="s">
        <v>2731</v>
      </c>
      <c r="E4034" s="72">
        <v>3.78</v>
      </c>
    </row>
    <row r="4035" spans="1:5" x14ac:dyDescent="0.25">
      <c r="A4035">
        <v>38011</v>
      </c>
      <c r="B4035" t="s">
        <v>12161</v>
      </c>
      <c r="C4035" t="s">
        <v>2511</v>
      </c>
      <c r="D4035" t="s">
        <v>2731</v>
      </c>
      <c r="E4035" s="72">
        <v>7.58</v>
      </c>
    </row>
    <row r="4036" spans="1:5" x14ac:dyDescent="0.25">
      <c r="A4036">
        <v>38012</v>
      </c>
      <c r="B4036" t="s">
        <v>12162</v>
      </c>
      <c r="C4036" t="s">
        <v>2511</v>
      </c>
      <c r="D4036" t="s">
        <v>2731</v>
      </c>
      <c r="E4036" s="72">
        <v>28.91</v>
      </c>
    </row>
    <row r="4037" spans="1:5" x14ac:dyDescent="0.25">
      <c r="A4037">
        <v>38013</v>
      </c>
      <c r="B4037" t="s">
        <v>12163</v>
      </c>
      <c r="C4037" t="s">
        <v>2511</v>
      </c>
      <c r="D4037" t="s">
        <v>2731</v>
      </c>
      <c r="E4037" s="72">
        <v>37.14</v>
      </c>
    </row>
    <row r="4038" spans="1:5" x14ac:dyDescent="0.25">
      <c r="A4038">
        <v>38014</v>
      </c>
      <c r="B4038" t="s">
        <v>12164</v>
      </c>
      <c r="C4038" t="s">
        <v>2511</v>
      </c>
      <c r="D4038" t="s">
        <v>2731</v>
      </c>
      <c r="E4038" s="72">
        <v>62.03</v>
      </c>
    </row>
    <row r="4039" spans="1:5" x14ac:dyDescent="0.25">
      <c r="A4039">
        <v>38015</v>
      </c>
      <c r="B4039" t="s">
        <v>12165</v>
      </c>
      <c r="C4039" t="s">
        <v>2511</v>
      </c>
      <c r="D4039" t="s">
        <v>2731</v>
      </c>
      <c r="E4039" s="72">
        <v>145.83000000000001</v>
      </c>
    </row>
    <row r="4040" spans="1:5" x14ac:dyDescent="0.25">
      <c r="A4040">
        <v>38016</v>
      </c>
      <c r="B4040" t="s">
        <v>12166</v>
      </c>
      <c r="C4040" t="s">
        <v>2511</v>
      </c>
      <c r="D4040" t="s">
        <v>2731</v>
      </c>
      <c r="E4040" s="72">
        <v>169.59</v>
      </c>
    </row>
    <row r="4041" spans="1:5" x14ac:dyDescent="0.25">
      <c r="A4041">
        <v>12741</v>
      </c>
      <c r="B4041" t="s">
        <v>12167</v>
      </c>
      <c r="C4041" t="s">
        <v>2511</v>
      </c>
      <c r="D4041" t="s">
        <v>2731</v>
      </c>
      <c r="E4041" s="73">
        <v>1571.7</v>
      </c>
    </row>
    <row r="4042" spans="1:5" x14ac:dyDescent="0.25">
      <c r="A4042">
        <v>12733</v>
      </c>
      <c r="B4042" t="s">
        <v>12168</v>
      </c>
      <c r="C4042" t="s">
        <v>2511</v>
      </c>
      <c r="D4042" t="s">
        <v>2731</v>
      </c>
      <c r="E4042" s="72">
        <v>7.91</v>
      </c>
    </row>
    <row r="4043" spans="1:5" x14ac:dyDescent="0.25">
      <c r="A4043">
        <v>12734</v>
      </c>
      <c r="B4043" t="s">
        <v>12169</v>
      </c>
      <c r="C4043" t="s">
        <v>2511</v>
      </c>
      <c r="D4043" t="s">
        <v>2731</v>
      </c>
      <c r="E4043" s="72">
        <v>16.850000000000001</v>
      </c>
    </row>
    <row r="4044" spans="1:5" x14ac:dyDescent="0.25">
      <c r="A4044">
        <v>12735</v>
      </c>
      <c r="B4044" t="s">
        <v>12170</v>
      </c>
      <c r="C4044" t="s">
        <v>2511</v>
      </c>
      <c r="D4044" t="s">
        <v>2731</v>
      </c>
      <c r="E4044" s="72">
        <v>27.73</v>
      </c>
    </row>
    <row r="4045" spans="1:5" x14ac:dyDescent="0.25">
      <c r="A4045">
        <v>12736</v>
      </c>
      <c r="B4045" t="s">
        <v>12171</v>
      </c>
      <c r="C4045" t="s">
        <v>2511</v>
      </c>
      <c r="D4045" t="s">
        <v>2731</v>
      </c>
      <c r="E4045" s="72">
        <v>63.39</v>
      </c>
    </row>
    <row r="4046" spans="1:5" x14ac:dyDescent="0.25">
      <c r="A4046">
        <v>12737</v>
      </c>
      <c r="B4046" t="s">
        <v>12172</v>
      </c>
      <c r="C4046" t="s">
        <v>2511</v>
      </c>
      <c r="D4046" t="s">
        <v>2731</v>
      </c>
      <c r="E4046" s="72">
        <v>81.66</v>
      </c>
    </row>
    <row r="4047" spans="1:5" x14ac:dyDescent="0.25">
      <c r="A4047">
        <v>12738</v>
      </c>
      <c r="B4047" t="s">
        <v>12173</v>
      </c>
      <c r="C4047" t="s">
        <v>2511</v>
      </c>
      <c r="D4047" t="s">
        <v>2731</v>
      </c>
      <c r="E4047" s="72">
        <v>161.4</v>
      </c>
    </row>
    <row r="4048" spans="1:5" x14ac:dyDescent="0.25">
      <c r="A4048">
        <v>12739</v>
      </c>
      <c r="B4048" t="s">
        <v>12174</v>
      </c>
      <c r="C4048" t="s">
        <v>2511</v>
      </c>
      <c r="D4048" t="s">
        <v>2731</v>
      </c>
      <c r="E4048" s="72">
        <v>459.45</v>
      </c>
    </row>
    <row r="4049" spans="1:5" x14ac:dyDescent="0.25">
      <c r="A4049">
        <v>12740</v>
      </c>
      <c r="B4049" t="s">
        <v>12175</v>
      </c>
      <c r="C4049" t="s">
        <v>2511</v>
      </c>
      <c r="D4049" t="s">
        <v>2731</v>
      </c>
      <c r="E4049" s="72">
        <v>718.84</v>
      </c>
    </row>
    <row r="4050" spans="1:5" x14ac:dyDescent="0.25">
      <c r="A4050">
        <v>6297</v>
      </c>
      <c r="B4050" t="s">
        <v>12176</v>
      </c>
      <c r="C4050" t="s">
        <v>2511</v>
      </c>
      <c r="D4050" t="s">
        <v>2732</v>
      </c>
      <c r="E4050" s="72">
        <v>43.24</v>
      </c>
    </row>
    <row r="4051" spans="1:5" x14ac:dyDescent="0.25">
      <c r="A4051">
        <v>6296</v>
      </c>
      <c r="B4051" t="s">
        <v>12177</v>
      </c>
      <c r="C4051" t="s">
        <v>2511</v>
      </c>
      <c r="D4051" t="s">
        <v>2732</v>
      </c>
      <c r="E4051" s="72">
        <v>34.130000000000003</v>
      </c>
    </row>
    <row r="4052" spans="1:5" x14ac:dyDescent="0.25">
      <c r="A4052">
        <v>6294</v>
      </c>
      <c r="B4052" t="s">
        <v>12178</v>
      </c>
      <c r="C4052" t="s">
        <v>2511</v>
      </c>
      <c r="D4052" t="s">
        <v>2732</v>
      </c>
      <c r="E4052" s="72">
        <v>9.73</v>
      </c>
    </row>
    <row r="4053" spans="1:5" x14ac:dyDescent="0.25">
      <c r="A4053">
        <v>6323</v>
      </c>
      <c r="B4053" t="s">
        <v>12179</v>
      </c>
      <c r="C4053" t="s">
        <v>2511</v>
      </c>
      <c r="D4053" t="s">
        <v>2732</v>
      </c>
      <c r="E4053" s="72">
        <v>22.3</v>
      </c>
    </row>
    <row r="4054" spans="1:5" x14ac:dyDescent="0.25">
      <c r="A4054">
        <v>6299</v>
      </c>
      <c r="B4054" t="s">
        <v>12180</v>
      </c>
      <c r="C4054" t="s">
        <v>2511</v>
      </c>
      <c r="D4054" t="s">
        <v>2732</v>
      </c>
      <c r="E4054" s="72">
        <v>130.04</v>
      </c>
    </row>
    <row r="4055" spans="1:5" x14ac:dyDescent="0.25">
      <c r="A4055">
        <v>6298</v>
      </c>
      <c r="B4055" t="s">
        <v>12181</v>
      </c>
      <c r="C4055" t="s">
        <v>2511</v>
      </c>
      <c r="D4055" t="s">
        <v>2732</v>
      </c>
      <c r="E4055" s="72">
        <v>68.489999999999995</v>
      </c>
    </row>
    <row r="4056" spans="1:5" x14ac:dyDescent="0.25">
      <c r="A4056">
        <v>6295</v>
      </c>
      <c r="B4056" t="s">
        <v>12182</v>
      </c>
      <c r="C4056" t="s">
        <v>2511</v>
      </c>
      <c r="D4056" t="s">
        <v>2732</v>
      </c>
      <c r="E4056" s="72">
        <v>13.85</v>
      </c>
    </row>
    <row r="4057" spans="1:5" x14ac:dyDescent="0.25">
      <c r="A4057">
        <v>6322</v>
      </c>
      <c r="B4057" t="s">
        <v>12183</v>
      </c>
      <c r="C4057" t="s">
        <v>2511</v>
      </c>
      <c r="D4057" t="s">
        <v>2732</v>
      </c>
      <c r="E4057" s="72">
        <v>174.17</v>
      </c>
    </row>
    <row r="4058" spans="1:5" x14ac:dyDescent="0.25">
      <c r="A4058">
        <v>6300</v>
      </c>
      <c r="B4058" t="s">
        <v>12184</v>
      </c>
      <c r="C4058" t="s">
        <v>2511</v>
      </c>
      <c r="D4058" t="s">
        <v>2732</v>
      </c>
      <c r="E4058" s="72">
        <v>321.11</v>
      </c>
    </row>
    <row r="4059" spans="1:5" x14ac:dyDescent="0.25">
      <c r="A4059">
        <v>6321</v>
      </c>
      <c r="B4059" t="s">
        <v>12185</v>
      </c>
      <c r="C4059" t="s">
        <v>2511</v>
      </c>
      <c r="D4059" t="s">
        <v>2732</v>
      </c>
      <c r="E4059" s="72">
        <v>458.69</v>
      </c>
    </row>
    <row r="4060" spans="1:5" x14ac:dyDescent="0.25">
      <c r="A4060">
        <v>6301</v>
      </c>
      <c r="B4060" t="s">
        <v>12186</v>
      </c>
      <c r="C4060" t="s">
        <v>2511</v>
      </c>
      <c r="D4060" t="s">
        <v>2732</v>
      </c>
      <c r="E4060" s="73">
        <v>1075.1199999999999</v>
      </c>
    </row>
    <row r="4061" spans="1:5" x14ac:dyDescent="0.25">
      <c r="A4061">
        <v>7105</v>
      </c>
      <c r="B4061" t="s">
        <v>12187</v>
      </c>
      <c r="C4061" t="s">
        <v>2511</v>
      </c>
      <c r="D4061" t="s">
        <v>2731</v>
      </c>
      <c r="E4061" s="72">
        <v>44.96</v>
      </c>
    </row>
    <row r="4062" spans="1:5" x14ac:dyDescent="0.25">
      <c r="A4062">
        <v>20183</v>
      </c>
      <c r="B4062" t="s">
        <v>12188</v>
      </c>
      <c r="C4062" t="s">
        <v>2511</v>
      </c>
      <c r="D4062" t="s">
        <v>2731</v>
      </c>
      <c r="E4062" s="72">
        <v>55.4</v>
      </c>
    </row>
    <row r="4063" spans="1:5" x14ac:dyDescent="0.25">
      <c r="A4063">
        <v>38448</v>
      </c>
      <c r="B4063" t="s">
        <v>12189</v>
      </c>
      <c r="C4063" t="s">
        <v>2511</v>
      </c>
      <c r="D4063" t="s">
        <v>2731</v>
      </c>
      <c r="E4063" s="72">
        <v>251.39</v>
      </c>
    </row>
    <row r="4064" spans="1:5" x14ac:dyDescent="0.25">
      <c r="A4064">
        <v>20182</v>
      </c>
      <c r="B4064" t="s">
        <v>12190</v>
      </c>
      <c r="C4064" t="s">
        <v>2511</v>
      </c>
      <c r="D4064" t="s">
        <v>2731</v>
      </c>
      <c r="E4064" s="72">
        <v>32.21</v>
      </c>
    </row>
    <row r="4065" spans="1:11" x14ac:dyDescent="0.25">
      <c r="A4065">
        <v>7119</v>
      </c>
      <c r="B4065" t="s">
        <v>12191</v>
      </c>
      <c r="C4065" t="s">
        <v>2511</v>
      </c>
      <c r="D4065" t="s">
        <v>2731</v>
      </c>
      <c r="E4065" s="72">
        <v>12.57</v>
      </c>
    </row>
    <row r="4066" spans="1:11" x14ac:dyDescent="0.25">
      <c r="A4066">
        <v>7126</v>
      </c>
      <c r="B4066" t="s">
        <v>12192</v>
      </c>
      <c r="C4066" t="s">
        <v>2511</v>
      </c>
      <c r="D4066" t="s">
        <v>2731</v>
      </c>
      <c r="E4066" s="72">
        <v>25.65</v>
      </c>
    </row>
    <row r="4067" spans="1:11" x14ac:dyDescent="0.25">
      <c r="A4067">
        <v>7120</v>
      </c>
      <c r="B4067" t="s">
        <v>12193</v>
      </c>
      <c r="C4067" t="s">
        <v>2511</v>
      </c>
      <c r="D4067" t="s">
        <v>2731</v>
      </c>
      <c r="E4067" s="72">
        <v>9.64</v>
      </c>
    </row>
    <row r="4068" spans="1:11" x14ac:dyDescent="0.25">
      <c r="A4068">
        <v>6319</v>
      </c>
      <c r="B4068" t="s">
        <v>12194</v>
      </c>
      <c r="C4068" t="s">
        <v>2511</v>
      </c>
      <c r="D4068" t="s">
        <v>2732</v>
      </c>
      <c r="E4068" s="72">
        <v>50.8</v>
      </c>
    </row>
    <row r="4069" spans="1:11" x14ac:dyDescent="0.25">
      <c r="A4069">
        <v>6304</v>
      </c>
      <c r="B4069" t="s">
        <v>12195</v>
      </c>
      <c r="C4069" t="s">
        <v>2511</v>
      </c>
      <c r="D4069" t="s">
        <v>2732</v>
      </c>
      <c r="E4069" s="72">
        <v>50.8</v>
      </c>
    </row>
    <row r="4070" spans="1:11" x14ac:dyDescent="0.25">
      <c r="A4070">
        <v>21116</v>
      </c>
      <c r="B4070" t="s">
        <v>12196</v>
      </c>
      <c r="C4070" t="s">
        <v>2511</v>
      </c>
      <c r="D4070" t="s">
        <v>2732</v>
      </c>
      <c r="E4070" s="72">
        <v>38.46</v>
      </c>
    </row>
    <row r="4071" spans="1:11" x14ac:dyDescent="0.25">
      <c r="A4071">
        <v>6320</v>
      </c>
      <c r="B4071" t="s">
        <v>12197</v>
      </c>
      <c r="C4071" t="s">
        <v>2511</v>
      </c>
      <c r="D4071" t="s">
        <v>2732</v>
      </c>
      <c r="E4071" s="72">
        <v>26.16</v>
      </c>
    </row>
    <row r="4072" spans="1:11" x14ac:dyDescent="0.25">
      <c r="A4072">
        <v>6303</v>
      </c>
      <c r="B4072" t="s">
        <v>12198</v>
      </c>
      <c r="C4072" t="s">
        <v>2511</v>
      </c>
      <c r="D4072" t="s">
        <v>2732</v>
      </c>
      <c r="E4072" s="72">
        <v>26.16</v>
      </c>
    </row>
    <row r="4073" spans="1:11" x14ac:dyDescent="0.25">
      <c r="A4073">
        <v>6308</v>
      </c>
      <c r="B4073" t="s">
        <v>12199</v>
      </c>
      <c r="C4073" t="s">
        <v>2511</v>
      </c>
      <c r="D4073" t="s">
        <v>2732</v>
      </c>
      <c r="E4073" s="72">
        <v>140.56</v>
      </c>
    </row>
    <row r="4074" spans="1:11" x14ac:dyDescent="0.25">
      <c r="A4074">
        <v>6317</v>
      </c>
      <c r="B4074" t="s">
        <v>12200</v>
      </c>
      <c r="C4074" t="s">
        <v>2511</v>
      </c>
      <c r="D4074" t="s">
        <v>2732</v>
      </c>
      <c r="E4074" s="72">
        <v>140.56</v>
      </c>
    </row>
    <row r="4075" spans="1:11" x14ac:dyDescent="0.25">
      <c r="A4075">
        <v>6307</v>
      </c>
      <c r="B4075" t="s">
        <v>12201</v>
      </c>
      <c r="C4075" t="s">
        <v>2511</v>
      </c>
      <c r="D4075" t="s">
        <v>2732</v>
      </c>
      <c r="E4075" s="72">
        <v>140.56</v>
      </c>
    </row>
    <row r="4076" spans="1:11" x14ac:dyDescent="0.25">
      <c r="A4076">
        <v>6309</v>
      </c>
      <c r="B4076" t="s">
        <v>12202</v>
      </c>
      <c r="C4076" t="s">
        <v>2511</v>
      </c>
      <c r="D4076" t="s">
        <v>2732</v>
      </c>
      <c r="E4076" s="72">
        <v>144.63999999999999</v>
      </c>
    </row>
    <row r="4077" spans="1:11" x14ac:dyDescent="0.25">
      <c r="A4077">
        <v>6318</v>
      </c>
      <c r="B4077" t="s">
        <v>12203</v>
      </c>
      <c r="C4077" t="s">
        <v>2511</v>
      </c>
      <c r="D4077" t="s">
        <v>2732</v>
      </c>
      <c r="E4077" s="72">
        <v>75.819999999999993</v>
      </c>
    </row>
    <row r="4078" spans="1:11" x14ac:dyDescent="0.25">
      <c r="A4078">
        <v>6306</v>
      </c>
      <c r="B4078" t="s">
        <v>12204</v>
      </c>
      <c r="C4078" t="s">
        <v>2511</v>
      </c>
      <c r="D4078" t="s">
        <v>2732</v>
      </c>
      <c r="E4078" s="72">
        <v>75.819999999999993</v>
      </c>
    </row>
    <row r="4079" spans="1:11" s="108" customFormat="1" x14ac:dyDescent="0.25">
      <c r="A4079">
        <v>6305</v>
      </c>
      <c r="B4079" t="s">
        <v>12205</v>
      </c>
      <c r="C4079" t="s">
        <v>2511</v>
      </c>
      <c r="D4079" t="s">
        <v>2732</v>
      </c>
      <c r="E4079" s="72">
        <v>75.819999999999993</v>
      </c>
      <c r="F4079"/>
      <c r="G4079"/>
      <c r="H4079"/>
      <c r="I4079"/>
      <c r="J4079"/>
      <c r="K4079"/>
    </row>
    <row r="4080" spans="1:11" x14ac:dyDescent="0.25">
      <c r="A4080">
        <v>6302</v>
      </c>
      <c r="B4080" t="s">
        <v>12206</v>
      </c>
      <c r="C4080" t="s">
        <v>2511</v>
      </c>
      <c r="D4080" t="s">
        <v>2732</v>
      </c>
      <c r="E4080" s="72">
        <v>16.079999999999998</v>
      </c>
    </row>
    <row r="4081" spans="1:5" x14ac:dyDescent="0.25">
      <c r="A4081">
        <v>6312</v>
      </c>
      <c r="B4081" t="s">
        <v>12207</v>
      </c>
      <c r="C4081" t="s">
        <v>2511</v>
      </c>
      <c r="D4081" t="s">
        <v>2732</v>
      </c>
      <c r="E4081" s="72">
        <v>202.18</v>
      </c>
    </row>
    <row r="4082" spans="1:5" x14ac:dyDescent="0.25">
      <c r="A4082">
        <v>6311</v>
      </c>
      <c r="B4082" t="s">
        <v>12208</v>
      </c>
      <c r="C4082" t="s">
        <v>2511</v>
      </c>
      <c r="D4082" t="s">
        <v>2732</v>
      </c>
      <c r="E4082" s="72">
        <v>202.18</v>
      </c>
    </row>
    <row r="4083" spans="1:5" x14ac:dyDescent="0.25">
      <c r="A4083">
        <v>6310</v>
      </c>
      <c r="B4083" t="s">
        <v>12209</v>
      </c>
      <c r="C4083" t="s">
        <v>2511</v>
      </c>
      <c r="D4083" t="s">
        <v>2732</v>
      </c>
      <c r="E4083" s="72">
        <v>202.18</v>
      </c>
    </row>
    <row r="4084" spans="1:5" x14ac:dyDescent="0.25">
      <c r="A4084">
        <v>6314</v>
      </c>
      <c r="B4084" t="s">
        <v>12210</v>
      </c>
      <c r="C4084" t="s">
        <v>2511</v>
      </c>
      <c r="D4084" t="s">
        <v>2732</v>
      </c>
      <c r="E4084" s="72">
        <v>202.18</v>
      </c>
    </row>
    <row r="4085" spans="1:5" x14ac:dyDescent="0.25">
      <c r="A4085">
        <v>6313</v>
      </c>
      <c r="B4085" t="s">
        <v>12211</v>
      </c>
      <c r="C4085" t="s">
        <v>2511</v>
      </c>
      <c r="D4085" t="s">
        <v>2732</v>
      </c>
      <c r="E4085" s="72">
        <v>202.18</v>
      </c>
    </row>
    <row r="4086" spans="1:5" x14ac:dyDescent="0.25">
      <c r="A4086">
        <v>6315</v>
      </c>
      <c r="B4086" t="s">
        <v>12212</v>
      </c>
      <c r="C4086" t="s">
        <v>2511</v>
      </c>
      <c r="D4086" t="s">
        <v>2732</v>
      </c>
      <c r="E4086" s="72">
        <v>382.81</v>
      </c>
    </row>
    <row r="4087" spans="1:5" x14ac:dyDescent="0.25">
      <c r="A4087">
        <v>6316</v>
      </c>
      <c r="B4087" t="s">
        <v>12213</v>
      </c>
      <c r="C4087" t="s">
        <v>2511</v>
      </c>
      <c r="D4087" t="s">
        <v>2732</v>
      </c>
      <c r="E4087" s="72">
        <v>382.81</v>
      </c>
    </row>
    <row r="4088" spans="1:5" x14ac:dyDescent="0.25">
      <c r="A4088">
        <v>39324</v>
      </c>
      <c r="B4088" t="s">
        <v>12214</v>
      </c>
      <c r="C4088" t="s">
        <v>2511</v>
      </c>
      <c r="D4088" t="s">
        <v>2731</v>
      </c>
      <c r="E4088" s="72">
        <v>3.95</v>
      </c>
    </row>
    <row r="4089" spans="1:5" x14ac:dyDescent="0.25">
      <c r="A4089">
        <v>39325</v>
      </c>
      <c r="B4089" t="s">
        <v>12215</v>
      </c>
      <c r="C4089" t="s">
        <v>2511</v>
      </c>
      <c r="D4089" t="s">
        <v>2731</v>
      </c>
      <c r="E4089" s="72">
        <v>5.96</v>
      </c>
    </row>
    <row r="4090" spans="1:5" x14ac:dyDescent="0.25">
      <c r="A4090">
        <v>39326</v>
      </c>
      <c r="B4090" t="s">
        <v>12216</v>
      </c>
      <c r="C4090" t="s">
        <v>2511</v>
      </c>
      <c r="D4090" t="s">
        <v>2731</v>
      </c>
      <c r="E4090" s="72">
        <v>21.38</v>
      </c>
    </row>
    <row r="4091" spans="1:5" x14ac:dyDescent="0.25">
      <c r="A4091">
        <v>39327</v>
      </c>
      <c r="B4091" t="s">
        <v>12217</v>
      </c>
      <c r="C4091" t="s">
        <v>2511</v>
      </c>
      <c r="D4091" t="s">
        <v>2731</v>
      </c>
      <c r="E4091" s="72">
        <v>32.26</v>
      </c>
    </row>
    <row r="4092" spans="1:5" x14ac:dyDescent="0.25">
      <c r="A4092">
        <v>11378</v>
      </c>
      <c r="B4092" t="s">
        <v>12218</v>
      </c>
      <c r="C4092" t="s">
        <v>2511</v>
      </c>
      <c r="D4092" t="s">
        <v>2732</v>
      </c>
      <c r="E4092" s="72">
        <v>106.42</v>
      </c>
    </row>
    <row r="4093" spans="1:5" x14ac:dyDescent="0.25">
      <c r="A4093">
        <v>11379</v>
      </c>
      <c r="B4093" t="s">
        <v>12219</v>
      </c>
      <c r="C4093" t="s">
        <v>2511</v>
      </c>
      <c r="D4093" t="s">
        <v>2732</v>
      </c>
      <c r="E4093" s="72">
        <v>89.93</v>
      </c>
    </row>
    <row r="4094" spans="1:5" x14ac:dyDescent="0.25">
      <c r="A4094">
        <v>11493</v>
      </c>
      <c r="B4094" t="s">
        <v>12220</v>
      </c>
      <c r="C4094" t="s">
        <v>2511</v>
      </c>
      <c r="D4094" t="s">
        <v>2732</v>
      </c>
      <c r="E4094" s="72">
        <v>51.87</v>
      </c>
    </row>
    <row r="4095" spans="1:5" x14ac:dyDescent="0.25">
      <c r="A4095">
        <v>7106</v>
      </c>
      <c r="B4095" t="s">
        <v>12221</v>
      </c>
      <c r="C4095" t="s">
        <v>2511</v>
      </c>
      <c r="D4095" t="s">
        <v>2731</v>
      </c>
      <c r="E4095" s="72">
        <v>158.74</v>
      </c>
    </row>
    <row r="4096" spans="1:5" x14ac:dyDescent="0.25">
      <c r="A4096">
        <v>7104</v>
      </c>
      <c r="B4096" t="s">
        <v>12222</v>
      </c>
      <c r="C4096" t="s">
        <v>2511</v>
      </c>
      <c r="D4096" t="s">
        <v>2731</v>
      </c>
      <c r="E4096" s="72">
        <v>4.28</v>
      </c>
    </row>
    <row r="4097" spans="1:5" x14ac:dyDescent="0.25">
      <c r="A4097">
        <v>7136</v>
      </c>
      <c r="B4097" t="s">
        <v>12223</v>
      </c>
      <c r="C4097" t="s">
        <v>2511</v>
      </c>
      <c r="D4097" t="s">
        <v>2731</v>
      </c>
      <c r="E4097" s="72">
        <v>7.45</v>
      </c>
    </row>
    <row r="4098" spans="1:5" x14ac:dyDescent="0.25">
      <c r="A4098">
        <v>7128</v>
      </c>
      <c r="B4098" t="s">
        <v>12224</v>
      </c>
      <c r="C4098" t="s">
        <v>2511</v>
      </c>
      <c r="D4098" t="s">
        <v>2731</v>
      </c>
      <c r="E4098" s="72">
        <v>9.67</v>
      </c>
    </row>
    <row r="4099" spans="1:5" x14ac:dyDescent="0.25">
      <c r="A4099">
        <v>7108</v>
      </c>
      <c r="B4099" t="s">
        <v>12225</v>
      </c>
      <c r="C4099" t="s">
        <v>2511</v>
      </c>
      <c r="D4099" t="s">
        <v>2731</v>
      </c>
      <c r="E4099" s="72">
        <v>9.64</v>
      </c>
    </row>
    <row r="4100" spans="1:5" x14ac:dyDescent="0.25">
      <c r="A4100">
        <v>7129</v>
      </c>
      <c r="B4100" t="s">
        <v>12226</v>
      </c>
      <c r="C4100" t="s">
        <v>2511</v>
      </c>
      <c r="D4100" t="s">
        <v>2731</v>
      </c>
      <c r="E4100" s="72">
        <v>11.35</v>
      </c>
    </row>
    <row r="4101" spans="1:5" x14ac:dyDescent="0.25">
      <c r="A4101">
        <v>7130</v>
      </c>
      <c r="B4101" t="s">
        <v>12227</v>
      </c>
      <c r="C4101" t="s">
        <v>2511</v>
      </c>
      <c r="D4101" t="s">
        <v>2731</v>
      </c>
      <c r="E4101" s="72">
        <v>16.489999999999998</v>
      </c>
    </row>
    <row r="4102" spans="1:5" x14ac:dyDescent="0.25">
      <c r="A4102">
        <v>7131</v>
      </c>
      <c r="B4102" t="s">
        <v>12228</v>
      </c>
      <c r="C4102" t="s">
        <v>2511</v>
      </c>
      <c r="D4102" t="s">
        <v>2731</v>
      </c>
      <c r="E4102" s="72">
        <v>20.170000000000002</v>
      </c>
    </row>
    <row r="4103" spans="1:5" x14ac:dyDescent="0.25">
      <c r="A4103">
        <v>7132</v>
      </c>
      <c r="B4103" t="s">
        <v>12229</v>
      </c>
      <c r="C4103" t="s">
        <v>2511</v>
      </c>
      <c r="D4103" t="s">
        <v>2731</v>
      </c>
      <c r="E4103" s="72">
        <v>47.48</v>
      </c>
    </row>
    <row r="4104" spans="1:5" x14ac:dyDescent="0.25">
      <c r="A4104">
        <v>7133</v>
      </c>
      <c r="B4104" t="s">
        <v>12230</v>
      </c>
      <c r="C4104" t="s">
        <v>2511</v>
      </c>
      <c r="D4104" t="s">
        <v>2731</v>
      </c>
      <c r="E4104" s="72">
        <v>109.72</v>
      </c>
    </row>
    <row r="4105" spans="1:5" x14ac:dyDescent="0.25">
      <c r="A4105">
        <v>37420</v>
      </c>
      <c r="B4105" t="s">
        <v>12231</v>
      </c>
      <c r="C4105" t="s">
        <v>2511</v>
      </c>
      <c r="D4105" t="s">
        <v>2732</v>
      </c>
      <c r="E4105" s="72">
        <v>43.4</v>
      </c>
    </row>
    <row r="4106" spans="1:5" x14ac:dyDescent="0.25">
      <c r="A4106">
        <v>37421</v>
      </c>
      <c r="B4106" t="s">
        <v>12232</v>
      </c>
      <c r="C4106" t="s">
        <v>2511</v>
      </c>
      <c r="D4106" t="s">
        <v>2732</v>
      </c>
      <c r="E4106" s="72">
        <v>59.32</v>
      </c>
    </row>
    <row r="4107" spans="1:5" x14ac:dyDescent="0.25">
      <c r="A4107">
        <v>37422</v>
      </c>
      <c r="B4107" t="s">
        <v>12233</v>
      </c>
      <c r="C4107" t="s">
        <v>2511</v>
      </c>
      <c r="D4107" t="s">
        <v>2732</v>
      </c>
      <c r="E4107" s="72">
        <v>55.53</v>
      </c>
    </row>
    <row r="4108" spans="1:5" x14ac:dyDescent="0.25">
      <c r="A4108">
        <v>37443</v>
      </c>
      <c r="B4108" t="s">
        <v>12234</v>
      </c>
      <c r="C4108" t="s">
        <v>2511</v>
      </c>
      <c r="D4108" t="s">
        <v>2732</v>
      </c>
      <c r="E4108" s="72">
        <v>204.66</v>
      </c>
    </row>
    <row r="4109" spans="1:5" x14ac:dyDescent="0.25">
      <c r="A4109">
        <v>37444</v>
      </c>
      <c r="B4109" t="s">
        <v>12235</v>
      </c>
      <c r="C4109" t="s">
        <v>2511</v>
      </c>
      <c r="D4109" t="s">
        <v>2732</v>
      </c>
      <c r="E4109" s="72">
        <v>208.13</v>
      </c>
    </row>
    <row r="4110" spans="1:5" x14ac:dyDescent="0.25">
      <c r="A4110">
        <v>37445</v>
      </c>
      <c r="B4110" t="s">
        <v>12236</v>
      </c>
      <c r="C4110" t="s">
        <v>2511</v>
      </c>
      <c r="D4110" t="s">
        <v>2732</v>
      </c>
      <c r="E4110" s="72">
        <v>315.47000000000003</v>
      </c>
    </row>
    <row r="4111" spans="1:5" x14ac:dyDescent="0.25">
      <c r="A4111">
        <v>37446</v>
      </c>
      <c r="B4111" t="s">
        <v>12237</v>
      </c>
      <c r="C4111" t="s">
        <v>2511</v>
      </c>
      <c r="D4111" t="s">
        <v>2732</v>
      </c>
      <c r="E4111" s="72">
        <v>343.91</v>
      </c>
    </row>
    <row r="4112" spans="1:5" x14ac:dyDescent="0.25">
      <c r="A4112">
        <v>37447</v>
      </c>
      <c r="B4112" t="s">
        <v>12238</v>
      </c>
      <c r="C4112" t="s">
        <v>2511</v>
      </c>
      <c r="D4112" t="s">
        <v>2732</v>
      </c>
      <c r="E4112" s="72">
        <v>349.29</v>
      </c>
    </row>
    <row r="4113" spans="1:5" x14ac:dyDescent="0.25">
      <c r="A4113">
        <v>37448</v>
      </c>
      <c r="B4113" t="s">
        <v>12239</v>
      </c>
      <c r="C4113" t="s">
        <v>2511</v>
      </c>
      <c r="D4113" t="s">
        <v>2732</v>
      </c>
      <c r="E4113" s="72">
        <v>479.11</v>
      </c>
    </row>
    <row r="4114" spans="1:5" x14ac:dyDescent="0.25">
      <c r="A4114">
        <v>37440</v>
      </c>
      <c r="B4114" t="s">
        <v>12240</v>
      </c>
      <c r="C4114" t="s">
        <v>2511</v>
      </c>
      <c r="D4114" t="s">
        <v>2732</v>
      </c>
      <c r="E4114" s="72">
        <v>162.44</v>
      </c>
    </row>
    <row r="4115" spans="1:5" x14ac:dyDescent="0.25">
      <c r="A4115">
        <v>37441</v>
      </c>
      <c r="B4115" t="s">
        <v>12241</v>
      </c>
      <c r="C4115" t="s">
        <v>2511</v>
      </c>
      <c r="D4115" t="s">
        <v>2732</v>
      </c>
      <c r="E4115" s="72">
        <v>162.44</v>
      </c>
    </row>
    <row r="4116" spans="1:5" x14ac:dyDescent="0.25">
      <c r="A4116">
        <v>37442</v>
      </c>
      <c r="B4116" t="s">
        <v>12242</v>
      </c>
      <c r="C4116" t="s">
        <v>2511</v>
      </c>
      <c r="D4116" t="s">
        <v>2732</v>
      </c>
      <c r="E4116" s="72">
        <v>195.65</v>
      </c>
    </row>
    <row r="4117" spans="1:5" x14ac:dyDescent="0.25">
      <c r="A4117">
        <v>38017</v>
      </c>
      <c r="B4117" t="s">
        <v>12243</v>
      </c>
      <c r="C4117" t="s">
        <v>2511</v>
      </c>
      <c r="D4117" t="s">
        <v>2731</v>
      </c>
      <c r="E4117" s="72">
        <v>8.08</v>
      </c>
    </row>
    <row r="4118" spans="1:5" x14ac:dyDescent="0.25">
      <c r="A4118">
        <v>38018</v>
      </c>
      <c r="B4118" t="s">
        <v>12244</v>
      </c>
      <c r="C4118" t="s">
        <v>2511</v>
      </c>
      <c r="D4118" t="s">
        <v>2731</v>
      </c>
      <c r="E4118" s="72">
        <v>9.09</v>
      </c>
    </row>
    <row r="4119" spans="1:5" x14ac:dyDescent="0.25">
      <c r="A4119">
        <v>39895</v>
      </c>
      <c r="B4119" t="s">
        <v>12245</v>
      </c>
      <c r="C4119" t="s">
        <v>2511</v>
      </c>
      <c r="D4119" t="s">
        <v>2731</v>
      </c>
      <c r="E4119" s="72">
        <v>57.09</v>
      </c>
    </row>
    <row r="4120" spans="1:5" x14ac:dyDescent="0.25">
      <c r="A4120">
        <v>39896</v>
      </c>
      <c r="B4120" t="s">
        <v>12246</v>
      </c>
      <c r="C4120" t="s">
        <v>2511</v>
      </c>
      <c r="D4120" t="s">
        <v>2731</v>
      </c>
      <c r="E4120" s="72">
        <v>83.68</v>
      </c>
    </row>
    <row r="4121" spans="1:5" x14ac:dyDescent="0.25">
      <c r="A4121">
        <v>38873</v>
      </c>
      <c r="B4121" t="s">
        <v>18998</v>
      </c>
      <c r="C4121" t="s">
        <v>2511</v>
      </c>
      <c r="D4121" t="s">
        <v>2732</v>
      </c>
      <c r="E4121" s="72">
        <v>13.6</v>
      </c>
    </row>
    <row r="4122" spans="1:5" x14ac:dyDescent="0.25">
      <c r="A4122">
        <v>38874</v>
      </c>
      <c r="B4122" t="s">
        <v>18999</v>
      </c>
      <c r="C4122" t="s">
        <v>2511</v>
      </c>
      <c r="D4122" t="s">
        <v>2732</v>
      </c>
      <c r="E4122" s="72">
        <v>17.22</v>
      </c>
    </row>
    <row r="4123" spans="1:5" ht="15.75" customHeight="1" x14ac:dyDescent="0.25">
      <c r="A4123">
        <v>38875</v>
      </c>
      <c r="B4123" t="s">
        <v>19000</v>
      </c>
      <c r="C4123" t="s">
        <v>2511</v>
      </c>
      <c r="D4123" t="s">
        <v>2732</v>
      </c>
      <c r="E4123" s="72">
        <v>27.3</v>
      </c>
    </row>
    <row r="4124" spans="1:5" x14ac:dyDescent="0.25">
      <c r="A4124">
        <v>38876</v>
      </c>
      <c r="B4124" t="s">
        <v>19001</v>
      </c>
      <c r="C4124" t="s">
        <v>2511</v>
      </c>
      <c r="D4124" t="s">
        <v>2732</v>
      </c>
      <c r="E4124" s="72">
        <v>36.69</v>
      </c>
    </row>
    <row r="4125" spans="1:5" x14ac:dyDescent="0.25">
      <c r="A4125">
        <v>39000</v>
      </c>
      <c r="B4125" t="s">
        <v>12247</v>
      </c>
      <c r="C4125" t="s">
        <v>2511</v>
      </c>
      <c r="D4125" t="s">
        <v>2731</v>
      </c>
      <c r="E4125" s="72">
        <v>35.92</v>
      </c>
    </row>
    <row r="4126" spans="1:5" x14ac:dyDescent="0.25">
      <c r="A4126">
        <v>38674</v>
      </c>
      <c r="B4126" t="s">
        <v>12248</v>
      </c>
      <c r="C4126" t="s">
        <v>2511</v>
      </c>
      <c r="D4126" t="s">
        <v>2731</v>
      </c>
      <c r="E4126" s="72">
        <v>27.2</v>
      </c>
    </row>
    <row r="4127" spans="1:5" x14ac:dyDescent="0.25">
      <c r="A4127">
        <v>38019</v>
      </c>
      <c r="B4127" t="s">
        <v>12249</v>
      </c>
      <c r="C4127" t="s">
        <v>2511</v>
      </c>
      <c r="D4127" t="s">
        <v>2731</v>
      </c>
      <c r="E4127" s="72">
        <v>5.75</v>
      </c>
    </row>
    <row r="4128" spans="1:5" x14ac:dyDescent="0.25">
      <c r="A4128">
        <v>38020</v>
      </c>
      <c r="B4128" t="s">
        <v>12250</v>
      </c>
      <c r="C4128" t="s">
        <v>2511</v>
      </c>
      <c r="D4128" t="s">
        <v>2731</v>
      </c>
      <c r="E4128" s="72">
        <v>7.09</v>
      </c>
    </row>
    <row r="4129" spans="1:5" x14ac:dyDescent="0.25">
      <c r="A4129">
        <v>38454</v>
      </c>
      <c r="B4129" t="s">
        <v>12251</v>
      </c>
      <c r="C4129" t="s">
        <v>2511</v>
      </c>
      <c r="D4129" t="s">
        <v>2731</v>
      </c>
      <c r="E4129" s="72">
        <v>13.47</v>
      </c>
    </row>
    <row r="4130" spans="1:5" x14ac:dyDescent="0.25">
      <c r="A4130">
        <v>38455</v>
      </c>
      <c r="B4130" t="s">
        <v>12252</v>
      </c>
      <c r="C4130" t="s">
        <v>2511</v>
      </c>
      <c r="D4130" t="s">
        <v>2731</v>
      </c>
      <c r="E4130" s="72">
        <v>18.03</v>
      </c>
    </row>
    <row r="4131" spans="1:5" x14ac:dyDescent="0.25">
      <c r="A4131">
        <v>38462</v>
      </c>
      <c r="B4131" t="s">
        <v>12253</v>
      </c>
      <c r="C4131" t="s">
        <v>2511</v>
      </c>
      <c r="D4131" t="s">
        <v>2731</v>
      </c>
      <c r="E4131" s="72">
        <v>290.7</v>
      </c>
    </row>
    <row r="4132" spans="1:5" x14ac:dyDescent="0.25">
      <c r="A4132">
        <v>36362</v>
      </c>
      <c r="B4132" t="s">
        <v>12254</v>
      </c>
      <c r="C4132" t="s">
        <v>2511</v>
      </c>
      <c r="D4132" t="s">
        <v>2731</v>
      </c>
      <c r="E4132" s="72">
        <v>4.01</v>
      </c>
    </row>
    <row r="4133" spans="1:5" x14ac:dyDescent="0.25">
      <c r="A4133">
        <v>36298</v>
      </c>
      <c r="B4133" t="s">
        <v>12255</v>
      </c>
      <c r="C4133" t="s">
        <v>2511</v>
      </c>
      <c r="D4133" t="s">
        <v>2731</v>
      </c>
      <c r="E4133" s="72">
        <v>3.45</v>
      </c>
    </row>
    <row r="4134" spans="1:5" x14ac:dyDescent="0.25">
      <c r="A4134">
        <v>38456</v>
      </c>
      <c r="B4134" t="s">
        <v>12256</v>
      </c>
      <c r="C4134" t="s">
        <v>2511</v>
      </c>
      <c r="D4134" t="s">
        <v>2731</v>
      </c>
      <c r="E4134" s="72">
        <v>8.59</v>
      </c>
    </row>
    <row r="4135" spans="1:5" x14ac:dyDescent="0.25">
      <c r="A4135">
        <v>38457</v>
      </c>
      <c r="B4135" t="s">
        <v>12257</v>
      </c>
      <c r="C4135" t="s">
        <v>2511</v>
      </c>
      <c r="D4135" t="s">
        <v>2731</v>
      </c>
      <c r="E4135" s="72">
        <v>15.66</v>
      </c>
    </row>
    <row r="4136" spans="1:5" x14ac:dyDescent="0.25">
      <c r="A4136">
        <v>38458</v>
      </c>
      <c r="B4136" t="s">
        <v>12258</v>
      </c>
      <c r="C4136" t="s">
        <v>2511</v>
      </c>
      <c r="D4136" t="s">
        <v>2731</v>
      </c>
      <c r="E4136" s="72">
        <v>30.18</v>
      </c>
    </row>
    <row r="4137" spans="1:5" x14ac:dyDescent="0.25">
      <c r="A4137">
        <v>38459</v>
      </c>
      <c r="B4137" t="s">
        <v>12259</v>
      </c>
      <c r="C4137" t="s">
        <v>2511</v>
      </c>
      <c r="D4137" t="s">
        <v>2731</v>
      </c>
      <c r="E4137" s="72">
        <v>47.43</v>
      </c>
    </row>
    <row r="4138" spans="1:5" x14ac:dyDescent="0.25">
      <c r="A4138">
        <v>38460</v>
      </c>
      <c r="B4138" t="s">
        <v>12260</v>
      </c>
      <c r="C4138" t="s">
        <v>2511</v>
      </c>
      <c r="D4138" t="s">
        <v>2731</v>
      </c>
      <c r="E4138" s="72">
        <v>101.76</v>
      </c>
    </row>
    <row r="4139" spans="1:5" x14ac:dyDescent="0.25">
      <c r="A4139">
        <v>38461</v>
      </c>
      <c r="B4139" t="s">
        <v>12261</v>
      </c>
      <c r="C4139" t="s">
        <v>2511</v>
      </c>
      <c r="D4139" t="s">
        <v>2731</v>
      </c>
      <c r="E4139" s="72">
        <v>136.56</v>
      </c>
    </row>
    <row r="4140" spans="1:5" x14ac:dyDescent="0.25">
      <c r="A4140">
        <v>7094</v>
      </c>
      <c r="B4140" t="s">
        <v>12262</v>
      </c>
      <c r="C4140" t="s">
        <v>2511</v>
      </c>
      <c r="D4140" t="s">
        <v>2731</v>
      </c>
      <c r="E4140" s="72">
        <v>13.97</v>
      </c>
    </row>
    <row r="4141" spans="1:5" x14ac:dyDescent="0.25">
      <c r="A4141">
        <v>7116</v>
      </c>
      <c r="B4141" t="s">
        <v>12263</v>
      </c>
      <c r="C4141" t="s">
        <v>2511</v>
      </c>
      <c r="D4141" t="s">
        <v>2731</v>
      </c>
      <c r="E4141" s="72">
        <v>4.03</v>
      </c>
    </row>
    <row r="4142" spans="1:5" x14ac:dyDescent="0.25">
      <c r="A4142">
        <v>7118</v>
      </c>
      <c r="B4142" t="s">
        <v>12264</v>
      </c>
      <c r="C4142" t="s">
        <v>2511</v>
      </c>
      <c r="D4142" t="s">
        <v>2731</v>
      </c>
      <c r="E4142" s="72">
        <v>28.72</v>
      </c>
    </row>
    <row r="4143" spans="1:5" x14ac:dyDescent="0.25">
      <c r="A4143">
        <v>7098</v>
      </c>
      <c r="B4143" t="s">
        <v>12265</v>
      </c>
      <c r="C4143" t="s">
        <v>2511</v>
      </c>
      <c r="D4143" t="s">
        <v>2731</v>
      </c>
      <c r="E4143" s="72">
        <v>4.2699999999999996</v>
      </c>
    </row>
    <row r="4144" spans="1:5" x14ac:dyDescent="0.25">
      <c r="A4144">
        <v>7110</v>
      </c>
      <c r="B4144" t="s">
        <v>12266</v>
      </c>
      <c r="C4144" t="s">
        <v>2511</v>
      </c>
      <c r="D4144" t="s">
        <v>2731</v>
      </c>
      <c r="E4144" s="72">
        <v>54.61</v>
      </c>
    </row>
    <row r="4145" spans="1:5" x14ac:dyDescent="0.25">
      <c r="A4145">
        <v>7123</v>
      </c>
      <c r="B4145" t="s">
        <v>12267</v>
      </c>
      <c r="C4145" t="s">
        <v>2511</v>
      </c>
      <c r="D4145" t="s">
        <v>2731</v>
      </c>
      <c r="E4145" s="72">
        <v>5.16</v>
      </c>
    </row>
    <row r="4146" spans="1:5" x14ac:dyDescent="0.25">
      <c r="A4146">
        <v>7121</v>
      </c>
      <c r="B4146" t="s">
        <v>12268</v>
      </c>
      <c r="C4146" t="s">
        <v>2511</v>
      </c>
      <c r="D4146" t="s">
        <v>2731</v>
      </c>
      <c r="E4146" s="72">
        <v>10.210000000000001</v>
      </c>
    </row>
    <row r="4147" spans="1:5" x14ac:dyDescent="0.25">
      <c r="A4147">
        <v>7137</v>
      </c>
      <c r="B4147" t="s">
        <v>12269</v>
      </c>
      <c r="C4147" t="s">
        <v>2511</v>
      </c>
      <c r="D4147" t="s">
        <v>2731</v>
      </c>
      <c r="E4147" s="72">
        <v>11.15</v>
      </c>
    </row>
    <row r="4148" spans="1:5" x14ac:dyDescent="0.25">
      <c r="A4148">
        <v>7122</v>
      </c>
      <c r="B4148" t="s">
        <v>12270</v>
      </c>
      <c r="C4148" t="s">
        <v>2511</v>
      </c>
      <c r="D4148" t="s">
        <v>2731</v>
      </c>
      <c r="E4148" s="72">
        <v>12.28</v>
      </c>
    </row>
    <row r="4149" spans="1:5" x14ac:dyDescent="0.25">
      <c r="A4149">
        <v>7114</v>
      </c>
      <c r="B4149" t="s">
        <v>12271</v>
      </c>
      <c r="C4149" t="s">
        <v>2511</v>
      </c>
      <c r="D4149" t="s">
        <v>2731</v>
      </c>
      <c r="E4149" s="72">
        <v>14.28</v>
      </c>
    </row>
    <row r="4150" spans="1:5" x14ac:dyDescent="0.25">
      <c r="A4150">
        <v>7109</v>
      </c>
      <c r="B4150" t="s">
        <v>12272</v>
      </c>
      <c r="C4150" t="s">
        <v>2511</v>
      </c>
      <c r="D4150" t="s">
        <v>2731</v>
      </c>
      <c r="E4150" s="72">
        <v>2.83</v>
      </c>
    </row>
    <row r="4151" spans="1:5" x14ac:dyDescent="0.25">
      <c r="A4151">
        <v>7135</v>
      </c>
      <c r="B4151" t="s">
        <v>12273</v>
      </c>
      <c r="C4151" t="s">
        <v>2511</v>
      </c>
      <c r="D4151" t="s">
        <v>2731</v>
      </c>
      <c r="E4151" s="72">
        <v>5.8</v>
      </c>
    </row>
    <row r="4152" spans="1:5" x14ac:dyDescent="0.25">
      <c r="A4152">
        <v>37947</v>
      </c>
      <c r="B4152" t="s">
        <v>12274</v>
      </c>
      <c r="C4152" t="s">
        <v>2511</v>
      </c>
      <c r="D4152" t="s">
        <v>2731</v>
      </c>
      <c r="E4152" s="72">
        <v>4.71</v>
      </c>
    </row>
    <row r="4153" spans="1:5" x14ac:dyDescent="0.25">
      <c r="A4153">
        <v>7103</v>
      </c>
      <c r="B4153" t="s">
        <v>12275</v>
      </c>
      <c r="C4153" t="s">
        <v>2511</v>
      </c>
      <c r="D4153" t="s">
        <v>2731</v>
      </c>
      <c r="E4153" s="72">
        <v>15.36</v>
      </c>
    </row>
    <row r="4154" spans="1:5" x14ac:dyDescent="0.25">
      <c r="A4154">
        <v>40419</v>
      </c>
      <c r="B4154" t="s">
        <v>12276</v>
      </c>
      <c r="C4154" t="s">
        <v>2511</v>
      </c>
      <c r="D4154" t="s">
        <v>2732</v>
      </c>
      <c r="E4154" s="72">
        <v>36.93</v>
      </c>
    </row>
    <row r="4155" spans="1:5" x14ac:dyDescent="0.25">
      <c r="A4155">
        <v>40420</v>
      </c>
      <c r="B4155" t="s">
        <v>12277</v>
      </c>
      <c r="C4155" t="s">
        <v>2511</v>
      </c>
      <c r="D4155" t="s">
        <v>2732</v>
      </c>
      <c r="E4155" s="72">
        <v>53.88</v>
      </c>
    </row>
    <row r="4156" spans="1:5" x14ac:dyDescent="0.25">
      <c r="A4156">
        <v>40421</v>
      </c>
      <c r="B4156" t="s">
        <v>12278</v>
      </c>
      <c r="C4156" t="s">
        <v>2511</v>
      </c>
      <c r="D4156" t="s">
        <v>2732</v>
      </c>
      <c r="E4156" s="72">
        <v>57.36</v>
      </c>
    </row>
    <row r="4157" spans="1:5" x14ac:dyDescent="0.25">
      <c r="A4157">
        <v>38905</v>
      </c>
      <c r="B4157" t="s">
        <v>19002</v>
      </c>
      <c r="C4157" t="s">
        <v>2511</v>
      </c>
      <c r="D4157" t="s">
        <v>2732</v>
      </c>
      <c r="E4157" s="72">
        <v>17.600000000000001</v>
      </c>
    </row>
    <row r="4158" spans="1:5" x14ac:dyDescent="0.25">
      <c r="A4158">
        <v>38907</v>
      </c>
      <c r="B4158" t="s">
        <v>19003</v>
      </c>
      <c r="C4158" t="s">
        <v>2511</v>
      </c>
      <c r="D4158" t="s">
        <v>2732</v>
      </c>
      <c r="E4158" s="72">
        <v>16.97</v>
      </c>
    </row>
    <row r="4159" spans="1:5" x14ac:dyDescent="0.25">
      <c r="A4159">
        <v>38910</v>
      </c>
      <c r="B4159" t="s">
        <v>19004</v>
      </c>
      <c r="C4159" t="s">
        <v>2511</v>
      </c>
      <c r="D4159" t="s">
        <v>2732</v>
      </c>
      <c r="E4159" s="72">
        <v>19.850000000000001</v>
      </c>
    </row>
    <row r="4160" spans="1:5" x14ac:dyDescent="0.25">
      <c r="A4160">
        <v>11655</v>
      </c>
      <c r="B4160" t="s">
        <v>12279</v>
      </c>
      <c r="C4160" t="s">
        <v>2511</v>
      </c>
      <c r="D4160" t="s">
        <v>2731</v>
      </c>
      <c r="E4160" s="72">
        <v>18.63</v>
      </c>
    </row>
    <row r="4161" spans="1:5" x14ac:dyDescent="0.25">
      <c r="A4161">
        <v>11656</v>
      </c>
      <c r="B4161" t="s">
        <v>12280</v>
      </c>
      <c r="C4161" t="s">
        <v>2511</v>
      </c>
      <c r="D4161" t="s">
        <v>2731</v>
      </c>
      <c r="E4161" s="72">
        <v>21.39</v>
      </c>
    </row>
    <row r="4162" spans="1:5" x14ac:dyDescent="0.25">
      <c r="A4162">
        <v>7091</v>
      </c>
      <c r="B4162" t="s">
        <v>12281</v>
      </c>
      <c r="C4162" t="s">
        <v>2511</v>
      </c>
      <c r="D4162" t="s">
        <v>2731</v>
      </c>
      <c r="E4162" s="72">
        <v>17.53</v>
      </c>
    </row>
    <row r="4163" spans="1:5" x14ac:dyDescent="0.25">
      <c r="A4163">
        <v>37948</v>
      </c>
      <c r="B4163" t="s">
        <v>12282</v>
      </c>
      <c r="C4163" t="s">
        <v>2511</v>
      </c>
      <c r="D4163" t="s">
        <v>2731</v>
      </c>
      <c r="E4163" s="72">
        <v>4.0599999999999996</v>
      </c>
    </row>
    <row r="4164" spans="1:5" x14ac:dyDescent="0.25">
      <c r="A4164">
        <v>7097</v>
      </c>
      <c r="B4164" t="s">
        <v>12283</v>
      </c>
      <c r="C4164" t="s">
        <v>2511</v>
      </c>
      <c r="D4164" t="s">
        <v>2731</v>
      </c>
      <c r="E4164" s="72">
        <v>8.23</v>
      </c>
    </row>
    <row r="4165" spans="1:5" x14ac:dyDescent="0.25">
      <c r="A4165">
        <v>11658</v>
      </c>
      <c r="B4165" t="s">
        <v>12284</v>
      </c>
      <c r="C4165" t="s">
        <v>2511</v>
      </c>
      <c r="D4165" t="s">
        <v>2731</v>
      </c>
      <c r="E4165" s="72">
        <v>18.190000000000001</v>
      </c>
    </row>
    <row r="4166" spans="1:5" x14ac:dyDescent="0.25">
      <c r="A4166">
        <v>7146</v>
      </c>
      <c r="B4166" t="s">
        <v>12285</v>
      </c>
      <c r="C4166" t="s">
        <v>2511</v>
      </c>
      <c r="D4166" t="s">
        <v>2731</v>
      </c>
      <c r="E4166" s="72">
        <v>186.93</v>
      </c>
    </row>
    <row r="4167" spans="1:5" x14ac:dyDescent="0.25">
      <c r="A4167">
        <v>7138</v>
      </c>
      <c r="B4167" t="s">
        <v>12286</v>
      </c>
      <c r="C4167" t="s">
        <v>2511</v>
      </c>
      <c r="D4167" t="s">
        <v>2731</v>
      </c>
      <c r="E4167" s="72">
        <v>1.18</v>
      </c>
    </row>
    <row r="4168" spans="1:5" x14ac:dyDescent="0.25">
      <c r="A4168">
        <v>7139</v>
      </c>
      <c r="B4168" t="s">
        <v>12287</v>
      </c>
      <c r="C4168" t="s">
        <v>2511</v>
      </c>
      <c r="D4168" t="s">
        <v>2731</v>
      </c>
      <c r="E4168" s="72">
        <v>1.34</v>
      </c>
    </row>
    <row r="4169" spans="1:5" x14ac:dyDescent="0.25">
      <c r="A4169">
        <v>7140</v>
      </c>
      <c r="B4169" t="s">
        <v>12288</v>
      </c>
      <c r="C4169" t="s">
        <v>2511</v>
      </c>
      <c r="D4169" t="s">
        <v>2731</v>
      </c>
      <c r="E4169" s="72">
        <v>4.21</v>
      </c>
    </row>
    <row r="4170" spans="1:5" x14ac:dyDescent="0.25">
      <c r="A4170">
        <v>7141</v>
      </c>
      <c r="B4170" t="s">
        <v>12289</v>
      </c>
      <c r="C4170" t="s">
        <v>2511</v>
      </c>
      <c r="D4170" t="s">
        <v>2731</v>
      </c>
      <c r="E4170" s="72">
        <v>10.28</v>
      </c>
    </row>
    <row r="4171" spans="1:5" x14ac:dyDescent="0.25">
      <c r="A4171">
        <v>7143</v>
      </c>
      <c r="B4171" t="s">
        <v>12290</v>
      </c>
      <c r="C4171" t="s">
        <v>2511</v>
      </c>
      <c r="D4171" t="s">
        <v>2731</v>
      </c>
      <c r="E4171" s="72">
        <v>34.51</v>
      </c>
    </row>
    <row r="4172" spans="1:5" x14ac:dyDescent="0.25">
      <c r="A4172">
        <v>7144</v>
      </c>
      <c r="B4172" t="s">
        <v>12291</v>
      </c>
      <c r="C4172" t="s">
        <v>2511</v>
      </c>
      <c r="D4172" t="s">
        <v>2731</v>
      </c>
      <c r="E4172" s="72">
        <v>64.02</v>
      </c>
    </row>
    <row r="4173" spans="1:5" x14ac:dyDescent="0.25">
      <c r="A4173">
        <v>7145</v>
      </c>
      <c r="B4173" t="s">
        <v>12292</v>
      </c>
      <c r="C4173" t="s">
        <v>2511</v>
      </c>
      <c r="D4173" t="s">
        <v>2731</v>
      </c>
      <c r="E4173" s="72">
        <v>87.05</v>
      </c>
    </row>
    <row r="4174" spans="1:5" x14ac:dyDescent="0.25">
      <c r="A4174">
        <v>7142</v>
      </c>
      <c r="B4174" t="s">
        <v>12293</v>
      </c>
      <c r="C4174" t="s">
        <v>2511</v>
      </c>
      <c r="D4174" t="s">
        <v>2731</v>
      </c>
      <c r="E4174" s="72">
        <v>10.75</v>
      </c>
    </row>
    <row r="4175" spans="1:5" x14ac:dyDescent="0.25">
      <c r="A4175">
        <v>3593</v>
      </c>
      <c r="B4175" t="s">
        <v>12294</v>
      </c>
      <c r="C4175" t="s">
        <v>2511</v>
      </c>
      <c r="D4175" t="s">
        <v>2732</v>
      </c>
      <c r="E4175" s="72">
        <v>93.84</v>
      </c>
    </row>
    <row r="4176" spans="1:5" x14ac:dyDescent="0.25">
      <c r="A4176">
        <v>3588</v>
      </c>
      <c r="B4176" t="s">
        <v>12295</v>
      </c>
      <c r="C4176" t="s">
        <v>2511</v>
      </c>
      <c r="D4176" t="s">
        <v>2732</v>
      </c>
      <c r="E4176" s="72">
        <v>72.33</v>
      </c>
    </row>
    <row r="4177" spans="1:5" x14ac:dyDescent="0.25">
      <c r="A4177">
        <v>3585</v>
      </c>
      <c r="B4177" t="s">
        <v>12296</v>
      </c>
      <c r="C4177" t="s">
        <v>2511</v>
      </c>
      <c r="D4177" t="s">
        <v>2732</v>
      </c>
      <c r="E4177" s="72">
        <v>22.34</v>
      </c>
    </row>
    <row r="4178" spans="1:5" x14ac:dyDescent="0.25">
      <c r="A4178">
        <v>3587</v>
      </c>
      <c r="B4178" t="s">
        <v>12297</v>
      </c>
      <c r="C4178" t="s">
        <v>2511</v>
      </c>
      <c r="D4178" t="s">
        <v>2732</v>
      </c>
      <c r="E4178" s="72">
        <v>44.88</v>
      </c>
    </row>
    <row r="4179" spans="1:5" x14ac:dyDescent="0.25">
      <c r="A4179">
        <v>3590</v>
      </c>
      <c r="B4179" t="s">
        <v>12298</v>
      </c>
      <c r="C4179" t="s">
        <v>2511</v>
      </c>
      <c r="D4179" t="s">
        <v>2732</v>
      </c>
      <c r="E4179" s="72">
        <v>266.44</v>
      </c>
    </row>
    <row r="4180" spans="1:5" x14ac:dyDescent="0.25">
      <c r="A4180">
        <v>3589</v>
      </c>
      <c r="B4180" t="s">
        <v>12299</v>
      </c>
      <c r="C4180" t="s">
        <v>2511</v>
      </c>
      <c r="D4180" t="s">
        <v>2732</v>
      </c>
      <c r="E4180" s="72">
        <v>143.01</v>
      </c>
    </row>
    <row r="4181" spans="1:5" x14ac:dyDescent="0.25">
      <c r="A4181">
        <v>3586</v>
      </c>
      <c r="B4181" t="s">
        <v>12300</v>
      </c>
      <c r="C4181" t="s">
        <v>2511</v>
      </c>
      <c r="D4181" t="s">
        <v>2732</v>
      </c>
      <c r="E4181" s="72">
        <v>29.26</v>
      </c>
    </row>
    <row r="4182" spans="1:5" x14ac:dyDescent="0.25">
      <c r="A4182">
        <v>3592</v>
      </c>
      <c r="B4182" t="s">
        <v>12301</v>
      </c>
      <c r="C4182" t="s">
        <v>2511</v>
      </c>
      <c r="D4182" t="s">
        <v>2732</v>
      </c>
      <c r="E4182" s="72">
        <v>421.16</v>
      </c>
    </row>
    <row r="4183" spans="1:5" x14ac:dyDescent="0.25">
      <c r="A4183">
        <v>3591</v>
      </c>
      <c r="B4183" t="s">
        <v>12302</v>
      </c>
      <c r="C4183" t="s">
        <v>2511</v>
      </c>
      <c r="D4183" t="s">
        <v>2732</v>
      </c>
      <c r="E4183" s="72">
        <v>675.14</v>
      </c>
    </row>
    <row r="4184" spans="1:5" x14ac:dyDescent="0.25">
      <c r="A4184">
        <v>40396</v>
      </c>
      <c r="B4184" t="s">
        <v>12303</v>
      </c>
      <c r="C4184" t="s">
        <v>2511</v>
      </c>
      <c r="D4184" t="s">
        <v>2732</v>
      </c>
      <c r="E4184" s="72">
        <v>132.28</v>
      </c>
    </row>
    <row r="4185" spans="1:5" x14ac:dyDescent="0.25">
      <c r="A4185">
        <v>40395</v>
      </c>
      <c r="B4185" t="s">
        <v>12304</v>
      </c>
      <c r="C4185" t="s">
        <v>2511</v>
      </c>
      <c r="D4185" t="s">
        <v>2732</v>
      </c>
      <c r="E4185" s="72">
        <v>101.52</v>
      </c>
    </row>
    <row r="4186" spans="1:5" x14ac:dyDescent="0.25">
      <c r="A4186">
        <v>40392</v>
      </c>
      <c r="B4186" t="s">
        <v>12305</v>
      </c>
      <c r="C4186" t="s">
        <v>2511</v>
      </c>
      <c r="D4186" t="s">
        <v>2732</v>
      </c>
      <c r="E4186" s="72">
        <v>32.659999999999997</v>
      </c>
    </row>
    <row r="4187" spans="1:5" x14ac:dyDescent="0.25">
      <c r="A4187">
        <v>40394</v>
      </c>
      <c r="B4187" t="s">
        <v>12306</v>
      </c>
      <c r="C4187" t="s">
        <v>2511</v>
      </c>
      <c r="D4187" t="s">
        <v>2732</v>
      </c>
      <c r="E4187" s="72">
        <v>66.09</v>
      </c>
    </row>
    <row r="4188" spans="1:5" x14ac:dyDescent="0.25">
      <c r="A4188">
        <v>40398</v>
      </c>
      <c r="B4188" t="s">
        <v>12307</v>
      </c>
      <c r="C4188" t="s">
        <v>2511</v>
      </c>
      <c r="D4188" t="s">
        <v>2732</v>
      </c>
      <c r="E4188" s="72">
        <v>424.39</v>
      </c>
    </row>
    <row r="4189" spans="1:5" x14ac:dyDescent="0.25">
      <c r="A4189">
        <v>40397</v>
      </c>
      <c r="B4189" t="s">
        <v>12308</v>
      </c>
      <c r="C4189" t="s">
        <v>2511</v>
      </c>
      <c r="D4189" t="s">
        <v>2732</v>
      </c>
      <c r="E4189" s="72">
        <v>217.34</v>
      </c>
    </row>
    <row r="4190" spans="1:5" x14ac:dyDescent="0.25">
      <c r="A4190">
        <v>40393</v>
      </c>
      <c r="B4190" t="s">
        <v>12309</v>
      </c>
      <c r="C4190" t="s">
        <v>2511</v>
      </c>
      <c r="D4190" t="s">
        <v>2732</v>
      </c>
      <c r="E4190" s="72">
        <v>42.07</v>
      </c>
    </row>
    <row r="4191" spans="1:5" x14ac:dyDescent="0.25">
      <c r="A4191">
        <v>40399</v>
      </c>
      <c r="B4191" t="s">
        <v>12310</v>
      </c>
      <c r="C4191" t="s">
        <v>2511</v>
      </c>
      <c r="D4191" t="s">
        <v>2732</v>
      </c>
      <c r="E4191" s="72">
        <v>694.3</v>
      </c>
    </row>
    <row r="4192" spans="1:5" x14ac:dyDescent="0.25">
      <c r="A4192">
        <v>39322</v>
      </c>
      <c r="B4192" t="s">
        <v>12311</v>
      </c>
      <c r="C4192" t="s">
        <v>2511</v>
      </c>
      <c r="D4192" t="s">
        <v>2732</v>
      </c>
      <c r="E4192" s="72">
        <v>18.21</v>
      </c>
    </row>
    <row r="4193" spans="1:5" x14ac:dyDescent="0.25">
      <c r="A4193">
        <v>39289</v>
      </c>
      <c r="B4193" t="s">
        <v>19005</v>
      </c>
      <c r="C4193" t="s">
        <v>2511</v>
      </c>
      <c r="D4193" t="s">
        <v>2732</v>
      </c>
      <c r="E4193" s="72">
        <v>15.61</v>
      </c>
    </row>
    <row r="4194" spans="1:5" x14ac:dyDescent="0.25">
      <c r="A4194">
        <v>39290</v>
      </c>
      <c r="B4194" t="s">
        <v>19006</v>
      </c>
      <c r="C4194" t="s">
        <v>2511</v>
      </c>
      <c r="D4194" t="s">
        <v>2732</v>
      </c>
      <c r="E4194" s="72">
        <v>26.35</v>
      </c>
    </row>
    <row r="4195" spans="1:5" x14ac:dyDescent="0.25">
      <c r="A4195">
        <v>39291</v>
      </c>
      <c r="B4195" t="s">
        <v>19007</v>
      </c>
      <c r="C4195" t="s">
        <v>2511</v>
      </c>
      <c r="D4195" t="s">
        <v>2732</v>
      </c>
      <c r="E4195" s="72">
        <v>29.14</v>
      </c>
    </row>
    <row r="4196" spans="1:5" x14ac:dyDescent="0.25">
      <c r="A4196">
        <v>41892</v>
      </c>
      <c r="B4196" t="s">
        <v>12312</v>
      </c>
      <c r="C4196" t="s">
        <v>2511</v>
      </c>
      <c r="D4196" t="s">
        <v>2732</v>
      </c>
      <c r="E4196" s="72">
        <v>133.91999999999999</v>
      </c>
    </row>
    <row r="4197" spans="1:5" x14ac:dyDescent="0.25">
      <c r="A4197">
        <v>7048</v>
      </c>
      <c r="B4197" t="s">
        <v>12313</v>
      </c>
      <c r="C4197" t="s">
        <v>2511</v>
      </c>
      <c r="D4197" t="s">
        <v>2732</v>
      </c>
      <c r="E4197" s="72">
        <v>28.9</v>
      </c>
    </row>
    <row r="4198" spans="1:5" x14ac:dyDescent="0.25">
      <c r="A4198">
        <v>7088</v>
      </c>
      <c r="B4198" t="s">
        <v>12314</v>
      </c>
      <c r="C4198" t="s">
        <v>2511</v>
      </c>
      <c r="D4198" t="s">
        <v>2732</v>
      </c>
      <c r="E4198" s="72">
        <v>63.21</v>
      </c>
    </row>
    <row r="4199" spans="1:5" x14ac:dyDescent="0.25">
      <c r="A4199">
        <v>20179</v>
      </c>
      <c r="B4199" t="s">
        <v>12315</v>
      </c>
      <c r="C4199" t="s">
        <v>2511</v>
      </c>
      <c r="D4199" t="s">
        <v>2731</v>
      </c>
      <c r="E4199" s="72">
        <v>47.96</v>
      </c>
    </row>
    <row r="4200" spans="1:5" x14ac:dyDescent="0.25">
      <c r="A4200">
        <v>20178</v>
      </c>
      <c r="B4200" t="s">
        <v>12316</v>
      </c>
      <c r="C4200" t="s">
        <v>2511</v>
      </c>
      <c r="D4200" t="s">
        <v>2731</v>
      </c>
      <c r="E4200" s="72">
        <v>57.49</v>
      </c>
    </row>
    <row r="4201" spans="1:5" x14ac:dyDescent="0.25">
      <c r="A4201">
        <v>20180</v>
      </c>
      <c r="B4201" t="s">
        <v>12317</v>
      </c>
      <c r="C4201" t="s">
        <v>2511</v>
      </c>
      <c r="D4201" t="s">
        <v>2731</v>
      </c>
      <c r="E4201" s="72">
        <v>94.88</v>
      </c>
    </row>
    <row r="4202" spans="1:5" x14ac:dyDescent="0.25">
      <c r="A4202">
        <v>20181</v>
      </c>
      <c r="B4202" t="s">
        <v>12318</v>
      </c>
      <c r="C4202" t="s">
        <v>2511</v>
      </c>
      <c r="D4202" t="s">
        <v>2731</v>
      </c>
      <c r="E4202" s="72">
        <v>127.04</v>
      </c>
    </row>
    <row r="4203" spans="1:5" x14ac:dyDescent="0.25">
      <c r="A4203">
        <v>20177</v>
      </c>
      <c r="B4203" t="s">
        <v>12319</v>
      </c>
      <c r="C4203" t="s">
        <v>2511</v>
      </c>
      <c r="D4203" t="s">
        <v>2731</v>
      </c>
      <c r="E4203" s="72">
        <v>31.42</v>
      </c>
    </row>
    <row r="4204" spans="1:5" x14ac:dyDescent="0.25">
      <c r="A4204">
        <v>7070</v>
      </c>
      <c r="B4204" t="s">
        <v>12320</v>
      </c>
      <c r="C4204" t="s">
        <v>2511</v>
      </c>
      <c r="D4204" t="s">
        <v>2731</v>
      </c>
      <c r="E4204" s="72">
        <v>225.49</v>
      </c>
    </row>
    <row r="4205" spans="1:5" x14ac:dyDescent="0.25">
      <c r="A4205">
        <v>40945</v>
      </c>
      <c r="B4205" t="s">
        <v>12321</v>
      </c>
      <c r="C4205" t="s">
        <v>2513</v>
      </c>
      <c r="D4205" t="s">
        <v>2731</v>
      </c>
      <c r="E4205" s="72">
        <v>15.9</v>
      </c>
    </row>
    <row r="4206" spans="1:5" x14ac:dyDescent="0.25">
      <c r="A4206">
        <v>40946</v>
      </c>
      <c r="B4206" t="s">
        <v>12322</v>
      </c>
      <c r="C4206" t="s">
        <v>2517</v>
      </c>
      <c r="D4206" t="s">
        <v>2731</v>
      </c>
      <c r="E4206" s="73">
        <v>2831.69</v>
      </c>
    </row>
    <row r="4207" spans="1:5" x14ac:dyDescent="0.25">
      <c r="A4207">
        <v>7153</v>
      </c>
      <c r="B4207" t="s">
        <v>12323</v>
      </c>
      <c r="C4207" t="s">
        <v>2513</v>
      </c>
      <c r="D4207" t="s">
        <v>2731</v>
      </c>
      <c r="E4207" s="72">
        <v>45.1</v>
      </c>
    </row>
    <row r="4208" spans="1:5" x14ac:dyDescent="0.25">
      <c r="A4208">
        <v>41089</v>
      </c>
      <c r="B4208" t="s">
        <v>12324</v>
      </c>
      <c r="C4208" t="s">
        <v>2517</v>
      </c>
      <c r="D4208" t="s">
        <v>2731</v>
      </c>
      <c r="E4208" s="73">
        <v>8027.27</v>
      </c>
    </row>
    <row r="4209" spans="1:5" x14ac:dyDescent="0.25">
      <c r="A4209">
        <v>40943</v>
      </c>
      <c r="B4209" t="s">
        <v>12325</v>
      </c>
      <c r="C4209" t="s">
        <v>2513</v>
      </c>
      <c r="D4209" t="s">
        <v>2731</v>
      </c>
      <c r="E4209" s="72">
        <v>43.48</v>
      </c>
    </row>
    <row r="4210" spans="1:5" x14ac:dyDescent="0.25">
      <c r="A4210">
        <v>40944</v>
      </c>
      <c r="B4210" t="s">
        <v>12326</v>
      </c>
      <c r="C4210" t="s">
        <v>2517</v>
      </c>
      <c r="D4210" t="s">
        <v>2731</v>
      </c>
      <c r="E4210" s="73">
        <v>7741.18</v>
      </c>
    </row>
    <row r="4211" spans="1:5" x14ac:dyDescent="0.25">
      <c r="A4211">
        <v>6175</v>
      </c>
      <c r="B4211" t="s">
        <v>12327</v>
      </c>
      <c r="C4211" t="s">
        <v>2513</v>
      </c>
      <c r="D4211" t="s">
        <v>2731</v>
      </c>
      <c r="E4211" s="72">
        <v>26.65</v>
      </c>
    </row>
    <row r="4212" spans="1:5" x14ac:dyDescent="0.25">
      <c r="A4212">
        <v>41092</v>
      </c>
      <c r="B4212" t="s">
        <v>12328</v>
      </c>
      <c r="C4212" t="s">
        <v>2517</v>
      </c>
      <c r="D4212" t="s">
        <v>2731</v>
      </c>
      <c r="E4212" s="73">
        <v>4744.3900000000003</v>
      </c>
    </row>
    <row r="4213" spans="1:5" x14ac:dyDescent="0.25">
      <c r="A4213">
        <v>37712</v>
      </c>
      <c r="B4213" t="s">
        <v>12329</v>
      </c>
      <c r="C4213" t="s">
        <v>2512</v>
      </c>
      <c r="D4213" t="s">
        <v>2731</v>
      </c>
      <c r="E4213" s="72">
        <v>63.51</v>
      </c>
    </row>
    <row r="4214" spans="1:5" x14ac:dyDescent="0.25">
      <c r="A4214">
        <v>34547</v>
      </c>
      <c r="B4214" t="s">
        <v>12330</v>
      </c>
      <c r="C4214" t="s">
        <v>2514</v>
      </c>
      <c r="D4214" t="s">
        <v>2731</v>
      </c>
      <c r="E4214" s="72">
        <v>3.8</v>
      </c>
    </row>
    <row r="4215" spans="1:5" x14ac:dyDescent="0.25">
      <c r="A4215">
        <v>34548</v>
      </c>
      <c r="B4215" t="s">
        <v>12331</v>
      </c>
      <c r="C4215" t="s">
        <v>2514</v>
      </c>
      <c r="D4215" t="s">
        <v>2731</v>
      </c>
      <c r="E4215" s="72">
        <v>6.23</v>
      </c>
    </row>
    <row r="4216" spans="1:5" x14ac:dyDescent="0.25">
      <c r="A4216">
        <v>34558</v>
      </c>
      <c r="B4216" t="s">
        <v>12332</v>
      </c>
      <c r="C4216" t="s">
        <v>2514</v>
      </c>
      <c r="D4216" t="s">
        <v>2731</v>
      </c>
      <c r="E4216" s="72">
        <v>3.09</v>
      </c>
    </row>
    <row r="4217" spans="1:5" x14ac:dyDescent="0.25">
      <c r="A4217">
        <v>34550</v>
      </c>
      <c r="B4217" t="s">
        <v>12333</v>
      </c>
      <c r="C4217" t="s">
        <v>2514</v>
      </c>
      <c r="D4217" t="s">
        <v>2731</v>
      </c>
      <c r="E4217" s="72">
        <v>1.64</v>
      </c>
    </row>
    <row r="4218" spans="1:5" x14ac:dyDescent="0.25">
      <c r="A4218">
        <v>34557</v>
      </c>
      <c r="B4218" t="s">
        <v>12334</v>
      </c>
      <c r="C4218" t="s">
        <v>2514</v>
      </c>
      <c r="D4218" t="s">
        <v>2731</v>
      </c>
      <c r="E4218" s="72">
        <v>2.4</v>
      </c>
    </row>
    <row r="4219" spans="1:5" x14ac:dyDescent="0.25">
      <c r="A4219">
        <v>37411</v>
      </c>
      <c r="B4219" t="s">
        <v>12335</v>
      </c>
      <c r="C4219" t="s">
        <v>2512</v>
      </c>
      <c r="D4219" t="s">
        <v>2731</v>
      </c>
      <c r="E4219" s="72">
        <v>17.579999999999998</v>
      </c>
    </row>
    <row r="4220" spans="1:5" x14ac:dyDescent="0.25">
      <c r="A4220">
        <v>39508</v>
      </c>
      <c r="B4220" t="s">
        <v>12336</v>
      </c>
      <c r="C4220" t="s">
        <v>2512</v>
      </c>
      <c r="D4220" t="s">
        <v>2731</v>
      </c>
      <c r="E4220" s="72">
        <v>9.8800000000000008</v>
      </c>
    </row>
    <row r="4221" spans="1:5" x14ac:dyDescent="0.25">
      <c r="A4221">
        <v>39507</v>
      </c>
      <c r="B4221" t="s">
        <v>12337</v>
      </c>
      <c r="C4221" t="s">
        <v>2512</v>
      </c>
      <c r="D4221" t="s">
        <v>2731</v>
      </c>
      <c r="E4221" s="72">
        <v>14.73</v>
      </c>
    </row>
    <row r="4222" spans="1:5" x14ac:dyDescent="0.25">
      <c r="A4222">
        <v>7155</v>
      </c>
      <c r="B4222" t="s">
        <v>12338</v>
      </c>
      <c r="C4222" t="s">
        <v>2512</v>
      </c>
      <c r="D4222" t="s">
        <v>2731</v>
      </c>
      <c r="E4222" s="72">
        <v>18.920000000000002</v>
      </c>
    </row>
    <row r="4223" spans="1:5" x14ac:dyDescent="0.25">
      <c r="A4223">
        <v>42406</v>
      </c>
      <c r="B4223" t="s">
        <v>12339</v>
      </c>
      <c r="C4223" t="s">
        <v>2512</v>
      </c>
      <c r="D4223" t="s">
        <v>2731</v>
      </c>
      <c r="E4223" s="72">
        <v>21.69</v>
      </c>
    </row>
    <row r="4224" spans="1:5" x14ac:dyDescent="0.25">
      <c r="A4224">
        <v>7156</v>
      </c>
      <c r="B4224" t="s">
        <v>12340</v>
      </c>
      <c r="C4224" t="s">
        <v>2512</v>
      </c>
      <c r="D4224" t="s">
        <v>2733</v>
      </c>
      <c r="E4224" s="72">
        <v>27.14</v>
      </c>
    </row>
    <row r="4225" spans="1:5" x14ac:dyDescent="0.25">
      <c r="A4225">
        <v>43127</v>
      </c>
      <c r="B4225" t="s">
        <v>12341</v>
      </c>
      <c r="C4225" t="s">
        <v>2512</v>
      </c>
      <c r="D4225" t="s">
        <v>2731</v>
      </c>
      <c r="E4225" s="72">
        <v>38.840000000000003</v>
      </c>
    </row>
    <row r="4226" spans="1:5" x14ac:dyDescent="0.25">
      <c r="A4226">
        <v>10917</v>
      </c>
      <c r="B4226" t="s">
        <v>12342</v>
      </c>
      <c r="C4226" t="s">
        <v>2512</v>
      </c>
      <c r="D4226" t="s">
        <v>2731</v>
      </c>
      <c r="E4226" s="72">
        <v>8.1999999999999993</v>
      </c>
    </row>
    <row r="4227" spans="1:5" x14ac:dyDescent="0.25">
      <c r="A4227">
        <v>21141</v>
      </c>
      <c r="B4227" t="s">
        <v>12343</v>
      </c>
      <c r="C4227" t="s">
        <v>2512</v>
      </c>
      <c r="D4227" t="s">
        <v>2731</v>
      </c>
      <c r="E4227" s="72">
        <v>12.69</v>
      </c>
    </row>
    <row r="4228" spans="1:5" x14ac:dyDescent="0.25">
      <c r="A4228">
        <v>39509</v>
      </c>
      <c r="B4228" t="s">
        <v>12344</v>
      </c>
      <c r="C4228" t="s">
        <v>2512</v>
      </c>
      <c r="D4228" t="s">
        <v>2731</v>
      </c>
      <c r="E4228" s="72">
        <v>12.21</v>
      </c>
    </row>
    <row r="4229" spans="1:5" x14ac:dyDescent="0.25">
      <c r="A4229">
        <v>44529</v>
      </c>
      <c r="B4229" t="s">
        <v>12345</v>
      </c>
      <c r="C4229" t="s">
        <v>2512</v>
      </c>
      <c r="D4229" t="s">
        <v>2731</v>
      </c>
      <c r="E4229" s="72">
        <v>17.96</v>
      </c>
    </row>
    <row r="4230" spans="1:5" x14ac:dyDescent="0.25">
      <c r="A4230">
        <v>7167</v>
      </c>
      <c r="B4230" t="s">
        <v>12346</v>
      </c>
      <c r="C4230" t="s">
        <v>2512</v>
      </c>
      <c r="D4230" t="s">
        <v>2731</v>
      </c>
      <c r="E4230" s="72">
        <v>31.09</v>
      </c>
    </row>
    <row r="4231" spans="1:5" x14ac:dyDescent="0.25">
      <c r="A4231">
        <v>10928</v>
      </c>
      <c r="B4231" t="s">
        <v>12347</v>
      </c>
      <c r="C4231" t="s">
        <v>2512</v>
      </c>
      <c r="D4231" t="s">
        <v>2731</v>
      </c>
      <c r="E4231" s="72">
        <v>17.86</v>
      </c>
    </row>
    <row r="4232" spans="1:5" x14ac:dyDescent="0.25">
      <c r="A4232">
        <v>10933</v>
      </c>
      <c r="B4232" t="s">
        <v>12348</v>
      </c>
      <c r="C4232" t="s">
        <v>2512</v>
      </c>
      <c r="D4232" t="s">
        <v>2731</v>
      </c>
      <c r="E4232" s="72">
        <v>26.94</v>
      </c>
    </row>
    <row r="4233" spans="1:5" x14ac:dyDescent="0.25">
      <c r="A4233">
        <v>7158</v>
      </c>
      <c r="B4233" t="s">
        <v>12349</v>
      </c>
      <c r="C4233" t="s">
        <v>2512</v>
      </c>
      <c r="D4233" t="s">
        <v>2733</v>
      </c>
      <c r="E4233" s="72">
        <v>45.7</v>
      </c>
    </row>
    <row r="4234" spans="1:5" x14ac:dyDescent="0.25">
      <c r="A4234">
        <v>10927</v>
      </c>
      <c r="B4234" t="s">
        <v>12350</v>
      </c>
      <c r="C4234" t="s">
        <v>2512</v>
      </c>
      <c r="D4234" t="s">
        <v>2731</v>
      </c>
      <c r="E4234" s="72">
        <v>29.22</v>
      </c>
    </row>
    <row r="4235" spans="1:5" x14ac:dyDescent="0.25">
      <c r="A4235">
        <v>7162</v>
      </c>
      <c r="B4235" t="s">
        <v>12351</v>
      </c>
      <c r="C4235" t="s">
        <v>2512</v>
      </c>
      <c r="D4235" t="s">
        <v>2731</v>
      </c>
      <c r="E4235" s="72">
        <v>71.510000000000005</v>
      </c>
    </row>
    <row r="4236" spans="1:5" x14ac:dyDescent="0.25">
      <c r="A4236">
        <v>10932</v>
      </c>
      <c r="B4236" t="s">
        <v>12352</v>
      </c>
      <c r="C4236" t="s">
        <v>2512</v>
      </c>
      <c r="D4236" t="s">
        <v>2731</v>
      </c>
      <c r="E4236" s="72">
        <v>124.39</v>
      </c>
    </row>
    <row r="4237" spans="1:5" x14ac:dyDescent="0.25">
      <c r="A4237">
        <v>10937</v>
      </c>
      <c r="B4237" t="s">
        <v>12353</v>
      </c>
      <c r="C4237" t="s">
        <v>2512</v>
      </c>
      <c r="D4237" t="s">
        <v>2731</v>
      </c>
      <c r="E4237" s="72">
        <v>31.97</v>
      </c>
    </row>
    <row r="4238" spans="1:5" x14ac:dyDescent="0.25">
      <c r="A4238">
        <v>10935</v>
      </c>
      <c r="B4238" t="s">
        <v>12354</v>
      </c>
      <c r="C4238" t="s">
        <v>2512</v>
      </c>
      <c r="D4238" t="s">
        <v>2731</v>
      </c>
      <c r="E4238" s="72">
        <v>55.45</v>
      </c>
    </row>
    <row r="4239" spans="1:5" x14ac:dyDescent="0.25">
      <c r="A4239">
        <v>10931</v>
      </c>
      <c r="B4239" t="s">
        <v>12355</v>
      </c>
      <c r="C4239" t="s">
        <v>2512</v>
      </c>
      <c r="D4239" t="s">
        <v>2731</v>
      </c>
      <c r="E4239" s="72">
        <v>15.59</v>
      </c>
    </row>
    <row r="4240" spans="1:5" x14ac:dyDescent="0.25">
      <c r="A4240">
        <v>7164</v>
      </c>
      <c r="B4240" t="s">
        <v>12356</v>
      </c>
      <c r="C4240" t="s">
        <v>2512</v>
      </c>
      <c r="D4240" t="s">
        <v>2731</v>
      </c>
      <c r="E4240" s="72">
        <v>51.61</v>
      </c>
    </row>
    <row r="4241" spans="1:5" x14ac:dyDescent="0.25">
      <c r="A4241">
        <v>36887</v>
      </c>
      <c r="B4241" t="s">
        <v>12357</v>
      </c>
      <c r="C4241" t="s">
        <v>2512</v>
      </c>
      <c r="D4241" t="s">
        <v>2731</v>
      </c>
      <c r="E4241" s="72">
        <v>11.46</v>
      </c>
    </row>
    <row r="4242" spans="1:5" x14ac:dyDescent="0.25">
      <c r="A4242">
        <v>34630</v>
      </c>
      <c r="B4242" t="s">
        <v>12358</v>
      </c>
      <c r="C4242" t="s">
        <v>2511</v>
      </c>
      <c r="D4242" t="s">
        <v>2731</v>
      </c>
      <c r="E4242" s="73">
        <v>1032.18</v>
      </c>
    </row>
    <row r="4243" spans="1:5" x14ac:dyDescent="0.25">
      <c r="A4243">
        <v>7161</v>
      </c>
      <c r="B4243" t="s">
        <v>12359</v>
      </c>
      <c r="C4243" t="s">
        <v>2512</v>
      </c>
      <c r="D4243" t="s">
        <v>2731</v>
      </c>
      <c r="E4243" s="72">
        <v>6.42</v>
      </c>
    </row>
    <row r="4244" spans="1:5" x14ac:dyDescent="0.25">
      <c r="A4244">
        <v>7170</v>
      </c>
      <c r="B4244" t="s">
        <v>12360</v>
      </c>
      <c r="C4244" t="s">
        <v>2512</v>
      </c>
      <c r="D4244" t="s">
        <v>2731</v>
      </c>
      <c r="E4244" s="72">
        <v>2.77</v>
      </c>
    </row>
    <row r="4245" spans="1:5" x14ac:dyDescent="0.25">
      <c r="A4245">
        <v>37524</v>
      </c>
      <c r="B4245" t="s">
        <v>12361</v>
      </c>
      <c r="C4245" t="s">
        <v>2514</v>
      </c>
      <c r="D4245" t="s">
        <v>2733</v>
      </c>
      <c r="E4245" s="72">
        <v>2.5299999999999998</v>
      </c>
    </row>
    <row r="4246" spans="1:5" x14ac:dyDescent="0.25">
      <c r="A4246">
        <v>37525</v>
      </c>
      <c r="B4246" t="s">
        <v>12362</v>
      </c>
      <c r="C4246" t="s">
        <v>2514</v>
      </c>
      <c r="D4246" t="s">
        <v>2731</v>
      </c>
      <c r="E4246" s="72">
        <v>3.46</v>
      </c>
    </row>
    <row r="4247" spans="1:5" x14ac:dyDescent="0.25">
      <c r="A4247">
        <v>36789</v>
      </c>
      <c r="B4247" t="s">
        <v>12363</v>
      </c>
      <c r="C4247" t="s">
        <v>2511</v>
      </c>
      <c r="D4247" t="s">
        <v>2731</v>
      </c>
      <c r="E4247" s="72">
        <v>2.1800000000000002</v>
      </c>
    </row>
    <row r="4248" spans="1:5" x14ac:dyDescent="0.25">
      <c r="A4248">
        <v>7173</v>
      </c>
      <c r="B4248" t="s">
        <v>12364</v>
      </c>
      <c r="C4248" t="s">
        <v>2520</v>
      </c>
      <c r="D4248" t="s">
        <v>2733</v>
      </c>
      <c r="E4248" s="73">
        <v>1407.88</v>
      </c>
    </row>
    <row r="4249" spans="1:5" x14ac:dyDescent="0.25">
      <c r="A4249">
        <v>7175</v>
      </c>
      <c r="B4249" t="s">
        <v>12365</v>
      </c>
      <c r="C4249" t="s">
        <v>2511</v>
      </c>
      <c r="D4249" t="s">
        <v>2731</v>
      </c>
      <c r="E4249" s="72">
        <v>1.59</v>
      </c>
    </row>
    <row r="4250" spans="1:5" x14ac:dyDescent="0.25">
      <c r="A4250">
        <v>40741</v>
      </c>
      <c r="B4250" t="s">
        <v>12366</v>
      </c>
      <c r="C4250" t="s">
        <v>2511</v>
      </c>
      <c r="D4250" t="s">
        <v>2731</v>
      </c>
      <c r="E4250" s="72">
        <v>3.16</v>
      </c>
    </row>
    <row r="4251" spans="1:5" x14ac:dyDescent="0.25">
      <c r="A4251">
        <v>7184</v>
      </c>
      <c r="B4251" t="s">
        <v>12367</v>
      </c>
      <c r="C4251" t="s">
        <v>2512</v>
      </c>
      <c r="D4251" t="s">
        <v>2732</v>
      </c>
      <c r="E4251" s="72">
        <v>60</v>
      </c>
    </row>
    <row r="4252" spans="1:5" x14ac:dyDescent="0.25">
      <c r="A4252">
        <v>34458</v>
      </c>
      <c r="B4252" t="s">
        <v>12368</v>
      </c>
      <c r="C4252" t="s">
        <v>2511</v>
      </c>
      <c r="D4252" t="s">
        <v>2731</v>
      </c>
      <c r="E4252" s="72">
        <v>153.44999999999999</v>
      </c>
    </row>
    <row r="4253" spans="1:5" x14ac:dyDescent="0.25">
      <c r="A4253">
        <v>34464</v>
      </c>
      <c r="B4253" t="s">
        <v>12369</v>
      </c>
      <c r="C4253" t="s">
        <v>2511</v>
      </c>
      <c r="D4253" t="s">
        <v>2731</v>
      </c>
      <c r="E4253" s="72">
        <v>228.42</v>
      </c>
    </row>
    <row r="4254" spans="1:5" x14ac:dyDescent="0.25">
      <c r="A4254">
        <v>34468</v>
      </c>
      <c r="B4254" t="s">
        <v>12370</v>
      </c>
      <c r="C4254" t="s">
        <v>2511</v>
      </c>
      <c r="D4254" t="s">
        <v>2731</v>
      </c>
      <c r="E4254" s="72">
        <v>287.98</v>
      </c>
    </row>
    <row r="4255" spans="1:5" x14ac:dyDescent="0.25">
      <c r="A4255">
        <v>34473</v>
      </c>
      <c r="B4255" t="s">
        <v>12371</v>
      </c>
      <c r="C4255" t="s">
        <v>2511</v>
      </c>
      <c r="D4255" t="s">
        <v>2731</v>
      </c>
      <c r="E4255" s="72">
        <v>174.69</v>
      </c>
    </row>
    <row r="4256" spans="1:5" x14ac:dyDescent="0.25">
      <c r="A4256">
        <v>34480</v>
      </c>
      <c r="B4256" t="s">
        <v>12372</v>
      </c>
      <c r="C4256" t="s">
        <v>2511</v>
      </c>
      <c r="D4256" t="s">
        <v>2731</v>
      </c>
      <c r="E4256" s="72">
        <v>322.83999999999997</v>
      </c>
    </row>
    <row r="4257" spans="1:5" x14ac:dyDescent="0.25">
      <c r="A4257">
        <v>34486</v>
      </c>
      <c r="B4257" t="s">
        <v>12373</v>
      </c>
      <c r="C4257" t="s">
        <v>2511</v>
      </c>
      <c r="D4257" t="s">
        <v>2731</v>
      </c>
      <c r="E4257" s="72">
        <v>382.23</v>
      </c>
    </row>
    <row r="4258" spans="1:5" x14ac:dyDescent="0.25">
      <c r="A4258">
        <v>7190</v>
      </c>
      <c r="B4258" t="s">
        <v>12374</v>
      </c>
      <c r="C4258" t="s">
        <v>2511</v>
      </c>
      <c r="D4258" t="s">
        <v>2731</v>
      </c>
      <c r="E4258" s="72">
        <v>12.76</v>
      </c>
    </row>
    <row r="4259" spans="1:5" x14ac:dyDescent="0.25">
      <c r="A4259">
        <v>34417</v>
      </c>
      <c r="B4259" t="s">
        <v>12375</v>
      </c>
      <c r="C4259" t="s">
        <v>2511</v>
      </c>
      <c r="D4259" t="s">
        <v>2731</v>
      </c>
      <c r="E4259" s="72">
        <v>20.420000000000002</v>
      </c>
    </row>
    <row r="4260" spans="1:5" x14ac:dyDescent="0.25">
      <c r="A4260">
        <v>7213</v>
      </c>
      <c r="B4260" t="s">
        <v>12376</v>
      </c>
      <c r="C4260" t="s">
        <v>2512</v>
      </c>
      <c r="D4260" t="s">
        <v>2731</v>
      </c>
      <c r="E4260" s="72">
        <v>18.73</v>
      </c>
    </row>
    <row r="4261" spans="1:5" x14ac:dyDescent="0.25">
      <c r="A4261">
        <v>7195</v>
      </c>
      <c r="B4261" t="s">
        <v>12377</v>
      </c>
      <c r="C4261" t="s">
        <v>2511</v>
      </c>
      <c r="D4261" t="s">
        <v>2731</v>
      </c>
      <c r="E4261" s="72">
        <v>54.99</v>
      </c>
    </row>
    <row r="4262" spans="1:5" x14ac:dyDescent="0.25">
      <c r="A4262">
        <v>7186</v>
      </c>
      <c r="B4262" t="s">
        <v>12378</v>
      </c>
      <c r="C4262" t="s">
        <v>2511</v>
      </c>
      <c r="D4262" t="s">
        <v>2733</v>
      </c>
      <c r="E4262" s="72">
        <v>59.9</v>
      </c>
    </row>
    <row r="4263" spans="1:5" x14ac:dyDescent="0.25">
      <c r="A4263">
        <v>7194</v>
      </c>
      <c r="B4263" t="s">
        <v>12379</v>
      </c>
      <c r="C4263" t="s">
        <v>2512</v>
      </c>
      <c r="D4263" t="s">
        <v>2731</v>
      </c>
      <c r="E4263" s="72">
        <v>27.62</v>
      </c>
    </row>
    <row r="4264" spans="1:5" x14ac:dyDescent="0.25">
      <c r="A4264">
        <v>7197</v>
      </c>
      <c r="B4264" t="s">
        <v>12380</v>
      </c>
      <c r="C4264" t="s">
        <v>2511</v>
      </c>
      <c r="D4264" t="s">
        <v>2731</v>
      </c>
      <c r="E4264" s="72">
        <v>116.56</v>
      </c>
    </row>
    <row r="4265" spans="1:5" x14ac:dyDescent="0.25">
      <c r="A4265">
        <v>7192</v>
      </c>
      <c r="B4265" t="s">
        <v>12381</v>
      </c>
      <c r="C4265" t="s">
        <v>2511</v>
      </c>
      <c r="D4265" t="s">
        <v>2731</v>
      </c>
      <c r="E4265" s="72">
        <v>104.43</v>
      </c>
    </row>
    <row r="4266" spans="1:5" x14ac:dyDescent="0.25">
      <c r="A4266">
        <v>7193</v>
      </c>
      <c r="B4266" t="s">
        <v>12382</v>
      </c>
      <c r="C4266" t="s">
        <v>2511</v>
      </c>
      <c r="D4266" t="s">
        <v>2731</v>
      </c>
      <c r="E4266" s="72">
        <v>117.57</v>
      </c>
    </row>
    <row r="4267" spans="1:5" x14ac:dyDescent="0.25">
      <c r="A4267">
        <v>7189</v>
      </c>
      <c r="B4267" t="s">
        <v>12383</v>
      </c>
      <c r="C4267" t="s">
        <v>2511</v>
      </c>
      <c r="D4267" t="s">
        <v>2731</v>
      </c>
      <c r="E4267" s="72">
        <v>136.63999999999999</v>
      </c>
    </row>
    <row r="4268" spans="1:5" x14ac:dyDescent="0.25">
      <c r="A4268">
        <v>34402</v>
      </c>
      <c r="B4268" t="s">
        <v>12384</v>
      </c>
      <c r="C4268" t="s">
        <v>2511</v>
      </c>
      <c r="D4268" t="s">
        <v>2731</v>
      </c>
      <c r="E4268" s="72">
        <v>192.9</v>
      </c>
    </row>
    <row r="4269" spans="1:5" x14ac:dyDescent="0.25">
      <c r="A4269">
        <v>7245</v>
      </c>
      <c r="B4269" t="s">
        <v>12385</v>
      </c>
      <c r="C4269" t="s">
        <v>2511</v>
      </c>
      <c r="D4269" t="s">
        <v>2731</v>
      </c>
      <c r="E4269" s="72">
        <v>37.53</v>
      </c>
    </row>
    <row r="4270" spans="1:5" x14ac:dyDescent="0.25">
      <c r="A4270">
        <v>34425</v>
      </c>
      <c r="B4270" t="s">
        <v>12386</v>
      </c>
      <c r="C4270" t="s">
        <v>2511</v>
      </c>
      <c r="D4270" t="s">
        <v>2731</v>
      </c>
      <c r="E4270" s="72">
        <v>123.92</v>
      </c>
    </row>
    <row r="4271" spans="1:5" x14ac:dyDescent="0.25">
      <c r="A4271">
        <v>7223</v>
      </c>
      <c r="B4271" t="s">
        <v>12387</v>
      </c>
      <c r="C4271" t="s">
        <v>2511</v>
      </c>
      <c r="D4271" t="s">
        <v>2731</v>
      </c>
      <c r="E4271" s="72">
        <v>138.09</v>
      </c>
    </row>
    <row r="4272" spans="1:5" x14ac:dyDescent="0.25">
      <c r="A4272">
        <v>7234</v>
      </c>
      <c r="B4272" t="s">
        <v>12388</v>
      </c>
      <c r="C4272" t="s">
        <v>2511</v>
      </c>
      <c r="D4272" t="s">
        <v>2731</v>
      </c>
      <c r="E4272" s="72">
        <v>208.38</v>
      </c>
    </row>
    <row r="4273" spans="1:5" x14ac:dyDescent="0.25">
      <c r="A4273">
        <v>7224</v>
      </c>
      <c r="B4273" t="s">
        <v>12389</v>
      </c>
      <c r="C4273" t="s">
        <v>2511</v>
      </c>
      <c r="D4273" t="s">
        <v>2731</v>
      </c>
      <c r="E4273" s="72">
        <v>253.87</v>
      </c>
    </row>
    <row r="4274" spans="1:5" x14ac:dyDescent="0.25">
      <c r="A4274">
        <v>7225</v>
      </c>
      <c r="B4274" t="s">
        <v>12390</v>
      </c>
      <c r="C4274" t="s">
        <v>2511</v>
      </c>
      <c r="D4274" t="s">
        <v>2731</v>
      </c>
      <c r="E4274" s="72">
        <v>272.20999999999998</v>
      </c>
    </row>
    <row r="4275" spans="1:5" x14ac:dyDescent="0.25">
      <c r="A4275">
        <v>7226</v>
      </c>
      <c r="B4275" t="s">
        <v>12391</v>
      </c>
      <c r="C4275" t="s">
        <v>2511</v>
      </c>
      <c r="D4275" t="s">
        <v>2731</v>
      </c>
      <c r="E4275" s="72">
        <v>290.49</v>
      </c>
    </row>
    <row r="4276" spans="1:5" x14ac:dyDescent="0.25">
      <c r="A4276">
        <v>7227</v>
      </c>
      <c r="B4276" t="s">
        <v>12392</v>
      </c>
      <c r="C4276" t="s">
        <v>2511</v>
      </c>
      <c r="D4276" t="s">
        <v>2731</v>
      </c>
      <c r="E4276" s="72">
        <v>330.65</v>
      </c>
    </row>
    <row r="4277" spans="1:5" x14ac:dyDescent="0.25">
      <c r="A4277">
        <v>7212</v>
      </c>
      <c r="B4277" t="s">
        <v>12393</v>
      </c>
      <c r="C4277" t="s">
        <v>2511</v>
      </c>
      <c r="D4277" t="s">
        <v>2731</v>
      </c>
      <c r="E4277" s="72">
        <v>363.31</v>
      </c>
    </row>
    <row r="4278" spans="1:5" x14ac:dyDescent="0.25">
      <c r="A4278">
        <v>7229</v>
      </c>
      <c r="B4278" t="s">
        <v>12394</v>
      </c>
      <c r="C4278" t="s">
        <v>2511</v>
      </c>
      <c r="D4278" t="s">
        <v>2731</v>
      </c>
      <c r="E4278" s="72">
        <v>230.29</v>
      </c>
    </row>
    <row r="4279" spans="1:5" x14ac:dyDescent="0.25">
      <c r="A4279">
        <v>7230</v>
      </c>
      <c r="B4279" t="s">
        <v>12395</v>
      </c>
      <c r="C4279" t="s">
        <v>2511</v>
      </c>
      <c r="D4279" t="s">
        <v>2731</v>
      </c>
      <c r="E4279" s="72">
        <v>383.38</v>
      </c>
    </row>
    <row r="4280" spans="1:5" x14ac:dyDescent="0.25">
      <c r="A4280">
        <v>7231</v>
      </c>
      <c r="B4280" t="s">
        <v>12396</v>
      </c>
      <c r="C4280" t="s">
        <v>2511</v>
      </c>
      <c r="D4280" t="s">
        <v>2731</v>
      </c>
      <c r="E4280" s="72">
        <v>543.86</v>
      </c>
    </row>
    <row r="4281" spans="1:5" x14ac:dyDescent="0.25">
      <c r="A4281">
        <v>7220</v>
      </c>
      <c r="B4281" t="s">
        <v>12397</v>
      </c>
      <c r="C4281" t="s">
        <v>2511</v>
      </c>
      <c r="D4281" t="s">
        <v>2731</v>
      </c>
      <c r="E4281" s="72">
        <v>671.34</v>
      </c>
    </row>
    <row r="4282" spans="1:5" x14ac:dyDescent="0.25">
      <c r="A4282">
        <v>34447</v>
      </c>
      <c r="B4282" t="s">
        <v>12398</v>
      </c>
      <c r="C4282" t="s">
        <v>2511</v>
      </c>
      <c r="D4282" t="s">
        <v>2731</v>
      </c>
      <c r="E4282" s="72">
        <v>750.66</v>
      </c>
    </row>
    <row r="4283" spans="1:5" x14ac:dyDescent="0.25">
      <c r="A4283">
        <v>7233</v>
      </c>
      <c r="B4283" t="s">
        <v>12399</v>
      </c>
      <c r="C4283" t="s">
        <v>2511</v>
      </c>
      <c r="D4283" t="s">
        <v>2731</v>
      </c>
      <c r="E4283" s="72">
        <v>861.12</v>
      </c>
    </row>
    <row r="4284" spans="1:5" x14ac:dyDescent="0.25">
      <c r="A4284">
        <v>40740</v>
      </c>
      <c r="B4284" t="s">
        <v>12400</v>
      </c>
      <c r="C4284" t="s">
        <v>2512</v>
      </c>
      <c r="D4284" t="s">
        <v>2731</v>
      </c>
      <c r="E4284" s="72">
        <v>182.56</v>
      </c>
    </row>
    <row r="4285" spans="1:5" x14ac:dyDescent="0.25">
      <c r="A4285">
        <v>25007</v>
      </c>
      <c r="B4285" t="s">
        <v>12401</v>
      </c>
      <c r="C4285" t="s">
        <v>2512</v>
      </c>
      <c r="D4285" t="s">
        <v>2733</v>
      </c>
      <c r="E4285" s="72">
        <v>52.24</v>
      </c>
    </row>
    <row r="4286" spans="1:5" x14ac:dyDescent="0.25">
      <c r="A4286">
        <v>43071</v>
      </c>
      <c r="B4286" t="s">
        <v>12402</v>
      </c>
      <c r="C4286" t="s">
        <v>2512</v>
      </c>
      <c r="D4286" t="s">
        <v>2731</v>
      </c>
      <c r="E4286" s="72">
        <v>205.57</v>
      </c>
    </row>
    <row r="4287" spans="1:5" x14ac:dyDescent="0.25">
      <c r="A4287">
        <v>39520</v>
      </c>
      <c r="B4287" t="s">
        <v>12403</v>
      </c>
      <c r="C4287" t="s">
        <v>2512</v>
      </c>
      <c r="D4287" t="s">
        <v>2731</v>
      </c>
      <c r="E4287" s="72">
        <v>167.71</v>
      </c>
    </row>
    <row r="4288" spans="1:5" x14ac:dyDescent="0.25">
      <c r="A4288">
        <v>39521</v>
      </c>
      <c r="B4288" t="s">
        <v>12404</v>
      </c>
      <c r="C4288" t="s">
        <v>2512</v>
      </c>
      <c r="D4288" t="s">
        <v>2731</v>
      </c>
      <c r="E4288" s="72">
        <v>173.19</v>
      </c>
    </row>
    <row r="4289" spans="1:5" x14ac:dyDescent="0.25">
      <c r="A4289">
        <v>39522</v>
      </c>
      <c r="B4289" t="s">
        <v>12405</v>
      </c>
      <c r="C4289" t="s">
        <v>2512</v>
      </c>
      <c r="D4289" t="s">
        <v>2731</v>
      </c>
      <c r="E4289" s="72">
        <v>178.83</v>
      </c>
    </row>
    <row r="4290" spans="1:5" x14ac:dyDescent="0.25">
      <c r="A4290">
        <v>7243</v>
      </c>
      <c r="B4290" t="s">
        <v>12406</v>
      </c>
      <c r="C4290" t="s">
        <v>2512</v>
      </c>
      <c r="D4290" t="s">
        <v>2731</v>
      </c>
      <c r="E4290" s="72">
        <v>54.59</v>
      </c>
    </row>
    <row r="4291" spans="1:5" x14ac:dyDescent="0.25">
      <c r="A4291">
        <v>11067</v>
      </c>
      <c r="B4291" t="s">
        <v>12407</v>
      </c>
      <c r="C4291" t="s">
        <v>2511</v>
      </c>
      <c r="D4291" t="s">
        <v>2731</v>
      </c>
      <c r="E4291" s="72">
        <v>473.18</v>
      </c>
    </row>
    <row r="4292" spans="1:5" x14ac:dyDescent="0.25">
      <c r="A4292">
        <v>11068</v>
      </c>
      <c r="B4292" t="s">
        <v>12408</v>
      </c>
      <c r="C4292" t="s">
        <v>2511</v>
      </c>
      <c r="D4292" t="s">
        <v>2731</v>
      </c>
      <c r="E4292" s="72">
        <v>597.79</v>
      </c>
    </row>
    <row r="4293" spans="1:5" x14ac:dyDescent="0.25">
      <c r="A4293">
        <v>7246</v>
      </c>
      <c r="B4293" t="s">
        <v>12409</v>
      </c>
      <c r="C4293" t="s">
        <v>2511</v>
      </c>
      <c r="D4293" t="s">
        <v>2731</v>
      </c>
      <c r="E4293" s="72">
        <v>41.44</v>
      </c>
    </row>
    <row r="4294" spans="1:5" x14ac:dyDescent="0.25">
      <c r="A4294">
        <v>41097</v>
      </c>
      <c r="B4294" t="s">
        <v>12410</v>
      </c>
      <c r="C4294" t="s">
        <v>2517</v>
      </c>
      <c r="D4294" t="s">
        <v>2731</v>
      </c>
      <c r="E4294" s="73">
        <v>3541.25</v>
      </c>
    </row>
    <row r="4295" spans="1:5" x14ac:dyDescent="0.25">
      <c r="A4295">
        <v>12869</v>
      </c>
      <c r="B4295" t="s">
        <v>12411</v>
      </c>
      <c r="C4295" t="s">
        <v>2513</v>
      </c>
      <c r="D4295" t="s">
        <v>2731</v>
      </c>
      <c r="E4295" s="72">
        <v>19.88</v>
      </c>
    </row>
    <row r="4296" spans="1:5" x14ac:dyDescent="0.25">
      <c r="A4296">
        <v>1574</v>
      </c>
      <c r="B4296" t="s">
        <v>12412</v>
      </c>
      <c r="C4296" t="s">
        <v>2511</v>
      </c>
      <c r="D4296" t="s">
        <v>2731</v>
      </c>
      <c r="E4296" s="72">
        <v>1.74</v>
      </c>
    </row>
    <row r="4297" spans="1:5" x14ac:dyDescent="0.25">
      <c r="A4297">
        <v>1581</v>
      </c>
      <c r="B4297" t="s">
        <v>12413</v>
      </c>
      <c r="C4297" t="s">
        <v>2511</v>
      </c>
      <c r="D4297" t="s">
        <v>2731</v>
      </c>
      <c r="E4297" s="72">
        <v>12.07</v>
      </c>
    </row>
    <row r="4298" spans="1:5" x14ac:dyDescent="0.25">
      <c r="A4298">
        <v>1575</v>
      </c>
      <c r="B4298" t="s">
        <v>12414</v>
      </c>
      <c r="C4298" t="s">
        <v>2511</v>
      </c>
      <c r="D4298" t="s">
        <v>2731</v>
      </c>
      <c r="E4298" s="72">
        <v>2.06</v>
      </c>
    </row>
    <row r="4299" spans="1:5" x14ac:dyDescent="0.25">
      <c r="A4299">
        <v>1570</v>
      </c>
      <c r="B4299" t="s">
        <v>12415</v>
      </c>
      <c r="C4299" t="s">
        <v>2511</v>
      </c>
      <c r="D4299" t="s">
        <v>2731</v>
      </c>
      <c r="E4299" s="72">
        <v>1.04</v>
      </c>
    </row>
    <row r="4300" spans="1:5" x14ac:dyDescent="0.25">
      <c r="A4300">
        <v>1576</v>
      </c>
      <c r="B4300" t="s">
        <v>12416</v>
      </c>
      <c r="C4300" t="s">
        <v>2511</v>
      </c>
      <c r="D4300" t="s">
        <v>2731</v>
      </c>
      <c r="E4300" s="72">
        <v>2.86</v>
      </c>
    </row>
    <row r="4301" spans="1:5" x14ac:dyDescent="0.25">
      <c r="A4301">
        <v>1577</v>
      </c>
      <c r="B4301" t="s">
        <v>12417</v>
      </c>
      <c r="C4301" t="s">
        <v>2511</v>
      </c>
      <c r="D4301" t="s">
        <v>2731</v>
      </c>
      <c r="E4301" s="72">
        <v>3.22</v>
      </c>
    </row>
    <row r="4302" spans="1:5" x14ac:dyDescent="0.25">
      <c r="A4302">
        <v>1571</v>
      </c>
      <c r="B4302" t="s">
        <v>12418</v>
      </c>
      <c r="C4302" t="s">
        <v>2511</v>
      </c>
      <c r="D4302" t="s">
        <v>2731</v>
      </c>
      <c r="E4302" s="72">
        <v>1.35</v>
      </c>
    </row>
    <row r="4303" spans="1:5" x14ac:dyDescent="0.25">
      <c r="A4303">
        <v>1578</v>
      </c>
      <c r="B4303" t="s">
        <v>12419</v>
      </c>
      <c r="C4303" t="s">
        <v>2511</v>
      </c>
      <c r="D4303" t="s">
        <v>2731</v>
      </c>
      <c r="E4303" s="72">
        <v>5.59</v>
      </c>
    </row>
    <row r="4304" spans="1:5" x14ac:dyDescent="0.25">
      <c r="A4304">
        <v>1573</v>
      </c>
      <c r="B4304" t="s">
        <v>12420</v>
      </c>
      <c r="C4304" t="s">
        <v>2511</v>
      </c>
      <c r="D4304" t="s">
        <v>2731</v>
      </c>
      <c r="E4304" s="72">
        <v>1.61</v>
      </c>
    </row>
    <row r="4305" spans="1:5" x14ac:dyDescent="0.25">
      <c r="A4305">
        <v>1579</v>
      </c>
      <c r="B4305" t="s">
        <v>12421</v>
      </c>
      <c r="C4305" t="s">
        <v>2511</v>
      </c>
      <c r="D4305" t="s">
        <v>2731</v>
      </c>
      <c r="E4305" s="72">
        <v>6.97</v>
      </c>
    </row>
    <row r="4306" spans="1:5" x14ac:dyDescent="0.25">
      <c r="A4306">
        <v>1580</v>
      </c>
      <c r="B4306" t="s">
        <v>12422</v>
      </c>
      <c r="C4306" t="s">
        <v>2511</v>
      </c>
      <c r="D4306" t="s">
        <v>2731</v>
      </c>
      <c r="E4306" s="72">
        <v>8.59</v>
      </c>
    </row>
    <row r="4307" spans="1:5" x14ac:dyDescent="0.25">
      <c r="A4307">
        <v>39321</v>
      </c>
      <c r="B4307" t="s">
        <v>12423</v>
      </c>
      <c r="C4307" t="s">
        <v>2511</v>
      </c>
      <c r="D4307" t="s">
        <v>2731</v>
      </c>
      <c r="E4307" s="72">
        <v>24.03</v>
      </c>
    </row>
    <row r="4308" spans="1:5" x14ac:dyDescent="0.25">
      <c r="A4308">
        <v>39319</v>
      </c>
      <c r="B4308" t="s">
        <v>12424</v>
      </c>
      <c r="C4308" t="s">
        <v>2511</v>
      </c>
      <c r="D4308" t="s">
        <v>2731</v>
      </c>
      <c r="E4308" s="72">
        <v>10</v>
      </c>
    </row>
    <row r="4309" spans="1:5" x14ac:dyDescent="0.25">
      <c r="A4309">
        <v>39320</v>
      </c>
      <c r="B4309" t="s">
        <v>12425</v>
      </c>
      <c r="C4309" t="s">
        <v>2511</v>
      </c>
      <c r="D4309" t="s">
        <v>2731</v>
      </c>
      <c r="E4309" s="72">
        <v>19.22</v>
      </c>
    </row>
    <row r="4310" spans="1:5" x14ac:dyDescent="0.25">
      <c r="A4310">
        <v>1591</v>
      </c>
      <c r="B4310" t="s">
        <v>12426</v>
      </c>
      <c r="C4310" t="s">
        <v>2511</v>
      </c>
      <c r="D4310" t="s">
        <v>2731</v>
      </c>
      <c r="E4310" s="72">
        <v>26.62</v>
      </c>
    </row>
    <row r="4311" spans="1:5" x14ac:dyDescent="0.25">
      <c r="A4311">
        <v>1547</v>
      </c>
      <c r="B4311" t="s">
        <v>12427</v>
      </c>
      <c r="C4311" t="s">
        <v>2511</v>
      </c>
      <c r="D4311" t="s">
        <v>2731</v>
      </c>
      <c r="E4311" s="72">
        <v>139.52000000000001</v>
      </c>
    </row>
    <row r="4312" spans="1:5" x14ac:dyDescent="0.25">
      <c r="A4312">
        <v>38196</v>
      </c>
      <c r="B4312" t="s">
        <v>12428</v>
      </c>
      <c r="C4312" t="s">
        <v>2511</v>
      </c>
      <c r="D4312" t="s">
        <v>2731</v>
      </c>
      <c r="E4312" s="72">
        <v>27.17</v>
      </c>
    </row>
    <row r="4313" spans="1:5" x14ac:dyDescent="0.25">
      <c r="A4313">
        <v>1543</v>
      </c>
      <c r="B4313" t="s">
        <v>12429</v>
      </c>
      <c r="C4313" t="s">
        <v>2511</v>
      </c>
      <c r="D4313" t="s">
        <v>2731</v>
      </c>
      <c r="E4313" s="72">
        <v>28.88</v>
      </c>
    </row>
    <row r="4314" spans="1:5" x14ac:dyDescent="0.25">
      <c r="A4314">
        <v>1585</v>
      </c>
      <c r="B4314" t="s">
        <v>12430</v>
      </c>
      <c r="C4314" t="s">
        <v>2511</v>
      </c>
      <c r="D4314" t="s">
        <v>2731</v>
      </c>
      <c r="E4314" s="72">
        <v>5.59</v>
      </c>
    </row>
    <row r="4315" spans="1:5" x14ac:dyDescent="0.25">
      <c r="A4315">
        <v>1593</v>
      </c>
      <c r="B4315" t="s">
        <v>12431</v>
      </c>
      <c r="C4315" t="s">
        <v>2511</v>
      </c>
      <c r="D4315" t="s">
        <v>2731</v>
      </c>
      <c r="E4315" s="72">
        <v>29.7</v>
      </c>
    </row>
    <row r="4316" spans="1:5" x14ac:dyDescent="0.25">
      <c r="A4316">
        <v>11838</v>
      </c>
      <c r="B4316" t="s">
        <v>12432</v>
      </c>
      <c r="C4316" t="s">
        <v>2511</v>
      </c>
      <c r="D4316" t="s">
        <v>2731</v>
      </c>
      <c r="E4316" s="72">
        <v>39.18</v>
      </c>
    </row>
    <row r="4317" spans="1:5" x14ac:dyDescent="0.25">
      <c r="A4317">
        <v>1594</v>
      </c>
      <c r="B4317" t="s">
        <v>12433</v>
      </c>
      <c r="C4317" t="s">
        <v>2511</v>
      </c>
      <c r="D4317" t="s">
        <v>2731</v>
      </c>
      <c r="E4317" s="72">
        <v>39.61</v>
      </c>
    </row>
    <row r="4318" spans="1:5" x14ac:dyDescent="0.25">
      <c r="A4318">
        <v>1586</v>
      </c>
      <c r="B4318" t="s">
        <v>12434</v>
      </c>
      <c r="C4318" t="s">
        <v>2511</v>
      </c>
      <c r="D4318" t="s">
        <v>2731</v>
      </c>
      <c r="E4318" s="72">
        <v>7.08</v>
      </c>
    </row>
    <row r="4319" spans="1:5" x14ac:dyDescent="0.25">
      <c r="A4319">
        <v>11839</v>
      </c>
      <c r="B4319" t="s">
        <v>12435</v>
      </c>
      <c r="C4319" t="s">
        <v>2511</v>
      </c>
      <c r="D4319" t="s">
        <v>2731</v>
      </c>
      <c r="E4319" s="72">
        <v>57.01</v>
      </c>
    </row>
    <row r="4320" spans="1:5" x14ac:dyDescent="0.25">
      <c r="A4320">
        <v>1587</v>
      </c>
      <c r="B4320" t="s">
        <v>12436</v>
      </c>
      <c r="C4320" t="s">
        <v>2511</v>
      </c>
      <c r="D4320" t="s">
        <v>2731</v>
      </c>
      <c r="E4320" s="72">
        <v>7.21</v>
      </c>
    </row>
    <row r="4321" spans="1:5" x14ac:dyDescent="0.25">
      <c r="A4321">
        <v>1545</v>
      </c>
      <c r="B4321" t="s">
        <v>12437</v>
      </c>
      <c r="C4321" t="s">
        <v>2511</v>
      </c>
      <c r="D4321" t="s">
        <v>2731</v>
      </c>
      <c r="E4321" s="72">
        <v>68.42</v>
      </c>
    </row>
    <row r="4322" spans="1:5" x14ac:dyDescent="0.25">
      <c r="A4322">
        <v>1588</v>
      </c>
      <c r="B4322" t="s">
        <v>12438</v>
      </c>
      <c r="C4322" t="s">
        <v>2511</v>
      </c>
      <c r="D4322" t="s">
        <v>2731</v>
      </c>
      <c r="E4322" s="72">
        <v>9.89</v>
      </c>
    </row>
    <row r="4323" spans="1:5" x14ac:dyDescent="0.25">
      <c r="A4323">
        <v>1535</v>
      </c>
      <c r="B4323" t="s">
        <v>12439</v>
      </c>
      <c r="C4323" t="s">
        <v>2511</v>
      </c>
      <c r="D4323" t="s">
        <v>2731</v>
      </c>
      <c r="E4323" s="72">
        <v>5.7</v>
      </c>
    </row>
    <row r="4324" spans="1:5" x14ac:dyDescent="0.25">
      <c r="A4324">
        <v>1589</v>
      </c>
      <c r="B4324" t="s">
        <v>12440</v>
      </c>
      <c r="C4324" t="s">
        <v>2511</v>
      </c>
      <c r="D4324" t="s">
        <v>2731</v>
      </c>
      <c r="E4324" s="72">
        <v>10.199999999999999</v>
      </c>
    </row>
    <row r="4325" spans="1:5" x14ac:dyDescent="0.25">
      <c r="A4325">
        <v>1546</v>
      </c>
      <c r="B4325" t="s">
        <v>12441</v>
      </c>
      <c r="C4325" t="s">
        <v>2511</v>
      </c>
      <c r="D4325" t="s">
        <v>2731</v>
      </c>
      <c r="E4325" s="72">
        <v>115.45</v>
      </c>
    </row>
    <row r="4326" spans="1:5" x14ac:dyDescent="0.25">
      <c r="A4326">
        <v>1590</v>
      </c>
      <c r="B4326" t="s">
        <v>12442</v>
      </c>
      <c r="C4326" t="s">
        <v>2511</v>
      </c>
      <c r="D4326" t="s">
        <v>2731</v>
      </c>
      <c r="E4326" s="72">
        <v>17.96</v>
      </c>
    </row>
    <row r="4327" spans="1:5" x14ac:dyDescent="0.25">
      <c r="A4327">
        <v>1542</v>
      </c>
      <c r="B4327" t="s">
        <v>12443</v>
      </c>
      <c r="C4327" t="s">
        <v>2511</v>
      </c>
      <c r="D4327" t="s">
        <v>2731</v>
      </c>
      <c r="E4327" s="72">
        <v>23.79</v>
      </c>
    </row>
    <row r="4328" spans="1:5" x14ac:dyDescent="0.25">
      <c r="A4328">
        <v>38415</v>
      </c>
      <c r="B4328" t="s">
        <v>12444</v>
      </c>
      <c r="C4328" t="s">
        <v>2511</v>
      </c>
      <c r="D4328" t="s">
        <v>2731</v>
      </c>
      <c r="E4328" s="72">
        <v>959.96</v>
      </c>
    </row>
    <row r="4329" spans="1:5" x14ac:dyDescent="0.25">
      <c r="A4329">
        <v>38414</v>
      </c>
      <c r="B4329" t="s">
        <v>12445</v>
      </c>
      <c r="C4329" t="s">
        <v>2511</v>
      </c>
      <c r="D4329" t="s">
        <v>2731</v>
      </c>
      <c r="E4329" s="73">
        <v>1347.32</v>
      </c>
    </row>
    <row r="4330" spans="1:5" x14ac:dyDescent="0.25">
      <c r="A4330">
        <v>38128</v>
      </c>
      <c r="B4330" t="s">
        <v>12446</v>
      </c>
      <c r="C4330" t="s">
        <v>2510</v>
      </c>
      <c r="D4330" t="s">
        <v>2733</v>
      </c>
      <c r="E4330" s="72">
        <v>0.8</v>
      </c>
    </row>
    <row r="4331" spans="1:5" x14ac:dyDescent="0.25">
      <c r="A4331">
        <v>7253</v>
      </c>
      <c r="B4331" t="s">
        <v>12447</v>
      </c>
      <c r="C4331" t="s">
        <v>2516</v>
      </c>
      <c r="D4331" t="s">
        <v>2731</v>
      </c>
      <c r="E4331" s="72">
        <v>171.42</v>
      </c>
    </row>
    <row r="4332" spans="1:5" x14ac:dyDescent="0.25">
      <c r="A4332">
        <v>4806</v>
      </c>
      <c r="B4332" t="s">
        <v>12448</v>
      </c>
      <c r="C4332" t="s">
        <v>2514</v>
      </c>
      <c r="D4332" t="s">
        <v>2731</v>
      </c>
      <c r="E4332" s="72">
        <v>16.52</v>
      </c>
    </row>
    <row r="4333" spans="1:5" x14ac:dyDescent="0.25">
      <c r="A4333">
        <v>34401</v>
      </c>
      <c r="B4333" t="s">
        <v>12449</v>
      </c>
      <c r="C4333" t="s">
        <v>2511</v>
      </c>
      <c r="D4333" t="s">
        <v>2731</v>
      </c>
      <c r="E4333" s="72">
        <v>1.64</v>
      </c>
    </row>
    <row r="4334" spans="1:5" x14ac:dyDescent="0.25">
      <c r="A4334">
        <v>7260</v>
      </c>
      <c r="B4334" t="s">
        <v>12450</v>
      </c>
      <c r="C4334" t="s">
        <v>2511</v>
      </c>
      <c r="D4334" t="s">
        <v>2731</v>
      </c>
      <c r="E4334" s="72">
        <v>1.46</v>
      </c>
    </row>
    <row r="4335" spans="1:5" x14ac:dyDescent="0.25">
      <c r="A4335">
        <v>7256</v>
      </c>
      <c r="B4335" t="s">
        <v>12451</v>
      </c>
      <c r="C4335" t="s">
        <v>2511</v>
      </c>
      <c r="D4335" t="s">
        <v>2731</v>
      </c>
      <c r="E4335" s="72">
        <v>1.44</v>
      </c>
    </row>
    <row r="4336" spans="1:5" x14ac:dyDescent="0.25">
      <c r="A4336">
        <v>7258</v>
      </c>
      <c r="B4336" t="s">
        <v>12452</v>
      </c>
      <c r="C4336" t="s">
        <v>2511</v>
      </c>
      <c r="D4336" t="s">
        <v>2731</v>
      </c>
      <c r="E4336" s="72">
        <v>0.59</v>
      </c>
    </row>
    <row r="4337" spans="1:5" x14ac:dyDescent="0.25">
      <c r="A4337">
        <v>34400</v>
      </c>
      <c r="B4337" t="s">
        <v>12453</v>
      </c>
      <c r="C4337" t="s">
        <v>2511</v>
      </c>
      <c r="D4337" t="s">
        <v>2731</v>
      </c>
      <c r="E4337" s="72">
        <v>2.5299999999999998</v>
      </c>
    </row>
    <row r="4338" spans="1:5" x14ac:dyDescent="0.25">
      <c r="A4338">
        <v>10617</v>
      </c>
      <c r="B4338" t="s">
        <v>12454</v>
      </c>
      <c r="C4338" t="s">
        <v>2511</v>
      </c>
      <c r="D4338" t="s">
        <v>2731</v>
      </c>
      <c r="E4338" s="72">
        <v>4.8499999999999996</v>
      </c>
    </row>
    <row r="4339" spans="1:5" x14ac:dyDescent="0.25">
      <c r="A4339">
        <v>44261</v>
      </c>
      <c r="B4339" t="s">
        <v>12455</v>
      </c>
      <c r="C4339" t="s">
        <v>2511</v>
      </c>
      <c r="D4339" t="s">
        <v>2731</v>
      </c>
      <c r="E4339" s="72">
        <v>159.65</v>
      </c>
    </row>
    <row r="4340" spans="1:5" x14ac:dyDescent="0.25">
      <c r="A4340">
        <v>7274</v>
      </c>
      <c r="B4340" t="s">
        <v>12456</v>
      </c>
      <c r="C4340" t="s">
        <v>2511</v>
      </c>
      <c r="D4340" t="s">
        <v>2731</v>
      </c>
      <c r="E4340" s="72">
        <v>77.290000000000006</v>
      </c>
    </row>
    <row r="4341" spans="1:5" x14ac:dyDescent="0.25">
      <c r="A4341">
        <v>44326</v>
      </c>
      <c r="B4341" t="s">
        <v>12457</v>
      </c>
      <c r="C4341" t="s">
        <v>2511</v>
      </c>
      <c r="D4341" t="s">
        <v>2731</v>
      </c>
      <c r="E4341" s="73">
        <v>1669.32</v>
      </c>
    </row>
    <row r="4342" spans="1:5" x14ac:dyDescent="0.25">
      <c r="A4342">
        <v>154</v>
      </c>
      <c r="B4342" t="s">
        <v>12458</v>
      </c>
      <c r="C4342" t="s">
        <v>2515</v>
      </c>
      <c r="D4342" t="s">
        <v>2731</v>
      </c>
      <c r="E4342" s="72">
        <v>92.77</v>
      </c>
    </row>
    <row r="4343" spans="1:5" x14ac:dyDescent="0.25">
      <c r="A4343">
        <v>38121</v>
      </c>
      <c r="B4343" t="s">
        <v>12459</v>
      </c>
      <c r="C4343" t="s">
        <v>2515</v>
      </c>
      <c r="D4343" t="s">
        <v>2731</v>
      </c>
      <c r="E4343" s="72">
        <v>21.56</v>
      </c>
    </row>
    <row r="4344" spans="1:5" x14ac:dyDescent="0.25">
      <c r="A4344">
        <v>43776</v>
      </c>
      <c r="B4344" t="s">
        <v>12460</v>
      </c>
      <c r="C4344" t="s">
        <v>2515</v>
      </c>
      <c r="D4344" t="s">
        <v>2731</v>
      </c>
      <c r="E4344" s="72">
        <v>28.9</v>
      </c>
    </row>
    <row r="4345" spans="1:5" x14ac:dyDescent="0.25">
      <c r="A4345">
        <v>7343</v>
      </c>
      <c r="B4345" t="s">
        <v>12461</v>
      </c>
      <c r="C4345" t="s">
        <v>2515</v>
      </c>
      <c r="D4345" t="s">
        <v>2731</v>
      </c>
      <c r="E4345" s="72">
        <v>19.079999999999998</v>
      </c>
    </row>
    <row r="4346" spans="1:5" x14ac:dyDescent="0.25">
      <c r="A4346">
        <v>7348</v>
      </c>
      <c r="B4346" t="s">
        <v>12462</v>
      </c>
      <c r="C4346" t="s">
        <v>2515</v>
      </c>
      <c r="D4346" t="s">
        <v>2731</v>
      </c>
      <c r="E4346" s="72">
        <v>19.52</v>
      </c>
    </row>
    <row r="4347" spans="1:5" x14ac:dyDescent="0.25">
      <c r="A4347">
        <v>7313</v>
      </c>
      <c r="B4347" t="s">
        <v>12463</v>
      </c>
      <c r="C4347" t="s">
        <v>2515</v>
      </c>
      <c r="D4347" t="s">
        <v>2731</v>
      </c>
      <c r="E4347" s="72">
        <v>23.93</v>
      </c>
    </row>
    <row r="4348" spans="1:5" x14ac:dyDescent="0.25">
      <c r="A4348">
        <v>7319</v>
      </c>
      <c r="B4348" t="s">
        <v>12464</v>
      </c>
      <c r="C4348" t="s">
        <v>2515</v>
      </c>
      <c r="D4348" t="s">
        <v>2731</v>
      </c>
      <c r="E4348" s="72">
        <v>13.69</v>
      </c>
    </row>
    <row r="4349" spans="1:5" x14ac:dyDescent="0.25">
      <c r="A4349">
        <v>7314</v>
      </c>
      <c r="B4349" t="s">
        <v>12465</v>
      </c>
      <c r="C4349" t="s">
        <v>2515</v>
      </c>
      <c r="D4349" t="s">
        <v>2731</v>
      </c>
      <c r="E4349" s="72">
        <v>85.4</v>
      </c>
    </row>
    <row r="4350" spans="1:5" x14ac:dyDescent="0.25">
      <c r="A4350">
        <v>7304</v>
      </c>
      <c r="B4350" t="s">
        <v>12466</v>
      </c>
      <c r="C4350" t="s">
        <v>2515</v>
      </c>
      <c r="D4350" t="s">
        <v>2731</v>
      </c>
      <c r="E4350" s="72">
        <v>85.64</v>
      </c>
    </row>
    <row r="4351" spans="1:5" x14ac:dyDescent="0.25">
      <c r="A4351">
        <v>43649</v>
      </c>
      <c r="B4351" t="s">
        <v>12467</v>
      </c>
      <c r="C4351" t="s">
        <v>2515</v>
      </c>
      <c r="D4351" t="s">
        <v>2731</v>
      </c>
      <c r="E4351" s="72">
        <v>44.29</v>
      </c>
    </row>
    <row r="4352" spans="1:5" x14ac:dyDescent="0.25">
      <c r="A4352">
        <v>43650</v>
      </c>
      <c r="B4352" t="s">
        <v>12468</v>
      </c>
      <c r="C4352" t="s">
        <v>2515</v>
      </c>
      <c r="D4352" t="s">
        <v>2731</v>
      </c>
      <c r="E4352" s="72">
        <v>41.85</v>
      </c>
    </row>
    <row r="4353" spans="1:5" x14ac:dyDescent="0.25">
      <c r="A4353">
        <v>7311</v>
      </c>
      <c r="B4353" t="s">
        <v>12469</v>
      </c>
      <c r="C4353" t="s">
        <v>2515</v>
      </c>
      <c r="D4353" t="s">
        <v>2731</v>
      </c>
      <c r="E4353" s="72">
        <v>42.87</v>
      </c>
    </row>
    <row r="4354" spans="1:5" x14ac:dyDescent="0.25">
      <c r="A4354">
        <v>7292</v>
      </c>
      <c r="B4354" t="s">
        <v>12470</v>
      </c>
      <c r="C4354" t="s">
        <v>2515</v>
      </c>
      <c r="D4354" t="s">
        <v>2733</v>
      </c>
      <c r="E4354" s="72">
        <v>41.51</v>
      </c>
    </row>
    <row r="4355" spans="1:5" x14ac:dyDescent="0.25">
      <c r="A4355">
        <v>7293</v>
      </c>
      <c r="B4355" t="s">
        <v>12471</v>
      </c>
      <c r="C4355" t="s">
        <v>2515</v>
      </c>
      <c r="D4355" t="s">
        <v>2731</v>
      </c>
      <c r="E4355" s="72">
        <v>45.92</v>
      </c>
    </row>
    <row r="4356" spans="1:5" x14ac:dyDescent="0.25">
      <c r="A4356">
        <v>7306</v>
      </c>
      <c r="B4356" t="s">
        <v>12472</v>
      </c>
      <c r="C4356" t="s">
        <v>2515</v>
      </c>
      <c r="D4356" t="s">
        <v>2731</v>
      </c>
      <c r="E4356" s="72">
        <v>50.68</v>
      </c>
    </row>
    <row r="4357" spans="1:5" x14ac:dyDescent="0.25">
      <c r="A4357">
        <v>7288</v>
      </c>
      <c r="B4357" t="s">
        <v>12473</v>
      </c>
      <c r="C4357" t="s">
        <v>2515</v>
      </c>
      <c r="D4357" t="s">
        <v>2731</v>
      </c>
      <c r="E4357" s="72">
        <v>42.08</v>
      </c>
    </row>
    <row r="4358" spans="1:5" x14ac:dyDescent="0.25">
      <c r="A4358">
        <v>43625</v>
      </c>
      <c r="B4358" t="s">
        <v>12474</v>
      </c>
      <c r="C4358" t="s">
        <v>2515</v>
      </c>
      <c r="D4358" t="s">
        <v>2731</v>
      </c>
      <c r="E4358" s="72">
        <v>33.979999999999997</v>
      </c>
    </row>
    <row r="4359" spans="1:5" x14ac:dyDescent="0.25">
      <c r="A4359">
        <v>43647</v>
      </c>
      <c r="B4359" t="s">
        <v>12475</v>
      </c>
      <c r="C4359" t="s">
        <v>2515</v>
      </c>
      <c r="D4359" t="s">
        <v>2731</v>
      </c>
      <c r="E4359" s="72">
        <v>30.86</v>
      </c>
    </row>
    <row r="4360" spans="1:5" x14ac:dyDescent="0.25">
      <c r="A4360">
        <v>43648</v>
      </c>
      <c r="B4360" t="s">
        <v>12476</v>
      </c>
      <c r="C4360" t="s">
        <v>2515</v>
      </c>
      <c r="D4360" t="s">
        <v>2731</v>
      </c>
      <c r="E4360" s="72">
        <v>29.78</v>
      </c>
    </row>
    <row r="4361" spans="1:5" x14ac:dyDescent="0.25">
      <c r="A4361">
        <v>35693</v>
      </c>
      <c r="B4361" t="s">
        <v>12477</v>
      </c>
      <c r="C4361" t="s">
        <v>2515</v>
      </c>
      <c r="D4361" t="s">
        <v>2731</v>
      </c>
      <c r="E4361" s="72">
        <v>12.14</v>
      </c>
    </row>
    <row r="4362" spans="1:5" x14ac:dyDescent="0.25">
      <c r="A4362">
        <v>7356</v>
      </c>
      <c r="B4362" t="s">
        <v>12478</v>
      </c>
      <c r="C4362" t="s">
        <v>2515</v>
      </c>
      <c r="D4362" t="s">
        <v>2733</v>
      </c>
      <c r="E4362" s="72">
        <v>29.11</v>
      </c>
    </row>
    <row r="4363" spans="1:5" x14ac:dyDescent="0.25">
      <c r="A4363">
        <v>35692</v>
      </c>
      <c r="B4363" t="s">
        <v>12479</v>
      </c>
      <c r="C4363" t="s">
        <v>2515</v>
      </c>
      <c r="D4363" t="s">
        <v>2731</v>
      </c>
      <c r="E4363" s="72">
        <v>19.05</v>
      </c>
    </row>
    <row r="4364" spans="1:5" x14ac:dyDescent="0.25">
      <c r="A4364">
        <v>43624</v>
      </c>
      <c r="B4364" t="s">
        <v>12480</v>
      </c>
      <c r="C4364" t="s">
        <v>2515</v>
      </c>
      <c r="D4364" t="s">
        <v>2731</v>
      </c>
      <c r="E4364" s="72">
        <v>35.479999999999997</v>
      </c>
    </row>
    <row r="4365" spans="1:5" x14ac:dyDescent="0.25">
      <c r="A4365">
        <v>7342</v>
      </c>
      <c r="B4365" t="s">
        <v>12481</v>
      </c>
      <c r="C4365" t="s">
        <v>2510</v>
      </c>
      <c r="D4365" t="s">
        <v>2731</v>
      </c>
      <c r="E4365" s="72">
        <v>2.62</v>
      </c>
    </row>
    <row r="4366" spans="1:5" x14ac:dyDescent="0.25">
      <c r="A4366">
        <v>7350</v>
      </c>
      <c r="B4366" t="s">
        <v>19008</v>
      </c>
      <c r="C4366" t="s">
        <v>2515</v>
      </c>
      <c r="D4366" t="s">
        <v>2731</v>
      </c>
      <c r="E4366" s="72">
        <v>42.02</v>
      </c>
    </row>
    <row r="4367" spans="1:5" x14ac:dyDescent="0.25">
      <c r="A4367">
        <v>39574</v>
      </c>
      <c r="B4367" t="s">
        <v>12482</v>
      </c>
      <c r="C4367" t="s">
        <v>2511</v>
      </c>
      <c r="D4367" t="s">
        <v>2731</v>
      </c>
      <c r="E4367" s="72">
        <v>4.57</v>
      </c>
    </row>
    <row r="4368" spans="1:5" x14ac:dyDescent="0.25">
      <c r="A4368">
        <v>11060</v>
      </c>
      <c r="B4368" t="s">
        <v>12483</v>
      </c>
      <c r="C4368" t="s">
        <v>2511</v>
      </c>
      <c r="D4368" t="s">
        <v>2731</v>
      </c>
      <c r="E4368" s="72">
        <v>46.23</v>
      </c>
    </row>
    <row r="4369" spans="1:5" x14ac:dyDescent="0.25">
      <c r="A4369">
        <v>37401</v>
      </c>
      <c r="B4369" t="s">
        <v>12484</v>
      </c>
      <c r="C4369" t="s">
        <v>2511</v>
      </c>
      <c r="D4369" t="s">
        <v>2731</v>
      </c>
      <c r="E4369" s="72">
        <v>37.67</v>
      </c>
    </row>
    <row r="4370" spans="1:5" x14ac:dyDescent="0.25">
      <c r="A4370">
        <v>7525</v>
      </c>
      <c r="B4370" t="s">
        <v>12485</v>
      </c>
      <c r="C4370" t="s">
        <v>2511</v>
      </c>
      <c r="D4370" t="s">
        <v>2731</v>
      </c>
      <c r="E4370" s="72">
        <v>53.47</v>
      </c>
    </row>
    <row r="4371" spans="1:5" x14ac:dyDescent="0.25">
      <c r="A4371">
        <v>7524</v>
      </c>
      <c r="B4371" t="s">
        <v>12486</v>
      </c>
      <c r="C4371" t="s">
        <v>2511</v>
      </c>
      <c r="D4371" t="s">
        <v>2731</v>
      </c>
      <c r="E4371" s="72">
        <v>50.39</v>
      </c>
    </row>
    <row r="4372" spans="1:5" x14ac:dyDescent="0.25">
      <c r="A4372">
        <v>38105</v>
      </c>
      <c r="B4372" t="s">
        <v>12487</v>
      </c>
      <c r="C4372" t="s">
        <v>2511</v>
      </c>
      <c r="D4372" t="s">
        <v>2731</v>
      </c>
      <c r="E4372" s="72">
        <v>12.94</v>
      </c>
    </row>
    <row r="4373" spans="1:5" x14ac:dyDescent="0.25">
      <c r="A4373">
        <v>38084</v>
      </c>
      <c r="B4373" t="s">
        <v>12488</v>
      </c>
      <c r="C4373" t="s">
        <v>2511</v>
      </c>
      <c r="D4373" t="s">
        <v>2731</v>
      </c>
      <c r="E4373" s="72">
        <v>18.38</v>
      </c>
    </row>
    <row r="4374" spans="1:5" x14ac:dyDescent="0.25">
      <c r="A4374">
        <v>38103</v>
      </c>
      <c r="B4374" t="s">
        <v>12489</v>
      </c>
      <c r="C4374" t="s">
        <v>2511</v>
      </c>
      <c r="D4374" t="s">
        <v>2731</v>
      </c>
      <c r="E4374" s="72">
        <v>19.43</v>
      </c>
    </row>
    <row r="4375" spans="1:5" x14ac:dyDescent="0.25">
      <c r="A4375">
        <v>38082</v>
      </c>
      <c r="B4375" t="s">
        <v>12490</v>
      </c>
      <c r="C4375" t="s">
        <v>2511</v>
      </c>
      <c r="D4375" t="s">
        <v>2731</v>
      </c>
      <c r="E4375" s="72">
        <v>23.94</v>
      </c>
    </row>
    <row r="4376" spans="1:5" x14ac:dyDescent="0.25">
      <c r="A4376">
        <v>38104</v>
      </c>
      <c r="B4376" t="s">
        <v>12491</v>
      </c>
      <c r="C4376" t="s">
        <v>2511</v>
      </c>
      <c r="D4376" t="s">
        <v>2731</v>
      </c>
      <c r="E4376" s="72">
        <v>38.049999999999997</v>
      </c>
    </row>
    <row r="4377" spans="1:5" x14ac:dyDescent="0.25">
      <c r="A4377">
        <v>38083</v>
      </c>
      <c r="B4377" t="s">
        <v>12492</v>
      </c>
      <c r="C4377" t="s">
        <v>2511</v>
      </c>
      <c r="D4377" t="s">
        <v>2731</v>
      </c>
      <c r="E4377" s="72">
        <v>42.24</v>
      </c>
    </row>
    <row r="4378" spans="1:5" x14ac:dyDescent="0.25">
      <c r="A4378">
        <v>38101</v>
      </c>
      <c r="B4378" t="s">
        <v>12493</v>
      </c>
      <c r="C4378" t="s">
        <v>2511</v>
      </c>
      <c r="D4378" t="s">
        <v>2731</v>
      </c>
      <c r="E4378" s="72">
        <v>9.24</v>
      </c>
    </row>
    <row r="4379" spans="1:5" x14ac:dyDescent="0.25">
      <c r="A4379">
        <v>7528</v>
      </c>
      <c r="B4379" t="s">
        <v>12494</v>
      </c>
      <c r="C4379" t="s">
        <v>2511</v>
      </c>
      <c r="D4379" t="s">
        <v>2733</v>
      </c>
      <c r="E4379" s="72">
        <v>10.86</v>
      </c>
    </row>
    <row r="4380" spans="1:5" x14ac:dyDescent="0.25">
      <c r="A4380">
        <v>12147</v>
      </c>
      <c r="B4380" t="s">
        <v>12495</v>
      </c>
      <c r="C4380" t="s">
        <v>2511</v>
      </c>
      <c r="D4380" t="s">
        <v>2731</v>
      </c>
      <c r="E4380" s="72">
        <v>16.559999999999999</v>
      </c>
    </row>
    <row r="4381" spans="1:5" x14ac:dyDescent="0.25">
      <c r="A4381">
        <v>38075</v>
      </c>
      <c r="B4381" t="s">
        <v>12496</v>
      </c>
      <c r="C4381" t="s">
        <v>2511</v>
      </c>
      <c r="D4381" t="s">
        <v>2731</v>
      </c>
      <c r="E4381" s="72">
        <v>18.809999999999999</v>
      </c>
    </row>
    <row r="4382" spans="1:5" x14ac:dyDescent="0.25">
      <c r="A4382">
        <v>38102</v>
      </c>
      <c r="B4382" t="s">
        <v>12497</v>
      </c>
      <c r="C4382" t="s">
        <v>2511</v>
      </c>
      <c r="D4382" t="s">
        <v>2731</v>
      </c>
      <c r="E4382" s="72">
        <v>11.82</v>
      </c>
    </row>
    <row r="4383" spans="1:5" x14ac:dyDescent="0.25">
      <c r="A4383">
        <v>38076</v>
      </c>
      <c r="B4383" t="s">
        <v>12498</v>
      </c>
      <c r="C4383" t="s">
        <v>2511</v>
      </c>
      <c r="D4383" t="s">
        <v>2731</v>
      </c>
      <c r="E4383" s="72">
        <v>21.09</v>
      </c>
    </row>
    <row r="4384" spans="1:5" x14ac:dyDescent="0.25">
      <c r="A4384">
        <v>7592</v>
      </c>
      <c r="B4384" t="s">
        <v>12499</v>
      </c>
      <c r="C4384" t="s">
        <v>2513</v>
      </c>
      <c r="D4384" t="s">
        <v>2733</v>
      </c>
      <c r="E4384" s="72">
        <v>20.14</v>
      </c>
    </row>
    <row r="4385" spans="1:5" x14ac:dyDescent="0.25">
      <c r="A4385">
        <v>40820</v>
      </c>
      <c r="B4385" t="s">
        <v>12500</v>
      </c>
      <c r="C4385" t="s">
        <v>2517</v>
      </c>
      <c r="D4385" t="s">
        <v>2731</v>
      </c>
      <c r="E4385" s="73">
        <v>3583.85</v>
      </c>
    </row>
    <row r="4386" spans="1:5" x14ac:dyDescent="0.25">
      <c r="A4386">
        <v>11826</v>
      </c>
      <c r="B4386" t="s">
        <v>12501</v>
      </c>
      <c r="C4386" t="s">
        <v>2511</v>
      </c>
      <c r="D4386" t="s">
        <v>2731</v>
      </c>
      <c r="E4386" s="72">
        <v>170.14</v>
      </c>
    </row>
    <row r="4387" spans="1:5" x14ac:dyDescent="0.25">
      <c r="A4387">
        <v>7606</v>
      </c>
      <c r="B4387" t="s">
        <v>12502</v>
      </c>
      <c r="C4387" t="s">
        <v>2511</v>
      </c>
      <c r="D4387" t="s">
        <v>2731</v>
      </c>
      <c r="E4387" s="72">
        <v>204.61</v>
      </c>
    </row>
    <row r="4388" spans="1:5" x14ac:dyDescent="0.25">
      <c r="A4388">
        <v>11763</v>
      </c>
      <c r="B4388" t="s">
        <v>12503</v>
      </c>
      <c r="C4388" t="s">
        <v>2511</v>
      </c>
      <c r="D4388" t="s">
        <v>2731</v>
      </c>
      <c r="E4388" s="72">
        <v>446.81</v>
      </c>
    </row>
    <row r="4389" spans="1:5" x14ac:dyDescent="0.25">
      <c r="A4389">
        <v>11764</v>
      </c>
      <c r="B4389" t="s">
        <v>12504</v>
      </c>
      <c r="C4389" t="s">
        <v>2511</v>
      </c>
      <c r="D4389" t="s">
        <v>2731</v>
      </c>
      <c r="E4389" s="72">
        <v>366.58</v>
      </c>
    </row>
    <row r="4390" spans="1:5" x14ac:dyDescent="0.25">
      <c r="A4390">
        <v>11829</v>
      </c>
      <c r="B4390" t="s">
        <v>12505</v>
      </c>
      <c r="C4390" t="s">
        <v>2511</v>
      </c>
      <c r="D4390" t="s">
        <v>2731</v>
      </c>
      <c r="E4390" s="72">
        <v>88.6</v>
      </c>
    </row>
    <row r="4391" spans="1:5" x14ac:dyDescent="0.25">
      <c r="A4391">
        <v>11830</v>
      </c>
      <c r="B4391" t="s">
        <v>12506</v>
      </c>
      <c r="C4391" t="s">
        <v>2511</v>
      </c>
      <c r="D4391" t="s">
        <v>2731</v>
      </c>
      <c r="E4391" s="72">
        <v>95.68</v>
      </c>
    </row>
    <row r="4392" spans="1:5" x14ac:dyDescent="0.25">
      <c r="A4392">
        <v>11825</v>
      </c>
      <c r="B4392" t="s">
        <v>12507</v>
      </c>
      <c r="C4392" t="s">
        <v>2511</v>
      </c>
      <c r="D4392" t="s">
        <v>2731</v>
      </c>
      <c r="E4392" s="72">
        <v>215.24</v>
      </c>
    </row>
    <row r="4393" spans="1:5" x14ac:dyDescent="0.25">
      <c r="A4393">
        <v>11767</v>
      </c>
      <c r="B4393" t="s">
        <v>12508</v>
      </c>
      <c r="C4393" t="s">
        <v>2511</v>
      </c>
      <c r="D4393" t="s">
        <v>2731</v>
      </c>
      <c r="E4393" s="72">
        <v>573.27</v>
      </c>
    </row>
    <row r="4394" spans="1:5" x14ac:dyDescent="0.25">
      <c r="A4394">
        <v>11766</v>
      </c>
      <c r="B4394" t="s">
        <v>12509</v>
      </c>
      <c r="C4394" t="s">
        <v>2511</v>
      </c>
      <c r="D4394" t="s">
        <v>2731</v>
      </c>
      <c r="E4394" s="72">
        <v>133.63</v>
      </c>
    </row>
    <row r="4395" spans="1:5" x14ac:dyDescent="0.25">
      <c r="A4395">
        <v>11765</v>
      </c>
      <c r="B4395" t="s">
        <v>12510</v>
      </c>
      <c r="C4395" t="s">
        <v>2511</v>
      </c>
      <c r="D4395" t="s">
        <v>2731</v>
      </c>
      <c r="E4395" s="72">
        <v>244.31</v>
      </c>
    </row>
    <row r="4396" spans="1:5" x14ac:dyDescent="0.25">
      <c r="A4396">
        <v>11824</v>
      </c>
      <c r="B4396" t="s">
        <v>12511</v>
      </c>
      <c r="C4396" t="s">
        <v>2511</v>
      </c>
      <c r="D4396" t="s">
        <v>2731</v>
      </c>
      <c r="E4396" s="72">
        <v>157.18</v>
      </c>
    </row>
    <row r="4397" spans="1:5" x14ac:dyDescent="0.25">
      <c r="A4397">
        <v>44045</v>
      </c>
      <c r="B4397" t="s">
        <v>12512</v>
      </c>
      <c r="C4397" t="s">
        <v>2511</v>
      </c>
      <c r="D4397" t="s">
        <v>2731</v>
      </c>
      <c r="E4397" s="72">
        <v>270.63</v>
      </c>
    </row>
    <row r="4398" spans="1:5" x14ac:dyDescent="0.25">
      <c r="A4398">
        <v>39702</v>
      </c>
      <c r="B4398" t="s">
        <v>12513</v>
      </c>
      <c r="C4398" t="s">
        <v>2511</v>
      </c>
      <c r="D4398" t="s">
        <v>2731</v>
      </c>
      <c r="E4398" s="73">
        <v>1797.39</v>
      </c>
    </row>
    <row r="4399" spans="1:5" x14ac:dyDescent="0.25">
      <c r="A4399">
        <v>13415</v>
      </c>
      <c r="B4399" t="s">
        <v>12514</v>
      </c>
      <c r="C4399" t="s">
        <v>2511</v>
      </c>
      <c r="D4399" t="s">
        <v>2733</v>
      </c>
      <c r="E4399" s="72">
        <v>59.01</v>
      </c>
    </row>
    <row r="4400" spans="1:5" x14ac:dyDescent="0.25">
      <c r="A4400">
        <v>7602</v>
      </c>
      <c r="B4400" t="s">
        <v>12515</v>
      </c>
      <c r="C4400" t="s">
        <v>2511</v>
      </c>
      <c r="D4400" t="s">
        <v>2731</v>
      </c>
      <c r="E4400" s="72">
        <v>37.65</v>
      </c>
    </row>
    <row r="4401" spans="1:5" x14ac:dyDescent="0.25">
      <c r="A4401">
        <v>7603</v>
      </c>
      <c r="B4401" t="s">
        <v>12516</v>
      </c>
      <c r="C4401" t="s">
        <v>2511</v>
      </c>
      <c r="D4401" t="s">
        <v>2731</v>
      </c>
      <c r="E4401" s="72">
        <v>31.94</v>
      </c>
    </row>
    <row r="4402" spans="1:5" x14ac:dyDescent="0.25">
      <c r="A4402">
        <v>11777</v>
      </c>
      <c r="B4402" t="s">
        <v>12517</v>
      </c>
      <c r="C4402" t="s">
        <v>2511</v>
      </c>
      <c r="D4402" t="s">
        <v>2731</v>
      </c>
      <c r="E4402" s="72">
        <v>170</v>
      </c>
    </row>
    <row r="4403" spans="1:5" x14ac:dyDescent="0.25">
      <c r="A4403">
        <v>13417</v>
      </c>
      <c r="B4403" t="s">
        <v>12518</v>
      </c>
      <c r="C4403" t="s">
        <v>2511</v>
      </c>
      <c r="D4403" t="s">
        <v>2731</v>
      </c>
      <c r="E4403" s="72">
        <v>76.849999999999994</v>
      </c>
    </row>
    <row r="4404" spans="1:5" x14ac:dyDescent="0.25">
      <c r="A4404">
        <v>36791</v>
      </c>
      <c r="B4404" t="s">
        <v>12519</v>
      </c>
      <c r="C4404" t="s">
        <v>2511</v>
      </c>
      <c r="D4404" t="s">
        <v>2731</v>
      </c>
      <c r="E4404" s="72">
        <v>115.35</v>
      </c>
    </row>
    <row r="4405" spans="1:5" x14ac:dyDescent="0.25">
      <c r="A4405">
        <v>36795</v>
      </c>
      <c r="B4405" t="s">
        <v>12520</v>
      </c>
      <c r="C4405" t="s">
        <v>2511</v>
      </c>
      <c r="D4405" t="s">
        <v>2731</v>
      </c>
      <c r="E4405" s="73">
        <v>1458.42</v>
      </c>
    </row>
    <row r="4406" spans="1:5" x14ac:dyDescent="0.25">
      <c r="A4406">
        <v>36796</v>
      </c>
      <c r="B4406" t="s">
        <v>12521</v>
      </c>
      <c r="C4406" t="s">
        <v>2511</v>
      </c>
      <c r="D4406" t="s">
        <v>2731</v>
      </c>
      <c r="E4406" s="72">
        <v>121.19</v>
      </c>
    </row>
    <row r="4407" spans="1:5" x14ac:dyDescent="0.25">
      <c r="A4407">
        <v>36792</v>
      </c>
      <c r="B4407" t="s">
        <v>12522</v>
      </c>
      <c r="C4407" t="s">
        <v>2511</v>
      </c>
      <c r="D4407" t="s">
        <v>2731</v>
      </c>
      <c r="E4407" s="72">
        <v>153.52000000000001</v>
      </c>
    </row>
    <row r="4408" spans="1:5" x14ac:dyDescent="0.25">
      <c r="A4408">
        <v>11773</v>
      </c>
      <c r="B4408" t="s">
        <v>12523</v>
      </c>
      <c r="C4408" t="s">
        <v>2511</v>
      </c>
      <c r="D4408" t="s">
        <v>2731</v>
      </c>
      <c r="E4408" s="72">
        <v>102.19</v>
      </c>
    </row>
    <row r="4409" spans="1:5" x14ac:dyDescent="0.25">
      <c r="A4409">
        <v>11762</v>
      </c>
      <c r="B4409" t="s">
        <v>12524</v>
      </c>
      <c r="C4409" t="s">
        <v>2511</v>
      </c>
      <c r="D4409" t="s">
        <v>2731</v>
      </c>
      <c r="E4409" s="72">
        <v>48.47</v>
      </c>
    </row>
    <row r="4410" spans="1:5" x14ac:dyDescent="0.25">
      <c r="A4410">
        <v>7604</v>
      </c>
      <c r="B4410" t="s">
        <v>12525</v>
      </c>
      <c r="C4410" t="s">
        <v>2511</v>
      </c>
      <c r="D4410" t="s">
        <v>2731</v>
      </c>
      <c r="E4410" s="72">
        <v>41.04</v>
      </c>
    </row>
    <row r="4411" spans="1:5" x14ac:dyDescent="0.25">
      <c r="A4411">
        <v>13984</v>
      </c>
      <c r="B4411" t="s">
        <v>12526</v>
      </c>
      <c r="C4411" t="s">
        <v>2511</v>
      </c>
      <c r="D4411" t="s">
        <v>2731</v>
      </c>
      <c r="E4411" s="72">
        <v>59.65</v>
      </c>
    </row>
    <row r="4412" spans="1:5" x14ac:dyDescent="0.25">
      <c r="A4412">
        <v>11772</v>
      </c>
      <c r="B4412" t="s">
        <v>12527</v>
      </c>
      <c r="C4412" t="s">
        <v>2511</v>
      </c>
      <c r="D4412" t="s">
        <v>2731</v>
      </c>
      <c r="E4412" s="72">
        <v>102.52</v>
      </c>
    </row>
    <row r="4413" spans="1:5" x14ac:dyDescent="0.25">
      <c r="A4413">
        <v>13983</v>
      </c>
      <c r="B4413" t="s">
        <v>12528</v>
      </c>
      <c r="C4413" t="s">
        <v>2511</v>
      </c>
      <c r="D4413" t="s">
        <v>2731</v>
      </c>
      <c r="E4413" s="72">
        <v>77.64</v>
      </c>
    </row>
    <row r="4414" spans="1:5" x14ac:dyDescent="0.25">
      <c r="A4414">
        <v>13416</v>
      </c>
      <c r="B4414" t="s">
        <v>12529</v>
      </c>
      <c r="C4414" t="s">
        <v>2511</v>
      </c>
      <c r="D4414" t="s">
        <v>2731</v>
      </c>
      <c r="E4414" s="72">
        <v>68.959999999999994</v>
      </c>
    </row>
    <row r="4415" spans="1:5" x14ac:dyDescent="0.25">
      <c r="A4415">
        <v>40329</v>
      </c>
      <c r="B4415" t="s">
        <v>12530</v>
      </c>
      <c r="C4415" t="s">
        <v>2511</v>
      </c>
      <c r="D4415" t="s">
        <v>2733</v>
      </c>
      <c r="E4415" s="72">
        <v>55.52</v>
      </c>
    </row>
    <row r="4416" spans="1:5" x14ac:dyDescent="0.25">
      <c r="A4416">
        <v>11823</v>
      </c>
      <c r="B4416" t="s">
        <v>12531</v>
      </c>
      <c r="C4416" t="s">
        <v>2511</v>
      </c>
      <c r="D4416" t="s">
        <v>2731</v>
      </c>
      <c r="E4416" s="72">
        <v>23.39</v>
      </c>
    </row>
    <row r="4417" spans="1:5" x14ac:dyDescent="0.25">
      <c r="A4417">
        <v>11822</v>
      </c>
      <c r="B4417" t="s">
        <v>12532</v>
      </c>
      <c r="C4417" t="s">
        <v>2511</v>
      </c>
      <c r="D4417" t="s">
        <v>2731</v>
      </c>
      <c r="E4417" s="72">
        <v>28.45</v>
      </c>
    </row>
    <row r="4418" spans="1:5" x14ac:dyDescent="0.25">
      <c r="A4418">
        <v>11831</v>
      </c>
      <c r="B4418" t="s">
        <v>12533</v>
      </c>
      <c r="C4418" t="s">
        <v>2511</v>
      </c>
      <c r="D4418" t="s">
        <v>2731</v>
      </c>
      <c r="E4418" s="72">
        <v>17.12</v>
      </c>
    </row>
    <row r="4419" spans="1:5" x14ac:dyDescent="0.25">
      <c r="A4419">
        <v>7613</v>
      </c>
      <c r="B4419" t="s">
        <v>12534</v>
      </c>
      <c r="C4419" t="s">
        <v>2511</v>
      </c>
      <c r="D4419" t="s">
        <v>2732</v>
      </c>
      <c r="E4419" s="73">
        <v>112428.88</v>
      </c>
    </row>
    <row r="4420" spans="1:5" x14ac:dyDescent="0.25">
      <c r="A4420">
        <v>7619</v>
      </c>
      <c r="B4420" t="s">
        <v>12535</v>
      </c>
      <c r="C4420" t="s">
        <v>2511</v>
      </c>
      <c r="D4420" t="s">
        <v>2732</v>
      </c>
      <c r="E4420" s="73">
        <v>17379.099999999999</v>
      </c>
    </row>
    <row r="4421" spans="1:5" x14ac:dyDescent="0.25">
      <c r="A4421">
        <v>12076</v>
      </c>
      <c r="B4421" t="s">
        <v>12536</v>
      </c>
      <c r="C4421" t="s">
        <v>2511</v>
      </c>
      <c r="D4421" t="s">
        <v>2732</v>
      </c>
      <c r="E4421" s="73">
        <v>7972.06</v>
      </c>
    </row>
    <row r="4422" spans="1:5" x14ac:dyDescent="0.25">
      <c r="A4422">
        <v>7614</v>
      </c>
      <c r="B4422" t="s">
        <v>12537</v>
      </c>
      <c r="C4422" t="s">
        <v>2511</v>
      </c>
      <c r="D4422" t="s">
        <v>2732</v>
      </c>
      <c r="E4422" s="73">
        <v>21919.19</v>
      </c>
    </row>
    <row r="4423" spans="1:5" x14ac:dyDescent="0.25">
      <c r="A4423">
        <v>7618</v>
      </c>
      <c r="B4423" t="s">
        <v>12538</v>
      </c>
      <c r="C4423" t="s">
        <v>2511</v>
      </c>
      <c r="D4423" t="s">
        <v>2732</v>
      </c>
      <c r="E4423" s="73">
        <v>142162.41</v>
      </c>
    </row>
    <row r="4424" spans="1:5" x14ac:dyDescent="0.25">
      <c r="A4424">
        <v>7620</v>
      </c>
      <c r="B4424" t="s">
        <v>12539</v>
      </c>
      <c r="C4424" t="s">
        <v>2511</v>
      </c>
      <c r="D4424" t="s">
        <v>2732</v>
      </c>
      <c r="E4424" s="73">
        <v>30749.39</v>
      </c>
    </row>
    <row r="4425" spans="1:5" x14ac:dyDescent="0.25">
      <c r="A4425">
        <v>7610</v>
      </c>
      <c r="B4425" t="s">
        <v>12540</v>
      </c>
      <c r="C4425" t="s">
        <v>2511</v>
      </c>
      <c r="D4425" t="s">
        <v>2732</v>
      </c>
      <c r="E4425" s="73">
        <v>9737.2999999999993</v>
      </c>
    </row>
    <row r="4426" spans="1:5" x14ac:dyDescent="0.25">
      <c r="A4426">
        <v>7615</v>
      </c>
      <c r="B4426" t="s">
        <v>12541</v>
      </c>
      <c r="C4426" t="s">
        <v>2511</v>
      </c>
      <c r="D4426" t="s">
        <v>2732</v>
      </c>
      <c r="E4426" s="73">
        <v>35874.29</v>
      </c>
    </row>
    <row r="4427" spans="1:5" x14ac:dyDescent="0.25">
      <c r="A4427">
        <v>7617</v>
      </c>
      <c r="B4427" t="s">
        <v>12542</v>
      </c>
      <c r="C4427" t="s">
        <v>2511</v>
      </c>
      <c r="D4427" t="s">
        <v>2732</v>
      </c>
      <c r="E4427" s="73">
        <v>10876.17</v>
      </c>
    </row>
    <row r="4428" spans="1:5" x14ac:dyDescent="0.25">
      <c r="A4428">
        <v>7616</v>
      </c>
      <c r="B4428" t="s">
        <v>12543</v>
      </c>
      <c r="C4428" t="s">
        <v>2511</v>
      </c>
      <c r="D4428" t="s">
        <v>2732</v>
      </c>
      <c r="E4428" s="73">
        <v>58541.14</v>
      </c>
    </row>
    <row r="4429" spans="1:5" x14ac:dyDescent="0.25">
      <c r="A4429">
        <v>7611</v>
      </c>
      <c r="B4429" t="s">
        <v>12544</v>
      </c>
      <c r="C4429" t="s">
        <v>2511</v>
      </c>
      <c r="D4429" t="s">
        <v>2732</v>
      </c>
      <c r="E4429" s="73">
        <v>14065</v>
      </c>
    </row>
    <row r="4430" spans="1:5" x14ac:dyDescent="0.25">
      <c r="A4430">
        <v>7612</v>
      </c>
      <c r="B4430" t="s">
        <v>12545</v>
      </c>
      <c r="C4430" t="s">
        <v>2511</v>
      </c>
      <c r="D4430" t="s">
        <v>2732</v>
      </c>
      <c r="E4430" s="73">
        <v>80299.19</v>
      </c>
    </row>
    <row r="4431" spans="1:5" x14ac:dyDescent="0.25">
      <c r="A4431">
        <v>37371</v>
      </c>
      <c r="B4431" t="s">
        <v>12546</v>
      </c>
      <c r="C4431" t="s">
        <v>2513</v>
      </c>
      <c r="D4431" t="s">
        <v>2733</v>
      </c>
      <c r="E4431" s="72">
        <v>1.5</v>
      </c>
    </row>
    <row r="4432" spans="1:5" x14ac:dyDescent="0.25">
      <c r="A4432">
        <v>40861</v>
      </c>
      <c r="B4432" t="s">
        <v>12547</v>
      </c>
      <c r="C4432" t="s">
        <v>2517</v>
      </c>
      <c r="D4432" t="s">
        <v>2733</v>
      </c>
      <c r="E4432" s="72">
        <v>282.98</v>
      </c>
    </row>
    <row r="4433" spans="1:5" x14ac:dyDescent="0.25">
      <c r="A4433">
        <v>36510</v>
      </c>
      <c r="B4433" t="s">
        <v>12548</v>
      </c>
      <c r="C4433" t="s">
        <v>2511</v>
      </c>
      <c r="D4433" t="s">
        <v>2732</v>
      </c>
      <c r="E4433" s="73">
        <v>993883.75</v>
      </c>
    </row>
    <row r="4434" spans="1:5" x14ac:dyDescent="0.25">
      <c r="A4434">
        <v>25020</v>
      </c>
      <c r="B4434" t="s">
        <v>12549</v>
      </c>
      <c r="C4434" t="s">
        <v>2511</v>
      </c>
      <c r="D4434" t="s">
        <v>2732</v>
      </c>
      <c r="E4434" s="73">
        <v>4094451.37</v>
      </c>
    </row>
    <row r="4435" spans="1:5" x14ac:dyDescent="0.25">
      <c r="A4435">
        <v>7622</v>
      </c>
      <c r="B4435" t="s">
        <v>12550</v>
      </c>
      <c r="C4435" t="s">
        <v>2511</v>
      </c>
      <c r="D4435" t="s">
        <v>2732</v>
      </c>
      <c r="E4435" s="73">
        <v>964212.5</v>
      </c>
    </row>
    <row r="4436" spans="1:5" x14ac:dyDescent="0.25">
      <c r="A4436">
        <v>7624</v>
      </c>
      <c r="B4436" t="s">
        <v>12551</v>
      </c>
      <c r="C4436" t="s">
        <v>2511</v>
      </c>
      <c r="D4436" t="s">
        <v>2732</v>
      </c>
      <c r="E4436" s="73">
        <v>1250000</v>
      </c>
    </row>
    <row r="4437" spans="1:5" x14ac:dyDescent="0.25">
      <c r="A4437">
        <v>7625</v>
      </c>
      <c r="B4437" t="s">
        <v>12552</v>
      </c>
      <c r="C4437" t="s">
        <v>2511</v>
      </c>
      <c r="D4437" t="s">
        <v>2732</v>
      </c>
      <c r="E4437" s="73">
        <v>1242354.6200000001</v>
      </c>
    </row>
    <row r="4438" spans="1:5" x14ac:dyDescent="0.25">
      <c r="A4438">
        <v>7623</v>
      </c>
      <c r="B4438" t="s">
        <v>12553</v>
      </c>
      <c r="C4438" t="s">
        <v>2511</v>
      </c>
      <c r="D4438" t="s">
        <v>2732</v>
      </c>
      <c r="E4438" s="73">
        <v>4094451.37</v>
      </c>
    </row>
    <row r="4439" spans="1:5" x14ac:dyDescent="0.25">
      <c r="A4439">
        <v>36508</v>
      </c>
      <c r="B4439" t="s">
        <v>12554</v>
      </c>
      <c r="C4439" t="s">
        <v>2511</v>
      </c>
      <c r="D4439" t="s">
        <v>2732</v>
      </c>
      <c r="E4439" s="73">
        <v>1841437.25</v>
      </c>
    </row>
    <row r="4440" spans="1:5" x14ac:dyDescent="0.25">
      <c r="A4440">
        <v>36509</v>
      </c>
      <c r="B4440" t="s">
        <v>12555</v>
      </c>
      <c r="C4440" t="s">
        <v>2511</v>
      </c>
      <c r="D4440" t="s">
        <v>2732</v>
      </c>
      <c r="E4440" s="73">
        <v>1009174.25</v>
      </c>
    </row>
    <row r="4441" spans="1:5" x14ac:dyDescent="0.25">
      <c r="A4441">
        <v>13238</v>
      </c>
      <c r="B4441" t="s">
        <v>12556</v>
      </c>
      <c r="C4441" t="s">
        <v>2511</v>
      </c>
      <c r="D4441" t="s">
        <v>2732</v>
      </c>
      <c r="E4441" s="73">
        <v>323831.75</v>
      </c>
    </row>
    <row r="4442" spans="1:5" x14ac:dyDescent="0.25">
      <c r="A4442">
        <v>36511</v>
      </c>
      <c r="B4442" t="s">
        <v>12557</v>
      </c>
      <c r="C4442" t="s">
        <v>2511</v>
      </c>
      <c r="D4442" t="s">
        <v>2732</v>
      </c>
      <c r="E4442" s="73">
        <v>375233.62</v>
      </c>
    </row>
    <row r="4443" spans="1:5" x14ac:dyDescent="0.25">
      <c r="A4443">
        <v>36515</v>
      </c>
      <c r="B4443" t="s">
        <v>12558</v>
      </c>
      <c r="C4443" t="s">
        <v>2511</v>
      </c>
      <c r="D4443" t="s">
        <v>2732</v>
      </c>
      <c r="E4443" s="73">
        <v>110514</v>
      </c>
    </row>
    <row r="4444" spans="1:5" x14ac:dyDescent="0.25">
      <c r="A4444">
        <v>10598</v>
      </c>
      <c r="B4444" t="s">
        <v>12559</v>
      </c>
      <c r="C4444" t="s">
        <v>2511</v>
      </c>
      <c r="D4444" t="s">
        <v>2732</v>
      </c>
      <c r="E4444" s="73">
        <v>179215.16</v>
      </c>
    </row>
    <row r="4445" spans="1:5" x14ac:dyDescent="0.25">
      <c r="A4445">
        <v>7640</v>
      </c>
      <c r="B4445" t="s">
        <v>12560</v>
      </c>
      <c r="C4445" t="s">
        <v>2511</v>
      </c>
      <c r="D4445" t="s">
        <v>2732</v>
      </c>
      <c r="E4445" s="73">
        <v>275000</v>
      </c>
    </row>
    <row r="4446" spans="1:5" x14ac:dyDescent="0.25">
      <c r="A4446">
        <v>36513</v>
      </c>
      <c r="B4446" t="s">
        <v>12561</v>
      </c>
      <c r="C4446" t="s">
        <v>2511</v>
      </c>
      <c r="D4446" t="s">
        <v>2732</v>
      </c>
      <c r="E4446" s="73">
        <v>264912.36</v>
      </c>
    </row>
    <row r="4447" spans="1:5" x14ac:dyDescent="0.25">
      <c r="A4447">
        <v>36514</v>
      </c>
      <c r="B4447" t="s">
        <v>12562</v>
      </c>
      <c r="C4447" t="s">
        <v>2511</v>
      </c>
      <c r="D4447" t="s">
        <v>2732</v>
      </c>
      <c r="E4447" s="73">
        <v>295560.73</v>
      </c>
    </row>
    <row r="4448" spans="1:5" x14ac:dyDescent="0.25">
      <c r="A4448">
        <v>11572</v>
      </c>
      <c r="B4448" t="s">
        <v>12563</v>
      </c>
      <c r="C4448" t="s">
        <v>2511</v>
      </c>
      <c r="D4448" t="s">
        <v>2731</v>
      </c>
      <c r="E4448" s="72">
        <v>29.57</v>
      </c>
    </row>
    <row r="4449" spans="1:5" x14ac:dyDescent="0.25">
      <c r="A4449">
        <v>36149</v>
      </c>
      <c r="B4449" t="s">
        <v>12564</v>
      </c>
      <c r="C4449" t="s">
        <v>2511</v>
      </c>
      <c r="D4449" t="s">
        <v>2731</v>
      </c>
      <c r="E4449" s="72">
        <v>174.95</v>
      </c>
    </row>
    <row r="4450" spans="1:5" x14ac:dyDescent="0.25">
      <c r="A4450">
        <v>42407</v>
      </c>
      <c r="B4450" t="s">
        <v>12565</v>
      </c>
      <c r="C4450" t="s">
        <v>2514</v>
      </c>
      <c r="D4450" t="s">
        <v>2731</v>
      </c>
      <c r="E4450" s="72">
        <v>6.19</v>
      </c>
    </row>
    <row r="4451" spans="1:5" x14ac:dyDescent="0.25">
      <c r="A4451">
        <v>11581</v>
      </c>
      <c r="B4451" t="s">
        <v>12566</v>
      </c>
      <c r="C4451" t="s">
        <v>2514</v>
      </c>
      <c r="D4451" t="s">
        <v>2731</v>
      </c>
      <c r="E4451" s="72">
        <v>19.52</v>
      </c>
    </row>
    <row r="4452" spans="1:5" x14ac:dyDescent="0.25">
      <c r="A4452">
        <v>43605</v>
      </c>
      <c r="B4452" t="s">
        <v>12567</v>
      </c>
      <c r="C4452" t="s">
        <v>2514</v>
      </c>
      <c r="D4452" t="s">
        <v>2731</v>
      </c>
      <c r="E4452" s="72">
        <v>39.93</v>
      </c>
    </row>
    <row r="4453" spans="1:5" x14ac:dyDescent="0.25">
      <c r="A4453">
        <v>11580</v>
      </c>
      <c r="B4453" t="s">
        <v>12568</v>
      </c>
      <c r="C4453" t="s">
        <v>2514</v>
      </c>
      <c r="D4453" t="s">
        <v>2731</v>
      </c>
      <c r="E4453" s="72">
        <v>7.83</v>
      </c>
    </row>
    <row r="4454" spans="1:5" x14ac:dyDescent="0.25">
      <c r="A4454">
        <v>10743</v>
      </c>
      <c r="B4454" t="s">
        <v>12569</v>
      </c>
      <c r="C4454" t="s">
        <v>2511</v>
      </c>
      <c r="D4454" t="s">
        <v>2732</v>
      </c>
      <c r="E4454" s="72">
        <v>624.94000000000005</v>
      </c>
    </row>
    <row r="4455" spans="1:5" x14ac:dyDescent="0.25">
      <c r="A4455">
        <v>39848</v>
      </c>
      <c r="B4455" t="s">
        <v>12570</v>
      </c>
      <c r="C4455" t="s">
        <v>2514</v>
      </c>
      <c r="D4455" t="s">
        <v>2732</v>
      </c>
      <c r="E4455" s="72">
        <v>1.94</v>
      </c>
    </row>
    <row r="4456" spans="1:5" x14ac:dyDescent="0.25">
      <c r="A4456">
        <v>20999</v>
      </c>
      <c r="B4456" t="s">
        <v>12571</v>
      </c>
      <c r="C4456" t="s">
        <v>2514</v>
      </c>
      <c r="D4456" t="s">
        <v>2731</v>
      </c>
      <c r="E4456" s="72">
        <v>6.95</v>
      </c>
    </row>
    <row r="4457" spans="1:5" x14ac:dyDescent="0.25">
      <c r="A4457">
        <v>21001</v>
      </c>
      <c r="B4457" t="s">
        <v>12572</v>
      </c>
      <c r="C4457" t="s">
        <v>2514</v>
      </c>
      <c r="D4457" t="s">
        <v>2733</v>
      </c>
      <c r="E4457" s="72">
        <v>12.97</v>
      </c>
    </row>
    <row r="4458" spans="1:5" x14ac:dyDescent="0.25">
      <c r="A4458">
        <v>21003</v>
      </c>
      <c r="B4458" t="s">
        <v>12573</v>
      </c>
      <c r="C4458" t="s">
        <v>2514</v>
      </c>
      <c r="D4458" t="s">
        <v>2731</v>
      </c>
      <c r="E4458" s="72">
        <v>21.31</v>
      </c>
    </row>
    <row r="4459" spans="1:5" x14ac:dyDescent="0.25">
      <c r="A4459">
        <v>21006</v>
      </c>
      <c r="B4459" t="s">
        <v>12574</v>
      </c>
      <c r="C4459" t="s">
        <v>2514</v>
      </c>
      <c r="D4459" t="s">
        <v>2731</v>
      </c>
      <c r="E4459" s="72">
        <v>45.23</v>
      </c>
    </row>
    <row r="4460" spans="1:5" x14ac:dyDescent="0.25">
      <c r="A4460">
        <v>21019</v>
      </c>
      <c r="B4460" t="s">
        <v>12575</v>
      </c>
      <c r="C4460" t="s">
        <v>2514</v>
      </c>
      <c r="D4460" t="s">
        <v>2731</v>
      </c>
      <c r="E4460" s="72">
        <v>15.72</v>
      </c>
    </row>
    <row r="4461" spans="1:5" x14ac:dyDescent="0.25">
      <c r="A4461">
        <v>21021</v>
      </c>
      <c r="B4461" t="s">
        <v>12576</v>
      </c>
      <c r="C4461" t="s">
        <v>2514</v>
      </c>
      <c r="D4461" t="s">
        <v>2731</v>
      </c>
      <c r="E4461" s="72">
        <v>24.85</v>
      </c>
    </row>
    <row r="4462" spans="1:5" x14ac:dyDescent="0.25">
      <c r="A4462">
        <v>21024</v>
      </c>
      <c r="B4462" t="s">
        <v>12577</v>
      </c>
      <c r="C4462" t="s">
        <v>2514</v>
      </c>
      <c r="D4462" t="s">
        <v>2731</v>
      </c>
      <c r="E4462" s="72">
        <v>53.25</v>
      </c>
    </row>
    <row r="4463" spans="1:5" x14ac:dyDescent="0.25">
      <c r="A4463">
        <v>40624</v>
      </c>
      <c r="B4463" t="s">
        <v>12578</v>
      </c>
      <c r="C4463" t="s">
        <v>2514</v>
      </c>
      <c r="D4463" t="s">
        <v>2732</v>
      </c>
      <c r="E4463" s="72">
        <v>105.14</v>
      </c>
    </row>
    <row r="4464" spans="1:5" x14ac:dyDescent="0.25">
      <c r="A4464">
        <v>42575</v>
      </c>
      <c r="B4464" t="s">
        <v>12579</v>
      </c>
      <c r="C4464" t="s">
        <v>2514</v>
      </c>
      <c r="D4464" t="s">
        <v>2732</v>
      </c>
      <c r="E4464" s="72">
        <v>96.48</v>
      </c>
    </row>
    <row r="4465" spans="1:5" x14ac:dyDescent="0.25">
      <c r="A4465">
        <v>13127</v>
      </c>
      <c r="B4465" t="s">
        <v>12580</v>
      </c>
      <c r="C4465" t="s">
        <v>2514</v>
      </c>
      <c r="D4465" t="s">
        <v>2732</v>
      </c>
      <c r="E4465" s="72">
        <v>46.9</v>
      </c>
    </row>
    <row r="4466" spans="1:5" x14ac:dyDescent="0.25">
      <c r="A4466">
        <v>13137</v>
      </c>
      <c r="B4466" t="s">
        <v>12581</v>
      </c>
      <c r="C4466" t="s">
        <v>2514</v>
      </c>
      <c r="D4466" t="s">
        <v>2732</v>
      </c>
      <c r="E4466" s="72">
        <v>62.23</v>
      </c>
    </row>
    <row r="4467" spans="1:5" x14ac:dyDescent="0.25">
      <c r="A4467">
        <v>42574</v>
      </c>
      <c r="B4467" t="s">
        <v>12582</v>
      </c>
      <c r="C4467" t="s">
        <v>2514</v>
      </c>
      <c r="D4467" t="s">
        <v>2732</v>
      </c>
      <c r="E4467" s="72">
        <v>72</v>
      </c>
    </row>
    <row r="4468" spans="1:5" x14ac:dyDescent="0.25">
      <c r="A4468">
        <v>20989</v>
      </c>
      <c r="B4468" t="s">
        <v>12583</v>
      </c>
      <c r="C4468" t="s">
        <v>2514</v>
      </c>
      <c r="D4468" t="s">
        <v>2732</v>
      </c>
      <c r="E4468" s="73">
        <v>2229.5</v>
      </c>
    </row>
    <row r="4469" spans="1:5" x14ac:dyDescent="0.25">
      <c r="A4469">
        <v>21147</v>
      </c>
      <c r="B4469" t="s">
        <v>12584</v>
      </c>
      <c r="C4469" t="s">
        <v>2514</v>
      </c>
      <c r="D4469" t="s">
        <v>2732</v>
      </c>
      <c r="E4469" s="72">
        <v>209.04</v>
      </c>
    </row>
    <row r="4470" spans="1:5" x14ac:dyDescent="0.25">
      <c r="A4470">
        <v>21148</v>
      </c>
      <c r="B4470" t="s">
        <v>12585</v>
      </c>
      <c r="C4470" t="s">
        <v>2514</v>
      </c>
      <c r="D4470" t="s">
        <v>2732</v>
      </c>
      <c r="E4470" s="72">
        <v>129.02000000000001</v>
      </c>
    </row>
    <row r="4471" spans="1:5" x14ac:dyDescent="0.25">
      <c r="A4471">
        <v>20984</v>
      </c>
      <c r="B4471" t="s">
        <v>12586</v>
      </c>
      <c r="C4471" t="s">
        <v>2514</v>
      </c>
      <c r="D4471" t="s">
        <v>2732</v>
      </c>
      <c r="E4471" s="73">
        <v>4277.97</v>
      </c>
    </row>
    <row r="4472" spans="1:5" x14ac:dyDescent="0.25">
      <c r="A4472">
        <v>13042</v>
      </c>
      <c r="B4472" t="s">
        <v>12587</v>
      </c>
      <c r="C4472" t="s">
        <v>2514</v>
      </c>
      <c r="D4472" t="s">
        <v>2732</v>
      </c>
      <c r="E4472" s="73">
        <v>2370.63</v>
      </c>
    </row>
    <row r="4473" spans="1:5" x14ac:dyDescent="0.25">
      <c r="A4473">
        <v>21150</v>
      </c>
      <c r="B4473" t="s">
        <v>12588</v>
      </c>
      <c r="C4473" t="s">
        <v>2514</v>
      </c>
      <c r="D4473" t="s">
        <v>2732</v>
      </c>
      <c r="E4473" s="72">
        <v>63.97</v>
      </c>
    </row>
    <row r="4474" spans="1:5" x14ac:dyDescent="0.25">
      <c r="A4474">
        <v>13141</v>
      </c>
      <c r="B4474" t="s">
        <v>12589</v>
      </c>
      <c r="C4474" t="s">
        <v>2514</v>
      </c>
      <c r="D4474" t="s">
        <v>2732</v>
      </c>
      <c r="E4474" s="72">
        <v>80.599999999999994</v>
      </c>
    </row>
    <row r="4475" spans="1:5" x14ac:dyDescent="0.25">
      <c r="A4475">
        <v>42576</v>
      </c>
      <c r="B4475" t="s">
        <v>12590</v>
      </c>
      <c r="C4475" t="s">
        <v>2514</v>
      </c>
      <c r="D4475" t="s">
        <v>2732</v>
      </c>
      <c r="E4475" s="72">
        <v>263.18</v>
      </c>
    </row>
    <row r="4476" spans="1:5" x14ac:dyDescent="0.25">
      <c r="A4476">
        <v>21151</v>
      </c>
      <c r="B4476" t="s">
        <v>12591</v>
      </c>
      <c r="C4476" t="s">
        <v>2514</v>
      </c>
      <c r="D4476" t="s">
        <v>2732</v>
      </c>
      <c r="E4476" s="72">
        <v>382.93</v>
      </c>
    </row>
    <row r="4477" spans="1:5" x14ac:dyDescent="0.25">
      <c r="A4477">
        <v>13142</v>
      </c>
      <c r="B4477" t="s">
        <v>12592</v>
      </c>
      <c r="C4477" t="s">
        <v>2514</v>
      </c>
      <c r="D4477" t="s">
        <v>2732</v>
      </c>
      <c r="E4477" s="72">
        <v>547.42999999999995</v>
      </c>
    </row>
    <row r="4478" spans="1:5" x14ac:dyDescent="0.25">
      <c r="A4478">
        <v>42577</v>
      </c>
      <c r="B4478" t="s">
        <v>12593</v>
      </c>
      <c r="C4478" t="s">
        <v>2514</v>
      </c>
      <c r="D4478" t="s">
        <v>2732</v>
      </c>
      <c r="E4478" s="72">
        <v>600.67999999999995</v>
      </c>
    </row>
    <row r="4479" spans="1:5" x14ac:dyDescent="0.25">
      <c r="A4479">
        <v>20994</v>
      </c>
      <c r="B4479" t="s">
        <v>12594</v>
      </c>
      <c r="C4479" t="s">
        <v>2514</v>
      </c>
      <c r="D4479" t="s">
        <v>2732</v>
      </c>
      <c r="E4479" s="73">
        <v>1032.1400000000001</v>
      </c>
    </row>
    <row r="4480" spans="1:5" x14ac:dyDescent="0.25">
      <c r="A4480">
        <v>7672</v>
      </c>
      <c r="B4480" t="s">
        <v>12595</v>
      </c>
      <c r="C4480" t="s">
        <v>2514</v>
      </c>
      <c r="D4480" t="s">
        <v>2732</v>
      </c>
      <c r="E4480" s="72">
        <v>676.17</v>
      </c>
    </row>
    <row r="4481" spans="1:5" x14ac:dyDescent="0.25">
      <c r="A4481">
        <v>20995</v>
      </c>
      <c r="B4481" t="s">
        <v>12596</v>
      </c>
      <c r="C4481" t="s">
        <v>2514</v>
      </c>
      <c r="D4481" t="s">
        <v>2732</v>
      </c>
      <c r="E4481" s="73">
        <v>1356.43</v>
      </c>
    </row>
    <row r="4482" spans="1:5" x14ac:dyDescent="0.25">
      <c r="A4482">
        <v>7690</v>
      </c>
      <c r="B4482" t="s">
        <v>12597</v>
      </c>
      <c r="C4482" t="s">
        <v>2514</v>
      </c>
      <c r="D4482" t="s">
        <v>2732</v>
      </c>
      <c r="E4482" s="72">
        <v>784.51</v>
      </c>
    </row>
    <row r="4483" spans="1:5" x14ac:dyDescent="0.25">
      <c r="A4483">
        <v>20980</v>
      </c>
      <c r="B4483" t="s">
        <v>12598</v>
      </c>
      <c r="C4483" t="s">
        <v>2514</v>
      </c>
      <c r="D4483" t="s">
        <v>2732</v>
      </c>
      <c r="E4483" s="72">
        <v>855.83</v>
      </c>
    </row>
    <row r="4484" spans="1:5" x14ac:dyDescent="0.25">
      <c r="A4484">
        <v>7661</v>
      </c>
      <c r="B4484" t="s">
        <v>12599</v>
      </c>
      <c r="C4484" t="s">
        <v>2514</v>
      </c>
      <c r="D4484" t="s">
        <v>2732</v>
      </c>
      <c r="E4484" s="73">
        <v>1018.08</v>
      </c>
    </row>
    <row r="4485" spans="1:5" x14ac:dyDescent="0.25">
      <c r="A4485">
        <v>21016</v>
      </c>
      <c r="B4485" t="s">
        <v>12600</v>
      </c>
      <c r="C4485" t="s">
        <v>2514</v>
      </c>
      <c r="D4485" t="s">
        <v>2732</v>
      </c>
      <c r="E4485" s="72">
        <v>170.69</v>
      </c>
    </row>
    <row r="4486" spans="1:5" x14ac:dyDescent="0.25">
      <c r="A4486">
        <v>21008</v>
      </c>
      <c r="B4486" t="s">
        <v>12601</v>
      </c>
      <c r="C4486" t="s">
        <v>2514</v>
      </c>
      <c r="D4486" t="s">
        <v>2732</v>
      </c>
      <c r="E4486" s="72">
        <v>19.940000000000001</v>
      </c>
    </row>
    <row r="4487" spans="1:5" x14ac:dyDescent="0.25">
      <c r="A4487">
        <v>21009</v>
      </c>
      <c r="B4487" t="s">
        <v>12602</v>
      </c>
      <c r="C4487" t="s">
        <v>2514</v>
      </c>
      <c r="D4487" t="s">
        <v>2732</v>
      </c>
      <c r="E4487" s="72">
        <v>25.96</v>
      </c>
    </row>
    <row r="4488" spans="1:5" x14ac:dyDescent="0.25">
      <c r="A4488">
        <v>21010</v>
      </c>
      <c r="B4488" t="s">
        <v>12603</v>
      </c>
      <c r="C4488" t="s">
        <v>2514</v>
      </c>
      <c r="D4488" t="s">
        <v>2732</v>
      </c>
      <c r="E4488" s="72">
        <v>34.86</v>
      </c>
    </row>
    <row r="4489" spans="1:5" x14ac:dyDescent="0.25">
      <c r="A4489">
        <v>21011</v>
      </c>
      <c r="B4489" t="s">
        <v>12604</v>
      </c>
      <c r="C4489" t="s">
        <v>2514</v>
      </c>
      <c r="D4489" t="s">
        <v>2732</v>
      </c>
      <c r="E4489" s="72">
        <v>50.81</v>
      </c>
    </row>
    <row r="4490" spans="1:5" x14ac:dyDescent="0.25">
      <c r="A4490">
        <v>21012</v>
      </c>
      <c r="B4490" t="s">
        <v>12605</v>
      </c>
      <c r="C4490" t="s">
        <v>2514</v>
      </c>
      <c r="D4490" t="s">
        <v>2732</v>
      </c>
      <c r="E4490" s="72">
        <v>56.14</v>
      </c>
    </row>
    <row r="4491" spans="1:5" x14ac:dyDescent="0.25">
      <c r="A4491">
        <v>21013</v>
      </c>
      <c r="B4491" t="s">
        <v>12606</v>
      </c>
      <c r="C4491" t="s">
        <v>2514</v>
      </c>
      <c r="D4491" t="s">
        <v>2732</v>
      </c>
      <c r="E4491" s="72">
        <v>73.27</v>
      </c>
    </row>
    <row r="4492" spans="1:5" x14ac:dyDescent="0.25">
      <c r="A4492">
        <v>21014</v>
      </c>
      <c r="B4492" t="s">
        <v>12607</v>
      </c>
      <c r="C4492" t="s">
        <v>2514</v>
      </c>
      <c r="D4492" t="s">
        <v>2732</v>
      </c>
      <c r="E4492" s="72">
        <v>102.52</v>
      </c>
    </row>
    <row r="4493" spans="1:5" x14ac:dyDescent="0.25">
      <c r="A4493">
        <v>21015</v>
      </c>
      <c r="B4493" t="s">
        <v>12608</v>
      </c>
      <c r="C4493" t="s">
        <v>2514</v>
      </c>
      <c r="D4493" t="s">
        <v>2732</v>
      </c>
      <c r="E4493" s="72">
        <v>117.78</v>
      </c>
    </row>
    <row r="4494" spans="1:5" x14ac:dyDescent="0.25">
      <c r="A4494">
        <v>7697</v>
      </c>
      <c r="B4494" t="s">
        <v>12609</v>
      </c>
      <c r="C4494" t="s">
        <v>2514</v>
      </c>
      <c r="D4494" t="s">
        <v>2732</v>
      </c>
      <c r="E4494" s="72">
        <v>56.2</v>
      </c>
    </row>
    <row r="4495" spans="1:5" x14ac:dyDescent="0.25">
      <c r="A4495">
        <v>7698</v>
      </c>
      <c r="B4495" t="s">
        <v>12610</v>
      </c>
      <c r="C4495" t="s">
        <v>2514</v>
      </c>
      <c r="D4495" t="s">
        <v>2732</v>
      </c>
      <c r="E4495" s="72">
        <v>48.38</v>
      </c>
    </row>
    <row r="4496" spans="1:5" x14ac:dyDescent="0.25">
      <c r="A4496">
        <v>7691</v>
      </c>
      <c r="B4496" t="s">
        <v>12611</v>
      </c>
      <c r="C4496" t="s">
        <v>2514</v>
      </c>
      <c r="D4496" t="s">
        <v>2732</v>
      </c>
      <c r="E4496" s="72">
        <v>20.440000000000001</v>
      </c>
    </row>
    <row r="4497" spans="1:5" x14ac:dyDescent="0.25">
      <c r="A4497">
        <v>40626</v>
      </c>
      <c r="B4497" t="s">
        <v>12612</v>
      </c>
      <c r="C4497" t="s">
        <v>2514</v>
      </c>
      <c r="D4497" t="s">
        <v>2732</v>
      </c>
      <c r="E4497" s="72">
        <v>38.36</v>
      </c>
    </row>
    <row r="4498" spans="1:5" x14ac:dyDescent="0.25">
      <c r="A4498">
        <v>7701</v>
      </c>
      <c r="B4498" t="s">
        <v>12613</v>
      </c>
      <c r="C4498" t="s">
        <v>2514</v>
      </c>
      <c r="D4498" t="s">
        <v>2732</v>
      </c>
      <c r="E4498" s="72">
        <v>100.58</v>
      </c>
    </row>
    <row r="4499" spans="1:5" x14ac:dyDescent="0.25">
      <c r="A4499">
        <v>7696</v>
      </c>
      <c r="B4499" t="s">
        <v>12614</v>
      </c>
      <c r="C4499" t="s">
        <v>2514</v>
      </c>
      <c r="D4499" t="s">
        <v>2732</v>
      </c>
      <c r="E4499" s="72">
        <v>81.05</v>
      </c>
    </row>
    <row r="4500" spans="1:5" x14ac:dyDescent="0.25">
      <c r="A4500">
        <v>7700</v>
      </c>
      <c r="B4500" t="s">
        <v>12615</v>
      </c>
      <c r="C4500" t="s">
        <v>2514</v>
      </c>
      <c r="D4500" t="s">
        <v>2732</v>
      </c>
      <c r="E4500" s="72">
        <v>25.85</v>
      </c>
    </row>
    <row r="4501" spans="1:5" x14ac:dyDescent="0.25">
      <c r="A4501">
        <v>7694</v>
      </c>
      <c r="B4501" t="s">
        <v>12616</v>
      </c>
      <c r="C4501" t="s">
        <v>2514</v>
      </c>
      <c r="D4501" t="s">
        <v>2732</v>
      </c>
      <c r="E4501" s="72">
        <v>135.34</v>
      </c>
    </row>
    <row r="4502" spans="1:5" x14ac:dyDescent="0.25">
      <c r="A4502">
        <v>7693</v>
      </c>
      <c r="B4502" t="s">
        <v>12617</v>
      </c>
      <c r="C4502" t="s">
        <v>2514</v>
      </c>
      <c r="D4502" t="s">
        <v>2732</v>
      </c>
      <c r="E4502" s="72">
        <v>186.4</v>
      </c>
    </row>
    <row r="4503" spans="1:5" x14ac:dyDescent="0.25">
      <c r="A4503">
        <v>7692</v>
      </c>
      <c r="B4503" t="s">
        <v>12618</v>
      </c>
      <c r="C4503" t="s">
        <v>2514</v>
      </c>
      <c r="D4503" t="s">
        <v>2732</v>
      </c>
      <c r="E4503" s="72">
        <v>279.07</v>
      </c>
    </row>
    <row r="4504" spans="1:5" x14ac:dyDescent="0.25">
      <c r="A4504">
        <v>7695</v>
      </c>
      <c r="B4504" t="s">
        <v>12619</v>
      </c>
      <c r="C4504" t="s">
        <v>2514</v>
      </c>
      <c r="D4504" t="s">
        <v>2732</v>
      </c>
      <c r="E4504" s="72">
        <v>302.66000000000003</v>
      </c>
    </row>
    <row r="4505" spans="1:5" x14ac:dyDescent="0.25">
      <c r="A4505">
        <v>13356</v>
      </c>
      <c r="B4505" t="s">
        <v>12620</v>
      </c>
      <c r="C4505" t="s">
        <v>2514</v>
      </c>
      <c r="D4505" t="s">
        <v>2732</v>
      </c>
      <c r="E4505" s="72">
        <v>21.94</v>
      </c>
    </row>
    <row r="4506" spans="1:5" x14ac:dyDescent="0.25">
      <c r="A4506">
        <v>36365</v>
      </c>
      <c r="B4506" t="s">
        <v>12621</v>
      </c>
      <c r="C4506" t="s">
        <v>2514</v>
      </c>
      <c r="D4506" t="s">
        <v>2731</v>
      </c>
      <c r="E4506" s="72">
        <v>43.98</v>
      </c>
    </row>
    <row r="4507" spans="1:5" x14ac:dyDescent="0.25">
      <c r="A4507">
        <v>41930</v>
      </c>
      <c r="B4507" t="s">
        <v>12622</v>
      </c>
      <c r="C4507" t="s">
        <v>2514</v>
      </c>
      <c r="D4507" t="s">
        <v>2731</v>
      </c>
      <c r="E4507" s="72">
        <v>146.47999999999999</v>
      </c>
    </row>
    <row r="4508" spans="1:5" x14ac:dyDescent="0.25">
      <c r="A4508">
        <v>41931</v>
      </c>
      <c r="B4508" t="s">
        <v>12623</v>
      </c>
      <c r="C4508" t="s">
        <v>2514</v>
      </c>
      <c r="D4508" t="s">
        <v>2731</v>
      </c>
      <c r="E4508" s="72">
        <v>229.43</v>
      </c>
    </row>
    <row r="4509" spans="1:5" x14ac:dyDescent="0.25">
      <c r="A4509">
        <v>41932</v>
      </c>
      <c r="B4509" t="s">
        <v>12624</v>
      </c>
      <c r="C4509" t="s">
        <v>2514</v>
      </c>
      <c r="D4509" t="s">
        <v>2731</v>
      </c>
      <c r="E4509" s="72">
        <v>353.13</v>
      </c>
    </row>
    <row r="4510" spans="1:5" x14ac:dyDescent="0.25">
      <c r="A4510">
        <v>41933</v>
      </c>
      <c r="B4510" t="s">
        <v>12625</v>
      </c>
      <c r="C4510" t="s">
        <v>2514</v>
      </c>
      <c r="D4510" t="s">
        <v>2731</v>
      </c>
      <c r="E4510" s="72">
        <v>499.05</v>
      </c>
    </row>
    <row r="4511" spans="1:5" x14ac:dyDescent="0.25">
      <c r="A4511">
        <v>41934</v>
      </c>
      <c r="B4511" t="s">
        <v>12626</v>
      </c>
      <c r="C4511" t="s">
        <v>2514</v>
      </c>
      <c r="D4511" t="s">
        <v>2731</v>
      </c>
      <c r="E4511" s="72">
        <v>581.21</v>
      </c>
    </row>
    <row r="4512" spans="1:5" x14ac:dyDescent="0.25">
      <c r="A4512">
        <v>41936</v>
      </c>
      <c r="B4512" t="s">
        <v>12627</v>
      </c>
      <c r="C4512" t="s">
        <v>2514</v>
      </c>
      <c r="D4512" t="s">
        <v>2731</v>
      </c>
      <c r="E4512" s="72">
        <v>86.25</v>
      </c>
    </row>
    <row r="4513" spans="1:5" x14ac:dyDescent="0.25">
      <c r="A4513">
        <v>44812</v>
      </c>
      <c r="B4513" t="s">
        <v>12628</v>
      </c>
      <c r="C4513" t="s">
        <v>2514</v>
      </c>
      <c r="D4513" t="s">
        <v>2731</v>
      </c>
      <c r="E4513" s="72">
        <v>427.4</v>
      </c>
    </row>
    <row r="4514" spans="1:5" x14ac:dyDescent="0.25">
      <c r="A4514">
        <v>41785</v>
      </c>
      <c r="B4514" t="s">
        <v>12629</v>
      </c>
      <c r="C4514" t="s">
        <v>2514</v>
      </c>
      <c r="D4514" t="s">
        <v>2731</v>
      </c>
      <c r="E4514" s="73">
        <v>1583.92</v>
      </c>
    </row>
    <row r="4515" spans="1:5" x14ac:dyDescent="0.25">
      <c r="A4515">
        <v>41781</v>
      </c>
      <c r="B4515" t="s">
        <v>12630</v>
      </c>
      <c r="C4515" t="s">
        <v>2514</v>
      </c>
      <c r="D4515" t="s">
        <v>2731</v>
      </c>
      <c r="E4515" s="72">
        <v>286</v>
      </c>
    </row>
    <row r="4516" spans="1:5" x14ac:dyDescent="0.25">
      <c r="A4516">
        <v>41783</v>
      </c>
      <c r="B4516" t="s">
        <v>12631</v>
      </c>
      <c r="C4516" t="s">
        <v>2514</v>
      </c>
      <c r="D4516" t="s">
        <v>2731</v>
      </c>
      <c r="E4516" s="73">
        <v>1028.2</v>
      </c>
    </row>
    <row r="4517" spans="1:5" x14ac:dyDescent="0.25">
      <c r="A4517">
        <v>41786</v>
      </c>
      <c r="B4517" t="s">
        <v>12632</v>
      </c>
      <c r="C4517" t="s">
        <v>2514</v>
      </c>
      <c r="D4517" t="s">
        <v>2731</v>
      </c>
      <c r="E4517" s="73">
        <v>2189.0700000000002</v>
      </c>
    </row>
    <row r="4518" spans="1:5" x14ac:dyDescent="0.25">
      <c r="A4518">
        <v>41779</v>
      </c>
      <c r="B4518" t="s">
        <v>12633</v>
      </c>
      <c r="C4518" t="s">
        <v>2514</v>
      </c>
      <c r="D4518" t="s">
        <v>2731</v>
      </c>
      <c r="E4518" s="72">
        <v>112.64</v>
      </c>
    </row>
    <row r="4519" spans="1:5" x14ac:dyDescent="0.25">
      <c r="A4519">
        <v>41780</v>
      </c>
      <c r="B4519" t="s">
        <v>12634</v>
      </c>
      <c r="C4519" t="s">
        <v>2514</v>
      </c>
      <c r="D4519" t="s">
        <v>2731</v>
      </c>
      <c r="E4519" s="72">
        <v>176.47</v>
      </c>
    </row>
    <row r="4520" spans="1:5" x14ac:dyDescent="0.25">
      <c r="A4520">
        <v>41782</v>
      </c>
      <c r="B4520" t="s">
        <v>12635</v>
      </c>
      <c r="C4520" t="s">
        <v>2514</v>
      </c>
      <c r="D4520" t="s">
        <v>2731</v>
      </c>
      <c r="E4520" s="72">
        <v>632.14</v>
      </c>
    </row>
    <row r="4521" spans="1:5" x14ac:dyDescent="0.25">
      <c r="A4521">
        <v>38130</v>
      </c>
      <c r="B4521" t="s">
        <v>12636</v>
      </c>
      <c r="C4521" t="s">
        <v>2514</v>
      </c>
      <c r="D4521" t="s">
        <v>2731</v>
      </c>
      <c r="E4521" s="72">
        <v>32.950000000000003</v>
      </c>
    </row>
    <row r="4522" spans="1:5" x14ac:dyDescent="0.25">
      <c r="A4522">
        <v>44260</v>
      </c>
      <c r="B4522" t="s">
        <v>12637</v>
      </c>
      <c r="C4522" t="s">
        <v>2514</v>
      </c>
      <c r="D4522" t="s">
        <v>2731</v>
      </c>
      <c r="E4522" s="72">
        <v>311.87</v>
      </c>
    </row>
    <row r="4523" spans="1:5" x14ac:dyDescent="0.25">
      <c r="A4523">
        <v>21123</v>
      </c>
      <c r="B4523" t="s">
        <v>12638</v>
      </c>
      <c r="C4523" t="s">
        <v>2514</v>
      </c>
      <c r="D4523" t="s">
        <v>2733</v>
      </c>
      <c r="E4523" s="72">
        <v>9.17</v>
      </c>
    </row>
    <row r="4524" spans="1:5" x14ac:dyDescent="0.25">
      <c r="A4524">
        <v>21124</v>
      </c>
      <c r="B4524" t="s">
        <v>12639</v>
      </c>
      <c r="C4524" t="s">
        <v>2514</v>
      </c>
      <c r="D4524" t="s">
        <v>2731</v>
      </c>
      <c r="E4524" s="72">
        <v>14.65</v>
      </c>
    </row>
    <row r="4525" spans="1:5" x14ac:dyDescent="0.25">
      <c r="A4525">
        <v>21125</v>
      </c>
      <c r="B4525" t="s">
        <v>12640</v>
      </c>
      <c r="C4525" t="s">
        <v>2514</v>
      </c>
      <c r="D4525" t="s">
        <v>2731</v>
      </c>
      <c r="E4525" s="72">
        <v>25.23</v>
      </c>
    </row>
    <row r="4526" spans="1:5" x14ac:dyDescent="0.25">
      <c r="A4526">
        <v>38028</v>
      </c>
      <c r="B4526" t="s">
        <v>12641</v>
      </c>
      <c r="C4526" t="s">
        <v>2514</v>
      </c>
      <c r="D4526" t="s">
        <v>2731</v>
      </c>
      <c r="E4526" s="72">
        <v>44.11</v>
      </c>
    </row>
    <row r="4527" spans="1:5" x14ac:dyDescent="0.25">
      <c r="A4527">
        <v>38029</v>
      </c>
      <c r="B4527" t="s">
        <v>12642</v>
      </c>
      <c r="C4527" t="s">
        <v>2514</v>
      </c>
      <c r="D4527" t="s">
        <v>2731</v>
      </c>
      <c r="E4527" s="72">
        <v>64.56</v>
      </c>
    </row>
    <row r="4528" spans="1:5" x14ac:dyDescent="0.25">
      <c r="A4528">
        <v>38030</v>
      </c>
      <c r="B4528" t="s">
        <v>12643</v>
      </c>
      <c r="C4528" t="s">
        <v>2514</v>
      </c>
      <c r="D4528" t="s">
        <v>2731</v>
      </c>
      <c r="E4528" s="72">
        <v>104.4</v>
      </c>
    </row>
    <row r="4529" spans="1:11" x14ac:dyDescent="0.25">
      <c r="A4529">
        <v>38031</v>
      </c>
      <c r="B4529" t="s">
        <v>12644</v>
      </c>
      <c r="C4529" t="s">
        <v>2514</v>
      </c>
      <c r="D4529" t="s">
        <v>2731</v>
      </c>
      <c r="E4529" s="72">
        <v>163.87</v>
      </c>
    </row>
    <row r="4530" spans="1:11" x14ac:dyDescent="0.25">
      <c r="A4530">
        <v>39735</v>
      </c>
      <c r="B4530" t="s">
        <v>12645</v>
      </c>
      <c r="C4530" t="s">
        <v>2514</v>
      </c>
      <c r="D4530" t="s">
        <v>2731</v>
      </c>
      <c r="E4530" s="72">
        <v>86.02</v>
      </c>
    </row>
    <row r="4531" spans="1:11" x14ac:dyDescent="0.25">
      <c r="A4531">
        <v>39734</v>
      </c>
      <c r="B4531" t="s">
        <v>12646</v>
      </c>
      <c r="C4531" t="s">
        <v>2514</v>
      </c>
      <c r="D4531" t="s">
        <v>2731</v>
      </c>
      <c r="E4531" s="72">
        <v>102.04</v>
      </c>
    </row>
    <row r="4532" spans="1:11" x14ac:dyDescent="0.25">
      <c r="A4532">
        <v>39736</v>
      </c>
      <c r="B4532" t="s">
        <v>12647</v>
      </c>
      <c r="C4532" t="s">
        <v>2514</v>
      </c>
      <c r="D4532" t="s">
        <v>2731</v>
      </c>
      <c r="E4532" s="72">
        <v>116.45</v>
      </c>
    </row>
    <row r="4533" spans="1:11" x14ac:dyDescent="0.25">
      <c r="A4533">
        <v>39737</v>
      </c>
      <c r="B4533" t="s">
        <v>12648</v>
      </c>
      <c r="C4533" t="s">
        <v>2514</v>
      </c>
      <c r="D4533" t="s">
        <v>2731</v>
      </c>
      <c r="E4533" s="72">
        <v>15.66</v>
      </c>
    </row>
    <row r="4534" spans="1:11" x14ac:dyDescent="0.25">
      <c r="A4534">
        <v>39738</v>
      </c>
      <c r="B4534" t="s">
        <v>12649</v>
      </c>
      <c r="C4534" t="s">
        <v>2514</v>
      </c>
      <c r="D4534" t="s">
        <v>2731</v>
      </c>
      <c r="E4534" s="72">
        <v>5.66</v>
      </c>
    </row>
    <row r="4535" spans="1:11" s="108" customFormat="1" x14ac:dyDescent="0.25">
      <c r="A4535">
        <v>39739</v>
      </c>
      <c r="B4535" t="s">
        <v>12650</v>
      </c>
      <c r="C4535" t="s">
        <v>2514</v>
      </c>
      <c r="D4535" t="s">
        <v>2731</v>
      </c>
      <c r="E4535" s="72">
        <v>80.53</v>
      </c>
      <c r="F4535"/>
      <c r="G4535"/>
      <c r="H4535"/>
      <c r="I4535"/>
      <c r="J4535"/>
      <c r="K4535"/>
    </row>
    <row r="4536" spans="1:11" x14ac:dyDescent="0.25">
      <c r="A4536">
        <v>39733</v>
      </c>
      <c r="B4536" t="s">
        <v>12651</v>
      </c>
      <c r="C4536" t="s">
        <v>2514</v>
      </c>
      <c r="D4536" t="s">
        <v>2731</v>
      </c>
      <c r="E4536" s="72">
        <v>139.36000000000001</v>
      </c>
    </row>
    <row r="4537" spans="1:11" x14ac:dyDescent="0.25">
      <c r="A4537">
        <v>39854</v>
      </c>
      <c r="B4537" t="s">
        <v>12652</v>
      </c>
      <c r="C4537" t="s">
        <v>2514</v>
      </c>
      <c r="D4537" t="s">
        <v>2731</v>
      </c>
      <c r="E4537" s="72">
        <v>141.33000000000001</v>
      </c>
    </row>
    <row r="4538" spans="1:11" x14ac:dyDescent="0.25">
      <c r="A4538">
        <v>39740</v>
      </c>
      <c r="B4538" t="s">
        <v>12653</v>
      </c>
      <c r="C4538" t="s">
        <v>2514</v>
      </c>
      <c r="D4538" t="s">
        <v>2731</v>
      </c>
      <c r="E4538" s="72">
        <v>77.33</v>
      </c>
    </row>
    <row r="4539" spans="1:11" x14ac:dyDescent="0.25">
      <c r="A4539">
        <v>39741</v>
      </c>
      <c r="B4539" t="s">
        <v>12654</v>
      </c>
      <c r="C4539" t="s">
        <v>2514</v>
      </c>
      <c r="D4539" t="s">
        <v>2731</v>
      </c>
      <c r="E4539" s="72">
        <v>14.25</v>
      </c>
    </row>
    <row r="4540" spans="1:11" x14ac:dyDescent="0.25">
      <c r="A4540">
        <v>39853</v>
      </c>
      <c r="B4540" t="s">
        <v>12655</v>
      </c>
      <c r="C4540" t="s">
        <v>2514</v>
      </c>
      <c r="D4540" t="s">
        <v>2731</v>
      </c>
      <c r="E4540" s="72">
        <v>18.72</v>
      </c>
    </row>
    <row r="4541" spans="1:11" x14ac:dyDescent="0.25">
      <c r="A4541">
        <v>39742</v>
      </c>
      <c r="B4541" t="s">
        <v>12656</v>
      </c>
      <c r="C4541" t="s">
        <v>2514</v>
      </c>
      <c r="D4541" t="s">
        <v>2731</v>
      </c>
      <c r="E4541" s="72">
        <v>62.16</v>
      </c>
    </row>
    <row r="4542" spans="1:11" x14ac:dyDescent="0.25">
      <c r="A4542">
        <v>39749</v>
      </c>
      <c r="B4542" t="s">
        <v>12657</v>
      </c>
      <c r="C4542" t="s">
        <v>2514</v>
      </c>
      <c r="D4542" t="s">
        <v>2731</v>
      </c>
      <c r="E4542" s="72">
        <v>110.33</v>
      </c>
    </row>
    <row r="4543" spans="1:11" x14ac:dyDescent="0.25">
      <c r="A4543">
        <v>39751</v>
      </c>
      <c r="B4543" t="s">
        <v>12658</v>
      </c>
      <c r="C4543" t="s">
        <v>2514</v>
      </c>
      <c r="D4543" t="s">
        <v>2731</v>
      </c>
      <c r="E4543" s="72">
        <v>200.48</v>
      </c>
    </row>
    <row r="4544" spans="1:11" x14ac:dyDescent="0.25">
      <c r="A4544">
        <v>39750</v>
      </c>
      <c r="B4544" t="s">
        <v>12659</v>
      </c>
      <c r="C4544" t="s">
        <v>2514</v>
      </c>
      <c r="D4544" t="s">
        <v>2731</v>
      </c>
      <c r="E4544" s="72">
        <v>166.64</v>
      </c>
    </row>
    <row r="4545" spans="1:5" x14ac:dyDescent="0.25">
      <c r="A4545">
        <v>39747</v>
      </c>
      <c r="B4545" t="s">
        <v>12660</v>
      </c>
      <c r="C4545" t="s">
        <v>2514</v>
      </c>
      <c r="D4545" t="s">
        <v>2731</v>
      </c>
      <c r="E4545" s="72">
        <v>53.6</v>
      </c>
    </row>
    <row r="4546" spans="1:5" x14ac:dyDescent="0.25">
      <c r="A4546">
        <v>39753</v>
      </c>
      <c r="B4546" t="s">
        <v>12661</v>
      </c>
      <c r="C4546" t="s">
        <v>2514</v>
      </c>
      <c r="D4546" t="s">
        <v>2731</v>
      </c>
      <c r="E4546" s="72">
        <v>369.04</v>
      </c>
    </row>
    <row r="4547" spans="1:5" x14ac:dyDescent="0.25">
      <c r="A4547">
        <v>39754</v>
      </c>
      <c r="B4547" t="s">
        <v>12662</v>
      </c>
      <c r="C4547" t="s">
        <v>2514</v>
      </c>
      <c r="D4547" t="s">
        <v>2731</v>
      </c>
      <c r="E4547" s="72">
        <v>543.70000000000005</v>
      </c>
    </row>
    <row r="4548" spans="1:5" x14ac:dyDescent="0.25">
      <c r="A4548">
        <v>39748</v>
      </c>
      <c r="B4548" t="s">
        <v>12663</v>
      </c>
      <c r="C4548" t="s">
        <v>2514</v>
      </c>
      <c r="D4548" t="s">
        <v>2731</v>
      </c>
      <c r="E4548" s="72">
        <v>86.73</v>
      </c>
    </row>
    <row r="4549" spans="1:5" x14ac:dyDescent="0.25">
      <c r="A4549">
        <v>39755</v>
      </c>
      <c r="B4549" t="s">
        <v>12664</v>
      </c>
      <c r="C4549" t="s">
        <v>2514</v>
      </c>
      <c r="D4549" t="s">
        <v>2731</v>
      </c>
      <c r="E4549" s="72">
        <v>824.37</v>
      </c>
    </row>
    <row r="4550" spans="1:5" x14ac:dyDescent="0.25">
      <c r="A4550">
        <v>12742</v>
      </c>
      <c r="B4550" t="s">
        <v>12665</v>
      </c>
      <c r="C4550" t="s">
        <v>2514</v>
      </c>
      <c r="D4550" t="s">
        <v>2731</v>
      </c>
      <c r="E4550" s="72">
        <v>652.76</v>
      </c>
    </row>
    <row r="4551" spans="1:5" x14ac:dyDescent="0.25">
      <c r="A4551">
        <v>12713</v>
      </c>
      <c r="B4551" t="s">
        <v>12666</v>
      </c>
      <c r="C4551" t="s">
        <v>2514</v>
      </c>
      <c r="D4551" t="s">
        <v>2733</v>
      </c>
      <c r="E4551" s="72">
        <v>34.619999999999997</v>
      </c>
    </row>
    <row r="4552" spans="1:5" x14ac:dyDescent="0.25">
      <c r="A4552">
        <v>12743</v>
      </c>
      <c r="B4552" t="s">
        <v>12667</v>
      </c>
      <c r="C4552" t="s">
        <v>2514</v>
      </c>
      <c r="D4552" t="s">
        <v>2731</v>
      </c>
      <c r="E4552" s="72">
        <v>59.55</v>
      </c>
    </row>
    <row r="4553" spans="1:5" x14ac:dyDescent="0.25">
      <c r="A4553">
        <v>12744</v>
      </c>
      <c r="B4553" t="s">
        <v>12668</v>
      </c>
      <c r="C4553" t="s">
        <v>2514</v>
      </c>
      <c r="D4553" t="s">
        <v>2731</v>
      </c>
      <c r="E4553" s="72">
        <v>75.58</v>
      </c>
    </row>
    <row r="4554" spans="1:5" x14ac:dyDescent="0.25">
      <c r="A4554">
        <v>12745</v>
      </c>
      <c r="B4554" t="s">
        <v>12669</v>
      </c>
      <c r="C4554" t="s">
        <v>2514</v>
      </c>
      <c r="D4554" t="s">
        <v>2731</v>
      </c>
      <c r="E4554" s="72">
        <v>109.76</v>
      </c>
    </row>
    <row r="4555" spans="1:5" x14ac:dyDescent="0.25">
      <c r="A4555">
        <v>12746</v>
      </c>
      <c r="B4555" t="s">
        <v>12670</v>
      </c>
      <c r="C4555" t="s">
        <v>2514</v>
      </c>
      <c r="D4555" t="s">
        <v>2731</v>
      </c>
      <c r="E4555" s="72">
        <v>148.22</v>
      </c>
    </row>
    <row r="4556" spans="1:5" x14ac:dyDescent="0.25">
      <c r="A4556">
        <v>12747</v>
      </c>
      <c r="B4556" t="s">
        <v>12671</v>
      </c>
      <c r="C4556" t="s">
        <v>2514</v>
      </c>
      <c r="D4556" t="s">
        <v>2731</v>
      </c>
      <c r="E4556" s="72">
        <v>214.95</v>
      </c>
    </row>
    <row r="4557" spans="1:5" x14ac:dyDescent="0.25">
      <c r="A4557">
        <v>12748</v>
      </c>
      <c r="B4557" t="s">
        <v>12672</v>
      </c>
      <c r="C4557" t="s">
        <v>2514</v>
      </c>
      <c r="D4557" t="s">
        <v>2731</v>
      </c>
      <c r="E4557" s="72">
        <v>302.82</v>
      </c>
    </row>
    <row r="4558" spans="1:5" x14ac:dyDescent="0.25">
      <c r="A4558">
        <v>12749</v>
      </c>
      <c r="B4558" t="s">
        <v>12673</v>
      </c>
      <c r="C4558" t="s">
        <v>2514</v>
      </c>
      <c r="D4558" t="s">
        <v>2731</v>
      </c>
      <c r="E4558" s="72">
        <v>442.68</v>
      </c>
    </row>
    <row r="4559" spans="1:5" x14ac:dyDescent="0.25">
      <c r="A4559">
        <v>39726</v>
      </c>
      <c r="B4559" t="s">
        <v>12674</v>
      </c>
      <c r="C4559" t="s">
        <v>2514</v>
      </c>
      <c r="D4559" t="s">
        <v>2731</v>
      </c>
      <c r="E4559" s="72">
        <v>145.4</v>
      </c>
    </row>
    <row r="4560" spans="1:5" x14ac:dyDescent="0.25">
      <c r="A4560">
        <v>39728</v>
      </c>
      <c r="B4560" t="s">
        <v>12675</v>
      </c>
      <c r="C4560" t="s">
        <v>2514</v>
      </c>
      <c r="D4560" t="s">
        <v>2731</v>
      </c>
      <c r="E4560" s="72">
        <v>255.55</v>
      </c>
    </row>
    <row r="4561" spans="1:5" x14ac:dyDescent="0.25">
      <c r="A4561">
        <v>39727</v>
      </c>
      <c r="B4561" t="s">
        <v>12676</v>
      </c>
      <c r="C4561" t="s">
        <v>2514</v>
      </c>
      <c r="D4561" t="s">
        <v>2731</v>
      </c>
      <c r="E4561" s="72">
        <v>210.3</v>
      </c>
    </row>
    <row r="4562" spans="1:5" x14ac:dyDescent="0.25">
      <c r="A4562">
        <v>39724</v>
      </c>
      <c r="B4562" t="s">
        <v>12677</v>
      </c>
      <c r="C4562" t="s">
        <v>2514</v>
      </c>
      <c r="D4562" t="s">
        <v>2731</v>
      </c>
      <c r="E4562" s="72">
        <v>64.39</v>
      </c>
    </row>
    <row r="4563" spans="1:5" x14ac:dyDescent="0.25">
      <c r="A4563">
        <v>39729</v>
      </c>
      <c r="B4563" t="s">
        <v>12678</v>
      </c>
      <c r="C4563" t="s">
        <v>2514</v>
      </c>
      <c r="D4563" t="s">
        <v>2731</v>
      </c>
      <c r="E4563" s="72">
        <v>353.89</v>
      </c>
    </row>
    <row r="4564" spans="1:5" x14ac:dyDescent="0.25">
      <c r="A4564">
        <v>39730</v>
      </c>
      <c r="B4564" t="s">
        <v>12679</v>
      </c>
      <c r="C4564" t="s">
        <v>2514</v>
      </c>
      <c r="D4564" t="s">
        <v>2731</v>
      </c>
      <c r="E4564" s="72">
        <v>459.15</v>
      </c>
    </row>
    <row r="4565" spans="1:5" x14ac:dyDescent="0.25">
      <c r="A4565">
        <v>39731</v>
      </c>
      <c r="B4565" t="s">
        <v>12680</v>
      </c>
      <c r="C4565" t="s">
        <v>2514</v>
      </c>
      <c r="D4565" t="s">
        <v>2731</v>
      </c>
      <c r="E4565" s="72">
        <v>680.04</v>
      </c>
    </row>
    <row r="4566" spans="1:5" x14ac:dyDescent="0.25">
      <c r="A4566">
        <v>39725</v>
      </c>
      <c r="B4566" t="s">
        <v>12681</v>
      </c>
      <c r="C4566" t="s">
        <v>2514</v>
      </c>
      <c r="D4566" t="s">
        <v>2731</v>
      </c>
      <c r="E4566" s="72">
        <v>104.95</v>
      </c>
    </row>
    <row r="4567" spans="1:5" x14ac:dyDescent="0.25">
      <c r="A4567">
        <v>39732</v>
      </c>
      <c r="B4567" t="s">
        <v>12682</v>
      </c>
      <c r="C4567" t="s">
        <v>2514</v>
      </c>
      <c r="D4567" t="s">
        <v>2731</v>
      </c>
      <c r="E4567" s="73">
        <v>1000.98</v>
      </c>
    </row>
    <row r="4568" spans="1:5" x14ac:dyDescent="0.25">
      <c r="A4568">
        <v>39660</v>
      </c>
      <c r="B4568" t="s">
        <v>12683</v>
      </c>
      <c r="C4568" t="s">
        <v>2514</v>
      </c>
      <c r="D4568" t="s">
        <v>2731</v>
      </c>
      <c r="E4568" s="72">
        <v>45.61</v>
      </c>
    </row>
    <row r="4569" spans="1:5" x14ac:dyDescent="0.25">
      <c r="A4569">
        <v>39662</v>
      </c>
      <c r="B4569" t="s">
        <v>12684</v>
      </c>
      <c r="C4569" t="s">
        <v>2514</v>
      </c>
      <c r="D4569" t="s">
        <v>2731</v>
      </c>
      <c r="E4569" s="72">
        <v>21.86</v>
      </c>
    </row>
    <row r="4570" spans="1:5" x14ac:dyDescent="0.25">
      <c r="A4570">
        <v>39661</v>
      </c>
      <c r="B4570" t="s">
        <v>12685</v>
      </c>
      <c r="C4570" t="s">
        <v>2514</v>
      </c>
      <c r="D4570" t="s">
        <v>2731</v>
      </c>
      <c r="E4570" s="72">
        <v>14.91</v>
      </c>
    </row>
    <row r="4571" spans="1:5" x14ac:dyDescent="0.25">
      <c r="A4571">
        <v>39666</v>
      </c>
      <c r="B4571" t="s">
        <v>12686</v>
      </c>
      <c r="C4571" t="s">
        <v>2514</v>
      </c>
      <c r="D4571" t="s">
        <v>2731</v>
      </c>
      <c r="E4571" s="72">
        <v>68.62</v>
      </c>
    </row>
    <row r="4572" spans="1:5" x14ac:dyDescent="0.25">
      <c r="A4572">
        <v>39664</v>
      </c>
      <c r="B4572" t="s">
        <v>12687</v>
      </c>
      <c r="C4572" t="s">
        <v>2514</v>
      </c>
      <c r="D4572" t="s">
        <v>2731</v>
      </c>
      <c r="E4572" s="72">
        <v>33.630000000000003</v>
      </c>
    </row>
    <row r="4573" spans="1:5" x14ac:dyDescent="0.25">
      <c r="A4573">
        <v>39663</v>
      </c>
      <c r="B4573" t="s">
        <v>12688</v>
      </c>
      <c r="C4573" t="s">
        <v>2514</v>
      </c>
      <c r="D4573" t="s">
        <v>2731</v>
      </c>
      <c r="E4573" s="72">
        <v>26.88</v>
      </c>
    </row>
    <row r="4574" spans="1:5" x14ac:dyDescent="0.25">
      <c r="A4574">
        <v>39665</v>
      </c>
      <c r="B4574" t="s">
        <v>12689</v>
      </c>
      <c r="C4574" t="s">
        <v>2514</v>
      </c>
      <c r="D4574" t="s">
        <v>2731</v>
      </c>
      <c r="E4574" s="72">
        <v>56.73</v>
      </c>
    </row>
    <row r="4575" spans="1:5" x14ac:dyDescent="0.25">
      <c r="A4575">
        <v>39752</v>
      </c>
      <c r="B4575" t="s">
        <v>12690</v>
      </c>
      <c r="C4575" t="s">
        <v>2514</v>
      </c>
      <c r="D4575" t="s">
        <v>2731</v>
      </c>
      <c r="E4575" s="72">
        <v>285.27</v>
      </c>
    </row>
    <row r="4576" spans="1:5" x14ac:dyDescent="0.25">
      <c r="A4576">
        <v>7725</v>
      </c>
      <c r="B4576" t="s">
        <v>12691</v>
      </c>
      <c r="C4576" t="s">
        <v>2514</v>
      </c>
      <c r="D4576" t="s">
        <v>2733</v>
      </c>
      <c r="E4576" s="72">
        <v>221.42</v>
      </c>
    </row>
    <row r="4577" spans="1:5" x14ac:dyDescent="0.25">
      <c r="A4577">
        <v>7753</v>
      </c>
      <c r="B4577" t="s">
        <v>12692</v>
      </c>
      <c r="C4577" t="s">
        <v>2514</v>
      </c>
      <c r="D4577" t="s">
        <v>2731</v>
      </c>
      <c r="E4577" s="72">
        <v>431.67</v>
      </c>
    </row>
    <row r="4578" spans="1:5" x14ac:dyDescent="0.25">
      <c r="A4578">
        <v>13256</v>
      </c>
      <c r="B4578" t="s">
        <v>12693</v>
      </c>
      <c r="C4578" t="s">
        <v>2514</v>
      </c>
      <c r="D4578" t="s">
        <v>2731</v>
      </c>
      <c r="E4578" s="72">
        <v>604.71</v>
      </c>
    </row>
    <row r="4579" spans="1:5" x14ac:dyDescent="0.25">
      <c r="A4579">
        <v>7757</v>
      </c>
      <c r="B4579" t="s">
        <v>12694</v>
      </c>
      <c r="C4579" t="s">
        <v>2514</v>
      </c>
      <c r="D4579" t="s">
        <v>2731</v>
      </c>
      <c r="E4579" s="72">
        <v>644.72</v>
      </c>
    </row>
    <row r="4580" spans="1:5" x14ac:dyDescent="0.25">
      <c r="A4580">
        <v>7758</v>
      </c>
      <c r="B4580" t="s">
        <v>12695</v>
      </c>
      <c r="C4580" t="s">
        <v>2514</v>
      </c>
      <c r="D4580" t="s">
        <v>2731</v>
      </c>
      <c r="E4580" s="72">
        <v>934.05</v>
      </c>
    </row>
    <row r="4581" spans="1:5" x14ac:dyDescent="0.25">
      <c r="A4581">
        <v>7759</v>
      </c>
      <c r="B4581" t="s">
        <v>12696</v>
      </c>
      <c r="C4581" t="s">
        <v>2514</v>
      </c>
      <c r="D4581" t="s">
        <v>2731</v>
      </c>
      <c r="E4581" s="73">
        <v>2588.2600000000002</v>
      </c>
    </row>
    <row r="4582" spans="1:5" x14ac:dyDescent="0.25">
      <c r="A4582">
        <v>40334</v>
      </c>
      <c r="B4582" t="s">
        <v>12697</v>
      </c>
      <c r="C4582" t="s">
        <v>2514</v>
      </c>
      <c r="D4582" t="s">
        <v>2731</v>
      </c>
      <c r="E4582" s="72">
        <v>101.4</v>
      </c>
    </row>
    <row r="4583" spans="1:5" x14ac:dyDescent="0.25">
      <c r="A4583">
        <v>7745</v>
      </c>
      <c r="B4583" t="s">
        <v>12698</v>
      </c>
      <c r="C4583" t="s">
        <v>2514</v>
      </c>
      <c r="D4583" t="s">
        <v>2731</v>
      </c>
      <c r="E4583" s="72">
        <v>114.43</v>
      </c>
    </row>
    <row r="4584" spans="1:5" x14ac:dyDescent="0.25">
      <c r="A4584">
        <v>7714</v>
      </c>
      <c r="B4584" t="s">
        <v>12699</v>
      </c>
      <c r="C4584" t="s">
        <v>2514</v>
      </c>
      <c r="D4584" t="s">
        <v>2731</v>
      </c>
      <c r="E4584" s="72">
        <v>136.75</v>
      </c>
    </row>
    <row r="4585" spans="1:5" x14ac:dyDescent="0.25">
      <c r="A4585">
        <v>7742</v>
      </c>
      <c r="B4585" t="s">
        <v>12700</v>
      </c>
      <c r="C4585" t="s">
        <v>2514</v>
      </c>
      <c r="D4585" t="s">
        <v>2731</v>
      </c>
      <c r="E4585" s="72">
        <v>301.8</v>
      </c>
    </row>
    <row r="4586" spans="1:5" x14ac:dyDescent="0.25">
      <c r="A4586">
        <v>7750</v>
      </c>
      <c r="B4586" t="s">
        <v>12701</v>
      </c>
      <c r="C4586" t="s">
        <v>2514</v>
      </c>
      <c r="D4586" t="s">
        <v>2731</v>
      </c>
      <c r="E4586" s="72">
        <v>368.41</v>
      </c>
    </row>
    <row r="4587" spans="1:5" x14ac:dyDescent="0.25">
      <c r="A4587">
        <v>7756</v>
      </c>
      <c r="B4587" t="s">
        <v>12702</v>
      </c>
      <c r="C4587" t="s">
        <v>2514</v>
      </c>
      <c r="D4587" t="s">
        <v>2731</v>
      </c>
      <c r="E4587" s="72">
        <v>423.3</v>
      </c>
    </row>
    <row r="4588" spans="1:5" x14ac:dyDescent="0.25">
      <c r="A4588">
        <v>7765</v>
      </c>
      <c r="B4588" t="s">
        <v>12703</v>
      </c>
      <c r="C4588" t="s">
        <v>2514</v>
      </c>
      <c r="D4588" t="s">
        <v>2731</v>
      </c>
      <c r="E4588" s="72">
        <v>474.47</v>
      </c>
    </row>
    <row r="4589" spans="1:5" x14ac:dyDescent="0.25">
      <c r="A4589">
        <v>12569</v>
      </c>
      <c r="B4589" t="s">
        <v>12704</v>
      </c>
      <c r="C4589" t="s">
        <v>2514</v>
      </c>
      <c r="D4589" t="s">
        <v>2731</v>
      </c>
      <c r="E4589" s="72">
        <v>654.95000000000005</v>
      </c>
    </row>
    <row r="4590" spans="1:5" x14ac:dyDescent="0.25">
      <c r="A4590">
        <v>7766</v>
      </c>
      <c r="B4590" t="s">
        <v>12705</v>
      </c>
      <c r="C4590" t="s">
        <v>2514</v>
      </c>
      <c r="D4590" t="s">
        <v>2731</v>
      </c>
      <c r="E4590" s="72">
        <v>695.89</v>
      </c>
    </row>
    <row r="4591" spans="1:5" x14ac:dyDescent="0.25">
      <c r="A4591">
        <v>7767</v>
      </c>
      <c r="B4591" t="s">
        <v>12706</v>
      </c>
      <c r="C4591" t="s">
        <v>2514</v>
      </c>
      <c r="D4591" t="s">
        <v>2731</v>
      </c>
      <c r="E4591" s="72">
        <v>999.18</v>
      </c>
    </row>
    <row r="4592" spans="1:5" x14ac:dyDescent="0.25">
      <c r="A4592">
        <v>7727</v>
      </c>
      <c r="B4592" t="s">
        <v>12707</v>
      </c>
      <c r="C4592" t="s">
        <v>2514</v>
      </c>
      <c r="D4592" t="s">
        <v>2731</v>
      </c>
      <c r="E4592" s="73">
        <v>2902.64</v>
      </c>
    </row>
    <row r="4593" spans="1:5" x14ac:dyDescent="0.25">
      <c r="A4593">
        <v>7760</v>
      </c>
      <c r="B4593" t="s">
        <v>12708</v>
      </c>
      <c r="C4593" t="s">
        <v>2514</v>
      </c>
      <c r="D4593" t="s">
        <v>2731</v>
      </c>
      <c r="E4593" s="72">
        <v>115.36</v>
      </c>
    </row>
    <row r="4594" spans="1:5" x14ac:dyDescent="0.25">
      <c r="A4594">
        <v>7761</v>
      </c>
      <c r="B4594" t="s">
        <v>12709</v>
      </c>
      <c r="C4594" t="s">
        <v>2514</v>
      </c>
      <c r="D4594" t="s">
        <v>2731</v>
      </c>
      <c r="E4594" s="72">
        <v>120.94</v>
      </c>
    </row>
    <row r="4595" spans="1:5" x14ac:dyDescent="0.25">
      <c r="A4595">
        <v>7752</v>
      </c>
      <c r="B4595" t="s">
        <v>12710</v>
      </c>
      <c r="C4595" t="s">
        <v>2514</v>
      </c>
      <c r="D4595" t="s">
        <v>2731</v>
      </c>
      <c r="E4595" s="72">
        <v>146.99</v>
      </c>
    </row>
    <row r="4596" spans="1:5" x14ac:dyDescent="0.25">
      <c r="A4596">
        <v>7762</v>
      </c>
      <c r="B4596" t="s">
        <v>12711</v>
      </c>
      <c r="C4596" t="s">
        <v>2514</v>
      </c>
      <c r="D4596" t="s">
        <v>2731</v>
      </c>
      <c r="E4596" s="72">
        <v>192.11</v>
      </c>
    </row>
    <row r="4597" spans="1:5" x14ac:dyDescent="0.25">
      <c r="A4597">
        <v>7722</v>
      </c>
      <c r="B4597" t="s">
        <v>12712</v>
      </c>
      <c r="C4597" t="s">
        <v>2514</v>
      </c>
      <c r="D4597" t="s">
        <v>2731</v>
      </c>
      <c r="E4597" s="72">
        <v>293.98</v>
      </c>
    </row>
    <row r="4598" spans="1:5" x14ac:dyDescent="0.25">
      <c r="A4598">
        <v>7763</v>
      </c>
      <c r="B4598" t="s">
        <v>12713</v>
      </c>
      <c r="C4598" t="s">
        <v>2514</v>
      </c>
      <c r="D4598" t="s">
        <v>2731</v>
      </c>
      <c r="E4598" s="72">
        <v>358.17</v>
      </c>
    </row>
    <row r="4599" spans="1:5" x14ac:dyDescent="0.25">
      <c r="A4599">
        <v>7764</v>
      </c>
      <c r="B4599" t="s">
        <v>12714</v>
      </c>
      <c r="C4599" t="s">
        <v>2514</v>
      </c>
      <c r="D4599" t="s">
        <v>2731</v>
      </c>
      <c r="E4599" s="72">
        <v>427.95</v>
      </c>
    </row>
    <row r="4600" spans="1:5" x14ac:dyDescent="0.25">
      <c r="A4600">
        <v>12572</v>
      </c>
      <c r="B4600" t="s">
        <v>12715</v>
      </c>
      <c r="C4600" t="s">
        <v>2514</v>
      </c>
      <c r="D4600" t="s">
        <v>2731</v>
      </c>
      <c r="E4600" s="72">
        <v>604.71</v>
      </c>
    </row>
    <row r="4601" spans="1:5" x14ac:dyDescent="0.25">
      <c r="A4601">
        <v>12573</v>
      </c>
      <c r="B4601" t="s">
        <v>12716</v>
      </c>
      <c r="C4601" t="s">
        <v>2514</v>
      </c>
      <c r="D4601" t="s">
        <v>2731</v>
      </c>
      <c r="E4601" s="72">
        <v>795.43</v>
      </c>
    </row>
    <row r="4602" spans="1:5" x14ac:dyDescent="0.25">
      <c r="A4602">
        <v>12574</v>
      </c>
      <c r="B4602" t="s">
        <v>12717</v>
      </c>
      <c r="C4602" t="s">
        <v>2514</v>
      </c>
      <c r="D4602" t="s">
        <v>2731</v>
      </c>
      <c r="E4602" s="72">
        <v>961.78</v>
      </c>
    </row>
    <row r="4603" spans="1:5" x14ac:dyDescent="0.25">
      <c r="A4603">
        <v>12575</v>
      </c>
      <c r="B4603" t="s">
        <v>12718</v>
      </c>
      <c r="C4603" t="s">
        <v>2514</v>
      </c>
      <c r="D4603" t="s">
        <v>2731</v>
      </c>
      <c r="E4603" s="73">
        <v>1460.62</v>
      </c>
    </row>
    <row r="4604" spans="1:5" x14ac:dyDescent="0.25">
      <c r="A4604">
        <v>12576</v>
      </c>
      <c r="B4604" t="s">
        <v>12719</v>
      </c>
      <c r="C4604" t="s">
        <v>2514</v>
      </c>
      <c r="D4604" t="s">
        <v>2731</v>
      </c>
      <c r="E4604" s="72">
        <v>176.76</v>
      </c>
    </row>
    <row r="4605" spans="1:5" x14ac:dyDescent="0.25">
      <c r="A4605">
        <v>12577</v>
      </c>
      <c r="B4605" t="s">
        <v>12720</v>
      </c>
      <c r="C4605" t="s">
        <v>2514</v>
      </c>
      <c r="D4605" t="s">
        <v>2731</v>
      </c>
      <c r="E4605" s="72">
        <v>238.16</v>
      </c>
    </row>
    <row r="4606" spans="1:5" x14ac:dyDescent="0.25">
      <c r="A4606">
        <v>12578</v>
      </c>
      <c r="B4606" t="s">
        <v>12721</v>
      </c>
      <c r="C4606" t="s">
        <v>2514</v>
      </c>
      <c r="D4606" t="s">
        <v>2731</v>
      </c>
      <c r="E4606" s="72">
        <v>288.39999999999998</v>
      </c>
    </row>
    <row r="4607" spans="1:5" x14ac:dyDescent="0.25">
      <c r="A4607">
        <v>12579</v>
      </c>
      <c r="B4607" t="s">
        <v>12722</v>
      </c>
      <c r="C4607" t="s">
        <v>2514</v>
      </c>
      <c r="D4607" t="s">
        <v>2731</v>
      </c>
      <c r="E4607" s="72">
        <v>496.79</v>
      </c>
    </row>
    <row r="4608" spans="1:5" x14ac:dyDescent="0.25">
      <c r="A4608">
        <v>12580</v>
      </c>
      <c r="B4608" t="s">
        <v>12723</v>
      </c>
      <c r="C4608" t="s">
        <v>2514</v>
      </c>
      <c r="D4608" t="s">
        <v>2731</v>
      </c>
      <c r="E4608" s="72">
        <v>517.63</v>
      </c>
    </row>
    <row r="4609" spans="1:5" x14ac:dyDescent="0.25">
      <c r="A4609">
        <v>12581</v>
      </c>
      <c r="B4609" t="s">
        <v>12724</v>
      </c>
      <c r="C4609" t="s">
        <v>2514</v>
      </c>
      <c r="D4609" t="s">
        <v>2731</v>
      </c>
      <c r="E4609" s="72">
        <v>554.48</v>
      </c>
    </row>
    <row r="4610" spans="1:5" x14ac:dyDescent="0.25">
      <c r="A4610">
        <v>7720</v>
      </c>
      <c r="B4610" t="s">
        <v>12725</v>
      </c>
      <c r="C4610" t="s">
        <v>2514</v>
      </c>
      <c r="D4610" t="s">
        <v>2731</v>
      </c>
      <c r="E4610" s="72">
        <v>867.07</v>
      </c>
    </row>
    <row r="4611" spans="1:5" x14ac:dyDescent="0.25">
      <c r="A4611">
        <v>40335</v>
      </c>
      <c r="B4611" t="s">
        <v>12726</v>
      </c>
      <c r="C4611" t="s">
        <v>2514</v>
      </c>
      <c r="D4611" t="s">
        <v>2731</v>
      </c>
      <c r="E4611" s="72">
        <v>181.41</v>
      </c>
    </row>
    <row r="4612" spans="1:5" x14ac:dyDescent="0.25">
      <c r="A4612">
        <v>7740</v>
      </c>
      <c r="B4612" t="s">
        <v>12727</v>
      </c>
      <c r="C4612" t="s">
        <v>2514</v>
      </c>
      <c r="D4612" t="s">
        <v>2731</v>
      </c>
      <c r="E4612" s="72">
        <v>186.06</v>
      </c>
    </row>
    <row r="4613" spans="1:5" x14ac:dyDescent="0.25">
      <c r="A4613">
        <v>7741</v>
      </c>
      <c r="B4613" t="s">
        <v>12728</v>
      </c>
      <c r="C4613" t="s">
        <v>2514</v>
      </c>
      <c r="D4613" t="s">
        <v>2731</v>
      </c>
      <c r="E4613" s="72">
        <v>344.22</v>
      </c>
    </row>
    <row r="4614" spans="1:5" x14ac:dyDescent="0.25">
      <c r="A4614">
        <v>7774</v>
      </c>
      <c r="B4614" t="s">
        <v>12729</v>
      </c>
      <c r="C4614" t="s">
        <v>2514</v>
      </c>
      <c r="D4614" t="s">
        <v>2731</v>
      </c>
      <c r="E4614" s="72">
        <v>422.37</v>
      </c>
    </row>
    <row r="4615" spans="1:5" x14ac:dyDescent="0.25">
      <c r="A4615">
        <v>7744</v>
      </c>
      <c r="B4615" t="s">
        <v>12730</v>
      </c>
      <c r="C4615" t="s">
        <v>2514</v>
      </c>
      <c r="D4615" t="s">
        <v>2731</v>
      </c>
      <c r="E4615" s="72">
        <v>551.67999999999995</v>
      </c>
    </row>
    <row r="4616" spans="1:5" x14ac:dyDescent="0.25">
      <c r="A4616">
        <v>7773</v>
      </c>
      <c r="B4616" t="s">
        <v>12731</v>
      </c>
      <c r="C4616" t="s">
        <v>2514</v>
      </c>
      <c r="D4616" t="s">
        <v>2731</v>
      </c>
      <c r="E4616" s="72">
        <v>563.87</v>
      </c>
    </row>
    <row r="4617" spans="1:5" x14ac:dyDescent="0.25">
      <c r="A4617">
        <v>7754</v>
      </c>
      <c r="B4617" t="s">
        <v>12732</v>
      </c>
      <c r="C4617" t="s">
        <v>2514</v>
      </c>
      <c r="D4617" t="s">
        <v>2731</v>
      </c>
      <c r="E4617" s="72">
        <v>854.97</v>
      </c>
    </row>
    <row r="4618" spans="1:5" x14ac:dyDescent="0.25">
      <c r="A4618">
        <v>7735</v>
      </c>
      <c r="B4618" t="s">
        <v>12733</v>
      </c>
      <c r="C4618" t="s">
        <v>2514</v>
      </c>
      <c r="D4618" t="s">
        <v>2731</v>
      </c>
      <c r="E4618" s="73">
        <v>1107.0999999999999</v>
      </c>
    </row>
    <row r="4619" spans="1:5" x14ac:dyDescent="0.25">
      <c r="A4619">
        <v>7755</v>
      </c>
      <c r="B4619" t="s">
        <v>12734</v>
      </c>
      <c r="C4619" t="s">
        <v>2514</v>
      </c>
      <c r="D4619" t="s">
        <v>2731</v>
      </c>
      <c r="E4619" s="72">
        <v>219.55</v>
      </c>
    </row>
    <row r="4620" spans="1:5" x14ac:dyDescent="0.25">
      <c r="A4620">
        <v>7776</v>
      </c>
      <c r="B4620" t="s">
        <v>12735</v>
      </c>
      <c r="C4620" t="s">
        <v>2514</v>
      </c>
      <c r="D4620" t="s">
        <v>2731</v>
      </c>
      <c r="E4620" s="72">
        <v>457.72</v>
      </c>
    </row>
    <row r="4621" spans="1:5" x14ac:dyDescent="0.25">
      <c r="A4621">
        <v>7743</v>
      </c>
      <c r="B4621" t="s">
        <v>12736</v>
      </c>
      <c r="C4621" t="s">
        <v>2514</v>
      </c>
      <c r="D4621" t="s">
        <v>2731</v>
      </c>
      <c r="E4621" s="72">
        <v>484.7</v>
      </c>
    </row>
    <row r="4622" spans="1:5" x14ac:dyDescent="0.25">
      <c r="A4622">
        <v>7733</v>
      </c>
      <c r="B4622" t="s">
        <v>12737</v>
      </c>
      <c r="C4622" t="s">
        <v>2514</v>
      </c>
      <c r="D4622" t="s">
        <v>2731</v>
      </c>
      <c r="E4622" s="72">
        <v>632.62</v>
      </c>
    </row>
    <row r="4623" spans="1:5" x14ac:dyDescent="0.25">
      <c r="A4623">
        <v>7775</v>
      </c>
      <c r="B4623" t="s">
        <v>12738</v>
      </c>
      <c r="C4623" t="s">
        <v>2514</v>
      </c>
      <c r="D4623" t="s">
        <v>2731</v>
      </c>
      <c r="E4623" s="72">
        <v>693.1</v>
      </c>
    </row>
    <row r="4624" spans="1:5" x14ac:dyDescent="0.25">
      <c r="A4624">
        <v>7734</v>
      </c>
      <c r="B4624" t="s">
        <v>12739</v>
      </c>
      <c r="C4624" t="s">
        <v>2514</v>
      </c>
      <c r="D4624" t="s">
        <v>2731</v>
      </c>
      <c r="E4624" s="72">
        <v>981.5</v>
      </c>
    </row>
    <row r="4625" spans="1:5" x14ac:dyDescent="0.25">
      <c r="A4625">
        <v>37449</v>
      </c>
      <c r="B4625" t="s">
        <v>12740</v>
      </c>
      <c r="C4625" t="s">
        <v>2514</v>
      </c>
      <c r="D4625" t="s">
        <v>2731</v>
      </c>
      <c r="E4625" s="72">
        <v>28.18</v>
      </c>
    </row>
    <row r="4626" spans="1:5" x14ac:dyDescent="0.25">
      <c r="A4626">
        <v>37450</v>
      </c>
      <c r="B4626" t="s">
        <v>12741</v>
      </c>
      <c r="C4626" t="s">
        <v>2514</v>
      </c>
      <c r="D4626" t="s">
        <v>2731</v>
      </c>
      <c r="E4626" s="72">
        <v>39.46</v>
      </c>
    </row>
    <row r="4627" spans="1:5" x14ac:dyDescent="0.25">
      <c r="A4627">
        <v>37451</v>
      </c>
      <c r="B4627" t="s">
        <v>12742</v>
      </c>
      <c r="C4627" t="s">
        <v>2514</v>
      </c>
      <c r="D4627" t="s">
        <v>2731</v>
      </c>
      <c r="E4627" s="72">
        <v>55.09</v>
      </c>
    </row>
    <row r="4628" spans="1:5" x14ac:dyDescent="0.25">
      <c r="A4628">
        <v>37452</v>
      </c>
      <c r="B4628" t="s">
        <v>12743</v>
      </c>
      <c r="C4628" t="s">
        <v>2514</v>
      </c>
      <c r="D4628" t="s">
        <v>2731</v>
      </c>
      <c r="E4628" s="72">
        <v>80.08</v>
      </c>
    </row>
    <row r="4629" spans="1:5" x14ac:dyDescent="0.25">
      <c r="A4629">
        <v>37453</v>
      </c>
      <c r="B4629" t="s">
        <v>12744</v>
      </c>
      <c r="C4629" t="s">
        <v>2514</v>
      </c>
      <c r="D4629" t="s">
        <v>2731</v>
      </c>
      <c r="E4629" s="72">
        <v>92.22</v>
      </c>
    </row>
    <row r="4630" spans="1:5" x14ac:dyDescent="0.25">
      <c r="A4630">
        <v>7778</v>
      </c>
      <c r="B4630" t="s">
        <v>12745</v>
      </c>
      <c r="C4630" t="s">
        <v>2514</v>
      </c>
      <c r="D4630" t="s">
        <v>2731</v>
      </c>
      <c r="E4630" s="72">
        <v>34.590000000000003</v>
      </c>
    </row>
    <row r="4631" spans="1:5" x14ac:dyDescent="0.25">
      <c r="A4631">
        <v>7796</v>
      </c>
      <c r="B4631" t="s">
        <v>12746</v>
      </c>
      <c r="C4631" t="s">
        <v>2514</v>
      </c>
      <c r="D4631" t="s">
        <v>2733</v>
      </c>
      <c r="E4631" s="72">
        <v>47.41</v>
      </c>
    </row>
    <row r="4632" spans="1:5" x14ac:dyDescent="0.25">
      <c r="A4632">
        <v>7781</v>
      </c>
      <c r="B4632" t="s">
        <v>12747</v>
      </c>
      <c r="C4632" t="s">
        <v>2514</v>
      </c>
      <c r="D4632" t="s">
        <v>2731</v>
      </c>
      <c r="E4632" s="72">
        <v>56.02</v>
      </c>
    </row>
    <row r="4633" spans="1:5" x14ac:dyDescent="0.25">
      <c r="A4633">
        <v>7795</v>
      </c>
      <c r="B4633" t="s">
        <v>12748</v>
      </c>
      <c r="C4633" t="s">
        <v>2514</v>
      </c>
      <c r="D4633" t="s">
        <v>2731</v>
      </c>
      <c r="E4633" s="72">
        <v>83.38</v>
      </c>
    </row>
    <row r="4634" spans="1:5" x14ac:dyDescent="0.25">
      <c r="A4634">
        <v>7791</v>
      </c>
      <c r="B4634" t="s">
        <v>12749</v>
      </c>
      <c r="C4634" t="s">
        <v>2514</v>
      </c>
      <c r="D4634" t="s">
        <v>2731</v>
      </c>
      <c r="E4634" s="72">
        <v>99.81</v>
      </c>
    </row>
    <row r="4635" spans="1:5" x14ac:dyDescent="0.25">
      <c r="A4635">
        <v>7783</v>
      </c>
      <c r="B4635" t="s">
        <v>12750</v>
      </c>
      <c r="C4635" t="s">
        <v>2514</v>
      </c>
      <c r="D4635" t="s">
        <v>2731</v>
      </c>
      <c r="E4635" s="72">
        <v>35.369999999999997</v>
      </c>
    </row>
    <row r="4636" spans="1:5" x14ac:dyDescent="0.25">
      <c r="A4636">
        <v>7790</v>
      </c>
      <c r="B4636" t="s">
        <v>12751</v>
      </c>
      <c r="C4636" t="s">
        <v>2514</v>
      </c>
      <c r="D4636" t="s">
        <v>2731</v>
      </c>
      <c r="E4636" s="72">
        <v>55.73</v>
      </c>
    </row>
    <row r="4637" spans="1:5" x14ac:dyDescent="0.25">
      <c r="A4637">
        <v>7785</v>
      </c>
      <c r="B4637" t="s">
        <v>12752</v>
      </c>
      <c r="C4637" t="s">
        <v>2514</v>
      </c>
      <c r="D4637" t="s">
        <v>2731</v>
      </c>
      <c r="E4637" s="72">
        <v>61.5</v>
      </c>
    </row>
    <row r="4638" spans="1:5" x14ac:dyDescent="0.25">
      <c r="A4638">
        <v>7792</v>
      </c>
      <c r="B4638" t="s">
        <v>12753</v>
      </c>
      <c r="C4638" t="s">
        <v>2514</v>
      </c>
      <c r="D4638" t="s">
        <v>2731</v>
      </c>
      <c r="E4638" s="72">
        <v>87.22</v>
      </c>
    </row>
    <row r="4639" spans="1:5" x14ac:dyDescent="0.25">
      <c r="A4639">
        <v>7793</v>
      </c>
      <c r="B4639" t="s">
        <v>12754</v>
      </c>
      <c r="C4639" t="s">
        <v>2514</v>
      </c>
      <c r="D4639" t="s">
        <v>2731</v>
      </c>
      <c r="E4639" s="72">
        <v>103.02</v>
      </c>
    </row>
    <row r="4640" spans="1:5" x14ac:dyDescent="0.25">
      <c r="A4640">
        <v>13159</v>
      </c>
      <c r="B4640" t="s">
        <v>12755</v>
      </c>
      <c r="C4640" t="s">
        <v>2514</v>
      </c>
      <c r="D4640" t="s">
        <v>2731</v>
      </c>
      <c r="E4640" s="72">
        <v>89.69</v>
      </c>
    </row>
    <row r="4641" spans="1:5" x14ac:dyDescent="0.25">
      <c r="A4641">
        <v>13168</v>
      </c>
      <c r="B4641" t="s">
        <v>12756</v>
      </c>
      <c r="C4641" t="s">
        <v>2514</v>
      </c>
      <c r="D4641" t="s">
        <v>2731</v>
      </c>
      <c r="E4641" s="72">
        <v>108.91</v>
      </c>
    </row>
    <row r="4642" spans="1:5" x14ac:dyDescent="0.25">
      <c r="A4642">
        <v>13173</v>
      </c>
      <c r="B4642" t="s">
        <v>12757</v>
      </c>
      <c r="C4642" t="s">
        <v>2514</v>
      </c>
      <c r="D4642" t="s">
        <v>2731</v>
      </c>
      <c r="E4642" s="72">
        <v>147.35</v>
      </c>
    </row>
    <row r="4643" spans="1:5" x14ac:dyDescent="0.25">
      <c r="A4643">
        <v>12583</v>
      </c>
      <c r="B4643" t="s">
        <v>12758</v>
      </c>
      <c r="C4643" t="s">
        <v>2514</v>
      </c>
      <c r="D4643" t="s">
        <v>2731</v>
      </c>
      <c r="E4643" s="72">
        <v>29.47</v>
      </c>
    </row>
    <row r="4644" spans="1:5" x14ac:dyDescent="0.25">
      <c r="A4644">
        <v>12584</v>
      </c>
      <c r="B4644" t="s">
        <v>12759</v>
      </c>
      <c r="C4644" t="s">
        <v>2514</v>
      </c>
      <c r="D4644" t="s">
        <v>2731</v>
      </c>
      <c r="E4644" s="72">
        <v>38.44</v>
      </c>
    </row>
    <row r="4645" spans="1:5" x14ac:dyDescent="0.25">
      <c r="A4645">
        <v>12613</v>
      </c>
      <c r="B4645" t="s">
        <v>12760</v>
      </c>
      <c r="C4645" t="s">
        <v>2511</v>
      </c>
      <c r="D4645" t="s">
        <v>2731</v>
      </c>
      <c r="E4645" s="72">
        <v>27.59</v>
      </c>
    </row>
    <row r="4646" spans="1:5" x14ac:dyDescent="0.25">
      <c r="A4646">
        <v>1031</v>
      </c>
      <c r="B4646" t="s">
        <v>12761</v>
      </c>
      <c r="C4646" t="s">
        <v>2511</v>
      </c>
      <c r="D4646" t="s">
        <v>2731</v>
      </c>
      <c r="E4646" s="72">
        <v>15.12</v>
      </c>
    </row>
    <row r="4647" spans="1:5" x14ac:dyDescent="0.25">
      <c r="A4647">
        <v>39707</v>
      </c>
      <c r="B4647" t="s">
        <v>12762</v>
      </c>
      <c r="C4647" t="s">
        <v>2514</v>
      </c>
      <c r="D4647" t="s">
        <v>2731</v>
      </c>
      <c r="E4647" s="72">
        <v>6.88</v>
      </c>
    </row>
    <row r="4648" spans="1:5" x14ac:dyDescent="0.25">
      <c r="A4648">
        <v>39708</v>
      </c>
      <c r="B4648" t="s">
        <v>12763</v>
      </c>
      <c r="C4648" t="s">
        <v>2514</v>
      </c>
      <c r="D4648" t="s">
        <v>2731</v>
      </c>
      <c r="E4648" s="72">
        <v>6.66</v>
      </c>
    </row>
    <row r="4649" spans="1:5" x14ac:dyDescent="0.25">
      <c r="A4649">
        <v>39710</v>
      </c>
      <c r="B4649" t="s">
        <v>12764</v>
      </c>
      <c r="C4649" t="s">
        <v>2514</v>
      </c>
      <c r="D4649" t="s">
        <v>2731</v>
      </c>
      <c r="E4649" s="72">
        <v>4.6900000000000004</v>
      </c>
    </row>
    <row r="4650" spans="1:5" x14ac:dyDescent="0.25">
      <c r="A4650">
        <v>39709</v>
      </c>
      <c r="B4650" t="s">
        <v>12765</v>
      </c>
      <c r="C4650" t="s">
        <v>2514</v>
      </c>
      <c r="D4650" t="s">
        <v>2731</v>
      </c>
      <c r="E4650" s="72">
        <v>6.5</v>
      </c>
    </row>
    <row r="4651" spans="1:5" x14ac:dyDescent="0.25">
      <c r="A4651">
        <v>39711</v>
      </c>
      <c r="B4651" t="s">
        <v>12766</v>
      </c>
      <c r="C4651" t="s">
        <v>2514</v>
      </c>
      <c r="D4651" t="s">
        <v>2731</v>
      </c>
      <c r="E4651" s="72">
        <v>7.3</v>
      </c>
    </row>
    <row r="4652" spans="1:5" x14ac:dyDescent="0.25">
      <c r="A4652">
        <v>39712</v>
      </c>
      <c r="B4652" t="s">
        <v>12767</v>
      </c>
      <c r="C4652" t="s">
        <v>2514</v>
      </c>
      <c r="D4652" t="s">
        <v>2733</v>
      </c>
      <c r="E4652" s="72">
        <v>2.56</v>
      </c>
    </row>
    <row r="4653" spans="1:5" x14ac:dyDescent="0.25">
      <c r="A4653">
        <v>39713</v>
      </c>
      <c r="B4653" t="s">
        <v>12768</v>
      </c>
      <c r="C4653" t="s">
        <v>2514</v>
      </c>
      <c r="D4653" t="s">
        <v>2731</v>
      </c>
      <c r="E4653" s="72">
        <v>2.02</v>
      </c>
    </row>
    <row r="4654" spans="1:5" x14ac:dyDescent="0.25">
      <c r="A4654">
        <v>39714</v>
      </c>
      <c r="B4654" t="s">
        <v>12769</v>
      </c>
      <c r="C4654" t="s">
        <v>2514</v>
      </c>
      <c r="D4654" t="s">
        <v>2731</v>
      </c>
      <c r="E4654" s="72">
        <v>4.6399999999999997</v>
      </c>
    </row>
    <row r="4655" spans="1:5" x14ac:dyDescent="0.25">
      <c r="A4655">
        <v>39715</v>
      </c>
      <c r="B4655" t="s">
        <v>12770</v>
      </c>
      <c r="C4655" t="s">
        <v>2514</v>
      </c>
      <c r="D4655" t="s">
        <v>2731</v>
      </c>
      <c r="E4655" s="72">
        <v>3.3</v>
      </c>
    </row>
    <row r="4656" spans="1:5" x14ac:dyDescent="0.25">
      <c r="A4656">
        <v>39716</v>
      </c>
      <c r="B4656" t="s">
        <v>12771</v>
      </c>
      <c r="C4656" t="s">
        <v>2514</v>
      </c>
      <c r="D4656" t="s">
        <v>2731</v>
      </c>
      <c r="E4656" s="72">
        <v>2.5</v>
      </c>
    </row>
    <row r="4657" spans="1:5" x14ac:dyDescent="0.25">
      <c r="A4657">
        <v>39718</v>
      </c>
      <c r="B4657" t="s">
        <v>12772</v>
      </c>
      <c r="C4657" t="s">
        <v>2514</v>
      </c>
      <c r="D4657" t="s">
        <v>2731</v>
      </c>
      <c r="E4657" s="72">
        <v>4.26</v>
      </c>
    </row>
    <row r="4658" spans="1:5" x14ac:dyDescent="0.25">
      <c r="A4658">
        <v>9813</v>
      </c>
      <c r="B4658" t="s">
        <v>12773</v>
      </c>
      <c r="C4658" t="s">
        <v>2514</v>
      </c>
      <c r="D4658" t="s">
        <v>2732</v>
      </c>
      <c r="E4658" s="72">
        <v>5.56</v>
      </c>
    </row>
    <row r="4659" spans="1:5" x14ac:dyDescent="0.25">
      <c r="A4659">
        <v>9815</v>
      </c>
      <c r="B4659" t="s">
        <v>12774</v>
      </c>
      <c r="C4659" t="s">
        <v>2514</v>
      </c>
      <c r="D4659" t="s">
        <v>2732</v>
      </c>
      <c r="E4659" s="72">
        <v>10.98</v>
      </c>
    </row>
    <row r="4660" spans="1:5" x14ac:dyDescent="0.25">
      <c r="A4660">
        <v>44543</v>
      </c>
      <c r="B4660" t="s">
        <v>12775</v>
      </c>
      <c r="C4660" t="s">
        <v>2514</v>
      </c>
      <c r="D4660" t="s">
        <v>2732</v>
      </c>
      <c r="E4660" s="73">
        <v>5463.62</v>
      </c>
    </row>
    <row r="4661" spans="1:5" x14ac:dyDescent="0.25">
      <c r="A4661">
        <v>44526</v>
      </c>
      <c r="B4661" t="s">
        <v>12776</v>
      </c>
      <c r="C4661" t="s">
        <v>2514</v>
      </c>
      <c r="D4661" t="s">
        <v>2732</v>
      </c>
      <c r="E4661" s="72">
        <v>133.9</v>
      </c>
    </row>
    <row r="4662" spans="1:5" x14ac:dyDescent="0.25">
      <c r="A4662">
        <v>44518</v>
      </c>
      <c r="B4662" t="s">
        <v>12777</v>
      </c>
      <c r="C4662" t="s">
        <v>2514</v>
      </c>
      <c r="D4662" t="s">
        <v>2732</v>
      </c>
      <c r="E4662" s="73">
        <v>4022.37</v>
      </c>
    </row>
    <row r="4663" spans="1:5" x14ac:dyDescent="0.25">
      <c r="A4663">
        <v>44544</v>
      </c>
      <c r="B4663" t="s">
        <v>12778</v>
      </c>
      <c r="C4663" t="s">
        <v>2514</v>
      </c>
      <c r="D4663" t="s">
        <v>2732</v>
      </c>
      <c r="E4663" s="73">
        <v>1955.51</v>
      </c>
    </row>
    <row r="4664" spans="1:5" x14ac:dyDescent="0.25">
      <c r="A4664">
        <v>44545</v>
      </c>
      <c r="B4664" t="s">
        <v>12779</v>
      </c>
      <c r="C4664" t="s">
        <v>2514</v>
      </c>
      <c r="D4664" t="s">
        <v>2732</v>
      </c>
      <c r="E4664" s="72">
        <v>287.43</v>
      </c>
    </row>
    <row r="4665" spans="1:5" x14ac:dyDescent="0.25">
      <c r="A4665">
        <v>44546</v>
      </c>
      <c r="B4665" t="s">
        <v>12780</v>
      </c>
      <c r="C4665" t="s">
        <v>2514</v>
      </c>
      <c r="D4665" t="s">
        <v>2732</v>
      </c>
      <c r="E4665" s="73">
        <v>1283.68</v>
      </c>
    </row>
    <row r="4666" spans="1:5" x14ac:dyDescent="0.25">
      <c r="A4666">
        <v>44525</v>
      </c>
      <c r="B4666" t="s">
        <v>12781</v>
      </c>
      <c r="C4666" t="s">
        <v>2514</v>
      </c>
      <c r="D4666" t="s">
        <v>2732</v>
      </c>
      <c r="E4666" s="73">
        <v>4955.47</v>
      </c>
    </row>
    <row r="4667" spans="1:5" x14ac:dyDescent="0.25">
      <c r="A4667">
        <v>44547</v>
      </c>
      <c r="B4667" t="s">
        <v>12782</v>
      </c>
      <c r="C4667" t="s">
        <v>2514</v>
      </c>
      <c r="D4667" t="s">
        <v>2732</v>
      </c>
      <c r="E4667" s="72">
        <v>448.07</v>
      </c>
    </row>
    <row r="4668" spans="1:5" x14ac:dyDescent="0.25">
      <c r="A4668">
        <v>44519</v>
      </c>
      <c r="B4668" t="s">
        <v>12783</v>
      </c>
      <c r="C4668" t="s">
        <v>2514</v>
      </c>
      <c r="D4668" t="s">
        <v>2732</v>
      </c>
      <c r="E4668" s="73">
        <v>1097.8800000000001</v>
      </c>
    </row>
    <row r="4669" spans="1:5" x14ac:dyDescent="0.25">
      <c r="A4669">
        <v>44520</v>
      </c>
      <c r="B4669" t="s">
        <v>12784</v>
      </c>
      <c r="C4669" t="s">
        <v>2514</v>
      </c>
      <c r="D4669" t="s">
        <v>2732</v>
      </c>
      <c r="E4669" s="73">
        <v>1768.29</v>
      </c>
    </row>
    <row r="4670" spans="1:5" x14ac:dyDescent="0.25">
      <c r="A4670">
        <v>44521</v>
      </c>
      <c r="B4670" t="s">
        <v>12785</v>
      </c>
      <c r="C4670" t="s">
        <v>2514</v>
      </c>
      <c r="D4670" t="s">
        <v>2732</v>
      </c>
      <c r="E4670" s="72">
        <v>28.52</v>
      </c>
    </row>
    <row r="4671" spans="1:5" x14ac:dyDescent="0.25">
      <c r="A4671">
        <v>44522</v>
      </c>
      <c r="B4671" t="s">
        <v>12786</v>
      </c>
      <c r="C4671" t="s">
        <v>2514</v>
      </c>
      <c r="D4671" t="s">
        <v>2732</v>
      </c>
      <c r="E4671" s="73">
        <v>3104.47</v>
      </c>
    </row>
    <row r="4672" spans="1:5" x14ac:dyDescent="0.25">
      <c r="A4672">
        <v>44523</v>
      </c>
      <c r="B4672" t="s">
        <v>12787</v>
      </c>
      <c r="C4672" t="s">
        <v>2514</v>
      </c>
      <c r="D4672" t="s">
        <v>2732</v>
      </c>
      <c r="E4672" s="73">
        <v>4617.22</v>
      </c>
    </row>
    <row r="4673" spans="1:5" x14ac:dyDescent="0.25">
      <c r="A4673">
        <v>44527</v>
      </c>
      <c r="B4673" t="s">
        <v>12788</v>
      </c>
      <c r="C4673" t="s">
        <v>2514</v>
      </c>
      <c r="D4673" t="s">
        <v>2732</v>
      </c>
      <c r="E4673" s="73">
        <v>2315.42</v>
      </c>
    </row>
    <row r="4674" spans="1:5" x14ac:dyDescent="0.25">
      <c r="A4674">
        <v>44524</v>
      </c>
      <c r="B4674" t="s">
        <v>12789</v>
      </c>
      <c r="C4674" t="s">
        <v>2514</v>
      </c>
      <c r="D4674" t="s">
        <v>2732</v>
      </c>
      <c r="E4674" s="72">
        <v>63.8</v>
      </c>
    </row>
    <row r="4675" spans="1:5" x14ac:dyDescent="0.25">
      <c r="A4675">
        <v>44542</v>
      </c>
      <c r="B4675" t="s">
        <v>12790</v>
      </c>
      <c r="C4675" t="s">
        <v>2514</v>
      </c>
      <c r="D4675" t="s">
        <v>2732</v>
      </c>
      <c r="E4675" s="73">
        <v>3020.84</v>
      </c>
    </row>
    <row r="4676" spans="1:5" x14ac:dyDescent="0.25">
      <c r="A4676">
        <v>9877</v>
      </c>
      <c r="B4676" t="s">
        <v>12791</v>
      </c>
      <c r="C4676" t="s">
        <v>2514</v>
      </c>
      <c r="D4676" t="s">
        <v>2731</v>
      </c>
      <c r="E4676" s="72">
        <v>135.5</v>
      </c>
    </row>
    <row r="4677" spans="1:5" x14ac:dyDescent="0.25">
      <c r="A4677">
        <v>9878</v>
      </c>
      <c r="B4677" t="s">
        <v>12792</v>
      </c>
      <c r="C4677" t="s">
        <v>2514</v>
      </c>
      <c r="D4677" t="s">
        <v>2731</v>
      </c>
      <c r="E4677" s="72">
        <v>166.81</v>
      </c>
    </row>
    <row r="4678" spans="1:5" x14ac:dyDescent="0.25">
      <c r="A4678">
        <v>41986</v>
      </c>
      <c r="B4678" t="s">
        <v>12793</v>
      </c>
      <c r="C4678" t="s">
        <v>2514</v>
      </c>
      <c r="D4678" t="s">
        <v>2732</v>
      </c>
      <c r="E4678" s="73">
        <v>4035.06</v>
      </c>
    </row>
    <row r="4679" spans="1:5" x14ac:dyDescent="0.25">
      <c r="A4679">
        <v>43422</v>
      </c>
      <c r="B4679" t="s">
        <v>12794</v>
      </c>
      <c r="C4679" t="s">
        <v>2514</v>
      </c>
      <c r="D4679" t="s">
        <v>2732</v>
      </c>
      <c r="E4679" s="73">
        <v>4948.6099999999997</v>
      </c>
    </row>
    <row r="4680" spans="1:5" x14ac:dyDescent="0.25">
      <c r="A4680">
        <v>41987</v>
      </c>
      <c r="B4680" t="s">
        <v>12795</v>
      </c>
      <c r="C4680" t="s">
        <v>2514</v>
      </c>
      <c r="D4680" t="s">
        <v>2732</v>
      </c>
      <c r="E4680" s="73">
        <v>5735.85</v>
      </c>
    </row>
    <row r="4681" spans="1:5" x14ac:dyDescent="0.25">
      <c r="A4681">
        <v>41988</v>
      </c>
      <c r="B4681" t="s">
        <v>12796</v>
      </c>
      <c r="C4681" t="s">
        <v>2514</v>
      </c>
      <c r="D4681" t="s">
        <v>2732</v>
      </c>
      <c r="E4681" s="73">
        <v>7576.24</v>
      </c>
    </row>
    <row r="4682" spans="1:5" x14ac:dyDescent="0.25">
      <c r="A4682">
        <v>41697</v>
      </c>
      <c r="B4682" t="s">
        <v>12797</v>
      </c>
      <c r="C4682" t="s">
        <v>2514</v>
      </c>
      <c r="D4682" t="s">
        <v>2732</v>
      </c>
      <c r="E4682" s="73">
        <v>1342.86</v>
      </c>
    </row>
    <row r="4683" spans="1:5" x14ac:dyDescent="0.25">
      <c r="A4683">
        <v>41985</v>
      </c>
      <c r="B4683" t="s">
        <v>12798</v>
      </c>
      <c r="C4683" t="s">
        <v>2514</v>
      </c>
      <c r="D4683" t="s">
        <v>2732</v>
      </c>
      <c r="E4683" s="73">
        <v>1870.25</v>
      </c>
    </row>
    <row r="4684" spans="1:5" x14ac:dyDescent="0.25">
      <c r="A4684">
        <v>41699</v>
      </c>
      <c r="B4684" t="s">
        <v>12799</v>
      </c>
      <c r="C4684" t="s">
        <v>2514</v>
      </c>
      <c r="D4684" t="s">
        <v>2732</v>
      </c>
      <c r="E4684" s="73">
        <v>2663.14</v>
      </c>
    </row>
    <row r="4685" spans="1:5" x14ac:dyDescent="0.25">
      <c r="A4685">
        <v>38053</v>
      </c>
      <c r="B4685" t="s">
        <v>12800</v>
      </c>
      <c r="C4685" t="s">
        <v>2514</v>
      </c>
      <c r="D4685" t="s">
        <v>2732</v>
      </c>
      <c r="E4685" s="72">
        <v>21.79</v>
      </c>
    </row>
    <row r="4686" spans="1:5" x14ac:dyDescent="0.25">
      <c r="A4686">
        <v>38054</v>
      </c>
      <c r="B4686" t="s">
        <v>12801</v>
      </c>
      <c r="C4686" t="s">
        <v>2514</v>
      </c>
      <c r="D4686" t="s">
        <v>2732</v>
      </c>
      <c r="E4686" s="72">
        <v>37.450000000000003</v>
      </c>
    </row>
    <row r="4687" spans="1:5" x14ac:dyDescent="0.25">
      <c r="A4687">
        <v>38052</v>
      </c>
      <c r="B4687" t="s">
        <v>12802</v>
      </c>
      <c r="C4687" t="s">
        <v>2514</v>
      </c>
      <c r="D4687" t="s">
        <v>2732</v>
      </c>
      <c r="E4687" s="72">
        <v>10.55</v>
      </c>
    </row>
    <row r="4688" spans="1:5" x14ac:dyDescent="0.25">
      <c r="A4688">
        <v>38051</v>
      </c>
      <c r="B4688" t="s">
        <v>12803</v>
      </c>
      <c r="C4688" t="s">
        <v>2514</v>
      </c>
      <c r="D4688" t="s">
        <v>2732</v>
      </c>
      <c r="E4688" s="72">
        <v>6.58</v>
      </c>
    </row>
    <row r="4689" spans="1:5" x14ac:dyDescent="0.25">
      <c r="A4689">
        <v>38787</v>
      </c>
      <c r="B4689" t="s">
        <v>13896</v>
      </c>
      <c r="C4689" t="s">
        <v>2514</v>
      </c>
      <c r="D4689" t="s">
        <v>2732</v>
      </c>
      <c r="E4689" s="72">
        <v>5.53</v>
      </c>
    </row>
    <row r="4690" spans="1:5" x14ac:dyDescent="0.25">
      <c r="A4690">
        <v>38825</v>
      </c>
      <c r="B4690" t="s">
        <v>13897</v>
      </c>
      <c r="C4690" t="s">
        <v>2514</v>
      </c>
      <c r="D4690" t="s">
        <v>2732</v>
      </c>
      <c r="E4690" s="72">
        <v>7.14</v>
      </c>
    </row>
    <row r="4691" spans="1:5" x14ac:dyDescent="0.25">
      <c r="A4691">
        <v>38826</v>
      </c>
      <c r="B4691" t="s">
        <v>13898</v>
      </c>
      <c r="C4691" t="s">
        <v>2514</v>
      </c>
      <c r="D4691" t="s">
        <v>2732</v>
      </c>
      <c r="E4691" s="72">
        <v>10.16</v>
      </c>
    </row>
    <row r="4692" spans="1:5" x14ac:dyDescent="0.25">
      <c r="A4692">
        <v>38827</v>
      </c>
      <c r="B4692" t="s">
        <v>13899</v>
      </c>
      <c r="C4692" t="s">
        <v>2514</v>
      </c>
      <c r="D4692" t="s">
        <v>2732</v>
      </c>
      <c r="E4692" s="72">
        <v>16.62</v>
      </c>
    </row>
    <row r="4693" spans="1:5" x14ac:dyDescent="0.25">
      <c r="A4693">
        <v>38830</v>
      </c>
      <c r="B4693" t="s">
        <v>12804</v>
      </c>
      <c r="C4693" t="s">
        <v>2514</v>
      </c>
      <c r="D4693" t="s">
        <v>2732</v>
      </c>
      <c r="E4693" s="72">
        <v>24.15</v>
      </c>
    </row>
    <row r="4694" spans="1:5" x14ac:dyDescent="0.25">
      <c r="A4694">
        <v>38828</v>
      </c>
      <c r="B4694" t="s">
        <v>12805</v>
      </c>
      <c r="C4694" t="s">
        <v>2514</v>
      </c>
      <c r="D4694" t="s">
        <v>2732</v>
      </c>
      <c r="E4694" s="72">
        <v>10.65</v>
      </c>
    </row>
    <row r="4695" spans="1:5" x14ac:dyDescent="0.25">
      <c r="A4695">
        <v>38829</v>
      </c>
      <c r="B4695" t="s">
        <v>12806</v>
      </c>
      <c r="C4695" t="s">
        <v>2514</v>
      </c>
      <c r="D4695" t="s">
        <v>2732</v>
      </c>
      <c r="E4695" s="72">
        <v>17.440000000000001</v>
      </c>
    </row>
    <row r="4696" spans="1:5" x14ac:dyDescent="0.25">
      <c r="A4696">
        <v>38831</v>
      </c>
      <c r="B4696" t="s">
        <v>12807</v>
      </c>
      <c r="C4696" t="s">
        <v>2514</v>
      </c>
      <c r="D4696" t="s">
        <v>2732</v>
      </c>
      <c r="E4696" s="72">
        <v>33.68</v>
      </c>
    </row>
    <row r="4697" spans="1:5" x14ac:dyDescent="0.25">
      <c r="A4697">
        <v>36274</v>
      </c>
      <c r="B4697" t="s">
        <v>12808</v>
      </c>
      <c r="C4697" t="s">
        <v>2514</v>
      </c>
      <c r="D4697" t="s">
        <v>2733</v>
      </c>
      <c r="E4697" s="72">
        <v>10.78</v>
      </c>
    </row>
    <row r="4698" spans="1:5" x14ac:dyDescent="0.25">
      <c r="A4698">
        <v>36278</v>
      </c>
      <c r="B4698" t="s">
        <v>12809</v>
      </c>
      <c r="C4698" t="s">
        <v>2514</v>
      </c>
      <c r="D4698" t="s">
        <v>2731</v>
      </c>
      <c r="E4698" s="72">
        <v>14.62</v>
      </c>
    </row>
    <row r="4699" spans="1:5" x14ac:dyDescent="0.25">
      <c r="A4699">
        <v>38977</v>
      </c>
      <c r="B4699" t="s">
        <v>12810</v>
      </c>
      <c r="C4699" t="s">
        <v>2514</v>
      </c>
      <c r="D4699" t="s">
        <v>2731</v>
      </c>
      <c r="E4699" s="72">
        <v>143.01</v>
      </c>
    </row>
    <row r="4700" spans="1:5" x14ac:dyDescent="0.25">
      <c r="A4700">
        <v>38971</v>
      </c>
      <c r="B4700" t="s">
        <v>12811</v>
      </c>
      <c r="C4700" t="s">
        <v>2514</v>
      </c>
      <c r="D4700" t="s">
        <v>2731</v>
      </c>
      <c r="E4700" s="72">
        <v>12</v>
      </c>
    </row>
    <row r="4701" spans="1:5" x14ac:dyDescent="0.25">
      <c r="A4701">
        <v>38972</v>
      </c>
      <c r="B4701" t="s">
        <v>12812</v>
      </c>
      <c r="C4701" t="s">
        <v>2514</v>
      </c>
      <c r="D4701" t="s">
        <v>2731</v>
      </c>
      <c r="E4701" s="72">
        <v>16.18</v>
      </c>
    </row>
    <row r="4702" spans="1:5" x14ac:dyDescent="0.25">
      <c r="A4702">
        <v>38973</v>
      </c>
      <c r="B4702" t="s">
        <v>12813</v>
      </c>
      <c r="C4702" t="s">
        <v>2514</v>
      </c>
      <c r="D4702" t="s">
        <v>2731</v>
      </c>
      <c r="E4702" s="72">
        <v>26.74</v>
      </c>
    </row>
    <row r="4703" spans="1:5" x14ac:dyDescent="0.25">
      <c r="A4703">
        <v>38974</v>
      </c>
      <c r="B4703" t="s">
        <v>12814</v>
      </c>
      <c r="C4703" t="s">
        <v>2514</v>
      </c>
      <c r="D4703" t="s">
        <v>2731</v>
      </c>
      <c r="E4703" s="72">
        <v>43.42</v>
      </c>
    </row>
    <row r="4704" spans="1:5" x14ac:dyDescent="0.25">
      <c r="A4704">
        <v>38975</v>
      </c>
      <c r="B4704" t="s">
        <v>12815</v>
      </c>
      <c r="C4704" t="s">
        <v>2514</v>
      </c>
      <c r="D4704" t="s">
        <v>2731</v>
      </c>
      <c r="E4704" s="72">
        <v>55.68</v>
      </c>
    </row>
    <row r="4705" spans="1:5" x14ac:dyDescent="0.25">
      <c r="A4705">
        <v>38976</v>
      </c>
      <c r="B4705" t="s">
        <v>12816</v>
      </c>
      <c r="C4705" t="s">
        <v>2514</v>
      </c>
      <c r="D4705" t="s">
        <v>2731</v>
      </c>
      <c r="E4705" s="72">
        <v>95.72</v>
      </c>
    </row>
    <row r="4706" spans="1:5" x14ac:dyDescent="0.25">
      <c r="A4706">
        <v>44176</v>
      </c>
      <c r="B4706" t="s">
        <v>12817</v>
      </c>
      <c r="C4706" t="s">
        <v>2514</v>
      </c>
      <c r="D4706" t="s">
        <v>2731</v>
      </c>
      <c r="E4706" s="72">
        <v>22</v>
      </c>
    </row>
    <row r="4707" spans="1:5" x14ac:dyDescent="0.25">
      <c r="A4707">
        <v>38986</v>
      </c>
      <c r="B4707" t="s">
        <v>12818</v>
      </c>
      <c r="C4707" t="s">
        <v>2514</v>
      </c>
      <c r="D4707" t="s">
        <v>2731</v>
      </c>
      <c r="E4707" s="72">
        <v>288.94</v>
      </c>
    </row>
    <row r="4708" spans="1:5" x14ac:dyDescent="0.25">
      <c r="A4708">
        <v>38978</v>
      </c>
      <c r="B4708" t="s">
        <v>12819</v>
      </c>
      <c r="C4708" t="s">
        <v>2514</v>
      </c>
      <c r="D4708" t="s">
        <v>2731</v>
      </c>
      <c r="E4708" s="72">
        <v>11.85</v>
      </c>
    </row>
    <row r="4709" spans="1:5" x14ac:dyDescent="0.25">
      <c r="A4709">
        <v>38979</v>
      </c>
      <c r="B4709" t="s">
        <v>12820</v>
      </c>
      <c r="C4709" t="s">
        <v>2514</v>
      </c>
      <c r="D4709" t="s">
        <v>2731</v>
      </c>
      <c r="E4709" s="72">
        <v>16.39</v>
      </c>
    </row>
    <row r="4710" spans="1:5" x14ac:dyDescent="0.25">
      <c r="A4710">
        <v>38980</v>
      </c>
      <c r="B4710" t="s">
        <v>12821</v>
      </c>
      <c r="C4710" t="s">
        <v>2514</v>
      </c>
      <c r="D4710" t="s">
        <v>2731</v>
      </c>
      <c r="E4710" s="72">
        <v>21.93</v>
      </c>
    </row>
    <row r="4711" spans="1:5" x14ac:dyDescent="0.25">
      <c r="A4711">
        <v>38981</v>
      </c>
      <c r="B4711" t="s">
        <v>12822</v>
      </c>
      <c r="C4711" t="s">
        <v>2514</v>
      </c>
      <c r="D4711" t="s">
        <v>2731</v>
      </c>
      <c r="E4711" s="72">
        <v>31.64</v>
      </c>
    </row>
    <row r="4712" spans="1:5" x14ac:dyDescent="0.25">
      <c r="A4712">
        <v>38982</v>
      </c>
      <c r="B4712" t="s">
        <v>12823</v>
      </c>
      <c r="C4712" t="s">
        <v>2514</v>
      </c>
      <c r="D4712" t="s">
        <v>2731</v>
      </c>
      <c r="E4712" s="72">
        <v>50</v>
      </c>
    </row>
    <row r="4713" spans="1:5" x14ac:dyDescent="0.25">
      <c r="A4713">
        <v>38983</v>
      </c>
      <c r="B4713" t="s">
        <v>12824</v>
      </c>
      <c r="C4713" t="s">
        <v>2514</v>
      </c>
      <c r="D4713" t="s">
        <v>2731</v>
      </c>
      <c r="E4713" s="72">
        <v>87.98</v>
      </c>
    </row>
    <row r="4714" spans="1:5" x14ac:dyDescent="0.25">
      <c r="A4714">
        <v>38984</v>
      </c>
      <c r="B4714" t="s">
        <v>12825</v>
      </c>
      <c r="C4714" t="s">
        <v>2514</v>
      </c>
      <c r="D4714" t="s">
        <v>2731</v>
      </c>
      <c r="E4714" s="72">
        <v>120.94</v>
      </c>
    </row>
    <row r="4715" spans="1:5" x14ac:dyDescent="0.25">
      <c r="A4715">
        <v>38985</v>
      </c>
      <c r="B4715" t="s">
        <v>12826</v>
      </c>
      <c r="C4715" t="s">
        <v>2514</v>
      </c>
      <c r="D4715" t="s">
        <v>2731</v>
      </c>
      <c r="E4715" s="72">
        <v>207.93</v>
      </c>
    </row>
    <row r="4716" spans="1:5" x14ac:dyDescent="0.25">
      <c r="A4716">
        <v>9836</v>
      </c>
      <c r="B4716" t="s">
        <v>12827</v>
      </c>
      <c r="C4716" t="s">
        <v>2514</v>
      </c>
      <c r="D4716" t="s">
        <v>2733</v>
      </c>
      <c r="E4716" s="72">
        <v>16.329999999999998</v>
      </c>
    </row>
    <row r="4717" spans="1:5" x14ac:dyDescent="0.25">
      <c r="A4717">
        <v>20065</v>
      </c>
      <c r="B4717" t="s">
        <v>12828</v>
      </c>
      <c r="C4717" t="s">
        <v>2514</v>
      </c>
      <c r="D4717" t="s">
        <v>2731</v>
      </c>
      <c r="E4717" s="72">
        <v>42.68</v>
      </c>
    </row>
    <row r="4718" spans="1:5" x14ac:dyDescent="0.25">
      <c r="A4718">
        <v>9835</v>
      </c>
      <c r="B4718" t="s">
        <v>12829</v>
      </c>
      <c r="C4718" t="s">
        <v>2514</v>
      </c>
      <c r="D4718" t="s">
        <v>2731</v>
      </c>
      <c r="E4718" s="72">
        <v>7.13</v>
      </c>
    </row>
    <row r="4719" spans="1:5" x14ac:dyDescent="0.25">
      <c r="A4719">
        <v>38032</v>
      </c>
      <c r="B4719" t="s">
        <v>12830</v>
      </c>
      <c r="C4719" t="s">
        <v>2514</v>
      </c>
      <c r="D4719" t="s">
        <v>2731</v>
      </c>
      <c r="E4719" s="72">
        <v>64.53</v>
      </c>
    </row>
    <row r="4720" spans="1:5" x14ac:dyDescent="0.25">
      <c r="A4720">
        <v>38033</v>
      </c>
      <c r="B4720" t="s">
        <v>12831</v>
      </c>
      <c r="C4720" t="s">
        <v>2514</v>
      </c>
      <c r="D4720" t="s">
        <v>2731</v>
      </c>
      <c r="E4720" s="72">
        <v>109.69</v>
      </c>
    </row>
    <row r="4721" spans="1:5" x14ac:dyDescent="0.25">
      <c r="A4721">
        <v>38034</v>
      </c>
      <c r="B4721" t="s">
        <v>12832</v>
      </c>
      <c r="C4721" t="s">
        <v>2514</v>
      </c>
      <c r="D4721" t="s">
        <v>2731</v>
      </c>
      <c r="E4721" s="72">
        <v>171.82</v>
      </c>
    </row>
    <row r="4722" spans="1:5" x14ac:dyDescent="0.25">
      <c r="A4722">
        <v>38035</v>
      </c>
      <c r="B4722" t="s">
        <v>12833</v>
      </c>
      <c r="C4722" t="s">
        <v>2514</v>
      </c>
      <c r="D4722" t="s">
        <v>2731</v>
      </c>
      <c r="E4722" s="72">
        <v>252.77</v>
      </c>
    </row>
    <row r="4723" spans="1:5" x14ac:dyDescent="0.25">
      <c r="A4723">
        <v>38036</v>
      </c>
      <c r="B4723" t="s">
        <v>12834</v>
      </c>
      <c r="C4723" t="s">
        <v>2514</v>
      </c>
      <c r="D4723" t="s">
        <v>2731</v>
      </c>
      <c r="E4723" s="72">
        <v>340.52</v>
      </c>
    </row>
    <row r="4724" spans="1:5" x14ac:dyDescent="0.25">
      <c r="A4724">
        <v>38037</v>
      </c>
      <c r="B4724" t="s">
        <v>12835</v>
      </c>
      <c r="C4724" t="s">
        <v>2514</v>
      </c>
      <c r="D4724" t="s">
        <v>2731</v>
      </c>
      <c r="E4724" s="72">
        <v>449.78</v>
      </c>
    </row>
    <row r="4725" spans="1:5" x14ac:dyDescent="0.25">
      <c r="A4725">
        <v>9850</v>
      </c>
      <c r="B4725" t="s">
        <v>12836</v>
      </c>
      <c r="C4725" t="s">
        <v>2514</v>
      </c>
      <c r="D4725" t="s">
        <v>2732</v>
      </c>
      <c r="E4725" s="72">
        <v>147.75</v>
      </c>
    </row>
    <row r="4726" spans="1:5" x14ac:dyDescent="0.25">
      <c r="A4726">
        <v>9853</v>
      </c>
      <c r="B4726" t="s">
        <v>12837</v>
      </c>
      <c r="C4726" t="s">
        <v>2514</v>
      </c>
      <c r="D4726" t="s">
        <v>2732</v>
      </c>
      <c r="E4726" s="72">
        <v>262.74</v>
      </c>
    </row>
    <row r="4727" spans="1:5" x14ac:dyDescent="0.25">
      <c r="A4727">
        <v>9854</v>
      </c>
      <c r="B4727" t="s">
        <v>12838</v>
      </c>
      <c r="C4727" t="s">
        <v>2514</v>
      </c>
      <c r="D4727" t="s">
        <v>2732</v>
      </c>
      <c r="E4727" s="72">
        <v>115.12</v>
      </c>
    </row>
    <row r="4728" spans="1:5" x14ac:dyDescent="0.25">
      <c r="A4728">
        <v>9851</v>
      </c>
      <c r="B4728" t="s">
        <v>12839</v>
      </c>
      <c r="C4728" t="s">
        <v>2514</v>
      </c>
      <c r="D4728" t="s">
        <v>2732</v>
      </c>
      <c r="E4728" s="72">
        <v>199.62</v>
      </c>
    </row>
    <row r="4729" spans="1:5" x14ac:dyDescent="0.25">
      <c r="A4729">
        <v>9855</v>
      </c>
      <c r="B4729" t="s">
        <v>12840</v>
      </c>
      <c r="C4729" t="s">
        <v>2514</v>
      </c>
      <c r="D4729" t="s">
        <v>2732</v>
      </c>
      <c r="E4729" s="72">
        <v>333.89</v>
      </c>
    </row>
    <row r="4730" spans="1:5" x14ac:dyDescent="0.25">
      <c r="A4730">
        <v>9825</v>
      </c>
      <c r="B4730" t="s">
        <v>12841</v>
      </c>
      <c r="C4730" t="s">
        <v>2514</v>
      </c>
      <c r="D4730" t="s">
        <v>2732</v>
      </c>
      <c r="E4730" s="72">
        <v>54.27</v>
      </c>
    </row>
    <row r="4731" spans="1:5" x14ac:dyDescent="0.25">
      <c r="A4731">
        <v>9828</v>
      </c>
      <c r="B4731" t="s">
        <v>12842</v>
      </c>
      <c r="C4731" t="s">
        <v>2514</v>
      </c>
      <c r="D4731" t="s">
        <v>2732</v>
      </c>
      <c r="E4731" s="72">
        <v>146.05000000000001</v>
      </c>
    </row>
    <row r="4732" spans="1:5" x14ac:dyDescent="0.25">
      <c r="A4732">
        <v>9829</v>
      </c>
      <c r="B4732" t="s">
        <v>12843</v>
      </c>
      <c r="C4732" t="s">
        <v>2514</v>
      </c>
      <c r="D4732" t="s">
        <v>2732</v>
      </c>
      <c r="E4732" s="72">
        <v>247.52</v>
      </c>
    </row>
    <row r="4733" spans="1:5" x14ac:dyDescent="0.25">
      <c r="A4733">
        <v>9826</v>
      </c>
      <c r="B4733" t="s">
        <v>12844</v>
      </c>
      <c r="C4733" t="s">
        <v>2514</v>
      </c>
      <c r="D4733" t="s">
        <v>2732</v>
      </c>
      <c r="E4733" s="72">
        <v>376.82</v>
      </c>
    </row>
    <row r="4734" spans="1:5" x14ac:dyDescent="0.25">
      <c r="A4734">
        <v>9827</v>
      </c>
      <c r="B4734" t="s">
        <v>12845</v>
      </c>
      <c r="C4734" t="s">
        <v>2514</v>
      </c>
      <c r="D4734" t="s">
        <v>2732</v>
      </c>
      <c r="E4734" s="72">
        <v>535.08000000000004</v>
      </c>
    </row>
    <row r="4735" spans="1:5" x14ac:dyDescent="0.25">
      <c r="A4735">
        <v>36374</v>
      </c>
      <c r="B4735" t="s">
        <v>12846</v>
      </c>
      <c r="C4735" t="s">
        <v>2514</v>
      </c>
      <c r="D4735" t="s">
        <v>2732</v>
      </c>
      <c r="E4735" s="72">
        <v>65.05</v>
      </c>
    </row>
    <row r="4736" spans="1:5" x14ac:dyDescent="0.25">
      <c r="A4736">
        <v>36084</v>
      </c>
      <c r="B4736" t="s">
        <v>12847</v>
      </c>
      <c r="C4736" t="s">
        <v>2514</v>
      </c>
      <c r="D4736" t="s">
        <v>2732</v>
      </c>
      <c r="E4736" s="72">
        <v>19.27</v>
      </c>
    </row>
    <row r="4737" spans="1:5" x14ac:dyDescent="0.25">
      <c r="A4737">
        <v>36373</v>
      </c>
      <c r="B4737" t="s">
        <v>12848</v>
      </c>
      <c r="C4737" t="s">
        <v>2514</v>
      </c>
      <c r="D4737" t="s">
        <v>2732</v>
      </c>
      <c r="E4737" s="72">
        <v>40.020000000000003</v>
      </c>
    </row>
    <row r="4738" spans="1:5" x14ac:dyDescent="0.25">
      <c r="A4738">
        <v>36377</v>
      </c>
      <c r="B4738" t="s">
        <v>12849</v>
      </c>
      <c r="C4738" t="s">
        <v>2514</v>
      </c>
      <c r="D4738" t="s">
        <v>2732</v>
      </c>
      <c r="E4738" s="72">
        <v>78.03</v>
      </c>
    </row>
    <row r="4739" spans="1:5" x14ac:dyDescent="0.25">
      <c r="A4739">
        <v>36375</v>
      </c>
      <c r="B4739" t="s">
        <v>12850</v>
      </c>
      <c r="C4739" t="s">
        <v>2514</v>
      </c>
      <c r="D4739" t="s">
        <v>2732</v>
      </c>
      <c r="E4739" s="72">
        <v>23.78</v>
      </c>
    </row>
    <row r="4740" spans="1:5" x14ac:dyDescent="0.25">
      <c r="A4740">
        <v>36376</v>
      </c>
      <c r="B4740" t="s">
        <v>12851</v>
      </c>
      <c r="C4740" t="s">
        <v>2514</v>
      </c>
      <c r="D4740" t="s">
        <v>2732</v>
      </c>
      <c r="E4740" s="72">
        <v>46.7</v>
      </c>
    </row>
    <row r="4741" spans="1:5" x14ac:dyDescent="0.25">
      <c r="A4741">
        <v>36380</v>
      </c>
      <c r="B4741" t="s">
        <v>12852</v>
      </c>
      <c r="C4741" t="s">
        <v>2514</v>
      </c>
      <c r="D4741" t="s">
        <v>2732</v>
      </c>
      <c r="E4741" s="72">
        <v>97.56</v>
      </c>
    </row>
    <row r="4742" spans="1:5" x14ac:dyDescent="0.25">
      <c r="A4742">
        <v>36378</v>
      </c>
      <c r="B4742" t="s">
        <v>12853</v>
      </c>
      <c r="C4742" t="s">
        <v>2514</v>
      </c>
      <c r="D4742" t="s">
        <v>2732</v>
      </c>
      <c r="E4742" s="72">
        <v>29.23</v>
      </c>
    </row>
    <row r="4743" spans="1:5" x14ac:dyDescent="0.25">
      <c r="A4743">
        <v>36379</v>
      </c>
      <c r="B4743" t="s">
        <v>12854</v>
      </c>
      <c r="C4743" t="s">
        <v>2514</v>
      </c>
      <c r="D4743" t="s">
        <v>2732</v>
      </c>
      <c r="E4743" s="72">
        <v>58.93</v>
      </c>
    </row>
    <row r="4744" spans="1:5" x14ac:dyDescent="0.25">
      <c r="A4744">
        <v>9859</v>
      </c>
      <c r="B4744" t="s">
        <v>12855</v>
      </c>
      <c r="C4744" t="s">
        <v>2514</v>
      </c>
      <c r="D4744" t="s">
        <v>2731</v>
      </c>
      <c r="E4744" s="72">
        <v>11.33</v>
      </c>
    </row>
    <row r="4745" spans="1:5" x14ac:dyDescent="0.25">
      <c r="A4745">
        <v>9838</v>
      </c>
      <c r="B4745" t="s">
        <v>12856</v>
      </c>
      <c r="C4745" t="s">
        <v>2514</v>
      </c>
      <c r="D4745" t="s">
        <v>2731</v>
      </c>
      <c r="E4745" s="72">
        <v>11.78</v>
      </c>
    </row>
    <row r="4746" spans="1:5" x14ac:dyDescent="0.25">
      <c r="A4746">
        <v>9837</v>
      </c>
      <c r="B4746" t="s">
        <v>12857</v>
      </c>
      <c r="C4746" t="s">
        <v>2514</v>
      </c>
      <c r="D4746" t="s">
        <v>2731</v>
      </c>
      <c r="E4746" s="72">
        <v>15.46</v>
      </c>
    </row>
    <row r="4747" spans="1:5" x14ac:dyDescent="0.25">
      <c r="A4747">
        <v>44315</v>
      </c>
      <c r="B4747" t="s">
        <v>12858</v>
      </c>
      <c r="C4747" t="s">
        <v>2514</v>
      </c>
      <c r="D4747" t="s">
        <v>2731</v>
      </c>
      <c r="E4747" s="72">
        <v>63.93</v>
      </c>
    </row>
    <row r="4748" spans="1:5" x14ac:dyDescent="0.25">
      <c r="A4748">
        <v>9863</v>
      </c>
      <c r="B4748" t="s">
        <v>12859</v>
      </c>
      <c r="C4748" t="s">
        <v>2514</v>
      </c>
      <c r="D4748" t="s">
        <v>2731</v>
      </c>
      <c r="E4748" s="72">
        <v>68.489999999999995</v>
      </c>
    </row>
    <row r="4749" spans="1:5" x14ac:dyDescent="0.25">
      <c r="A4749">
        <v>9860</v>
      </c>
      <c r="B4749" t="s">
        <v>12860</v>
      </c>
      <c r="C4749" t="s">
        <v>2514</v>
      </c>
      <c r="D4749" t="s">
        <v>2731</v>
      </c>
      <c r="E4749" s="72">
        <v>49.99</v>
      </c>
    </row>
    <row r="4750" spans="1:5" x14ac:dyDescent="0.25">
      <c r="A4750">
        <v>9862</v>
      </c>
      <c r="B4750" t="s">
        <v>12861</v>
      </c>
      <c r="C4750" t="s">
        <v>2514</v>
      </c>
      <c r="D4750" t="s">
        <v>2731</v>
      </c>
      <c r="E4750" s="72">
        <v>34.93</v>
      </c>
    </row>
    <row r="4751" spans="1:5" x14ac:dyDescent="0.25">
      <c r="A4751">
        <v>9861</v>
      </c>
      <c r="B4751" t="s">
        <v>12862</v>
      </c>
      <c r="C4751" t="s">
        <v>2514</v>
      </c>
      <c r="D4751" t="s">
        <v>2731</v>
      </c>
      <c r="E4751" s="72">
        <v>27.43</v>
      </c>
    </row>
    <row r="4752" spans="1:5" x14ac:dyDescent="0.25">
      <c r="A4752">
        <v>9856</v>
      </c>
      <c r="B4752" t="s">
        <v>12863</v>
      </c>
      <c r="C4752" t="s">
        <v>2514</v>
      </c>
      <c r="D4752" t="s">
        <v>2731</v>
      </c>
      <c r="E4752" s="72">
        <v>8.85</v>
      </c>
    </row>
    <row r="4753" spans="1:5" x14ac:dyDescent="0.25">
      <c r="A4753">
        <v>9866</v>
      </c>
      <c r="B4753" t="s">
        <v>12864</v>
      </c>
      <c r="C4753" t="s">
        <v>2514</v>
      </c>
      <c r="D4753" t="s">
        <v>2731</v>
      </c>
      <c r="E4753" s="72">
        <v>23.68</v>
      </c>
    </row>
    <row r="4754" spans="1:5" x14ac:dyDescent="0.25">
      <c r="A4754">
        <v>9841</v>
      </c>
      <c r="B4754" t="s">
        <v>12865</v>
      </c>
      <c r="C4754" t="s">
        <v>2514</v>
      </c>
      <c r="D4754" t="s">
        <v>2731</v>
      </c>
      <c r="E4754" s="72">
        <v>30.75</v>
      </c>
    </row>
    <row r="4755" spans="1:5" x14ac:dyDescent="0.25">
      <c r="A4755">
        <v>9840</v>
      </c>
      <c r="B4755" t="s">
        <v>12866</v>
      </c>
      <c r="C4755" t="s">
        <v>2514</v>
      </c>
      <c r="D4755" t="s">
        <v>2731</v>
      </c>
      <c r="E4755" s="72">
        <v>64.959999999999994</v>
      </c>
    </row>
    <row r="4756" spans="1:5" x14ac:dyDescent="0.25">
      <c r="A4756">
        <v>20067</v>
      </c>
      <c r="B4756" t="s">
        <v>12867</v>
      </c>
      <c r="C4756" t="s">
        <v>2514</v>
      </c>
      <c r="D4756" t="s">
        <v>2731</v>
      </c>
      <c r="E4756" s="72">
        <v>9.9700000000000006</v>
      </c>
    </row>
    <row r="4757" spans="1:5" x14ac:dyDescent="0.25">
      <c r="A4757">
        <v>20068</v>
      </c>
      <c r="B4757" t="s">
        <v>12868</v>
      </c>
      <c r="C4757" t="s">
        <v>2514</v>
      </c>
      <c r="D4757" t="s">
        <v>2731</v>
      </c>
      <c r="E4757" s="72">
        <v>14.04</v>
      </c>
    </row>
    <row r="4758" spans="1:5" x14ac:dyDescent="0.25">
      <c r="A4758">
        <v>9839</v>
      </c>
      <c r="B4758" t="s">
        <v>12869</v>
      </c>
      <c r="C4758" t="s">
        <v>2514</v>
      </c>
      <c r="D4758" t="s">
        <v>2731</v>
      </c>
      <c r="E4758" s="72">
        <v>25.47</v>
      </c>
    </row>
    <row r="4759" spans="1:5" x14ac:dyDescent="0.25">
      <c r="A4759">
        <v>9870</v>
      </c>
      <c r="B4759" t="s">
        <v>12870</v>
      </c>
      <c r="C4759" t="s">
        <v>2514</v>
      </c>
      <c r="D4759" t="s">
        <v>2731</v>
      </c>
      <c r="E4759" s="72">
        <v>102.14</v>
      </c>
    </row>
    <row r="4760" spans="1:5" x14ac:dyDescent="0.25">
      <c r="A4760">
        <v>9867</v>
      </c>
      <c r="B4760" t="s">
        <v>12871</v>
      </c>
      <c r="C4760" t="s">
        <v>2514</v>
      </c>
      <c r="D4760" t="s">
        <v>2731</v>
      </c>
      <c r="E4760" s="72">
        <v>4.0999999999999996</v>
      </c>
    </row>
    <row r="4761" spans="1:5" x14ac:dyDescent="0.25">
      <c r="A4761">
        <v>9868</v>
      </c>
      <c r="B4761" t="s">
        <v>12872</v>
      </c>
      <c r="C4761" t="s">
        <v>2514</v>
      </c>
      <c r="D4761" t="s">
        <v>2733</v>
      </c>
      <c r="E4761" s="72">
        <v>4.63</v>
      </c>
    </row>
    <row r="4762" spans="1:5" x14ac:dyDescent="0.25">
      <c r="A4762">
        <v>9869</v>
      </c>
      <c r="B4762" t="s">
        <v>12873</v>
      </c>
      <c r="C4762" t="s">
        <v>2514</v>
      </c>
      <c r="D4762" t="s">
        <v>2731</v>
      </c>
      <c r="E4762" s="72">
        <v>9.99</v>
      </c>
    </row>
    <row r="4763" spans="1:5" x14ac:dyDescent="0.25">
      <c r="A4763">
        <v>9874</v>
      </c>
      <c r="B4763" t="s">
        <v>12874</v>
      </c>
      <c r="C4763" t="s">
        <v>2514</v>
      </c>
      <c r="D4763" t="s">
        <v>2731</v>
      </c>
      <c r="E4763" s="72">
        <v>15.69</v>
      </c>
    </row>
    <row r="4764" spans="1:5" x14ac:dyDescent="0.25">
      <c r="A4764">
        <v>9875</v>
      </c>
      <c r="B4764" t="s">
        <v>12875</v>
      </c>
      <c r="C4764" t="s">
        <v>2514</v>
      </c>
      <c r="D4764" t="s">
        <v>2731</v>
      </c>
      <c r="E4764" s="72">
        <v>17.21</v>
      </c>
    </row>
    <row r="4765" spans="1:5" x14ac:dyDescent="0.25">
      <c r="A4765">
        <v>9873</v>
      </c>
      <c r="B4765" t="s">
        <v>12876</v>
      </c>
      <c r="C4765" t="s">
        <v>2514</v>
      </c>
      <c r="D4765" t="s">
        <v>2731</v>
      </c>
      <c r="E4765" s="72">
        <v>28.31</v>
      </c>
    </row>
    <row r="4766" spans="1:5" x14ac:dyDescent="0.25">
      <c r="A4766">
        <v>9871</v>
      </c>
      <c r="B4766" t="s">
        <v>12877</v>
      </c>
      <c r="C4766" t="s">
        <v>2514</v>
      </c>
      <c r="D4766" t="s">
        <v>2731</v>
      </c>
      <c r="E4766" s="72">
        <v>46.92</v>
      </c>
    </row>
    <row r="4767" spans="1:5" x14ac:dyDescent="0.25">
      <c r="A4767">
        <v>9872</v>
      </c>
      <c r="B4767" t="s">
        <v>12878</v>
      </c>
      <c r="C4767" t="s">
        <v>2514</v>
      </c>
      <c r="D4767" t="s">
        <v>2731</v>
      </c>
      <c r="E4767" s="72">
        <v>65.27</v>
      </c>
    </row>
    <row r="4768" spans="1:5" x14ac:dyDescent="0.25">
      <c r="A4768">
        <v>7667</v>
      </c>
      <c r="B4768" t="s">
        <v>12879</v>
      </c>
      <c r="C4768" t="s">
        <v>2514</v>
      </c>
      <c r="D4768" t="s">
        <v>2732</v>
      </c>
      <c r="E4768" s="73">
        <v>3808.33</v>
      </c>
    </row>
    <row r="4769" spans="1:5" x14ac:dyDescent="0.25">
      <c r="A4769">
        <v>7660</v>
      </c>
      <c r="B4769" t="s">
        <v>12880</v>
      </c>
      <c r="C4769" t="s">
        <v>2514</v>
      </c>
      <c r="D4769" t="s">
        <v>2732</v>
      </c>
      <c r="E4769" s="73">
        <v>4854.72</v>
      </c>
    </row>
    <row r="4770" spans="1:5" x14ac:dyDescent="0.25">
      <c r="A4770">
        <v>7676</v>
      </c>
      <c r="B4770" t="s">
        <v>12881</v>
      </c>
      <c r="C4770" t="s">
        <v>2514</v>
      </c>
      <c r="D4770" t="s">
        <v>2732</v>
      </c>
      <c r="E4770" s="73">
        <v>4910.2</v>
      </c>
    </row>
    <row r="4771" spans="1:5" x14ac:dyDescent="0.25">
      <c r="A4771">
        <v>12426</v>
      </c>
      <c r="B4771" t="s">
        <v>12882</v>
      </c>
      <c r="C4771" t="s">
        <v>2511</v>
      </c>
      <c r="D4771" t="s">
        <v>2732</v>
      </c>
      <c r="E4771" s="72">
        <v>46.88</v>
      </c>
    </row>
    <row r="4772" spans="1:5" x14ac:dyDescent="0.25">
      <c r="A4772">
        <v>12425</v>
      </c>
      <c r="B4772" t="s">
        <v>12883</v>
      </c>
      <c r="C4772" t="s">
        <v>2511</v>
      </c>
      <c r="D4772" t="s">
        <v>2732</v>
      </c>
      <c r="E4772" s="72">
        <v>64.41</v>
      </c>
    </row>
    <row r="4773" spans="1:5" x14ac:dyDescent="0.25">
      <c r="A4773">
        <v>12427</v>
      </c>
      <c r="B4773" t="s">
        <v>12884</v>
      </c>
      <c r="C4773" t="s">
        <v>2511</v>
      </c>
      <c r="D4773" t="s">
        <v>2732</v>
      </c>
      <c r="E4773" s="72">
        <v>267.37</v>
      </c>
    </row>
    <row r="4774" spans="1:5" x14ac:dyDescent="0.25">
      <c r="A4774">
        <v>12428</v>
      </c>
      <c r="B4774" t="s">
        <v>12885</v>
      </c>
      <c r="C4774" t="s">
        <v>2511</v>
      </c>
      <c r="D4774" t="s">
        <v>2732</v>
      </c>
      <c r="E4774" s="72">
        <v>171.61</v>
      </c>
    </row>
    <row r="4775" spans="1:5" x14ac:dyDescent="0.25">
      <c r="A4775">
        <v>12430</v>
      </c>
      <c r="B4775" t="s">
        <v>12886</v>
      </c>
      <c r="C4775" t="s">
        <v>2511</v>
      </c>
      <c r="D4775" t="s">
        <v>2732</v>
      </c>
      <c r="E4775" s="72">
        <v>57.48</v>
      </c>
    </row>
    <row r="4776" spans="1:5" x14ac:dyDescent="0.25">
      <c r="A4776">
        <v>12429</v>
      </c>
      <c r="B4776" t="s">
        <v>12887</v>
      </c>
      <c r="C4776" t="s">
        <v>2511</v>
      </c>
      <c r="D4776" t="s">
        <v>2732</v>
      </c>
      <c r="E4776" s="72">
        <v>432.34</v>
      </c>
    </row>
    <row r="4777" spans="1:5" x14ac:dyDescent="0.25">
      <c r="A4777">
        <v>12431</v>
      </c>
      <c r="B4777" t="s">
        <v>12888</v>
      </c>
      <c r="C4777" t="s">
        <v>2511</v>
      </c>
      <c r="D4777" t="s">
        <v>2732</v>
      </c>
      <c r="E4777" s="72">
        <v>735.77</v>
      </c>
    </row>
    <row r="4778" spans="1:5" x14ac:dyDescent="0.25">
      <c r="A4778">
        <v>12432</v>
      </c>
      <c r="B4778" t="s">
        <v>12889</v>
      </c>
      <c r="C4778" t="s">
        <v>2511</v>
      </c>
      <c r="D4778" t="s">
        <v>2732</v>
      </c>
      <c r="E4778" s="72">
        <v>151.32</v>
      </c>
    </row>
    <row r="4779" spans="1:5" x14ac:dyDescent="0.25">
      <c r="A4779">
        <v>12434</v>
      </c>
      <c r="B4779" t="s">
        <v>12890</v>
      </c>
      <c r="C4779" t="s">
        <v>2511</v>
      </c>
      <c r="D4779" t="s">
        <v>2732</v>
      </c>
      <c r="E4779" s="72">
        <v>49.31</v>
      </c>
    </row>
    <row r="4780" spans="1:5" x14ac:dyDescent="0.25">
      <c r="A4780">
        <v>12433</v>
      </c>
      <c r="B4780" t="s">
        <v>12891</v>
      </c>
      <c r="C4780" t="s">
        <v>2511</v>
      </c>
      <c r="D4780" t="s">
        <v>2732</v>
      </c>
      <c r="E4780" s="72">
        <v>96.33</v>
      </c>
    </row>
    <row r="4781" spans="1:5" x14ac:dyDescent="0.25">
      <c r="A4781">
        <v>12435</v>
      </c>
      <c r="B4781" t="s">
        <v>12892</v>
      </c>
      <c r="C4781" t="s">
        <v>2511</v>
      </c>
      <c r="D4781" t="s">
        <v>2732</v>
      </c>
      <c r="E4781" s="72">
        <v>298.13</v>
      </c>
    </row>
    <row r="4782" spans="1:5" x14ac:dyDescent="0.25">
      <c r="A4782">
        <v>12437</v>
      </c>
      <c r="B4782" t="s">
        <v>12893</v>
      </c>
      <c r="C4782" t="s">
        <v>2511</v>
      </c>
      <c r="D4782" t="s">
        <v>2732</v>
      </c>
      <c r="E4782" s="72">
        <v>240.78</v>
      </c>
    </row>
    <row r="4783" spans="1:5" x14ac:dyDescent="0.25">
      <c r="A4783">
        <v>12439</v>
      </c>
      <c r="B4783" t="s">
        <v>12894</v>
      </c>
      <c r="C4783" t="s">
        <v>2511</v>
      </c>
      <c r="D4783" t="s">
        <v>2732</v>
      </c>
      <c r="E4783" s="72">
        <v>77.28</v>
      </c>
    </row>
    <row r="4784" spans="1:5" x14ac:dyDescent="0.25">
      <c r="A4784">
        <v>12438</v>
      </c>
      <c r="B4784" t="s">
        <v>12895</v>
      </c>
      <c r="C4784" t="s">
        <v>2511</v>
      </c>
      <c r="D4784" t="s">
        <v>2732</v>
      </c>
      <c r="E4784" s="72">
        <v>435.74</v>
      </c>
    </row>
    <row r="4785" spans="1:11" x14ac:dyDescent="0.25">
      <c r="A4785">
        <v>12436</v>
      </c>
      <c r="B4785" t="s">
        <v>12896</v>
      </c>
      <c r="C4785" t="s">
        <v>2511</v>
      </c>
      <c r="D4785" t="s">
        <v>2732</v>
      </c>
      <c r="E4785" s="72">
        <v>550.42999999999995</v>
      </c>
    </row>
    <row r="4786" spans="1:11" x14ac:dyDescent="0.25">
      <c r="A4786">
        <v>36357</v>
      </c>
      <c r="B4786" t="s">
        <v>12897</v>
      </c>
      <c r="C4786" t="s">
        <v>2511</v>
      </c>
      <c r="D4786" t="s">
        <v>2731</v>
      </c>
      <c r="E4786" s="72">
        <v>159.57</v>
      </c>
    </row>
    <row r="4787" spans="1:11" x14ac:dyDescent="0.25">
      <c r="A4787">
        <v>12424</v>
      </c>
      <c r="B4787" t="s">
        <v>12898</v>
      </c>
      <c r="C4787" t="s">
        <v>2511</v>
      </c>
      <c r="D4787" t="s">
        <v>2732</v>
      </c>
      <c r="E4787" s="72">
        <v>99.18</v>
      </c>
    </row>
    <row r="4788" spans="1:11" s="108" customFormat="1" x14ac:dyDescent="0.25">
      <c r="A4788">
        <v>12440</v>
      </c>
      <c r="B4788" t="s">
        <v>12899</v>
      </c>
      <c r="C4788" t="s">
        <v>2511</v>
      </c>
      <c r="D4788" t="s">
        <v>2732</v>
      </c>
      <c r="E4788" s="72">
        <v>95.87</v>
      </c>
      <c r="F4788"/>
      <c r="G4788"/>
      <c r="H4788"/>
      <c r="I4788"/>
      <c r="J4788"/>
      <c r="K4788"/>
    </row>
    <row r="4789" spans="1:11" x14ac:dyDescent="0.25">
      <c r="A4789">
        <v>9884</v>
      </c>
      <c r="B4789" t="s">
        <v>12900</v>
      </c>
      <c r="C4789" t="s">
        <v>2511</v>
      </c>
      <c r="D4789" t="s">
        <v>2732</v>
      </c>
      <c r="E4789" s="72">
        <v>71.510000000000005</v>
      </c>
    </row>
    <row r="4790" spans="1:11" x14ac:dyDescent="0.25">
      <c r="A4790">
        <v>9888</v>
      </c>
      <c r="B4790" t="s">
        <v>12901</v>
      </c>
      <c r="C4790" t="s">
        <v>2511</v>
      </c>
      <c r="D4790" t="s">
        <v>2732</v>
      </c>
      <c r="E4790" s="72">
        <v>57.45</v>
      </c>
    </row>
    <row r="4791" spans="1:11" s="108" customFormat="1" x14ac:dyDescent="0.25">
      <c r="A4791">
        <v>9883</v>
      </c>
      <c r="B4791" t="s">
        <v>12902</v>
      </c>
      <c r="C4791" t="s">
        <v>2511</v>
      </c>
      <c r="D4791" t="s">
        <v>2732</v>
      </c>
      <c r="E4791" s="72">
        <v>25.07</v>
      </c>
      <c r="F4791"/>
      <c r="G4791"/>
      <c r="H4791"/>
      <c r="I4791"/>
      <c r="J4791"/>
      <c r="K4791"/>
    </row>
    <row r="4792" spans="1:11" x14ac:dyDescent="0.25">
      <c r="A4792">
        <v>9886</v>
      </c>
      <c r="B4792" t="s">
        <v>12903</v>
      </c>
      <c r="C4792" t="s">
        <v>2511</v>
      </c>
      <c r="D4792" t="s">
        <v>2732</v>
      </c>
      <c r="E4792" s="72">
        <v>34.340000000000003</v>
      </c>
    </row>
    <row r="4793" spans="1:11" x14ac:dyDescent="0.25">
      <c r="A4793">
        <v>9889</v>
      </c>
      <c r="B4793" t="s">
        <v>12904</v>
      </c>
      <c r="C4793" t="s">
        <v>2511</v>
      </c>
      <c r="D4793" t="s">
        <v>2732</v>
      </c>
      <c r="E4793" s="72">
        <v>173.97</v>
      </c>
    </row>
    <row r="4794" spans="1:11" x14ac:dyDescent="0.25">
      <c r="A4794">
        <v>9887</v>
      </c>
      <c r="B4794" t="s">
        <v>12905</v>
      </c>
      <c r="C4794" t="s">
        <v>2511</v>
      </c>
      <c r="D4794" t="s">
        <v>2732</v>
      </c>
      <c r="E4794" s="72">
        <v>105.15</v>
      </c>
    </row>
    <row r="4795" spans="1:11" x14ac:dyDescent="0.25">
      <c r="A4795">
        <v>9885</v>
      </c>
      <c r="B4795" t="s">
        <v>12906</v>
      </c>
      <c r="C4795" t="s">
        <v>2511</v>
      </c>
      <c r="D4795" t="s">
        <v>2732</v>
      </c>
      <c r="E4795" s="72">
        <v>33.200000000000003</v>
      </c>
    </row>
    <row r="4796" spans="1:11" x14ac:dyDescent="0.25">
      <c r="A4796">
        <v>9890</v>
      </c>
      <c r="B4796" t="s">
        <v>12907</v>
      </c>
      <c r="C4796" t="s">
        <v>2511</v>
      </c>
      <c r="D4796" t="s">
        <v>2732</v>
      </c>
      <c r="E4796" s="72">
        <v>269.52999999999997</v>
      </c>
    </row>
    <row r="4797" spans="1:11" x14ac:dyDescent="0.25">
      <c r="A4797">
        <v>9891</v>
      </c>
      <c r="B4797" t="s">
        <v>12908</v>
      </c>
      <c r="C4797" t="s">
        <v>2511</v>
      </c>
      <c r="D4797" t="s">
        <v>2732</v>
      </c>
      <c r="E4797" s="72">
        <v>378.37</v>
      </c>
    </row>
    <row r="4798" spans="1:11" x14ac:dyDescent="0.25">
      <c r="A4798">
        <v>36313</v>
      </c>
      <c r="B4798" t="s">
        <v>12909</v>
      </c>
      <c r="C4798" t="s">
        <v>2511</v>
      </c>
      <c r="D4798" t="s">
        <v>2731</v>
      </c>
      <c r="E4798" s="72">
        <v>16.7</v>
      </c>
    </row>
    <row r="4799" spans="1:11" x14ac:dyDescent="0.25">
      <c r="A4799">
        <v>36316</v>
      </c>
      <c r="B4799" t="s">
        <v>12910</v>
      </c>
      <c r="C4799" t="s">
        <v>2511</v>
      </c>
      <c r="D4799" t="s">
        <v>2731</v>
      </c>
      <c r="E4799" s="72">
        <v>26.01</v>
      </c>
    </row>
    <row r="4800" spans="1:11" x14ac:dyDescent="0.25">
      <c r="A4800">
        <v>64</v>
      </c>
      <c r="B4800" t="s">
        <v>12911</v>
      </c>
      <c r="C4800" t="s">
        <v>2511</v>
      </c>
      <c r="D4800" t="s">
        <v>2732</v>
      </c>
      <c r="E4800" s="72">
        <v>5.16</v>
      </c>
    </row>
    <row r="4801" spans="1:5" x14ac:dyDescent="0.25">
      <c r="A4801">
        <v>37423</v>
      </c>
      <c r="B4801" t="s">
        <v>12912</v>
      </c>
      <c r="C4801" t="s">
        <v>2511</v>
      </c>
      <c r="D4801" t="s">
        <v>2732</v>
      </c>
      <c r="E4801" s="72">
        <v>12.75</v>
      </c>
    </row>
    <row r="4802" spans="1:5" x14ac:dyDescent="0.25">
      <c r="A4802">
        <v>9892</v>
      </c>
      <c r="B4802" t="s">
        <v>12913</v>
      </c>
      <c r="C4802" t="s">
        <v>2511</v>
      </c>
      <c r="D4802" t="s">
        <v>2731</v>
      </c>
      <c r="E4802" s="72">
        <v>7.51</v>
      </c>
    </row>
    <row r="4803" spans="1:5" x14ac:dyDescent="0.25">
      <c r="A4803">
        <v>9901</v>
      </c>
      <c r="B4803" t="s">
        <v>12914</v>
      </c>
      <c r="C4803" t="s">
        <v>2511</v>
      </c>
      <c r="D4803" t="s">
        <v>2731</v>
      </c>
      <c r="E4803" s="72">
        <v>36.35</v>
      </c>
    </row>
    <row r="4804" spans="1:5" x14ac:dyDescent="0.25">
      <c r="A4804">
        <v>9900</v>
      </c>
      <c r="B4804" t="s">
        <v>12915</v>
      </c>
      <c r="C4804" t="s">
        <v>2511</v>
      </c>
      <c r="D4804" t="s">
        <v>2731</v>
      </c>
      <c r="E4804" s="72">
        <v>21.06</v>
      </c>
    </row>
    <row r="4805" spans="1:5" x14ac:dyDescent="0.25">
      <c r="A4805">
        <v>9899</v>
      </c>
      <c r="B4805" t="s">
        <v>12916</v>
      </c>
      <c r="C4805" t="s">
        <v>2511</v>
      </c>
      <c r="D4805" t="s">
        <v>2731</v>
      </c>
      <c r="E4805" s="72">
        <v>9.44</v>
      </c>
    </row>
    <row r="4806" spans="1:5" x14ac:dyDescent="0.25">
      <c r="A4806">
        <v>9908</v>
      </c>
      <c r="B4806" t="s">
        <v>12917</v>
      </c>
      <c r="C4806" t="s">
        <v>2511</v>
      </c>
      <c r="D4806" t="s">
        <v>2731</v>
      </c>
      <c r="E4806" s="72">
        <v>424.64</v>
      </c>
    </row>
    <row r="4807" spans="1:5" x14ac:dyDescent="0.25">
      <c r="A4807">
        <v>9905</v>
      </c>
      <c r="B4807" t="s">
        <v>12918</v>
      </c>
      <c r="C4807" t="s">
        <v>2511</v>
      </c>
      <c r="D4807" t="s">
        <v>2731</v>
      </c>
      <c r="E4807" s="72">
        <v>7.39</v>
      </c>
    </row>
    <row r="4808" spans="1:5" x14ac:dyDescent="0.25">
      <c r="A4808">
        <v>9906</v>
      </c>
      <c r="B4808" t="s">
        <v>12919</v>
      </c>
      <c r="C4808" t="s">
        <v>2511</v>
      </c>
      <c r="D4808" t="s">
        <v>2731</v>
      </c>
      <c r="E4808" s="72">
        <v>8.91</v>
      </c>
    </row>
    <row r="4809" spans="1:5" x14ac:dyDescent="0.25">
      <c r="A4809">
        <v>9895</v>
      </c>
      <c r="B4809" t="s">
        <v>12920</v>
      </c>
      <c r="C4809" t="s">
        <v>2511</v>
      </c>
      <c r="D4809" t="s">
        <v>2731</v>
      </c>
      <c r="E4809" s="72">
        <v>15</v>
      </c>
    </row>
    <row r="4810" spans="1:5" x14ac:dyDescent="0.25">
      <c r="A4810">
        <v>9894</v>
      </c>
      <c r="B4810" t="s">
        <v>12921</v>
      </c>
      <c r="C4810" t="s">
        <v>2511</v>
      </c>
      <c r="D4810" t="s">
        <v>2731</v>
      </c>
      <c r="E4810" s="72">
        <v>28.85</v>
      </c>
    </row>
    <row r="4811" spans="1:5" x14ac:dyDescent="0.25">
      <c r="A4811">
        <v>9897</v>
      </c>
      <c r="B4811" t="s">
        <v>12922</v>
      </c>
      <c r="C4811" t="s">
        <v>2511</v>
      </c>
      <c r="D4811" t="s">
        <v>2731</v>
      </c>
      <c r="E4811" s="72">
        <v>30.81</v>
      </c>
    </row>
    <row r="4812" spans="1:5" x14ac:dyDescent="0.25">
      <c r="A4812">
        <v>9910</v>
      </c>
      <c r="B4812" t="s">
        <v>12923</v>
      </c>
      <c r="C4812" t="s">
        <v>2511</v>
      </c>
      <c r="D4812" t="s">
        <v>2731</v>
      </c>
      <c r="E4812" s="72">
        <v>80.150000000000006</v>
      </c>
    </row>
    <row r="4813" spans="1:5" x14ac:dyDescent="0.25">
      <c r="A4813">
        <v>9909</v>
      </c>
      <c r="B4813" t="s">
        <v>12924</v>
      </c>
      <c r="C4813" t="s">
        <v>2511</v>
      </c>
      <c r="D4813" t="s">
        <v>2731</v>
      </c>
      <c r="E4813" s="72">
        <v>163.24</v>
      </c>
    </row>
    <row r="4814" spans="1:5" x14ac:dyDescent="0.25">
      <c r="A4814">
        <v>9907</v>
      </c>
      <c r="B4814" t="s">
        <v>12925</v>
      </c>
      <c r="C4814" t="s">
        <v>2511</v>
      </c>
      <c r="D4814" t="s">
        <v>2731</v>
      </c>
      <c r="E4814" s="72">
        <v>192.74</v>
      </c>
    </row>
    <row r="4815" spans="1:5" x14ac:dyDescent="0.25">
      <c r="A4815">
        <v>20973</v>
      </c>
      <c r="B4815" t="s">
        <v>12926</v>
      </c>
      <c r="C4815" t="s">
        <v>2511</v>
      </c>
      <c r="D4815" t="s">
        <v>2731</v>
      </c>
      <c r="E4815" s="72">
        <v>122.48</v>
      </c>
    </row>
    <row r="4816" spans="1:5" x14ac:dyDescent="0.25">
      <c r="A4816">
        <v>20974</v>
      </c>
      <c r="B4816" t="s">
        <v>12927</v>
      </c>
      <c r="C4816" t="s">
        <v>2511</v>
      </c>
      <c r="D4816" t="s">
        <v>2731</v>
      </c>
      <c r="E4816" s="72">
        <v>175.23</v>
      </c>
    </row>
    <row r="4817" spans="1:5" x14ac:dyDescent="0.25">
      <c r="A4817">
        <v>37989</v>
      </c>
      <c r="B4817" t="s">
        <v>12928</v>
      </c>
      <c r="C4817" t="s">
        <v>2511</v>
      </c>
      <c r="D4817" t="s">
        <v>2731</v>
      </c>
      <c r="E4817" s="72">
        <v>11.48</v>
      </c>
    </row>
    <row r="4818" spans="1:5" x14ac:dyDescent="0.25">
      <c r="A4818">
        <v>37990</v>
      </c>
      <c r="B4818" t="s">
        <v>12929</v>
      </c>
      <c r="C4818" t="s">
        <v>2511</v>
      </c>
      <c r="D4818" t="s">
        <v>2731</v>
      </c>
      <c r="E4818" s="72">
        <v>12.66</v>
      </c>
    </row>
    <row r="4819" spans="1:5" x14ac:dyDescent="0.25">
      <c r="A4819">
        <v>37991</v>
      </c>
      <c r="B4819" t="s">
        <v>12930</v>
      </c>
      <c r="C4819" t="s">
        <v>2511</v>
      </c>
      <c r="D4819" t="s">
        <v>2731</v>
      </c>
      <c r="E4819" s="72">
        <v>16.86</v>
      </c>
    </row>
    <row r="4820" spans="1:5" x14ac:dyDescent="0.25">
      <c r="A4820">
        <v>37992</v>
      </c>
      <c r="B4820" t="s">
        <v>12931</v>
      </c>
      <c r="C4820" t="s">
        <v>2511</v>
      </c>
      <c r="D4820" t="s">
        <v>2731</v>
      </c>
      <c r="E4820" s="72">
        <v>26.16</v>
      </c>
    </row>
    <row r="4821" spans="1:5" x14ac:dyDescent="0.25">
      <c r="A4821">
        <v>37993</v>
      </c>
      <c r="B4821" t="s">
        <v>12932</v>
      </c>
      <c r="C4821" t="s">
        <v>2511</v>
      </c>
      <c r="D4821" t="s">
        <v>2731</v>
      </c>
      <c r="E4821" s="72">
        <v>39.69</v>
      </c>
    </row>
    <row r="4822" spans="1:5" x14ac:dyDescent="0.25">
      <c r="A4822">
        <v>37994</v>
      </c>
      <c r="B4822" t="s">
        <v>12933</v>
      </c>
      <c r="C4822" t="s">
        <v>2511</v>
      </c>
      <c r="D4822" t="s">
        <v>2731</v>
      </c>
      <c r="E4822" s="72">
        <v>94.51</v>
      </c>
    </row>
    <row r="4823" spans="1:5" x14ac:dyDescent="0.25">
      <c r="A4823">
        <v>37995</v>
      </c>
      <c r="B4823" t="s">
        <v>12934</v>
      </c>
      <c r="C4823" t="s">
        <v>2511</v>
      </c>
      <c r="D4823" t="s">
        <v>2731</v>
      </c>
      <c r="E4823" s="72">
        <v>123.19</v>
      </c>
    </row>
    <row r="4824" spans="1:5" x14ac:dyDescent="0.25">
      <c r="A4824">
        <v>37996</v>
      </c>
      <c r="B4824" t="s">
        <v>12935</v>
      </c>
      <c r="C4824" t="s">
        <v>2511</v>
      </c>
      <c r="D4824" t="s">
        <v>2731</v>
      </c>
      <c r="E4824" s="72">
        <v>187.59</v>
      </c>
    </row>
    <row r="4825" spans="1:5" x14ac:dyDescent="0.25">
      <c r="A4825">
        <v>13883</v>
      </c>
      <c r="B4825" t="s">
        <v>12936</v>
      </c>
      <c r="C4825" t="s">
        <v>2511</v>
      </c>
      <c r="D4825" t="s">
        <v>2732</v>
      </c>
      <c r="E4825" s="73">
        <v>140440.38</v>
      </c>
    </row>
    <row r="4826" spans="1:5" x14ac:dyDescent="0.25">
      <c r="A4826">
        <v>38604</v>
      </c>
      <c r="B4826" t="s">
        <v>12937</v>
      </c>
      <c r="C4826" t="s">
        <v>2511</v>
      </c>
      <c r="D4826" t="s">
        <v>2732</v>
      </c>
      <c r="E4826" s="73">
        <v>174916.63</v>
      </c>
    </row>
    <row r="4827" spans="1:5" x14ac:dyDescent="0.25">
      <c r="A4827">
        <v>10601</v>
      </c>
      <c r="B4827" t="s">
        <v>12938</v>
      </c>
      <c r="C4827" t="s">
        <v>2511</v>
      </c>
      <c r="D4827" t="s">
        <v>2732</v>
      </c>
      <c r="E4827" s="73">
        <v>3402477.42</v>
      </c>
    </row>
    <row r="4828" spans="1:5" x14ac:dyDescent="0.25">
      <c r="A4828">
        <v>44469</v>
      </c>
      <c r="B4828" t="s">
        <v>12939</v>
      </c>
      <c r="C4828" t="s">
        <v>2511</v>
      </c>
      <c r="D4828" t="s">
        <v>2732</v>
      </c>
      <c r="E4828" s="73">
        <v>8958602.9700000007</v>
      </c>
    </row>
    <row r="4829" spans="1:5" x14ac:dyDescent="0.25">
      <c r="A4829">
        <v>13894</v>
      </c>
      <c r="B4829" t="s">
        <v>12940</v>
      </c>
      <c r="C4829" t="s">
        <v>2511</v>
      </c>
      <c r="D4829" t="s">
        <v>2732</v>
      </c>
      <c r="E4829" s="73">
        <v>392649.25</v>
      </c>
    </row>
    <row r="4830" spans="1:5" x14ac:dyDescent="0.25">
      <c r="A4830">
        <v>13895</v>
      </c>
      <c r="B4830" t="s">
        <v>12941</v>
      </c>
      <c r="C4830" t="s">
        <v>2511</v>
      </c>
      <c r="D4830" t="s">
        <v>2732</v>
      </c>
      <c r="E4830" s="73">
        <v>527982.35</v>
      </c>
    </row>
    <row r="4831" spans="1:5" x14ac:dyDescent="0.25">
      <c r="A4831">
        <v>13892</v>
      </c>
      <c r="B4831" t="s">
        <v>12942</v>
      </c>
      <c r="C4831" t="s">
        <v>2511</v>
      </c>
      <c r="D4831" t="s">
        <v>2732</v>
      </c>
      <c r="E4831" s="73">
        <v>647029.46</v>
      </c>
    </row>
    <row r="4832" spans="1:5" x14ac:dyDescent="0.25">
      <c r="A4832">
        <v>9914</v>
      </c>
      <c r="B4832" t="s">
        <v>12943</v>
      </c>
      <c r="C4832" t="s">
        <v>2511</v>
      </c>
      <c r="D4832" t="s">
        <v>2732</v>
      </c>
      <c r="E4832" s="73">
        <v>700000</v>
      </c>
    </row>
    <row r="4833" spans="1:5" x14ac:dyDescent="0.25">
      <c r="A4833">
        <v>36485</v>
      </c>
      <c r="B4833" t="s">
        <v>12944</v>
      </c>
      <c r="C4833" t="s">
        <v>2511</v>
      </c>
      <c r="D4833" t="s">
        <v>2732</v>
      </c>
      <c r="E4833" s="73">
        <v>608840.39</v>
      </c>
    </row>
    <row r="4834" spans="1:5" x14ac:dyDescent="0.25">
      <c r="A4834">
        <v>9912</v>
      </c>
      <c r="B4834" t="s">
        <v>12945</v>
      </c>
      <c r="C4834" t="s">
        <v>2511</v>
      </c>
      <c r="D4834" t="s">
        <v>2732</v>
      </c>
      <c r="E4834" s="73">
        <v>2770000</v>
      </c>
    </row>
    <row r="4835" spans="1:5" x14ac:dyDescent="0.25">
      <c r="A4835">
        <v>9921</v>
      </c>
      <c r="B4835" t="s">
        <v>12946</v>
      </c>
      <c r="C4835" t="s">
        <v>2511</v>
      </c>
      <c r="D4835" t="s">
        <v>2732</v>
      </c>
      <c r="E4835" s="73">
        <v>1428897.02</v>
      </c>
    </row>
    <row r="4836" spans="1:5" x14ac:dyDescent="0.25">
      <c r="A4836">
        <v>21112</v>
      </c>
      <c r="B4836" t="s">
        <v>12947</v>
      </c>
      <c r="C4836" t="s">
        <v>2511</v>
      </c>
      <c r="D4836" t="s">
        <v>2731</v>
      </c>
      <c r="E4836" s="72">
        <v>263.49</v>
      </c>
    </row>
    <row r="4837" spans="1:5" x14ac:dyDescent="0.25">
      <c r="A4837">
        <v>10228</v>
      </c>
      <c r="B4837" t="s">
        <v>12948</v>
      </c>
      <c r="C4837" t="s">
        <v>2511</v>
      </c>
      <c r="D4837" t="s">
        <v>2733</v>
      </c>
      <c r="E4837" s="72">
        <v>306.10000000000002</v>
      </c>
    </row>
    <row r="4838" spans="1:5" x14ac:dyDescent="0.25">
      <c r="A4838">
        <v>11781</v>
      </c>
      <c r="B4838" t="s">
        <v>12949</v>
      </c>
      <c r="C4838" t="s">
        <v>2511</v>
      </c>
      <c r="D4838" t="s">
        <v>2731</v>
      </c>
      <c r="E4838" s="72">
        <v>247.98</v>
      </c>
    </row>
    <row r="4839" spans="1:5" x14ac:dyDescent="0.25">
      <c r="A4839">
        <v>37588</v>
      </c>
      <c r="B4839" t="s">
        <v>12950</v>
      </c>
      <c r="C4839" t="s">
        <v>2511</v>
      </c>
      <c r="D4839" t="s">
        <v>2731</v>
      </c>
      <c r="E4839" s="72">
        <v>49.24</v>
      </c>
    </row>
    <row r="4840" spans="1:5" x14ac:dyDescent="0.25">
      <c r="A4840">
        <v>11746</v>
      </c>
      <c r="B4840" t="s">
        <v>12951</v>
      </c>
      <c r="C4840" t="s">
        <v>2511</v>
      </c>
      <c r="D4840" t="s">
        <v>2731</v>
      </c>
      <c r="E4840" s="72">
        <v>96.09</v>
      </c>
    </row>
    <row r="4841" spans="1:5" x14ac:dyDescent="0.25">
      <c r="A4841">
        <v>11751</v>
      </c>
      <c r="B4841" t="s">
        <v>12952</v>
      </c>
      <c r="C4841" t="s">
        <v>2511</v>
      </c>
      <c r="D4841" t="s">
        <v>2731</v>
      </c>
      <c r="E4841" s="72">
        <v>172.58</v>
      </c>
    </row>
    <row r="4842" spans="1:5" x14ac:dyDescent="0.25">
      <c r="A4842">
        <v>11750</v>
      </c>
      <c r="B4842" t="s">
        <v>12953</v>
      </c>
      <c r="C4842" t="s">
        <v>2511</v>
      </c>
      <c r="D4842" t="s">
        <v>2731</v>
      </c>
      <c r="E4842" s="72">
        <v>143.21</v>
      </c>
    </row>
    <row r="4843" spans="1:5" x14ac:dyDescent="0.25">
      <c r="A4843">
        <v>11748</v>
      </c>
      <c r="B4843" t="s">
        <v>12954</v>
      </c>
      <c r="C4843" t="s">
        <v>2511</v>
      </c>
      <c r="D4843" t="s">
        <v>2731</v>
      </c>
      <c r="E4843" s="72">
        <v>61.66</v>
      </c>
    </row>
    <row r="4844" spans="1:5" x14ac:dyDescent="0.25">
      <c r="A4844">
        <v>11747</v>
      </c>
      <c r="B4844" t="s">
        <v>12955</v>
      </c>
      <c r="C4844" t="s">
        <v>2511</v>
      </c>
      <c r="D4844" t="s">
        <v>2731</v>
      </c>
      <c r="E4844" s="72">
        <v>266.11</v>
      </c>
    </row>
    <row r="4845" spans="1:5" x14ac:dyDescent="0.25">
      <c r="A4845">
        <v>11749</v>
      </c>
      <c r="B4845" t="s">
        <v>12956</v>
      </c>
      <c r="C4845" t="s">
        <v>2511</v>
      </c>
      <c r="D4845" t="s">
        <v>2731</v>
      </c>
      <c r="E4845" s="72">
        <v>71.17</v>
      </c>
    </row>
    <row r="4846" spans="1:5" x14ac:dyDescent="0.25">
      <c r="A4846">
        <v>10236</v>
      </c>
      <c r="B4846" t="s">
        <v>12957</v>
      </c>
      <c r="C4846" t="s">
        <v>2511</v>
      </c>
      <c r="D4846" t="s">
        <v>2732</v>
      </c>
      <c r="E4846" s="72">
        <v>132.34</v>
      </c>
    </row>
    <row r="4847" spans="1:5" x14ac:dyDescent="0.25">
      <c r="A4847">
        <v>10233</v>
      </c>
      <c r="B4847" t="s">
        <v>12958</v>
      </c>
      <c r="C4847" t="s">
        <v>2511</v>
      </c>
      <c r="D4847" t="s">
        <v>2732</v>
      </c>
      <c r="E4847" s="72">
        <v>124.01</v>
      </c>
    </row>
    <row r="4848" spans="1:5" x14ac:dyDescent="0.25">
      <c r="A4848">
        <v>10234</v>
      </c>
      <c r="B4848" t="s">
        <v>12959</v>
      </c>
      <c r="C4848" t="s">
        <v>2511</v>
      </c>
      <c r="D4848" t="s">
        <v>2732</v>
      </c>
      <c r="E4848" s="72">
        <v>78.12</v>
      </c>
    </row>
    <row r="4849" spans="1:5" x14ac:dyDescent="0.25">
      <c r="A4849">
        <v>10231</v>
      </c>
      <c r="B4849" t="s">
        <v>12960</v>
      </c>
      <c r="C4849" t="s">
        <v>2511</v>
      </c>
      <c r="D4849" t="s">
        <v>2732</v>
      </c>
      <c r="E4849" s="72">
        <v>358.24</v>
      </c>
    </row>
    <row r="4850" spans="1:5" x14ac:dyDescent="0.25">
      <c r="A4850">
        <v>10232</v>
      </c>
      <c r="B4850" t="s">
        <v>12961</v>
      </c>
      <c r="C4850" t="s">
        <v>2511</v>
      </c>
      <c r="D4850" t="s">
        <v>2732</v>
      </c>
      <c r="E4850" s="72">
        <v>200.46</v>
      </c>
    </row>
    <row r="4851" spans="1:5" x14ac:dyDescent="0.25">
      <c r="A4851">
        <v>10229</v>
      </c>
      <c r="B4851" t="s">
        <v>12962</v>
      </c>
      <c r="C4851" t="s">
        <v>2511</v>
      </c>
      <c r="D4851" t="s">
        <v>2732</v>
      </c>
      <c r="E4851" s="72">
        <v>70.650000000000006</v>
      </c>
    </row>
    <row r="4852" spans="1:5" x14ac:dyDescent="0.25">
      <c r="A4852">
        <v>10235</v>
      </c>
      <c r="B4852" t="s">
        <v>12963</v>
      </c>
      <c r="C4852" t="s">
        <v>2511</v>
      </c>
      <c r="D4852" t="s">
        <v>2732</v>
      </c>
      <c r="E4852" s="72">
        <v>491.1</v>
      </c>
    </row>
    <row r="4853" spans="1:5" x14ac:dyDescent="0.25">
      <c r="A4853">
        <v>10230</v>
      </c>
      <c r="B4853" t="s">
        <v>12964</v>
      </c>
      <c r="C4853" t="s">
        <v>2511</v>
      </c>
      <c r="D4853" t="s">
        <v>2732</v>
      </c>
      <c r="E4853" s="72">
        <v>864.29</v>
      </c>
    </row>
    <row r="4854" spans="1:5" x14ac:dyDescent="0.25">
      <c r="A4854">
        <v>10409</v>
      </c>
      <c r="B4854" t="s">
        <v>12965</v>
      </c>
      <c r="C4854" t="s">
        <v>2511</v>
      </c>
      <c r="D4854" t="s">
        <v>2732</v>
      </c>
      <c r="E4854" s="72">
        <v>256.77</v>
      </c>
    </row>
    <row r="4855" spans="1:5" x14ac:dyDescent="0.25">
      <c r="A4855">
        <v>10411</v>
      </c>
      <c r="B4855" t="s">
        <v>12966</v>
      </c>
      <c r="C4855" t="s">
        <v>2511</v>
      </c>
      <c r="D4855" t="s">
        <v>2732</v>
      </c>
      <c r="E4855" s="72">
        <v>229.76</v>
      </c>
    </row>
    <row r="4856" spans="1:5" x14ac:dyDescent="0.25">
      <c r="A4856">
        <v>10404</v>
      </c>
      <c r="B4856" t="s">
        <v>12967</v>
      </c>
      <c r="C4856" t="s">
        <v>2511</v>
      </c>
      <c r="D4856" t="s">
        <v>2732</v>
      </c>
      <c r="E4856" s="72">
        <v>93.18</v>
      </c>
    </row>
    <row r="4857" spans="1:5" x14ac:dyDescent="0.25">
      <c r="A4857">
        <v>10410</v>
      </c>
      <c r="B4857" t="s">
        <v>12968</v>
      </c>
      <c r="C4857" t="s">
        <v>2511</v>
      </c>
      <c r="D4857" t="s">
        <v>2732</v>
      </c>
      <c r="E4857" s="72">
        <v>153.47999999999999</v>
      </c>
    </row>
    <row r="4858" spans="1:5" x14ac:dyDescent="0.25">
      <c r="A4858">
        <v>10405</v>
      </c>
      <c r="B4858" t="s">
        <v>12969</v>
      </c>
      <c r="C4858" t="s">
        <v>2511</v>
      </c>
      <c r="D4858" t="s">
        <v>2732</v>
      </c>
      <c r="E4858" s="72">
        <v>514.44000000000005</v>
      </c>
    </row>
    <row r="4859" spans="1:5" x14ac:dyDescent="0.25">
      <c r="A4859">
        <v>10408</v>
      </c>
      <c r="B4859" t="s">
        <v>12970</v>
      </c>
      <c r="C4859" t="s">
        <v>2511</v>
      </c>
      <c r="D4859" t="s">
        <v>2732</v>
      </c>
      <c r="E4859" s="72">
        <v>359.74</v>
      </c>
    </row>
    <row r="4860" spans="1:5" x14ac:dyDescent="0.25">
      <c r="A4860">
        <v>10412</v>
      </c>
      <c r="B4860" t="s">
        <v>12971</v>
      </c>
      <c r="C4860" t="s">
        <v>2511</v>
      </c>
      <c r="D4860" t="s">
        <v>2732</v>
      </c>
      <c r="E4860" s="72">
        <v>112.92</v>
      </c>
    </row>
    <row r="4861" spans="1:5" x14ac:dyDescent="0.25">
      <c r="A4861">
        <v>10406</v>
      </c>
      <c r="B4861" t="s">
        <v>12972</v>
      </c>
      <c r="C4861" t="s">
        <v>2511</v>
      </c>
      <c r="D4861" t="s">
        <v>2732</v>
      </c>
      <c r="E4861" s="72">
        <v>710.55</v>
      </c>
    </row>
    <row r="4862" spans="1:5" x14ac:dyDescent="0.25">
      <c r="A4862">
        <v>10407</v>
      </c>
      <c r="B4862" t="s">
        <v>12973</v>
      </c>
      <c r="C4862" t="s">
        <v>2511</v>
      </c>
      <c r="D4862" t="s">
        <v>2732</v>
      </c>
      <c r="E4862" s="73">
        <v>1102.07</v>
      </c>
    </row>
    <row r="4863" spans="1:5" x14ac:dyDescent="0.25">
      <c r="A4863">
        <v>10416</v>
      </c>
      <c r="B4863" t="s">
        <v>12974</v>
      </c>
      <c r="C4863" t="s">
        <v>2511</v>
      </c>
      <c r="D4863" t="s">
        <v>2732</v>
      </c>
      <c r="E4863" s="72">
        <v>136.69999999999999</v>
      </c>
    </row>
    <row r="4864" spans="1:5" x14ac:dyDescent="0.25">
      <c r="A4864">
        <v>10419</v>
      </c>
      <c r="B4864" t="s">
        <v>12975</v>
      </c>
      <c r="C4864" t="s">
        <v>2511</v>
      </c>
      <c r="D4864" t="s">
        <v>2732</v>
      </c>
      <c r="E4864" s="72">
        <v>118.65</v>
      </c>
    </row>
    <row r="4865" spans="1:5" x14ac:dyDescent="0.25">
      <c r="A4865">
        <v>21092</v>
      </c>
      <c r="B4865" t="s">
        <v>12976</v>
      </c>
      <c r="C4865" t="s">
        <v>2511</v>
      </c>
      <c r="D4865" t="s">
        <v>2732</v>
      </c>
      <c r="E4865" s="72">
        <v>67.83</v>
      </c>
    </row>
    <row r="4866" spans="1:5" x14ac:dyDescent="0.25">
      <c r="A4866">
        <v>10418</v>
      </c>
      <c r="B4866" t="s">
        <v>12977</v>
      </c>
      <c r="C4866" t="s">
        <v>2511</v>
      </c>
      <c r="D4866" t="s">
        <v>2732</v>
      </c>
      <c r="E4866" s="72">
        <v>79.09</v>
      </c>
    </row>
    <row r="4867" spans="1:5" x14ac:dyDescent="0.25">
      <c r="A4867">
        <v>12657</v>
      </c>
      <c r="B4867" t="s">
        <v>12978</v>
      </c>
      <c r="C4867" t="s">
        <v>2511</v>
      </c>
      <c r="D4867" t="s">
        <v>2732</v>
      </c>
      <c r="E4867" s="72">
        <v>319.16000000000003</v>
      </c>
    </row>
    <row r="4868" spans="1:5" x14ac:dyDescent="0.25">
      <c r="A4868">
        <v>10417</v>
      </c>
      <c r="B4868" t="s">
        <v>12979</v>
      </c>
      <c r="C4868" t="s">
        <v>2511</v>
      </c>
      <c r="D4868" t="s">
        <v>2732</v>
      </c>
      <c r="E4868" s="72">
        <v>199.17</v>
      </c>
    </row>
    <row r="4869" spans="1:5" x14ac:dyDescent="0.25">
      <c r="A4869">
        <v>10413</v>
      </c>
      <c r="B4869" t="s">
        <v>12980</v>
      </c>
      <c r="C4869" t="s">
        <v>2511</v>
      </c>
      <c r="D4869" t="s">
        <v>2732</v>
      </c>
      <c r="E4869" s="72">
        <v>72.39</v>
      </c>
    </row>
    <row r="4870" spans="1:5" x14ac:dyDescent="0.25">
      <c r="A4870">
        <v>10414</v>
      </c>
      <c r="B4870" t="s">
        <v>12981</v>
      </c>
      <c r="C4870" t="s">
        <v>2511</v>
      </c>
      <c r="D4870" t="s">
        <v>2732</v>
      </c>
      <c r="E4870" s="72">
        <v>435.84</v>
      </c>
    </row>
    <row r="4871" spans="1:5" x14ac:dyDescent="0.25">
      <c r="A4871">
        <v>10415</v>
      </c>
      <c r="B4871" t="s">
        <v>12982</v>
      </c>
      <c r="C4871" t="s">
        <v>2511</v>
      </c>
      <c r="D4871" t="s">
        <v>2732</v>
      </c>
      <c r="E4871" s="72">
        <v>756.42</v>
      </c>
    </row>
    <row r="4872" spans="1:5" x14ac:dyDescent="0.25">
      <c r="A4872">
        <v>38643</v>
      </c>
      <c r="B4872" t="s">
        <v>12983</v>
      </c>
      <c r="C4872" t="s">
        <v>2511</v>
      </c>
      <c r="D4872" t="s">
        <v>2731</v>
      </c>
      <c r="E4872" s="72">
        <v>39.130000000000003</v>
      </c>
    </row>
    <row r="4873" spans="1:5" x14ac:dyDescent="0.25">
      <c r="A4873">
        <v>6157</v>
      </c>
      <c r="B4873" t="s">
        <v>12984</v>
      </c>
      <c r="C4873" t="s">
        <v>2511</v>
      </c>
      <c r="D4873" t="s">
        <v>2731</v>
      </c>
      <c r="E4873" s="72">
        <v>53.46</v>
      </c>
    </row>
    <row r="4874" spans="1:5" x14ac:dyDescent="0.25">
      <c r="A4874">
        <v>6158</v>
      </c>
      <c r="B4874" t="s">
        <v>12985</v>
      </c>
      <c r="C4874" t="s">
        <v>2511</v>
      </c>
      <c r="D4874" t="s">
        <v>2731</v>
      </c>
      <c r="E4874" s="72">
        <v>7.64</v>
      </c>
    </row>
    <row r="4875" spans="1:5" x14ac:dyDescent="0.25">
      <c r="A4875">
        <v>6153</v>
      </c>
      <c r="B4875" t="s">
        <v>12986</v>
      </c>
      <c r="C4875" t="s">
        <v>2511</v>
      </c>
      <c r="D4875" t="s">
        <v>2731</v>
      </c>
      <c r="E4875" s="72">
        <v>5.26</v>
      </c>
    </row>
    <row r="4876" spans="1:5" x14ac:dyDescent="0.25">
      <c r="A4876">
        <v>6156</v>
      </c>
      <c r="B4876" t="s">
        <v>12987</v>
      </c>
      <c r="C4876" t="s">
        <v>2511</v>
      </c>
      <c r="D4876" t="s">
        <v>2731</v>
      </c>
      <c r="E4876" s="72">
        <v>6.56</v>
      </c>
    </row>
    <row r="4877" spans="1:5" x14ac:dyDescent="0.25">
      <c r="A4877">
        <v>6154</v>
      </c>
      <c r="B4877" t="s">
        <v>12988</v>
      </c>
      <c r="C4877" t="s">
        <v>2511</v>
      </c>
      <c r="D4877" t="s">
        <v>2731</v>
      </c>
      <c r="E4877" s="72">
        <v>9.35</v>
      </c>
    </row>
    <row r="4878" spans="1:5" x14ac:dyDescent="0.25">
      <c r="A4878">
        <v>6155</v>
      </c>
      <c r="B4878" t="s">
        <v>12989</v>
      </c>
      <c r="C4878" t="s">
        <v>2511</v>
      </c>
      <c r="D4878" t="s">
        <v>2731</v>
      </c>
      <c r="E4878" s="72">
        <v>21.53</v>
      </c>
    </row>
    <row r="4879" spans="1:5" x14ac:dyDescent="0.25">
      <c r="A4879">
        <v>43595</v>
      </c>
      <c r="B4879" t="s">
        <v>12990</v>
      </c>
      <c r="C4879" t="s">
        <v>2511</v>
      </c>
      <c r="D4879" t="s">
        <v>2731</v>
      </c>
      <c r="E4879" s="72">
        <v>17.68</v>
      </c>
    </row>
    <row r="4880" spans="1:5" x14ac:dyDescent="0.25">
      <c r="A4880">
        <v>43596</v>
      </c>
      <c r="B4880" t="s">
        <v>12991</v>
      </c>
      <c r="C4880" t="s">
        <v>2511</v>
      </c>
      <c r="D4880" t="s">
        <v>2731</v>
      </c>
      <c r="E4880" s="72">
        <v>20.440000000000001</v>
      </c>
    </row>
    <row r="4881" spans="1:5" x14ac:dyDescent="0.25">
      <c r="A4881">
        <v>38108</v>
      </c>
      <c r="B4881" t="s">
        <v>12992</v>
      </c>
      <c r="C4881" t="s">
        <v>2511</v>
      </c>
      <c r="D4881" t="s">
        <v>2731</v>
      </c>
      <c r="E4881" s="72">
        <v>56.56</v>
      </c>
    </row>
    <row r="4882" spans="1:5" x14ac:dyDescent="0.25">
      <c r="A4882">
        <v>38087</v>
      </c>
      <c r="B4882" t="s">
        <v>12993</v>
      </c>
      <c r="C4882" t="s">
        <v>2511</v>
      </c>
      <c r="D4882" t="s">
        <v>2731</v>
      </c>
      <c r="E4882" s="72">
        <v>72.739999999999995</v>
      </c>
    </row>
    <row r="4883" spans="1:5" x14ac:dyDescent="0.25">
      <c r="A4883">
        <v>38109</v>
      </c>
      <c r="B4883" t="s">
        <v>12994</v>
      </c>
      <c r="C4883" t="s">
        <v>2511</v>
      </c>
      <c r="D4883" t="s">
        <v>2731</v>
      </c>
      <c r="E4883" s="72">
        <v>90.39</v>
      </c>
    </row>
    <row r="4884" spans="1:5" x14ac:dyDescent="0.25">
      <c r="A4884">
        <v>38088</v>
      </c>
      <c r="B4884" t="s">
        <v>12995</v>
      </c>
      <c r="C4884" t="s">
        <v>2511</v>
      </c>
      <c r="D4884" t="s">
        <v>2731</v>
      </c>
      <c r="E4884" s="72">
        <v>95.05</v>
      </c>
    </row>
    <row r="4885" spans="1:5" x14ac:dyDescent="0.25">
      <c r="A4885">
        <v>38110</v>
      </c>
      <c r="B4885" t="s">
        <v>12996</v>
      </c>
      <c r="C4885" t="s">
        <v>2511</v>
      </c>
      <c r="D4885" t="s">
        <v>2731</v>
      </c>
      <c r="E4885" s="72">
        <v>34.770000000000003</v>
      </c>
    </row>
    <row r="4886" spans="1:5" x14ac:dyDescent="0.25">
      <c r="A4886">
        <v>38089</v>
      </c>
      <c r="B4886" t="s">
        <v>12997</v>
      </c>
      <c r="C4886" t="s">
        <v>2511</v>
      </c>
      <c r="D4886" t="s">
        <v>2731</v>
      </c>
      <c r="E4886" s="72">
        <v>60.59</v>
      </c>
    </row>
    <row r="4887" spans="1:5" x14ac:dyDescent="0.25">
      <c r="A4887">
        <v>38111</v>
      </c>
      <c r="B4887" t="s">
        <v>12998</v>
      </c>
      <c r="C4887" t="s">
        <v>2511</v>
      </c>
      <c r="D4887" t="s">
        <v>2731</v>
      </c>
      <c r="E4887" s="72">
        <v>38.880000000000003</v>
      </c>
    </row>
    <row r="4888" spans="1:5" x14ac:dyDescent="0.25">
      <c r="A4888">
        <v>38090</v>
      </c>
      <c r="B4888" t="s">
        <v>12999</v>
      </c>
      <c r="C4888" t="s">
        <v>2511</v>
      </c>
      <c r="D4888" t="s">
        <v>2731</v>
      </c>
      <c r="E4888" s="72">
        <v>62.63</v>
      </c>
    </row>
    <row r="4889" spans="1:5" x14ac:dyDescent="0.25">
      <c r="A4889">
        <v>13726</v>
      </c>
      <c r="B4889" t="s">
        <v>13000</v>
      </c>
      <c r="C4889" t="s">
        <v>2511</v>
      </c>
      <c r="D4889" t="s">
        <v>2732</v>
      </c>
      <c r="E4889" s="73">
        <v>77066.320000000007</v>
      </c>
    </row>
    <row r="4890" spans="1:5" x14ac:dyDescent="0.25">
      <c r="A4890">
        <v>38400</v>
      </c>
      <c r="B4890" t="s">
        <v>13001</v>
      </c>
      <c r="C4890" t="s">
        <v>2511</v>
      </c>
      <c r="D4890" t="s">
        <v>2731</v>
      </c>
      <c r="E4890" s="72">
        <v>16.760000000000002</v>
      </c>
    </row>
    <row r="4891" spans="1:5" x14ac:dyDescent="0.25">
      <c r="A4891">
        <v>12627</v>
      </c>
      <c r="B4891" t="s">
        <v>13002</v>
      </c>
      <c r="C4891" t="s">
        <v>2511</v>
      </c>
      <c r="D4891" t="s">
        <v>2731</v>
      </c>
      <c r="E4891" s="72">
        <v>1.4</v>
      </c>
    </row>
    <row r="4892" spans="1:5" x14ac:dyDescent="0.25">
      <c r="A4892">
        <v>39996</v>
      </c>
      <c r="B4892" t="s">
        <v>13003</v>
      </c>
      <c r="C4892" t="s">
        <v>2514</v>
      </c>
      <c r="D4892" t="s">
        <v>2731</v>
      </c>
      <c r="E4892" s="72">
        <v>3.43</v>
      </c>
    </row>
    <row r="4893" spans="1:5" x14ac:dyDescent="0.25">
      <c r="A4893">
        <v>10478</v>
      </c>
      <c r="B4893" t="s">
        <v>13004</v>
      </c>
      <c r="C4893" t="s">
        <v>2515</v>
      </c>
      <c r="D4893" t="s">
        <v>2733</v>
      </c>
      <c r="E4893" s="72">
        <v>41.55</v>
      </c>
    </row>
    <row r="4894" spans="1:5" x14ac:dyDescent="0.25">
      <c r="A4894">
        <v>10481</v>
      </c>
      <c r="B4894" t="s">
        <v>13005</v>
      </c>
      <c r="C4894" t="s">
        <v>2515</v>
      </c>
      <c r="D4894" t="s">
        <v>2731</v>
      </c>
      <c r="E4894" s="72">
        <v>36.950000000000003</v>
      </c>
    </row>
    <row r="4895" spans="1:5" x14ac:dyDescent="0.25">
      <c r="A4895">
        <v>10475</v>
      </c>
      <c r="B4895" t="s">
        <v>13006</v>
      </c>
      <c r="C4895" t="s">
        <v>2515</v>
      </c>
      <c r="D4895" t="s">
        <v>2731</v>
      </c>
      <c r="E4895" s="72">
        <v>35.75</v>
      </c>
    </row>
    <row r="4896" spans="1:5" x14ac:dyDescent="0.25">
      <c r="A4896">
        <v>4030</v>
      </c>
      <c r="B4896" t="s">
        <v>19009</v>
      </c>
      <c r="C4896" t="s">
        <v>2512</v>
      </c>
      <c r="D4896" t="s">
        <v>2731</v>
      </c>
      <c r="E4896" s="72">
        <v>7.24</v>
      </c>
    </row>
    <row r="4897" spans="1:5" x14ac:dyDescent="0.25">
      <c r="A4897">
        <v>4031</v>
      </c>
      <c r="B4897" t="s">
        <v>13007</v>
      </c>
      <c r="C4897" t="s">
        <v>2512</v>
      </c>
      <c r="D4897" t="s">
        <v>2731</v>
      </c>
      <c r="E4897" s="72">
        <v>34.03</v>
      </c>
    </row>
    <row r="4898" spans="1:5" x14ac:dyDescent="0.25">
      <c r="A4898">
        <v>39399</v>
      </c>
      <c r="B4898" t="s">
        <v>13009</v>
      </c>
      <c r="C4898" t="s">
        <v>2511</v>
      </c>
      <c r="D4898" t="s">
        <v>2732</v>
      </c>
      <c r="E4898" s="73">
        <v>1494.36</v>
      </c>
    </row>
    <row r="4899" spans="1:5" x14ac:dyDescent="0.25">
      <c r="A4899">
        <v>39400</v>
      </c>
      <c r="B4899" t="s">
        <v>13010</v>
      </c>
      <c r="C4899" t="s">
        <v>2511</v>
      </c>
      <c r="D4899" t="s">
        <v>2732</v>
      </c>
      <c r="E4899" s="73">
        <v>1624.3</v>
      </c>
    </row>
    <row r="4900" spans="1:5" x14ac:dyDescent="0.25">
      <c r="A4900">
        <v>39401</v>
      </c>
      <c r="B4900" t="s">
        <v>13011</v>
      </c>
      <c r="C4900" t="s">
        <v>2511</v>
      </c>
      <c r="D4900" t="s">
        <v>2732</v>
      </c>
      <c r="E4900" s="73">
        <v>1822.08</v>
      </c>
    </row>
    <row r="4901" spans="1:5" x14ac:dyDescent="0.25">
      <c r="A4901">
        <v>11652</v>
      </c>
      <c r="B4901" t="s">
        <v>13012</v>
      </c>
      <c r="C4901" t="s">
        <v>2511</v>
      </c>
      <c r="D4901" t="s">
        <v>2732</v>
      </c>
      <c r="E4901" s="73">
        <v>3920</v>
      </c>
    </row>
    <row r="4902" spans="1:5" x14ac:dyDescent="0.25">
      <c r="A4902">
        <v>13896</v>
      </c>
      <c r="B4902" t="s">
        <v>13013</v>
      </c>
      <c r="C4902" t="s">
        <v>2511</v>
      </c>
      <c r="D4902" t="s">
        <v>2732</v>
      </c>
      <c r="E4902" s="73">
        <v>3516.58</v>
      </c>
    </row>
    <row r="4903" spans="1:5" x14ac:dyDescent="0.25">
      <c r="A4903">
        <v>13475</v>
      </c>
      <c r="B4903" t="s">
        <v>13014</v>
      </c>
      <c r="C4903" t="s">
        <v>2511</v>
      </c>
      <c r="D4903" t="s">
        <v>2732</v>
      </c>
      <c r="E4903" s="73">
        <v>4283.62</v>
      </c>
    </row>
    <row r="4904" spans="1:5" x14ac:dyDescent="0.25">
      <c r="A4904">
        <v>44491</v>
      </c>
      <c r="B4904" t="s">
        <v>13015</v>
      </c>
      <c r="C4904" t="s">
        <v>2511</v>
      </c>
      <c r="D4904" t="s">
        <v>2732</v>
      </c>
      <c r="E4904" s="73">
        <v>4733173.0599999996</v>
      </c>
    </row>
    <row r="4905" spans="1:5" x14ac:dyDescent="0.25">
      <c r="A4905">
        <v>44470</v>
      </c>
      <c r="B4905" t="s">
        <v>13016</v>
      </c>
      <c r="C4905" t="s">
        <v>2511</v>
      </c>
      <c r="D4905" t="s">
        <v>2732</v>
      </c>
      <c r="E4905" s="73">
        <v>1992610.92</v>
      </c>
    </row>
    <row r="4906" spans="1:5" x14ac:dyDescent="0.25">
      <c r="A4906">
        <v>13476</v>
      </c>
      <c r="B4906" t="s">
        <v>13017</v>
      </c>
      <c r="C4906" t="s">
        <v>2511</v>
      </c>
      <c r="D4906" t="s">
        <v>2732</v>
      </c>
      <c r="E4906" s="73">
        <v>2007050.27</v>
      </c>
    </row>
    <row r="4907" spans="1:5" x14ac:dyDescent="0.25">
      <c r="A4907">
        <v>10488</v>
      </c>
      <c r="B4907" t="s">
        <v>13018</v>
      </c>
      <c r="C4907" t="s">
        <v>2511</v>
      </c>
      <c r="D4907" t="s">
        <v>2732</v>
      </c>
      <c r="E4907" s="73">
        <v>2431563</v>
      </c>
    </row>
    <row r="4908" spans="1:5" x14ac:dyDescent="0.25">
      <c r="A4908">
        <v>13606</v>
      </c>
      <c r="B4908" t="s">
        <v>13019</v>
      </c>
      <c r="C4908" t="s">
        <v>2511</v>
      </c>
      <c r="D4908" t="s">
        <v>2732</v>
      </c>
      <c r="E4908" s="73">
        <v>2154330.04</v>
      </c>
    </row>
    <row r="4909" spans="1:5" x14ac:dyDescent="0.25">
      <c r="A4909">
        <v>10489</v>
      </c>
      <c r="B4909" t="s">
        <v>13020</v>
      </c>
      <c r="C4909" t="s">
        <v>2513</v>
      </c>
      <c r="D4909" t="s">
        <v>2731</v>
      </c>
      <c r="E4909" s="72">
        <v>18.09</v>
      </c>
    </row>
    <row r="4910" spans="1:5" x14ac:dyDescent="0.25">
      <c r="A4910">
        <v>41073</v>
      </c>
      <c r="B4910" t="s">
        <v>13021</v>
      </c>
      <c r="C4910" t="s">
        <v>2517</v>
      </c>
      <c r="D4910" t="s">
        <v>2731</v>
      </c>
      <c r="E4910" s="73">
        <v>3223.83</v>
      </c>
    </row>
    <row r="4911" spans="1:5" x14ac:dyDescent="0.25">
      <c r="A4911">
        <v>34391</v>
      </c>
      <c r="B4911" t="s">
        <v>13022</v>
      </c>
      <c r="C4911" t="s">
        <v>2512</v>
      </c>
      <c r="D4911" t="s">
        <v>2731</v>
      </c>
      <c r="E4911" s="72">
        <v>321.27999999999997</v>
      </c>
    </row>
    <row r="4912" spans="1:5" x14ac:dyDescent="0.25">
      <c r="A4912">
        <v>10496</v>
      </c>
      <c r="B4912" t="s">
        <v>13023</v>
      </c>
      <c r="C4912" t="s">
        <v>2512</v>
      </c>
      <c r="D4912" t="s">
        <v>2731</v>
      </c>
      <c r="E4912" s="72">
        <v>279.62</v>
      </c>
    </row>
    <row r="4913" spans="1:5" x14ac:dyDescent="0.25">
      <c r="A4913">
        <v>10497</v>
      </c>
      <c r="B4913" t="s">
        <v>13024</v>
      </c>
      <c r="C4913" t="s">
        <v>2512</v>
      </c>
      <c r="D4913" t="s">
        <v>2731</v>
      </c>
      <c r="E4913" s="72">
        <v>727.02</v>
      </c>
    </row>
    <row r="4914" spans="1:5" x14ac:dyDescent="0.25">
      <c r="A4914">
        <v>10504</v>
      </c>
      <c r="B4914" t="s">
        <v>13025</v>
      </c>
      <c r="C4914" t="s">
        <v>2512</v>
      </c>
      <c r="D4914" t="s">
        <v>2731</v>
      </c>
      <c r="E4914" s="72">
        <v>850.06</v>
      </c>
    </row>
    <row r="4915" spans="1:5" x14ac:dyDescent="0.25">
      <c r="A4915">
        <v>34390</v>
      </c>
      <c r="B4915" t="s">
        <v>13026</v>
      </c>
      <c r="C4915" t="s">
        <v>2512</v>
      </c>
      <c r="D4915" t="s">
        <v>2731</v>
      </c>
      <c r="E4915" s="72">
        <v>250.54</v>
      </c>
    </row>
    <row r="4916" spans="1:5" x14ac:dyDescent="0.25">
      <c r="A4916">
        <v>34389</v>
      </c>
      <c r="B4916" t="s">
        <v>13027</v>
      </c>
      <c r="C4916" t="s">
        <v>2512</v>
      </c>
      <c r="D4916" t="s">
        <v>2731</v>
      </c>
      <c r="E4916" s="72">
        <v>78.290000000000006</v>
      </c>
    </row>
    <row r="4917" spans="1:5" x14ac:dyDescent="0.25">
      <c r="A4917">
        <v>34388</v>
      </c>
      <c r="B4917" t="s">
        <v>13028</v>
      </c>
      <c r="C4917" t="s">
        <v>2512</v>
      </c>
      <c r="D4917" t="s">
        <v>2731</v>
      </c>
      <c r="E4917" s="72">
        <v>111.27</v>
      </c>
    </row>
    <row r="4918" spans="1:5" x14ac:dyDescent="0.25">
      <c r="A4918">
        <v>34387</v>
      </c>
      <c r="B4918" t="s">
        <v>13029</v>
      </c>
      <c r="C4918" t="s">
        <v>2512</v>
      </c>
      <c r="D4918" t="s">
        <v>2731</v>
      </c>
      <c r="E4918" s="72">
        <v>180.63</v>
      </c>
    </row>
    <row r="4919" spans="1:5" x14ac:dyDescent="0.25">
      <c r="A4919">
        <v>11188</v>
      </c>
      <c r="B4919" t="s">
        <v>13030</v>
      </c>
      <c r="C4919" t="s">
        <v>2512</v>
      </c>
      <c r="D4919" t="s">
        <v>2731</v>
      </c>
      <c r="E4919" s="72">
        <v>89.47</v>
      </c>
    </row>
    <row r="4920" spans="1:5" x14ac:dyDescent="0.25">
      <c r="A4920">
        <v>11189</v>
      </c>
      <c r="B4920" t="s">
        <v>13031</v>
      </c>
      <c r="C4920" t="s">
        <v>2512</v>
      </c>
      <c r="D4920" t="s">
        <v>2731</v>
      </c>
      <c r="E4920" s="72">
        <v>134.22</v>
      </c>
    </row>
    <row r="4921" spans="1:5" x14ac:dyDescent="0.25">
      <c r="A4921">
        <v>21107</v>
      </c>
      <c r="B4921" t="s">
        <v>13032</v>
      </c>
      <c r="C4921" t="s">
        <v>2512</v>
      </c>
      <c r="D4921" t="s">
        <v>2731</v>
      </c>
      <c r="E4921" s="72">
        <v>96.59</v>
      </c>
    </row>
    <row r="4922" spans="1:5" x14ac:dyDescent="0.25">
      <c r="A4922">
        <v>34386</v>
      </c>
      <c r="B4922" t="s">
        <v>13033</v>
      </c>
      <c r="C4922" t="s">
        <v>2512</v>
      </c>
      <c r="D4922" t="s">
        <v>2731</v>
      </c>
      <c r="E4922" s="72">
        <v>167.77</v>
      </c>
    </row>
    <row r="4923" spans="1:5" x14ac:dyDescent="0.25">
      <c r="A4923">
        <v>10490</v>
      </c>
      <c r="B4923" t="s">
        <v>13034</v>
      </c>
      <c r="C4923" t="s">
        <v>2512</v>
      </c>
      <c r="D4923" t="s">
        <v>2731</v>
      </c>
      <c r="E4923" s="72">
        <v>58.72</v>
      </c>
    </row>
    <row r="4924" spans="1:5" x14ac:dyDescent="0.25">
      <c r="A4924">
        <v>10492</v>
      </c>
      <c r="B4924" t="s">
        <v>13035</v>
      </c>
      <c r="C4924" t="s">
        <v>2512</v>
      </c>
      <c r="D4924" t="s">
        <v>2733</v>
      </c>
      <c r="E4924" s="72">
        <v>67.11</v>
      </c>
    </row>
    <row r="4925" spans="1:5" x14ac:dyDescent="0.25">
      <c r="A4925">
        <v>10493</v>
      </c>
      <c r="B4925" t="s">
        <v>13036</v>
      </c>
      <c r="C4925" t="s">
        <v>2512</v>
      </c>
      <c r="D4925" t="s">
        <v>2731</v>
      </c>
      <c r="E4925" s="72">
        <v>78.290000000000006</v>
      </c>
    </row>
    <row r="4926" spans="1:5" x14ac:dyDescent="0.25">
      <c r="A4926">
        <v>10491</v>
      </c>
      <c r="B4926" t="s">
        <v>13037</v>
      </c>
      <c r="C4926" t="s">
        <v>2512</v>
      </c>
      <c r="D4926" t="s">
        <v>2731</v>
      </c>
      <c r="E4926" s="72">
        <v>95.07</v>
      </c>
    </row>
    <row r="4927" spans="1:5" x14ac:dyDescent="0.25">
      <c r="A4927">
        <v>34385</v>
      </c>
      <c r="B4927" t="s">
        <v>13038</v>
      </c>
      <c r="C4927" t="s">
        <v>2512</v>
      </c>
      <c r="D4927" t="s">
        <v>2731</v>
      </c>
      <c r="E4927" s="72">
        <v>138.69</v>
      </c>
    </row>
    <row r="4928" spans="1:5" x14ac:dyDescent="0.25">
      <c r="A4928">
        <v>10499</v>
      </c>
      <c r="B4928" t="s">
        <v>13039</v>
      </c>
      <c r="C4928" t="s">
        <v>2512</v>
      </c>
      <c r="D4928" t="s">
        <v>2731</v>
      </c>
      <c r="E4928" s="72">
        <v>55.92</v>
      </c>
    </row>
    <row r="4929" spans="1:5" x14ac:dyDescent="0.25">
      <c r="A4929">
        <v>34384</v>
      </c>
      <c r="B4929" t="s">
        <v>13040</v>
      </c>
      <c r="C4929" t="s">
        <v>2512</v>
      </c>
      <c r="D4929" t="s">
        <v>2731</v>
      </c>
      <c r="E4929" s="72">
        <v>167.77</v>
      </c>
    </row>
    <row r="4930" spans="1:5" x14ac:dyDescent="0.25">
      <c r="A4930">
        <v>11185</v>
      </c>
      <c r="B4930" t="s">
        <v>19010</v>
      </c>
      <c r="C4930" t="s">
        <v>2512</v>
      </c>
      <c r="D4930" t="s">
        <v>2731</v>
      </c>
      <c r="E4930" s="72">
        <v>173.36</v>
      </c>
    </row>
    <row r="4931" spans="1:5" x14ac:dyDescent="0.25">
      <c r="A4931">
        <v>10507</v>
      </c>
      <c r="B4931" t="s">
        <v>13042</v>
      </c>
      <c r="C4931" t="s">
        <v>2512</v>
      </c>
      <c r="D4931" t="s">
        <v>2731</v>
      </c>
      <c r="E4931" s="72">
        <v>217.27</v>
      </c>
    </row>
    <row r="4932" spans="1:5" x14ac:dyDescent="0.25">
      <c r="A4932">
        <v>10505</v>
      </c>
      <c r="B4932" t="s">
        <v>13043</v>
      </c>
      <c r="C4932" t="s">
        <v>2512</v>
      </c>
      <c r="D4932" t="s">
        <v>2731</v>
      </c>
      <c r="E4932" s="72">
        <v>128.19999999999999</v>
      </c>
    </row>
    <row r="4933" spans="1:5" x14ac:dyDescent="0.25">
      <c r="A4933">
        <v>10506</v>
      </c>
      <c r="B4933" t="s">
        <v>13044</v>
      </c>
      <c r="C4933" t="s">
        <v>2512</v>
      </c>
      <c r="D4933" t="s">
        <v>2731</v>
      </c>
      <c r="E4933" s="72">
        <v>167.36</v>
      </c>
    </row>
    <row r="4934" spans="1:5" x14ac:dyDescent="0.25">
      <c r="A4934">
        <v>5031</v>
      </c>
      <c r="B4934" t="s">
        <v>13045</v>
      </c>
      <c r="C4934" t="s">
        <v>2512</v>
      </c>
      <c r="D4934" t="s">
        <v>2733</v>
      </c>
      <c r="E4934" s="72">
        <v>235</v>
      </c>
    </row>
    <row r="4935" spans="1:5" x14ac:dyDescent="0.25">
      <c r="A4935">
        <v>10502</v>
      </c>
      <c r="B4935" t="s">
        <v>13046</v>
      </c>
      <c r="C4935" t="s">
        <v>2512</v>
      </c>
      <c r="D4935" t="s">
        <v>2731</v>
      </c>
      <c r="E4935" s="72">
        <v>273.83</v>
      </c>
    </row>
    <row r="4936" spans="1:5" x14ac:dyDescent="0.25">
      <c r="A4936">
        <v>10501</v>
      </c>
      <c r="B4936" t="s">
        <v>13047</v>
      </c>
      <c r="C4936" t="s">
        <v>2512</v>
      </c>
      <c r="D4936" t="s">
        <v>2731</v>
      </c>
      <c r="E4936" s="72">
        <v>154.69999999999999</v>
      </c>
    </row>
    <row r="4937" spans="1:5" x14ac:dyDescent="0.25">
      <c r="A4937">
        <v>10503</v>
      </c>
      <c r="B4937" t="s">
        <v>13048</v>
      </c>
      <c r="C4937" t="s">
        <v>2512</v>
      </c>
      <c r="D4937" t="s">
        <v>2731</v>
      </c>
      <c r="E4937" s="72">
        <v>209</v>
      </c>
    </row>
    <row r="4938" spans="1:5" x14ac:dyDescent="0.25">
      <c r="A4938">
        <v>4500</v>
      </c>
      <c r="B4938" t="s">
        <v>13049</v>
      </c>
      <c r="C4938" t="s">
        <v>2514</v>
      </c>
      <c r="D4938" t="s">
        <v>2731</v>
      </c>
      <c r="E4938" s="72">
        <v>15.69</v>
      </c>
    </row>
    <row r="4939" spans="1:5" x14ac:dyDescent="0.25">
      <c r="A4939">
        <v>4448</v>
      </c>
      <c r="B4939" t="s">
        <v>13050</v>
      </c>
      <c r="C4939" t="s">
        <v>2514</v>
      </c>
      <c r="D4939" t="s">
        <v>2731</v>
      </c>
      <c r="E4939" s="72">
        <v>21.56</v>
      </c>
    </row>
    <row r="4940" spans="1:5" x14ac:dyDescent="0.25">
      <c r="A4940">
        <v>20213</v>
      </c>
      <c r="B4940" t="s">
        <v>13051</v>
      </c>
      <c r="C4940" t="s">
        <v>2514</v>
      </c>
      <c r="D4940" t="s">
        <v>2731</v>
      </c>
      <c r="E4940" s="72">
        <v>32.270000000000003</v>
      </c>
    </row>
    <row r="4941" spans="1:5" x14ac:dyDescent="0.25">
      <c r="A4941">
        <v>20211</v>
      </c>
      <c r="B4941" t="s">
        <v>13052</v>
      </c>
      <c r="C4941" t="s">
        <v>2514</v>
      </c>
      <c r="D4941" t="s">
        <v>2731</v>
      </c>
      <c r="E4941" s="72">
        <v>42.73</v>
      </c>
    </row>
    <row r="4942" spans="1:5" x14ac:dyDescent="0.25">
      <c r="A4942">
        <v>40270</v>
      </c>
      <c r="B4942" t="s">
        <v>13053</v>
      </c>
      <c r="C4942" t="s">
        <v>2514</v>
      </c>
      <c r="D4942" t="s">
        <v>2732</v>
      </c>
      <c r="E4942" s="72">
        <v>125.53</v>
      </c>
    </row>
    <row r="4943" spans="1:5" x14ac:dyDescent="0.25">
      <c r="A4943">
        <v>4425</v>
      </c>
      <c r="B4943" t="s">
        <v>13054</v>
      </c>
      <c r="C4943" t="s">
        <v>2514</v>
      </c>
      <c r="D4943" t="s">
        <v>2731</v>
      </c>
      <c r="E4943" s="72">
        <v>35.32</v>
      </c>
    </row>
    <row r="4944" spans="1:5" x14ac:dyDescent="0.25">
      <c r="A4944">
        <v>4472</v>
      </c>
      <c r="B4944" t="s">
        <v>13055</v>
      </c>
      <c r="C4944" t="s">
        <v>2514</v>
      </c>
      <c r="D4944" t="s">
        <v>2731</v>
      </c>
      <c r="E4944" s="72">
        <v>44.12</v>
      </c>
    </row>
    <row r="4945" spans="1:5" x14ac:dyDescent="0.25">
      <c r="A4945">
        <v>35272</v>
      </c>
      <c r="B4945" t="s">
        <v>13056</v>
      </c>
      <c r="C4945" t="s">
        <v>2514</v>
      </c>
      <c r="D4945" t="s">
        <v>2731</v>
      </c>
      <c r="E4945" s="72">
        <v>63.78</v>
      </c>
    </row>
    <row r="4946" spans="1:5" x14ac:dyDescent="0.25">
      <c r="A4946">
        <v>4481</v>
      </c>
      <c r="B4946" t="s">
        <v>13057</v>
      </c>
      <c r="C4946" t="s">
        <v>2514</v>
      </c>
      <c r="D4946" t="s">
        <v>2731</v>
      </c>
      <c r="E4946" s="72">
        <v>68.27</v>
      </c>
    </row>
    <row r="4947" spans="1:5" x14ac:dyDescent="0.25">
      <c r="A4947">
        <v>34345</v>
      </c>
      <c r="B4947" t="s">
        <v>13058</v>
      </c>
      <c r="C4947" t="s">
        <v>2513</v>
      </c>
      <c r="D4947" t="s">
        <v>2731</v>
      </c>
      <c r="E4947" s="72">
        <v>13.16</v>
      </c>
    </row>
    <row r="4948" spans="1:5" x14ac:dyDescent="0.25">
      <c r="A4948">
        <v>41096</v>
      </c>
      <c r="B4948" t="s">
        <v>13059</v>
      </c>
      <c r="C4948" t="s">
        <v>2517</v>
      </c>
      <c r="D4948" t="s">
        <v>2731</v>
      </c>
      <c r="E4948" s="73">
        <v>2343</v>
      </c>
    </row>
    <row r="4949" spans="1:5" x14ac:dyDescent="0.25">
      <c r="A4949">
        <v>41776</v>
      </c>
      <c r="B4949" t="s">
        <v>13060</v>
      </c>
      <c r="C4949" t="s">
        <v>2513</v>
      </c>
      <c r="D4949" t="s">
        <v>2731</v>
      </c>
      <c r="E4949" s="72">
        <v>18.05</v>
      </c>
    </row>
    <row r="4950" spans="1:5" x14ac:dyDescent="0.25">
      <c r="A4950" t="s">
        <v>2540</v>
      </c>
    </row>
    <row r="4951" spans="1:5" x14ac:dyDescent="0.25">
      <c r="A4951" t="s">
        <v>19011</v>
      </c>
    </row>
    <row r="4952" spans="1:5" x14ac:dyDescent="0.25">
      <c r="A4952">
        <v>6155</v>
      </c>
      <c r="B4952" t="s">
        <v>12989</v>
      </c>
      <c r="C4952" t="s">
        <v>2511</v>
      </c>
      <c r="D4952" t="s">
        <v>2731</v>
      </c>
      <c r="E4952" s="72">
        <v>21.53</v>
      </c>
    </row>
    <row r="4953" spans="1:5" x14ac:dyDescent="0.25">
      <c r="A4953">
        <v>43595</v>
      </c>
      <c r="B4953" t="s">
        <v>12990</v>
      </c>
      <c r="C4953" t="s">
        <v>2511</v>
      </c>
      <c r="D4953" t="s">
        <v>2731</v>
      </c>
      <c r="E4953" s="72">
        <v>18.52</v>
      </c>
    </row>
    <row r="4954" spans="1:5" x14ac:dyDescent="0.25">
      <c r="A4954">
        <v>43596</v>
      </c>
      <c r="B4954" t="s">
        <v>12991</v>
      </c>
      <c r="C4954" t="s">
        <v>2511</v>
      </c>
      <c r="D4954" t="s">
        <v>2731</v>
      </c>
      <c r="E4954" s="72">
        <v>21.41</v>
      </c>
    </row>
    <row r="4955" spans="1:5" x14ac:dyDescent="0.25">
      <c r="A4955">
        <v>38108</v>
      </c>
      <c r="B4955" t="s">
        <v>12992</v>
      </c>
      <c r="C4955" t="s">
        <v>2511</v>
      </c>
      <c r="D4955" t="s">
        <v>2731</v>
      </c>
      <c r="E4955" s="72">
        <v>56.71</v>
      </c>
    </row>
    <row r="4956" spans="1:5" x14ac:dyDescent="0.25">
      <c r="A4956">
        <v>38087</v>
      </c>
      <c r="B4956" t="s">
        <v>12993</v>
      </c>
      <c r="C4956" t="s">
        <v>2511</v>
      </c>
      <c r="D4956" t="s">
        <v>2731</v>
      </c>
      <c r="E4956" s="72">
        <v>72.95</v>
      </c>
    </row>
    <row r="4957" spans="1:5" x14ac:dyDescent="0.25">
      <c r="A4957">
        <v>38109</v>
      </c>
      <c r="B4957" t="s">
        <v>12994</v>
      </c>
      <c r="C4957" t="s">
        <v>2511</v>
      </c>
      <c r="D4957" t="s">
        <v>2731</v>
      </c>
      <c r="E4957" s="72">
        <v>90.64</v>
      </c>
    </row>
    <row r="4958" spans="1:5" x14ac:dyDescent="0.25">
      <c r="A4958">
        <v>38088</v>
      </c>
      <c r="B4958" t="s">
        <v>12995</v>
      </c>
      <c r="C4958" t="s">
        <v>2511</v>
      </c>
      <c r="D4958" t="s">
        <v>2731</v>
      </c>
      <c r="E4958" s="72">
        <v>95.31</v>
      </c>
    </row>
    <row r="4959" spans="1:5" x14ac:dyDescent="0.25">
      <c r="A4959">
        <v>38110</v>
      </c>
      <c r="B4959" t="s">
        <v>12996</v>
      </c>
      <c r="C4959" t="s">
        <v>2511</v>
      </c>
      <c r="D4959" t="s">
        <v>2731</v>
      </c>
      <c r="E4959" s="72">
        <v>34.869999999999997</v>
      </c>
    </row>
    <row r="4960" spans="1:5" x14ac:dyDescent="0.25">
      <c r="A4960">
        <v>38089</v>
      </c>
      <c r="B4960" t="s">
        <v>12997</v>
      </c>
      <c r="C4960" t="s">
        <v>2511</v>
      </c>
      <c r="D4960" t="s">
        <v>2731</v>
      </c>
      <c r="E4960" s="72">
        <v>60.76</v>
      </c>
    </row>
    <row r="4961" spans="1:5" x14ac:dyDescent="0.25">
      <c r="A4961">
        <v>38111</v>
      </c>
      <c r="B4961" t="s">
        <v>12998</v>
      </c>
      <c r="C4961" t="s">
        <v>2511</v>
      </c>
      <c r="D4961" t="s">
        <v>2731</v>
      </c>
      <c r="E4961" s="72">
        <v>38.99</v>
      </c>
    </row>
    <row r="4962" spans="1:5" x14ac:dyDescent="0.25">
      <c r="A4962">
        <v>38090</v>
      </c>
      <c r="B4962" t="s">
        <v>12999</v>
      </c>
      <c r="C4962" t="s">
        <v>2511</v>
      </c>
      <c r="D4962" t="s">
        <v>2731</v>
      </c>
      <c r="E4962" s="72">
        <v>62.8</v>
      </c>
    </row>
    <row r="4963" spans="1:5" x14ac:dyDescent="0.25">
      <c r="A4963">
        <v>13726</v>
      </c>
      <c r="B4963" t="s">
        <v>13000</v>
      </c>
      <c r="C4963" t="s">
        <v>2511</v>
      </c>
      <c r="D4963" t="s">
        <v>2732</v>
      </c>
      <c r="E4963" s="73">
        <v>84756.03</v>
      </c>
    </row>
    <row r="4964" spans="1:5" x14ac:dyDescent="0.25">
      <c r="A4964">
        <v>38400</v>
      </c>
      <c r="B4964" t="s">
        <v>13001</v>
      </c>
      <c r="C4964" t="s">
        <v>2511</v>
      </c>
      <c r="D4964" t="s">
        <v>2731</v>
      </c>
      <c r="E4964" s="72">
        <v>16.600000000000001</v>
      </c>
    </row>
    <row r="4965" spans="1:5" x14ac:dyDescent="0.25">
      <c r="A4965">
        <v>12627</v>
      </c>
      <c r="B4965" t="s">
        <v>13002</v>
      </c>
      <c r="C4965" t="s">
        <v>2511</v>
      </c>
      <c r="D4965" t="s">
        <v>2731</v>
      </c>
      <c r="E4965" s="72">
        <v>1.33</v>
      </c>
    </row>
    <row r="4966" spans="1:5" x14ac:dyDescent="0.25">
      <c r="A4966">
        <v>39996</v>
      </c>
      <c r="B4966" t="s">
        <v>13003</v>
      </c>
      <c r="C4966" t="s">
        <v>2514</v>
      </c>
      <c r="D4966" t="s">
        <v>2731</v>
      </c>
      <c r="E4966" s="72">
        <v>3.93</v>
      </c>
    </row>
    <row r="4967" spans="1:5" x14ac:dyDescent="0.25">
      <c r="A4967">
        <v>10478</v>
      </c>
      <c r="B4967" t="s">
        <v>13004</v>
      </c>
      <c r="C4967" t="s">
        <v>2515</v>
      </c>
      <c r="D4967" t="s">
        <v>2733</v>
      </c>
      <c r="E4967" s="72">
        <v>42.55</v>
      </c>
    </row>
    <row r="4968" spans="1:5" x14ac:dyDescent="0.25">
      <c r="A4968">
        <v>10481</v>
      </c>
      <c r="B4968" t="s">
        <v>13005</v>
      </c>
      <c r="C4968" t="s">
        <v>2515</v>
      </c>
      <c r="D4968" t="s">
        <v>2731</v>
      </c>
      <c r="E4968" s="72">
        <v>37.840000000000003</v>
      </c>
    </row>
    <row r="4969" spans="1:5" x14ac:dyDescent="0.25">
      <c r="A4969">
        <v>10475</v>
      </c>
      <c r="B4969" t="s">
        <v>13006</v>
      </c>
      <c r="C4969" t="s">
        <v>2515</v>
      </c>
      <c r="D4969" t="s">
        <v>2731</v>
      </c>
      <c r="E4969" s="72">
        <v>36.61</v>
      </c>
    </row>
    <row r="4970" spans="1:5" x14ac:dyDescent="0.25">
      <c r="A4970">
        <v>4031</v>
      </c>
      <c r="B4970" t="s">
        <v>13007</v>
      </c>
      <c r="C4970" t="s">
        <v>2512</v>
      </c>
      <c r="D4970" t="s">
        <v>2731</v>
      </c>
      <c r="E4970" s="72">
        <v>30.98</v>
      </c>
    </row>
    <row r="4971" spans="1:5" x14ac:dyDescent="0.25">
      <c r="A4971">
        <v>4030</v>
      </c>
      <c r="B4971" t="s">
        <v>13008</v>
      </c>
      <c r="C4971" t="s">
        <v>2512</v>
      </c>
      <c r="D4971" t="s">
        <v>2731</v>
      </c>
      <c r="E4971" s="72">
        <v>6.59</v>
      </c>
    </row>
    <row r="4972" spans="1:5" x14ac:dyDescent="0.25">
      <c r="A4972">
        <v>39399</v>
      </c>
      <c r="B4972" t="s">
        <v>13009</v>
      </c>
      <c r="C4972" t="s">
        <v>2511</v>
      </c>
      <c r="D4972" t="s">
        <v>2732</v>
      </c>
      <c r="E4972" s="73">
        <v>1486.74</v>
      </c>
    </row>
    <row r="4973" spans="1:5" x14ac:dyDescent="0.25">
      <c r="A4973">
        <v>39400</v>
      </c>
      <c r="B4973" t="s">
        <v>13010</v>
      </c>
      <c r="C4973" t="s">
        <v>2511</v>
      </c>
      <c r="D4973" t="s">
        <v>2732</v>
      </c>
      <c r="E4973" s="73">
        <v>1616.02</v>
      </c>
    </row>
    <row r="4974" spans="1:5" x14ac:dyDescent="0.25">
      <c r="A4974">
        <v>39401</v>
      </c>
      <c r="B4974" t="s">
        <v>13011</v>
      </c>
      <c r="C4974" t="s">
        <v>2511</v>
      </c>
      <c r="D4974" t="s">
        <v>2732</v>
      </c>
      <c r="E4974" s="73">
        <v>1812.78</v>
      </c>
    </row>
    <row r="4975" spans="1:5" x14ac:dyDescent="0.25">
      <c r="A4975">
        <v>11652</v>
      </c>
      <c r="B4975" t="s">
        <v>13012</v>
      </c>
      <c r="C4975" t="s">
        <v>2511</v>
      </c>
      <c r="D4975" t="s">
        <v>2732</v>
      </c>
      <c r="E4975" s="73">
        <v>3900</v>
      </c>
    </row>
    <row r="4976" spans="1:5" x14ac:dyDescent="0.25">
      <c r="A4976">
        <v>13896</v>
      </c>
      <c r="B4976" t="s">
        <v>13013</v>
      </c>
      <c r="C4976" t="s">
        <v>2511</v>
      </c>
      <c r="D4976" t="s">
        <v>2732</v>
      </c>
      <c r="E4976" s="73">
        <v>3498.64</v>
      </c>
    </row>
    <row r="4977" spans="1:5" x14ac:dyDescent="0.25">
      <c r="A4977">
        <v>13475</v>
      </c>
      <c r="B4977" t="s">
        <v>13014</v>
      </c>
      <c r="C4977" t="s">
        <v>2511</v>
      </c>
      <c r="D4977" t="s">
        <v>2732</v>
      </c>
      <c r="E4977" s="73">
        <v>4261.76</v>
      </c>
    </row>
    <row r="4978" spans="1:5" x14ac:dyDescent="0.25">
      <c r="A4978">
        <v>44491</v>
      </c>
      <c r="B4978" t="s">
        <v>13015</v>
      </c>
      <c r="C4978" t="s">
        <v>2511</v>
      </c>
      <c r="D4978" t="s">
        <v>2732</v>
      </c>
      <c r="E4978" s="73">
        <v>4711696.71</v>
      </c>
    </row>
    <row r="4979" spans="1:5" x14ac:dyDescent="0.25">
      <c r="A4979">
        <v>44470</v>
      </c>
      <c r="B4979" t="s">
        <v>13016</v>
      </c>
      <c r="C4979" t="s">
        <v>2511</v>
      </c>
      <c r="D4979" t="s">
        <v>2732</v>
      </c>
      <c r="E4979" s="73">
        <v>1983569.63</v>
      </c>
    </row>
    <row r="4980" spans="1:5" x14ac:dyDescent="0.25">
      <c r="A4980">
        <v>13476</v>
      </c>
      <c r="B4980" t="s">
        <v>13017</v>
      </c>
      <c r="C4980" t="s">
        <v>2511</v>
      </c>
      <c r="D4980" t="s">
        <v>2732</v>
      </c>
      <c r="E4980" s="73">
        <v>1997943.46</v>
      </c>
    </row>
    <row r="4981" spans="1:5" x14ac:dyDescent="0.25">
      <c r="A4981">
        <v>10488</v>
      </c>
      <c r="B4981" t="s">
        <v>13018</v>
      </c>
      <c r="C4981" t="s">
        <v>2511</v>
      </c>
      <c r="D4981" t="s">
        <v>2732</v>
      </c>
      <c r="E4981" s="73">
        <v>2420530</v>
      </c>
    </row>
    <row r="4982" spans="1:5" x14ac:dyDescent="0.25">
      <c r="A4982">
        <v>13606</v>
      </c>
      <c r="B4982" t="s">
        <v>13019</v>
      </c>
      <c r="C4982" t="s">
        <v>2511</v>
      </c>
      <c r="D4982" t="s">
        <v>2732</v>
      </c>
      <c r="E4982" s="73">
        <v>2144554.96</v>
      </c>
    </row>
    <row r="4983" spans="1:5" x14ac:dyDescent="0.25">
      <c r="A4983">
        <v>10489</v>
      </c>
      <c r="B4983" t="s">
        <v>13020</v>
      </c>
      <c r="C4983" t="s">
        <v>2513</v>
      </c>
      <c r="D4983" t="s">
        <v>2731</v>
      </c>
      <c r="E4983" s="72">
        <v>18.09</v>
      </c>
    </row>
    <row r="4984" spans="1:5" x14ac:dyDescent="0.25">
      <c r="A4984">
        <v>41073</v>
      </c>
      <c r="B4984" t="s">
        <v>13021</v>
      </c>
      <c r="C4984" t="s">
        <v>2517</v>
      </c>
      <c r="D4984" t="s">
        <v>2731</v>
      </c>
      <c r="E4984" s="73">
        <v>3223.83</v>
      </c>
    </row>
    <row r="4985" spans="1:5" x14ac:dyDescent="0.25">
      <c r="A4985">
        <v>34391</v>
      </c>
      <c r="B4985" t="s">
        <v>13022</v>
      </c>
      <c r="C4985" t="s">
        <v>2512</v>
      </c>
      <c r="D4985" t="s">
        <v>2731</v>
      </c>
      <c r="E4985" s="72">
        <v>359.58</v>
      </c>
    </row>
    <row r="4986" spans="1:5" x14ac:dyDescent="0.25">
      <c r="A4986">
        <v>10496</v>
      </c>
      <c r="B4986" t="s">
        <v>13023</v>
      </c>
      <c r="C4986" t="s">
        <v>2512</v>
      </c>
      <c r="D4986" t="s">
        <v>2731</v>
      </c>
      <c r="E4986" s="72">
        <v>312.95</v>
      </c>
    </row>
    <row r="4987" spans="1:5" x14ac:dyDescent="0.25">
      <c r="A4987">
        <v>10497</v>
      </c>
      <c r="B4987" t="s">
        <v>13024</v>
      </c>
      <c r="C4987" t="s">
        <v>2512</v>
      </c>
      <c r="D4987" t="s">
        <v>2731</v>
      </c>
      <c r="E4987" s="72">
        <v>813.69</v>
      </c>
    </row>
    <row r="4988" spans="1:5" x14ac:dyDescent="0.25">
      <c r="A4988">
        <v>10504</v>
      </c>
      <c r="B4988" t="s">
        <v>13025</v>
      </c>
      <c r="C4988" t="s">
        <v>2512</v>
      </c>
      <c r="D4988" t="s">
        <v>2731</v>
      </c>
      <c r="E4988" s="72">
        <v>951.39</v>
      </c>
    </row>
    <row r="4989" spans="1:5" x14ac:dyDescent="0.25">
      <c r="A4989">
        <v>34390</v>
      </c>
      <c r="B4989" t="s">
        <v>13026</v>
      </c>
      <c r="C4989" t="s">
        <v>2512</v>
      </c>
      <c r="D4989" t="s">
        <v>2731</v>
      </c>
      <c r="E4989" s="72">
        <v>280.41000000000003</v>
      </c>
    </row>
    <row r="4990" spans="1:5" x14ac:dyDescent="0.25">
      <c r="A4990">
        <v>34389</v>
      </c>
      <c r="B4990" t="s">
        <v>13027</v>
      </c>
      <c r="C4990" t="s">
        <v>2512</v>
      </c>
      <c r="D4990" t="s">
        <v>2731</v>
      </c>
      <c r="E4990" s="72">
        <v>87.62</v>
      </c>
    </row>
    <row r="4991" spans="1:5" x14ac:dyDescent="0.25">
      <c r="A4991">
        <v>34388</v>
      </c>
      <c r="B4991" t="s">
        <v>13028</v>
      </c>
      <c r="C4991" t="s">
        <v>2512</v>
      </c>
      <c r="D4991" t="s">
        <v>2731</v>
      </c>
      <c r="E4991" s="72">
        <v>124.54</v>
      </c>
    </row>
    <row r="4992" spans="1:5" x14ac:dyDescent="0.25">
      <c r="A4992">
        <v>34387</v>
      </c>
      <c r="B4992" t="s">
        <v>13029</v>
      </c>
      <c r="C4992" t="s">
        <v>2512</v>
      </c>
      <c r="D4992" t="s">
        <v>2731</v>
      </c>
      <c r="E4992" s="72">
        <v>202.17</v>
      </c>
    </row>
    <row r="4993" spans="1:5" x14ac:dyDescent="0.25">
      <c r="A4993">
        <v>11188</v>
      </c>
      <c r="B4993" t="s">
        <v>13030</v>
      </c>
      <c r="C4993" t="s">
        <v>2512</v>
      </c>
      <c r="D4993" t="s">
        <v>2731</v>
      </c>
      <c r="E4993" s="72">
        <v>100.14</v>
      </c>
    </row>
    <row r="4994" spans="1:5" x14ac:dyDescent="0.25">
      <c r="A4994">
        <v>11189</v>
      </c>
      <c r="B4994" t="s">
        <v>13031</v>
      </c>
      <c r="C4994" t="s">
        <v>2512</v>
      </c>
      <c r="D4994" t="s">
        <v>2731</v>
      </c>
      <c r="E4994" s="72">
        <v>150.22</v>
      </c>
    </row>
    <row r="4995" spans="1:5" x14ac:dyDescent="0.25">
      <c r="A4995">
        <v>21107</v>
      </c>
      <c r="B4995" t="s">
        <v>13032</v>
      </c>
      <c r="C4995" t="s">
        <v>2512</v>
      </c>
      <c r="D4995" t="s">
        <v>2731</v>
      </c>
      <c r="E4995" s="72">
        <v>108.1</v>
      </c>
    </row>
    <row r="4996" spans="1:5" x14ac:dyDescent="0.25">
      <c r="A4996">
        <v>34386</v>
      </c>
      <c r="B4996" t="s">
        <v>13033</v>
      </c>
      <c r="C4996" t="s">
        <v>2512</v>
      </c>
      <c r="D4996" t="s">
        <v>2731</v>
      </c>
      <c r="E4996" s="72">
        <v>187.77</v>
      </c>
    </row>
    <row r="4997" spans="1:5" x14ac:dyDescent="0.25">
      <c r="A4997">
        <v>10490</v>
      </c>
      <c r="B4997" t="s">
        <v>13034</v>
      </c>
      <c r="C4997" t="s">
        <v>2512</v>
      </c>
      <c r="D4997" t="s">
        <v>2731</v>
      </c>
      <c r="E4997" s="72">
        <v>65.72</v>
      </c>
    </row>
    <row r="4998" spans="1:5" x14ac:dyDescent="0.25">
      <c r="A4998">
        <v>10492</v>
      </c>
      <c r="B4998" t="s">
        <v>13035</v>
      </c>
      <c r="C4998" t="s">
        <v>2512</v>
      </c>
      <c r="D4998" t="s">
        <v>2733</v>
      </c>
      <c r="E4998" s="72">
        <v>75.11</v>
      </c>
    </row>
    <row r="4999" spans="1:5" x14ac:dyDescent="0.25">
      <c r="A4999">
        <v>10493</v>
      </c>
      <c r="B4999" t="s">
        <v>13036</v>
      </c>
      <c r="C4999" t="s">
        <v>2512</v>
      </c>
      <c r="D4999" t="s">
        <v>2731</v>
      </c>
      <c r="E4999" s="72">
        <v>87.62</v>
      </c>
    </row>
    <row r="5000" spans="1:5" x14ac:dyDescent="0.25">
      <c r="A5000">
        <v>10491</v>
      </c>
      <c r="B5000" t="s">
        <v>13037</v>
      </c>
      <c r="C5000" t="s">
        <v>2512</v>
      </c>
      <c r="D5000" t="s">
        <v>2731</v>
      </c>
      <c r="E5000" s="72">
        <v>106.4</v>
      </c>
    </row>
    <row r="5001" spans="1:5" x14ac:dyDescent="0.25">
      <c r="A5001">
        <v>34385</v>
      </c>
      <c r="B5001" t="s">
        <v>13038</v>
      </c>
      <c r="C5001" t="s">
        <v>2512</v>
      </c>
      <c r="D5001" t="s">
        <v>2731</v>
      </c>
      <c r="E5001" s="72">
        <v>155.22</v>
      </c>
    </row>
    <row r="5002" spans="1:5" x14ac:dyDescent="0.25">
      <c r="A5002">
        <v>10499</v>
      </c>
      <c r="B5002" t="s">
        <v>13039</v>
      </c>
      <c r="C5002" t="s">
        <v>2512</v>
      </c>
      <c r="D5002" t="s">
        <v>2731</v>
      </c>
      <c r="E5002" s="72">
        <v>62.59</v>
      </c>
    </row>
    <row r="5003" spans="1:5" x14ac:dyDescent="0.25">
      <c r="A5003">
        <v>34384</v>
      </c>
      <c r="B5003" t="s">
        <v>13040</v>
      </c>
      <c r="C5003" t="s">
        <v>2512</v>
      </c>
      <c r="D5003" t="s">
        <v>2731</v>
      </c>
      <c r="E5003" s="72">
        <v>187.77</v>
      </c>
    </row>
    <row r="5004" spans="1:5" x14ac:dyDescent="0.25">
      <c r="A5004">
        <v>11185</v>
      </c>
      <c r="B5004" t="s">
        <v>13041</v>
      </c>
      <c r="C5004" t="s">
        <v>2512</v>
      </c>
      <c r="D5004" t="s">
        <v>2731</v>
      </c>
      <c r="E5004" s="72">
        <v>194.03</v>
      </c>
    </row>
    <row r="5005" spans="1:5" x14ac:dyDescent="0.25">
      <c r="A5005">
        <v>10507</v>
      </c>
      <c r="B5005" t="s">
        <v>13042</v>
      </c>
      <c r="C5005" t="s">
        <v>2512</v>
      </c>
      <c r="D5005" t="s">
        <v>2731</v>
      </c>
      <c r="E5005" s="72">
        <v>217.27</v>
      </c>
    </row>
    <row r="5006" spans="1:5" x14ac:dyDescent="0.25">
      <c r="A5006">
        <v>10505</v>
      </c>
      <c r="B5006" t="s">
        <v>13043</v>
      </c>
      <c r="C5006" t="s">
        <v>2512</v>
      </c>
      <c r="D5006" t="s">
        <v>2731</v>
      </c>
      <c r="E5006" s="72">
        <v>128.19999999999999</v>
      </c>
    </row>
    <row r="5007" spans="1:5" x14ac:dyDescent="0.25">
      <c r="A5007">
        <v>10506</v>
      </c>
      <c r="B5007" t="s">
        <v>13044</v>
      </c>
      <c r="C5007" t="s">
        <v>2512</v>
      </c>
      <c r="D5007" t="s">
        <v>2731</v>
      </c>
      <c r="E5007" s="72">
        <v>167.36</v>
      </c>
    </row>
    <row r="5008" spans="1:5" x14ac:dyDescent="0.25">
      <c r="A5008">
        <v>5031</v>
      </c>
      <c r="B5008" t="s">
        <v>13045</v>
      </c>
      <c r="C5008" t="s">
        <v>2512</v>
      </c>
      <c r="D5008" t="s">
        <v>2733</v>
      </c>
      <c r="E5008" s="72">
        <v>235</v>
      </c>
    </row>
    <row r="5009" spans="1:5" x14ac:dyDescent="0.25">
      <c r="A5009">
        <v>10502</v>
      </c>
      <c r="B5009" t="s">
        <v>13046</v>
      </c>
      <c r="C5009" t="s">
        <v>2512</v>
      </c>
      <c r="D5009" t="s">
        <v>2731</v>
      </c>
      <c r="E5009" s="72">
        <v>273.83</v>
      </c>
    </row>
    <row r="5010" spans="1:5" x14ac:dyDescent="0.25">
      <c r="A5010">
        <v>10501</v>
      </c>
      <c r="B5010" t="s">
        <v>13047</v>
      </c>
      <c r="C5010" t="s">
        <v>2512</v>
      </c>
      <c r="D5010" t="s">
        <v>2731</v>
      </c>
      <c r="E5010" s="72">
        <v>154.69999999999999</v>
      </c>
    </row>
    <row r="5011" spans="1:5" x14ac:dyDescent="0.25">
      <c r="A5011">
        <v>10503</v>
      </c>
      <c r="B5011" t="s">
        <v>13048</v>
      </c>
      <c r="C5011" t="s">
        <v>2512</v>
      </c>
      <c r="D5011" t="s">
        <v>2731</v>
      </c>
      <c r="E5011" s="72">
        <v>209</v>
      </c>
    </row>
    <row r="5012" spans="1:5" x14ac:dyDescent="0.25">
      <c r="A5012">
        <v>4500</v>
      </c>
      <c r="B5012" t="s">
        <v>13049</v>
      </c>
      <c r="C5012" t="s">
        <v>2514</v>
      </c>
      <c r="D5012" t="s">
        <v>2731</v>
      </c>
      <c r="E5012" s="72">
        <v>16.28</v>
      </c>
    </row>
    <row r="5013" spans="1:5" x14ac:dyDescent="0.25">
      <c r="A5013">
        <v>4448</v>
      </c>
      <c r="B5013" t="s">
        <v>13050</v>
      </c>
      <c r="C5013" t="s">
        <v>2514</v>
      </c>
      <c r="D5013" t="s">
        <v>2731</v>
      </c>
      <c r="E5013" s="72">
        <v>22.36</v>
      </c>
    </row>
    <row r="5014" spans="1:5" x14ac:dyDescent="0.25">
      <c r="A5014">
        <v>20213</v>
      </c>
      <c r="B5014" t="s">
        <v>13051</v>
      </c>
      <c r="C5014" t="s">
        <v>2514</v>
      </c>
      <c r="D5014" t="s">
        <v>2731</v>
      </c>
      <c r="E5014" s="72">
        <v>33.68</v>
      </c>
    </row>
    <row r="5015" spans="1:5" x14ac:dyDescent="0.25">
      <c r="A5015">
        <v>20211</v>
      </c>
      <c r="B5015" t="s">
        <v>13052</v>
      </c>
      <c r="C5015" t="s">
        <v>2514</v>
      </c>
      <c r="D5015" t="s">
        <v>2731</v>
      </c>
      <c r="E5015" s="72">
        <v>44.6</v>
      </c>
    </row>
    <row r="5016" spans="1:5" x14ac:dyDescent="0.25">
      <c r="A5016">
        <v>40270</v>
      </c>
      <c r="B5016" t="s">
        <v>13053</v>
      </c>
      <c r="C5016" t="s">
        <v>2514</v>
      </c>
      <c r="D5016" t="s">
        <v>2732</v>
      </c>
      <c r="E5016" s="72">
        <v>125.53</v>
      </c>
    </row>
    <row r="5017" spans="1:5" x14ac:dyDescent="0.25">
      <c r="A5017">
        <v>4425</v>
      </c>
      <c r="B5017" t="s">
        <v>13054</v>
      </c>
      <c r="C5017" t="s">
        <v>2514</v>
      </c>
      <c r="D5017" t="s">
        <v>2731</v>
      </c>
      <c r="E5017" s="72">
        <v>36.869999999999997</v>
      </c>
    </row>
    <row r="5018" spans="1:5" x14ac:dyDescent="0.25">
      <c r="A5018">
        <v>4472</v>
      </c>
      <c r="B5018" t="s">
        <v>13055</v>
      </c>
      <c r="C5018" t="s">
        <v>2514</v>
      </c>
      <c r="D5018" t="s">
        <v>2731</v>
      </c>
      <c r="E5018" s="72">
        <v>46.05</v>
      </c>
    </row>
    <row r="5019" spans="1:5" x14ac:dyDescent="0.25">
      <c r="A5019">
        <v>35272</v>
      </c>
      <c r="B5019" t="s">
        <v>13056</v>
      </c>
      <c r="C5019" t="s">
        <v>2514</v>
      </c>
      <c r="D5019" t="s">
        <v>2731</v>
      </c>
      <c r="E5019" s="72">
        <v>66.569999999999993</v>
      </c>
    </row>
    <row r="5020" spans="1:5" x14ac:dyDescent="0.25">
      <c r="A5020">
        <v>4481</v>
      </c>
      <c r="B5020" t="s">
        <v>13057</v>
      </c>
      <c r="C5020" t="s">
        <v>2514</v>
      </c>
      <c r="D5020" t="s">
        <v>2731</v>
      </c>
      <c r="E5020" s="72">
        <v>71.260000000000005</v>
      </c>
    </row>
    <row r="5021" spans="1:5" x14ac:dyDescent="0.25">
      <c r="A5021">
        <v>34345</v>
      </c>
      <c r="B5021" t="s">
        <v>13058</v>
      </c>
      <c r="C5021" t="s">
        <v>2513</v>
      </c>
      <c r="D5021" t="s">
        <v>2731</v>
      </c>
      <c r="E5021" s="72">
        <v>13.16</v>
      </c>
    </row>
    <row r="5022" spans="1:5" x14ac:dyDescent="0.25">
      <c r="A5022">
        <v>41096</v>
      </c>
      <c r="B5022" t="s">
        <v>13059</v>
      </c>
      <c r="C5022" t="s">
        <v>2517</v>
      </c>
      <c r="D5022" t="s">
        <v>2731</v>
      </c>
      <c r="E5022" s="73">
        <v>2343</v>
      </c>
    </row>
    <row r="5023" spans="1:5" x14ac:dyDescent="0.25">
      <c r="A5023">
        <v>41776</v>
      </c>
      <c r="B5023" t="s">
        <v>13060</v>
      </c>
      <c r="C5023" t="s">
        <v>2513</v>
      </c>
      <c r="D5023" t="s">
        <v>2731</v>
      </c>
      <c r="E5023" s="72">
        <v>18.05</v>
      </c>
    </row>
    <row r="5024" spans="1:5" x14ac:dyDescent="0.25">
      <c r="A5024" t="s">
        <v>2540</v>
      </c>
    </row>
    <row r="5025" spans="1:1" x14ac:dyDescent="0.25">
      <c r="A5025" t="s">
        <v>13900</v>
      </c>
    </row>
    <row r="5026" spans="1:1" x14ac:dyDescent="0.25">
      <c r="A5026" t="s">
        <v>2540</v>
      </c>
    </row>
    <row r="5027" spans="1:1" x14ac:dyDescent="0.25">
      <c r="A5027" t="s">
        <v>13061</v>
      </c>
    </row>
    <row r="5285" spans="5:5" x14ac:dyDescent="0.25">
      <c r="E5285" s="72"/>
    </row>
    <row r="5286" spans="5:5" x14ac:dyDescent="0.25">
      <c r="E5286" s="72"/>
    </row>
    <row r="5287" spans="5:5" x14ac:dyDescent="0.25">
      <c r="E5287" s="72"/>
    </row>
    <row r="5288" spans="5:5" x14ac:dyDescent="0.25">
      <c r="E5288" s="72"/>
    </row>
    <row r="5289" spans="5:5" x14ac:dyDescent="0.25">
      <c r="E5289" s="72"/>
    </row>
    <row r="5290" spans="5:5" x14ac:dyDescent="0.25">
      <c r="E5290" s="72"/>
    </row>
    <row r="5291" spans="5:5" x14ac:dyDescent="0.25">
      <c r="E5291" s="72"/>
    </row>
    <row r="5292" spans="5:5" x14ac:dyDescent="0.25">
      <c r="E5292" s="72"/>
    </row>
    <row r="5293" spans="5:5" x14ac:dyDescent="0.25">
      <c r="E5293" s="72"/>
    </row>
    <row r="5294" spans="5:5" x14ac:dyDescent="0.25">
      <c r="E5294" s="72"/>
    </row>
    <row r="5295" spans="5:5" x14ac:dyDescent="0.25">
      <c r="E5295" s="72"/>
    </row>
    <row r="5296" spans="5:5" x14ac:dyDescent="0.25">
      <c r="E5296" s="72"/>
    </row>
    <row r="5297" spans="5:5" x14ac:dyDescent="0.25">
      <c r="E5297" s="72"/>
    </row>
    <row r="5298" spans="5:5" x14ac:dyDescent="0.25">
      <c r="E5298" s="72"/>
    </row>
    <row r="5299" spans="5:5" x14ac:dyDescent="0.25">
      <c r="E5299" s="72"/>
    </row>
    <row r="5300" spans="5:5" x14ac:dyDescent="0.25">
      <c r="E5300" s="72"/>
    </row>
    <row r="5301" spans="5:5" x14ac:dyDescent="0.25">
      <c r="E5301" s="72"/>
    </row>
    <row r="5302" spans="5:5" x14ac:dyDescent="0.25">
      <c r="E5302" s="72"/>
    </row>
    <row r="5303" spans="5:5" x14ac:dyDescent="0.25">
      <c r="E5303" s="72"/>
    </row>
    <row r="5304" spans="5:5" x14ac:dyDescent="0.25">
      <c r="E5304" s="73"/>
    </row>
    <row r="5305" spans="5:5" x14ac:dyDescent="0.25">
      <c r="E5305" s="72"/>
    </row>
    <row r="5306" spans="5:5" x14ac:dyDescent="0.25">
      <c r="E5306" s="72"/>
    </row>
    <row r="5313" spans="5:5" x14ac:dyDescent="0.25">
      <c r="E5313" s="72"/>
    </row>
    <row r="5314" spans="5:5" x14ac:dyDescent="0.25">
      <c r="E5314" s="72"/>
    </row>
    <row r="5315" spans="5:5" x14ac:dyDescent="0.25">
      <c r="E5315" s="72"/>
    </row>
    <row r="5316" spans="5:5" x14ac:dyDescent="0.25">
      <c r="E5316" s="72"/>
    </row>
    <row r="5317" spans="5:5" x14ac:dyDescent="0.25">
      <c r="E5317" s="72"/>
    </row>
    <row r="5318" spans="5:5" x14ac:dyDescent="0.25">
      <c r="E5318" s="72"/>
    </row>
    <row r="5319" spans="5:5" x14ac:dyDescent="0.25">
      <c r="E5319" s="72"/>
    </row>
    <row r="5320" spans="5:5" x14ac:dyDescent="0.25">
      <c r="E5320" s="72"/>
    </row>
    <row r="5321" spans="5:5" x14ac:dyDescent="0.25">
      <c r="E5321" s="72"/>
    </row>
    <row r="5322" spans="5:5" x14ac:dyDescent="0.25">
      <c r="E5322" s="72"/>
    </row>
    <row r="5323" spans="5:5" x14ac:dyDescent="0.25">
      <c r="E5323" s="72"/>
    </row>
    <row r="5324" spans="5:5" x14ac:dyDescent="0.25">
      <c r="E5324" s="72"/>
    </row>
    <row r="5325" spans="5:5" x14ac:dyDescent="0.25">
      <c r="E5325" s="72"/>
    </row>
    <row r="5326" spans="5:5" x14ac:dyDescent="0.25">
      <c r="E5326" s="72"/>
    </row>
    <row r="5327" spans="5:5" x14ac:dyDescent="0.25">
      <c r="E5327" s="72"/>
    </row>
    <row r="5328" spans="5:5" x14ac:dyDescent="0.25">
      <c r="E5328" s="72"/>
    </row>
    <row r="5329" spans="5:5" x14ac:dyDescent="0.25">
      <c r="E5329" s="72"/>
    </row>
    <row r="5330" spans="5:5" x14ac:dyDescent="0.25">
      <c r="E5330" s="72"/>
    </row>
    <row r="5331" spans="5:5" x14ac:dyDescent="0.25">
      <c r="E5331" s="72"/>
    </row>
    <row r="5332" spans="5:5" x14ac:dyDescent="0.25">
      <c r="E5332" s="72"/>
    </row>
    <row r="5333" spans="5:5" x14ac:dyDescent="0.25">
      <c r="E5333" s="72"/>
    </row>
    <row r="5334" spans="5:5" x14ac:dyDescent="0.25">
      <c r="E5334" s="72"/>
    </row>
    <row r="5335" spans="5:5" x14ac:dyDescent="0.25">
      <c r="E5335" s="72"/>
    </row>
    <row r="5336" spans="5:5" x14ac:dyDescent="0.25">
      <c r="E5336" s="72"/>
    </row>
    <row r="5337" spans="5:5" x14ac:dyDescent="0.25">
      <c r="E5337" s="72"/>
    </row>
    <row r="5338" spans="5:5" x14ac:dyDescent="0.25">
      <c r="E5338" s="72"/>
    </row>
    <row r="5339" spans="5:5" x14ac:dyDescent="0.25">
      <c r="E5339" s="72"/>
    </row>
    <row r="5340" spans="5:5" x14ac:dyDescent="0.25">
      <c r="E5340" s="72"/>
    </row>
    <row r="5341" spans="5:5" x14ac:dyDescent="0.25">
      <c r="E5341" s="72"/>
    </row>
    <row r="5342" spans="5:5" x14ac:dyDescent="0.25">
      <c r="E5342" s="72"/>
    </row>
    <row r="5343" spans="5:5" x14ac:dyDescent="0.25">
      <c r="E5343" s="72"/>
    </row>
    <row r="5344" spans="5:5" x14ac:dyDescent="0.25">
      <c r="E5344" s="73"/>
    </row>
    <row r="5345" spans="5:5" x14ac:dyDescent="0.25">
      <c r="E5345" s="72"/>
    </row>
    <row r="5346" spans="5:5" x14ac:dyDescent="0.25">
      <c r="E5346" s="72"/>
    </row>
    <row r="5347" spans="5:5" x14ac:dyDescent="0.25">
      <c r="E5347" s="72"/>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B772D-7F26-41CF-B222-6F2E9CDD4594}">
  <sheetPr>
    <pageSetUpPr fitToPage="1"/>
  </sheetPr>
  <dimension ref="A1:J17"/>
  <sheetViews>
    <sheetView workbookViewId="0">
      <selection activeCell="G26" sqref="G26"/>
    </sheetView>
  </sheetViews>
  <sheetFormatPr defaultRowHeight="15" x14ac:dyDescent="0.25"/>
  <cols>
    <col min="1" max="1" width="18" bestFit="1" customWidth="1"/>
    <col min="2" max="2" width="33.7109375" customWidth="1"/>
    <col min="3" max="3" width="19.140625" bestFit="1" customWidth="1"/>
    <col min="4" max="4" width="23.140625" bestFit="1" customWidth="1"/>
    <col min="5" max="5" width="23.140625" customWidth="1"/>
    <col min="6" max="6" width="10.85546875" bestFit="1" customWidth="1"/>
    <col min="7" max="7" width="13.140625" bestFit="1" customWidth="1"/>
    <col min="8" max="8" width="14.28515625" bestFit="1" customWidth="1"/>
    <col min="9" max="9" width="14.28515625" customWidth="1"/>
    <col min="10" max="10" width="14.7109375" bestFit="1" customWidth="1"/>
  </cols>
  <sheetData>
    <row r="1" spans="1:10" ht="18.75" x14ac:dyDescent="0.25">
      <c r="A1" s="369"/>
      <c r="B1" s="371" t="s">
        <v>17</v>
      </c>
      <c r="C1" s="372"/>
      <c r="D1" s="372"/>
      <c r="E1" s="372"/>
      <c r="F1" s="372"/>
      <c r="G1" s="373"/>
      <c r="H1" s="374" t="s">
        <v>18</v>
      </c>
      <c r="I1" s="389"/>
      <c r="J1" s="375"/>
    </row>
    <row r="2" spans="1:10" ht="15.75" x14ac:dyDescent="0.25">
      <c r="A2" s="370"/>
      <c r="B2" s="376" t="s">
        <v>19</v>
      </c>
      <c r="C2" s="377"/>
      <c r="D2" s="377"/>
      <c r="E2" s="377"/>
      <c r="F2" s="377"/>
      <c r="G2" s="378"/>
      <c r="H2" s="379">
        <f ca="1">NOW()</f>
        <v>45092.622782060185</v>
      </c>
      <c r="I2" s="390"/>
      <c r="J2" s="380"/>
    </row>
    <row r="3" spans="1:10" ht="19.5" thickBot="1" x14ac:dyDescent="0.3">
      <c r="A3" s="370"/>
      <c r="B3" s="178" t="s">
        <v>20</v>
      </c>
      <c r="C3" s="367"/>
      <c r="D3" s="367"/>
      <c r="E3" s="367"/>
      <c r="F3" s="367"/>
      <c r="G3" s="368"/>
      <c r="H3" s="381"/>
      <c r="I3" s="391"/>
      <c r="J3" s="382"/>
    </row>
    <row r="4" spans="1:10" ht="18.75" thickBot="1" x14ac:dyDescent="0.3">
      <c r="A4" s="361" t="s">
        <v>13113</v>
      </c>
      <c r="B4" s="362"/>
      <c r="C4" s="362"/>
      <c r="D4" s="362"/>
      <c r="E4" s="362"/>
      <c r="F4" s="362"/>
      <c r="G4" s="362"/>
      <c r="H4" s="362"/>
      <c r="I4" s="362"/>
      <c r="J4" s="363"/>
    </row>
    <row r="5" spans="1:10" ht="15.75" thickBot="1" x14ac:dyDescent="0.3">
      <c r="A5" s="385" t="str">
        <f>'J- COMPOSIÇÕES '!B13</f>
        <v>COMPORTA UNIDIRECIONAL P/ FECHAMENTO DE TUBULAÇÃO</v>
      </c>
      <c r="B5" s="386"/>
      <c r="C5" s="386"/>
      <c r="D5" s="386"/>
      <c r="E5" s="386"/>
      <c r="F5" s="386"/>
      <c r="G5" s="386"/>
      <c r="H5" s="386"/>
      <c r="I5" s="386"/>
      <c r="J5" s="387"/>
    </row>
    <row r="6" spans="1:10" ht="38.25" x14ac:dyDescent="0.25">
      <c r="A6" s="246" t="s">
        <v>13124</v>
      </c>
      <c r="B6" s="246" t="s">
        <v>13116</v>
      </c>
      <c r="C6" s="247" t="s">
        <v>13114</v>
      </c>
      <c r="D6" s="247" t="s">
        <v>19012</v>
      </c>
      <c r="E6" s="251" t="s">
        <v>19013</v>
      </c>
      <c r="F6" s="247" t="s">
        <v>13115</v>
      </c>
      <c r="G6" s="247" t="s">
        <v>13121</v>
      </c>
      <c r="H6" s="251" t="s">
        <v>13120</v>
      </c>
      <c r="I6" s="248" t="s">
        <v>4649</v>
      </c>
      <c r="J6" s="248" t="s">
        <v>19014</v>
      </c>
    </row>
    <row r="7" spans="1:10" x14ac:dyDescent="0.25">
      <c r="A7" s="196">
        <v>1</v>
      </c>
      <c r="B7" t="s">
        <v>13118</v>
      </c>
      <c r="C7" s="250">
        <v>44915</v>
      </c>
      <c r="D7" s="250">
        <v>45090</v>
      </c>
      <c r="E7" s="259">
        <v>1.35E-2</v>
      </c>
      <c r="F7" s="249" t="s">
        <v>13119</v>
      </c>
      <c r="G7" s="253">
        <v>1</v>
      </c>
      <c r="H7" s="252">
        <v>348653</v>
      </c>
      <c r="I7" s="203">
        <f>H7*G7</f>
        <v>348653</v>
      </c>
      <c r="J7" s="203">
        <f>I7*(1+E7)</f>
        <v>353359.81550000003</v>
      </c>
    </row>
    <row r="8" spans="1:10" x14ac:dyDescent="0.25">
      <c r="A8" s="196">
        <v>2</v>
      </c>
      <c r="B8" s="174" t="s">
        <v>13122</v>
      </c>
      <c r="C8" s="250">
        <v>44915</v>
      </c>
      <c r="D8" s="250">
        <v>45090</v>
      </c>
      <c r="E8" s="259">
        <v>1.35E-2</v>
      </c>
      <c r="F8" s="249" t="s">
        <v>13119</v>
      </c>
      <c r="G8" s="253">
        <v>1</v>
      </c>
      <c r="H8" s="252">
        <v>219800</v>
      </c>
      <c r="I8" s="203">
        <f>H8*G8</f>
        <v>219800</v>
      </c>
      <c r="J8" s="203">
        <f t="shared" ref="J8:J9" si="0">I8*(1+E8)</f>
        <v>222767.30000000002</v>
      </c>
    </row>
    <row r="9" spans="1:10" x14ac:dyDescent="0.25">
      <c r="A9" s="196">
        <v>3</v>
      </c>
      <c r="B9" s="174" t="s">
        <v>13123</v>
      </c>
      <c r="C9" s="250">
        <v>44911</v>
      </c>
      <c r="D9" s="250">
        <v>45090</v>
      </c>
      <c r="E9" s="259">
        <v>1.35E-2</v>
      </c>
      <c r="F9" s="249" t="s">
        <v>13119</v>
      </c>
      <c r="G9" s="253">
        <v>1</v>
      </c>
      <c r="H9" s="252">
        <v>83560</v>
      </c>
      <c r="I9" s="203">
        <f>H9*G9</f>
        <v>83560</v>
      </c>
      <c r="J9" s="203">
        <f t="shared" si="0"/>
        <v>84688.060000000012</v>
      </c>
    </row>
    <row r="10" spans="1:10" ht="15.75" x14ac:dyDescent="0.25">
      <c r="A10" s="388" t="s">
        <v>13117</v>
      </c>
      <c r="B10" s="388"/>
      <c r="C10" s="388"/>
      <c r="D10" s="388"/>
      <c r="E10" s="388"/>
      <c r="F10" s="388"/>
      <c r="G10" s="388"/>
      <c r="H10" s="388"/>
      <c r="I10" s="260"/>
      <c r="J10" s="254">
        <f>J9</f>
        <v>84688.060000000012</v>
      </c>
    </row>
    <row r="11" spans="1:10" ht="15.75" thickBot="1" x14ac:dyDescent="0.3"/>
    <row r="12" spans="1:10" ht="15.75" thickBot="1" x14ac:dyDescent="0.3">
      <c r="A12" s="385" t="str">
        <f>'J- COMPOSIÇÕES '!B26</f>
        <v xml:space="preserve">REGISTRO GAVETA BRUTO EM LATAO FORJADO, BITOLA 8 " COM FLANGE </v>
      </c>
      <c r="B12" s="386"/>
      <c r="C12" s="386"/>
      <c r="D12" s="386"/>
      <c r="E12" s="386"/>
      <c r="F12" s="386"/>
      <c r="G12" s="386"/>
      <c r="H12" s="386"/>
      <c r="I12" s="386"/>
      <c r="J12" s="387"/>
    </row>
    <row r="13" spans="1:10" ht="38.25" x14ac:dyDescent="0.25">
      <c r="A13" s="246" t="s">
        <v>13124</v>
      </c>
      <c r="B13" s="246" t="s">
        <v>13116</v>
      </c>
      <c r="C13" s="247" t="s">
        <v>13114</v>
      </c>
      <c r="D13" s="247"/>
      <c r="E13" s="247"/>
      <c r="F13" s="247" t="s">
        <v>13115</v>
      </c>
      <c r="G13" s="247" t="s">
        <v>13121</v>
      </c>
      <c r="H13" s="251" t="s">
        <v>13120</v>
      </c>
      <c r="I13" s="248" t="s">
        <v>4649</v>
      </c>
      <c r="J13" s="248" t="s">
        <v>19014</v>
      </c>
    </row>
    <row r="14" spans="1:10" ht="30" x14ac:dyDescent="0.25">
      <c r="A14" s="196">
        <v>1</v>
      </c>
      <c r="B14" s="258" t="s">
        <v>13126</v>
      </c>
      <c r="C14" s="250">
        <v>44949</v>
      </c>
      <c r="D14" s="250">
        <v>45090</v>
      </c>
      <c r="E14" s="259">
        <v>1.35E-2</v>
      </c>
      <c r="F14" s="249" t="s">
        <v>13115</v>
      </c>
      <c r="G14" s="253">
        <v>1</v>
      </c>
      <c r="H14" s="255">
        <v>4754.3999999999996</v>
      </c>
      <c r="I14" s="203">
        <f>H14*G14</f>
        <v>4754.3999999999996</v>
      </c>
      <c r="J14" s="203">
        <f>I14*(1+E14)</f>
        <v>4818.5843999999997</v>
      </c>
    </row>
    <row r="15" spans="1:10" x14ac:dyDescent="0.25">
      <c r="A15" s="196">
        <v>2</v>
      </c>
      <c r="B15" t="s">
        <v>13128</v>
      </c>
      <c r="C15" s="250">
        <v>44949</v>
      </c>
      <c r="D15" s="250">
        <v>45090</v>
      </c>
      <c r="E15" s="259">
        <v>1.35E-2</v>
      </c>
      <c r="F15" s="249" t="s">
        <v>13115</v>
      </c>
      <c r="G15" s="253">
        <v>1</v>
      </c>
      <c r="H15" s="255">
        <v>4585</v>
      </c>
      <c r="I15" s="203">
        <f>H15*G15</f>
        <v>4585</v>
      </c>
      <c r="J15" s="203">
        <f t="shared" ref="J15:J16" si="1">I15*(1+E15)</f>
        <v>4646.8975</v>
      </c>
    </row>
    <row r="16" spans="1:10" x14ac:dyDescent="0.25">
      <c r="A16" s="196">
        <v>3</v>
      </c>
      <c r="B16" s="174" t="s">
        <v>13129</v>
      </c>
      <c r="C16" s="250">
        <v>44949</v>
      </c>
      <c r="D16" s="250">
        <v>45090</v>
      </c>
      <c r="E16" s="259">
        <v>1.35E-2</v>
      </c>
      <c r="F16" s="249" t="s">
        <v>13115</v>
      </c>
      <c r="G16" s="253">
        <v>1</v>
      </c>
      <c r="H16" s="255">
        <v>3763.69</v>
      </c>
      <c r="I16" s="203">
        <f>H16*G16</f>
        <v>3763.69</v>
      </c>
      <c r="J16" s="203">
        <f t="shared" si="1"/>
        <v>3814.4998150000001</v>
      </c>
    </row>
    <row r="17" spans="1:10" ht="15.75" x14ac:dyDescent="0.25">
      <c r="A17" s="388" t="s">
        <v>13117</v>
      </c>
      <c r="B17" s="388"/>
      <c r="C17" s="388"/>
      <c r="D17" s="388"/>
      <c r="E17" s="388"/>
      <c r="F17" s="388"/>
      <c r="G17" s="388"/>
      <c r="H17" s="388"/>
      <c r="I17" s="260"/>
      <c r="J17" s="254">
        <f>J16</f>
        <v>3814.4998150000001</v>
      </c>
    </row>
  </sheetData>
  <mergeCells count="12">
    <mergeCell ref="A12:J12"/>
    <mergeCell ref="A17:H17"/>
    <mergeCell ref="A4:J4"/>
    <mergeCell ref="A10:H10"/>
    <mergeCell ref="A1:A3"/>
    <mergeCell ref="B1:G1"/>
    <mergeCell ref="H1:J1"/>
    <mergeCell ref="B2:G2"/>
    <mergeCell ref="H2:J2"/>
    <mergeCell ref="C3:G3"/>
    <mergeCell ref="H3:J3"/>
    <mergeCell ref="A5:J5"/>
  </mergeCells>
  <pageMargins left="0.511811024" right="0.511811024" top="0.78740157499999996" bottom="0.78740157499999996" header="0.31496062000000002" footer="0.31496062000000002"/>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B - ORÇAMENTO</vt:lpstr>
      <vt:lpstr>C - FÍSICO FINANCEIRO</vt:lpstr>
      <vt:lpstr>D - DESEMBOLSO</vt:lpstr>
      <vt:lpstr>E - BDI</vt:lpstr>
      <vt:lpstr>J- COMPOSIÇÕES </vt:lpstr>
      <vt:lpstr>I - MODELO</vt:lpstr>
      <vt:lpstr>SINTETICO 04-2023</vt:lpstr>
      <vt:lpstr>INSUMOS 04-2023</vt:lpstr>
      <vt:lpstr>Mapa de cotações</vt:lpstr>
      <vt:lpstr>'B - ORÇAMENTO'!Area_de_impressao</vt:lpstr>
      <vt:lpstr>'C - FÍSICO FINANCEIRO'!Area_de_impressao</vt:lpstr>
      <vt:lpstr>'D - DESEMBOLSO'!Area_de_impressao</vt:lpstr>
      <vt:lpstr>'E - BDI'!Area_de_impressao</vt:lpstr>
      <vt:lpstr>'I - MODELO'!Area_de_impressao</vt:lpstr>
      <vt:lpstr>'J- COMPOSIÇÕES '!Area_de_impressao</vt:lpstr>
      <vt:lpstr>'Mapa de cotações'!Area_de_impressao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Corporativo</dc:creator>
  <cp:lastModifiedBy>Gloria Lustosa Pires</cp:lastModifiedBy>
  <cp:lastPrinted>2023-06-15T14:36:53Z</cp:lastPrinted>
  <dcterms:created xsi:type="dcterms:W3CDTF">2019-07-26T18:01:46Z</dcterms:created>
  <dcterms:modified xsi:type="dcterms:W3CDTF">2023-06-15T17:56:48Z</dcterms:modified>
</cp:coreProperties>
</file>